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les" sheetId="2" state="visible" r:id="rId4"/>
    <sheet name="Stimuli" sheetId="3" state="visible" r:id="rId5"/>
    <sheet name="Shimmer" sheetId="4" state="visible" r:id="rId6"/>
    <sheet name="Peaks" sheetId="5" state="visible" r:id="rId7"/>
    <sheet name="Summary" sheetId="6" state="visible" r:id="rId8"/>
    <sheet name="Check" sheetId="7" state="visible" r:id="rId9"/>
    <sheet name="iMotions_Check" sheetId="8" state="visible" r:id="rId10"/>
    <sheet name="Settings" sheetId="9" state="visible" r:id="rId11"/>
    <sheet name="Codebook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<sst xmlns="http://schemas.openxmlformats.org/spreadsheetml/2006/main" count="564" uniqueCount="279">
  <si>
    <t xml:space="preserve">Pilot GSR and heart rate workbook (REAL data, shared with permission)</t>
  </si>
  <si>
    <t xml:space="preserve">Source: 001_PILOT01.csv, the Sensor Data export of the Workshop 4 pilot recorded on the lab computer on October 12, 2026 (iMotions Lab 11.1.47136.14, study "W4 Pilot - Shimmer test").</t>
  </si>
  <si>
    <t xml:space="preserve">The respondent is the lab director, who agreed to share his own recording as practice data. A real participant's export is identifiable data and is never published.</t>
  </si>
  <si>
    <t xml:space="preserve">One respondent: every number here DESCRIBES a recording. Nothing is tested.</t>
  </si>
  <si>
    <t xml:space="preserve">Sheets</t>
  </si>
  <si>
    <t xml:space="preserve">Rules: the artifact rule of Kleckner et al. (2018). Blue cells are inputs you may change to see what happens.</t>
  </si>
  <si>
    <t xml:space="preserve">Stimuli: start and end of each stimulus (StartMedia and EndMedia rows of the export, in ms since the recording started).</t>
  </si>
  <si>
    <t xml:space="preserve">Shimmer: the 13,426 Shimmer rows (EventSource for the Shimmer = 1). Columns A to G are copied from the export; H to K are formulas.</t>
  </si>
  <si>
    <t xml:space="preserve">Peaks: the 14 peaks GSR Peak Detection found, located with formulas, and whether each falls inside the artifact margin.</t>
  </si>
  <si>
    <t xml:space="preserve">Summary: peaks, Peaks Per Minute, mean tonic level, and mean heart rate per stimulus, all as formulas.</t>
  </si>
  <si>
    <t xml:space="preserve">Check: the workbook against the output of pilot_analysis.R. Every row should read OK.</t>
  </si>
  <si>
    <t xml:space="preserve">iMotions_Check: the workbook against iMotions' own GSR Metrics export (GSRPeakMetrics.csv). Every row should read OK.</t>
  </si>
  <si>
    <t xml:space="preserve">Settings: the GSR Peak Detection settings written in the export header (copy them into a methods section).</t>
  </si>
  <si>
    <t xml:space="preserve">Codebook: the #METADATA rows of the export for every column (unit, description, data format).</t>
  </si>
  <si>
    <t xml:space="preserve">Three lessons</t>
  </si>
  <si>
    <t xml:space="preserve">1. Filter by device: rows from different devices are interleaved, so only Shimmer rows are copied here.</t>
  </si>
  <si>
    <t xml:space="preserve">2. -1 is a code, not a value: Summary shows the baseline heart rate with and without the -1 rows.</t>
  </si>
  <si>
    <t xml:space="preserve">3. Decide the artifact rule in advance: Peaks marks the peak inside the one-second drop at about 19.5 s.</t>
  </si>
  <si>
    <t xml:space="preserve">Reference: Kleckner, I. R., Jones, R. M., Wilder-Smith, O., Wormwood, J. B., Akcakaya, M., Quigley, K. S., Lord, C., &amp; Goodwin, M. S. (2018). Simple, transparent, and flexible automated quality assessment procedures for ambulatory electrodermal activity data. IEEE Transactions on Biomedical Engineering, 65(7), 1460-1467. https://doi.org/10.1109/TBME.2017.2758643</t>
  </si>
  <si>
    <t xml:space="preserve">Legend: blue text = input value copied from the export or chosen by you; black text = formula.</t>
  </si>
  <si>
    <t xml:space="preserve">Rule</t>
  </si>
  <si>
    <t xml:space="preserve">Value</t>
  </si>
  <si>
    <t xml:space="preserve">Unit</t>
  </si>
  <si>
    <t xml:space="preserve">Source</t>
  </si>
  <si>
    <t xml:space="preserve">Minimum valid conductance</t>
  </si>
  <si>
    <t xml:space="preserve">microsiemens</t>
  </si>
  <si>
    <t xml:space="preserve">Kleckner et al. (2018), Table I</t>
  </si>
  <si>
    <t xml:space="preserve">Maximum valid conductance</t>
  </si>
  <si>
    <t xml:space="preserve">Maximum rate of change</t>
  </si>
  <si>
    <t xml:space="preserve">microsiemens per second</t>
  </si>
  <si>
    <t xml:space="preserve">Margin around invalid data</t>
  </si>
  <si>
    <t xml:space="preserve">milliseconds</t>
  </si>
  <si>
    <t xml:space="preserve">Kleckner et al. (2018), Table I (5 s)</t>
  </si>
  <si>
    <t xml:space="preserve">Stimulus</t>
  </si>
  <si>
    <t xml:space="preserve">Start_ms</t>
  </si>
  <si>
    <t xml:space="preserve">End_ms</t>
  </si>
  <si>
    <t xml:space="preserve">Length_s</t>
  </si>
  <si>
    <t xml:space="preserve">01 Quiet baseline (60s)</t>
  </si>
  <si>
    <t xml:space="preserve">02 e.l.f. - Power Grip Styling (30.03s)</t>
  </si>
  <si>
    <t xml:space="preserve">03 Quiet recovery (15s)</t>
  </si>
  <si>
    <t xml:space="preserve">Timestamp_ms</t>
  </si>
  <si>
    <t xml:space="preserve">GSR_Conductance_uS</t>
  </si>
  <si>
    <t xml:space="preserve">Heart_Rate_bpm</t>
  </si>
  <si>
    <t xml:space="preserve">IBI_ms</t>
  </si>
  <si>
    <t xml:space="preserve">Tonic_uS</t>
  </si>
  <si>
    <t xml:space="preserve">Peak_Occurrence</t>
  </si>
  <si>
    <t xml:space="preserve">Peak_Amplitude_uS</t>
  </si>
  <si>
    <t xml:space="preserve">Rate_uS_per_s</t>
  </si>
  <si>
    <t xml:space="preserve">Breaks_rule</t>
  </si>
  <si>
    <t xml:space="preserve">Peak_number</t>
  </si>
  <si>
    <t xml:space="preserve">Peak</t>
  </si>
  <si>
    <t xml:space="preserve">Peak_time_ms</t>
  </si>
  <si>
    <t xml:space="preserve">Peak_time_s</t>
  </si>
  <si>
    <t xml:space="preserve">Amplitude_uS</t>
  </si>
  <si>
    <t xml:space="preserve">Rule_breaks_within_margin</t>
  </si>
  <si>
    <t xml:space="preserve">Inside_artifact_margin</t>
  </si>
  <si>
    <t xml:space="preserve">Total peaks</t>
  </si>
  <si>
    <t xml:space="preserve">Peaks inside the margin</t>
  </si>
  <si>
    <t xml:space="preserve">Shimmer rows that break the rule</t>
  </si>
  <si>
    <t xml:space="preserve">Peaks</t>
  </si>
  <si>
    <t xml:space="preserve">Peaks_per_min</t>
  </si>
  <si>
    <t xml:space="preserve">Peaks_after_rule</t>
  </si>
  <si>
    <t xml:space="preserve">Peaks_per_min_after_rule</t>
  </si>
  <si>
    <t xml:space="preserve">Mean_tonic_uS</t>
  </si>
  <si>
    <t xml:space="preserve">Mean_HR_bpm_clean</t>
  </si>
  <si>
    <t xml:space="preserve">Mean_HR_bpm_WRONG_with_codes</t>
  </si>
  <si>
    <t xml:space="preserve">Mean_IBI_ms</t>
  </si>
  <si>
    <t xml:space="preserve">HR_from_mean_IBI_bpm</t>
  </si>
  <si>
    <t xml:space="preserve">Rows_with_HR_code</t>
  </si>
  <si>
    <t xml:space="preserve">Mean_peak_amplitude_uS</t>
  </si>
  <si>
    <t xml:space="preserve">Read across row 2: the WRONG column keeps the -1 rows (Rows_with_HR_code) and pulls the baseline heart rate down. One respondent: these numbers describe; they test nothing.</t>
  </si>
  <si>
    <t xml:space="preserve">Measure</t>
  </si>
  <si>
    <t xml:space="preserve">pilot_analysis.R</t>
  </si>
  <si>
    <t xml:space="preserve">Workbook</t>
  </si>
  <si>
    <t xml:space="preserve">Difference</t>
  </si>
  <si>
    <t xml:space="preserve">Status</t>
  </si>
  <si>
    <t xml:space="preserve">The R values are rounded (1 to 3 decimals), so differences up to 0.05 are allowed.</t>
  </si>
  <si>
    <t xml:space="preserve">iMotions GSRPeakMetrics.csv</t>
  </si>
  <si>
    <t xml:space="preserve">Peak Count</t>
  </si>
  <si>
    <t xml:space="preserve">Peaks Per Minute</t>
  </si>
  <si>
    <t xml:space="preserve">Average Peak Amplitude (microsiemens)</t>
  </si>
  <si>
    <t xml:space="preserve">iMotions rounds Peaks Per Minute to 2 decimals and amplitudes to 4, so small differences are allowed. Source: Export &gt; R PROCESSING &gt; GSR Metrics Export &gt; Peak metrics, October 12, 2026.</t>
  </si>
  <si>
    <t xml:space="preserve">Setting</t>
  </si>
  <si>
    <t xml:space="preserve">selectedSensorName</t>
  </si>
  <si>
    <t xml:space="preserve">Shimmer||8956 GSR||Shimmer</t>
  </si>
  <si>
    <t xml:space="preserve">'#Sensor info' row for R Analysis GSR Peak Detection, export header</t>
  </si>
  <si>
    <t xml:space="preserve">lslChannel</t>
  </si>
  <si>
    <t xml:space="preserve">phasic_length</t>
  </si>
  <si>
    <t xml:space="preserve">lowpass_filter_frequency</t>
  </si>
  <si>
    <t xml:space="preserve">gap_length_threshold</t>
  </si>
  <si>
    <t xml:space="preserve">remove_signal_jumps</t>
  </si>
  <si>
    <t xml:space="preserve">false</t>
  </si>
  <si>
    <t xml:space="preserve">peak_onset_threshold</t>
  </si>
  <si>
    <t xml:space="preserve">peak_offset_threshold</t>
  </si>
  <si>
    <t xml:space="preserve">peak_amplitude_threshold</t>
  </si>
  <si>
    <t xml:space="preserve">minimum_peak_duration</t>
  </si>
  <si>
    <t xml:space="preserve">smoothing_filter</t>
  </si>
  <si>
    <t xml:space="preserve">median</t>
  </si>
  <si>
    <t xml:space="preserve">Device</t>
  </si>
  <si>
    <t xml:space="preserve">Shimmer 8956 GSR</t>
  </si>
  <si>
    <t xml:space="preserve">Column</t>
  </si>
  <si>
    <t xml:space="preserve">Provided By</t>
  </si>
  <si>
    <t xml:space="preserve">Category</t>
  </si>
  <si>
    <t xml:space="preserve">Description</t>
  </si>
  <si>
    <t xml:space="preserve">Short unit</t>
  </si>
  <si>
    <t xml:space="preserve">Instance</t>
  </si>
  <si>
    <t xml:space="preserve">Group</t>
  </si>
  <si>
    <t xml:space="preserve">Display name</t>
  </si>
  <si>
    <t xml:space="preserve">Data format</t>
  </si>
  <si>
    <t xml:space="preserve">Channel identifier</t>
  </si>
  <si>
    <t xml:space="preserve">Timestamp</t>
  </si>
  <si>
    <t xml:space="preserve">iMotions</t>
  </si>
  <si>
    <t xml:space="preserve">iMotions synchronization timestamp. Relative to data recording start</t>
  </si>
  <si>
    <t xml:space="preserve">Millisecond</t>
  </si>
  <si>
    <t xml:space="preserve">ms</t>
  </si>
  <si>
    <t xml:space="preserve">iMotions_Synchronization_Timestamp</t>
  </si>
  <si>
    <t xml:space="preserve">EventSource</t>
  </si>
  <si>
    <t xml:space="preserve">SlideEvents</t>
  </si>
  <si>
    <t xml:space="preserve">Event Source</t>
  </si>
  <si>
    <t xml:space="preserve">Can be used to filter data from: SlideEvents</t>
  </si>
  <si>
    <t xml:space="preserve">Eventsource_Slideevents</t>
  </si>
  <si>
    <t xml:space="preserve">SlideEvent</t>
  </si>
  <si>
    <t xml:space="preserve">Slideshow</t>
  </si>
  <si>
    <t xml:space="preserve">Slide &amp; Media events: Start/Stop</t>
  </si>
  <si>
    <t xml:space="preserve">SE_SlideEvent</t>
  </si>
  <si>
    <t xml:space="preserve">StimType</t>
  </si>
  <si>
    <t xml:space="preserve">Type of stimulus</t>
  </si>
  <si>
    <t xml:space="preserve">SE_StimulusType</t>
  </si>
  <si>
    <t xml:space="preserve">Duration</t>
  </si>
  <si>
    <t xml:space="preserve">Stimulus duration fx video length</t>
  </si>
  <si>
    <t xml:space="preserve">SE_Duration</t>
  </si>
  <si>
    <t xml:space="preserve">CollectionPhase</t>
  </si>
  <si>
    <t xml:space="preserve">Reason slide was changed</t>
  </si>
  <si>
    <t xml:space="preserve">SE_CollectionPhase</t>
  </si>
  <si>
    <t xml:space="preserve">SourceStimuliName</t>
  </si>
  <si>
    <t xml:space="preserve">Name of stimulus</t>
  </si>
  <si>
    <t xml:space="preserve">SE_SourceStimuliName</t>
  </si>
  <si>
    <t xml:space="preserve">External Events API iMotions.SysMonitor SysLoadMeter (v1)</t>
  </si>
  <si>
    <t xml:space="preserve">Can be used to filter data from: External Events API iMotions.SysMonitor SysLoadMeter (v1)</t>
  </si>
  <si>
    <t xml:space="preserve">Eventsource_External_Events_API_Imotions.Sysmonitor_Sysloadmeter_(V1)</t>
  </si>
  <si>
    <t xml:space="preserve">CPU Sys</t>
  </si>
  <si>
    <t xml:space="preserve">iMotions Event API</t>
  </si>
  <si>
    <t xml:space="preserve">Other</t>
  </si>
  <si>
    <t xml:space="preserve">CPU System %</t>
  </si>
  <si>
    <t xml:space="preserve">Api_CPU_Sys</t>
  </si>
  <si>
    <t xml:space="preserve">Memory Sys</t>
  </si>
  <si>
    <t xml:space="preserve">Memory System %</t>
  </si>
  <si>
    <t xml:space="preserve">Api_Memory_Sys</t>
  </si>
  <si>
    <t xml:space="preserve">CPU Proc</t>
  </si>
  <si>
    <t xml:space="preserve">CPU iMotions %</t>
  </si>
  <si>
    <t xml:space="preserve">Api_CPU_Proc</t>
  </si>
  <si>
    <t xml:space="preserve">Memory Proc</t>
  </si>
  <si>
    <t xml:space="preserve">Memory iMotions Mb</t>
  </si>
  <si>
    <t xml:space="preserve">Api_Memory_Proc</t>
  </si>
  <si>
    <t xml:space="preserve">R Analysis GSR Peak Detection</t>
  </si>
  <si>
    <t xml:space="preserve">Can be used to filter data from: R Analysis GSR Peak Detection</t>
  </si>
  <si>
    <t xml:space="preserve">Eventsource_R_Analysis_GSR_Peak_Detection</t>
  </si>
  <si>
    <t xml:space="preserve">GSR Raw</t>
  </si>
  <si>
    <t xml:space="preserve">GSR(GSR Peak Detection)</t>
  </si>
  <si>
    <t xml:space="preserve">Raw GSR conductance from the GSR sensor.</t>
  </si>
  <si>
    <t xml:space="preserve">Microsiemens</t>
  </si>
  <si>
    <t xml:space="preserve">&lt;U+00B5&gt;S</t>
  </si>
  <si>
    <t xml:space="preserve">GSR Peak Detection (Shimmer 8956 GSR)</t>
  </si>
  <si>
    <t xml:space="preserve">GSR_PD_Raw</t>
  </si>
  <si>
    <t xml:space="preserve">GSR Interpolated</t>
  </si>
  <si>
    <t xml:space="preserve">GSR conductance after linear interpolation for gaps shorter than the threshold.</t>
  </si>
  <si>
    <t xml:space="preserve">GSR_PD_Interpolated</t>
  </si>
  <si>
    <t xml:space="preserve">Tonic Signal</t>
  </si>
  <si>
    <t xml:space="preserve">Slow varying tonic component of GSR conductance.</t>
  </si>
  <si>
    <t xml:space="preserve">GSR_PD_TonicSignal</t>
  </si>
  <si>
    <t xml:space="preserve">Phasic Signal</t>
  </si>
  <si>
    <t xml:space="preserve">Fast varying phasic component of GSR conductance.</t>
  </si>
  <si>
    <t xml:space="preserve">GSR_PD_PhasicSignal</t>
  </si>
  <si>
    <t xml:space="preserve">Peak Detected</t>
  </si>
  <si>
    <t xml:space="preserve">Binary signal, where GSR samples falling within the onset and offset of the detected GSR peak are assigned a value of 1. Samples outside peaks are assigned a value of 0.</t>
  </si>
  <si>
    <t xml:space="preserve">GSR_PD_PeakDetected</t>
  </si>
  <si>
    <t xml:space="preserve">Peak Amplitude</t>
  </si>
  <si>
    <t xml:space="preserve">Amplitude of the GSR peak, i.e. the difference between the maximum value of the phasic signal during the peak and its value at the onset.</t>
  </si>
  <si>
    <t xml:space="preserve">GSR_PD_PeakAmplitude</t>
  </si>
  <si>
    <t xml:space="preserve">Peak Occurrences</t>
  </si>
  <si>
    <t xml:space="preserve">Binary signal, where the maximum point of each detected GSR peak is assigned a value of 1. Other samples are assigned a value of 0.</t>
  </si>
  <si>
    <t xml:space="preserve">GSR_PD_PeakOccurrences</t>
  </si>
  <si>
    <t xml:space="preserve">Signal Interpolation</t>
  </si>
  <si>
    <t xml:space="preserve">Binary signal, where GSR samples obtained by linear interpolation are assigned a value of 1. Other samples that are not obtained by linear interpolation are assigned a value of 0.</t>
  </si>
  <si>
    <t xml:space="preserve">GSR_PD_SignalInterpolation</t>
  </si>
  <si>
    <t xml:space="preserve">Can be used to filter data from: Shimmer 8956 GSR</t>
  </si>
  <si>
    <t xml:space="preserve">Eventsource_Shimmer_8956_GSR</t>
  </si>
  <si>
    <t xml:space="preserve">SampleNumber</t>
  </si>
  <si>
    <t xml:space="preserve">Counter</t>
  </si>
  <si>
    <t xml:space="preserve">Index</t>
  </si>
  <si>
    <t xml:space="preserve">Imotions_Sample_Counter_Shimmer_GSR</t>
  </si>
  <si>
    <t xml:space="preserve">Timestamp RAW</t>
  </si>
  <si>
    <t xml:space="preserve">Shimmer</t>
  </si>
  <si>
    <t xml:space="preserve">Other(Timestamp)</t>
  </si>
  <si>
    <t xml:space="preserve">Shimmer device timestamp (unitless) for when data was sampled</t>
  </si>
  <si>
    <t xml:space="preserve">Raw</t>
  </si>
  <si>
    <t xml:space="preserve">Other_Timestamp_RAW_Shimmer</t>
  </si>
  <si>
    <t xml:space="preserve">Timestamp CAL</t>
  </si>
  <si>
    <t xml:space="preserve">Shimmer device timestamp for when data was sampled</t>
  </si>
  <si>
    <t xml:space="preserve">Calibrated</t>
  </si>
  <si>
    <t xml:space="preserve">Other_Timestamp_CAL_Shimmer</t>
  </si>
  <si>
    <t xml:space="preserve">System Timestamp CAL</t>
  </si>
  <si>
    <t xml:space="preserve">Shimmer SDK system timestamp when sample arrived at computer</t>
  </si>
  <si>
    <t xml:space="preserve">Other_System_Timestamp_CAL_Shimmer</t>
  </si>
  <si>
    <t xml:space="preserve">Wide Range Accelerometer X RAW</t>
  </si>
  <si>
    <t xml:space="preserve">Accelerometer(Data)</t>
  </si>
  <si>
    <t xml:space="preserve">Raw motion data (unitless) along the X-axis from Shimmer ADC</t>
  </si>
  <si>
    <t xml:space="preserve">Accelerometer_X_RAW_Shimmer</t>
  </si>
  <si>
    <t xml:space="preserve">Wide Range Accelerometer X CAL</t>
  </si>
  <si>
    <t xml:space="preserve">Motion along the X-axis</t>
  </si>
  <si>
    <t xml:space="preserve">Meters pr second squared</t>
  </si>
  <si>
    <t xml:space="preserve">m/s^2</t>
  </si>
  <si>
    <t xml:space="preserve">Accelerometer</t>
  </si>
  <si>
    <t xml:space="preserve">Accelerometer X</t>
  </si>
  <si>
    <t xml:space="preserve">Accelerometer_X_Shimmer</t>
  </si>
  <si>
    <t xml:space="preserve">Wide Range Accelerometer Y RAW</t>
  </si>
  <si>
    <t xml:space="preserve">Raw motion data (unitless) along the Y-axis from Shimmer ADC</t>
  </si>
  <si>
    <t xml:space="preserve">Accelerometer_Y_RAW_Shimmer</t>
  </si>
  <si>
    <t xml:space="preserve">Wide Range Accelerometer Y CAL</t>
  </si>
  <si>
    <t xml:space="preserve">Motion along the Y-axis</t>
  </si>
  <si>
    <t xml:space="preserve">Accelerometer Y</t>
  </si>
  <si>
    <t xml:space="preserve">Accelerometer_Y_Shimmer</t>
  </si>
  <si>
    <t xml:space="preserve">Wide Range Accelerometer Z RAW</t>
  </si>
  <si>
    <t xml:space="preserve">Raw motion data (unitless) along the Z-axis from Shimmer ADC</t>
  </si>
  <si>
    <t xml:space="preserve">Accelerometer_Z_RAW_Shimmer</t>
  </si>
  <si>
    <t xml:space="preserve">Wide Range Accelerometer Z CAL</t>
  </si>
  <si>
    <t xml:space="preserve">Motion along the Z-axis</t>
  </si>
  <si>
    <t xml:space="preserve">Accelerometer Z</t>
  </si>
  <si>
    <t xml:space="preserve">Accelerometer_Z_Shimmer</t>
  </si>
  <si>
    <t xml:space="preserve">VSenseBatt RAW</t>
  </si>
  <si>
    <t xml:space="preserve">Other(Battery)</t>
  </si>
  <si>
    <t xml:space="preserve">Raw battery voltage data (unitless)</t>
  </si>
  <si>
    <t xml:space="preserve">Other_Vsensebatt_RAW_Shimmer</t>
  </si>
  <si>
    <t xml:space="preserve">VSenseBatt CAL</t>
  </si>
  <si>
    <t xml:space="preserve">Battery voltage</t>
  </si>
  <si>
    <t xml:space="preserve">Millivolt</t>
  </si>
  <si>
    <t xml:space="preserve">mV</t>
  </si>
  <si>
    <t xml:space="preserve">Other_Vsensebatt_CAL_Shimmer</t>
  </si>
  <si>
    <t xml:space="preserve">Internal ADC A13 PPG RAW</t>
  </si>
  <si>
    <t xml:space="preserve">PPG(Data)</t>
  </si>
  <si>
    <t xml:space="preserve">PPG blood volume pulse (unitless)</t>
  </si>
  <si>
    <t xml:space="preserve">PPG_Blood_Volumepulse_RAW_Shimmer</t>
  </si>
  <si>
    <t xml:space="preserve">Internal ADC A13 PPG CAL</t>
  </si>
  <si>
    <t xml:space="preserve">PPG blood volume pulse</t>
  </si>
  <si>
    <t xml:space="preserve">PPG</t>
  </si>
  <si>
    <t xml:space="preserve">PPG_Blood_Volumepulse_CAL_Shimmer</t>
  </si>
  <si>
    <t xml:space="preserve">GSR RAW</t>
  </si>
  <si>
    <t xml:space="preserve">Galvanic skin response (unitless)</t>
  </si>
  <si>
    <t xml:space="preserve">Other_GSR_RAW_Shimmer</t>
  </si>
  <si>
    <t xml:space="preserve">GSR Resistance CAL</t>
  </si>
  <si>
    <t xml:space="preserve">GSR(Data)</t>
  </si>
  <si>
    <t xml:space="preserve">GSR skin resistance</t>
  </si>
  <si>
    <t xml:space="preserve">Kilo Ohm</t>
  </si>
  <si>
    <t xml:space="preserve">k&lt;U+03A9&gt;</t>
  </si>
  <si>
    <t xml:space="preserve">GSR</t>
  </si>
  <si>
    <t xml:space="preserve">GSR Resistance</t>
  </si>
  <si>
    <t xml:space="preserve">GSR_Resistance_CAL_Shimmer</t>
  </si>
  <si>
    <t xml:space="preserve">GSR Conductance CAL</t>
  </si>
  <si>
    <t xml:space="preserve">GSR skin conductance</t>
  </si>
  <si>
    <t xml:space="preserve">Micro Siemens</t>
  </si>
  <si>
    <t xml:space="preserve">&lt;U+03BC&gt;S</t>
  </si>
  <si>
    <t xml:space="preserve">GSR Conductance</t>
  </si>
  <si>
    <t xml:space="preserve">GSR_Conductance_CAL_Shimmer</t>
  </si>
  <si>
    <t xml:space="preserve">Heart Rate PPG ALG</t>
  </si>
  <si>
    <t xml:space="preserve">PPG(Metrics)</t>
  </si>
  <si>
    <t xml:space="preserve">Calculated heart rate</t>
  </si>
  <si>
    <t xml:space="preserve">Beats pr. minute</t>
  </si>
  <si>
    <t xml:space="preserve">bpm</t>
  </si>
  <si>
    <t xml:space="preserve">Heart Rate</t>
  </si>
  <si>
    <t xml:space="preserve">Algorithm</t>
  </si>
  <si>
    <t xml:space="preserve">PPG_Metric_Heart_Rate_Shimmer</t>
  </si>
  <si>
    <t xml:space="preserve">IBI PPG ALG</t>
  </si>
  <si>
    <t xml:space="preserve">Inter-beat-interval. Time interval between heart beats</t>
  </si>
  <si>
    <t xml:space="preserve">IBI</t>
  </si>
  <si>
    <t xml:space="preserve">PPG_Metric_Inter_Beat_Interval_Shimmer</t>
  </si>
  <si>
    <t xml:space="preserve">Packet reception rate RAW</t>
  </si>
  <si>
    <t xml:space="preserve">Other(Packet reception)</t>
  </si>
  <si>
    <t xml:space="preserve">Percentage of received data packets (lower than 100 means packets where dropped)</t>
  </si>
  <si>
    <t xml:space="preserve">Other_Packet_Reception_Rate_RAW)_Shimmer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</si>
</sst>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B1A2B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A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1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39.5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</row>
    <row r="2" customFormat="false" ht="15" hidden="false" customHeight="false" outlineLevel="0" collapsed="false">
      <c r="A2" s="4" t="s">
        <v>24</v>
      </c>
      <c r="B2" s="5" t="n">
        <v>0.05</v>
      </c>
      <c r="C2" s="4" t="s">
        <v>25</v>
      </c>
      <c r="D2" s="4" t="s">
        <v>26</v>
      </c>
    </row>
    <row r="3" customFormat="false" ht="15" hidden="false" customHeight="false" outlineLevel="0" collapsed="false">
      <c r="A3" s="4" t="s">
        <v>27</v>
      </c>
      <c r="B3" s="5" t="n">
        <v>60</v>
      </c>
      <c r="C3" s="4" t="s">
        <v>25</v>
      </c>
      <c r="D3" s="4" t="s">
        <v>26</v>
      </c>
    </row>
    <row r="4" customFormat="false" ht="15" hidden="false" customHeight="false" outlineLevel="0" collapsed="false">
      <c r="A4" s="4" t="s">
        <v>28</v>
      </c>
      <c r="B4" s="5" t="n">
        <v>10</v>
      </c>
      <c r="C4" s="4" t="s">
        <v>29</v>
      </c>
      <c r="D4" s="4" t="s">
        <v>26</v>
      </c>
    </row>
    <row r="5" customFormat="false" ht="15" hidden="false" customHeight="false" outlineLevel="0" collapsed="false">
      <c r="A5" s="4" t="s">
        <v>30</v>
      </c>
      <c r="B5" s="5" t="n">
        <v>5000</v>
      </c>
      <c r="C5" s="4" t="s">
        <v>31</v>
      </c>
      <c r="D5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</row>
    <row r="2" customFormat="false" ht="15" hidden="false" customHeight="false" outlineLevel="0" collapsed="false">
      <c r="A2" s="5" t="s">
        <v>37</v>
      </c>
      <c r="B2" s="5" t="n">
        <v>173.442</v>
      </c>
      <c r="C2" s="5" t="n">
        <v>60183.4223</v>
      </c>
      <c r="D2" s="4" t="n">
        <f aca="false">(C2-B2)/1000</f>
        <v>60.0099803</v>
      </c>
    </row>
    <row r="3" customFormat="false" ht="15" hidden="false" customHeight="false" outlineLevel="0" collapsed="false">
      <c r="A3" s="5" t="s">
        <v>38</v>
      </c>
      <c r="B3" s="5" t="n">
        <v>60221.0927</v>
      </c>
      <c r="C3" s="5" t="n">
        <v>90293.9362</v>
      </c>
      <c r="D3" s="4" t="n">
        <f aca="false">(C3-B3)/1000</f>
        <v>30.0728435</v>
      </c>
    </row>
    <row r="4" customFormat="false" ht="15" hidden="false" customHeight="false" outlineLevel="0" collapsed="false">
      <c r="A4" s="5" t="s">
        <v>39</v>
      </c>
      <c r="B4" s="5" t="n">
        <v>90363.4591</v>
      </c>
      <c r="C4" s="5" t="n">
        <v>105374.054</v>
      </c>
      <c r="D4" s="4" t="n">
        <f aca="false">(C4-B4)/1000</f>
        <v>15.0105949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33</v>
      </c>
      <c r="I1" s="3" t="s">
        <v>47</v>
      </c>
      <c r="J1" s="3" t="s">
        <v>48</v>
      </c>
      <c r="K1" s="3" t="s">
        <v>49</v>
      </c>
    </row>
    <row r="2" customFormat="false" ht="15" hidden="false" customHeight="false" outlineLevel="0" collapsed="false">
      <c r="A2" s="6" t="n">
        <v>151.9305</v>
      </c>
      <c r="B2" s="6" t="n">
        <v>1.64322344322344</v>
      </c>
      <c r="C2" s="6" t="n">
        <v>81</v>
      </c>
      <c r="D2" s="6" t="n">
        <v>-1</v>
      </c>
      <c r="E2" s="6" t="n">
        <v>1.64029304029304</v>
      </c>
      <c r="F2" s="6" t="n">
        <v>0</v>
      </c>
      <c r="G2" s="6" t="n">
        <v>0</v>
      </c>
      <c r="H2" s="6" t="str">
        <f aca="false">IF(AND(A2&gt;=Stimuli!$B$2,A2&lt;=Stimuli!$C$2),Stimuli!$A$2,IF(AND(A2&gt;=Stimuli!$B$3,A2&lt;=Stimuli!$C$3),Stimuli!$A$3,IF(AND(A2&gt;=Stimuli!$B$4,A2&lt;=Stimuli!$C$4),Stimuli!$A$4,"")))</f>
        <v/>
      </c>
      <c r="I2" s="6"/>
      <c r="J2" s="6" t="n">
        <f aca="false">IF(OR(B2&lt;Rules!$B$2,B2&gt;Rules!$B$3,FALSE(),OR(B3&lt;Rules!$B$2,B3&gt;Rules!$B$3,ABS(I3)&gt;Rules!$B$4)),1,0)</f>
        <v>0</v>
      </c>
      <c r="K2" s="6" t="str">
        <f aca="false">IF(F2=1,COUNTIF($F$2:F2,1),"")</f>
        <v/>
      </c>
    </row>
    <row r="3" customFormat="false" ht="15" hidden="false" customHeight="false" outlineLevel="0" collapsed="false">
      <c r="A3" s="6" t="n">
        <v>159.743</v>
      </c>
      <c r="B3" s="6" t="n">
        <v>1.63736263736264</v>
      </c>
      <c r="C3" s="6" t="n">
        <v>81</v>
      </c>
      <c r="D3" s="6" t="n">
        <v>-1</v>
      </c>
      <c r="E3" s="6" t="n">
        <v>1.64029304029304</v>
      </c>
      <c r="F3" s="6" t="n">
        <v>0</v>
      </c>
      <c r="G3" s="6" t="n">
        <v>0</v>
      </c>
      <c r="H3" s="6" t="str">
        <f aca="false">IF(AND(A3&gt;=Stimuli!$B$2,A3&lt;=Stimuli!$C$2),Stimuli!$A$2,IF(AND(A3&gt;=Stimuli!$B$3,A3&lt;=Stimuli!$C$3),Stimuli!$A$3,IF(AND(A3&gt;=Stimuli!$B$4,A3&lt;=Stimuli!$C$4),Stimuli!$A$4,"")))</f>
        <v/>
      </c>
      <c r="I3" s="6" t="n">
        <f aca="false">(B3-B2)/((A3-A2)/1000)</f>
        <v>-0.750183150183148</v>
      </c>
      <c r="J3" s="6" t="n">
        <f aca="false">IF(OR(B3&lt;Rules!$B$2,B3&gt;Rules!$B$3,ABS(I3)&gt;Rules!$B$4,OR(B4&lt;Rules!$B$2,B4&gt;Rules!$B$3,ABS(I4)&gt;Rules!$B$4)),1,0)</f>
        <v>0</v>
      </c>
      <c r="K3" s="6" t="str">
        <f aca="false">IF(F3=1,COUNTIF($F$2:F3,1),"")</f>
        <v/>
      </c>
    </row>
    <row r="4" customFormat="false" ht="15" hidden="false" customHeight="false" outlineLevel="0" collapsed="false">
      <c r="A4" s="6" t="n">
        <v>167.5555</v>
      </c>
      <c r="B4" s="6" t="n">
        <v>1.64322344322344</v>
      </c>
      <c r="C4" s="6" t="n">
        <v>81</v>
      </c>
      <c r="D4" s="6" t="n">
        <v>-1</v>
      </c>
      <c r="E4" s="6" t="n">
        <v>1.64029304029304</v>
      </c>
      <c r="F4" s="6" t="n">
        <v>0</v>
      </c>
      <c r="G4" s="6" t="n">
        <v>0</v>
      </c>
      <c r="H4" s="6" t="str">
        <f aca="false">IF(AND(A4&gt;=Stimuli!$B$2,A4&lt;=Stimuli!$C$2),Stimuli!$A$2,IF(AND(A4&gt;=Stimuli!$B$3,A4&lt;=Stimuli!$C$3),Stimuli!$A$3,IF(AND(A4&gt;=Stimuli!$B$4,A4&lt;=Stimuli!$C$4),Stimuli!$A$4,"")))</f>
        <v/>
      </c>
      <c r="I4" s="6" t="n">
        <f aca="false">(B4-B3)/((A4-A3)/1000)</f>
        <v>0.750183150183148</v>
      </c>
      <c r="J4" s="6" t="n">
        <f aca="false">IF(OR(B4&lt;Rules!$B$2,B4&gt;Rules!$B$3,ABS(I4)&gt;Rules!$B$4,OR(B5&lt;Rules!$B$2,B5&gt;Rules!$B$3,ABS(I5)&gt;Rules!$B$4)),1,0)</f>
        <v>0</v>
      </c>
      <c r="K4" s="6" t="str">
        <f aca="false">IF(F4=1,COUNTIF($F$2:F4,1),"")</f>
        <v/>
      </c>
    </row>
    <row r="5" customFormat="false" ht="15" hidden="false" customHeight="false" outlineLevel="0" collapsed="false">
      <c r="A5" s="6" t="n">
        <v>175.368</v>
      </c>
      <c r="B5" s="6" t="n">
        <v>1.63882783882784</v>
      </c>
      <c r="C5" s="6" t="n">
        <v>81</v>
      </c>
      <c r="D5" s="6" t="n">
        <v>-1</v>
      </c>
      <c r="E5" s="6" t="n">
        <v>1.64029304029304</v>
      </c>
      <c r="F5" s="6" t="n">
        <v>0</v>
      </c>
      <c r="G5" s="6" t="n">
        <v>0</v>
      </c>
      <c r="H5" s="6" t="str">
        <f aca="false">IF(AND(A5&gt;=Stimuli!$B$2,A5&lt;=Stimuli!$C$2),Stimuli!$A$2,IF(AND(A5&gt;=Stimuli!$B$3,A5&lt;=Stimuli!$C$3),Stimuli!$A$3,IF(AND(A5&gt;=Stimuli!$B$4,A5&lt;=Stimuli!$C$4),Stimuli!$A$4,"")))</f>
        <v>01 Quiet baseline (60s)</v>
      </c>
      <c r="I5" s="6" t="n">
        <f aca="false">(B5-B4)/((A5-A4)/1000)</f>
        <v>-0.562637362637304</v>
      </c>
      <c r="J5" s="6" t="n">
        <f aca="false">IF(OR(B5&lt;Rules!$B$2,B5&gt;Rules!$B$3,ABS(I5)&gt;Rules!$B$4,OR(B6&lt;Rules!$B$2,B6&gt;Rules!$B$3,ABS(I6)&gt;Rules!$B$4)),1,0)</f>
        <v>0</v>
      </c>
      <c r="K5" s="6" t="str">
        <f aca="false">IF(F5=1,COUNTIF($F$2:F5,1),"")</f>
        <v/>
      </c>
    </row>
    <row r="6" customFormat="false" ht="15" hidden="false" customHeight="false" outlineLevel="0" collapsed="false">
      <c r="A6" s="6" t="n">
        <v>183.1805</v>
      </c>
      <c r="B6" s="6" t="n">
        <v>1.64175824175824</v>
      </c>
      <c r="C6" s="6" t="n">
        <v>81</v>
      </c>
      <c r="D6" s="6" t="n">
        <v>-1</v>
      </c>
      <c r="E6" s="6" t="n">
        <v>1.64029304029304</v>
      </c>
      <c r="F6" s="6" t="n">
        <v>0</v>
      </c>
      <c r="G6" s="6" t="n">
        <v>0</v>
      </c>
      <c r="H6" s="6" t="str">
        <f aca="false">IF(AND(A6&gt;=Stimuli!$B$2,A6&lt;=Stimuli!$C$2),Stimuli!$A$2,IF(AND(A6&gt;=Stimuli!$B$3,A6&lt;=Stimuli!$C$3),Stimuli!$A$3,IF(AND(A6&gt;=Stimuli!$B$4,A6&lt;=Stimuli!$C$4),Stimuli!$A$4,"")))</f>
        <v>01 Quiet baseline (60s)</v>
      </c>
      <c r="I6" s="6" t="n">
        <f aca="false">(B6-B5)/((A6-A5)/1000)</f>
        <v>0.375091575091574</v>
      </c>
      <c r="J6" s="6" t="n">
        <f aca="false">IF(OR(B6&lt;Rules!$B$2,B6&gt;Rules!$B$3,ABS(I6)&gt;Rules!$B$4,OR(B7&lt;Rules!$B$2,B7&gt;Rules!$B$3,ABS(I7)&gt;Rules!$B$4)),1,0)</f>
        <v>0</v>
      </c>
      <c r="K6" s="6" t="str">
        <f aca="false">IF(F6=1,COUNTIF($F$2:F6,1),"")</f>
        <v/>
      </c>
    </row>
    <row r="7" customFormat="false" ht="15" hidden="false" customHeight="false" outlineLevel="0" collapsed="false">
      <c r="A7" s="6" t="n">
        <v>190.993</v>
      </c>
      <c r="B7" s="6" t="n">
        <v>1.63882783882784</v>
      </c>
      <c r="C7" s="6" t="n">
        <v>81</v>
      </c>
      <c r="D7" s="6" t="n">
        <v>-1</v>
      </c>
      <c r="E7" s="6" t="n">
        <v>1.64029304029304</v>
      </c>
      <c r="F7" s="6" t="n">
        <v>0</v>
      </c>
      <c r="G7" s="6" t="n">
        <v>0</v>
      </c>
      <c r="H7" s="6" t="str">
        <f aca="false">IF(AND(A7&gt;=Stimuli!$B$2,A7&lt;=Stimuli!$C$2),Stimuli!$A$2,IF(AND(A7&gt;=Stimuli!$B$3,A7&lt;=Stimuli!$C$3),Stimuli!$A$3,IF(AND(A7&gt;=Stimuli!$B$4,A7&lt;=Stimuli!$C$4),Stimuli!$A$4,"")))</f>
        <v>01 Quiet baseline (60s)</v>
      </c>
      <c r="I7" s="6" t="n">
        <f aca="false">(B7-B6)/((A7-A6)/1000)</f>
        <v>-0.375091575091574</v>
      </c>
      <c r="J7" s="6" t="n">
        <f aca="false">IF(OR(B7&lt;Rules!$B$2,B7&gt;Rules!$B$3,ABS(I7)&gt;Rules!$B$4,OR(B8&lt;Rules!$B$2,B8&gt;Rules!$B$3,ABS(I8)&gt;Rules!$B$4)),1,0)</f>
        <v>0</v>
      </c>
      <c r="K7" s="6" t="str">
        <f aca="false">IF(F7=1,COUNTIF($F$2:F7,1),"")</f>
        <v/>
      </c>
    </row>
    <row r="8" customFormat="false" ht="15" hidden="false" customHeight="false" outlineLevel="0" collapsed="false">
      <c r="A8" s="6" t="n">
        <v>198.8055</v>
      </c>
      <c r="B8" s="6" t="n">
        <v>1.64175824175824</v>
      </c>
      <c r="C8" s="6" t="n">
        <v>81</v>
      </c>
      <c r="D8" s="6" t="n">
        <v>-1</v>
      </c>
      <c r="E8" s="6" t="n">
        <v>1.64029304029304</v>
      </c>
      <c r="F8" s="6" t="n">
        <v>0</v>
      </c>
      <c r="G8" s="6" t="n">
        <v>0</v>
      </c>
      <c r="H8" s="6" t="str">
        <f aca="false">IF(AND(A8&gt;=Stimuli!$B$2,A8&lt;=Stimuli!$C$2),Stimuli!$A$2,IF(AND(A8&gt;=Stimuli!$B$3,A8&lt;=Stimuli!$C$3),Stimuli!$A$3,IF(AND(A8&gt;=Stimuli!$B$4,A8&lt;=Stimuli!$C$4),Stimuli!$A$4,"")))</f>
        <v>01 Quiet baseline (60s)</v>
      </c>
      <c r="I8" s="6" t="n">
        <f aca="false">(B8-B7)/((A8-A7)/1000)</f>
        <v>0.375091575091574</v>
      </c>
      <c r="J8" s="6" t="n">
        <f aca="false">IF(OR(B8&lt;Rules!$B$2,B8&gt;Rules!$B$3,ABS(I8)&gt;Rules!$B$4,OR(B9&lt;Rules!$B$2,B9&gt;Rules!$B$3,ABS(I9)&gt;Rules!$B$4)),1,0)</f>
        <v>0</v>
      </c>
      <c r="K8" s="6" t="str">
        <f aca="false">IF(F8=1,COUNTIF($F$2:F8,1),"")</f>
        <v/>
      </c>
    </row>
    <row r="9" customFormat="false" ht="15" hidden="false" customHeight="false" outlineLevel="0" collapsed="false">
      <c r="A9" s="6" t="n">
        <v>206.618</v>
      </c>
      <c r="B9" s="6" t="n">
        <v>1.64029304029304</v>
      </c>
      <c r="C9" s="6" t="n">
        <v>81</v>
      </c>
      <c r="D9" s="6" t="n">
        <v>-1</v>
      </c>
      <c r="E9" s="6" t="n">
        <v>1.64029304029304</v>
      </c>
      <c r="F9" s="6" t="n">
        <v>0</v>
      </c>
      <c r="G9" s="6" t="n">
        <v>0</v>
      </c>
      <c r="H9" s="6" t="str">
        <f aca="false">IF(AND(A9&gt;=Stimuli!$B$2,A9&lt;=Stimuli!$C$2),Stimuli!$A$2,IF(AND(A9&gt;=Stimuli!$B$3,A9&lt;=Stimuli!$C$3),Stimuli!$A$3,IF(AND(A9&gt;=Stimuli!$B$4,A9&lt;=Stimuli!$C$4),Stimuli!$A$4,"")))</f>
        <v>01 Quiet baseline (60s)</v>
      </c>
      <c r="I9" s="6" t="n">
        <f aca="false">(B9-B8)/((A9-A8)/1000)</f>
        <v>-0.187545787545844</v>
      </c>
      <c r="J9" s="6" t="n">
        <f aca="false">IF(OR(B9&lt;Rules!$B$2,B9&gt;Rules!$B$3,ABS(I9)&gt;Rules!$B$4,OR(B10&lt;Rules!$B$2,B10&gt;Rules!$B$3,ABS(I10)&gt;Rules!$B$4)),1,0)</f>
        <v>0</v>
      </c>
      <c r="K9" s="6" t="str">
        <f aca="false">IF(F9=1,COUNTIF($F$2:F9,1),"")</f>
        <v/>
      </c>
    </row>
    <row r="10" customFormat="false" ht="15" hidden="false" customHeight="false" outlineLevel="0" collapsed="false">
      <c r="A10" s="6" t="n">
        <v>214.4305</v>
      </c>
      <c r="B10" s="6" t="n">
        <v>1.64029304029304</v>
      </c>
      <c r="C10" s="6" t="n">
        <v>81</v>
      </c>
      <c r="D10" s="6" t="n">
        <v>-1</v>
      </c>
      <c r="E10" s="6" t="n">
        <v>1.64029304029304</v>
      </c>
      <c r="F10" s="6" t="n">
        <v>0</v>
      </c>
      <c r="G10" s="6" t="n">
        <v>0</v>
      </c>
      <c r="H10" s="6" t="str">
        <f aca="false">IF(AND(A10&gt;=Stimuli!$B$2,A10&lt;=Stimuli!$C$2),Stimuli!$A$2,IF(AND(A10&gt;=Stimuli!$B$3,A10&lt;=Stimuli!$C$3),Stimuli!$A$3,IF(AND(A10&gt;=Stimuli!$B$4,A10&lt;=Stimuli!$C$4),Stimuli!$A$4,"")))</f>
        <v>01 Quiet baseline (60s)</v>
      </c>
      <c r="I10" s="6" t="n">
        <f aca="false">(B10-B9)/((A10-A9)/1000)</f>
        <v>0</v>
      </c>
      <c r="J10" s="6" t="n">
        <f aca="false">IF(OR(B10&lt;Rules!$B$2,B10&gt;Rules!$B$3,ABS(I10)&gt;Rules!$B$4,OR(B11&lt;Rules!$B$2,B11&gt;Rules!$B$3,ABS(I11)&gt;Rules!$B$4)),1,0)</f>
        <v>0</v>
      </c>
      <c r="K10" s="6" t="str">
        <f aca="false">IF(F10=1,COUNTIF($F$2:F10,1),"")</f>
        <v/>
      </c>
    </row>
    <row r="11" customFormat="false" ht="15" hidden="false" customHeight="false" outlineLevel="0" collapsed="false">
      <c r="A11" s="6" t="n">
        <v>222.243</v>
      </c>
      <c r="B11" s="6" t="n">
        <v>1.64175824175824</v>
      </c>
      <c r="C11" s="6" t="n">
        <v>81</v>
      </c>
      <c r="D11" s="6" t="n">
        <v>-1</v>
      </c>
      <c r="E11" s="6" t="n">
        <v>1.64029304029304</v>
      </c>
      <c r="F11" s="6" t="n">
        <v>0</v>
      </c>
      <c r="G11" s="6" t="n">
        <v>0</v>
      </c>
      <c r="H11" s="6" t="str">
        <f aca="false">IF(AND(A11&gt;=Stimuli!$B$2,A11&lt;=Stimuli!$C$2),Stimuli!$A$2,IF(AND(A11&gt;=Stimuli!$B$3,A11&lt;=Stimuli!$C$3),Stimuli!$A$3,IF(AND(A11&gt;=Stimuli!$B$4,A11&lt;=Stimuli!$C$4),Stimuli!$A$4,"")))</f>
        <v>01 Quiet baseline (60s)</v>
      </c>
      <c r="I11" s="6" t="n">
        <f aca="false">(B11-B10)/((A11-A10)/1000)</f>
        <v>0.187545787545844</v>
      </c>
      <c r="J11" s="6" t="n">
        <f aca="false">IF(OR(B11&lt;Rules!$B$2,B11&gt;Rules!$B$3,ABS(I11)&gt;Rules!$B$4,OR(B12&lt;Rules!$B$2,B12&gt;Rules!$B$3,ABS(I12)&gt;Rules!$B$4)),1,0)</f>
        <v>0</v>
      </c>
      <c r="K11" s="6" t="str">
        <f aca="false">IF(F11=1,COUNTIF($F$2:F11,1),"")</f>
        <v/>
      </c>
    </row>
    <row r="12" customFormat="false" ht="15" hidden="false" customHeight="false" outlineLevel="0" collapsed="false">
      <c r="A12" s="6" t="n">
        <v>230.0555</v>
      </c>
      <c r="B12" s="6" t="n">
        <v>1.63882783882784</v>
      </c>
      <c r="C12" s="6" t="n">
        <v>81</v>
      </c>
      <c r="D12" s="6" t="n">
        <v>-1</v>
      </c>
      <c r="E12" s="6" t="n">
        <v>1.64029304029304</v>
      </c>
      <c r="F12" s="6" t="n">
        <v>0</v>
      </c>
      <c r="G12" s="6" t="n">
        <v>0</v>
      </c>
      <c r="H12" s="6" t="str">
        <f aca="false">IF(AND(A12&gt;=Stimuli!$B$2,A12&lt;=Stimuli!$C$2),Stimuli!$A$2,IF(AND(A12&gt;=Stimuli!$B$3,A12&lt;=Stimuli!$C$3),Stimuli!$A$3,IF(AND(A12&gt;=Stimuli!$B$4,A12&lt;=Stimuli!$C$4),Stimuli!$A$4,"")))</f>
        <v>01 Quiet baseline (60s)</v>
      </c>
      <c r="I12" s="6" t="n">
        <f aca="false">(B12-B11)/((A12-A11)/1000)</f>
        <v>-0.375091575091574</v>
      </c>
      <c r="J12" s="6" t="n">
        <f aca="false">IF(OR(B12&lt;Rules!$B$2,B12&gt;Rules!$B$3,ABS(I12)&gt;Rules!$B$4,OR(B13&lt;Rules!$B$2,B13&gt;Rules!$B$3,ABS(I13)&gt;Rules!$B$4)),1,0)</f>
        <v>0</v>
      </c>
      <c r="K12" s="6" t="str">
        <f aca="false">IF(F12=1,COUNTIF($F$2:F12,1),"")</f>
        <v/>
      </c>
    </row>
    <row r="13" customFormat="false" ht="15" hidden="false" customHeight="false" outlineLevel="0" collapsed="false">
      <c r="A13" s="6" t="n">
        <v>237.868</v>
      </c>
      <c r="B13" s="6" t="n">
        <v>1.64175824175824</v>
      </c>
      <c r="C13" s="6" t="n">
        <v>81</v>
      </c>
      <c r="D13" s="6" t="n">
        <v>-1</v>
      </c>
      <c r="E13" s="6" t="n">
        <v>1.64029304029304</v>
      </c>
      <c r="F13" s="6" t="n">
        <v>0</v>
      </c>
      <c r="G13" s="6" t="n">
        <v>0</v>
      </c>
      <c r="H13" s="6" t="str">
        <f aca="false">IF(AND(A13&gt;=Stimuli!$B$2,A13&lt;=Stimuli!$C$2),Stimuli!$A$2,IF(AND(A13&gt;=Stimuli!$B$3,A13&lt;=Stimuli!$C$3),Stimuli!$A$3,IF(AND(A13&gt;=Stimuli!$B$4,A13&lt;=Stimuli!$C$4),Stimuli!$A$4,"")))</f>
        <v>01 Quiet baseline (60s)</v>
      </c>
      <c r="I13" s="6" t="n">
        <f aca="false">(B13-B12)/((A13-A12)/1000)</f>
        <v>0.375091575091574</v>
      </c>
      <c r="J13" s="6" t="n">
        <f aca="false">IF(OR(B13&lt;Rules!$B$2,B13&gt;Rules!$B$3,ABS(I13)&gt;Rules!$B$4,OR(B14&lt;Rules!$B$2,B14&gt;Rules!$B$3,ABS(I14)&gt;Rules!$B$4)),1,0)</f>
        <v>0</v>
      </c>
      <c r="K13" s="6" t="str">
        <f aca="false">IF(F13=1,COUNTIF($F$2:F13,1),"")</f>
        <v/>
      </c>
    </row>
    <row r="14" customFormat="false" ht="15" hidden="false" customHeight="false" outlineLevel="0" collapsed="false">
      <c r="A14" s="6" t="n">
        <v>245.6805</v>
      </c>
      <c r="B14" s="6" t="n">
        <v>1.63882783882784</v>
      </c>
      <c r="C14" s="6" t="n">
        <v>81</v>
      </c>
      <c r="D14" s="6" t="n">
        <v>-1</v>
      </c>
      <c r="E14" s="6" t="n">
        <v>1.64029304029304</v>
      </c>
      <c r="F14" s="6" t="n">
        <v>0</v>
      </c>
      <c r="G14" s="6" t="n">
        <v>0</v>
      </c>
      <c r="H14" s="6" t="str">
        <f aca="false">IF(AND(A14&gt;=Stimuli!$B$2,A14&lt;=Stimuli!$C$2),Stimuli!$A$2,IF(AND(A14&gt;=Stimuli!$B$3,A14&lt;=Stimuli!$C$3),Stimuli!$A$3,IF(AND(A14&gt;=Stimuli!$B$4,A14&lt;=Stimuli!$C$4),Stimuli!$A$4,"")))</f>
        <v>01 Quiet baseline (60s)</v>
      </c>
      <c r="I14" s="6" t="n">
        <f aca="false">(B14-B13)/((A14-A13)/1000)</f>
        <v>-0.375091575091574</v>
      </c>
      <c r="J14" s="6" t="n">
        <f aca="false">IF(OR(B14&lt;Rules!$B$2,B14&gt;Rules!$B$3,ABS(I14)&gt;Rules!$B$4,OR(B15&lt;Rules!$B$2,B15&gt;Rules!$B$3,ABS(I15)&gt;Rules!$B$4)),1,0)</f>
        <v>0</v>
      </c>
      <c r="K14" s="6" t="str">
        <f aca="false">IF(F14=1,COUNTIF($F$2:F14,1),"")</f>
        <v/>
      </c>
    </row>
    <row r="15" customFormat="false" ht="15" hidden="false" customHeight="false" outlineLevel="0" collapsed="false">
      <c r="A15" s="6" t="n">
        <v>253.493</v>
      </c>
      <c r="B15" s="6" t="n">
        <v>1.64322344322344</v>
      </c>
      <c r="C15" s="6" t="n">
        <v>81</v>
      </c>
      <c r="D15" s="6" t="n">
        <v>-1</v>
      </c>
      <c r="E15" s="6" t="n">
        <v>1.64029304029304</v>
      </c>
      <c r="F15" s="6" t="n">
        <v>0</v>
      </c>
      <c r="G15" s="6" t="n">
        <v>0</v>
      </c>
      <c r="H15" s="6" t="str">
        <f aca="false">IF(AND(A15&gt;=Stimuli!$B$2,A15&lt;=Stimuli!$C$2),Stimuli!$A$2,IF(AND(A15&gt;=Stimuli!$B$3,A15&lt;=Stimuli!$C$3),Stimuli!$A$3,IF(AND(A15&gt;=Stimuli!$B$4,A15&lt;=Stimuli!$C$4),Stimuli!$A$4,"")))</f>
        <v>01 Quiet baseline (60s)</v>
      </c>
      <c r="I15" s="6" t="n">
        <f aca="false">(B15-B14)/((A15-A14)/1000)</f>
        <v>0.562637362637304</v>
      </c>
      <c r="J15" s="6" t="n">
        <f aca="false">IF(OR(B15&lt;Rules!$B$2,B15&gt;Rules!$B$3,ABS(I15)&gt;Rules!$B$4,OR(B16&lt;Rules!$B$2,B16&gt;Rules!$B$3,ABS(I16)&gt;Rules!$B$4)),1,0)</f>
        <v>0</v>
      </c>
      <c r="K15" s="6" t="str">
        <f aca="false">IF(F15=1,COUNTIF($F$2:F15,1),"")</f>
        <v/>
      </c>
    </row>
    <row r="16" customFormat="false" ht="15" hidden="false" customHeight="false" outlineLevel="0" collapsed="false">
      <c r="A16" s="6" t="n">
        <v>261.3055</v>
      </c>
      <c r="B16" s="6" t="n">
        <v>1.63736263736264</v>
      </c>
      <c r="C16" s="6" t="n">
        <v>81</v>
      </c>
      <c r="D16" s="6" t="n">
        <v>-1</v>
      </c>
      <c r="E16" s="6" t="n">
        <v>1.64029304029304</v>
      </c>
      <c r="F16" s="6" t="n">
        <v>0</v>
      </c>
      <c r="G16" s="6" t="n">
        <v>0</v>
      </c>
      <c r="H16" s="6" t="str">
        <f aca="false">IF(AND(A16&gt;=Stimuli!$B$2,A16&lt;=Stimuli!$C$2),Stimuli!$A$2,IF(AND(A16&gt;=Stimuli!$B$3,A16&lt;=Stimuli!$C$3),Stimuli!$A$3,IF(AND(A16&gt;=Stimuli!$B$4,A16&lt;=Stimuli!$C$4),Stimuli!$A$4,"")))</f>
        <v>01 Quiet baseline (60s)</v>
      </c>
      <c r="I16" s="6" t="n">
        <f aca="false">(B16-B15)/((A16-A15)/1000)</f>
        <v>-0.750183150183148</v>
      </c>
      <c r="J16" s="6" t="n">
        <f aca="false">IF(OR(B16&lt;Rules!$B$2,B16&gt;Rules!$B$3,ABS(I16)&gt;Rules!$B$4,OR(B17&lt;Rules!$B$2,B17&gt;Rules!$B$3,ABS(I17)&gt;Rules!$B$4)),1,0)</f>
        <v>0</v>
      </c>
      <c r="K16" s="6" t="str">
        <f aca="false">IF(F16=1,COUNTIF($F$2:F16,1),"")</f>
        <v/>
      </c>
    </row>
    <row r="17" customFormat="false" ht="15" hidden="false" customHeight="false" outlineLevel="0" collapsed="false">
      <c r="A17" s="6" t="n">
        <v>269.118</v>
      </c>
      <c r="B17" s="6" t="n">
        <v>1.64322344322344</v>
      </c>
      <c r="C17" s="6" t="n">
        <v>81</v>
      </c>
      <c r="D17" s="6" t="n">
        <v>-1</v>
      </c>
      <c r="E17" s="6" t="n">
        <v>1.64029304029304</v>
      </c>
      <c r="F17" s="6" t="n">
        <v>0</v>
      </c>
      <c r="G17" s="6" t="n">
        <v>0</v>
      </c>
      <c r="H17" s="6" t="str">
        <f aca="false">IF(AND(A17&gt;=Stimuli!$B$2,A17&lt;=Stimuli!$C$2),Stimuli!$A$2,IF(AND(A17&gt;=Stimuli!$B$3,A17&lt;=Stimuli!$C$3),Stimuli!$A$3,IF(AND(A17&gt;=Stimuli!$B$4,A17&lt;=Stimuli!$C$4),Stimuli!$A$4,"")))</f>
        <v>01 Quiet baseline (60s)</v>
      </c>
      <c r="I17" s="6" t="n">
        <f aca="false">(B17-B16)/((A17-A16)/1000)</f>
        <v>0.750183150183148</v>
      </c>
      <c r="J17" s="6" t="n">
        <f aca="false">IF(OR(B17&lt;Rules!$B$2,B17&gt;Rules!$B$3,ABS(I17)&gt;Rules!$B$4,OR(B18&lt;Rules!$B$2,B18&gt;Rules!$B$3,ABS(I18)&gt;Rules!$B$4)),1,0)</f>
        <v>0</v>
      </c>
      <c r="K17" s="6" t="str">
        <f aca="false">IF(F17=1,COUNTIF($F$2:F17,1),"")</f>
        <v/>
      </c>
    </row>
    <row r="18" customFormat="false" ht="15" hidden="false" customHeight="false" outlineLevel="0" collapsed="false">
      <c r="A18" s="6" t="n">
        <v>276.9305</v>
      </c>
      <c r="B18" s="6" t="n">
        <v>1.63736263736264</v>
      </c>
      <c r="C18" s="6" t="n">
        <v>81</v>
      </c>
      <c r="D18" s="6" t="n">
        <v>-1</v>
      </c>
      <c r="E18" s="6" t="n">
        <v>1.64029304029304</v>
      </c>
      <c r="F18" s="6" t="n">
        <v>0</v>
      </c>
      <c r="G18" s="6" t="n">
        <v>0</v>
      </c>
      <c r="H18" s="6" t="str">
        <f aca="false">IF(AND(A18&gt;=Stimuli!$B$2,A18&lt;=Stimuli!$C$2),Stimuli!$A$2,IF(AND(A18&gt;=Stimuli!$B$3,A18&lt;=Stimuli!$C$3),Stimuli!$A$3,IF(AND(A18&gt;=Stimuli!$B$4,A18&lt;=Stimuli!$C$4),Stimuli!$A$4,"")))</f>
        <v>01 Quiet baseline (60s)</v>
      </c>
      <c r="I18" s="6" t="n">
        <f aca="false">(B18-B17)/((A18-A17)/1000)</f>
        <v>-0.750183150183148</v>
      </c>
      <c r="J18" s="6" t="n">
        <f aca="false">IF(OR(B18&lt;Rules!$B$2,B18&gt;Rules!$B$3,ABS(I18)&gt;Rules!$B$4,OR(B19&lt;Rules!$B$2,B19&gt;Rules!$B$3,ABS(I19)&gt;Rules!$B$4)),1,0)</f>
        <v>0</v>
      </c>
      <c r="K18" s="6" t="str">
        <f aca="false">IF(F18=1,COUNTIF($F$2:F18,1),"")</f>
        <v/>
      </c>
    </row>
    <row r="19" customFormat="false" ht="15" hidden="false" customHeight="false" outlineLevel="0" collapsed="false">
      <c r="A19" s="6" t="n">
        <v>284.743</v>
      </c>
      <c r="B19" s="6" t="n">
        <v>1.64322344322344</v>
      </c>
      <c r="C19" s="6" t="n">
        <v>81</v>
      </c>
      <c r="D19" s="6" t="n">
        <v>-1</v>
      </c>
      <c r="E19" s="6" t="n">
        <v>1.64029304029304</v>
      </c>
      <c r="F19" s="6" t="n">
        <v>0</v>
      </c>
      <c r="G19" s="6" t="n">
        <v>0</v>
      </c>
      <c r="H19" s="6" t="str">
        <f aca="false">IF(AND(A19&gt;=Stimuli!$B$2,A19&lt;=Stimuli!$C$2),Stimuli!$A$2,IF(AND(A19&gt;=Stimuli!$B$3,A19&lt;=Stimuli!$C$3),Stimuli!$A$3,IF(AND(A19&gt;=Stimuli!$B$4,A19&lt;=Stimuli!$C$4),Stimuli!$A$4,"")))</f>
        <v>01 Quiet baseline (60s)</v>
      </c>
      <c r="I19" s="6" t="n">
        <f aca="false">(B19-B18)/((A19-A18)/1000)</f>
        <v>0.750183150183148</v>
      </c>
      <c r="J19" s="6" t="n">
        <f aca="false">IF(OR(B19&lt;Rules!$B$2,B19&gt;Rules!$B$3,ABS(I19)&gt;Rules!$B$4,OR(B20&lt;Rules!$B$2,B20&gt;Rules!$B$3,ABS(I20)&gt;Rules!$B$4)),1,0)</f>
        <v>0</v>
      </c>
      <c r="K19" s="6" t="str">
        <f aca="false">IF(F19=1,COUNTIF($F$2:F19,1),"")</f>
        <v/>
      </c>
    </row>
    <row r="20" customFormat="false" ht="15" hidden="false" customHeight="false" outlineLevel="0" collapsed="false">
      <c r="A20" s="6" t="n">
        <v>292.5555</v>
      </c>
      <c r="B20" s="6" t="n">
        <v>1.63736263736264</v>
      </c>
      <c r="C20" s="6" t="n">
        <v>81</v>
      </c>
      <c r="D20" s="6" t="n">
        <v>-1</v>
      </c>
      <c r="E20" s="6" t="n">
        <v>1.64029304029304</v>
      </c>
      <c r="F20" s="6" t="n">
        <v>0</v>
      </c>
      <c r="G20" s="6" t="n">
        <v>0</v>
      </c>
      <c r="H20" s="6" t="str">
        <f aca="false">IF(AND(A20&gt;=Stimuli!$B$2,A20&lt;=Stimuli!$C$2),Stimuli!$A$2,IF(AND(A20&gt;=Stimuli!$B$3,A20&lt;=Stimuli!$C$3),Stimuli!$A$3,IF(AND(A20&gt;=Stimuli!$B$4,A20&lt;=Stimuli!$C$4),Stimuli!$A$4,"")))</f>
        <v>01 Quiet baseline (60s)</v>
      </c>
      <c r="I20" s="6" t="n">
        <f aca="false">(B20-B19)/((A20-A19)/1000)</f>
        <v>-0.750183150183148</v>
      </c>
      <c r="J20" s="6" t="n">
        <f aca="false">IF(OR(B20&lt;Rules!$B$2,B20&gt;Rules!$B$3,ABS(I20)&gt;Rules!$B$4,OR(B21&lt;Rules!$B$2,B21&gt;Rules!$B$3,ABS(I21)&gt;Rules!$B$4)),1,0)</f>
        <v>0</v>
      </c>
      <c r="K20" s="6" t="str">
        <f aca="false">IF(F20=1,COUNTIF($F$2:F20,1),"")</f>
        <v/>
      </c>
    </row>
    <row r="21" customFormat="false" ht="15" hidden="false" customHeight="false" outlineLevel="0" collapsed="false">
      <c r="A21" s="6" t="n">
        <v>300.368</v>
      </c>
      <c r="B21" s="6" t="n">
        <v>1.64175824175824</v>
      </c>
      <c r="C21" s="6" t="n">
        <v>81</v>
      </c>
      <c r="D21" s="6" t="n">
        <v>-1</v>
      </c>
      <c r="E21" s="6" t="n">
        <v>1.64029304029304</v>
      </c>
      <c r="F21" s="6" t="n">
        <v>0</v>
      </c>
      <c r="G21" s="6" t="n">
        <v>0</v>
      </c>
      <c r="H21" s="6" t="str">
        <f aca="false">IF(AND(A21&gt;=Stimuli!$B$2,A21&lt;=Stimuli!$C$2),Stimuli!$A$2,IF(AND(A21&gt;=Stimuli!$B$3,A21&lt;=Stimuli!$C$3),Stimuli!$A$3,IF(AND(A21&gt;=Stimuli!$B$4,A21&lt;=Stimuli!$C$4),Stimuli!$A$4,"")))</f>
        <v>01 Quiet baseline (60s)</v>
      </c>
      <c r="I21" s="6" t="n">
        <f aca="false">(B21-B20)/((A21-A20)/1000)</f>
        <v>0.562637362637418</v>
      </c>
      <c r="J21" s="6" t="n">
        <f aca="false">IF(OR(B21&lt;Rules!$B$2,B21&gt;Rules!$B$3,ABS(I21)&gt;Rules!$B$4,OR(B22&lt;Rules!$B$2,B22&gt;Rules!$B$3,ABS(I22)&gt;Rules!$B$4)),1,0)</f>
        <v>0</v>
      </c>
      <c r="K21" s="6" t="str">
        <f aca="false">IF(F21=1,COUNTIF($F$2:F21,1),"")</f>
        <v/>
      </c>
    </row>
    <row r="22" customFormat="false" ht="15" hidden="false" customHeight="false" outlineLevel="0" collapsed="false">
      <c r="A22" s="6" t="n">
        <v>308.1805</v>
      </c>
      <c r="B22" s="6" t="n">
        <v>1.63736263736264</v>
      </c>
      <c r="C22" s="6" t="n">
        <v>81</v>
      </c>
      <c r="D22" s="6" t="n">
        <v>-1</v>
      </c>
      <c r="E22" s="6" t="n">
        <v>1.64029304029304</v>
      </c>
      <c r="F22" s="6" t="n">
        <v>0</v>
      </c>
      <c r="G22" s="6" t="n">
        <v>0</v>
      </c>
      <c r="H22" s="6" t="str">
        <f aca="false">IF(AND(A22&gt;=Stimuli!$B$2,A22&lt;=Stimuli!$C$2),Stimuli!$A$2,IF(AND(A22&gt;=Stimuli!$B$3,A22&lt;=Stimuli!$C$3),Stimuli!$A$3,IF(AND(A22&gt;=Stimuli!$B$4,A22&lt;=Stimuli!$C$4),Stimuli!$A$4,"")))</f>
        <v>01 Quiet baseline (60s)</v>
      </c>
      <c r="I22" s="6" t="n">
        <f aca="false">(B22-B21)/((A22-A21)/1000)</f>
        <v>-0.562637362637418</v>
      </c>
      <c r="J22" s="6" t="n">
        <f aca="false">IF(OR(B22&lt;Rules!$B$2,B22&gt;Rules!$B$3,ABS(I22)&gt;Rules!$B$4,OR(B23&lt;Rules!$B$2,B23&gt;Rules!$B$3,ABS(I23)&gt;Rules!$B$4)),1,0)</f>
        <v>0</v>
      </c>
      <c r="K22" s="6" t="str">
        <f aca="false">IF(F22=1,COUNTIF($F$2:F22,1),"")</f>
        <v/>
      </c>
    </row>
    <row r="23" customFormat="false" ht="15" hidden="false" customHeight="false" outlineLevel="0" collapsed="false">
      <c r="A23" s="6" t="n">
        <v>315.993</v>
      </c>
      <c r="B23" s="6" t="n">
        <v>1.64175824175824</v>
      </c>
      <c r="C23" s="6" t="n">
        <v>81</v>
      </c>
      <c r="D23" s="6" t="n">
        <v>-1</v>
      </c>
      <c r="E23" s="6" t="n">
        <v>1.64029304029304</v>
      </c>
      <c r="F23" s="6" t="n">
        <v>0</v>
      </c>
      <c r="G23" s="6" t="n">
        <v>0</v>
      </c>
      <c r="H23" s="6" t="str">
        <f aca="false">IF(AND(A23&gt;=Stimuli!$B$2,A23&lt;=Stimuli!$C$2),Stimuli!$A$2,IF(AND(A23&gt;=Stimuli!$B$3,A23&lt;=Stimuli!$C$3),Stimuli!$A$3,IF(AND(A23&gt;=Stimuli!$B$4,A23&lt;=Stimuli!$C$4),Stimuli!$A$4,"")))</f>
        <v>01 Quiet baseline (60s)</v>
      </c>
      <c r="I23" s="6" t="n">
        <f aca="false">(B23-B22)/((A23-A22)/1000)</f>
        <v>0.562637362637418</v>
      </c>
      <c r="J23" s="6" t="n">
        <f aca="false">IF(OR(B23&lt;Rules!$B$2,B23&gt;Rules!$B$3,ABS(I23)&gt;Rules!$B$4,OR(B24&lt;Rules!$B$2,B24&gt;Rules!$B$3,ABS(I24)&gt;Rules!$B$4)),1,0)</f>
        <v>0</v>
      </c>
      <c r="K23" s="6" t="str">
        <f aca="false">IF(F23=1,COUNTIF($F$2:F23,1),"")</f>
        <v/>
      </c>
    </row>
    <row r="24" customFormat="false" ht="15" hidden="false" customHeight="false" outlineLevel="0" collapsed="false">
      <c r="A24" s="6" t="n">
        <v>323.8055</v>
      </c>
      <c r="B24" s="6" t="n">
        <v>1.63882783882784</v>
      </c>
      <c r="C24" s="6" t="n">
        <v>81</v>
      </c>
      <c r="D24" s="6" t="n">
        <v>-1</v>
      </c>
      <c r="E24" s="6" t="n">
        <v>1.64029304029304</v>
      </c>
      <c r="F24" s="6" t="n">
        <v>0</v>
      </c>
      <c r="G24" s="6" t="n">
        <v>0</v>
      </c>
      <c r="H24" s="6" t="str">
        <f aca="false">IF(AND(A24&gt;=Stimuli!$B$2,A24&lt;=Stimuli!$C$2),Stimuli!$A$2,IF(AND(A24&gt;=Stimuli!$B$3,A24&lt;=Stimuli!$C$3),Stimuli!$A$3,IF(AND(A24&gt;=Stimuli!$B$4,A24&lt;=Stimuli!$C$4),Stimuli!$A$4,"")))</f>
        <v>01 Quiet baseline (60s)</v>
      </c>
      <c r="I24" s="6" t="n">
        <f aca="false">(B24-B23)/((A24-A23)/1000)</f>
        <v>-0.375091575091574</v>
      </c>
      <c r="J24" s="6" t="n">
        <f aca="false">IF(OR(B24&lt;Rules!$B$2,B24&gt;Rules!$B$3,ABS(I24)&gt;Rules!$B$4,OR(B25&lt;Rules!$B$2,B25&gt;Rules!$B$3,ABS(I25)&gt;Rules!$B$4)),1,0)</f>
        <v>0</v>
      </c>
      <c r="K24" s="6" t="str">
        <f aca="false">IF(F24=1,COUNTIF($F$2:F24,1),"")</f>
        <v/>
      </c>
    </row>
    <row r="25" customFormat="false" ht="15" hidden="false" customHeight="false" outlineLevel="0" collapsed="false">
      <c r="A25" s="6" t="n">
        <v>331.618</v>
      </c>
      <c r="B25" s="6" t="n">
        <v>1.64029304029304</v>
      </c>
      <c r="C25" s="6" t="n">
        <v>81</v>
      </c>
      <c r="D25" s="6" t="n">
        <v>-1</v>
      </c>
      <c r="E25" s="6" t="n">
        <v>1.64029304029304</v>
      </c>
      <c r="F25" s="6" t="n">
        <v>0</v>
      </c>
      <c r="G25" s="6" t="n">
        <v>0</v>
      </c>
      <c r="H25" s="6" t="str">
        <f aca="false">IF(AND(A25&gt;=Stimuli!$B$2,A25&lt;=Stimuli!$C$2),Stimuli!$A$2,IF(AND(A25&gt;=Stimuli!$B$3,A25&lt;=Stimuli!$C$3),Stimuli!$A$3,IF(AND(A25&gt;=Stimuli!$B$4,A25&lt;=Stimuli!$C$4),Stimuli!$A$4,"")))</f>
        <v>01 Quiet baseline (60s)</v>
      </c>
      <c r="I25" s="6" t="n">
        <f aca="false">(B25-B24)/((A25-A24)/1000)</f>
        <v>0.18754578754573</v>
      </c>
      <c r="J25" s="6" t="n">
        <f aca="false">IF(OR(B25&lt;Rules!$B$2,B25&gt;Rules!$B$3,ABS(I25)&gt;Rules!$B$4,OR(B26&lt;Rules!$B$2,B26&gt;Rules!$B$3,ABS(I26)&gt;Rules!$B$4)),1,0)</f>
        <v>0</v>
      </c>
      <c r="K25" s="6" t="str">
        <f aca="false">IF(F25=1,COUNTIF($F$2:F25,1),"")</f>
        <v/>
      </c>
    </row>
    <row r="26" customFormat="false" ht="15" hidden="false" customHeight="false" outlineLevel="0" collapsed="false">
      <c r="A26" s="6" t="n">
        <v>339.4305</v>
      </c>
      <c r="B26" s="6" t="n">
        <v>1.63882783882784</v>
      </c>
      <c r="C26" s="6" t="n">
        <v>81</v>
      </c>
      <c r="D26" s="6" t="n">
        <v>-1</v>
      </c>
      <c r="E26" s="6" t="n">
        <v>1.64029304029304</v>
      </c>
      <c r="F26" s="6" t="n">
        <v>0</v>
      </c>
      <c r="G26" s="6" t="n">
        <v>0</v>
      </c>
      <c r="H26" s="6" t="str">
        <f aca="false">IF(AND(A26&gt;=Stimuli!$B$2,A26&lt;=Stimuli!$C$2),Stimuli!$A$2,IF(AND(A26&gt;=Stimuli!$B$3,A26&lt;=Stimuli!$C$3),Stimuli!$A$3,IF(AND(A26&gt;=Stimuli!$B$4,A26&lt;=Stimuli!$C$4),Stimuli!$A$4,"")))</f>
        <v>01 Quiet baseline (60s)</v>
      </c>
      <c r="I26" s="6" t="n">
        <f aca="false">(B26-B25)/((A26-A25)/1000)</f>
        <v>-0.18754578754573</v>
      </c>
      <c r="J26" s="6" t="n">
        <f aca="false">IF(OR(B26&lt;Rules!$B$2,B26&gt;Rules!$B$3,ABS(I26)&gt;Rules!$B$4,OR(B27&lt;Rules!$B$2,B27&gt;Rules!$B$3,ABS(I27)&gt;Rules!$B$4)),1,0)</f>
        <v>0</v>
      </c>
      <c r="K26" s="6" t="str">
        <f aca="false">IF(F26=1,COUNTIF($F$2:F26,1),"")</f>
        <v/>
      </c>
    </row>
    <row r="27" customFormat="false" ht="15" hidden="false" customHeight="false" outlineLevel="0" collapsed="false">
      <c r="A27" s="6" t="n">
        <v>347.243</v>
      </c>
      <c r="B27" s="6" t="n">
        <v>1.63882783882784</v>
      </c>
      <c r="C27" s="6" t="n">
        <v>81</v>
      </c>
      <c r="D27" s="6" t="n">
        <v>-1</v>
      </c>
      <c r="E27" s="6" t="n">
        <v>1.64029304029304</v>
      </c>
      <c r="F27" s="6" t="n">
        <v>0</v>
      </c>
      <c r="G27" s="6" t="n">
        <v>0</v>
      </c>
      <c r="H27" s="6" t="str">
        <f aca="false">IF(AND(A27&gt;=Stimuli!$B$2,A27&lt;=Stimuli!$C$2),Stimuli!$A$2,IF(AND(A27&gt;=Stimuli!$B$3,A27&lt;=Stimuli!$C$3),Stimuli!$A$3,IF(AND(A27&gt;=Stimuli!$B$4,A27&lt;=Stimuli!$C$4),Stimuli!$A$4,"")))</f>
        <v>01 Quiet baseline (60s)</v>
      </c>
      <c r="I27" s="6" t="n">
        <f aca="false">(B27-B26)/((A27-A26)/1000)</f>
        <v>0</v>
      </c>
      <c r="J27" s="6" t="n">
        <f aca="false">IF(OR(B27&lt;Rules!$B$2,B27&gt;Rules!$B$3,ABS(I27)&gt;Rules!$B$4,OR(B28&lt;Rules!$B$2,B28&gt;Rules!$B$3,ABS(I28)&gt;Rules!$B$4)),1,0)</f>
        <v>0</v>
      </c>
      <c r="K27" s="6" t="str">
        <f aca="false">IF(F27=1,COUNTIF($F$2:F27,1),"")</f>
        <v/>
      </c>
    </row>
    <row r="28" customFormat="false" ht="15" hidden="false" customHeight="false" outlineLevel="0" collapsed="false">
      <c r="A28" s="6" t="n">
        <v>355.0555</v>
      </c>
      <c r="B28" s="6" t="n">
        <v>1.64029304029304</v>
      </c>
      <c r="C28" s="6" t="n">
        <v>81</v>
      </c>
      <c r="D28" s="6" t="n">
        <v>-1</v>
      </c>
      <c r="E28" s="6" t="n">
        <v>1.64029304029304</v>
      </c>
      <c r="F28" s="6" t="n">
        <v>0</v>
      </c>
      <c r="G28" s="6" t="n">
        <v>0</v>
      </c>
      <c r="H28" s="6" t="str">
        <f aca="false">IF(AND(A28&gt;=Stimuli!$B$2,A28&lt;=Stimuli!$C$2),Stimuli!$A$2,IF(AND(A28&gt;=Stimuli!$B$3,A28&lt;=Stimuli!$C$3),Stimuli!$A$3,IF(AND(A28&gt;=Stimuli!$B$4,A28&lt;=Stimuli!$C$4),Stimuli!$A$4,"")))</f>
        <v>01 Quiet baseline (60s)</v>
      </c>
      <c r="I28" s="6" t="n">
        <f aca="false">(B28-B27)/((A28-A27)/1000)</f>
        <v>0.18754578754573</v>
      </c>
      <c r="J28" s="6" t="n">
        <f aca="false">IF(OR(B28&lt;Rules!$B$2,B28&gt;Rules!$B$3,ABS(I28)&gt;Rules!$B$4,OR(B29&lt;Rules!$B$2,B29&gt;Rules!$B$3,ABS(I29)&gt;Rules!$B$4)),1,0)</f>
        <v>0</v>
      </c>
      <c r="K28" s="6" t="str">
        <f aca="false">IF(F28=1,COUNTIF($F$2:F28,1),"")</f>
        <v/>
      </c>
    </row>
    <row r="29" customFormat="false" ht="15" hidden="false" customHeight="false" outlineLevel="0" collapsed="false">
      <c r="A29" s="6" t="n">
        <v>362.868</v>
      </c>
      <c r="B29" s="6" t="n">
        <v>1.63882783882784</v>
      </c>
      <c r="C29" s="6" t="n">
        <v>81</v>
      </c>
      <c r="D29" s="6" t="n">
        <v>-1</v>
      </c>
      <c r="E29" s="6" t="n">
        <v>1.64029304029304</v>
      </c>
      <c r="F29" s="6" t="n">
        <v>0</v>
      </c>
      <c r="G29" s="6" t="n">
        <v>0</v>
      </c>
      <c r="H29" s="6" t="str">
        <f aca="false">IF(AND(A29&gt;=Stimuli!$B$2,A29&lt;=Stimuli!$C$2),Stimuli!$A$2,IF(AND(A29&gt;=Stimuli!$B$3,A29&lt;=Stimuli!$C$3),Stimuli!$A$3,IF(AND(A29&gt;=Stimuli!$B$4,A29&lt;=Stimuli!$C$4),Stimuli!$A$4,"")))</f>
        <v>01 Quiet baseline (60s)</v>
      </c>
      <c r="I29" s="6" t="n">
        <f aca="false">(B29-B28)/((A29-A28)/1000)</f>
        <v>-0.18754578754573</v>
      </c>
      <c r="J29" s="6" t="n">
        <f aca="false">IF(OR(B29&lt;Rules!$B$2,B29&gt;Rules!$B$3,ABS(I29)&gt;Rules!$B$4,OR(B30&lt;Rules!$B$2,B30&gt;Rules!$B$3,ABS(I30)&gt;Rules!$B$4)),1,0)</f>
        <v>0</v>
      </c>
      <c r="K29" s="6" t="str">
        <f aca="false">IF(F29=1,COUNTIF($F$2:F29,1),"")</f>
        <v/>
      </c>
    </row>
    <row r="30" customFormat="false" ht="15" hidden="false" customHeight="false" outlineLevel="0" collapsed="false">
      <c r="A30" s="6" t="n">
        <v>370.6805</v>
      </c>
      <c r="B30" s="6" t="n">
        <v>1.64175824175824</v>
      </c>
      <c r="C30" s="6" t="n">
        <v>81</v>
      </c>
      <c r="D30" s="6" t="n">
        <v>-1</v>
      </c>
      <c r="E30" s="6" t="n">
        <v>1.64029304029304</v>
      </c>
      <c r="F30" s="6" t="n">
        <v>0</v>
      </c>
      <c r="G30" s="6" t="n">
        <v>0</v>
      </c>
      <c r="H30" s="6" t="str">
        <f aca="false">IF(AND(A30&gt;=Stimuli!$B$2,A30&lt;=Stimuli!$C$2),Stimuli!$A$2,IF(AND(A30&gt;=Stimuli!$B$3,A30&lt;=Stimuli!$C$3),Stimuli!$A$3,IF(AND(A30&gt;=Stimuli!$B$4,A30&lt;=Stimuli!$C$4),Stimuli!$A$4,"")))</f>
        <v>01 Quiet baseline (60s)</v>
      </c>
      <c r="I30" s="6" t="n">
        <f aca="false">(B30-B29)/((A30-A29)/1000)</f>
        <v>0.375091575091574</v>
      </c>
      <c r="J30" s="6" t="n">
        <f aca="false">IF(OR(B30&lt;Rules!$B$2,B30&gt;Rules!$B$3,ABS(I30)&gt;Rules!$B$4,OR(B31&lt;Rules!$B$2,B31&gt;Rules!$B$3,ABS(I31)&gt;Rules!$B$4)),1,0)</f>
        <v>0</v>
      </c>
      <c r="K30" s="6" t="str">
        <f aca="false">IF(F30=1,COUNTIF($F$2:F30,1),"")</f>
        <v/>
      </c>
    </row>
    <row r="31" customFormat="false" ht="15" hidden="false" customHeight="false" outlineLevel="0" collapsed="false">
      <c r="A31" s="6" t="n">
        <v>378.493</v>
      </c>
      <c r="B31" s="6" t="n">
        <v>1.63736263736264</v>
      </c>
      <c r="C31" s="6" t="n">
        <v>81</v>
      </c>
      <c r="D31" s="6" t="n">
        <v>-1</v>
      </c>
      <c r="E31" s="6" t="n">
        <v>1.64029304029304</v>
      </c>
      <c r="F31" s="6" t="n">
        <v>0</v>
      </c>
      <c r="G31" s="6" t="n">
        <v>0</v>
      </c>
      <c r="H31" s="6" t="str">
        <f aca="false">IF(AND(A31&gt;=Stimuli!$B$2,A31&lt;=Stimuli!$C$2),Stimuli!$A$2,IF(AND(A31&gt;=Stimuli!$B$3,A31&lt;=Stimuli!$C$3),Stimuli!$A$3,IF(AND(A31&gt;=Stimuli!$B$4,A31&lt;=Stimuli!$C$4),Stimuli!$A$4,"")))</f>
        <v>01 Quiet baseline (60s)</v>
      </c>
      <c r="I31" s="6" t="n">
        <f aca="false">(B31-B30)/((A31-A30)/1000)</f>
        <v>-0.562637362637418</v>
      </c>
      <c r="J31" s="6" t="n">
        <f aca="false">IF(OR(B31&lt;Rules!$B$2,B31&gt;Rules!$B$3,ABS(I31)&gt;Rules!$B$4,OR(B32&lt;Rules!$B$2,B32&gt;Rules!$B$3,ABS(I32)&gt;Rules!$B$4)),1,0)</f>
        <v>0</v>
      </c>
      <c r="K31" s="6" t="str">
        <f aca="false">IF(F31=1,COUNTIF($F$2:F31,1),"")</f>
        <v/>
      </c>
    </row>
    <row r="32" customFormat="false" ht="15" hidden="false" customHeight="false" outlineLevel="0" collapsed="false">
      <c r="A32" s="6" t="n">
        <v>386.3055</v>
      </c>
      <c r="B32" s="6" t="n">
        <v>1.64322344322344</v>
      </c>
      <c r="C32" s="6" t="n">
        <v>85</v>
      </c>
      <c r="D32" s="6" t="n">
        <v>703.125</v>
      </c>
      <c r="E32" s="6" t="n">
        <v>1.64029304029304</v>
      </c>
      <c r="F32" s="6" t="n">
        <v>0</v>
      </c>
      <c r="G32" s="6" t="n">
        <v>0</v>
      </c>
      <c r="H32" s="6" t="str">
        <f aca="false">IF(AND(A32&gt;=Stimuli!$B$2,A32&lt;=Stimuli!$C$2),Stimuli!$A$2,IF(AND(A32&gt;=Stimuli!$B$3,A32&lt;=Stimuli!$C$3),Stimuli!$A$3,IF(AND(A32&gt;=Stimuli!$B$4,A32&lt;=Stimuli!$C$4),Stimuli!$A$4,"")))</f>
        <v>01 Quiet baseline (60s)</v>
      </c>
      <c r="I32" s="6" t="n">
        <f aca="false">(B32-B31)/((A32-A31)/1000)</f>
        <v>0.750183150183148</v>
      </c>
      <c r="J32" s="6" t="n">
        <f aca="false">IF(OR(B32&lt;Rules!$B$2,B32&gt;Rules!$B$3,ABS(I32)&gt;Rules!$B$4,OR(B33&lt;Rules!$B$2,B33&gt;Rules!$B$3,ABS(I33)&gt;Rules!$B$4)),1,0)</f>
        <v>0</v>
      </c>
      <c r="K32" s="6" t="str">
        <f aca="false">IF(F32=1,COUNTIF($F$2:F32,1),"")</f>
        <v/>
      </c>
    </row>
    <row r="33" customFormat="false" ht="15" hidden="false" customHeight="false" outlineLevel="0" collapsed="false">
      <c r="A33" s="6" t="n">
        <v>394.118</v>
      </c>
      <c r="B33" s="6" t="n">
        <v>1.63736263736264</v>
      </c>
      <c r="C33" s="6" t="n">
        <v>85</v>
      </c>
      <c r="D33" s="6" t="n">
        <v>-1</v>
      </c>
      <c r="E33" s="6" t="n">
        <v>1.64029304029304</v>
      </c>
      <c r="F33" s="6" t="n">
        <v>0</v>
      </c>
      <c r="G33" s="6" t="n">
        <v>0</v>
      </c>
      <c r="H33" s="6" t="str">
        <f aca="false">IF(AND(A33&gt;=Stimuli!$B$2,A33&lt;=Stimuli!$C$2),Stimuli!$A$2,IF(AND(A33&gt;=Stimuli!$B$3,A33&lt;=Stimuli!$C$3),Stimuli!$A$3,IF(AND(A33&gt;=Stimuli!$B$4,A33&lt;=Stimuli!$C$4),Stimuli!$A$4,"")))</f>
        <v>01 Quiet baseline (60s)</v>
      </c>
      <c r="I33" s="6" t="n">
        <f aca="false">(B33-B32)/((A33-A32)/1000)</f>
        <v>-0.750183150183148</v>
      </c>
      <c r="J33" s="6" t="n">
        <f aca="false">IF(OR(B33&lt;Rules!$B$2,B33&gt;Rules!$B$3,ABS(I33)&gt;Rules!$B$4,OR(B34&lt;Rules!$B$2,B34&gt;Rules!$B$3,ABS(I34)&gt;Rules!$B$4)),1,0)</f>
        <v>0</v>
      </c>
      <c r="K33" s="6" t="str">
        <f aca="false">IF(F33=1,COUNTIF($F$2:F33,1),"")</f>
        <v/>
      </c>
    </row>
    <row r="34" customFormat="false" ht="15" hidden="false" customHeight="false" outlineLevel="0" collapsed="false">
      <c r="A34" s="6" t="n">
        <v>401.9305</v>
      </c>
      <c r="B34" s="6" t="n">
        <v>1.64322344322344</v>
      </c>
      <c r="C34" s="6" t="n">
        <v>85</v>
      </c>
      <c r="D34" s="6" t="n">
        <v>-1</v>
      </c>
      <c r="E34" s="6" t="n">
        <v>1.64029304029304</v>
      </c>
      <c r="F34" s="6" t="n">
        <v>0</v>
      </c>
      <c r="G34" s="6" t="n">
        <v>0</v>
      </c>
      <c r="H34" s="6" t="str">
        <f aca="false">IF(AND(A34&gt;=Stimuli!$B$2,A34&lt;=Stimuli!$C$2),Stimuli!$A$2,IF(AND(A34&gt;=Stimuli!$B$3,A34&lt;=Stimuli!$C$3),Stimuli!$A$3,IF(AND(A34&gt;=Stimuli!$B$4,A34&lt;=Stimuli!$C$4),Stimuli!$A$4,"")))</f>
        <v>01 Quiet baseline (60s)</v>
      </c>
      <c r="I34" s="6" t="n">
        <f aca="false">(B34-B33)/((A34-A33)/1000)</f>
        <v>0.750183150183148</v>
      </c>
      <c r="J34" s="6" t="n">
        <f aca="false">IF(OR(B34&lt;Rules!$B$2,B34&gt;Rules!$B$3,ABS(I34)&gt;Rules!$B$4,OR(B35&lt;Rules!$B$2,B35&gt;Rules!$B$3,ABS(I35)&gt;Rules!$B$4)),1,0)</f>
        <v>0</v>
      </c>
      <c r="K34" s="6" t="str">
        <f aca="false">IF(F34=1,COUNTIF($F$2:F34,1),"")</f>
        <v/>
      </c>
    </row>
    <row r="35" customFormat="false" ht="15" hidden="false" customHeight="false" outlineLevel="0" collapsed="false">
      <c r="A35" s="6" t="n">
        <v>409.743</v>
      </c>
      <c r="B35" s="6" t="n">
        <v>1.63736263736264</v>
      </c>
      <c r="C35" s="6" t="n">
        <v>85</v>
      </c>
      <c r="D35" s="6" t="n">
        <v>-1</v>
      </c>
      <c r="E35" s="6" t="n">
        <v>1.64029304029304</v>
      </c>
      <c r="F35" s="6" t="n">
        <v>0</v>
      </c>
      <c r="G35" s="6" t="n">
        <v>0</v>
      </c>
      <c r="H35" s="6" t="str">
        <f aca="false">IF(AND(A35&gt;=Stimuli!$B$2,A35&lt;=Stimuli!$C$2),Stimuli!$A$2,IF(AND(A35&gt;=Stimuli!$B$3,A35&lt;=Stimuli!$C$3),Stimuli!$A$3,IF(AND(A35&gt;=Stimuli!$B$4,A35&lt;=Stimuli!$C$4),Stimuli!$A$4,"")))</f>
        <v>01 Quiet baseline (60s)</v>
      </c>
      <c r="I35" s="6" t="n">
        <f aca="false">(B35-B34)/((A35-A34)/1000)</f>
        <v>-0.750183150183148</v>
      </c>
      <c r="J35" s="6" t="n">
        <f aca="false">IF(OR(B35&lt;Rules!$B$2,B35&gt;Rules!$B$3,ABS(I35)&gt;Rules!$B$4,OR(B36&lt;Rules!$B$2,B36&gt;Rules!$B$3,ABS(I36)&gt;Rules!$B$4)),1,0)</f>
        <v>0</v>
      </c>
      <c r="K35" s="6" t="str">
        <f aca="false">IF(F35=1,COUNTIF($F$2:F35,1),"")</f>
        <v/>
      </c>
    </row>
    <row r="36" customFormat="false" ht="15" hidden="false" customHeight="false" outlineLevel="0" collapsed="false">
      <c r="A36" s="6" t="n">
        <v>417.5555</v>
      </c>
      <c r="B36" s="6" t="n">
        <v>1.64322344322344</v>
      </c>
      <c r="C36" s="6" t="n">
        <v>85</v>
      </c>
      <c r="D36" s="6" t="n">
        <v>-1</v>
      </c>
      <c r="E36" s="6" t="n">
        <v>1.64029304029304</v>
      </c>
      <c r="F36" s="6" t="n">
        <v>0</v>
      </c>
      <c r="G36" s="6" t="n">
        <v>0</v>
      </c>
      <c r="H36" s="6" t="str">
        <f aca="false">IF(AND(A36&gt;=Stimuli!$B$2,A36&lt;=Stimuli!$C$2),Stimuli!$A$2,IF(AND(A36&gt;=Stimuli!$B$3,A36&lt;=Stimuli!$C$3),Stimuli!$A$3,IF(AND(A36&gt;=Stimuli!$B$4,A36&lt;=Stimuli!$C$4),Stimuli!$A$4,"")))</f>
        <v>01 Quiet baseline (60s)</v>
      </c>
      <c r="I36" s="6" t="n">
        <f aca="false">(B36-B35)/((A36-A35)/1000)</f>
        <v>0.750183150183148</v>
      </c>
      <c r="J36" s="6" t="n">
        <f aca="false">IF(OR(B36&lt;Rules!$B$2,B36&gt;Rules!$B$3,ABS(I36)&gt;Rules!$B$4,OR(B37&lt;Rules!$B$2,B37&gt;Rules!$B$3,ABS(I37)&gt;Rules!$B$4)),1,0)</f>
        <v>0</v>
      </c>
      <c r="K36" s="6" t="str">
        <f aca="false">IF(F36=1,COUNTIF($F$2:F36,1),"")</f>
        <v/>
      </c>
    </row>
    <row r="37" customFormat="false" ht="15" hidden="false" customHeight="false" outlineLevel="0" collapsed="false">
      <c r="A37" s="6" t="n">
        <v>425.368</v>
      </c>
      <c r="B37" s="6" t="n">
        <v>1.63736263736264</v>
      </c>
      <c r="C37" s="6" t="n">
        <v>85</v>
      </c>
      <c r="D37" s="6" t="n">
        <v>-1</v>
      </c>
      <c r="E37" s="6" t="n">
        <v>1.64029304029304</v>
      </c>
      <c r="F37" s="6" t="n">
        <v>0</v>
      </c>
      <c r="G37" s="6" t="n">
        <v>0</v>
      </c>
      <c r="H37" s="6" t="str">
        <f aca="false">IF(AND(A37&gt;=Stimuli!$B$2,A37&lt;=Stimuli!$C$2),Stimuli!$A$2,IF(AND(A37&gt;=Stimuli!$B$3,A37&lt;=Stimuli!$C$3),Stimuli!$A$3,IF(AND(A37&gt;=Stimuli!$B$4,A37&lt;=Stimuli!$C$4),Stimuli!$A$4,"")))</f>
        <v>01 Quiet baseline (60s)</v>
      </c>
      <c r="I37" s="6" t="n">
        <f aca="false">(B37-B36)/((A37-A36)/1000)</f>
        <v>-0.750183150183148</v>
      </c>
      <c r="J37" s="6" t="n">
        <f aca="false">IF(OR(B37&lt;Rules!$B$2,B37&gt;Rules!$B$3,ABS(I37)&gt;Rules!$B$4,OR(B38&lt;Rules!$B$2,B38&gt;Rules!$B$3,ABS(I38)&gt;Rules!$B$4)),1,0)</f>
        <v>0</v>
      </c>
      <c r="K37" s="6" t="str">
        <f aca="false">IF(F37=1,COUNTIF($F$2:F37,1),"")</f>
        <v/>
      </c>
    </row>
    <row r="38" customFormat="false" ht="15" hidden="false" customHeight="false" outlineLevel="0" collapsed="false">
      <c r="A38" s="6" t="n">
        <v>433.1805</v>
      </c>
      <c r="B38" s="6" t="n">
        <v>1.64322344322344</v>
      </c>
      <c r="C38" s="6" t="n">
        <v>85</v>
      </c>
      <c r="D38" s="6" t="n">
        <v>-1</v>
      </c>
      <c r="E38" s="6" t="n">
        <v>1.64029304029304</v>
      </c>
      <c r="F38" s="6" t="n">
        <v>0</v>
      </c>
      <c r="G38" s="6" t="n">
        <v>0</v>
      </c>
      <c r="H38" s="6" t="str">
        <f aca="false">IF(AND(A38&gt;=Stimuli!$B$2,A38&lt;=Stimuli!$C$2),Stimuli!$A$2,IF(AND(A38&gt;=Stimuli!$B$3,A38&lt;=Stimuli!$C$3),Stimuli!$A$3,IF(AND(A38&gt;=Stimuli!$B$4,A38&lt;=Stimuli!$C$4),Stimuli!$A$4,"")))</f>
        <v>01 Quiet baseline (60s)</v>
      </c>
      <c r="I38" s="6" t="n">
        <f aca="false">(B38-B37)/((A38-A37)/1000)</f>
        <v>0.750183150183148</v>
      </c>
      <c r="J38" s="6" t="n">
        <f aca="false">IF(OR(B38&lt;Rules!$B$2,B38&gt;Rules!$B$3,ABS(I38)&gt;Rules!$B$4,OR(B39&lt;Rules!$B$2,B39&gt;Rules!$B$3,ABS(I39)&gt;Rules!$B$4)),1,0)</f>
        <v>0</v>
      </c>
      <c r="K38" s="6" t="str">
        <f aca="false">IF(F38=1,COUNTIF($F$2:F38,1),"")</f>
        <v/>
      </c>
    </row>
    <row r="39" customFormat="false" ht="15" hidden="false" customHeight="false" outlineLevel="0" collapsed="false">
      <c r="A39" s="6" t="n">
        <v>440.993</v>
      </c>
      <c r="B39" s="6" t="n">
        <v>1.63882783882784</v>
      </c>
      <c r="C39" s="6" t="n">
        <v>85</v>
      </c>
      <c r="D39" s="6" t="n">
        <v>-1</v>
      </c>
      <c r="E39" s="6" t="n">
        <v>1.64029304029304</v>
      </c>
      <c r="F39" s="6" t="n">
        <v>0</v>
      </c>
      <c r="G39" s="6" t="n">
        <v>0</v>
      </c>
      <c r="H39" s="6" t="str">
        <f aca="false">IF(AND(A39&gt;=Stimuli!$B$2,A39&lt;=Stimuli!$C$2),Stimuli!$A$2,IF(AND(A39&gt;=Stimuli!$B$3,A39&lt;=Stimuli!$C$3),Stimuli!$A$3,IF(AND(A39&gt;=Stimuli!$B$4,A39&lt;=Stimuli!$C$4),Stimuli!$A$4,"")))</f>
        <v>01 Quiet baseline (60s)</v>
      </c>
      <c r="I39" s="6" t="n">
        <f aca="false">(B39-B38)/((A39-A38)/1000)</f>
        <v>-0.562637362637304</v>
      </c>
      <c r="J39" s="6" t="n">
        <f aca="false">IF(OR(B39&lt;Rules!$B$2,B39&gt;Rules!$B$3,ABS(I39)&gt;Rules!$B$4,OR(B40&lt;Rules!$B$2,B40&gt;Rules!$B$3,ABS(I40)&gt;Rules!$B$4)),1,0)</f>
        <v>0</v>
      </c>
      <c r="K39" s="6" t="str">
        <f aca="false">IF(F39=1,COUNTIF($F$2:F39,1),"")</f>
        <v/>
      </c>
    </row>
    <row r="40" customFormat="false" ht="15" hidden="false" customHeight="false" outlineLevel="0" collapsed="false">
      <c r="A40" s="6" t="n">
        <v>448.8055</v>
      </c>
      <c r="B40" s="6" t="n">
        <v>1.64175824175824</v>
      </c>
      <c r="C40" s="6" t="n">
        <v>85</v>
      </c>
      <c r="D40" s="6" t="n">
        <v>-1</v>
      </c>
      <c r="E40" s="6" t="n">
        <v>1.64029304029304</v>
      </c>
      <c r="F40" s="6" t="n">
        <v>0</v>
      </c>
      <c r="G40" s="6" t="n">
        <v>0</v>
      </c>
      <c r="H40" s="6" t="str">
        <f aca="false">IF(AND(A40&gt;=Stimuli!$B$2,A40&lt;=Stimuli!$C$2),Stimuli!$A$2,IF(AND(A40&gt;=Stimuli!$B$3,A40&lt;=Stimuli!$C$3),Stimuli!$A$3,IF(AND(A40&gt;=Stimuli!$B$4,A40&lt;=Stimuli!$C$4),Stimuli!$A$4,"")))</f>
        <v>01 Quiet baseline (60s)</v>
      </c>
      <c r="I40" s="6" t="n">
        <f aca="false">(B40-B39)/((A40-A39)/1000)</f>
        <v>0.375091575091574</v>
      </c>
      <c r="J40" s="6" t="n">
        <f aca="false">IF(OR(B40&lt;Rules!$B$2,B40&gt;Rules!$B$3,ABS(I40)&gt;Rules!$B$4,OR(B41&lt;Rules!$B$2,B41&gt;Rules!$B$3,ABS(I41)&gt;Rules!$B$4)),1,0)</f>
        <v>0</v>
      </c>
      <c r="K40" s="6" t="str">
        <f aca="false">IF(F40=1,COUNTIF($F$2:F40,1),"")</f>
        <v/>
      </c>
    </row>
    <row r="41" customFormat="false" ht="15" hidden="false" customHeight="false" outlineLevel="0" collapsed="false">
      <c r="A41" s="6" t="n">
        <v>456.618</v>
      </c>
      <c r="B41" s="6" t="n">
        <v>1.63882783882784</v>
      </c>
      <c r="C41" s="6" t="n">
        <v>85</v>
      </c>
      <c r="D41" s="6" t="n">
        <v>-1</v>
      </c>
      <c r="E41" s="6" t="n">
        <v>1.64029304029304</v>
      </c>
      <c r="F41" s="6" t="n">
        <v>0</v>
      </c>
      <c r="G41" s="6" t="n">
        <v>0</v>
      </c>
      <c r="H41" s="6" t="str">
        <f aca="false">IF(AND(A41&gt;=Stimuli!$B$2,A41&lt;=Stimuli!$C$2),Stimuli!$A$2,IF(AND(A41&gt;=Stimuli!$B$3,A41&lt;=Stimuli!$C$3),Stimuli!$A$3,IF(AND(A41&gt;=Stimuli!$B$4,A41&lt;=Stimuli!$C$4),Stimuli!$A$4,"")))</f>
        <v>01 Quiet baseline (60s)</v>
      </c>
      <c r="I41" s="6" t="n">
        <f aca="false">(B41-B40)/((A41-A40)/1000)</f>
        <v>-0.375091575091574</v>
      </c>
      <c r="J41" s="6" t="n">
        <f aca="false">IF(OR(B41&lt;Rules!$B$2,B41&gt;Rules!$B$3,ABS(I41)&gt;Rules!$B$4,OR(B42&lt;Rules!$B$2,B42&gt;Rules!$B$3,ABS(I42)&gt;Rules!$B$4)),1,0)</f>
        <v>0</v>
      </c>
      <c r="K41" s="6" t="str">
        <f aca="false">IF(F41=1,COUNTIF($F$2:F41,1),"")</f>
        <v/>
      </c>
    </row>
    <row r="42" customFormat="false" ht="15" hidden="false" customHeight="false" outlineLevel="0" collapsed="false">
      <c r="A42" s="6" t="n">
        <v>464.4305</v>
      </c>
      <c r="B42" s="6" t="n">
        <v>1.64029304029304</v>
      </c>
      <c r="C42" s="6" t="n">
        <v>85</v>
      </c>
      <c r="D42" s="6" t="n">
        <v>-1</v>
      </c>
      <c r="E42" s="6" t="n">
        <v>1.64029304029304</v>
      </c>
      <c r="F42" s="6" t="n">
        <v>0</v>
      </c>
      <c r="G42" s="6" t="n">
        <v>0</v>
      </c>
      <c r="H42" s="6" t="str">
        <f aca="false">IF(AND(A42&gt;=Stimuli!$B$2,A42&lt;=Stimuli!$C$2),Stimuli!$A$2,IF(AND(A42&gt;=Stimuli!$B$3,A42&lt;=Stimuli!$C$3),Stimuli!$A$3,IF(AND(A42&gt;=Stimuli!$B$4,A42&lt;=Stimuli!$C$4),Stimuli!$A$4,"")))</f>
        <v>01 Quiet baseline (60s)</v>
      </c>
      <c r="I42" s="6" t="n">
        <f aca="false">(B42-B41)/((A42-A41)/1000)</f>
        <v>0.18754578754573</v>
      </c>
      <c r="J42" s="6" t="n">
        <f aca="false">IF(OR(B42&lt;Rules!$B$2,B42&gt;Rules!$B$3,ABS(I42)&gt;Rules!$B$4,OR(B43&lt;Rules!$B$2,B43&gt;Rules!$B$3,ABS(I43)&gt;Rules!$B$4)),1,0)</f>
        <v>0</v>
      </c>
      <c r="K42" s="6" t="str">
        <f aca="false">IF(F42=1,COUNTIF($F$2:F42,1),"")</f>
        <v/>
      </c>
    </row>
    <row r="43" customFormat="false" ht="15" hidden="false" customHeight="false" outlineLevel="0" collapsed="false">
      <c r="A43" s="6" t="n">
        <v>472.243</v>
      </c>
      <c r="B43" s="6" t="n">
        <v>1.64175824175824</v>
      </c>
      <c r="C43" s="6" t="n">
        <v>85</v>
      </c>
      <c r="D43" s="6" t="n">
        <v>-1</v>
      </c>
      <c r="E43" s="6" t="n">
        <v>1.64029304029304</v>
      </c>
      <c r="F43" s="6" t="n">
        <v>0</v>
      </c>
      <c r="G43" s="6" t="n">
        <v>0</v>
      </c>
      <c r="H43" s="6" t="str">
        <f aca="false">IF(AND(A43&gt;=Stimuli!$B$2,A43&lt;=Stimuli!$C$2),Stimuli!$A$2,IF(AND(A43&gt;=Stimuli!$B$3,A43&lt;=Stimuli!$C$3),Stimuli!$A$3,IF(AND(A43&gt;=Stimuli!$B$4,A43&lt;=Stimuli!$C$4),Stimuli!$A$4,"")))</f>
        <v>01 Quiet baseline (60s)</v>
      </c>
      <c r="I43" s="6" t="n">
        <f aca="false">(B43-B42)/((A43-A42)/1000)</f>
        <v>0.187545787545844</v>
      </c>
      <c r="J43" s="6" t="n">
        <f aca="false">IF(OR(B43&lt;Rules!$B$2,B43&gt;Rules!$B$3,ABS(I43)&gt;Rules!$B$4,OR(B44&lt;Rules!$B$2,B44&gt;Rules!$B$3,ABS(I44)&gt;Rules!$B$4)),1,0)</f>
        <v>0</v>
      </c>
      <c r="K43" s="6" t="str">
        <f aca="false">IF(F43=1,COUNTIF($F$2:F43,1),"")</f>
        <v/>
      </c>
    </row>
    <row r="44" customFormat="false" ht="15" hidden="false" customHeight="false" outlineLevel="0" collapsed="false">
      <c r="A44" s="6" t="n">
        <v>480.0555</v>
      </c>
      <c r="B44" s="6" t="n">
        <v>1.63882783882784</v>
      </c>
      <c r="C44" s="6" t="n">
        <v>85</v>
      </c>
      <c r="D44" s="6" t="n">
        <v>-1</v>
      </c>
      <c r="E44" s="6" t="n">
        <v>1.64029304029304</v>
      </c>
      <c r="F44" s="6" t="n">
        <v>0</v>
      </c>
      <c r="G44" s="6" t="n">
        <v>0</v>
      </c>
      <c r="H44" s="6" t="str">
        <f aca="false">IF(AND(A44&gt;=Stimuli!$B$2,A44&lt;=Stimuli!$C$2),Stimuli!$A$2,IF(AND(A44&gt;=Stimuli!$B$3,A44&lt;=Stimuli!$C$3),Stimuli!$A$3,IF(AND(A44&gt;=Stimuli!$B$4,A44&lt;=Stimuli!$C$4),Stimuli!$A$4,"")))</f>
        <v>01 Quiet baseline (60s)</v>
      </c>
      <c r="I44" s="6" t="n">
        <f aca="false">(B44-B43)/((A44-A43)/1000)</f>
        <v>-0.375091575091574</v>
      </c>
      <c r="J44" s="6" t="n">
        <f aca="false">IF(OR(B44&lt;Rules!$B$2,B44&gt;Rules!$B$3,ABS(I44)&gt;Rules!$B$4,OR(B45&lt;Rules!$B$2,B45&gt;Rules!$B$3,ABS(I45)&gt;Rules!$B$4)),1,0)</f>
        <v>0</v>
      </c>
      <c r="K44" s="6" t="str">
        <f aca="false">IF(F44=1,COUNTIF($F$2:F44,1),"")</f>
        <v/>
      </c>
    </row>
    <row r="45" customFormat="false" ht="15" hidden="false" customHeight="false" outlineLevel="0" collapsed="false">
      <c r="A45" s="6" t="n">
        <v>487.868</v>
      </c>
      <c r="B45" s="6" t="n">
        <v>1.64175824175824</v>
      </c>
      <c r="C45" s="6" t="n">
        <v>85</v>
      </c>
      <c r="D45" s="6" t="n">
        <v>-1</v>
      </c>
      <c r="E45" s="6" t="n">
        <v>1.64029304029304</v>
      </c>
      <c r="F45" s="6" t="n">
        <v>0</v>
      </c>
      <c r="G45" s="6" t="n">
        <v>0</v>
      </c>
      <c r="H45" s="6" t="str">
        <f aca="false">IF(AND(A45&gt;=Stimuli!$B$2,A45&lt;=Stimuli!$C$2),Stimuli!$A$2,IF(AND(A45&gt;=Stimuli!$B$3,A45&lt;=Stimuli!$C$3),Stimuli!$A$3,IF(AND(A45&gt;=Stimuli!$B$4,A45&lt;=Stimuli!$C$4),Stimuli!$A$4,"")))</f>
        <v>01 Quiet baseline (60s)</v>
      </c>
      <c r="I45" s="6" t="n">
        <f aca="false">(B45-B44)/((A45-A44)/1000)</f>
        <v>0.375091575091574</v>
      </c>
      <c r="J45" s="6" t="n">
        <f aca="false">IF(OR(B45&lt;Rules!$B$2,B45&gt;Rules!$B$3,ABS(I45)&gt;Rules!$B$4,OR(B46&lt;Rules!$B$2,B46&gt;Rules!$B$3,ABS(I46)&gt;Rules!$B$4)),1,0)</f>
        <v>0</v>
      </c>
      <c r="K45" s="6" t="str">
        <f aca="false">IF(F45=1,COUNTIF($F$2:F45,1),"")</f>
        <v/>
      </c>
    </row>
    <row r="46" customFormat="false" ht="15" hidden="false" customHeight="false" outlineLevel="0" collapsed="false">
      <c r="A46" s="6" t="n">
        <v>495.6805</v>
      </c>
      <c r="B46" s="6" t="n">
        <v>1.63882783882784</v>
      </c>
      <c r="C46" s="6" t="n">
        <v>85</v>
      </c>
      <c r="D46" s="6" t="n">
        <v>-1</v>
      </c>
      <c r="E46" s="6" t="n">
        <v>1.64029304029304</v>
      </c>
      <c r="F46" s="6" t="n">
        <v>0</v>
      </c>
      <c r="G46" s="6" t="n">
        <v>0</v>
      </c>
      <c r="H46" s="6" t="str">
        <f aca="false">IF(AND(A46&gt;=Stimuli!$B$2,A46&lt;=Stimuli!$C$2),Stimuli!$A$2,IF(AND(A46&gt;=Stimuli!$B$3,A46&lt;=Stimuli!$C$3),Stimuli!$A$3,IF(AND(A46&gt;=Stimuli!$B$4,A46&lt;=Stimuli!$C$4),Stimuli!$A$4,"")))</f>
        <v>01 Quiet baseline (60s)</v>
      </c>
      <c r="I46" s="6" t="n">
        <f aca="false">(B46-B45)/((A46-A45)/1000)</f>
        <v>-0.375091575091574</v>
      </c>
      <c r="J46" s="6" t="n">
        <f aca="false">IF(OR(B46&lt;Rules!$B$2,B46&gt;Rules!$B$3,ABS(I46)&gt;Rules!$B$4,OR(B47&lt;Rules!$B$2,B47&gt;Rules!$B$3,ABS(I47)&gt;Rules!$B$4)),1,0)</f>
        <v>0</v>
      </c>
      <c r="K46" s="6" t="str">
        <f aca="false">IF(F46=1,COUNTIF($F$2:F46,1),"")</f>
        <v/>
      </c>
    </row>
    <row r="47" customFormat="false" ht="15" hidden="false" customHeight="false" outlineLevel="0" collapsed="false">
      <c r="A47" s="6" t="n">
        <v>503.493</v>
      </c>
      <c r="B47" s="6" t="n">
        <v>1.64322344322344</v>
      </c>
      <c r="C47" s="6" t="n">
        <v>85</v>
      </c>
      <c r="D47" s="6" t="n">
        <v>-1</v>
      </c>
      <c r="E47" s="6" t="n">
        <v>1.64029304029304</v>
      </c>
      <c r="F47" s="6" t="n">
        <v>0</v>
      </c>
      <c r="G47" s="6" t="n">
        <v>0</v>
      </c>
      <c r="H47" s="6" t="str">
        <f aca="false">IF(AND(A47&gt;=Stimuli!$B$2,A47&lt;=Stimuli!$C$2),Stimuli!$A$2,IF(AND(A47&gt;=Stimuli!$B$3,A47&lt;=Stimuli!$C$3),Stimuli!$A$3,IF(AND(A47&gt;=Stimuli!$B$4,A47&lt;=Stimuli!$C$4),Stimuli!$A$4,"")))</f>
        <v>01 Quiet baseline (60s)</v>
      </c>
      <c r="I47" s="6" t="n">
        <f aca="false">(B47-B46)/((A47-A46)/1000)</f>
        <v>0.562637362637304</v>
      </c>
      <c r="J47" s="6" t="n">
        <f aca="false">IF(OR(B47&lt;Rules!$B$2,B47&gt;Rules!$B$3,ABS(I47)&gt;Rules!$B$4,OR(B48&lt;Rules!$B$2,B48&gt;Rules!$B$3,ABS(I48)&gt;Rules!$B$4)),1,0)</f>
        <v>0</v>
      </c>
      <c r="K47" s="6" t="str">
        <f aca="false">IF(F47=1,COUNTIF($F$2:F47,1),"")</f>
        <v/>
      </c>
    </row>
    <row r="48" customFormat="false" ht="15" hidden="false" customHeight="false" outlineLevel="0" collapsed="false">
      <c r="A48" s="6" t="n">
        <v>511.3055</v>
      </c>
      <c r="B48" s="6" t="n">
        <v>1.63882783882784</v>
      </c>
      <c r="C48" s="6" t="n">
        <v>85</v>
      </c>
      <c r="D48" s="6" t="n">
        <v>-1</v>
      </c>
      <c r="E48" s="6" t="n">
        <v>1.64029304029304</v>
      </c>
      <c r="F48" s="6" t="n">
        <v>0</v>
      </c>
      <c r="G48" s="6" t="n">
        <v>0</v>
      </c>
      <c r="H48" s="6" t="str">
        <f aca="false">IF(AND(A48&gt;=Stimuli!$B$2,A48&lt;=Stimuli!$C$2),Stimuli!$A$2,IF(AND(A48&gt;=Stimuli!$B$3,A48&lt;=Stimuli!$C$3),Stimuli!$A$3,IF(AND(A48&gt;=Stimuli!$B$4,A48&lt;=Stimuli!$C$4),Stimuli!$A$4,"")))</f>
        <v>01 Quiet baseline (60s)</v>
      </c>
      <c r="I48" s="6" t="n">
        <f aca="false">(B48-B47)/((A48-A47)/1000)</f>
        <v>-0.562637362637304</v>
      </c>
      <c r="J48" s="6" t="n">
        <f aca="false">IF(OR(B48&lt;Rules!$B$2,B48&gt;Rules!$B$3,ABS(I48)&gt;Rules!$B$4,OR(B49&lt;Rules!$B$2,B49&gt;Rules!$B$3,ABS(I49)&gt;Rules!$B$4)),1,0)</f>
        <v>0</v>
      </c>
      <c r="K48" s="6" t="str">
        <f aca="false">IF(F48=1,COUNTIF($F$2:F48,1),"")</f>
        <v/>
      </c>
    </row>
    <row r="49" customFormat="false" ht="15" hidden="false" customHeight="false" outlineLevel="0" collapsed="false">
      <c r="A49" s="6" t="n">
        <v>519.118</v>
      </c>
      <c r="B49" s="6" t="n">
        <v>1.64322344322344</v>
      </c>
      <c r="C49" s="6" t="n">
        <v>85</v>
      </c>
      <c r="D49" s="6" t="n">
        <v>-1</v>
      </c>
      <c r="E49" s="6" t="n">
        <v>1.64029304029304</v>
      </c>
      <c r="F49" s="6" t="n">
        <v>0</v>
      </c>
      <c r="G49" s="6" t="n">
        <v>0</v>
      </c>
      <c r="H49" s="6" t="str">
        <f aca="false">IF(AND(A49&gt;=Stimuli!$B$2,A49&lt;=Stimuli!$C$2),Stimuli!$A$2,IF(AND(A49&gt;=Stimuli!$B$3,A49&lt;=Stimuli!$C$3),Stimuli!$A$3,IF(AND(A49&gt;=Stimuli!$B$4,A49&lt;=Stimuli!$C$4),Stimuli!$A$4,"")))</f>
        <v>01 Quiet baseline (60s)</v>
      </c>
      <c r="I49" s="6" t="n">
        <f aca="false">(B49-B48)/((A49-A48)/1000)</f>
        <v>0.5626373626373</v>
      </c>
      <c r="J49" s="6" t="n">
        <f aca="false">IF(OR(B49&lt;Rules!$B$2,B49&gt;Rules!$B$3,ABS(I49)&gt;Rules!$B$4,OR(B50&lt;Rules!$B$2,B50&gt;Rules!$B$3,ABS(I50)&gt;Rules!$B$4)),1,0)</f>
        <v>0</v>
      </c>
      <c r="K49" s="6" t="str">
        <f aca="false">IF(F49=1,COUNTIF($F$2:F49,1),"")</f>
        <v/>
      </c>
    </row>
    <row r="50" customFormat="false" ht="15" hidden="false" customHeight="false" outlineLevel="0" collapsed="false">
      <c r="A50" s="6" t="n">
        <v>526.9305</v>
      </c>
      <c r="B50" s="6" t="n">
        <v>1.63736263736264</v>
      </c>
      <c r="C50" s="6" t="n">
        <v>85</v>
      </c>
      <c r="D50" s="6" t="n">
        <v>-1</v>
      </c>
      <c r="E50" s="6" t="n">
        <v>1.64029304029304</v>
      </c>
      <c r="F50" s="6" t="n">
        <v>0</v>
      </c>
      <c r="G50" s="6" t="n">
        <v>0</v>
      </c>
      <c r="H50" s="6" t="str">
        <f aca="false">IF(AND(A50&gt;=Stimuli!$B$2,A50&lt;=Stimuli!$C$2),Stimuli!$A$2,IF(AND(A50&gt;=Stimuli!$B$3,A50&lt;=Stimuli!$C$3),Stimuli!$A$3,IF(AND(A50&gt;=Stimuli!$B$4,A50&lt;=Stimuli!$C$4),Stimuli!$A$4,"")))</f>
        <v>01 Quiet baseline (60s)</v>
      </c>
      <c r="I50" s="6" t="n">
        <f aca="false">(B50-B49)/((A50-A49)/1000)</f>
        <v>-0.750183150183148</v>
      </c>
      <c r="J50" s="6" t="n">
        <f aca="false">IF(OR(B50&lt;Rules!$B$2,B50&gt;Rules!$B$3,ABS(I50)&gt;Rules!$B$4,OR(B51&lt;Rules!$B$2,B51&gt;Rules!$B$3,ABS(I51)&gt;Rules!$B$4)),1,0)</f>
        <v>0</v>
      </c>
      <c r="K50" s="6" t="str">
        <f aca="false">IF(F50=1,COUNTIF($F$2:F50,1),"")</f>
        <v/>
      </c>
    </row>
    <row r="51" customFormat="false" ht="15" hidden="false" customHeight="false" outlineLevel="0" collapsed="false">
      <c r="A51" s="6" t="n">
        <v>534.743</v>
      </c>
      <c r="B51" s="6" t="n">
        <v>1.64322344322344</v>
      </c>
      <c r="C51" s="6" t="n">
        <v>85</v>
      </c>
      <c r="D51" s="6" t="n">
        <v>-1</v>
      </c>
      <c r="E51" s="6" t="n">
        <v>1.64029304029304</v>
      </c>
      <c r="F51" s="6" t="n">
        <v>0</v>
      </c>
      <c r="G51" s="6" t="n">
        <v>0</v>
      </c>
      <c r="H51" s="6" t="str">
        <f aca="false">IF(AND(A51&gt;=Stimuli!$B$2,A51&lt;=Stimuli!$C$2),Stimuli!$A$2,IF(AND(A51&gt;=Stimuli!$B$3,A51&lt;=Stimuli!$C$3),Stimuli!$A$3,IF(AND(A51&gt;=Stimuli!$B$4,A51&lt;=Stimuli!$C$4),Stimuli!$A$4,"")))</f>
        <v>01 Quiet baseline (60s)</v>
      </c>
      <c r="I51" s="6" t="n">
        <f aca="false">(B51-B50)/((A51-A50)/1000)</f>
        <v>0.750183150183148</v>
      </c>
      <c r="J51" s="6" t="n">
        <f aca="false">IF(OR(B51&lt;Rules!$B$2,B51&gt;Rules!$B$3,ABS(I51)&gt;Rules!$B$4,OR(B52&lt;Rules!$B$2,B52&gt;Rules!$B$3,ABS(I52)&gt;Rules!$B$4)),1,0)</f>
        <v>0</v>
      </c>
      <c r="K51" s="6" t="str">
        <f aca="false">IF(F51=1,COUNTIF($F$2:F51,1),"")</f>
        <v/>
      </c>
    </row>
    <row r="52" customFormat="false" ht="15" hidden="false" customHeight="false" outlineLevel="0" collapsed="false">
      <c r="A52" s="6" t="n">
        <v>542.5555</v>
      </c>
      <c r="B52" s="6" t="n">
        <v>1.63736263736264</v>
      </c>
      <c r="C52" s="6" t="n">
        <v>85</v>
      </c>
      <c r="D52" s="6" t="n">
        <v>-1</v>
      </c>
      <c r="E52" s="6" t="n">
        <v>1.64029304029304</v>
      </c>
      <c r="F52" s="6" t="n">
        <v>0</v>
      </c>
      <c r="G52" s="6" t="n">
        <v>0</v>
      </c>
      <c r="H52" s="6" t="str">
        <f aca="false">IF(AND(A52&gt;=Stimuli!$B$2,A52&lt;=Stimuli!$C$2),Stimuli!$A$2,IF(AND(A52&gt;=Stimuli!$B$3,A52&lt;=Stimuli!$C$3),Stimuli!$A$3,IF(AND(A52&gt;=Stimuli!$B$4,A52&lt;=Stimuli!$C$4),Stimuli!$A$4,"")))</f>
        <v>01 Quiet baseline (60s)</v>
      </c>
      <c r="I52" s="6" t="n">
        <f aca="false">(B52-B51)/((A52-A51)/1000)</f>
        <v>-0.750183150183148</v>
      </c>
      <c r="J52" s="6" t="n">
        <f aca="false">IF(OR(B52&lt;Rules!$B$2,B52&gt;Rules!$B$3,ABS(I52)&gt;Rules!$B$4,OR(B53&lt;Rules!$B$2,B53&gt;Rules!$B$3,ABS(I53)&gt;Rules!$B$4)),1,0)</f>
        <v>0</v>
      </c>
      <c r="K52" s="6" t="str">
        <f aca="false">IF(F52=1,COUNTIF($F$2:F52,1),"")</f>
        <v/>
      </c>
    </row>
    <row r="53" customFormat="false" ht="15" hidden="false" customHeight="false" outlineLevel="0" collapsed="false">
      <c r="A53" s="6" t="n">
        <v>550.368</v>
      </c>
      <c r="B53" s="6" t="n">
        <v>1.64322344322344</v>
      </c>
      <c r="C53" s="6" t="n">
        <v>85</v>
      </c>
      <c r="D53" s="6" t="n">
        <v>-1</v>
      </c>
      <c r="E53" s="6" t="n">
        <v>1.64029304029304</v>
      </c>
      <c r="F53" s="6" t="n">
        <v>0</v>
      </c>
      <c r="G53" s="6" t="n">
        <v>0</v>
      </c>
      <c r="H53" s="6" t="str">
        <f aca="false">IF(AND(A53&gt;=Stimuli!$B$2,A53&lt;=Stimuli!$C$2),Stimuli!$A$2,IF(AND(A53&gt;=Stimuli!$B$3,A53&lt;=Stimuli!$C$3),Stimuli!$A$3,IF(AND(A53&gt;=Stimuli!$B$4,A53&lt;=Stimuli!$C$4),Stimuli!$A$4,"")))</f>
        <v>01 Quiet baseline (60s)</v>
      </c>
      <c r="I53" s="6" t="n">
        <f aca="false">(B53-B52)/((A53-A52)/1000)</f>
        <v>0.750183150183148</v>
      </c>
      <c r="J53" s="6" t="n">
        <f aca="false">IF(OR(B53&lt;Rules!$B$2,B53&gt;Rules!$B$3,ABS(I53)&gt;Rules!$B$4,OR(B54&lt;Rules!$B$2,B54&gt;Rules!$B$3,ABS(I54)&gt;Rules!$B$4)),1,0)</f>
        <v>0</v>
      </c>
      <c r="K53" s="6" t="str">
        <f aca="false">IF(F53=1,COUNTIF($F$2:F53,1),"")</f>
        <v/>
      </c>
    </row>
    <row r="54" customFormat="false" ht="15" hidden="false" customHeight="false" outlineLevel="0" collapsed="false">
      <c r="A54" s="6" t="n">
        <v>558.1805</v>
      </c>
      <c r="B54" s="6" t="n">
        <v>1.63882783882784</v>
      </c>
      <c r="C54" s="6" t="n">
        <v>85</v>
      </c>
      <c r="D54" s="6" t="n">
        <v>-1</v>
      </c>
      <c r="E54" s="6" t="n">
        <v>1.64029304029304</v>
      </c>
      <c r="F54" s="6" t="n">
        <v>0</v>
      </c>
      <c r="G54" s="6" t="n">
        <v>0</v>
      </c>
      <c r="H54" s="6" t="str">
        <f aca="false">IF(AND(A54&gt;=Stimuli!$B$2,A54&lt;=Stimuli!$C$2),Stimuli!$A$2,IF(AND(A54&gt;=Stimuli!$B$3,A54&lt;=Stimuli!$C$3),Stimuli!$A$3,IF(AND(A54&gt;=Stimuli!$B$4,A54&lt;=Stimuli!$C$4),Stimuli!$A$4,"")))</f>
        <v>01 Quiet baseline (60s)</v>
      </c>
      <c r="I54" s="6" t="n">
        <f aca="false">(B54-B53)/((A54-A53)/1000)</f>
        <v>-0.562637362637304</v>
      </c>
      <c r="J54" s="6" t="n">
        <f aca="false">IF(OR(B54&lt;Rules!$B$2,B54&gt;Rules!$B$3,ABS(I54)&gt;Rules!$B$4,OR(B55&lt;Rules!$B$2,B55&gt;Rules!$B$3,ABS(I55)&gt;Rules!$B$4)),1,0)</f>
        <v>0</v>
      </c>
      <c r="K54" s="6" t="str">
        <f aca="false">IF(F54=1,COUNTIF($F$2:F54,1),"")</f>
        <v/>
      </c>
    </row>
    <row r="55" customFormat="false" ht="15" hidden="false" customHeight="false" outlineLevel="0" collapsed="false">
      <c r="A55" s="6" t="n">
        <v>565.993</v>
      </c>
      <c r="B55" s="6" t="n">
        <v>1.64175824175824</v>
      </c>
      <c r="C55" s="6" t="n">
        <v>85</v>
      </c>
      <c r="D55" s="6" t="n">
        <v>-1</v>
      </c>
      <c r="E55" s="6" t="n">
        <v>1.64029304029304</v>
      </c>
      <c r="F55" s="6" t="n">
        <v>0</v>
      </c>
      <c r="G55" s="6" t="n">
        <v>0</v>
      </c>
      <c r="H55" s="6" t="str">
        <f aca="false">IF(AND(A55&gt;=Stimuli!$B$2,A55&lt;=Stimuli!$C$2),Stimuli!$A$2,IF(AND(A55&gt;=Stimuli!$B$3,A55&lt;=Stimuli!$C$3),Stimuli!$A$3,IF(AND(A55&gt;=Stimuli!$B$4,A55&lt;=Stimuli!$C$4),Stimuli!$A$4,"")))</f>
        <v>01 Quiet baseline (60s)</v>
      </c>
      <c r="I55" s="6" t="n">
        <f aca="false">(B55-B54)/((A55-A54)/1000)</f>
        <v>0.375091575091574</v>
      </c>
      <c r="J55" s="6" t="n">
        <f aca="false">IF(OR(B55&lt;Rules!$B$2,B55&gt;Rules!$B$3,ABS(I55)&gt;Rules!$B$4,OR(B56&lt;Rules!$B$2,B56&gt;Rules!$B$3,ABS(I56)&gt;Rules!$B$4)),1,0)</f>
        <v>0</v>
      </c>
      <c r="K55" s="6" t="str">
        <f aca="false">IF(F55=1,COUNTIF($F$2:F55,1),"")</f>
        <v/>
      </c>
    </row>
    <row r="56" customFormat="false" ht="15" hidden="false" customHeight="false" outlineLevel="0" collapsed="false">
      <c r="A56" s="6" t="n">
        <v>573.8055</v>
      </c>
      <c r="B56" s="6" t="n">
        <v>1.63882783882784</v>
      </c>
      <c r="C56" s="6" t="n">
        <v>85</v>
      </c>
      <c r="D56" s="6" t="n">
        <v>-1</v>
      </c>
      <c r="E56" s="6" t="n">
        <v>1.64029304029304</v>
      </c>
      <c r="F56" s="6" t="n">
        <v>0</v>
      </c>
      <c r="G56" s="6" t="n">
        <v>0</v>
      </c>
      <c r="H56" s="6" t="str">
        <f aca="false">IF(AND(A56&gt;=Stimuli!$B$2,A56&lt;=Stimuli!$C$2),Stimuli!$A$2,IF(AND(A56&gt;=Stimuli!$B$3,A56&lt;=Stimuli!$C$3),Stimuli!$A$3,IF(AND(A56&gt;=Stimuli!$B$4,A56&lt;=Stimuli!$C$4),Stimuli!$A$4,"")))</f>
        <v>01 Quiet baseline (60s)</v>
      </c>
      <c r="I56" s="6" t="n">
        <f aca="false">(B56-B55)/((A56-A55)/1000)</f>
        <v>-0.375091575091574</v>
      </c>
      <c r="J56" s="6" t="n">
        <f aca="false">IF(OR(B56&lt;Rules!$B$2,B56&gt;Rules!$B$3,ABS(I56)&gt;Rules!$B$4,OR(B57&lt;Rules!$B$2,B57&gt;Rules!$B$3,ABS(I57)&gt;Rules!$B$4)),1,0)</f>
        <v>0</v>
      </c>
      <c r="K56" s="6" t="str">
        <f aca="false">IF(F56=1,COUNTIF($F$2:F56,1),"")</f>
        <v/>
      </c>
    </row>
    <row r="57" customFormat="false" ht="15" hidden="false" customHeight="false" outlineLevel="0" collapsed="false">
      <c r="A57" s="6" t="n">
        <v>581.618</v>
      </c>
      <c r="B57" s="6" t="n">
        <v>1.64029304029304</v>
      </c>
      <c r="C57" s="6" t="n">
        <v>85</v>
      </c>
      <c r="D57" s="6" t="n">
        <v>-1</v>
      </c>
      <c r="E57" s="6" t="n">
        <v>1.64029304029304</v>
      </c>
      <c r="F57" s="6" t="n">
        <v>0</v>
      </c>
      <c r="G57" s="6" t="n">
        <v>0</v>
      </c>
      <c r="H57" s="6" t="str">
        <f aca="false">IF(AND(A57&gt;=Stimuli!$B$2,A57&lt;=Stimuli!$C$2),Stimuli!$A$2,IF(AND(A57&gt;=Stimuli!$B$3,A57&lt;=Stimuli!$C$3),Stimuli!$A$3,IF(AND(A57&gt;=Stimuli!$B$4,A57&lt;=Stimuli!$C$4),Stimuli!$A$4,"")))</f>
        <v>01 Quiet baseline (60s)</v>
      </c>
      <c r="I57" s="6" t="n">
        <f aca="false">(B57-B56)/((A57-A56)/1000)</f>
        <v>0.18754578754573</v>
      </c>
      <c r="J57" s="6" t="n">
        <f aca="false">IF(OR(B57&lt;Rules!$B$2,B57&gt;Rules!$B$3,ABS(I57)&gt;Rules!$B$4,OR(B58&lt;Rules!$B$2,B58&gt;Rules!$B$3,ABS(I58)&gt;Rules!$B$4)),1,0)</f>
        <v>0</v>
      </c>
      <c r="K57" s="6" t="str">
        <f aca="false">IF(F57=1,COUNTIF($F$2:F57,1),"")</f>
        <v/>
      </c>
    </row>
    <row r="58" customFormat="false" ht="15" hidden="false" customHeight="false" outlineLevel="0" collapsed="false">
      <c r="A58" s="6" t="n">
        <v>589.4305</v>
      </c>
      <c r="B58" s="6" t="n">
        <v>1.64029304029304</v>
      </c>
      <c r="C58" s="6" t="n">
        <v>85</v>
      </c>
      <c r="D58" s="6" t="n">
        <v>-1</v>
      </c>
      <c r="E58" s="6" t="n">
        <v>1.64029304029304</v>
      </c>
      <c r="F58" s="6" t="n">
        <v>0</v>
      </c>
      <c r="G58" s="6" t="n">
        <v>0</v>
      </c>
      <c r="H58" s="6" t="str">
        <f aca="false">IF(AND(A58&gt;=Stimuli!$B$2,A58&lt;=Stimuli!$C$2),Stimuli!$A$2,IF(AND(A58&gt;=Stimuli!$B$3,A58&lt;=Stimuli!$C$3),Stimuli!$A$3,IF(AND(A58&gt;=Stimuli!$B$4,A58&lt;=Stimuli!$C$4),Stimuli!$A$4,"")))</f>
        <v>01 Quiet baseline (60s)</v>
      </c>
      <c r="I58" s="6" t="n">
        <f aca="false">(B58-B57)/((A58-A57)/1000)</f>
        <v>0</v>
      </c>
      <c r="J58" s="6" t="n">
        <f aca="false">IF(OR(B58&lt;Rules!$B$2,B58&gt;Rules!$B$3,ABS(I58)&gt;Rules!$B$4,OR(B59&lt;Rules!$B$2,B59&gt;Rules!$B$3,ABS(I59)&gt;Rules!$B$4)),1,0)</f>
        <v>0</v>
      </c>
      <c r="K58" s="6" t="str">
        <f aca="false">IF(F58=1,COUNTIF($F$2:F58,1),"")</f>
        <v/>
      </c>
    </row>
    <row r="59" customFormat="false" ht="15" hidden="false" customHeight="false" outlineLevel="0" collapsed="false">
      <c r="A59" s="6" t="n">
        <v>597.243</v>
      </c>
      <c r="B59" s="6" t="n">
        <v>1.64029304029304</v>
      </c>
      <c r="C59" s="6" t="n">
        <v>85</v>
      </c>
      <c r="D59" s="6" t="n">
        <v>-1</v>
      </c>
      <c r="E59" s="6" t="n">
        <v>1.64029304029304</v>
      </c>
      <c r="F59" s="6" t="n">
        <v>0</v>
      </c>
      <c r="G59" s="6" t="n">
        <v>0</v>
      </c>
      <c r="H59" s="6" t="str">
        <f aca="false">IF(AND(A59&gt;=Stimuli!$B$2,A59&lt;=Stimuli!$C$2),Stimuli!$A$2,IF(AND(A59&gt;=Stimuli!$B$3,A59&lt;=Stimuli!$C$3),Stimuli!$A$3,IF(AND(A59&gt;=Stimuli!$B$4,A59&lt;=Stimuli!$C$4),Stimuli!$A$4,"")))</f>
        <v>01 Quiet baseline (60s)</v>
      </c>
      <c r="I59" s="6" t="n">
        <f aca="false">(B59-B58)/((A59-A58)/1000)</f>
        <v>0</v>
      </c>
      <c r="J59" s="6" t="n">
        <f aca="false">IF(OR(B59&lt;Rules!$B$2,B59&gt;Rules!$B$3,ABS(I59)&gt;Rules!$B$4,OR(B60&lt;Rules!$B$2,B60&gt;Rules!$B$3,ABS(I60)&gt;Rules!$B$4)),1,0)</f>
        <v>0</v>
      </c>
      <c r="K59" s="6" t="str">
        <f aca="false">IF(F59=1,COUNTIF($F$2:F59,1),"")</f>
        <v/>
      </c>
    </row>
    <row r="60" customFormat="false" ht="15" hidden="false" customHeight="false" outlineLevel="0" collapsed="false">
      <c r="A60" s="6" t="n">
        <v>605.0555</v>
      </c>
      <c r="B60" s="6" t="n">
        <v>1.64175824175824</v>
      </c>
      <c r="C60" s="6" t="n">
        <v>85</v>
      </c>
      <c r="D60" s="6" t="n">
        <v>-1</v>
      </c>
      <c r="E60" s="6" t="n">
        <v>1.64029304029304</v>
      </c>
      <c r="F60" s="6" t="n">
        <v>0</v>
      </c>
      <c r="G60" s="6" t="n">
        <v>0</v>
      </c>
      <c r="H60" s="6" t="str">
        <f aca="false">IF(AND(A60&gt;=Stimuli!$B$2,A60&lt;=Stimuli!$C$2),Stimuli!$A$2,IF(AND(A60&gt;=Stimuli!$B$3,A60&lt;=Stimuli!$C$3),Stimuli!$A$3,IF(AND(A60&gt;=Stimuli!$B$4,A60&lt;=Stimuli!$C$4),Stimuli!$A$4,"")))</f>
        <v>01 Quiet baseline (60s)</v>
      </c>
      <c r="I60" s="6" t="n">
        <f aca="false">(B60-B59)/((A60-A59)/1000)</f>
        <v>0.187545787545844</v>
      </c>
      <c r="J60" s="6" t="n">
        <f aca="false">IF(OR(B60&lt;Rules!$B$2,B60&gt;Rules!$B$3,ABS(I60)&gt;Rules!$B$4,OR(B61&lt;Rules!$B$2,B61&gt;Rules!$B$3,ABS(I61)&gt;Rules!$B$4)),1,0)</f>
        <v>0</v>
      </c>
      <c r="K60" s="6" t="str">
        <f aca="false">IF(F60=1,COUNTIF($F$2:F60,1),"")</f>
        <v/>
      </c>
    </row>
    <row r="61" customFormat="false" ht="15" hidden="false" customHeight="false" outlineLevel="0" collapsed="false">
      <c r="A61" s="6" t="n">
        <v>612.868</v>
      </c>
      <c r="B61" s="6" t="n">
        <v>1.63882783882784</v>
      </c>
      <c r="C61" s="6" t="n">
        <v>85</v>
      </c>
      <c r="D61" s="6" t="n">
        <v>-1</v>
      </c>
      <c r="E61" s="6" t="n">
        <v>1.64029304029304</v>
      </c>
      <c r="F61" s="6" t="n">
        <v>0</v>
      </c>
      <c r="G61" s="6" t="n">
        <v>0</v>
      </c>
      <c r="H61" s="6" t="str">
        <f aca="false">IF(AND(A61&gt;=Stimuli!$B$2,A61&lt;=Stimuli!$C$2),Stimuli!$A$2,IF(AND(A61&gt;=Stimuli!$B$3,A61&lt;=Stimuli!$C$3),Stimuli!$A$3,IF(AND(A61&gt;=Stimuli!$B$4,A61&lt;=Stimuli!$C$4),Stimuli!$A$4,"")))</f>
        <v>01 Quiet baseline (60s)</v>
      </c>
      <c r="I61" s="6" t="n">
        <f aca="false">(B61-B60)/((A61-A60)/1000)</f>
        <v>-0.375091575091574</v>
      </c>
      <c r="J61" s="6" t="n">
        <f aca="false">IF(OR(B61&lt;Rules!$B$2,B61&gt;Rules!$B$3,ABS(I61)&gt;Rules!$B$4,OR(B62&lt;Rules!$B$2,B62&gt;Rules!$B$3,ABS(I62)&gt;Rules!$B$4)),1,0)</f>
        <v>0</v>
      </c>
      <c r="K61" s="6" t="str">
        <f aca="false">IF(F61=1,COUNTIF($F$2:F61,1),"")</f>
        <v/>
      </c>
    </row>
    <row r="62" customFormat="false" ht="15" hidden="false" customHeight="false" outlineLevel="0" collapsed="false">
      <c r="A62" s="6" t="n">
        <v>620.6805</v>
      </c>
      <c r="B62" s="6" t="n">
        <v>1.64322344322344</v>
      </c>
      <c r="C62" s="6" t="n">
        <v>85</v>
      </c>
      <c r="D62" s="6" t="n">
        <v>-1</v>
      </c>
      <c r="E62" s="6" t="n">
        <v>1.64029304029304</v>
      </c>
      <c r="F62" s="6" t="n">
        <v>0</v>
      </c>
      <c r="G62" s="6" t="n">
        <v>0</v>
      </c>
      <c r="H62" s="6" t="str">
        <f aca="false">IF(AND(A62&gt;=Stimuli!$B$2,A62&lt;=Stimuli!$C$2),Stimuli!$A$2,IF(AND(A62&gt;=Stimuli!$B$3,A62&lt;=Stimuli!$C$3),Stimuli!$A$3,IF(AND(A62&gt;=Stimuli!$B$4,A62&lt;=Stimuli!$C$4),Stimuli!$A$4,"")))</f>
        <v>01 Quiet baseline (60s)</v>
      </c>
      <c r="I62" s="6" t="n">
        <f aca="false">(B62-B61)/((A62-A61)/1000)</f>
        <v>0.562637362637304</v>
      </c>
      <c r="J62" s="6" t="n">
        <f aca="false">IF(OR(B62&lt;Rules!$B$2,B62&gt;Rules!$B$3,ABS(I62)&gt;Rules!$B$4,OR(B63&lt;Rules!$B$2,B63&gt;Rules!$B$3,ABS(I63)&gt;Rules!$B$4)),1,0)</f>
        <v>0</v>
      </c>
      <c r="K62" s="6" t="str">
        <f aca="false">IF(F62=1,COUNTIF($F$2:F62,1),"")</f>
        <v/>
      </c>
    </row>
    <row r="63" customFormat="false" ht="15" hidden="false" customHeight="false" outlineLevel="0" collapsed="false">
      <c r="A63" s="6" t="n">
        <v>628.493</v>
      </c>
      <c r="B63" s="6" t="n">
        <v>1.63882783882784</v>
      </c>
      <c r="C63" s="6" t="n">
        <v>85</v>
      </c>
      <c r="D63" s="6" t="n">
        <v>-1</v>
      </c>
      <c r="E63" s="6" t="n">
        <v>1.64029304029304</v>
      </c>
      <c r="F63" s="6" t="n">
        <v>0</v>
      </c>
      <c r="G63" s="6" t="n">
        <v>0</v>
      </c>
      <c r="H63" s="6" t="str">
        <f aca="false">IF(AND(A63&gt;=Stimuli!$B$2,A63&lt;=Stimuli!$C$2),Stimuli!$A$2,IF(AND(A63&gt;=Stimuli!$B$3,A63&lt;=Stimuli!$C$3),Stimuli!$A$3,IF(AND(A63&gt;=Stimuli!$B$4,A63&lt;=Stimuli!$C$4),Stimuli!$A$4,"")))</f>
        <v>01 Quiet baseline (60s)</v>
      </c>
      <c r="I63" s="6" t="n">
        <f aca="false">(B63-B62)/((A63-A62)/1000)</f>
        <v>-0.562637362637304</v>
      </c>
      <c r="J63" s="6" t="n">
        <f aca="false">IF(OR(B63&lt;Rules!$B$2,B63&gt;Rules!$B$3,ABS(I63)&gt;Rules!$B$4,OR(B64&lt;Rules!$B$2,B64&gt;Rules!$B$3,ABS(I64)&gt;Rules!$B$4)),1,0)</f>
        <v>0</v>
      </c>
      <c r="K63" s="6" t="str">
        <f aca="false">IF(F63=1,COUNTIF($F$2:F63,1),"")</f>
        <v/>
      </c>
    </row>
    <row r="64" customFormat="false" ht="15" hidden="false" customHeight="false" outlineLevel="0" collapsed="false">
      <c r="A64" s="6" t="n">
        <v>636.3055</v>
      </c>
      <c r="B64" s="6" t="n">
        <v>1.64322344322344</v>
      </c>
      <c r="C64" s="6" t="n">
        <v>85</v>
      </c>
      <c r="D64" s="6" t="n">
        <v>-1</v>
      </c>
      <c r="E64" s="6" t="n">
        <v>1.64029304029304</v>
      </c>
      <c r="F64" s="6" t="n">
        <v>0</v>
      </c>
      <c r="G64" s="6" t="n">
        <v>0</v>
      </c>
      <c r="H64" s="6" t="str">
        <f aca="false">IF(AND(A64&gt;=Stimuli!$B$2,A64&lt;=Stimuli!$C$2),Stimuli!$A$2,IF(AND(A64&gt;=Stimuli!$B$3,A64&lt;=Stimuli!$C$3),Stimuli!$A$3,IF(AND(A64&gt;=Stimuli!$B$4,A64&lt;=Stimuli!$C$4),Stimuli!$A$4,"")))</f>
        <v>01 Quiet baseline (60s)</v>
      </c>
      <c r="I64" s="6" t="n">
        <f aca="false">(B64-B63)/((A64-A63)/1000)</f>
        <v>0.562637362637304</v>
      </c>
      <c r="J64" s="6" t="n">
        <f aca="false">IF(OR(B64&lt;Rules!$B$2,B64&gt;Rules!$B$3,ABS(I64)&gt;Rules!$B$4,OR(B65&lt;Rules!$B$2,B65&gt;Rules!$B$3,ABS(I65)&gt;Rules!$B$4)),1,0)</f>
        <v>0</v>
      </c>
      <c r="K64" s="6" t="str">
        <f aca="false">IF(F64=1,COUNTIF($F$2:F64,1),"")</f>
        <v/>
      </c>
    </row>
    <row r="65" customFormat="false" ht="15" hidden="false" customHeight="false" outlineLevel="0" collapsed="false">
      <c r="A65" s="6" t="n">
        <v>644.118</v>
      </c>
      <c r="B65" s="6" t="n">
        <v>1.63736263736264</v>
      </c>
      <c r="C65" s="6" t="n">
        <v>85</v>
      </c>
      <c r="D65" s="6" t="n">
        <v>-1</v>
      </c>
      <c r="E65" s="6" t="n">
        <v>1.64029304029304</v>
      </c>
      <c r="F65" s="6" t="n">
        <v>0</v>
      </c>
      <c r="G65" s="6" t="n">
        <v>0</v>
      </c>
      <c r="H65" s="6" t="str">
        <f aca="false">IF(AND(A65&gt;=Stimuli!$B$2,A65&lt;=Stimuli!$C$2),Stimuli!$A$2,IF(AND(A65&gt;=Stimuli!$B$3,A65&lt;=Stimuli!$C$3),Stimuli!$A$3,IF(AND(A65&gt;=Stimuli!$B$4,A65&lt;=Stimuli!$C$4),Stimuli!$A$4,"")))</f>
        <v>01 Quiet baseline (60s)</v>
      </c>
      <c r="I65" s="6" t="n">
        <f aca="false">(B65-B64)/((A65-A64)/1000)</f>
        <v>-0.750183150183148</v>
      </c>
      <c r="J65" s="6" t="n">
        <f aca="false">IF(OR(B65&lt;Rules!$B$2,B65&gt;Rules!$B$3,ABS(I65)&gt;Rules!$B$4,OR(B66&lt;Rules!$B$2,B66&gt;Rules!$B$3,ABS(I66)&gt;Rules!$B$4)),1,0)</f>
        <v>0</v>
      </c>
      <c r="K65" s="6" t="str">
        <f aca="false">IF(F65=1,COUNTIF($F$2:F65,1),"")</f>
        <v/>
      </c>
    </row>
    <row r="66" customFormat="false" ht="15" hidden="false" customHeight="false" outlineLevel="0" collapsed="false">
      <c r="A66" s="6" t="n">
        <v>651.9305</v>
      </c>
      <c r="B66" s="6" t="n">
        <v>1.64322344322344</v>
      </c>
      <c r="C66" s="6" t="n">
        <v>85</v>
      </c>
      <c r="D66" s="6" t="n">
        <v>-1</v>
      </c>
      <c r="E66" s="6" t="n">
        <v>1.64029304029304</v>
      </c>
      <c r="F66" s="6" t="n">
        <v>0</v>
      </c>
      <c r="G66" s="6" t="n">
        <v>0</v>
      </c>
      <c r="H66" s="6" t="str">
        <f aca="false">IF(AND(A66&gt;=Stimuli!$B$2,A66&lt;=Stimuli!$C$2),Stimuli!$A$2,IF(AND(A66&gt;=Stimuli!$B$3,A66&lt;=Stimuli!$C$3),Stimuli!$A$3,IF(AND(A66&gt;=Stimuli!$B$4,A66&lt;=Stimuli!$C$4),Stimuli!$A$4,"")))</f>
        <v>01 Quiet baseline (60s)</v>
      </c>
      <c r="I66" s="6" t="n">
        <f aca="false">(B66-B65)/((A66-A65)/1000)</f>
        <v>0.750183150183148</v>
      </c>
      <c r="J66" s="6" t="n">
        <f aca="false">IF(OR(B66&lt;Rules!$B$2,B66&gt;Rules!$B$3,ABS(I66)&gt;Rules!$B$4,OR(B67&lt;Rules!$B$2,B67&gt;Rules!$B$3,ABS(I67)&gt;Rules!$B$4)),1,0)</f>
        <v>0</v>
      </c>
      <c r="K66" s="6" t="str">
        <f aca="false">IF(F66=1,COUNTIF($F$2:F66,1),"")</f>
        <v/>
      </c>
    </row>
    <row r="67" customFormat="false" ht="15" hidden="false" customHeight="false" outlineLevel="0" collapsed="false">
      <c r="A67" s="6" t="n">
        <v>659.743</v>
      </c>
      <c r="B67" s="6" t="n">
        <v>1.63736263736264</v>
      </c>
      <c r="C67" s="6" t="n">
        <v>85</v>
      </c>
      <c r="D67" s="6" t="n">
        <v>-1</v>
      </c>
      <c r="E67" s="6" t="n">
        <v>1.64029304029304</v>
      </c>
      <c r="F67" s="6" t="n">
        <v>0</v>
      </c>
      <c r="G67" s="6" t="n">
        <v>0</v>
      </c>
      <c r="H67" s="6" t="str">
        <f aca="false">IF(AND(A67&gt;=Stimuli!$B$2,A67&lt;=Stimuli!$C$2),Stimuli!$A$2,IF(AND(A67&gt;=Stimuli!$B$3,A67&lt;=Stimuli!$C$3),Stimuli!$A$3,IF(AND(A67&gt;=Stimuli!$B$4,A67&lt;=Stimuli!$C$4),Stimuli!$A$4,"")))</f>
        <v>01 Quiet baseline (60s)</v>
      </c>
      <c r="I67" s="6" t="n">
        <f aca="false">(B67-B66)/((A67-A66)/1000)</f>
        <v>-0.750183150183148</v>
      </c>
      <c r="J67" s="6" t="n">
        <f aca="false">IF(OR(B67&lt;Rules!$B$2,B67&gt;Rules!$B$3,ABS(I67)&gt;Rules!$B$4,OR(B68&lt;Rules!$B$2,B68&gt;Rules!$B$3,ABS(I68)&gt;Rules!$B$4)),1,0)</f>
        <v>0</v>
      </c>
      <c r="K67" s="6" t="str">
        <f aca="false">IF(F67=1,COUNTIF($F$2:F67,1),"")</f>
        <v/>
      </c>
    </row>
    <row r="68" customFormat="false" ht="15" hidden="false" customHeight="false" outlineLevel="0" collapsed="false">
      <c r="A68" s="6" t="n">
        <v>667.5555</v>
      </c>
      <c r="B68" s="6" t="n">
        <v>1.64322344322344</v>
      </c>
      <c r="C68" s="6" t="n">
        <v>85</v>
      </c>
      <c r="D68" s="6" t="n">
        <v>-1</v>
      </c>
      <c r="E68" s="6" t="n">
        <v>1.64029304029304</v>
      </c>
      <c r="F68" s="6" t="n">
        <v>0</v>
      </c>
      <c r="G68" s="6" t="n">
        <v>0</v>
      </c>
      <c r="H68" s="6" t="str">
        <f aca="false">IF(AND(A68&gt;=Stimuli!$B$2,A68&lt;=Stimuli!$C$2),Stimuli!$A$2,IF(AND(A68&gt;=Stimuli!$B$3,A68&lt;=Stimuli!$C$3),Stimuli!$A$3,IF(AND(A68&gt;=Stimuli!$B$4,A68&lt;=Stimuli!$C$4),Stimuli!$A$4,"")))</f>
        <v>01 Quiet baseline (60s)</v>
      </c>
      <c r="I68" s="6" t="n">
        <f aca="false">(B68-B67)/((A68-A67)/1000)</f>
        <v>0.750183150183148</v>
      </c>
      <c r="J68" s="6" t="n">
        <f aca="false">IF(OR(B68&lt;Rules!$B$2,B68&gt;Rules!$B$3,ABS(I68)&gt;Rules!$B$4,OR(B69&lt;Rules!$B$2,B69&gt;Rules!$B$3,ABS(I69)&gt;Rules!$B$4)),1,0)</f>
        <v>0</v>
      </c>
      <c r="K68" s="6" t="str">
        <f aca="false">IF(F68=1,COUNTIF($F$2:F68,1),"")</f>
        <v/>
      </c>
    </row>
    <row r="69" customFormat="false" ht="15" hidden="false" customHeight="false" outlineLevel="0" collapsed="false">
      <c r="A69" s="6" t="n">
        <v>675.368</v>
      </c>
      <c r="B69" s="6" t="n">
        <v>1.63736263736264</v>
      </c>
      <c r="C69" s="6" t="n">
        <v>85</v>
      </c>
      <c r="D69" s="6" t="n">
        <v>-1</v>
      </c>
      <c r="E69" s="6" t="n">
        <v>1.64029304029304</v>
      </c>
      <c r="F69" s="6" t="n">
        <v>0</v>
      </c>
      <c r="G69" s="6" t="n">
        <v>0</v>
      </c>
      <c r="H69" s="6" t="str">
        <f aca="false">IF(AND(A69&gt;=Stimuli!$B$2,A69&lt;=Stimuli!$C$2),Stimuli!$A$2,IF(AND(A69&gt;=Stimuli!$B$3,A69&lt;=Stimuli!$C$3),Stimuli!$A$3,IF(AND(A69&gt;=Stimuli!$B$4,A69&lt;=Stimuli!$C$4),Stimuli!$A$4,"")))</f>
        <v>01 Quiet baseline (60s)</v>
      </c>
      <c r="I69" s="6" t="n">
        <f aca="false">(B69-B68)/((A69-A68)/1000)</f>
        <v>-0.750183150183148</v>
      </c>
      <c r="J69" s="6" t="n">
        <f aca="false">IF(OR(B69&lt;Rules!$B$2,B69&gt;Rules!$B$3,ABS(I69)&gt;Rules!$B$4,OR(B70&lt;Rules!$B$2,B70&gt;Rules!$B$3,ABS(I70)&gt;Rules!$B$4)),1,0)</f>
        <v>0</v>
      </c>
      <c r="K69" s="6" t="str">
        <f aca="false">IF(F69=1,COUNTIF($F$2:F69,1),"")</f>
        <v/>
      </c>
    </row>
    <row r="70" customFormat="false" ht="15" hidden="false" customHeight="false" outlineLevel="0" collapsed="false">
      <c r="A70" s="6" t="n">
        <v>683.1805</v>
      </c>
      <c r="B70" s="6" t="n">
        <v>1.64322344322344</v>
      </c>
      <c r="C70" s="6" t="n">
        <v>85</v>
      </c>
      <c r="D70" s="6" t="n">
        <v>-1</v>
      </c>
      <c r="E70" s="6" t="n">
        <v>1.64029304029304</v>
      </c>
      <c r="F70" s="6" t="n">
        <v>0</v>
      </c>
      <c r="G70" s="6" t="n">
        <v>0</v>
      </c>
      <c r="H70" s="6" t="str">
        <f aca="false">IF(AND(A70&gt;=Stimuli!$B$2,A70&lt;=Stimuli!$C$2),Stimuli!$A$2,IF(AND(A70&gt;=Stimuli!$B$3,A70&lt;=Stimuli!$C$3),Stimuli!$A$3,IF(AND(A70&gt;=Stimuli!$B$4,A70&lt;=Stimuli!$C$4),Stimuli!$A$4,"")))</f>
        <v>01 Quiet baseline (60s)</v>
      </c>
      <c r="I70" s="6" t="n">
        <f aca="false">(B70-B69)/((A70-A69)/1000)</f>
        <v>0.750183150183148</v>
      </c>
      <c r="J70" s="6" t="n">
        <f aca="false">IF(OR(B70&lt;Rules!$B$2,B70&gt;Rules!$B$3,ABS(I70)&gt;Rules!$B$4,OR(B71&lt;Rules!$B$2,B71&gt;Rules!$B$3,ABS(I71)&gt;Rules!$B$4)),1,0)</f>
        <v>0</v>
      </c>
      <c r="K70" s="6" t="str">
        <f aca="false">IF(F70=1,COUNTIF($F$2:F70,1),"")</f>
        <v/>
      </c>
    </row>
    <row r="71" customFormat="false" ht="15" hidden="false" customHeight="false" outlineLevel="0" collapsed="false">
      <c r="A71" s="6" t="n">
        <v>690.993</v>
      </c>
      <c r="B71" s="6" t="n">
        <v>1.63882783882784</v>
      </c>
      <c r="C71" s="6" t="n">
        <v>85</v>
      </c>
      <c r="D71" s="6" t="n">
        <v>-1</v>
      </c>
      <c r="E71" s="6" t="n">
        <v>1.64175824175824</v>
      </c>
      <c r="F71" s="6" t="n">
        <v>0</v>
      </c>
      <c r="G71" s="6" t="n">
        <v>0</v>
      </c>
      <c r="H71" s="6" t="str">
        <f aca="false">IF(AND(A71&gt;=Stimuli!$B$2,A71&lt;=Stimuli!$C$2),Stimuli!$A$2,IF(AND(A71&gt;=Stimuli!$B$3,A71&lt;=Stimuli!$C$3),Stimuli!$A$3,IF(AND(A71&gt;=Stimuli!$B$4,A71&lt;=Stimuli!$C$4),Stimuli!$A$4,"")))</f>
        <v>01 Quiet baseline (60s)</v>
      </c>
      <c r="I71" s="6" t="n">
        <f aca="false">(B71-B70)/((A71-A70)/1000)</f>
        <v>-0.562637362637304</v>
      </c>
      <c r="J71" s="6" t="n">
        <f aca="false">IF(OR(B71&lt;Rules!$B$2,B71&gt;Rules!$B$3,ABS(I71)&gt;Rules!$B$4,OR(B72&lt;Rules!$B$2,B72&gt;Rules!$B$3,ABS(I72)&gt;Rules!$B$4)),1,0)</f>
        <v>0</v>
      </c>
      <c r="K71" s="6" t="str">
        <f aca="false">IF(F71=1,COUNTIF($F$2:F71,1),"")</f>
        <v/>
      </c>
    </row>
    <row r="72" customFormat="false" ht="15" hidden="false" customHeight="false" outlineLevel="0" collapsed="false">
      <c r="A72" s="6" t="n">
        <v>698.8055</v>
      </c>
      <c r="B72" s="6" t="n">
        <v>1.64322344322344</v>
      </c>
      <c r="C72" s="6" t="n">
        <v>85</v>
      </c>
      <c r="D72" s="6" t="n">
        <v>-1</v>
      </c>
      <c r="E72" s="6" t="n">
        <v>1.64175824175824</v>
      </c>
      <c r="F72" s="6" t="n">
        <v>0</v>
      </c>
      <c r="G72" s="6" t="n">
        <v>0</v>
      </c>
      <c r="H72" s="6" t="str">
        <f aca="false">IF(AND(A72&gt;=Stimuli!$B$2,A72&lt;=Stimuli!$C$2),Stimuli!$A$2,IF(AND(A72&gt;=Stimuli!$B$3,A72&lt;=Stimuli!$C$3),Stimuli!$A$3,IF(AND(A72&gt;=Stimuli!$B$4,A72&lt;=Stimuli!$C$4),Stimuli!$A$4,"")))</f>
        <v>01 Quiet baseline (60s)</v>
      </c>
      <c r="I72" s="6" t="n">
        <f aca="false">(B72-B71)/((A72-A71)/1000)</f>
        <v>0.562637362637304</v>
      </c>
      <c r="J72" s="6" t="n">
        <f aca="false">IF(OR(B72&lt;Rules!$B$2,B72&gt;Rules!$B$3,ABS(I72)&gt;Rules!$B$4,OR(B73&lt;Rules!$B$2,B73&gt;Rules!$B$3,ABS(I73)&gt;Rules!$B$4)),1,0)</f>
        <v>0</v>
      </c>
      <c r="K72" s="6" t="str">
        <f aca="false">IF(F72=1,COUNTIF($F$2:F72,1),"")</f>
        <v/>
      </c>
    </row>
    <row r="73" customFormat="false" ht="15" hidden="false" customHeight="false" outlineLevel="0" collapsed="false">
      <c r="A73" s="6" t="n">
        <v>706.618</v>
      </c>
      <c r="B73" s="6" t="n">
        <v>1.64029304029304</v>
      </c>
      <c r="C73" s="6" t="n">
        <v>85</v>
      </c>
      <c r="D73" s="6" t="n">
        <v>-1</v>
      </c>
      <c r="E73" s="6" t="n">
        <v>1.64175824175824</v>
      </c>
      <c r="F73" s="6" t="n">
        <v>0</v>
      </c>
      <c r="G73" s="6" t="n">
        <v>0</v>
      </c>
      <c r="H73" s="6" t="str">
        <f aca="false">IF(AND(A73&gt;=Stimuli!$B$2,A73&lt;=Stimuli!$C$2),Stimuli!$A$2,IF(AND(A73&gt;=Stimuli!$B$3,A73&lt;=Stimuli!$C$3),Stimuli!$A$3,IF(AND(A73&gt;=Stimuli!$B$4,A73&lt;=Stimuli!$C$4),Stimuli!$A$4,"")))</f>
        <v>01 Quiet baseline (60s)</v>
      </c>
      <c r="I73" s="6" t="n">
        <f aca="false">(B73-B72)/((A73-A72)/1000)</f>
        <v>-0.375091575091574</v>
      </c>
      <c r="J73" s="6" t="n">
        <f aca="false">IF(OR(B73&lt;Rules!$B$2,B73&gt;Rules!$B$3,ABS(I73)&gt;Rules!$B$4,OR(B74&lt;Rules!$B$2,B74&gt;Rules!$B$3,ABS(I74)&gt;Rules!$B$4)),1,0)</f>
        <v>0</v>
      </c>
      <c r="K73" s="6" t="str">
        <f aca="false">IF(F73=1,COUNTIF($F$2:F73,1),"")</f>
        <v/>
      </c>
    </row>
    <row r="74" customFormat="false" ht="15" hidden="false" customHeight="false" outlineLevel="0" collapsed="false">
      <c r="A74" s="6" t="n">
        <v>714.4305</v>
      </c>
      <c r="B74" s="6" t="n">
        <v>1.64029304029304</v>
      </c>
      <c r="C74" s="6" t="n">
        <v>85</v>
      </c>
      <c r="D74" s="6" t="n">
        <v>-1</v>
      </c>
      <c r="E74" s="6" t="n">
        <v>1.64175824175824</v>
      </c>
      <c r="F74" s="6" t="n">
        <v>0</v>
      </c>
      <c r="G74" s="6" t="n">
        <v>0</v>
      </c>
      <c r="H74" s="6" t="str">
        <f aca="false">IF(AND(A74&gt;=Stimuli!$B$2,A74&lt;=Stimuli!$C$2),Stimuli!$A$2,IF(AND(A74&gt;=Stimuli!$B$3,A74&lt;=Stimuli!$C$3),Stimuli!$A$3,IF(AND(A74&gt;=Stimuli!$B$4,A74&lt;=Stimuli!$C$4),Stimuli!$A$4,"")))</f>
        <v>01 Quiet baseline (60s)</v>
      </c>
      <c r="I74" s="6" t="n">
        <f aca="false">(B74-B73)/((A74-A73)/1000)</f>
        <v>0</v>
      </c>
      <c r="J74" s="6" t="n">
        <f aca="false">IF(OR(B74&lt;Rules!$B$2,B74&gt;Rules!$B$3,ABS(I74)&gt;Rules!$B$4,OR(B75&lt;Rules!$B$2,B75&gt;Rules!$B$3,ABS(I75)&gt;Rules!$B$4)),1,0)</f>
        <v>0</v>
      </c>
      <c r="K74" s="6" t="str">
        <f aca="false">IF(F74=1,COUNTIF($F$2:F74,1),"")</f>
        <v/>
      </c>
    </row>
    <row r="75" customFormat="false" ht="15" hidden="false" customHeight="false" outlineLevel="0" collapsed="false">
      <c r="A75" s="6" t="n">
        <v>722.243</v>
      </c>
      <c r="B75" s="6" t="n">
        <v>1.64175824175824</v>
      </c>
      <c r="C75" s="6" t="n">
        <v>85</v>
      </c>
      <c r="D75" s="6" t="n">
        <v>-1</v>
      </c>
      <c r="E75" s="6" t="n">
        <v>1.64175824175824</v>
      </c>
      <c r="F75" s="6" t="n">
        <v>0</v>
      </c>
      <c r="G75" s="6" t="n">
        <v>0</v>
      </c>
      <c r="H75" s="6" t="str">
        <f aca="false">IF(AND(A75&gt;=Stimuli!$B$2,A75&lt;=Stimuli!$C$2),Stimuli!$A$2,IF(AND(A75&gt;=Stimuli!$B$3,A75&lt;=Stimuli!$C$3),Stimuli!$A$3,IF(AND(A75&gt;=Stimuli!$B$4,A75&lt;=Stimuli!$C$4),Stimuli!$A$4,"")))</f>
        <v>01 Quiet baseline (60s)</v>
      </c>
      <c r="I75" s="6" t="n">
        <f aca="false">(B75-B74)/((A75-A74)/1000)</f>
        <v>0.187545787545844</v>
      </c>
      <c r="J75" s="6" t="n">
        <f aca="false">IF(OR(B75&lt;Rules!$B$2,B75&gt;Rules!$B$3,ABS(I75)&gt;Rules!$B$4,OR(B76&lt;Rules!$B$2,B76&gt;Rules!$B$3,ABS(I76)&gt;Rules!$B$4)),1,0)</f>
        <v>0</v>
      </c>
      <c r="K75" s="6" t="str">
        <f aca="false">IF(F75=1,COUNTIF($F$2:F75,1),"")</f>
        <v/>
      </c>
    </row>
    <row r="76" customFormat="false" ht="15" hidden="false" customHeight="false" outlineLevel="0" collapsed="false">
      <c r="A76" s="6" t="n">
        <v>730.0555</v>
      </c>
      <c r="B76" s="6" t="n">
        <v>1.64029304029304</v>
      </c>
      <c r="C76" s="6" t="n">
        <v>85</v>
      </c>
      <c r="D76" s="6" t="n">
        <v>-1</v>
      </c>
      <c r="E76" s="6" t="n">
        <v>1.64175824175824</v>
      </c>
      <c r="F76" s="6" t="n">
        <v>0</v>
      </c>
      <c r="G76" s="6" t="n">
        <v>0</v>
      </c>
      <c r="H76" s="6" t="str">
        <f aca="false">IF(AND(A76&gt;=Stimuli!$B$2,A76&lt;=Stimuli!$C$2),Stimuli!$A$2,IF(AND(A76&gt;=Stimuli!$B$3,A76&lt;=Stimuli!$C$3),Stimuli!$A$3,IF(AND(A76&gt;=Stimuli!$B$4,A76&lt;=Stimuli!$C$4),Stimuli!$A$4,"")))</f>
        <v>01 Quiet baseline (60s)</v>
      </c>
      <c r="I76" s="6" t="n">
        <f aca="false">(B76-B75)/((A76-A75)/1000)</f>
        <v>-0.187545787545844</v>
      </c>
      <c r="J76" s="6" t="n">
        <f aca="false">IF(OR(B76&lt;Rules!$B$2,B76&gt;Rules!$B$3,ABS(I76)&gt;Rules!$B$4,OR(B77&lt;Rules!$B$2,B77&gt;Rules!$B$3,ABS(I77)&gt;Rules!$B$4)),1,0)</f>
        <v>0</v>
      </c>
      <c r="K76" s="6" t="str">
        <f aca="false">IF(F76=1,COUNTIF($F$2:F76,1),"")</f>
        <v/>
      </c>
    </row>
    <row r="77" customFormat="false" ht="15" hidden="false" customHeight="false" outlineLevel="0" collapsed="false">
      <c r="A77" s="6" t="n">
        <v>737.868</v>
      </c>
      <c r="B77" s="6" t="n">
        <v>1.64322344322344</v>
      </c>
      <c r="C77" s="6" t="n">
        <v>85</v>
      </c>
      <c r="D77" s="6" t="n">
        <v>-1</v>
      </c>
      <c r="E77" s="6" t="n">
        <v>1.64175824175824</v>
      </c>
      <c r="F77" s="6" t="n">
        <v>0</v>
      </c>
      <c r="G77" s="6" t="n">
        <v>0</v>
      </c>
      <c r="H77" s="6" t="str">
        <f aca="false">IF(AND(A77&gt;=Stimuli!$B$2,A77&lt;=Stimuli!$C$2),Stimuli!$A$2,IF(AND(A77&gt;=Stimuli!$B$3,A77&lt;=Stimuli!$C$3),Stimuli!$A$3,IF(AND(A77&gt;=Stimuli!$B$4,A77&lt;=Stimuli!$C$4),Stimuli!$A$4,"")))</f>
        <v>01 Quiet baseline (60s)</v>
      </c>
      <c r="I77" s="6" t="n">
        <f aca="false">(B77-B76)/((A77-A76)/1000)</f>
        <v>0.375091575091574</v>
      </c>
      <c r="J77" s="6" t="n">
        <f aca="false">IF(OR(B77&lt;Rules!$B$2,B77&gt;Rules!$B$3,ABS(I77)&gt;Rules!$B$4,OR(B78&lt;Rules!$B$2,B78&gt;Rules!$B$3,ABS(I78)&gt;Rules!$B$4)),1,0)</f>
        <v>0</v>
      </c>
      <c r="K77" s="6" t="str">
        <f aca="false">IF(F77=1,COUNTIF($F$2:F77,1),"")</f>
        <v/>
      </c>
    </row>
    <row r="78" customFormat="false" ht="15" hidden="false" customHeight="false" outlineLevel="0" collapsed="false">
      <c r="A78" s="6" t="n">
        <v>745.6805</v>
      </c>
      <c r="B78" s="6" t="n">
        <v>1.64029304029304</v>
      </c>
      <c r="C78" s="6" t="n">
        <v>85</v>
      </c>
      <c r="D78" s="6" t="n">
        <v>-1</v>
      </c>
      <c r="E78" s="6" t="n">
        <v>1.64029304029304</v>
      </c>
      <c r="F78" s="6" t="n">
        <v>0</v>
      </c>
      <c r="G78" s="6" t="n">
        <v>0</v>
      </c>
      <c r="H78" s="6" t="str">
        <f aca="false">IF(AND(A78&gt;=Stimuli!$B$2,A78&lt;=Stimuli!$C$2),Stimuli!$A$2,IF(AND(A78&gt;=Stimuli!$B$3,A78&lt;=Stimuli!$C$3),Stimuli!$A$3,IF(AND(A78&gt;=Stimuli!$B$4,A78&lt;=Stimuli!$C$4),Stimuli!$A$4,"")))</f>
        <v>01 Quiet baseline (60s)</v>
      </c>
      <c r="I78" s="6" t="n">
        <f aca="false">(B78-B77)/((A78-A77)/1000)</f>
        <v>-0.375091575091574</v>
      </c>
      <c r="J78" s="6" t="n">
        <f aca="false">IF(OR(B78&lt;Rules!$B$2,B78&gt;Rules!$B$3,ABS(I78)&gt;Rules!$B$4,OR(B79&lt;Rules!$B$2,B79&gt;Rules!$B$3,ABS(I79)&gt;Rules!$B$4)),1,0)</f>
        <v>0</v>
      </c>
      <c r="K78" s="6" t="str">
        <f aca="false">IF(F78=1,COUNTIF($F$2:F78,1),"")</f>
        <v/>
      </c>
    </row>
    <row r="79" customFormat="false" ht="15" hidden="false" customHeight="false" outlineLevel="0" collapsed="false">
      <c r="A79" s="6" t="n">
        <v>753.493</v>
      </c>
      <c r="B79" s="6" t="n">
        <v>1.64322344322344</v>
      </c>
      <c r="C79" s="6" t="n">
        <v>85</v>
      </c>
      <c r="D79" s="6" t="n">
        <v>-1</v>
      </c>
      <c r="E79" s="6" t="n">
        <v>1.64029304029304</v>
      </c>
      <c r="F79" s="6" t="n">
        <v>0</v>
      </c>
      <c r="G79" s="6" t="n">
        <v>0</v>
      </c>
      <c r="H79" s="6" t="str">
        <f aca="false">IF(AND(A79&gt;=Stimuli!$B$2,A79&lt;=Stimuli!$C$2),Stimuli!$A$2,IF(AND(A79&gt;=Stimuli!$B$3,A79&lt;=Stimuli!$C$3),Stimuli!$A$3,IF(AND(A79&gt;=Stimuli!$B$4,A79&lt;=Stimuli!$C$4),Stimuli!$A$4,"")))</f>
        <v>01 Quiet baseline (60s)</v>
      </c>
      <c r="I79" s="6" t="n">
        <f aca="false">(B79-B78)/((A79-A78)/1000)</f>
        <v>0.375091575091574</v>
      </c>
      <c r="J79" s="6" t="n">
        <f aca="false">IF(OR(B79&lt;Rules!$B$2,B79&gt;Rules!$B$3,ABS(I79)&gt;Rules!$B$4,OR(B80&lt;Rules!$B$2,B80&gt;Rules!$B$3,ABS(I80)&gt;Rules!$B$4)),1,0)</f>
        <v>0</v>
      </c>
      <c r="K79" s="6" t="str">
        <f aca="false">IF(F79=1,COUNTIF($F$2:F79,1),"")</f>
        <v/>
      </c>
    </row>
    <row r="80" customFormat="false" ht="15" hidden="false" customHeight="false" outlineLevel="0" collapsed="false">
      <c r="A80" s="6" t="n">
        <v>761.3055</v>
      </c>
      <c r="B80" s="6" t="n">
        <v>1.63882783882784</v>
      </c>
      <c r="C80" s="6" t="n">
        <v>85</v>
      </c>
      <c r="D80" s="6" t="n">
        <v>-1</v>
      </c>
      <c r="E80" s="6" t="n">
        <v>1.64029304029304</v>
      </c>
      <c r="F80" s="6" t="n">
        <v>0</v>
      </c>
      <c r="G80" s="6" t="n">
        <v>0</v>
      </c>
      <c r="H80" s="6" t="str">
        <f aca="false">IF(AND(A80&gt;=Stimuli!$B$2,A80&lt;=Stimuli!$C$2),Stimuli!$A$2,IF(AND(A80&gt;=Stimuli!$B$3,A80&lt;=Stimuli!$C$3),Stimuli!$A$3,IF(AND(A80&gt;=Stimuli!$B$4,A80&lt;=Stimuli!$C$4),Stimuli!$A$4,"")))</f>
        <v>01 Quiet baseline (60s)</v>
      </c>
      <c r="I80" s="6" t="n">
        <f aca="false">(B80-B79)/((A80-A79)/1000)</f>
        <v>-0.562637362637304</v>
      </c>
      <c r="J80" s="6" t="n">
        <f aca="false">IF(OR(B80&lt;Rules!$B$2,B80&gt;Rules!$B$3,ABS(I80)&gt;Rules!$B$4,OR(B81&lt;Rules!$B$2,B81&gt;Rules!$B$3,ABS(I81)&gt;Rules!$B$4)),1,0)</f>
        <v>0</v>
      </c>
      <c r="K80" s="6" t="str">
        <f aca="false">IF(F80=1,COUNTIF($F$2:F80,1),"")</f>
        <v/>
      </c>
    </row>
    <row r="81" customFormat="false" ht="15" hidden="false" customHeight="false" outlineLevel="0" collapsed="false">
      <c r="A81" s="6" t="n">
        <v>769.118</v>
      </c>
      <c r="B81" s="6" t="n">
        <v>1.64468864468865</v>
      </c>
      <c r="C81" s="6" t="n">
        <v>85</v>
      </c>
      <c r="D81" s="6" t="n">
        <v>-1</v>
      </c>
      <c r="E81" s="6" t="n">
        <v>1.64029304029304</v>
      </c>
      <c r="F81" s="6" t="n">
        <v>0</v>
      </c>
      <c r="G81" s="6" t="n">
        <v>0</v>
      </c>
      <c r="H81" s="6" t="str">
        <f aca="false">IF(AND(A81&gt;=Stimuli!$B$2,A81&lt;=Stimuli!$C$2),Stimuli!$A$2,IF(AND(A81&gt;=Stimuli!$B$3,A81&lt;=Stimuli!$C$3),Stimuli!$A$3,IF(AND(A81&gt;=Stimuli!$B$4,A81&lt;=Stimuli!$C$4),Stimuli!$A$4,"")))</f>
        <v>01 Quiet baseline (60s)</v>
      </c>
      <c r="I81" s="6" t="n">
        <f aca="false">(B81-B80)/((A81-A80)/1000)</f>
        <v>0.750183150183176</v>
      </c>
      <c r="J81" s="6" t="n">
        <f aca="false">IF(OR(B81&lt;Rules!$B$2,B81&gt;Rules!$B$3,ABS(I81)&gt;Rules!$B$4,OR(B82&lt;Rules!$B$2,B82&gt;Rules!$B$3,ABS(I82)&gt;Rules!$B$4)),1,0)</f>
        <v>0</v>
      </c>
      <c r="K81" s="6" t="str">
        <f aca="false">IF(F81=1,COUNTIF($F$2:F81,1),"")</f>
        <v/>
      </c>
    </row>
    <row r="82" customFormat="false" ht="15" hidden="false" customHeight="false" outlineLevel="0" collapsed="false">
      <c r="A82" s="6" t="n">
        <v>776.9305</v>
      </c>
      <c r="B82" s="6" t="n">
        <v>1.63882783882784</v>
      </c>
      <c r="C82" s="6" t="n">
        <v>85</v>
      </c>
      <c r="D82" s="6" t="n">
        <v>-1</v>
      </c>
      <c r="E82" s="6" t="n">
        <v>1.64029304029304</v>
      </c>
      <c r="F82" s="6" t="n">
        <v>0</v>
      </c>
      <c r="G82" s="6" t="n">
        <v>0</v>
      </c>
      <c r="H82" s="6" t="str">
        <f aca="false">IF(AND(A82&gt;=Stimuli!$B$2,A82&lt;=Stimuli!$C$2),Stimuli!$A$2,IF(AND(A82&gt;=Stimuli!$B$3,A82&lt;=Stimuli!$C$3),Stimuli!$A$3,IF(AND(A82&gt;=Stimuli!$B$4,A82&lt;=Stimuli!$C$4),Stimuli!$A$4,"")))</f>
        <v>01 Quiet baseline (60s)</v>
      </c>
      <c r="I82" s="6" t="n">
        <f aca="false">(B82-B81)/((A82-A81)/1000)</f>
        <v>-0.750183150183176</v>
      </c>
      <c r="J82" s="6" t="n">
        <f aca="false">IF(OR(B82&lt;Rules!$B$2,B82&gt;Rules!$B$3,ABS(I82)&gt;Rules!$B$4,OR(B83&lt;Rules!$B$2,B83&gt;Rules!$B$3,ABS(I83)&gt;Rules!$B$4)),1,0)</f>
        <v>0</v>
      </c>
      <c r="K82" s="6" t="str">
        <f aca="false">IF(F82=1,COUNTIF($F$2:F82,1),"")</f>
        <v/>
      </c>
    </row>
    <row r="83" customFormat="false" ht="15" hidden="false" customHeight="false" outlineLevel="0" collapsed="false">
      <c r="A83" s="6" t="n">
        <v>784.743</v>
      </c>
      <c r="B83" s="6" t="n">
        <v>1.64468864468865</v>
      </c>
      <c r="C83" s="6" t="n">
        <v>85</v>
      </c>
      <c r="D83" s="6" t="n">
        <v>-1</v>
      </c>
      <c r="E83" s="6" t="n">
        <v>1.64029304029304</v>
      </c>
      <c r="F83" s="6" t="n">
        <v>0</v>
      </c>
      <c r="G83" s="6" t="n">
        <v>0</v>
      </c>
      <c r="H83" s="6" t="str">
        <f aca="false">IF(AND(A83&gt;=Stimuli!$B$2,A83&lt;=Stimuli!$C$2),Stimuli!$A$2,IF(AND(A83&gt;=Stimuli!$B$3,A83&lt;=Stimuli!$C$3),Stimuli!$A$3,IF(AND(A83&gt;=Stimuli!$B$4,A83&lt;=Stimuli!$C$4),Stimuli!$A$4,"")))</f>
        <v>01 Quiet baseline (60s)</v>
      </c>
      <c r="I83" s="6" t="n">
        <f aca="false">(B83-B82)/((A83-A82)/1000)</f>
        <v>0.750183150183176</v>
      </c>
      <c r="J83" s="6" t="n">
        <f aca="false">IF(OR(B83&lt;Rules!$B$2,B83&gt;Rules!$B$3,ABS(I83)&gt;Rules!$B$4,OR(B84&lt;Rules!$B$2,B84&gt;Rules!$B$3,ABS(I84)&gt;Rules!$B$4)),1,0)</f>
        <v>0</v>
      </c>
      <c r="K83" s="6" t="str">
        <f aca="false">IF(F83=1,COUNTIF($F$2:F83,1),"")</f>
        <v/>
      </c>
    </row>
    <row r="84" customFormat="false" ht="15" hidden="false" customHeight="false" outlineLevel="0" collapsed="false">
      <c r="A84" s="6" t="n">
        <v>792.5555</v>
      </c>
      <c r="B84" s="6" t="n">
        <v>1.63882783882784</v>
      </c>
      <c r="C84" s="6" t="n">
        <v>85</v>
      </c>
      <c r="D84" s="6" t="n">
        <v>-1</v>
      </c>
      <c r="E84" s="6" t="n">
        <v>1.64029304029304</v>
      </c>
      <c r="F84" s="6" t="n">
        <v>0</v>
      </c>
      <c r="G84" s="6" t="n">
        <v>0</v>
      </c>
      <c r="H84" s="6" t="str">
        <f aca="false">IF(AND(A84&gt;=Stimuli!$B$2,A84&lt;=Stimuli!$C$2),Stimuli!$A$2,IF(AND(A84&gt;=Stimuli!$B$3,A84&lt;=Stimuli!$C$3),Stimuli!$A$3,IF(AND(A84&gt;=Stimuli!$B$4,A84&lt;=Stimuli!$C$4),Stimuli!$A$4,"")))</f>
        <v>01 Quiet baseline (60s)</v>
      </c>
      <c r="I84" s="6" t="n">
        <f aca="false">(B84-B83)/((A84-A83)/1000)</f>
        <v>-0.750183150183176</v>
      </c>
      <c r="J84" s="6" t="n">
        <f aca="false">IF(OR(B84&lt;Rules!$B$2,B84&gt;Rules!$B$3,ABS(I84)&gt;Rules!$B$4,OR(B85&lt;Rules!$B$2,B85&gt;Rules!$B$3,ABS(I85)&gt;Rules!$B$4)),1,0)</f>
        <v>0</v>
      </c>
      <c r="K84" s="6" t="str">
        <f aca="false">IF(F84=1,COUNTIF($F$2:F84,1),"")</f>
        <v/>
      </c>
    </row>
    <row r="85" customFormat="false" ht="15" hidden="false" customHeight="false" outlineLevel="0" collapsed="false">
      <c r="A85" s="6" t="n">
        <v>800.368</v>
      </c>
      <c r="B85" s="6" t="n">
        <v>1.64322344322344</v>
      </c>
      <c r="C85" s="6" t="n">
        <v>85</v>
      </c>
      <c r="D85" s="6" t="n">
        <v>-1</v>
      </c>
      <c r="E85" s="6" t="n">
        <v>1.64175824175824</v>
      </c>
      <c r="F85" s="6" t="n">
        <v>0</v>
      </c>
      <c r="G85" s="6" t="n">
        <v>0</v>
      </c>
      <c r="H85" s="6" t="str">
        <f aca="false">IF(AND(A85&gt;=Stimuli!$B$2,A85&lt;=Stimuli!$C$2),Stimuli!$A$2,IF(AND(A85&gt;=Stimuli!$B$3,A85&lt;=Stimuli!$C$3),Stimuli!$A$3,IF(AND(A85&gt;=Stimuli!$B$4,A85&lt;=Stimuli!$C$4),Stimuli!$A$4,"")))</f>
        <v>01 Quiet baseline (60s)</v>
      </c>
      <c r="I85" s="6" t="n">
        <f aca="false">(B85-B84)/((A85-A84)/1000)</f>
        <v>0.562637362637304</v>
      </c>
      <c r="J85" s="6" t="n">
        <f aca="false">IF(OR(B85&lt;Rules!$B$2,B85&gt;Rules!$B$3,ABS(I85)&gt;Rules!$B$4,OR(B86&lt;Rules!$B$2,B86&gt;Rules!$B$3,ABS(I86)&gt;Rules!$B$4)),1,0)</f>
        <v>0</v>
      </c>
      <c r="K85" s="6" t="str">
        <f aca="false">IF(F85=1,COUNTIF($F$2:F85,1),"")</f>
        <v/>
      </c>
    </row>
    <row r="86" customFormat="false" ht="15" hidden="false" customHeight="false" outlineLevel="0" collapsed="false">
      <c r="A86" s="6" t="n">
        <v>808.1805</v>
      </c>
      <c r="B86" s="6" t="n">
        <v>1.63882783882784</v>
      </c>
      <c r="C86" s="6" t="n">
        <v>85</v>
      </c>
      <c r="D86" s="6" t="n">
        <v>-1</v>
      </c>
      <c r="E86" s="6" t="n">
        <v>1.64175824175824</v>
      </c>
      <c r="F86" s="6" t="n">
        <v>0</v>
      </c>
      <c r="G86" s="6" t="n">
        <v>0</v>
      </c>
      <c r="H86" s="6" t="str">
        <f aca="false">IF(AND(A86&gt;=Stimuli!$B$2,A86&lt;=Stimuli!$C$2),Stimuli!$A$2,IF(AND(A86&gt;=Stimuli!$B$3,A86&lt;=Stimuli!$C$3),Stimuli!$A$3,IF(AND(A86&gt;=Stimuli!$B$4,A86&lt;=Stimuli!$C$4),Stimuli!$A$4,"")))</f>
        <v>01 Quiet baseline (60s)</v>
      </c>
      <c r="I86" s="6" t="n">
        <f aca="false">(B86-B85)/((A86-A85)/1000)</f>
        <v>-0.562637362637304</v>
      </c>
      <c r="J86" s="6" t="n">
        <f aca="false">IF(OR(B86&lt;Rules!$B$2,B86&gt;Rules!$B$3,ABS(I86)&gt;Rules!$B$4,OR(B87&lt;Rules!$B$2,B87&gt;Rules!$B$3,ABS(I87)&gt;Rules!$B$4)),1,0)</f>
        <v>0</v>
      </c>
      <c r="K86" s="6" t="str">
        <f aca="false">IF(F86=1,COUNTIF($F$2:F86,1),"")</f>
        <v/>
      </c>
    </row>
    <row r="87" customFormat="false" ht="15" hidden="false" customHeight="false" outlineLevel="0" collapsed="false">
      <c r="A87" s="6" t="n">
        <v>815.993</v>
      </c>
      <c r="B87" s="6" t="n">
        <v>1.64322344322344</v>
      </c>
      <c r="C87" s="6" t="n">
        <v>85</v>
      </c>
      <c r="D87" s="6" t="n">
        <v>-1</v>
      </c>
      <c r="E87" s="6" t="n">
        <v>1.64175824175824</v>
      </c>
      <c r="F87" s="6" t="n">
        <v>0</v>
      </c>
      <c r="G87" s="6" t="n">
        <v>0</v>
      </c>
      <c r="H87" s="6" t="str">
        <f aca="false">IF(AND(A87&gt;=Stimuli!$B$2,A87&lt;=Stimuli!$C$2),Stimuli!$A$2,IF(AND(A87&gt;=Stimuli!$B$3,A87&lt;=Stimuli!$C$3),Stimuli!$A$3,IF(AND(A87&gt;=Stimuli!$B$4,A87&lt;=Stimuli!$C$4),Stimuli!$A$4,"")))</f>
        <v>01 Quiet baseline (60s)</v>
      </c>
      <c r="I87" s="6" t="n">
        <f aca="false">(B87-B86)/((A87-A86)/1000)</f>
        <v>0.562637362637304</v>
      </c>
      <c r="J87" s="6" t="n">
        <f aca="false">IF(OR(B87&lt;Rules!$B$2,B87&gt;Rules!$B$3,ABS(I87)&gt;Rules!$B$4,OR(B88&lt;Rules!$B$2,B88&gt;Rules!$B$3,ABS(I88)&gt;Rules!$B$4)),1,0)</f>
        <v>0</v>
      </c>
      <c r="K87" s="6" t="str">
        <f aca="false">IF(F87=1,COUNTIF($F$2:F87,1),"")</f>
        <v/>
      </c>
    </row>
    <row r="88" customFormat="false" ht="15" hidden="false" customHeight="false" outlineLevel="0" collapsed="false">
      <c r="A88" s="6" t="n">
        <v>823.8055</v>
      </c>
      <c r="B88" s="6" t="n">
        <v>1.64029304029304</v>
      </c>
      <c r="C88" s="6" t="n">
        <v>85</v>
      </c>
      <c r="D88" s="6" t="n">
        <v>-1</v>
      </c>
      <c r="E88" s="6" t="n">
        <v>1.64175824175824</v>
      </c>
      <c r="F88" s="6" t="n">
        <v>0</v>
      </c>
      <c r="G88" s="6" t="n">
        <v>0</v>
      </c>
      <c r="H88" s="6" t="str">
        <f aca="false">IF(AND(A88&gt;=Stimuli!$B$2,A88&lt;=Stimuli!$C$2),Stimuli!$A$2,IF(AND(A88&gt;=Stimuli!$B$3,A88&lt;=Stimuli!$C$3),Stimuli!$A$3,IF(AND(A88&gt;=Stimuli!$B$4,A88&lt;=Stimuli!$C$4),Stimuli!$A$4,"")))</f>
        <v>01 Quiet baseline (60s)</v>
      </c>
      <c r="I88" s="6" t="n">
        <f aca="false">(B88-B87)/((A88-A87)/1000)</f>
        <v>-0.375091575091574</v>
      </c>
      <c r="J88" s="6" t="n">
        <f aca="false">IF(OR(B88&lt;Rules!$B$2,B88&gt;Rules!$B$3,ABS(I88)&gt;Rules!$B$4,OR(B89&lt;Rules!$B$2,B89&gt;Rules!$B$3,ABS(I89)&gt;Rules!$B$4)),1,0)</f>
        <v>0</v>
      </c>
      <c r="K88" s="6" t="str">
        <f aca="false">IF(F88=1,COUNTIF($F$2:F88,1),"")</f>
        <v/>
      </c>
    </row>
    <row r="89" customFormat="false" ht="15" hidden="false" customHeight="false" outlineLevel="0" collapsed="false">
      <c r="A89" s="6" t="n">
        <v>831.618</v>
      </c>
      <c r="B89" s="6" t="n">
        <v>1.64175824175824</v>
      </c>
      <c r="C89" s="6" t="n">
        <v>85</v>
      </c>
      <c r="D89" s="6" t="n">
        <v>-1</v>
      </c>
      <c r="E89" s="6" t="n">
        <v>1.64175824175824</v>
      </c>
      <c r="F89" s="6" t="n">
        <v>0</v>
      </c>
      <c r="G89" s="6" t="n">
        <v>0</v>
      </c>
      <c r="H89" s="6" t="str">
        <f aca="false">IF(AND(A89&gt;=Stimuli!$B$2,A89&lt;=Stimuli!$C$2),Stimuli!$A$2,IF(AND(A89&gt;=Stimuli!$B$3,A89&lt;=Stimuli!$C$3),Stimuli!$A$3,IF(AND(A89&gt;=Stimuli!$B$4,A89&lt;=Stimuli!$C$4),Stimuli!$A$4,"")))</f>
        <v>01 Quiet baseline (60s)</v>
      </c>
      <c r="I89" s="6" t="n">
        <f aca="false">(B89-B88)/((A89-A88)/1000)</f>
        <v>0.187545787545844</v>
      </c>
      <c r="J89" s="6" t="n">
        <f aca="false">IF(OR(B89&lt;Rules!$B$2,B89&gt;Rules!$B$3,ABS(I89)&gt;Rules!$B$4,OR(B90&lt;Rules!$B$2,B90&gt;Rules!$B$3,ABS(I90)&gt;Rules!$B$4)),1,0)</f>
        <v>0</v>
      </c>
      <c r="K89" s="6" t="str">
        <f aca="false">IF(F89=1,COUNTIF($F$2:F89,1),"")</f>
        <v/>
      </c>
    </row>
    <row r="90" customFormat="false" ht="15" hidden="false" customHeight="false" outlineLevel="0" collapsed="false">
      <c r="A90" s="6" t="n">
        <v>839.4305</v>
      </c>
      <c r="B90" s="6" t="n">
        <v>1.64175824175824</v>
      </c>
      <c r="C90" s="6" t="n">
        <v>85</v>
      </c>
      <c r="D90" s="6" t="n">
        <v>-1</v>
      </c>
      <c r="E90" s="6" t="n">
        <v>1.64175824175824</v>
      </c>
      <c r="F90" s="6" t="n">
        <v>0</v>
      </c>
      <c r="G90" s="6" t="n">
        <v>0</v>
      </c>
      <c r="H90" s="6" t="str">
        <f aca="false">IF(AND(A90&gt;=Stimuli!$B$2,A90&lt;=Stimuli!$C$2),Stimuli!$A$2,IF(AND(A90&gt;=Stimuli!$B$3,A90&lt;=Stimuli!$C$3),Stimuli!$A$3,IF(AND(A90&gt;=Stimuli!$B$4,A90&lt;=Stimuli!$C$4),Stimuli!$A$4,"")))</f>
        <v>01 Quiet baseline (60s)</v>
      </c>
      <c r="I90" s="6" t="n">
        <f aca="false">(B90-B89)/((A90-A89)/1000)</f>
        <v>0</v>
      </c>
      <c r="J90" s="6" t="n">
        <f aca="false">IF(OR(B90&lt;Rules!$B$2,B90&gt;Rules!$B$3,ABS(I90)&gt;Rules!$B$4,OR(B91&lt;Rules!$B$2,B91&gt;Rules!$B$3,ABS(I91)&gt;Rules!$B$4)),1,0)</f>
        <v>0</v>
      </c>
      <c r="K90" s="6" t="str">
        <f aca="false">IF(F90=1,COUNTIF($F$2:F90,1),"")</f>
        <v/>
      </c>
    </row>
    <row r="91" customFormat="false" ht="15" hidden="false" customHeight="false" outlineLevel="0" collapsed="false">
      <c r="A91" s="6" t="n">
        <v>847.243</v>
      </c>
      <c r="B91" s="6" t="n">
        <v>1.64029304029304</v>
      </c>
      <c r="C91" s="6" t="n">
        <v>85</v>
      </c>
      <c r="D91" s="6" t="n">
        <v>-1</v>
      </c>
      <c r="E91" s="6" t="n">
        <v>1.64175824175824</v>
      </c>
      <c r="F91" s="6" t="n">
        <v>0</v>
      </c>
      <c r="G91" s="6" t="n">
        <v>0</v>
      </c>
      <c r="H91" s="6" t="str">
        <f aca="false">IF(AND(A91&gt;=Stimuli!$B$2,A91&lt;=Stimuli!$C$2),Stimuli!$A$2,IF(AND(A91&gt;=Stimuli!$B$3,A91&lt;=Stimuli!$C$3),Stimuli!$A$3,IF(AND(A91&gt;=Stimuli!$B$4,A91&lt;=Stimuli!$C$4),Stimuli!$A$4,"")))</f>
        <v>01 Quiet baseline (60s)</v>
      </c>
      <c r="I91" s="6" t="n">
        <f aca="false">(B91-B90)/((A91-A90)/1000)</f>
        <v>-0.187545787545844</v>
      </c>
      <c r="J91" s="6" t="n">
        <f aca="false">IF(OR(B91&lt;Rules!$B$2,B91&gt;Rules!$B$3,ABS(I91)&gt;Rules!$B$4,OR(B92&lt;Rules!$B$2,B92&gt;Rules!$B$3,ABS(I92)&gt;Rules!$B$4)),1,0)</f>
        <v>0</v>
      </c>
      <c r="K91" s="6" t="str">
        <f aca="false">IF(F91=1,COUNTIF($F$2:F91,1),"")</f>
        <v/>
      </c>
    </row>
    <row r="92" customFormat="false" ht="15" hidden="false" customHeight="false" outlineLevel="0" collapsed="false">
      <c r="A92" s="6" t="n">
        <v>855.0555</v>
      </c>
      <c r="B92" s="6" t="n">
        <v>1.64175824175824</v>
      </c>
      <c r="C92" s="6" t="n">
        <v>85</v>
      </c>
      <c r="D92" s="6" t="n">
        <v>-1</v>
      </c>
      <c r="E92" s="6" t="n">
        <v>1.64175824175824</v>
      </c>
      <c r="F92" s="6" t="n">
        <v>0</v>
      </c>
      <c r="G92" s="6" t="n">
        <v>0</v>
      </c>
      <c r="H92" s="6" t="str">
        <f aca="false">IF(AND(A92&gt;=Stimuli!$B$2,A92&lt;=Stimuli!$C$2),Stimuli!$A$2,IF(AND(A92&gt;=Stimuli!$B$3,A92&lt;=Stimuli!$C$3),Stimuli!$A$3,IF(AND(A92&gt;=Stimuli!$B$4,A92&lt;=Stimuli!$C$4),Stimuli!$A$4,"")))</f>
        <v>01 Quiet baseline (60s)</v>
      </c>
      <c r="I92" s="6" t="n">
        <f aca="false">(B92-B91)/((A92-A91)/1000)</f>
        <v>0.187545787545844</v>
      </c>
      <c r="J92" s="6" t="n">
        <f aca="false">IF(OR(B92&lt;Rules!$B$2,B92&gt;Rules!$B$3,ABS(I92)&gt;Rules!$B$4,OR(B93&lt;Rules!$B$2,B93&gt;Rules!$B$3,ABS(I93)&gt;Rules!$B$4)),1,0)</f>
        <v>0</v>
      </c>
      <c r="K92" s="6" t="str">
        <f aca="false">IF(F92=1,COUNTIF($F$2:F92,1),"")</f>
        <v/>
      </c>
    </row>
    <row r="93" customFormat="false" ht="15" hidden="false" customHeight="false" outlineLevel="0" collapsed="false">
      <c r="A93" s="6" t="n">
        <v>862.868</v>
      </c>
      <c r="B93" s="6" t="n">
        <v>1.64029304029304</v>
      </c>
      <c r="C93" s="6" t="n">
        <v>85</v>
      </c>
      <c r="D93" s="6" t="n">
        <v>-1</v>
      </c>
      <c r="E93" s="6" t="n">
        <v>1.64175824175824</v>
      </c>
      <c r="F93" s="6" t="n">
        <v>0</v>
      </c>
      <c r="G93" s="6" t="n">
        <v>0</v>
      </c>
      <c r="H93" s="6" t="str">
        <f aca="false">IF(AND(A93&gt;=Stimuli!$B$2,A93&lt;=Stimuli!$C$2),Stimuli!$A$2,IF(AND(A93&gt;=Stimuli!$B$3,A93&lt;=Stimuli!$C$3),Stimuli!$A$3,IF(AND(A93&gt;=Stimuli!$B$4,A93&lt;=Stimuli!$C$4),Stimuli!$A$4,"")))</f>
        <v>01 Quiet baseline (60s)</v>
      </c>
      <c r="I93" s="6" t="n">
        <f aca="false">(B93-B92)/((A93-A92)/1000)</f>
        <v>-0.187545787545844</v>
      </c>
      <c r="J93" s="6" t="n">
        <f aca="false">IF(OR(B93&lt;Rules!$B$2,B93&gt;Rules!$B$3,ABS(I93)&gt;Rules!$B$4,OR(B94&lt;Rules!$B$2,B94&gt;Rules!$B$3,ABS(I94)&gt;Rules!$B$4)),1,0)</f>
        <v>0</v>
      </c>
      <c r="K93" s="6" t="str">
        <f aca="false">IF(F93=1,COUNTIF($F$2:F93,1),"")</f>
        <v/>
      </c>
    </row>
    <row r="94" customFormat="false" ht="15" hidden="false" customHeight="false" outlineLevel="0" collapsed="false">
      <c r="A94" s="6" t="n">
        <v>870.6805</v>
      </c>
      <c r="B94" s="6" t="n">
        <v>1.64322344322344</v>
      </c>
      <c r="C94" s="6" t="n">
        <v>85</v>
      </c>
      <c r="D94" s="6" t="n">
        <v>-1</v>
      </c>
      <c r="E94" s="6" t="n">
        <v>1.64175824175824</v>
      </c>
      <c r="F94" s="6" t="n">
        <v>0</v>
      </c>
      <c r="G94" s="6" t="n">
        <v>0</v>
      </c>
      <c r="H94" s="6" t="str">
        <f aca="false">IF(AND(A94&gt;=Stimuli!$B$2,A94&lt;=Stimuli!$C$2),Stimuli!$A$2,IF(AND(A94&gt;=Stimuli!$B$3,A94&lt;=Stimuli!$C$3),Stimuli!$A$3,IF(AND(A94&gt;=Stimuli!$B$4,A94&lt;=Stimuli!$C$4),Stimuli!$A$4,"")))</f>
        <v>01 Quiet baseline (60s)</v>
      </c>
      <c r="I94" s="6" t="n">
        <f aca="false">(B94-B93)/((A94-A93)/1000)</f>
        <v>0.375091575091574</v>
      </c>
      <c r="J94" s="6" t="n">
        <f aca="false">IF(OR(B94&lt;Rules!$B$2,B94&gt;Rules!$B$3,ABS(I94)&gt;Rules!$B$4,OR(B95&lt;Rules!$B$2,B95&gt;Rules!$B$3,ABS(I95)&gt;Rules!$B$4)),1,0)</f>
        <v>0</v>
      </c>
      <c r="K94" s="6" t="str">
        <f aca="false">IF(F94=1,COUNTIF($F$2:F94,1),"")</f>
        <v/>
      </c>
    </row>
    <row r="95" customFormat="false" ht="15" hidden="false" customHeight="false" outlineLevel="0" collapsed="false">
      <c r="A95" s="6" t="n">
        <v>878.493</v>
      </c>
      <c r="B95" s="6" t="n">
        <v>1.63882783882784</v>
      </c>
      <c r="C95" s="6" t="n">
        <v>85</v>
      </c>
      <c r="D95" s="6" t="n">
        <v>-1</v>
      </c>
      <c r="E95" s="6" t="n">
        <v>1.64175824175824</v>
      </c>
      <c r="F95" s="6" t="n">
        <v>0</v>
      </c>
      <c r="G95" s="6" t="n">
        <v>0</v>
      </c>
      <c r="H95" s="6" t="str">
        <f aca="false">IF(AND(A95&gt;=Stimuli!$B$2,A95&lt;=Stimuli!$C$2),Stimuli!$A$2,IF(AND(A95&gt;=Stimuli!$B$3,A95&lt;=Stimuli!$C$3),Stimuli!$A$3,IF(AND(A95&gt;=Stimuli!$B$4,A95&lt;=Stimuli!$C$4),Stimuli!$A$4,"")))</f>
        <v>01 Quiet baseline (60s)</v>
      </c>
      <c r="I95" s="6" t="n">
        <f aca="false">(B95-B94)/((A95-A94)/1000)</f>
        <v>-0.562637362637304</v>
      </c>
      <c r="J95" s="6" t="n">
        <f aca="false">IF(OR(B95&lt;Rules!$B$2,B95&gt;Rules!$B$3,ABS(I95)&gt;Rules!$B$4,OR(B96&lt;Rules!$B$2,B96&gt;Rules!$B$3,ABS(I96)&gt;Rules!$B$4)),1,0)</f>
        <v>0</v>
      </c>
      <c r="K95" s="6" t="str">
        <f aca="false">IF(F95=1,COUNTIF($F$2:F95,1),"")</f>
        <v/>
      </c>
    </row>
    <row r="96" customFormat="false" ht="15" hidden="false" customHeight="false" outlineLevel="0" collapsed="false">
      <c r="A96" s="6" t="n">
        <v>886.3055</v>
      </c>
      <c r="B96" s="6" t="n">
        <v>1.64322344322344</v>
      </c>
      <c r="C96" s="6" t="n">
        <v>85</v>
      </c>
      <c r="D96" s="6" t="n">
        <v>-1</v>
      </c>
      <c r="E96" s="6" t="n">
        <v>1.64175824175824</v>
      </c>
      <c r="F96" s="6" t="n">
        <v>0</v>
      </c>
      <c r="G96" s="6" t="n">
        <v>0</v>
      </c>
      <c r="H96" s="6" t="str">
        <f aca="false">IF(AND(A96&gt;=Stimuli!$B$2,A96&lt;=Stimuli!$C$2),Stimuli!$A$2,IF(AND(A96&gt;=Stimuli!$B$3,A96&lt;=Stimuli!$C$3),Stimuli!$A$3,IF(AND(A96&gt;=Stimuli!$B$4,A96&lt;=Stimuli!$C$4),Stimuli!$A$4,"")))</f>
        <v>01 Quiet baseline (60s)</v>
      </c>
      <c r="I96" s="6" t="n">
        <f aca="false">(B96-B95)/((A96-A95)/1000)</f>
        <v>0.562637362637304</v>
      </c>
      <c r="J96" s="6" t="n">
        <f aca="false">IF(OR(B96&lt;Rules!$B$2,B96&gt;Rules!$B$3,ABS(I96)&gt;Rules!$B$4,OR(B97&lt;Rules!$B$2,B97&gt;Rules!$B$3,ABS(I97)&gt;Rules!$B$4)),1,0)</f>
        <v>0</v>
      </c>
      <c r="K96" s="6" t="str">
        <f aca="false">IF(F96=1,COUNTIF($F$2:F96,1),"")</f>
        <v/>
      </c>
    </row>
    <row r="97" customFormat="false" ht="15" hidden="false" customHeight="false" outlineLevel="0" collapsed="false">
      <c r="A97" s="6" t="n">
        <v>894.118</v>
      </c>
      <c r="B97" s="6" t="n">
        <v>1.63882783882784</v>
      </c>
      <c r="C97" s="6" t="n">
        <v>85</v>
      </c>
      <c r="D97" s="6" t="n">
        <v>-1</v>
      </c>
      <c r="E97" s="6" t="n">
        <v>1.64175824175824</v>
      </c>
      <c r="F97" s="6" t="n">
        <v>0</v>
      </c>
      <c r="G97" s="6" t="n">
        <v>0</v>
      </c>
      <c r="H97" s="6" t="str">
        <f aca="false">IF(AND(A97&gt;=Stimuli!$B$2,A97&lt;=Stimuli!$C$2),Stimuli!$A$2,IF(AND(A97&gt;=Stimuli!$B$3,A97&lt;=Stimuli!$C$3),Stimuli!$A$3,IF(AND(A97&gt;=Stimuli!$B$4,A97&lt;=Stimuli!$C$4),Stimuli!$A$4,"")))</f>
        <v>01 Quiet baseline (60s)</v>
      </c>
      <c r="I97" s="6" t="n">
        <f aca="false">(B97-B96)/((A97-A96)/1000)</f>
        <v>-0.562637362637304</v>
      </c>
      <c r="J97" s="6" t="n">
        <f aca="false">IF(OR(B97&lt;Rules!$B$2,B97&gt;Rules!$B$3,ABS(I97)&gt;Rules!$B$4,OR(B98&lt;Rules!$B$2,B98&gt;Rules!$B$3,ABS(I98)&gt;Rules!$B$4)),1,0)</f>
        <v>0</v>
      </c>
      <c r="K97" s="6" t="str">
        <f aca="false">IF(F97=1,COUNTIF($F$2:F97,1),"")</f>
        <v/>
      </c>
    </row>
    <row r="98" customFormat="false" ht="15" hidden="false" customHeight="false" outlineLevel="0" collapsed="false">
      <c r="A98" s="6" t="n">
        <v>901.9305</v>
      </c>
      <c r="B98" s="6" t="n">
        <v>1.64468864468865</v>
      </c>
      <c r="C98" s="6" t="n">
        <v>85</v>
      </c>
      <c r="D98" s="6" t="n">
        <v>-1</v>
      </c>
      <c r="E98" s="6" t="n">
        <v>1.64175824175824</v>
      </c>
      <c r="F98" s="6" t="n">
        <v>0</v>
      </c>
      <c r="G98" s="6" t="n">
        <v>0</v>
      </c>
      <c r="H98" s="6" t="str">
        <f aca="false">IF(AND(A98&gt;=Stimuli!$B$2,A98&lt;=Stimuli!$C$2),Stimuli!$A$2,IF(AND(A98&gt;=Stimuli!$B$3,A98&lt;=Stimuli!$C$3),Stimuli!$A$3,IF(AND(A98&gt;=Stimuli!$B$4,A98&lt;=Stimuli!$C$4),Stimuli!$A$4,"")))</f>
        <v>01 Quiet baseline (60s)</v>
      </c>
      <c r="I98" s="6" t="n">
        <f aca="false">(B98-B97)/((A98-A97)/1000)</f>
        <v>0.750183150183176</v>
      </c>
      <c r="J98" s="6" t="n">
        <f aca="false">IF(OR(B98&lt;Rules!$B$2,B98&gt;Rules!$B$3,ABS(I98)&gt;Rules!$B$4,OR(B99&lt;Rules!$B$2,B99&gt;Rules!$B$3,ABS(I99)&gt;Rules!$B$4)),1,0)</f>
        <v>0</v>
      </c>
      <c r="K98" s="6" t="str">
        <f aca="false">IF(F98=1,COUNTIF($F$2:F98,1),"")</f>
        <v/>
      </c>
    </row>
    <row r="99" customFormat="false" ht="15" hidden="false" customHeight="false" outlineLevel="0" collapsed="false">
      <c r="A99" s="6" t="n">
        <v>909.743</v>
      </c>
      <c r="B99" s="6" t="n">
        <v>1.63736263736264</v>
      </c>
      <c r="C99" s="6" t="n">
        <v>85</v>
      </c>
      <c r="D99" s="6" t="n">
        <v>-1</v>
      </c>
      <c r="E99" s="6" t="n">
        <v>1.64175824175824</v>
      </c>
      <c r="F99" s="6" t="n">
        <v>0</v>
      </c>
      <c r="G99" s="6" t="n">
        <v>0</v>
      </c>
      <c r="H99" s="6" t="str">
        <f aca="false">IF(AND(A99&gt;=Stimuli!$B$2,A99&lt;=Stimuli!$C$2),Stimuli!$A$2,IF(AND(A99&gt;=Stimuli!$B$3,A99&lt;=Stimuli!$C$3),Stimuli!$A$3,IF(AND(A99&gt;=Stimuli!$B$4,A99&lt;=Stimuli!$C$4),Stimuli!$A$4,"")))</f>
        <v>01 Quiet baseline (60s)</v>
      </c>
      <c r="I99" s="6" t="n">
        <f aca="false">(B99-B98)/((A99-A98)/1000)</f>
        <v>-0.93772893772902</v>
      </c>
      <c r="J99" s="6" t="n">
        <f aca="false">IF(OR(B99&lt;Rules!$B$2,B99&gt;Rules!$B$3,ABS(I99)&gt;Rules!$B$4,OR(B100&lt;Rules!$B$2,B100&gt;Rules!$B$3,ABS(I100)&gt;Rules!$B$4)),1,0)</f>
        <v>0</v>
      </c>
      <c r="K99" s="6" t="str">
        <f aca="false">IF(F99=1,COUNTIF($F$2:F99,1),"")</f>
        <v/>
      </c>
    </row>
    <row r="100" customFormat="false" ht="15" hidden="false" customHeight="false" outlineLevel="0" collapsed="false">
      <c r="A100" s="6" t="n">
        <v>917.5555</v>
      </c>
      <c r="B100" s="6" t="n">
        <v>1.64468864468865</v>
      </c>
      <c r="C100" s="6" t="n">
        <v>85</v>
      </c>
      <c r="D100" s="6" t="n">
        <v>-1</v>
      </c>
      <c r="E100" s="6" t="n">
        <v>1.64175824175824</v>
      </c>
      <c r="F100" s="6" t="n">
        <v>0</v>
      </c>
      <c r="G100" s="6" t="n">
        <v>0</v>
      </c>
      <c r="H100" s="6" t="str">
        <f aca="false">IF(AND(A100&gt;=Stimuli!$B$2,A100&lt;=Stimuli!$C$2),Stimuli!$A$2,IF(AND(A100&gt;=Stimuli!$B$3,A100&lt;=Stimuli!$C$3),Stimuli!$A$3,IF(AND(A100&gt;=Stimuli!$B$4,A100&lt;=Stimuli!$C$4),Stimuli!$A$4,"")))</f>
        <v>01 Quiet baseline (60s)</v>
      </c>
      <c r="I100" s="6" t="n">
        <f aca="false">(B100-B99)/((A100-A99)/1000)</f>
        <v>0.93772893772902</v>
      </c>
      <c r="J100" s="6" t="n">
        <f aca="false">IF(OR(B100&lt;Rules!$B$2,B100&gt;Rules!$B$3,ABS(I100)&gt;Rules!$B$4,OR(B101&lt;Rules!$B$2,B101&gt;Rules!$B$3,ABS(I101)&gt;Rules!$B$4)),1,0)</f>
        <v>0</v>
      </c>
      <c r="K100" s="6" t="str">
        <f aca="false">IF(F100=1,COUNTIF($F$2:F100,1),"")</f>
        <v/>
      </c>
    </row>
    <row r="101" customFormat="false" ht="15" hidden="false" customHeight="false" outlineLevel="0" collapsed="false">
      <c r="A101" s="6" t="n">
        <v>925.368</v>
      </c>
      <c r="B101" s="6" t="n">
        <v>1.63882783882784</v>
      </c>
      <c r="C101" s="6" t="n">
        <v>85</v>
      </c>
      <c r="D101" s="6" t="n">
        <v>-1</v>
      </c>
      <c r="E101" s="6" t="n">
        <v>1.64175824175824</v>
      </c>
      <c r="F101" s="6" t="n">
        <v>0</v>
      </c>
      <c r="G101" s="6" t="n">
        <v>0</v>
      </c>
      <c r="H101" s="6" t="str">
        <f aca="false">IF(AND(A101&gt;=Stimuli!$B$2,A101&lt;=Stimuli!$C$2),Stimuli!$A$2,IF(AND(A101&gt;=Stimuli!$B$3,A101&lt;=Stimuli!$C$3),Stimuli!$A$3,IF(AND(A101&gt;=Stimuli!$B$4,A101&lt;=Stimuli!$C$4),Stimuli!$A$4,"")))</f>
        <v>01 Quiet baseline (60s)</v>
      </c>
      <c r="I101" s="6" t="n">
        <f aca="false">(B101-B100)/((A101-A100)/1000)</f>
        <v>-0.750183150183176</v>
      </c>
      <c r="J101" s="6" t="n">
        <f aca="false">IF(OR(B101&lt;Rules!$B$2,B101&gt;Rules!$B$3,ABS(I101)&gt;Rules!$B$4,OR(B102&lt;Rules!$B$2,B102&gt;Rules!$B$3,ABS(I102)&gt;Rules!$B$4)),1,0)</f>
        <v>0</v>
      </c>
      <c r="K101" s="6" t="str">
        <f aca="false">IF(F101=1,COUNTIF($F$2:F101,1),"")</f>
        <v/>
      </c>
    </row>
    <row r="102" customFormat="false" ht="15" hidden="false" customHeight="false" outlineLevel="0" collapsed="false">
      <c r="A102" s="6" t="n">
        <v>933.1805</v>
      </c>
      <c r="B102" s="6" t="n">
        <v>1.64322344322344</v>
      </c>
      <c r="C102" s="6" t="n">
        <v>85</v>
      </c>
      <c r="D102" s="6" t="n">
        <v>-1</v>
      </c>
      <c r="E102" s="6" t="n">
        <v>1.64175824175824</v>
      </c>
      <c r="F102" s="6" t="n">
        <v>0</v>
      </c>
      <c r="G102" s="6" t="n">
        <v>0</v>
      </c>
      <c r="H102" s="6" t="str">
        <f aca="false">IF(AND(A102&gt;=Stimuli!$B$2,A102&lt;=Stimuli!$C$2),Stimuli!$A$2,IF(AND(A102&gt;=Stimuli!$B$3,A102&lt;=Stimuli!$C$3),Stimuli!$A$3,IF(AND(A102&gt;=Stimuli!$B$4,A102&lt;=Stimuli!$C$4),Stimuli!$A$4,"")))</f>
        <v>01 Quiet baseline (60s)</v>
      </c>
      <c r="I102" s="6" t="n">
        <f aca="false">(B102-B101)/((A102-A101)/1000)</f>
        <v>0.562637362637304</v>
      </c>
      <c r="J102" s="6" t="n">
        <f aca="false">IF(OR(B102&lt;Rules!$B$2,B102&gt;Rules!$B$3,ABS(I102)&gt;Rules!$B$4,OR(B103&lt;Rules!$B$2,B103&gt;Rules!$B$3,ABS(I103)&gt;Rules!$B$4)),1,0)</f>
        <v>0</v>
      </c>
      <c r="K102" s="6" t="str">
        <f aca="false">IF(F102=1,COUNTIF($F$2:F102,1),"")</f>
        <v/>
      </c>
    </row>
    <row r="103" customFormat="false" ht="15" hidden="false" customHeight="false" outlineLevel="0" collapsed="false">
      <c r="A103" s="6" t="n">
        <v>940.993</v>
      </c>
      <c r="B103" s="6" t="n">
        <v>1.63882783882784</v>
      </c>
      <c r="C103" s="6" t="n">
        <v>85</v>
      </c>
      <c r="D103" s="6" t="n">
        <v>-1</v>
      </c>
      <c r="E103" s="6" t="n">
        <v>1.64175824175824</v>
      </c>
      <c r="F103" s="6" t="n">
        <v>0</v>
      </c>
      <c r="G103" s="6" t="n">
        <v>0</v>
      </c>
      <c r="H103" s="6" t="str">
        <f aca="false">IF(AND(A103&gt;=Stimuli!$B$2,A103&lt;=Stimuli!$C$2),Stimuli!$A$2,IF(AND(A103&gt;=Stimuli!$B$3,A103&lt;=Stimuli!$C$3),Stimuli!$A$3,IF(AND(A103&gt;=Stimuli!$B$4,A103&lt;=Stimuli!$C$4),Stimuli!$A$4,"")))</f>
        <v>01 Quiet baseline (60s)</v>
      </c>
      <c r="I103" s="6" t="n">
        <f aca="false">(B103-B102)/((A103-A102)/1000)</f>
        <v>-0.562637362637304</v>
      </c>
      <c r="J103" s="6" t="n">
        <f aca="false">IF(OR(B103&lt;Rules!$B$2,B103&gt;Rules!$B$3,ABS(I103)&gt;Rules!$B$4,OR(B104&lt;Rules!$B$2,B104&gt;Rules!$B$3,ABS(I104)&gt;Rules!$B$4)),1,0)</f>
        <v>0</v>
      </c>
      <c r="K103" s="6" t="str">
        <f aca="false">IF(F103=1,COUNTIF($F$2:F103,1),"")</f>
        <v/>
      </c>
    </row>
    <row r="104" customFormat="false" ht="15" hidden="false" customHeight="false" outlineLevel="0" collapsed="false">
      <c r="A104" s="6" t="n">
        <v>948.8055</v>
      </c>
      <c r="B104" s="6" t="n">
        <v>1.64322344322344</v>
      </c>
      <c r="C104" s="6" t="n">
        <v>85</v>
      </c>
      <c r="D104" s="6" t="n">
        <v>-1</v>
      </c>
      <c r="E104" s="6" t="n">
        <v>1.64175824175824</v>
      </c>
      <c r="F104" s="6" t="n">
        <v>0</v>
      </c>
      <c r="G104" s="6" t="n">
        <v>0</v>
      </c>
      <c r="H104" s="6" t="str">
        <f aca="false">IF(AND(A104&gt;=Stimuli!$B$2,A104&lt;=Stimuli!$C$2),Stimuli!$A$2,IF(AND(A104&gt;=Stimuli!$B$3,A104&lt;=Stimuli!$C$3),Stimuli!$A$3,IF(AND(A104&gt;=Stimuli!$B$4,A104&lt;=Stimuli!$C$4),Stimuli!$A$4,"")))</f>
        <v>01 Quiet baseline (60s)</v>
      </c>
      <c r="I104" s="6" t="n">
        <f aca="false">(B104-B103)/((A104-A103)/1000)</f>
        <v>0.562637362637304</v>
      </c>
      <c r="J104" s="6" t="n">
        <f aca="false">IF(OR(B104&lt;Rules!$B$2,B104&gt;Rules!$B$3,ABS(I104)&gt;Rules!$B$4,OR(B105&lt;Rules!$B$2,B105&gt;Rules!$B$3,ABS(I105)&gt;Rules!$B$4)),1,0)</f>
        <v>0</v>
      </c>
      <c r="K104" s="6" t="str">
        <f aca="false">IF(F104=1,COUNTIF($F$2:F104,1),"")</f>
        <v/>
      </c>
    </row>
    <row r="105" customFormat="false" ht="15" hidden="false" customHeight="false" outlineLevel="0" collapsed="false">
      <c r="A105" s="6" t="n">
        <v>956.618</v>
      </c>
      <c r="B105" s="6" t="n">
        <v>1.64029304029304</v>
      </c>
      <c r="C105" s="6" t="n">
        <v>85</v>
      </c>
      <c r="D105" s="6" t="n">
        <v>-1</v>
      </c>
      <c r="E105" s="6" t="n">
        <v>1.64175824175824</v>
      </c>
      <c r="F105" s="6" t="n">
        <v>0</v>
      </c>
      <c r="G105" s="6" t="n">
        <v>0</v>
      </c>
      <c r="H105" s="6" t="str">
        <f aca="false">IF(AND(A105&gt;=Stimuli!$B$2,A105&lt;=Stimuli!$C$2),Stimuli!$A$2,IF(AND(A105&gt;=Stimuli!$B$3,A105&lt;=Stimuli!$C$3),Stimuli!$A$3,IF(AND(A105&gt;=Stimuli!$B$4,A105&lt;=Stimuli!$C$4),Stimuli!$A$4,"")))</f>
        <v>01 Quiet baseline (60s)</v>
      </c>
      <c r="I105" s="6" t="n">
        <f aca="false">(B105-B104)/((A105-A104)/1000)</f>
        <v>-0.375091575091574</v>
      </c>
      <c r="J105" s="6" t="n">
        <f aca="false">IF(OR(B105&lt;Rules!$B$2,B105&gt;Rules!$B$3,ABS(I105)&gt;Rules!$B$4,OR(B106&lt;Rules!$B$2,B106&gt;Rules!$B$3,ABS(I106)&gt;Rules!$B$4)),1,0)</f>
        <v>0</v>
      </c>
      <c r="K105" s="6" t="str">
        <f aca="false">IF(F105=1,COUNTIF($F$2:F105,1),"")</f>
        <v/>
      </c>
    </row>
    <row r="106" customFormat="false" ht="15" hidden="false" customHeight="false" outlineLevel="0" collapsed="false">
      <c r="A106" s="6" t="n">
        <v>964.4305</v>
      </c>
      <c r="B106" s="6" t="n">
        <v>1.64029304029304</v>
      </c>
      <c r="C106" s="6" t="n">
        <v>85</v>
      </c>
      <c r="D106" s="6" t="n">
        <v>-1</v>
      </c>
      <c r="E106" s="6" t="n">
        <v>1.64175824175824</v>
      </c>
      <c r="F106" s="6" t="n">
        <v>0</v>
      </c>
      <c r="G106" s="6" t="n">
        <v>0</v>
      </c>
      <c r="H106" s="6" t="str">
        <f aca="false">IF(AND(A106&gt;=Stimuli!$B$2,A106&lt;=Stimuli!$C$2),Stimuli!$A$2,IF(AND(A106&gt;=Stimuli!$B$3,A106&lt;=Stimuli!$C$3),Stimuli!$A$3,IF(AND(A106&gt;=Stimuli!$B$4,A106&lt;=Stimuli!$C$4),Stimuli!$A$4,"")))</f>
        <v>01 Quiet baseline (60s)</v>
      </c>
      <c r="I106" s="6" t="n">
        <f aca="false">(B106-B105)/((A106-A105)/1000)</f>
        <v>0</v>
      </c>
      <c r="J106" s="6" t="n">
        <f aca="false">IF(OR(B106&lt;Rules!$B$2,B106&gt;Rules!$B$3,ABS(I106)&gt;Rules!$B$4,OR(B107&lt;Rules!$B$2,B107&gt;Rules!$B$3,ABS(I107)&gt;Rules!$B$4)),1,0)</f>
        <v>0</v>
      </c>
      <c r="K106" s="6" t="str">
        <f aca="false">IF(F106=1,COUNTIF($F$2:F106,1),"")</f>
        <v/>
      </c>
    </row>
    <row r="107" customFormat="false" ht="15" hidden="false" customHeight="false" outlineLevel="0" collapsed="false">
      <c r="A107" s="6" t="n">
        <v>972.243</v>
      </c>
      <c r="B107" s="6" t="n">
        <v>1.64175824175824</v>
      </c>
      <c r="C107" s="6" t="n">
        <v>85</v>
      </c>
      <c r="D107" s="6" t="n">
        <v>-1</v>
      </c>
      <c r="E107" s="6" t="n">
        <v>1.64175824175824</v>
      </c>
      <c r="F107" s="6" t="n">
        <v>0</v>
      </c>
      <c r="G107" s="6" t="n">
        <v>0</v>
      </c>
      <c r="H107" s="6" t="str">
        <f aca="false">IF(AND(A107&gt;=Stimuli!$B$2,A107&lt;=Stimuli!$C$2),Stimuli!$A$2,IF(AND(A107&gt;=Stimuli!$B$3,A107&lt;=Stimuli!$C$3),Stimuli!$A$3,IF(AND(A107&gt;=Stimuli!$B$4,A107&lt;=Stimuli!$C$4),Stimuli!$A$4,"")))</f>
        <v>01 Quiet baseline (60s)</v>
      </c>
      <c r="I107" s="6" t="n">
        <f aca="false">(B107-B106)/((A107-A106)/1000)</f>
        <v>0.187545787545844</v>
      </c>
      <c r="J107" s="6" t="n">
        <f aca="false">IF(OR(B107&lt;Rules!$B$2,B107&gt;Rules!$B$3,ABS(I107)&gt;Rules!$B$4,OR(B108&lt;Rules!$B$2,B108&gt;Rules!$B$3,ABS(I108)&gt;Rules!$B$4)),1,0)</f>
        <v>0</v>
      </c>
      <c r="K107" s="6" t="str">
        <f aca="false">IF(F107=1,COUNTIF($F$2:F107,1),"")</f>
        <v/>
      </c>
    </row>
    <row r="108" customFormat="false" ht="15" hidden="false" customHeight="false" outlineLevel="0" collapsed="false">
      <c r="A108" s="6" t="n">
        <v>980.0555</v>
      </c>
      <c r="B108" s="6" t="n">
        <v>1.64029304029304</v>
      </c>
      <c r="C108" s="6" t="n">
        <v>85</v>
      </c>
      <c r="D108" s="6" t="n">
        <v>-1</v>
      </c>
      <c r="E108" s="6" t="n">
        <v>1.64175824175824</v>
      </c>
      <c r="F108" s="6" t="n">
        <v>0</v>
      </c>
      <c r="G108" s="6" t="n">
        <v>0</v>
      </c>
      <c r="H108" s="6" t="str">
        <f aca="false">IF(AND(A108&gt;=Stimuli!$B$2,A108&lt;=Stimuli!$C$2),Stimuli!$A$2,IF(AND(A108&gt;=Stimuli!$B$3,A108&lt;=Stimuli!$C$3),Stimuli!$A$3,IF(AND(A108&gt;=Stimuli!$B$4,A108&lt;=Stimuli!$C$4),Stimuli!$A$4,"")))</f>
        <v>01 Quiet baseline (60s)</v>
      </c>
      <c r="I108" s="6" t="n">
        <f aca="false">(B108-B107)/((A108-A107)/1000)</f>
        <v>-0.187545787545844</v>
      </c>
      <c r="J108" s="6" t="n">
        <f aca="false">IF(OR(B108&lt;Rules!$B$2,B108&gt;Rules!$B$3,ABS(I108)&gt;Rules!$B$4,OR(B109&lt;Rules!$B$2,B109&gt;Rules!$B$3,ABS(I109)&gt;Rules!$B$4)),1,0)</f>
        <v>0</v>
      </c>
      <c r="K108" s="6" t="str">
        <f aca="false">IF(F108=1,COUNTIF($F$2:F108,1),"")</f>
        <v/>
      </c>
    </row>
    <row r="109" customFormat="false" ht="15" hidden="false" customHeight="false" outlineLevel="0" collapsed="false">
      <c r="A109" s="6" t="n">
        <v>987.868</v>
      </c>
      <c r="B109" s="6" t="n">
        <v>1.64322344322344</v>
      </c>
      <c r="C109" s="6" t="n">
        <v>85</v>
      </c>
      <c r="D109" s="6" t="n">
        <v>-1</v>
      </c>
      <c r="E109" s="6" t="n">
        <v>1.64175824175824</v>
      </c>
      <c r="F109" s="6" t="n">
        <v>0</v>
      </c>
      <c r="G109" s="6" t="n">
        <v>0</v>
      </c>
      <c r="H109" s="6" t="str">
        <f aca="false">IF(AND(A109&gt;=Stimuli!$B$2,A109&lt;=Stimuli!$C$2),Stimuli!$A$2,IF(AND(A109&gt;=Stimuli!$B$3,A109&lt;=Stimuli!$C$3),Stimuli!$A$3,IF(AND(A109&gt;=Stimuli!$B$4,A109&lt;=Stimuli!$C$4),Stimuli!$A$4,"")))</f>
        <v>01 Quiet baseline (60s)</v>
      </c>
      <c r="I109" s="6" t="n">
        <f aca="false">(B109-B108)/((A109-A108)/1000)</f>
        <v>0.375091575091574</v>
      </c>
      <c r="J109" s="6" t="n">
        <f aca="false">IF(OR(B109&lt;Rules!$B$2,B109&gt;Rules!$B$3,ABS(I109)&gt;Rules!$B$4,OR(B110&lt;Rules!$B$2,B110&gt;Rules!$B$3,ABS(I110)&gt;Rules!$B$4)),1,0)</f>
        <v>0</v>
      </c>
      <c r="K109" s="6" t="str">
        <f aca="false">IF(F109=1,COUNTIF($F$2:F109,1),"")</f>
        <v/>
      </c>
    </row>
    <row r="110" customFormat="false" ht="15" hidden="false" customHeight="false" outlineLevel="0" collapsed="false">
      <c r="A110" s="6" t="n">
        <v>995.6805</v>
      </c>
      <c r="B110" s="6" t="n">
        <v>1.63882783882784</v>
      </c>
      <c r="C110" s="6" t="n">
        <v>85</v>
      </c>
      <c r="D110" s="6" t="n">
        <v>-1</v>
      </c>
      <c r="E110" s="6" t="n">
        <v>1.64175824175824</v>
      </c>
      <c r="F110" s="6" t="n">
        <v>0</v>
      </c>
      <c r="G110" s="6" t="n">
        <v>0</v>
      </c>
      <c r="H110" s="6" t="str">
        <f aca="false">IF(AND(A110&gt;=Stimuli!$B$2,A110&lt;=Stimuli!$C$2),Stimuli!$A$2,IF(AND(A110&gt;=Stimuli!$B$3,A110&lt;=Stimuli!$C$3),Stimuli!$A$3,IF(AND(A110&gt;=Stimuli!$B$4,A110&lt;=Stimuli!$C$4),Stimuli!$A$4,"")))</f>
        <v>01 Quiet baseline (60s)</v>
      </c>
      <c r="I110" s="6" t="n">
        <f aca="false">(B110-B109)/((A110-A109)/1000)</f>
        <v>-0.562637362637304</v>
      </c>
      <c r="J110" s="6" t="n">
        <f aca="false">IF(OR(B110&lt;Rules!$B$2,B110&gt;Rules!$B$3,ABS(I110)&gt;Rules!$B$4,OR(B111&lt;Rules!$B$2,B111&gt;Rules!$B$3,ABS(I111)&gt;Rules!$B$4)),1,0)</f>
        <v>0</v>
      </c>
      <c r="K110" s="6" t="str">
        <f aca="false">IF(F110=1,COUNTIF($F$2:F110,1),"")</f>
        <v/>
      </c>
    </row>
    <row r="111" customFormat="false" ht="15" hidden="false" customHeight="false" outlineLevel="0" collapsed="false">
      <c r="A111" s="6" t="n">
        <v>1003.493</v>
      </c>
      <c r="B111" s="6" t="n">
        <v>1.64322344322344</v>
      </c>
      <c r="C111" s="6" t="n">
        <v>85</v>
      </c>
      <c r="D111" s="6" t="n">
        <v>-1</v>
      </c>
      <c r="E111" s="6" t="n">
        <v>1.64322344322344</v>
      </c>
      <c r="F111" s="6" t="n">
        <v>0</v>
      </c>
      <c r="G111" s="6" t="n">
        <v>0</v>
      </c>
      <c r="H111" s="6" t="str">
        <f aca="false">IF(AND(A111&gt;=Stimuli!$B$2,A111&lt;=Stimuli!$C$2),Stimuli!$A$2,IF(AND(A111&gt;=Stimuli!$B$3,A111&lt;=Stimuli!$C$3),Stimuli!$A$3,IF(AND(A111&gt;=Stimuli!$B$4,A111&lt;=Stimuli!$C$4),Stimuli!$A$4,"")))</f>
        <v>01 Quiet baseline (60s)</v>
      </c>
      <c r="I111" s="6" t="n">
        <f aca="false">(B111-B110)/((A111-A110)/1000)</f>
        <v>0.562637362637304</v>
      </c>
      <c r="J111" s="6" t="n">
        <f aca="false">IF(OR(B111&lt;Rules!$B$2,B111&gt;Rules!$B$3,ABS(I111)&gt;Rules!$B$4,OR(B112&lt;Rules!$B$2,B112&gt;Rules!$B$3,ABS(I112)&gt;Rules!$B$4)),1,0)</f>
        <v>0</v>
      </c>
      <c r="K111" s="6" t="str">
        <f aca="false">IF(F111=1,COUNTIF($F$2:F111,1),"")</f>
        <v/>
      </c>
    </row>
    <row r="112" customFormat="false" ht="15" hidden="false" customHeight="false" outlineLevel="0" collapsed="false">
      <c r="A112" s="6" t="n">
        <v>1011.3055</v>
      </c>
      <c r="B112" s="6" t="n">
        <v>1.63882783882784</v>
      </c>
      <c r="C112" s="6" t="n">
        <v>85</v>
      </c>
      <c r="D112" s="6" t="n">
        <v>-1</v>
      </c>
      <c r="E112" s="6" t="n">
        <v>1.64322344322344</v>
      </c>
      <c r="F112" s="6" t="n">
        <v>0</v>
      </c>
      <c r="G112" s="6" t="n">
        <v>0</v>
      </c>
      <c r="H112" s="6" t="str">
        <f aca="false">IF(AND(A112&gt;=Stimuli!$B$2,A112&lt;=Stimuli!$C$2),Stimuli!$A$2,IF(AND(A112&gt;=Stimuli!$B$3,A112&lt;=Stimuli!$C$3),Stimuli!$A$3,IF(AND(A112&gt;=Stimuli!$B$4,A112&lt;=Stimuli!$C$4),Stimuli!$A$4,"")))</f>
        <v>01 Quiet baseline (60s)</v>
      </c>
      <c r="I112" s="6" t="n">
        <f aca="false">(B112-B111)/((A112-A111)/1000)</f>
        <v>-0.562637362637304</v>
      </c>
      <c r="J112" s="6" t="n">
        <f aca="false">IF(OR(B112&lt;Rules!$B$2,B112&gt;Rules!$B$3,ABS(I112)&gt;Rules!$B$4,OR(B113&lt;Rules!$B$2,B113&gt;Rules!$B$3,ABS(I113)&gt;Rules!$B$4)),1,0)</f>
        <v>0</v>
      </c>
      <c r="K112" s="6" t="str">
        <f aca="false">IF(F112=1,COUNTIF($F$2:F112,1),"")</f>
        <v/>
      </c>
    </row>
    <row r="113" customFormat="false" ht="15" hidden="false" customHeight="false" outlineLevel="0" collapsed="false">
      <c r="A113" s="6" t="n">
        <v>1019.118</v>
      </c>
      <c r="B113" s="6" t="n">
        <v>1.64322344322344</v>
      </c>
      <c r="C113" s="6" t="n">
        <v>85</v>
      </c>
      <c r="D113" s="6" t="n">
        <v>-1</v>
      </c>
      <c r="E113" s="6" t="n">
        <v>1.64322344322344</v>
      </c>
      <c r="F113" s="6" t="n">
        <v>0</v>
      </c>
      <c r="G113" s="6" t="n">
        <v>0</v>
      </c>
      <c r="H113" s="6" t="str">
        <f aca="false">IF(AND(A113&gt;=Stimuli!$B$2,A113&lt;=Stimuli!$C$2),Stimuli!$A$2,IF(AND(A113&gt;=Stimuli!$B$3,A113&lt;=Stimuli!$C$3),Stimuli!$A$3,IF(AND(A113&gt;=Stimuli!$B$4,A113&lt;=Stimuli!$C$4),Stimuli!$A$4,"")))</f>
        <v>01 Quiet baseline (60s)</v>
      </c>
      <c r="I113" s="6" t="n">
        <f aca="false">(B113-B112)/((A113-A112)/1000)</f>
        <v>0.562637362637304</v>
      </c>
      <c r="J113" s="6" t="n">
        <f aca="false">IF(OR(B113&lt;Rules!$B$2,B113&gt;Rules!$B$3,ABS(I113)&gt;Rules!$B$4,OR(B114&lt;Rules!$B$2,B114&gt;Rules!$B$3,ABS(I114)&gt;Rules!$B$4)),1,0)</f>
        <v>0</v>
      </c>
      <c r="K113" s="6" t="str">
        <f aca="false">IF(F113=1,COUNTIF($F$2:F113,1),"")</f>
        <v/>
      </c>
    </row>
    <row r="114" customFormat="false" ht="15" hidden="false" customHeight="false" outlineLevel="0" collapsed="false">
      <c r="A114" s="6" t="n">
        <v>1026.9305</v>
      </c>
      <c r="B114" s="6" t="n">
        <v>1.63736263736264</v>
      </c>
      <c r="C114" s="6" t="n">
        <v>85</v>
      </c>
      <c r="D114" s="6" t="n">
        <v>-1</v>
      </c>
      <c r="E114" s="6" t="n">
        <v>1.64322344322344</v>
      </c>
      <c r="F114" s="6" t="n">
        <v>0</v>
      </c>
      <c r="G114" s="6" t="n">
        <v>0</v>
      </c>
      <c r="H114" s="6" t="str">
        <f aca="false">IF(AND(A114&gt;=Stimuli!$B$2,A114&lt;=Stimuli!$C$2),Stimuli!$A$2,IF(AND(A114&gt;=Stimuli!$B$3,A114&lt;=Stimuli!$C$3),Stimuli!$A$3,IF(AND(A114&gt;=Stimuli!$B$4,A114&lt;=Stimuli!$C$4),Stimuli!$A$4,"")))</f>
        <v>01 Quiet baseline (60s)</v>
      </c>
      <c r="I114" s="6" t="n">
        <f aca="false">(B114-B113)/((A114-A113)/1000)</f>
        <v>-0.750183150183158</v>
      </c>
      <c r="J114" s="6" t="n">
        <f aca="false">IF(OR(B114&lt;Rules!$B$2,B114&gt;Rules!$B$3,ABS(I114)&gt;Rules!$B$4,OR(B115&lt;Rules!$B$2,B115&gt;Rules!$B$3,ABS(I115)&gt;Rules!$B$4)),1,0)</f>
        <v>0</v>
      </c>
      <c r="K114" s="6" t="str">
        <f aca="false">IF(F114=1,COUNTIF($F$2:F114,1),"")</f>
        <v/>
      </c>
    </row>
    <row r="115" customFormat="false" ht="15" hidden="false" customHeight="false" outlineLevel="0" collapsed="false">
      <c r="A115" s="6" t="n">
        <v>1034.743</v>
      </c>
      <c r="B115" s="6" t="n">
        <v>1.64468864468865</v>
      </c>
      <c r="C115" s="6" t="n">
        <v>85</v>
      </c>
      <c r="D115" s="6" t="n">
        <v>-1</v>
      </c>
      <c r="E115" s="6" t="n">
        <v>1.64322344322344</v>
      </c>
      <c r="F115" s="6" t="n">
        <v>0</v>
      </c>
      <c r="G115" s="6" t="n">
        <v>0</v>
      </c>
      <c r="H115" s="6" t="str">
        <f aca="false">IF(AND(A115&gt;=Stimuli!$B$2,A115&lt;=Stimuli!$C$2),Stimuli!$A$2,IF(AND(A115&gt;=Stimuli!$B$3,A115&lt;=Stimuli!$C$3),Stimuli!$A$3,IF(AND(A115&gt;=Stimuli!$B$4,A115&lt;=Stimuli!$C$4),Stimuli!$A$4,"")))</f>
        <v>01 Quiet baseline (60s)</v>
      </c>
      <c r="I115" s="6" t="n">
        <f aca="false">(B115-B114)/((A115-A114)/1000)</f>
        <v>0.93772893772902</v>
      </c>
      <c r="J115" s="6" t="n">
        <f aca="false">IF(OR(B115&lt;Rules!$B$2,B115&gt;Rules!$B$3,ABS(I115)&gt;Rules!$B$4,OR(B116&lt;Rules!$B$2,B116&gt;Rules!$B$3,ABS(I116)&gt;Rules!$B$4)),1,0)</f>
        <v>0</v>
      </c>
      <c r="K115" s="6" t="str">
        <f aca="false">IF(F115=1,COUNTIF($F$2:F115,1),"")</f>
        <v/>
      </c>
    </row>
    <row r="116" customFormat="false" ht="15" hidden="false" customHeight="false" outlineLevel="0" collapsed="false">
      <c r="A116" s="6" t="n">
        <v>1042.5555</v>
      </c>
      <c r="B116" s="6" t="n">
        <v>1.63882783882784</v>
      </c>
      <c r="C116" s="6" t="n">
        <v>85</v>
      </c>
      <c r="D116" s="6" t="n">
        <v>-1</v>
      </c>
      <c r="E116" s="6" t="n">
        <v>1.64322344322344</v>
      </c>
      <c r="F116" s="6" t="n">
        <v>0</v>
      </c>
      <c r="G116" s="6" t="n">
        <v>0</v>
      </c>
      <c r="H116" s="6" t="str">
        <f aca="false">IF(AND(A116&gt;=Stimuli!$B$2,A116&lt;=Stimuli!$C$2),Stimuli!$A$2,IF(AND(A116&gt;=Stimuli!$B$3,A116&lt;=Stimuli!$C$3),Stimuli!$A$3,IF(AND(A116&gt;=Stimuli!$B$4,A116&lt;=Stimuli!$C$4),Stimuli!$A$4,"")))</f>
        <v>01 Quiet baseline (60s)</v>
      </c>
      <c r="I116" s="6" t="n">
        <f aca="false">(B116-B115)/((A116-A115)/1000)</f>
        <v>-0.750183150183176</v>
      </c>
      <c r="J116" s="6" t="n">
        <f aca="false">IF(OR(B116&lt;Rules!$B$2,B116&gt;Rules!$B$3,ABS(I116)&gt;Rules!$B$4,OR(B117&lt;Rules!$B$2,B117&gt;Rules!$B$3,ABS(I117)&gt;Rules!$B$4)),1,0)</f>
        <v>0</v>
      </c>
      <c r="K116" s="6" t="str">
        <f aca="false">IF(F116=1,COUNTIF($F$2:F116,1),"")</f>
        <v/>
      </c>
    </row>
    <row r="117" customFormat="false" ht="15" hidden="false" customHeight="false" outlineLevel="0" collapsed="false">
      <c r="A117" s="6" t="n">
        <v>1050.368</v>
      </c>
      <c r="B117" s="6" t="n">
        <v>1.64322344322344</v>
      </c>
      <c r="C117" s="6" t="n">
        <v>85</v>
      </c>
      <c r="D117" s="6" t="n">
        <v>-1</v>
      </c>
      <c r="E117" s="6" t="n">
        <v>1.64322344322344</v>
      </c>
      <c r="F117" s="6" t="n">
        <v>0</v>
      </c>
      <c r="G117" s="6" t="n">
        <v>0</v>
      </c>
      <c r="H117" s="6" t="str">
        <f aca="false">IF(AND(A117&gt;=Stimuli!$B$2,A117&lt;=Stimuli!$C$2),Stimuli!$A$2,IF(AND(A117&gt;=Stimuli!$B$3,A117&lt;=Stimuli!$C$3),Stimuli!$A$3,IF(AND(A117&gt;=Stimuli!$B$4,A117&lt;=Stimuli!$C$4),Stimuli!$A$4,"")))</f>
        <v>01 Quiet baseline (60s)</v>
      </c>
      <c r="I117" s="6" t="n">
        <f aca="false">(B117-B116)/((A117-A116)/1000)</f>
        <v>0.562637362637304</v>
      </c>
      <c r="J117" s="6" t="n">
        <f aca="false">IF(OR(B117&lt;Rules!$B$2,B117&gt;Rules!$B$3,ABS(I117)&gt;Rules!$B$4,OR(B118&lt;Rules!$B$2,B118&gt;Rules!$B$3,ABS(I118)&gt;Rules!$B$4)),1,0)</f>
        <v>0</v>
      </c>
      <c r="K117" s="6" t="str">
        <f aca="false">IF(F117=1,COUNTIF($F$2:F117,1),"")</f>
        <v/>
      </c>
    </row>
    <row r="118" customFormat="false" ht="15" hidden="false" customHeight="false" outlineLevel="0" collapsed="false">
      <c r="A118" s="6" t="n">
        <v>1058.1805</v>
      </c>
      <c r="B118" s="6" t="n">
        <v>1.63882783882784</v>
      </c>
      <c r="C118" s="6" t="n">
        <v>85</v>
      </c>
      <c r="D118" s="6" t="n">
        <v>-1</v>
      </c>
      <c r="E118" s="6" t="n">
        <v>1.64322344322344</v>
      </c>
      <c r="F118" s="6" t="n">
        <v>0</v>
      </c>
      <c r="G118" s="6" t="n">
        <v>0</v>
      </c>
      <c r="H118" s="6" t="str">
        <f aca="false">IF(AND(A118&gt;=Stimuli!$B$2,A118&lt;=Stimuli!$C$2),Stimuli!$A$2,IF(AND(A118&gt;=Stimuli!$B$3,A118&lt;=Stimuli!$C$3),Stimuli!$A$3,IF(AND(A118&gt;=Stimuli!$B$4,A118&lt;=Stimuli!$C$4),Stimuli!$A$4,"")))</f>
        <v>01 Quiet baseline (60s)</v>
      </c>
      <c r="I118" s="6" t="n">
        <f aca="false">(B118-B117)/((A118-A117)/1000)</f>
        <v>-0.562637362637304</v>
      </c>
      <c r="J118" s="6" t="n">
        <f aca="false">IF(OR(B118&lt;Rules!$B$2,B118&gt;Rules!$B$3,ABS(I118)&gt;Rules!$B$4,OR(B119&lt;Rules!$B$2,B119&gt;Rules!$B$3,ABS(I119)&gt;Rules!$B$4)),1,0)</f>
        <v>0</v>
      </c>
      <c r="K118" s="6" t="str">
        <f aca="false">IF(F118=1,COUNTIF($F$2:F118,1),"")</f>
        <v/>
      </c>
    </row>
    <row r="119" customFormat="false" ht="15" hidden="false" customHeight="false" outlineLevel="0" collapsed="false">
      <c r="A119" s="6" t="n">
        <v>1065.993</v>
      </c>
      <c r="B119" s="6" t="n">
        <v>1.64322344322344</v>
      </c>
      <c r="C119" s="6" t="n">
        <v>85</v>
      </c>
      <c r="D119" s="6" t="n">
        <v>-1</v>
      </c>
      <c r="E119" s="6" t="n">
        <v>1.64322344322344</v>
      </c>
      <c r="F119" s="6" t="n">
        <v>0</v>
      </c>
      <c r="G119" s="6" t="n">
        <v>0</v>
      </c>
      <c r="H119" s="6" t="str">
        <f aca="false">IF(AND(A119&gt;=Stimuli!$B$2,A119&lt;=Stimuli!$C$2),Stimuli!$A$2,IF(AND(A119&gt;=Stimuli!$B$3,A119&lt;=Stimuli!$C$3),Stimuli!$A$3,IF(AND(A119&gt;=Stimuli!$B$4,A119&lt;=Stimuli!$C$4),Stimuli!$A$4,"")))</f>
        <v>01 Quiet baseline (60s)</v>
      </c>
      <c r="I119" s="6" t="n">
        <f aca="false">(B119-B118)/((A119-A118)/1000)</f>
        <v>0.562637362637304</v>
      </c>
      <c r="J119" s="6" t="n">
        <f aca="false">IF(OR(B119&lt;Rules!$B$2,B119&gt;Rules!$B$3,ABS(I119)&gt;Rules!$B$4,OR(B120&lt;Rules!$B$2,B120&gt;Rules!$B$3,ABS(I120)&gt;Rules!$B$4)),1,0)</f>
        <v>0</v>
      </c>
      <c r="K119" s="6" t="str">
        <f aca="false">IF(F119=1,COUNTIF($F$2:F119,1),"")</f>
        <v/>
      </c>
    </row>
    <row r="120" customFormat="false" ht="15" hidden="false" customHeight="false" outlineLevel="0" collapsed="false">
      <c r="A120" s="6" t="n">
        <v>1073.8055</v>
      </c>
      <c r="B120" s="6" t="n">
        <v>1.63882783882784</v>
      </c>
      <c r="C120" s="6" t="n">
        <v>85</v>
      </c>
      <c r="D120" s="6" t="n">
        <v>-1</v>
      </c>
      <c r="E120" s="6" t="n">
        <v>1.64322344322344</v>
      </c>
      <c r="F120" s="6" t="n">
        <v>0</v>
      </c>
      <c r="G120" s="6" t="n">
        <v>0</v>
      </c>
      <c r="H120" s="6" t="str">
        <f aca="false">IF(AND(A120&gt;=Stimuli!$B$2,A120&lt;=Stimuli!$C$2),Stimuli!$A$2,IF(AND(A120&gt;=Stimuli!$B$3,A120&lt;=Stimuli!$C$3),Stimuli!$A$3,IF(AND(A120&gt;=Stimuli!$B$4,A120&lt;=Stimuli!$C$4),Stimuli!$A$4,"")))</f>
        <v>01 Quiet baseline (60s)</v>
      </c>
      <c r="I120" s="6" t="n">
        <f aca="false">(B120-B119)/((A120-A119)/1000)</f>
        <v>-0.562637362637304</v>
      </c>
      <c r="J120" s="6" t="n">
        <f aca="false">IF(OR(B120&lt;Rules!$B$2,B120&gt;Rules!$B$3,ABS(I120)&gt;Rules!$B$4,OR(B121&lt;Rules!$B$2,B121&gt;Rules!$B$3,ABS(I121)&gt;Rules!$B$4)),1,0)</f>
        <v>0</v>
      </c>
      <c r="K120" s="6" t="str">
        <f aca="false">IF(F120=1,COUNTIF($F$2:F120,1),"")</f>
        <v/>
      </c>
    </row>
    <row r="121" customFormat="false" ht="15" hidden="false" customHeight="false" outlineLevel="0" collapsed="false">
      <c r="A121" s="6" t="n">
        <v>1081.618</v>
      </c>
      <c r="B121" s="6" t="n">
        <v>1.64175824175824</v>
      </c>
      <c r="C121" s="6" t="n">
        <v>85</v>
      </c>
      <c r="D121" s="6" t="n">
        <v>-1</v>
      </c>
      <c r="E121" s="6" t="n">
        <v>1.64322344322344</v>
      </c>
      <c r="F121" s="6" t="n">
        <v>0</v>
      </c>
      <c r="G121" s="6" t="n">
        <v>0</v>
      </c>
      <c r="H121" s="6" t="str">
        <f aca="false">IF(AND(A121&gt;=Stimuli!$B$2,A121&lt;=Stimuli!$C$2),Stimuli!$A$2,IF(AND(A121&gt;=Stimuli!$B$3,A121&lt;=Stimuli!$C$3),Stimuli!$A$3,IF(AND(A121&gt;=Stimuli!$B$4,A121&lt;=Stimuli!$C$4),Stimuli!$A$4,"")))</f>
        <v>01 Quiet baseline (60s)</v>
      </c>
      <c r="I121" s="6" t="n">
        <f aca="false">(B121-B120)/((A121-A120)/1000)</f>
        <v>0.375091575091574</v>
      </c>
      <c r="J121" s="6" t="n">
        <f aca="false">IF(OR(B121&lt;Rules!$B$2,B121&gt;Rules!$B$3,ABS(I121)&gt;Rules!$B$4,OR(B122&lt;Rules!$B$2,B122&gt;Rules!$B$3,ABS(I122)&gt;Rules!$B$4)),1,0)</f>
        <v>0</v>
      </c>
      <c r="K121" s="6" t="str">
        <f aca="false">IF(F121=1,COUNTIF($F$2:F121,1),"")</f>
        <v/>
      </c>
    </row>
    <row r="122" customFormat="false" ht="15" hidden="false" customHeight="false" outlineLevel="0" collapsed="false">
      <c r="A122" s="6" t="n">
        <v>1089.4305</v>
      </c>
      <c r="B122" s="6" t="n">
        <v>1.64029304029304</v>
      </c>
      <c r="C122" s="6" t="n">
        <v>85</v>
      </c>
      <c r="D122" s="6" t="n">
        <v>-1</v>
      </c>
      <c r="E122" s="6" t="n">
        <v>1.64322344322344</v>
      </c>
      <c r="F122" s="6" t="n">
        <v>0</v>
      </c>
      <c r="G122" s="6" t="n">
        <v>0</v>
      </c>
      <c r="H122" s="6" t="str">
        <f aca="false">IF(AND(A122&gt;=Stimuli!$B$2,A122&lt;=Stimuli!$C$2),Stimuli!$A$2,IF(AND(A122&gt;=Stimuli!$B$3,A122&lt;=Stimuli!$C$3),Stimuli!$A$3,IF(AND(A122&gt;=Stimuli!$B$4,A122&lt;=Stimuli!$C$4),Stimuli!$A$4,"")))</f>
        <v>01 Quiet baseline (60s)</v>
      </c>
      <c r="I122" s="6" t="n">
        <f aca="false">(B122-B121)/((A122-A121)/1000)</f>
        <v>-0.187545787545844</v>
      </c>
      <c r="J122" s="6" t="n">
        <f aca="false">IF(OR(B122&lt;Rules!$B$2,B122&gt;Rules!$B$3,ABS(I122)&gt;Rules!$B$4,OR(B123&lt;Rules!$B$2,B123&gt;Rules!$B$3,ABS(I123)&gt;Rules!$B$4)),1,0)</f>
        <v>0</v>
      </c>
      <c r="K122" s="6" t="str">
        <f aca="false">IF(F122=1,COUNTIF($F$2:F122,1),"")</f>
        <v/>
      </c>
    </row>
    <row r="123" customFormat="false" ht="15" hidden="false" customHeight="false" outlineLevel="0" collapsed="false">
      <c r="A123" s="6" t="n">
        <v>1097.243</v>
      </c>
      <c r="B123" s="6" t="n">
        <v>1.64029304029304</v>
      </c>
      <c r="C123" s="6" t="n">
        <v>85</v>
      </c>
      <c r="D123" s="6" t="n">
        <v>703.125</v>
      </c>
      <c r="E123" s="6" t="n">
        <v>1.64322344322344</v>
      </c>
      <c r="F123" s="6" t="n">
        <v>0</v>
      </c>
      <c r="G123" s="6" t="n">
        <v>0</v>
      </c>
      <c r="H123" s="6" t="str">
        <f aca="false">IF(AND(A123&gt;=Stimuli!$B$2,A123&lt;=Stimuli!$C$2),Stimuli!$A$2,IF(AND(A123&gt;=Stimuli!$B$3,A123&lt;=Stimuli!$C$3),Stimuli!$A$3,IF(AND(A123&gt;=Stimuli!$B$4,A123&lt;=Stimuli!$C$4),Stimuli!$A$4,"")))</f>
        <v>01 Quiet baseline (60s)</v>
      </c>
      <c r="I123" s="6" t="n">
        <f aca="false">(B123-B122)/((A123-A122)/1000)</f>
        <v>0</v>
      </c>
      <c r="J123" s="6" t="n">
        <f aca="false">IF(OR(B123&lt;Rules!$B$2,B123&gt;Rules!$B$3,ABS(I123)&gt;Rules!$B$4,OR(B124&lt;Rules!$B$2,B124&gt;Rules!$B$3,ABS(I124)&gt;Rules!$B$4)),1,0)</f>
        <v>0</v>
      </c>
      <c r="K123" s="6" t="str">
        <f aca="false">IF(F123=1,COUNTIF($F$2:F123,1),"")</f>
        <v/>
      </c>
    </row>
    <row r="124" customFormat="false" ht="15" hidden="false" customHeight="false" outlineLevel="0" collapsed="false">
      <c r="A124" s="6" t="n">
        <v>1105.0555</v>
      </c>
      <c r="B124" s="6" t="n">
        <v>1.64029304029304</v>
      </c>
      <c r="C124" s="6" t="n">
        <v>85</v>
      </c>
      <c r="D124" s="6" t="n">
        <v>-1</v>
      </c>
      <c r="E124" s="6" t="n">
        <v>1.64322344322344</v>
      </c>
      <c r="F124" s="6" t="n">
        <v>0</v>
      </c>
      <c r="G124" s="6" t="n">
        <v>0</v>
      </c>
      <c r="H124" s="6" t="str">
        <f aca="false">IF(AND(A124&gt;=Stimuli!$B$2,A124&lt;=Stimuli!$C$2),Stimuli!$A$2,IF(AND(A124&gt;=Stimuli!$B$3,A124&lt;=Stimuli!$C$3),Stimuli!$A$3,IF(AND(A124&gt;=Stimuli!$B$4,A124&lt;=Stimuli!$C$4),Stimuli!$A$4,"")))</f>
        <v>01 Quiet baseline (60s)</v>
      </c>
      <c r="I124" s="6" t="n">
        <f aca="false">(B124-B123)/((A124-A123)/1000)</f>
        <v>0</v>
      </c>
      <c r="J124" s="6" t="n">
        <f aca="false">IF(OR(B124&lt;Rules!$B$2,B124&gt;Rules!$B$3,ABS(I124)&gt;Rules!$B$4,OR(B125&lt;Rules!$B$2,B125&gt;Rules!$B$3,ABS(I125)&gt;Rules!$B$4)),1,0)</f>
        <v>0</v>
      </c>
      <c r="K124" s="6" t="str">
        <f aca="false">IF(F124=1,COUNTIF($F$2:F124,1),"")</f>
        <v/>
      </c>
    </row>
    <row r="125" customFormat="false" ht="15" hidden="false" customHeight="false" outlineLevel="0" collapsed="false">
      <c r="A125" s="6" t="n">
        <v>1112.868</v>
      </c>
      <c r="B125" s="6" t="n">
        <v>1.63736263736264</v>
      </c>
      <c r="C125" s="6" t="n">
        <v>85</v>
      </c>
      <c r="D125" s="6" t="n">
        <v>-1</v>
      </c>
      <c r="E125" s="6" t="n">
        <v>1.64322344322344</v>
      </c>
      <c r="F125" s="6" t="n">
        <v>0</v>
      </c>
      <c r="G125" s="6" t="n">
        <v>0</v>
      </c>
      <c r="H125" s="6" t="str">
        <f aca="false">IF(AND(A125&gt;=Stimuli!$B$2,A125&lt;=Stimuli!$C$2),Stimuli!$A$2,IF(AND(A125&gt;=Stimuli!$B$3,A125&lt;=Stimuli!$C$3),Stimuli!$A$3,IF(AND(A125&gt;=Stimuli!$B$4,A125&lt;=Stimuli!$C$4),Stimuli!$A$4,"")))</f>
        <v>01 Quiet baseline (60s)</v>
      </c>
      <c r="I125" s="6" t="n">
        <f aca="false">(B125-B124)/((A125-A124)/1000)</f>
        <v>-0.375091575091574</v>
      </c>
      <c r="J125" s="6" t="n">
        <f aca="false">IF(OR(B125&lt;Rules!$B$2,B125&gt;Rules!$B$3,ABS(I125)&gt;Rules!$B$4,OR(B126&lt;Rules!$B$2,B126&gt;Rules!$B$3,ABS(I126)&gt;Rules!$B$4)),1,0)</f>
        <v>0</v>
      </c>
      <c r="K125" s="6" t="str">
        <f aca="false">IF(F125=1,COUNTIF($F$2:F125,1),"")</f>
        <v/>
      </c>
    </row>
    <row r="126" customFormat="false" ht="15" hidden="false" customHeight="false" outlineLevel="0" collapsed="false">
      <c r="A126" s="6" t="n">
        <v>1120.6805</v>
      </c>
      <c r="B126" s="6" t="n">
        <v>1.64029304029304</v>
      </c>
      <c r="C126" s="6" t="n">
        <v>85</v>
      </c>
      <c r="D126" s="6" t="n">
        <v>-1</v>
      </c>
      <c r="E126" s="6" t="n">
        <v>1.64322344322344</v>
      </c>
      <c r="F126" s="6" t="n">
        <v>0</v>
      </c>
      <c r="G126" s="6" t="n">
        <v>0</v>
      </c>
      <c r="H126" s="6" t="str">
        <f aca="false">IF(AND(A126&gt;=Stimuli!$B$2,A126&lt;=Stimuli!$C$2),Stimuli!$A$2,IF(AND(A126&gt;=Stimuli!$B$3,A126&lt;=Stimuli!$C$3),Stimuli!$A$3,IF(AND(A126&gt;=Stimuli!$B$4,A126&lt;=Stimuli!$C$4),Stimuli!$A$4,"")))</f>
        <v>01 Quiet baseline (60s)</v>
      </c>
      <c r="I126" s="6" t="n">
        <f aca="false">(B126-B125)/((A126-A125)/1000)</f>
        <v>0.375091575091574</v>
      </c>
      <c r="J126" s="6" t="n">
        <f aca="false">IF(OR(B126&lt;Rules!$B$2,B126&gt;Rules!$B$3,ABS(I126)&gt;Rules!$B$4,OR(B127&lt;Rules!$B$2,B127&gt;Rules!$B$3,ABS(I127)&gt;Rules!$B$4)),1,0)</f>
        <v>0</v>
      </c>
      <c r="K126" s="6" t="str">
        <f aca="false">IF(F126=1,COUNTIF($F$2:F126,1),"")</f>
        <v/>
      </c>
    </row>
    <row r="127" customFormat="false" ht="15" hidden="false" customHeight="false" outlineLevel="0" collapsed="false">
      <c r="A127" s="6" t="n">
        <v>1128.493</v>
      </c>
      <c r="B127" s="6" t="n">
        <v>1.63736263736264</v>
      </c>
      <c r="C127" s="6" t="n">
        <v>85</v>
      </c>
      <c r="D127" s="6" t="n">
        <v>-1</v>
      </c>
      <c r="E127" s="6" t="n">
        <v>1.64322344322344</v>
      </c>
      <c r="F127" s="6" t="n">
        <v>0</v>
      </c>
      <c r="G127" s="6" t="n">
        <v>0</v>
      </c>
      <c r="H127" s="6" t="str">
        <f aca="false">IF(AND(A127&gt;=Stimuli!$B$2,A127&lt;=Stimuli!$C$2),Stimuli!$A$2,IF(AND(A127&gt;=Stimuli!$B$3,A127&lt;=Stimuli!$C$3),Stimuli!$A$3,IF(AND(A127&gt;=Stimuli!$B$4,A127&lt;=Stimuli!$C$4),Stimuli!$A$4,"")))</f>
        <v>01 Quiet baseline (60s)</v>
      </c>
      <c r="I127" s="6" t="n">
        <f aca="false">(B127-B126)/((A127-A126)/1000)</f>
        <v>-0.375091575091574</v>
      </c>
      <c r="J127" s="6" t="n">
        <f aca="false">IF(OR(B127&lt;Rules!$B$2,B127&gt;Rules!$B$3,ABS(I127)&gt;Rules!$B$4,OR(B128&lt;Rules!$B$2,B128&gt;Rules!$B$3,ABS(I128)&gt;Rules!$B$4)),1,0)</f>
        <v>0</v>
      </c>
      <c r="K127" s="6" t="str">
        <f aca="false">IF(F127=1,COUNTIF($F$2:F127,1),"")</f>
        <v/>
      </c>
    </row>
    <row r="128" customFormat="false" ht="15" hidden="false" customHeight="false" outlineLevel="0" collapsed="false">
      <c r="A128" s="6" t="n">
        <v>1136.3055</v>
      </c>
      <c r="B128" s="6" t="n">
        <v>1.64175824175824</v>
      </c>
      <c r="C128" s="6" t="n">
        <v>85</v>
      </c>
      <c r="D128" s="6" t="n">
        <v>-1</v>
      </c>
      <c r="E128" s="6" t="n">
        <v>1.64322344322344</v>
      </c>
      <c r="F128" s="6" t="n">
        <v>0</v>
      </c>
      <c r="G128" s="6" t="n">
        <v>0</v>
      </c>
      <c r="H128" s="6" t="str">
        <f aca="false">IF(AND(A128&gt;=Stimuli!$B$2,A128&lt;=Stimuli!$C$2),Stimuli!$A$2,IF(AND(A128&gt;=Stimuli!$B$3,A128&lt;=Stimuli!$C$3),Stimuli!$A$3,IF(AND(A128&gt;=Stimuli!$B$4,A128&lt;=Stimuli!$C$4),Stimuli!$A$4,"")))</f>
        <v>01 Quiet baseline (60s)</v>
      </c>
      <c r="I128" s="6" t="n">
        <f aca="false">(B128-B127)/((A128-A127)/1000)</f>
        <v>0.562637362637418</v>
      </c>
      <c r="J128" s="6" t="n">
        <f aca="false">IF(OR(B128&lt;Rules!$B$2,B128&gt;Rules!$B$3,ABS(I128)&gt;Rules!$B$4,OR(B129&lt;Rules!$B$2,B129&gt;Rules!$B$3,ABS(I129)&gt;Rules!$B$4)),1,0)</f>
        <v>0</v>
      </c>
      <c r="K128" s="6" t="str">
        <f aca="false">IF(F128=1,COUNTIF($F$2:F128,1),"")</f>
        <v/>
      </c>
    </row>
    <row r="129" customFormat="false" ht="15" hidden="false" customHeight="false" outlineLevel="0" collapsed="false">
      <c r="A129" s="6" t="n">
        <v>1144.118</v>
      </c>
      <c r="B129" s="6" t="n">
        <v>1.63589743589744</v>
      </c>
      <c r="C129" s="6" t="n">
        <v>85</v>
      </c>
      <c r="D129" s="6" t="n">
        <v>-1</v>
      </c>
      <c r="E129" s="6" t="n">
        <v>1.64322344322344</v>
      </c>
      <c r="F129" s="6" t="n">
        <v>0</v>
      </c>
      <c r="G129" s="6" t="n">
        <v>0</v>
      </c>
      <c r="H129" s="6" t="str">
        <f aca="false">IF(AND(A129&gt;=Stimuli!$B$2,A129&lt;=Stimuli!$C$2),Stimuli!$A$2,IF(AND(A129&gt;=Stimuli!$B$3,A129&lt;=Stimuli!$C$3),Stimuli!$A$3,IF(AND(A129&gt;=Stimuli!$B$4,A129&lt;=Stimuli!$C$4),Stimuli!$A$4,"")))</f>
        <v>01 Quiet baseline (60s)</v>
      </c>
      <c r="I129" s="6" t="n">
        <f aca="false">(B129-B128)/((A129-A128)/1000)</f>
        <v>-0.75018315018329</v>
      </c>
      <c r="J129" s="6" t="n">
        <f aca="false">IF(OR(B129&lt;Rules!$B$2,B129&gt;Rules!$B$3,ABS(I129)&gt;Rules!$B$4,OR(B130&lt;Rules!$B$2,B130&gt;Rules!$B$3,ABS(I130)&gt;Rules!$B$4)),1,0)</f>
        <v>0</v>
      </c>
      <c r="K129" s="6" t="str">
        <f aca="false">IF(F129=1,COUNTIF($F$2:F129,1),"")</f>
        <v/>
      </c>
    </row>
    <row r="130" customFormat="false" ht="15" hidden="false" customHeight="false" outlineLevel="0" collapsed="false">
      <c r="A130" s="6" t="n">
        <v>1151.9305</v>
      </c>
      <c r="B130" s="6" t="n">
        <v>1.64175824175824</v>
      </c>
      <c r="C130" s="6" t="n">
        <v>85</v>
      </c>
      <c r="D130" s="6" t="n">
        <v>-1</v>
      </c>
      <c r="E130" s="6" t="n">
        <v>1.64322344322344</v>
      </c>
      <c r="F130" s="6" t="n">
        <v>0</v>
      </c>
      <c r="G130" s="6" t="n">
        <v>0</v>
      </c>
      <c r="H130" s="6" t="str">
        <f aca="false">IF(AND(A130&gt;=Stimuli!$B$2,A130&lt;=Stimuli!$C$2),Stimuli!$A$2,IF(AND(A130&gt;=Stimuli!$B$3,A130&lt;=Stimuli!$C$3),Stimuli!$A$3,IF(AND(A130&gt;=Stimuli!$B$4,A130&lt;=Stimuli!$C$4),Stimuli!$A$4,"")))</f>
        <v>01 Quiet baseline (60s)</v>
      </c>
      <c r="I130" s="6" t="n">
        <f aca="false">(B130-B129)/((A130-A129)/1000)</f>
        <v>0.75018315018329</v>
      </c>
      <c r="J130" s="6" t="n">
        <f aca="false">IF(OR(B130&lt;Rules!$B$2,B130&gt;Rules!$B$3,ABS(I130)&gt;Rules!$B$4,OR(B131&lt;Rules!$B$2,B131&gt;Rules!$B$3,ABS(I131)&gt;Rules!$B$4)),1,0)</f>
        <v>0</v>
      </c>
      <c r="K130" s="6" t="str">
        <f aca="false">IF(F130=1,COUNTIF($F$2:F130,1),"")</f>
        <v/>
      </c>
    </row>
    <row r="131" customFormat="false" ht="15" hidden="false" customHeight="false" outlineLevel="0" collapsed="false">
      <c r="A131" s="6" t="n">
        <v>1159.743</v>
      </c>
      <c r="B131" s="6" t="n">
        <v>1.63589743589744</v>
      </c>
      <c r="C131" s="6" t="n">
        <v>85</v>
      </c>
      <c r="D131" s="6" t="n">
        <v>-1</v>
      </c>
      <c r="E131" s="6" t="n">
        <v>1.64322344322344</v>
      </c>
      <c r="F131" s="6" t="n">
        <v>0</v>
      </c>
      <c r="G131" s="6" t="n">
        <v>0</v>
      </c>
      <c r="H131" s="6" t="str">
        <f aca="false">IF(AND(A131&gt;=Stimuli!$B$2,A131&lt;=Stimuli!$C$2),Stimuli!$A$2,IF(AND(A131&gt;=Stimuli!$B$3,A131&lt;=Stimuli!$C$3),Stimuli!$A$3,IF(AND(A131&gt;=Stimuli!$B$4,A131&lt;=Stimuli!$C$4),Stimuli!$A$4,"")))</f>
        <v>01 Quiet baseline (60s)</v>
      </c>
      <c r="I131" s="6" t="n">
        <f aca="false">(B131-B130)/((A131-A130)/1000)</f>
        <v>-0.75018315018329</v>
      </c>
      <c r="J131" s="6" t="n">
        <f aca="false">IF(OR(B131&lt;Rules!$B$2,B131&gt;Rules!$B$3,ABS(I131)&gt;Rules!$B$4,OR(B132&lt;Rules!$B$2,B132&gt;Rules!$B$3,ABS(I132)&gt;Rules!$B$4)),1,0)</f>
        <v>0</v>
      </c>
      <c r="K131" s="6" t="str">
        <f aca="false">IF(F131=1,COUNTIF($F$2:F131,1),"")</f>
        <v/>
      </c>
    </row>
    <row r="132" customFormat="false" ht="15" hidden="false" customHeight="false" outlineLevel="0" collapsed="false">
      <c r="A132" s="6" t="n">
        <v>1167.5555</v>
      </c>
      <c r="B132" s="6" t="n">
        <v>1.64322344322344</v>
      </c>
      <c r="C132" s="6" t="n">
        <v>85</v>
      </c>
      <c r="D132" s="6" t="n">
        <v>-1</v>
      </c>
      <c r="E132" s="6" t="n">
        <v>1.64322344322344</v>
      </c>
      <c r="F132" s="6" t="n">
        <v>0</v>
      </c>
      <c r="G132" s="6" t="n">
        <v>0</v>
      </c>
      <c r="H132" s="6" t="str">
        <f aca="false">IF(AND(A132&gt;=Stimuli!$B$2,A132&lt;=Stimuli!$C$2),Stimuli!$A$2,IF(AND(A132&gt;=Stimuli!$B$3,A132&lt;=Stimuli!$C$3),Stimuli!$A$3,IF(AND(A132&gt;=Stimuli!$B$4,A132&lt;=Stimuli!$C$4),Stimuli!$A$4,"")))</f>
        <v>01 Quiet baseline (60s)</v>
      </c>
      <c r="I132" s="6" t="n">
        <f aca="false">(B132-B131)/((A132-A131)/1000)</f>
        <v>0.93772893772902</v>
      </c>
      <c r="J132" s="6" t="n">
        <f aca="false">IF(OR(B132&lt;Rules!$B$2,B132&gt;Rules!$B$3,ABS(I132)&gt;Rules!$B$4,OR(B133&lt;Rules!$B$2,B133&gt;Rules!$B$3,ABS(I133)&gt;Rules!$B$4)),1,0)</f>
        <v>0</v>
      </c>
      <c r="K132" s="6" t="str">
        <f aca="false">IF(F132=1,COUNTIF($F$2:F132,1),"")</f>
        <v/>
      </c>
    </row>
    <row r="133" customFormat="false" ht="15" hidden="false" customHeight="false" outlineLevel="0" collapsed="false">
      <c r="A133" s="6" t="n">
        <v>1175.368</v>
      </c>
      <c r="B133" s="6" t="n">
        <v>1.63589743589744</v>
      </c>
      <c r="C133" s="6" t="n">
        <v>85</v>
      </c>
      <c r="D133" s="6" t="n">
        <v>-1</v>
      </c>
      <c r="E133" s="6" t="n">
        <v>1.64322344322344</v>
      </c>
      <c r="F133" s="6" t="n">
        <v>0</v>
      </c>
      <c r="G133" s="6" t="n">
        <v>0</v>
      </c>
      <c r="H133" s="6" t="str">
        <f aca="false">IF(AND(A133&gt;=Stimuli!$B$2,A133&lt;=Stimuli!$C$2),Stimuli!$A$2,IF(AND(A133&gt;=Stimuli!$B$3,A133&lt;=Stimuli!$C$3),Stimuli!$A$3,IF(AND(A133&gt;=Stimuli!$B$4,A133&lt;=Stimuli!$C$4),Stimuli!$A$4,"")))</f>
        <v>01 Quiet baseline (60s)</v>
      </c>
      <c r="I133" s="6" t="n">
        <f aca="false">(B133-B132)/((A133-A132)/1000)</f>
        <v>-0.93772893772902</v>
      </c>
      <c r="J133" s="6" t="n">
        <f aca="false">IF(OR(B133&lt;Rules!$B$2,B133&gt;Rules!$B$3,ABS(I133)&gt;Rules!$B$4,OR(B134&lt;Rules!$B$2,B134&gt;Rules!$B$3,ABS(I134)&gt;Rules!$B$4)),1,0)</f>
        <v>0</v>
      </c>
      <c r="K133" s="6" t="str">
        <f aca="false">IF(F133=1,COUNTIF($F$2:F133,1),"")</f>
        <v/>
      </c>
    </row>
    <row r="134" customFormat="false" ht="15" hidden="false" customHeight="false" outlineLevel="0" collapsed="false">
      <c r="A134" s="6" t="n">
        <v>1183.1805</v>
      </c>
      <c r="B134" s="6" t="n">
        <v>1.64175824175824</v>
      </c>
      <c r="C134" s="6" t="n">
        <v>85</v>
      </c>
      <c r="D134" s="6" t="n">
        <v>-1</v>
      </c>
      <c r="E134" s="6" t="n">
        <v>1.64322344322344</v>
      </c>
      <c r="F134" s="6" t="n">
        <v>0</v>
      </c>
      <c r="G134" s="6" t="n">
        <v>0</v>
      </c>
      <c r="H134" s="6" t="str">
        <f aca="false">IF(AND(A134&gt;=Stimuli!$B$2,A134&lt;=Stimuli!$C$2),Stimuli!$A$2,IF(AND(A134&gt;=Stimuli!$B$3,A134&lt;=Stimuli!$C$3),Stimuli!$A$3,IF(AND(A134&gt;=Stimuli!$B$4,A134&lt;=Stimuli!$C$4),Stimuli!$A$4,"")))</f>
        <v>01 Quiet baseline (60s)</v>
      </c>
      <c r="I134" s="6" t="n">
        <f aca="false">(B134-B133)/((A134-A133)/1000)</f>
        <v>0.75018315018329</v>
      </c>
      <c r="J134" s="6" t="n">
        <f aca="false">IF(OR(B134&lt;Rules!$B$2,B134&gt;Rules!$B$3,ABS(I134)&gt;Rules!$B$4,OR(B135&lt;Rules!$B$2,B135&gt;Rules!$B$3,ABS(I135)&gt;Rules!$B$4)),1,0)</f>
        <v>0</v>
      </c>
      <c r="K134" s="6" t="str">
        <f aca="false">IF(F134=1,COUNTIF($F$2:F134,1),"")</f>
        <v/>
      </c>
    </row>
    <row r="135" customFormat="false" ht="15" hidden="false" customHeight="false" outlineLevel="0" collapsed="false">
      <c r="A135" s="6" t="n">
        <v>1190.993</v>
      </c>
      <c r="B135" s="6" t="n">
        <v>1.63736263736264</v>
      </c>
      <c r="C135" s="6" t="n">
        <v>85</v>
      </c>
      <c r="D135" s="6" t="n">
        <v>-1</v>
      </c>
      <c r="E135" s="6" t="n">
        <v>1.64322344322344</v>
      </c>
      <c r="F135" s="6" t="n">
        <v>0</v>
      </c>
      <c r="G135" s="6" t="n">
        <v>0</v>
      </c>
      <c r="H135" s="6" t="str">
        <f aca="false">IF(AND(A135&gt;=Stimuli!$B$2,A135&lt;=Stimuli!$C$2),Stimuli!$A$2,IF(AND(A135&gt;=Stimuli!$B$3,A135&lt;=Stimuli!$C$3),Stimuli!$A$3,IF(AND(A135&gt;=Stimuli!$B$4,A135&lt;=Stimuli!$C$4),Stimuli!$A$4,"")))</f>
        <v>01 Quiet baseline (60s)</v>
      </c>
      <c r="I135" s="6" t="n">
        <f aca="false">(B135-B134)/((A135-A134)/1000)</f>
        <v>-0.562637362637418</v>
      </c>
      <c r="J135" s="6" t="n">
        <f aca="false">IF(OR(B135&lt;Rules!$B$2,B135&gt;Rules!$B$3,ABS(I135)&gt;Rules!$B$4,OR(B136&lt;Rules!$B$2,B136&gt;Rules!$B$3,ABS(I136)&gt;Rules!$B$4)),1,0)</f>
        <v>0</v>
      </c>
      <c r="K135" s="6" t="str">
        <f aca="false">IF(F135=1,COUNTIF($F$2:F135,1),"")</f>
        <v/>
      </c>
    </row>
    <row r="136" customFormat="false" ht="15" hidden="false" customHeight="false" outlineLevel="0" collapsed="false">
      <c r="A136" s="6" t="n">
        <v>1198.8055</v>
      </c>
      <c r="B136" s="6" t="n">
        <v>1.64175824175824</v>
      </c>
      <c r="C136" s="6" t="n">
        <v>85</v>
      </c>
      <c r="D136" s="6" t="n">
        <v>-1</v>
      </c>
      <c r="E136" s="6" t="n">
        <v>1.64322344322344</v>
      </c>
      <c r="F136" s="6" t="n">
        <v>0</v>
      </c>
      <c r="G136" s="6" t="n">
        <v>0</v>
      </c>
      <c r="H136" s="6" t="str">
        <f aca="false">IF(AND(A136&gt;=Stimuli!$B$2,A136&lt;=Stimuli!$C$2),Stimuli!$A$2,IF(AND(A136&gt;=Stimuli!$B$3,A136&lt;=Stimuli!$C$3),Stimuli!$A$3,IF(AND(A136&gt;=Stimuli!$B$4,A136&lt;=Stimuli!$C$4),Stimuli!$A$4,"")))</f>
        <v>01 Quiet baseline (60s)</v>
      </c>
      <c r="I136" s="6" t="n">
        <f aca="false">(B136-B135)/((A136-A135)/1000)</f>
        <v>0.562637362637418</v>
      </c>
      <c r="J136" s="6" t="n">
        <f aca="false">IF(OR(B136&lt;Rules!$B$2,B136&gt;Rules!$B$3,ABS(I136)&gt;Rules!$B$4,OR(B137&lt;Rules!$B$2,B137&gt;Rules!$B$3,ABS(I137)&gt;Rules!$B$4)),1,0)</f>
        <v>0</v>
      </c>
      <c r="K136" s="6" t="str">
        <f aca="false">IF(F136=1,COUNTIF($F$2:F136,1),"")</f>
        <v/>
      </c>
    </row>
    <row r="137" customFormat="false" ht="15" hidden="false" customHeight="false" outlineLevel="0" collapsed="false">
      <c r="A137" s="6" t="n">
        <v>1206.618</v>
      </c>
      <c r="B137" s="6" t="n">
        <v>1.64029304029304</v>
      </c>
      <c r="C137" s="6" t="n">
        <v>85</v>
      </c>
      <c r="D137" s="6" t="n">
        <v>-1</v>
      </c>
      <c r="E137" s="6" t="n">
        <v>1.64322344322344</v>
      </c>
      <c r="F137" s="6" t="n">
        <v>0</v>
      </c>
      <c r="G137" s="6" t="n">
        <v>0</v>
      </c>
      <c r="H137" s="6" t="str">
        <f aca="false">IF(AND(A137&gt;=Stimuli!$B$2,A137&lt;=Stimuli!$C$2),Stimuli!$A$2,IF(AND(A137&gt;=Stimuli!$B$3,A137&lt;=Stimuli!$C$3),Stimuli!$A$3,IF(AND(A137&gt;=Stimuli!$B$4,A137&lt;=Stimuli!$C$4),Stimuli!$A$4,"")))</f>
        <v>01 Quiet baseline (60s)</v>
      </c>
      <c r="I137" s="6" t="n">
        <f aca="false">(B137-B136)/((A137-A136)/1000)</f>
        <v>-0.187545787545844</v>
      </c>
      <c r="J137" s="6" t="n">
        <f aca="false">IF(OR(B137&lt;Rules!$B$2,B137&gt;Rules!$B$3,ABS(I137)&gt;Rules!$B$4,OR(B138&lt;Rules!$B$2,B138&gt;Rules!$B$3,ABS(I138)&gt;Rules!$B$4)),1,0)</f>
        <v>0</v>
      </c>
      <c r="K137" s="6" t="str">
        <f aca="false">IF(F137=1,COUNTIF($F$2:F137,1),"")</f>
        <v/>
      </c>
    </row>
    <row r="138" customFormat="false" ht="15" hidden="false" customHeight="false" outlineLevel="0" collapsed="false">
      <c r="A138" s="6" t="n">
        <v>1214.4305</v>
      </c>
      <c r="B138" s="6" t="n">
        <v>1.64175824175824</v>
      </c>
      <c r="C138" s="6" t="n">
        <v>85</v>
      </c>
      <c r="D138" s="6" t="n">
        <v>-1</v>
      </c>
      <c r="E138" s="6" t="n">
        <v>1.64322344322344</v>
      </c>
      <c r="F138" s="6" t="n">
        <v>0</v>
      </c>
      <c r="G138" s="6" t="n">
        <v>0</v>
      </c>
      <c r="H138" s="6" t="str">
        <f aca="false">IF(AND(A138&gt;=Stimuli!$B$2,A138&lt;=Stimuli!$C$2),Stimuli!$A$2,IF(AND(A138&gt;=Stimuli!$B$3,A138&lt;=Stimuli!$C$3),Stimuli!$A$3,IF(AND(A138&gt;=Stimuli!$B$4,A138&lt;=Stimuli!$C$4),Stimuli!$A$4,"")))</f>
        <v>01 Quiet baseline (60s)</v>
      </c>
      <c r="I138" s="6" t="n">
        <f aca="false">(B138-B137)/((A138-A137)/1000)</f>
        <v>0.187545787545844</v>
      </c>
      <c r="J138" s="6" t="n">
        <f aca="false">IF(OR(B138&lt;Rules!$B$2,B138&gt;Rules!$B$3,ABS(I138)&gt;Rules!$B$4,OR(B139&lt;Rules!$B$2,B139&gt;Rules!$B$3,ABS(I139)&gt;Rules!$B$4)),1,0)</f>
        <v>0</v>
      </c>
      <c r="K138" s="6" t="str">
        <f aca="false">IF(F138=1,COUNTIF($F$2:F138,1),"")</f>
        <v/>
      </c>
    </row>
    <row r="139" customFormat="false" ht="15" hidden="false" customHeight="false" outlineLevel="0" collapsed="false">
      <c r="A139" s="6" t="n">
        <v>1222.243</v>
      </c>
      <c r="B139" s="6" t="n">
        <v>1.64322344322344</v>
      </c>
      <c r="C139" s="6" t="n">
        <v>85</v>
      </c>
      <c r="D139" s="6" t="n">
        <v>-1</v>
      </c>
      <c r="E139" s="6" t="n">
        <v>1.64322344322344</v>
      </c>
      <c r="F139" s="6" t="n">
        <v>0</v>
      </c>
      <c r="G139" s="6" t="n">
        <v>0</v>
      </c>
      <c r="H139" s="6" t="str">
        <f aca="false">IF(AND(A139&gt;=Stimuli!$B$2,A139&lt;=Stimuli!$C$2),Stimuli!$A$2,IF(AND(A139&gt;=Stimuli!$B$3,A139&lt;=Stimuli!$C$3),Stimuli!$A$3,IF(AND(A139&gt;=Stimuli!$B$4,A139&lt;=Stimuli!$C$4),Stimuli!$A$4,"")))</f>
        <v>01 Quiet baseline (60s)</v>
      </c>
      <c r="I139" s="6" t="n">
        <f aca="false">(B139-B138)/((A139-A138)/1000)</f>
        <v>0.18754578754573</v>
      </c>
      <c r="J139" s="6" t="n">
        <f aca="false">IF(OR(B139&lt;Rules!$B$2,B139&gt;Rules!$B$3,ABS(I139)&gt;Rules!$B$4,OR(B140&lt;Rules!$B$2,B140&gt;Rules!$B$3,ABS(I140)&gt;Rules!$B$4)),1,0)</f>
        <v>0</v>
      </c>
      <c r="K139" s="6" t="str">
        <f aca="false">IF(F139=1,COUNTIF($F$2:F139,1),"")</f>
        <v/>
      </c>
    </row>
    <row r="140" customFormat="false" ht="15" hidden="false" customHeight="false" outlineLevel="0" collapsed="false">
      <c r="A140" s="6" t="n">
        <v>1230.0555</v>
      </c>
      <c r="B140" s="6" t="n">
        <v>1.64322344322344</v>
      </c>
      <c r="C140" s="6" t="n">
        <v>85</v>
      </c>
      <c r="D140" s="6" t="n">
        <v>-1</v>
      </c>
      <c r="E140" s="6" t="n">
        <v>1.64322344322344</v>
      </c>
      <c r="F140" s="6" t="n">
        <v>0</v>
      </c>
      <c r="G140" s="6" t="n">
        <v>0</v>
      </c>
      <c r="H140" s="6" t="str">
        <f aca="false">IF(AND(A140&gt;=Stimuli!$B$2,A140&lt;=Stimuli!$C$2),Stimuli!$A$2,IF(AND(A140&gt;=Stimuli!$B$3,A140&lt;=Stimuli!$C$3),Stimuli!$A$3,IF(AND(A140&gt;=Stimuli!$B$4,A140&lt;=Stimuli!$C$4),Stimuli!$A$4,"")))</f>
        <v>01 Quiet baseline (60s)</v>
      </c>
      <c r="I140" s="6" t="n">
        <f aca="false">(B140-B139)/((A140-A139)/1000)</f>
        <v>0</v>
      </c>
      <c r="J140" s="6" t="n">
        <f aca="false">IF(OR(B140&lt;Rules!$B$2,B140&gt;Rules!$B$3,ABS(I140)&gt;Rules!$B$4,OR(B141&lt;Rules!$B$2,B141&gt;Rules!$B$3,ABS(I141)&gt;Rules!$B$4)),1,0)</f>
        <v>0</v>
      </c>
      <c r="K140" s="6" t="str">
        <f aca="false">IF(F140=1,COUNTIF($F$2:F140,1),"")</f>
        <v/>
      </c>
    </row>
    <row r="141" customFormat="false" ht="15" hidden="false" customHeight="false" outlineLevel="0" collapsed="false">
      <c r="A141" s="6" t="n">
        <v>1237.868</v>
      </c>
      <c r="B141" s="6" t="n">
        <v>1.64615384615385</v>
      </c>
      <c r="C141" s="6" t="n">
        <v>85</v>
      </c>
      <c r="D141" s="6" t="n">
        <v>-1</v>
      </c>
      <c r="E141" s="6" t="n">
        <v>1.64322344322344</v>
      </c>
      <c r="F141" s="6" t="n">
        <v>0</v>
      </c>
      <c r="G141" s="6" t="n">
        <v>0</v>
      </c>
      <c r="H141" s="6" t="str">
        <f aca="false">IF(AND(A141&gt;=Stimuli!$B$2,A141&lt;=Stimuli!$C$2),Stimuli!$A$2,IF(AND(A141&gt;=Stimuli!$B$3,A141&lt;=Stimuli!$C$3),Stimuli!$A$3,IF(AND(A141&gt;=Stimuli!$B$4,A141&lt;=Stimuli!$C$4),Stimuli!$A$4,"")))</f>
        <v>01 Quiet baseline (60s)</v>
      </c>
      <c r="I141" s="6" t="n">
        <f aca="false">(B141-B140)/((A141-A140)/1000)</f>
        <v>0.375091575091602</v>
      </c>
      <c r="J141" s="6" t="n">
        <f aca="false">IF(OR(B141&lt;Rules!$B$2,B141&gt;Rules!$B$3,ABS(I141)&gt;Rules!$B$4,OR(B142&lt;Rules!$B$2,B142&gt;Rules!$B$3,ABS(I142)&gt;Rules!$B$4)),1,0)</f>
        <v>0</v>
      </c>
      <c r="K141" s="6" t="str">
        <f aca="false">IF(F141=1,COUNTIF($F$2:F141,1),"")</f>
        <v/>
      </c>
    </row>
    <row r="142" customFormat="false" ht="15" hidden="false" customHeight="false" outlineLevel="0" collapsed="false">
      <c r="A142" s="6" t="n">
        <v>1245.6805</v>
      </c>
      <c r="B142" s="6" t="n">
        <v>1.64322344322344</v>
      </c>
      <c r="C142" s="6" t="n">
        <v>85</v>
      </c>
      <c r="D142" s="6" t="n">
        <v>-1</v>
      </c>
      <c r="E142" s="6" t="n">
        <v>1.64322344322344</v>
      </c>
      <c r="F142" s="6" t="n">
        <v>0</v>
      </c>
      <c r="G142" s="6" t="n">
        <v>0</v>
      </c>
      <c r="H142" s="6" t="str">
        <f aca="false">IF(AND(A142&gt;=Stimuli!$B$2,A142&lt;=Stimuli!$C$2),Stimuli!$A$2,IF(AND(A142&gt;=Stimuli!$B$3,A142&lt;=Stimuli!$C$3),Stimuli!$A$3,IF(AND(A142&gt;=Stimuli!$B$4,A142&lt;=Stimuli!$C$4),Stimuli!$A$4,"")))</f>
        <v>01 Quiet baseline (60s)</v>
      </c>
      <c r="I142" s="6" t="n">
        <f aca="false">(B142-B141)/((A142-A141)/1000)</f>
        <v>-0.375091575091602</v>
      </c>
      <c r="J142" s="6" t="n">
        <f aca="false">IF(OR(B142&lt;Rules!$B$2,B142&gt;Rules!$B$3,ABS(I142)&gt;Rules!$B$4,OR(B143&lt;Rules!$B$2,B143&gt;Rules!$B$3,ABS(I143)&gt;Rules!$B$4)),1,0)</f>
        <v>0</v>
      </c>
      <c r="K142" s="6" t="str">
        <f aca="false">IF(F142=1,COUNTIF($F$2:F142,1),"")</f>
        <v/>
      </c>
    </row>
    <row r="143" customFormat="false" ht="15" hidden="false" customHeight="false" outlineLevel="0" collapsed="false">
      <c r="A143" s="6" t="n">
        <v>1253.493</v>
      </c>
      <c r="B143" s="6" t="n">
        <v>1.64908424908425</v>
      </c>
      <c r="C143" s="6" t="n">
        <v>85</v>
      </c>
      <c r="D143" s="6" t="n">
        <v>-1</v>
      </c>
      <c r="E143" s="6" t="n">
        <v>1.64322344322344</v>
      </c>
      <c r="F143" s="6" t="n">
        <v>0</v>
      </c>
      <c r="G143" s="6" t="n">
        <v>0</v>
      </c>
      <c r="H143" s="6" t="str">
        <f aca="false">IF(AND(A143&gt;=Stimuli!$B$2,A143&lt;=Stimuli!$C$2),Stimuli!$A$2,IF(AND(A143&gt;=Stimuli!$B$3,A143&lt;=Stimuli!$C$3),Stimuli!$A$3,IF(AND(A143&gt;=Stimuli!$B$4,A143&lt;=Stimuli!$C$4),Stimuli!$A$4,"")))</f>
        <v>01 Quiet baseline (60s)</v>
      </c>
      <c r="I143" s="6" t="n">
        <f aca="false">(B143-B142)/((A143-A142)/1000)</f>
        <v>0.750183150183176</v>
      </c>
      <c r="J143" s="6" t="n">
        <f aca="false">IF(OR(B143&lt;Rules!$B$2,B143&gt;Rules!$B$3,ABS(I143)&gt;Rules!$B$4,OR(B144&lt;Rules!$B$2,B144&gt;Rules!$B$3,ABS(I144)&gt;Rules!$B$4)),1,0)</f>
        <v>0</v>
      </c>
      <c r="K143" s="6" t="str">
        <f aca="false">IF(F143=1,COUNTIF($F$2:F143,1),"")</f>
        <v/>
      </c>
    </row>
    <row r="144" customFormat="false" ht="15" hidden="false" customHeight="false" outlineLevel="0" collapsed="false">
      <c r="A144" s="6" t="n">
        <v>1261.3055</v>
      </c>
      <c r="B144" s="6" t="n">
        <v>1.64322344322344</v>
      </c>
      <c r="C144" s="6" t="n">
        <v>85</v>
      </c>
      <c r="D144" s="6" t="n">
        <v>-1</v>
      </c>
      <c r="E144" s="6" t="n">
        <v>1.64322344322344</v>
      </c>
      <c r="F144" s="6" t="n">
        <v>0</v>
      </c>
      <c r="G144" s="6" t="n">
        <v>0</v>
      </c>
      <c r="H144" s="6" t="str">
        <f aca="false">IF(AND(A144&gt;=Stimuli!$B$2,A144&lt;=Stimuli!$C$2),Stimuli!$A$2,IF(AND(A144&gt;=Stimuli!$B$3,A144&lt;=Stimuli!$C$3),Stimuli!$A$3,IF(AND(A144&gt;=Stimuli!$B$4,A144&lt;=Stimuli!$C$4),Stimuli!$A$4,"")))</f>
        <v>01 Quiet baseline (60s)</v>
      </c>
      <c r="I144" s="6" t="n">
        <f aca="false">(B144-B143)/((A144-A143)/1000)</f>
        <v>-0.750183150183176</v>
      </c>
      <c r="J144" s="6" t="n">
        <f aca="false">IF(OR(B144&lt;Rules!$B$2,B144&gt;Rules!$B$3,ABS(I144)&gt;Rules!$B$4,OR(B145&lt;Rules!$B$2,B145&gt;Rules!$B$3,ABS(I145)&gt;Rules!$B$4)),1,0)</f>
        <v>0</v>
      </c>
      <c r="K144" s="6" t="str">
        <f aca="false">IF(F144=1,COUNTIF($F$2:F144,1),"")</f>
        <v/>
      </c>
    </row>
    <row r="145" customFormat="false" ht="15" hidden="false" customHeight="false" outlineLevel="0" collapsed="false">
      <c r="A145" s="6" t="n">
        <v>1269.118</v>
      </c>
      <c r="B145" s="6" t="n">
        <v>1.64908424908425</v>
      </c>
      <c r="C145" s="6" t="n">
        <v>85</v>
      </c>
      <c r="D145" s="6" t="n">
        <v>-1</v>
      </c>
      <c r="E145" s="6" t="n">
        <v>1.64322344322344</v>
      </c>
      <c r="F145" s="6" t="n">
        <v>0</v>
      </c>
      <c r="G145" s="6" t="n">
        <v>0</v>
      </c>
      <c r="H145" s="6" t="str">
        <f aca="false">IF(AND(A145&gt;=Stimuli!$B$2,A145&lt;=Stimuli!$C$2),Stimuli!$A$2,IF(AND(A145&gt;=Stimuli!$B$3,A145&lt;=Stimuli!$C$3),Stimuli!$A$3,IF(AND(A145&gt;=Stimuli!$B$4,A145&lt;=Stimuli!$C$4),Stimuli!$A$4,"")))</f>
        <v>01 Quiet baseline (60s)</v>
      </c>
      <c r="I145" s="6" t="n">
        <f aca="false">(B145-B144)/((A145-A144)/1000)</f>
        <v>0.750183150183176</v>
      </c>
      <c r="J145" s="6" t="n">
        <f aca="false">IF(OR(B145&lt;Rules!$B$2,B145&gt;Rules!$B$3,ABS(I145)&gt;Rules!$B$4,OR(B146&lt;Rules!$B$2,B146&gt;Rules!$B$3,ABS(I146)&gt;Rules!$B$4)),1,0)</f>
        <v>0</v>
      </c>
      <c r="K145" s="6" t="str">
        <f aca="false">IF(F145=1,COUNTIF($F$2:F145,1),"")</f>
        <v/>
      </c>
    </row>
    <row r="146" customFormat="false" ht="15" hidden="false" customHeight="false" outlineLevel="0" collapsed="false">
      <c r="A146" s="6" t="n">
        <v>1276.9305</v>
      </c>
      <c r="B146" s="6" t="n">
        <v>1.64322344322344</v>
      </c>
      <c r="C146" s="6" t="n">
        <v>85</v>
      </c>
      <c r="D146" s="6" t="n">
        <v>-1</v>
      </c>
      <c r="E146" s="6" t="n">
        <v>1.64322344322344</v>
      </c>
      <c r="F146" s="6" t="n">
        <v>0</v>
      </c>
      <c r="G146" s="6" t="n">
        <v>0</v>
      </c>
      <c r="H146" s="6" t="str">
        <f aca="false">IF(AND(A146&gt;=Stimuli!$B$2,A146&lt;=Stimuli!$C$2),Stimuli!$A$2,IF(AND(A146&gt;=Stimuli!$B$3,A146&lt;=Stimuli!$C$3),Stimuli!$A$3,IF(AND(A146&gt;=Stimuli!$B$4,A146&lt;=Stimuli!$C$4),Stimuli!$A$4,"")))</f>
        <v>01 Quiet baseline (60s)</v>
      </c>
      <c r="I146" s="6" t="n">
        <f aca="false">(B146-B145)/((A146-A145)/1000)</f>
        <v>-0.750183150183176</v>
      </c>
      <c r="J146" s="6" t="n">
        <f aca="false">IF(OR(B146&lt;Rules!$B$2,B146&gt;Rules!$B$3,ABS(I146)&gt;Rules!$B$4,OR(B147&lt;Rules!$B$2,B147&gt;Rules!$B$3,ABS(I147)&gt;Rules!$B$4)),1,0)</f>
        <v>0</v>
      </c>
      <c r="K146" s="6" t="str">
        <f aca="false">IF(F146=1,COUNTIF($F$2:F146,1),"")</f>
        <v/>
      </c>
    </row>
    <row r="147" customFormat="false" ht="15" hidden="false" customHeight="false" outlineLevel="0" collapsed="false">
      <c r="A147" s="6" t="n">
        <v>1284.743</v>
      </c>
      <c r="B147" s="6" t="n">
        <v>1.64908424908425</v>
      </c>
      <c r="C147" s="6" t="n">
        <v>85</v>
      </c>
      <c r="D147" s="6" t="n">
        <v>-1</v>
      </c>
      <c r="E147" s="6" t="n">
        <v>1.64322344322344</v>
      </c>
      <c r="F147" s="6" t="n">
        <v>0</v>
      </c>
      <c r="G147" s="6" t="n">
        <v>0</v>
      </c>
      <c r="H147" s="6" t="str">
        <f aca="false">IF(AND(A147&gt;=Stimuli!$B$2,A147&lt;=Stimuli!$C$2),Stimuli!$A$2,IF(AND(A147&gt;=Stimuli!$B$3,A147&lt;=Stimuli!$C$3),Stimuli!$A$3,IF(AND(A147&gt;=Stimuli!$B$4,A147&lt;=Stimuli!$C$4),Stimuli!$A$4,"")))</f>
        <v>01 Quiet baseline (60s)</v>
      </c>
      <c r="I147" s="6" t="n">
        <f aca="false">(B147-B146)/((A147-A146)/1000)</f>
        <v>0.750183150183176</v>
      </c>
      <c r="J147" s="6" t="n">
        <f aca="false">IF(OR(B147&lt;Rules!$B$2,B147&gt;Rules!$B$3,ABS(I147)&gt;Rules!$B$4,OR(B148&lt;Rules!$B$2,B148&gt;Rules!$B$3,ABS(I148)&gt;Rules!$B$4)),1,0)</f>
        <v>0</v>
      </c>
      <c r="K147" s="6" t="str">
        <f aca="false">IF(F147=1,COUNTIF($F$2:F147,1),"")</f>
        <v/>
      </c>
    </row>
    <row r="148" customFormat="false" ht="15" hidden="false" customHeight="false" outlineLevel="0" collapsed="false">
      <c r="A148" s="6" t="n">
        <v>1292.5555</v>
      </c>
      <c r="B148" s="6" t="n">
        <v>1.64322344322344</v>
      </c>
      <c r="C148" s="6" t="n">
        <v>85</v>
      </c>
      <c r="D148" s="6" t="n">
        <v>-1</v>
      </c>
      <c r="E148" s="6" t="n">
        <v>1.64322344322344</v>
      </c>
      <c r="F148" s="6" t="n">
        <v>0</v>
      </c>
      <c r="G148" s="6" t="n">
        <v>0</v>
      </c>
      <c r="H148" s="6" t="str">
        <f aca="false">IF(AND(A148&gt;=Stimuli!$B$2,A148&lt;=Stimuli!$C$2),Stimuli!$A$2,IF(AND(A148&gt;=Stimuli!$B$3,A148&lt;=Stimuli!$C$3),Stimuli!$A$3,IF(AND(A148&gt;=Stimuli!$B$4,A148&lt;=Stimuli!$C$4),Stimuli!$A$4,"")))</f>
        <v>01 Quiet baseline (60s)</v>
      </c>
      <c r="I148" s="6" t="n">
        <f aca="false">(B148-B147)/((A148-A147)/1000)</f>
        <v>-0.750183150183176</v>
      </c>
      <c r="J148" s="6" t="n">
        <f aca="false">IF(OR(B148&lt;Rules!$B$2,B148&gt;Rules!$B$3,ABS(I148)&gt;Rules!$B$4,OR(B149&lt;Rules!$B$2,B149&gt;Rules!$B$3,ABS(I149)&gt;Rules!$B$4)),1,0)</f>
        <v>0</v>
      </c>
      <c r="K148" s="6" t="str">
        <f aca="false">IF(F148=1,COUNTIF($F$2:F148,1),"")</f>
        <v/>
      </c>
    </row>
    <row r="149" customFormat="false" ht="15" hidden="false" customHeight="false" outlineLevel="0" collapsed="false">
      <c r="A149" s="6" t="n">
        <v>1300.368</v>
      </c>
      <c r="B149" s="6" t="n">
        <v>1.64908424908425</v>
      </c>
      <c r="C149" s="6" t="n">
        <v>85</v>
      </c>
      <c r="D149" s="6" t="n">
        <v>-1</v>
      </c>
      <c r="E149" s="6" t="n">
        <v>1.64322344322344</v>
      </c>
      <c r="F149" s="6" t="n">
        <v>0</v>
      </c>
      <c r="G149" s="6" t="n">
        <v>0</v>
      </c>
      <c r="H149" s="6" t="str">
        <f aca="false">IF(AND(A149&gt;=Stimuli!$B$2,A149&lt;=Stimuli!$C$2),Stimuli!$A$2,IF(AND(A149&gt;=Stimuli!$B$3,A149&lt;=Stimuli!$C$3),Stimuli!$A$3,IF(AND(A149&gt;=Stimuli!$B$4,A149&lt;=Stimuli!$C$4),Stimuli!$A$4,"")))</f>
        <v>01 Quiet baseline (60s)</v>
      </c>
      <c r="I149" s="6" t="n">
        <f aca="false">(B149-B148)/((A149-A148)/1000)</f>
        <v>0.750183150183176</v>
      </c>
      <c r="J149" s="6" t="n">
        <f aca="false">IF(OR(B149&lt;Rules!$B$2,B149&gt;Rules!$B$3,ABS(I149)&gt;Rules!$B$4,OR(B150&lt;Rules!$B$2,B150&gt;Rules!$B$3,ABS(I150)&gt;Rules!$B$4)),1,0)</f>
        <v>0</v>
      </c>
      <c r="K149" s="6" t="str">
        <f aca="false">IF(F149=1,COUNTIF($F$2:F149,1),"")</f>
        <v/>
      </c>
    </row>
    <row r="150" customFormat="false" ht="15" hidden="false" customHeight="false" outlineLevel="0" collapsed="false">
      <c r="A150" s="6" t="n">
        <v>1308.1805</v>
      </c>
      <c r="B150" s="6" t="n">
        <v>1.64468864468865</v>
      </c>
      <c r="C150" s="6" t="n">
        <v>85</v>
      </c>
      <c r="D150" s="6" t="n">
        <v>-1</v>
      </c>
      <c r="E150" s="6" t="n">
        <v>1.64322344322344</v>
      </c>
      <c r="F150" s="6" t="n">
        <v>0</v>
      </c>
      <c r="G150" s="6" t="n">
        <v>0</v>
      </c>
      <c r="H150" s="6" t="str">
        <f aca="false">IF(AND(A150&gt;=Stimuli!$B$2,A150&lt;=Stimuli!$C$2),Stimuli!$A$2,IF(AND(A150&gt;=Stimuli!$B$3,A150&lt;=Stimuli!$C$3),Stimuli!$A$3,IF(AND(A150&gt;=Stimuli!$B$4,A150&lt;=Stimuli!$C$4),Stimuli!$A$4,"")))</f>
        <v>01 Quiet baseline (60s)</v>
      </c>
      <c r="I150" s="6" t="n">
        <f aca="false">(B150-B149)/((A150-A149)/1000)</f>
        <v>-0.562637362637304</v>
      </c>
      <c r="J150" s="6" t="n">
        <f aca="false">IF(OR(B150&lt;Rules!$B$2,B150&gt;Rules!$B$3,ABS(I150)&gt;Rules!$B$4,OR(B151&lt;Rules!$B$2,B151&gt;Rules!$B$3,ABS(I151)&gt;Rules!$B$4)),1,0)</f>
        <v>0</v>
      </c>
      <c r="K150" s="6" t="str">
        <f aca="false">IF(F150=1,COUNTIF($F$2:F150,1),"")</f>
        <v/>
      </c>
    </row>
    <row r="151" customFormat="false" ht="15" hidden="false" customHeight="false" outlineLevel="0" collapsed="false">
      <c r="A151" s="6" t="n">
        <v>1315.993</v>
      </c>
      <c r="B151" s="6" t="n">
        <v>1.65054945054945</v>
      </c>
      <c r="C151" s="6" t="n">
        <v>85</v>
      </c>
      <c r="D151" s="6" t="n">
        <v>-1</v>
      </c>
      <c r="E151" s="6" t="n">
        <v>1.64322344322344</v>
      </c>
      <c r="F151" s="6" t="n">
        <v>0</v>
      </c>
      <c r="G151" s="6" t="n">
        <v>0</v>
      </c>
      <c r="H151" s="6" t="str">
        <f aca="false">IF(AND(A151&gt;=Stimuli!$B$2,A151&lt;=Stimuli!$C$2),Stimuli!$A$2,IF(AND(A151&gt;=Stimuli!$B$3,A151&lt;=Stimuli!$C$3),Stimuli!$A$3,IF(AND(A151&gt;=Stimuli!$B$4,A151&lt;=Stimuli!$C$4),Stimuli!$A$4,"")))</f>
        <v>01 Quiet baseline (60s)</v>
      </c>
      <c r="I151" s="6" t="n">
        <f aca="false">(B151-B150)/((A151-A150)/1000)</f>
        <v>0.750183150183148</v>
      </c>
      <c r="J151" s="6" t="n">
        <f aca="false">IF(OR(B151&lt;Rules!$B$2,B151&gt;Rules!$B$3,ABS(I151)&gt;Rules!$B$4,OR(B152&lt;Rules!$B$2,B152&gt;Rules!$B$3,ABS(I152)&gt;Rules!$B$4)),1,0)</f>
        <v>0</v>
      </c>
      <c r="K151" s="6" t="str">
        <f aca="false">IF(F151=1,COUNTIF($F$2:F151,1),"")</f>
        <v/>
      </c>
    </row>
    <row r="152" customFormat="false" ht="15" hidden="false" customHeight="false" outlineLevel="0" collapsed="false">
      <c r="A152" s="6" t="n">
        <v>1323.8055</v>
      </c>
      <c r="B152" s="6" t="n">
        <v>1.64615384615385</v>
      </c>
      <c r="C152" s="6" t="n">
        <v>85</v>
      </c>
      <c r="D152" s="6" t="n">
        <v>-1</v>
      </c>
      <c r="E152" s="6" t="n">
        <v>1.64322344322344</v>
      </c>
      <c r="F152" s="6" t="n">
        <v>0</v>
      </c>
      <c r="G152" s="6" t="n">
        <v>0</v>
      </c>
      <c r="H152" s="6" t="str">
        <f aca="false">IF(AND(A152&gt;=Stimuli!$B$2,A152&lt;=Stimuli!$C$2),Stimuli!$A$2,IF(AND(A152&gt;=Stimuli!$B$3,A152&lt;=Stimuli!$C$3),Stimuli!$A$3,IF(AND(A152&gt;=Stimuli!$B$4,A152&lt;=Stimuli!$C$4),Stimuli!$A$4,"")))</f>
        <v>01 Quiet baseline (60s)</v>
      </c>
      <c r="I152" s="6" t="n">
        <f aca="false">(B152-B151)/((A152-A151)/1000)</f>
        <v>-0.562637362637418</v>
      </c>
      <c r="J152" s="6" t="n">
        <f aca="false">IF(OR(B152&lt;Rules!$B$2,B152&gt;Rules!$B$3,ABS(I152)&gt;Rules!$B$4,OR(B153&lt;Rules!$B$2,B153&gt;Rules!$B$3,ABS(I153)&gt;Rules!$B$4)),1,0)</f>
        <v>0</v>
      </c>
      <c r="K152" s="6" t="str">
        <f aca="false">IF(F152=1,COUNTIF($F$2:F152,1),"")</f>
        <v/>
      </c>
    </row>
    <row r="153" customFormat="false" ht="15" hidden="false" customHeight="false" outlineLevel="0" collapsed="false">
      <c r="A153" s="6" t="n">
        <v>1331.618</v>
      </c>
      <c r="B153" s="6" t="n">
        <v>1.64908424908425</v>
      </c>
      <c r="C153" s="6" t="n">
        <v>85</v>
      </c>
      <c r="D153" s="6" t="n">
        <v>-1</v>
      </c>
      <c r="E153" s="6" t="n">
        <v>1.64322344322344</v>
      </c>
      <c r="F153" s="6" t="n">
        <v>0</v>
      </c>
      <c r="G153" s="6" t="n">
        <v>0</v>
      </c>
      <c r="H153" s="6" t="str">
        <f aca="false">IF(AND(A153&gt;=Stimuli!$B$2,A153&lt;=Stimuli!$C$2),Stimuli!$A$2,IF(AND(A153&gt;=Stimuli!$B$3,A153&lt;=Stimuli!$C$3),Stimuli!$A$3,IF(AND(A153&gt;=Stimuli!$B$4,A153&lt;=Stimuli!$C$4),Stimuli!$A$4,"")))</f>
        <v>01 Quiet baseline (60s)</v>
      </c>
      <c r="I153" s="6" t="n">
        <f aca="false">(B153-B152)/((A153-A152)/1000)</f>
        <v>0.375091575091574</v>
      </c>
      <c r="J153" s="6" t="n">
        <f aca="false">IF(OR(B153&lt;Rules!$B$2,B153&gt;Rules!$B$3,ABS(I153)&gt;Rules!$B$4,OR(B154&lt;Rules!$B$2,B154&gt;Rules!$B$3,ABS(I154)&gt;Rules!$B$4)),1,0)</f>
        <v>0</v>
      </c>
      <c r="K153" s="6" t="str">
        <f aca="false">IF(F153=1,COUNTIF($F$2:F153,1),"")</f>
        <v/>
      </c>
    </row>
    <row r="154" customFormat="false" ht="15" hidden="false" customHeight="false" outlineLevel="0" collapsed="false">
      <c r="A154" s="6" t="n">
        <v>1339.4305</v>
      </c>
      <c r="B154" s="6" t="n">
        <v>1.64761904761905</v>
      </c>
      <c r="C154" s="6" t="n">
        <v>85</v>
      </c>
      <c r="D154" s="6" t="n">
        <v>-1</v>
      </c>
      <c r="E154" s="6" t="n">
        <v>1.64322344322344</v>
      </c>
      <c r="F154" s="6" t="n">
        <v>0</v>
      </c>
      <c r="G154" s="6" t="n">
        <v>0</v>
      </c>
      <c r="H154" s="6" t="str">
        <f aca="false">IF(AND(A154&gt;=Stimuli!$B$2,A154&lt;=Stimuli!$C$2),Stimuli!$A$2,IF(AND(A154&gt;=Stimuli!$B$3,A154&lt;=Stimuli!$C$3),Stimuli!$A$3,IF(AND(A154&gt;=Stimuli!$B$4,A154&lt;=Stimuli!$C$4),Stimuli!$A$4,"")))</f>
        <v>01 Quiet baseline (60s)</v>
      </c>
      <c r="I154" s="6" t="n">
        <f aca="false">(B154-B153)/((A154-A153)/1000)</f>
        <v>-0.187545787545844</v>
      </c>
      <c r="J154" s="6" t="n">
        <f aca="false">IF(OR(B154&lt;Rules!$B$2,B154&gt;Rules!$B$3,ABS(I154)&gt;Rules!$B$4,OR(B155&lt;Rules!$B$2,B155&gt;Rules!$B$3,ABS(I155)&gt;Rules!$B$4)),1,0)</f>
        <v>0</v>
      </c>
      <c r="K154" s="6" t="str">
        <f aca="false">IF(F154=1,COUNTIF($F$2:F154,1),"")</f>
        <v/>
      </c>
    </row>
    <row r="155" customFormat="false" ht="15" hidden="false" customHeight="false" outlineLevel="0" collapsed="false">
      <c r="A155" s="6" t="n">
        <v>1347.243</v>
      </c>
      <c r="B155" s="6" t="n">
        <v>1.64761904761905</v>
      </c>
      <c r="C155" s="6" t="n">
        <v>85</v>
      </c>
      <c r="D155" s="6" t="n">
        <v>-1</v>
      </c>
      <c r="E155" s="6" t="n">
        <v>1.64322344322344</v>
      </c>
      <c r="F155" s="6" t="n">
        <v>0</v>
      </c>
      <c r="G155" s="6" t="n">
        <v>0</v>
      </c>
      <c r="H155" s="6" t="str">
        <f aca="false">IF(AND(A155&gt;=Stimuli!$B$2,A155&lt;=Stimuli!$C$2),Stimuli!$A$2,IF(AND(A155&gt;=Stimuli!$B$3,A155&lt;=Stimuli!$C$3),Stimuli!$A$3,IF(AND(A155&gt;=Stimuli!$B$4,A155&lt;=Stimuli!$C$4),Stimuli!$A$4,"")))</f>
        <v>01 Quiet baseline (60s)</v>
      </c>
      <c r="I155" s="6" t="n">
        <f aca="false">(B155-B154)/((A155-A154)/1000)</f>
        <v>0</v>
      </c>
      <c r="J155" s="6" t="n">
        <f aca="false">IF(OR(B155&lt;Rules!$B$2,B155&gt;Rules!$B$3,ABS(I155)&gt;Rules!$B$4,OR(B156&lt;Rules!$B$2,B156&gt;Rules!$B$3,ABS(I156)&gt;Rules!$B$4)),1,0)</f>
        <v>0</v>
      </c>
      <c r="K155" s="6" t="str">
        <f aca="false">IF(F155=1,COUNTIF($F$2:F155,1),"")</f>
        <v/>
      </c>
    </row>
    <row r="156" customFormat="false" ht="15" hidden="false" customHeight="false" outlineLevel="0" collapsed="false">
      <c r="A156" s="6" t="n">
        <v>1355.0555</v>
      </c>
      <c r="B156" s="6" t="n">
        <v>1.64908424908425</v>
      </c>
      <c r="C156" s="6" t="n">
        <v>85</v>
      </c>
      <c r="D156" s="6" t="n">
        <v>-1</v>
      </c>
      <c r="E156" s="6" t="n">
        <v>1.64468864468864</v>
      </c>
      <c r="F156" s="6" t="n">
        <v>0</v>
      </c>
      <c r="G156" s="6" t="n">
        <v>0</v>
      </c>
      <c r="H156" s="6" t="str">
        <f aca="false">IF(AND(A156&gt;=Stimuli!$B$2,A156&lt;=Stimuli!$C$2),Stimuli!$A$2,IF(AND(A156&gt;=Stimuli!$B$3,A156&lt;=Stimuli!$C$3),Stimuli!$A$3,IF(AND(A156&gt;=Stimuli!$B$4,A156&lt;=Stimuli!$C$4),Stimuli!$A$4,"")))</f>
        <v>01 Quiet baseline (60s)</v>
      </c>
      <c r="I156" s="6" t="n">
        <f aca="false">(B156-B155)/((A156-A155)/1000)</f>
        <v>0.187545787545844</v>
      </c>
      <c r="J156" s="6" t="n">
        <f aca="false">IF(OR(B156&lt;Rules!$B$2,B156&gt;Rules!$B$3,ABS(I156)&gt;Rules!$B$4,OR(B157&lt;Rules!$B$2,B157&gt;Rules!$B$3,ABS(I157)&gt;Rules!$B$4)),1,0)</f>
        <v>0</v>
      </c>
      <c r="K156" s="6" t="str">
        <f aca="false">IF(F156=1,COUNTIF($F$2:F156,1),"")</f>
        <v/>
      </c>
    </row>
    <row r="157" customFormat="false" ht="15" hidden="false" customHeight="false" outlineLevel="0" collapsed="false">
      <c r="A157" s="6" t="n">
        <v>1362.868</v>
      </c>
      <c r="B157" s="6" t="n">
        <v>1.64615384615385</v>
      </c>
      <c r="C157" s="6" t="n">
        <v>85</v>
      </c>
      <c r="D157" s="6" t="n">
        <v>-1</v>
      </c>
      <c r="E157" s="6" t="n">
        <v>1.64468864468864</v>
      </c>
      <c r="F157" s="6" t="n">
        <v>0</v>
      </c>
      <c r="G157" s="6" t="n">
        <v>0</v>
      </c>
      <c r="H157" s="6" t="str">
        <f aca="false">IF(AND(A157&gt;=Stimuli!$B$2,A157&lt;=Stimuli!$C$2),Stimuli!$A$2,IF(AND(A157&gt;=Stimuli!$B$3,A157&lt;=Stimuli!$C$3),Stimuli!$A$3,IF(AND(A157&gt;=Stimuli!$B$4,A157&lt;=Stimuli!$C$4),Stimuli!$A$4,"")))</f>
        <v>01 Quiet baseline (60s)</v>
      </c>
      <c r="I157" s="6" t="n">
        <f aca="false">(B157-B156)/((A157-A156)/1000)</f>
        <v>-0.375091575091574</v>
      </c>
      <c r="J157" s="6" t="n">
        <f aca="false">IF(OR(B157&lt;Rules!$B$2,B157&gt;Rules!$B$3,ABS(I157)&gt;Rules!$B$4,OR(B158&lt;Rules!$B$2,B158&gt;Rules!$B$3,ABS(I158)&gt;Rules!$B$4)),1,0)</f>
        <v>0</v>
      </c>
      <c r="K157" s="6" t="str">
        <f aca="false">IF(F157=1,COUNTIF($F$2:F157,1),"")</f>
        <v/>
      </c>
    </row>
    <row r="158" customFormat="false" ht="15" hidden="false" customHeight="false" outlineLevel="0" collapsed="false">
      <c r="A158" s="6" t="n">
        <v>1370.6805</v>
      </c>
      <c r="B158" s="6" t="n">
        <v>1.64908424908425</v>
      </c>
      <c r="C158" s="6" t="n">
        <v>85</v>
      </c>
      <c r="D158" s="6" t="n">
        <v>-1</v>
      </c>
      <c r="E158" s="6" t="n">
        <v>1.64468864468864</v>
      </c>
      <c r="F158" s="6" t="n">
        <v>0</v>
      </c>
      <c r="G158" s="6" t="n">
        <v>0</v>
      </c>
      <c r="H158" s="6" t="str">
        <f aca="false">IF(AND(A158&gt;=Stimuli!$B$2,A158&lt;=Stimuli!$C$2),Stimuli!$A$2,IF(AND(A158&gt;=Stimuli!$B$3,A158&lt;=Stimuli!$C$3),Stimuli!$A$3,IF(AND(A158&gt;=Stimuli!$B$4,A158&lt;=Stimuli!$C$4),Stimuli!$A$4,"")))</f>
        <v>01 Quiet baseline (60s)</v>
      </c>
      <c r="I158" s="6" t="n">
        <f aca="false">(B158-B157)/((A158-A157)/1000)</f>
        <v>0.375091575091574</v>
      </c>
      <c r="J158" s="6" t="n">
        <f aca="false">IF(OR(B158&lt;Rules!$B$2,B158&gt;Rules!$B$3,ABS(I158)&gt;Rules!$B$4,OR(B159&lt;Rules!$B$2,B159&gt;Rules!$B$3,ABS(I159)&gt;Rules!$B$4)),1,0)</f>
        <v>0</v>
      </c>
      <c r="K158" s="6" t="str">
        <f aca="false">IF(F158=1,COUNTIF($F$2:F158,1),"")</f>
        <v/>
      </c>
    </row>
    <row r="159" customFormat="false" ht="15" hidden="false" customHeight="false" outlineLevel="0" collapsed="false">
      <c r="A159" s="6" t="n">
        <v>1378.493</v>
      </c>
      <c r="B159" s="6" t="n">
        <v>1.64615384615385</v>
      </c>
      <c r="C159" s="6" t="n">
        <v>85</v>
      </c>
      <c r="D159" s="6" t="n">
        <v>-1</v>
      </c>
      <c r="E159" s="6" t="n">
        <v>1.64468864468864</v>
      </c>
      <c r="F159" s="6" t="n">
        <v>0</v>
      </c>
      <c r="G159" s="6" t="n">
        <v>0</v>
      </c>
      <c r="H159" s="6" t="str">
        <f aca="false">IF(AND(A159&gt;=Stimuli!$B$2,A159&lt;=Stimuli!$C$2),Stimuli!$A$2,IF(AND(A159&gt;=Stimuli!$B$3,A159&lt;=Stimuli!$C$3),Stimuli!$A$3,IF(AND(A159&gt;=Stimuli!$B$4,A159&lt;=Stimuli!$C$4),Stimuli!$A$4,"")))</f>
        <v>01 Quiet baseline (60s)</v>
      </c>
      <c r="I159" s="6" t="n">
        <f aca="false">(B159-B158)/((A159-A158)/1000)</f>
        <v>-0.375091575091574</v>
      </c>
      <c r="J159" s="6" t="n">
        <f aca="false">IF(OR(B159&lt;Rules!$B$2,B159&gt;Rules!$B$3,ABS(I159)&gt;Rules!$B$4,OR(B160&lt;Rules!$B$2,B160&gt;Rules!$B$3,ABS(I160)&gt;Rules!$B$4)),1,0)</f>
        <v>0</v>
      </c>
      <c r="K159" s="6" t="str">
        <f aca="false">IF(F159=1,COUNTIF($F$2:F159,1),"")</f>
        <v/>
      </c>
    </row>
    <row r="160" customFormat="false" ht="15" hidden="false" customHeight="false" outlineLevel="0" collapsed="false">
      <c r="A160" s="6" t="n">
        <v>1386.3055</v>
      </c>
      <c r="B160" s="6" t="n">
        <v>1.65201465201465</v>
      </c>
      <c r="C160" s="6" t="n">
        <v>85</v>
      </c>
      <c r="D160" s="6" t="n">
        <v>-1</v>
      </c>
      <c r="E160" s="6" t="n">
        <v>1.64468864468864</v>
      </c>
      <c r="F160" s="6" t="n">
        <v>0</v>
      </c>
      <c r="G160" s="6" t="n">
        <v>0</v>
      </c>
      <c r="H160" s="6" t="str">
        <f aca="false">IF(AND(A160&gt;=Stimuli!$B$2,A160&lt;=Stimuli!$C$2),Stimuli!$A$2,IF(AND(A160&gt;=Stimuli!$B$3,A160&lt;=Stimuli!$C$3),Stimuli!$A$3,IF(AND(A160&gt;=Stimuli!$B$4,A160&lt;=Stimuli!$C$4),Stimuli!$A$4,"")))</f>
        <v>01 Quiet baseline (60s)</v>
      </c>
      <c r="I160" s="6" t="n">
        <f aca="false">(B160-B159)/((A160-A159)/1000)</f>
        <v>0.750183150183148</v>
      </c>
      <c r="J160" s="6" t="n">
        <f aca="false">IF(OR(B160&lt;Rules!$B$2,B160&gt;Rules!$B$3,ABS(I160)&gt;Rules!$B$4,OR(B161&lt;Rules!$B$2,B161&gt;Rules!$B$3,ABS(I161)&gt;Rules!$B$4)),1,0)</f>
        <v>0</v>
      </c>
      <c r="K160" s="6" t="str">
        <f aca="false">IF(F160=1,COUNTIF($F$2:F160,1),"")</f>
        <v/>
      </c>
    </row>
    <row r="161" customFormat="false" ht="15" hidden="false" customHeight="false" outlineLevel="0" collapsed="false">
      <c r="A161" s="6" t="n">
        <v>1394.118</v>
      </c>
      <c r="B161" s="6" t="n">
        <v>1.64761904761905</v>
      </c>
      <c r="C161" s="6" t="n">
        <v>85</v>
      </c>
      <c r="D161" s="6" t="n">
        <v>-1</v>
      </c>
      <c r="E161" s="6" t="n">
        <v>1.64468864468864</v>
      </c>
      <c r="F161" s="6" t="n">
        <v>0</v>
      </c>
      <c r="G161" s="6" t="n">
        <v>0</v>
      </c>
      <c r="H161" s="6" t="str">
        <f aca="false">IF(AND(A161&gt;=Stimuli!$B$2,A161&lt;=Stimuli!$C$2),Stimuli!$A$2,IF(AND(A161&gt;=Stimuli!$B$3,A161&lt;=Stimuli!$C$3),Stimuli!$A$3,IF(AND(A161&gt;=Stimuli!$B$4,A161&lt;=Stimuli!$C$4),Stimuli!$A$4,"")))</f>
        <v>01 Quiet baseline (60s)</v>
      </c>
      <c r="I161" s="6" t="n">
        <f aca="false">(B161-B160)/((A161-A160)/1000)</f>
        <v>-0.562637362637418</v>
      </c>
      <c r="J161" s="6" t="n">
        <f aca="false">IF(OR(B161&lt;Rules!$B$2,B161&gt;Rules!$B$3,ABS(I161)&gt;Rules!$B$4,OR(B162&lt;Rules!$B$2,B162&gt;Rules!$B$3,ABS(I162)&gt;Rules!$B$4)),1,0)</f>
        <v>0</v>
      </c>
      <c r="K161" s="6" t="str">
        <f aca="false">IF(F161=1,COUNTIF($F$2:F161,1),"")</f>
        <v/>
      </c>
    </row>
    <row r="162" customFormat="false" ht="15" hidden="false" customHeight="false" outlineLevel="0" collapsed="false">
      <c r="A162" s="6" t="n">
        <v>1401.9305</v>
      </c>
      <c r="B162" s="6" t="n">
        <v>1.65494505494506</v>
      </c>
      <c r="C162" s="6" t="n">
        <v>85</v>
      </c>
      <c r="D162" s="6" t="n">
        <v>-1</v>
      </c>
      <c r="E162" s="6" t="n">
        <v>1.64468864468864</v>
      </c>
      <c r="F162" s="6" t="n">
        <v>0</v>
      </c>
      <c r="G162" s="6" t="n">
        <v>0</v>
      </c>
      <c r="H162" s="6" t="str">
        <f aca="false">IF(AND(A162&gt;=Stimuli!$B$2,A162&lt;=Stimuli!$C$2),Stimuli!$A$2,IF(AND(A162&gt;=Stimuli!$B$3,A162&lt;=Stimuli!$C$3),Stimuli!$A$3,IF(AND(A162&gt;=Stimuli!$B$4,A162&lt;=Stimuli!$C$4),Stimuli!$A$4,"")))</f>
        <v>01 Quiet baseline (60s)</v>
      </c>
      <c r="I162" s="6" t="n">
        <f aca="false">(B162-B161)/((A162-A161)/1000)</f>
        <v>0.93772893772902</v>
      </c>
      <c r="J162" s="6" t="n">
        <f aca="false">IF(OR(B162&lt;Rules!$B$2,B162&gt;Rules!$B$3,ABS(I162)&gt;Rules!$B$4,OR(B163&lt;Rules!$B$2,B163&gt;Rules!$B$3,ABS(I163)&gt;Rules!$B$4)),1,0)</f>
        <v>0</v>
      </c>
      <c r="K162" s="6" t="str">
        <f aca="false">IF(F162=1,COUNTIF($F$2:F162,1),"")</f>
        <v/>
      </c>
    </row>
    <row r="163" customFormat="false" ht="15" hidden="false" customHeight="false" outlineLevel="0" collapsed="false">
      <c r="A163" s="6" t="n">
        <v>1409.743</v>
      </c>
      <c r="B163" s="6" t="n">
        <v>1.64322344322344</v>
      </c>
      <c r="C163" s="6" t="n">
        <v>85</v>
      </c>
      <c r="D163" s="6" t="n">
        <v>-1</v>
      </c>
      <c r="E163" s="6" t="n">
        <v>1.64468864468864</v>
      </c>
      <c r="F163" s="6" t="n">
        <v>0</v>
      </c>
      <c r="G163" s="6" t="n">
        <v>0</v>
      </c>
      <c r="H163" s="6" t="str">
        <f aca="false">IF(AND(A163&gt;=Stimuli!$B$2,A163&lt;=Stimuli!$C$2),Stimuli!$A$2,IF(AND(A163&gt;=Stimuli!$B$3,A163&lt;=Stimuli!$C$3),Stimuli!$A$3,IF(AND(A163&gt;=Stimuli!$B$4,A163&lt;=Stimuli!$C$4),Stimuli!$A$4,"")))</f>
        <v>01 Quiet baseline (60s)</v>
      </c>
      <c r="I163" s="6" t="n">
        <f aca="false">(B163-B162)/((A163-A162)/1000)</f>
        <v>-1.50036630036635</v>
      </c>
      <c r="J163" s="6" t="n">
        <f aca="false">IF(OR(B163&lt;Rules!$B$2,B163&gt;Rules!$B$3,ABS(I163)&gt;Rules!$B$4,OR(B164&lt;Rules!$B$2,B164&gt;Rules!$B$3,ABS(I164)&gt;Rules!$B$4)),1,0)</f>
        <v>0</v>
      </c>
      <c r="K163" s="6" t="str">
        <f aca="false">IF(F163=1,COUNTIF($F$2:F163,1),"")</f>
        <v/>
      </c>
    </row>
    <row r="164" customFormat="false" ht="15" hidden="false" customHeight="false" outlineLevel="0" collapsed="false">
      <c r="A164" s="6" t="n">
        <v>1417.5555</v>
      </c>
      <c r="B164" s="6" t="n">
        <v>1.64468864468865</v>
      </c>
      <c r="C164" s="6" t="n">
        <v>85</v>
      </c>
      <c r="D164" s="6" t="n">
        <v>-1</v>
      </c>
      <c r="E164" s="6" t="n">
        <v>1.64468864468864</v>
      </c>
      <c r="F164" s="6" t="n">
        <v>0</v>
      </c>
      <c r="G164" s="6" t="n">
        <v>0</v>
      </c>
      <c r="H164" s="6" t="str">
        <f aca="false">IF(AND(A164&gt;=Stimuli!$B$2,A164&lt;=Stimuli!$C$2),Stimuli!$A$2,IF(AND(A164&gt;=Stimuli!$B$3,A164&lt;=Stimuli!$C$3),Stimuli!$A$3,IF(AND(A164&gt;=Stimuli!$B$4,A164&lt;=Stimuli!$C$4),Stimuli!$A$4,"")))</f>
        <v>01 Quiet baseline (60s)</v>
      </c>
      <c r="I164" s="6" t="n">
        <f aca="false">(B164-B163)/((A164-A163)/1000)</f>
        <v>0.187545787545872</v>
      </c>
      <c r="J164" s="6" t="n">
        <f aca="false">IF(OR(B164&lt;Rules!$B$2,B164&gt;Rules!$B$3,ABS(I164)&gt;Rules!$B$4,OR(B165&lt;Rules!$B$2,B165&gt;Rules!$B$3,ABS(I165)&gt;Rules!$B$4)),1,0)</f>
        <v>0</v>
      </c>
      <c r="K164" s="6" t="str">
        <f aca="false">IF(F164=1,COUNTIF($F$2:F164,1),"")</f>
        <v/>
      </c>
    </row>
    <row r="165" customFormat="false" ht="15" hidden="false" customHeight="false" outlineLevel="0" collapsed="false">
      <c r="A165" s="6" t="n">
        <v>1425.368</v>
      </c>
      <c r="B165" s="6" t="n">
        <v>1.63589743589744</v>
      </c>
      <c r="C165" s="6" t="n">
        <v>85</v>
      </c>
      <c r="D165" s="6" t="n">
        <v>-1</v>
      </c>
      <c r="E165" s="6" t="n">
        <v>1.64468864468864</v>
      </c>
      <c r="F165" s="6" t="n">
        <v>0</v>
      </c>
      <c r="G165" s="6" t="n">
        <v>0</v>
      </c>
      <c r="H165" s="6" t="str">
        <f aca="false">IF(AND(A165&gt;=Stimuli!$B$2,A165&lt;=Stimuli!$C$2),Stimuli!$A$2,IF(AND(A165&gt;=Stimuli!$B$3,A165&lt;=Stimuli!$C$3),Stimuli!$A$3,IF(AND(A165&gt;=Stimuli!$B$4,A165&lt;=Stimuli!$C$4),Stimuli!$A$4,"")))</f>
        <v>01 Quiet baseline (60s)</v>
      </c>
      <c r="I165" s="6" t="n">
        <f aca="false">(B165-B164)/((A165-A164)/1000)</f>
        <v>-1.12527472527489</v>
      </c>
      <c r="J165" s="6" t="n">
        <f aca="false">IF(OR(B165&lt;Rules!$B$2,B165&gt;Rules!$B$3,ABS(I165)&gt;Rules!$B$4,OR(B166&lt;Rules!$B$2,B166&gt;Rules!$B$3,ABS(I166)&gt;Rules!$B$4)),1,0)</f>
        <v>0</v>
      </c>
      <c r="K165" s="6" t="str">
        <f aca="false">IF(F165=1,COUNTIF($F$2:F165,1),"")</f>
        <v/>
      </c>
    </row>
    <row r="166" customFormat="false" ht="15" hidden="false" customHeight="false" outlineLevel="0" collapsed="false">
      <c r="A166" s="6" t="n">
        <v>1433.1805</v>
      </c>
      <c r="B166" s="6" t="n">
        <v>1.63882783882784</v>
      </c>
      <c r="C166" s="6" t="n">
        <v>85</v>
      </c>
      <c r="D166" s="6" t="n">
        <v>-1</v>
      </c>
      <c r="E166" s="6" t="n">
        <v>1.64615384615385</v>
      </c>
      <c r="F166" s="6" t="n">
        <v>0</v>
      </c>
      <c r="G166" s="6" t="n">
        <v>0</v>
      </c>
      <c r="H166" s="6" t="str">
        <f aca="false">IF(AND(A166&gt;=Stimuli!$B$2,A166&lt;=Stimuli!$C$2),Stimuli!$A$2,IF(AND(A166&gt;=Stimuli!$B$3,A166&lt;=Stimuli!$C$3),Stimuli!$A$3,IF(AND(A166&gt;=Stimuli!$B$4,A166&lt;=Stimuli!$C$4),Stimuli!$A$4,"")))</f>
        <v>01 Quiet baseline (60s)</v>
      </c>
      <c r="I166" s="6" t="n">
        <f aca="false">(B166-B165)/((A166-A165)/1000)</f>
        <v>0.375091575091716</v>
      </c>
      <c r="J166" s="6" t="n">
        <f aca="false">IF(OR(B166&lt;Rules!$B$2,B166&gt;Rules!$B$3,ABS(I166)&gt;Rules!$B$4,OR(B167&lt;Rules!$B$2,B167&gt;Rules!$B$3,ABS(I167)&gt;Rules!$B$4)),1,0)</f>
        <v>0</v>
      </c>
      <c r="K166" s="6" t="str">
        <f aca="false">IF(F166=1,COUNTIF($F$2:F166,1),"")</f>
        <v/>
      </c>
    </row>
    <row r="167" customFormat="false" ht="15" hidden="false" customHeight="false" outlineLevel="0" collapsed="false">
      <c r="A167" s="6" t="n">
        <v>1440.993</v>
      </c>
      <c r="B167" s="6" t="n">
        <v>1.63443223443223</v>
      </c>
      <c r="C167" s="6" t="n">
        <v>85</v>
      </c>
      <c r="D167" s="6" t="n">
        <v>-1</v>
      </c>
      <c r="E167" s="6" t="n">
        <v>1.64615384615385</v>
      </c>
      <c r="F167" s="6" t="n">
        <v>0</v>
      </c>
      <c r="G167" s="6" t="n">
        <v>0</v>
      </c>
      <c r="H167" s="6" t="str">
        <f aca="false">IF(AND(A167&gt;=Stimuli!$B$2,A167&lt;=Stimuli!$C$2),Stimuli!$A$2,IF(AND(A167&gt;=Stimuli!$B$3,A167&lt;=Stimuli!$C$3),Stimuli!$A$3,IF(AND(A167&gt;=Stimuli!$B$4,A167&lt;=Stimuli!$C$4),Stimuli!$A$4,"")))</f>
        <v>01 Quiet baseline (60s)</v>
      </c>
      <c r="I167" s="6" t="n">
        <f aca="false">(B167-B166)/((A167-A166)/1000)</f>
        <v>-0.562637362637446</v>
      </c>
      <c r="J167" s="6" t="n">
        <f aca="false">IF(OR(B167&lt;Rules!$B$2,B167&gt;Rules!$B$3,ABS(I167)&gt;Rules!$B$4,OR(B168&lt;Rules!$B$2,B168&gt;Rules!$B$3,ABS(I168)&gt;Rules!$B$4)),1,0)</f>
        <v>0</v>
      </c>
      <c r="K167" s="6" t="str">
        <f aca="false">IF(F167=1,COUNTIF($F$2:F167,1),"")</f>
        <v/>
      </c>
    </row>
    <row r="168" customFormat="false" ht="15" hidden="false" customHeight="false" outlineLevel="0" collapsed="false">
      <c r="A168" s="6" t="n">
        <v>1448.8055</v>
      </c>
      <c r="B168" s="6" t="n">
        <v>1.63589743589744</v>
      </c>
      <c r="C168" s="6" t="n">
        <v>85</v>
      </c>
      <c r="D168" s="6" t="n">
        <v>-1</v>
      </c>
      <c r="E168" s="6" t="n">
        <v>1.64615384615385</v>
      </c>
      <c r="F168" s="6" t="n">
        <v>0</v>
      </c>
      <c r="G168" s="6" t="n">
        <v>0</v>
      </c>
      <c r="H168" s="6" t="str">
        <f aca="false">IF(AND(A168&gt;=Stimuli!$B$2,A168&lt;=Stimuli!$C$2),Stimuli!$A$2,IF(AND(A168&gt;=Stimuli!$B$3,A168&lt;=Stimuli!$C$3),Stimuli!$A$3,IF(AND(A168&gt;=Stimuli!$B$4,A168&lt;=Stimuli!$C$4),Stimuli!$A$4,"")))</f>
        <v>01 Quiet baseline (60s)</v>
      </c>
      <c r="I168" s="6" t="n">
        <f aca="false">(B168-B167)/((A168-A167)/1000)</f>
        <v>0.18754578754573</v>
      </c>
      <c r="J168" s="6" t="n">
        <f aca="false">IF(OR(B168&lt;Rules!$B$2,B168&gt;Rules!$B$3,ABS(I168)&gt;Rules!$B$4,OR(B169&lt;Rules!$B$2,B169&gt;Rules!$B$3,ABS(I169)&gt;Rules!$B$4)),1,0)</f>
        <v>0</v>
      </c>
      <c r="K168" s="6" t="str">
        <f aca="false">IF(F168=1,COUNTIF($F$2:F168,1),"")</f>
        <v/>
      </c>
    </row>
    <row r="169" customFormat="false" ht="15" hidden="false" customHeight="false" outlineLevel="0" collapsed="false">
      <c r="A169" s="6" t="n">
        <v>1456.618</v>
      </c>
      <c r="B169" s="6" t="n">
        <v>1.63589743589744</v>
      </c>
      <c r="C169" s="6" t="n">
        <v>85</v>
      </c>
      <c r="D169" s="6" t="n">
        <v>-1</v>
      </c>
      <c r="E169" s="6" t="n">
        <v>1.64615384615385</v>
      </c>
      <c r="F169" s="6" t="n">
        <v>0</v>
      </c>
      <c r="G169" s="6" t="n">
        <v>0</v>
      </c>
      <c r="H169" s="6" t="str">
        <f aca="false">IF(AND(A169&gt;=Stimuli!$B$2,A169&lt;=Stimuli!$C$2),Stimuli!$A$2,IF(AND(A169&gt;=Stimuli!$B$3,A169&lt;=Stimuli!$C$3),Stimuli!$A$3,IF(AND(A169&gt;=Stimuli!$B$4,A169&lt;=Stimuli!$C$4),Stimuli!$A$4,"")))</f>
        <v>01 Quiet baseline (60s)</v>
      </c>
      <c r="I169" s="6" t="n">
        <f aca="false">(B169-B168)/((A169-A168)/1000)</f>
        <v>0</v>
      </c>
      <c r="J169" s="6" t="n">
        <f aca="false">IF(OR(B169&lt;Rules!$B$2,B169&gt;Rules!$B$3,ABS(I169)&gt;Rules!$B$4,OR(B170&lt;Rules!$B$2,B170&gt;Rules!$B$3,ABS(I170)&gt;Rules!$B$4)),1,0)</f>
        <v>0</v>
      </c>
      <c r="K169" s="6" t="str">
        <f aca="false">IF(F169=1,COUNTIF($F$2:F169,1),"")</f>
        <v/>
      </c>
    </row>
    <row r="170" customFormat="false" ht="15" hidden="false" customHeight="false" outlineLevel="0" collapsed="false">
      <c r="A170" s="6" t="n">
        <v>1464.4305</v>
      </c>
      <c r="B170" s="6" t="n">
        <v>1.63736263736264</v>
      </c>
      <c r="C170" s="6" t="n">
        <v>85</v>
      </c>
      <c r="D170" s="6" t="n">
        <v>-1</v>
      </c>
      <c r="E170" s="6" t="n">
        <v>1.64615384615385</v>
      </c>
      <c r="F170" s="6" t="n">
        <v>0</v>
      </c>
      <c r="G170" s="6" t="n">
        <v>0</v>
      </c>
      <c r="H170" s="6" t="str">
        <f aca="false">IF(AND(A170&gt;=Stimuli!$B$2,A170&lt;=Stimuli!$C$2),Stimuli!$A$2,IF(AND(A170&gt;=Stimuli!$B$3,A170&lt;=Stimuli!$C$3),Stimuli!$A$3,IF(AND(A170&gt;=Stimuli!$B$4,A170&lt;=Stimuli!$C$4),Stimuli!$A$4,"")))</f>
        <v>01 Quiet baseline (60s)</v>
      </c>
      <c r="I170" s="6" t="n">
        <f aca="false">(B170-B169)/((A170-A169)/1000)</f>
        <v>0.187545787545872</v>
      </c>
      <c r="J170" s="6" t="n">
        <f aca="false">IF(OR(B170&lt;Rules!$B$2,B170&gt;Rules!$B$3,ABS(I170)&gt;Rules!$B$4,OR(B171&lt;Rules!$B$2,B171&gt;Rules!$B$3,ABS(I171)&gt;Rules!$B$4)),1,0)</f>
        <v>0</v>
      </c>
      <c r="K170" s="6" t="str">
        <f aca="false">IF(F170=1,COUNTIF($F$2:F170,1),"")</f>
        <v/>
      </c>
    </row>
    <row r="171" customFormat="false" ht="15" hidden="false" customHeight="false" outlineLevel="0" collapsed="false">
      <c r="A171" s="6" t="n">
        <v>1472.243</v>
      </c>
      <c r="B171" s="6" t="n">
        <v>1.63882783882784</v>
      </c>
      <c r="C171" s="6" t="n">
        <v>85</v>
      </c>
      <c r="D171" s="6" t="n">
        <v>-1</v>
      </c>
      <c r="E171" s="6" t="n">
        <v>1.64761904761905</v>
      </c>
      <c r="F171" s="6" t="n">
        <v>0</v>
      </c>
      <c r="G171" s="6" t="n">
        <v>0</v>
      </c>
      <c r="H171" s="6" t="str">
        <f aca="false">IF(AND(A171&gt;=Stimuli!$B$2,A171&lt;=Stimuli!$C$2),Stimuli!$A$2,IF(AND(A171&gt;=Stimuli!$B$3,A171&lt;=Stimuli!$C$3),Stimuli!$A$3,IF(AND(A171&gt;=Stimuli!$B$4,A171&lt;=Stimuli!$C$4),Stimuli!$A$4,"")))</f>
        <v>01 Quiet baseline (60s)</v>
      </c>
      <c r="I171" s="6" t="n">
        <f aca="false">(B171-B170)/((A171-A170)/1000)</f>
        <v>0.187545787545844</v>
      </c>
      <c r="J171" s="6" t="n">
        <f aca="false">IF(OR(B171&lt;Rules!$B$2,B171&gt;Rules!$B$3,ABS(I171)&gt;Rules!$B$4,OR(B172&lt;Rules!$B$2,B172&gt;Rules!$B$3,ABS(I172)&gt;Rules!$B$4)),1,0)</f>
        <v>0</v>
      </c>
      <c r="K171" s="6" t="str">
        <f aca="false">IF(F171=1,COUNTIF($F$2:F171,1),"")</f>
        <v/>
      </c>
    </row>
    <row r="172" customFormat="false" ht="15" hidden="false" customHeight="false" outlineLevel="0" collapsed="false">
      <c r="A172" s="6" t="n">
        <v>1480.0555</v>
      </c>
      <c r="B172" s="6" t="n">
        <v>1.63882783882784</v>
      </c>
      <c r="C172" s="6" t="n">
        <v>85</v>
      </c>
      <c r="D172" s="6" t="n">
        <v>-1</v>
      </c>
      <c r="E172" s="6" t="n">
        <v>1.64761904761905</v>
      </c>
      <c r="F172" s="6" t="n">
        <v>0</v>
      </c>
      <c r="G172" s="6" t="n">
        <v>0</v>
      </c>
      <c r="H172" s="6" t="str">
        <f aca="false">IF(AND(A172&gt;=Stimuli!$B$2,A172&lt;=Stimuli!$C$2),Stimuli!$A$2,IF(AND(A172&gt;=Stimuli!$B$3,A172&lt;=Stimuli!$C$3),Stimuli!$A$3,IF(AND(A172&gt;=Stimuli!$B$4,A172&lt;=Stimuli!$C$4),Stimuli!$A$4,"")))</f>
        <v>01 Quiet baseline (60s)</v>
      </c>
      <c r="I172" s="6" t="n">
        <f aca="false">(B172-B171)/((A172-A171)/1000)</f>
        <v>0</v>
      </c>
      <c r="J172" s="6" t="n">
        <f aca="false">IF(OR(B172&lt;Rules!$B$2,B172&gt;Rules!$B$3,ABS(I172)&gt;Rules!$B$4,OR(B173&lt;Rules!$B$2,B173&gt;Rules!$B$3,ABS(I173)&gt;Rules!$B$4)),1,0)</f>
        <v>0</v>
      </c>
      <c r="K172" s="6" t="str">
        <f aca="false">IF(F172=1,COUNTIF($F$2:F172,1),"")</f>
        <v/>
      </c>
    </row>
    <row r="173" customFormat="false" ht="15" hidden="false" customHeight="false" outlineLevel="0" collapsed="false">
      <c r="A173" s="6" t="n">
        <v>1487.868</v>
      </c>
      <c r="B173" s="6" t="n">
        <v>1.64029304029304</v>
      </c>
      <c r="C173" s="6" t="n">
        <v>85</v>
      </c>
      <c r="D173" s="6" t="n">
        <v>-1</v>
      </c>
      <c r="E173" s="6" t="n">
        <v>1.64761904761905</v>
      </c>
      <c r="F173" s="6" t="n">
        <v>0</v>
      </c>
      <c r="G173" s="6" t="n">
        <v>0</v>
      </c>
      <c r="H173" s="6" t="str">
        <f aca="false">IF(AND(A173&gt;=Stimuli!$B$2,A173&lt;=Stimuli!$C$2),Stimuli!$A$2,IF(AND(A173&gt;=Stimuli!$B$3,A173&lt;=Stimuli!$C$3),Stimuli!$A$3,IF(AND(A173&gt;=Stimuli!$B$4,A173&lt;=Stimuli!$C$4),Stimuli!$A$4,"")))</f>
        <v>01 Quiet baseline (60s)</v>
      </c>
      <c r="I173" s="6" t="n">
        <f aca="false">(B173-B172)/((A173-A172)/1000)</f>
        <v>0.18754578754573</v>
      </c>
      <c r="J173" s="6" t="n">
        <f aca="false">IF(OR(B173&lt;Rules!$B$2,B173&gt;Rules!$B$3,ABS(I173)&gt;Rules!$B$4,OR(B174&lt;Rules!$B$2,B174&gt;Rules!$B$3,ABS(I174)&gt;Rules!$B$4)),1,0)</f>
        <v>0</v>
      </c>
      <c r="K173" s="6" t="str">
        <f aca="false">IF(F173=1,COUNTIF($F$2:F173,1),"")</f>
        <v/>
      </c>
    </row>
    <row r="174" customFormat="false" ht="15" hidden="false" customHeight="false" outlineLevel="0" collapsed="false">
      <c r="A174" s="6" t="n">
        <v>1495.6805</v>
      </c>
      <c r="B174" s="6" t="n">
        <v>1.63882783882784</v>
      </c>
      <c r="C174" s="6" t="n">
        <v>85</v>
      </c>
      <c r="D174" s="6" t="n">
        <v>-1</v>
      </c>
      <c r="E174" s="6" t="n">
        <v>1.64761904761905</v>
      </c>
      <c r="F174" s="6" t="n">
        <v>0</v>
      </c>
      <c r="G174" s="6" t="n">
        <v>0</v>
      </c>
      <c r="H174" s="6" t="str">
        <f aca="false">IF(AND(A174&gt;=Stimuli!$B$2,A174&lt;=Stimuli!$C$2),Stimuli!$A$2,IF(AND(A174&gt;=Stimuli!$B$3,A174&lt;=Stimuli!$C$3),Stimuli!$A$3,IF(AND(A174&gt;=Stimuli!$B$4,A174&lt;=Stimuli!$C$4),Stimuli!$A$4,"")))</f>
        <v>01 Quiet baseline (60s)</v>
      </c>
      <c r="I174" s="6" t="n">
        <f aca="false">(B174-B173)/((A174-A173)/1000)</f>
        <v>-0.18754578754573</v>
      </c>
      <c r="J174" s="6" t="n">
        <f aca="false">IF(OR(B174&lt;Rules!$B$2,B174&gt;Rules!$B$3,ABS(I174)&gt;Rules!$B$4,OR(B175&lt;Rules!$B$2,B175&gt;Rules!$B$3,ABS(I175)&gt;Rules!$B$4)),1,0)</f>
        <v>0</v>
      </c>
      <c r="K174" s="6" t="str">
        <f aca="false">IF(F174=1,COUNTIF($F$2:F174,1),"")</f>
        <v/>
      </c>
    </row>
    <row r="175" customFormat="false" ht="15" hidden="false" customHeight="false" outlineLevel="0" collapsed="false">
      <c r="A175" s="6" t="n">
        <v>1503.493</v>
      </c>
      <c r="B175" s="6" t="n">
        <v>1.64029304029304</v>
      </c>
      <c r="C175" s="6" t="n">
        <v>85</v>
      </c>
      <c r="D175" s="6" t="n">
        <v>-1</v>
      </c>
      <c r="E175" s="6" t="n">
        <v>1.64761904761905</v>
      </c>
      <c r="F175" s="6" t="n">
        <v>0</v>
      </c>
      <c r="G175" s="6" t="n">
        <v>0</v>
      </c>
      <c r="H175" s="6" t="str">
        <f aca="false">IF(AND(A175&gt;=Stimuli!$B$2,A175&lt;=Stimuli!$C$2),Stimuli!$A$2,IF(AND(A175&gt;=Stimuli!$B$3,A175&lt;=Stimuli!$C$3),Stimuli!$A$3,IF(AND(A175&gt;=Stimuli!$B$4,A175&lt;=Stimuli!$C$4),Stimuli!$A$4,"")))</f>
        <v>01 Quiet baseline (60s)</v>
      </c>
      <c r="I175" s="6" t="n">
        <f aca="false">(B175-B174)/((A175-A174)/1000)</f>
        <v>0.18754578754573</v>
      </c>
      <c r="J175" s="6" t="n">
        <f aca="false">IF(OR(B175&lt;Rules!$B$2,B175&gt;Rules!$B$3,ABS(I175)&gt;Rules!$B$4,OR(B176&lt;Rules!$B$2,B176&gt;Rules!$B$3,ABS(I176)&gt;Rules!$B$4)),1,0)</f>
        <v>0</v>
      </c>
      <c r="K175" s="6" t="str">
        <f aca="false">IF(F175=1,COUNTIF($F$2:F175,1),"")</f>
        <v/>
      </c>
    </row>
    <row r="176" customFormat="false" ht="15" hidden="false" customHeight="false" outlineLevel="0" collapsed="false">
      <c r="A176" s="6" t="n">
        <v>1511.3055</v>
      </c>
      <c r="B176" s="6" t="n">
        <v>1.63443223443223</v>
      </c>
      <c r="C176" s="6" t="n">
        <v>85</v>
      </c>
      <c r="D176" s="6" t="n">
        <v>-1</v>
      </c>
      <c r="E176" s="6" t="n">
        <v>1.64908424908425</v>
      </c>
      <c r="F176" s="6" t="n">
        <v>0</v>
      </c>
      <c r="G176" s="6" t="n">
        <v>0</v>
      </c>
      <c r="H176" s="6" t="str">
        <f aca="false">IF(AND(A176&gt;=Stimuli!$B$2,A176&lt;=Stimuli!$C$2),Stimuli!$A$2,IF(AND(A176&gt;=Stimuli!$B$3,A176&lt;=Stimuli!$C$3),Stimuli!$A$3,IF(AND(A176&gt;=Stimuli!$B$4,A176&lt;=Stimuli!$C$4),Stimuli!$A$4,"")))</f>
        <v>01 Quiet baseline (60s)</v>
      </c>
      <c r="I176" s="6" t="n">
        <f aca="false">(B176-B175)/((A176-A175)/1000)</f>
        <v>-0.750183150183176</v>
      </c>
      <c r="J176" s="6" t="n">
        <f aca="false">IF(OR(B176&lt;Rules!$B$2,B176&gt;Rules!$B$3,ABS(I176)&gt;Rules!$B$4,OR(B177&lt;Rules!$B$2,B177&gt;Rules!$B$3,ABS(I177)&gt;Rules!$B$4)),1,0)</f>
        <v>0</v>
      </c>
      <c r="K176" s="6" t="str">
        <f aca="false">IF(F176=1,COUNTIF($F$2:F176,1),"")</f>
        <v/>
      </c>
    </row>
    <row r="177" customFormat="false" ht="15" hidden="false" customHeight="false" outlineLevel="0" collapsed="false">
      <c r="A177" s="6" t="n">
        <v>1519.118</v>
      </c>
      <c r="B177" s="6" t="n">
        <v>1.64175824175824</v>
      </c>
      <c r="C177" s="6" t="n">
        <v>85</v>
      </c>
      <c r="D177" s="6" t="n">
        <v>-1</v>
      </c>
      <c r="E177" s="6" t="n">
        <v>1.64908424908425</v>
      </c>
      <c r="F177" s="6" t="n">
        <v>0</v>
      </c>
      <c r="G177" s="6" t="n">
        <v>0</v>
      </c>
      <c r="H177" s="6" t="str">
        <f aca="false">IF(AND(A177&gt;=Stimuli!$B$2,A177&lt;=Stimuli!$C$2),Stimuli!$A$2,IF(AND(A177&gt;=Stimuli!$B$3,A177&lt;=Stimuli!$C$3),Stimuli!$A$3,IF(AND(A177&gt;=Stimuli!$B$4,A177&lt;=Stimuli!$C$4),Stimuli!$A$4,"")))</f>
        <v>01 Quiet baseline (60s)</v>
      </c>
      <c r="I177" s="6" t="n">
        <f aca="false">(B177-B176)/((A177-A176)/1000)</f>
        <v>0.93772893772902</v>
      </c>
      <c r="J177" s="6" t="n">
        <f aca="false">IF(OR(B177&lt;Rules!$B$2,B177&gt;Rules!$B$3,ABS(I177)&gt;Rules!$B$4,OR(B178&lt;Rules!$B$2,B178&gt;Rules!$B$3,ABS(I178)&gt;Rules!$B$4)),1,0)</f>
        <v>0</v>
      </c>
      <c r="K177" s="6" t="str">
        <f aca="false">IF(F177=1,COUNTIF($F$2:F177,1),"")</f>
        <v/>
      </c>
    </row>
    <row r="178" customFormat="false" ht="15" hidden="false" customHeight="false" outlineLevel="0" collapsed="false">
      <c r="A178" s="6" t="n">
        <v>1526.9305</v>
      </c>
      <c r="B178" s="6" t="n">
        <v>1.64029304029304</v>
      </c>
      <c r="C178" s="6" t="n">
        <v>85</v>
      </c>
      <c r="D178" s="6" t="n">
        <v>-1</v>
      </c>
      <c r="E178" s="6" t="n">
        <v>1.64908424908425</v>
      </c>
      <c r="F178" s="6" t="n">
        <v>0</v>
      </c>
      <c r="G178" s="6" t="n">
        <v>0</v>
      </c>
      <c r="H178" s="6" t="str">
        <f aca="false">IF(AND(A178&gt;=Stimuli!$B$2,A178&lt;=Stimuli!$C$2),Stimuli!$A$2,IF(AND(A178&gt;=Stimuli!$B$3,A178&lt;=Stimuli!$C$3),Stimuli!$A$3,IF(AND(A178&gt;=Stimuli!$B$4,A178&lt;=Stimuli!$C$4),Stimuli!$A$4,"")))</f>
        <v>01 Quiet baseline (60s)</v>
      </c>
      <c r="I178" s="6" t="n">
        <f aca="false">(B178-B177)/((A178-A177)/1000)</f>
        <v>-0.187545787545844</v>
      </c>
      <c r="J178" s="6" t="n">
        <f aca="false">IF(OR(B178&lt;Rules!$B$2,B178&gt;Rules!$B$3,ABS(I178)&gt;Rules!$B$4,OR(B179&lt;Rules!$B$2,B179&gt;Rules!$B$3,ABS(I179)&gt;Rules!$B$4)),1,0)</f>
        <v>0</v>
      </c>
      <c r="K178" s="6" t="str">
        <f aca="false">IF(F178=1,COUNTIF($F$2:F178,1),"")</f>
        <v/>
      </c>
    </row>
    <row r="179" customFormat="false" ht="15" hidden="false" customHeight="false" outlineLevel="0" collapsed="false">
      <c r="A179" s="6" t="n">
        <v>1534.743</v>
      </c>
      <c r="B179" s="6" t="n">
        <v>1.64468864468865</v>
      </c>
      <c r="C179" s="6" t="n">
        <v>85</v>
      </c>
      <c r="D179" s="6" t="n">
        <v>-1</v>
      </c>
      <c r="E179" s="6" t="n">
        <v>1.64908424908425</v>
      </c>
      <c r="F179" s="6" t="n">
        <v>0</v>
      </c>
      <c r="G179" s="6" t="n">
        <v>0</v>
      </c>
      <c r="H179" s="6" t="str">
        <f aca="false">IF(AND(A179&gt;=Stimuli!$B$2,A179&lt;=Stimuli!$C$2),Stimuli!$A$2,IF(AND(A179&gt;=Stimuli!$B$3,A179&lt;=Stimuli!$C$3),Stimuli!$A$3,IF(AND(A179&gt;=Stimuli!$B$4,A179&lt;=Stimuli!$C$4),Stimuli!$A$4,"")))</f>
        <v>01 Quiet baseline (60s)</v>
      </c>
      <c r="I179" s="6" t="n">
        <f aca="false">(B179-B178)/((A179-A178)/1000)</f>
        <v>0.562637362637446</v>
      </c>
      <c r="J179" s="6" t="n">
        <f aca="false">IF(OR(B179&lt;Rules!$B$2,B179&gt;Rules!$B$3,ABS(I179)&gt;Rules!$B$4,OR(B180&lt;Rules!$B$2,B180&gt;Rules!$B$3,ABS(I180)&gt;Rules!$B$4)),1,0)</f>
        <v>0</v>
      </c>
      <c r="K179" s="6" t="str">
        <f aca="false">IF(F179=1,COUNTIF($F$2:F179,1),"")</f>
        <v/>
      </c>
    </row>
    <row r="180" customFormat="false" ht="15" hidden="false" customHeight="false" outlineLevel="0" collapsed="false">
      <c r="A180" s="6" t="n">
        <v>1542.5555</v>
      </c>
      <c r="B180" s="6" t="n">
        <v>1.63882783882784</v>
      </c>
      <c r="C180" s="6" t="n">
        <v>85</v>
      </c>
      <c r="D180" s="6" t="n">
        <v>-1</v>
      </c>
      <c r="E180" s="6" t="n">
        <v>1.64908424908425</v>
      </c>
      <c r="F180" s="6" t="n">
        <v>0</v>
      </c>
      <c r="G180" s="6" t="n">
        <v>0</v>
      </c>
      <c r="H180" s="6" t="str">
        <f aca="false">IF(AND(A180&gt;=Stimuli!$B$2,A180&lt;=Stimuli!$C$2),Stimuli!$A$2,IF(AND(A180&gt;=Stimuli!$B$3,A180&lt;=Stimuli!$C$3),Stimuli!$A$3,IF(AND(A180&gt;=Stimuli!$B$4,A180&lt;=Stimuli!$C$4),Stimuli!$A$4,"")))</f>
        <v>01 Quiet baseline (60s)</v>
      </c>
      <c r="I180" s="6" t="n">
        <f aca="false">(B180-B179)/((A180-A179)/1000)</f>
        <v>-0.750183150183176</v>
      </c>
      <c r="J180" s="6" t="n">
        <f aca="false">IF(OR(B180&lt;Rules!$B$2,B180&gt;Rules!$B$3,ABS(I180)&gt;Rules!$B$4,OR(B181&lt;Rules!$B$2,B181&gt;Rules!$B$3,ABS(I181)&gt;Rules!$B$4)),1,0)</f>
        <v>0</v>
      </c>
      <c r="K180" s="6" t="str">
        <f aca="false">IF(F180=1,COUNTIF($F$2:F180,1),"")</f>
        <v/>
      </c>
    </row>
    <row r="181" customFormat="false" ht="15" hidden="false" customHeight="false" outlineLevel="0" collapsed="false">
      <c r="A181" s="6" t="n">
        <v>1550.368</v>
      </c>
      <c r="B181" s="6" t="n">
        <v>1.64615384615385</v>
      </c>
      <c r="C181" s="6" t="n">
        <v>85</v>
      </c>
      <c r="D181" s="6" t="n">
        <v>-1</v>
      </c>
      <c r="E181" s="6" t="n">
        <v>1.64908424908425</v>
      </c>
      <c r="F181" s="6" t="n">
        <v>0</v>
      </c>
      <c r="G181" s="6" t="n">
        <v>0</v>
      </c>
      <c r="H181" s="6" t="str">
        <f aca="false">IF(AND(A181&gt;=Stimuli!$B$2,A181&lt;=Stimuli!$C$2),Stimuli!$A$2,IF(AND(A181&gt;=Stimuli!$B$3,A181&lt;=Stimuli!$C$3),Stimuli!$A$3,IF(AND(A181&gt;=Stimuli!$B$4,A181&lt;=Stimuli!$C$4),Stimuli!$A$4,"")))</f>
        <v>01 Quiet baseline (60s)</v>
      </c>
      <c r="I181" s="6" t="n">
        <f aca="false">(B181-B180)/((A181-A180)/1000)</f>
        <v>0.937728937728906</v>
      </c>
      <c r="J181" s="6" t="n">
        <f aca="false">IF(OR(B181&lt;Rules!$B$2,B181&gt;Rules!$B$3,ABS(I181)&gt;Rules!$B$4,OR(B182&lt;Rules!$B$2,B182&gt;Rules!$B$3,ABS(I182)&gt;Rules!$B$4)),1,0)</f>
        <v>0</v>
      </c>
      <c r="K181" s="6" t="str">
        <f aca="false">IF(F181=1,COUNTIF($F$2:F181,1),"")</f>
        <v/>
      </c>
    </row>
    <row r="182" customFormat="false" ht="15" hidden="false" customHeight="false" outlineLevel="0" collapsed="false">
      <c r="A182" s="6" t="n">
        <v>1558.1805</v>
      </c>
      <c r="B182" s="6" t="n">
        <v>1.64322344322344</v>
      </c>
      <c r="C182" s="6" t="n">
        <v>85</v>
      </c>
      <c r="D182" s="6" t="n">
        <v>-1</v>
      </c>
      <c r="E182" s="6" t="n">
        <v>1.64908424908425</v>
      </c>
      <c r="F182" s="6" t="n">
        <v>0</v>
      </c>
      <c r="G182" s="6" t="n">
        <v>0</v>
      </c>
      <c r="H182" s="6" t="str">
        <f aca="false">IF(AND(A182&gt;=Stimuli!$B$2,A182&lt;=Stimuli!$C$2),Stimuli!$A$2,IF(AND(A182&gt;=Stimuli!$B$3,A182&lt;=Stimuli!$C$3),Stimuli!$A$3,IF(AND(A182&gt;=Stimuli!$B$4,A182&lt;=Stimuli!$C$4),Stimuli!$A$4,"")))</f>
        <v>01 Quiet baseline (60s)</v>
      </c>
      <c r="I182" s="6" t="n">
        <f aca="false">(B182-B181)/((A182-A181)/1000)</f>
        <v>-0.375091575091602</v>
      </c>
      <c r="J182" s="6" t="n">
        <f aca="false">IF(OR(B182&lt;Rules!$B$2,B182&gt;Rules!$B$3,ABS(I182)&gt;Rules!$B$4,OR(B183&lt;Rules!$B$2,B183&gt;Rules!$B$3,ABS(I183)&gt;Rules!$B$4)),1,0)</f>
        <v>0</v>
      </c>
      <c r="K182" s="6" t="str">
        <f aca="false">IF(F182=1,COUNTIF($F$2:F182,1),"")</f>
        <v/>
      </c>
    </row>
    <row r="183" customFormat="false" ht="15" hidden="false" customHeight="false" outlineLevel="0" collapsed="false">
      <c r="A183" s="6" t="n">
        <v>1565.993</v>
      </c>
      <c r="B183" s="6" t="n">
        <v>1.64761904761905</v>
      </c>
      <c r="C183" s="6" t="n">
        <v>85</v>
      </c>
      <c r="D183" s="6" t="n">
        <v>-1</v>
      </c>
      <c r="E183" s="6" t="n">
        <v>1.64908424908425</v>
      </c>
      <c r="F183" s="6" t="n">
        <v>0</v>
      </c>
      <c r="G183" s="6" t="n">
        <v>0</v>
      </c>
      <c r="H183" s="6" t="str">
        <f aca="false">IF(AND(A183&gt;=Stimuli!$B$2,A183&lt;=Stimuli!$C$2),Stimuli!$A$2,IF(AND(A183&gt;=Stimuli!$B$3,A183&lt;=Stimuli!$C$3),Stimuli!$A$3,IF(AND(A183&gt;=Stimuli!$B$4,A183&lt;=Stimuli!$C$4),Stimuli!$A$4,"")))</f>
        <v>01 Quiet baseline (60s)</v>
      </c>
      <c r="I183" s="6" t="n">
        <f aca="false">(B183-B182)/((A183-A182)/1000)</f>
        <v>0.562637362637332</v>
      </c>
      <c r="J183" s="6" t="n">
        <f aca="false">IF(OR(B183&lt;Rules!$B$2,B183&gt;Rules!$B$3,ABS(I183)&gt;Rules!$B$4,OR(B184&lt;Rules!$B$2,B184&gt;Rules!$B$3,ABS(I184)&gt;Rules!$B$4)),1,0)</f>
        <v>0</v>
      </c>
      <c r="K183" s="6" t="str">
        <f aca="false">IF(F183=1,COUNTIF($F$2:F183,1),"")</f>
        <v/>
      </c>
    </row>
    <row r="184" customFormat="false" ht="15" hidden="false" customHeight="false" outlineLevel="0" collapsed="false">
      <c r="A184" s="6" t="n">
        <v>1573.8055</v>
      </c>
      <c r="B184" s="6" t="n">
        <v>1.64468864468865</v>
      </c>
      <c r="C184" s="6" t="n">
        <v>85</v>
      </c>
      <c r="D184" s="6" t="n">
        <v>-1</v>
      </c>
      <c r="E184" s="6" t="n">
        <v>1.64908424908425</v>
      </c>
      <c r="F184" s="6" t="n">
        <v>0</v>
      </c>
      <c r="G184" s="6" t="n">
        <v>0</v>
      </c>
      <c r="H184" s="6" t="str">
        <f aca="false">IF(AND(A184&gt;=Stimuli!$B$2,A184&lt;=Stimuli!$C$2),Stimuli!$A$2,IF(AND(A184&gt;=Stimuli!$B$3,A184&lt;=Stimuli!$C$3),Stimuli!$A$3,IF(AND(A184&gt;=Stimuli!$B$4,A184&lt;=Stimuli!$C$4),Stimuli!$A$4,"")))</f>
        <v>01 Quiet baseline (60s)</v>
      </c>
      <c r="I184" s="6" t="n">
        <f aca="false">(B184-B183)/((A184-A183)/1000)</f>
        <v>-0.37509157509146</v>
      </c>
      <c r="J184" s="6" t="n">
        <f aca="false">IF(OR(B184&lt;Rules!$B$2,B184&gt;Rules!$B$3,ABS(I184)&gt;Rules!$B$4,OR(B185&lt;Rules!$B$2,B185&gt;Rules!$B$3,ABS(I185)&gt;Rules!$B$4)),1,0)</f>
        <v>0</v>
      </c>
      <c r="K184" s="6" t="str">
        <f aca="false">IF(F184=1,COUNTIF($F$2:F184,1),"")</f>
        <v/>
      </c>
    </row>
    <row r="185" customFormat="false" ht="15" hidden="false" customHeight="false" outlineLevel="0" collapsed="false">
      <c r="A185" s="6" t="n">
        <v>1581.618</v>
      </c>
      <c r="B185" s="6" t="n">
        <v>1.64908424908425</v>
      </c>
      <c r="C185" s="6" t="n">
        <v>85</v>
      </c>
      <c r="D185" s="6" t="n">
        <v>-1</v>
      </c>
      <c r="E185" s="6" t="n">
        <v>1.64908424908425</v>
      </c>
      <c r="F185" s="6" t="n">
        <v>0</v>
      </c>
      <c r="G185" s="6" t="n">
        <v>0</v>
      </c>
      <c r="H185" s="6" t="str">
        <f aca="false">IF(AND(A185&gt;=Stimuli!$B$2,A185&lt;=Stimuli!$C$2),Stimuli!$A$2,IF(AND(A185&gt;=Stimuli!$B$3,A185&lt;=Stimuli!$C$3),Stimuli!$A$3,IF(AND(A185&gt;=Stimuli!$B$4,A185&lt;=Stimuli!$C$4),Stimuli!$A$4,"")))</f>
        <v>01 Quiet baseline (60s)</v>
      </c>
      <c r="I185" s="6" t="n">
        <f aca="false">(B185-B184)/((A185-A184)/1000)</f>
        <v>0.562637362637304</v>
      </c>
      <c r="J185" s="6" t="n">
        <f aca="false">IF(OR(B185&lt;Rules!$B$2,B185&gt;Rules!$B$3,ABS(I185)&gt;Rules!$B$4,OR(B186&lt;Rules!$B$2,B186&gt;Rules!$B$3,ABS(I186)&gt;Rules!$B$4)),1,0)</f>
        <v>0</v>
      </c>
      <c r="K185" s="6" t="str">
        <f aca="false">IF(F185=1,COUNTIF($F$2:F185,1),"")</f>
        <v/>
      </c>
    </row>
    <row r="186" customFormat="false" ht="15" hidden="false" customHeight="false" outlineLevel="0" collapsed="false">
      <c r="A186" s="6" t="n">
        <v>1589.4305</v>
      </c>
      <c r="B186" s="6" t="n">
        <v>1.64908424908425</v>
      </c>
      <c r="C186" s="6" t="n">
        <v>85</v>
      </c>
      <c r="D186" s="6" t="n">
        <v>-1</v>
      </c>
      <c r="E186" s="6" t="n">
        <v>1.65054945054945</v>
      </c>
      <c r="F186" s="6" t="n">
        <v>0</v>
      </c>
      <c r="G186" s="6" t="n">
        <v>0</v>
      </c>
      <c r="H186" s="6" t="str">
        <f aca="false">IF(AND(A186&gt;=Stimuli!$B$2,A186&lt;=Stimuli!$C$2),Stimuli!$A$2,IF(AND(A186&gt;=Stimuli!$B$3,A186&lt;=Stimuli!$C$3),Stimuli!$A$3,IF(AND(A186&gt;=Stimuli!$B$4,A186&lt;=Stimuli!$C$4),Stimuli!$A$4,"")))</f>
        <v>01 Quiet baseline (60s)</v>
      </c>
      <c r="I186" s="6" t="n">
        <f aca="false">(B186-B185)/((A186-A185)/1000)</f>
        <v>0</v>
      </c>
      <c r="J186" s="6" t="n">
        <f aca="false">IF(OR(B186&lt;Rules!$B$2,B186&gt;Rules!$B$3,ABS(I186)&gt;Rules!$B$4,OR(B187&lt;Rules!$B$2,B187&gt;Rules!$B$3,ABS(I187)&gt;Rules!$B$4)),1,0)</f>
        <v>0</v>
      </c>
      <c r="K186" s="6" t="str">
        <f aca="false">IF(F186=1,COUNTIF($F$2:F186,1),"")</f>
        <v/>
      </c>
    </row>
    <row r="187" customFormat="false" ht="15" hidden="false" customHeight="false" outlineLevel="0" collapsed="false">
      <c r="A187" s="6" t="n">
        <v>1597.243</v>
      </c>
      <c r="B187" s="6" t="n">
        <v>1.65201465201465</v>
      </c>
      <c r="C187" s="6" t="n">
        <v>85</v>
      </c>
      <c r="D187" s="6" t="n">
        <v>-1</v>
      </c>
      <c r="E187" s="6" t="n">
        <v>1.65054945054945</v>
      </c>
      <c r="F187" s="6" t="n">
        <v>0</v>
      </c>
      <c r="G187" s="6" t="n">
        <v>0</v>
      </c>
      <c r="H187" s="6" t="str">
        <f aca="false">IF(AND(A187&gt;=Stimuli!$B$2,A187&lt;=Stimuli!$C$2),Stimuli!$A$2,IF(AND(A187&gt;=Stimuli!$B$3,A187&lt;=Stimuli!$C$3),Stimuli!$A$3,IF(AND(A187&gt;=Stimuli!$B$4,A187&lt;=Stimuli!$C$4),Stimuli!$A$4,"")))</f>
        <v>01 Quiet baseline (60s)</v>
      </c>
      <c r="I187" s="6" t="n">
        <f aca="false">(B187-B186)/((A187-A186)/1000)</f>
        <v>0.375091575091574</v>
      </c>
      <c r="J187" s="6" t="n">
        <f aca="false">IF(OR(B187&lt;Rules!$B$2,B187&gt;Rules!$B$3,ABS(I187)&gt;Rules!$B$4,OR(B188&lt;Rules!$B$2,B188&gt;Rules!$B$3,ABS(I188)&gt;Rules!$B$4)),1,0)</f>
        <v>0</v>
      </c>
      <c r="K187" s="6" t="str">
        <f aca="false">IF(F187=1,COUNTIF($F$2:F187,1),"")</f>
        <v/>
      </c>
    </row>
    <row r="188" customFormat="false" ht="15" hidden="false" customHeight="false" outlineLevel="0" collapsed="false">
      <c r="A188" s="6" t="n">
        <v>1605.0555</v>
      </c>
      <c r="B188" s="6" t="n">
        <v>1.65347985347985</v>
      </c>
      <c r="C188" s="6" t="n">
        <v>85</v>
      </c>
      <c r="D188" s="6" t="n">
        <v>-1</v>
      </c>
      <c r="E188" s="6" t="n">
        <v>1.65054945054945</v>
      </c>
      <c r="F188" s="6" t="n">
        <v>0</v>
      </c>
      <c r="G188" s="6" t="n">
        <v>0</v>
      </c>
      <c r="H188" s="6" t="str">
        <f aca="false">IF(AND(A188&gt;=Stimuli!$B$2,A188&lt;=Stimuli!$C$2),Stimuli!$A$2,IF(AND(A188&gt;=Stimuli!$B$3,A188&lt;=Stimuli!$C$3),Stimuli!$A$3,IF(AND(A188&gt;=Stimuli!$B$4,A188&lt;=Stimuli!$C$4),Stimuli!$A$4,"")))</f>
        <v>01 Quiet baseline (60s)</v>
      </c>
      <c r="I188" s="6" t="n">
        <f aca="false">(B188-B187)/((A188-A187)/1000)</f>
        <v>0.18754578754573</v>
      </c>
      <c r="J188" s="6" t="n">
        <f aca="false">IF(OR(B188&lt;Rules!$B$2,B188&gt;Rules!$B$3,ABS(I188)&gt;Rules!$B$4,OR(B189&lt;Rules!$B$2,B189&gt;Rules!$B$3,ABS(I189)&gt;Rules!$B$4)),1,0)</f>
        <v>0</v>
      </c>
      <c r="K188" s="6" t="str">
        <f aca="false">IF(F188=1,COUNTIF($F$2:F188,1),"")</f>
        <v/>
      </c>
    </row>
    <row r="189" customFormat="false" ht="15" hidden="false" customHeight="false" outlineLevel="0" collapsed="false">
      <c r="A189" s="6" t="n">
        <v>1612.868</v>
      </c>
      <c r="B189" s="6" t="n">
        <v>1.65201465201465</v>
      </c>
      <c r="C189" s="6" t="n">
        <v>85</v>
      </c>
      <c r="D189" s="6" t="n">
        <v>-1</v>
      </c>
      <c r="E189" s="6" t="n">
        <v>1.65201465201465</v>
      </c>
      <c r="F189" s="6" t="n">
        <v>0</v>
      </c>
      <c r="G189" s="6" t="n">
        <v>0</v>
      </c>
      <c r="H189" s="6" t="str">
        <f aca="false">IF(AND(A189&gt;=Stimuli!$B$2,A189&lt;=Stimuli!$C$2),Stimuli!$A$2,IF(AND(A189&gt;=Stimuli!$B$3,A189&lt;=Stimuli!$C$3),Stimuli!$A$3,IF(AND(A189&gt;=Stimuli!$B$4,A189&lt;=Stimuli!$C$4),Stimuli!$A$4,"")))</f>
        <v>01 Quiet baseline (60s)</v>
      </c>
      <c r="I189" s="6" t="n">
        <f aca="false">(B189-B188)/((A189-A188)/1000)</f>
        <v>-0.18754578754573</v>
      </c>
      <c r="J189" s="6" t="n">
        <f aca="false">IF(OR(B189&lt;Rules!$B$2,B189&gt;Rules!$B$3,ABS(I189)&gt;Rules!$B$4,OR(B190&lt;Rules!$B$2,B190&gt;Rules!$B$3,ABS(I190)&gt;Rules!$B$4)),1,0)</f>
        <v>0</v>
      </c>
      <c r="K189" s="6" t="str">
        <f aca="false">IF(F189=1,COUNTIF($F$2:F189,1),"")</f>
        <v/>
      </c>
    </row>
    <row r="190" customFormat="false" ht="15" hidden="false" customHeight="false" outlineLevel="0" collapsed="false">
      <c r="A190" s="6" t="n">
        <v>1620.6805</v>
      </c>
      <c r="B190" s="6" t="n">
        <v>1.65494505494506</v>
      </c>
      <c r="C190" s="6" t="n">
        <v>85</v>
      </c>
      <c r="D190" s="6" t="n">
        <v>-1</v>
      </c>
      <c r="E190" s="6" t="n">
        <v>1.65201465201465</v>
      </c>
      <c r="F190" s="6" t="n">
        <v>0</v>
      </c>
      <c r="G190" s="6" t="n">
        <v>0</v>
      </c>
      <c r="H190" s="6" t="str">
        <f aca="false">IF(AND(A190&gt;=Stimuli!$B$2,A190&lt;=Stimuli!$C$2),Stimuli!$A$2,IF(AND(A190&gt;=Stimuli!$B$3,A190&lt;=Stimuli!$C$3),Stimuli!$A$3,IF(AND(A190&gt;=Stimuli!$B$4,A190&lt;=Stimuli!$C$4),Stimuli!$A$4,"")))</f>
        <v>01 Quiet baseline (60s)</v>
      </c>
      <c r="I190" s="6" t="n">
        <f aca="false">(B190-B189)/((A190-A189)/1000)</f>
        <v>0.375091575091602</v>
      </c>
      <c r="J190" s="6" t="n">
        <f aca="false">IF(OR(B190&lt;Rules!$B$2,B190&gt;Rules!$B$3,ABS(I190)&gt;Rules!$B$4,OR(B191&lt;Rules!$B$2,B191&gt;Rules!$B$3,ABS(I191)&gt;Rules!$B$4)),1,0)</f>
        <v>0</v>
      </c>
      <c r="K190" s="6" t="str">
        <f aca="false">IF(F190=1,COUNTIF($F$2:F190,1),"")</f>
        <v/>
      </c>
    </row>
    <row r="191" customFormat="false" ht="15" hidden="false" customHeight="false" outlineLevel="0" collapsed="false">
      <c r="A191" s="6" t="n">
        <v>1628.493</v>
      </c>
      <c r="B191" s="6" t="n">
        <v>1.65201465201465</v>
      </c>
      <c r="C191" s="6" t="n">
        <v>85</v>
      </c>
      <c r="D191" s="6" t="n">
        <v>-1</v>
      </c>
      <c r="E191" s="6" t="n">
        <v>1.65201465201465</v>
      </c>
      <c r="F191" s="6" t="n">
        <v>0</v>
      </c>
      <c r="G191" s="6" t="n">
        <v>0</v>
      </c>
      <c r="H191" s="6" t="str">
        <f aca="false">IF(AND(A191&gt;=Stimuli!$B$2,A191&lt;=Stimuli!$C$2),Stimuli!$A$2,IF(AND(A191&gt;=Stimuli!$B$3,A191&lt;=Stimuli!$C$3),Stimuli!$A$3,IF(AND(A191&gt;=Stimuli!$B$4,A191&lt;=Stimuli!$C$4),Stimuli!$A$4,"")))</f>
        <v>01 Quiet baseline (60s)</v>
      </c>
      <c r="I191" s="6" t="n">
        <f aca="false">(B191-B190)/((A191-A190)/1000)</f>
        <v>-0.375091575091602</v>
      </c>
      <c r="J191" s="6" t="n">
        <f aca="false">IF(OR(B191&lt;Rules!$B$2,B191&gt;Rules!$B$3,ABS(I191)&gt;Rules!$B$4,OR(B192&lt;Rules!$B$2,B192&gt;Rules!$B$3,ABS(I192)&gt;Rules!$B$4)),1,0)</f>
        <v>0</v>
      </c>
      <c r="K191" s="6" t="str">
        <f aca="false">IF(F191=1,COUNTIF($F$2:F191,1),"")</f>
        <v/>
      </c>
    </row>
    <row r="192" customFormat="false" ht="15" hidden="false" customHeight="false" outlineLevel="0" collapsed="false">
      <c r="A192" s="6" t="n">
        <v>1636.3055</v>
      </c>
      <c r="B192" s="6" t="n">
        <v>1.65641025641026</v>
      </c>
      <c r="C192" s="6" t="n">
        <v>85</v>
      </c>
      <c r="D192" s="6" t="n">
        <v>-1</v>
      </c>
      <c r="E192" s="6" t="n">
        <v>1.65201465201465</v>
      </c>
      <c r="F192" s="6" t="n">
        <v>0</v>
      </c>
      <c r="G192" s="6" t="n">
        <v>0</v>
      </c>
      <c r="H192" s="6" t="str">
        <f aca="false">IF(AND(A192&gt;=Stimuli!$B$2,A192&lt;=Stimuli!$C$2),Stimuli!$A$2,IF(AND(A192&gt;=Stimuli!$B$3,A192&lt;=Stimuli!$C$3),Stimuli!$A$3,IF(AND(A192&gt;=Stimuli!$B$4,A192&lt;=Stimuli!$C$4),Stimuli!$A$4,"")))</f>
        <v>01 Quiet baseline (60s)</v>
      </c>
      <c r="I192" s="6" t="n">
        <f aca="false">(B192-B191)/((A192-A191)/1000)</f>
        <v>0.562637362637332</v>
      </c>
      <c r="J192" s="6" t="n">
        <f aca="false">IF(OR(B192&lt;Rules!$B$2,B192&gt;Rules!$B$3,ABS(I192)&gt;Rules!$B$4,OR(B193&lt;Rules!$B$2,B193&gt;Rules!$B$3,ABS(I193)&gt;Rules!$B$4)),1,0)</f>
        <v>0</v>
      </c>
      <c r="K192" s="6" t="str">
        <f aca="false">IF(F192=1,COUNTIF($F$2:F192,1),"")</f>
        <v/>
      </c>
    </row>
    <row r="193" customFormat="false" ht="15" hidden="false" customHeight="false" outlineLevel="0" collapsed="false">
      <c r="A193" s="6" t="n">
        <v>1644.118</v>
      </c>
      <c r="B193" s="6" t="n">
        <v>1.65054945054945</v>
      </c>
      <c r="C193" s="6" t="n">
        <v>85</v>
      </c>
      <c r="D193" s="6" t="n">
        <v>-1</v>
      </c>
      <c r="E193" s="6" t="n">
        <v>1.65347985347985</v>
      </c>
      <c r="F193" s="6" t="n">
        <v>0</v>
      </c>
      <c r="G193" s="6" t="n">
        <v>0</v>
      </c>
      <c r="H193" s="6" t="str">
        <f aca="false">IF(AND(A193&gt;=Stimuli!$B$2,A193&lt;=Stimuli!$C$2),Stimuli!$A$2,IF(AND(A193&gt;=Stimuli!$B$3,A193&lt;=Stimuli!$C$3),Stimuli!$A$3,IF(AND(A193&gt;=Stimuli!$B$4,A193&lt;=Stimuli!$C$4),Stimuli!$A$4,"")))</f>
        <v>01 Quiet baseline (60s)</v>
      </c>
      <c r="I193" s="6" t="n">
        <f aca="false">(B193-B192)/((A193-A192)/1000)</f>
        <v>-0.750183150183062</v>
      </c>
      <c r="J193" s="6" t="n">
        <f aca="false">IF(OR(B193&lt;Rules!$B$2,B193&gt;Rules!$B$3,ABS(I193)&gt;Rules!$B$4,OR(B194&lt;Rules!$B$2,B194&gt;Rules!$B$3,ABS(I194)&gt;Rules!$B$4)),1,0)</f>
        <v>0</v>
      </c>
      <c r="K193" s="6" t="str">
        <f aca="false">IF(F193=1,COUNTIF($F$2:F193,1),"")</f>
        <v/>
      </c>
    </row>
    <row r="194" customFormat="false" ht="15" hidden="false" customHeight="false" outlineLevel="0" collapsed="false">
      <c r="A194" s="6" t="n">
        <v>1651.9305</v>
      </c>
      <c r="B194" s="6" t="n">
        <v>1.65494505494506</v>
      </c>
      <c r="C194" s="6" t="n">
        <v>85</v>
      </c>
      <c r="D194" s="6" t="n">
        <v>-1</v>
      </c>
      <c r="E194" s="6" t="n">
        <v>1.65347985347985</v>
      </c>
      <c r="F194" s="6" t="n">
        <v>0</v>
      </c>
      <c r="G194" s="6" t="n">
        <v>0</v>
      </c>
      <c r="H194" s="6" t="str">
        <f aca="false">IF(AND(A194&gt;=Stimuli!$B$2,A194&lt;=Stimuli!$C$2),Stimuli!$A$2,IF(AND(A194&gt;=Stimuli!$B$3,A194&lt;=Stimuli!$C$3),Stimuli!$A$3,IF(AND(A194&gt;=Stimuli!$B$4,A194&lt;=Stimuli!$C$4),Stimuli!$A$4,"")))</f>
        <v>01 Quiet baseline (60s)</v>
      </c>
      <c r="I194" s="6" t="n">
        <f aca="false">(B194-B193)/((A194-A193)/1000)</f>
        <v>0.562637362637332</v>
      </c>
      <c r="J194" s="6" t="n">
        <f aca="false">IF(OR(B194&lt;Rules!$B$2,B194&gt;Rules!$B$3,ABS(I194)&gt;Rules!$B$4,OR(B195&lt;Rules!$B$2,B195&gt;Rules!$B$3,ABS(I195)&gt;Rules!$B$4)),1,0)</f>
        <v>0</v>
      </c>
      <c r="K194" s="6" t="str">
        <f aca="false">IF(F194=1,COUNTIF($F$2:F194,1),"")</f>
        <v/>
      </c>
    </row>
    <row r="195" customFormat="false" ht="15" hidden="false" customHeight="false" outlineLevel="0" collapsed="false">
      <c r="A195" s="6" t="n">
        <v>1659.743</v>
      </c>
      <c r="B195" s="6" t="n">
        <v>1.64908424908425</v>
      </c>
      <c r="C195" s="6" t="n">
        <v>85</v>
      </c>
      <c r="D195" s="6" t="n">
        <v>-1</v>
      </c>
      <c r="E195" s="6" t="n">
        <v>1.65347985347985</v>
      </c>
      <c r="F195" s="6" t="n">
        <v>0</v>
      </c>
      <c r="G195" s="6" t="n">
        <v>0</v>
      </c>
      <c r="H195" s="6" t="str">
        <f aca="false">IF(AND(A195&gt;=Stimuli!$B$2,A195&lt;=Stimuli!$C$2),Stimuli!$A$2,IF(AND(A195&gt;=Stimuli!$B$3,A195&lt;=Stimuli!$C$3),Stimuli!$A$3,IF(AND(A195&gt;=Stimuli!$B$4,A195&lt;=Stimuli!$C$4),Stimuli!$A$4,"")))</f>
        <v>01 Quiet baseline (60s)</v>
      </c>
      <c r="I195" s="6" t="n">
        <f aca="false">(B195-B194)/((A195-A194)/1000)</f>
        <v>-0.750183150183176</v>
      </c>
      <c r="J195" s="6" t="n">
        <f aca="false">IF(OR(B195&lt;Rules!$B$2,B195&gt;Rules!$B$3,ABS(I195)&gt;Rules!$B$4,OR(B196&lt;Rules!$B$2,B196&gt;Rules!$B$3,ABS(I196)&gt;Rules!$B$4)),1,0)</f>
        <v>0</v>
      </c>
      <c r="K195" s="6" t="str">
        <f aca="false">IF(F195=1,COUNTIF($F$2:F195,1),"")</f>
        <v/>
      </c>
    </row>
    <row r="196" customFormat="false" ht="15" hidden="false" customHeight="false" outlineLevel="0" collapsed="false">
      <c r="A196" s="6" t="n">
        <v>1667.5555</v>
      </c>
      <c r="B196" s="6" t="n">
        <v>1.65347985347985</v>
      </c>
      <c r="C196" s="6" t="n">
        <v>85</v>
      </c>
      <c r="D196" s="6" t="n">
        <v>-1</v>
      </c>
      <c r="E196" s="6" t="n">
        <v>1.65494505494505</v>
      </c>
      <c r="F196" s="6" t="n">
        <v>0</v>
      </c>
      <c r="G196" s="6" t="n">
        <v>0</v>
      </c>
      <c r="H196" s="6" t="str">
        <f aca="false">IF(AND(A196&gt;=Stimuli!$B$2,A196&lt;=Stimuli!$C$2),Stimuli!$A$2,IF(AND(A196&gt;=Stimuli!$B$3,A196&lt;=Stimuli!$C$3),Stimuli!$A$3,IF(AND(A196&gt;=Stimuli!$B$4,A196&lt;=Stimuli!$C$4),Stimuli!$A$4,"")))</f>
        <v>01 Quiet baseline (60s)</v>
      </c>
      <c r="I196" s="6" t="n">
        <f aca="false">(B196-B195)/((A196-A195)/1000)</f>
        <v>0.562637362637304</v>
      </c>
      <c r="J196" s="6" t="n">
        <f aca="false">IF(OR(B196&lt;Rules!$B$2,B196&gt;Rules!$B$3,ABS(I196)&gt;Rules!$B$4,OR(B197&lt;Rules!$B$2,B197&gt;Rules!$B$3,ABS(I197)&gt;Rules!$B$4)),1,0)</f>
        <v>0</v>
      </c>
      <c r="K196" s="6" t="str">
        <f aca="false">IF(F196=1,COUNTIF($F$2:F196,1),"")</f>
        <v/>
      </c>
    </row>
    <row r="197" customFormat="false" ht="15" hidden="false" customHeight="false" outlineLevel="0" collapsed="false">
      <c r="A197" s="6" t="n">
        <v>1675.368</v>
      </c>
      <c r="B197" s="6" t="n">
        <v>1.64761904761905</v>
      </c>
      <c r="C197" s="6" t="n">
        <v>85</v>
      </c>
      <c r="D197" s="6" t="n">
        <v>-1</v>
      </c>
      <c r="E197" s="6" t="n">
        <v>1.65494505494505</v>
      </c>
      <c r="F197" s="6" t="n">
        <v>0</v>
      </c>
      <c r="G197" s="6" t="n">
        <v>0</v>
      </c>
      <c r="H197" s="6" t="str">
        <f aca="false">IF(AND(A197&gt;=Stimuli!$B$2,A197&lt;=Stimuli!$C$2),Stimuli!$A$2,IF(AND(A197&gt;=Stimuli!$B$3,A197&lt;=Stimuli!$C$3),Stimuli!$A$3,IF(AND(A197&gt;=Stimuli!$B$4,A197&lt;=Stimuli!$C$4),Stimuli!$A$4,"")))</f>
        <v>01 Quiet baseline (60s)</v>
      </c>
      <c r="I197" s="6" t="n">
        <f aca="false">(B197-B196)/((A197-A196)/1000)</f>
        <v>-0.750183150183148</v>
      </c>
      <c r="J197" s="6" t="n">
        <f aca="false">IF(OR(B197&lt;Rules!$B$2,B197&gt;Rules!$B$3,ABS(I197)&gt;Rules!$B$4,OR(B198&lt;Rules!$B$2,B198&gt;Rules!$B$3,ABS(I198)&gt;Rules!$B$4)),1,0)</f>
        <v>0</v>
      </c>
      <c r="K197" s="6" t="str">
        <f aca="false">IF(F197=1,COUNTIF($F$2:F197,1),"")</f>
        <v/>
      </c>
    </row>
    <row r="198" customFormat="false" ht="15" hidden="false" customHeight="false" outlineLevel="0" collapsed="false">
      <c r="A198" s="6" t="n">
        <v>1683.1805</v>
      </c>
      <c r="B198" s="6" t="n">
        <v>1.65347985347985</v>
      </c>
      <c r="C198" s="6" t="n">
        <v>85</v>
      </c>
      <c r="D198" s="6" t="n">
        <v>-1</v>
      </c>
      <c r="E198" s="6" t="n">
        <v>1.65494505494505</v>
      </c>
      <c r="F198" s="6" t="n">
        <v>0</v>
      </c>
      <c r="G198" s="6" t="n">
        <v>0</v>
      </c>
      <c r="H198" s="6" t="str">
        <f aca="false">IF(AND(A198&gt;=Stimuli!$B$2,A198&lt;=Stimuli!$C$2),Stimuli!$A$2,IF(AND(A198&gt;=Stimuli!$B$3,A198&lt;=Stimuli!$C$3),Stimuli!$A$3,IF(AND(A198&gt;=Stimuli!$B$4,A198&lt;=Stimuli!$C$4),Stimuli!$A$4,"")))</f>
        <v>01 Quiet baseline (60s)</v>
      </c>
      <c r="I198" s="6" t="n">
        <f aca="false">(B198-B197)/((A198-A197)/1000)</f>
        <v>0.750183150183148</v>
      </c>
      <c r="J198" s="6" t="n">
        <f aca="false">IF(OR(B198&lt;Rules!$B$2,B198&gt;Rules!$B$3,ABS(I198)&gt;Rules!$B$4,OR(B199&lt;Rules!$B$2,B199&gt;Rules!$B$3,ABS(I199)&gt;Rules!$B$4)),1,0)</f>
        <v>0</v>
      </c>
      <c r="K198" s="6" t="str">
        <f aca="false">IF(F198=1,COUNTIF($F$2:F198,1),"")</f>
        <v/>
      </c>
    </row>
    <row r="199" customFormat="false" ht="15" hidden="false" customHeight="false" outlineLevel="0" collapsed="false">
      <c r="A199" s="6" t="n">
        <v>1690.993</v>
      </c>
      <c r="B199" s="6" t="n">
        <v>1.65054945054945</v>
      </c>
      <c r="C199" s="6" t="n">
        <v>85</v>
      </c>
      <c r="D199" s="6" t="n">
        <v>-1</v>
      </c>
      <c r="E199" s="6" t="n">
        <v>1.65494505494505</v>
      </c>
      <c r="F199" s="6" t="n">
        <v>0</v>
      </c>
      <c r="G199" s="6" t="n">
        <v>0</v>
      </c>
      <c r="H199" s="6" t="str">
        <f aca="false">IF(AND(A199&gt;=Stimuli!$B$2,A199&lt;=Stimuli!$C$2),Stimuli!$A$2,IF(AND(A199&gt;=Stimuli!$B$3,A199&lt;=Stimuli!$C$3),Stimuli!$A$3,IF(AND(A199&gt;=Stimuli!$B$4,A199&lt;=Stimuli!$C$4),Stimuli!$A$4,"")))</f>
        <v>01 Quiet baseline (60s)</v>
      </c>
      <c r="I199" s="6" t="n">
        <f aca="false">(B199-B198)/((A199-A198)/1000)</f>
        <v>-0.37509157509146</v>
      </c>
      <c r="J199" s="6" t="n">
        <f aca="false">IF(OR(B199&lt;Rules!$B$2,B199&gt;Rules!$B$3,ABS(I199)&gt;Rules!$B$4,OR(B200&lt;Rules!$B$2,B200&gt;Rules!$B$3,ABS(I200)&gt;Rules!$B$4)),1,0)</f>
        <v>0</v>
      </c>
      <c r="K199" s="6" t="str">
        <f aca="false">IF(F199=1,COUNTIF($F$2:F199,1),"")</f>
        <v/>
      </c>
    </row>
    <row r="200" customFormat="false" ht="15" hidden="false" customHeight="false" outlineLevel="0" collapsed="false">
      <c r="A200" s="6" t="n">
        <v>1698.8055</v>
      </c>
      <c r="B200" s="6" t="n">
        <v>1.65787545787546</v>
      </c>
      <c r="C200" s="6" t="n">
        <v>85</v>
      </c>
      <c r="D200" s="6" t="n">
        <v>-1</v>
      </c>
      <c r="E200" s="6" t="n">
        <v>1.65641025641026</v>
      </c>
      <c r="F200" s="6" t="n">
        <v>0</v>
      </c>
      <c r="G200" s="6" t="n">
        <v>0</v>
      </c>
      <c r="H200" s="6" t="str">
        <f aca="false">IF(AND(A200&gt;=Stimuli!$B$2,A200&lt;=Stimuli!$C$2),Stimuli!$A$2,IF(AND(A200&gt;=Stimuli!$B$3,A200&lt;=Stimuli!$C$3),Stimuli!$A$3,IF(AND(A200&gt;=Stimuli!$B$4,A200&lt;=Stimuli!$C$4),Stimuli!$A$4,"")))</f>
        <v>01 Quiet baseline (60s)</v>
      </c>
      <c r="I200" s="6" t="n">
        <f aca="false">(B200-B199)/((A200-A199)/1000)</f>
        <v>0.937728937728906</v>
      </c>
      <c r="J200" s="6" t="n">
        <f aca="false">IF(OR(B200&lt;Rules!$B$2,B200&gt;Rules!$B$3,ABS(I200)&gt;Rules!$B$4,OR(B201&lt;Rules!$B$2,B201&gt;Rules!$B$3,ABS(I201)&gt;Rules!$B$4)),1,0)</f>
        <v>0</v>
      </c>
      <c r="K200" s="6" t="str">
        <f aca="false">IF(F200=1,COUNTIF($F$2:F200,1),"")</f>
        <v/>
      </c>
    </row>
    <row r="201" customFormat="false" ht="15" hidden="false" customHeight="false" outlineLevel="0" collapsed="false">
      <c r="A201" s="6" t="n">
        <v>1706.618</v>
      </c>
      <c r="B201" s="6" t="n">
        <v>1.65934065934066</v>
      </c>
      <c r="C201" s="6" t="n">
        <v>85</v>
      </c>
      <c r="D201" s="6" t="n">
        <v>-1</v>
      </c>
      <c r="E201" s="6" t="n">
        <v>1.65641025641026</v>
      </c>
      <c r="F201" s="6" t="n">
        <v>0</v>
      </c>
      <c r="G201" s="6" t="n">
        <v>0</v>
      </c>
      <c r="H201" s="6" t="str">
        <f aca="false">IF(AND(A201&gt;=Stimuli!$B$2,A201&lt;=Stimuli!$C$2),Stimuli!$A$2,IF(AND(A201&gt;=Stimuli!$B$3,A201&lt;=Stimuli!$C$3),Stimuli!$A$3,IF(AND(A201&gt;=Stimuli!$B$4,A201&lt;=Stimuli!$C$4),Stimuli!$A$4,"")))</f>
        <v>01 Quiet baseline (60s)</v>
      </c>
      <c r="I201" s="6" t="n">
        <f aca="false">(B201-B200)/((A201-A200)/1000)</f>
        <v>0.18754578754573</v>
      </c>
      <c r="J201" s="6" t="n">
        <f aca="false">IF(OR(B201&lt;Rules!$B$2,B201&gt;Rules!$B$3,ABS(I201)&gt;Rules!$B$4,OR(B202&lt;Rules!$B$2,B202&gt;Rules!$B$3,ABS(I202)&gt;Rules!$B$4)),1,0)</f>
        <v>0</v>
      </c>
      <c r="K201" s="6" t="str">
        <f aca="false">IF(F201=1,COUNTIF($F$2:F201,1),"")</f>
        <v/>
      </c>
    </row>
    <row r="202" customFormat="false" ht="15" hidden="false" customHeight="false" outlineLevel="0" collapsed="false">
      <c r="A202" s="6" t="n">
        <v>1714.4305</v>
      </c>
      <c r="B202" s="6" t="n">
        <v>1.66080586080586</v>
      </c>
      <c r="C202" s="6" t="n">
        <v>85</v>
      </c>
      <c r="D202" s="6" t="n">
        <v>-1</v>
      </c>
      <c r="E202" s="6" t="n">
        <v>1.65641025641026</v>
      </c>
      <c r="F202" s="6" t="n">
        <v>0</v>
      </c>
      <c r="G202" s="6" t="n">
        <v>0</v>
      </c>
      <c r="H202" s="6" t="str">
        <f aca="false">IF(AND(A202&gt;=Stimuli!$B$2,A202&lt;=Stimuli!$C$2),Stimuli!$A$2,IF(AND(A202&gt;=Stimuli!$B$3,A202&lt;=Stimuli!$C$3),Stimuli!$A$3,IF(AND(A202&gt;=Stimuli!$B$4,A202&lt;=Stimuli!$C$4),Stimuli!$A$4,"")))</f>
        <v>01 Quiet baseline (60s)</v>
      </c>
      <c r="I202" s="6" t="n">
        <f aca="false">(B202-B201)/((A202-A201)/1000)</f>
        <v>0.18754578754573</v>
      </c>
      <c r="J202" s="6" t="n">
        <f aca="false">IF(OR(B202&lt;Rules!$B$2,B202&gt;Rules!$B$3,ABS(I202)&gt;Rules!$B$4,OR(B203&lt;Rules!$B$2,B203&gt;Rules!$B$3,ABS(I203)&gt;Rules!$B$4)),1,0)</f>
        <v>0</v>
      </c>
      <c r="K202" s="6" t="str">
        <f aca="false">IF(F202=1,COUNTIF($F$2:F202,1),"")</f>
        <v/>
      </c>
    </row>
    <row r="203" customFormat="false" ht="15" hidden="false" customHeight="false" outlineLevel="0" collapsed="false">
      <c r="A203" s="6" t="n">
        <v>1722.243</v>
      </c>
      <c r="B203" s="6" t="n">
        <v>1.66373626373626</v>
      </c>
      <c r="C203" s="6" t="n">
        <v>85</v>
      </c>
      <c r="D203" s="6" t="n">
        <v>-1</v>
      </c>
      <c r="E203" s="6" t="n">
        <v>1.65787545787546</v>
      </c>
      <c r="F203" s="6" t="n">
        <v>0</v>
      </c>
      <c r="G203" s="6" t="n">
        <v>0</v>
      </c>
      <c r="H203" s="6" t="str">
        <f aca="false">IF(AND(A203&gt;=Stimuli!$B$2,A203&lt;=Stimuli!$C$2),Stimuli!$A$2,IF(AND(A203&gt;=Stimuli!$B$3,A203&lt;=Stimuli!$C$3),Stimuli!$A$3,IF(AND(A203&gt;=Stimuli!$B$4,A203&lt;=Stimuli!$C$4),Stimuli!$A$4,"")))</f>
        <v>01 Quiet baseline (60s)</v>
      </c>
      <c r="I203" s="6" t="n">
        <f aca="false">(B203-B202)/((A203-A202)/1000)</f>
        <v>0.375091575091716</v>
      </c>
      <c r="J203" s="6" t="n">
        <f aca="false">IF(OR(B203&lt;Rules!$B$2,B203&gt;Rules!$B$3,ABS(I203)&gt;Rules!$B$4,OR(B204&lt;Rules!$B$2,B204&gt;Rules!$B$3,ABS(I204)&gt;Rules!$B$4)),1,0)</f>
        <v>0</v>
      </c>
      <c r="K203" s="6" t="str">
        <f aca="false">IF(F203=1,COUNTIF($F$2:F203,1),"")</f>
        <v/>
      </c>
    </row>
    <row r="204" customFormat="false" ht="15" hidden="false" customHeight="false" outlineLevel="0" collapsed="false">
      <c r="A204" s="6" t="n">
        <v>1730.0555</v>
      </c>
      <c r="B204" s="6" t="n">
        <v>1.66520146520147</v>
      </c>
      <c r="C204" s="6" t="n">
        <v>85</v>
      </c>
      <c r="D204" s="6" t="n">
        <v>-1</v>
      </c>
      <c r="E204" s="6" t="n">
        <v>1.65934065934066</v>
      </c>
      <c r="F204" s="6" t="n">
        <v>0</v>
      </c>
      <c r="G204" s="6" t="n">
        <v>0</v>
      </c>
      <c r="H204" s="6" t="str">
        <f aca="false">IF(AND(A204&gt;=Stimuli!$B$2,A204&lt;=Stimuli!$C$2),Stimuli!$A$2,IF(AND(A204&gt;=Stimuli!$B$3,A204&lt;=Stimuli!$C$3),Stimuli!$A$3,IF(AND(A204&gt;=Stimuli!$B$4,A204&lt;=Stimuli!$C$4),Stimuli!$A$4,"")))</f>
        <v>01 Quiet baseline (60s)</v>
      </c>
      <c r="I204" s="6" t="n">
        <f aca="false">(B204-B203)/((A204-A203)/1000)</f>
        <v>0.18754578754573</v>
      </c>
      <c r="J204" s="6" t="n">
        <f aca="false">IF(OR(B204&lt;Rules!$B$2,B204&gt;Rules!$B$3,ABS(I204)&gt;Rules!$B$4,OR(B205&lt;Rules!$B$2,B205&gt;Rules!$B$3,ABS(I205)&gt;Rules!$B$4)),1,0)</f>
        <v>0</v>
      </c>
      <c r="K204" s="6" t="str">
        <f aca="false">IF(F204=1,COUNTIF($F$2:F204,1),"")</f>
        <v/>
      </c>
    </row>
    <row r="205" customFormat="false" ht="15" hidden="false" customHeight="false" outlineLevel="0" collapsed="false">
      <c r="A205" s="6" t="n">
        <v>1737.868</v>
      </c>
      <c r="B205" s="6" t="n">
        <v>1.66813186813187</v>
      </c>
      <c r="C205" s="6" t="n">
        <v>85</v>
      </c>
      <c r="D205" s="6" t="n">
        <v>-1</v>
      </c>
      <c r="E205" s="6" t="n">
        <v>1.65934065934066</v>
      </c>
      <c r="F205" s="6" t="n">
        <v>0</v>
      </c>
      <c r="G205" s="6" t="n">
        <v>0</v>
      </c>
      <c r="H205" s="6" t="str">
        <f aca="false">IF(AND(A205&gt;=Stimuli!$B$2,A205&lt;=Stimuli!$C$2),Stimuli!$A$2,IF(AND(A205&gt;=Stimuli!$B$3,A205&lt;=Stimuli!$C$3),Stimuli!$A$3,IF(AND(A205&gt;=Stimuli!$B$4,A205&lt;=Stimuli!$C$4),Stimuli!$A$4,"")))</f>
        <v>01 Quiet baseline (60s)</v>
      </c>
      <c r="I205" s="6" t="n">
        <f aca="false">(B205-B204)/((A205-A204)/1000)</f>
        <v>0.375091575091574</v>
      </c>
      <c r="J205" s="6" t="n">
        <f aca="false">IF(OR(B205&lt;Rules!$B$2,B205&gt;Rules!$B$3,ABS(I205)&gt;Rules!$B$4,OR(B206&lt;Rules!$B$2,B206&gt;Rules!$B$3,ABS(I206)&gt;Rules!$B$4)),1,0)</f>
        <v>0</v>
      </c>
      <c r="K205" s="6" t="str">
        <f aca="false">IF(F205=1,COUNTIF($F$2:F205,1),"")</f>
        <v/>
      </c>
    </row>
    <row r="206" customFormat="false" ht="15" hidden="false" customHeight="false" outlineLevel="0" collapsed="false">
      <c r="A206" s="6" t="n">
        <v>1745.6805</v>
      </c>
      <c r="B206" s="6" t="n">
        <v>1.66666666666667</v>
      </c>
      <c r="C206" s="6" t="n">
        <v>85</v>
      </c>
      <c r="D206" s="6" t="n">
        <v>-1</v>
      </c>
      <c r="E206" s="6" t="n">
        <v>1.65934065934066</v>
      </c>
      <c r="F206" s="6" t="n">
        <v>0</v>
      </c>
      <c r="G206" s="6" t="n">
        <v>0</v>
      </c>
      <c r="H206" s="6" t="str">
        <f aca="false">IF(AND(A206&gt;=Stimuli!$B$2,A206&lt;=Stimuli!$C$2),Stimuli!$A$2,IF(AND(A206&gt;=Stimuli!$B$3,A206&lt;=Stimuli!$C$3),Stimuli!$A$3,IF(AND(A206&gt;=Stimuli!$B$4,A206&lt;=Stimuli!$C$4),Stimuli!$A$4,"")))</f>
        <v>01 Quiet baseline (60s)</v>
      </c>
      <c r="I206" s="6" t="n">
        <f aca="false">(B206-B205)/((A206-A205)/1000)</f>
        <v>-0.18754578754573</v>
      </c>
      <c r="J206" s="6" t="n">
        <f aca="false">IF(OR(B206&lt;Rules!$B$2,B206&gt;Rules!$B$3,ABS(I206)&gt;Rules!$B$4,OR(B207&lt;Rules!$B$2,B207&gt;Rules!$B$3,ABS(I207)&gt;Rules!$B$4)),1,0)</f>
        <v>0</v>
      </c>
      <c r="K206" s="6" t="str">
        <f aca="false">IF(F206=1,COUNTIF($F$2:F206,1),"")</f>
        <v/>
      </c>
    </row>
    <row r="207" customFormat="false" ht="15" hidden="false" customHeight="false" outlineLevel="0" collapsed="false">
      <c r="A207" s="6" t="n">
        <v>1753.493</v>
      </c>
      <c r="B207" s="6" t="n">
        <v>1.66959706959707</v>
      </c>
      <c r="C207" s="6" t="n">
        <v>85</v>
      </c>
      <c r="D207" s="6" t="n">
        <v>-1</v>
      </c>
      <c r="E207" s="6" t="n">
        <v>1.65934065934066</v>
      </c>
      <c r="F207" s="6" t="n">
        <v>0</v>
      </c>
      <c r="G207" s="6" t="n">
        <v>0</v>
      </c>
      <c r="H207" s="6" t="str">
        <f aca="false">IF(AND(A207&gt;=Stimuli!$B$2,A207&lt;=Stimuli!$C$2),Stimuli!$A$2,IF(AND(A207&gt;=Stimuli!$B$3,A207&lt;=Stimuli!$C$3),Stimuli!$A$3,IF(AND(A207&gt;=Stimuli!$B$4,A207&lt;=Stimuli!$C$4),Stimuli!$A$4,"")))</f>
        <v>01 Quiet baseline (60s)</v>
      </c>
      <c r="I207" s="6" t="n">
        <f aca="false">(B207-B206)/((A207-A206)/1000)</f>
        <v>0.37509157509146</v>
      </c>
      <c r="J207" s="6" t="n">
        <f aca="false">IF(OR(B207&lt;Rules!$B$2,B207&gt;Rules!$B$3,ABS(I207)&gt;Rules!$B$4,OR(B208&lt;Rules!$B$2,B208&gt;Rules!$B$3,ABS(I208)&gt;Rules!$B$4)),1,0)</f>
        <v>0</v>
      </c>
      <c r="K207" s="6" t="str">
        <f aca="false">IF(F207=1,COUNTIF($F$2:F207,1),"")</f>
        <v/>
      </c>
    </row>
    <row r="208" customFormat="false" ht="15" hidden="false" customHeight="false" outlineLevel="0" collapsed="false">
      <c r="A208" s="6" t="n">
        <v>1761.3055</v>
      </c>
      <c r="B208" s="6" t="n">
        <v>1.66666666666667</v>
      </c>
      <c r="C208" s="6" t="n">
        <v>85</v>
      </c>
      <c r="D208" s="6" t="n">
        <v>-1</v>
      </c>
      <c r="E208" s="6" t="n">
        <v>1.66080586080586</v>
      </c>
      <c r="F208" s="6" t="n">
        <v>0</v>
      </c>
      <c r="G208" s="6" t="n">
        <v>0</v>
      </c>
      <c r="H208" s="6" t="str">
        <f aca="false">IF(AND(A208&gt;=Stimuli!$B$2,A208&lt;=Stimuli!$C$2),Stimuli!$A$2,IF(AND(A208&gt;=Stimuli!$B$3,A208&lt;=Stimuli!$C$3),Stimuli!$A$3,IF(AND(A208&gt;=Stimuli!$B$4,A208&lt;=Stimuli!$C$4),Stimuli!$A$4,"")))</f>
        <v>01 Quiet baseline (60s)</v>
      </c>
      <c r="I208" s="6" t="n">
        <f aca="false">(B208-B207)/((A208-A207)/1000)</f>
        <v>-0.37509157509146</v>
      </c>
      <c r="J208" s="6" t="n">
        <f aca="false">IF(OR(B208&lt;Rules!$B$2,B208&gt;Rules!$B$3,ABS(I208)&gt;Rules!$B$4,OR(B209&lt;Rules!$B$2,B209&gt;Rules!$B$3,ABS(I209)&gt;Rules!$B$4)),1,0)</f>
        <v>0</v>
      </c>
      <c r="K208" s="6" t="str">
        <f aca="false">IF(F208=1,COUNTIF($F$2:F208,1),"")</f>
        <v/>
      </c>
    </row>
    <row r="209" customFormat="false" ht="15" hidden="false" customHeight="false" outlineLevel="0" collapsed="false">
      <c r="A209" s="6" t="n">
        <v>1769.118</v>
      </c>
      <c r="B209" s="6" t="n">
        <v>1.67252747252747</v>
      </c>
      <c r="C209" s="6" t="n">
        <v>85</v>
      </c>
      <c r="D209" s="6" t="n">
        <v>-1</v>
      </c>
      <c r="E209" s="6" t="n">
        <v>1.66080586080586</v>
      </c>
      <c r="F209" s="6" t="n">
        <v>0</v>
      </c>
      <c r="G209" s="6" t="n">
        <v>0</v>
      </c>
      <c r="H209" s="6" t="str">
        <f aca="false">IF(AND(A209&gt;=Stimuli!$B$2,A209&lt;=Stimuli!$C$2),Stimuli!$A$2,IF(AND(A209&gt;=Stimuli!$B$3,A209&lt;=Stimuli!$C$3),Stimuli!$A$3,IF(AND(A209&gt;=Stimuli!$B$4,A209&lt;=Stimuli!$C$4),Stimuli!$A$4,"")))</f>
        <v>01 Quiet baseline (60s)</v>
      </c>
      <c r="I209" s="6" t="n">
        <f aca="false">(B209-B208)/((A209-A208)/1000)</f>
        <v>0.750183150183034</v>
      </c>
      <c r="J209" s="6" t="n">
        <f aca="false">IF(OR(B209&lt;Rules!$B$2,B209&gt;Rules!$B$3,ABS(I209)&gt;Rules!$B$4,OR(B210&lt;Rules!$B$2,B210&gt;Rules!$B$3,ABS(I210)&gt;Rules!$B$4)),1,0)</f>
        <v>0</v>
      </c>
      <c r="K209" s="6" t="str">
        <f aca="false">IF(F209=1,COUNTIF($F$2:F209,1),"")</f>
        <v/>
      </c>
    </row>
    <row r="210" customFormat="false" ht="15" hidden="false" customHeight="false" outlineLevel="0" collapsed="false">
      <c r="A210" s="6" t="n">
        <v>1776.9305</v>
      </c>
      <c r="B210" s="6" t="n">
        <v>1.66666666666667</v>
      </c>
      <c r="C210" s="6" t="n">
        <v>85</v>
      </c>
      <c r="D210" s="6" t="n">
        <v>-1</v>
      </c>
      <c r="E210" s="6" t="n">
        <v>1.66080586080586</v>
      </c>
      <c r="F210" s="6" t="n">
        <v>0</v>
      </c>
      <c r="G210" s="6" t="n">
        <v>0</v>
      </c>
      <c r="H210" s="6" t="str">
        <f aca="false">IF(AND(A210&gt;=Stimuli!$B$2,A210&lt;=Stimuli!$C$2),Stimuli!$A$2,IF(AND(A210&gt;=Stimuli!$B$3,A210&lt;=Stimuli!$C$3),Stimuli!$A$3,IF(AND(A210&gt;=Stimuli!$B$4,A210&lt;=Stimuli!$C$4),Stimuli!$A$4,"")))</f>
        <v>01 Quiet baseline (60s)</v>
      </c>
      <c r="I210" s="6" t="n">
        <f aca="false">(B210-B209)/((A210-A209)/1000)</f>
        <v>-0.750183150183034</v>
      </c>
      <c r="J210" s="6" t="n">
        <f aca="false">IF(OR(B210&lt;Rules!$B$2,B210&gt;Rules!$B$3,ABS(I210)&gt;Rules!$B$4,OR(B211&lt;Rules!$B$2,B211&gt;Rules!$B$3,ABS(I211)&gt;Rules!$B$4)),1,0)</f>
        <v>0</v>
      </c>
      <c r="K210" s="6" t="str">
        <f aca="false">IF(F210=1,COUNTIF($F$2:F210,1),"")</f>
        <v/>
      </c>
    </row>
    <row r="211" customFormat="false" ht="15" hidden="false" customHeight="false" outlineLevel="0" collapsed="false">
      <c r="A211" s="6" t="n">
        <v>1784.743</v>
      </c>
      <c r="B211" s="6" t="n">
        <v>1.67106227106227</v>
      </c>
      <c r="C211" s="6" t="n">
        <v>85</v>
      </c>
      <c r="D211" s="6" t="n">
        <v>-1</v>
      </c>
      <c r="E211" s="6" t="n">
        <v>1.66080586080586</v>
      </c>
      <c r="F211" s="6" t="n">
        <v>0</v>
      </c>
      <c r="G211" s="6" t="n">
        <v>0</v>
      </c>
      <c r="H211" s="6" t="str">
        <f aca="false">IF(AND(A211&gt;=Stimuli!$B$2,A211&lt;=Stimuli!$C$2),Stimuli!$A$2,IF(AND(A211&gt;=Stimuli!$B$3,A211&lt;=Stimuli!$C$3),Stimuli!$A$3,IF(AND(A211&gt;=Stimuli!$B$4,A211&lt;=Stimuli!$C$4),Stimuli!$A$4,"")))</f>
        <v>01 Quiet baseline (60s)</v>
      </c>
      <c r="I211" s="6" t="n">
        <f aca="false">(B211-B210)/((A211-A210)/1000)</f>
        <v>0.562637362637304</v>
      </c>
      <c r="J211" s="6" t="n">
        <f aca="false">IF(OR(B211&lt;Rules!$B$2,B211&gt;Rules!$B$3,ABS(I211)&gt;Rules!$B$4,OR(B212&lt;Rules!$B$2,B212&gt;Rules!$B$3,ABS(I212)&gt;Rules!$B$4)),1,0)</f>
        <v>0</v>
      </c>
      <c r="K211" s="6" t="str">
        <f aca="false">IF(F211=1,COUNTIF($F$2:F211,1),"")</f>
        <v/>
      </c>
    </row>
    <row r="212" customFormat="false" ht="15" hidden="false" customHeight="false" outlineLevel="0" collapsed="false">
      <c r="A212" s="6" t="n">
        <v>1792.5555</v>
      </c>
      <c r="B212" s="6" t="n">
        <v>1.66520146520147</v>
      </c>
      <c r="C212" s="6" t="n">
        <v>85</v>
      </c>
      <c r="D212" s="6" t="n">
        <v>-1</v>
      </c>
      <c r="E212" s="6" t="n">
        <v>1.66080586080586</v>
      </c>
      <c r="F212" s="6" t="n">
        <v>0</v>
      </c>
      <c r="G212" s="6" t="n">
        <v>0</v>
      </c>
      <c r="H212" s="6" t="str">
        <f aca="false">IF(AND(A212&gt;=Stimuli!$B$2,A212&lt;=Stimuli!$C$2),Stimuli!$A$2,IF(AND(A212&gt;=Stimuli!$B$3,A212&lt;=Stimuli!$C$3),Stimuli!$A$3,IF(AND(A212&gt;=Stimuli!$B$4,A212&lt;=Stimuli!$C$4),Stimuli!$A$4,"")))</f>
        <v>01 Quiet baseline (60s)</v>
      </c>
      <c r="I212" s="6" t="n">
        <f aca="false">(B212-B211)/((A212-A211)/1000)</f>
        <v>-0.750183150183148</v>
      </c>
      <c r="J212" s="6" t="n">
        <f aca="false">IF(OR(B212&lt;Rules!$B$2,B212&gt;Rules!$B$3,ABS(I212)&gt;Rules!$B$4,OR(B213&lt;Rules!$B$2,B213&gt;Rules!$B$3,ABS(I213)&gt;Rules!$B$4)),1,0)</f>
        <v>0</v>
      </c>
      <c r="K212" s="6" t="str">
        <f aca="false">IF(F212=1,COUNTIF($F$2:F212,1),"")</f>
        <v/>
      </c>
    </row>
    <row r="213" customFormat="false" ht="15" hidden="false" customHeight="false" outlineLevel="0" collapsed="false">
      <c r="A213" s="6" t="n">
        <v>1800.368</v>
      </c>
      <c r="B213" s="6" t="n">
        <v>1.67106227106227</v>
      </c>
      <c r="C213" s="6" t="n">
        <v>85</v>
      </c>
      <c r="D213" s="6" t="n">
        <v>-1</v>
      </c>
      <c r="E213" s="6" t="n">
        <v>1.66080586080586</v>
      </c>
      <c r="F213" s="6" t="n">
        <v>0</v>
      </c>
      <c r="G213" s="6" t="n">
        <v>0</v>
      </c>
      <c r="H213" s="6" t="str">
        <f aca="false">IF(AND(A213&gt;=Stimuli!$B$2,A213&lt;=Stimuli!$C$2),Stimuli!$A$2,IF(AND(A213&gt;=Stimuli!$B$3,A213&lt;=Stimuli!$C$3),Stimuli!$A$3,IF(AND(A213&gt;=Stimuli!$B$4,A213&lt;=Stimuli!$C$4),Stimuli!$A$4,"")))</f>
        <v>01 Quiet baseline (60s)</v>
      </c>
      <c r="I213" s="6" t="n">
        <f aca="false">(B213-B212)/((A213-A212)/1000)</f>
        <v>0.750183150183148</v>
      </c>
      <c r="J213" s="6" t="n">
        <f aca="false">IF(OR(B213&lt;Rules!$B$2,B213&gt;Rules!$B$3,ABS(I213)&gt;Rules!$B$4,OR(B214&lt;Rules!$B$2,B214&gt;Rules!$B$3,ABS(I214)&gt;Rules!$B$4)),1,0)</f>
        <v>0</v>
      </c>
      <c r="K213" s="6" t="str">
        <f aca="false">IF(F213=1,COUNTIF($F$2:F213,1),"")</f>
        <v/>
      </c>
    </row>
    <row r="214" customFormat="false" ht="15" hidden="false" customHeight="false" outlineLevel="0" collapsed="false">
      <c r="A214" s="6" t="n">
        <v>1808.1805</v>
      </c>
      <c r="B214" s="6" t="n">
        <v>1.66666666666667</v>
      </c>
      <c r="C214" s="6" t="n">
        <v>85</v>
      </c>
      <c r="D214" s="6" t="n">
        <v>-1</v>
      </c>
      <c r="E214" s="6" t="n">
        <v>1.66227106227106</v>
      </c>
      <c r="F214" s="6" t="n">
        <v>0</v>
      </c>
      <c r="G214" s="6" t="n">
        <v>0</v>
      </c>
      <c r="H214" s="6" t="str">
        <f aca="false">IF(AND(A214&gt;=Stimuli!$B$2,A214&lt;=Stimuli!$C$2),Stimuli!$A$2,IF(AND(A214&gt;=Stimuli!$B$3,A214&lt;=Stimuli!$C$3),Stimuli!$A$3,IF(AND(A214&gt;=Stimuli!$B$4,A214&lt;=Stimuli!$C$4),Stimuli!$A$4,"")))</f>
        <v>01 Quiet baseline (60s)</v>
      </c>
      <c r="I214" s="6" t="n">
        <f aca="false">(B214-B213)/((A214-A213)/1000)</f>
        <v>-0.562637362637304</v>
      </c>
      <c r="J214" s="6" t="n">
        <f aca="false">IF(OR(B214&lt;Rules!$B$2,B214&gt;Rules!$B$3,ABS(I214)&gt;Rules!$B$4,OR(B215&lt;Rules!$B$2,B215&gt;Rules!$B$3,ABS(I215)&gt;Rules!$B$4)),1,0)</f>
        <v>0</v>
      </c>
      <c r="K214" s="6" t="str">
        <f aca="false">IF(F214=1,COUNTIF($F$2:F214,1),"")</f>
        <v/>
      </c>
    </row>
    <row r="215" customFormat="false" ht="15" hidden="false" customHeight="false" outlineLevel="0" collapsed="false">
      <c r="A215" s="6" t="n">
        <v>1815.993</v>
      </c>
      <c r="B215" s="6" t="n">
        <v>1.67106227106227</v>
      </c>
      <c r="C215" s="6" t="n">
        <v>85</v>
      </c>
      <c r="D215" s="6" t="n">
        <v>-1</v>
      </c>
      <c r="E215" s="6" t="n">
        <v>1.66227106227106</v>
      </c>
      <c r="F215" s="6" t="n">
        <v>0</v>
      </c>
      <c r="G215" s="6" t="n">
        <v>0</v>
      </c>
      <c r="H215" s="6" t="str">
        <f aca="false">IF(AND(A215&gt;=Stimuli!$B$2,A215&lt;=Stimuli!$C$2),Stimuli!$A$2,IF(AND(A215&gt;=Stimuli!$B$3,A215&lt;=Stimuli!$C$3),Stimuli!$A$3,IF(AND(A215&gt;=Stimuli!$B$4,A215&lt;=Stimuli!$C$4),Stimuli!$A$4,"")))</f>
        <v>01 Quiet baseline (60s)</v>
      </c>
      <c r="I215" s="6" t="n">
        <f aca="false">(B215-B214)/((A215-A214)/1000)</f>
        <v>0.562637362637304</v>
      </c>
      <c r="J215" s="6" t="n">
        <f aca="false">IF(OR(B215&lt;Rules!$B$2,B215&gt;Rules!$B$3,ABS(I215)&gt;Rules!$B$4,OR(B216&lt;Rules!$B$2,B216&gt;Rules!$B$3,ABS(I216)&gt;Rules!$B$4)),1,0)</f>
        <v>0</v>
      </c>
      <c r="K215" s="6" t="str">
        <f aca="false">IF(F215=1,COUNTIF($F$2:F215,1),"")</f>
        <v/>
      </c>
    </row>
    <row r="216" customFormat="false" ht="15" hidden="false" customHeight="false" outlineLevel="0" collapsed="false">
      <c r="A216" s="6" t="n">
        <v>1823.8055</v>
      </c>
      <c r="B216" s="6" t="n">
        <v>1.66813186813187</v>
      </c>
      <c r="C216" s="6" t="n">
        <v>85</v>
      </c>
      <c r="D216" s="6" t="n">
        <v>-1</v>
      </c>
      <c r="E216" s="6" t="n">
        <v>1.66227106227106</v>
      </c>
      <c r="F216" s="6" t="n">
        <v>0</v>
      </c>
      <c r="G216" s="6" t="n">
        <v>0</v>
      </c>
      <c r="H216" s="6" t="str">
        <f aca="false">IF(AND(A216&gt;=Stimuli!$B$2,A216&lt;=Stimuli!$C$2),Stimuli!$A$2,IF(AND(A216&gt;=Stimuli!$B$3,A216&lt;=Stimuli!$C$3),Stimuli!$A$3,IF(AND(A216&gt;=Stimuli!$B$4,A216&lt;=Stimuli!$C$4),Stimuli!$A$4,"")))</f>
        <v>01 Quiet baseline (60s)</v>
      </c>
      <c r="I216" s="6" t="n">
        <f aca="false">(B216-B215)/((A216-A215)/1000)</f>
        <v>-0.375091575091574</v>
      </c>
      <c r="J216" s="6" t="n">
        <f aca="false">IF(OR(B216&lt;Rules!$B$2,B216&gt;Rules!$B$3,ABS(I216)&gt;Rules!$B$4,OR(B217&lt;Rules!$B$2,B217&gt;Rules!$B$3,ABS(I217)&gt;Rules!$B$4)),1,0)</f>
        <v>0</v>
      </c>
      <c r="K216" s="6" t="str">
        <f aca="false">IF(F216=1,COUNTIF($F$2:F216,1),"")</f>
        <v/>
      </c>
    </row>
    <row r="217" customFormat="false" ht="15" hidden="false" customHeight="false" outlineLevel="0" collapsed="false">
      <c r="A217" s="6" t="n">
        <v>1831.618</v>
      </c>
      <c r="B217" s="6" t="n">
        <v>1.67106227106227</v>
      </c>
      <c r="C217" s="6" t="n">
        <v>85</v>
      </c>
      <c r="D217" s="6" t="n">
        <v>-1</v>
      </c>
      <c r="E217" s="6" t="n">
        <v>1.66227106227106</v>
      </c>
      <c r="F217" s="6" t="n">
        <v>0</v>
      </c>
      <c r="G217" s="6" t="n">
        <v>0</v>
      </c>
      <c r="H217" s="6" t="str">
        <f aca="false">IF(AND(A217&gt;=Stimuli!$B$2,A217&lt;=Stimuli!$C$2),Stimuli!$A$2,IF(AND(A217&gt;=Stimuli!$B$3,A217&lt;=Stimuli!$C$3),Stimuli!$A$3,IF(AND(A217&gt;=Stimuli!$B$4,A217&lt;=Stimuli!$C$4),Stimuli!$A$4,"")))</f>
        <v>01 Quiet baseline (60s)</v>
      </c>
      <c r="I217" s="6" t="n">
        <f aca="false">(B217-B216)/((A217-A216)/1000)</f>
        <v>0.375091575091574</v>
      </c>
      <c r="J217" s="6" t="n">
        <f aca="false">IF(OR(B217&lt;Rules!$B$2,B217&gt;Rules!$B$3,ABS(I217)&gt;Rules!$B$4,OR(B218&lt;Rules!$B$2,B218&gt;Rules!$B$3,ABS(I218)&gt;Rules!$B$4)),1,0)</f>
        <v>0</v>
      </c>
      <c r="K217" s="6" t="str">
        <f aca="false">IF(F217=1,COUNTIF($F$2:F217,1),"")</f>
        <v/>
      </c>
    </row>
    <row r="218" customFormat="false" ht="15" hidden="false" customHeight="false" outlineLevel="0" collapsed="false">
      <c r="A218" s="6" t="n">
        <v>1839.4305</v>
      </c>
      <c r="B218" s="6" t="n">
        <v>1.67106227106227</v>
      </c>
      <c r="C218" s="6" t="n">
        <v>85</v>
      </c>
      <c r="D218" s="6" t="n">
        <v>-1</v>
      </c>
      <c r="E218" s="6" t="n">
        <v>1.66227106227106</v>
      </c>
      <c r="F218" s="6" t="n">
        <v>0</v>
      </c>
      <c r="G218" s="6" t="n">
        <v>0</v>
      </c>
      <c r="H218" s="6" t="str">
        <f aca="false">IF(AND(A218&gt;=Stimuli!$B$2,A218&lt;=Stimuli!$C$2),Stimuli!$A$2,IF(AND(A218&gt;=Stimuli!$B$3,A218&lt;=Stimuli!$C$3),Stimuli!$A$3,IF(AND(A218&gt;=Stimuli!$B$4,A218&lt;=Stimuli!$C$4),Stimuli!$A$4,"")))</f>
        <v>01 Quiet baseline (60s)</v>
      </c>
      <c r="I218" s="6" t="n">
        <f aca="false">(B218-B217)/((A218-A217)/1000)</f>
        <v>0</v>
      </c>
      <c r="J218" s="6" t="n">
        <f aca="false">IF(OR(B218&lt;Rules!$B$2,B218&gt;Rules!$B$3,ABS(I218)&gt;Rules!$B$4,OR(B219&lt;Rules!$B$2,B219&gt;Rules!$B$3,ABS(I219)&gt;Rules!$B$4)),1,0)</f>
        <v>0</v>
      </c>
      <c r="K218" s="6" t="str">
        <f aca="false">IF(F218=1,COUNTIF($F$2:F218,1),"")</f>
        <v/>
      </c>
    </row>
    <row r="219" customFormat="false" ht="15" hidden="false" customHeight="false" outlineLevel="0" collapsed="false">
      <c r="A219" s="6" t="n">
        <v>1847.243</v>
      </c>
      <c r="B219" s="6" t="n">
        <v>1.67106227106227</v>
      </c>
      <c r="C219" s="6" t="n">
        <v>84</v>
      </c>
      <c r="D219" s="6" t="n">
        <v>710.9375</v>
      </c>
      <c r="E219" s="6" t="n">
        <v>1.66227106227106</v>
      </c>
      <c r="F219" s="6" t="n">
        <v>0</v>
      </c>
      <c r="G219" s="6" t="n">
        <v>0</v>
      </c>
      <c r="H219" s="6" t="str">
        <f aca="false">IF(AND(A219&gt;=Stimuli!$B$2,A219&lt;=Stimuli!$C$2),Stimuli!$A$2,IF(AND(A219&gt;=Stimuli!$B$3,A219&lt;=Stimuli!$C$3),Stimuli!$A$3,IF(AND(A219&gt;=Stimuli!$B$4,A219&lt;=Stimuli!$C$4),Stimuli!$A$4,"")))</f>
        <v>01 Quiet baseline (60s)</v>
      </c>
      <c r="I219" s="6" t="n">
        <f aca="false">(B219-B218)/((A219-A218)/1000)</f>
        <v>0</v>
      </c>
      <c r="J219" s="6" t="n">
        <f aca="false">IF(OR(B219&lt;Rules!$B$2,B219&gt;Rules!$B$3,ABS(I219)&gt;Rules!$B$4,OR(B220&lt;Rules!$B$2,B220&gt;Rules!$B$3,ABS(I220)&gt;Rules!$B$4)),1,0)</f>
        <v>0</v>
      </c>
      <c r="K219" s="6" t="str">
        <f aca="false">IF(F219=1,COUNTIF($F$2:F219,1),"")</f>
        <v/>
      </c>
    </row>
    <row r="220" customFormat="false" ht="15" hidden="false" customHeight="false" outlineLevel="0" collapsed="false">
      <c r="A220" s="6" t="n">
        <v>1855.0555</v>
      </c>
      <c r="B220" s="6" t="n">
        <v>1.67252747252747</v>
      </c>
      <c r="C220" s="6" t="n">
        <v>84</v>
      </c>
      <c r="D220" s="6" t="n">
        <v>-1</v>
      </c>
      <c r="E220" s="6" t="n">
        <v>1.66227106227106</v>
      </c>
      <c r="F220" s="6" t="n">
        <v>0</v>
      </c>
      <c r="G220" s="6" t="n">
        <v>0</v>
      </c>
      <c r="H220" s="6" t="str">
        <f aca="false">IF(AND(A220&gt;=Stimuli!$B$2,A220&lt;=Stimuli!$C$2),Stimuli!$A$2,IF(AND(A220&gt;=Stimuli!$B$3,A220&lt;=Stimuli!$C$3),Stimuli!$A$3,IF(AND(A220&gt;=Stimuli!$B$4,A220&lt;=Stimuli!$C$4),Stimuli!$A$4,"")))</f>
        <v>01 Quiet baseline (60s)</v>
      </c>
      <c r="I220" s="6" t="n">
        <f aca="false">(B220-B219)/((A220-A219)/1000)</f>
        <v>0.18754578754573</v>
      </c>
      <c r="J220" s="6" t="n">
        <f aca="false">IF(OR(B220&lt;Rules!$B$2,B220&gt;Rules!$B$3,ABS(I220)&gt;Rules!$B$4,OR(B221&lt;Rules!$B$2,B221&gt;Rules!$B$3,ABS(I221)&gt;Rules!$B$4)),1,0)</f>
        <v>0</v>
      </c>
      <c r="K220" s="6" t="str">
        <f aca="false">IF(F220=1,COUNTIF($F$2:F220,1),"")</f>
        <v/>
      </c>
    </row>
    <row r="221" customFormat="false" ht="15" hidden="false" customHeight="false" outlineLevel="0" collapsed="false">
      <c r="A221" s="6" t="n">
        <v>1862.868</v>
      </c>
      <c r="B221" s="6" t="n">
        <v>1.67106227106227</v>
      </c>
      <c r="C221" s="6" t="n">
        <v>84</v>
      </c>
      <c r="D221" s="6" t="n">
        <v>-1</v>
      </c>
      <c r="E221" s="6" t="n">
        <v>1.66227106227106</v>
      </c>
      <c r="F221" s="6" t="n">
        <v>0</v>
      </c>
      <c r="G221" s="6" t="n">
        <v>0</v>
      </c>
      <c r="H221" s="6" t="str">
        <f aca="false">IF(AND(A221&gt;=Stimuli!$B$2,A221&lt;=Stimuli!$C$2),Stimuli!$A$2,IF(AND(A221&gt;=Stimuli!$B$3,A221&lt;=Stimuli!$C$3),Stimuli!$A$3,IF(AND(A221&gt;=Stimuli!$B$4,A221&lt;=Stimuli!$C$4),Stimuli!$A$4,"")))</f>
        <v>01 Quiet baseline (60s)</v>
      </c>
      <c r="I221" s="6" t="n">
        <f aca="false">(B221-B220)/((A221-A220)/1000)</f>
        <v>-0.18754578754573</v>
      </c>
      <c r="J221" s="6" t="n">
        <f aca="false">IF(OR(B221&lt;Rules!$B$2,B221&gt;Rules!$B$3,ABS(I221)&gt;Rules!$B$4,OR(B222&lt;Rules!$B$2,B222&gt;Rules!$B$3,ABS(I222)&gt;Rules!$B$4)),1,0)</f>
        <v>0</v>
      </c>
      <c r="K221" s="6" t="str">
        <f aca="false">IF(F221=1,COUNTIF($F$2:F221,1),"")</f>
        <v/>
      </c>
    </row>
    <row r="222" customFormat="false" ht="15" hidden="false" customHeight="false" outlineLevel="0" collapsed="false">
      <c r="A222" s="6" t="n">
        <v>1870.6805</v>
      </c>
      <c r="B222" s="6" t="n">
        <v>1.67399267399267</v>
      </c>
      <c r="C222" s="6" t="n">
        <v>84</v>
      </c>
      <c r="D222" s="6" t="n">
        <v>-1</v>
      </c>
      <c r="E222" s="6" t="n">
        <v>1.66227106227106</v>
      </c>
      <c r="F222" s="6" t="n">
        <v>0</v>
      </c>
      <c r="G222" s="6" t="n">
        <v>0</v>
      </c>
      <c r="H222" s="6" t="str">
        <f aca="false">IF(AND(A222&gt;=Stimuli!$B$2,A222&lt;=Stimuli!$C$2),Stimuli!$A$2,IF(AND(A222&gt;=Stimuli!$B$3,A222&lt;=Stimuli!$C$3),Stimuli!$A$3,IF(AND(A222&gt;=Stimuli!$B$4,A222&lt;=Stimuli!$C$4),Stimuli!$A$4,"")))</f>
        <v>01 Quiet baseline (60s)</v>
      </c>
      <c r="I222" s="6" t="n">
        <f aca="false">(B222-B221)/((A222-A221)/1000)</f>
        <v>0.375091575091602</v>
      </c>
      <c r="J222" s="6" t="n">
        <f aca="false">IF(OR(B222&lt;Rules!$B$2,B222&gt;Rules!$B$3,ABS(I222)&gt;Rules!$B$4,OR(B223&lt;Rules!$B$2,B223&gt;Rules!$B$3,ABS(I223)&gt;Rules!$B$4)),1,0)</f>
        <v>0</v>
      </c>
      <c r="K222" s="6" t="str">
        <f aca="false">IF(F222=1,COUNTIF($F$2:F222,1),"")</f>
        <v/>
      </c>
    </row>
    <row r="223" customFormat="false" ht="15" hidden="false" customHeight="false" outlineLevel="0" collapsed="false">
      <c r="A223" s="6" t="n">
        <v>1878.493</v>
      </c>
      <c r="B223" s="6" t="n">
        <v>1.66959706959707</v>
      </c>
      <c r="C223" s="6" t="n">
        <v>84</v>
      </c>
      <c r="D223" s="6" t="n">
        <v>-1</v>
      </c>
      <c r="E223" s="6" t="n">
        <v>1.66227106227106</v>
      </c>
      <c r="F223" s="6" t="n">
        <v>0</v>
      </c>
      <c r="G223" s="6" t="n">
        <v>0</v>
      </c>
      <c r="H223" s="6" t="str">
        <f aca="false">IF(AND(A223&gt;=Stimuli!$B$2,A223&lt;=Stimuli!$C$2),Stimuli!$A$2,IF(AND(A223&gt;=Stimuli!$B$3,A223&lt;=Stimuli!$C$3),Stimuli!$A$3,IF(AND(A223&gt;=Stimuli!$B$4,A223&lt;=Stimuli!$C$4),Stimuli!$A$4,"")))</f>
        <v>01 Quiet baseline (60s)</v>
      </c>
      <c r="I223" s="6" t="n">
        <f aca="false">(B223-B222)/((A223-A222)/1000)</f>
        <v>-0.562637362637446</v>
      </c>
      <c r="J223" s="6" t="n">
        <f aca="false">IF(OR(B223&lt;Rules!$B$2,B223&gt;Rules!$B$3,ABS(I223)&gt;Rules!$B$4,OR(B224&lt;Rules!$B$2,B224&gt;Rules!$B$3,ABS(I224)&gt;Rules!$B$4)),1,0)</f>
        <v>0</v>
      </c>
      <c r="K223" s="6" t="str">
        <f aca="false">IF(F223=1,COUNTIF($F$2:F223,1),"")</f>
        <v/>
      </c>
    </row>
    <row r="224" customFormat="false" ht="15" hidden="false" customHeight="false" outlineLevel="0" collapsed="false">
      <c r="A224" s="6" t="n">
        <v>1886.3055</v>
      </c>
      <c r="B224" s="6" t="n">
        <v>1.67252747252747</v>
      </c>
      <c r="C224" s="6" t="n">
        <v>84</v>
      </c>
      <c r="D224" s="6" t="n">
        <v>-1</v>
      </c>
      <c r="E224" s="6" t="n">
        <v>1.66227106227106</v>
      </c>
      <c r="F224" s="6" t="n">
        <v>0</v>
      </c>
      <c r="G224" s="6" t="n">
        <v>0</v>
      </c>
      <c r="H224" s="6" t="str">
        <f aca="false">IF(AND(A224&gt;=Stimuli!$B$2,A224&lt;=Stimuli!$C$2),Stimuli!$A$2,IF(AND(A224&gt;=Stimuli!$B$3,A224&lt;=Stimuli!$C$3),Stimuli!$A$3,IF(AND(A224&gt;=Stimuli!$B$4,A224&lt;=Stimuli!$C$4),Stimuli!$A$4,"")))</f>
        <v>01 Quiet baseline (60s)</v>
      </c>
      <c r="I224" s="6" t="n">
        <f aca="false">(B224-B223)/((A224-A223)/1000)</f>
        <v>0.375091575091574</v>
      </c>
      <c r="J224" s="6" t="n">
        <f aca="false">IF(OR(B224&lt;Rules!$B$2,B224&gt;Rules!$B$3,ABS(I224)&gt;Rules!$B$4,OR(B225&lt;Rules!$B$2,B225&gt;Rules!$B$3,ABS(I225)&gt;Rules!$B$4)),1,0)</f>
        <v>0</v>
      </c>
      <c r="K224" s="6" t="str">
        <f aca="false">IF(F224=1,COUNTIF($F$2:F224,1),"")</f>
        <v/>
      </c>
    </row>
    <row r="225" customFormat="false" ht="15" hidden="false" customHeight="false" outlineLevel="0" collapsed="false">
      <c r="A225" s="6" t="n">
        <v>1894.118</v>
      </c>
      <c r="B225" s="6" t="n">
        <v>1.66666666666667</v>
      </c>
      <c r="C225" s="6" t="n">
        <v>84</v>
      </c>
      <c r="D225" s="6" t="n">
        <v>-1</v>
      </c>
      <c r="E225" s="6" t="n">
        <v>1.66227106227106</v>
      </c>
      <c r="F225" s="6" t="n">
        <v>0</v>
      </c>
      <c r="G225" s="6" t="n">
        <v>0</v>
      </c>
      <c r="H225" s="6" t="str">
        <f aca="false">IF(AND(A225&gt;=Stimuli!$B$2,A225&lt;=Stimuli!$C$2),Stimuli!$A$2,IF(AND(A225&gt;=Stimuli!$B$3,A225&lt;=Stimuli!$C$3),Stimuli!$A$3,IF(AND(A225&gt;=Stimuli!$B$4,A225&lt;=Stimuli!$C$4),Stimuli!$A$4,"")))</f>
        <v>01 Quiet baseline (60s)</v>
      </c>
      <c r="I225" s="6" t="n">
        <f aca="false">(B225-B224)/((A225-A224)/1000)</f>
        <v>-0.750183150183034</v>
      </c>
      <c r="J225" s="6" t="n">
        <f aca="false">IF(OR(B225&lt;Rules!$B$2,B225&gt;Rules!$B$3,ABS(I225)&gt;Rules!$B$4,OR(B226&lt;Rules!$B$2,B226&gt;Rules!$B$3,ABS(I226)&gt;Rules!$B$4)),1,0)</f>
        <v>0</v>
      </c>
      <c r="K225" s="6" t="str">
        <f aca="false">IF(F225=1,COUNTIF($F$2:F225,1),"")</f>
        <v/>
      </c>
    </row>
    <row r="226" customFormat="false" ht="15" hidden="false" customHeight="false" outlineLevel="0" collapsed="false">
      <c r="A226" s="6" t="n">
        <v>1901.9305</v>
      </c>
      <c r="B226" s="6" t="n">
        <v>1.67399267399267</v>
      </c>
      <c r="C226" s="6" t="n">
        <v>84</v>
      </c>
      <c r="D226" s="6" t="n">
        <v>-1</v>
      </c>
      <c r="E226" s="6" t="n">
        <v>1.66227106227106</v>
      </c>
      <c r="F226" s="6" t="n">
        <v>0</v>
      </c>
      <c r="G226" s="6" t="n">
        <v>0</v>
      </c>
      <c r="H226" s="6" t="str">
        <f aca="false">IF(AND(A226&gt;=Stimuli!$B$2,A226&lt;=Stimuli!$C$2),Stimuli!$A$2,IF(AND(A226&gt;=Stimuli!$B$3,A226&lt;=Stimuli!$C$3),Stimuli!$A$3,IF(AND(A226&gt;=Stimuli!$B$4,A226&lt;=Stimuli!$C$4),Stimuli!$A$4,"")))</f>
        <v>01 Quiet baseline (60s)</v>
      </c>
      <c r="I226" s="6" t="n">
        <f aca="false">(B226-B225)/((A226-A225)/1000)</f>
        <v>0.937728937728906</v>
      </c>
      <c r="J226" s="6" t="n">
        <f aca="false">IF(OR(B226&lt;Rules!$B$2,B226&gt;Rules!$B$3,ABS(I226)&gt;Rules!$B$4,OR(B227&lt;Rules!$B$2,B227&gt;Rules!$B$3,ABS(I227)&gt;Rules!$B$4)),1,0)</f>
        <v>0</v>
      </c>
      <c r="K226" s="6" t="str">
        <f aca="false">IF(F226=1,COUNTIF($F$2:F226,1),"")</f>
        <v/>
      </c>
    </row>
    <row r="227" customFormat="false" ht="15" hidden="false" customHeight="false" outlineLevel="0" collapsed="false">
      <c r="A227" s="6" t="n">
        <v>1909.743</v>
      </c>
      <c r="B227" s="6" t="n">
        <v>1.66666666666667</v>
      </c>
      <c r="C227" s="6" t="n">
        <v>84</v>
      </c>
      <c r="D227" s="6" t="n">
        <v>-1</v>
      </c>
      <c r="E227" s="6" t="n">
        <v>1.66227106227106</v>
      </c>
      <c r="F227" s="6" t="n">
        <v>0</v>
      </c>
      <c r="G227" s="6" t="n">
        <v>0</v>
      </c>
      <c r="H227" s="6" t="str">
        <f aca="false">IF(AND(A227&gt;=Stimuli!$B$2,A227&lt;=Stimuli!$C$2),Stimuli!$A$2,IF(AND(A227&gt;=Stimuli!$B$3,A227&lt;=Stimuli!$C$3),Stimuli!$A$3,IF(AND(A227&gt;=Stimuli!$B$4,A227&lt;=Stimuli!$C$4),Stimuli!$A$4,"")))</f>
        <v>01 Quiet baseline (60s)</v>
      </c>
      <c r="I227" s="6" t="n">
        <f aca="false">(B227-B226)/((A227-A226)/1000)</f>
        <v>-0.937728937728906</v>
      </c>
      <c r="J227" s="6" t="n">
        <f aca="false">IF(OR(B227&lt;Rules!$B$2,B227&gt;Rules!$B$3,ABS(I227)&gt;Rules!$B$4,OR(B228&lt;Rules!$B$2,B228&gt;Rules!$B$3,ABS(I228)&gt;Rules!$B$4)),1,0)</f>
        <v>0</v>
      </c>
      <c r="K227" s="6" t="str">
        <f aca="false">IF(F227=1,COUNTIF($F$2:F227,1),"")</f>
        <v/>
      </c>
    </row>
    <row r="228" customFormat="false" ht="15" hidden="false" customHeight="false" outlineLevel="0" collapsed="false">
      <c r="A228" s="6" t="n">
        <v>1917.5555</v>
      </c>
      <c r="B228" s="6" t="n">
        <v>1.67252747252747</v>
      </c>
      <c r="C228" s="6" t="n">
        <v>84</v>
      </c>
      <c r="D228" s="6" t="n">
        <v>-1</v>
      </c>
      <c r="E228" s="6" t="n">
        <v>1.66373626373626</v>
      </c>
      <c r="F228" s="6" t="n">
        <v>0</v>
      </c>
      <c r="G228" s="6" t="n">
        <v>0</v>
      </c>
      <c r="H228" s="6" t="str">
        <f aca="false">IF(AND(A228&gt;=Stimuli!$B$2,A228&lt;=Stimuli!$C$2),Stimuli!$A$2,IF(AND(A228&gt;=Stimuli!$B$3,A228&lt;=Stimuli!$C$3),Stimuli!$A$3,IF(AND(A228&gt;=Stimuli!$B$4,A228&lt;=Stimuli!$C$4),Stimuli!$A$4,"")))</f>
        <v>01 Quiet baseline (60s)</v>
      </c>
      <c r="I228" s="6" t="n">
        <f aca="false">(B228-B227)/((A228-A227)/1000)</f>
        <v>0.750183150183034</v>
      </c>
      <c r="J228" s="6" t="n">
        <f aca="false">IF(OR(B228&lt;Rules!$B$2,B228&gt;Rules!$B$3,ABS(I228)&gt;Rules!$B$4,OR(B229&lt;Rules!$B$2,B229&gt;Rules!$B$3,ABS(I229)&gt;Rules!$B$4)),1,0)</f>
        <v>0</v>
      </c>
      <c r="K228" s="6" t="str">
        <f aca="false">IF(F228=1,COUNTIF($F$2:F228,1),"")</f>
        <v/>
      </c>
    </row>
    <row r="229" customFormat="false" ht="15" hidden="false" customHeight="false" outlineLevel="0" collapsed="false">
      <c r="A229" s="6" t="n">
        <v>1925.368</v>
      </c>
      <c r="B229" s="6" t="n">
        <v>1.66666666666667</v>
      </c>
      <c r="C229" s="6" t="n">
        <v>84</v>
      </c>
      <c r="D229" s="6" t="n">
        <v>-1</v>
      </c>
      <c r="E229" s="6" t="n">
        <v>1.66373626373626</v>
      </c>
      <c r="F229" s="6" t="n">
        <v>0</v>
      </c>
      <c r="G229" s="6" t="n">
        <v>0</v>
      </c>
      <c r="H229" s="6" t="str">
        <f aca="false">IF(AND(A229&gt;=Stimuli!$B$2,A229&lt;=Stimuli!$C$2),Stimuli!$A$2,IF(AND(A229&gt;=Stimuli!$B$3,A229&lt;=Stimuli!$C$3),Stimuli!$A$3,IF(AND(A229&gt;=Stimuli!$B$4,A229&lt;=Stimuli!$C$4),Stimuli!$A$4,"")))</f>
        <v>01 Quiet baseline (60s)</v>
      </c>
      <c r="I229" s="6" t="n">
        <f aca="false">(B229-B228)/((A229-A228)/1000)</f>
        <v>-0.750183150183034</v>
      </c>
      <c r="J229" s="6" t="n">
        <f aca="false">IF(OR(B229&lt;Rules!$B$2,B229&gt;Rules!$B$3,ABS(I229)&gt;Rules!$B$4,OR(B230&lt;Rules!$B$2,B230&gt;Rules!$B$3,ABS(I230)&gt;Rules!$B$4)),1,0)</f>
        <v>0</v>
      </c>
      <c r="K229" s="6" t="str">
        <f aca="false">IF(F229=1,COUNTIF($F$2:F229,1),"")</f>
        <v/>
      </c>
    </row>
    <row r="230" customFormat="false" ht="15" hidden="false" customHeight="false" outlineLevel="0" collapsed="false">
      <c r="A230" s="6" t="n">
        <v>1933.1805</v>
      </c>
      <c r="B230" s="6" t="n">
        <v>1.67252747252747</v>
      </c>
      <c r="C230" s="6" t="n">
        <v>84</v>
      </c>
      <c r="D230" s="6" t="n">
        <v>-1</v>
      </c>
      <c r="E230" s="6" t="n">
        <v>1.66373626373626</v>
      </c>
      <c r="F230" s="6" t="n">
        <v>0</v>
      </c>
      <c r="G230" s="6" t="n">
        <v>0</v>
      </c>
      <c r="H230" s="6" t="str">
        <f aca="false">IF(AND(A230&gt;=Stimuli!$B$2,A230&lt;=Stimuli!$C$2),Stimuli!$A$2,IF(AND(A230&gt;=Stimuli!$B$3,A230&lt;=Stimuli!$C$3),Stimuli!$A$3,IF(AND(A230&gt;=Stimuli!$B$4,A230&lt;=Stimuli!$C$4),Stimuli!$A$4,"")))</f>
        <v>01 Quiet baseline (60s)</v>
      </c>
      <c r="I230" s="6" t="n">
        <f aca="false">(B230-B229)/((A230-A229)/1000)</f>
        <v>0.750183150183034</v>
      </c>
      <c r="J230" s="6" t="n">
        <f aca="false">IF(OR(B230&lt;Rules!$B$2,B230&gt;Rules!$B$3,ABS(I230)&gt;Rules!$B$4,OR(B231&lt;Rules!$B$2,B231&gt;Rules!$B$3,ABS(I231)&gt;Rules!$B$4)),1,0)</f>
        <v>0</v>
      </c>
      <c r="K230" s="6" t="str">
        <f aca="false">IF(F230=1,COUNTIF($F$2:F230,1),"")</f>
        <v/>
      </c>
    </row>
    <row r="231" customFormat="false" ht="15" hidden="false" customHeight="false" outlineLevel="0" collapsed="false">
      <c r="A231" s="6" t="n">
        <v>1940.993</v>
      </c>
      <c r="B231" s="6" t="n">
        <v>1.66813186813187</v>
      </c>
      <c r="C231" s="6" t="n">
        <v>84</v>
      </c>
      <c r="D231" s="6" t="n">
        <v>-1</v>
      </c>
      <c r="E231" s="6" t="n">
        <v>1.66373626373626</v>
      </c>
      <c r="F231" s="6" t="n">
        <v>0</v>
      </c>
      <c r="G231" s="6" t="n">
        <v>0</v>
      </c>
      <c r="H231" s="6" t="str">
        <f aca="false">IF(AND(A231&gt;=Stimuli!$B$2,A231&lt;=Stimuli!$C$2),Stimuli!$A$2,IF(AND(A231&gt;=Stimuli!$B$3,A231&lt;=Stimuli!$C$3),Stimuli!$A$3,IF(AND(A231&gt;=Stimuli!$B$4,A231&lt;=Stimuli!$C$4),Stimuli!$A$4,"")))</f>
        <v>01 Quiet baseline (60s)</v>
      </c>
      <c r="I231" s="6" t="n">
        <f aca="false">(B231-B230)/((A231-A230)/1000)</f>
        <v>-0.562637362637304</v>
      </c>
      <c r="J231" s="6" t="n">
        <f aca="false">IF(OR(B231&lt;Rules!$B$2,B231&gt;Rules!$B$3,ABS(I231)&gt;Rules!$B$4,OR(B232&lt;Rules!$B$2,B232&gt;Rules!$B$3,ABS(I232)&gt;Rules!$B$4)),1,0)</f>
        <v>0</v>
      </c>
      <c r="K231" s="6" t="str">
        <f aca="false">IF(F231=1,COUNTIF($F$2:F231,1),"")</f>
        <v/>
      </c>
    </row>
    <row r="232" customFormat="false" ht="15" hidden="false" customHeight="false" outlineLevel="0" collapsed="false">
      <c r="A232" s="6" t="n">
        <v>1948.8055</v>
      </c>
      <c r="B232" s="6" t="n">
        <v>1.66959706959707</v>
      </c>
      <c r="C232" s="6" t="n">
        <v>84</v>
      </c>
      <c r="D232" s="6" t="n">
        <v>-1</v>
      </c>
      <c r="E232" s="6" t="n">
        <v>1.66373626373626</v>
      </c>
      <c r="F232" s="6" t="n">
        <v>0</v>
      </c>
      <c r="G232" s="6" t="n">
        <v>0</v>
      </c>
      <c r="H232" s="6" t="str">
        <f aca="false">IF(AND(A232&gt;=Stimuli!$B$2,A232&lt;=Stimuli!$C$2),Stimuli!$A$2,IF(AND(A232&gt;=Stimuli!$B$3,A232&lt;=Stimuli!$C$3),Stimuli!$A$3,IF(AND(A232&gt;=Stimuli!$B$4,A232&lt;=Stimuli!$C$4),Stimuli!$A$4,"")))</f>
        <v>01 Quiet baseline (60s)</v>
      </c>
      <c r="I232" s="6" t="n">
        <f aca="false">(B232-B231)/((A232-A231)/1000)</f>
        <v>0.18754578754573</v>
      </c>
      <c r="J232" s="6" t="n">
        <f aca="false">IF(OR(B232&lt;Rules!$B$2,B232&gt;Rules!$B$3,ABS(I232)&gt;Rules!$B$4,OR(B233&lt;Rules!$B$2,B233&gt;Rules!$B$3,ABS(I233)&gt;Rules!$B$4)),1,0)</f>
        <v>0</v>
      </c>
      <c r="K232" s="6" t="str">
        <f aca="false">IF(F232=1,COUNTIF($F$2:F232,1),"")</f>
        <v/>
      </c>
    </row>
    <row r="233" customFormat="false" ht="15" hidden="false" customHeight="false" outlineLevel="0" collapsed="false">
      <c r="A233" s="6" t="n">
        <v>1956.618</v>
      </c>
      <c r="B233" s="6" t="n">
        <v>1.66666666666667</v>
      </c>
      <c r="C233" s="6" t="n">
        <v>84</v>
      </c>
      <c r="D233" s="6" t="n">
        <v>-1</v>
      </c>
      <c r="E233" s="6" t="n">
        <v>1.66373626373626</v>
      </c>
      <c r="F233" s="6" t="n">
        <v>0</v>
      </c>
      <c r="G233" s="6" t="n">
        <v>0</v>
      </c>
      <c r="H233" s="6" t="str">
        <f aca="false">IF(AND(A233&gt;=Stimuli!$B$2,A233&lt;=Stimuli!$C$2),Stimuli!$A$2,IF(AND(A233&gt;=Stimuli!$B$3,A233&lt;=Stimuli!$C$3),Stimuli!$A$3,IF(AND(A233&gt;=Stimuli!$B$4,A233&lt;=Stimuli!$C$4),Stimuli!$A$4,"")))</f>
        <v>01 Quiet baseline (60s)</v>
      </c>
      <c r="I233" s="6" t="n">
        <f aca="false">(B233-B232)/((A233-A232)/1000)</f>
        <v>-0.37509157509146</v>
      </c>
      <c r="J233" s="6" t="n">
        <f aca="false">IF(OR(B233&lt;Rules!$B$2,B233&gt;Rules!$B$3,ABS(I233)&gt;Rules!$B$4,OR(B234&lt;Rules!$B$2,B234&gt;Rules!$B$3,ABS(I234)&gt;Rules!$B$4)),1,0)</f>
        <v>0</v>
      </c>
      <c r="K233" s="6" t="str">
        <f aca="false">IF(F233=1,COUNTIF($F$2:F233,1),"")</f>
        <v/>
      </c>
    </row>
    <row r="234" customFormat="false" ht="15" hidden="false" customHeight="false" outlineLevel="0" collapsed="false">
      <c r="A234" s="6" t="n">
        <v>1964.4305</v>
      </c>
      <c r="B234" s="6" t="n">
        <v>1.66666666666667</v>
      </c>
      <c r="C234" s="6" t="n">
        <v>84</v>
      </c>
      <c r="D234" s="6" t="n">
        <v>-1</v>
      </c>
      <c r="E234" s="6" t="n">
        <v>1.66373626373626</v>
      </c>
      <c r="F234" s="6" t="n">
        <v>0</v>
      </c>
      <c r="G234" s="6" t="n">
        <v>0</v>
      </c>
      <c r="H234" s="6" t="str">
        <f aca="false">IF(AND(A234&gt;=Stimuli!$B$2,A234&lt;=Stimuli!$C$2),Stimuli!$A$2,IF(AND(A234&gt;=Stimuli!$B$3,A234&lt;=Stimuli!$C$3),Stimuli!$A$3,IF(AND(A234&gt;=Stimuli!$B$4,A234&lt;=Stimuli!$C$4),Stimuli!$A$4,"")))</f>
        <v>01 Quiet baseline (60s)</v>
      </c>
      <c r="I234" s="6" t="n">
        <f aca="false">(B234-B233)/((A234-A233)/1000)</f>
        <v>0</v>
      </c>
      <c r="J234" s="6" t="n">
        <f aca="false">IF(OR(B234&lt;Rules!$B$2,B234&gt;Rules!$B$3,ABS(I234)&gt;Rules!$B$4,OR(B235&lt;Rules!$B$2,B235&gt;Rules!$B$3,ABS(I235)&gt;Rules!$B$4)),1,0)</f>
        <v>0</v>
      </c>
      <c r="K234" s="6" t="str">
        <f aca="false">IF(F234=1,COUNTIF($F$2:F234,1),"")</f>
        <v/>
      </c>
    </row>
    <row r="235" customFormat="false" ht="15" hidden="false" customHeight="false" outlineLevel="0" collapsed="false">
      <c r="A235" s="6" t="n">
        <v>1972.243</v>
      </c>
      <c r="B235" s="6" t="n">
        <v>1.66666666666667</v>
      </c>
      <c r="C235" s="6" t="n">
        <v>84</v>
      </c>
      <c r="D235" s="6" t="n">
        <v>-1</v>
      </c>
      <c r="E235" s="6" t="n">
        <v>1.66373626373626</v>
      </c>
      <c r="F235" s="6" t="n">
        <v>0</v>
      </c>
      <c r="G235" s="6" t="n">
        <v>0</v>
      </c>
      <c r="H235" s="6" t="str">
        <f aca="false">IF(AND(A235&gt;=Stimuli!$B$2,A235&lt;=Stimuli!$C$2),Stimuli!$A$2,IF(AND(A235&gt;=Stimuli!$B$3,A235&lt;=Stimuli!$C$3),Stimuli!$A$3,IF(AND(A235&gt;=Stimuli!$B$4,A235&lt;=Stimuli!$C$4),Stimuli!$A$4,"")))</f>
        <v>01 Quiet baseline (60s)</v>
      </c>
      <c r="I235" s="6" t="n">
        <f aca="false">(B235-B234)/((A235-A234)/1000)</f>
        <v>0</v>
      </c>
      <c r="J235" s="6" t="n">
        <f aca="false">IF(OR(B235&lt;Rules!$B$2,B235&gt;Rules!$B$3,ABS(I235)&gt;Rules!$B$4,OR(B236&lt;Rules!$B$2,B236&gt;Rules!$B$3,ABS(I236)&gt;Rules!$B$4)),1,0)</f>
        <v>0</v>
      </c>
      <c r="K235" s="6" t="str">
        <f aca="false">IF(F235=1,COUNTIF($F$2:F235,1),"")</f>
        <v/>
      </c>
    </row>
    <row r="236" customFormat="false" ht="15" hidden="false" customHeight="false" outlineLevel="0" collapsed="false">
      <c r="A236" s="6" t="n">
        <v>1980.0555</v>
      </c>
      <c r="B236" s="6" t="n">
        <v>1.66666666666667</v>
      </c>
      <c r="C236" s="6" t="n">
        <v>84</v>
      </c>
      <c r="D236" s="6" t="n">
        <v>-1</v>
      </c>
      <c r="E236" s="6" t="n">
        <v>1.66520146520147</v>
      </c>
      <c r="F236" s="6" t="n">
        <v>0</v>
      </c>
      <c r="G236" s="6" t="n">
        <v>0</v>
      </c>
      <c r="H236" s="6" t="str">
        <f aca="false">IF(AND(A236&gt;=Stimuli!$B$2,A236&lt;=Stimuli!$C$2),Stimuli!$A$2,IF(AND(A236&gt;=Stimuli!$B$3,A236&lt;=Stimuli!$C$3),Stimuli!$A$3,IF(AND(A236&gt;=Stimuli!$B$4,A236&lt;=Stimuli!$C$4),Stimuli!$A$4,"")))</f>
        <v>01 Quiet baseline (60s)</v>
      </c>
      <c r="I236" s="6" t="n">
        <f aca="false">(B236-B235)/((A236-A235)/1000)</f>
        <v>0</v>
      </c>
      <c r="J236" s="6" t="n">
        <f aca="false">IF(OR(B236&lt;Rules!$B$2,B236&gt;Rules!$B$3,ABS(I236)&gt;Rules!$B$4,OR(B237&lt;Rules!$B$2,B237&gt;Rules!$B$3,ABS(I237)&gt;Rules!$B$4)),1,0)</f>
        <v>0</v>
      </c>
      <c r="K236" s="6" t="str">
        <f aca="false">IF(F236=1,COUNTIF($F$2:F236,1),"")</f>
        <v/>
      </c>
    </row>
    <row r="237" customFormat="false" ht="15" hidden="false" customHeight="false" outlineLevel="0" collapsed="false">
      <c r="A237" s="6" t="n">
        <v>1987.868</v>
      </c>
      <c r="B237" s="6" t="n">
        <v>1.66813186813187</v>
      </c>
      <c r="C237" s="6" t="n">
        <v>84</v>
      </c>
      <c r="D237" s="6" t="n">
        <v>-1</v>
      </c>
      <c r="E237" s="6" t="n">
        <v>1.66520146520147</v>
      </c>
      <c r="F237" s="6" t="n">
        <v>0</v>
      </c>
      <c r="G237" s="6" t="n">
        <v>0</v>
      </c>
      <c r="H237" s="6" t="str">
        <f aca="false">IF(AND(A237&gt;=Stimuli!$B$2,A237&lt;=Stimuli!$C$2),Stimuli!$A$2,IF(AND(A237&gt;=Stimuli!$B$3,A237&lt;=Stimuli!$C$3),Stimuli!$A$3,IF(AND(A237&gt;=Stimuli!$B$4,A237&lt;=Stimuli!$C$4),Stimuli!$A$4,"")))</f>
        <v>01 Quiet baseline (60s)</v>
      </c>
      <c r="I237" s="6" t="n">
        <f aca="false">(B237-B236)/((A237-A236)/1000)</f>
        <v>0.18754578754573</v>
      </c>
      <c r="J237" s="6" t="n">
        <f aca="false">IF(OR(B237&lt;Rules!$B$2,B237&gt;Rules!$B$3,ABS(I237)&gt;Rules!$B$4,OR(B238&lt;Rules!$B$2,B238&gt;Rules!$B$3,ABS(I238)&gt;Rules!$B$4)),1,0)</f>
        <v>0</v>
      </c>
      <c r="K237" s="6" t="str">
        <f aca="false">IF(F237=1,COUNTIF($F$2:F237,1),"")</f>
        <v/>
      </c>
    </row>
    <row r="238" customFormat="false" ht="15" hidden="false" customHeight="false" outlineLevel="0" collapsed="false">
      <c r="A238" s="6" t="n">
        <v>1995.6805</v>
      </c>
      <c r="B238" s="6" t="n">
        <v>1.66520146520147</v>
      </c>
      <c r="C238" s="6" t="n">
        <v>84</v>
      </c>
      <c r="D238" s="6" t="n">
        <v>-1</v>
      </c>
      <c r="E238" s="6" t="n">
        <v>1.66520146520147</v>
      </c>
      <c r="F238" s="6" t="n">
        <v>0</v>
      </c>
      <c r="G238" s="6" t="n">
        <v>0</v>
      </c>
      <c r="H238" s="6" t="str">
        <f aca="false">IF(AND(A238&gt;=Stimuli!$B$2,A238&lt;=Stimuli!$C$2),Stimuli!$A$2,IF(AND(A238&gt;=Stimuli!$B$3,A238&lt;=Stimuli!$C$3),Stimuli!$A$3,IF(AND(A238&gt;=Stimuli!$B$4,A238&lt;=Stimuli!$C$4),Stimuli!$A$4,"")))</f>
        <v>01 Quiet baseline (60s)</v>
      </c>
      <c r="I238" s="6" t="n">
        <f aca="false">(B238-B237)/((A238-A237)/1000)</f>
        <v>-0.375091575091574</v>
      </c>
      <c r="J238" s="6" t="n">
        <f aca="false">IF(OR(B238&lt;Rules!$B$2,B238&gt;Rules!$B$3,ABS(I238)&gt;Rules!$B$4,OR(B239&lt;Rules!$B$2,B239&gt;Rules!$B$3,ABS(I239)&gt;Rules!$B$4)),1,0)</f>
        <v>0</v>
      </c>
      <c r="K238" s="6" t="str">
        <f aca="false">IF(F238=1,COUNTIF($F$2:F238,1),"")</f>
        <v/>
      </c>
    </row>
    <row r="239" customFormat="false" ht="15" hidden="false" customHeight="false" outlineLevel="0" collapsed="false">
      <c r="A239" s="6" t="n">
        <v>2003.493</v>
      </c>
      <c r="B239" s="6" t="n">
        <v>1.66813186813187</v>
      </c>
      <c r="C239" s="6" t="n">
        <v>84</v>
      </c>
      <c r="D239" s="6" t="n">
        <v>-1</v>
      </c>
      <c r="E239" s="6" t="n">
        <v>1.66520146520147</v>
      </c>
      <c r="F239" s="6" t="n">
        <v>0</v>
      </c>
      <c r="G239" s="6" t="n">
        <v>0</v>
      </c>
      <c r="H239" s="6" t="str">
        <f aca="false">IF(AND(A239&gt;=Stimuli!$B$2,A239&lt;=Stimuli!$C$2),Stimuli!$A$2,IF(AND(A239&gt;=Stimuli!$B$3,A239&lt;=Stimuli!$C$3),Stimuli!$A$3,IF(AND(A239&gt;=Stimuli!$B$4,A239&lt;=Stimuli!$C$4),Stimuli!$A$4,"")))</f>
        <v>01 Quiet baseline (60s)</v>
      </c>
      <c r="I239" s="6" t="n">
        <f aca="false">(B239-B238)/((A239-A238)/1000)</f>
        <v>0.375091575091574</v>
      </c>
      <c r="J239" s="6" t="n">
        <f aca="false">IF(OR(B239&lt;Rules!$B$2,B239&gt;Rules!$B$3,ABS(I239)&gt;Rules!$B$4,OR(B240&lt;Rules!$B$2,B240&gt;Rules!$B$3,ABS(I240)&gt;Rules!$B$4)),1,0)</f>
        <v>0</v>
      </c>
      <c r="K239" s="6" t="str">
        <f aca="false">IF(F239=1,COUNTIF($F$2:F239,1),"")</f>
        <v/>
      </c>
    </row>
    <row r="240" customFormat="false" ht="15" hidden="false" customHeight="false" outlineLevel="0" collapsed="false">
      <c r="A240" s="6" t="n">
        <v>2011.3055</v>
      </c>
      <c r="B240" s="6" t="n">
        <v>1.66373626373626</v>
      </c>
      <c r="C240" s="6" t="n">
        <v>84</v>
      </c>
      <c r="D240" s="6" t="n">
        <v>-1</v>
      </c>
      <c r="E240" s="6" t="n">
        <v>1.66520146520147</v>
      </c>
      <c r="F240" s="6" t="n">
        <v>0</v>
      </c>
      <c r="G240" s="6" t="n">
        <v>0</v>
      </c>
      <c r="H240" s="6" t="str">
        <f aca="false">IF(AND(A240&gt;=Stimuli!$B$2,A240&lt;=Stimuli!$C$2),Stimuli!$A$2,IF(AND(A240&gt;=Stimuli!$B$3,A240&lt;=Stimuli!$C$3),Stimuli!$A$3,IF(AND(A240&gt;=Stimuli!$B$4,A240&lt;=Stimuli!$C$4),Stimuli!$A$4,"")))</f>
        <v>01 Quiet baseline (60s)</v>
      </c>
      <c r="I240" s="6" t="n">
        <f aca="false">(B240-B239)/((A240-A239)/1000)</f>
        <v>-0.562637362637304</v>
      </c>
      <c r="J240" s="6" t="n">
        <f aca="false">IF(OR(B240&lt;Rules!$B$2,B240&gt;Rules!$B$3,ABS(I240)&gt;Rules!$B$4,OR(B241&lt;Rules!$B$2,B241&gt;Rules!$B$3,ABS(I241)&gt;Rules!$B$4)),1,0)</f>
        <v>0</v>
      </c>
      <c r="K240" s="6" t="str">
        <f aca="false">IF(F240=1,COUNTIF($F$2:F240,1),"")</f>
        <v/>
      </c>
    </row>
    <row r="241" customFormat="false" ht="15" hidden="false" customHeight="false" outlineLevel="0" collapsed="false">
      <c r="A241" s="6" t="n">
        <v>2019.118</v>
      </c>
      <c r="B241" s="6" t="n">
        <v>1.66959706959707</v>
      </c>
      <c r="C241" s="6" t="n">
        <v>84</v>
      </c>
      <c r="D241" s="6" t="n">
        <v>-1</v>
      </c>
      <c r="E241" s="6" t="n">
        <v>1.66520146520147</v>
      </c>
      <c r="F241" s="6" t="n">
        <v>0</v>
      </c>
      <c r="G241" s="6" t="n">
        <v>0</v>
      </c>
      <c r="H241" s="6" t="str">
        <f aca="false">IF(AND(A241&gt;=Stimuli!$B$2,A241&lt;=Stimuli!$C$2),Stimuli!$A$2,IF(AND(A241&gt;=Stimuli!$B$3,A241&lt;=Stimuli!$C$3),Stimuli!$A$3,IF(AND(A241&gt;=Stimuli!$B$4,A241&lt;=Stimuli!$C$4),Stimuli!$A$4,"")))</f>
        <v>01 Quiet baseline (60s)</v>
      </c>
      <c r="I241" s="6" t="n">
        <f aca="false">(B241-B240)/((A241-A240)/1000)</f>
        <v>0.750183150183034</v>
      </c>
      <c r="J241" s="6" t="n">
        <f aca="false">IF(OR(B241&lt;Rules!$B$2,B241&gt;Rules!$B$3,ABS(I241)&gt;Rules!$B$4,OR(B242&lt;Rules!$B$2,B242&gt;Rules!$B$3,ABS(I242)&gt;Rules!$B$4)),1,0)</f>
        <v>0</v>
      </c>
      <c r="K241" s="6" t="str">
        <f aca="false">IF(F241=1,COUNTIF($F$2:F241,1),"")</f>
        <v/>
      </c>
    </row>
    <row r="242" customFormat="false" ht="15" hidden="false" customHeight="false" outlineLevel="0" collapsed="false">
      <c r="A242" s="6" t="n">
        <v>2026.9305</v>
      </c>
      <c r="B242" s="6" t="n">
        <v>1.66520146520147</v>
      </c>
      <c r="C242" s="6" t="n">
        <v>84</v>
      </c>
      <c r="D242" s="6" t="n">
        <v>-1</v>
      </c>
      <c r="E242" s="6" t="n">
        <v>1.66520146520147</v>
      </c>
      <c r="F242" s="6" t="n">
        <v>0</v>
      </c>
      <c r="G242" s="6" t="n">
        <v>0</v>
      </c>
      <c r="H242" s="6" t="str">
        <f aca="false">IF(AND(A242&gt;=Stimuli!$B$2,A242&lt;=Stimuli!$C$2),Stimuli!$A$2,IF(AND(A242&gt;=Stimuli!$B$3,A242&lt;=Stimuli!$C$3),Stimuli!$A$3,IF(AND(A242&gt;=Stimuli!$B$4,A242&lt;=Stimuli!$C$4),Stimuli!$A$4,"")))</f>
        <v>01 Quiet baseline (60s)</v>
      </c>
      <c r="I242" s="6" t="n">
        <f aca="false">(B242-B241)/((A242-A241)/1000)</f>
        <v>-0.562637362637304</v>
      </c>
      <c r="J242" s="6" t="n">
        <f aca="false">IF(OR(B242&lt;Rules!$B$2,B242&gt;Rules!$B$3,ABS(I242)&gt;Rules!$B$4,OR(B243&lt;Rules!$B$2,B243&gt;Rules!$B$3,ABS(I243)&gt;Rules!$B$4)),1,0)</f>
        <v>0</v>
      </c>
      <c r="K242" s="6" t="str">
        <f aca="false">IF(F242=1,COUNTIF($F$2:F242,1),"")</f>
        <v/>
      </c>
    </row>
    <row r="243" customFormat="false" ht="15" hidden="false" customHeight="false" outlineLevel="0" collapsed="false">
      <c r="A243" s="6" t="n">
        <v>2034.743</v>
      </c>
      <c r="B243" s="6" t="n">
        <v>1.67106227106227</v>
      </c>
      <c r="C243" s="6" t="n">
        <v>84</v>
      </c>
      <c r="D243" s="6" t="n">
        <v>-1</v>
      </c>
      <c r="E243" s="6" t="n">
        <v>1.66520146520147</v>
      </c>
      <c r="F243" s="6" t="n">
        <v>0</v>
      </c>
      <c r="G243" s="6" t="n">
        <v>0</v>
      </c>
      <c r="H243" s="6" t="str">
        <f aca="false">IF(AND(A243&gt;=Stimuli!$B$2,A243&lt;=Stimuli!$C$2),Stimuli!$A$2,IF(AND(A243&gt;=Stimuli!$B$3,A243&lt;=Stimuli!$C$3),Stimuli!$A$3,IF(AND(A243&gt;=Stimuli!$B$4,A243&lt;=Stimuli!$C$4),Stimuli!$A$4,"")))</f>
        <v>01 Quiet baseline (60s)</v>
      </c>
      <c r="I243" s="6" t="n">
        <f aca="false">(B243-B242)/((A243-A242)/1000)</f>
        <v>0.750183150183148</v>
      </c>
      <c r="J243" s="6" t="n">
        <f aca="false">IF(OR(B243&lt;Rules!$B$2,B243&gt;Rules!$B$3,ABS(I243)&gt;Rules!$B$4,OR(B244&lt;Rules!$B$2,B244&gt;Rules!$B$3,ABS(I244)&gt;Rules!$B$4)),1,0)</f>
        <v>0</v>
      </c>
      <c r="K243" s="6" t="str">
        <f aca="false">IF(F243=1,COUNTIF($F$2:F243,1),"")</f>
        <v/>
      </c>
    </row>
    <row r="244" customFormat="false" ht="15" hidden="false" customHeight="false" outlineLevel="0" collapsed="false">
      <c r="A244" s="6" t="n">
        <v>2042.5555</v>
      </c>
      <c r="B244" s="6" t="n">
        <v>1.66520146520147</v>
      </c>
      <c r="C244" s="6" t="n">
        <v>84</v>
      </c>
      <c r="D244" s="6" t="n">
        <v>-1</v>
      </c>
      <c r="E244" s="6" t="n">
        <v>1.66520146520147</v>
      </c>
      <c r="F244" s="6" t="n">
        <v>0</v>
      </c>
      <c r="G244" s="6" t="n">
        <v>0</v>
      </c>
      <c r="H244" s="6" t="str">
        <f aca="false">IF(AND(A244&gt;=Stimuli!$B$2,A244&lt;=Stimuli!$C$2),Stimuli!$A$2,IF(AND(A244&gt;=Stimuli!$B$3,A244&lt;=Stimuli!$C$3),Stimuli!$A$3,IF(AND(A244&gt;=Stimuli!$B$4,A244&lt;=Stimuli!$C$4),Stimuli!$A$4,"")))</f>
        <v>01 Quiet baseline (60s)</v>
      </c>
      <c r="I244" s="6" t="n">
        <f aca="false">(B244-B243)/((A244-A243)/1000)</f>
        <v>-0.750183150183148</v>
      </c>
      <c r="J244" s="6" t="n">
        <f aca="false">IF(OR(B244&lt;Rules!$B$2,B244&gt;Rules!$B$3,ABS(I244)&gt;Rules!$B$4,OR(B245&lt;Rules!$B$2,B245&gt;Rules!$B$3,ABS(I245)&gt;Rules!$B$4)),1,0)</f>
        <v>0</v>
      </c>
      <c r="K244" s="6" t="str">
        <f aca="false">IF(F244=1,COUNTIF($F$2:F244,1),"")</f>
        <v/>
      </c>
    </row>
    <row r="245" customFormat="false" ht="15" hidden="false" customHeight="false" outlineLevel="0" collapsed="false">
      <c r="A245" s="6" t="n">
        <v>2050.368</v>
      </c>
      <c r="B245" s="6" t="n">
        <v>1.67252747252747</v>
      </c>
      <c r="C245" s="6" t="n">
        <v>84</v>
      </c>
      <c r="D245" s="6" t="n">
        <v>-1</v>
      </c>
      <c r="E245" s="6" t="n">
        <v>1.66520146520147</v>
      </c>
      <c r="F245" s="6" t="n">
        <v>0</v>
      </c>
      <c r="G245" s="6" t="n">
        <v>0</v>
      </c>
      <c r="H245" s="6" t="str">
        <f aca="false">IF(AND(A245&gt;=Stimuli!$B$2,A245&lt;=Stimuli!$C$2),Stimuli!$A$2,IF(AND(A245&gt;=Stimuli!$B$3,A245&lt;=Stimuli!$C$3),Stimuli!$A$3,IF(AND(A245&gt;=Stimuli!$B$4,A245&lt;=Stimuli!$C$4),Stimuli!$A$4,"")))</f>
        <v>01 Quiet baseline (60s)</v>
      </c>
      <c r="I245" s="6" t="n">
        <f aca="false">(B245-B244)/((A245-A244)/1000)</f>
        <v>0.937728937728878</v>
      </c>
      <c r="J245" s="6" t="n">
        <f aca="false">IF(OR(B245&lt;Rules!$B$2,B245&gt;Rules!$B$3,ABS(I245)&gt;Rules!$B$4,OR(B246&lt;Rules!$B$2,B246&gt;Rules!$B$3,ABS(I246)&gt;Rules!$B$4)),1,0)</f>
        <v>0</v>
      </c>
      <c r="K245" s="6" t="str">
        <f aca="false">IF(F245=1,COUNTIF($F$2:F245,1),"")</f>
        <v/>
      </c>
    </row>
    <row r="246" customFormat="false" ht="15" hidden="false" customHeight="false" outlineLevel="0" collapsed="false">
      <c r="A246" s="6" t="n">
        <v>2058.1805</v>
      </c>
      <c r="B246" s="6" t="n">
        <v>1.66813186813187</v>
      </c>
      <c r="C246" s="6" t="n">
        <v>84</v>
      </c>
      <c r="D246" s="6" t="n">
        <v>-1</v>
      </c>
      <c r="E246" s="6" t="n">
        <v>1.66520146520147</v>
      </c>
      <c r="F246" s="6" t="n">
        <v>0</v>
      </c>
      <c r="G246" s="6" t="n">
        <v>0</v>
      </c>
      <c r="H246" s="6" t="str">
        <f aca="false">IF(AND(A246&gt;=Stimuli!$B$2,A246&lt;=Stimuli!$C$2),Stimuli!$A$2,IF(AND(A246&gt;=Stimuli!$B$3,A246&lt;=Stimuli!$C$3),Stimuli!$A$3,IF(AND(A246&gt;=Stimuli!$B$4,A246&lt;=Stimuli!$C$4),Stimuli!$A$4,"")))</f>
        <v>01 Quiet baseline (60s)</v>
      </c>
      <c r="I246" s="6" t="n">
        <f aca="false">(B246-B245)/((A246-A245)/1000)</f>
        <v>-0.562637362637304</v>
      </c>
      <c r="J246" s="6" t="n">
        <f aca="false">IF(OR(B246&lt;Rules!$B$2,B246&gt;Rules!$B$3,ABS(I246)&gt;Rules!$B$4,OR(B247&lt;Rules!$B$2,B247&gt;Rules!$B$3,ABS(I247)&gt;Rules!$B$4)),1,0)</f>
        <v>0</v>
      </c>
      <c r="K246" s="6" t="str">
        <f aca="false">IF(F246=1,COUNTIF($F$2:F246,1),"")</f>
        <v/>
      </c>
    </row>
    <row r="247" customFormat="false" ht="15" hidden="false" customHeight="false" outlineLevel="0" collapsed="false">
      <c r="A247" s="6" t="n">
        <v>2065.993</v>
      </c>
      <c r="B247" s="6" t="n">
        <v>1.67252747252747</v>
      </c>
      <c r="C247" s="6" t="n">
        <v>84</v>
      </c>
      <c r="D247" s="6" t="n">
        <v>-1</v>
      </c>
      <c r="E247" s="6" t="n">
        <v>1.66520146520147</v>
      </c>
      <c r="F247" s="6" t="n">
        <v>0</v>
      </c>
      <c r="G247" s="6" t="n">
        <v>0</v>
      </c>
      <c r="H247" s="6" t="str">
        <f aca="false">IF(AND(A247&gt;=Stimuli!$B$2,A247&lt;=Stimuli!$C$2),Stimuli!$A$2,IF(AND(A247&gt;=Stimuli!$B$3,A247&lt;=Stimuli!$C$3),Stimuli!$A$3,IF(AND(A247&gt;=Stimuli!$B$4,A247&lt;=Stimuli!$C$4),Stimuli!$A$4,"")))</f>
        <v>01 Quiet baseline (60s)</v>
      </c>
      <c r="I247" s="6" t="n">
        <f aca="false">(B247-B246)/((A247-A246)/1000)</f>
        <v>0.562637362637304</v>
      </c>
      <c r="J247" s="6" t="n">
        <f aca="false">IF(OR(B247&lt;Rules!$B$2,B247&gt;Rules!$B$3,ABS(I247)&gt;Rules!$B$4,OR(B248&lt;Rules!$B$2,B248&gt;Rules!$B$3,ABS(I248)&gt;Rules!$B$4)),1,0)</f>
        <v>0</v>
      </c>
      <c r="K247" s="6" t="str">
        <f aca="false">IF(F247=1,COUNTIF($F$2:F247,1),"")</f>
        <v/>
      </c>
    </row>
    <row r="248" customFormat="false" ht="15" hidden="false" customHeight="false" outlineLevel="0" collapsed="false">
      <c r="A248" s="6" t="n">
        <v>2073.8055</v>
      </c>
      <c r="B248" s="6" t="n">
        <v>1.66959706959707</v>
      </c>
      <c r="C248" s="6" t="n">
        <v>84</v>
      </c>
      <c r="D248" s="6" t="n">
        <v>-1</v>
      </c>
      <c r="E248" s="6" t="n">
        <v>1.66520146520147</v>
      </c>
      <c r="F248" s="6" t="n">
        <v>0</v>
      </c>
      <c r="G248" s="6" t="n">
        <v>0</v>
      </c>
      <c r="H248" s="6" t="str">
        <f aca="false">IF(AND(A248&gt;=Stimuli!$B$2,A248&lt;=Stimuli!$C$2),Stimuli!$A$2,IF(AND(A248&gt;=Stimuli!$B$3,A248&lt;=Stimuli!$C$3),Stimuli!$A$3,IF(AND(A248&gt;=Stimuli!$B$4,A248&lt;=Stimuli!$C$4),Stimuli!$A$4,"")))</f>
        <v>01 Quiet baseline (60s)</v>
      </c>
      <c r="I248" s="6" t="n">
        <f aca="false">(B248-B247)/((A248-A247)/1000)</f>
        <v>-0.375091575091574</v>
      </c>
      <c r="J248" s="6" t="n">
        <f aca="false">IF(OR(B248&lt;Rules!$B$2,B248&gt;Rules!$B$3,ABS(I248)&gt;Rules!$B$4,OR(B249&lt;Rules!$B$2,B249&gt;Rules!$B$3,ABS(I249)&gt;Rules!$B$4)),1,0)</f>
        <v>0</v>
      </c>
      <c r="K248" s="6" t="str">
        <f aca="false">IF(F248=1,COUNTIF($F$2:F248,1),"")</f>
        <v/>
      </c>
    </row>
    <row r="249" customFormat="false" ht="15" hidden="false" customHeight="false" outlineLevel="0" collapsed="false">
      <c r="A249" s="6" t="n">
        <v>2081.618</v>
      </c>
      <c r="B249" s="6" t="n">
        <v>1.67252747252747</v>
      </c>
      <c r="C249" s="6" t="n">
        <v>84</v>
      </c>
      <c r="D249" s="6" t="n">
        <v>-1</v>
      </c>
      <c r="E249" s="6" t="n">
        <v>1.66520146520147</v>
      </c>
      <c r="F249" s="6" t="n">
        <v>0</v>
      </c>
      <c r="G249" s="6" t="n">
        <v>0</v>
      </c>
      <c r="H249" s="6" t="str">
        <f aca="false">IF(AND(A249&gt;=Stimuli!$B$2,A249&lt;=Stimuli!$C$2),Stimuli!$A$2,IF(AND(A249&gt;=Stimuli!$B$3,A249&lt;=Stimuli!$C$3),Stimuli!$A$3,IF(AND(A249&gt;=Stimuli!$B$4,A249&lt;=Stimuli!$C$4),Stimuli!$A$4,"")))</f>
        <v>01 Quiet baseline (60s)</v>
      </c>
      <c r="I249" s="6" t="n">
        <f aca="false">(B249-B248)/((A249-A248)/1000)</f>
        <v>0.375091575091574</v>
      </c>
      <c r="J249" s="6" t="n">
        <f aca="false">IF(OR(B249&lt;Rules!$B$2,B249&gt;Rules!$B$3,ABS(I249)&gt;Rules!$B$4,OR(B250&lt;Rules!$B$2,B250&gt;Rules!$B$3,ABS(I250)&gt;Rules!$B$4)),1,0)</f>
        <v>0</v>
      </c>
      <c r="K249" s="6" t="str">
        <f aca="false">IF(F249=1,COUNTIF($F$2:F249,1),"")</f>
        <v/>
      </c>
    </row>
    <row r="250" customFormat="false" ht="15" hidden="false" customHeight="false" outlineLevel="0" collapsed="false">
      <c r="A250" s="6" t="n">
        <v>2089.4305</v>
      </c>
      <c r="B250" s="6" t="n">
        <v>1.66959706959707</v>
      </c>
      <c r="C250" s="6" t="n">
        <v>84</v>
      </c>
      <c r="D250" s="6" t="n">
        <v>-1</v>
      </c>
      <c r="E250" s="6" t="n">
        <v>1.66520146520147</v>
      </c>
      <c r="F250" s="6" t="n">
        <v>0</v>
      </c>
      <c r="G250" s="6" t="n">
        <v>0</v>
      </c>
      <c r="H250" s="6" t="str">
        <f aca="false">IF(AND(A250&gt;=Stimuli!$B$2,A250&lt;=Stimuli!$C$2),Stimuli!$A$2,IF(AND(A250&gt;=Stimuli!$B$3,A250&lt;=Stimuli!$C$3),Stimuli!$A$3,IF(AND(A250&gt;=Stimuli!$B$4,A250&lt;=Stimuli!$C$4),Stimuli!$A$4,"")))</f>
        <v>01 Quiet baseline (60s)</v>
      </c>
      <c r="I250" s="6" t="n">
        <f aca="false">(B250-B249)/((A250-A249)/1000)</f>
        <v>-0.375091575091574</v>
      </c>
      <c r="J250" s="6" t="n">
        <f aca="false">IF(OR(B250&lt;Rules!$B$2,B250&gt;Rules!$B$3,ABS(I250)&gt;Rules!$B$4,OR(B251&lt;Rules!$B$2,B251&gt;Rules!$B$3,ABS(I251)&gt;Rules!$B$4)),1,0)</f>
        <v>0</v>
      </c>
      <c r="K250" s="6" t="str">
        <f aca="false">IF(F250=1,COUNTIF($F$2:F250,1),"")</f>
        <v/>
      </c>
    </row>
    <row r="251" customFormat="false" ht="15" hidden="false" customHeight="false" outlineLevel="0" collapsed="false">
      <c r="A251" s="6" t="n">
        <v>2097.243</v>
      </c>
      <c r="B251" s="6" t="n">
        <v>1.66959706959707</v>
      </c>
      <c r="C251" s="6" t="n">
        <v>84</v>
      </c>
      <c r="D251" s="6" t="n">
        <v>-1</v>
      </c>
      <c r="E251" s="6" t="n">
        <v>1.66520146520147</v>
      </c>
      <c r="F251" s="6" t="n">
        <v>0</v>
      </c>
      <c r="G251" s="6" t="n">
        <v>0</v>
      </c>
      <c r="H251" s="6" t="str">
        <f aca="false">IF(AND(A251&gt;=Stimuli!$B$2,A251&lt;=Stimuli!$C$2),Stimuli!$A$2,IF(AND(A251&gt;=Stimuli!$B$3,A251&lt;=Stimuli!$C$3),Stimuli!$A$3,IF(AND(A251&gt;=Stimuli!$B$4,A251&lt;=Stimuli!$C$4),Stimuli!$A$4,"")))</f>
        <v>01 Quiet baseline (60s)</v>
      </c>
      <c r="I251" s="6" t="n">
        <f aca="false">(B251-B250)/((A251-A250)/1000)</f>
        <v>0</v>
      </c>
      <c r="J251" s="6" t="n">
        <f aca="false">IF(OR(B251&lt;Rules!$B$2,B251&gt;Rules!$B$3,ABS(I251)&gt;Rules!$B$4,OR(B252&lt;Rules!$B$2,B252&gt;Rules!$B$3,ABS(I252)&gt;Rules!$B$4)),1,0)</f>
        <v>0</v>
      </c>
      <c r="K251" s="6" t="str">
        <f aca="false">IF(F251=1,COUNTIF($F$2:F251,1),"")</f>
        <v/>
      </c>
    </row>
    <row r="252" customFormat="false" ht="15" hidden="false" customHeight="false" outlineLevel="0" collapsed="false">
      <c r="A252" s="6" t="n">
        <v>2105.0555</v>
      </c>
      <c r="B252" s="6" t="n">
        <v>1.67106227106227</v>
      </c>
      <c r="C252" s="6" t="n">
        <v>84</v>
      </c>
      <c r="D252" s="6" t="n">
        <v>-1</v>
      </c>
      <c r="E252" s="6" t="n">
        <v>1.66666666666667</v>
      </c>
      <c r="F252" s="6" t="n">
        <v>0</v>
      </c>
      <c r="G252" s="6" t="n">
        <v>0</v>
      </c>
      <c r="H252" s="6" t="str">
        <f aca="false">IF(AND(A252&gt;=Stimuli!$B$2,A252&lt;=Stimuli!$C$2),Stimuli!$A$2,IF(AND(A252&gt;=Stimuli!$B$3,A252&lt;=Stimuli!$C$3),Stimuli!$A$3,IF(AND(A252&gt;=Stimuli!$B$4,A252&lt;=Stimuli!$C$4),Stimuli!$A$4,"")))</f>
        <v>01 Quiet baseline (60s)</v>
      </c>
      <c r="I252" s="6" t="n">
        <f aca="false">(B252-B251)/((A252-A251)/1000)</f>
        <v>0.187545787545844</v>
      </c>
      <c r="J252" s="6" t="n">
        <f aca="false">IF(OR(B252&lt;Rules!$B$2,B252&gt;Rules!$B$3,ABS(I252)&gt;Rules!$B$4,OR(B253&lt;Rules!$B$2,B253&gt;Rules!$B$3,ABS(I253)&gt;Rules!$B$4)),1,0)</f>
        <v>0</v>
      </c>
      <c r="K252" s="6" t="str">
        <f aca="false">IF(F252=1,COUNTIF($F$2:F252,1),"")</f>
        <v/>
      </c>
    </row>
    <row r="253" customFormat="false" ht="15" hidden="false" customHeight="false" outlineLevel="0" collapsed="false">
      <c r="A253" s="6" t="n">
        <v>2112.868</v>
      </c>
      <c r="B253" s="6" t="n">
        <v>1.66959706959707</v>
      </c>
      <c r="C253" s="6" t="n">
        <v>84</v>
      </c>
      <c r="D253" s="6" t="n">
        <v>-1</v>
      </c>
      <c r="E253" s="6" t="n">
        <v>1.66666666666667</v>
      </c>
      <c r="F253" s="6" t="n">
        <v>0</v>
      </c>
      <c r="G253" s="6" t="n">
        <v>0</v>
      </c>
      <c r="H253" s="6" t="str">
        <f aca="false">IF(AND(A253&gt;=Stimuli!$B$2,A253&lt;=Stimuli!$C$2),Stimuli!$A$2,IF(AND(A253&gt;=Stimuli!$B$3,A253&lt;=Stimuli!$C$3),Stimuli!$A$3,IF(AND(A253&gt;=Stimuli!$B$4,A253&lt;=Stimuli!$C$4),Stimuli!$A$4,"")))</f>
        <v>01 Quiet baseline (60s)</v>
      </c>
      <c r="I253" s="6" t="n">
        <f aca="false">(B253-B252)/((A253-A252)/1000)</f>
        <v>-0.187545787545844</v>
      </c>
      <c r="J253" s="6" t="n">
        <f aca="false">IF(OR(B253&lt;Rules!$B$2,B253&gt;Rules!$B$3,ABS(I253)&gt;Rules!$B$4,OR(B254&lt;Rules!$B$2,B254&gt;Rules!$B$3,ABS(I254)&gt;Rules!$B$4)),1,0)</f>
        <v>0</v>
      </c>
      <c r="K253" s="6" t="str">
        <f aca="false">IF(F253=1,COUNTIF($F$2:F253,1),"")</f>
        <v/>
      </c>
    </row>
    <row r="254" customFormat="false" ht="15" hidden="false" customHeight="false" outlineLevel="0" collapsed="false">
      <c r="A254" s="6" t="n">
        <v>2120.6805</v>
      </c>
      <c r="B254" s="6" t="n">
        <v>1.67106227106227</v>
      </c>
      <c r="C254" s="6" t="n">
        <v>84</v>
      </c>
      <c r="D254" s="6" t="n">
        <v>-1</v>
      </c>
      <c r="E254" s="6" t="n">
        <v>1.66666666666667</v>
      </c>
      <c r="F254" s="6" t="n">
        <v>0</v>
      </c>
      <c r="G254" s="6" t="n">
        <v>0</v>
      </c>
      <c r="H254" s="6" t="str">
        <f aca="false">IF(AND(A254&gt;=Stimuli!$B$2,A254&lt;=Stimuli!$C$2),Stimuli!$A$2,IF(AND(A254&gt;=Stimuli!$B$3,A254&lt;=Stimuli!$C$3),Stimuli!$A$3,IF(AND(A254&gt;=Stimuli!$B$4,A254&lt;=Stimuli!$C$4),Stimuli!$A$4,"")))</f>
        <v>01 Quiet baseline (60s)</v>
      </c>
      <c r="I254" s="6" t="n">
        <f aca="false">(B254-B253)/((A254-A253)/1000)</f>
        <v>0.187545787545844</v>
      </c>
      <c r="J254" s="6" t="n">
        <f aca="false">IF(OR(B254&lt;Rules!$B$2,B254&gt;Rules!$B$3,ABS(I254)&gt;Rules!$B$4,OR(B255&lt;Rules!$B$2,B255&gt;Rules!$B$3,ABS(I255)&gt;Rules!$B$4)),1,0)</f>
        <v>0</v>
      </c>
      <c r="K254" s="6" t="str">
        <f aca="false">IF(F254=1,COUNTIF($F$2:F254,1),"")</f>
        <v/>
      </c>
    </row>
    <row r="255" customFormat="false" ht="15" hidden="false" customHeight="false" outlineLevel="0" collapsed="false">
      <c r="A255" s="6" t="n">
        <v>2128.493</v>
      </c>
      <c r="B255" s="6" t="n">
        <v>1.66666666666667</v>
      </c>
      <c r="C255" s="6" t="n">
        <v>84</v>
      </c>
      <c r="D255" s="6" t="n">
        <v>-1</v>
      </c>
      <c r="E255" s="6" t="n">
        <v>1.66666666666667</v>
      </c>
      <c r="F255" s="6" t="n">
        <v>0</v>
      </c>
      <c r="G255" s="6" t="n">
        <v>0</v>
      </c>
      <c r="H255" s="6" t="str">
        <f aca="false">IF(AND(A255&gt;=Stimuli!$B$2,A255&lt;=Stimuli!$C$2),Stimuli!$A$2,IF(AND(A255&gt;=Stimuli!$B$3,A255&lt;=Stimuli!$C$3),Stimuli!$A$3,IF(AND(A255&gt;=Stimuli!$B$4,A255&lt;=Stimuli!$C$4),Stimuli!$A$4,"")))</f>
        <v>01 Quiet baseline (60s)</v>
      </c>
      <c r="I255" s="6" t="n">
        <f aca="false">(B255-B254)/((A255-A254)/1000)</f>
        <v>-0.562637362637304</v>
      </c>
      <c r="J255" s="6" t="n">
        <f aca="false">IF(OR(B255&lt;Rules!$B$2,B255&gt;Rules!$B$3,ABS(I255)&gt;Rules!$B$4,OR(B256&lt;Rules!$B$2,B256&gt;Rules!$B$3,ABS(I256)&gt;Rules!$B$4)),1,0)</f>
        <v>0</v>
      </c>
      <c r="K255" s="6" t="str">
        <f aca="false">IF(F255=1,COUNTIF($F$2:F255,1),"")</f>
        <v/>
      </c>
    </row>
    <row r="256" customFormat="false" ht="15" hidden="false" customHeight="false" outlineLevel="0" collapsed="false">
      <c r="A256" s="6" t="n">
        <v>2136.3055</v>
      </c>
      <c r="B256" s="6" t="n">
        <v>1.67252747252747</v>
      </c>
      <c r="C256" s="6" t="n">
        <v>84</v>
      </c>
      <c r="D256" s="6" t="n">
        <v>-1</v>
      </c>
      <c r="E256" s="6" t="n">
        <v>1.66666666666667</v>
      </c>
      <c r="F256" s="6" t="n">
        <v>0</v>
      </c>
      <c r="G256" s="6" t="n">
        <v>0</v>
      </c>
      <c r="H256" s="6" t="str">
        <f aca="false">IF(AND(A256&gt;=Stimuli!$B$2,A256&lt;=Stimuli!$C$2),Stimuli!$A$2,IF(AND(A256&gt;=Stimuli!$B$3,A256&lt;=Stimuli!$C$3),Stimuli!$A$3,IF(AND(A256&gt;=Stimuli!$B$4,A256&lt;=Stimuli!$C$4),Stimuli!$A$4,"")))</f>
        <v>01 Quiet baseline (60s)</v>
      </c>
      <c r="I256" s="6" t="n">
        <f aca="false">(B256-B255)/((A256-A255)/1000)</f>
        <v>0.750183150183034</v>
      </c>
      <c r="J256" s="6" t="n">
        <f aca="false">IF(OR(B256&lt;Rules!$B$2,B256&gt;Rules!$B$3,ABS(I256)&gt;Rules!$B$4,OR(B257&lt;Rules!$B$2,B257&gt;Rules!$B$3,ABS(I257)&gt;Rules!$B$4)),1,0)</f>
        <v>0</v>
      </c>
      <c r="K256" s="6" t="str">
        <f aca="false">IF(F256=1,COUNTIF($F$2:F256,1),"")</f>
        <v/>
      </c>
    </row>
    <row r="257" customFormat="false" ht="15" hidden="false" customHeight="false" outlineLevel="0" collapsed="false">
      <c r="A257" s="6" t="n">
        <v>2144.118</v>
      </c>
      <c r="B257" s="6" t="n">
        <v>1.66666666666667</v>
      </c>
      <c r="C257" s="6" t="n">
        <v>84</v>
      </c>
      <c r="D257" s="6" t="n">
        <v>-1</v>
      </c>
      <c r="E257" s="6" t="n">
        <v>1.66666666666667</v>
      </c>
      <c r="F257" s="6" t="n">
        <v>0</v>
      </c>
      <c r="G257" s="6" t="n">
        <v>0</v>
      </c>
      <c r="H257" s="6" t="str">
        <f aca="false">IF(AND(A257&gt;=Stimuli!$B$2,A257&lt;=Stimuli!$C$2),Stimuli!$A$2,IF(AND(A257&gt;=Stimuli!$B$3,A257&lt;=Stimuli!$C$3),Stimuli!$A$3,IF(AND(A257&gt;=Stimuli!$B$4,A257&lt;=Stimuli!$C$4),Stimuli!$A$4,"")))</f>
        <v>01 Quiet baseline (60s)</v>
      </c>
      <c r="I257" s="6" t="n">
        <f aca="false">(B257-B256)/((A257-A256)/1000)</f>
        <v>-0.750183150183034</v>
      </c>
      <c r="J257" s="6" t="n">
        <f aca="false">IF(OR(B257&lt;Rules!$B$2,B257&gt;Rules!$B$3,ABS(I257)&gt;Rules!$B$4,OR(B258&lt;Rules!$B$2,B258&gt;Rules!$B$3,ABS(I258)&gt;Rules!$B$4)),1,0)</f>
        <v>0</v>
      </c>
      <c r="K257" s="6" t="str">
        <f aca="false">IF(F257=1,COUNTIF($F$2:F257,1),"")</f>
        <v/>
      </c>
    </row>
    <row r="258" customFormat="false" ht="15" hidden="false" customHeight="false" outlineLevel="0" collapsed="false">
      <c r="A258" s="6" t="n">
        <v>2151.9305</v>
      </c>
      <c r="B258" s="6" t="n">
        <v>1.67106227106227</v>
      </c>
      <c r="C258" s="6" t="n">
        <v>84</v>
      </c>
      <c r="D258" s="6" t="n">
        <v>-1</v>
      </c>
      <c r="E258" s="6" t="n">
        <v>1.66666666666667</v>
      </c>
      <c r="F258" s="6" t="n">
        <v>0</v>
      </c>
      <c r="G258" s="6" t="n">
        <v>0</v>
      </c>
      <c r="H258" s="6" t="str">
        <f aca="false">IF(AND(A258&gt;=Stimuli!$B$2,A258&lt;=Stimuli!$C$2),Stimuli!$A$2,IF(AND(A258&gt;=Stimuli!$B$3,A258&lt;=Stimuli!$C$3),Stimuli!$A$3,IF(AND(A258&gt;=Stimuli!$B$4,A258&lt;=Stimuli!$C$4),Stimuli!$A$4,"")))</f>
        <v>01 Quiet baseline (60s)</v>
      </c>
      <c r="I258" s="6" t="n">
        <f aca="false">(B258-B257)/((A258-A257)/1000)</f>
        <v>0.562637362637304</v>
      </c>
      <c r="J258" s="6" t="n">
        <f aca="false">IF(OR(B258&lt;Rules!$B$2,B258&gt;Rules!$B$3,ABS(I258)&gt;Rules!$B$4,OR(B259&lt;Rules!$B$2,B259&gt;Rules!$B$3,ABS(I259)&gt;Rules!$B$4)),1,0)</f>
        <v>0</v>
      </c>
      <c r="K258" s="6" t="str">
        <f aca="false">IF(F258=1,COUNTIF($F$2:F258,1),"")</f>
        <v/>
      </c>
    </row>
    <row r="259" customFormat="false" ht="15" hidden="false" customHeight="false" outlineLevel="0" collapsed="false">
      <c r="A259" s="6" t="n">
        <v>2159.743</v>
      </c>
      <c r="B259" s="6" t="n">
        <v>1.66520146520147</v>
      </c>
      <c r="C259" s="6" t="n">
        <v>84</v>
      </c>
      <c r="D259" s="6" t="n">
        <v>-1</v>
      </c>
      <c r="E259" s="6" t="n">
        <v>1.66666666666667</v>
      </c>
      <c r="F259" s="6" t="n">
        <v>0</v>
      </c>
      <c r="G259" s="6" t="n">
        <v>0</v>
      </c>
      <c r="H259" s="6" t="str">
        <f aca="false">IF(AND(A259&gt;=Stimuli!$B$2,A259&lt;=Stimuli!$C$2),Stimuli!$A$2,IF(AND(A259&gt;=Stimuli!$B$3,A259&lt;=Stimuli!$C$3),Stimuli!$A$3,IF(AND(A259&gt;=Stimuli!$B$4,A259&lt;=Stimuli!$C$4),Stimuli!$A$4,"")))</f>
        <v>01 Quiet baseline (60s)</v>
      </c>
      <c r="I259" s="6" t="n">
        <f aca="false">(B259-B258)/((A259-A258)/1000)</f>
        <v>-0.750183150183148</v>
      </c>
      <c r="J259" s="6" t="n">
        <f aca="false">IF(OR(B259&lt;Rules!$B$2,B259&gt;Rules!$B$3,ABS(I259)&gt;Rules!$B$4,OR(B260&lt;Rules!$B$2,B260&gt;Rules!$B$3,ABS(I260)&gt;Rules!$B$4)),1,0)</f>
        <v>0</v>
      </c>
      <c r="K259" s="6" t="str">
        <f aca="false">IF(F259=1,COUNTIF($F$2:F259,1),"")</f>
        <v/>
      </c>
    </row>
    <row r="260" customFormat="false" ht="15" hidden="false" customHeight="false" outlineLevel="0" collapsed="false">
      <c r="A260" s="6" t="n">
        <v>2167.5555</v>
      </c>
      <c r="B260" s="6" t="n">
        <v>1.66959706959707</v>
      </c>
      <c r="C260" s="6" t="n">
        <v>84</v>
      </c>
      <c r="D260" s="6" t="n">
        <v>-1</v>
      </c>
      <c r="E260" s="6" t="n">
        <v>1.66666666666667</v>
      </c>
      <c r="F260" s="6" t="n">
        <v>0</v>
      </c>
      <c r="G260" s="6" t="n">
        <v>0</v>
      </c>
      <c r="H260" s="6" t="str">
        <f aca="false">IF(AND(A260&gt;=Stimuli!$B$2,A260&lt;=Stimuli!$C$2),Stimuli!$A$2,IF(AND(A260&gt;=Stimuli!$B$3,A260&lt;=Stimuli!$C$3),Stimuli!$A$3,IF(AND(A260&gt;=Stimuli!$B$4,A260&lt;=Stimuli!$C$4),Stimuli!$A$4,"")))</f>
        <v>01 Quiet baseline (60s)</v>
      </c>
      <c r="I260" s="6" t="n">
        <f aca="false">(B260-B259)/((A260-A259)/1000)</f>
        <v>0.562637362637304</v>
      </c>
      <c r="J260" s="6" t="n">
        <f aca="false">IF(OR(B260&lt;Rules!$B$2,B260&gt;Rules!$B$3,ABS(I260)&gt;Rules!$B$4,OR(B261&lt;Rules!$B$2,B261&gt;Rules!$B$3,ABS(I261)&gt;Rules!$B$4)),1,0)</f>
        <v>0</v>
      </c>
      <c r="K260" s="6" t="str">
        <f aca="false">IF(F260=1,COUNTIF($F$2:F260,1),"")</f>
        <v/>
      </c>
    </row>
    <row r="261" customFormat="false" ht="15" hidden="false" customHeight="false" outlineLevel="0" collapsed="false">
      <c r="A261" s="6" t="n">
        <v>2175.368</v>
      </c>
      <c r="B261" s="6" t="n">
        <v>1.66373626373626</v>
      </c>
      <c r="C261" s="6" t="n">
        <v>84</v>
      </c>
      <c r="D261" s="6" t="n">
        <v>-1</v>
      </c>
      <c r="E261" s="6" t="n">
        <v>1.66666666666667</v>
      </c>
      <c r="F261" s="6" t="n">
        <v>0</v>
      </c>
      <c r="G261" s="6" t="n">
        <v>0</v>
      </c>
      <c r="H261" s="6" t="str">
        <f aca="false">IF(AND(A261&gt;=Stimuli!$B$2,A261&lt;=Stimuli!$C$2),Stimuli!$A$2,IF(AND(A261&gt;=Stimuli!$B$3,A261&lt;=Stimuli!$C$3),Stimuli!$A$3,IF(AND(A261&gt;=Stimuli!$B$4,A261&lt;=Stimuli!$C$4),Stimuli!$A$4,"")))</f>
        <v>01 Quiet baseline (60s)</v>
      </c>
      <c r="I261" s="6" t="n">
        <f aca="false">(B261-B260)/((A261-A260)/1000)</f>
        <v>-0.750183150183034</v>
      </c>
      <c r="J261" s="6" t="n">
        <f aca="false">IF(OR(B261&lt;Rules!$B$2,B261&gt;Rules!$B$3,ABS(I261)&gt;Rules!$B$4,OR(B262&lt;Rules!$B$2,B262&gt;Rules!$B$3,ABS(I262)&gt;Rules!$B$4)),1,0)</f>
        <v>0</v>
      </c>
      <c r="K261" s="6" t="str">
        <f aca="false">IF(F261=1,COUNTIF($F$2:F261,1),"")</f>
        <v/>
      </c>
    </row>
    <row r="262" customFormat="false" ht="15" hidden="false" customHeight="false" outlineLevel="0" collapsed="false">
      <c r="A262" s="6" t="n">
        <v>2183.1805</v>
      </c>
      <c r="B262" s="6" t="n">
        <v>1.66813186813187</v>
      </c>
      <c r="C262" s="6" t="n">
        <v>84</v>
      </c>
      <c r="D262" s="6" t="n">
        <v>-1</v>
      </c>
      <c r="E262" s="6" t="n">
        <v>1.66666666666667</v>
      </c>
      <c r="F262" s="6" t="n">
        <v>0</v>
      </c>
      <c r="G262" s="6" t="n">
        <v>0</v>
      </c>
      <c r="H262" s="6" t="str">
        <f aca="false">IF(AND(A262&gt;=Stimuli!$B$2,A262&lt;=Stimuli!$C$2),Stimuli!$A$2,IF(AND(A262&gt;=Stimuli!$B$3,A262&lt;=Stimuli!$C$3),Stimuli!$A$3,IF(AND(A262&gt;=Stimuli!$B$4,A262&lt;=Stimuli!$C$4),Stimuli!$A$4,"")))</f>
        <v>01 Quiet baseline (60s)</v>
      </c>
      <c r="I262" s="6" t="n">
        <f aca="false">(B262-B261)/((A262-A261)/1000)</f>
        <v>0.562637362637304</v>
      </c>
      <c r="J262" s="6" t="n">
        <f aca="false">IF(OR(B262&lt;Rules!$B$2,B262&gt;Rules!$B$3,ABS(I262)&gt;Rules!$B$4,OR(B263&lt;Rules!$B$2,B263&gt;Rules!$B$3,ABS(I263)&gt;Rules!$B$4)),1,0)</f>
        <v>0</v>
      </c>
      <c r="K262" s="6" t="str">
        <f aca="false">IF(F262=1,COUNTIF($F$2:F262,1),"")</f>
        <v/>
      </c>
    </row>
    <row r="263" customFormat="false" ht="15" hidden="false" customHeight="false" outlineLevel="0" collapsed="false">
      <c r="A263" s="6" t="n">
        <v>2190.993</v>
      </c>
      <c r="B263" s="6" t="n">
        <v>1.66227106227106</v>
      </c>
      <c r="C263" s="6" t="n">
        <v>84</v>
      </c>
      <c r="D263" s="6" t="n">
        <v>-1</v>
      </c>
      <c r="E263" s="6" t="n">
        <v>1.66666666666667</v>
      </c>
      <c r="F263" s="6" t="n">
        <v>0</v>
      </c>
      <c r="G263" s="6" t="n">
        <v>0</v>
      </c>
      <c r="H263" s="6" t="str">
        <f aca="false">IF(AND(A263&gt;=Stimuli!$B$2,A263&lt;=Stimuli!$C$2),Stimuli!$A$2,IF(AND(A263&gt;=Stimuli!$B$3,A263&lt;=Stimuli!$C$3),Stimuli!$A$3,IF(AND(A263&gt;=Stimuli!$B$4,A263&lt;=Stimuli!$C$4),Stimuli!$A$4,"")))</f>
        <v>01 Quiet baseline (60s)</v>
      </c>
      <c r="I263" s="6" t="n">
        <f aca="false">(B263-B262)/((A263-A262)/1000)</f>
        <v>-0.750183150183176</v>
      </c>
      <c r="J263" s="6" t="n">
        <f aca="false">IF(OR(B263&lt;Rules!$B$2,B263&gt;Rules!$B$3,ABS(I263)&gt;Rules!$B$4,OR(B264&lt;Rules!$B$2,B264&gt;Rules!$B$3,ABS(I264)&gt;Rules!$B$4)),1,0)</f>
        <v>0</v>
      </c>
      <c r="K263" s="6" t="str">
        <f aca="false">IF(F263=1,COUNTIF($F$2:F263,1),"")</f>
        <v/>
      </c>
    </row>
    <row r="264" customFormat="false" ht="15" hidden="false" customHeight="false" outlineLevel="0" collapsed="false">
      <c r="A264" s="6" t="n">
        <v>2198.8055</v>
      </c>
      <c r="B264" s="6" t="n">
        <v>1.66666666666667</v>
      </c>
      <c r="C264" s="6" t="n">
        <v>84</v>
      </c>
      <c r="D264" s="6" t="n">
        <v>-1</v>
      </c>
      <c r="E264" s="6" t="n">
        <v>1.66666666666667</v>
      </c>
      <c r="F264" s="6" t="n">
        <v>0</v>
      </c>
      <c r="G264" s="6" t="n">
        <v>0</v>
      </c>
      <c r="H264" s="6" t="str">
        <f aca="false">IF(AND(A264&gt;=Stimuli!$B$2,A264&lt;=Stimuli!$C$2),Stimuli!$A$2,IF(AND(A264&gt;=Stimuli!$B$3,A264&lt;=Stimuli!$C$3),Stimuli!$A$3,IF(AND(A264&gt;=Stimuli!$B$4,A264&lt;=Stimuli!$C$4),Stimuli!$A$4,"")))</f>
        <v>01 Quiet baseline (60s)</v>
      </c>
      <c r="I264" s="6" t="n">
        <f aca="false">(B264-B263)/((A264-A263)/1000)</f>
        <v>0.562637362637446</v>
      </c>
      <c r="J264" s="6" t="n">
        <f aca="false">IF(OR(B264&lt;Rules!$B$2,B264&gt;Rules!$B$3,ABS(I264)&gt;Rules!$B$4,OR(B265&lt;Rules!$B$2,B265&gt;Rules!$B$3,ABS(I265)&gt;Rules!$B$4)),1,0)</f>
        <v>0</v>
      </c>
      <c r="K264" s="6" t="str">
        <f aca="false">IF(F264=1,COUNTIF($F$2:F264,1),"")</f>
        <v/>
      </c>
    </row>
    <row r="265" customFormat="false" ht="15" hidden="false" customHeight="false" outlineLevel="0" collapsed="false">
      <c r="A265" s="6" t="n">
        <v>2206.618</v>
      </c>
      <c r="B265" s="6" t="n">
        <v>1.66227106227106</v>
      </c>
      <c r="C265" s="6" t="n">
        <v>84</v>
      </c>
      <c r="D265" s="6" t="n">
        <v>-1</v>
      </c>
      <c r="E265" s="6" t="n">
        <v>1.66666666666667</v>
      </c>
      <c r="F265" s="6" t="n">
        <v>0</v>
      </c>
      <c r="G265" s="6" t="n">
        <v>0</v>
      </c>
      <c r="H265" s="6" t="str">
        <f aca="false">IF(AND(A265&gt;=Stimuli!$B$2,A265&lt;=Stimuli!$C$2),Stimuli!$A$2,IF(AND(A265&gt;=Stimuli!$B$3,A265&lt;=Stimuli!$C$3),Stimuli!$A$3,IF(AND(A265&gt;=Stimuli!$B$4,A265&lt;=Stimuli!$C$4),Stimuli!$A$4,"")))</f>
        <v>01 Quiet baseline (60s)</v>
      </c>
      <c r="I265" s="6" t="n">
        <f aca="false">(B265-B264)/((A265-A264)/1000)</f>
        <v>-0.562637362637446</v>
      </c>
      <c r="J265" s="6" t="n">
        <f aca="false">IF(OR(B265&lt;Rules!$B$2,B265&gt;Rules!$B$3,ABS(I265)&gt;Rules!$B$4,OR(B266&lt;Rules!$B$2,B266&gt;Rules!$B$3,ABS(I266)&gt;Rules!$B$4)),1,0)</f>
        <v>0</v>
      </c>
      <c r="K265" s="6" t="str">
        <f aca="false">IF(F265=1,COUNTIF($F$2:F265,1),"")</f>
        <v/>
      </c>
    </row>
    <row r="266" customFormat="false" ht="15" hidden="false" customHeight="false" outlineLevel="0" collapsed="false">
      <c r="A266" s="6" t="n">
        <v>2214.4305</v>
      </c>
      <c r="B266" s="6" t="n">
        <v>1.66227106227106</v>
      </c>
      <c r="C266" s="6" t="n">
        <v>84</v>
      </c>
      <c r="D266" s="6" t="n">
        <v>-1</v>
      </c>
      <c r="E266" s="6" t="n">
        <v>1.66666666666667</v>
      </c>
      <c r="F266" s="6" t="n">
        <v>0</v>
      </c>
      <c r="G266" s="6" t="n">
        <v>0</v>
      </c>
      <c r="H266" s="6" t="str">
        <f aca="false">IF(AND(A266&gt;=Stimuli!$B$2,A266&lt;=Stimuli!$C$2),Stimuli!$A$2,IF(AND(A266&gt;=Stimuli!$B$3,A266&lt;=Stimuli!$C$3),Stimuli!$A$3,IF(AND(A266&gt;=Stimuli!$B$4,A266&lt;=Stimuli!$C$4),Stimuli!$A$4,"")))</f>
        <v>01 Quiet baseline (60s)</v>
      </c>
      <c r="I266" s="6" t="n">
        <f aca="false">(B266-B265)/((A266-A265)/1000)</f>
        <v>0</v>
      </c>
      <c r="J266" s="6" t="n">
        <f aca="false">IF(OR(B266&lt;Rules!$B$2,B266&gt;Rules!$B$3,ABS(I266)&gt;Rules!$B$4,OR(B267&lt;Rules!$B$2,B267&gt;Rules!$B$3,ABS(I267)&gt;Rules!$B$4)),1,0)</f>
        <v>0</v>
      </c>
      <c r="K266" s="6" t="str">
        <f aca="false">IF(F266=1,COUNTIF($F$2:F266,1),"")</f>
        <v/>
      </c>
    </row>
    <row r="267" customFormat="false" ht="15" hidden="false" customHeight="false" outlineLevel="0" collapsed="false">
      <c r="A267" s="6" t="n">
        <v>2222.243</v>
      </c>
      <c r="B267" s="6" t="n">
        <v>1.66227106227106</v>
      </c>
      <c r="C267" s="6" t="n">
        <v>84</v>
      </c>
      <c r="D267" s="6" t="n">
        <v>-1</v>
      </c>
      <c r="E267" s="6" t="n">
        <v>1.66666666666667</v>
      </c>
      <c r="F267" s="6" t="n">
        <v>0</v>
      </c>
      <c r="G267" s="6" t="n">
        <v>0</v>
      </c>
      <c r="H267" s="6" t="str">
        <f aca="false">IF(AND(A267&gt;=Stimuli!$B$2,A267&lt;=Stimuli!$C$2),Stimuli!$A$2,IF(AND(A267&gt;=Stimuli!$B$3,A267&lt;=Stimuli!$C$3),Stimuli!$A$3,IF(AND(A267&gt;=Stimuli!$B$4,A267&lt;=Stimuli!$C$4),Stimuli!$A$4,"")))</f>
        <v>01 Quiet baseline (60s)</v>
      </c>
      <c r="I267" s="6" t="n">
        <f aca="false">(B267-B266)/((A267-A266)/1000)</f>
        <v>0</v>
      </c>
      <c r="J267" s="6" t="n">
        <f aca="false">IF(OR(B267&lt;Rules!$B$2,B267&gt;Rules!$B$3,ABS(I267)&gt;Rules!$B$4,OR(B268&lt;Rules!$B$2,B268&gt;Rules!$B$3,ABS(I268)&gt;Rules!$B$4)),1,0)</f>
        <v>0</v>
      </c>
      <c r="K267" s="6" t="str">
        <f aca="false">IF(F267=1,COUNTIF($F$2:F267,1),"")</f>
        <v/>
      </c>
    </row>
    <row r="268" customFormat="false" ht="15" hidden="false" customHeight="false" outlineLevel="0" collapsed="false">
      <c r="A268" s="6" t="n">
        <v>2230.0555</v>
      </c>
      <c r="B268" s="6" t="n">
        <v>1.66227106227106</v>
      </c>
      <c r="C268" s="6" t="n">
        <v>84</v>
      </c>
      <c r="D268" s="6" t="n">
        <v>-1</v>
      </c>
      <c r="E268" s="6" t="n">
        <v>1.66666666666667</v>
      </c>
      <c r="F268" s="6" t="n">
        <v>0</v>
      </c>
      <c r="G268" s="6" t="n">
        <v>0</v>
      </c>
      <c r="H268" s="6" t="str">
        <f aca="false">IF(AND(A268&gt;=Stimuli!$B$2,A268&lt;=Stimuli!$C$2),Stimuli!$A$2,IF(AND(A268&gt;=Stimuli!$B$3,A268&lt;=Stimuli!$C$3),Stimuli!$A$3,IF(AND(A268&gt;=Stimuli!$B$4,A268&lt;=Stimuli!$C$4),Stimuli!$A$4,"")))</f>
        <v>01 Quiet baseline (60s)</v>
      </c>
      <c r="I268" s="6" t="n">
        <f aca="false">(B268-B267)/((A268-A267)/1000)</f>
        <v>0</v>
      </c>
      <c r="J268" s="6" t="n">
        <f aca="false">IF(OR(B268&lt;Rules!$B$2,B268&gt;Rules!$B$3,ABS(I268)&gt;Rules!$B$4,OR(B269&lt;Rules!$B$2,B269&gt;Rules!$B$3,ABS(I269)&gt;Rules!$B$4)),1,0)</f>
        <v>0</v>
      </c>
      <c r="K268" s="6" t="str">
        <f aca="false">IF(F268=1,COUNTIF($F$2:F268,1),"")</f>
        <v/>
      </c>
    </row>
    <row r="269" customFormat="false" ht="15" hidden="false" customHeight="false" outlineLevel="0" collapsed="false">
      <c r="A269" s="6" t="n">
        <v>2237.868</v>
      </c>
      <c r="B269" s="6" t="n">
        <v>1.66520146520147</v>
      </c>
      <c r="C269" s="6" t="n">
        <v>84</v>
      </c>
      <c r="D269" s="6" t="n">
        <v>-1</v>
      </c>
      <c r="E269" s="6" t="n">
        <v>1.66666666666667</v>
      </c>
      <c r="F269" s="6" t="n">
        <v>0</v>
      </c>
      <c r="G269" s="6" t="n">
        <v>0</v>
      </c>
      <c r="H269" s="6" t="str">
        <f aca="false">IF(AND(A269&gt;=Stimuli!$B$2,A269&lt;=Stimuli!$C$2),Stimuli!$A$2,IF(AND(A269&gt;=Stimuli!$B$3,A269&lt;=Stimuli!$C$3),Stimuli!$A$3,IF(AND(A269&gt;=Stimuli!$B$4,A269&lt;=Stimuli!$C$4),Stimuli!$A$4,"")))</f>
        <v>01 Quiet baseline (60s)</v>
      </c>
      <c r="I269" s="6" t="n">
        <f aca="false">(B269-B268)/((A269-A268)/1000)</f>
        <v>0.375091575091602</v>
      </c>
      <c r="J269" s="6" t="n">
        <f aca="false">IF(OR(B269&lt;Rules!$B$2,B269&gt;Rules!$B$3,ABS(I269)&gt;Rules!$B$4,OR(B270&lt;Rules!$B$2,B270&gt;Rules!$B$3,ABS(I270)&gt;Rules!$B$4)),1,0)</f>
        <v>0</v>
      </c>
      <c r="K269" s="6" t="str">
        <f aca="false">IF(F269=1,COUNTIF($F$2:F269,1),"")</f>
        <v/>
      </c>
    </row>
    <row r="270" customFormat="false" ht="15" hidden="false" customHeight="false" outlineLevel="0" collapsed="false">
      <c r="A270" s="6" t="n">
        <v>2245.6805</v>
      </c>
      <c r="B270" s="6" t="n">
        <v>1.66227106227106</v>
      </c>
      <c r="C270" s="6" t="n">
        <v>84</v>
      </c>
      <c r="D270" s="6" t="n">
        <v>-1</v>
      </c>
      <c r="E270" s="6" t="n">
        <v>1.66666666666667</v>
      </c>
      <c r="F270" s="6" t="n">
        <v>0</v>
      </c>
      <c r="G270" s="6" t="n">
        <v>0</v>
      </c>
      <c r="H270" s="6" t="str">
        <f aca="false">IF(AND(A270&gt;=Stimuli!$B$2,A270&lt;=Stimuli!$C$2),Stimuli!$A$2,IF(AND(A270&gt;=Stimuli!$B$3,A270&lt;=Stimuli!$C$3),Stimuli!$A$3,IF(AND(A270&gt;=Stimuli!$B$4,A270&lt;=Stimuli!$C$4),Stimuli!$A$4,"")))</f>
        <v>01 Quiet baseline (60s)</v>
      </c>
      <c r="I270" s="6" t="n">
        <f aca="false">(B270-B269)/((A270-A269)/1000)</f>
        <v>-0.375091575091602</v>
      </c>
      <c r="J270" s="6" t="n">
        <f aca="false">IF(OR(B270&lt;Rules!$B$2,B270&gt;Rules!$B$3,ABS(I270)&gt;Rules!$B$4,OR(B271&lt;Rules!$B$2,B271&gt;Rules!$B$3,ABS(I271)&gt;Rules!$B$4)),1,0)</f>
        <v>0</v>
      </c>
      <c r="K270" s="6" t="str">
        <f aca="false">IF(F270=1,COUNTIF($F$2:F270,1),"")</f>
        <v/>
      </c>
    </row>
    <row r="271" customFormat="false" ht="15" hidden="false" customHeight="false" outlineLevel="0" collapsed="false">
      <c r="A271" s="6" t="n">
        <v>2253.493</v>
      </c>
      <c r="B271" s="6" t="n">
        <v>1.66666666666667</v>
      </c>
      <c r="C271" s="6" t="n">
        <v>84</v>
      </c>
      <c r="D271" s="6" t="n">
        <v>-1</v>
      </c>
      <c r="E271" s="6" t="n">
        <v>1.66666666666667</v>
      </c>
      <c r="F271" s="6" t="n">
        <v>0</v>
      </c>
      <c r="G271" s="6" t="n">
        <v>0</v>
      </c>
      <c r="H271" s="6" t="str">
        <f aca="false">IF(AND(A271&gt;=Stimuli!$B$2,A271&lt;=Stimuli!$C$2),Stimuli!$A$2,IF(AND(A271&gt;=Stimuli!$B$3,A271&lt;=Stimuli!$C$3),Stimuli!$A$3,IF(AND(A271&gt;=Stimuli!$B$4,A271&lt;=Stimuli!$C$4),Stimuli!$A$4,"")))</f>
        <v>01 Quiet baseline (60s)</v>
      </c>
      <c r="I271" s="6" t="n">
        <f aca="false">(B271-B270)/((A271-A270)/1000)</f>
        <v>0.562637362637446</v>
      </c>
      <c r="J271" s="6" t="n">
        <f aca="false">IF(OR(B271&lt;Rules!$B$2,B271&gt;Rules!$B$3,ABS(I271)&gt;Rules!$B$4,OR(B272&lt;Rules!$B$2,B272&gt;Rules!$B$3,ABS(I272)&gt;Rules!$B$4)),1,0)</f>
        <v>0</v>
      </c>
      <c r="K271" s="6" t="str">
        <f aca="false">IF(F271=1,COUNTIF($F$2:F271,1),"")</f>
        <v/>
      </c>
    </row>
    <row r="272" customFormat="false" ht="15" hidden="false" customHeight="false" outlineLevel="0" collapsed="false">
      <c r="A272" s="6" t="n">
        <v>2261.3055</v>
      </c>
      <c r="B272" s="6" t="n">
        <v>1.66080586080586</v>
      </c>
      <c r="C272" s="6" t="n">
        <v>84</v>
      </c>
      <c r="D272" s="6" t="n">
        <v>-1</v>
      </c>
      <c r="E272" s="6" t="n">
        <v>1.66666666666667</v>
      </c>
      <c r="F272" s="6" t="n">
        <v>0</v>
      </c>
      <c r="G272" s="6" t="n">
        <v>0</v>
      </c>
      <c r="H272" s="6" t="str">
        <f aca="false">IF(AND(A272&gt;=Stimuli!$B$2,A272&lt;=Stimuli!$C$2),Stimuli!$A$2,IF(AND(A272&gt;=Stimuli!$B$3,A272&lt;=Stimuli!$C$3),Stimuli!$A$3,IF(AND(A272&gt;=Stimuli!$B$4,A272&lt;=Stimuli!$C$4),Stimuli!$A$4,"")))</f>
        <v>01 Quiet baseline (60s)</v>
      </c>
      <c r="I272" s="6" t="n">
        <f aca="false">(B272-B271)/((A272-A271)/1000)</f>
        <v>-0.75018315018329</v>
      </c>
      <c r="J272" s="6" t="n">
        <f aca="false">IF(OR(B272&lt;Rules!$B$2,B272&gt;Rules!$B$3,ABS(I272)&gt;Rules!$B$4,OR(B273&lt;Rules!$B$2,B273&gt;Rules!$B$3,ABS(I273)&gt;Rules!$B$4)),1,0)</f>
        <v>0</v>
      </c>
      <c r="K272" s="6" t="str">
        <f aca="false">IF(F272=1,COUNTIF($F$2:F272,1),"")</f>
        <v/>
      </c>
    </row>
    <row r="273" customFormat="false" ht="15" hidden="false" customHeight="false" outlineLevel="0" collapsed="false">
      <c r="A273" s="6" t="n">
        <v>2269.118</v>
      </c>
      <c r="B273" s="6" t="n">
        <v>1.66520146520147</v>
      </c>
      <c r="C273" s="6" t="n">
        <v>84</v>
      </c>
      <c r="D273" s="6" t="n">
        <v>-1</v>
      </c>
      <c r="E273" s="6" t="n">
        <v>1.66666666666667</v>
      </c>
      <c r="F273" s="6" t="n">
        <v>0</v>
      </c>
      <c r="G273" s="6" t="n">
        <v>0</v>
      </c>
      <c r="H273" s="6" t="str">
        <f aca="false">IF(AND(A273&gt;=Stimuli!$B$2,A273&lt;=Stimuli!$C$2),Stimuli!$A$2,IF(AND(A273&gt;=Stimuli!$B$3,A273&lt;=Stimuli!$C$3),Stimuli!$A$3,IF(AND(A273&gt;=Stimuli!$B$4,A273&lt;=Stimuli!$C$4),Stimuli!$A$4,"")))</f>
        <v>01 Quiet baseline (60s)</v>
      </c>
      <c r="I273" s="6" t="n">
        <f aca="false">(B273-B272)/((A273-A272)/1000)</f>
        <v>0.562637362637446</v>
      </c>
      <c r="J273" s="6" t="n">
        <f aca="false">IF(OR(B273&lt;Rules!$B$2,B273&gt;Rules!$B$3,ABS(I273)&gt;Rules!$B$4,OR(B274&lt;Rules!$B$2,B274&gt;Rules!$B$3,ABS(I274)&gt;Rules!$B$4)),1,0)</f>
        <v>0</v>
      </c>
      <c r="K273" s="6" t="str">
        <f aca="false">IF(F273=1,COUNTIF($F$2:F273,1),"")</f>
        <v/>
      </c>
    </row>
    <row r="274" customFormat="false" ht="15" hidden="false" customHeight="false" outlineLevel="0" collapsed="false">
      <c r="A274" s="6" t="n">
        <v>2276.9305</v>
      </c>
      <c r="B274" s="6" t="n">
        <v>1.65934065934066</v>
      </c>
      <c r="C274" s="6" t="n">
        <v>84</v>
      </c>
      <c r="D274" s="6" t="n">
        <v>-1</v>
      </c>
      <c r="E274" s="6" t="n">
        <v>1.66666666666667</v>
      </c>
      <c r="F274" s="6" t="n">
        <v>0</v>
      </c>
      <c r="G274" s="6" t="n">
        <v>0</v>
      </c>
      <c r="H274" s="6" t="str">
        <f aca="false">IF(AND(A274&gt;=Stimuli!$B$2,A274&lt;=Stimuli!$C$2),Stimuli!$A$2,IF(AND(A274&gt;=Stimuli!$B$3,A274&lt;=Stimuli!$C$3),Stimuli!$A$3,IF(AND(A274&gt;=Stimuli!$B$4,A274&lt;=Stimuli!$C$4),Stimuli!$A$4,"")))</f>
        <v>01 Quiet baseline (60s)</v>
      </c>
      <c r="I274" s="6" t="n">
        <f aca="false">(B274-B273)/((A274-A273)/1000)</f>
        <v>-0.750183150183176</v>
      </c>
      <c r="J274" s="6" t="n">
        <f aca="false">IF(OR(B274&lt;Rules!$B$2,B274&gt;Rules!$B$3,ABS(I274)&gt;Rules!$B$4,OR(B275&lt;Rules!$B$2,B275&gt;Rules!$B$3,ABS(I275)&gt;Rules!$B$4)),1,0)</f>
        <v>0</v>
      </c>
      <c r="K274" s="6" t="str">
        <f aca="false">IF(F274=1,COUNTIF($F$2:F274,1),"")</f>
        <v/>
      </c>
    </row>
    <row r="275" customFormat="false" ht="15" hidden="false" customHeight="false" outlineLevel="0" collapsed="false">
      <c r="A275" s="6" t="n">
        <v>2284.743</v>
      </c>
      <c r="B275" s="6" t="n">
        <v>1.66373626373626</v>
      </c>
      <c r="C275" s="6" t="n">
        <v>84</v>
      </c>
      <c r="D275" s="6" t="n">
        <v>-1</v>
      </c>
      <c r="E275" s="6" t="n">
        <v>1.66666666666667</v>
      </c>
      <c r="F275" s="6" t="n">
        <v>0</v>
      </c>
      <c r="G275" s="6" t="n">
        <v>0</v>
      </c>
      <c r="H275" s="6" t="str">
        <f aca="false">IF(AND(A275&gt;=Stimuli!$B$2,A275&lt;=Stimuli!$C$2),Stimuli!$A$2,IF(AND(A275&gt;=Stimuli!$B$3,A275&lt;=Stimuli!$C$3),Stimuli!$A$3,IF(AND(A275&gt;=Stimuli!$B$4,A275&lt;=Stimuli!$C$4),Stimuli!$A$4,"")))</f>
        <v>01 Quiet baseline (60s)</v>
      </c>
      <c r="I275" s="6" t="n">
        <f aca="false">(B275-B274)/((A275-A274)/1000)</f>
        <v>0.562637362637446</v>
      </c>
      <c r="J275" s="6" t="n">
        <f aca="false">IF(OR(B275&lt;Rules!$B$2,B275&gt;Rules!$B$3,ABS(I275)&gt;Rules!$B$4,OR(B276&lt;Rules!$B$2,B276&gt;Rules!$B$3,ABS(I276)&gt;Rules!$B$4)),1,0)</f>
        <v>0</v>
      </c>
      <c r="K275" s="6" t="str">
        <f aca="false">IF(F275=1,COUNTIF($F$2:F275,1),"")</f>
        <v/>
      </c>
    </row>
    <row r="276" customFormat="false" ht="15" hidden="false" customHeight="false" outlineLevel="0" collapsed="false">
      <c r="A276" s="6" t="n">
        <v>2292.5555</v>
      </c>
      <c r="B276" s="6" t="n">
        <v>1.65641025641026</v>
      </c>
      <c r="C276" s="6" t="n">
        <v>84</v>
      </c>
      <c r="D276" s="6" t="n">
        <v>-1</v>
      </c>
      <c r="E276" s="6" t="n">
        <v>1.66666666666667</v>
      </c>
      <c r="F276" s="6" t="n">
        <v>0</v>
      </c>
      <c r="G276" s="6" t="n">
        <v>0</v>
      </c>
      <c r="H276" s="6" t="str">
        <f aca="false">IF(AND(A276&gt;=Stimuli!$B$2,A276&lt;=Stimuli!$C$2),Stimuli!$A$2,IF(AND(A276&gt;=Stimuli!$B$3,A276&lt;=Stimuli!$C$3),Stimuli!$A$3,IF(AND(A276&gt;=Stimuli!$B$4,A276&lt;=Stimuli!$C$4),Stimuli!$A$4,"")))</f>
        <v>01 Quiet baseline (60s)</v>
      </c>
      <c r="I276" s="6" t="n">
        <f aca="false">(B276-B275)/((A276-A275)/1000)</f>
        <v>-0.93772893772902</v>
      </c>
      <c r="J276" s="6" t="n">
        <f aca="false">IF(OR(B276&lt;Rules!$B$2,B276&gt;Rules!$B$3,ABS(I276)&gt;Rules!$B$4,OR(B277&lt;Rules!$B$2,B277&gt;Rules!$B$3,ABS(I277)&gt;Rules!$B$4)),1,0)</f>
        <v>0</v>
      </c>
      <c r="K276" s="6" t="str">
        <f aca="false">IF(F276=1,COUNTIF($F$2:F276,1),"")</f>
        <v/>
      </c>
    </row>
    <row r="277" customFormat="false" ht="15" hidden="false" customHeight="false" outlineLevel="0" collapsed="false">
      <c r="A277" s="6" t="n">
        <v>2300.368</v>
      </c>
      <c r="B277" s="6" t="n">
        <v>1.66080586080586</v>
      </c>
      <c r="C277" s="6" t="n">
        <v>84</v>
      </c>
      <c r="D277" s="6" t="n">
        <v>-1</v>
      </c>
      <c r="E277" s="6" t="n">
        <v>1.66813186813187</v>
      </c>
      <c r="F277" s="6" t="n">
        <v>0</v>
      </c>
      <c r="G277" s="6" t="n">
        <v>0</v>
      </c>
      <c r="H277" s="6" t="str">
        <f aca="false">IF(AND(A277&gt;=Stimuli!$B$2,A277&lt;=Stimuli!$C$2),Stimuli!$A$2,IF(AND(A277&gt;=Stimuli!$B$3,A277&lt;=Stimuli!$C$3),Stimuli!$A$3,IF(AND(A277&gt;=Stimuli!$B$4,A277&lt;=Stimuli!$C$4),Stimuli!$A$4,"")))</f>
        <v>01 Quiet baseline (60s)</v>
      </c>
      <c r="I277" s="6" t="n">
        <f aca="false">(B277-B276)/((A277-A276)/1000)</f>
        <v>0.562637362637304</v>
      </c>
      <c r="J277" s="6" t="n">
        <f aca="false">IF(OR(B277&lt;Rules!$B$2,B277&gt;Rules!$B$3,ABS(I277)&gt;Rules!$B$4,OR(B278&lt;Rules!$B$2,B278&gt;Rules!$B$3,ABS(I278)&gt;Rules!$B$4)),1,0)</f>
        <v>0</v>
      </c>
      <c r="K277" s="6" t="str">
        <f aca="false">IF(F277=1,COUNTIF($F$2:F277,1),"")</f>
        <v/>
      </c>
    </row>
    <row r="278" customFormat="false" ht="15" hidden="false" customHeight="false" outlineLevel="0" collapsed="false">
      <c r="A278" s="6" t="n">
        <v>2308.1805</v>
      </c>
      <c r="B278" s="6" t="n">
        <v>1.65494505494506</v>
      </c>
      <c r="C278" s="6" t="n">
        <v>84</v>
      </c>
      <c r="D278" s="6" t="n">
        <v>-1</v>
      </c>
      <c r="E278" s="6" t="n">
        <v>1.66813186813187</v>
      </c>
      <c r="F278" s="6" t="n">
        <v>0</v>
      </c>
      <c r="G278" s="6" t="n">
        <v>0</v>
      </c>
      <c r="H278" s="6" t="str">
        <f aca="false">IF(AND(A278&gt;=Stimuli!$B$2,A278&lt;=Stimuli!$C$2),Stimuli!$A$2,IF(AND(A278&gt;=Stimuli!$B$3,A278&lt;=Stimuli!$C$3),Stimuli!$A$3,IF(AND(A278&gt;=Stimuli!$B$4,A278&lt;=Stimuli!$C$4),Stimuli!$A$4,"")))</f>
        <v>01 Quiet baseline (60s)</v>
      </c>
      <c r="I278" s="6" t="n">
        <f aca="false">(B278-B277)/((A278-A277)/1000)</f>
        <v>-0.750183150183034</v>
      </c>
      <c r="J278" s="6" t="n">
        <f aca="false">IF(OR(B278&lt;Rules!$B$2,B278&gt;Rules!$B$3,ABS(I278)&gt;Rules!$B$4,OR(B279&lt;Rules!$B$2,B279&gt;Rules!$B$3,ABS(I279)&gt;Rules!$B$4)),1,0)</f>
        <v>0</v>
      </c>
      <c r="K278" s="6" t="str">
        <f aca="false">IF(F278=1,COUNTIF($F$2:F278,1),"")</f>
        <v/>
      </c>
    </row>
    <row r="279" customFormat="false" ht="15" hidden="false" customHeight="false" outlineLevel="0" collapsed="false">
      <c r="A279" s="6" t="n">
        <v>2315.993</v>
      </c>
      <c r="B279" s="6" t="n">
        <v>1.66080586080586</v>
      </c>
      <c r="C279" s="6" t="n">
        <v>84</v>
      </c>
      <c r="D279" s="6" t="n">
        <v>-1</v>
      </c>
      <c r="E279" s="6" t="n">
        <v>1.66813186813187</v>
      </c>
      <c r="F279" s="6" t="n">
        <v>0</v>
      </c>
      <c r="G279" s="6" t="n">
        <v>0</v>
      </c>
      <c r="H279" s="6" t="str">
        <f aca="false">IF(AND(A279&gt;=Stimuli!$B$2,A279&lt;=Stimuli!$C$2),Stimuli!$A$2,IF(AND(A279&gt;=Stimuli!$B$3,A279&lt;=Stimuli!$C$3),Stimuli!$A$3,IF(AND(A279&gt;=Stimuli!$B$4,A279&lt;=Stimuli!$C$4),Stimuli!$A$4,"")))</f>
        <v>01 Quiet baseline (60s)</v>
      </c>
      <c r="I279" s="6" t="n">
        <f aca="false">(B279-B278)/((A279-A278)/1000)</f>
        <v>0.750183150183034</v>
      </c>
      <c r="J279" s="6" t="n">
        <f aca="false">IF(OR(B279&lt;Rules!$B$2,B279&gt;Rules!$B$3,ABS(I279)&gt;Rules!$B$4,OR(B280&lt;Rules!$B$2,B280&gt;Rules!$B$3,ABS(I280)&gt;Rules!$B$4)),1,0)</f>
        <v>0</v>
      </c>
      <c r="K279" s="6" t="str">
        <f aca="false">IF(F279=1,COUNTIF($F$2:F279,1),"")</f>
        <v/>
      </c>
    </row>
    <row r="280" customFormat="false" ht="15" hidden="false" customHeight="false" outlineLevel="0" collapsed="false">
      <c r="A280" s="6" t="n">
        <v>2323.8055</v>
      </c>
      <c r="B280" s="6" t="n">
        <v>1.65934065934066</v>
      </c>
      <c r="C280" s="6" t="n">
        <v>84</v>
      </c>
      <c r="D280" s="6" t="n">
        <v>-1</v>
      </c>
      <c r="E280" s="6" t="n">
        <v>1.66813186813187</v>
      </c>
      <c r="F280" s="6" t="n">
        <v>0</v>
      </c>
      <c r="G280" s="6" t="n">
        <v>0</v>
      </c>
      <c r="H280" s="6" t="str">
        <f aca="false">IF(AND(A280&gt;=Stimuli!$B$2,A280&lt;=Stimuli!$C$2),Stimuli!$A$2,IF(AND(A280&gt;=Stimuli!$B$3,A280&lt;=Stimuli!$C$3),Stimuli!$A$3,IF(AND(A280&gt;=Stimuli!$B$4,A280&lt;=Stimuli!$C$4),Stimuli!$A$4,"")))</f>
        <v>01 Quiet baseline (60s)</v>
      </c>
      <c r="I280" s="6" t="n">
        <f aca="false">(B280-B279)/((A280-A279)/1000)</f>
        <v>-0.18754578754573</v>
      </c>
      <c r="J280" s="6" t="n">
        <f aca="false">IF(OR(B280&lt;Rules!$B$2,B280&gt;Rules!$B$3,ABS(I280)&gt;Rules!$B$4,OR(B281&lt;Rules!$B$2,B281&gt;Rules!$B$3,ABS(I281)&gt;Rules!$B$4)),1,0)</f>
        <v>0</v>
      </c>
      <c r="K280" s="6" t="str">
        <f aca="false">IF(F280=1,COUNTIF($F$2:F280,1),"")</f>
        <v/>
      </c>
    </row>
    <row r="281" customFormat="false" ht="15" hidden="false" customHeight="false" outlineLevel="0" collapsed="false">
      <c r="A281" s="6" t="n">
        <v>2331.618</v>
      </c>
      <c r="B281" s="6" t="n">
        <v>1.66227106227106</v>
      </c>
      <c r="C281" s="6" t="n">
        <v>84</v>
      </c>
      <c r="D281" s="6" t="n">
        <v>-1</v>
      </c>
      <c r="E281" s="6" t="n">
        <v>1.66813186813187</v>
      </c>
      <c r="F281" s="6" t="n">
        <v>0</v>
      </c>
      <c r="G281" s="6" t="n">
        <v>0</v>
      </c>
      <c r="H281" s="6" t="str">
        <f aca="false">IF(AND(A281&gt;=Stimuli!$B$2,A281&lt;=Stimuli!$C$2),Stimuli!$A$2,IF(AND(A281&gt;=Stimuli!$B$3,A281&lt;=Stimuli!$C$3),Stimuli!$A$3,IF(AND(A281&gt;=Stimuli!$B$4,A281&lt;=Stimuli!$C$4),Stimuli!$A$4,"")))</f>
        <v>01 Quiet baseline (60s)</v>
      </c>
      <c r="I281" s="6" t="n">
        <f aca="false">(B281-B280)/((A281-A280)/1000)</f>
        <v>0.375091575091574</v>
      </c>
      <c r="J281" s="6" t="n">
        <f aca="false">IF(OR(B281&lt;Rules!$B$2,B281&gt;Rules!$B$3,ABS(I281)&gt;Rules!$B$4,OR(B282&lt;Rules!$B$2,B282&gt;Rules!$B$3,ABS(I282)&gt;Rules!$B$4)),1,0)</f>
        <v>0</v>
      </c>
      <c r="K281" s="6" t="str">
        <f aca="false">IF(F281=1,COUNTIF($F$2:F281,1),"")</f>
        <v/>
      </c>
    </row>
    <row r="282" customFormat="false" ht="15" hidden="false" customHeight="false" outlineLevel="0" collapsed="false">
      <c r="A282" s="6" t="n">
        <v>2339.4305</v>
      </c>
      <c r="B282" s="6" t="n">
        <v>1.66227106227106</v>
      </c>
      <c r="C282" s="6" t="n">
        <v>84</v>
      </c>
      <c r="D282" s="6" t="n">
        <v>-1</v>
      </c>
      <c r="E282" s="6" t="n">
        <v>1.66813186813187</v>
      </c>
      <c r="F282" s="6" t="n">
        <v>0</v>
      </c>
      <c r="G282" s="6" t="n">
        <v>0</v>
      </c>
      <c r="H282" s="6" t="str">
        <f aca="false">IF(AND(A282&gt;=Stimuli!$B$2,A282&lt;=Stimuli!$C$2),Stimuli!$A$2,IF(AND(A282&gt;=Stimuli!$B$3,A282&lt;=Stimuli!$C$3),Stimuli!$A$3,IF(AND(A282&gt;=Stimuli!$B$4,A282&lt;=Stimuli!$C$4),Stimuli!$A$4,"")))</f>
        <v>01 Quiet baseline (60s)</v>
      </c>
      <c r="I282" s="6" t="n">
        <f aca="false">(B282-B281)/((A282-A281)/1000)</f>
        <v>0</v>
      </c>
      <c r="J282" s="6" t="n">
        <f aca="false">IF(OR(B282&lt;Rules!$B$2,B282&gt;Rules!$B$3,ABS(I282)&gt;Rules!$B$4,OR(B283&lt;Rules!$B$2,B283&gt;Rules!$B$3,ABS(I283)&gt;Rules!$B$4)),1,0)</f>
        <v>0</v>
      </c>
      <c r="K282" s="6" t="str">
        <f aca="false">IF(F282=1,COUNTIF($F$2:F282,1),"")</f>
        <v/>
      </c>
    </row>
    <row r="283" customFormat="false" ht="15" hidden="false" customHeight="false" outlineLevel="0" collapsed="false">
      <c r="A283" s="6" t="n">
        <v>2347.243</v>
      </c>
      <c r="B283" s="6" t="n">
        <v>1.66227106227106</v>
      </c>
      <c r="C283" s="6" t="n">
        <v>84</v>
      </c>
      <c r="D283" s="6" t="n">
        <v>-1</v>
      </c>
      <c r="E283" s="6" t="n">
        <v>1.66813186813187</v>
      </c>
      <c r="F283" s="6" t="n">
        <v>0</v>
      </c>
      <c r="G283" s="6" t="n">
        <v>0</v>
      </c>
      <c r="H283" s="6" t="str">
        <f aca="false">IF(AND(A283&gt;=Stimuli!$B$2,A283&lt;=Stimuli!$C$2),Stimuli!$A$2,IF(AND(A283&gt;=Stimuli!$B$3,A283&lt;=Stimuli!$C$3),Stimuli!$A$3,IF(AND(A283&gt;=Stimuli!$B$4,A283&lt;=Stimuli!$C$4),Stimuli!$A$4,"")))</f>
        <v>01 Quiet baseline (60s)</v>
      </c>
      <c r="I283" s="6" t="n">
        <f aca="false">(B283-B282)/((A283-A282)/1000)</f>
        <v>0</v>
      </c>
      <c r="J283" s="6" t="n">
        <f aca="false">IF(OR(B283&lt;Rules!$B$2,B283&gt;Rules!$B$3,ABS(I283)&gt;Rules!$B$4,OR(B284&lt;Rules!$B$2,B284&gt;Rules!$B$3,ABS(I284)&gt;Rules!$B$4)),1,0)</f>
        <v>0</v>
      </c>
      <c r="K283" s="6" t="str">
        <f aca="false">IF(F283=1,COUNTIF($F$2:F283,1),"")</f>
        <v/>
      </c>
    </row>
    <row r="284" customFormat="false" ht="15" hidden="false" customHeight="false" outlineLevel="0" collapsed="false">
      <c r="A284" s="6" t="n">
        <v>2355.0555</v>
      </c>
      <c r="B284" s="6" t="n">
        <v>1.66373626373626</v>
      </c>
      <c r="C284" s="6" t="n">
        <v>84</v>
      </c>
      <c r="D284" s="6" t="n">
        <v>-1</v>
      </c>
      <c r="E284" s="6" t="n">
        <v>1.66813186813187</v>
      </c>
      <c r="F284" s="6" t="n">
        <v>0</v>
      </c>
      <c r="G284" s="6" t="n">
        <v>0</v>
      </c>
      <c r="H284" s="6" t="str">
        <f aca="false">IF(AND(A284&gt;=Stimuli!$B$2,A284&lt;=Stimuli!$C$2),Stimuli!$A$2,IF(AND(A284&gt;=Stimuli!$B$3,A284&lt;=Stimuli!$C$3),Stimuli!$A$3,IF(AND(A284&gt;=Stimuli!$B$4,A284&lt;=Stimuli!$C$4),Stimuli!$A$4,"")))</f>
        <v>01 Quiet baseline (60s)</v>
      </c>
      <c r="I284" s="6" t="n">
        <f aca="false">(B284-B283)/((A284-A283)/1000)</f>
        <v>0.187545787545872</v>
      </c>
      <c r="J284" s="6" t="n">
        <f aca="false">IF(OR(B284&lt;Rules!$B$2,B284&gt;Rules!$B$3,ABS(I284)&gt;Rules!$B$4,OR(B285&lt;Rules!$B$2,B285&gt;Rules!$B$3,ABS(I285)&gt;Rules!$B$4)),1,0)</f>
        <v>0</v>
      </c>
      <c r="K284" s="6" t="str">
        <f aca="false">IF(F284=1,COUNTIF($F$2:F284,1),"")</f>
        <v/>
      </c>
    </row>
    <row r="285" customFormat="false" ht="15" hidden="false" customHeight="false" outlineLevel="0" collapsed="false">
      <c r="A285" s="6" t="n">
        <v>2362.868</v>
      </c>
      <c r="B285" s="6" t="n">
        <v>1.66227106227106</v>
      </c>
      <c r="C285" s="6" t="n">
        <v>84</v>
      </c>
      <c r="D285" s="6" t="n">
        <v>-1</v>
      </c>
      <c r="E285" s="6" t="n">
        <v>1.66813186813187</v>
      </c>
      <c r="F285" s="6" t="n">
        <v>0</v>
      </c>
      <c r="G285" s="6" t="n">
        <v>0</v>
      </c>
      <c r="H285" s="6" t="str">
        <f aca="false">IF(AND(A285&gt;=Stimuli!$B$2,A285&lt;=Stimuli!$C$2),Stimuli!$A$2,IF(AND(A285&gt;=Stimuli!$B$3,A285&lt;=Stimuli!$C$3),Stimuli!$A$3,IF(AND(A285&gt;=Stimuli!$B$4,A285&lt;=Stimuli!$C$4),Stimuli!$A$4,"")))</f>
        <v>01 Quiet baseline (60s)</v>
      </c>
      <c r="I285" s="6" t="n">
        <f aca="false">(B285-B284)/((A285-A284)/1000)</f>
        <v>-0.187545787545872</v>
      </c>
      <c r="J285" s="6" t="n">
        <f aca="false">IF(OR(B285&lt;Rules!$B$2,B285&gt;Rules!$B$3,ABS(I285)&gt;Rules!$B$4,OR(B286&lt;Rules!$B$2,B286&gt;Rules!$B$3,ABS(I286)&gt;Rules!$B$4)),1,0)</f>
        <v>0</v>
      </c>
      <c r="K285" s="6" t="str">
        <f aca="false">IF(F285=1,COUNTIF($F$2:F285,1),"")</f>
        <v/>
      </c>
    </row>
    <row r="286" customFormat="false" ht="15" hidden="false" customHeight="false" outlineLevel="0" collapsed="false">
      <c r="A286" s="6" t="n">
        <v>2370.6805</v>
      </c>
      <c r="B286" s="6" t="n">
        <v>1.66666666666667</v>
      </c>
      <c r="C286" s="6" t="n">
        <v>84</v>
      </c>
      <c r="D286" s="6" t="n">
        <v>-1</v>
      </c>
      <c r="E286" s="6" t="n">
        <v>1.66813186813187</v>
      </c>
      <c r="F286" s="6" t="n">
        <v>0</v>
      </c>
      <c r="G286" s="6" t="n">
        <v>0</v>
      </c>
      <c r="H286" s="6" t="str">
        <f aca="false">IF(AND(A286&gt;=Stimuli!$B$2,A286&lt;=Stimuli!$C$2),Stimuli!$A$2,IF(AND(A286&gt;=Stimuli!$B$3,A286&lt;=Stimuli!$C$3),Stimuli!$A$3,IF(AND(A286&gt;=Stimuli!$B$4,A286&lt;=Stimuli!$C$4),Stimuli!$A$4,"")))</f>
        <v>01 Quiet baseline (60s)</v>
      </c>
      <c r="I286" s="6" t="n">
        <f aca="false">(B286-B285)/((A286-A285)/1000)</f>
        <v>0.562637362637446</v>
      </c>
      <c r="J286" s="6" t="n">
        <f aca="false">IF(OR(B286&lt;Rules!$B$2,B286&gt;Rules!$B$3,ABS(I286)&gt;Rules!$B$4,OR(B287&lt;Rules!$B$2,B287&gt;Rules!$B$3,ABS(I287)&gt;Rules!$B$4)),1,0)</f>
        <v>0</v>
      </c>
      <c r="K286" s="6" t="str">
        <f aca="false">IF(F286=1,COUNTIF($F$2:F286,1),"")</f>
        <v/>
      </c>
    </row>
    <row r="287" customFormat="false" ht="15" hidden="false" customHeight="false" outlineLevel="0" collapsed="false">
      <c r="A287" s="6" t="n">
        <v>2378.493</v>
      </c>
      <c r="B287" s="6" t="n">
        <v>1.66373626373626</v>
      </c>
      <c r="C287" s="6" t="n">
        <v>84</v>
      </c>
      <c r="D287" s="6" t="n">
        <v>-1</v>
      </c>
      <c r="E287" s="6" t="n">
        <v>1.66813186813187</v>
      </c>
      <c r="F287" s="6" t="n">
        <v>0</v>
      </c>
      <c r="G287" s="6" t="n">
        <v>0</v>
      </c>
      <c r="H287" s="6" t="str">
        <f aca="false">IF(AND(A287&gt;=Stimuli!$B$2,A287&lt;=Stimuli!$C$2),Stimuli!$A$2,IF(AND(A287&gt;=Stimuli!$B$3,A287&lt;=Stimuli!$C$3),Stimuli!$A$3,IF(AND(A287&gt;=Stimuli!$B$4,A287&lt;=Stimuli!$C$4),Stimuli!$A$4,"")))</f>
        <v>01 Quiet baseline (60s)</v>
      </c>
      <c r="I287" s="6" t="n">
        <f aca="false">(B287-B286)/((A287-A286)/1000)</f>
        <v>-0.375091575091574</v>
      </c>
      <c r="J287" s="6" t="n">
        <f aca="false">IF(OR(B287&lt;Rules!$B$2,B287&gt;Rules!$B$3,ABS(I287)&gt;Rules!$B$4,OR(B288&lt;Rules!$B$2,B288&gt;Rules!$B$3,ABS(I288)&gt;Rules!$B$4)),1,0)</f>
        <v>0</v>
      </c>
      <c r="K287" s="6" t="str">
        <f aca="false">IF(F287=1,COUNTIF($F$2:F287,1),"")</f>
        <v/>
      </c>
    </row>
    <row r="288" customFormat="false" ht="15" hidden="false" customHeight="false" outlineLevel="0" collapsed="false">
      <c r="A288" s="6" t="n">
        <v>2386.3055</v>
      </c>
      <c r="B288" s="6" t="n">
        <v>1.66813186813187</v>
      </c>
      <c r="C288" s="6" t="n">
        <v>84</v>
      </c>
      <c r="D288" s="6" t="n">
        <v>-1</v>
      </c>
      <c r="E288" s="6" t="n">
        <v>1.66813186813187</v>
      </c>
      <c r="F288" s="6" t="n">
        <v>0</v>
      </c>
      <c r="G288" s="6" t="n">
        <v>0</v>
      </c>
      <c r="H288" s="6" t="str">
        <f aca="false">IF(AND(A288&gt;=Stimuli!$B$2,A288&lt;=Stimuli!$C$2),Stimuli!$A$2,IF(AND(A288&gt;=Stimuli!$B$3,A288&lt;=Stimuli!$C$3),Stimuli!$A$3,IF(AND(A288&gt;=Stimuli!$B$4,A288&lt;=Stimuli!$C$4),Stimuli!$A$4,"")))</f>
        <v>01 Quiet baseline (60s)</v>
      </c>
      <c r="I288" s="6" t="n">
        <f aca="false">(B288-B287)/((A288-A287)/1000)</f>
        <v>0.562637362637304</v>
      </c>
      <c r="J288" s="6" t="n">
        <f aca="false">IF(OR(B288&lt;Rules!$B$2,B288&gt;Rules!$B$3,ABS(I288)&gt;Rules!$B$4,OR(B289&lt;Rules!$B$2,B289&gt;Rules!$B$3,ABS(I289)&gt;Rules!$B$4)),1,0)</f>
        <v>0</v>
      </c>
      <c r="K288" s="6" t="str">
        <f aca="false">IF(F288=1,COUNTIF($F$2:F288,1),"")</f>
        <v/>
      </c>
    </row>
    <row r="289" customFormat="false" ht="15" hidden="false" customHeight="false" outlineLevel="0" collapsed="false">
      <c r="A289" s="6" t="n">
        <v>2394.118</v>
      </c>
      <c r="B289" s="6" t="n">
        <v>1.66227106227106</v>
      </c>
      <c r="C289" s="6" t="n">
        <v>84</v>
      </c>
      <c r="D289" s="6" t="n">
        <v>-1</v>
      </c>
      <c r="E289" s="6" t="n">
        <v>1.66813186813187</v>
      </c>
      <c r="F289" s="6" t="n">
        <v>0</v>
      </c>
      <c r="G289" s="6" t="n">
        <v>0</v>
      </c>
      <c r="H289" s="6" t="str">
        <f aca="false">IF(AND(A289&gt;=Stimuli!$B$2,A289&lt;=Stimuli!$C$2),Stimuli!$A$2,IF(AND(A289&gt;=Stimuli!$B$3,A289&lt;=Stimuli!$C$3),Stimuli!$A$3,IF(AND(A289&gt;=Stimuli!$B$4,A289&lt;=Stimuli!$C$4),Stimuli!$A$4,"")))</f>
        <v>01 Quiet baseline (60s)</v>
      </c>
      <c r="I289" s="6" t="n">
        <f aca="false">(B289-B288)/((A289-A288)/1000)</f>
        <v>-0.750183150183176</v>
      </c>
      <c r="J289" s="6" t="n">
        <f aca="false">IF(OR(B289&lt;Rules!$B$2,B289&gt;Rules!$B$3,ABS(I289)&gt;Rules!$B$4,OR(B290&lt;Rules!$B$2,B290&gt;Rules!$B$3,ABS(I290)&gt;Rules!$B$4)),1,0)</f>
        <v>0</v>
      </c>
      <c r="K289" s="6" t="str">
        <f aca="false">IF(F289=1,COUNTIF($F$2:F289,1),"")</f>
        <v/>
      </c>
    </row>
    <row r="290" customFormat="false" ht="15" hidden="false" customHeight="false" outlineLevel="0" collapsed="false">
      <c r="A290" s="6" t="n">
        <v>2401.9305</v>
      </c>
      <c r="B290" s="6" t="n">
        <v>1.66520146520147</v>
      </c>
      <c r="C290" s="6" t="n">
        <v>84</v>
      </c>
      <c r="D290" s="6" t="n">
        <v>-1</v>
      </c>
      <c r="E290" s="6" t="n">
        <v>1.66813186813187</v>
      </c>
      <c r="F290" s="6" t="n">
        <v>0</v>
      </c>
      <c r="G290" s="6" t="n">
        <v>0</v>
      </c>
      <c r="H290" s="6" t="str">
        <f aca="false">IF(AND(A290&gt;=Stimuli!$B$2,A290&lt;=Stimuli!$C$2),Stimuli!$A$2,IF(AND(A290&gt;=Stimuli!$B$3,A290&lt;=Stimuli!$C$3),Stimuli!$A$3,IF(AND(A290&gt;=Stimuli!$B$4,A290&lt;=Stimuli!$C$4),Stimuli!$A$4,"")))</f>
        <v>01 Quiet baseline (60s)</v>
      </c>
      <c r="I290" s="6" t="n">
        <f aca="false">(B290-B289)/((A290-A289)/1000)</f>
        <v>0.375091575091602</v>
      </c>
      <c r="J290" s="6" t="n">
        <f aca="false">IF(OR(B290&lt;Rules!$B$2,B290&gt;Rules!$B$3,ABS(I290)&gt;Rules!$B$4,OR(B291&lt;Rules!$B$2,B291&gt;Rules!$B$3,ABS(I291)&gt;Rules!$B$4)),1,0)</f>
        <v>0</v>
      </c>
      <c r="K290" s="6" t="str">
        <f aca="false">IF(F290=1,COUNTIF($F$2:F290,1),"")</f>
        <v/>
      </c>
    </row>
    <row r="291" customFormat="false" ht="15" hidden="false" customHeight="false" outlineLevel="0" collapsed="false">
      <c r="A291" s="6" t="n">
        <v>2409.743</v>
      </c>
      <c r="B291" s="6" t="n">
        <v>1.66080586080586</v>
      </c>
      <c r="C291" s="6" t="n">
        <v>84</v>
      </c>
      <c r="D291" s="6" t="n">
        <v>-1</v>
      </c>
      <c r="E291" s="6" t="n">
        <v>1.66813186813187</v>
      </c>
      <c r="F291" s="6" t="n">
        <v>0</v>
      </c>
      <c r="G291" s="6" t="n">
        <v>0</v>
      </c>
      <c r="H291" s="6" t="str">
        <f aca="false">IF(AND(A291&gt;=Stimuli!$B$2,A291&lt;=Stimuli!$C$2),Stimuli!$A$2,IF(AND(A291&gt;=Stimuli!$B$3,A291&lt;=Stimuli!$C$3),Stimuli!$A$3,IF(AND(A291&gt;=Stimuli!$B$4,A291&lt;=Stimuli!$C$4),Stimuli!$A$4,"")))</f>
        <v>01 Quiet baseline (60s)</v>
      </c>
      <c r="I291" s="6" t="n">
        <f aca="false">(B291-B290)/((A291-A290)/1000)</f>
        <v>-0.562637362637446</v>
      </c>
      <c r="J291" s="6" t="n">
        <f aca="false">IF(OR(B291&lt;Rules!$B$2,B291&gt;Rules!$B$3,ABS(I291)&gt;Rules!$B$4,OR(B292&lt;Rules!$B$2,B292&gt;Rules!$B$3,ABS(I292)&gt;Rules!$B$4)),1,0)</f>
        <v>0</v>
      </c>
      <c r="K291" s="6" t="str">
        <f aca="false">IF(F291=1,COUNTIF($F$2:F291,1),"")</f>
        <v/>
      </c>
    </row>
    <row r="292" customFormat="false" ht="15" hidden="false" customHeight="false" outlineLevel="0" collapsed="false">
      <c r="A292" s="6" t="n">
        <v>2417.5555</v>
      </c>
      <c r="B292" s="6" t="n">
        <v>1.66373626373626</v>
      </c>
      <c r="C292" s="6" t="n">
        <v>84</v>
      </c>
      <c r="D292" s="6" t="n">
        <v>-1</v>
      </c>
      <c r="E292" s="6" t="n">
        <v>1.66813186813187</v>
      </c>
      <c r="F292" s="6" t="n">
        <v>0</v>
      </c>
      <c r="G292" s="6" t="n">
        <v>0</v>
      </c>
      <c r="H292" s="6" t="str">
        <f aca="false">IF(AND(A292&gt;=Stimuli!$B$2,A292&lt;=Stimuli!$C$2),Stimuli!$A$2,IF(AND(A292&gt;=Stimuli!$B$3,A292&lt;=Stimuli!$C$3),Stimuli!$A$3,IF(AND(A292&gt;=Stimuli!$B$4,A292&lt;=Stimuli!$C$4),Stimuli!$A$4,"")))</f>
        <v>01 Quiet baseline (60s)</v>
      </c>
      <c r="I292" s="6" t="n">
        <f aca="false">(B292-B291)/((A292-A291)/1000)</f>
        <v>0.375091575091716</v>
      </c>
      <c r="J292" s="6" t="n">
        <f aca="false">IF(OR(B292&lt;Rules!$B$2,B292&gt;Rules!$B$3,ABS(I292)&gt;Rules!$B$4,OR(B293&lt;Rules!$B$2,B293&gt;Rules!$B$3,ABS(I293)&gt;Rules!$B$4)),1,0)</f>
        <v>0</v>
      </c>
      <c r="K292" s="6" t="str">
        <f aca="false">IF(F292=1,COUNTIF($F$2:F292,1),"")</f>
        <v/>
      </c>
    </row>
    <row r="293" customFormat="false" ht="15" hidden="false" customHeight="false" outlineLevel="0" collapsed="false">
      <c r="A293" s="6" t="n">
        <v>2425.368</v>
      </c>
      <c r="B293" s="6" t="n">
        <v>1.65641025641026</v>
      </c>
      <c r="C293" s="6" t="n">
        <v>84</v>
      </c>
      <c r="D293" s="6" t="n">
        <v>-1</v>
      </c>
      <c r="E293" s="6" t="n">
        <v>1.66813186813187</v>
      </c>
      <c r="F293" s="6" t="n">
        <v>0</v>
      </c>
      <c r="G293" s="6" t="n">
        <v>0</v>
      </c>
      <c r="H293" s="6" t="str">
        <f aca="false">IF(AND(A293&gt;=Stimuli!$B$2,A293&lt;=Stimuli!$C$2),Stimuli!$A$2,IF(AND(A293&gt;=Stimuli!$B$3,A293&lt;=Stimuli!$C$3),Stimuli!$A$3,IF(AND(A293&gt;=Stimuli!$B$4,A293&lt;=Stimuli!$C$4),Stimuli!$A$4,"")))</f>
        <v>01 Quiet baseline (60s)</v>
      </c>
      <c r="I293" s="6" t="n">
        <f aca="false">(B293-B292)/((A293-A292)/1000)</f>
        <v>-0.93772893772902</v>
      </c>
      <c r="J293" s="6" t="n">
        <f aca="false">IF(OR(B293&lt;Rules!$B$2,B293&gt;Rules!$B$3,ABS(I293)&gt;Rules!$B$4,OR(B294&lt;Rules!$B$2,B294&gt;Rules!$B$3,ABS(I294)&gt;Rules!$B$4)),1,0)</f>
        <v>0</v>
      </c>
      <c r="K293" s="6" t="str">
        <f aca="false">IF(F293=1,COUNTIF($F$2:F293,1),"")</f>
        <v/>
      </c>
    </row>
    <row r="294" customFormat="false" ht="15" hidden="false" customHeight="false" outlineLevel="0" collapsed="false">
      <c r="A294" s="6" t="n">
        <v>2433.1805</v>
      </c>
      <c r="B294" s="6" t="n">
        <v>1.66227106227106</v>
      </c>
      <c r="C294" s="6" t="n">
        <v>84</v>
      </c>
      <c r="D294" s="6" t="n">
        <v>-1</v>
      </c>
      <c r="E294" s="6" t="n">
        <v>1.66959706959707</v>
      </c>
      <c r="F294" s="6" t="n">
        <v>0</v>
      </c>
      <c r="G294" s="6" t="n">
        <v>0</v>
      </c>
      <c r="H294" s="6" t="str">
        <f aca="false">IF(AND(A294&gt;=Stimuli!$B$2,A294&lt;=Stimuli!$C$2),Stimuli!$A$2,IF(AND(A294&gt;=Stimuli!$B$3,A294&lt;=Stimuli!$C$3),Stimuli!$A$3,IF(AND(A294&gt;=Stimuli!$B$4,A294&lt;=Stimuli!$C$4),Stimuli!$A$4,"")))</f>
        <v>01 Quiet baseline (60s)</v>
      </c>
      <c r="I294" s="6" t="n">
        <f aca="false">(B294-B293)/((A294-A293)/1000)</f>
        <v>0.750183150183148</v>
      </c>
      <c r="J294" s="6" t="n">
        <f aca="false">IF(OR(B294&lt;Rules!$B$2,B294&gt;Rules!$B$3,ABS(I294)&gt;Rules!$B$4,OR(B295&lt;Rules!$B$2,B295&gt;Rules!$B$3,ABS(I295)&gt;Rules!$B$4)),1,0)</f>
        <v>0</v>
      </c>
      <c r="K294" s="6" t="str">
        <f aca="false">IF(F294=1,COUNTIF($F$2:F294,1),"")</f>
        <v/>
      </c>
    </row>
    <row r="295" customFormat="false" ht="15" hidden="false" customHeight="false" outlineLevel="0" collapsed="false">
      <c r="A295" s="6" t="n">
        <v>2440.993</v>
      </c>
      <c r="B295" s="6" t="n">
        <v>1.65934065934066</v>
      </c>
      <c r="C295" s="6" t="n">
        <v>84</v>
      </c>
      <c r="D295" s="6" t="n">
        <v>-1</v>
      </c>
      <c r="E295" s="6" t="n">
        <v>1.66959706959707</v>
      </c>
      <c r="F295" s="6" t="n">
        <v>0</v>
      </c>
      <c r="G295" s="6" t="n">
        <v>0</v>
      </c>
      <c r="H295" s="6" t="str">
        <f aca="false">IF(AND(A295&gt;=Stimuli!$B$2,A295&lt;=Stimuli!$C$2),Stimuli!$A$2,IF(AND(A295&gt;=Stimuli!$B$3,A295&lt;=Stimuli!$C$3),Stimuli!$A$3,IF(AND(A295&gt;=Stimuli!$B$4,A295&lt;=Stimuli!$C$4),Stimuli!$A$4,"")))</f>
        <v>01 Quiet baseline (60s)</v>
      </c>
      <c r="I295" s="6" t="n">
        <f aca="false">(B295-B294)/((A295-A294)/1000)</f>
        <v>-0.375091575091574</v>
      </c>
      <c r="J295" s="6" t="n">
        <f aca="false">IF(OR(B295&lt;Rules!$B$2,B295&gt;Rules!$B$3,ABS(I295)&gt;Rules!$B$4,OR(B296&lt;Rules!$B$2,B296&gt;Rules!$B$3,ABS(I296)&gt;Rules!$B$4)),1,0)</f>
        <v>0</v>
      </c>
      <c r="K295" s="6" t="str">
        <f aca="false">IF(F295=1,COUNTIF($F$2:F295,1),"")</f>
        <v/>
      </c>
    </row>
    <row r="296" customFormat="false" ht="15" hidden="false" customHeight="false" outlineLevel="0" collapsed="false">
      <c r="A296" s="6" t="n">
        <v>2448.8055</v>
      </c>
      <c r="B296" s="6" t="n">
        <v>1.66227106227106</v>
      </c>
      <c r="C296" s="6" t="n">
        <v>84</v>
      </c>
      <c r="D296" s="6" t="n">
        <v>-1</v>
      </c>
      <c r="E296" s="6" t="n">
        <v>1.66959706959707</v>
      </c>
      <c r="F296" s="6" t="n">
        <v>0</v>
      </c>
      <c r="G296" s="6" t="n">
        <v>0</v>
      </c>
      <c r="H296" s="6" t="str">
        <f aca="false">IF(AND(A296&gt;=Stimuli!$B$2,A296&lt;=Stimuli!$C$2),Stimuli!$A$2,IF(AND(A296&gt;=Stimuli!$B$3,A296&lt;=Stimuli!$C$3),Stimuli!$A$3,IF(AND(A296&gt;=Stimuli!$B$4,A296&lt;=Stimuli!$C$4),Stimuli!$A$4,"")))</f>
        <v>01 Quiet baseline (60s)</v>
      </c>
      <c r="I296" s="6" t="n">
        <f aca="false">(B296-B295)/((A296-A295)/1000)</f>
        <v>0.375091575091574</v>
      </c>
      <c r="J296" s="6" t="n">
        <f aca="false">IF(OR(B296&lt;Rules!$B$2,B296&gt;Rules!$B$3,ABS(I296)&gt;Rules!$B$4,OR(B297&lt;Rules!$B$2,B297&gt;Rules!$B$3,ABS(I297)&gt;Rules!$B$4)),1,0)</f>
        <v>0</v>
      </c>
      <c r="K296" s="6" t="str">
        <f aca="false">IF(F296=1,COUNTIF($F$2:F296,1),"")</f>
        <v/>
      </c>
    </row>
    <row r="297" customFormat="false" ht="15" hidden="false" customHeight="false" outlineLevel="0" collapsed="false">
      <c r="A297" s="6" t="n">
        <v>2456.618</v>
      </c>
      <c r="B297" s="6" t="n">
        <v>1.66080586080586</v>
      </c>
      <c r="C297" s="6" t="n">
        <v>84</v>
      </c>
      <c r="D297" s="6" t="n">
        <v>-1</v>
      </c>
      <c r="E297" s="6" t="n">
        <v>1.66959706959707</v>
      </c>
      <c r="F297" s="6" t="n">
        <v>0</v>
      </c>
      <c r="G297" s="6" t="n">
        <v>0</v>
      </c>
      <c r="H297" s="6" t="str">
        <f aca="false">IF(AND(A297&gt;=Stimuli!$B$2,A297&lt;=Stimuli!$C$2),Stimuli!$A$2,IF(AND(A297&gt;=Stimuli!$B$3,A297&lt;=Stimuli!$C$3),Stimuli!$A$3,IF(AND(A297&gt;=Stimuli!$B$4,A297&lt;=Stimuli!$C$4),Stimuli!$A$4,"")))</f>
        <v>01 Quiet baseline (60s)</v>
      </c>
      <c r="I297" s="6" t="n">
        <f aca="false">(B297-B296)/((A297-A296)/1000)</f>
        <v>-0.187545787545844</v>
      </c>
      <c r="J297" s="6" t="n">
        <f aca="false">IF(OR(B297&lt;Rules!$B$2,B297&gt;Rules!$B$3,ABS(I297)&gt;Rules!$B$4,OR(B298&lt;Rules!$B$2,B298&gt;Rules!$B$3,ABS(I298)&gt;Rules!$B$4)),1,0)</f>
        <v>0</v>
      </c>
      <c r="K297" s="6" t="str">
        <f aca="false">IF(F297=1,COUNTIF($F$2:F297,1),"")</f>
        <v/>
      </c>
    </row>
    <row r="298" customFormat="false" ht="15" hidden="false" customHeight="false" outlineLevel="0" collapsed="false">
      <c r="A298" s="6" t="n">
        <v>2464.4305</v>
      </c>
      <c r="B298" s="6" t="n">
        <v>1.66373626373626</v>
      </c>
      <c r="C298" s="6" t="n">
        <v>84</v>
      </c>
      <c r="D298" s="6" t="n">
        <v>-1</v>
      </c>
      <c r="E298" s="6" t="n">
        <v>1.66959706959707</v>
      </c>
      <c r="F298" s="6" t="n">
        <v>0</v>
      </c>
      <c r="G298" s="6" t="n">
        <v>0</v>
      </c>
      <c r="H298" s="6" t="str">
        <f aca="false">IF(AND(A298&gt;=Stimuli!$B$2,A298&lt;=Stimuli!$C$2),Stimuli!$A$2,IF(AND(A298&gt;=Stimuli!$B$3,A298&lt;=Stimuli!$C$3),Stimuli!$A$3,IF(AND(A298&gt;=Stimuli!$B$4,A298&lt;=Stimuli!$C$4),Stimuli!$A$4,"")))</f>
        <v>01 Quiet baseline (60s)</v>
      </c>
      <c r="I298" s="6" t="n">
        <f aca="false">(B298-B297)/((A298-A297)/1000)</f>
        <v>0.375091575091716</v>
      </c>
      <c r="J298" s="6" t="n">
        <f aca="false">IF(OR(B298&lt;Rules!$B$2,B298&gt;Rules!$B$3,ABS(I298)&gt;Rules!$B$4,OR(B299&lt;Rules!$B$2,B299&gt;Rules!$B$3,ABS(I299)&gt;Rules!$B$4)),1,0)</f>
        <v>0</v>
      </c>
      <c r="K298" s="6" t="str">
        <f aca="false">IF(F298=1,COUNTIF($F$2:F298,1),"")</f>
        <v/>
      </c>
    </row>
    <row r="299" customFormat="false" ht="15" hidden="false" customHeight="false" outlineLevel="0" collapsed="false">
      <c r="A299" s="6" t="n">
        <v>2472.243</v>
      </c>
      <c r="B299" s="6" t="n">
        <v>1.66520146520147</v>
      </c>
      <c r="C299" s="6" t="n">
        <v>84</v>
      </c>
      <c r="D299" s="6" t="n">
        <v>-1</v>
      </c>
      <c r="E299" s="6" t="n">
        <v>1.66959706959707</v>
      </c>
      <c r="F299" s="6" t="n">
        <v>0</v>
      </c>
      <c r="G299" s="6" t="n">
        <v>0</v>
      </c>
      <c r="H299" s="6" t="str">
        <f aca="false">IF(AND(A299&gt;=Stimuli!$B$2,A299&lt;=Stimuli!$C$2),Stimuli!$A$2,IF(AND(A299&gt;=Stimuli!$B$3,A299&lt;=Stimuli!$C$3),Stimuli!$A$3,IF(AND(A299&gt;=Stimuli!$B$4,A299&lt;=Stimuli!$C$4),Stimuli!$A$4,"")))</f>
        <v>01 Quiet baseline (60s)</v>
      </c>
      <c r="I299" s="6" t="n">
        <f aca="false">(B299-B298)/((A299-A298)/1000)</f>
        <v>0.18754578754573</v>
      </c>
      <c r="J299" s="6" t="n">
        <f aca="false">IF(OR(B299&lt;Rules!$B$2,B299&gt;Rules!$B$3,ABS(I299)&gt;Rules!$B$4,OR(B300&lt;Rules!$B$2,B300&gt;Rules!$B$3,ABS(I300)&gt;Rules!$B$4)),1,0)</f>
        <v>0</v>
      </c>
      <c r="K299" s="6" t="str">
        <f aca="false">IF(F299=1,COUNTIF($F$2:F299,1),"")</f>
        <v/>
      </c>
    </row>
    <row r="300" customFormat="false" ht="15" hidden="false" customHeight="false" outlineLevel="0" collapsed="false">
      <c r="A300" s="6" t="n">
        <v>2480.0555</v>
      </c>
      <c r="B300" s="6" t="n">
        <v>1.66227106227106</v>
      </c>
      <c r="C300" s="6" t="n">
        <v>84</v>
      </c>
      <c r="D300" s="6" t="n">
        <v>-1</v>
      </c>
      <c r="E300" s="6" t="n">
        <v>1.66959706959707</v>
      </c>
      <c r="F300" s="6" t="n">
        <v>0</v>
      </c>
      <c r="G300" s="6" t="n">
        <v>0</v>
      </c>
      <c r="H300" s="6" t="str">
        <f aca="false">IF(AND(A300&gt;=Stimuli!$B$2,A300&lt;=Stimuli!$C$2),Stimuli!$A$2,IF(AND(A300&gt;=Stimuli!$B$3,A300&lt;=Stimuli!$C$3),Stimuli!$A$3,IF(AND(A300&gt;=Stimuli!$B$4,A300&lt;=Stimuli!$C$4),Stimuli!$A$4,"")))</f>
        <v>01 Quiet baseline (60s)</v>
      </c>
      <c r="I300" s="6" t="n">
        <f aca="false">(B300-B299)/((A300-A299)/1000)</f>
        <v>-0.375091575091602</v>
      </c>
      <c r="J300" s="6" t="n">
        <f aca="false">IF(OR(B300&lt;Rules!$B$2,B300&gt;Rules!$B$3,ABS(I300)&gt;Rules!$B$4,OR(B301&lt;Rules!$B$2,B301&gt;Rules!$B$3,ABS(I301)&gt;Rules!$B$4)),1,0)</f>
        <v>0</v>
      </c>
      <c r="K300" s="6" t="str">
        <f aca="false">IF(F300=1,COUNTIF($F$2:F300,1),"")</f>
        <v/>
      </c>
    </row>
    <row r="301" customFormat="false" ht="15" hidden="false" customHeight="false" outlineLevel="0" collapsed="false">
      <c r="A301" s="6" t="n">
        <v>2487.868</v>
      </c>
      <c r="B301" s="6" t="n">
        <v>1.66520146520147</v>
      </c>
      <c r="C301" s="6" t="n">
        <v>84</v>
      </c>
      <c r="D301" s="6" t="n">
        <v>-1</v>
      </c>
      <c r="E301" s="6" t="n">
        <v>1.66959706959707</v>
      </c>
      <c r="F301" s="6" t="n">
        <v>0</v>
      </c>
      <c r="G301" s="6" t="n">
        <v>0</v>
      </c>
      <c r="H301" s="6" t="str">
        <f aca="false">IF(AND(A301&gt;=Stimuli!$B$2,A301&lt;=Stimuli!$C$2),Stimuli!$A$2,IF(AND(A301&gt;=Stimuli!$B$3,A301&lt;=Stimuli!$C$3),Stimuli!$A$3,IF(AND(A301&gt;=Stimuli!$B$4,A301&lt;=Stimuli!$C$4),Stimuli!$A$4,"")))</f>
        <v>01 Quiet baseline (60s)</v>
      </c>
      <c r="I301" s="6" t="n">
        <f aca="false">(B301-B300)/((A301-A300)/1000)</f>
        <v>0.375091575091602</v>
      </c>
      <c r="J301" s="6" t="n">
        <f aca="false">IF(OR(B301&lt;Rules!$B$2,B301&gt;Rules!$B$3,ABS(I301)&gt;Rules!$B$4,OR(B302&lt;Rules!$B$2,B302&gt;Rules!$B$3,ABS(I302)&gt;Rules!$B$4)),1,0)</f>
        <v>0</v>
      </c>
      <c r="K301" s="6" t="str">
        <f aca="false">IF(F301=1,COUNTIF($F$2:F301,1),"")</f>
        <v/>
      </c>
    </row>
    <row r="302" customFormat="false" ht="15" hidden="false" customHeight="false" outlineLevel="0" collapsed="false">
      <c r="A302" s="6" t="n">
        <v>2495.6805</v>
      </c>
      <c r="B302" s="6" t="n">
        <v>1.66666666666667</v>
      </c>
      <c r="C302" s="6" t="n">
        <v>84</v>
      </c>
      <c r="D302" s="6" t="n">
        <v>-1</v>
      </c>
      <c r="E302" s="6" t="n">
        <v>1.66959706959707</v>
      </c>
      <c r="F302" s="6" t="n">
        <v>0</v>
      </c>
      <c r="G302" s="6" t="n">
        <v>0</v>
      </c>
      <c r="H302" s="6" t="str">
        <f aca="false">IF(AND(A302&gt;=Stimuli!$B$2,A302&lt;=Stimuli!$C$2),Stimuli!$A$2,IF(AND(A302&gt;=Stimuli!$B$3,A302&lt;=Stimuli!$C$3),Stimuli!$A$3,IF(AND(A302&gt;=Stimuli!$B$4,A302&lt;=Stimuli!$C$4),Stimuli!$A$4,"")))</f>
        <v>01 Quiet baseline (60s)</v>
      </c>
      <c r="I302" s="6" t="n">
        <f aca="false">(B302-B301)/((A302-A301)/1000)</f>
        <v>0.187545787545844</v>
      </c>
      <c r="J302" s="6" t="n">
        <f aca="false">IF(OR(B302&lt;Rules!$B$2,B302&gt;Rules!$B$3,ABS(I302)&gt;Rules!$B$4,OR(B303&lt;Rules!$B$2,B303&gt;Rules!$B$3,ABS(I303)&gt;Rules!$B$4)),1,0)</f>
        <v>0</v>
      </c>
      <c r="K302" s="6" t="str">
        <f aca="false">IF(F302=1,COUNTIF($F$2:F302,1),"")</f>
        <v/>
      </c>
    </row>
    <row r="303" customFormat="false" ht="15" hidden="false" customHeight="false" outlineLevel="0" collapsed="false">
      <c r="A303" s="6" t="n">
        <v>2503.493</v>
      </c>
      <c r="B303" s="6" t="n">
        <v>1.66959706959707</v>
      </c>
      <c r="C303" s="6" t="n">
        <v>84</v>
      </c>
      <c r="D303" s="6" t="n">
        <v>-1</v>
      </c>
      <c r="E303" s="6" t="n">
        <v>1.66959706959707</v>
      </c>
      <c r="F303" s="6" t="n">
        <v>0</v>
      </c>
      <c r="G303" s="6" t="n">
        <v>0</v>
      </c>
      <c r="H303" s="6" t="str">
        <f aca="false">IF(AND(A303&gt;=Stimuli!$B$2,A303&lt;=Stimuli!$C$2),Stimuli!$A$2,IF(AND(A303&gt;=Stimuli!$B$3,A303&lt;=Stimuli!$C$3),Stimuli!$A$3,IF(AND(A303&gt;=Stimuli!$B$4,A303&lt;=Stimuli!$C$4),Stimuli!$A$4,"")))</f>
        <v>01 Quiet baseline (60s)</v>
      </c>
      <c r="I303" s="6" t="n">
        <f aca="false">(B303-B302)/((A303-A302)/1000)</f>
        <v>0.37509157509146</v>
      </c>
      <c r="J303" s="6" t="n">
        <f aca="false">IF(OR(B303&lt;Rules!$B$2,B303&gt;Rules!$B$3,ABS(I303)&gt;Rules!$B$4,OR(B304&lt;Rules!$B$2,B304&gt;Rules!$B$3,ABS(I304)&gt;Rules!$B$4)),1,0)</f>
        <v>0</v>
      </c>
      <c r="K303" s="6" t="str">
        <f aca="false">IF(F303=1,COUNTIF($F$2:F303,1),"")</f>
        <v/>
      </c>
    </row>
    <row r="304" customFormat="false" ht="15" hidden="false" customHeight="false" outlineLevel="0" collapsed="false">
      <c r="A304" s="6" t="n">
        <v>2511.3055</v>
      </c>
      <c r="B304" s="6" t="n">
        <v>1.66520146520147</v>
      </c>
      <c r="C304" s="6" t="n">
        <v>84</v>
      </c>
      <c r="D304" s="6" t="n">
        <v>-1</v>
      </c>
      <c r="E304" s="6" t="n">
        <v>1.66959706959707</v>
      </c>
      <c r="F304" s="6" t="n">
        <v>0</v>
      </c>
      <c r="G304" s="6" t="n">
        <v>0</v>
      </c>
      <c r="H304" s="6" t="str">
        <f aca="false">IF(AND(A304&gt;=Stimuli!$B$2,A304&lt;=Stimuli!$C$2),Stimuli!$A$2,IF(AND(A304&gt;=Stimuli!$B$3,A304&lt;=Stimuli!$C$3),Stimuli!$A$3,IF(AND(A304&gt;=Stimuli!$B$4,A304&lt;=Stimuli!$C$4),Stimuli!$A$4,"")))</f>
        <v>01 Quiet baseline (60s)</v>
      </c>
      <c r="I304" s="6" t="n">
        <f aca="false">(B304-B303)/((A304-A303)/1000)</f>
        <v>-0.562637362637304</v>
      </c>
      <c r="J304" s="6" t="n">
        <f aca="false">IF(OR(B304&lt;Rules!$B$2,B304&gt;Rules!$B$3,ABS(I304)&gt;Rules!$B$4,OR(B305&lt;Rules!$B$2,B305&gt;Rules!$B$3,ABS(I305)&gt;Rules!$B$4)),1,0)</f>
        <v>0</v>
      </c>
      <c r="K304" s="6" t="str">
        <f aca="false">IF(F304=1,COUNTIF($F$2:F304,1),"")</f>
        <v/>
      </c>
    </row>
    <row r="305" customFormat="false" ht="15" hidden="false" customHeight="false" outlineLevel="0" collapsed="false">
      <c r="A305" s="6" t="n">
        <v>2519.118</v>
      </c>
      <c r="B305" s="6" t="n">
        <v>1.66959706959707</v>
      </c>
      <c r="C305" s="6" t="n">
        <v>84</v>
      </c>
      <c r="D305" s="6" t="n">
        <v>-1</v>
      </c>
      <c r="E305" s="6" t="n">
        <v>1.66959706959707</v>
      </c>
      <c r="F305" s="6" t="n">
        <v>0</v>
      </c>
      <c r="G305" s="6" t="n">
        <v>0</v>
      </c>
      <c r="H305" s="6" t="str">
        <f aca="false">IF(AND(A305&gt;=Stimuli!$B$2,A305&lt;=Stimuli!$C$2),Stimuli!$A$2,IF(AND(A305&gt;=Stimuli!$B$3,A305&lt;=Stimuli!$C$3),Stimuli!$A$3,IF(AND(A305&gt;=Stimuli!$B$4,A305&lt;=Stimuli!$C$4),Stimuli!$A$4,"")))</f>
        <v>01 Quiet baseline (60s)</v>
      </c>
      <c r="I305" s="6" t="n">
        <f aca="false">(B305-B304)/((A305-A304)/1000)</f>
        <v>0.562637362637304</v>
      </c>
      <c r="J305" s="6" t="n">
        <f aca="false">IF(OR(B305&lt;Rules!$B$2,B305&gt;Rules!$B$3,ABS(I305)&gt;Rules!$B$4,OR(B306&lt;Rules!$B$2,B306&gt;Rules!$B$3,ABS(I306)&gt;Rules!$B$4)),1,0)</f>
        <v>0</v>
      </c>
      <c r="K305" s="6" t="str">
        <f aca="false">IF(F305=1,COUNTIF($F$2:F305,1),"")</f>
        <v/>
      </c>
    </row>
    <row r="306" customFormat="false" ht="15" hidden="false" customHeight="false" outlineLevel="0" collapsed="false">
      <c r="A306" s="6" t="n">
        <v>2526.9305</v>
      </c>
      <c r="B306" s="6" t="n">
        <v>1.66666666666667</v>
      </c>
      <c r="C306" s="6" t="n">
        <v>84</v>
      </c>
      <c r="D306" s="6" t="n">
        <v>-1</v>
      </c>
      <c r="E306" s="6" t="n">
        <v>1.66959706959707</v>
      </c>
      <c r="F306" s="6" t="n">
        <v>0</v>
      </c>
      <c r="G306" s="6" t="n">
        <v>0</v>
      </c>
      <c r="H306" s="6" t="str">
        <f aca="false">IF(AND(A306&gt;=Stimuli!$B$2,A306&lt;=Stimuli!$C$2),Stimuli!$A$2,IF(AND(A306&gt;=Stimuli!$B$3,A306&lt;=Stimuli!$C$3),Stimuli!$A$3,IF(AND(A306&gt;=Stimuli!$B$4,A306&lt;=Stimuli!$C$4),Stimuli!$A$4,"")))</f>
        <v>01 Quiet baseline (60s)</v>
      </c>
      <c r="I306" s="6" t="n">
        <f aca="false">(B306-B305)/((A306-A305)/1000)</f>
        <v>-0.37509157509146</v>
      </c>
      <c r="J306" s="6" t="n">
        <f aca="false">IF(OR(B306&lt;Rules!$B$2,B306&gt;Rules!$B$3,ABS(I306)&gt;Rules!$B$4,OR(B307&lt;Rules!$B$2,B307&gt;Rules!$B$3,ABS(I307)&gt;Rules!$B$4)),1,0)</f>
        <v>0</v>
      </c>
      <c r="K306" s="6" t="str">
        <f aca="false">IF(F306=1,COUNTIF($F$2:F306,1),"")</f>
        <v/>
      </c>
    </row>
    <row r="307" customFormat="false" ht="15" hidden="false" customHeight="false" outlineLevel="0" collapsed="false">
      <c r="A307" s="6" t="n">
        <v>2534.743</v>
      </c>
      <c r="B307" s="6" t="n">
        <v>1.67252747252747</v>
      </c>
      <c r="C307" s="6" t="n">
        <v>84</v>
      </c>
      <c r="D307" s="6" t="n">
        <v>-1</v>
      </c>
      <c r="E307" s="6" t="n">
        <v>1.66959706959707</v>
      </c>
      <c r="F307" s="6" t="n">
        <v>0</v>
      </c>
      <c r="G307" s="6" t="n">
        <v>0</v>
      </c>
      <c r="H307" s="6" t="str">
        <f aca="false">IF(AND(A307&gt;=Stimuli!$B$2,A307&lt;=Stimuli!$C$2),Stimuli!$A$2,IF(AND(A307&gt;=Stimuli!$B$3,A307&lt;=Stimuli!$C$3),Stimuli!$A$3,IF(AND(A307&gt;=Stimuli!$B$4,A307&lt;=Stimuli!$C$4),Stimuli!$A$4,"")))</f>
        <v>01 Quiet baseline (60s)</v>
      </c>
      <c r="I307" s="6" t="n">
        <f aca="false">(B307-B306)/((A307-A306)/1000)</f>
        <v>0.750183150183034</v>
      </c>
      <c r="J307" s="6" t="n">
        <f aca="false">IF(OR(B307&lt;Rules!$B$2,B307&gt;Rules!$B$3,ABS(I307)&gt;Rules!$B$4,OR(B308&lt;Rules!$B$2,B308&gt;Rules!$B$3,ABS(I308)&gt;Rules!$B$4)),1,0)</f>
        <v>0</v>
      </c>
      <c r="K307" s="6" t="str">
        <f aca="false">IF(F307=1,COUNTIF($F$2:F307,1),"")</f>
        <v/>
      </c>
    </row>
    <row r="308" customFormat="false" ht="15" hidden="false" customHeight="false" outlineLevel="0" collapsed="false">
      <c r="A308" s="6" t="n">
        <v>2542.5555</v>
      </c>
      <c r="B308" s="6" t="n">
        <v>1.66813186813187</v>
      </c>
      <c r="C308" s="6" t="n">
        <v>84</v>
      </c>
      <c r="D308" s="6" t="n">
        <v>-1</v>
      </c>
      <c r="E308" s="6" t="n">
        <v>1.66959706959707</v>
      </c>
      <c r="F308" s="6" t="n">
        <v>0</v>
      </c>
      <c r="G308" s="6" t="n">
        <v>0</v>
      </c>
      <c r="H308" s="6" t="str">
        <f aca="false">IF(AND(A308&gt;=Stimuli!$B$2,A308&lt;=Stimuli!$C$2),Stimuli!$A$2,IF(AND(A308&gt;=Stimuli!$B$3,A308&lt;=Stimuli!$C$3),Stimuli!$A$3,IF(AND(A308&gt;=Stimuli!$B$4,A308&lt;=Stimuli!$C$4),Stimuli!$A$4,"")))</f>
        <v>01 Quiet baseline (60s)</v>
      </c>
      <c r="I308" s="6" t="n">
        <f aca="false">(B308-B307)/((A308-A307)/1000)</f>
        <v>-0.562637362637304</v>
      </c>
      <c r="J308" s="6" t="n">
        <f aca="false">IF(OR(B308&lt;Rules!$B$2,B308&gt;Rules!$B$3,ABS(I308)&gt;Rules!$B$4,OR(B309&lt;Rules!$B$2,B309&gt;Rules!$B$3,ABS(I309)&gt;Rules!$B$4)),1,0)</f>
        <v>0</v>
      </c>
      <c r="K308" s="6" t="str">
        <f aca="false">IF(F308=1,COUNTIF($F$2:F308,1),"")</f>
        <v/>
      </c>
    </row>
    <row r="309" customFormat="false" ht="15" hidden="false" customHeight="false" outlineLevel="0" collapsed="false">
      <c r="A309" s="6" t="n">
        <v>2550.368</v>
      </c>
      <c r="B309" s="6" t="n">
        <v>1.67399267399267</v>
      </c>
      <c r="C309" s="6" t="n">
        <v>84</v>
      </c>
      <c r="D309" s="6" t="n">
        <v>-1</v>
      </c>
      <c r="E309" s="6" t="n">
        <v>1.66959706959707</v>
      </c>
      <c r="F309" s="6" t="n">
        <v>0</v>
      </c>
      <c r="G309" s="6" t="n">
        <v>0</v>
      </c>
      <c r="H309" s="6" t="str">
        <f aca="false">IF(AND(A309&gt;=Stimuli!$B$2,A309&lt;=Stimuli!$C$2),Stimuli!$A$2,IF(AND(A309&gt;=Stimuli!$B$3,A309&lt;=Stimuli!$C$3),Stimuli!$A$3,IF(AND(A309&gt;=Stimuli!$B$4,A309&lt;=Stimuli!$C$4),Stimuli!$A$4,"")))</f>
        <v>01 Quiet baseline (60s)</v>
      </c>
      <c r="I309" s="6" t="n">
        <f aca="false">(B309-B308)/((A309-A308)/1000)</f>
        <v>0.750183150183176</v>
      </c>
      <c r="J309" s="6" t="n">
        <f aca="false">IF(OR(B309&lt;Rules!$B$2,B309&gt;Rules!$B$3,ABS(I309)&gt;Rules!$B$4,OR(B310&lt;Rules!$B$2,B310&gt;Rules!$B$3,ABS(I310)&gt;Rules!$B$4)),1,0)</f>
        <v>0</v>
      </c>
      <c r="K309" s="6" t="str">
        <f aca="false">IF(F309=1,COUNTIF($F$2:F309,1),"")</f>
        <v/>
      </c>
    </row>
    <row r="310" customFormat="false" ht="15" hidden="false" customHeight="false" outlineLevel="0" collapsed="false">
      <c r="A310" s="6" t="n">
        <v>2558.1805</v>
      </c>
      <c r="B310" s="6" t="n">
        <v>1.66813186813187</v>
      </c>
      <c r="C310" s="6" t="n">
        <v>84</v>
      </c>
      <c r="D310" s="6" t="n">
        <v>-1</v>
      </c>
      <c r="E310" s="6" t="n">
        <v>1.66959706959707</v>
      </c>
      <c r="F310" s="6" t="n">
        <v>0</v>
      </c>
      <c r="G310" s="6" t="n">
        <v>0</v>
      </c>
      <c r="H310" s="6" t="str">
        <f aca="false">IF(AND(A310&gt;=Stimuli!$B$2,A310&lt;=Stimuli!$C$2),Stimuli!$A$2,IF(AND(A310&gt;=Stimuli!$B$3,A310&lt;=Stimuli!$C$3),Stimuli!$A$3,IF(AND(A310&gt;=Stimuli!$B$4,A310&lt;=Stimuli!$C$4),Stimuli!$A$4,"")))</f>
        <v>01 Quiet baseline (60s)</v>
      </c>
      <c r="I310" s="6" t="n">
        <f aca="false">(B310-B309)/((A310-A309)/1000)</f>
        <v>-0.750183150183176</v>
      </c>
      <c r="J310" s="6" t="n">
        <f aca="false">IF(OR(B310&lt;Rules!$B$2,B310&gt;Rules!$B$3,ABS(I310)&gt;Rules!$B$4,OR(B311&lt;Rules!$B$2,B311&gt;Rules!$B$3,ABS(I311)&gt;Rules!$B$4)),1,0)</f>
        <v>0</v>
      </c>
      <c r="K310" s="6" t="str">
        <f aca="false">IF(F310=1,COUNTIF($F$2:F310,1),"")</f>
        <v/>
      </c>
    </row>
    <row r="311" customFormat="false" ht="15" hidden="false" customHeight="false" outlineLevel="0" collapsed="false">
      <c r="A311" s="6" t="n">
        <v>2565.993</v>
      </c>
      <c r="B311" s="6" t="n">
        <v>1.67106227106227</v>
      </c>
      <c r="C311" s="6" t="n">
        <v>84</v>
      </c>
      <c r="D311" s="6" t="n">
        <v>-1</v>
      </c>
      <c r="E311" s="6" t="n">
        <v>1.67106227106227</v>
      </c>
      <c r="F311" s="6" t="n">
        <v>0</v>
      </c>
      <c r="G311" s="6" t="n">
        <v>0</v>
      </c>
      <c r="H311" s="6" t="str">
        <f aca="false">IF(AND(A311&gt;=Stimuli!$B$2,A311&lt;=Stimuli!$C$2),Stimuli!$A$2,IF(AND(A311&gt;=Stimuli!$B$3,A311&lt;=Stimuli!$C$3),Stimuli!$A$3,IF(AND(A311&gt;=Stimuli!$B$4,A311&lt;=Stimuli!$C$4),Stimuli!$A$4,"")))</f>
        <v>01 Quiet baseline (60s)</v>
      </c>
      <c r="I311" s="6" t="n">
        <f aca="false">(B311-B310)/((A311-A310)/1000)</f>
        <v>0.375091575091574</v>
      </c>
      <c r="J311" s="6" t="n">
        <f aca="false">IF(OR(B311&lt;Rules!$B$2,B311&gt;Rules!$B$3,ABS(I311)&gt;Rules!$B$4,OR(B312&lt;Rules!$B$2,B312&gt;Rules!$B$3,ABS(I312)&gt;Rules!$B$4)),1,0)</f>
        <v>0</v>
      </c>
      <c r="K311" s="6" t="str">
        <f aca="false">IF(F311=1,COUNTIF($F$2:F311,1),"")</f>
        <v/>
      </c>
    </row>
    <row r="312" customFormat="false" ht="15" hidden="false" customHeight="false" outlineLevel="0" collapsed="false">
      <c r="A312" s="6" t="n">
        <v>2573.8055</v>
      </c>
      <c r="B312" s="6" t="n">
        <v>1.66813186813187</v>
      </c>
      <c r="C312" s="6" t="n">
        <v>84</v>
      </c>
      <c r="D312" s="6" t="n">
        <v>-1</v>
      </c>
      <c r="E312" s="6" t="n">
        <v>1.67106227106227</v>
      </c>
      <c r="F312" s="6" t="n">
        <v>0</v>
      </c>
      <c r="G312" s="6" t="n">
        <v>0</v>
      </c>
      <c r="H312" s="6" t="str">
        <f aca="false">IF(AND(A312&gt;=Stimuli!$B$2,A312&lt;=Stimuli!$C$2),Stimuli!$A$2,IF(AND(A312&gt;=Stimuli!$B$3,A312&lt;=Stimuli!$C$3),Stimuli!$A$3,IF(AND(A312&gt;=Stimuli!$B$4,A312&lt;=Stimuli!$C$4),Stimuli!$A$4,"")))</f>
        <v>01 Quiet baseline (60s)</v>
      </c>
      <c r="I312" s="6" t="n">
        <f aca="false">(B312-B311)/((A312-A311)/1000)</f>
        <v>-0.375091575091574</v>
      </c>
      <c r="J312" s="6" t="n">
        <f aca="false">IF(OR(B312&lt;Rules!$B$2,B312&gt;Rules!$B$3,ABS(I312)&gt;Rules!$B$4,OR(B313&lt;Rules!$B$2,B313&gt;Rules!$B$3,ABS(I313)&gt;Rules!$B$4)),1,0)</f>
        <v>0</v>
      </c>
      <c r="K312" s="6" t="str">
        <f aca="false">IF(F312=1,COUNTIF($F$2:F312,1),"")</f>
        <v/>
      </c>
    </row>
    <row r="313" customFormat="false" ht="15" hidden="false" customHeight="false" outlineLevel="0" collapsed="false">
      <c r="A313" s="6" t="n">
        <v>2581.618</v>
      </c>
      <c r="B313" s="6" t="n">
        <v>1.66959706959707</v>
      </c>
      <c r="C313" s="6" t="n">
        <v>84</v>
      </c>
      <c r="D313" s="6" t="n">
        <v>-1</v>
      </c>
      <c r="E313" s="6" t="n">
        <v>1.67106227106227</v>
      </c>
      <c r="F313" s="6" t="n">
        <v>0</v>
      </c>
      <c r="G313" s="6" t="n">
        <v>0</v>
      </c>
      <c r="H313" s="6" t="str">
        <f aca="false">IF(AND(A313&gt;=Stimuli!$B$2,A313&lt;=Stimuli!$C$2),Stimuli!$A$2,IF(AND(A313&gt;=Stimuli!$B$3,A313&lt;=Stimuli!$C$3),Stimuli!$A$3,IF(AND(A313&gt;=Stimuli!$B$4,A313&lt;=Stimuli!$C$4),Stimuli!$A$4,"")))</f>
        <v>01 Quiet baseline (60s)</v>
      </c>
      <c r="I313" s="6" t="n">
        <f aca="false">(B313-B312)/((A313-A312)/1000)</f>
        <v>0.18754578754573</v>
      </c>
      <c r="J313" s="6" t="n">
        <f aca="false">IF(OR(B313&lt;Rules!$B$2,B313&gt;Rules!$B$3,ABS(I313)&gt;Rules!$B$4,OR(B314&lt;Rules!$B$2,B314&gt;Rules!$B$3,ABS(I314)&gt;Rules!$B$4)),1,0)</f>
        <v>0</v>
      </c>
      <c r="K313" s="6" t="str">
        <f aca="false">IF(F313=1,COUNTIF($F$2:F313,1),"")</f>
        <v/>
      </c>
    </row>
    <row r="314" customFormat="false" ht="15" hidden="false" customHeight="false" outlineLevel="0" collapsed="false">
      <c r="A314" s="6" t="n">
        <v>2589.4305</v>
      </c>
      <c r="B314" s="6" t="n">
        <v>1.66813186813187</v>
      </c>
      <c r="C314" s="6" t="n">
        <v>84</v>
      </c>
      <c r="D314" s="6" t="n">
        <v>-1</v>
      </c>
      <c r="E314" s="6" t="n">
        <v>1.67106227106227</v>
      </c>
      <c r="F314" s="6" t="n">
        <v>0</v>
      </c>
      <c r="G314" s="6" t="n">
        <v>0</v>
      </c>
      <c r="H314" s="6" t="str">
        <f aca="false">IF(AND(A314&gt;=Stimuli!$B$2,A314&lt;=Stimuli!$C$2),Stimuli!$A$2,IF(AND(A314&gt;=Stimuli!$B$3,A314&lt;=Stimuli!$C$3),Stimuli!$A$3,IF(AND(A314&gt;=Stimuli!$B$4,A314&lt;=Stimuli!$C$4),Stimuli!$A$4,"")))</f>
        <v>01 Quiet baseline (60s)</v>
      </c>
      <c r="I314" s="6" t="n">
        <f aca="false">(B314-B313)/((A314-A313)/1000)</f>
        <v>-0.18754578754573</v>
      </c>
      <c r="J314" s="6" t="n">
        <f aca="false">IF(OR(B314&lt;Rules!$B$2,B314&gt;Rules!$B$3,ABS(I314)&gt;Rules!$B$4,OR(B315&lt;Rules!$B$2,B315&gt;Rules!$B$3,ABS(I315)&gt;Rules!$B$4)),1,0)</f>
        <v>0</v>
      </c>
      <c r="K314" s="6" t="str">
        <f aca="false">IF(F314=1,COUNTIF($F$2:F314,1),"")</f>
        <v/>
      </c>
    </row>
    <row r="315" customFormat="false" ht="15" hidden="false" customHeight="false" outlineLevel="0" collapsed="false">
      <c r="A315" s="6" t="n">
        <v>2597.243</v>
      </c>
      <c r="B315" s="6" t="n">
        <v>1.66813186813187</v>
      </c>
      <c r="C315" s="6" t="n">
        <v>84</v>
      </c>
      <c r="D315" s="6" t="n">
        <v>-1</v>
      </c>
      <c r="E315" s="6" t="n">
        <v>1.67106227106227</v>
      </c>
      <c r="F315" s="6" t="n">
        <v>0</v>
      </c>
      <c r="G315" s="6" t="n">
        <v>0</v>
      </c>
      <c r="H315" s="6" t="str">
        <f aca="false">IF(AND(A315&gt;=Stimuli!$B$2,A315&lt;=Stimuli!$C$2),Stimuli!$A$2,IF(AND(A315&gt;=Stimuli!$B$3,A315&lt;=Stimuli!$C$3),Stimuli!$A$3,IF(AND(A315&gt;=Stimuli!$B$4,A315&lt;=Stimuli!$C$4),Stimuli!$A$4,"")))</f>
        <v>01 Quiet baseline (60s)</v>
      </c>
      <c r="I315" s="6" t="n">
        <f aca="false">(B315-B314)/((A315-A314)/1000)</f>
        <v>0</v>
      </c>
      <c r="J315" s="6" t="n">
        <f aca="false">IF(OR(B315&lt;Rules!$B$2,B315&gt;Rules!$B$3,ABS(I315)&gt;Rules!$B$4,OR(B316&lt;Rules!$B$2,B316&gt;Rules!$B$3,ABS(I316)&gt;Rules!$B$4)),1,0)</f>
        <v>0</v>
      </c>
      <c r="K315" s="6" t="str">
        <f aca="false">IF(F315=1,COUNTIF($F$2:F315,1),"")</f>
        <v/>
      </c>
    </row>
    <row r="316" customFormat="false" ht="15" hidden="false" customHeight="false" outlineLevel="0" collapsed="false">
      <c r="A316" s="6" t="n">
        <v>2605.0555</v>
      </c>
      <c r="B316" s="6" t="n">
        <v>1.66959706959707</v>
      </c>
      <c r="C316" s="6" t="n">
        <v>84</v>
      </c>
      <c r="D316" s="6" t="n">
        <v>-1</v>
      </c>
      <c r="E316" s="6" t="n">
        <v>1.67106227106227</v>
      </c>
      <c r="F316" s="6" t="n">
        <v>0</v>
      </c>
      <c r="G316" s="6" t="n">
        <v>0</v>
      </c>
      <c r="H316" s="6" t="str">
        <f aca="false">IF(AND(A316&gt;=Stimuli!$B$2,A316&lt;=Stimuli!$C$2),Stimuli!$A$2,IF(AND(A316&gt;=Stimuli!$B$3,A316&lt;=Stimuli!$C$3),Stimuli!$A$3,IF(AND(A316&gt;=Stimuli!$B$4,A316&lt;=Stimuli!$C$4),Stimuli!$A$4,"")))</f>
        <v>01 Quiet baseline (60s)</v>
      </c>
      <c r="I316" s="6" t="n">
        <f aca="false">(B316-B315)/((A316-A315)/1000)</f>
        <v>0.18754578754573</v>
      </c>
      <c r="J316" s="6" t="n">
        <f aca="false">IF(OR(B316&lt;Rules!$B$2,B316&gt;Rules!$B$3,ABS(I316)&gt;Rules!$B$4,OR(B317&lt;Rules!$B$2,B317&gt;Rules!$B$3,ABS(I317)&gt;Rules!$B$4)),1,0)</f>
        <v>0</v>
      </c>
      <c r="K316" s="6" t="str">
        <f aca="false">IF(F316=1,COUNTIF($F$2:F316,1),"")</f>
        <v/>
      </c>
    </row>
    <row r="317" customFormat="false" ht="15" hidden="false" customHeight="false" outlineLevel="0" collapsed="false">
      <c r="A317" s="6" t="n">
        <v>2612.868</v>
      </c>
      <c r="B317" s="6" t="n">
        <v>1.66813186813187</v>
      </c>
      <c r="C317" s="6" t="n">
        <v>80</v>
      </c>
      <c r="D317" s="6" t="n">
        <v>750</v>
      </c>
      <c r="E317" s="6" t="n">
        <v>1.67106227106227</v>
      </c>
      <c r="F317" s="6" t="n">
        <v>0</v>
      </c>
      <c r="G317" s="6" t="n">
        <v>0</v>
      </c>
      <c r="H317" s="6" t="str">
        <f aca="false">IF(AND(A317&gt;=Stimuli!$B$2,A317&lt;=Stimuli!$C$2),Stimuli!$A$2,IF(AND(A317&gt;=Stimuli!$B$3,A317&lt;=Stimuli!$C$3),Stimuli!$A$3,IF(AND(A317&gt;=Stimuli!$B$4,A317&lt;=Stimuli!$C$4),Stimuli!$A$4,"")))</f>
        <v>01 Quiet baseline (60s)</v>
      </c>
      <c r="I317" s="6" t="n">
        <f aca="false">(B317-B316)/((A317-A316)/1000)</f>
        <v>-0.18754578754573</v>
      </c>
      <c r="J317" s="6" t="n">
        <f aca="false">IF(OR(B317&lt;Rules!$B$2,B317&gt;Rules!$B$3,ABS(I317)&gt;Rules!$B$4,OR(B318&lt;Rules!$B$2,B318&gt;Rules!$B$3,ABS(I318)&gt;Rules!$B$4)),1,0)</f>
        <v>0</v>
      </c>
      <c r="K317" s="6" t="str">
        <f aca="false">IF(F317=1,COUNTIF($F$2:F317,1),"")</f>
        <v/>
      </c>
    </row>
    <row r="318" customFormat="false" ht="15" hidden="false" customHeight="false" outlineLevel="0" collapsed="false">
      <c r="A318" s="6" t="n">
        <v>2620.6805</v>
      </c>
      <c r="B318" s="6" t="n">
        <v>1.66959706959707</v>
      </c>
      <c r="C318" s="6" t="n">
        <v>80</v>
      </c>
      <c r="D318" s="6" t="n">
        <v>-1</v>
      </c>
      <c r="E318" s="6" t="n">
        <v>1.67106227106227</v>
      </c>
      <c r="F318" s="6" t="n">
        <v>0</v>
      </c>
      <c r="G318" s="6" t="n">
        <v>0</v>
      </c>
      <c r="H318" s="6" t="str">
        <f aca="false">IF(AND(A318&gt;=Stimuli!$B$2,A318&lt;=Stimuli!$C$2),Stimuli!$A$2,IF(AND(A318&gt;=Stimuli!$B$3,A318&lt;=Stimuli!$C$3),Stimuli!$A$3,IF(AND(A318&gt;=Stimuli!$B$4,A318&lt;=Stimuli!$C$4),Stimuli!$A$4,"")))</f>
        <v>01 Quiet baseline (60s)</v>
      </c>
      <c r="I318" s="6" t="n">
        <f aca="false">(B318-B317)/((A318-A317)/1000)</f>
        <v>0.18754578754573</v>
      </c>
      <c r="J318" s="6" t="n">
        <f aca="false">IF(OR(B318&lt;Rules!$B$2,B318&gt;Rules!$B$3,ABS(I318)&gt;Rules!$B$4,OR(B319&lt;Rules!$B$2,B319&gt;Rules!$B$3,ABS(I319)&gt;Rules!$B$4)),1,0)</f>
        <v>0</v>
      </c>
      <c r="K318" s="6" t="str">
        <f aca="false">IF(F318=1,COUNTIF($F$2:F318,1),"")</f>
        <v/>
      </c>
    </row>
    <row r="319" customFormat="false" ht="15" hidden="false" customHeight="false" outlineLevel="0" collapsed="false">
      <c r="A319" s="6" t="n">
        <v>2628.493</v>
      </c>
      <c r="B319" s="6" t="n">
        <v>1.66520146520147</v>
      </c>
      <c r="C319" s="6" t="n">
        <v>80</v>
      </c>
      <c r="D319" s="6" t="n">
        <v>-1</v>
      </c>
      <c r="E319" s="6" t="n">
        <v>1.67106227106227</v>
      </c>
      <c r="F319" s="6" t="n">
        <v>0</v>
      </c>
      <c r="G319" s="6" t="n">
        <v>0</v>
      </c>
      <c r="H319" s="6" t="str">
        <f aca="false">IF(AND(A319&gt;=Stimuli!$B$2,A319&lt;=Stimuli!$C$2),Stimuli!$A$2,IF(AND(A319&gt;=Stimuli!$B$3,A319&lt;=Stimuli!$C$3),Stimuli!$A$3,IF(AND(A319&gt;=Stimuli!$B$4,A319&lt;=Stimuli!$C$4),Stimuli!$A$4,"")))</f>
        <v>01 Quiet baseline (60s)</v>
      </c>
      <c r="I319" s="6" t="n">
        <f aca="false">(B319-B318)/((A319-A318)/1000)</f>
        <v>-0.562637362637304</v>
      </c>
      <c r="J319" s="6" t="n">
        <f aca="false">IF(OR(B319&lt;Rules!$B$2,B319&gt;Rules!$B$3,ABS(I319)&gt;Rules!$B$4,OR(B320&lt;Rules!$B$2,B320&gt;Rules!$B$3,ABS(I320)&gt;Rules!$B$4)),1,0)</f>
        <v>0</v>
      </c>
      <c r="K319" s="6" t="str">
        <f aca="false">IF(F319=1,COUNTIF($F$2:F319,1),"")</f>
        <v/>
      </c>
    </row>
    <row r="320" customFormat="false" ht="15" hidden="false" customHeight="false" outlineLevel="0" collapsed="false">
      <c r="A320" s="6" t="n">
        <v>2636.3055</v>
      </c>
      <c r="B320" s="6" t="n">
        <v>1.67106227106227</v>
      </c>
      <c r="C320" s="6" t="n">
        <v>80</v>
      </c>
      <c r="D320" s="6" t="n">
        <v>-1</v>
      </c>
      <c r="E320" s="6" t="n">
        <v>1.67106227106227</v>
      </c>
      <c r="F320" s="6" t="n">
        <v>0</v>
      </c>
      <c r="G320" s="6" t="n">
        <v>0</v>
      </c>
      <c r="H320" s="6" t="str">
        <f aca="false">IF(AND(A320&gt;=Stimuli!$B$2,A320&lt;=Stimuli!$C$2),Stimuli!$A$2,IF(AND(A320&gt;=Stimuli!$B$3,A320&lt;=Stimuli!$C$3),Stimuli!$A$3,IF(AND(A320&gt;=Stimuli!$B$4,A320&lt;=Stimuli!$C$4),Stimuli!$A$4,"")))</f>
        <v>01 Quiet baseline (60s)</v>
      </c>
      <c r="I320" s="6" t="n">
        <f aca="false">(B320-B319)/((A320-A319)/1000)</f>
        <v>0.750183150183148</v>
      </c>
      <c r="J320" s="6" t="n">
        <f aca="false">IF(OR(B320&lt;Rules!$B$2,B320&gt;Rules!$B$3,ABS(I320)&gt;Rules!$B$4,OR(B321&lt;Rules!$B$2,B321&gt;Rules!$B$3,ABS(I321)&gt;Rules!$B$4)),1,0)</f>
        <v>0</v>
      </c>
      <c r="K320" s="6" t="str">
        <f aca="false">IF(F320=1,COUNTIF($F$2:F320,1),"")</f>
        <v/>
      </c>
    </row>
    <row r="321" customFormat="false" ht="15" hidden="false" customHeight="false" outlineLevel="0" collapsed="false">
      <c r="A321" s="6" t="n">
        <v>2644.118</v>
      </c>
      <c r="B321" s="6" t="n">
        <v>1.66520146520147</v>
      </c>
      <c r="C321" s="6" t="n">
        <v>80</v>
      </c>
      <c r="D321" s="6" t="n">
        <v>-1</v>
      </c>
      <c r="E321" s="6" t="n">
        <v>1.67106227106227</v>
      </c>
      <c r="F321" s="6" t="n">
        <v>0</v>
      </c>
      <c r="G321" s="6" t="n">
        <v>0</v>
      </c>
      <c r="H321" s="6" t="str">
        <f aca="false">IF(AND(A321&gt;=Stimuli!$B$2,A321&lt;=Stimuli!$C$2),Stimuli!$A$2,IF(AND(A321&gt;=Stimuli!$B$3,A321&lt;=Stimuli!$C$3),Stimuli!$A$3,IF(AND(A321&gt;=Stimuli!$B$4,A321&lt;=Stimuli!$C$4),Stimuli!$A$4,"")))</f>
        <v>01 Quiet baseline (60s)</v>
      </c>
      <c r="I321" s="6" t="n">
        <f aca="false">(B321-B320)/((A321-A320)/1000)</f>
        <v>-0.750183150183148</v>
      </c>
      <c r="J321" s="6" t="n">
        <f aca="false">IF(OR(B321&lt;Rules!$B$2,B321&gt;Rules!$B$3,ABS(I321)&gt;Rules!$B$4,OR(B322&lt;Rules!$B$2,B322&gt;Rules!$B$3,ABS(I322)&gt;Rules!$B$4)),1,0)</f>
        <v>0</v>
      </c>
      <c r="K321" s="6" t="str">
        <f aca="false">IF(F321=1,COUNTIF($F$2:F321,1),"")</f>
        <v/>
      </c>
    </row>
    <row r="322" customFormat="false" ht="15" hidden="false" customHeight="false" outlineLevel="0" collapsed="false">
      <c r="A322" s="6" t="n">
        <v>2651.9305</v>
      </c>
      <c r="B322" s="6" t="n">
        <v>1.67106227106227</v>
      </c>
      <c r="C322" s="6" t="n">
        <v>80</v>
      </c>
      <c r="D322" s="6" t="n">
        <v>-1</v>
      </c>
      <c r="E322" s="6" t="n">
        <v>1.67106227106227</v>
      </c>
      <c r="F322" s="6" t="n">
        <v>0</v>
      </c>
      <c r="G322" s="6" t="n">
        <v>0</v>
      </c>
      <c r="H322" s="6" t="str">
        <f aca="false">IF(AND(A322&gt;=Stimuli!$B$2,A322&lt;=Stimuli!$C$2),Stimuli!$A$2,IF(AND(A322&gt;=Stimuli!$B$3,A322&lt;=Stimuli!$C$3),Stimuli!$A$3,IF(AND(A322&gt;=Stimuli!$B$4,A322&lt;=Stimuli!$C$4),Stimuli!$A$4,"")))</f>
        <v>01 Quiet baseline (60s)</v>
      </c>
      <c r="I322" s="6" t="n">
        <f aca="false">(B322-B321)/((A322-A321)/1000)</f>
        <v>0.750183150183148</v>
      </c>
      <c r="J322" s="6" t="n">
        <f aca="false">IF(OR(B322&lt;Rules!$B$2,B322&gt;Rules!$B$3,ABS(I322)&gt;Rules!$B$4,OR(B323&lt;Rules!$B$2,B323&gt;Rules!$B$3,ABS(I323)&gt;Rules!$B$4)),1,0)</f>
        <v>0</v>
      </c>
      <c r="K322" s="6" t="str">
        <f aca="false">IF(F322=1,COUNTIF($F$2:F322,1),"")</f>
        <v/>
      </c>
    </row>
    <row r="323" customFormat="false" ht="15" hidden="false" customHeight="false" outlineLevel="0" collapsed="false">
      <c r="A323" s="6" t="n">
        <v>2659.743</v>
      </c>
      <c r="B323" s="6" t="n">
        <v>1.66520146520147</v>
      </c>
      <c r="C323" s="6" t="n">
        <v>80</v>
      </c>
      <c r="D323" s="6" t="n">
        <v>-1</v>
      </c>
      <c r="E323" s="6" t="n">
        <v>1.67106227106227</v>
      </c>
      <c r="F323" s="6" t="n">
        <v>0</v>
      </c>
      <c r="G323" s="6" t="n">
        <v>0</v>
      </c>
      <c r="H323" s="6" t="str">
        <f aca="false">IF(AND(A323&gt;=Stimuli!$B$2,A323&lt;=Stimuli!$C$2),Stimuli!$A$2,IF(AND(A323&gt;=Stimuli!$B$3,A323&lt;=Stimuli!$C$3),Stimuli!$A$3,IF(AND(A323&gt;=Stimuli!$B$4,A323&lt;=Stimuli!$C$4),Stimuli!$A$4,"")))</f>
        <v>01 Quiet baseline (60s)</v>
      </c>
      <c r="I323" s="6" t="n">
        <f aca="false">(B323-B322)/((A323-A322)/1000)</f>
        <v>-0.750183150183148</v>
      </c>
      <c r="J323" s="6" t="n">
        <f aca="false">IF(OR(B323&lt;Rules!$B$2,B323&gt;Rules!$B$3,ABS(I323)&gt;Rules!$B$4,OR(B324&lt;Rules!$B$2,B324&gt;Rules!$B$3,ABS(I324)&gt;Rules!$B$4)),1,0)</f>
        <v>0</v>
      </c>
      <c r="K323" s="6" t="str">
        <f aca="false">IF(F323=1,COUNTIF($F$2:F323,1),"")</f>
        <v/>
      </c>
    </row>
    <row r="324" customFormat="false" ht="15" hidden="false" customHeight="false" outlineLevel="0" collapsed="false">
      <c r="A324" s="6" t="n">
        <v>2667.5555</v>
      </c>
      <c r="B324" s="6" t="n">
        <v>1.67106227106227</v>
      </c>
      <c r="C324" s="6" t="n">
        <v>80</v>
      </c>
      <c r="D324" s="6" t="n">
        <v>-1</v>
      </c>
      <c r="E324" s="6" t="n">
        <v>1.67106227106227</v>
      </c>
      <c r="F324" s="6" t="n">
        <v>0</v>
      </c>
      <c r="G324" s="6" t="n">
        <v>0</v>
      </c>
      <c r="H324" s="6" t="str">
        <f aca="false">IF(AND(A324&gt;=Stimuli!$B$2,A324&lt;=Stimuli!$C$2),Stimuli!$A$2,IF(AND(A324&gt;=Stimuli!$B$3,A324&lt;=Stimuli!$C$3),Stimuli!$A$3,IF(AND(A324&gt;=Stimuli!$B$4,A324&lt;=Stimuli!$C$4),Stimuli!$A$4,"")))</f>
        <v>01 Quiet baseline (60s)</v>
      </c>
      <c r="I324" s="6" t="n">
        <f aca="false">(B324-B323)/((A324-A323)/1000)</f>
        <v>0.750183150183148</v>
      </c>
      <c r="J324" s="6" t="n">
        <f aca="false">IF(OR(B324&lt;Rules!$B$2,B324&gt;Rules!$B$3,ABS(I324)&gt;Rules!$B$4,OR(B325&lt;Rules!$B$2,B325&gt;Rules!$B$3,ABS(I325)&gt;Rules!$B$4)),1,0)</f>
        <v>0</v>
      </c>
      <c r="K324" s="6" t="str">
        <f aca="false">IF(F324=1,COUNTIF($F$2:F324,1),"")</f>
        <v/>
      </c>
    </row>
    <row r="325" customFormat="false" ht="15" hidden="false" customHeight="false" outlineLevel="0" collapsed="false">
      <c r="A325" s="6" t="n">
        <v>2675.368</v>
      </c>
      <c r="B325" s="6" t="n">
        <v>1.66666666666667</v>
      </c>
      <c r="C325" s="6" t="n">
        <v>80</v>
      </c>
      <c r="D325" s="6" t="n">
        <v>-1</v>
      </c>
      <c r="E325" s="6" t="n">
        <v>1.67106227106227</v>
      </c>
      <c r="F325" s="6" t="n">
        <v>0</v>
      </c>
      <c r="G325" s="6" t="n">
        <v>0</v>
      </c>
      <c r="H325" s="6" t="str">
        <f aca="false">IF(AND(A325&gt;=Stimuli!$B$2,A325&lt;=Stimuli!$C$2),Stimuli!$A$2,IF(AND(A325&gt;=Stimuli!$B$3,A325&lt;=Stimuli!$C$3),Stimuli!$A$3,IF(AND(A325&gt;=Stimuli!$B$4,A325&lt;=Stimuli!$C$4),Stimuli!$A$4,"")))</f>
        <v>01 Quiet baseline (60s)</v>
      </c>
      <c r="I325" s="6" t="n">
        <f aca="false">(B325-B324)/((A325-A324)/1000)</f>
        <v>-0.562637362637304</v>
      </c>
      <c r="J325" s="6" t="n">
        <f aca="false">IF(OR(B325&lt;Rules!$B$2,B325&gt;Rules!$B$3,ABS(I325)&gt;Rules!$B$4,OR(B326&lt;Rules!$B$2,B326&gt;Rules!$B$3,ABS(I326)&gt;Rules!$B$4)),1,0)</f>
        <v>0</v>
      </c>
      <c r="K325" s="6" t="str">
        <f aca="false">IF(F325=1,COUNTIF($F$2:F325,1),"")</f>
        <v/>
      </c>
    </row>
    <row r="326" customFormat="false" ht="15" hidden="false" customHeight="false" outlineLevel="0" collapsed="false">
      <c r="A326" s="6" t="n">
        <v>2683.1805</v>
      </c>
      <c r="B326" s="6" t="n">
        <v>1.67106227106227</v>
      </c>
      <c r="C326" s="6" t="n">
        <v>80</v>
      </c>
      <c r="D326" s="6" t="n">
        <v>-1</v>
      </c>
      <c r="E326" s="6" t="n">
        <v>1.67106227106227</v>
      </c>
      <c r="F326" s="6" t="n">
        <v>0</v>
      </c>
      <c r="G326" s="6" t="n">
        <v>0</v>
      </c>
      <c r="H326" s="6" t="str">
        <f aca="false">IF(AND(A326&gt;=Stimuli!$B$2,A326&lt;=Stimuli!$C$2),Stimuli!$A$2,IF(AND(A326&gt;=Stimuli!$B$3,A326&lt;=Stimuli!$C$3),Stimuli!$A$3,IF(AND(A326&gt;=Stimuli!$B$4,A326&lt;=Stimuli!$C$4),Stimuli!$A$4,"")))</f>
        <v>01 Quiet baseline (60s)</v>
      </c>
      <c r="I326" s="6" t="n">
        <f aca="false">(B326-B325)/((A326-A325)/1000)</f>
        <v>0.562637362637304</v>
      </c>
      <c r="J326" s="6" t="n">
        <f aca="false">IF(OR(B326&lt;Rules!$B$2,B326&gt;Rules!$B$3,ABS(I326)&gt;Rules!$B$4,OR(B327&lt;Rules!$B$2,B327&gt;Rules!$B$3,ABS(I327)&gt;Rules!$B$4)),1,0)</f>
        <v>0</v>
      </c>
      <c r="K326" s="6" t="str">
        <f aca="false">IF(F326=1,COUNTIF($F$2:F326,1),"")</f>
        <v/>
      </c>
    </row>
    <row r="327" customFormat="false" ht="15" hidden="false" customHeight="false" outlineLevel="0" collapsed="false">
      <c r="A327" s="6" t="n">
        <v>2690.993</v>
      </c>
      <c r="B327" s="6" t="n">
        <v>1.66520146520147</v>
      </c>
      <c r="C327" s="6" t="n">
        <v>80</v>
      </c>
      <c r="D327" s="6" t="n">
        <v>-1</v>
      </c>
      <c r="E327" s="6" t="n">
        <v>1.67106227106227</v>
      </c>
      <c r="F327" s="6" t="n">
        <v>0</v>
      </c>
      <c r="G327" s="6" t="n">
        <v>0</v>
      </c>
      <c r="H327" s="6" t="str">
        <f aca="false">IF(AND(A327&gt;=Stimuli!$B$2,A327&lt;=Stimuli!$C$2),Stimuli!$A$2,IF(AND(A327&gt;=Stimuli!$B$3,A327&lt;=Stimuli!$C$3),Stimuli!$A$3,IF(AND(A327&gt;=Stimuli!$B$4,A327&lt;=Stimuli!$C$4),Stimuli!$A$4,"")))</f>
        <v>01 Quiet baseline (60s)</v>
      </c>
      <c r="I327" s="6" t="n">
        <f aca="false">(B327-B326)/((A327-A326)/1000)</f>
        <v>-0.750183150183148</v>
      </c>
      <c r="J327" s="6" t="n">
        <f aca="false">IF(OR(B327&lt;Rules!$B$2,B327&gt;Rules!$B$3,ABS(I327)&gt;Rules!$B$4,OR(B328&lt;Rules!$B$2,B328&gt;Rules!$B$3,ABS(I328)&gt;Rules!$B$4)),1,0)</f>
        <v>0</v>
      </c>
      <c r="K327" s="6" t="str">
        <f aca="false">IF(F327=1,COUNTIF($F$2:F327,1),"")</f>
        <v/>
      </c>
    </row>
    <row r="328" customFormat="false" ht="15" hidden="false" customHeight="false" outlineLevel="0" collapsed="false">
      <c r="A328" s="6" t="n">
        <v>2698.8055</v>
      </c>
      <c r="B328" s="6" t="n">
        <v>1.66959706959707</v>
      </c>
      <c r="C328" s="6" t="n">
        <v>80</v>
      </c>
      <c r="D328" s="6" t="n">
        <v>-1</v>
      </c>
      <c r="E328" s="6" t="n">
        <v>1.67106227106227</v>
      </c>
      <c r="F328" s="6" t="n">
        <v>0</v>
      </c>
      <c r="G328" s="6" t="n">
        <v>0</v>
      </c>
      <c r="H328" s="6" t="str">
        <f aca="false">IF(AND(A328&gt;=Stimuli!$B$2,A328&lt;=Stimuli!$C$2),Stimuli!$A$2,IF(AND(A328&gt;=Stimuli!$B$3,A328&lt;=Stimuli!$C$3),Stimuli!$A$3,IF(AND(A328&gt;=Stimuli!$B$4,A328&lt;=Stimuli!$C$4),Stimuli!$A$4,"")))</f>
        <v>01 Quiet baseline (60s)</v>
      </c>
      <c r="I328" s="6" t="n">
        <f aca="false">(B328-B327)/((A328-A327)/1000)</f>
        <v>0.562637362637304</v>
      </c>
      <c r="J328" s="6" t="n">
        <f aca="false">IF(OR(B328&lt;Rules!$B$2,B328&gt;Rules!$B$3,ABS(I328)&gt;Rules!$B$4,OR(B329&lt;Rules!$B$2,B329&gt;Rules!$B$3,ABS(I329)&gt;Rules!$B$4)),1,0)</f>
        <v>0</v>
      </c>
      <c r="K328" s="6" t="str">
        <f aca="false">IF(F328=1,COUNTIF($F$2:F328,1),"")</f>
        <v/>
      </c>
    </row>
    <row r="329" customFormat="false" ht="15" hidden="false" customHeight="false" outlineLevel="0" collapsed="false">
      <c r="A329" s="6" t="n">
        <v>2706.618</v>
      </c>
      <c r="B329" s="6" t="n">
        <v>1.66666666666667</v>
      </c>
      <c r="C329" s="6" t="n">
        <v>80</v>
      </c>
      <c r="D329" s="6" t="n">
        <v>-1</v>
      </c>
      <c r="E329" s="6" t="n">
        <v>1.67106227106227</v>
      </c>
      <c r="F329" s="6" t="n">
        <v>0</v>
      </c>
      <c r="G329" s="6" t="n">
        <v>0</v>
      </c>
      <c r="H329" s="6" t="str">
        <f aca="false">IF(AND(A329&gt;=Stimuli!$B$2,A329&lt;=Stimuli!$C$2),Stimuli!$A$2,IF(AND(A329&gt;=Stimuli!$B$3,A329&lt;=Stimuli!$C$3),Stimuli!$A$3,IF(AND(A329&gt;=Stimuli!$B$4,A329&lt;=Stimuli!$C$4),Stimuli!$A$4,"")))</f>
        <v>01 Quiet baseline (60s)</v>
      </c>
      <c r="I329" s="6" t="n">
        <f aca="false">(B329-B328)/((A329-A328)/1000)</f>
        <v>-0.37509157509146</v>
      </c>
      <c r="J329" s="6" t="n">
        <f aca="false">IF(OR(B329&lt;Rules!$B$2,B329&gt;Rules!$B$3,ABS(I329)&gt;Rules!$B$4,OR(B330&lt;Rules!$B$2,B330&gt;Rules!$B$3,ABS(I330)&gt;Rules!$B$4)),1,0)</f>
        <v>0</v>
      </c>
      <c r="K329" s="6" t="str">
        <f aca="false">IF(F329=1,COUNTIF($F$2:F329,1),"")</f>
        <v/>
      </c>
    </row>
    <row r="330" customFormat="false" ht="15" hidden="false" customHeight="false" outlineLevel="0" collapsed="false">
      <c r="A330" s="6" t="n">
        <v>2714.4305</v>
      </c>
      <c r="B330" s="6" t="n">
        <v>1.66813186813187</v>
      </c>
      <c r="C330" s="6" t="n">
        <v>80</v>
      </c>
      <c r="D330" s="6" t="n">
        <v>-1</v>
      </c>
      <c r="E330" s="6" t="n">
        <v>1.67252747252747</v>
      </c>
      <c r="F330" s="6" t="n">
        <v>0</v>
      </c>
      <c r="G330" s="6" t="n">
        <v>0</v>
      </c>
      <c r="H330" s="6" t="str">
        <f aca="false">IF(AND(A330&gt;=Stimuli!$B$2,A330&lt;=Stimuli!$C$2),Stimuli!$A$2,IF(AND(A330&gt;=Stimuli!$B$3,A330&lt;=Stimuli!$C$3),Stimuli!$A$3,IF(AND(A330&gt;=Stimuli!$B$4,A330&lt;=Stimuli!$C$4),Stimuli!$A$4,"")))</f>
        <v>01 Quiet baseline (60s)</v>
      </c>
      <c r="I330" s="6" t="n">
        <f aca="false">(B330-B329)/((A330-A329)/1000)</f>
        <v>0.18754578754573</v>
      </c>
      <c r="J330" s="6" t="n">
        <f aca="false">IF(OR(B330&lt;Rules!$B$2,B330&gt;Rules!$B$3,ABS(I330)&gt;Rules!$B$4,OR(B331&lt;Rules!$B$2,B331&gt;Rules!$B$3,ABS(I331)&gt;Rules!$B$4)),1,0)</f>
        <v>0</v>
      </c>
      <c r="K330" s="6" t="str">
        <f aca="false">IF(F330=1,COUNTIF($F$2:F330,1),"")</f>
        <v/>
      </c>
    </row>
    <row r="331" customFormat="false" ht="15" hidden="false" customHeight="false" outlineLevel="0" collapsed="false">
      <c r="A331" s="6" t="n">
        <v>2722.243</v>
      </c>
      <c r="B331" s="6" t="n">
        <v>1.66813186813187</v>
      </c>
      <c r="C331" s="6" t="n">
        <v>80</v>
      </c>
      <c r="D331" s="6" t="n">
        <v>-1</v>
      </c>
      <c r="E331" s="6" t="n">
        <v>1.67252747252747</v>
      </c>
      <c r="F331" s="6" t="n">
        <v>0</v>
      </c>
      <c r="G331" s="6" t="n">
        <v>0</v>
      </c>
      <c r="H331" s="6" t="str">
        <f aca="false">IF(AND(A331&gt;=Stimuli!$B$2,A331&lt;=Stimuli!$C$2),Stimuli!$A$2,IF(AND(A331&gt;=Stimuli!$B$3,A331&lt;=Stimuli!$C$3),Stimuli!$A$3,IF(AND(A331&gt;=Stimuli!$B$4,A331&lt;=Stimuli!$C$4),Stimuli!$A$4,"")))</f>
        <v>01 Quiet baseline (60s)</v>
      </c>
      <c r="I331" s="6" t="n">
        <f aca="false">(B331-B330)/((A331-A330)/1000)</f>
        <v>0</v>
      </c>
      <c r="J331" s="6" t="n">
        <f aca="false">IF(OR(B331&lt;Rules!$B$2,B331&gt;Rules!$B$3,ABS(I331)&gt;Rules!$B$4,OR(B332&lt;Rules!$B$2,B332&gt;Rules!$B$3,ABS(I332)&gt;Rules!$B$4)),1,0)</f>
        <v>0</v>
      </c>
      <c r="K331" s="6" t="str">
        <f aca="false">IF(F331=1,COUNTIF($F$2:F331,1),"")</f>
        <v/>
      </c>
    </row>
    <row r="332" customFormat="false" ht="15" hidden="false" customHeight="false" outlineLevel="0" collapsed="false">
      <c r="A332" s="6" t="n">
        <v>2730.0555</v>
      </c>
      <c r="B332" s="6" t="n">
        <v>1.66666666666667</v>
      </c>
      <c r="C332" s="6" t="n">
        <v>80</v>
      </c>
      <c r="D332" s="6" t="n">
        <v>-1</v>
      </c>
      <c r="E332" s="6" t="n">
        <v>1.67252747252747</v>
      </c>
      <c r="F332" s="6" t="n">
        <v>0</v>
      </c>
      <c r="G332" s="6" t="n">
        <v>0</v>
      </c>
      <c r="H332" s="6" t="str">
        <f aca="false">IF(AND(A332&gt;=Stimuli!$B$2,A332&lt;=Stimuli!$C$2),Stimuli!$A$2,IF(AND(A332&gt;=Stimuli!$B$3,A332&lt;=Stimuli!$C$3),Stimuli!$A$3,IF(AND(A332&gt;=Stimuli!$B$4,A332&lt;=Stimuli!$C$4),Stimuli!$A$4,"")))</f>
        <v>01 Quiet baseline (60s)</v>
      </c>
      <c r="I332" s="6" t="n">
        <f aca="false">(B332-B331)/((A332-A331)/1000)</f>
        <v>-0.18754578754573</v>
      </c>
      <c r="J332" s="6" t="n">
        <f aca="false">IF(OR(B332&lt;Rules!$B$2,B332&gt;Rules!$B$3,ABS(I332)&gt;Rules!$B$4,OR(B333&lt;Rules!$B$2,B333&gt;Rules!$B$3,ABS(I333)&gt;Rules!$B$4)),1,0)</f>
        <v>0</v>
      </c>
      <c r="K332" s="6" t="str">
        <f aca="false">IF(F332=1,COUNTIF($F$2:F332,1),"")</f>
        <v/>
      </c>
    </row>
    <row r="333" customFormat="false" ht="15" hidden="false" customHeight="false" outlineLevel="0" collapsed="false">
      <c r="A333" s="6" t="n">
        <v>2737.868</v>
      </c>
      <c r="B333" s="6" t="n">
        <v>1.66959706959707</v>
      </c>
      <c r="C333" s="6" t="n">
        <v>80</v>
      </c>
      <c r="D333" s="6" t="n">
        <v>-1</v>
      </c>
      <c r="E333" s="6" t="n">
        <v>1.67252747252747</v>
      </c>
      <c r="F333" s="6" t="n">
        <v>0</v>
      </c>
      <c r="G333" s="6" t="n">
        <v>0</v>
      </c>
      <c r="H333" s="6" t="str">
        <f aca="false">IF(AND(A333&gt;=Stimuli!$B$2,A333&lt;=Stimuli!$C$2),Stimuli!$A$2,IF(AND(A333&gt;=Stimuli!$B$3,A333&lt;=Stimuli!$C$3),Stimuli!$A$3,IF(AND(A333&gt;=Stimuli!$B$4,A333&lt;=Stimuli!$C$4),Stimuli!$A$4,"")))</f>
        <v>01 Quiet baseline (60s)</v>
      </c>
      <c r="I333" s="6" t="n">
        <f aca="false">(B333-B332)/((A333-A332)/1000)</f>
        <v>0.37509157509146</v>
      </c>
      <c r="J333" s="6" t="n">
        <f aca="false">IF(OR(B333&lt;Rules!$B$2,B333&gt;Rules!$B$3,ABS(I333)&gt;Rules!$B$4,OR(B334&lt;Rules!$B$2,B334&gt;Rules!$B$3,ABS(I334)&gt;Rules!$B$4)),1,0)</f>
        <v>0</v>
      </c>
      <c r="K333" s="6" t="str">
        <f aca="false">IF(F333=1,COUNTIF($F$2:F333,1),"")</f>
        <v/>
      </c>
    </row>
    <row r="334" customFormat="false" ht="15" hidden="false" customHeight="false" outlineLevel="0" collapsed="false">
      <c r="A334" s="6" t="n">
        <v>2745.6805</v>
      </c>
      <c r="B334" s="6" t="n">
        <v>1.66666666666667</v>
      </c>
      <c r="C334" s="6" t="n">
        <v>80</v>
      </c>
      <c r="D334" s="6" t="n">
        <v>-1</v>
      </c>
      <c r="E334" s="6" t="n">
        <v>1.67252747252747</v>
      </c>
      <c r="F334" s="6" t="n">
        <v>0</v>
      </c>
      <c r="G334" s="6" t="n">
        <v>0</v>
      </c>
      <c r="H334" s="6" t="str">
        <f aca="false">IF(AND(A334&gt;=Stimuli!$B$2,A334&lt;=Stimuli!$C$2),Stimuli!$A$2,IF(AND(A334&gt;=Stimuli!$B$3,A334&lt;=Stimuli!$C$3),Stimuli!$A$3,IF(AND(A334&gt;=Stimuli!$B$4,A334&lt;=Stimuli!$C$4),Stimuli!$A$4,"")))</f>
        <v>01 Quiet baseline (60s)</v>
      </c>
      <c r="I334" s="6" t="n">
        <f aca="false">(B334-B333)/((A334-A333)/1000)</f>
        <v>-0.37509157509146</v>
      </c>
      <c r="J334" s="6" t="n">
        <f aca="false">IF(OR(B334&lt;Rules!$B$2,B334&gt;Rules!$B$3,ABS(I334)&gt;Rules!$B$4,OR(B335&lt;Rules!$B$2,B335&gt;Rules!$B$3,ABS(I335)&gt;Rules!$B$4)),1,0)</f>
        <v>0</v>
      </c>
      <c r="K334" s="6" t="str">
        <f aca="false">IF(F334=1,COUNTIF($F$2:F334,1),"")</f>
        <v/>
      </c>
    </row>
    <row r="335" customFormat="false" ht="15" hidden="false" customHeight="false" outlineLevel="0" collapsed="false">
      <c r="A335" s="6" t="n">
        <v>2753.493</v>
      </c>
      <c r="B335" s="6" t="n">
        <v>1.67106227106227</v>
      </c>
      <c r="C335" s="6" t="n">
        <v>80</v>
      </c>
      <c r="D335" s="6" t="n">
        <v>-1</v>
      </c>
      <c r="E335" s="6" t="n">
        <v>1.67252747252747</v>
      </c>
      <c r="F335" s="6" t="n">
        <v>0</v>
      </c>
      <c r="G335" s="6" t="n">
        <v>0</v>
      </c>
      <c r="H335" s="6" t="str">
        <f aca="false">IF(AND(A335&gt;=Stimuli!$B$2,A335&lt;=Stimuli!$C$2),Stimuli!$A$2,IF(AND(A335&gt;=Stimuli!$B$3,A335&lt;=Stimuli!$C$3),Stimuli!$A$3,IF(AND(A335&gt;=Stimuli!$B$4,A335&lt;=Stimuli!$C$4),Stimuli!$A$4,"")))</f>
        <v>01 Quiet baseline (60s)</v>
      </c>
      <c r="I335" s="6" t="n">
        <f aca="false">(B335-B334)/((A335-A334)/1000)</f>
        <v>0.562637362637304</v>
      </c>
      <c r="J335" s="6" t="n">
        <f aca="false">IF(OR(B335&lt;Rules!$B$2,B335&gt;Rules!$B$3,ABS(I335)&gt;Rules!$B$4,OR(B336&lt;Rules!$B$2,B336&gt;Rules!$B$3,ABS(I336)&gt;Rules!$B$4)),1,0)</f>
        <v>0</v>
      </c>
      <c r="K335" s="6" t="str">
        <f aca="false">IF(F335=1,COUNTIF($F$2:F335,1),"")</f>
        <v/>
      </c>
    </row>
    <row r="336" customFormat="false" ht="15" hidden="false" customHeight="false" outlineLevel="0" collapsed="false">
      <c r="A336" s="6" t="n">
        <v>2761.3055</v>
      </c>
      <c r="B336" s="6" t="n">
        <v>1.66666666666667</v>
      </c>
      <c r="C336" s="6" t="n">
        <v>80</v>
      </c>
      <c r="D336" s="6" t="n">
        <v>-1</v>
      </c>
      <c r="E336" s="6" t="n">
        <v>1.67252747252747</v>
      </c>
      <c r="F336" s="6" t="n">
        <v>0</v>
      </c>
      <c r="G336" s="6" t="n">
        <v>0</v>
      </c>
      <c r="H336" s="6" t="str">
        <f aca="false">IF(AND(A336&gt;=Stimuli!$B$2,A336&lt;=Stimuli!$C$2),Stimuli!$A$2,IF(AND(A336&gt;=Stimuli!$B$3,A336&lt;=Stimuli!$C$3),Stimuli!$A$3,IF(AND(A336&gt;=Stimuli!$B$4,A336&lt;=Stimuli!$C$4),Stimuli!$A$4,"")))</f>
        <v>01 Quiet baseline (60s)</v>
      </c>
      <c r="I336" s="6" t="n">
        <f aca="false">(B336-B335)/((A336-A335)/1000)</f>
        <v>-0.562637362637304</v>
      </c>
      <c r="J336" s="6" t="n">
        <f aca="false">IF(OR(B336&lt;Rules!$B$2,B336&gt;Rules!$B$3,ABS(I336)&gt;Rules!$B$4,OR(B337&lt;Rules!$B$2,B337&gt;Rules!$B$3,ABS(I337)&gt;Rules!$B$4)),1,0)</f>
        <v>0</v>
      </c>
      <c r="K336" s="6" t="str">
        <f aca="false">IF(F336=1,COUNTIF($F$2:F336,1),"")</f>
        <v/>
      </c>
    </row>
    <row r="337" customFormat="false" ht="15" hidden="false" customHeight="false" outlineLevel="0" collapsed="false">
      <c r="A337" s="6" t="n">
        <v>2769.118</v>
      </c>
      <c r="B337" s="6" t="n">
        <v>1.67106227106227</v>
      </c>
      <c r="C337" s="6" t="n">
        <v>80</v>
      </c>
      <c r="D337" s="6" t="n">
        <v>-1</v>
      </c>
      <c r="E337" s="6" t="n">
        <v>1.67252747252747</v>
      </c>
      <c r="F337" s="6" t="n">
        <v>0</v>
      </c>
      <c r="G337" s="6" t="n">
        <v>0</v>
      </c>
      <c r="H337" s="6" t="str">
        <f aca="false">IF(AND(A337&gt;=Stimuli!$B$2,A337&lt;=Stimuli!$C$2),Stimuli!$A$2,IF(AND(A337&gt;=Stimuli!$B$3,A337&lt;=Stimuli!$C$3),Stimuli!$A$3,IF(AND(A337&gt;=Stimuli!$B$4,A337&lt;=Stimuli!$C$4),Stimuli!$A$4,"")))</f>
        <v>01 Quiet baseline (60s)</v>
      </c>
      <c r="I337" s="6" t="n">
        <f aca="false">(B337-B336)/((A337-A336)/1000)</f>
        <v>0.562637362637304</v>
      </c>
      <c r="J337" s="6" t="n">
        <f aca="false">IF(OR(B337&lt;Rules!$B$2,B337&gt;Rules!$B$3,ABS(I337)&gt;Rules!$B$4,OR(B338&lt;Rules!$B$2,B338&gt;Rules!$B$3,ABS(I338)&gt;Rules!$B$4)),1,0)</f>
        <v>0</v>
      </c>
      <c r="K337" s="6" t="str">
        <f aca="false">IF(F337=1,COUNTIF($F$2:F337,1),"")</f>
        <v/>
      </c>
    </row>
    <row r="338" customFormat="false" ht="15" hidden="false" customHeight="false" outlineLevel="0" collapsed="false">
      <c r="A338" s="6" t="n">
        <v>2776.9305</v>
      </c>
      <c r="B338" s="6" t="n">
        <v>1.66666666666667</v>
      </c>
      <c r="C338" s="6" t="n">
        <v>80</v>
      </c>
      <c r="D338" s="6" t="n">
        <v>-1</v>
      </c>
      <c r="E338" s="6" t="n">
        <v>1.67252747252747</v>
      </c>
      <c r="F338" s="6" t="n">
        <v>0</v>
      </c>
      <c r="G338" s="6" t="n">
        <v>0</v>
      </c>
      <c r="H338" s="6" t="str">
        <f aca="false">IF(AND(A338&gt;=Stimuli!$B$2,A338&lt;=Stimuli!$C$2),Stimuli!$A$2,IF(AND(A338&gt;=Stimuli!$B$3,A338&lt;=Stimuli!$C$3),Stimuli!$A$3,IF(AND(A338&gt;=Stimuli!$B$4,A338&lt;=Stimuli!$C$4),Stimuli!$A$4,"")))</f>
        <v>01 Quiet baseline (60s)</v>
      </c>
      <c r="I338" s="6" t="n">
        <f aca="false">(B338-B337)/((A338-A337)/1000)</f>
        <v>-0.562637362637304</v>
      </c>
      <c r="J338" s="6" t="n">
        <f aca="false">IF(OR(B338&lt;Rules!$B$2,B338&gt;Rules!$B$3,ABS(I338)&gt;Rules!$B$4,OR(B339&lt;Rules!$B$2,B339&gt;Rules!$B$3,ABS(I339)&gt;Rules!$B$4)),1,0)</f>
        <v>0</v>
      </c>
      <c r="K338" s="6" t="str">
        <f aca="false">IF(F338=1,COUNTIF($F$2:F338,1),"")</f>
        <v/>
      </c>
    </row>
    <row r="339" customFormat="false" ht="15" hidden="false" customHeight="false" outlineLevel="0" collapsed="false">
      <c r="A339" s="6" t="n">
        <v>2784.743</v>
      </c>
      <c r="B339" s="6" t="n">
        <v>1.67252747252747</v>
      </c>
      <c r="C339" s="6" t="n">
        <v>80</v>
      </c>
      <c r="D339" s="6" t="n">
        <v>-1</v>
      </c>
      <c r="E339" s="6" t="n">
        <v>1.67252747252747</v>
      </c>
      <c r="F339" s="6" t="n">
        <v>0</v>
      </c>
      <c r="G339" s="6" t="n">
        <v>0</v>
      </c>
      <c r="H339" s="6" t="str">
        <f aca="false">IF(AND(A339&gt;=Stimuli!$B$2,A339&lt;=Stimuli!$C$2),Stimuli!$A$2,IF(AND(A339&gt;=Stimuli!$B$3,A339&lt;=Stimuli!$C$3),Stimuli!$A$3,IF(AND(A339&gt;=Stimuli!$B$4,A339&lt;=Stimuli!$C$4),Stimuli!$A$4,"")))</f>
        <v>01 Quiet baseline (60s)</v>
      </c>
      <c r="I339" s="6" t="n">
        <f aca="false">(B339-B338)/((A339-A338)/1000)</f>
        <v>0.750183150183034</v>
      </c>
      <c r="J339" s="6" t="n">
        <f aca="false">IF(OR(B339&lt;Rules!$B$2,B339&gt;Rules!$B$3,ABS(I339)&gt;Rules!$B$4,OR(B340&lt;Rules!$B$2,B340&gt;Rules!$B$3,ABS(I340)&gt;Rules!$B$4)),1,0)</f>
        <v>0</v>
      </c>
      <c r="K339" s="6" t="str">
        <f aca="false">IF(F339=1,COUNTIF($F$2:F339,1),"")</f>
        <v/>
      </c>
    </row>
    <row r="340" customFormat="false" ht="15" hidden="false" customHeight="false" outlineLevel="0" collapsed="false">
      <c r="A340" s="6" t="n">
        <v>2792.5555</v>
      </c>
      <c r="B340" s="6" t="n">
        <v>1.66666666666667</v>
      </c>
      <c r="C340" s="6" t="n">
        <v>80</v>
      </c>
      <c r="D340" s="6" t="n">
        <v>-1</v>
      </c>
      <c r="E340" s="6" t="n">
        <v>1.67252747252747</v>
      </c>
      <c r="F340" s="6" t="n">
        <v>0</v>
      </c>
      <c r="G340" s="6" t="n">
        <v>0</v>
      </c>
      <c r="H340" s="6" t="str">
        <f aca="false">IF(AND(A340&gt;=Stimuli!$B$2,A340&lt;=Stimuli!$C$2),Stimuli!$A$2,IF(AND(A340&gt;=Stimuli!$B$3,A340&lt;=Stimuli!$C$3),Stimuli!$A$3,IF(AND(A340&gt;=Stimuli!$B$4,A340&lt;=Stimuli!$C$4),Stimuli!$A$4,"")))</f>
        <v>01 Quiet baseline (60s)</v>
      </c>
      <c r="I340" s="6" t="n">
        <f aca="false">(B340-B339)/((A340-A339)/1000)</f>
        <v>-0.750183150183034</v>
      </c>
      <c r="J340" s="6" t="n">
        <f aca="false">IF(OR(B340&lt;Rules!$B$2,B340&gt;Rules!$B$3,ABS(I340)&gt;Rules!$B$4,OR(B341&lt;Rules!$B$2,B341&gt;Rules!$B$3,ABS(I341)&gt;Rules!$B$4)),1,0)</f>
        <v>0</v>
      </c>
      <c r="K340" s="6" t="str">
        <f aca="false">IF(F340=1,COUNTIF($F$2:F340,1),"")</f>
        <v/>
      </c>
    </row>
    <row r="341" customFormat="false" ht="15" hidden="false" customHeight="false" outlineLevel="0" collapsed="false">
      <c r="A341" s="6" t="n">
        <v>2800.368</v>
      </c>
      <c r="B341" s="6" t="n">
        <v>1.67252747252747</v>
      </c>
      <c r="C341" s="6" t="n">
        <v>80</v>
      </c>
      <c r="D341" s="6" t="n">
        <v>-1</v>
      </c>
      <c r="E341" s="6" t="n">
        <v>1.67252747252747</v>
      </c>
      <c r="F341" s="6" t="n">
        <v>0</v>
      </c>
      <c r="G341" s="6" t="n">
        <v>0</v>
      </c>
      <c r="H341" s="6" t="str">
        <f aca="false">IF(AND(A341&gt;=Stimuli!$B$2,A341&lt;=Stimuli!$C$2),Stimuli!$A$2,IF(AND(A341&gt;=Stimuli!$B$3,A341&lt;=Stimuli!$C$3),Stimuli!$A$3,IF(AND(A341&gt;=Stimuli!$B$4,A341&lt;=Stimuli!$C$4),Stimuli!$A$4,"")))</f>
        <v>01 Quiet baseline (60s)</v>
      </c>
      <c r="I341" s="6" t="n">
        <f aca="false">(B341-B340)/((A341-A340)/1000)</f>
        <v>0.750183150183034</v>
      </c>
      <c r="J341" s="6" t="n">
        <f aca="false">IF(OR(B341&lt;Rules!$B$2,B341&gt;Rules!$B$3,ABS(I341)&gt;Rules!$B$4,OR(B342&lt;Rules!$B$2,B342&gt;Rules!$B$3,ABS(I342)&gt;Rules!$B$4)),1,0)</f>
        <v>0</v>
      </c>
      <c r="K341" s="6" t="str">
        <f aca="false">IF(F341=1,COUNTIF($F$2:F341,1),"")</f>
        <v/>
      </c>
    </row>
    <row r="342" customFormat="false" ht="15" hidden="false" customHeight="false" outlineLevel="0" collapsed="false">
      <c r="A342" s="6" t="n">
        <v>2808.1805</v>
      </c>
      <c r="B342" s="6" t="n">
        <v>1.66813186813187</v>
      </c>
      <c r="C342" s="6" t="n">
        <v>80</v>
      </c>
      <c r="D342" s="6" t="n">
        <v>-1</v>
      </c>
      <c r="E342" s="6" t="n">
        <v>1.67252747252747</v>
      </c>
      <c r="F342" s="6" t="n">
        <v>0</v>
      </c>
      <c r="G342" s="6" t="n">
        <v>0</v>
      </c>
      <c r="H342" s="6" t="str">
        <f aca="false">IF(AND(A342&gt;=Stimuli!$B$2,A342&lt;=Stimuli!$C$2),Stimuli!$A$2,IF(AND(A342&gt;=Stimuli!$B$3,A342&lt;=Stimuli!$C$3),Stimuli!$A$3,IF(AND(A342&gt;=Stimuli!$B$4,A342&lt;=Stimuli!$C$4),Stimuli!$A$4,"")))</f>
        <v>01 Quiet baseline (60s)</v>
      </c>
      <c r="I342" s="6" t="n">
        <f aca="false">(B342-B341)/((A342-A341)/1000)</f>
        <v>-0.562637362637304</v>
      </c>
      <c r="J342" s="6" t="n">
        <f aca="false">IF(OR(B342&lt;Rules!$B$2,B342&gt;Rules!$B$3,ABS(I342)&gt;Rules!$B$4,OR(B343&lt;Rules!$B$2,B343&gt;Rules!$B$3,ABS(I343)&gt;Rules!$B$4)),1,0)</f>
        <v>0</v>
      </c>
      <c r="K342" s="6" t="str">
        <f aca="false">IF(F342=1,COUNTIF($F$2:F342,1),"")</f>
        <v/>
      </c>
    </row>
    <row r="343" customFormat="false" ht="15" hidden="false" customHeight="false" outlineLevel="0" collapsed="false">
      <c r="A343" s="6" t="n">
        <v>2815.993</v>
      </c>
      <c r="B343" s="6" t="n">
        <v>1.67252747252747</v>
      </c>
      <c r="C343" s="6" t="n">
        <v>80</v>
      </c>
      <c r="D343" s="6" t="n">
        <v>-1</v>
      </c>
      <c r="E343" s="6" t="n">
        <v>1.67252747252747</v>
      </c>
      <c r="F343" s="6" t="n">
        <v>0</v>
      </c>
      <c r="G343" s="6" t="n">
        <v>0</v>
      </c>
      <c r="H343" s="6" t="str">
        <f aca="false">IF(AND(A343&gt;=Stimuli!$B$2,A343&lt;=Stimuli!$C$2),Stimuli!$A$2,IF(AND(A343&gt;=Stimuli!$B$3,A343&lt;=Stimuli!$C$3),Stimuli!$A$3,IF(AND(A343&gt;=Stimuli!$B$4,A343&lt;=Stimuli!$C$4),Stimuli!$A$4,"")))</f>
        <v>01 Quiet baseline (60s)</v>
      </c>
      <c r="I343" s="6" t="n">
        <f aca="false">(B343-B342)/((A343-A342)/1000)</f>
        <v>0.562637362637304</v>
      </c>
      <c r="J343" s="6" t="n">
        <f aca="false">IF(OR(B343&lt;Rules!$B$2,B343&gt;Rules!$B$3,ABS(I343)&gt;Rules!$B$4,OR(B344&lt;Rules!$B$2,B344&gt;Rules!$B$3,ABS(I344)&gt;Rules!$B$4)),1,0)</f>
        <v>0</v>
      </c>
      <c r="K343" s="6" t="str">
        <f aca="false">IF(F343=1,COUNTIF($F$2:F343,1),"")</f>
        <v/>
      </c>
    </row>
    <row r="344" customFormat="false" ht="15" hidden="false" customHeight="false" outlineLevel="0" collapsed="false">
      <c r="A344" s="6" t="n">
        <v>2823.8055</v>
      </c>
      <c r="B344" s="6" t="n">
        <v>1.66959706959707</v>
      </c>
      <c r="C344" s="6" t="n">
        <v>80</v>
      </c>
      <c r="D344" s="6" t="n">
        <v>-1</v>
      </c>
      <c r="E344" s="6" t="n">
        <v>1.67252747252747</v>
      </c>
      <c r="F344" s="6" t="n">
        <v>0</v>
      </c>
      <c r="G344" s="6" t="n">
        <v>0</v>
      </c>
      <c r="H344" s="6" t="str">
        <f aca="false">IF(AND(A344&gt;=Stimuli!$B$2,A344&lt;=Stimuli!$C$2),Stimuli!$A$2,IF(AND(A344&gt;=Stimuli!$B$3,A344&lt;=Stimuli!$C$3),Stimuli!$A$3,IF(AND(A344&gt;=Stimuli!$B$4,A344&lt;=Stimuli!$C$4),Stimuli!$A$4,"")))</f>
        <v>01 Quiet baseline (60s)</v>
      </c>
      <c r="I344" s="6" t="n">
        <f aca="false">(B344-B343)/((A344-A343)/1000)</f>
        <v>-0.375091575091574</v>
      </c>
      <c r="J344" s="6" t="n">
        <f aca="false">IF(OR(B344&lt;Rules!$B$2,B344&gt;Rules!$B$3,ABS(I344)&gt;Rules!$B$4,OR(B345&lt;Rules!$B$2,B345&gt;Rules!$B$3,ABS(I345)&gt;Rules!$B$4)),1,0)</f>
        <v>0</v>
      </c>
      <c r="K344" s="6" t="str">
        <f aca="false">IF(F344=1,COUNTIF($F$2:F344,1),"")</f>
        <v/>
      </c>
    </row>
    <row r="345" customFormat="false" ht="15" hidden="false" customHeight="false" outlineLevel="0" collapsed="false">
      <c r="A345" s="6" t="n">
        <v>2831.618</v>
      </c>
      <c r="B345" s="6" t="n">
        <v>1.67252747252747</v>
      </c>
      <c r="C345" s="6" t="n">
        <v>80</v>
      </c>
      <c r="D345" s="6" t="n">
        <v>-1</v>
      </c>
      <c r="E345" s="6" t="n">
        <v>1.67252747252747</v>
      </c>
      <c r="F345" s="6" t="n">
        <v>0</v>
      </c>
      <c r="G345" s="6" t="n">
        <v>0</v>
      </c>
      <c r="H345" s="6" t="str">
        <f aca="false">IF(AND(A345&gt;=Stimuli!$B$2,A345&lt;=Stimuli!$C$2),Stimuli!$A$2,IF(AND(A345&gt;=Stimuli!$B$3,A345&lt;=Stimuli!$C$3),Stimuli!$A$3,IF(AND(A345&gt;=Stimuli!$B$4,A345&lt;=Stimuli!$C$4),Stimuli!$A$4,"")))</f>
        <v>01 Quiet baseline (60s)</v>
      </c>
      <c r="I345" s="6" t="n">
        <f aca="false">(B345-B344)/((A345-A344)/1000)</f>
        <v>0.375091575091574</v>
      </c>
      <c r="J345" s="6" t="n">
        <f aca="false">IF(OR(B345&lt;Rules!$B$2,B345&gt;Rules!$B$3,ABS(I345)&gt;Rules!$B$4,OR(B346&lt;Rules!$B$2,B346&gt;Rules!$B$3,ABS(I346)&gt;Rules!$B$4)),1,0)</f>
        <v>0</v>
      </c>
      <c r="K345" s="6" t="str">
        <f aca="false">IF(F345=1,COUNTIF($F$2:F345,1),"")</f>
        <v/>
      </c>
    </row>
    <row r="346" customFormat="false" ht="15" hidden="false" customHeight="false" outlineLevel="0" collapsed="false">
      <c r="A346" s="6" t="n">
        <v>2839.4305</v>
      </c>
      <c r="B346" s="6" t="n">
        <v>1.67106227106227</v>
      </c>
      <c r="C346" s="6" t="n">
        <v>80</v>
      </c>
      <c r="D346" s="6" t="n">
        <v>-1</v>
      </c>
      <c r="E346" s="6" t="n">
        <v>1.67252747252747</v>
      </c>
      <c r="F346" s="6" t="n">
        <v>0</v>
      </c>
      <c r="G346" s="6" t="n">
        <v>0</v>
      </c>
      <c r="H346" s="6" t="str">
        <f aca="false">IF(AND(A346&gt;=Stimuli!$B$2,A346&lt;=Stimuli!$C$2),Stimuli!$A$2,IF(AND(A346&gt;=Stimuli!$B$3,A346&lt;=Stimuli!$C$3),Stimuli!$A$3,IF(AND(A346&gt;=Stimuli!$B$4,A346&lt;=Stimuli!$C$4),Stimuli!$A$4,"")))</f>
        <v>01 Quiet baseline (60s)</v>
      </c>
      <c r="I346" s="6" t="n">
        <f aca="false">(B346-B345)/((A346-A345)/1000)</f>
        <v>-0.18754578754573</v>
      </c>
      <c r="J346" s="6" t="n">
        <f aca="false">IF(OR(B346&lt;Rules!$B$2,B346&gt;Rules!$B$3,ABS(I346)&gt;Rules!$B$4,OR(B347&lt;Rules!$B$2,B347&gt;Rules!$B$3,ABS(I347)&gt;Rules!$B$4)),1,0)</f>
        <v>0</v>
      </c>
      <c r="K346" s="6" t="str">
        <f aca="false">IF(F346=1,COUNTIF($F$2:F346,1),"")</f>
        <v/>
      </c>
    </row>
    <row r="347" customFormat="false" ht="15" hidden="false" customHeight="false" outlineLevel="0" collapsed="false">
      <c r="A347" s="6" t="n">
        <v>2847.243</v>
      </c>
      <c r="B347" s="6" t="n">
        <v>1.67252747252747</v>
      </c>
      <c r="C347" s="6" t="n">
        <v>80</v>
      </c>
      <c r="D347" s="6" t="n">
        <v>-1</v>
      </c>
      <c r="E347" s="6" t="n">
        <v>1.67252747252747</v>
      </c>
      <c r="F347" s="6" t="n">
        <v>0</v>
      </c>
      <c r="G347" s="6" t="n">
        <v>0</v>
      </c>
      <c r="H347" s="6" t="str">
        <f aca="false">IF(AND(A347&gt;=Stimuli!$B$2,A347&lt;=Stimuli!$C$2),Stimuli!$A$2,IF(AND(A347&gt;=Stimuli!$B$3,A347&lt;=Stimuli!$C$3),Stimuli!$A$3,IF(AND(A347&gt;=Stimuli!$B$4,A347&lt;=Stimuli!$C$4),Stimuli!$A$4,"")))</f>
        <v>01 Quiet baseline (60s)</v>
      </c>
      <c r="I347" s="6" t="n">
        <f aca="false">(B347-B346)/((A347-A346)/1000)</f>
        <v>0.18754578754573</v>
      </c>
      <c r="J347" s="6" t="n">
        <f aca="false">IF(OR(B347&lt;Rules!$B$2,B347&gt;Rules!$B$3,ABS(I347)&gt;Rules!$B$4,OR(B348&lt;Rules!$B$2,B348&gt;Rules!$B$3,ABS(I348)&gt;Rules!$B$4)),1,0)</f>
        <v>0</v>
      </c>
      <c r="K347" s="6" t="str">
        <f aca="false">IF(F347=1,COUNTIF($F$2:F347,1),"")</f>
        <v/>
      </c>
    </row>
    <row r="348" customFormat="false" ht="15" hidden="false" customHeight="false" outlineLevel="0" collapsed="false">
      <c r="A348" s="6" t="n">
        <v>2855.0555</v>
      </c>
      <c r="B348" s="6" t="n">
        <v>1.67399267399267</v>
      </c>
      <c r="C348" s="6" t="n">
        <v>80</v>
      </c>
      <c r="D348" s="6" t="n">
        <v>-1</v>
      </c>
      <c r="E348" s="6" t="n">
        <v>1.67252747252747</v>
      </c>
      <c r="F348" s="6" t="n">
        <v>0</v>
      </c>
      <c r="G348" s="6" t="n">
        <v>0</v>
      </c>
      <c r="H348" s="6" t="str">
        <f aca="false">IF(AND(A348&gt;=Stimuli!$B$2,A348&lt;=Stimuli!$C$2),Stimuli!$A$2,IF(AND(A348&gt;=Stimuli!$B$3,A348&lt;=Stimuli!$C$3),Stimuli!$A$3,IF(AND(A348&gt;=Stimuli!$B$4,A348&lt;=Stimuli!$C$4),Stimuli!$A$4,"")))</f>
        <v>01 Quiet baseline (60s)</v>
      </c>
      <c r="I348" s="6" t="n">
        <f aca="false">(B348-B347)/((A348-A347)/1000)</f>
        <v>0.187545787545872</v>
      </c>
      <c r="J348" s="6" t="n">
        <f aca="false">IF(OR(B348&lt;Rules!$B$2,B348&gt;Rules!$B$3,ABS(I348)&gt;Rules!$B$4,OR(B349&lt;Rules!$B$2,B349&gt;Rules!$B$3,ABS(I349)&gt;Rules!$B$4)),1,0)</f>
        <v>0</v>
      </c>
      <c r="K348" s="6" t="str">
        <f aca="false">IF(F348=1,COUNTIF($F$2:F348,1),"")</f>
        <v/>
      </c>
    </row>
    <row r="349" customFormat="false" ht="15" hidden="false" customHeight="false" outlineLevel="0" collapsed="false">
      <c r="A349" s="6" t="n">
        <v>2862.868</v>
      </c>
      <c r="B349" s="6" t="n">
        <v>1.67252747252747</v>
      </c>
      <c r="C349" s="6" t="n">
        <v>80</v>
      </c>
      <c r="D349" s="6" t="n">
        <v>-1</v>
      </c>
      <c r="E349" s="6" t="n">
        <v>1.67399267399267</v>
      </c>
      <c r="F349" s="6" t="n">
        <v>0</v>
      </c>
      <c r="G349" s="6" t="n">
        <v>0</v>
      </c>
      <c r="H349" s="6" t="str">
        <f aca="false">IF(AND(A349&gt;=Stimuli!$B$2,A349&lt;=Stimuli!$C$2),Stimuli!$A$2,IF(AND(A349&gt;=Stimuli!$B$3,A349&lt;=Stimuli!$C$3),Stimuli!$A$3,IF(AND(A349&gt;=Stimuli!$B$4,A349&lt;=Stimuli!$C$4),Stimuli!$A$4,"")))</f>
        <v>01 Quiet baseline (60s)</v>
      </c>
      <c r="I349" s="6" t="n">
        <f aca="false">(B349-B348)/((A349-A348)/1000)</f>
        <v>-0.187545787545872</v>
      </c>
      <c r="J349" s="6" t="n">
        <f aca="false">IF(OR(B349&lt;Rules!$B$2,B349&gt;Rules!$B$3,ABS(I349)&gt;Rules!$B$4,OR(B350&lt;Rules!$B$2,B350&gt;Rules!$B$3,ABS(I350)&gt;Rules!$B$4)),1,0)</f>
        <v>0</v>
      </c>
      <c r="K349" s="6" t="str">
        <f aca="false">IF(F349=1,COUNTIF($F$2:F349,1),"")</f>
        <v/>
      </c>
    </row>
    <row r="350" customFormat="false" ht="15" hidden="false" customHeight="false" outlineLevel="0" collapsed="false">
      <c r="A350" s="6" t="n">
        <v>2870.6805</v>
      </c>
      <c r="B350" s="6" t="n">
        <v>1.67692307692308</v>
      </c>
      <c r="C350" s="6" t="n">
        <v>80</v>
      </c>
      <c r="D350" s="6" t="n">
        <v>-1</v>
      </c>
      <c r="E350" s="6" t="n">
        <v>1.67399267399267</v>
      </c>
      <c r="F350" s="6" t="n">
        <v>0</v>
      </c>
      <c r="G350" s="6" t="n">
        <v>0</v>
      </c>
      <c r="H350" s="6" t="str">
        <f aca="false">IF(AND(A350&gt;=Stimuli!$B$2,A350&lt;=Stimuli!$C$2),Stimuli!$A$2,IF(AND(A350&gt;=Stimuli!$B$3,A350&lt;=Stimuli!$C$3),Stimuli!$A$3,IF(AND(A350&gt;=Stimuli!$B$4,A350&lt;=Stimuli!$C$4),Stimuli!$A$4,"")))</f>
        <v>01 Quiet baseline (60s)</v>
      </c>
      <c r="I350" s="6" t="n">
        <f aca="false">(B350-B349)/((A350-A349)/1000)</f>
        <v>0.562637362637446</v>
      </c>
      <c r="J350" s="6" t="n">
        <f aca="false">IF(OR(B350&lt;Rules!$B$2,B350&gt;Rules!$B$3,ABS(I350)&gt;Rules!$B$4,OR(B351&lt;Rules!$B$2,B351&gt;Rules!$B$3,ABS(I351)&gt;Rules!$B$4)),1,0)</f>
        <v>0</v>
      </c>
      <c r="K350" s="6" t="str">
        <f aca="false">IF(F350=1,COUNTIF($F$2:F350,1),"")</f>
        <v/>
      </c>
    </row>
    <row r="351" customFormat="false" ht="15" hidden="false" customHeight="false" outlineLevel="0" collapsed="false">
      <c r="A351" s="6" t="n">
        <v>2878.493</v>
      </c>
      <c r="B351" s="6" t="n">
        <v>1.67252747252747</v>
      </c>
      <c r="C351" s="6" t="n">
        <v>80</v>
      </c>
      <c r="D351" s="6" t="n">
        <v>-1</v>
      </c>
      <c r="E351" s="6" t="n">
        <v>1.67399267399267</v>
      </c>
      <c r="F351" s="6" t="n">
        <v>0</v>
      </c>
      <c r="G351" s="6" t="n">
        <v>0</v>
      </c>
      <c r="H351" s="6" t="str">
        <f aca="false">IF(AND(A351&gt;=Stimuli!$B$2,A351&lt;=Stimuli!$C$2),Stimuli!$A$2,IF(AND(A351&gt;=Stimuli!$B$3,A351&lt;=Stimuli!$C$3),Stimuli!$A$3,IF(AND(A351&gt;=Stimuli!$B$4,A351&lt;=Stimuli!$C$4),Stimuli!$A$4,"")))</f>
        <v>01 Quiet baseline (60s)</v>
      </c>
      <c r="I351" s="6" t="n">
        <f aca="false">(B351-B350)/((A351-A350)/1000)</f>
        <v>-0.562637362637446</v>
      </c>
      <c r="J351" s="6" t="n">
        <f aca="false">IF(OR(B351&lt;Rules!$B$2,B351&gt;Rules!$B$3,ABS(I351)&gt;Rules!$B$4,OR(B352&lt;Rules!$B$2,B352&gt;Rules!$B$3,ABS(I352)&gt;Rules!$B$4)),1,0)</f>
        <v>0</v>
      </c>
      <c r="K351" s="6" t="str">
        <f aca="false">IF(F351=1,COUNTIF($F$2:F351,1),"")</f>
        <v/>
      </c>
    </row>
    <row r="352" customFormat="false" ht="15" hidden="false" customHeight="false" outlineLevel="0" collapsed="false">
      <c r="A352" s="6" t="n">
        <v>2886.3055</v>
      </c>
      <c r="B352" s="6" t="n">
        <v>1.67692307692308</v>
      </c>
      <c r="C352" s="6" t="n">
        <v>80</v>
      </c>
      <c r="D352" s="6" t="n">
        <v>-1</v>
      </c>
      <c r="E352" s="6" t="n">
        <v>1.67399267399267</v>
      </c>
      <c r="F352" s="6" t="n">
        <v>0</v>
      </c>
      <c r="G352" s="6" t="n">
        <v>0</v>
      </c>
      <c r="H352" s="6" t="str">
        <f aca="false">IF(AND(A352&gt;=Stimuli!$B$2,A352&lt;=Stimuli!$C$2),Stimuli!$A$2,IF(AND(A352&gt;=Stimuli!$B$3,A352&lt;=Stimuli!$C$3),Stimuli!$A$3,IF(AND(A352&gt;=Stimuli!$B$4,A352&lt;=Stimuli!$C$4),Stimuli!$A$4,"")))</f>
        <v>01 Quiet baseline (60s)</v>
      </c>
      <c r="I352" s="6" t="n">
        <f aca="false">(B352-B351)/((A352-A351)/1000)</f>
        <v>0.562637362637446</v>
      </c>
      <c r="J352" s="6" t="n">
        <f aca="false">IF(OR(B352&lt;Rules!$B$2,B352&gt;Rules!$B$3,ABS(I352)&gt;Rules!$B$4,OR(B353&lt;Rules!$B$2,B353&gt;Rules!$B$3,ABS(I353)&gt;Rules!$B$4)),1,0)</f>
        <v>0</v>
      </c>
      <c r="K352" s="6" t="str">
        <f aca="false">IF(F352=1,COUNTIF($F$2:F352,1),"")</f>
        <v/>
      </c>
    </row>
    <row r="353" customFormat="false" ht="15" hidden="false" customHeight="false" outlineLevel="0" collapsed="false">
      <c r="A353" s="6" t="n">
        <v>2894.118</v>
      </c>
      <c r="B353" s="6" t="n">
        <v>1.67252747252747</v>
      </c>
      <c r="C353" s="6" t="n">
        <v>80</v>
      </c>
      <c r="D353" s="6" t="n">
        <v>-1</v>
      </c>
      <c r="E353" s="6" t="n">
        <v>1.67399267399267</v>
      </c>
      <c r="F353" s="6" t="n">
        <v>0</v>
      </c>
      <c r="G353" s="6" t="n">
        <v>0</v>
      </c>
      <c r="H353" s="6" t="str">
        <f aca="false">IF(AND(A353&gt;=Stimuli!$B$2,A353&lt;=Stimuli!$C$2),Stimuli!$A$2,IF(AND(A353&gt;=Stimuli!$B$3,A353&lt;=Stimuli!$C$3),Stimuli!$A$3,IF(AND(A353&gt;=Stimuli!$B$4,A353&lt;=Stimuli!$C$4),Stimuli!$A$4,"")))</f>
        <v>01 Quiet baseline (60s)</v>
      </c>
      <c r="I353" s="6" t="n">
        <f aca="false">(B353-B352)/((A353-A352)/1000)</f>
        <v>-0.562637362637446</v>
      </c>
      <c r="J353" s="6" t="n">
        <f aca="false">IF(OR(B353&lt;Rules!$B$2,B353&gt;Rules!$B$3,ABS(I353)&gt;Rules!$B$4,OR(B354&lt;Rules!$B$2,B354&gt;Rules!$B$3,ABS(I354)&gt;Rules!$B$4)),1,0)</f>
        <v>0</v>
      </c>
      <c r="K353" s="6" t="str">
        <f aca="false">IF(F353=1,COUNTIF($F$2:F353,1),"")</f>
        <v/>
      </c>
    </row>
    <row r="354" customFormat="false" ht="15" hidden="false" customHeight="false" outlineLevel="0" collapsed="false">
      <c r="A354" s="6" t="n">
        <v>2901.9305</v>
      </c>
      <c r="B354" s="6" t="n">
        <v>1.67838827838828</v>
      </c>
      <c r="C354" s="6" t="n">
        <v>80</v>
      </c>
      <c r="D354" s="6" t="n">
        <v>-1</v>
      </c>
      <c r="E354" s="6" t="n">
        <v>1.67399267399267</v>
      </c>
      <c r="F354" s="6" t="n">
        <v>0</v>
      </c>
      <c r="G354" s="6" t="n">
        <v>0</v>
      </c>
      <c r="H354" s="6" t="str">
        <f aca="false">IF(AND(A354&gt;=Stimuli!$B$2,A354&lt;=Stimuli!$C$2),Stimuli!$A$2,IF(AND(A354&gt;=Stimuli!$B$3,A354&lt;=Stimuli!$C$3),Stimuli!$A$3,IF(AND(A354&gt;=Stimuli!$B$4,A354&lt;=Stimuli!$C$4),Stimuli!$A$4,"")))</f>
        <v>01 Quiet baseline (60s)</v>
      </c>
      <c r="I354" s="6" t="n">
        <f aca="false">(B354-B353)/((A354-A353)/1000)</f>
        <v>0.750183150183176</v>
      </c>
      <c r="J354" s="6" t="n">
        <f aca="false">IF(OR(B354&lt;Rules!$B$2,B354&gt;Rules!$B$3,ABS(I354)&gt;Rules!$B$4,OR(B355&lt;Rules!$B$2,B355&gt;Rules!$B$3,ABS(I355)&gt;Rules!$B$4)),1,0)</f>
        <v>0</v>
      </c>
      <c r="K354" s="6" t="str">
        <f aca="false">IF(F354=1,COUNTIF($F$2:F354,1),"")</f>
        <v/>
      </c>
    </row>
    <row r="355" customFormat="false" ht="15" hidden="false" customHeight="false" outlineLevel="0" collapsed="false">
      <c r="A355" s="6" t="n">
        <v>2909.743</v>
      </c>
      <c r="B355" s="6" t="n">
        <v>1.67252747252747</v>
      </c>
      <c r="C355" s="6" t="n">
        <v>80</v>
      </c>
      <c r="D355" s="6" t="n">
        <v>-1</v>
      </c>
      <c r="E355" s="6" t="n">
        <v>1.67545787545788</v>
      </c>
      <c r="F355" s="6" t="n">
        <v>0</v>
      </c>
      <c r="G355" s="6" t="n">
        <v>0</v>
      </c>
      <c r="H355" s="6" t="str">
        <f aca="false">IF(AND(A355&gt;=Stimuli!$B$2,A355&lt;=Stimuli!$C$2),Stimuli!$A$2,IF(AND(A355&gt;=Stimuli!$B$3,A355&lt;=Stimuli!$C$3),Stimuli!$A$3,IF(AND(A355&gt;=Stimuli!$B$4,A355&lt;=Stimuli!$C$4),Stimuli!$A$4,"")))</f>
        <v>01 Quiet baseline (60s)</v>
      </c>
      <c r="I355" s="6" t="n">
        <f aca="false">(B355-B354)/((A355-A354)/1000)</f>
        <v>-0.750183150183176</v>
      </c>
      <c r="J355" s="6" t="n">
        <f aca="false">IF(OR(B355&lt;Rules!$B$2,B355&gt;Rules!$B$3,ABS(I355)&gt;Rules!$B$4,OR(B356&lt;Rules!$B$2,B356&gt;Rules!$B$3,ABS(I356)&gt;Rules!$B$4)),1,0)</f>
        <v>0</v>
      </c>
      <c r="K355" s="6" t="str">
        <f aca="false">IF(F355=1,COUNTIF($F$2:F355,1),"")</f>
        <v/>
      </c>
    </row>
    <row r="356" customFormat="false" ht="15" hidden="false" customHeight="false" outlineLevel="0" collapsed="false">
      <c r="A356" s="6" t="n">
        <v>2917.5555</v>
      </c>
      <c r="B356" s="6" t="n">
        <v>1.67838827838828</v>
      </c>
      <c r="C356" s="6" t="n">
        <v>80</v>
      </c>
      <c r="D356" s="6" t="n">
        <v>-1</v>
      </c>
      <c r="E356" s="6" t="n">
        <v>1.67692307692308</v>
      </c>
      <c r="F356" s="6" t="n">
        <v>0</v>
      </c>
      <c r="G356" s="6" t="n">
        <v>0</v>
      </c>
      <c r="H356" s="6" t="str">
        <f aca="false">IF(AND(A356&gt;=Stimuli!$B$2,A356&lt;=Stimuli!$C$2),Stimuli!$A$2,IF(AND(A356&gt;=Stimuli!$B$3,A356&lt;=Stimuli!$C$3),Stimuli!$A$3,IF(AND(A356&gt;=Stimuli!$B$4,A356&lt;=Stimuli!$C$4),Stimuli!$A$4,"")))</f>
        <v>01 Quiet baseline (60s)</v>
      </c>
      <c r="I356" s="6" t="n">
        <f aca="false">(B356-B355)/((A356-A355)/1000)</f>
        <v>0.750183150183176</v>
      </c>
      <c r="J356" s="6" t="n">
        <f aca="false">IF(OR(B356&lt;Rules!$B$2,B356&gt;Rules!$B$3,ABS(I356)&gt;Rules!$B$4,OR(B357&lt;Rules!$B$2,B357&gt;Rules!$B$3,ABS(I357)&gt;Rules!$B$4)),1,0)</f>
        <v>0</v>
      </c>
      <c r="K356" s="6" t="str">
        <f aca="false">IF(F356=1,COUNTIF($F$2:F356,1),"")</f>
        <v/>
      </c>
    </row>
    <row r="357" customFormat="false" ht="15" hidden="false" customHeight="false" outlineLevel="0" collapsed="false">
      <c r="A357" s="6" t="n">
        <v>2925.368</v>
      </c>
      <c r="B357" s="6" t="n">
        <v>1.67399267399267</v>
      </c>
      <c r="C357" s="6" t="n">
        <v>80</v>
      </c>
      <c r="D357" s="6" t="n">
        <v>-1</v>
      </c>
      <c r="E357" s="6" t="n">
        <v>1.67692307692308</v>
      </c>
      <c r="F357" s="6" t="n">
        <v>0</v>
      </c>
      <c r="G357" s="6" t="n">
        <v>0</v>
      </c>
      <c r="H357" s="6" t="str">
        <f aca="false">IF(AND(A357&gt;=Stimuli!$B$2,A357&lt;=Stimuli!$C$2),Stimuli!$A$2,IF(AND(A357&gt;=Stimuli!$B$3,A357&lt;=Stimuli!$C$3),Stimuli!$A$3,IF(AND(A357&gt;=Stimuli!$B$4,A357&lt;=Stimuli!$C$4),Stimuli!$A$4,"")))</f>
        <v>01 Quiet baseline (60s)</v>
      </c>
      <c r="I357" s="6" t="n">
        <f aca="false">(B357-B356)/((A357-A356)/1000)</f>
        <v>-0.562637362637304</v>
      </c>
      <c r="J357" s="6" t="n">
        <f aca="false">IF(OR(B357&lt;Rules!$B$2,B357&gt;Rules!$B$3,ABS(I357)&gt;Rules!$B$4,OR(B358&lt;Rules!$B$2,B358&gt;Rules!$B$3,ABS(I358)&gt;Rules!$B$4)),1,0)</f>
        <v>0</v>
      </c>
      <c r="K357" s="6" t="str">
        <f aca="false">IF(F357=1,COUNTIF($F$2:F357,1),"")</f>
        <v/>
      </c>
    </row>
    <row r="358" customFormat="false" ht="15" hidden="false" customHeight="false" outlineLevel="0" collapsed="false">
      <c r="A358" s="6" t="n">
        <v>2933.1805</v>
      </c>
      <c r="B358" s="6" t="n">
        <v>1.67838827838828</v>
      </c>
      <c r="C358" s="6" t="n">
        <v>80</v>
      </c>
      <c r="D358" s="6" t="n">
        <v>-1</v>
      </c>
      <c r="E358" s="6" t="n">
        <v>1.67692307692308</v>
      </c>
      <c r="F358" s="6" t="n">
        <v>0</v>
      </c>
      <c r="G358" s="6" t="n">
        <v>0</v>
      </c>
      <c r="H358" s="6" t="str">
        <f aca="false">IF(AND(A358&gt;=Stimuli!$B$2,A358&lt;=Stimuli!$C$2),Stimuli!$A$2,IF(AND(A358&gt;=Stimuli!$B$3,A358&lt;=Stimuli!$C$3),Stimuli!$A$3,IF(AND(A358&gt;=Stimuli!$B$4,A358&lt;=Stimuli!$C$4),Stimuli!$A$4,"")))</f>
        <v>01 Quiet baseline (60s)</v>
      </c>
      <c r="I358" s="6" t="n">
        <f aca="false">(B358-B357)/((A358-A357)/1000)</f>
        <v>0.562637362637304</v>
      </c>
      <c r="J358" s="6" t="n">
        <f aca="false">IF(OR(B358&lt;Rules!$B$2,B358&gt;Rules!$B$3,ABS(I358)&gt;Rules!$B$4,OR(B359&lt;Rules!$B$2,B359&gt;Rules!$B$3,ABS(I359)&gt;Rules!$B$4)),1,0)</f>
        <v>0</v>
      </c>
      <c r="K358" s="6" t="str">
        <f aca="false">IF(F358=1,COUNTIF($F$2:F358,1),"")</f>
        <v/>
      </c>
    </row>
    <row r="359" customFormat="false" ht="15" hidden="false" customHeight="false" outlineLevel="0" collapsed="false">
      <c r="A359" s="6" t="n">
        <v>2940.993</v>
      </c>
      <c r="B359" s="6" t="n">
        <v>1.67399267399267</v>
      </c>
      <c r="C359" s="6" t="n">
        <v>80</v>
      </c>
      <c r="D359" s="6" t="n">
        <v>-1</v>
      </c>
      <c r="E359" s="6" t="n">
        <v>1.67838827838828</v>
      </c>
      <c r="F359" s="6" t="n">
        <v>0</v>
      </c>
      <c r="G359" s="6" t="n">
        <v>0</v>
      </c>
      <c r="H359" s="6" t="str">
        <f aca="false">IF(AND(A359&gt;=Stimuli!$B$2,A359&lt;=Stimuli!$C$2),Stimuli!$A$2,IF(AND(A359&gt;=Stimuli!$B$3,A359&lt;=Stimuli!$C$3),Stimuli!$A$3,IF(AND(A359&gt;=Stimuli!$B$4,A359&lt;=Stimuli!$C$4),Stimuli!$A$4,"")))</f>
        <v>01 Quiet baseline (60s)</v>
      </c>
      <c r="I359" s="6" t="n">
        <f aca="false">(B359-B358)/((A359-A358)/1000)</f>
        <v>-0.562637362637304</v>
      </c>
      <c r="J359" s="6" t="n">
        <f aca="false">IF(OR(B359&lt;Rules!$B$2,B359&gt;Rules!$B$3,ABS(I359)&gt;Rules!$B$4,OR(B360&lt;Rules!$B$2,B360&gt;Rules!$B$3,ABS(I360)&gt;Rules!$B$4)),1,0)</f>
        <v>0</v>
      </c>
      <c r="K359" s="6" t="str">
        <f aca="false">IF(F359=1,COUNTIF($F$2:F359,1),"")</f>
        <v/>
      </c>
    </row>
    <row r="360" customFormat="false" ht="15" hidden="false" customHeight="false" outlineLevel="0" collapsed="false">
      <c r="A360" s="6" t="n">
        <v>2948.8055</v>
      </c>
      <c r="B360" s="6" t="n">
        <v>1.67838827838828</v>
      </c>
      <c r="C360" s="6" t="n">
        <v>80</v>
      </c>
      <c r="D360" s="6" t="n">
        <v>-1</v>
      </c>
      <c r="E360" s="6" t="n">
        <v>1.67838827838828</v>
      </c>
      <c r="F360" s="6" t="n">
        <v>0</v>
      </c>
      <c r="G360" s="6" t="n">
        <v>0</v>
      </c>
      <c r="H360" s="6" t="str">
        <f aca="false">IF(AND(A360&gt;=Stimuli!$B$2,A360&lt;=Stimuli!$C$2),Stimuli!$A$2,IF(AND(A360&gt;=Stimuli!$B$3,A360&lt;=Stimuli!$C$3),Stimuli!$A$3,IF(AND(A360&gt;=Stimuli!$B$4,A360&lt;=Stimuli!$C$4),Stimuli!$A$4,"")))</f>
        <v>01 Quiet baseline (60s)</v>
      </c>
      <c r="I360" s="6" t="n">
        <f aca="false">(B360-B359)/((A360-A359)/1000)</f>
        <v>0.562637362637304</v>
      </c>
      <c r="J360" s="6" t="n">
        <f aca="false">IF(OR(B360&lt;Rules!$B$2,B360&gt;Rules!$B$3,ABS(I360)&gt;Rules!$B$4,OR(B361&lt;Rules!$B$2,B361&gt;Rules!$B$3,ABS(I361)&gt;Rules!$B$4)),1,0)</f>
        <v>0</v>
      </c>
      <c r="K360" s="6" t="str">
        <f aca="false">IF(F360=1,COUNTIF($F$2:F360,1),"")</f>
        <v/>
      </c>
    </row>
    <row r="361" customFormat="false" ht="15" hidden="false" customHeight="false" outlineLevel="0" collapsed="false">
      <c r="A361" s="6" t="n">
        <v>2956.618</v>
      </c>
      <c r="B361" s="6" t="n">
        <v>1.67545787545788</v>
      </c>
      <c r="C361" s="6" t="n">
        <v>80</v>
      </c>
      <c r="D361" s="6" t="n">
        <v>-1</v>
      </c>
      <c r="E361" s="6" t="n">
        <v>1.67838827838828</v>
      </c>
      <c r="F361" s="6" t="n">
        <v>0</v>
      </c>
      <c r="G361" s="6" t="n">
        <v>0</v>
      </c>
      <c r="H361" s="6" t="str">
        <f aca="false">IF(AND(A361&gt;=Stimuli!$B$2,A361&lt;=Stimuli!$C$2),Stimuli!$A$2,IF(AND(A361&gt;=Stimuli!$B$3,A361&lt;=Stimuli!$C$3),Stimuli!$A$3,IF(AND(A361&gt;=Stimuli!$B$4,A361&lt;=Stimuli!$C$4),Stimuli!$A$4,"")))</f>
        <v>01 Quiet baseline (60s)</v>
      </c>
      <c r="I361" s="6" t="n">
        <f aca="false">(B361-B360)/((A361-A360)/1000)</f>
        <v>-0.37509157509146</v>
      </c>
      <c r="J361" s="6" t="n">
        <f aca="false">IF(OR(B361&lt;Rules!$B$2,B361&gt;Rules!$B$3,ABS(I361)&gt;Rules!$B$4,OR(B362&lt;Rules!$B$2,B362&gt;Rules!$B$3,ABS(I362)&gt;Rules!$B$4)),1,0)</f>
        <v>0</v>
      </c>
      <c r="K361" s="6" t="str">
        <f aca="false">IF(F361=1,COUNTIF($F$2:F361,1),"")</f>
        <v/>
      </c>
    </row>
    <row r="362" customFormat="false" ht="15" hidden="false" customHeight="false" outlineLevel="0" collapsed="false">
      <c r="A362" s="6" t="n">
        <v>2964.4305</v>
      </c>
      <c r="B362" s="6" t="n">
        <v>1.67692307692308</v>
      </c>
      <c r="C362" s="6" t="n">
        <v>80</v>
      </c>
      <c r="D362" s="6" t="n">
        <v>-1</v>
      </c>
      <c r="E362" s="6" t="n">
        <v>1.67838827838828</v>
      </c>
      <c r="F362" s="6" t="n">
        <v>0</v>
      </c>
      <c r="G362" s="6" t="n">
        <v>0</v>
      </c>
      <c r="H362" s="6" t="str">
        <f aca="false">IF(AND(A362&gt;=Stimuli!$B$2,A362&lt;=Stimuli!$C$2),Stimuli!$A$2,IF(AND(A362&gt;=Stimuli!$B$3,A362&lt;=Stimuli!$C$3),Stimuli!$A$3,IF(AND(A362&gt;=Stimuli!$B$4,A362&lt;=Stimuli!$C$4),Stimuli!$A$4,"")))</f>
        <v>01 Quiet baseline (60s)</v>
      </c>
      <c r="I362" s="6" t="n">
        <f aca="false">(B362-B361)/((A362-A361)/1000)</f>
        <v>0.18754578754573</v>
      </c>
      <c r="J362" s="6" t="n">
        <f aca="false">IF(OR(B362&lt;Rules!$B$2,B362&gt;Rules!$B$3,ABS(I362)&gt;Rules!$B$4,OR(B363&lt;Rules!$B$2,B363&gt;Rules!$B$3,ABS(I363)&gt;Rules!$B$4)),1,0)</f>
        <v>0</v>
      </c>
      <c r="K362" s="6" t="str">
        <f aca="false">IF(F362=1,COUNTIF($F$2:F362,1),"")</f>
        <v/>
      </c>
    </row>
    <row r="363" customFormat="false" ht="15" hidden="false" customHeight="false" outlineLevel="0" collapsed="false">
      <c r="A363" s="6" t="n">
        <v>2972.243</v>
      </c>
      <c r="B363" s="6" t="n">
        <v>1.67838827838828</v>
      </c>
      <c r="C363" s="6" t="n">
        <v>80</v>
      </c>
      <c r="D363" s="6" t="n">
        <v>-1</v>
      </c>
      <c r="E363" s="6" t="n">
        <v>1.67838827838828</v>
      </c>
      <c r="F363" s="6" t="n">
        <v>0</v>
      </c>
      <c r="G363" s="6" t="n">
        <v>0</v>
      </c>
      <c r="H363" s="6" t="str">
        <f aca="false">IF(AND(A363&gt;=Stimuli!$B$2,A363&lt;=Stimuli!$C$2),Stimuli!$A$2,IF(AND(A363&gt;=Stimuli!$B$3,A363&lt;=Stimuli!$C$3),Stimuli!$A$3,IF(AND(A363&gt;=Stimuli!$B$4,A363&lt;=Stimuli!$C$4),Stimuli!$A$4,"")))</f>
        <v>01 Quiet baseline (60s)</v>
      </c>
      <c r="I363" s="6" t="n">
        <f aca="false">(B363-B362)/((A363-A362)/1000)</f>
        <v>0.18754578754573</v>
      </c>
      <c r="J363" s="6" t="n">
        <f aca="false">IF(OR(B363&lt;Rules!$B$2,B363&gt;Rules!$B$3,ABS(I363)&gt;Rules!$B$4,OR(B364&lt;Rules!$B$2,B364&gt;Rules!$B$3,ABS(I364)&gt;Rules!$B$4)),1,0)</f>
        <v>0</v>
      </c>
      <c r="K363" s="6" t="str">
        <f aca="false">IF(F363=1,COUNTIF($F$2:F363,1),"")</f>
        <v/>
      </c>
    </row>
    <row r="364" customFormat="false" ht="15" hidden="false" customHeight="false" outlineLevel="0" collapsed="false">
      <c r="A364" s="6" t="n">
        <v>2980.0555</v>
      </c>
      <c r="B364" s="6" t="n">
        <v>1.67838827838828</v>
      </c>
      <c r="C364" s="6" t="n">
        <v>80</v>
      </c>
      <c r="D364" s="6" t="n">
        <v>-1</v>
      </c>
      <c r="E364" s="6" t="n">
        <v>1.67838827838828</v>
      </c>
      <c r="F364" s="6" t="n">
        <v>0</v>
      </c>
      <c r="G364" s="6" t="n">
        <v>0</v>
      </c>
      <c r="H364" s="6" t="str">
        <f aca="false">IF(AND(A364&gt;=Stimuli!$B$2,A364&lt;=Stimuli!$C$2),Stimuli!$A$2,IF(AND(A364&gt;=Stimuli!$B$3,A364&lt;=Stimuli!$C$3),Stimuli!$A$3,IF(AND(A364&gt;=Stimuli!$B$4,A364&lt;=Stimuli!$C$4),Stimuli!$A$4,"")))</f>
        <v>01 Quiet baseline (60s)</v>
      </c>
      <c r="I364" s="6" t="n">
        <f aca="false">(B364-B363)/((A364-A363)/1000)</f>
        <v>0</v>
      </c>
      <c r="J364" s="6" t="n">
        <f aca="false">IF(OR(B364&lt;Rules!$B$2,B364&gt;Rules!$B$3,ABS(I364)&gt;Rules!$B$4,OR(B365&lt;Rules!$B$2,B365&gt;Rules!$B$3,ABS(I365)&gt;Rules!$B$4)),1,0)</f>
        <v>0</v>
      </c>
      <c r="K364" s="6" t="str">
        <f aca="false">IF(F364=1,COUNTIF($F$2:F364,1),"")</f>
        <v/>
      </c>
    </row>
    <row r="365" customFormat="false" ht="15" hidden="false" customHeight="false" outlineLevel="0" collapsed="false">
      <c r="A365" s="6" t="n">
        <v>2987.868</v>
      </c>
      <c r="B365" s="6" t="n">
        <v>1.67985347985348</v>
      </c>
      <c r="C365" s="6" t="n">
        <v>80</v>
      </c>
      <c r="D365" s="6" t="n">
        <v>-1</v>
      </c>
      <c r="E365" s="6" t="n">
        <v>1.67838827838828</v>
      </c>
      <c r="F365" s="6" t="n">
        <v>0</v>
      </c>
      <c r="G365" s="6" t="n">
        <v>0</v>
      </c>
      <c r="H365" s="6" t="str">
        <f aca="false">IF(AND(A365&gt;=Stimuli!$B$2,A365&lt;=Stimuli!$C$2),Stimuli!$A$2,IF(AND(A365&gt;=Stimuli!$B$3,A365&lt;=Stimuli!$C$3),Stimuli!$A$3,IF(AND(A365&gt;=Stimuli!$B$4,A365&lt;=Stimuli!$C$4),Stimuli!$A$4,"")))</f>
        <v>01 Quiet baseline (60s)</v>
      </c>
      <c r="I365" s="6" t="n">
        <f aca="false">(B365-B364)/((A365-A364)/1000)</f>
        <v>0.187545787545872</v>
      </c>
      <c r="J365" s="6" t="n">
        <f aca="false">IF(OR(B365&lt;Rules!$B$2,B365&gt;Rules!$B$3,ABS(I365)&gt;Rules!$B$4,OR(B366&lt;Rules!$B$2,B366&gt;Rules!$B$3,ABS(I366)&gt;Rules!$B$4)),1,0)</f>
        <v>0</v>
      </c>
      <c r="K365" s="6" t="str">
        <f aca="false">IF(F365=1,COUNTIF($F$2:F365,1),"")</f>
        <v/>
      </c>
    </row>
    <row r="366" customFormat="false" ht="15" hidden="false" customHeight="false" outlineLevel="0" collapsed="false">
      <c r="A366" s="6" t="n">
        <v>2995.6805</v>
      </c>
      <c r="B366" s="6" t="n">
        <v>1.67838827838828</v>
      </c>
      <c r="C366" s="6" t="n">
        <v>80</v>
      </c>
      <c r="D366" s="6" t="n">
        <v>-1</v>
      </c>
      <c r="E366" s="6" t="n">
        <v>1.67838827838828</v>
      </c>
      <c r="F366" s="6" t="n">
        <v>0</v>
      </c>
      <c r="G366" s="6" t="n">
        <v>0</v>
      </c>
      <c r="H366" s="6" t="str">
        <f aca="false">IF(AND(A366&gt;=Stimuli!$B$2,A366&lt;=Stimuli!$C$2),Stimuli!$A$2,IF(AND(A366&gt;=Stimuli!$B$3,A366&lt;=Stimuli!$C$3),Stimuli!$A$3,IF(AND(A366&gt;=Stimuli!$B$4,A366&lt;=Stimuli!$C$4),Stimuli!$A$4,"")))</f>
        <v>01 Quiet baseline (60s)</v>
      </c>
      <c r="I366" s="6" t="n">
        <f aca="false">(B366-B365)/((A366-A365)/1000)</f>
        <v>-0.187545787545872</v>
      </c>
      <c r="J366" s="6" t="n">
        <f aca="false">IF(OR(B366&lt;Rules!$B$2,B366&gt;Rules!$B$3,ABS(I366)&gt;Rules!$B$4,OR(B367&lt;Rules!$B$2,B367&gt;Rules!$B$3,ABS(I367)&gt;Rules!$B$4)),1,0)</f>
        <v>0</v>
      </c>
      <c r="K366" s="6" t="str">
        <f aca="false">IF(F366=1,COUNTIF($F$2:F366,1),"")</f>
        <v/>
      </c>
    </row>
    <row r="367" customFormat="false" ht="15" hidden="false" customHeight="false" outlineLevel="0" collapsed="false">
      <c r="A367" s="6" t="n">
        <v>3003.493</v>
      </c>
      <c r="B367" s="6" t="n">
        <v>1.68131868131868</v>
      </c>
      <c r="C367" s="6" t="n">
        <v>80</v>
      </c>
      <c r="D367" s="6" t="n">
        <v>-1</v>
      </c>
      <c r="E367" s="6" t="n">
        <v>1.67838827838828</v>
      </c>
      <c r="F367" s="6" t="n">
        <v>0</v>
      </c>
      <c r="G367" s="6" t="n">
        <v>0</v>
      </c>
      <c r="H367" s="6" t="str">
        <f aca="false">IF(AND(A367&gt;=Stimuli!$B$2,A367&lt;=Stimuli!$C$2),Stimuli!$A$2,IF(AND(A367&gt;=Stimuli!$B$3,A367&lt;=Stimuli!$C$3),Stimuli!$A$3,IF(AND(A367&gt;=Stimuli!$B$4,A367&lt;=Stimuli!$C$4),Stimuli!$A$4,"")))</f>
        <v>01 Quiet baseline (60s)</v>
      </c>
      <c r="I367" s="6" t="n">
        <f aca="false">(B367-B366)/((A367-A366)/1000)</f>
        <v>0.375091575091574</v>
      </c>
      <c r="J367" s="6" t="n">
        <f aca="false">IF(OR(B367&lt;Rules!$B$2,B367&gt;Rules!$B$3,ABS(I367)&gt;Rules!$B$4,OR(B368&lt;Rules!$B$2,B368&gt;Rules!$B$3,ABS(I368)&gt;Rules!$B$4)),1,0)</f>
        <v>0</v>
      </c>
      <c r="K367" s="6" t="str">
        <f aca="false">IF(F367=1,COUNTIF($F$2:F367,1),"")</f>
        <v/>
      </c>
    </row>
    <row r="368" customFormat="false" ht="15" hidden="false" customHeight="false" outlineLevel="0" collapsed="false">
      <c r="A368" s="6" t="n">
        <v>3011.3055</v>
      </c>
      <c r="B368" s="6" t="n">
        <v>1.67838827838828</v>
      </c>
      <c r="C368" s="6" t="n">
        <v>80</v>
      </c>
      <c r="D368" s="6" t="n">
        <v>-1</v>
      </c>
      <c r="E368" s="6" t="n">
        <v>1.67838827838828</v>
      </c>
      <c r="F368" s="6" t="n">
        <v>0</v>
      </c>
      <c r="G368" s="6" t="n">
        <v>0</v>
      </c>
      <c r="H368" s="6" t="str">
        <f aca="false">IF(AND(A368&gt;=Stimuli!$B$2,A368&lt;=Stimuli!$C$2),Stimuli!$A$2,IF(AND(A368&gt;=Stimuli!$B$3,A368&lt;=Stimuli!$C$3),Stimuli!$A$3,IF(AND(A368&gt;=Stimuli!$B$4,A368&lt;=Stimuli!$C$4),Stimuli!$A$4,"")))</f>
        <v>01 Quiet baseline (60s)</v>
      </c>
      <c r="I368" s="6" t="n">
        <f aca="false">(B368-B367)/((A368-A367)/1000)</f>
        <v>-0.375091575091574</v>
      </c>
      <c r="J368" s="6" t="n">
        <f aca="false">IF(OR(B368&lt;Rules!$B$2,B368&gt;Rules!$B$3,ABS(I368)&gt;Rules!$B$4,OR(B369&lt;Rules!$B$2,B369&gt;Rules!$B$3,ABS(I369)&gt;Rules!$B$4)),1,0)</f>
        <v>0</v>
      </c>
      <c r="K368" s="6" t="str">
        <f aca="false">IF(F368=1,COUNTIF($F$2:F368,1),"")</f>
        <v/>
      </c>
    </row>
    <row r="369" customFormat="false" ht="15" hidden="false" customHeight="false" outlineLevel="0" collapsed="false">
      <c r="A369" s="6" t="n">
        <v>3019.118</v>
      </c>
      <c r="B369" s="6" t="n">
        <v>1.68278388278388</v>
      </c>
      <c r="C369" s="6" t="n">
        <v>80</v>
      </c>
      <c r="D369" s="6" t="n">
        <v>-1</v>
      </c>
      <c r="E369" s="6" t="n">
        <v>1.67985347985348</v>
      </c>
      <c r="F369" s="6" t="n">
        <v>0</v>
      </c>
      <c r="G369" s="6" t="n">
        <v>0</v>
      </c>
      <c r="H369" s="6" t="str">
        <f aca="false">IF(AND(A369&gt;=Stimuli!$B$2,A369&lt;=Stimuli!$C$2),Stimuli!$A$2,IF(AND(A369&gt;=Stimuli!$B$3,A369&lt;=Stimuli!$C$3),Stimuli!$A$3,IF(AND(A369&gt;=Stimuli!$B$4,A369&lt;=Stimuli!$C$4),Stimuli!$A$4,"")))</f>
        <v>01 Quiet baseline (60s)</v>
      </c>
      <c r="I369" s="6" t="n">
        <f aca="false">(B369-B368)/((A369-A368)/1000)</f>
        <v>0.562637362637304</v>
      </c>
      <c r="J369" s="6" t="n">
        <f aca="false">IF(OR(B369&lt;Rules!$B$2,B369&gt;Rules!$B$3,ABS(I369)&gt;Rules!$B$4,OR(B370&lt;Rules!$B$2,B370&gt;Rules!$B$3,ABS(I370)&gt;Rules!$B$4)),1,0)</f>
        <v>0</v>
      </c>
      <c r="K369" s="6" t="str">
        <f aca="false">IF(F369=1,COUNTIF($F$2:F369,1),"")</f>
        <v/>
      </c>
    </row>
    <row r="370" customFormat="false" ht="15" hidden="false" customHeight="false" outlineLevel="0" collapsed="false">
      <c r="A370" s="6" t="n">
        <v>3026.9305</v>
      </c>
      <c r="B370" s="6" t="n">
        <v>1.67838827838828</v>
      </c>
      <c r="C370" s="6" t="n">
        <v>80</v>
      </c>
      <c r="D370" s="6" t="n">
        <v>-1</v>
      </c>
      <c r="E370" s="6" t="n">
        <v>1.67985347985348</v>
      </c>
      <c r="F370" s="6" t="n">
        <v>0</v>
      </c>
      <c r="G370" s="6" t="n">
        <v>0</v>
      </c>
      <c r="H370" s="6" t="str">
        <f aca="false">IF(AND(A370&gt;=Stimuli!$B$2,A370&lt;=Stimuli!$C$2),Stimuli!$A$2,IF(AND(A370&gt;=Stimuli!$B$3,A370&lt;=Stimuli!$C$3),Stimuli!$A$3,IF(AND(A370&gt;=Stimuli!$B$4,A370&lt;=Stimuli!$C$4),Stimuli!$A$4,"")))</f>
        <v>01 Quiet baseline (60s)</v>
      </c>
      <c r="I370" s="6" t="n">
        <f aca="false">(B370-B369)/((A370-A369)/1000)</f>
        <v>-0.562637362637304</v>
      </c>
      <c r="J370" s="6" t="n">
        <f aca="false">IF(OR(B370&lt;Rules!$B$2,B370&gt;Rules!$B$3,ABS(I370)&gt;Rules!$B$4,OR(B371&lt;Rules!$B$2,B371&gt;Rules!$B$3,ABS(I371)&gt;Rules!$B$4)),1,0)</f>
        <v>0</v>
      </c>
      <c r="K370" s="6" t="str">
        <f aca="false">IF(F370=1,COUNTIF($F$2:F370,1),"")</f>
        <v/>
      </c>
    </row>
    <row r="371" customFormat="false" ht="15" hidden="false" customHeight="false" outlineLevel="0" collapsed="false">
      <c r="A371" s="6" t="n">
        <v>3034.743</v>
      </c>
      <c r="B371" s="6" t="n">
        <v>1.68424908424908</v>
      </c>
      <c r="C371" s="6" t="n">
        <v>80</v>
      </c>
      <c r="D371" s="6" t="n">
        <v>-1</v>
      </c>
      <c r="E371" s="6" t="n">
        <v>1.68131868131868</v>
      </c>
      <c r="F371" s="6" t="n">
        <v>0</v>
      </c>
      <c r="G371" s="6" t="n">
        <v>0</v>
      </c>
      <c r="H371" s="6" t="str">
        <f aca="false">IF(AND(A371&gt;=Stimuli!$B$2,A371&lt;=Stimuli!$C$2),Stimuli!$A$2,IF(AND(A371&gt;=Stimuli!$B$3,A371&lt;=Stimuli!$C$3),Stimuli!$A$3,IF(AND(A371&gt;=Stimuli!$B$4,A371&lt;=Stimuli!$C$4),Stimuli!$A$4,"")))</f>
        <v>01 Quiet baseline (60s)</v>
      </c>
      <c r="I371" s="6" t="n">
        <f aca="false">(B371-B370)/((A371-A370)/1000)</f>
        <v>0.750183150183176</v>
      </c>
      <c r="J371" s="6" t="n">
        <f aca="false">IF(OR(B371&lt;Rules!$B$2,B371&gt;Rules!$B$3,ABS(I371)&gt;Rules!$B$4,OR(B372&lt;Rules!$B$2,B372&gt;Rules!$B$3,ABS(I372)&gt;Rules!$B$4)),1,0)</f>
        <v>0</v>
      </c>
      <c r="K371" s="6" t="str">
        <f aca="false">IF(F371=1,COUNTIF($F$2:F371,1),"")</f>
        <v/>
      </c>
    </row>
    <row r="372" customFormat="false" ht="15" hidden="false" customHeight="false" outlineLevel="0" collapsed="false">
      <c r="A372" s="6" t="n">
        <v>3042.5555</v>
      </c>
      <c r="B372" s="6" t="n">
        <v>1.67838827838828</v>
      </c>
      <c r="C372" s="6" t="n">
        <v>80</v>
      </c>
      <c r="D372" s="6" t="n">
        <v>-1</v>
      </c>
      <c r="E372" s="6" t="n">
        <v>1.68131868131868</v>
      </c>
      <c r="F372" s="6" t="n">
        <v>0</v>
      </c>
      <c r="G372" s="6" t="n">
        <v>0</v>
      </c>
      <c r="H372" s="6" t="str">
        <f aca="false">IF(AND(A372&gt;=Stimuli!$B$2,A372&lt;=Stimuli!$C$2),Stimuli!$A$2,IF(AND(A372&gt;=Stimuli!$B$3,A372&lt;=Stimuli!$C$3),Stimuli!$A$3,IF(AND(A372&gt;=Stimuli!$B$4,A372&lt;=Stimuli!$C$4),Stimuli!$A$4,"")))</f>
        <v>01 Quiet baseline (60s)</v>
      </c>
      <c r="I372" s="6" t="n">
        <f aca="false">(B372-B371)/((A372-A371)/1000)</f>
        <v>-0.750183150183176</v>
      </c>
      <c r="J372" s="6" t="n">
        <f aca="false">IF(OR(B372&lt;Rules!$B$2,B372&gt;Rules!$B$3,ABS(I372)&gt;Rules!$B$4,OR(B373&lt;Rules!$B$2,B373&gt;Rules!$B$3,ABS(I373)&gt;Rules!$B$4)),1,0)</f>
        <v>0</v>
      </c>
      <c r="K372" s="6" t="str">
        <f aca="false">IF(F372=1,COUNTIF($F$2:F372,1),"")</f>
        <v/>
      </c>
    </row>
    <row r="373" customFormat="false" ht="15" hidden="false" customHeight="false" outlineLevel="0" collapsed="false">
      <c r="A373" s="6" t="n">
        <v>3050.368</v>
      </c>
      <c r="B373" s="6" t="n">
        <v>1.68424908424908</v>
      </c>
      <c r="C373" s="6" t="n">
        <v>80</v>
      </c>
      <c r="D373" s="6" t="n">
        <v>-1</v>
      </c>
      <c r="E373" s="6" t="n">
        <v>1.68278388278388</v>
      </c>
      <c r="F373" s="6" t="n">
        <v>0</v>
      </c>
      <c r="G373" s="6" t="n">
        <v>0</v>
      </c>
      <c r="H373" s="6" t="str">
        <f aca="false">IF(AND(A373&gt;=Stimuli!$B$2,A373&lt;=Stimuli!$C$2),Stimuli!$A$2,IF(AND(A373&gt;=Stimuli!$B$3,A373&lt;=Stimuli!$C$3),Stimuli!$A$3,IF(AND(A373&gt;=Stimuli!$B$4,A373&lt;=Stimuli!$C$4),Stimuli!$A$4,"")))</f>
        <v>01 Quiet baseline (60s)</v>
      </c>
      <c r="I373" s="6" t="n">
        <f aca="false">(B373-B372)/((A373-A372)/1000)</f>
        <v>0.750183150183176</v>
      </c>
      <c r="J373" s="6" t="n">
        <f aca="false">IF(OR(B373&lt;Rules!$B$2,B373&gt;Rules!$B$3,ABS(I373)&gt;Rules!$B$4,OR(B374&lt;Rules!$B$2,B374&gt;Rules!$B$3,ABS(I374)&gt;Rules!$B$4)),1,0)</f>
        <v>0</v>
      </c>
      <c r="K373" s="6" t="str">
        <f aca="false">IF(F373=1,COUNTIF($F$2:F373,1),"")</f>
        <v/>
      </c>
    </row>
    <row r="374" customFormat="false" ht="15" hidden="false" customHeight="false" outlineLevel="0" collapsed="false">
      <c r="A374" s="6" t="n">
        <v>3058.1805</v>
      </c>
      <c r="B374" s="6" t="n">
        <v>1.67985347985348</v>
      </c>
      <c r="C374" s="6" t="n">
        <v>80</v>
      </c>
      <c r="D374" s="6" t="n">
        <v>-1</v>
      </c>
      <c r="E374" s="6" t="n">
        <v>1.68278388278388</v>
      </c>
      <c r="F374" s="6" t="n">
        <v>0</v>
      </c>
      <c r="G374" s="6" t="n">
        <v>0</v>
      </c>
      <c r="H374" s="6" t="str">
        <f aca="false">IF(AND(A374&gt;=Stimuli!$B$2,A374&lt;=Stimuli!$C$2),Stimuli!$A$2,IF(AND(A374&gt;=Stimuli!$B$3,A374&lt;=Stimuli!$C$3),Stimuli!$A$3,IF(AND(A374&gt;=Stimuli!$B$4,A374&lt;=Stimuli!$C$4),Stimuli!$A$4,"")))</f>
        <v>01 Quiet baseline (60s)</v>
      </c>
      <c r="I374" s="6" t="n">
        <f aca="false">(B374-B373)/((A374-A373)/1000)</f>
        <v>-0.562637362637304</v>
      </c>
      <c r="J374" s="6" t="n">
        <f aca="false">IF(OR(B374&lt;Rules!$B$2,B374&gt;Rules!$B$3,ABS(I374)&gt;Rules!$B$4,OR(B375&lt;Rules!$B$2,B375&gt;Rules!$B$3,ABS(I375)&gt;Rules!$B$4)),1,0)</f>
        <v>0</v>
      </c>
      <c r="K374" s="6" t="str">
        <f aca="false">IF(F374=1,COUNTIF($F$2:F374,1),"")</f>
        <v/>
      </c>
    </row>
    <row r="375" customFormat="false" ht="15" hidden="false" customHeight="false" outlineLevel="0" collapsed="false">
      <c r="A375" s="6" t="n">
        <v>3065.993</v>
      </c>
      <c r="B375" s="6" t="n">
        <v>1.68424908424908</v>
      </c>
      <c r="C375" s="6" t="n">
        <v>80</v>
      </c>
      <c r="D375" s="6" t="n">
        <v>-1</v>
      </c>
      <c r="E375" s="6" t="n">
        <v>1.68424908424908</v>
      </c>
      <c r="F375" s="6" t="n">
        <v>0</v>
      </c>
      <c r="G375" s="6" t="n">
        <v>0</v>
      </c>
      <c r="H375" s="6" t="str">
        <f aca="false">IF(AND(A375&gt;=Stimuli!$B$2,A375&lt;=Stimuli!$C$2),Stimuli!$A$2,IF(AND(A375&gt;=Stimuli!$B$3,A375&lt;=Stimuli!$C$3),Stimuli!$A$3,IF(AND(A375&gt;=Stimuli!$B$4,A375&lt;=Stimuli!$C$4),Stimuli!$A$4,"")))</f>
        <v>01 Quiet baseline (60s)</v>
      </c>
      <c r="I375" s="6" t="n">
        <f aca="false">(B375-B374)/((A375-A374)/1000)</f>
        <v>0.562637362637304</v>
      </c>
      <c r="J375" s="6" t="n">
        <f aca="false">IF(OR(B375&lt;Rules!$B$2,B375&gt;Rules!$B$3,ABS(I375)&gt;Rules!$B$4,OR(B376&lt;Rules!$B$2,B376&gt;Rules!$B$3,ABS(I376)&gt;Rules!$B$4)),1,0)</f>
        <v>0</v>
      </c>
      <c r="K375" s="6" t="str">
        <f aca="false">IF(F375=1,COUNTIF($F$2:F375,1),"")</f>
        <v/>
      </c>
    </row>
    <row r="376" customFormat="false" ht="15" hidden="false" customHeight="false" outlineLevel="0" collapsed="false">
      <c r="A376" s="6" t="n">
        <v>3073.8055</v>
      </c>
      <c r="B376" s="6" t="n">
        <v>1.68131868131868</v>
      </c>
      <c r="C376" s="6" t="n">
        <v>80</v>
      </c>
      <c r="D376" s="6" t="n">
        <v>-1</v>
      </c>
      <c r="E376" s="6" t="n">
        <v>1.68424908424908</v>
      </c>
      <c r="F376" s="6" t="n">
        <v>0</v>
      </c>
      <c r="G376" s="6" t="n">
        <v>0</v>
      </c>
      <c r="H376" s="6" t="str">
        <f aca="false">IF(AND(A376&gt;=Stimuli!$B$2,A376&lt;=Stimuli!$C$2),Stimuli!$A$2,IF(AND(A376&gt;=Stimuli!$B$3,A376&lt;=Stimuli!$C$3),Stimuli!$A$3,IF(AND(A376&gt;=Stimuli!$B$4,A376&lt;=Stimuli!$C$4),Stimuli!$A$4,"")))</f>
        <v>01 Quiet baseline (60s)</v>
      </c>
      <c r="I376" s="6" t="n">
        <f aca="false">(B376-B375)/((A376-A375)/1000)</f>
        <v>-0.375091575091602</v>
      </c>
      <c r="J376" s="6" t="n">
        <f aca="false">IF(OR(B376&lt;Rules!$B$2,B376&gt;Rules!$B$3,ABS(I376)&gt;Rules!$B$4,OR(B377&lt;Rules!$B$2,B377&gt;Rules!$B$3,ABS(I377)&gt;Rules!$B$4)),1,0)</f>
        <v>0</v>
      </c>
      <c r="K376" s="6" t="str">
        <f aca="false">IF(F376=1,COUNTIF($F$2:F376,1),"")</f>
        <v/>
      </c>
    </row>
    <row r="377" customFormat="false" ht="15" hidden="false" customHeight="false" outlineLevel="0" collapsed="false">
      <c r="A377" s="6" t="n">
        <v>3081.618</v>
      </c>
      <c r="B377" s="6" t="n">
        <v>1.68424908424908</v>
      </c>
      <c r="C377" s="6" t="n">
        <v>80</v>
      </c>
      <c r="D377" s="6" t="n">
        <v>-1</v>
      </c>
      <c r="E377" s="6" t="n">
        <v>1.68424908424908</v>
      </c>
      <c r="F377" s="6" t="n">
        <v>0</v>
      </c>
      <c r="G377" s="6" t="n">
        <v>0</v>
      </c>
      <c r="H377" s="6" t="str">
        <f aca="false">IF(AND(A377&gt;=Stimuli!$B$2,A377&lt;=Stimuli!$C$2),Stimuli!$A$2,IF(AND(A377&gt;=Stimuli!$B$3,A377&lt;=Stimuli!$C$3),Stimuli!$A$3,IF(AND(A377&gt;=Stimuli!$B$4,A377&lt;=Stimuli!$C$4),Stimuli!$A$4,"")))</f>
        <v>01 Quiet baseline (60s)</v>
      </c>
      <c r="I377" s="6" t="n">
        <f aca="false">(B377-B376)/((A377-A376)/1000)</f>
        <v>0.375091575091602</v>
      </c>
      <c r="J377" s="6" t="n">
        <f aca="false">IF(OR(B377&lt;Rules!$B$2,B377&gt;Rules!$B$3,ABS(I377)&gt;Rules!$B$4,OR(B378&lt;Rules!$B$2,B378&gt;Rules!$B$3,ABS(I378)&gt;Rules!$B$4)),1,0)</f>
        <v>0</v>
      </c>
      <c r="K377" s="6" t="str">
        <f aca="false">IF(F377=1,COUNTIF($F$2:F377,1),"")</f>
        <v/>
      </c>
    </row>
    <row r="378" customFormat="false" ht="15" hidden="false" customHeight="false" outlineLevel="0" collapsed="false">
      <c r="A378" s="6" t="n">
        <v>3089.4305</v>
      </c>
      <c r="B378" s="6" t="n">
        <v>1.68278388278388</v>
      </c>
      <c r="C378" s="6" t="n">
        <v>80</v>
      </c>
      <c r="D378" s="6" t="n">
        <v>-1</v>
      </c>
      <c r="E378" s="6" t="n">
        <v>1.68424908424908</v>
      </c>
      <c r="F378" s="6" t="n">
        <v>0</v>
      </c>
      <c r="G378" s="6" t="n">
        <v>0</v>
      </c>
      <c r="H378" s="6" t="str">
        <f aca="false">IF(AND(A378&gt;=Stimuli!$B$2,A378&lt;=Stimuli!$C$2),Stimuli!$A$2,IF(AND(A378&gt;=Stimuli!$B$3,A378&lt;=Stimuli!$C$3),Stimuli!$A$3,IF(AND(A378&gt;=Stimuli!$B$4,A378&lt;=Stimuli!$C$4),Stimuli!$A$4,"")))</f>
        <v>01 Quiet baseline (60s)</v>
      </c>
      <c r="I378" s="6" t="n">
        <f aca="false">(B378-B377)/((A378-A377)/1000)</f>
        <v>-0.187545787545872</v>
      </c>
      <c r="J378" s="6" t="n">
        <f aca="false">IF(OR(B378&lt;Rules!$B$2,B378&gt;Rules!$B$3,ABS(I378)&gt;Rules!$B$4,OR(B379&lt;Rules!$B$2,B379&gt;Rules!$B$3,ABS(I379)&gt;Rules!$B$4)),1,0)</f>
        <v>0</v>
      </c>
      <c r="K378" s="6" t="str">
        <f aca="false">IF(F378=1,COUNTIF($F$2:F378,1),"")</f>
        <v/>
      </c>
    </row>
    <row r="379" customFormat="false" ht="15" hidden="false" customHeight="false" outlineLevel="0" collapsed="false">
      <c r="A379" s="6" t="n">
        <v>3097.243</v>
      </c>
      <c r="B379" s="6" t="n">
        <v>1.68424908424908</v>
      </c>
      <c r="C379" s="6" t="n">
        <v>80</v>
      </c>
      <c r="D379" s="6" t="n">
        <v>-1</v>
      </c>
      <c r="E379" s="6" t="n">
        <v>1.68424908424908</v>
      </c>
      <c r="F379" s="6" t="n">
        <v>0</v>
      </c>
      <c r="G379" s="6" t="n">
        <v>0</v>
      </c>
      <c r="H379" s="6" t="str">
        <f aca="false">IF(AND(A379&gt;=Stimuli!$B$2,A379&lt;=Stimuli!$C$2),Stimuli!$A$2,IF(AND(A379&gt;=Stimuli!$B$3,A379&lt;=Stimuli!$C$3),Stimuli!$A$3,IF(AND(A379&gt;=Stimuli!$B$4,A379&lt;=Stimuli!$C$4),Stimuli!$A$4,"")))</f>
        <v>01 Quiet baseline (60s)</v>
      </c>
      <c r="I379" s="6" t="n">
        <f aca="false">(B379-B378)/((A379-A378)/1000)</f>
        <v>0.187545787545872</v>
      </c>
      <c r="J379" s="6" t="n">
        <f aca="false">IF(OR(B379&lt;Rules!$B$2,B379&gt;Rules!$B$3,ABS(I379)&gt;Rules!$B$4,OR(B380&lt;Rules!$B$2,B380&gt;Rules!$B$3,ABS(I380)&gt;Rules!$B$4)),1,0)</f>
        <v>0</v>
      </c>
      <c r="K379" s="6" t="str">
        <f aca="false">IF(F379=1,COUNTIF($F$2:F379,1),"")</f>
        <v/>
      </c>
    </row>
    <row r="380" customFormat="false" ht="15" hidden="false" customHeight="false" outlineLevel="0" collapsed="false">
      <c r="A380" s="6" t="n">
        <v>3105.0555</v>
      </c>
      <c r="B380" s="6" t="n">
        <v>1.68571428571429</v>
      </c>
      <c r="C380" s="6" t="n">
        <v>80</v>
      </c>
      <c r="D380" s="6" t="n">
        <v>-1</v>
      </c>
      <c r="E380" s="6" t="n">
        <v>1.68424908424908</v>
      </c>
      <c r="F380" s="6" t="n">
        <v>0</v>
      </c>
      <c r="G380" s="6" t="n">
        <v>0</v>
      </c>
      <c r="H380" s="6" t="str">
        <f aca="false">IF(AND(A380&gt;=Stimuli!$B$2,A380&lt;=Stimuli!$C$2),Stimuli!$A$2,IF(AND(A380&gt;=Stimuli!$B$3,A380&lt;=Stimuli!$C$3),Stimuli!$A$3,IF(AND(A380&gt;=Stimuli!$B$4,A380&lt;=Stimuli!$C$4),Stimuli!$A$4,"")))</f>
        <v>01 Quiet baseline (60s)</v>
      </c>
      <c r="I380" s="6" t="n">
        <f aca="false">(B380-B379)/((A380-A379)/1000)</f>
        <v>0.18754578754573</v>
      </c>
      <c r="J380" s="6" t="n">
        <f aca="false">IF(OR(B380&lt;Rules!$B$2,B380&gt;Rules!$B$3,ABS(I380)&gt;Rules!$B$4,OR(B381&lt;Rules!$B$2,B381&gt;Rules!$B$3,ABS(I381)&gt;Rules!$B$4)),1,0)</f>
        <v>0</v>
      </c>
      <c r="K380" s="6" t="str">
        <f aca="false">IF(F380=1,COUNTIF($F$2:F380,1),"")</f>
        <v/>
      </c>
    </row>
    <row r="381" customFormat="false" ht="15" hidden="false" customHeight="false" outlineLevel="0" collapsed="false">
      <c r="A381" s="6" t="n">
        <v>3112.868</v>
      </c>
      <c r="B381" s="6" t="n">
        <v>1.68571428571429</v>
      </c>
      <c r="C381" s="6" t="n">
        <v>80</v>
      </c>
      <c r="D381" s="6" t="n">
        <v>-1</v>
      </c>
      <c r="E381" s="6" t="n">
        <v>1.68424908424908</v>
      </c>
      <c r="F381" s="6" t="n">
        <v>0</v>
      </c>
      <c r="G381" s="6" t="n">
        <v>0</v>
      </c>
      <c r="H381" s="6" t="str">
        <f aca="false">IF(AND(A381&gt;=Stimuli!$B$2,A381&lt;=Stimuli!$C$2),Stimuli!$A$2,IF(AND(A381&gt;=Stimuli!$B$3,A381&lt;=Stimuli!$C$3),Stimuli!$A$3,IF(AND(A381&gt;=Stimuli!$B$4,A381&lt;=Stimuli!$C$4),Stimuli!$A$4,"")))</f>
        <v>01 Quiet baseline (60s)</v>
      </c>
      <c r="I381" s="6" t="n">
        <f aca="false">(B381-B380)/((A381-A380)/1000)</f>
        <v>0</v>
      </c>
      <c r="J381" s="6" t="n">
        <f aca="false">IF(OR(B381&lt;Rules!$B$2,B381&gt;Rules!$B$3,ABS(I381)&gt;Rules!$B$4,OR(B382&lt;Rules!$B$2,B382&gt;Rules!$B$3,ABS(I382)&gt;Rules!$B$4)),1,0)</f>
        <v>0</v>
      </c>
      <c r="K381" s="6" t="str">
        <f aca="false">IF(F381=1,COUNTIF($F$2:F381,1),"")</f>
        <v/>
      </c>
    </row>
    <row r="382" customFormat="false" ht="15" hidden="false" customHeight="false" outlineLevel="0" collapsed="false">
      <c r="A382" s="6" t="n">
        <v>3120.6805</v>
      </c>
      <c r="B382" s="6" t="n">
        <v>1.68717948717949</v>
      </c>
      <c r="C382" s="6" t="n">
        <v>80</v>
      </c>
      <c r="D382" s="6" t="n">
        <v>-1</v>
      </c>
      <c r="E382" s="6" t="n">
        <v>1.68424908424908</v>
      </c>
      <c r="F382" s="6" t="n">
        <v>0</v>
      </c>
      <c r="G382" s="6" t="n">
        <v>0</v>
      </c>
      <c r="H382" s="6" t="str">
        <f aca="false">IF(AND(A382&gt;=Stimuli!$B$2,A382&lt;=Stimuli!$C$2),Stimuli!$A$2,IF(AND(A382&gt;=Stimuli!$B$3,A382&lt;=Stimuli!$C$3),Stimuli!$A$3,IF(AND(A382&gt;=Stimuli!$B$4,A382&lt;=Stimuli!$C$4),Stimuli!$A$4,"")))</f>
        <v>01 Quiet baseline (60s)</v>
      </c>
      <c r="I382" s="6" t="n">
        <f aca="false">(B382-B381)/((A382-A381)/1000)</f>
        <v>0.187545787545844</v>
      </c>
      <c r="J382" s="6" t="n">
        <f aca="false">IF(OR(B382&lt;Rules!$B$2,B382&gt;Rules!$B$3,ABS(I382)&gt;Rules!$B$4,OR(B383&lt;Rules!$B$2,B383&gt;Rules!$B$3,ABS(I383)&gt;Rules!$B$4)),1,0)</f>
        <v>0</v>
      </c>
      <c r="K382" s="6" t="str">
        <f aca="false">IF(F382=1,COUNTIF($F$2:F382,1),"")</f>
        <v/>
      </c>
    </row>
    <row r="383" customFormat="false" ht="15" hidden="false" customHeight="false" outlineLevel="0" collapsed="false">
      <c r="A383" s="6" t="n">
        <v>3128.493</v>
      </c>
      <c r="B383" s="6" t="n">
        <v>1.68424908424908</v>
      </c>
      <c r="C383" s="6" t="n">
        <v>80</v>
      </c>
      <c r="D383" s="6" t="n">
        <v>-1</v>
      </c>
      <c r="E383" s="6" t="n">
        <v>1.68571428571429</v>
      </c>
      <c r="F383" s="6" t="n">
        <v>0</v>
      </c>
      <c r="G383" s="6" t="n">
        <v>0</v>
      </c>
      <c r="H383" s="6" t="str">
        <f aca="false">IF(AND(A383&gt;=Stimuli!$B$2,A383&lt;=Stimuli!$C$2),Stimuli!$A$2,IF(AND(A383&gt;=Stimuli!$B$3,A383&lt;=Stimuli!$C$3),Stimuli!$A$3,IF(AND(A383&gt;=Stimuli!$B$4,A383&lt;=Stimuli!$C$4),Stimuli!$A$4,"")))</f>
        <v>01 Quiet baseline (60s)</v>
      </c>
      <c r="I383" s="6" t="n">
        <f aca="false">(B383-B382)/((A383-A382)/1000)</f>
        <v>-0.375091575091574</v>
      </c>
      <c r="J383" s="6" t="n">
        <f aca="false">IF(OR(B383&lt;Rules!$B$2,B383&gt;Rules!$B$3,ABS(I383)&gt;Rules!$B$4,OR(B384&lt;Rules!$B$2,B384&gt;Rules!$B$3,ABS(I384)&gt;Rules!$B$4)),1,0)</f>
        <v>0</v>
      </c>
      <c r="K383" s="6" t="str">
        <f aca="false">IF(F383=1,COUNTIF($F$2:F383,1),"")</f>
        <v/>
      </c>
    </row>
    <row r="384" customFormat="false" ht="15" hidden="false" customHeight="false" outlineLevel="0" collapsed="false">
      <c r="A384" s="6" t="n">
        <v>3136.3055</v>
      </c>
      <c r="B384" s="6" t="n">
        <v>1.68864468864469</v>
      </c>
      <c r="C384" s="6" t="n">
        <v>80</v>
      </c>
      <c r="D384" s="6" t="n">
        <v>-1</v>
      </c>
      <c r="E384" s="6" t="n">
        <v>1.68571428571429</v>
      </c>
      <c r="F384" s="6" t="n">
        <v>0</v>
      </c>
      <c r="G384" s="6" t="n">
        <v>0</v>
      </c>
      <c r="H384" s="6" t="str">
        <f aca="false">IF(AND(A384&gt;=Stimuli!$B$2,A384&lt;=Stimuli!$C$2),Stimuli!$A$2,IF(AND(A384&gt;=Stimuli!$B$3,A384&lt;=Stimuli!$C$3),Stimuli!$A$3,IF(AND(A384&gt;=Stimuli!$B$4,A384&lt;=Stimuli!$C$4),Stimuli!$A$4,"")))</f>
        <v>01 Quiet baseline (60s)</v>
      </c>
      <c r="I384" s="6" t="n">
        <f aca="false">(B384-B383)/((A384-A383)/1000)</f>
        <v>0.562637362637304</v>
      </c>
      <c r="J384" s="6" t="n">
        <f aca="false">IF(OR(B384&lt;Rules!$B$2,B384&gt;Rules!$B$3,ABS(I384)&gt;Rules!$B$4,OR(B385&lt;Rules!$B$2,B385&gt;Rules!$B$3,ABS(I385)&gt;Rules!$B$4)),1,0)</f>
        <v>0</v>
      </c>
      <c r="K384" s="6" t="str">
        <f aca="false">IF(F384=1,COUNTIF($F$2:F384,1),"")</f>
        <v/>
      </c>
    </row>
    <row r="385" customFormat="false" ht="15" hidden="false" customHeight="false" outlineLevel="0" collapsed="false">
      <c r="A385" s="6" t="n">
        <v>3144.118</v>
      </c>
      <c r="B385" s="6" t="n">
        <v>1.68424908424908</v>
      </c>
      <c r="C385" s="6" t="n">
        <v>80</v>
      </c>
      <c r="D385" s="6" t="n">
        <v>-1</v>
      </c>
      <c r="E385" s="6" t="n">
        <v>1.68571428571429</v>
      </c>
      <c r="F385" s="6" t="n">
        <v>0</v>
      </c>
      <c r="G385" s="6" t="n">
        <v>0</v>
      </c>
      <c r="H385" s="6" t="str">
        <f aca="false">IF(AND(A385&gt;=Stimuli!$B$2,A385&lt;=Stimuli!$C$2),Stimuli!$A$2,IF(AND(A385&gt;=Stimuli!$B$3,A385&lt;=Stimuli!$C$3),Stimuli!$A$3,IF(AND(A385&gt;=Stimuli!$B$4,A385&lt;=Stimuli!$C$4),Stimuli!$A$4,"")))</f>
        <v>01 Quiet baseline (60s)</v>
      </c>
      <c r="I385" s="6" t="n">
        <f aca="false">(B385-B384)/((A385-A384)/1000)</f>
        <v>-0.562637362637304</v>
      </c>
      <c r="J385" s="6" t="n">
        <f aca="false">IF(OR(B385&lt;Rules!$B$2,B385&gt;Rules!$B$3,ABS(I385)&gt;Rules!$B$4,OR(B386&lt;Rules!$B$2,B386&gt;Rules!$B$3,ABS(I386)&gt;Rules!$B$4)),1,0)</f>
        <v>0</v>
      </c>
      <c r="K385" s="6" t="str">
        <f aca="false">IF(F385=1,COUNTIF($F$2:F385,1),"")</f>
        <v/>
      </c>
    </row>
    <row r="386" customFormat="false" ht="15" hidden="false" customHeight="false" outlineLevel="0" collapsed="false">
      <c r="A386" s="6" t="n">
        <v>3151.9305</v>
      </c>
      <c r="B386" s="6" t="n">
        <v>1.69010989010989</v>
      </c>
      <c r="C386" s="6" t="n">
        <v>80</v>
      </c>
      <c r="D386" s="6" t="n">
        <v>-1</v>
      </c>
      <c r="E386" s="6" t="n">
        <v>1.68717948717949</v>
      </c>
      <c r="F386" s="6" t="n">
        <v>0</v>
      </c>
      <c r="G386" s="6" t="n">
        <v>0</v>
      </c>
      <c r="H386" s="6" t="str">
        <f aca="false">IF(AND(A386&gt;=Stimuli!$B$2,A386&lt;=Stimuli!$C$2),Stimuli!$A$2,IF(AND(A386&gt;=Stimuli!$B$3,A386&lt;=Stimuli!$C$3),Stimuli!$A$3,IF(AND(A386&gt;=Stimuli!$B$4,A386&lt;=Stimuli!$C$4),Stimuli!$A$4,"")))</f>
        <v>01 Quiet baseline (60s)</v>
      </c>
      <c r="I386" s="6" t="n">
        <f aca="false">(B386-B385)/((A386-A385)/1000)</f>
        <v>0.750183150183176</v>
      </c>
      <c r="J386" s="6" t="n">
        <f aca="false">IF(OR(B386&lt;Rules!$B$2,B386&gt;Rules!$B$3,ABS(I386)&gt;Rules!$B$4,OR(B387&lt;Rules!$B$2,B387&gt;Rules!$B$3,ABS(I387)&gt;Rules!$B$4)),1,0)</f>
        <v>0</v>
      </c>
      <c r="K386" s="6" t="str">
        <f aca="false">IF(F386=1,COUNTIF($F$2:F386,1),"")</f>
        <v/>
      </c>
    </row>
    <row r="387" customFormat="false" ht="15" hidden="false" customHeight="false" outlineLevel="0" collapsed="false">
      <c r="A387" s="6" t="n">
        <v>3159.743</v>
      </c>
      <c r="B387" s="6" t="n">
        <v>1.68424908424908</v>
      </c>
      <c r="C387" s="6" t="n">
        <v>80</v>
      </c>
      <c r="D387" s="6" t="n">
        <v>-1</v>
      </c>
      <c r="E387" s="6" t="n">
        <v>1.68717948717949</v>
      </c>
      <c r="F387" s="6" t="n">
        <v>0</v>
      </c>
      <c r="G387" s="6" t="n">
        <v>0</v>
      </c>
      <c r="H387" s="6" t="str">
        <f aca="false">IF(AND(A387&gt;=Stimuli!$B$2,A387&lt;=Stimuli!$C$2),Stimuli!$A$2,IF(AND(A387&gt;=Stimuli!$B$3,A387&lt;=Stimuli!$C$3),Stimuli!$A$3,IF(AND(A387&gt;=Stimuli!$B$4,A387&lt;=Stimuli!$C$4),Stimuli!$A$4,"")))</f>
        <v>01 Quiet baseline (60s)</v>
      </c>
      <c r="I387" s="6" t="n">
        <f aca="false">(B387-B386)/((A387-A386)/1000)</f>
        <v>-0.750183150183176</v>
      </c>
      <c r="J387" s="6" t="n">
        <f aca="false">IF(OR(B387&lt;Rules!$B$2,B387&gt;Rules!$B$3,ABS(I387)&gt;Rules!$B$4,OR(B388&lt;Rules!$B$2,B388&gt;Rules!$B$3,ABS(I388)&gt;Rules!$B$4)),1,0)</f>
        <v>0</v>
      </c>
      <c r="K387" s="6" t="str">
        <f aca="false">IF(F387=1,COUNTIF($F$2:F387,1),"")</f>
        <v/>
      </c>
    </row>
    <row r="388" customFormat="false" ht="15" hidden="false" customHeight="false" outlineLevel="0" collapsed="false">
      <c r="A388" s="6" t="n">
        <v>3167.5555</v>
      </c>
      <c r="B388" s="6" t="n">
        <v>1.69010989010989</v>
      </c>
      <c r="C388" s="6" t="n">
        <v>80</v>
      </c>
      <c r="D388" s="6" t="n">
        <v>-1</v>
      </c>
      <c r="E388" s="6" t="n">
        <v>1.68864468864469</v>
      </c>
      <c r="F388" s="6" t="n">
        <v>0</v>
      </c>
      <c r="G388" s="6" t="n">
        <v>0</v>
      </c>
      <c r="H388" s="6" t="str">
        <f aca="false">IF(AND(A388&gt;=Stimuli!$B$2,A388&lt;=Stimuli!$C$2),Stimuli!$A$2,IF(AND(A388&gt;=Stimuli!$B$3,A388&lt;=Stimuli!$C$3),Stimuli!$A$3,IF(AND(A388&gt;=Stimuli!$B$4,A388&lt;=Stimuli!$C$4),Stimuli!$A$4,"")))</f>
        <v>01 Quiet baseline (60s)</v>
      </c>
      <c r="I388" s="6" t="n">
        <f aca="false">(B388-B387)/((A388-A387)/1000)</f>
        <v>0.750183150183176</v>
      </c>
      <c r="J388" s="6" t="n">
        <f aca="false">IF(OR(B388&lt;Rules!$B$2,B388&gt;Rules!$B$3,ABS(I388)&gt;Rules!$B$4,OR(B389&lt;Rules!$B$2,B389&gt;Rules!$B$3,ABS(I389)&gt;Rules!$B$4)),1,0)</f>
        <v>0</v>
      </c>
      <c r="K388" s="6" t="str">
        <f aca="false">IF(F388=1,COUNTIF($F$2:F388,1),"")</f>
        <v/>
      </c>
    </row>
    <row r="389" customFormat="false" ht="15" hidden="false" customHeight="false" outlineLevel="0" collapsed="false">
      <c r="A389" s="6" t="n">
        <v>3175.368</v>
      </c>
      <c r="B389" s="6" t="n">
        <v>1.68571428571429</v>
      </c>
      <c r="C389" s="6" t="n">
        <v>80</v>
      </c>
      <c r="D389" s="6" t="n">
        <v>-1</v>
      </c>
      <c r="E389" s="6" t="n">
        <v>1.68864468864469</v>
      </c>
      <c r="F389" s="6" t="n">
        <v>0</v>
      </c>
      <c r="G389" s="6" t="n">
        <v>0</v>
      </c>
      <c r="H389" s="6" t="str">
        <f aca="false">IF(AND(A389&gt;=Stimuli!$B$2,A389&lt;=Stimuli!$C$2),Stimuli!$A$2,IF(AND(A389&gt;=Stimuli!$B$3,A389&lt;=Stimuli!$C$3),Stimuli!$A$3,IF(AND(A389&gt;=Stimuli!$B$4,A389&lt;=Stimuli!$C$4),Stimuli!$A$4,"")))</f>
        <v>01 Quiet baseline (60s)</v>
      </c>
      <c r="I389" s="6" t="n">
        <f aca="false">(B389-B388)/((A389-A388)/1000)</f>
        <v>-0.562637362637446</v>
      </c>
      <c r="J389" s="6" t="n">
        <f aca="false">IF(OR(B389&lt;Rules!$B$2,B389&gt;Rules!$B$3,ABS(I389)&gt;Rules!$B$4,OR(B390&lt;Rules!$B$2,B390&gt;Rules!$B$3,ABS(I390)&gt;Rules!$B$4)),1,0)</f>
        <v>0</v>
      </c>
      <c r="K389" s="6" t="str">
        <f aca="false">IF(F389=1,COUNTIF($F$2:F389,1),"")</f>
        <v/>
      </c>
    </row>
    <row r="390" customFormat="false" ht="15" hidden="false" customHeight="false" outlineLevel="0" collapsed="false">
      <c r="A390" s="6" t="n">
        <v>3183.1805</v>
      </c>
      <c r="B390" s="6" t="n">
        <v>1.69157509157509</v>
      </c>
      <c r="C390" s="6" t="n">
        <v>80</v>
      </c>
      <c r="D390" s="6" t="n">
        <v>-1</v>
      </c>
      <c r="E390" s="6" t="n">
        <v>1.69010989010989</v>
      </c>
      <c r="F390" s="6" t="n">
        <v>0</v>
      </c>
      <c r="G390" s="6" t="n">
        <v>0</v>
      </c>
      <c r="H390" s="6" t="str">
        <f aca="false">IF(AND(A390&gt;=Stimuli!$B$2,A390&lt;=Stimuli!$C$2),Stimuli!$A$2,IF(AND(A390&gt;=Stimuli!$B$3,A390&lt;=Stimuli!$C$3),Stimuli!$A$3,IF(AND(A390&gt;=Stimuli!$B$4,A390&lt;=Stimuli!$C$4),Stimuli!$A$4,"")))</f>
        <v>01 Quiet baseline (60s)</v>
      </c>
      <c r="I390" s="6" t="n">
        <f aca="false">(B390-B389)/((A390-A389)/1000)</f>
        <v>0.750183150183148</v>
      </c>
      <c r="J390" s="6" t="n">
        <f aca="false">IF(OR(B390&lt;Rules!$B$2,B390&gt;Rules!$B$3,ABS(I390)&gt;Rules!$B$4,OR(B391&lt;Rules!$B$2,B391&gt;Rules!$B$3,ABS(I391)&gt;Rules!$B$4)),1,0)</f>
        <v>0</v>
      </c>
      <c r="K390" s="6" t="str">
        <f aca="false">IF(F390=1,COUNTIF($F$2:F390,1),"")</f>
        <v/>
      </c>
    </row>
    <row r="391" customFormat="false" ht="15" hidden="false" customHeight="false" outlineLevel="0" collapsed="false">
      <c r="A391" s="6" t="n">
        <v>3190.993</v>
      </c>
      <c r="B391" s="6" t="n">
        <v>1.68717948717949</v>
      </c>
      <c r="C391" s="6" t="n">
        <v>80</v>
      </c>
      <c r="D391" s="6" t="n">
        <v>-1</v>
      </c>
      <c r="E391" s="6" t="n">
        <v>1.69010989010989</v>
      </c>
      <c r="F391" s="6" t="n">
        <v>0</v>
      </c>
      <c r="G391" s="6" t="n">
        <v>0</v>
      </c>
      <c r="H391" s="6" t="str">
        <f aca="false">IF(AND(A391&gt;=Stimuli!$B$2,A391&lt;=Stimuli!$C$2),Stimuli!$A$2,IF(AND(A391&gt;=Stimuli!$B$3,A391&lt;=Stimuli!$C$3),Stimuli!$A$3,IF(AND(A391&gt;=Stimuli!$B$4,A391&lt;=Stimuli!$C$4),Stimuli!$A$4,"")))</f>
        <v>01 Quiet baseline (60s)</v>
      </c>
      <c r="I391" s="6" t="n">
        <f aca="false">(B391-B390)/((A391-A390)/1000)</f>
        <v>-0.562637362637304</v>
      </c>
      <c r="J391" s="6" t="n">
        <f aca="false">IF(OR(B391&lt;Rules!$B$2,B391&gt;Rules!$B$3,ABS(I391)&gt;Rules!$B$4,OR(B392&lt;Rules!$B$2,B392&gt;Rules!$B$3,ABS(I392)&gt;Rules!$B$4)),1,0)</f>
        <v>0</v>
      </c>
      <c r="K391" s="6" t="str">
        <f aca="false">IF(F391=1,COUNTIF($F$2:F391,1),"")</f>
        <v/>
      </c>
    </row>
    <row r="392" customFormat="false" ht="15" hidden="false" customHeight="false" outlineLevel="0" collapsed="false">
      <c r="A392" s="6" t="n">
        <v>3198.8055</v>
      </c>
      <c r="B392" s="6" t="n">
        <v>1.69157509157509</v>
      </c>
      <c r="C392" s="6" t="n">
        <v>80</v>
      </c>
      <c r="D392" s="6" t="n">
        <v>-1</v>
      </c>
      <c r="E392" s="6" t="n">
        <v>1.69157509157509</v>
      </c>
      <c r="F392" s="6" t="n">
        <v>0</v>
      </c>
      <c r="G392" s="6" t="n">
        <v>0</v>
      </c>
      <c r="H392" s="6" t="str">
        <f aca="false">IF(AND(A392&gt;=Stimuli!$B$2,A392&lt;=Stimuli!$C$2),Stimuli!$A$2,IF(AND(A392&gt;=Stimuli!$B$3,A392&lt;=Stimuli!$C$3),Stimuli!$A$3,IF(AND(A392&gt;=Stimuli!$B$4,A392&lt;=Stimuli!$C$4),Stimuli!$A$4,"")))</f>
        <v>01 Quiet baseline (60s)</v>
      </c>
      <c r="I392" s="6" t="n">
        <f aca="false">(B392-B391)/((A392-A391)/1000)</f>
        <v>0.562637362637304</v>
      </c>
      <c r="J392" s="6" t="n">
        <f aca="false">IF(OR(B392&lt;Rules!$B$2,B392&gt;Rules!$B$3,ABS(I392)&gt;Rules!$B$4,OR(B393&lt;Rules!$B$2,B393&gt;Rules!$B$3,ABS(I393)&gt;Rules!$B$4)),1,0)</f>
        <v>0</v>
      </c>
      <c r="K392" s="6" t="str">
        <f aca="false">IF(F392=1,COUNTIF($F$2:F392,1),"")</f>
        <v/>
      </c>
    </row>
    <row r="393" customFormat="false" ht="15" hidden="false" customHeight="false" outlineLevel="0" collapsed="false">
      <c r="A393" s="6" t="n">
        <v>3206.618</v>
      </c>
      <c r="B393" s="6" t="n">
        <v>1.68864468864469</v>
      </c>
      <c r="C393" s="6" t="n">
        <v>80</v>
      </c>
      <c r="D393" s="6" t="n">
        <v>-1</v>
      </c>
      <c r="E393" s="6" t="n">
        <v>1.69157509157509</v>
      </c>
      <c r="F393" s="6" t="n">
        <v>0</v>
      </c>
      <c r="G393" s="6" t="n">
        <v>0</v>
      </c>
      <c r="H393" s="6" t="str">
        <f aca="false">IF(AND(A393&gt;=Stimuli!$B$2,A393&lt;=Stimuli!$C$2),Stimuli!$A$2,IF(AND(A393&gt;=Stimuli!$B$3,A393&lt;=Stimuli!$C$3),Stimuli!$A$3,IF(AND(A393&gt;=Stimuli!$B$4,A393&lt;=Stimuli!$C$4),Stimuli!$A$4,"")))</f>
        <v>01 Quiet baseline (60s)</v>
      </c>
      <c r="I393" s="6" t="n">
        <f aca="false">(B393-B392)/((A393-A392)/1000)</f>
        <v>-0.375091575091574</v>
      </c>
      <c r="J393" s="6" t="n">
        <f aca="false">IF(OR(B393&lt;Rules!$B$2,B393&gt;Rules!$B$3,ABS(I393)&gt;Rules!$B$4,OR(B394&lt;Rules!$B$2,B394&gt;Rules!$B$3,ABS(I394)&gt;Rules!$B$4)),1,0)</f>
        <v>0</v>
      </c>
      <c r="K393" s="6" t="str">
        <f aca="false">IF(F393=1,COUNTIF($F$2:F393,1),"")</f>
        <v/>
      </c>
    </row>
    <row r="394" customFormat="false" ht="15" hidden="false" customHeight="false" outlineLevel="0" collapsed="false">
      <c r="A394" s="6" t="n">
        <v>3214.4305</v>
      </c>
      <c r="B394" s="6" t="n">
        <v>1.69157509157509</v>
      </c>
      <c r="C394" s="6" t="n">
        <v>80</v>
      </c>
      <c r="D394" s="6" t="n">
        <v>-1</v>
      </c>
      <c r="E394" s="6" t="n">
        <v>1.69157509157509</v>
      </c>
      <c r="F394" s="6" t="n">
        <v>0</v>
      </c>
      <c r="G394" s="6" t="n">
        <v>0</v>
      </c>
      <c r="H394" s="6" t="str">
        <f aca="false">IF(AND(A394&gt;=Stimuli!$B$2,A394&lt;=Stimuli!$C$2),Stimuli!$A$2,IF(AND(A394&gt;=Stimuli!$B$3,A394&lt;=Stimuli!$C$3),Stimuli!$A$3,IF(AND(A394&gt;=Stimuli!$B$4,A394&lt;=Stimuli!$C$4),Stimuli!$A$4,"")))</f>
        <v>01 Quiet baseline (60s)</v>
      </c>
      <c r="I394" s="6" t="n">
        <f aca="false">(B394-B393)/((A394-A393)/1000)</f>
        <v>0.375091575091574</v>
      </c>
      <c r="J394" s="6" t="n">
        <f aca="false">IF(OR(B394&lt;Rules!$B$2,B394&gt;Rules!$B$3,ABS(I394)&gt;Rules!$B$4,OR(B395&lt;Rules!$B$2,B395&gt;Rules!$B$3,ABS(I395)&gt;Rules!$B$4)),1,0)</f>
        <v>0</v>
      </c>
      <c r="K394" s="6" t="str">
        <f aca="false">IF(F394=1,COUNTIF($F$2:F394,1),"")</f>
        <v/>
      </c>
    </row>
    <row r="395" customFormat="false" ht="15" hidden="false" customHeight="false" outlineLevel="0" collapsed="false">
      <c r="A395" s="6" t="n">
        <v>3222.243</v>
      </c>
      <c r="B395" s="6" t="n">
        <v>1.69157509157509</v>
      </c>
      <c r="C395" s="6" t="n">
        <v>80</v>
      </c>
      <c r="D395" s="6" t="n">
        <v>-1</v>
      </c>
      <c r="E395" s="6" t="n">
        <v>1.69157509157509</v>
      </c>
      <c r="F395" s="6" t="n">
        <v>0</v>
      </c>
      <c r="G395" s="6" t="n">
        <v>0</v>
      </c>
      <c r="H395" s="6" t="str">
        <f aca="false">IF(AND(A395&gt;=Stimuli!$B$2,A395&lt;=Stimuli!$C$2),Stimuli!$A$2,IF(AND(A395&gt;=Stimuli!$B$3,A395&lt;=Stimuli!$C$3),Stimuli!$A$3,IF(AND(A395&gt;=Stimuli!$B$4,A395&lt;=Stimuli!$C$4),Stimuli!$A$4,"")))</f>
        <v>01 Quiet baseline (60s)</v>
      </c>
      <c r="I395" s="6" t="n">
        <f aca="false">(B395-B394)/((A395-A394)/1000)</f>
        <v>0</v>
      </c>
      <c r="J395" s="6" t="n">
        <f aca="false">IF(OR(B395&lt;Rules!$B$2,B395&gt;Rules!$B$3,ABS(I395)&gt;Rules!$B$4,OR(B396&lt;Rules!$B$2,B396&gt;Rules!$B$3,ABS(I396)&gt;Rules!$B$4)),1,0)</f>
        <v>0</v>
      </c>
      <c r="K395" s="6" t="str">
        <f aca="false">IF(F395=1,COUNTIF($F$2:F395,1),"")</f>
        <v/>
      </c>
    </row>
    <row r="396" customFormat="false" ht="15" hidden="false" customHeight="false" outlineLevel="0" collapsed="false">
      <c r="A396" s="6" t="n">
        <v>3230.0555</v>
      </c>
      <c r="B396" s="6" t="n">
        <v>1.69157509157509</v>
      </c>
      <c r="C396" s="6" t="n">
        <v>80</v>
      </c>
      <c r="D396" s="6" t="n">
        <v>-1</v>
      </c>
      <c r="E396" s="6" t="n">
        <v>1.69157509157509</v>
      </c>
      <c r="F396" s="6" t="n">
        <v>0</v>
      </c>
      <c r="G396" s="6" t="n">
        <v>0</v>
      </c>
      <c r="H396" s="6" t="str">
        <f aca="false">IF(AND(A396&gt;=Stimuli!$B$2,A396&lt;=Stimuli!$C$2),Stimuli!$A$2,IF(AND(A396&gt;=Stimuli!$B$3,A396&lt;=Stimuli!$C$3),Stimuli!$A$3,IF(AND(A396&gt;=Stimuli!$B$4,A396&lt;=Stimuli!$C$4),Stimuli!$A$4,"")))</f>
        <v>01 Quiet baseline (60s)</v>
      </c>
      <c r="I396" s="6" t="n">
        <f aca="false">(B396-B395)/((A396-A395)/1000)</f>
        <v>0</v>
      </c>
      <c r="J396" s="6" t="n">
        <f aca="false">IF(OR(B396&lt;Rules!$B$2,B396&gt;Rules!$B$3,ABS(I396)&gt;Rules!$B$4,OR(B397&lt;Rules!$B$2,B397&gt;Rules!$B$3,ABS(I397)&gt;Rules!$B$4)),1,0)</f>
        <v>0</v>
      </c>
      <c r="K396" s="6" t="str">
        <f aca="false">IF(F396=1,COUNTIF($F$2:F396,1),"")</f>
        <v/>
      </c>
    </row>
    <row r="397" customFormat="false" ht="15" hidden="false" customHeight="false" outlineLevel="0" collapsed="false">
      <c r="A397" s="6" t="n">
        <v>3237.868</v>
      </c>
      <c r="B397" s="6" t="n">
        <v>1.69450549450549</v>
      </c>
      <c r="C397" s="6" t="n">
        <v>80</v>
      </c>
      <c r="D397" s="6" t="n">
        <v>-1</v>
      </c>
      <c r="E397" s="6" t="n">
        <v>1.69157509157509</v>
      </c>
      <c r="F397" s="6" t="n">
        <v>0</v>
      </c>
      <c r="G397" s="6" t="n">
        <v>0</v>
      </c>
      <c r="H397" s="6" t="str">
        <f aca="false">IF(AND(A397&gt;=Stimuli!$B$2,A397&lt;=Stimuli!$C$2),Stimuli!$A$2,IF(AND(A397&gt;=Stimuli!$B$3,A397&lt;=Stimuli!$C$3),Stimuli!$A$3,IF(AND(A397&gt;=Stimuli!$B$4,A397&lt;=Stimuli!$C$4),Stimuli!$A$4,"")))</f>
        <v>01 Quiet baseline (60s)</v>
      </c>
      <c r="I397" s="6" t="n">
        <f aca="false">(B397-B396)/((A397-A396)/1000)</f>
        <v>0.375091575091602</v>
      </c>
      <c r="J397" s="6" t="n">
        <f aca="false">IF(OR(B397&lt;Rules!$B$2,B397&gt;Rules!$B$3,ABS(I397)&gt;Rules!$B$4,OR(B398&lt;Rules!$B$2,B398&gt;Rules!$B$3,ABS(I398)&gt;Rules!$B$4)),1,0)</f>
        <v>0</v>
      </c>
      <c r="K397" s="6" t="str">
        <f aca="false">IF(F397=1,COUNTIF($F$2:F397,1),"")</f>
        <v/>
      </c>
    </row>
    <row r="398" customFormat="false" ht="15" hidden="false" customHeight="false" outlineLevel="0" collapsed="false">
      <c r="A398" s="6" t="n">
        <v>3245.6805</v>
      </c>
      <c r="B398" s="6" t="n">
        <v>1.69157509157509</v>
      </c>
      <c r="C398" s="6" t="n">
        <v>80</v>
      </c>
      <c r="D398" s="6" t="n">
        <v>-1</v>
      </c>
      <c r="E398" s="6" t="n">
        <v>1.69157509157509</v>
      </c>
      <c r="F398" s="6" t="n">
        <v>0</v>
      </c>
      <c r="G398" s="6" t="n">
        <v>0</v>
      </c>
      <c r="H398" s="6" t="str">
        <f aca="false">IF(AND(A398&gt;=Stimuli!$B$2,A398&lt;=Stimuli!$C$2),Stimuli!$A$2,IF(AND(A398&gt;=Stimuli!$B$3,A398&lt;=Stimuli!$C$3),Stimuli!$A$3,IF(AND(A398&gt;=Stimuli!$B$4,A398&lt;=Stimuli!$C$4),Stimuli!$A$4,"")))</f>
        <v>01 Quiet baseline (60s)</v>
      </c>
      <c r="I398" s="6" t="n">
        <f aca="false">(B398-B397)/((A398-A397)/1000)</f>
        <v>-0.375091575091602</v>
      </c>
      <c r="J398" s="6" t="n">
        <f aca="false">IF(OR(B398&lt;Rules!$B$2,B398&gt;Rules!$B$3,ABS(I398)&gt;Rules!$B$4,OR(B399&lt;Rules!$B$2,B399&gt;Rules!$B$3,ABS(I399)&gt;Rules!$B$4)),1,0)</f>
        <v>0</v>
      </c>
      <c r="K398" s="6" t="str">
        <f aca="false">IF(F398=1,COUNTIF($F$2:F398,1),"")</f>
        <v/>
      </c>
    </row>
    <row r="399" customFormat="false" ht="15" hidden="false" customHeight="false" outlineLevel="0" collapsed="false">
      <c r="A399" s="6" t="n">
        <v>3253.493</v>
      </c>
      <c r="B399" s="6" t="n">
        <v>1.6959706959707</v>
      </c>
      <c r="C399" s="6" t="n">
        <v>80</v>
      </c>
      <c r="D399" s="6" t="n">
        <v>-1</v>
      </c>
      <c r="E399" s="6" t="n">
        <v>1.69157509157509</v>
      </c>
      <c r="F399" s="6" t="n">
        <v>0</v>
      </c>
      <c r="G399" s="6" t="n">
        <v>0</v>
      </c>
      <c r="H399" s="6" t="str">
        <f aca="false">IF(AND(A399&gt;=Stimuli!$B$2,A399&lt;=Stimuli!$C$2),Stimuli!$A$2,IF(AND(A399&gt;=Stimuli!$B$3,A399&lt;=Stimuli!$C$3),Stimuli!$A$3,IF(AND(A399&gt;=Stimuli!$B$4,A399&lt;=Stimuli!$C$4),Stimuli!$A$4,"")))</f>
        <v>01 Quiet baseline (60s)</v>
      </c>
      <c r="I399" s="6" t="n">
        <f aca="false">(B399-B398)/((A399-A398)/1000)</f>
        <v>0.562637362637446</v>
      </c>
      <c r="J399" s="6" t="n">
        <f aca="false">IF(OR(B399&lt;Rules!$B$2,B399&gt;Rules!$B$3,ABS(I399)&gt;Rules!$B$4,OR(B400&lt;Rules!$B$2,B400&gt;Rules!$B$3,ABS(I400)&gt;Rules!$B$4)),1,0)</f>
        <v>0</v>
      </c>
      <c r="K399" s="6" t="str">
        <f aca="false">IF(F399=1,COUNTIF($F$2:F399,1),"")</f>
        <v/>
      </c>
    </row>
    <row r="400" customFormat="false" ht="15" hidden="false" customHeight="false" outlineLevel="0" collapsed="false">
      <c r="A400" s="6" t="n">
        <v>3261.3055</v>
      </c>
      <c r="B400" s="6" t="n">
        <v>1.69157509157509</v>
      </c>
      <c r="C400" s="6" t="n">
        <v>80</v>
      </c>
      <c r="D400" s="6" t="n">
        <v>-1</v>
      </c>
      <c r="E400" s="6" t="n">
        <v>1.69157509157509</v>
      </c>
      <c r="F400" s="6" t="n">
        <v>0</v>
      </c>
      <c r="G400" s="6" t="n">
        <v>0</v>
      </c>
      <c r="H400" s="6" t="str">
        <f aca="false">IF(AND(A400&gt;=Stimuli!$B$2,A400&lt;=Stimuli!$C$2),Stimuli!$A$2,IF(AND(A400&gt;=Stimuli!$B$3,A400&lt;=Stimuli!$C$3),Stimuli!$A$3,IF(AND(A400&gt;=Stimuli!$B$4,A400&lt;=Stimuli!$C$4),Stimuli!$A$4,"")))</f>
        <v>01 Quiet baseline (60s)</v>
      </c>
      <c r="I400" s="6" t="n">
        <f aca="false">(B400-B399)/((A400-A399)/1000)</f>
        <v>-0.562637362637446</v>
      </c>
      <c r="J400" s="6" t="n">
        <f aca="false">IF(OR(B400&lt;Rules!$B$2,B400&gt;Rules!$B$3,ABS(I400)&gt;Rules!$B$4,OR(B401&lt;Rules!$B$2,B401&gt;Rules!$B$3,ABS(I401)&gt;Rules!$B$4)),1,0)</f>
        <v>0</v>
      </c>
      <c r="K400" s="6" t="str">
        <f aca="false">IF(F400=1,COUNTIF($F$2:F400,1),"")</f>
        <v/>
      </c>
    </row>
    <row r="401" customFormat="false" ht="15" hidden="false" customHeight="false" outlineLevel="0" collapsed="false">
      <c r="A401" s="6" t="n">
        <v>3269.118</v>
      </c>
      <c r="B401" s="6" t="n">
        <v>1.6974358974359</v>
      </c>
      <c r="C401" s="6" t="n">
        <v>80</v>
      </c>
      <c r="D401" s="6" t="n">
        <v>-1</v>
      </c>
      <c r="E401" s="6" t="n">
        <v>1.69304029304029</v>
      </c>
      <c r="F401" s="6" t="n">
        <v>0</v>
      </c>
      <c r="G401" s="6" t="n">
        <v>0</v>
      </c>
      <c r="H401" s="6" t="str">
        <f aca="false">IF(AND(A401&gt;=Stimuli!$B$2,A401&lt;=Stimuli!$C$2),Stimuli!$A$2,IF(AND(A401&gt;=Stimuli!$B$3,A401&lt;=Stimuli!$C$3),Stimuli!$A$3,IF(AND(A401&gt;=Stimuli!$B$4,A401&lt;=Stimuli!$C$4),Stimuli!$A$4,"")))</f>
        <v>01 Quiet baseline (60s)</v>
      </c>
      <c r="I401" s="6" t="n">
        <f aca="false">(B401-B400)/((A401-A400)/1000)</f>
        <v>0.750183150183318</v>
      </c>
      <c r="J401" s="6" t="n">
        <f aca="false">IF(OR(B401&lt;Rules!$B$2,B401&gt;Rules!$B$3,ABS(I401)&gt;Rules!$B$4,OR(B402&lt;Rules!$B$2,B402&gt;Rules!$B$3,ABS(I402)&gt;Rules!$B$4)),1,0)</f>
        <v>0</v>
      </c>
      <c r="K401" s="6" t="str">
        <f aca="false">IF(F401=1,COUNTIF($F$2:F401,1),"")</f>
        <v/>
      </c>
    </row>
    <row r="402" customFormat="false" ht="15" hidden="false" customHeight="false" outlineLevel="0" collapsed="false">
      <c r="A402" s="6" t="n">
        <v>3276.9305</v>
      </c>
      <c r="B402" s="6" t="n">
        <v>1.69304029304029</v>
      </c>
      <c r="C402" s="6" t="n">
        <v>80</v>
      </c>
      <c r="D402" s="6" t="n">
        <v>-1</v>
      </c>
      <c r="E402" s="6" t="n">
        <v>1.69304029304029</v>
      </c>
      <c r="F402" s="6" t="n">
        <v>0</v>
      </c>
      <c r="G402" s="6" t="n">
        <v>0</v>
      </c>
      <c r="H402" s="6" t="str">
        <f aca="false">IF(AND(A402&gt;=Stimuli!$B$2,A402&lt;=Stimuli!$C$2),Stimuli!$A$2,IF(AND(A402&gt;=Stimuli!$B$3,A402&lt;=Stimuli!$C$3),Stimuli!$A$3,IF(AND(A402&gt;=Stimuli!$B$4,A402&lt;=Stimuli!$C$4),Stimuli!$A$4,"")))</f>
        <v>01 Quiet baseline (60s)</v>
      </c>
      <c r="I402" s="6" t="n">
        <f aca="false">(B402-B401)/((A402-A401)/1000)</f>
        <v>-0.562637362637446</v>
      </c>
      <c r="J402" s="6" t="n">
        <f aca="false">IF(OR(B402&lt;Rules!$B$2,B402&gt;Rules!$B$3,ABS(I402)&gt;Rules!$B$4,OR(B403&lt;Rules!$B$2,B403&gt;Rules!$B$3,ABS(I403)&gt;Rules!$B$4)),1,0)</f>
        <v>0</v>
      </c>
      <c r="K402" s="6" t="str">
        <f aca="false">IF(F402=1,COUNTIF($F$2:F402,1),"")</f>
        <v/>
      </c>
    </row>
    <row r="403" customFormat="false" ht="15" hidden="false" customHeight="false" outlineLevel="0" collapsed="false">
      <c r="A403" s="6" t="n">
        <v>3284.743</v>
      </c>
      <c r="B403" s="6" t="n">
        <v>1.6989010989011</v>
      </c>
      <c r="C403" s="6" t="n">
        <v>80</v>
      </c>
      <c r="D403" s="6" t="n">
        <v>-1</v>
      </c>
      <c r="E403" s="6" t="n">
        <v>1.69304029304029</v>
      </c>
      <c r="F403" s="6" t="n">
        <v>0</v>
      </c>
      <c r="G403" s="6" t="n">
        <v>0</v>
      </c>
      <c r="H403" s="6" t="str">
        <f aca="false">IF(AND(A403&gt;=Stimuli!$B$2,A403&lt;=Stimuli!$C$2),Stimuli!$A$2,IF(AND(A403&gt;=Stimuli!$B$3,A403&lt;=Stimuli!$C$3),Stimuli!$A$3,IF(AND(A403&gt;=Stimuli!$B$4,A403&lt;=Stimuli!$C$4),Stimuli!$A$4,"")))</f>
        <v>01 Quiet baseline (60s)</v>
      </c>
      <c r="I403" s="6" t="n">
        <f aca="false">(B403-B402)/((A403-A402)/1000)</f>
        <v>0.750183150183034</v>
      </c>
      <c r="J403" s="6" t="n">
        <f aca="false">IF(OR(B403&lt;Rules!$B$2,B403&gt;Rules!$B$3,ABS(I403)&gt;Rules!$B$4,OR(B404&lt;Rules!$B$2,B404&gt;Rules!$B$3,ABS(I404)&gt;Rules!$B$4)),1,0)</f>
        <v>0</v>
      </c>
      <c r="K403" s="6" t="str">
        <f aca="false">IF(F403=1,COUNTIF($F$2:F403,1),"")</f>
        <v/>
      </c>
    </row>
    <row r="404" customFormat="false" ht="15" hidden="false" customHeight="false" outlineLevel="0" collapsed="false">
      <c r="A404" s="6" t="n">
        <v>3292.5555</v>
      </c>
      <c r="B404" s="6" t="n">
        <v>1.69304029304029</v>
      </c>
      <c r="C404" s="6" t="n">
        <v>80</v>
      </c>
      <c r="D404" s="6" t="n">
        <v>-1</v>
      </c>
      <c r="E404" s="6" t="n">
        <v>1.69304029304029</v>
      </c>
      <c r="F404" s="6" t="n">
        <v>0</v>
      </c>
      <c r="G404" s="6" t="n">
        <v>0</v>
      </c>
      <c r="H404" s="6" t="str">
        <f aca="false">IF(AND(A404&gt;=Stimuli!$B$2,A404&lt;=Stimuli!$C$2),Stimuli!$A$2,IF(AND(A404&gt;=Stimuli!$B$3,A404&lt;=Stimuli!$C$3),Stimuli!$A$3,IF(AND(A404&gt;=Stimuli!$B$4,A404&lt;=Stimuli!$C$4),Stimuli!$A$4,"")))</f>
        <v>01 Quiet baseline (60s)</v>
      </c>
      <c r="I404" s="6" t="n">
        <f aca="false">(B404-B403)/((A404-A403)/1000)</f>
        <v>-0.750183150183034</v>
      </c>
      <c r="J404" s="6" t="n">
        <f aca="false">IF(OR(B404&lt;Rules!$B$2,B404&gt;Rules!$B$3,ABS(I404)&gt;Rules!$B$4,OR(B405&lt;Rules!$B$2,B405&gt;Rules!$B$3,ABS(I405)&gt;Rules!$B$4)),1,0)</f>
        <v>0</v>
      </c>
      <c r="K404" s="6" t="str">
        <f aca="false">IF(F404=1,COUNTIF($F$2:F404,1),"")</f>
        <v/>
      </c>
    </row>
    <row r="405" customFormat="false" ht="15" hidden="false" customHeight="false" outlineLevel="0" collapsed="false">
      <c r="A405" s="6" t="n">
        <v>3300.368</v>
      </c>
      <c r="B405" s="6" t="n">
        <v>1.6989010989011</v>
      </c>
      <c r="C405" s="6" t="n">
        <v>80</v>
      </c>
      <c r="D405" s="6" t="n">
        <v>-1</v>
      </c>
      <c r="E405" s="6" t="n">
        <v>1.69304029304029</v>
      </c>
      <c r="F405" s="6" t="n">
        <v>0</v>
      </c>
      <c r="G405" s="6" t="n">
        <v>0</v>
      </c>
      <c r="H405" s="6" t="str">
        <f aca="false">IF(AND(A405&gt;=Stimuli!$B$2,A405&lt;=Stimuli!$C$2),Stimuli!$A$2,IF(AND(A405&gt;=Stimuli!$B$3,A405&lt;=Stimuli!$C$3),Stimuli!$A$3,IF(AND(A405&gt;=Stimuli!$B$4,A405&lt;=Stimuli!$C$4),Stimuli!$A$4,"")))</f>
        <v>01 Quiet baseline (60s)</v>
      </c>
      <c r="I405" s="6" t="n">
        <f aca="false">(B405-B404)/((A405-A404)/1000)</f>
        <v>0.750183150183034</v>
      </c>
      <c r="J405" s="6" t="n">
        <f aca="false">IF(OR(B405&lt;Rules!$B$2,B405&gt;Rules!$B$3,ABS(I405)&gt;Rules!$B$4,OR(B406&lt;Rules!$B$2,B406&gt;Rules!$B$3,ABS(I406)&gt;Rules!$B$4)),1,0)</f>
        <v>0</v>
      </c>
      <c r="K405" s="6" t="str">
        <f aca="false">IF(F405=1,COUNTIF($F$2:F405,1),"")</f>
        <v/>
      </c>
    </row>
    <row r="406" customFormat="false" ht="15" hidden="false" customHeight="false" outlineLevel="0" collapsed="false">
      <c r="A406" s="6" t="n">
        <v>3308.1805</v>
      </c>
      <c r="B406" s="6" t="n">
        <v>1.69450549450549</v>
      </c>
      <c r="C406" s="6" t="n">
        <v>80</v>
      </c>
      <c r="D406" s="6" t="n">
        <v>-1</v>
      </c>
      <c r="E406" s="6" t="n">
        <v>1.69304029304029</v>
      </c>
      <c r="F406" s="6" t="n">
        <v>0</v>
      </c>
      <c r="G406" s="6" t="n">
        <v>0</v>
      </c>
      <c r="H406" s="6" t="str">
        <f aca="false">IF(AND(A406&gt;=Stimuli!$B$2,A406&lt;=Stimuli!$C$2),Stimuli!$A$2,IF(AND(A406&gt;=Stimuli!$B$3,A406&lt;=Stimuli!$C$3),Stimuli!$A$3,IF(AND(A406&gt;=Stimuli!$B$4,A406&lt;=Stimuli!$C$4),Stimuli!$A$4,"")))</f>
        <v>01 Quiet baseline (60s)</v>
      </c>
      <c r="I406" s="6" t="n">
        <f aca="false">(B406-B405)/((A406-A405)/1000)</f>
        <v>-0.562637362637304</v>
      </c>
      <c r="J406" s="6" t="n">
        <f aca="false">IF(OR(B406&lt;Rules!$B$2,B406&gt;Rules!$B$3,ABS(I406)&gt;Rules!$B$4,OR(B407&lt;Rules!$B$2,B407&gt;Rules!$B$3,ABS(I407)&gt;Rules!$B$4)),1,0)</f>
        <v>0</v>
      </c>
      <c r="K406" s="6" t="str">
        <f aca="false">IF(F406=1,COUNTIF($F$2:F406,1),"")</f>
        <v/>
      </c>
    </row>
    <row r="407" customFormat="false" ht="15" hidden="false" customHeight="false" outlineLevel="0" collapsed="false">
      <c r="A407" s="6" t="n">
        <v>3315.993</v>
      </c>
      <c r="B407" s="6" t="n">
        <v>1.6989010989011</v>
      </c>
      <c r="C407" s="6" t="n">
        <v>80</v>
      </c>
      <c r="D407" s="6" t="n">
        <v>-1</v>
      </c>
      <c r="E407" s="6" t="n">
        <v>1.69304029304029</v>
      </c>
      <c r="F407" s="6" t="n">
        <v>0</v>
      </c>
      <c r="G407" s="6" t="n">
        <v>0</v>
      </c>
      <c r="H407" s="6" t="str">
        <f aca="false">IF(AND(A407&gt;=Stimuli!$B$2,A407&lt;=Stimuli!$C$2),Stimuli!$A$2,IF(AND(A407&gt;=Stimuli!$B$3,A407&lt;=Stimuli!$C$3),Stimuli!$A$3,IF(AND(A407&gt;=Stimuli!$B$4,A407&lt;=Stimuli!$C$4),Stimuli!$A$4,"")))</f>
        <v>01 Quiet baseline (60s)</v>
      </c>
      <c r="I407" s="6" t="n">
        <f aca="false">(B407-B406)/((A407-A406)/1000)</f>
        <v>0.562637362637304</v>
      </c>
      <c r="J407" s="6" t="n">
        <f aca="false">IF(OR(B407&lt;Rules!$B$2,B407&gt;Rules!$B$3,ABS(I407)&gt;Rules!$B$4,OR(B408&lt;Rules!$B$2,B408&gt;Rules!$B$3,ABS(I408)&gt;Rules!$B$4)),1,0)</f>
        <v>0</v>
      </c>
      <c r="K407" s="6" t="str">
        <f aca="false">IF(F407=1,COUNTIF($F$2:F407,1),"")</f>
        <v/>
      </c>
    </row>
    <row r="408" customFormat="false" ht="15" hidden="false" customHeight="false" outlineLevel="0" collapsed="false">
      <c r="A408" s="6" t="n">
        <v>3323.8055</v>
      </c>
      <c r="B408" s="6" t="n">
        <v>1.6959706959707</v>
      </c>
      <c r="C408" s="6" t="n">
        <v>80</v>
      </c>
      <c r="D408" s="6" t="n">
        <v>-1</v>
      </c>
      <c r="E408" s="6" t="n">
        <v>1.69304029304029</v>
      </c>
      <c r="F408" s="6" t="n">
        <v>0</v>
      </c>
      <c r="G408" s="6" t="n">
        <v>0</v>
      </c>
      <c r="H408" s="6" t="str">
        <f aca="false">IF(AND(A408&gt;=Stimuli!$B$2,A408&lt;=Stimuli!$C$2),Stimuli!$A$2,IF(AND(A408&gt;=Stimuli!$B$3,A408&lt;=Stimuli!$C$3),Stimuli!$A$3,IF(AND(A408&gt;=Stimuli!$B$4,A408&lt;=Stimuli!$C$4),Stimuli!$A$4,"")))</f>
        <v>01 Quiet baseline (60s)</v>
      </c>
      <c r="I408" s="6" t="n">
        <f aca="false">(B408-B407)/((A408-A407)/1000)</f>
        <v>-0.37509157509146</v>
      </c>
      <c r="J408" s="6" t="n">
        <f aca="false">IF(OR(B408&lt;Rules!$B$2,B408&gt;Rules!$B$3,ABS(I408)&gt;Rules!$B$4,OR(B409&lt;Rules!$B$2,B409&gt;Rules!$B$3,ABS(I409)&gt;Rules!$B$4)),1,0)</f>
        <v>0</v>
      </c>
      <c r="K408" s="6" t="str">
        <f aca="false">IF(F408=1,COUNTIF($F$2:F408,1),"")</f>
        <v/>
      </c>
    </row>
    <row r="409" customFormat="false" ht="15" hidden="false" customHeight="false" outlineLevel="0" collapsed="false">
      <c r="A409" s="6" t="n">
        <v>3331.618</v>
      </c>
      <c r="B409" s="6" t="n">
        <v>1.6989010989011</v>
      </c>
      <c r="C409" s="6" t="n">
        <v>80</v>
      </c>
      <c r="D409" s="6" t="n">
        <v>-1</v>
      </c>
      <c r="E409" s="6" t="n">
        <v>1.69304029304029</v>
      </c>
      <c r="F409" s="6" t="n">
        <v>0</v>
      </c>
      <c r="G409" s="6" t="n">
        <v>0</v>
      </c>
      <c r="H409" s="6" t="str">
        <f aca="false">IF(AND(A409&gt;=Stimuli!$B$2,A409&lt;=Stimuli!$C$2),Stimuli!$A$2,IF(AND(A409&gt;=Stimuli!$B$3,A409&lt;=Stimuli!$C$3),Stimuli!$A$3,IF(AND(A409&gt;=Stimuli!$B$4,A409&lt;=Stimuli!$C$4),Stimuli!$A$4,"")))</f>
        <v>01 Quiet baseline (60s)</v>
      </c>
      <c r="I409" s="6" t="n">
        <f aca="false">(B409-B408)/((A409-A408)/1000)</f>
        <v>0.37509157509146</v>
      </c>
      <c r="J409" s="6" t="n">
        <f aca="false">IF(OR(B409&lt;Rules!$B$2,B409&gt;Rules!$B$3,ABS(I409)&gt;Rules!$B$4,OR(B410&lt;Rules!$B$2,B410&gt;Rules!$B$3,ABS(I410)&gt;Rules!$B$4)),1,0)</f>
        <v>0</v>
      </c>
      <c r="K409" s="6" t="str">
        <f aca="false">IF(F409=1,COUNTIF($F$2:F409,1),"")</f>
        <v/>
      </c>
    </row>
    <row r="410" customFormat="false" ht="15" hidden="false" customHeight="false" outlineLevel="0" collapsed="false">
      <c r="A410" s="6" t="n">
        <v>3339.4305</v>
      </c>
      <c r="B410" s="6" t="n">
        <v>1.6974358974359</v>
      </c>
      <c r="C410" s="6" t="n">
        <v>80</v>
      </c>
      <c r="D410" s="6" t="n">
        <v>-1</v>
      </c>
      <c r="E410" s="6" t="n">
        <v>1.69304029304029</v>
      </c>
      <c r="F410" s="6" t="n">
        <v>0</v>
      </c>
      <c r="G410" s="6" t="n">
        <v>0</v>
      </c>
      <c r="H410" s="6" t="str">
        <f aca="false">IF(AND(A410&gt;=Stimuli!$B$2,A410&lt;=Stimuli!$C$2),Stimuli!$A$2,IF(AND(A410&gt;=Stimuli!$B$3,A410&lt;=Stimuli!$C$3),Stimuli!$A$3,IF(AND(A410&gt;=Stimuli!$B$4,A410&lt;=Stimuli!$C$4),Stimuli!$A$4,"")))</f>
        <v>01 Quiet baseline (60s)</v>
      </c>
      <c r="I410" s="6" t="n">
        <f aca="false">(B410-B409)/((A410-A409)/1000)</f>
        <v>-0.187545787545588</v>
      </c>
      <c r="J410" s="6" t="n">
        <f aca="false">IF(OR(B410&lt;Rules!$B$2,B410&gt;Rules!$B$3,ABS(I410)&gt;Rules!$B$4,OR(B411&lt;Rules!$B$2,B411&gt;Rules!$B$3,ABS(I411)&gt;Rules!$B$4)),1,0)</f>
        <v>0</v>
      </c>
      <c r="K410" s="6" t="str">
        <f aca="false">IF(F410=1,COUNTIF($F$2:F410,1),"")</f>
        <v/>
      </c>
    </row>
    <row r="411" customFormat="false" ht="15" hidden="false" customHeight="false" outlineLevel="0" collapsed="false">
      <c r="A411" s="6" t="n">
        <v>3347.243</v>
      </c>
      <c r="B411" s="6" t="n">
        <v>1.6989010989011</v>
      </c>
      <c r="C411" s="6" t="n">
        <v>80</v>
      </c>
      <c r="D411" s="6" t="n">
        <v>-1</v>
      </c>
      <c r="E411" s="6" t="n">
        <v>1.69304029304029</v>
      </c>
      <c r="F411" s="6" t="n">
        <v>0</v>
      </c>
      <c r="G411" s="6" t="n">
        <v>0</v>
      </c>
      <c r="H411" s="6" t="str">
        <f aca="false">IF(AND(A411&gt;=Stimuli!$B$2,A411&lt;=Stimuli!$C$2),Stimuli!$A$2,IF(AND(A411&gt;=Stimuli!$B$3,A411&lt;=Stimuli!$C$3),Stimuli!$A$3,IF(AND(A411&gt;=Stimuli!$B$4,A411&lt;=Stimuli!$C$4),Stimuli!$A$4,"")))</f>
        <v>01 Quiet baseline (60s)</v>
      </c>
      <c r="I411" s="6" t="n">
        <f aca="false">(B411-B410)/((A411-A410)/1000)</f>
        <v>0.187545787545588</v>
      </c>
      <c r="J411" s="6" t="n">
        <f aca="false">IF(OR(B411&lt;Rules!$B$2,B411&gt;Rules!$B$3,ABS(I411)&gt;Rules!$B$4,OR(B412&lt;Rules!$B$2,B412&gt;Rules!$B$3,ABS(I412)&gt;Rules!$B$4)),1,0)</f>
        <v>0</v>
      </c>
      <c r="K411" s="6" t="str">
        <f aca="false">IF(F411=1,COUNTIF($F$2:F411,1),"")</f>
        <v/>
      </c>
    </row>
    <row r="412" customFormat="false" ht="15" hidden="false" customHeight="false" outlineLevel="0" collapsed="false">
      <c r="A412" s="6" t="n">
        <v>3355.0555</v>
      </c>
      <c r="B412" s="6" t="n">
        <v>1.6989010989011</v>
      </c>
      <c r="C412" s="6" t="n">
        <v>80</v>
      </c>
      <c r="D412" s="6" t="n">
        <v>-1</v>
      </c>
      <c r="E412" s="6" t="n">
        <v>1.69450549450549</v>
      </c>
      <c r="F412" s="6" t="n">
        <v>0</v>
      </c>
      <c r="G412" s="6" t="n">
        <v>0</v>
      </c>
      <c r="H412" s="6" t="str">
        <f aca="false">IF(AND(A412&gt;=Stimuli!$B$2,A412&lt;=Stimuli!$C$2),Stimuli!$A$2,IF(AND(A412&gt;=Stimuli!$B$3,A412&lt;=Stimuli!$C$3),Stimuli!$A$3,IF(AND(A412&gt;=Stimuli!$B$4,A412&lt;=Stimuli!$C$4),Stimuli!$A$4,"")))</f>
        <v>01 Quiet baseline (60s)</v>
      </c>
      <c r="I412" s="6" t="n">
        <f aca="false">(B412-B411)/((A412-A411)/1000)</f>
        <v>0</v>
      </c>
      <c r="J412" s="6" t="n">
        <f aca="false">IF(OR(B412&lt;Rules!$B$2,B412&gt;Rules!$B$3,ABS(I412)&gt;Rules!$B$4,OR(B413&lt;Rules!$B$2,B413&gt;Rules!$B$3,ABS(I413)&gt;Rules!$B$4)),1,0)</f>
        <v>0</v>
      </c>
      <c r="K412" s="6" t="str">
        <f aca="false">IF(F412=1,COUNTIF($F$2:F412,1),"")</f>
        <v/>
      </c>
    </row>
    <row r="413" customFormat="false" ht="15" hidden="false" customHeight="false" outlineLevel="0" collapsed="false">
      <c r="A413" s="6" t="n">
        <v>3362.868</v>
      </c>
      <c r="B413" s="6" t="n">
        <v>1.6974358974359</v>
      </c>
      <c r="C413" s="6" t="n">
        <v>80</v>
      </c>
      <c r="D413" s="6" t="n">
        <v>-1</v>
      </c>
      <c r="E413" s="6" t="n">
        <v>1.69450549450549</v>
      </c>
      <c r="F413" s="6" t="n">
        <v>0</v>
      </c>
      <c r="G413" s="6" t="n">
        <v>0</v>
      </c>
      <c r="H413" s="6" t="str">
        <f aca="false">IF(AND(A413&gt;=Stimuli!$B$2,A413&lt;=Stimuli!$C$2),Stimuli!$A$2,IF(AND(A413&gt;=Stimuli!$B$3,A413&lt;=Stimuli!$C$3),Stimuli!$A$3,IF(AND(A413&gt;=Stimuli!$B$4,A413&lt;=Stimuli!$C$4),Stimuli!$A$4,"")))</f>
        <v>01 Quiet baseline (60s)</v>
      </c>
      <c r="I413" s="6" t="n">
        <f aca="false">(B413-B412)/((A413-A412)/1000)</f>
        <v>-0.187545787545588</v>
      </c>
      <c r="J413" s="6" t="n">
        <f aca="false">IF(OR(B413&lt;Rules!$B$2,B413&gt;Rules!$B$3,ABS(I413)&gt;Rules!$B$4,OR(B414&lt;Rules!$B$2,B414&gt;Rules!$B$3,ABS(I414)&gt;Rules!$B$4)),1,0)</f>
        <v>0</v>
      </c>
      <c r="K413" s="6" t="str">
        <f aca="false">IF(F413=1,COUNTIF($F$2:F413,1),"")</f>
        <v/>
      </c>
    </row>
    <row r="414" customFormat="false" ht="15" hidden="false" customHeight="false" outlineLevel="0" collapsed="false">
      <c r="A414" s="6" t="n">
        <v>3370.6805</v>
      </c>
      <c r="B414" s="6" t="n">
        <v>1.7003663003663</v>
      </c>
      <c r="C414" s="6" t="n">
        <v>80</v>
      </c>
      <c r="D414" s="6" t="n">
        <v>-1</v>
      </c>
      <c r="E414" s="6" t="n">
        <v>1.69450549450549</v>
      </c>
      <c r="F414" s="6" t="n">
        <v>0</v>
      </c>
      <c r="G414" s="6" t="n">
        <v>0</v>
      </c>
      <c r="H414" s="6" t="str">
        <f aca="false">IF(AND(A414&gt;=Stimuli!$B$2,A414&lt;=Stimuli!$C$2),Stimuli!$A$2,IF(AND(A414&gt;=Stimuli!$B$3,A414&lt;=Stimuli!$C$3),Stimuli!$A$3,IF(AND(A414&gt;=Stimuli!$B$4,A414&lt;=Stimuli!$C$4),Stimuli!$A$4,"")))</f>
        <v>01 Quiet baseline (60s)</v>
      </c>
      <c r="I414" s="6" t="n">
        <f aca="false">(B414-B413)/((A414-A413)/1000)</f>
        <v>0.37509157509146</v>
      </c>
      <c r="J414" s="6" t="n">
        <f aca="false">IF(OR(B414&lt;Rules!$B$2,B414&gt;Rules!$B$3,ABS(I414)&gt;Rules!$B$4,OR(B415&lt;Rules!$B$2,B415&gt;Rules!$B$3,ABS(I415)&gt;Rules!$B$4)),1,0)</f>
        <v>0</v>
      </c>
      <c r="K414" s="6" t="str">
        <f aca="false">IF(F414=1,COUNTIF($F$2:F414,1),"")</f>
        <v/>
      </c>
    </row>
    <row r="415" customFormat="false" ht="15" hidden="false" customHeight="false" outlineLevel="0" collapsed="false">
      <c r="A415" s="6" t="n">
        <v>3378.493</v>
      </c>
      <c r="B415" s="6" t="n">
        <v>1.6974358974359</v>
      </c>
      <c r="C415" s="6" t="n">
        <v>80</v>
      </c>
      <c r="D415" s="6" t="n">
        <v>-1</v>
      </c>
      <c r="E415" s="6" t="n">
        <v>1.69450549450549</v>
      </c>
      <c r="F415" s="6" t="n">
        <v>0</v>
      </c>
      <c r="G415" s="6" t="n">
        <v>0</v>
      </c>
      <c r="H415" s="6" t="str">
        <f aca="false">IF(AND(A415&gt;=Stimuli!$B$2,A415&lt;=Stimuli!$C$2),Stimuli!$A$2,IF(AND(A415&gt;=Stimuli!$B$3,A415&lt;=Stimuli!$C$3),Stimuli!$A$3,IF(AND(A415&gt;=Stimuli!$B$4,A415&lt;=Stimuli!$C$4),Stimuli!$A$4,"")))</f>
        <v>01 Quiet baseline (60s)</v>
      </c>
      <c r="I415" s="6" t="n">
        <f aca="false">(B415-B414)/((A415-A414)/1000)</f>
        <v>-0.37509157509146</v>
      </c>
      <c r="J415" s="6" t="n">
        <f aca="false">IF(OR(B415&lt;Rules!$B$2,B415&gt;Rules!$B$3,ABS(I415)&gt;Rules!$B$4,OR(B416&lt;Rules!$B$2,B416&gt;Rules!$B$3,ABS(I416)&gt;Rules!$B$4)),1,0)</f>
        <v>0</v>
      </c>
      <c r="K415" s="6" t="str">
        <f aca="false">IF(F415=1,COUNTIF($F$2:F415,1),"")</f>
        <v/>
      </c>
    </row>
    <row r="416" customFormat="false" ht="15" hidden="false" customHeight="false" outlineLevel="0" collapsed="false">
      <c r="A416" s="6" t="n">
        <v>3386.3055</v>
      </c>
      <c r="B416" s="6" t="n">
        <v>1.7018315018315</v>
      </c>
      <c r="C416" s="6" t="n">
        <v>80</v>
      </c>
      <c r="D416" s="6" t="n">
        <v>-1</v>
      </c>
      <c r="E416" s="6" t="n">
        <v>1.69450549450549</v>
      </c>
      <c r="F416" s="6" t="n">
        <v>0</v>
      </c>
      <c r="G416" s="6" t="n">
        <v>0</v>
      </c>
      <c r="H416" s="6" t="str">
        <f aca="false">IF(AND(A416&gt;=Stimuli!$B$2,A416&lt;=Stimuli!$C$2),Stimuli!$A$2,IF(AND(A416&gt;=Stimuli!$B$3,A416&lt;=Stimuli!$C$3),Stimuli!$A$3,IF(AND(A416&gt;=Stimuli!$B$4,A416&lt;=Stimuli!$C$4),Stimuli!$A$4,"")))</f>
        <v>01 Quiet baseline (60s)</v>
      </c>
      <c r="I416" s="6" t="n">
        <f aca="false">(B416-B415)/((A416-A415)/1000)</f>
        <v>0.562637362637304</v>
      </c>
      <c r="J416" s="6" t="n">
        <f aca="false">IF(OR(B416&lt;Rules!$B$2,B416&gt;Rules!$B$3,ABS(I416)&gt;Rules!$B$4,OR(B417&lt;Rules!$B$2,B417&gt;Rules!$B$3,ABS(I417)&gt;Rules!$B$4)),1,0)</f>
        <v>0</v>
      </c>
      <c r="K416" s="6" t="str">
        <f aca="false">IF(F416=1,COUNTIF($F$2:F416,1),"")</f>
        <v/>
      </c>
    </row>
    <row r="417" customFormat="false" ht="15" hidden="false" customHeight="false" outlineLevel="0" collapsed="false">
      <c r="A417" s="6" t="n">
        <v>3394.118</v>
      </c>
      <c r="B417" s="6" t="n">
        <v>1.6974358974359</v>
      </c>
      <c r="C417" s="6" t="n">
        <v>80</v>
      </c>
      <c r="D417" s="6" t="n">
        <v>-1</v>
      </c>
      <c r="E417" s="6" t="n">
        <v>1.69450549450549</v>
      </c>
      <c r="F417" s="6" t="n">
        <v>0</v>
      </c>
      <c r="G417" s="6" t="n">
        <v>0</v>
      </c>
      <c r="H417" s="6" t="str">
        <f aca="false">IF(AND(A417&gt;=Stimuli!$B$2,A417&lt;=Stimuli!$C$2),Stimuli!$A$2,IF(AND(A417&gt;=Stimuli!$B$3,A417&lt;=Stimuli!$C$3),Stimuli!$A$3,IF(AND(A417&gt;=Stimuli!$B$4,A417&lt;=Stimuli!$C$4),Stimuli!$A$4,"")))</f>
        <v>01 Quiet baseline (60s)</v>
      </c>
      <c r="I417" s="6" t="n">
        <f aca="false">(B417-B416)/((A417-A416)/1000)</f>
        <v>-0.562637362637304</v>
      </c>
      <c r="J417" s="6" t="n">
        <f aca="false">IF(OR(B417&lt;Rules!$B$2,B417&gt;Rules!$B$3,ABS(I417)&gt;Rules!$B$4,OR(B418&lt;Rules!$B$2,B418&gt;Rules!$B$3,ABS(I418)&gt;Rules!$B$4)),1,0)</f>
        <v>0</v>
      </c>
      <c r="K417" s="6" t="str">
        <f aca="false">IF(F417=1,COUNTIF($F$2:F417,1),"")</f>
        <v/>
      </c>
    </row>
    <row r="418" customFormat="false" ht="15" hidden="false" customHeight="false" outlineLevel="0" collapsed="false">
      <c r="A418" s="6" t="n">
        <v>3401.9305</v>
      </c>
      <c r="B418" s="6" t="n">
        <v>1.7018315018315</v>
      </c>
      <c r="C418" s="6" t="n">
        <v>80</v>
      </c>
      <c r="D418" s="6" t="n">
        <v>-1</v>
      </c>
      <c r="E418" s="6" t="n">
        <v>1.69450549450549</v>
      </c>
      <c r="F418" s="6" t="n">
        <v>0</v>
      </c>
      <c r="G418" s="6" t="n">
        <v>0</v>
      </c>
      <c r="H418" s="6" t="str">
        <f aca="false">IF(AND(A418&gt;=Stimuli!$B$2,A418&lt;=Stimuli!$C$2),Stimuli!$A$2,IF(AND(A418&gt;=Stimuli!$B$3,A418&lt;=Stimuli!$C$3),Stimuli!$A$3,IF(AND(A418&gt;=Stimuli!$B$4,A418&lt;=Stimuli!$C$4),Stimuli!$A$4,"")))</f>
        <v>01 Quiet baseline (60s)</v>
      </c>
      <c r="I418" s="6" t="n">
        <f aca="false">(B418-B417)/((A418-A417)/1000)</f>
        <v>0.562637362637304</v>
      </c>
      <c r="J418" s="6" t="n">
        <f aca="false">IF(OR(B418&lt;Rules!$B$2,B418&gt;Rules!$B$3,ABS(I418)&gt;Rules!$B$4,OR(B419&lt;Rules!$B$2,B419&gt;Rules!$B$3,ABS(I419)&gt;Rules!$B$4)),1,0)</f>
        <v>0</v>
      </c>
      <c r="K418" s="6" t="str">
        <f aca="false">IF(F418=1,COUNTIF($F$2:F418,1),"")</f>
        <v/>
      </c>
    </row>
    <row r="419" customFormat="false" ht="15" hidden="false" customHeight="false" outlineLevel="0" collapsed="false">
      <c r="A419" s="6" t="n">
        <v>3409.743</v>
      </c>
      <c r="B419" s="6" t="n">
        <v>1.6959706959707</v>
      </c>
      <c r="C419" s="6" t="n">
        <v>80</v>
      </c>
      <c r="D419" s="6" t="n">
        <v>-1</v>
      </c>
      <c r="E419" s="6" t="n">
        <v>1.69450549450549</v>
      </c>
      <c r="F419" s="6" t="n">
        <v>0</v>
      </c>
      <c r="G419" s="6" t="n">
        <v>0</v>
      </c>
      <c r="H419" s="6" t="str">
        <f aca="false">IF(AND(A419&gt;=Stimuli!$B$2,A419&lt;=Stimuli!$C$2),Stimuli!$A$2,IF(AND(A419&gt;=Stimuli!$B$3,A419&lt;=Stimuli!$C$3),Stimuli!$A$3,IF(AND(A419&gt;=Stimuli!$B$4,A419&lt;=Stimuli!$C$4),Stimuli!$A$4,"")))</f>
        <v>01 Quiet baseline (60s)</v>
      </c>
      <c r="I419" s="6" t="n">
        <f aca="false">(B419-B418)/((A419-A418)/1000)</f>
        <v>-0.750183150183176</v>
      </c>
      <c r="J419" s="6" t="n">
        <f aca="false">IF(OR(B419&lt;Rules!$B$2,B419&gt;Rules!$B$3,ABS(I419)&gt;Rules!$B$4,OR(B420&lt;Rules!$B$2,B420&gt;Rules!$B$3,ABS(I420)&gt;Rules!$B$4)),1,0)</f>
        <v>0</v>
      </c>
      <c r="K419" s="6" t="str">
        <f aca="false">IF(F419=1,COUNTIF($F$2:F419,1),"")</f>
        <v/>
      </c>
    </row>
    <row r="420" customFormat="false" ht="15" hidden="false" customHeight="false" outlineLevel="0" collapsed="false">
      <c r="A420" s="6" t="n">
        <v>3417.5555</v>
      </c>
      <c r="B420" s="6" t="n">
        <v>1.7018315018315</v>
      </c>
      <c r="C420" s="6" t="n">
        <v>80</v>
      </c>
      <c r="D420" s="6" t="n">
        <v>-1</v>
      </c>
      <c r="E420" s="6" t="n">
        <v>1.69450549450549</v>
      </c>
      <c r="F420" s="6" t="n">
        <v>0</v>
      </c>
      <c r="G420" s="6" t="n">
        <v>0</v>
      </c>
      <c r="H420" s="6" t="str">
        <f aca="false">IF(AND(A420&gt;=Stimuli!$B$2,A420&lt;=Stimuli!$C$2),Stimuli!$A$2,IF(AND(A420&gt;=Stimuli!$B$3,A420&lt;=Stimuli!$C$3),Stimuli!$A$3,IF(AND(A420&gt;=Stimuli!$B$4,A420&lt;=Stimuli!$C$4),Stimuli!$A$4,"")))</f>
        <v>01 Quiet baseline (60s)</v>
      </c>
      <c r="I420" s="6" t="n">
        <f aca="false">(B420-B419)/((A420-A419)/1000)</f>
        <v>0.750183150183176</v>
      </c>
      <c r="J420" s="6" t="n">
        <f aca="false">IF(OR(B420&lt;Rules!$B$2,B420&gt;Rules!$B$3,ABS(I420)&gt;Rules!$B$4,OR(B421&lt;Rules!$B$2,B421&gt;Rules!$B$3,ABS(I421)&gt;Rules!$B$4)),1,0)</f>
        <v>0</v>
      </c>
      <c r="K420" s="6" t="str">
        <f aca="false">IF(F420=1,COUNTIF($F$2:F420,1),"")</f>
        <v/>
      </c>
    </row>
    <row r="421" customFormat="false" ht="15" hidden="false" customHeight="false" outlineLevel="0" collapsed="false">
      <c r="A421" s="6" t="n">
        <v>3425.368</v>
      </c>
      <c r="B421" s="6" t="n">
        <v>1.6959706959707</v>
      </c>
      <c r="C421" s="6" t="n">
        <v>80</v>
      </c>
      <c r="D421" s="6" t="n">
        <v>-1</v>
      </c>
      <c r="E421" s="6" t="n">
        <v>1.6959706959707</v>
      </c>
      <c r="F421" s="6" t="n">
        <v>0</v>
      </c>
      <c r="G421" s="6" t="n">
        <v>0</v>
      </c>
      <c r="H421" s="6" t="str">
        <f aca="false">IF(AND(A421&gt;=Stimuli!$B$2,A421&lt;=Stimuli!$C$2),Stimuli!$A$2,IF(AND(A421&gt;=Stimuli!$B$3,A421&lt;=Stimuli!$C$3),Stimuli!$A$3,IF(AND(A421&gt;=Stimuli!$B$4,A421&lt;=Stimuli!$C$4),Stimuli!$A$4,"")))</f>
        <v>01 Quiet baseline (60s)</v>
      </c>
      <c r="I421" s="6" t="n">
        <f aca="false">(B421-B420)/((A421-A420)/1000)</f>
        <v>-0.750183150183176</v>
      </c>
      <c r="J421" s="6" t="n">
        <f aca="false">IF(OR(B421&lt;Rules!$B$2,B421&gt;Rules!$B$3,ABS(I421)&gt;Rules!$B$4,OR(B422&lt;Rules!$B$2,B422&gt;Rules!$B$3,ABS(I422)&gt;Rules!$B$4)),1,0)</f>
        <v>0</v>
      </c>
      <c r="K421" s="6" t="str">
        <f aca="false">IF(F421=1,COUNTIF($F$2:F421,1),"")</f>
        <v/>
      </c>
    </row>
    <row r="422" customFormat="false" ht="15" hidden="false" customHeight="false" outlineLevel="0" collapsed="false">
      <c r="A422" s="6" t="n">
        <v>3433.1805</v>
      </c>
      <c r="B422" s="6" t="n">
        <v>1.7003663003663</v>
      </c>
      <c r="C422" s="6" t="n">
        <v>78</v>
      </c>
      <c r="D422" s="6" t="n">
        <v>765.625</v>
      </c>
      <c r="E422" s="6" t="n">
        <v>1.6959706959707</v>
      </c>
      <c r="F422" s="6" t="n">
        <v>0</v>
      </c>
      <c r="G422" s="6" t="n">
        <v>0</v>
      </c>
      <c r="H422" s="6" t="str">
        <f aca="false">IF(AND(A422&gt;=Stimuli!$B$2,A422&lt;=Stimuli!$C$2),Stimuli!$A$2,IF(AND(A422&gt;=Stimuli!$B$3,A422&lt;=Stimuli!$C$3),Stimuli!$A$3,IF(AND(A422&gt;=Stimuli!$B$4,A422&lt;=Stimuli!$C$4),Stimuli!$A$4,"")))</f>
        <v>01 Quiet baseline (60s)</v>
      </c>
      <c r="I422" s="6" t="n">
        <f aca="false">(B422-B421)/((A422-A421)/1000)</f>
        <v>0.562637362637332</v>
      </c>
      <c r="J422" s="6" t="n">
        <f aca="false">IF(OR(B422&lt;Rules!$B$2,B422&gt;Rules!$B$3,ABS(I422)&gt;Rules!$B$4,OR(B423&lt;Rules!$B$2,B423&gt;Rules!$B$3,ABS(I423)&gt;Rules!$B$4)),1,0)</f>
        <v>0</v>
      </c>
      <c r="K422" s="6" t="str">
        <f aca="false">IF(F422=1,COUNTIF($F$2:F422,1),"")</f>
        <v/>
      </c>
    </row>
    <row r="423" customFormat="false" ht="15" hidden="false" customHeight="false" outlineLevel="0" collapsed="false">
      <c r="A423" s="6" t="n">
        <v>3440.993</v>
      </c>
      <c r="B423" s="6" t="n">
        <v>1.69450549450549</v>
      </c>
      <c r="C423" s="6" t="n">
        <v>78</v>
      </c>
      <c r="D423" s="6" t="n">
        <v>-1</v>
      </c>
      <c r="E423" s="6" t="n">
        <v>1.6959706959707</v>
      </c>
      <c r="F423" s="6" t="n">
        <v>0</v>
      </c>
      <c r="G423" s="6" t="n">
        <v>0</v>
      </c>
      <c r="H423" s="6" t="str">
        <f aca="false">IF(AND(A423&gt;=Stimuli!$B$2,A423&lt;=Stimuli!$C$2),Stimuli!$A$2,IF(AND(A423&gt;=Stimuli!$B$3,A423&lt;=Stimuli!$C$3),Stimuli!$A$3,IF(AND(A423&gt;=Stimuli!$B$4,A423&lt;=Stimuli!$C$4),Stimuli!$A$4,"")))</f>
        <v>01 Quiet baseline (60s)</v>
      </c>
      <c r="I423" s="6" t="n">
        <f aca="false">(B423-B422)/((A423-A422)/1000)</f>
        <v>-0.750183150183176</v>
      </c>
      <c r="J423" s="6" t="n">
        <f aca="false">IF(OR(B423&lt;Rules!$B$2,B423&gt;Rules!$B$3,ABS(I423)&gt;Rules!$B$4,OR(B424&lt;Rules!$B$2,B424&gt;Rules!$B$3,ABS(I424)&gt;Rules!$B$4)),1,0)</f>
        <v>0</v>
      </c>
      <c r="K423" s="6" t="str">
        <f aca="false">IF(F423=1,COUNTIF($F$2:F423,1),"")</f>
        <v/>
      </c>
    </row>
    <row r="424" customFormat="false" ht="15" hidden="false" customHeight="false" outlineLevel="0" collapsed="false">
      <c r="A424" s="6" t="n">
        <v>3448.8055</v>
      </c>
      <c r="B424" s="6" t="n">
        <v>1.6989010989011</v>
      </c>
      <c r="C424" s="6" t="n">
        <v>78</v>
      </c>
      <c r="D424" s="6" t="n">
        <v>-1</v>
      </c>
      <c r="E424" s="6" t="n">
        <v>1.6959706959707</v>
      </c>
      <c r="F424" s="6" t="n">
        <v>0</v>
      </c>
      <c r="G424" s="6" t="n">
        <v>0</v>
      </c>
      <c r="H424" s="6" t="str">
        <f aca="false">IF(AND(A424&gt;=Stimuli!$B$2,A424&lt;=Stimuli!$C$2),Stimuli!$A$2,IF(AND(A424&gt;=Stimuli!$B$3,A424&lt;=Stimuli!$C$3),Stimuli!$A$3,IF(AND(A424&gt;=Stimuli!$B$4,A424&lt;=Stimuli!$C$4),Stimuli!$A$4,"")))</f>
        <v>01 Quiet baseline (60s)</v>
      </c>
      <c r="I424" s="6" t="n">
        <f aca="false">(B424-B423)/((A424-A423)/1000)</f>
        <v>0.562637362637304</v>
      </c>
      <c r="J424" s="6" t="n">
        <f aca="false">IF(OR(B424&lt;Rules!$B$2,B424&gt;Rules!$B$3,ABS(I424)&gt;Rules!$B$4,OR(B425&lt;Rules!$B$2,B425&gt;Rules!$B$3,ABS(I425)&gt;Rules!$B$4)),1,0)</f>
        <v>0</v>
      </c>
      <c r="K424" s="6" t="str">
        <f aca="false">IF(F424=1,COUNTIF($F$2:F424,1),"")</f>
        <v/>
      </c>
    </row>
    <row r="425" customFormat="false" ht="15" hidden="false" customHeight="false" outlineLevel="0" collapsed="false">
      <c r="A425" s="6" t="n">
        <v>3456.618</v>
      </c>
      <c r="B425" s="6" t="n">
        <v>1.69450549450549</v>
      </c>
      <c r="C425" s="6" t="n">
        <v>78</v>
      </c>
      <c r="D425" s="6" t="n">
        <v>-1</v>
      </c>
      <c r="E425" s="6" t="n">
        <v>1.6959706959707</v>
      </c>
      <c r="F425" s="6" t="n">
        <v>0</v>
      </c>
      <c r="G425" s="6" t="n">
        <v>0</v>
      </c>
      <c r="H425" s="6" t="str">
        <f aca="false">IF(AND(A425&gt;=Stimuli!$B$2,A425&lt;=Stimuli!$C$2),Stimuli!$A$2,IF(AND(A425&gt;=Stimuli!$B$3,A425&lt;=Stimuli!$C$3),Stimuli!$A$3,IF(AND(A425&gt;=Stimuli!$B$4,A425&lt;=Stimuli!$C$4),Stimuli!$A$4,"")))</f>
        <v>01 Quiet baseline (60s)</v>
      </c>
      <c r="I425" s="6" t="n">
        <f aca="false">(B425-B424)/((A425-A424)/1000)</f>
        <v>-0.562637362637304</v>
      </c>
      <c r="J425" s="6" t="n">
        <f aca="false">IF(OR(B425&lt;Rules!$B$2,B425&gt;Rules!$B$3,ABS(I425)&gt;Rules!$B$4,OR(B426&lt;Rules!$B$2,B426&gt;Rules!$B$3,ABS(I426)&gt;Rules!$B$4)),1,0)</f>
        <v>0</v>
      </c>
      <c r="K425" s="6" t="str">
        <f aca="false">IF(F425=1,COUNTIF($F$2:F425,1),"")</f>
        <v/>
      </c>
    </row>
    <row r="426" customFormat="false" ht="15" hidden="false" customHeight="false" outlineLevel="0" collapsed="false">
      <c r="A426" s="6" t="n">
        <v>3464.4305</v>
      </c>
      <c r="B426" s="6" t="n">
        <v>1.6974358974359</v>
      </c>
      <c r="C426" s="6" t="n">
        <v>78</v>
      </c>
      <c r="D426" s="6" t="n">
        <v>-1</v>
      </c>
      <c r="E426" s="6" t="n">
        <v>1.6959706959707</v>
      </c>
      <c r="F426" s="6" t="n">
        <v>0</v>
      </c>
      <c r="G426" s="6" t="n">
        <v>0</v>
      </c>
      <c r="H426" s="6" t="str">
        <f aca="false">IF(AND(A426&gt;=Stimuli!$B$2,A426&lt;=Stimuli!$C$2),Stimuli!$A$2,IF(AND(A426&gt;=Stimuli!$B$3,A426&lt;=Stimuli!$C$3),Stimuli!$A$3,IF(AND(A426&gt;=Stimuli!$B$4,A426&lt;=Stimuli!$C$4),Stimuli!$A$4,"")))</f>
        <v>01 Quiet baseline (60s)</v>
      </c>
      <c r="I426" s="6" t="n">
        <f aca="false">(B426-B425)/((A426-A425)/1000)</f>
        <v>0.375091575091716</v>
      </c>
      <c r="J426" s="6" t="n">
        <f aca="false">IF(OR(B426&lt;Rules!$B$2,B426&gt;Rules!$B$3,ABS(I426)&gt;Rules!$B$4,OR(B427&lt;Rules!$B$2,B427&gt;Rules!$B$3,ABS(I427)&gt;Rules!$B$4)),1,0)</f>
        <v>0</v>
      </c>
      <c r="K426" s="6" t="str">
        <f aca="false">IF(F426=1,COUNTIF($F$2:F426,1),"")</f>
        <v/>
      </c>
    </row>
    <row r="427" customFormat="false" ht="15" hidden="false" customHeight="false" outlineLevel="0" collapsed="false">
      <c r="A427" s="6" t="n">
        <v>3472.243</v>
      </c>
      <c r="B427" s="6" t="n">
        <v>1.6959706959707</v>
      </c>
      <c r="C427" s="6" t="n">
        <v>78</v>
      </c>
      <c r="D427" s="6" t="n">
        <v>-1</v>
      </c>
      <c r="E427" s="6" t="n">
        <v>1.6959706959707</v>
      </c>
      <c r="F427" s="6" t="n">
        <v>0</v>
      </c>
      <c r="G427" s="6" t="n">
        <v>0</v>
      </c>
      <c r="H427" s="6" t="str">
        <f aca="false">IF(AND(A427&gt;=Stimuli!$B$2,A427&lt;=Stimuli!$C$2),Stimuli!$A$2,IF(AND(A427&gt;=Stimuli!$B$3,A427&lt;=Stimuli!$C$3),Stimuli!$A$3,IF(AND(A427&gt;=Stimuli!$B$4,A427&lt;=Stimuli!$C$4),Stimuli!$A$4,"")))</f>
        <v>01 Quiet baseline (60s)</v>
      </c>
      <c r="I427" s="6" t="n">
        <f aca="false">(B427-B426)/((A427-A426)/1000)</f>
        <v>-0.187545787545872</v>
      </c>
      <c r="J427" s="6" t="n">
        <f aca="false">IF(OR(B427&lt;Rules!$B$2,B427&gt;Rules!$B$3,ABS(I427)&gt;Rules!$B$4,OR(B428&lt;Rules!$B$2,B428&gt;Rules!$B$3,ABS(I428)&gt;Rules!$B$4)),1,0)</f>
        <v>0</v>
      </c>
      <c r="K427" s="6" t="str">
        <f aca="false">IF(F427=1,COUNTIF($F$2:F427,1),"")</f>
        <v/>
      </c>
    </row>
    <row r="428" customFormat="false" ht="15" hidden="false" customHeight="false" outlineLevel="0" collapsed="false">
      <c r="A428" s="6" t="n">
        <v>3480.0555</v>
      </c>
      <c r="B428" s="6" t="n">
        <v>1.6959706959707</v>
      </c>
      <c r="C428" s="6" t="n">
        <v>78</v>
      </c>
      <c r="D428" s="6" t="n">
        <v>-1</v>
      </c>
      <c r="E428" s="6" t="n">
        <v>1.6959706959707</v>
      </c>
      <c r="F428" s="6" t="n">
        <v>0</v>
      </c>
      <c r="G428" s="6" t="n">
        <v>0</v>
      </c>
      <c r="H428" s="6" t="str">
        <f aca="false">IF(AND(A428&gt;=Stimuli!$B$2,A428&lt;=Stimuli!$C$2),Stimuli!$A$2,IF(AND(A428&gt;=Stimuli!$B$3,A428&lt;=Stimuli!$C$3),Stimuli!$A$3,IF(AND(A428&gt;=Stimuli!$B$4,A428&lt;=Stimuli!$C$4),Stimuli!$A$4,"")))</f>
        <v>01 Quiet baseline (60s)</v>
      </c>
      <c r="I428" s="6" t="n">
        <f aca="false">(B428-B427)/((A428-A427)/1000)</f>
        <v>0</v>
      </c>
      <c r="J428" s="6" t="n">
        <f aca="false">IF(OR(B428&lt;Rules!$B$2,B428&gt;Rules!$B$3,ABS(I428)&gt;Rules!$B$4,OR(B429&lt;Rules!$B$2,B429&gt;Rules!$B$3,ABS(I429)&gt;Rules!$B$4)),1,0)</f>
        <v>0</v>
      </c>
      <c r="K428" s="6" t="str">
        <f aca="false">IF(F428=1,COUNTIF($F$2:F428,1),"")</f>
        <v/>
      </c>
    </row>
    <row r="429" customFormat="false" ht="15" hidden="false" customHeight="false" outlineLevel="0" collapsed="false">
      <c r="A429" s="6" t="n">
        <v>3487.868</v>
      </c>
      <c r="B429" s="6" t="n">
        <v>1.6959706959707</v>
      </c>
      <c r="C429" s="6" t="n">
        <v>78</v>
      </c>
      <c r="D429" s="6" t="n">
        <v>-1</v>
      </c>
      <c r="E429" s="6" t="n">
        <v>1.6959706959707</v>
      </c>
      <c r="F429" s="6" t="n">
        <v>0</v>
      </c>
      <c r="G429" s="6" t="n">
        <v>0</v>
      </c>
      <c r="H429" s="6" t="str">
        <f aca="false">IF(AND(A429&gt;=Stimuli!$B$2,A429&lt;=Stimuli!$C$2),Stimuli!$A$2,IF(AND(A429&gt;=Stimuli!$B$3,A429&lt;=Stimuli!$C$3),Stimuli!$A$3,IF(AND(A429&gt;=Stimuli!$B$4,A429&lt;=Stimuli!$C$4),Stimuli!$A$4,"")))</f>
        <v>01 Quiet baseline (60s)</v>
      </c>
      <c r="I429" s="6" t="n">
        <f aca="false">(B429-B428)/((A429-A428)/1000)</f>
        <v>0</v>
      </c>
      <c r="J429" s="6" t="n">
        <f aca="false">IF(OR(B429&lt;Rules!$B$2,B429&gt;Rules!$B$3,ABS(I429)&gt;Rules!$B$4,OR(B430&lt;Rules!$B$2,B430&gt;Rules!$B$3,ABS(I430)&gt;Rules!$B$4)),1,0)</f>
        <v>0</v>
      </c>
      <c r="K429" s="6" t="str">
        <f aca="false">IF(F429=1,COUNTIF($F$2:F429,1),"")</f>
        <v/>
      </c>
    </row>
    <row r="430" customFormat="false" ht="15" hidden="false" customHeight="false" outlineLevel="0" collapsed="false">
      <c r="A430" s="6" t="n">
        <v>3495.6805</v>
      </c>
      <c r="B430" s="6" t="n">
        <v>1.69450549450549</v>
      </c>
      <c r="C430" s="6" t="n">
        <v>78</v>
      </c>
      <c r="D430" s="6" t="n">
        <v>-1</v>
      </c>
      <c r="E430" s="6" t="n">
        <v>1.6959706959707</v>
      </c>
      <c r="F430" s="6" t="n">
        <v>0</v>
      </c>
      <c r="G430" s="6" t="n">
        <v>0</v>
      </c>
      <c r="H430" s="6" t="str">
        <f aca="false">IF(AND(A430&gt;=Stimuli!$B$2,A430&lt;=Stimuli!$C$2),Stimuli!$A$2,IF(AND(A430&gt;=Stimuli!$B$3,A430&lt;=Stimuli!$C$3),Stimuli!$A$3,IF(AND(A430&gt;=Stimuli!$B$4,A430&lt;=Stimuli!$C$4),Stimuli!$A$4,"")))</f>
        <v>01 Quiet baseline (60s)</v>
      </c>
      <c r="I430" s="6" t="n">
        <f aca="false">(B430-B429)/((A430-A429)/1000)</f>
        <v>-0.187545787545844</v>
      </c>
      <c r="J430" s="6" t="n">
        <f aca="false">IF(OR(B430&lt;Rules!$B$2,B430&gt;Rules!$B$3,ABS(I430)&gt;Rules!$B$4,OR(B431&lt;Rules!$B$2,B431&gt;Rules!$B$3,ABS(I431)&gt;Rules!$B$4)),1,0)</f>
        <v>0</v>
      </c>
      <c r="K430" s="6" t="str">
        <f aca="false">IF(F430=1,COUNTIF($F$2:F430,1),"")</f>
        <v/>
      </c>
    </row>
    <row r="431" customFormat="false" ht="15" hidden="false" customHeight="false" outlineLevel="0" collapsed="false">
      <c r="A431" s="6" t="n">
        <v>3503.493</v>
      </c>
      <c r="B431" s="6" t="n">
        <v>1.6974358974359</v>
      </c>
      <c r="C431" s="6" t="n">
        <v>78</v>
      </c>
      <c r="D431" s="6" t="n">
        <v>-1</v>
      </c>
      <c r="E431" s="6" t="n">
        <v>1.6959706959707</v>
      </c>
      <c r="F431" s="6" t="n">
        <v>0</v>
      </c>
      <c r="G431" s="6" t="n">
        <v>0</v>
      </c>
      <c r="H431" s="6" t="str">
        <f aca="false">IF(AND(A431&gt;=Stimuli!$B$2,A431&lt;=Stimuli!$C$2),Stimuli!$A$2,IF(AND(A431&gt;=Stimuli!$B$3,A431&lt;=Stimuli!$C$3),Stimuli!$A$3,IF(AND(A431&gt;=Stimuli!$B$4,A431&lt;=Stimuli!$C$4),Stimuli!$A$4,"")))</f>
        <v>01 Quiet baseline (60s)</v>
      </c>
      <c r="I431" s="6" t="n">
        <f aca="false">(B431-B430)/((A431-A430)/1000)</f>
        <v>0.375091575091716</v>
      </c>
      <c r="J431" s="6" t="n">
        <f aca="false">IF(OR(B431&lt;Rules!$B$2,B431&gt;Rules!$B$3,ABS(I431)&gt;Rules!$B$4,OR(B432&lt;Rules!$B$2,B432&gt;Rules!$B$3,ABS(I432)&gt;Rules!$B$4)),1,0)</f>
        <v>0</v>
      </c>
      <c r="K431" s="6" t="str">
        <f aca="false">IF(F431=1,COUNTIF($F$2:F431,1),"")</f>
        <v/>
      </c>
    </row>
    <row r="432" customFormat="false" ht="15" hidden="false" customHeight="false" outlineLevel="0" collapsed="false">
      <c r="A432" s="6" t="n">
        <v>3511.3055</v>
      </c>
      <c r="B432" s="6" t="n">
        <v>1.69304029304029</v>
      </c>
      <c r="C432" s="6" t="n">
        <v>78</v>
      </c>
      <c r="D432" s="6" t="n">
        <v>-1</v>
      </c>
      <c r="E432" s="6" t="n">
        <v>1.6959706959707</v>
      </c>
      <c r="F432" s="6" t="n">
        <v>0</v>
      </c>
      <c r="G432" s="6" t="n">
        <v>0</v>
      </c>
      <c r="H432" s="6" t="str">
        <f aca="false">IF(AND(A432&gt;=Stimuli!$B$2,A432&lt;=Stimuli!$C$2),Stimuli!$A$2,IF(AND(A432&gt;=Stimuli!$B$3,A432&lt;=Stimuli!$C$3),Stimuli!$A$3,IF(AND(A432&gt;=Stimuli!$B$4,A432&lt;=Stimuli!$C$4),Stimuli!$A$4,"")))</f>
        <v>01 Quiet baseline (60s)</v>
      </c>
      <c r="I432" s="6" t="n">
        <f aca="false">(B432-B431)/((A432-A431)/1000)</f>
        <v>-0.562637362637446</v>
      </c>
      <c r="J432" s="6" t="n">
        <f aca="false">IF(OR(B432&lt;Rules!$B$2,B432&gt;Rules!$B$3,ABS(I432)&gt;Rules!$B$4,OR(B433&lt;Rules!$B$2,B433&gt;Rules!$B$3,ABS(I433)&gt;Rules!$B$4)),1,0)</f>
        <v>0</v>
      </c>
      <c r="K432" s="6" t="str">
        <f aca="false">IF(F432=1,COUNTIF($F$2:F432,1),"")</f>
        <v/>
      </c>
    </row>
    <row r="433" customFormat="false" ht="15" hidden="false" customHeight="false" outlineLevel="0" collapsed="false">
      <c r="A433" s="6" t="n">
        <v>3519.118</v>
      </c>
      <c r="B433" s="6" t="n">
        <v>1.6974358974359</v>
      </c>
      <c r="C433" s="6" t="n">
        <v>78</v>
      </c>
      <c r="D433" s="6" t="n">
        <v>-1</v>
      </c>
      <c r="E433" s="6" t="n">
        <v>1.6959706959707</v>
      </c>
      <c r="F433" s="6" t="n">
        <v>0</v>
      </c>
      <c r="G433" s="6" t="n">
        <v>0</v>
      </c>
      <c r="H433" s="6" t="str">
        <f aca="false">IF(AND(A433&gt;=Stimuli!$B$2,A433&lt;=Stimuli!$C$2),Stimuli!$A$2,IF(AND(A433&gt;=Stimuli!$B$3,A433&lt;=Stimuli!$C$3),Stimuli!$A$3,IF(AND(A433&gt;=Stimuli!$B$4,A433&lt;=Stimuli!$C$4),Stimuli!$A$4,"")))</f>
        <v>01 Quiet baseline (60s)</v>
      </c>
      <c r="I433" s="6" t="n">
        <f aca="false">(B433-B432)/((A433-A432)/1000)</f>
        <v>0.562637362637446</v>
      </c>
      <c r="J433" s="6" t="n">
        <f aca="false">IF(OR(B433&lt;Rules!$B$2,B433&gt;Rules!$B$3,ABS(I433)&gt;Rules!$B$4,OR(B434&lt;Rules!$B$2,B434&gt;Rules!$B$3,ABS(I434)&gt;Rules!$B$4)),1,0)</f>
        <v>0</v>
      </c>
      <c r="K433" s="6" t="str">
        <f aca="false">IF(F433=1,COUNTIF($F$2:F433,1),"")</f>
        <v/>
      </c>
    </row>
    <row r="434" customFormat="false" ht="15" hidden="false" customHeight="false" outlineLevel="0" collapsed="false">
      <c r="A434" s="6" t="n">
        <v>3526.9305</v>
      </c>
      <c r="B434" s="6" t="n">
        <v>1.69157509157509</v>
      </c>
      <c r="C434" s="6" t="n">
        <v>78</v>
      </c>
      <c r="D434" s="6" t="n">
        <v>-1</v>
      </c>
      <c r="E434" s="6" t="n">
        <v>1.6959706959707</v>
      </c>
      <c r="F434" s="6" t="n">
        <v>0</v>
      </c>
      <c r="G434" s="6" t="n">
        <v>0</v>
      </c>
      <c r="H434" s="6" t="str">
        <f aca="false">IF(AND(A434&gt;=Stimuli!$B$2,A434&lt;=Stimuli!$C$2),Stimuli!$A$2,IF(AND(A434&gt;=Stimuli!$B$3,A434&lt;=Stimuli!$C$3),Stimuli!$A$3,IF(AND(A434&gt;=Stimuli!$B$4,A434&lt;=Stimuli!$C$4),Stimuli!$A$4,"")))</f>
        <v>01 Quiet baseline (60s)</v>
      </c>
      <c r="I434" s="6" t="n">
        <f aca="false">(B434-B433)/((A434-A433)/1000)</f>
        <v>-0.750183150183318</v>
      </c>
      <c r="J434" s="6" t="n">
        <f aca="false">IF(OR(B434&lt;Rules!$B$2,B434&gt;Rules!$B$3,ABS(I434)&gt;Rules!$B$4,OR(B435&lt;Rules!$B$2,B435&gt;Rules!$B$3,ABS(I435)&gt;Rules!$B$4)),1,0)</f>
        <v>0</v>
      </c>
      <c r="K434" s="6" t="str">
        <f aca="false">IF(F434=1,COUNTIF($F$2:F434,1),"")</f>
        <v/>
      </c>
    </row>
    <row r="435" customFormat="false" ht="15" hidden="false" customHeight="false" outlineLevel="0" collapsed="false">
      <c r="A435" s="6" t="n">
        <v>3534.743</v>
      </c>
      <c r="B435" s="6" t="n">
        <v>1.6974358974359</v>
      </c>
      <c r="C435" s="6" t="n">
        <v>78</v>
      </c>
      <c r="D435" s="6" t="n">
        <v>-1</v>
      </c>
      <c r="E435" s="6" t="n">
        <v>1.6959706959707</v>
      </c>
      <c r="F435" s="6" t="n">
        <v>0</v>
      </c>
      <c r="G435" s="6" t="n">
        <v>0</v>
      </c>
      <c r="H435" s="6" t="str">
        <f aca="false">IF(AND(A435&gt;=Stimuli!$B$2,A435&lt;=Stimuli!$C$2),Stimuli!$A$2,IF(AND(A435&gt;=Stimuli!$B$3,A435&lt;=Stimuli!$C$3),Stimuli!$A$3,IF(AND(A435&gt;=Stimuli!$B$4,A435&lt;=Stimuli!$C$4),Stimuli!$A$4,"")))</f>
        <v>01 Quiet baseline (60s)</v>
      </c>
      <c r="I435" s="6" t="n">
        <f aca="false">(B435-B434)/((A435-A434)/1000)</f>
        <v>0.750183150183318</v>
      </c>
      <c r="J435" s="6" t="n">
        <f aca="false">IF(OR(B435&lt;Rules!$B$2,B435&gt;Rules!$B$3,ABS(I435)&gt;Rules!$B$4,OR(B436&lt;Rules!$B$2,B436&gt;Rules!$B$3,ABS(I436)&gt;Rules!$B$4)),1,0)</f>
        <v>0</v>
      </c>
      <c r="K435" s="6" t="str">
        <f aca="false">IF(F435=1,COUNTIF($F$2:F435,1),"")</f>
        <v/>
      </c>
    </row>
    <row r="436" customFormat="false" ht="15" hidden="false" customHeight="false" outlineLevel="0" collapsed="false">
      <c r="A436" s="6" t="n">
        <v>3542.5555</v>
      </c>
      <c r="B436" s="6" t="n">
        <v>1.69157509157509</v>
      </c>
      <c r="C436" s="6" t="n">
        <v>78</v>
      </c>
      <c r="D436" s="6" t="n">
        <v>-1</v>
      </c>
      <c r="E436" s="6" t="n">
        <v>1.6959706959707</v>
      </c>
      <c r="F436" s="6" t="n">
        <v>0</v>
      </c>
      <c r="G436" s="6" t="n">
        <v>0</v>
      </c>
      <c r="H436" s="6" t="str">
        <f aca="false">IF(AND(A436&gt;=Stimuli!$B$2,A436&lt;=Stimuli!$C$2),Stimuli!$A$2,IF(AND(A436&gt;=Stimuli!$B$3,A436&lt;=Stimuli!$C$3),Stimuli!$A$3,IF(AND(A436&gt;=Stimuli!$B$4,A436&lt;=Stimuli!$C$4),Stimuli!$A$4,"")))</f>
        <v>01 Quiet baseline (60s)</v>
      </c>
      <c r="I436" s="6" t="n">
        <f aca="false">(B436-B435)/((A436-A435)/1000)</f>
        <v>-0.750183150183318</v>
      </c>
      <c r="J436" s="6" t="n">
        <f aca="false">IF(OR(B436&lt;Rules!$B$2,B436&gt;Rules!$B$3,ABS(I436)&gt;Rules!$B$4,OR(B437&lt;Rules!$B$2,B437&gt;Rules!$B$3,ABS(I437)&gt;Rules!$B$4)),1,0)</f>
        <v>0</v>
      </c>
      <c r="K436" s="6" t="str">
        <f aca="false">IF(F436=1,COUNTIF($F$2:F436,1),"")</f>
        <v/>
      </c>
    </row>
    <row r="437" customFormat="false" ht="15" hidden="false" customHeight="false" outlineLevel="0" collapsed="false">
      <c r="A437" s="6" t="n">
        <v>3550.368</v>
      </c>
      <c r="B437" s="6" t="n">
        <v>1.6974358974359</v>
      </c>
      <c r="C437" s="6" t="n">
        <v>78</v>
      </c>
      <c r="D437" s="6" t="n">
        <v>-1</v>
      </c>
      <c r="E437" s="6" t="n">
        <v>1.6974358974359</v>
      </c>
      <c r="F437" s="6" t="n">
        <v>0</v>
      </c>
      <c r="G437" s="6" t="n">
        <v>0</v>
      </c>
      <c r="H437" s="6" t="str">
        <f aca="false">IF(AND(A437&gt;=Stimuli!$B$2,A437&lt;=Stimuli!$C$2),Stimuli!$A$2,IF(AND(A437&gt;=Stimuli!$B$3,A437&lt;=Stimuli!$C$3),Stimuli!$A$3,IF(AND(A437&gt;=Stimuli!$B$4,A437&lt;=Stimuli!$C$4),Stimuli!$A$4,"")))</f>
        <v>01 Quiet baseline (60s)</v>
      </c>
      <c r="I437" s="6" t="n">
        <f aca="false">(B437-B436)/((A437-A436)/1000)</f>
        <v>0.750183150183318</v>
      </c>
      <c r="J437" s="6" t="n">
        <f aca="false">IF(OR(B437&lt;Rules!$B$2,B437&gt;Rules!$B$3,ABS(I437)&gt;Rules!$B$4,OR(B438&lt;Rules!$B$2,B438&gt;Rules!$B$3,ABS(I438)&gt;Rules!$B$4)),1,0)</f>
        <v>0</v>
      </c>
      <c r="K437" s="6" t="str">
        <f aca="false">IF(F437=1,COUNTIF($F$2:F437,1),"")</f>
        <v/>
      </c>
    </row>
    <row r="438" customFormat="false" ht="15" hidden="false" customHeight="false" outlineLevel="0" collapsed="false">
      <c r="A438" s="6" t="n">
        <v>3558.1805</v>
      </c>
      <c r="B438" s="6" t="n">
        <v>1.69304029304029</v>
      </c>
      <c r="C438" s="6" t="n">
        <v>78</v>
      </c>
      <c r="D438" s="6" t="n">
        <v>-1</v>
      </c>
      <c r="E438" s="6" t="n">
        <v>1.6974358974359</v>
      </c>
      <c r="F438" s="6" t="n">
        <v>0</v>
      </c>
      <c r="G438" s="6" t="n">
        <v>0</v>
      </c>
      <c r="H438" s="6" t="str">
        <f aca="false">IF(AND(A438&gt;=Stimuli!$B$2,A438&lt;=Stimuli!$C$2),Stimuli!$A$2,IF(AND(A438&gt;=Stimuli!$B$3,A438&lt;=Stimuli!$C$3),Stimuli!$A$3,IF(AND(A438&gt;=Stimuli!$B$4,A438&lt;=Stimuli!$C$4),Stimuli!$A$4,"")))</f>
        <v>01 Quiet baseline (60s)</v>
      </c>
      <c r="I438" s="6" t="n">
        <f aca="false">(B438-B437)/((A438-A437)/1000)</f>
        <v>-0.562637362637446</v>
      </c>
      <c r="J438" s="6" t="n">
        <f aca="false">IF(OR(B438&lt;Rules!$B$2,B438&gt;Rules!$B$3,ABS(I438)&gt;Rules!$B$4,OR(B439&lt;Rules!$B$2,B439&gt;Rules!$B$3,ABS(I439)&gt;Rules!$B$4)),1,0)</f>
        <v>0</v>
      </c>
      <c r="K438" s="6" t="str">
        <f aca="false">IF(F438=1,COUNTIF($F$2:F438,1),"")</f>
        <v/>
      </c>
    </row>
    <row r="439" customFormat="false" ht="15" hidden="false" customHeight="false" outlineLevel="0" collapsed="false">
      <c r="A439" s="6" t="n">
        <v>3565.993</v>
      </c>
      <c r="B439" s="6" t="n">
        <v>1.6974358974359</v>
      </c>
      <c r="C439" s="6" t="n">
        <v>78</v>
      </c>
      <c r="D439" s="6" t="n">
        <v>-1</v>
      </c>
      <c r="E439" s="6" t="n">
        <v>1.6974358974359</v>
      </c>
      <c r="F439" s="6" t="n">
        <v>0</v>
      </c>
      <c r="G439" s="6" t="n">
        <v>0</v>
      </c>
      <c r="H439" s="6" t="str">
        <f aca="false">IF(AND(A439&gt;=Stimuli!$B$2,A439&lt;=Stimuli!$C$2),Stimuli!$A$2,IF(AND(A439&gt;=Stimuli!$B$3,A439&lt;=Stimuli!$C$3),Stimuli!$A$3,IF(AND(A439&gt;=Stimuli!$B$4,A439&lt;=Stimuli!$C$4),Stimuli!$A$4,"")))</f>
        <v>01 Quiet baseline (60s)</v>
      </c>
      <c r="I439" s="6" t="n">
        <f aca="false">(B439-B438)/((A439-A438)/1000)</f>
        <v>0.562637362637446</v>
      </c>
      <c r="J439" s="6" t="n">
        <f aca="false">IF(OR(B439&lt;Rules!$B$2,B439&gt;Rules!$B$3,ABS(I439)&gt;Rules!$B$4,OR(B440&lt;Rules!$B$2,B440&gt;Rules!$B$3,ABS(I440)&gt;Rules!$B$4)),1,0)</f>
        <v>0</v>
      </c>
      <c r="K439" s="6" t="str">
        <f aca="false">IF(F439=1,COUNTIF($F$2:F439,1),"")</f>
        <v/>
      </c>
    </row>
    <row r="440" customFormat="false" ht="15" hidden="false" customHeight="false" outlineLevel="0" collapsed="false">
      <c r="A440" s="6" t="n">
        <v>3573.8055</v>
      </c>
      <c r="B440" s="6" t="n">
        <v>1.69304029304029</v>
      </c>
      <c r="C440" s="6" t="n">
        <v>78</v>
      </c>
      <c r="D440" s="6" t="n">
        <v>-1</v>
      </c>
      <c r="E440" s="6" t="n">
        <v>1.6974358974359</v>
      </c>
      <c r="F440" s="6" t="n">
        <v>0</v>
      </c>
      <c r="G440" s="6" t="n">
        <v>0</v>
      </c>
      <c r="H440" s="6" t="str">
        <f aca="false">IF(AND(A440&gt;=Stimuli!$B$2,A440&lt;=Stimuli!$C$2),Stimuli!$A$2,IF(AND(A440&gt;=Stimuli!$B$3,A440&lt;=Stimuli!$C$3),Stimuli!$A$3,IF(AND(A440&gt;=Stimuli!$B$4,A440&lt;=Stimuli!$C$4),Stimuli!$A$4,"")))</f>
        <v>01 Quiet baseline (60s)</v>
      </c>
      <c r="I440" s="6" t="n">
        <f aca="false">(B440-B439)/((A440-A439)/1000)</f>
        <v>-0.562637362637446</v>
      </c>
      <c r="J440" s="6" t="n">
        <f aca="false">IF(OR(B440&lt;Rules!$B$2,B440&gt;Rules!$B$3,ABS(I440)&gt;Rules!$B$4,OR(B441&lt;Rules!$B$2,B441&gt;Rules!$B$3,ABS(I441)&gt;Rules!$B$4)),1,0)</f>
        <v>0</v>
      </c>
      <c r="K440" s="6" t="str">
        <f aca="false">IF(F440=1,COUNTIF($F$2:F440,1),"")</f>
        <v/>
      </c>
    </row>
    <row r="441" customFormat="false" ht="15" hidden="false" customHeight="false" outlineLevel="0" collapsed="false">
      <c r="A441" s="6" t="n">
        <v>3581.618</v>
      </c>
      <c r="B441" s="6" t="n">
        <v>1.6959706959707</v>
      </c>
      <c r="C441" s="6" t="n">
        <v>78</v>
      </c>
      <c r="D441" s="6" t="n">
        <v>-1</v>
      </c>
      <c r="E441" s="6" t="n">
        <v>1.6974358974359</v>
      </c>
      <c r="F441" s="6" t="n">
        <v>0</v>
      </c>
      <c r="G441" s="6" t="n">
        <v>0</v>
      </c>
      <c r="H441" s="6" t="str">
        <f aca="false">IF(AND(A441&gt;=Stimuli!$B$2,A441&lt;=Stimuli!$C$2),Stimuli!$A$2,IF(AND(A441&gt;=Stimuli!$B$3,A441&lt;=Stimuli!$C$3),Stimuli!$A$3,IF(AND(A441&gt;=Stimuli!$B$4,A441&lt;=Stimuli!$C$4),Stimuli!$A$4,"")))</f>
        <v>01 Quiet baseline (60s)</v>
      </c>
      <c r="I441" s="6" t="n">
        <f aca="false">(B441-B440)/((A441-A440)/1000)</f>
        <v>0.375091575091574</v>
      </c>
      <c r="J441" s="6" t="n">
        <f aca="false">IF(OR(B441&lt;Rules!$B$2,B441&gt;Rules!$B$3,ABS(I441)&gt;Rules!$B$4,OR(B442&lt;Rules!$B$2,B442&gt;Rules!$B$3,ABS(I442)&gt;Rules!$B$4)),1,0)</f>
        <v>0</v>
      </c>
      <c r="K441" s="6" t="str">
        <f aca="false">IF(F441=1,COUNTIF($F$2:F441,1),"")</f>
        <v/>
      </c>
    </row>
    <row r="442" customFormat="false" ht="15" hidden="false" customHeight="false" outlineLevel="0" collapsed="false">
      <c r="A442" s="6" t="n">
        <v>3589.4305</v>
      </c>
      <c r="B442" s="6" t="n">
        <v>1.69450549450549</v>
      </c>
      <c r="C442" s="6" t="n">
        <v>78</v>
      </c>
      <c r="D442" s="6" t="n">
        <v>-1</v>
      </c>
      <c r="E442" s="6" t="n">
        <v>1.6974358974359</v>
      </c>
      <c r="F442" s="6" t="n">
        <v>0</v>
      </c>
      <c r="G442" s="6" t="n">
        <v>0</v>
      </c>
      <c r="H442" s="6" t="str">
        <f aca="false">IF(AND(A442&gt;=Stimuli!$B$2,A442&lt;=Stimuli!$C$2),Stimuli!$A$2,IF(AND(A442&gt;=Stimuli!$B$3,A442&lt;=Stimuli!$C$3),Stimuli!$A$3,IF(AND(A442&gt;=Stimuli!$B$4,A442&lt;=Stimuli!$C$4),Stimuli!$A$4,"")))</f>
        <v>01 Quiet baseline (60s)</v>
      </c>
      <c r="I442" s="6" t="n">
        <f aca="false">(B442-B441)/((A442-A441)/1000)</f>
        <v>-0.187545787545844</v>
      </c>
      <c r="J442" s="6" t="n">
        <f aca="false">IF(OR(B442&lt;Rules!$B$2,B442&gt;Rules!$B$3,ABS(I442)&gt;Rules!$B$4,OR(B443&lt;Rules!$B$2,B443&gt;Rules!$B$3,ABS(I443)&gt;Rules!$B$4)),1,0)</f>
        <v>0</v>
      </c>
      <c r="K442" s="6" t="str">
        <f aca="false">IF(F442=1,COUNTIF($F$2:F442,1),"")</f>
        <v/>
      </c>
    </row>
    <row r="443" customFormat="false" ht="15" hidden="false" customHeight="false" outlineLevel="0" collapsed="false">
      <c r="A443" s="6" t="n">
        <v>3597.243</v>
      </c>
      <c r="B443" s="6" t="n">
        <v>1.6959706959707</v>
      </c>
      <c r="C443" s="6" t="n">
        <v>78</v>
      </c>
      <c r="D443" s="6" t="n">
        <v>-1</v>
      </c>
      <c r="E443" s="6" t="n">
        <v>1.6974358974359</v>
      </c>
      <c r="F443" s="6" t="n">
        <v>0</v>
      </c>
      <c r="G443" s="6" t="n">
        <v>0</v>
      </c>
      <c r="H443" s="6" t="str">
        <f aca="false">IF(AND(A443&gt;=Stimuli!$B$2,A443&lt;=Stimuli!$C$2),Stimuli!$A$2,IF(AND(A443&gt;=Stimuli!$B$3,A443&lt;=Stimuli!$C$3),Stimuli!$A$3,IF(AND(A443&gt;=Stimuli!$B$4,A443&lt;=Stimuli!$C$4),Stimuli!$A$4,"")))</f>
        <v>01 Quiet baseline (60s)</v>
      </c>
      <c r="I443" s="6" t="n">
        <f aca="false">(B443-B442)/((A443-A442)/1000)</f>
        <v>0.187545787545844</v>
      </c>
      <c r="J443" s="6" t="n">
        <f aca="false">IF(OR(B443&lt;Rules!$B$2,B443&gt;Rules!$B$3,ABS(I443)&gt;Rules!$B$4,OR(B444&lt;Rules!$B$2,B444&gt;Rules!$B$3,ABS(I444)&gt;Rules!$B$4)),1,0)</f>
        <v>0</v>
      </c>
      <c r="K443" s="6" t="str">
        <f aca="false">IF(F443=1,COUNTIF($F$2:F443,1),"")</f>
        <v/>
      </c>
    </row>
    <row r="444" customFormat="false" ht="15" hidden="false" customHeight="false" outlineLevel="0" collapsed="false">
      <c r="A444" s="6" t="n">
        <v>3605.0555</v>
      </c>
      <c r="B444" s="6" t="n">
        <v>1.6959706959707</v>
      </c>
      <c r="C444" s="6" t="n">
        <v>78</v>
      </c>
      <c r="D444" s="6" t="n">
        <v>-1</v>
      </c>
      <c r="E444" s="6" t="n">
        <v>1.6974358974359</v>
      </c>
      <c r="F444" s="6" t="n">
        <v>0</v>
      </c>
      <c r="G444" s="6" t="n">
        <v>0</v>
      </c>
      <c r="H444" s="6" t="str">
        <f aca="false">IF(AND(A444&gt;=Stimuli!$B$2,A444&lt;=Stimuli!$C$2),Stimuli!$A$2,IF(AND(A444&gt;=Stimuli!$B$3,A444&lt;=Stimuli!$C$3),Stimuli!$A$3,IF(AND(A444&gt;=Stimuli!$B$4,A444&lt;=Stimuli!$C$4),Stimuli!$A$4,"")))</f>
        <v>01 Quiet baseline (60s)</v>
      </c>
      <c r="I444" s="6" t="n">
        <f aca="false">(B444-B443)/((A444-A443)/1000)</f>
        <v>0</v>
      </c>
      <c r="J444" s="6" t="n">
        <f aca="false">IF(OR(B444&lt;Rules!$B$2,B444&gt;Rules!$B$3,ABS(I444)&gt;Rules!$B$4,OR(B445&lt;Rules!$B$2,B445&gt;Rules!$B$3,ABS(I445)&gt;Rules!$B$4)),1,0)</f>
        <v>0</v>
      </c>
      <c r="K444" s="6" t="str">
        <f aca="false">IF(F444=1,COUNTIF($F$2:F444,1),"")</f>
        <v/>
      </c>
    </row>
    <row r="445" customFormat="false" ht="15" hidden="false" customHeight="false" outlineLevel="0" collapsed="false">
      <c r="A445" s="6" t="n">
        <v>3612.868</v>
      </c>
      <c r="B445" s="6" t="n">
        <v>1.69304029304029</v>
      </c>
      <c r="C445" s="6" t="n">
        <v>78</v>
      </c>
      <c r="D445" s="6" t="n">
        <v>-1</v>
      </c>
      <c r="E445" s="6" t="n">
        <v>1.6974358974359</v>
      </c>
      <c r="F445" s="6" t="n">
        <v>0</v>
      </c>
      <c r="G445" s="6" t="n">
        <v>0</v>
      </c>
      <c r="H445" s="6" t="str">
        <f aca="false">IF(AND(A445&gt;=Stimuli!$B$2,A445&lt;=Stimuli!$C$2),Stimuli!$A$2,IF(AND(A445&gt;=Stimuli!$B$3,A445&lt;=Stimuli!$C$3),Stimuli!$A$3,IF(AND(A445&gt;=Stimuli!$B$4,A445&lt;=Stimuli!$C$4),Stimuli!$A$4,"")))</f>
        <v>01 Quiet baseline (60s)</v>
      </c>
      <c r="I445" s="6" t="n">
        <f aca="false">(B445-B444)/((A445-A444)/1000)</f>
        <v>-0.375091575091574</v>
      </c>
      <c r="J445" s="6" t="n">
        <f aca="false">IF(OR(B445&lt;Rules!$B$2,B445&gt;Rules!$B$3,ABS(I445)&gt;Rules!$B$4,OR(B446&lt;Rules!$B$2,B446&gt;Rules!$B$3,ABS(I446)&gt;Rules!$B$4)),1,0)</f>
        <v>0</v>
      </c>
      <c r="K445" s="6" t="str">
        <f aca="false">IF(F445=1,COUNTIF($F$2:F445,1),"")</f>
        <v/>
      </c>
    </row>
    <row r="446" customFormat="false" ht="15" hidden="false" customHeight="false" outlineLevel="0" collapsed="false">
      <c r="A446" s="6" t="n">
        <v>3620.6805</v>
      </c>
      <c r="B446" s="6" t="n">
        <v>1.6959706959707</v>
      </c>
      <c r="C446" s="6" t="n">
        <v>78</v>
      </c>
      <c r="D446" s="6" t="n">
        <v>-1</v>
      </c>
      <c r="E446" s="6" t="n">
        <v>1.6974358974359</v>
      </c>
      <c r="F446" s="6" t="n">
        <v>0</v>
      </c>
      <c r="G446" s="6" t="n">
        <v>0</v>
      </c>
      <c r="H446" s="6" t="str">
        <f aca="false">IF(AND(A446&gt;=Stimuli!$B$2,A446&lt;=Stimuli!$C$2),Stimuli!$A$2,IF(AND(A446&gt;=Stimuli!$B$3,A446&lt;=Stimuli!$C$3),Stimuli!$A$3,IF(AND(A446&gt;=Stimuli!$B$4,A446&lt;=Stimuli!$C$4),Stimuli!$A$4,"")))</f>
        <v>01 Quiet baseline (60s)</v>
      </c>
      <c r="I446" s="6" t="n">
        <f aca="false">(B446-B445)/((A446-A445)/1000)</f>
        <v>0.375091575091574</v>
      </c>
      <c r="J446" s="6" t="n">
        <f aca="false">IF(OR(B446&lt;Rules!$B$2,B446&gt;Rules!$B$3,ABS(I446)&gt;Rules!$B$4,OR(B447&lt;Rules!$B$2,B447&gt;Rules!$B$3,ABS(I447)&gt;Rules!$B$4)),1,0)</f>
        <v>0</v>
      </c>
      <c r="K446" s="6" t="str">
        <f aca="false">IF(F446=1,COUNTIF($F$2:F446,1),"")</f>
        <v/>
      </c>
    </row>
    <row r="447" customFormat="false" ht="15" hidden="false" customHeight="false" outlineLevel="0" collapsed="false">
      <c r="A447" s="6" t="n">
        <v>3628.493</v>
      </c>
      <c r="B447" s="6" t="n">
        <v>1.69304029304029</v>
      </c>
      <c r="C447" s="6" t="n">
        <v>78</v>
      </c>
      <c r="D447" s="6" t="n">
        <v>-1</v>
      </c>
      <c r="E447" s="6" t="n">
        <v>1.6974358974359</v>
      </c>
      <c r="F447" s="6" t="n">
        <v>0</v>
      </c>
      <c r="G447" s="6" t="n">
        <v>0</v>
      </c>
      <c r="H447" s="6" t="str">
        <f aca="false">IF(AND(A447&gt;=Stimuli!$B$2,A447&lt;=Stimuli!$C$2),Stimuli!$A$2,IF(AND(A447&gt;=Stimuli!$B$3,A447&lt;=Stimuli!$C$3),Stimuli!$A$3,IF(AND(A447&gt;=Stimuli!$B$4,A447&lt;=Stimuli!$C$4),Stimuli!$A$4,"")))</f>
        <v>01 Quiet baseline (60s)</v>
      </c>
      <c r="I447" s="6" t="n">
        <f aca="false">(B447-B446)/((A447-A446)/1000)</f>
        <v>-0.375091575091574</v>
      </c>
      <c r="J447" s="6" t="n">
        <f aca="false">IF(OR(B447&lt;Rules!$B$2,B447&gt;Rules!$B$3,ABS(I447)&gt;Rules!$B$4,OR(B448&lt;Rules!$B$2,B448&gt;Rules!$B$3,ABS(I448)&gt;Rules!$B$4)),1,0)</f>
        <v>0</v>
      </c>
      <c r="K447" s="6" t="str">
        <f aca="false">IF(F447=1,COUNTIF($F$2:F447,1),"")</f>
        <v/>
      </c>
    </row>
    <row r="448" customFormat="false" ht="15" hidden="false" customHeight="false" outlineLevel="0" collapsed="false">
      <c r="A448" s="6" t="n">
        <v>3636.3055</v>
      </c>
      <c r="B448" s="6" t="n">
        <v>1.6974358974359</v>
      </c>
      <c r="C448" s="6" t="n">
        <v>78</v>
      </c>
      <c r="D448" s="6" t="n">
        <v>-1</v>
      </c>
      <c r="E448" s="6" t="n">
        <v>1.6974358974359</v>
      </c>
      <c r="F448" s="6" t="n">
        <v>0</v>
      </c>
      <c r="G448" s="6" t="n">
        <v>0</v>
      </c>
      <c r="H448" s="6" t="str">
        <f aca="false">IF(AND(A448&gt;=Stimuli!$B$2,A448&lt;=Stimuli!$C$2),Stimuli!$A$2,IF(AND(A448&gt;=Stimuli!$B$3,A448&lt;=Stimuli!$C$3),Stimuli!$A$3,IF(AND(A448&gt;=Stimuli!$B$4,A448&lt;=Stimuli!$C$4),Stimuli!$A$4,"")))</f>
        <v>01 Quiet baseline (60s)</v>
      </c>
      <c r="I448" s="6" t="n">
        <f aca="false">(B448-B447)/((A448-A447)/1000)</f>
        <v>0.562637362637446</v>
      </c>
      <c r="J448" s="6" t="n">
        <f aca="false">IF(OR(B448&lt;Rules!$B$2,B448&gt;Rules!$B$3,ABS(I448)&gt;Rules!$B$4,OR(B449&lt;Rules!$B$2,B449&gt;Rules!$B$3,ABS(I449)&gt;Rules!$B$4)),1,0)</f>
        <v>0</v>
      </c>
      <c r="K448" s="6" t="str">
        <f aca="false">IF(F448=1,COUNTIF($F$2:F448,1),"")</f>
        <v/>
      </c>
    </row>
    <row r="449" customFormat="false" ht="15" hidden="false" customHeight="false" outlineLevel="0" collapsed="false">
      <c r="A449" s="6" t="n">
        <v>3644.118</v>
      </c>
      <c r="B449" s="6" t="n">
        <v>1.69304029304029</v>
      </c>
      <c r="C449" s="6" t="n">
        <v>78</v>
      </c>
      <c r="D449" s="6" t="n">
        <v>-1</v>
      </c>
      <c r="E449" s="6" t="n">
        <v>1.6974358974359</v>
      </c>
      <c r="F449" s="6" t="n">
        <v>0</v>
      </c>
      <c r="G449" s="6" t="n">
        <v>0</v>
      </c>
      <c r="H449" s="6" t="str">
        <f aca="false">IF(AND(A449&gt;=Stimuli!$B$2,A449&lt;=Stimuli!$C$2),Stimuli!$A$2,IF(AND(A449&gt;=Stimuli!$B$3,A449&lt;=Stimuli!$C$3),Stimuli!$A$3,IF(AND(A449&gt;=Stimuli!$B$4,A449&lt;=Stimuli!$C$4),Stimuli!$A$4,"")))</f>
        <v>01 Quiet baseline (60s)</v>
      </c>
      <c r="I449" s="6" t="n">
        <f aca="false">(B449-B448)/((A449-A448)/1000)</f>
        <v>-0.562637362637446</v>
      </c>
      <c r="J449" s="6" t="n">
        <f aca="false">IF(OR(B449&lt;Rules!$B$2,B449&gt;Rules!$B$3,ABS(I449)&gt;Rules!$B$4,OR(B450&lt;Rules!$B$2,B450&gt;Rules!$B$3,ABS(I450)&gt;Rules!$B$4)),1,0)</f>
        <v>0</v>
      </c>
      <c r="K449" s="6" t="str">
        <f aca="false">IF(F449=1,COUNTIF($F$2:F449,1),"")</f>
        <v/>
      </c>
    </row>
    <row r="450" customFormat="false" ht="15" hidden="false" customHeight="false" outlineLevel="0" collapsed="false">
      <c r="A450" s="6" t="n">
        <v>3651.9305</v>
      </c>
      <c r="B450" s="6" t="n">
        <v>1.6989010989011</v>
      </c>
      <c r="C450" s="6" t="n">
        <v>78</v>
      </c>
      <c r="D450" s="6" t="n">
        <v>-1</v>
      </c>
      <c r="E450" s="6" t="n">
        <v>1.6974358974359</v>
      </c>
      <c r="F450" s="6" t="n">
        <v>0</v>
      </c>
      <c r="G450" s="6" t="n">
        <v>0</v>
      </c>
      <c r="H450" s="6" t="str">
        <f aca="false">IF(AND(A450&gt;=Stimuli!$B$2,A450&lt;=Stimuli!$C$2),Stimuli!$A$2,IF(AND(A450&gt;=Stimuli!$B$3,A450&lt;=Stimuli!$C$3),Stimuli!$A$3,IF(AND(A450&gt;=Stimuli!$B$4,A450&lt;=Stimuli!$C$4),Stimuli!$A$4,"")))</f>
        <v>01 Quiet baseline (60s)</v>
      </c>
      <c r="I450" s="6" t="n">
        <f aca="false">(B450-B449)/((A450-A449)/1000)</f>
        <v>0.750183150183034</v>
      </c>
      <c r="J450" s="6" t="n">
        <f aca="false">IF(OR(B450&lt;Rules!$B$2,B450&gt;Rules!$B$3,ABS(I450)&gt;Rules!$B$4,OR(B451&lt;Rules!$B$2,B451&gt;Rules!$B$3,ABS(I451)&gt;Rules!$B$4)),1,0)</f>
        <v>0</v>
      </c>
      <c r="K450" s="6" t="str">
        <f aca="false">IF(F450=1,COUNTIF($F$2:F450,1),"")</f>
        <v/>
      </c>
    </row>
    <row r="451" customFormat="false" ht="15" hidden="false" customHeight="false" outlineLevel="0" collapsed="false">
      <c r="A451" s="6" t="n">
        <v>3659.743</v>
      </c>
      <c r="B451" s="6" t="n">
        <v>1.69304029304029</v>
      </c>
      <c r="C451" s="6" t="n">
        <v>78</v>
      </c>
      <c r="D451" s="6" t="n">
        <v>-1</v>
      </c>
      <c r="E451" s="6" t="n">
        <v>1.6974358974359</v>
      </c>
      <c r="F451" s="6" t="n">
        <v>0</v>
      </c>
      <c r="G451" s="6" t="n">
        <v>0</v>
      </c>
      <c r="H451" s="6" t="str">
        <f aca="false">IF(AND(A451&gt;=Stimuli!$B$2,A451&lt;=Stimuli!$C$2),Stimuli!$A$2,IF(AND(A451&gt;=Stimuli!$B$3,A451&lt;=Stimuli!$C$3),Stimuli!$A$3,IF(AND(A451&gt;=Stimuli!$B$4,A451&lt;=Stimuli!$C$4),Stimuli!$A$4,"")))</f>
        <v>01 Quiet baseline (60s)</v>
      </c>
      <c r="I451" s="6" t="n">
        <f aca="false">(B451-B450)/((A451-A450)/1000)</f>
        <v>-0.750183150183034</v>
      </c>
      <c r="J451" s="6" t="n">
        <f aca="false">IF(OR(B451&lt;Rules!$B$2,B451&gt;Rules!$B$3,ABS(I451)&gt;Rules!$B$4,OR(B452&lt;Rules!$B$2,B452&gt;Rules!$B$3,ABS(I452)&gt;Rules!$B$4)),1,0)</f>
        <v>0</v>
      </c>
      <c r="K451" s="6" t="str">
        <f aca="false">IF(F451=1,COUNTIF($F$2:F451,1),"")</f>
        <v/>
      </c>
    </row>
    <row r="452" customFormat="false" ht="15" hidden="false" customHeight="false" outlineLevel="0" collapsed="false">
      <c r="A452" s="6" t="n">
        <v>3667.5555</v>
      </c>
      <c r="B452" s="6" t="n">
        <v>1.6989010989011</v>
      </c>
      <c r="C452" s="6" t="n">
        <v>78</v>
      </c>
      <c r="D452" s="6" t="n">
        <v>-1</v>
      </c>
      <c r="E452" s="6" t="n">
        <v>1.6974358974359</v>
      </c>
      <c r="F452" s="6" t="n">
        <v>0</v>
      </c>
      <c r="G452" s="6" t="n">
        <v>0</v>
      </c>
      <c r="H452" s="6" t="str">
        <f aca="false">IF(AND(A452&gt;=Stimuli!$B$2,A452&lt;=Stimuli!$C$2),Stimuli!$A$2,IF(AND(A452&gt;=Stimuli!$B$3,A452&lt;=Stimuli!$C$3),Stimuli!$A$3,IF(AND(A452&gt;=Stimuli!$B$4,A452&lt;=Stimuli!$C$4),Stimuli!$A$4,"")))</f>
        <v>01 Quiet baseline (60s)</v>
      </c>
      <c r="I452" s="6" t="n">
        <f aca="false">(B452-B451)/((A452-A451)/1000)</f>
        <v>0.750183150183034</v>
      </c>
      <c r="J452" s="6" t="n">
        <f aca="false">IF(OR(B452&lt;Rules!$B$2,B452&gt;Rules!$B$3,ABS(I452)&gt;Rules!$B$4,OR(B453&lt;Rules!$B$2,B453&gt;Rules!$B$3,ABS(I453)&gt;Rules!$B$4)),1,0)</f>
        <v>0</v>
      </c>
      <c r="K452" s="6" t="str">
        <f aca="false">IF(F452=1,COUNTIF($F$2:F452,1),"")</f>
        <v/>
      </c>
    </row>
    <row r="453" customFormat="false" ht="15" hidden="false" customHeight="false" outlineLevel="0" collapsed="false">
      <c r="A453" s="6" t="n">
        <v>3675.368</v>
      </c>
      <c r="B453" s="6" t="n">
        <v>1.69304029304029</v>
      </c>
      <c r="C453" s="6" t="n">
        <v>78</v>
      </c>
      <c r="D453" s="6" t="n">
        <v>-1</v>
      </c>
      <c r="E453" s="6" t="n">
        <v>1.6989010989011</v>
      </c>
      <c r="F453" s="6" t="n">
        <v>0</v>
      </c>
      <c r="G453" s="6" t="n">
        <v>0</v>
      </c>
      <c r="H453" s="6" t="str">
        <f aca="false">IF(AND(A453&gt;=Stimuli!$B$2,A453&lt;=Stimuli!$C$2),Stimuli!$A$2,IF(AND(A453&gt;=Stimuli!$B$3,A453&lt;=Stimuli!$C$3),Stimuli!$A$3,IF(AND(A453&gt;=Stimuli!$B$4,A453&lt;=Stimuli!$C$4),Stimuli!$A$4,"")))</f>
        <v>01 Quiet baseline (60s)</v>
      </c>
      <c r="I453" s="6" t="n">
        <f aca="false">(B453-B452)/((A453-A452)/1000)</f>
        <v>-0.750183150183034</v>
      </c>
      <c r="J453" s="6" t="n">
        <f aca="false">IF(OR(B453&lt;Rules!$B$2,B453&gt;Rules!$B$3,ABS(I453)&gt;Rules!$B$4,OR(B454&lt;Rules!$B$2,B454&gt;Rules!$B$3,ABS(I454)&gt;Rules!$B$4)),1,0)</f>
        <v>0</v>
      </c>
      <c r="K453" s="6" t="str">
        <f aca="false">IF(F453=1,COUNTIF($F$2:F453,1),"")</f>
        <v/>
      </c>
    </row>
    <row r="454" customFormat="false" ht="15" hidden="false" customHeight="false" outlineLevel="0" collapsed="false">
      <c r="A454" s="6" t="n">
        <v>3683.1805</v>
      </c>
      <c r="B454" s="6" t="n">
        <v>1.6974358974359</v>
      </c>
      <c r="C454" s="6" t="n">
        <v>78</v>
      </c>
      <c r="D454" s="6" t="n">
        <v>-1</v>
      </c>
      <c r="E454" s="6" t="n">
        <v>1.6989010989011</v>
      </c>
      <c r="F454" s="6" t="n">
        <v>0</v>
      </c>
      <c r="G454" s="6" t="n">
        <v>0</v>
      </c>
      <c r="H454" s="6" t="str">
        <f aca="false">IF(AND(A454&gt;=Stimuli!$B$2,A454&lt;=Stimuli!$C$2),Stimuli!$A$2,IF(AND(A454&gt;=Stimuli!$B$3,A454&lt;=Stimuli!$C$3),Stimuli!$A$3,IF(AND(A454&gt;=Stimuli!$B$4,A454&lt;=Stimuli!$C$4),Stimuli!$A$4,"")))</f>
        <v>01 Quiet baseline (60s)</v>
      </c>
      <c r="I454" s="6" t="n">
        <f aca="false">(B454-B453)/((A454-A453)/1000)</f>
        <v>0.562637362637446</v>
      </c>
      <c r="J454" s="6" t="n">
        <f aca="false">IF(OR(B454&lt;Rules!$B$2,B454&gt;Rules!$B$3,ABS(I454)&gt;Rules!$B$4,OR(B455&lt;Rules!$B$2,B455&gt;Rules!$B$3,ABS(I455)&gt;Rules!$B$4)),1,0)</f>
        <v>0</v>
      </c>
      <c r="K454" s="6" t="str">
        <f aca="false">IF(F454=1,COUNTIF($F$2:F454,1),"")</f>
        <v/>
      </c>
    </row>
    <row r="455" customFormat="false" ht="15" hidden="false" customHeight="false" outlineLevel="0" collapsed="false">
      <c r="A455" s="6" t="n">
        <v>3690.993</v>
      </c>
      <c r="B455" s="6" t="n">
        <v>1.69304029304029</v>
      </c>
      <c r="C455" s="6" t="n">
        <v>78</v>
      </c>
      <c r="D455" s="6" t="n">
        <v>-1</v>
      </c>
      <c r="E455" s="6" t="n">
        <v>1.6989010989011</v>
      </c>
      <c r="F455" s="6" t="n">
        <v>0</v>
      </c>
      <c r="G455" s="6" t="n">
        <v>0</v>
      </c>
      <c r="H455" s="6" t="str">
        <f aca="false">IF(AND(A455&gt;=Stimuli!$B$2,A455&lt;=Stimuli!$C$2),Stimuli!$A$2,IF(AND(A455&gt;=Stimuli!$B$3,A455&lt;=Stimuli!$C$3),Stimuli!$A$3,IF(AND(A455&gt;=Stimuli!$B$4,A455&lt;=Stimuli!$C$4),Stimuli!$A$4,"")))</f>
        <v>01 Quiet baseline (60s)</v>
      </c>
      <c r="I455" s="6" t="n">
        <f aca="false">(B455-B454)/((A455-A454)/1000)</f>
        <v>-0.562637362637446</v>
      </c>
      <c r="J455" s="6" t="n">
        <f aca="false">IF(OR(B455&lt;Rules!$B$2,B455&gt;Rules!$B$3,ABS(I455)&gt;Rules!$B$4,OR(B456&lt;Rules!$B$2,B456&gt;Rules!$B$3,ABS(I456)&gt;Rules!$B$4)),1,0)</f>
        <v>0</v>
      </c>
      <c r="K455" s="6" t="str">
        <f aca="false">IF(F455=1,COUNTIF($F$2:F455,1),"")</f>
        <v/>
      </c>
    </row>
    <row r="456" customFormat="false" ht="15" hidden="false" customHeight="false" outlineLevel="0" collapsed="false">
      <c r="A456" s="6" t="n">
        <v>3698.8055</v>
      </c>
      <c r="B456" s="6" t="n">
        <v>1.6974358974359</v>
      </c>
      <c r="C456" s="6" t="n">
        <v>78</v>
      </c>
      <c r="D456" s="6" t="n">
        <v>-1</v>
      </c>
      <c r="E456" s="6" t="n">
        <v>1.6989010989011</v>
      </c>
      <c r="F456" s="6" t="n">
        <v>0</v>
      </c>
      <c r="G456" s="6" t="n">
        <v>0</v>
      </c>
      <c r="H456" s="6" t="str">
        <f aca="false">IF(AND(A456&gt;=Stimuli!$B$2,A456&lt;=Stimuli!$C$2),Stimuli!$A$2,IF(AND(A456&gt;=Stimuli!$B$3,A456&lt;=Stimuli!$C$3),Stimuli!$A$3,IF(AND(A456&gt;=Stimuli!$B$4,A456&lt;=Stimuli!$C$4),Stimuli!$A$4,"")))</f>
        <v>01 Quiet baseline (60s)</v>
      </c>
      <c r="I456" s="6" t="n">
        <f aca="false">(B456-B455)/((A456-A455)/1000)</f>
        <v>0.562637362637446</v>
      </c>
      <c r="J456" s="6" t="n">
        <f aca="false">IF(OR(B456&lt;Rules!$B$2,B456&gt;Rules!$B$3,ABS(I456)&gt;Rules!$B$4,OR(B457&lt;Rules!$B$2,B457&gt;Rules!$B$3,ABS(I457)&gt;Rules!$B$4)),1,0)</f>
        <v>0</v>
      </c>
      <c r="K456" s="6" t="str">
        <f aca="false">IF(F456=1,COUNTIF($F$2:F456,1),"")</f>
        <v/>
      </c>
    </row>
    <row r="457" customFormat="false" ht="15" hidden="false" customHeight="false" outlineLevel="0" collapsed="false">
      <c r="A457" s="6" t="n">
        <v>3706.618</v>
      </c>
      <c r="B457" s="6" t="n">
        <v>1.69450549450549</v>
      </c>
      <c r="C457" s="6" t="n">
        <v>78</v>
      </c>
      <c r="D457" s="6" t="n">
        <v>-1</v>
      </c>
      <c r="E457" s="6" t="n">
        <v>1.6989010989011</v>
      </c>
      <c r="F457" s="6" t="n">
        <v>0</v>
      </c>
      <c r="G457" s="6" t="n">
        <v>0</v>
      </c>
      <c r="H457" s="6" t="str">
        <f aca="false">IF(AND(A457&gt;=Stimuli!$B$2,A457&lt;=Stimuli!$C$2),Stimuli!$A$2,IF(AND(A457&gt;=Stimuli!$B$3,A457&lt;=Stimuli!$C$3),Stimuli!$A$3,IF(AND(A457&gt;=Stimuli!$B$4,A457&lt;=Stimuli!$C$4),Stimuli!$A$4,"")))</f>
        <v>01 Quiet baseline (60s)</v>
      </c>
      <c r="I457" s="6" t="n">
        <f aca="false">(B457-B456)/((A457-A456)/1000)</f>
        <v>-0.375091575091716</v>
      </c>
      <c r="J457" s="6" t="n">
        <f aca="false">IF(OR(B457&lt;Rules!$B$2,B457&gt;Rules!$B$3,ABS(I457)&gt;Rules!$B$4,OR(B458&lt;Rules!$B$2,B458&gt;Rules!$B$3,ABS(I458)&gt;Rules!$B$4)),1,0)</f>
        <v>0</v>
      </c>
      <c r="K457" s="6" t="str">
        <f aca="false">IF(F457=1,COUNTIF($F$2:F457,1),"")</f>
        <v/>
      </c>
    </row>
    <row r="458" customFormat="false" ht="15" hidden="false" customHeight="false" outlineLevel="0" collapsed="false">
      <c r="A458" s="6" t="n">
        <v>3714.4305</v>
      </c>
      <c r="B458" s="6" t="n">
        <v>1.6959706959707</v>
      </c>
      <c r="C458" s="6" t="n">
        <v>78</v>
      </c>
      <c r="D458" s="6" t="n">
        <v>-1</v>
      </c>
      <c r="E458" s="6" t="n">
        <v>1.6989010989011</v>
      </c>
      <c r="F458" s="6" t="n">
        <v>0</v>
      </c>
      <c r="G458" s="6" t="n">
        <v>0</v>
      </c>
      <c r="H458" s="6" t="str">
        <f aca="false">IF(AND(A458&gt;=Stimuli!$B$2,A458&lt;=Stimuli!$C$2),Stimuli!$A$2,IF(AND(A458&gt;=Stimuli!$B$3,A458&lt;=Stimuli!$C$3),Stimuli!$A$3,IF(AND(A458&gt;=Stimuli!$B$4,A458&lt;=Stimuli!$C$4),Stimuli!$A$4,"")))</f>
        <v>01 Quiet baseline (60s)</v>
      </c>
      <c r="I458" s="6" t="n">
        <f aca="false">(B458-B457)/((A458-A457)/1000)</f>
        <v>0.187545787545844</v>
      </c>
      <c r="J458" s="6" t="n">
        <f aca="false">IF(OR(B458&lt;Rules!$B$2,B458&gt;Rules!$B$3,ABS(I458)&gt;Rules!$B$4,OR(B459&lt;Rules!$B$2,B459&gt;Rules!$B$3,ABS(I459)&gt;Rules!$B$4)),1,0)</f>
        <v>0</v>
      </c>
      <c r="K458" s="6" t="str">
        <f aca="false">IF(F458=1,COUNTIF($F$2:F458,1),"")</f>
        <v/>
      </c>
    </row>
    <row r="459" customFormat="false" ht="15" hidden="false" customHeight="false" outlineLevel="0" collapsed="false">
      <c r="A459" s="6" t="n">
        <v>3722.243</v>
      </c>
      <c r="B459" s="6" t="n">
        <v>1.6959706959707</v>
      </c>
      <c r="C459" s="6" t="n">
        <v>78</v>
      </c>
      <c r="D459" s="6" t="n">
        <v>-1</v>
      </c>
      <c r="E459" s="6" t="n">
        <v>1.6989010989011</v>
      </c>
      <c r="F459" s="6" t="n">
        <v>0</v>
      </c>
      <c r="G459" s="6" t="n">
        <v>0</v>
      </c>
      <c r="H459" s="6" t="str">
        <f aca="false">IF(AND(A459&gt;=Stimuli!$B$2,A459&lt;=Stimuli!$C$2),Stimuli!$A$2,IF(AND(A459&gt;=Stimuli!$B$3,A459&lt;=Stimuli!$C$3),Stimuli!$A$3,IF(AND(A459&gt;=Stimuli!$B$4,A459&lt;=Stimuli!$C$4),Stimuli!$A$4,"")))</f>
        <v>01 Quiet baseline (60s)</v>
      </c>
      <c r="I459" s="6" t="n">
        <f aca="false">(B459-B458)/((A459-A458)/1000)</f>
        <v>0</v>
      </c>
      <c r="J459" s="6" t="n">
        <f aca="false">IF(OR(B459&lt;Rules!$B$2,B459&gt;Rules!$B$3,ABS(I459)&gt;Rules!$B$4,OR(B460&lt;Rules!$B$2,B460&gt;Rules!$B$3,ABS(I460)&gt;Rules!$B$4)),1,0)</f>
        <v>0</v>
      </c>
      <c r="K459" s="6" t="str">
        <f aca="false">IF(F459=1,COUNTIF($F$2:F459,1),"")</f>
        <v/>
      </c>
    </row>
    <row r="460" customFormat="false" ht="15" hidden="false" customHeight="false" outlineLevel="0" collapsed="false">
      <c r="A460" s="6" t="n">
        <v>3730.0555</v>
      </c>
      <c r="B460" s="6" t="n">
        <v>1.6959706959707</v>
      </c>
      <c r="C460" s="6" t="n">
        <v>78</v>
      </c>
      <c r="D460" s="6" t="n">
        <v>-1</v>
      </c>
      <c r="E460" s="6" t="n">
        <v>1.6989010989011</v>
      </c>
      <c r="F460" s="6" t="n">
        <v>0</v>
      </c>
      <c r="G460" s="6" t="n">
        <v>0</v>
      </c>
      <c r="H460" s="6" t="str">
        <f aca="false">IF(AND(A460&gt;=Stimuli!$B$2,A460&lt;=Stimuli!$C$2),Stimuli!$A$2,IF(AND(A460&gt;=Stimuli!$B$3,A460&lt;=Stimuli!$C$3),Stimuli!$A$3,IF(AND(A460&gt;=Stimuli!$B$4,A460&lt;=Stimuli!$C$4),Stimuli!$A$4,"")))</f>
        <v>01 Quiet baseline (60s)</v>
      </c>
      <c r="I460" s="6" t="n">
        <f aca="false">(B460-B459)/((A460-A459)/1000)</f>
        <v>0</v>
      </c>
      <c r="J460" s="6" t="n">
        <f aca="false">IF(OR(B460&lt;Rules!$B$2,B460&gt;Rules!$B$3,ABS(I460)&gt;Rules!$B$4,OR(B461&lt;Rules!$B$2,B461&gt;Rules!$B$3,ABS(I461)&gt;Rules!$B$4)),1,0)</f>
        <v>0</v>
      </c>
      <c r="K460" s="6" t="str">
        <f aca="false">IF(F460=1,COUNTIF($F$2:F460,1),"")</f>
        <v/>
      </c>
    </row>
    <row r="461" customFormat="false" ht="15" hidden="false" customHeight="false" outlineLevel="0" collapsed="false">
      <c r="A461" s="6" t="n">
        <v>3737.868</v>
      </c>
      <c r="B461" s="6" t="n">
        <v>1.6974358974359</v>
      </c>
      <c r="C461" s="6" t="n">
        <v>78</v>
      </c>
      <c r="D461" s="6" t="n">
        <v>-1</v>
      </c>
      <c r="E461" s="6" t="n">
        <v>1.6989010989011</v>
      </c>
      <c r="F461" s="6" t="n">
        <v>0</v>
      </c>
      <c r="G461" s="6" t="n">
        <v>0</v>
      </c>
      <c r="H461" s="6" t="str">
        <f aca="false">IF(AND(A461&gt;=Stimuli!$B$2,A461&lt;=Stimuli!$C$2),Stimuli!$A$2,IF(AND(A461&gt;=Stimuli!$B$3,A461&lt;=Stimuli!$C$3),Stimuli!$A$3,IF(AND(A461&gt;=Stimuli!$B$4,A461&lt;=Stimuli!$C$4),Stimuli!$A$4,"")))</f>
        <v>01 Quiet baseline (60s)</v>
      </c>
      <c r="I461" s="6" t="n">
        <f aca="false">(B461-B460)/((A461-A460)/1000)</f>
        <v>0.187545787545872</v>
      </c>
      <c r="J461" s="6" t="n">
        <f aca="false">IF(OR(B461&lt;Rules!$B$2,B461&gt;Rules!$B$3,ABS(I461)&gt;Rules!$B$4,OR(B462&lt;Rules!$B$2,B462&gt;Rules!$B$3,ABS(I462)&gt;Rules!$B$4)),1,0)</f>
        <v>0</v>
      </c>
      <c r="K461" s="6" t="str">
        <f aca="false">IF(F461=1,COUNTIF($F$2:F461,1),"")</f>
        <v/>
      </c>
    </row>
    <row r="462" customFormat="false" ht="15" hidden="false" customHeight="false" outlineLevel="0" collapsed="false">
      <c r="A462" s="6" t="n">
        <v>3745.6805</v>
      </c>
      <c r="B462" s="6" t="n">
        <v>1.6959706959707</v>
      </c>
      <c r="C462" s="6" t="n">
        <v>78</v>
      </c>
      <c r="D462" s="6" t="n">
        <v>-1</v>
      </c>
      <c r="E462" s="6" t="n">
        <v>1.6989010989011</v>
      </c>
      <c r="F462" s="6" t="n">
        <v>0</v>
      </c>
      <c r="G462" s="6" t="n">
        <v>0</v>
      </c>
      <c r="H462" s="6" t="str">
        <f aca="false">IF(AND(A462&gt;=Stimuli!$B$2,A462&lt;=Stimuli!$C$2),Stimuli!$A$2,IF(AND(A462&gt;=Stimuli!$B$3,A462&lt;=Stimuli!$C$3),Stimuli!$A$3,IF(AND(A462&gt;=Stimuli!$B$4,A462&lt;=Stimuli!$C$4),Stimuli!$A$4,"")))</f>
        <v>01 Quiet baseline (60s)</v>
      </c>
      <c r="I462" s="6" t="n">
        <f aca="false">(B462-B461)/((A462-A461)/1000)</f>
        <v>-0.187545787545872</v>
      </c>
      <c r="J462" s="6" t="n">
        <f aca="false">IF(OR(B462&lt;Rules!$B$2,B462&gt;Rules!$B$3,ABS(I462)&gt;Rules!$B$4,OR(B463&lt;Rules!$B$2,B463&gt;Rules!$B$3,ABS(I463)&gt;Rules!$B$4)),1,0)</f>
        <v>0</v>
      </c>
      <c r="K462" s="6" t="str">
        <f aca="false">IF(F462=1,COUNTIF($F$2:F462,1),"")</f>
        <v/>
      </c>
    </row>
    <row r="463" customFormat="false" ht="15" hidden="false" customHeight="false" outlineLevel="0" collapsed="false">
      <c r="A463" s="6" t="n">
        <v>3753.493</v>
      </c>
      <c r="B463" s="6" t="n">
        <v>1.6989010989011</v>
      </c>
      <c r="C463" s="6" t="n">
        <v>78</v>
      </c>
      <c r="D463" s="6" t="n">
        <v>-1</v>
      </c>
      <c r="E463" s="6" t="n">
        <v>1.6989010989011</v>
      </c>
      <c r="F463" s="6" t="n">
        <v>0</v>
      </c>
      <c r="G463" s="6" t="n">
        <v>0</v>
      </c>
      <c r="H463" s="6" t="str">
        <f aca="false">IF(AND(A463&gt;=Stimuli!$B$2,A463&lt;=Stimuli!$C$2),Stimuli!$A$2,IF(AND(A463&gt;=Stimuli!$B$3,A463&lt;=Stimuli!$C$3),Stimuli!$A$3,IF(AND(A463&gt;=Stimuli!$B$4,A463&lt;=Stimuli!$C$4),Stimuli!$A$4,"")))</f>
        <v>01 Quiet baseline (60s)</v>
      </c>
      <c r="I463" s="6" t="n">
        <f aca="false">(B463-B462)/((A463-A462)/1000)</f>
        <v>0.37509157509146</v>
      </c>
      <c r="J463" s="6" t="n">
        <f aca="false">IF(OR(B463&lt;Rules!$B$2,B463&gt;Rules!$B$3,ABS(I463)&gt;Rules!$B$4,OR(B464&lt;Rules!$B$2,B464&gt;Rules!$B$3,ABS(I464)&gt;Rules!$B$4)),1,0)</f>
        <v>0</v>
      </c>
      <c r="K463" s="6" t="str">
        <f aca="false">IF(F463=1,COUNTIF($F$2:F463,1),"")</f>
        <v/>
      </c>
    </row>
    <row r="464" customFormat="false" ht="15" hidden="false" customHeight="false" outlineLevel="0" collapsed="false">
      <c r="A464" s="6" t="n">
        <v>3761.3055</v>
      </c>
      <c r="B464" s="6" t="n">
        <v>1.69450549450549</v>
      </c>
      <c r="C464" s="6" t="n">
        <v>78</v>
      </c>
      <c r="D464" s="6" t="n">
        <v>-1</v>
      </c>
      <c r="E464" s="6" t="n">
        <v>1.7003663003663</v>
      </c>
      <c r="F464" s="6" t="n">
        <v>0</v>
      </c>
      <c r="G464" s="6" t="n">
        <v>0</v>
      </c>
      <c r="H464" s="6" t="str">
        <f aca="false">IF(AND(A464&gt;=Stimuli!$B$2,A464&lt;=Stimuli!$C$2),Stimuli!$A$2,IF(AND(A464&gt;=Stimuli!$B$3,A464&lt;=Stimuli!$C$3),Stimuli!$A$3,IF(AND(A464&gt;=Stimuli!$B$4,A464&lt;=Stimuli!$C$4),Stimuli!$A$4,"")))</f>
        <v>01 Quiet baseline (60s)</v>
      </c>
      <c r="I464" s="6" t="n">
        <f aca="false">(B464-B463)/((A464-A463)/1000)</f>
        <v>-0.562637362637304</v>
      </c>
      <c r="J464" s="6" t="n">
        <f aca="false">IF(OR(B464&lt;Rules!$B$2,B464&gt;Rules!$B$3,ABS(I464)&gt;Rules!$B$4,OR(B465&lt;Rules!$B$2,B465&gt;Rules!$B$3,ABS(I465)&gt;Rules!$B$4)),1,0)</f>
        <v>0</v>
      </c>
      <c r="K464" s="6" t="str">
        <f aca="false">IF(F464=1,COUNTIF($F$2:F464,1),"")</f>
        <v/>
      </c>
    </row>
    <row r="465" customFormat="false" ht="15" hidden="false" customHeight="false" outlineLevel="0" collapsed="false">
      <c r="A465" s="6" t="n">
        <v>3769.118</v>
      </c>
      <c r="B465" s="6" t="n">
        <v>1.7003663003663</v>
      </c>
      <c r="C465" s="6" t="n">
        <v>78</v>
      </c>
      <c r="D465" s="6" t="n">
        <v>-1</v>
      </c>
      <c r="E465" s="6" t="n">
        <v>1.7003663003663</v>
      </c>
      <c r="F465" s="6" t="n">
        <v>0</v>
      </c>
      <c r="G465" s="6" t="n">
        <v>0</v>
      </c>
      <c r="H465" s="6" t="str">
        <f aca="false">IF(AND(A465&gt;=Stimuli!$B$2,A465&lt;=Stimuli!$C$2),Stimuli!$A$2,IF(AND(A465&gt;=Stimuli!$B$3,A465&lt;=Stimuli!$C$3),Stimuli!$A$3,IF(AND(A465&gt;=Stimuli!$B$4,A465&lt;=Stimuli!$C$4),Stimuli!$A$4,"")))</f>
        <v>01 Quiet baseline (60s)</v>
      </c>
      <c r="I465" s="6" t="n">
        <f aca="false">(B465-B464)/((A465-A464)/1000)</f>
        <v>0.750183150183176</v>
      </c>
      <c r="J465" s="6" t="n">
        <f aca="false">IF(OR(B465&lt;Rules!$B$2,B465&gt;Rules!$B$3,ABS(I465)&gt;Rules!$B$4,OR(B466&lt;Rules!$B$2,B466&gt;Rules!$B$3,ABS(I466)&gt;Rules!$B$4)),1,0)</f>
        <v>0</v>
      </c>
      <c r="K465" s="6" t="str">
        <f aca="false">IF(F465=1,COUNTIF($F$2:F465,1),"")</f>
        <v/>
      </c>
    </row>
    <row r="466" customFormat="false" ht="15" hidden="false" customHeight="false" outlineLevel="0" collapsed="false">
      <c r="A466" s="6" t="n">
        <v>3776.9305</v>
      </c>
      <c r="B466" s="6" t="n">
        <v>1.69450549450549</v>
      </c>
      <c r="C466" s="6" t="n">
        <v>78</v>
      </c>
      <c r="D466" s="6" t="n">
        <v>-1</v>
      </c>
      <c r="E466" s="6" t="n">
        <v>1.7003663003663</v>
      </c>
      <c r="F466" s="6" t="n">
        <v>0</v>
      </c>
      <c r="G466" s="6" t="n">
        <v>0</v>
      </c>
      <c r="H466" s="6" t="str">
        <f aca="false">IF(AND(A466&gt;=Stimuli!$B$2,A466&lt;=Stimuli!$C$2),Stimuli!$A$2,IF(AND(A466&gt;=Stimuli!$B$3,A466&lt;=Stimuli!$C$3),Stimuli!$A$3,IF(AND(A466&gt;=Stimuli!$B$4,A466&lt;=Stimuli!$C$4),Stimuli!$A$4,"")))</f>
        <v>01 Quiet baseline (60s)</v>
      </c>
      <c r="I466" s="6" t="n">
        <f aca="false">(B466-B465)/((A466-A465)/1000)</f>
        <v>-0.750183150183176</v>
      </c>
      <c r="J466" s="6" t="n">
        <f aca="false">IF(OR(B466&lt;Rules!$B$2,B466&gt;Rules!$B$3,ABS(I466)&gt;Rules!$B$4,OR(B467&lt;Rules!$B$2,B467&gt;Rules!$B$3,ABS(I467)&gt;Rules!$B$4)),1,0)</f>
        <v>0</v>
      </c>
      <c r="K466" s="6" t="str">
        <f aca="false">IF(F466=1,COUNTIF($F$2:F466,1),"")</f>
        <v/>
      </c>
    </row>
    <row r="467" customFormat="false" ht="15" hidden="false" customHeight="false" outlineLevel="0" collapsed="false">
      <c r="A467" s="6" t="n">
        <v>3784.743</v>
      </c>
      <c r="B467" s="6" t="n">
        <v>1.7003663003663</v>
      </c>
      <c r="C467" s="6" t="n">
        <v>78</v>
      </c>
      <c r="D467" s="6" t="n">
        <v>-1</v>
      </c>
      <c r="E467" s="6" t="n">
        <v>1.7003663003663</v>
      </c>
      <c r="F467" s="6" t="n">
        <v>0</v>
      </c>
      <c r="G467" s="6" t="n">
        <v>0</v>
      </c>
      <c r="H467" s="6" t="str">
        <f aca="false">IF(AND(A467&gt;=Stimuli!$B$2,A467&lt;=Stimuli!$C$2),Stimuli!$A$2,IF(AND(A467&gt;=Stimuli!$B$3,A467&lt;=Stimuli!$C$3),Stimuli!$A$3,IF(AND(A467&gt;=Stimuli!$B$4,A467&lt;=Stimuli!$C$4),Stimuli!$A$4,"")))</f>
        <v>01 Quiet baseline (60s)</v>
      </c>
      <c r="I467" s="6" t="n">
        <f aca="false">(B467-B466)/((A467-A466)/1000)</f>
        <v>0.750183150183176</v>
      </c>
      <c r="J467" s="6" t="n">
        <f aca="false">IF(OR(B467&lt;Rules!$B$2,B467&gt;Rules!$B$3,ABS(I467)&gt;Rules!$B$4,OR(B468&lt;Rules!$B$2,B468&gt;Rules!$B$3,ABS(I468)&gt;Rules!$B$4)),1,0)</f>
        <v>0</v>
      </c>
      <c r="K467" s="6" t="str">
        <f aca="false">IF(F467=1,COUNTIF($F$2:F467,1),"")</f>
        <v/>
      </c>
    </row>
    <row r="468" customFormat="false" ht="15" hidden="false" customHeight="false" outlineLevel="0" collapsed="false">
      <c r="A468" s="6" t="n">
        <v>3792.5555</v>
      </c>
      <c r="B468" s="6" t="n">
        <v>1.6959706959707</v>
      </c>
      <c r="C468" s="6" t="n">
        <v>78</v>
      </c>
      <c r="D468" s="6" t="n">
        <v>-1</v>
      </c>
      <c r="E468" s="6" t="n">
        <v>1.7018315018315</v>
      </c>
      <c r="F468" s="6" t="n">
        <v>0</v>
      </c>
      <c r="G468" s="6" t="n">
        <v>0</v>
      </c>
      <c r="H468" s="6" t="str">
        <f aca="false">IF(AND(A468&gt;=Stimuli!$B$2,A468&lt;=Stimuli!$C$2),Stimuli!$A$2,IF(AND(A468&gt;=Stimuli!$B$3,A468&lt;=Stimuli!$C$3),Stimuli!$A$3,IF(AND(A468&gt;=Stimuli!$B$4,A468&lt;=Stimuli!$C$4),Stimuli!$A$4,"")))</f>
        <v>01 Quiet baseline (60s)</v>
      </c>
      <c r="I468" s="6" t="n">
        <f aca="false">(B468-B467)/((A468-A467)/1000)</f>
        <v>-0.562637362637332</v>
      </c>
      <c r="J468" s="6" t="n">
        <f aca="false">IF(OR(B468&lt;Rules!$B$2,B468&gt;Rules!$B$3,ABS(I468)&gt;Rules!$B$4,OR(B469&lt;Rules!$B$2,B469&gt;Rules!$B$3,ABS(I469)&gt;Rules!$B$4)),1,0)</f>
        <v>0</v>
      </c>
      <c r="K468" s="6" t="str">
        <f aca="false">IF(F468=1,COUNTIF($F$2:F468,1),"")</f>
        <v/>
      </c>
    </row>
    <row r="469" customFormat="false" ht="15" hidden="false" customHeight="false" outlineLevel="0" collapsed="false">
      <c r="A469" s="6" t="n">
        <v>3800.368</v>
      </c>
      <c r="B469" s="6" t="n">
        <v>1.7018315018315</v>
      </c>
      <c r="C469" s="6" t="n">
        <v>78</v>
      </c>
      <c r="D469" s="6" t="n">
        <v>-1</v>
      </c>
      <c r="E469" s="6" t="n">
        <v>1.7018315018315</v>
      </c>
      <c r="F469" s="6" t="n">
        <v>0</v>
      </c>
      <c r="G469" s="6" t="n">
        <v>0</v>
      </c>
      <c r="H469" s="6" t="str">
        <f aca="false">IF(AND(A469&gt;=Stimuli!$B$2,A469&lt;=Stimuli!$C$2),Stimuli!$A$2,IF(AND(A469&gt;=Stimuli!$B$3,A469&lt;=Stimuli!$C$3),Stimuli!$A$3,IF(AND(A469&gt;=Stimuli!$B$4,A469&lt;=Stimuli!$C$4),Stimuli!$A$4,"")))</f>
        <v>01 Quiet baseline (60s)</v>
      </c>
      <c r="I469" s="6" t="n">
        <f aca="false">(B469-B468)/((A469-A468)/1000)</f>
        <v>0.750183150183176</v>
      </c>
      <c r="J469" s="6" t="n">
        <f aca="false">IF(OR(B469&lt;Rules!$B$2,B469&gt;Rules!$B$3,ABS(I469)&gt;Rules!$B$4,OR(B470&lt;Rules!$B$2,B470&gt;Rules!$B$3,ABS(I470)&gt;Rules!$B$4)),1,0)</f>
        <v>0</v>
      </c>
      <c r="K469" s="6" t="str">
        <f aca="false">IF(F469=1,COUNTIF($F$2:F469,1),"")</f>
        <v/>
      </c>
    </row>
    <row r="470" customFormat="false" ht="15" hidden="false" customHeight="false" outlineLevel="0" collapsed="false">
      <c r="A470" s="6" t="n">
        <v>3808.1805</v>
      </c>
      <c r="B470" s="6" t="n">
        <v>1.6974358974359</v>
      </c>
      <c r="C470" s="6" t="n">
        <v>78</v>
      </c>
      <c r="D470" s="6" t="n">
        <v>-1</v>
      </c>
      <c r="E470" s="6" t="n">
        <v>1.7018315018315</v>
      </c>
      <c r="F470" s="6" t="n">
        <v>0</v>
      </c>
      <c r="G470" s="6" t="n">
        <v>0</v>
      </c>
      <c r="H470" s="6" t="str">
        <f aca="false">IF(AND(A470&gt;=Stimuli!$B$2,A470&lt;=Stimuli!$C$2),Stimuli!$A$2,IF(AND(A470&gt;=Stimuli!$B$3,A470&lt;=Stimuli!$C$3),Stimuli!$A$3,IF(AND(A470&gt;=Stimuli!$B$4,A470&lt;=Stimuli!$C$4),Stimuli!$A$4,"")))</f>
        <v>01 Quiet baseline (60s)</v>
      </c>
      <c r="I470" s="6" t="n">
        <f aca="false">(B470-B469)/((A470-A469)/1000)</f>
        <v>-0.562637362637304</v>
      </c>
      <c r="J470" s="6" t="n">
        <f aca="false">IF(OR(B470&lt;Rules!$B$2,B470&gt;Rules!$B$3,ABS(I470)&gt;Rules!$B$4,OR(B471&lt;Rules!$B$2,B471&gt;Rules!$B$3,ABS(I471)&gt;Rules!$B$4)),1,0)</f>
        <v>0</v>
      </c>
      <c r="K470" s="6" t="str">
        <f aca="false">IF(F470=1,COUNTIF($F$2:F470,1),"")</f>
        <v/>
      </c>
    </row>
    <row r="471" customFormat="false" ht="15" hidden="false" customHeight="false" outlineLevel="0" collapsed="false">
      <c r="A471" s="6" t="n">
        <v>3815.993</v>
      </c>
      <c r="B471" s="6" t="n">
        <v>1.7032967032967</v>
      </c>
      <c r="C471" s="6" t="n">
        <v>78</v>
      </c>
      <c r="D471" s="6" t="n">
        <v>-1</v>
      </c>
      <c r="E471" s="6" t="n">
        <v>1.7018315018315</v>
      </c>
      <c r="F471" s="6" t="n">
        <v>0</v>
      </c>
      <c r="G471" s="6" t="n">
        <v>0</v>
      </c>
      <c r="H471" s="6" t="str">
        <f aca="false">IF(AND(A471&gt;=Stimuli!$B$2,A471&lt;=Stimuli!$C$2),Stimuli!$A$2,IF(AND(A471&gt;=Stimuli!$B$3,A471&lt;=Stimuli!$C$3),Stimuli!$A$3,IF(AND(A471&gt;=Stimuli!$B$4,A471&lt;=Stimuli!$C$4),Stimuli!$A$4,"")))</f>
        <v>01 Quiet baseline (60s)</v>
      </c>
      <c r="I471" s="6" t="n">
        <f aca="false">(B471-B470)/((A471-A470)/1000)</f>
        <v>0.750183150183034</v>
      </c>
      <c r="J471" s="6" t="n">
        <f aca="false">IF(OR(B471&lt;Rules!$B$2,B471&gt;Rules!$B$3,ABS(I471)&gt;Rules!$B$4,OR(B472&lt;Rules!$B$2,B472&gt;Rules!$B$3,ABS(I472)&gt;Rules!$B$4)),1,0)</f>
        <v>0</v>
      </c>
      <c r="K471" s="6" t="str">
        <f aca="false">IF(F471=1,COUNTIF($F$2:F471,1),"")</f>
        <v/>
      </c>
    </row>
    <row r="472" customFormat="false" ht="15" hidden="false" customHeight="false" outlineLevel="0" collapsed="false">
      <c r="A472" s="6" t="n">
        <v>3823.8055</v>
      </c>
      <c r="B472" s="6" t="n">
        <v>1.6989010989011</v>
      </c>
      <c r="C472" s="6" t="n">
        <v>78</v>
      </c>
      <c r="D472" s="6" t="n">
        <v>-1</v>
      </c>
      <c r="E472" s="6" t="n">
        <v>1.7018315018315</v>
      </c>
      <c r="F472" s="6" t="n">
        <v>0</v>
      </c>
      <c r="G472" s="6" t="n">
        <v>0</v>
      </c>
      <c r="H472" s="6" t="str">
        <f aca="false">IF(AND(A472&gt;=Stimuli!$B$2,A472&lt;=Stimuli!$C$2),Stimuli!$A$2,IF(AND(A472&gt;=Stimuli!$B$3,A472&lt;=Stimuli!$C$3),Stimuli!$A$3,IF(AND(A472&gt;=Stimuli!$B$4,A472&lt;=Stimuli!$C$4),Stimuli!$A$4,"")))</f>
        <v>01 Quiet baseline (60s)</v>
      </c>
      <c r="I472" s="6" t="n">
        <f aca="false">(B472-B471)/((A472-A471)/1000)</f>
        <v>-0.562637362637446</v>
      </c>
      <c r="J472" s="6" t="n">
        <f aca="false">IF(OR(B472&lt;Rules!$B$2,B472&gt;Rules!$B$3,ABS(I472)&gt;Rules!$B$4,OR(B473&lt;Rules!$B$2,B473&gt;Rules!$B$3,ABS(I473)&gt;Rules!$B$4)),1,0)</f>
        <v>0</v>
      </c>
      <c r="K472" s="6" t="str">
        <f aca="false">IF(F472=1,COUNTIF($F$2:F472,1),"")</f>
        <v/>
      </c>
    </row>
    <row r="473" customFormat="false" ht="15" hidden="false" customHeight="false" outlineLevel="0" collapsed="false">
      <c r="A473" s="6" t="n">
        <v>3831.618</v>
      </c>
      <c r="B473" s="6" t="n">
        <v>1.7032967032967</v>
      </c>
      <c r="C473" s="6" t="n">
        <v>78</v>
      </c>
      <c r="D473" s="6" t="n">
        <v>-1</v>
      </c>
      <c r="E473" s="6" t="n">
        <v>1.7032967032967</v>
      </c>
      <c r="F473" s="6" t="n">
        <v>0</v>
      </c>
      <c r="G473" s="6" t="n">
        <v>0</v>
      </c>
      <c r="H473" s="6" t="str">
        <f aca="false">IF(AND(A473&gt;=Stimuli!$B$2,A473&lt;=Stimuli!$C$2),Stimuli!$A$2,IF(AND(A473&gt;=Stimuli!$B$3,A473&lt;=Stimuli!$C$3),Stimuli!$A$3,IF(AND(A473&gt;=Stimuli!$B$4,A473&lt;=Stimuli!$C$4),Stimuli!$A$4,"")))</f>
        <v>01 Quiet baseline (60s)</v>
      </c>
      <c r="I473" s="6" t="n">
        <f aca="false">(B473-B472)/((A473-A472)/1000)</f>
        <v>0.562637362637446</v>
      </c>
      <c r="J473" s="6" t="n">
        <f aca="false">IF(OR(B473&lt;Rules!$B$2,B473&gt;Rules!$B$3,ABS(I473)&gt;Rules!$B$4,OR(B474&lt;Rules!$B$2,B474&gt;Rules!$B$3,ABS(I474)&gt;Rules!$B$4)),1,0)</f>
        <v>0</v>
      </c>
      <c r="K473" s="6" t="str">
        <f aca="false">IF(F473=1,COUNTIF($F$2:F473,1),"")</f>
        <v/>
      </c>
    </row>
    <row r="474" customFormat="false" ht="15" hidden="false" customHeight="false" outlineLevel="0" collapsed="false">
      <c r="A474" s="6" t="n">
        <v>3839.4305</v>
      </c>
      <c r="B474" s="6" t="n">
        <v>1.7018315018315</v>
      </c>
      <c r="C474" s="6" t="n">
        <v>78</v>
      </c>
      <c r="D474" s="6" t="n">
        <v>-1</v>
      </c>
      <c r="E474" s="6" t="n">
        <v>1.7032967032967</v>
      </c>
      <c r="F474" s="6" t="n">
        <v>0</v>
      </c>
      <c r="G474" s="6" t="n">
        <v>0</v>
      </c>
      <c r="H474" s="6" t="str">
        <f aca="false">IF(AND(A474&gt;=Stimuli!$B$2,A474&lt;=Stimuli!$C$2),Stimuli!$A$2,IF(AND(A474&gt;=Stimuli!$B$3,A474&lt;=Stimuli!$C$3),Stimuli!$A$3,IF(AND(A474&gt;=Stimuli!$B$4,A474&lt;=Stimuli!$C$4),Stimuli!$A$4,"")))</f>
        <v>01 Quiet baseline (60s)</v>
      </c>
      <c r="I474" s="6" t="n">
        <f aca="false">(B474-B473)/((A474-A473)/1000)</f>
        <v>-0.18754578754573</v>
      </c>
      <c r="J474" s="6" t="n">
        <f aca="false">IF(OR(B474&lt;Rules!$B$2,B474&gt;Rules!$B$3,ABS(I474)&gt;Rules!$B$4,OR(B475&lt;Rules!$B$2,B475&gt;Rules!$B$3,ABS(I475)&gt;Rules!$B$4)),1,0)</f>
        <v>0</v>
      </c>
      <c r="K474" s="6" t="str">
        <f aca="false">IF(F474=1,COUNTIF($F$2:F474,1),"")</f>
        <v/>
      </c>
    </row>
    <row r="475" customFormat="false" ht="15" hidden="false" customHeight="false" outlineLevel="0" collapsed="false">
      <c r="A475" s="6" t="n">
        <v>3847.243</v>
      </c>
      <c r="B475" s="6" t="n">
        <v>1.7032967032967</v>
      </c>
      <c r="C475" s="6" t="n">
        <v>78</v>
      </c>
      <c r="D475" s="6" t="n">
        <v>-1</v>
      </c>
      <c r="E475" s="6" t="n">
        <v>1.7032967032967</v>
      </c>
      <c r="F475" s="6" t="n">
        <v>0</v>
      </c>
      <c r="G475" s="6" t="n">
        <v>0</v>
      </c>
      <c r="H475" s="6" t="str">
        <f aca="false">IF(AND(A475&gt;=Stimuli!$B$2,A475&lt;=Stimuli!$C$2),Stimuli!$A$2,IF(AND(A475&gt;=Stimuli!$B$3,A475&lt;=Stimuli!$C$3),Stimuli!$A$3,IF(AND(A475&gt;=Stimuli!$B$4,A475&lt;=Stimuli!$C$4),Stimuli!$A$4,"")))</f>
        <v>01 Quiet baseline (60s)</v>
      </c>
      <c r="I475" s="6" t="n">
        <f aca="false">(B475-B474)/((A475-A474)/1000)</f>
        <v>0.18754578754573</v>
      </c>
      <c r="J475" s="6" t="n">
        <f aca="false">IF(OR(B475&lt;Rules!$B$2,B475&gt;Rules!$B$3,ABS(I475)&gt;Rules!$B$4,OR(B476&lt;Rules!$B$2,B476&gt;Rules!$B$3,ABS(I476)&gt;Rules!$B$4)),1,0)</f>
        <v>0</v>
      </c>
      <c r="K475" s="6" t="str">
        <f aca="false">IF(F475=1,COUNTIF($F$2:F475,1),"")</f>
        <v/>
      </c>
    </row>
    <row r="476" customFormat="false" ht="15" hidden="false" customHeight="false" outlineLevel="0" collapsed="false">
      <c r="A476" s="6" t="n">
        <v>3855.0555</v>
      </c>
      <c r="B476" s="6" t="n">
        <v>1.70476190476191</v>
      </c>
      <c r="C476" s="6" t="n">
        <v>78</v>
      </c>
      <c r="D476" s="6" t="n">
        <v>-1</v>
      </c>
      <c r="E476" s="6" t="n">
        <v>1.7047619047619</v>
      </c>
      <c r="F476" s="6" t="n">
        <v>0</v>
      </c>
      <c r="G476" s="6" t="n">
        <v>0</v>
      </c>
      <c r="H476" s="6" t="str">
        <f aca="false">IF(AND(A476&gt;=Stimuli!$B$2,A476&lt;=Stimuli!$C$2),Stimuli!$A$2,IF(AND(A476&gt;=Stimuli!$B$3,A476&lt;=Stimuli!$C$3),Stimuli!$A$3,IF(AND(A476&gt;=Stimuli!$B$4,A476&lt;=Stimuli!$C$4),Stimuli!$A$4,"")))</f>
        <v>01 Quiet baseline (60s)</v>
      </c>
      <c r="I476" s="6" t="n">
        <f aca="false">(B476-B475)/((A476-A475)/1000)</f>
        <v>0.187545787545844</v>
      </c>
      <c r="J476" s="6" t="n">
        <f aca="false">IF(OR(B476&lt;Rules!$B$2,B476&gt;Rules!$B$3,ABS(I476)&gt;Rules!$B$4,OR(B477&lt;Rules!$B$2,B477&gt;Rules!$B$3,ABS(I477)&gt;Rules!$B$4)),1,0)</f>
        <v>0</v>
      </c>
      <c r="K476" s="6" t="str">
        <f aca="false">IF(F476=1,COUNTIF($F$2:F476,1),"")</f>
        <v/>
      </c>
    </row>
    <row r="477" customFormat="false" ht="15" hidden="false" customHeight="false" outlineLevel="0" collapsed="false">
      <c r="A477" s="6" t="n">
        <v>3862.868</v>
      </c>
      <c r="B477" s="6" t="n">
        <v>1.70476190476191</v>
      </c>
      <c r="C477" s="6" t="n">
        <v>78</v>
      </c>
      <c r="D477" s="6" t="n">
        <v>-1</v>
      </c>
      <c r="E477" s="6" t="n">
        <v>1.7047619047619</v>
      </c>
      <c r="F477" s="6" t="n">
        <v>0</v>
      </c>
      <c r="G477" s="6" t="n">
        <v>0</v>
      </c>
      <c r="H477" s="6" t="str">
        <f aca="false">IF(AND(A477&gt;=Stimuli!$B$2,A477&lt;=Stimuli!$C$2),Stimuli!$A$2,IF(AND(A477&gt;=Stimuli!$B$3,A477&lt;=Stimuli!$C$3),Stimuli!$A$3,IF(AND(A477&gt;=Stimuli!$B$4,A477&lt;=Stimuli!$C$4),Stimuli!$A$4,"")))</f>
        <v>01 Quiet baseline (60s)</v>
      </c>
      <c r="I477" s="6" t="n">
        <f aca="false">(B477-B476)/((A477-A476)/1000)</f>
        <v>0</v>
      </c>
      <c r="J477" s="6" t="n">
        <f aca="false">IF(OR(B477&lt;Rules!$B$2,B477&gt;Rules!$B$3,ABS(I477)&gt;Rules!$B$4,OR(B478&lt;Rules!$B$2,B478&gt;Rules!$B$3,ABS(I478)&gt;Rules!$B$4)),1,0)</f>
        <v>0</v>
      </c>
      <c r="K477" s="6" t="str">
        <f aca="false">IF(F477=1,COUNTIF($F$2:F477,1),"")</f>
        <v/>
      </c>
    </row>
    <row r="478" customFormat="false" ht="15" hidden="false" customHeight="false" outlineLevel="0" collapsed="false">
      <c r="A478" s="6" t="n">
        <v>3870.6805</v>
      </c>
      <c r="B478" s="6" t="n">
        <v>1.70769230769231</v>
      </c>
      <c r="C478" s="6" t="n">
        <v>78</v>
      </c>
      <c r="D478" s="6" t="n">
        <v>-1</v>
      </c>
      <c r="E478" s="6" t="n">
        <v>1.7047619047619</v>
      </c>
      <c r="F478" s="6" t="n">
        <v>0</v>
      </c>
      <c r="G478" s="6" t="n">
        <v>0</v>
      </c>
      <c r="H478" s="6" t="str">
        <f aca="false">IF(AND(A478&gt;=Stimuli!$B$2,A478&lt;=Stimuli!$C$2),Stimuli!$A$2,IF(AND(A478&gt;=Stimuli!$B$3,A478&lt;=Stimuli!$C$3),Stimuli!$A$3,IF(AND(A478&gt;=Stimuli!$B$4,A478&lt;=Stimuli!$C$4),Stimuli!$A$4,"")))</f>
        <v>01 Quiet baseline (60s)</v>
      </c>
      <c r="I478" s="6" t="n">
        <f aca="false">(B478-B477)/((A478-A477)/1000)</f>
        <v>0.375091575091602</v>
      </c>
      <c r="J478" s="6" t="n">
        <f aca="false">IF(OR(B478&lt;Rules!$B$2,B478&gt;Rules!$B$3,ABS(I478)&gt;Rules!$B$4,OR(B479&lt;Rules!$B$2,B479&gt;Rules!$B$3,ABS(I479)&gt;Rules!$B$4)),1,0)</f>
        <v>0</v>
      </c>
      <c r="K478" s="6" t="str">
        <f aca="false">IF(F478=1,COUNTIF($F$2:F478,1),"")</f>
        <v/>
      </c>
    </row>
    <row r="479" customFormat="false" ht="15" hidden="false" customHeight="false" outlineLevel="0" collapsed="false">
      <c r="A479" s="6" t="n">
        <v>3878.493</v>
      </c>
      <c r="B479" s="6" t="n">
        <v>1.70476190476191</v>
      </c>
      <c r="C479" s="6" t="n">
        <v>78</v>
      </c>
      <c r="D479" s="6" t="n">
        <v>-1</v>
      </c>
      <c r="E479" s="6" t="n">
        <v>1.70769230769231</v>
      </c>
      <c r="F479" s="6" t="n">
        <v>0</v>
      </c>
      <c r="G479" s="6" t="n">
        <v>0</v>
      </c>
      <c r="H479" s="6" t="str">
        <f aca="false">IF(AND(A479&gt;=Stimuli!$B$2,A479&lt;=Stimuli!$C$2),Stimuli!$A$2,IF(AND(A479&gt;=Stimuli!$B$3,A479&lt;=Stimuli!$C$3),Stimuli!$A$3,IF(AND(A479&gt;=Stimuli!$B$4,A479&lt;=Stimuli!$C$4),Stimuli!$A$4,"")))</f>
        <v>01 Quiet baseline (60s)</v>
      </c>
      <c r="I479" s="6" t="n">
        <f aca="false">(B479-B478)/((A479-A478)/1000)</f>
        <v>-0.375091575091602</v>
      </c>
      <c r="J479" s="6" t="n">
        <f aca="false">IF(OR(B479&lt;Rules!$B$2,B479&gt;Rules!$B$3,ABS(I479)&gt;Rules!$B$4,OR(B480&lt;Rules!$B$2,B480&gt;Rules!$B$3,ABS(I480)&gt;Rules!$B$4)),1,0)</f>
        <v>0</v>
      </c>
      <c r="K479" s="6" t="str">
        <f aca="false">IF(F479=1,COUNTIF($F$2:F479,1),"")</f>
        <v/>
      </c>
    </row>
    <row r="480" customFormat="false" ht="15" hidden="false" customHeight="false" outlineLevel="0" collapsed="false">
      <c r="A480" s="6" t="n">
        <v>3886.3055</v>
      </c>
      <c r="B480" s="6" t="n">
        <v>1.71208791208791</v>
      </c>
      <c r="C480" s="6" t="n">
        <v>78</v>
      </c>
      <c r="D480" s="6" t="n">
        <v>-1</v>
      </c>
      <c r="E480" s="6" t="n">
        <v>1.70769230769231</v>
      </c>
      <c r="F480" s="6" t="n">
        <v>0</v>
      </c>
      <c r="G480" s="6" t="n">
        <v>0</v>
      </c>
      <c r="H480" s="6" t="str">
        <f aca="false">IF(AND(A480&gt;=Stimuli!$B$2,A480&lt;=Stimuli!$C$2),Stimuli!$A$2,IF(AND(A480&gt;=Stimuli!$B$3,A480&lt;=Stimuli!$C$3),Stimuli!$A$3,IF(AND(A480&gt;=Stimuli!$B$4,A480&lt;=Stimuli!$C$4),Stimuli!$A$4,"")))</f>
        <v>01 Quiet baseline (60s)</v>
      </c>
      <c r="I480" s="6" t="n">
        <f aca="false">(B480-B479)/((A480-A479)/1000)</f>
        <v>0.937728937728906</v>
      </c>
      <c r="J480" s="6" t="n">
        <f aca="false">IF(OR(B480&lt;Rules!$B$2,B480&gt;Rules!$B$3,ABS(I480)&gt;Rules!$B$4,OR(B481&lt;Rules!$B$2,B481&gt;Rules!$B$3,ABS(I481)&gt;Rules!$B$4)),1,0)</f>
        <v>0</v>
      </c>
      <c r="K480" s="6" t="str">
        <f aca="false">IF(F480=1,COUNTIF($F$2:F480,1),"")</f>
        <v/>
      </c>
    </row>
    <row r="481" customFormat="false" ht="15" hidden="false" customHeight="false" outlineLevel="0" collapsed="false">
      <c r="A481" s="6" t="n">
        <v>3894.118</v>
      </c>
      <c r="B481" s="6" t="n">
        <v>1.70769230769231</v>
      </c>
      <c r="C481" s="6" t="n">
        <v>78</v>
      </c>
      <c r="D481" s="6" t="n">
        <v>-1</v>
      </c>
      <c r="E481" s="6" t="n">
        <v>1.70915750915751</v>
      </c>
      <c r="F481" s="6" t="n">
        <v>0</v>
      </c>
      <c r="G481" s="6" t="n">
        <v>0</v>
      </c>
      <c r="H481" s="6" t="str">
        <f aca="false">IF(AND(A481&gt;=Stimuli!$B$2,A481&lt;=Stimuli!$C$2),Stimuli!$A$2,IF(AND(A481&gt;=Stimuli!$B$3,A481&lt;=Stimuli!$C$3),Stimuli!$A$3,IF(AND(A481&gt;=Stimuli!$B$4,A481&lt;=Stimuli!$C$4),Stimuli!$A$4,"")))</f>
        <v>01 Quiet baseline (60s)</v>
      </c>
      <c r="I481" s="6" t="n">
        <f aca="false">(B481-B480)/((A481-A480)/1000)</f>
        <v>-0.562637362637304</v>
      </c>
      <c r="J481" s="6" t="n">
        <f aca="false">IF(OR(B481&lt;Rules!$B$2,B481&gt;Rules!$B$3,ABS(I481)&gt;Rules!$B$4,OR(B482&lt;Rules!$B$2,B482&gt;Rules!$B$3,ABS(I482)&gt;Rules!$B$4)),1,0)</f>
        <v>0</v>
      </c>
      <c r="K481" s="6" t="str">
        <f aca="false">IF(F481=1,COUNTIF($F$2:F481,1),"")</f>
        <v/>
      </c>
    </row>
    <row r="482" customFormat="false" ht="15" hidden="false" customHeight="false" outlineLevel="0" collapsed="false">
      <c r="A482" s="6" t="n">
        <v>3901.9305</v>
      </c>
      <c r="B482" s="6" t="n">
        <v>1.71355311355311</v>
      </c>
      <c r="C482" s="6" t="n">
        <v>78</v>
      </c>
      <c r="D482" s="6" t="n">
        <v>-1</v>
      </c>
      <c r="E482" s="6" t="n">
        <v>1.71062271062271</v>
      </c>
      <c r="F482" s="6" t="n">
        <v>0</v>
      </c>
      <c r="G482" s="6" t="n">
        <v>0</v>
      </c>
      <c r="H482" s="6" t="str">
        <f aca="false">IF(AND(A482&gt;=Stimuli!$B$2,A482&lt;=Stimuli!$C$2),Stimuli!$A$2,IF(AND(A482&gt;=Stimuli!$B$3,A482&lt;=Stimuli!$C$3),Stimuli!$A$3,IF(AND(A482&gt;=Stimuli!$B$4,A482&lt;=Stimuli!$C$4),Stimuli!$A$4,"")))</f>
        <v>01 Quiet baseline (60s)</v>
      </c>
      <c r="I482" s="6" t="n">
        <f aca="false">(B482-B481)/((A482-A481)/1000)</f>
        <v>0.750183150183034</v>
      </c>
      <c r="J482" s="6" t="n">
        <f aca="false">IF(OR(B482&lt;Rules!$B$2,B482&gt;Rules!$B$3,ABS(I482)&gt;Rules!$B$4,OR(B483&lt;Rules!$B$2,B483&gt;Rules!$B$3,ABS(I483)&gt;Rules!$B$4)),1,0)</f>
        <v>0</v>
      </c>
      <c r="K482" s="6" t="str">
        <f aca="false">IF(F482=1,COUNTIF($F$2:F482,1),"")</f>
        <v/>
      </c>
    </row>
    <row r="483" customFormat="false" ht="15" hidden="false" customHeight="false" outlineLevel="0" collapsed="false">
      <c r="A483" s="6" t="n">
        <v>3909.743</v>
      </c>
      <c r="B483" s="6" t="n">
        <v>1.70915750915751</v>
      </c>
      <c r="C483" s="6" t="n">
        <v>78</v>
      </c>
      <c r="D483" s="6" t="n">
        <v>-1</v>
      </c>
      <c r="E483" s="6" t="n">
        <v>1.71208791208791</v>
      </c>
      <c r="F483" s="6" t="n">
        <v>0</v>
      </c>
      <c r="G483" s="6" t="n">
        <v>0</v>
      </c>
      <c r="H483" s="6" t="str">
        <f aca="false">IF(AND(A483&gt;=Stimuli!$B$2,A483&lt;=Stimuli!$C$2),Stimuli!$A$2,IF(AND(A483&gt;=Stimuli!$B$3,A483&lt;=Stimuli!$C$3),Stimuli!$A$3,IF(AND(A483&gt;=Stimuli!$B$4,A483&lt;=Stimuli!$C$4),Stimuli!$A$4,"")))</f>
        <v>01 Quiet baseline (60s)</v>
      </c>
      <c r="I483" s="6" t="n">
        <f aca="false">(B483-B482)/((A483-A482)/1000)</f>
        <v>-0.562637362637304</v>
      </c>
      <c r="J483" s="6" t="n">
        <f aca="false">IF(OR(B483&lt;Rules!$B$2,B483&gt;Rules!$B$3,ABS(I483)&gt;Rules!$B$4,OR(B484&lt;Rules!$B$2,B484&gt;Rules!$B$3,ABS(I484)&gt;Rules!$B$4)),1,0)</f>
        <v>0</v>
      </c>
      <c r="K483" s="6" t="str">
        <f aca="false">IF(F483=1,COUNTIF($F$2:F483,1),"")</f>
        <v/>
      </c>
    </row>
    <row r="484" customFormat="false" ht="15" hidden="false" customHeight="false" outlineLevel="0" collapsed="false">
      <c r="A484" s="6" t="n">
        <v>3917.5555</v>
      </c>
      <c r="B484" s="6" t="n">
        <v>1.71648351648352</v>
      </c>
      <c r="C484" s="6" t="n">
        <v>78</v>
      </c>
      <c r="D484" s="6" t="n">
        <v>-1</v>
      </c>
      <c r="E484" s="6" t="n">
        <v>1.71355311355311</v>
      </c>
      <c r="F484" s="6" t="n">
        <v>0</v>
      </c>
      <c r="G484" s="6" t="n">
        <v>0</v>
      </c>
      <c r="H484" s="6" t="str">
        <f aca="false">IF(AND(A484&gt;=Stimuli!$B$2,A484&lt;=Stimuli!$C$2),Stimuli!$A$2,IF(AND(A484&gt;=Stimuli!$B$3,A484&lt;=Stimuli!$C$3),Stimuli!$A$3,IF(AND(A484&gt;=Stimuli!$B$4,A484&lt;=Stimuli!$C$4),Stimuli!$A$4,"")))</f>
        <v>01 Quiet baseline (60s)</v>
      </c>
      <c r="I484" s="6" t="n">
        <f aca="false">(B484-B483)/((A484-A483)/1000)</f>
        <v>0.937728937728878</v>
      </c>
      <c r="J484" s="6" t="n">
        <f aca="false">IF(OR(B484&lt;Rules!$B$2,B484&gt;Rules!$B$3,ABS(I484)&gt;Rules!$B$4,OR(B485&lt;Rules!$B$2,B485&gt;Rules!$B$3,ABS(I485)&gt;Rules!$B$4)),1,0)</f>
        <v>0</v>
      </c>
      <c r="K484" s="6" t="str">
        <f aca="false">IF(F484=1,COUNTIF($F$2:F484,1),"")</f>
        <v/>
      </c>
    </row>
    <row r="485" customFormat="false" ht="15" hidden="false" customHeight="false" outlineLevel="0" collapsed="false">
      <c r="A485" s="6" t="n">
        <v>3925.368</v>
      </c>
      <c r="B485" s="6" t="n">
        <v>1.71062271062271</v>
      </c>
      <c r="C485" s="6" t="n">
        <v>78</v>
      </c>
      <c r="D485" s="6" t="n">
        <v>-1</v>
      </c>
      <c r="E485" s="6" t="n">
        <v>1.71355311355311</v>
      </c>
      <c r="F485" s="6" t="n">
        <v>0</v>
      </c>
      <c r="G485" s="6" t="n">
        <v>0</v>
      </c>
      <c r="H485" s="6" t="str">
        <f aca="false">IF(AND(A485&gt;=Stimuli!$B$2,A485&lt;=Stimuli!$C$2),Stimuli!$A$2,IF(AND(A485&gt;=Stimuli!$B$3,A485&lt;=Stimuli!$C$3),Stimuli!$A$3,IF(AND(A485&gt;=Stimuli!$B$4,A485&lt;=Stimuli!$C$4),Stimuli!$A$4,"")))</f>
        <v>01 Quiet baseline (60s)</v>
      </c>
      <c r="I485" s="6" t="n">
        <f aca="false">(B485-B484)/((A485-A484)/1000)</f>
        <v>-0.750183150183034</v>
      </c>
      <c r="J485" s="6" t="n">
        <f aca="false">IF(OR(B485&lt;Rules!$B$2,B485&gt;Rules!$B$3,ABS(I485)&gt;Rules!$B$4,OR(B486&lt;Rules!$B$2,B486&gt;Rules!$B$3,ABS(I486)&gt;Rules!$B$4)),1,0)</f>
        <v>0</v>
      </c>
      <c r="K485" s="6" t="str">
        <f aca="false">IF(F485=1,COUNTIF($F$2:F485,1),"")</f>
        <v/>
      </c>
    </row>
    <row r="486" customFormat="false" ht="15" hidden="false" customHeight="false" outlineLevel="0" collapsed="false">
      <c r="A486" s="6" t="n">
        <v>3933.1805</v>
      </c>
      <c r="B486" s="6" t="n">
        <v>1.71794871794872</v>
      </c>
      <c r="C486" s="6" t="n">
        <v>78</v>
      </c>
      <c r="D486" s="6" t="n">
        <v>-1</v>
      </c>
      <c r="E486" s="6" t="n">
        <v>1.71648351648352</v>
      </c>
      <c r="F486" s="6" t="n">
        <v>0</v>
      </c>
      <c r="G486" s="6" t="n">
        <v>0</v>
      </c>
      <c r="H486" s="6" t="str">
        <f aca="false">IF(AND(A486&gt;=Stimuli!$B$2,A486&lt;=Stimuli!$C$2),Stimuli!$A$2,IF(AND(A486&gt;=Stimuli!$B$3,A486&lt;=Stimuli!$C$3),Stimuli!$A$3,IF(AND(A486&gt;=Stimuli!$B$4,A486&lt;=Stimuli!$C$4),Stimuli!$A$4,"")))</f>
        <v>01 Quiet baseline (60s)</v>
      </c>
      <c r="I486" s="6" t="n">
        <f aca="false">(B486-B485)/((A486-A485)/1000)</f>
        <v>0.937728937728906</v>
      </c>
      <c r="J486" s="6" t="n">
        <f aca="false">IF(OR(B486&lt;Rules!$B$2,B486&gt;Rules!$B$3,ABS(I486)&gt;Rules!$B$4,OR(B487&lt;Rules!$B$2,B487&gt;Rules!$B$3,ABS(I487)&gt;Rules!$B$4)),1,0)</f>
        <v>0</v>
      </c>
      <c r="K486" s="6" t="str">
        <f aca="false">IF(F486=1,COUNTIF($F$2:F486,1),"")</f>
        <v/>
      </c>
    </row>
    <row r="487" customFormat="false" ht="15" hidden="false" customHeight="false" outlineLevel="0" collapsed="false">
      <c r="A487" s="6" t="n">
        <v>3940.993</v>
      </c>
      <c r="B487" s="6" t="n">
        <v>1.71355311355311</v>
      </c>
      <c r="C487" s="6" t="n">
        <v>78</v>
      </c>
      <c r="D487" s="6" t="n">
        <v>-1</v>
      </c>
      <c r="E487" s="6" t="n">
        <v>1.71648351648352</v>
      </c>
      <c r="F487" s="6" t="n">
        <v>0</v>
      </c>
      <c r="G487" s="6" t="n">
        <v>0</v>
      </c>
      <c r="H487" s="6" t="str">
        <f aca="false">IF(AND(A487&gt;=Stimuli!$B$2,A487&lt;=Stimuli!$C$2),Stimuli!$A$2,IF(AND(A487&gt;=Stimuli!$B$3,A487&lt;=Stimuli!$C$3),Stimuli!$A$3,IF(AND(A487&gt;=Stimuli!$B$4,A487&lt;=Stimuli!$C$4),Stimuli!$A$4,"")))</f>
        <v>01 Quiet baseline (60s)</v>
      </c>
      <c r="I487" s="6" t="n">
        <f aca="false">(B487-B486)/((A487-A486)/1000)</f>
        <v>-0.562637362637446</v>
      </c>
      <c r="J487" s="6" t="n">
        <f aca="false">IF(OR(B487&lt;Rules!$B$2,B487&gt;Rules!$B$3,ABS(I487)&gt;Rules!$B$4,OR(B488&lt;Rules!$B$2,B488&gt;Rules!$B$3,ABS(I488)&gt;Rules!$B$4)),1,0)</f>
        <v>0</v>
      </c>
      <c r="K487" s="6" t="str">
        <f aca="false">IF(F487=1,COUNTIF($F$2:F487,1),"")</f>
        <v/>
      </c>
    </row>
    <row r="488" customFormat="false" ht="15" hidden="false" customHeight="false" outlineLevel="0" collapsed="false">
      <c r="A488" s="6" t="n">
        <v>3948.8055</v>
      </c>
      <c r="B488" s="6" t="n">
        <v>1.71941391941392</v>
      </c>
      <c r="C488" s="6" t="n">
        <v>78</v>
      </c>
      <c r="D488" s="6" t="n">
        <v>-1</v>
      </c>
      <c r="E488" s="6" t="n">
        <v>1.71794871794872</v>
      </c>
      <c r="F488" s="6" t="n">
        <v>0</v>
      </c>
      <c r="G488" s="6" t="n">
        <v>0</v>
      </c>
      <c r="H488" s="6" t="str">
        <f aca="false">IF(AND(A488&gt;=Stimuli!$B$2,A488&lt;=Stimuli!$C$2),Stimuli!$A$2,IF(AND(A488&gt;=Stimuli!$B$3,A488&lt;=Stimuli!$C$3),Stimuli!$A$3,IF(AND(A488&gt;=Stimuli!$B$4,A488&lt;=Stimuli!$C$4),Stimuli!$A$4,"")))</f>
        <v>01 Quiet baseline (60s)</v>
      </c>
      <c r="I488" s="6" t="n">
        <f aca="false">(B488-B487)/((A488-A487)/1000)</f>
        <v>0.75018315018329</v>
      </c>
      <c r="J488" s="6" t="n">
        <f aca="false">IF(OR(B488&lt;Rules!$B$2,B488&gt;Rules!$B$3,ABS(I488)&gt;Rules!$B$4,OR(B489&lt;Rules!$B$2,B489&gt;Rules!$B$3,ABS(I489)&gt;Rules!$B$4)),1,0)</f>
        <v>0</v>
      </c>
      <c r="K488" s="6" t="str">
        <f aca="false">IF(F488=1,COUNTIF($F$2:F488,1),"")</f>
        <v/>
      </c>
    </row>
    <row r="489" customFormat="false" ht="15" hidden="false" customHeight="false" outlineLevel="0" collapsed="false">
      <c r="A489" s="6" t="n">
        <v>3956.618</v>
      </c>
      <c r="B489" s="6" t="n">
        <v>1.71648351648352</v>
      </c>
      <c r="C489" s="6" t="n">
        <v>78</v>
      </c>
      <c r="D489" s="6" t="n">
        <v>-1</v>
      </c>
      <c r="E489" s="6" t="n">
        <v>1.71941391941392</v>
      </c>
      <c r="F489" s="6" t="n">
        <v>0</v>
      </c>
      <c r="G489" s="6" t="n">
        <v>0</v>
      </c>
      <c r="H489" s="6" t="str">
        <f aca="false">IF(AND(A489&gt;=Stimuli!$B$2,A489&lt;=Stimuli!$C$2),Stimuli!$A$2,IF(AND(A489&gt;=Stimuli!$B$3,A489&lt;=Stimuli!$C$3),Stimuli!$A$3,IF(AND(A489&gt;=Stimuli!$B$4,A489&lt;=Stimuli!$C$4),Stimuli!$A$4,"")))</f>
        <v>01 Quiet baseline (60s)</v>
      </c>
      <c r="I489" s="6" t="n">
        <f aca="false">(B489-B488)/((A489-A488)/1000)</f>
        <v>-0.375091575091716</v>
      </c>
      <c r="J489" s="6" t="n">
        <f aca="false">IF(OR(B489&lt;Rules!$B$2,B489&gt;Rules!$B$3,ABS(I489)&gt;Rules!$B$4,OR(B490&lt;Rules!$B$2,B490&gt;Rules!$B$3,ABS(I490)&gt;Rules!$B$4)),1,0)</f>
        <v>0</v>
      </c>
      <c r="K489" s="6" t="str">
        <f aca="false">IF(F489=1,COUNTIF($F$2:F489,1),"")</f>
        <v/>
      </c>
    </row>
    <row r="490" customFormat="false" ht="15" hidden="false" customHeight="false" outlineLevel="0" collapsed="false">
      <c r="A490" s="6" t="n">
        <v>3964.4305</v>
      </c>
      <c r="B490" s="6" t="n">
        <v>1.71941391941392</v>
      </c>
      <c r="C490" s="6" t="n">
        <v>78</v>
      </c>
      <c r="D490" s="6" t="n">
        <v>-1</v>
      </c>
      <c r="E490" s="6" t="n">
        <v>1.71941391941392</v>
      </c>
      <c r="F490" s="6" t="n">
        <v>0</v>
      </c>
      <c r="G490" s="6" t="n">
        <v>0</v>
      </c>
      <c r="H490" s="6" t="str">
        <f aca="false">IF(AND(A490&gt;=Stimuli!$B$2,A490&lt;=Stimuli!$C$2),Stimuli!$A$2,IF(AND(A490&gt;=Stimuli!$B$3,A490&lt;=Stimuli!$C$3),Stimuli!$A$3,IF(AND(A490&gt;=Stimuli!$B$4,A490&lt;=Stimuli!$C$4),Stimuli!$A$4,"")))</f>
        <v>01 Quiet baseline (60s)</v>
      </c>
      <c r="I490" s="6" t="n">
        <f aca="false">(B490-B489)/((A490-A489)/1000)</f>
        <v>0.375091575091716</v>
      </c>
      <c r="J490" s="6" t="n">
        <f aca="false">IF(OR(B490&lt;Rules!$B$2,B490&gt;Rules!$B$3,ABS(I490)&gt;Rules!$B$4,OR(B491&lt;Rules!$B$2,B491&gt;Rules!$B$3,ABS(I491)&gt;Rules!$B$4)),1,0)</f>
        <v>0</v>
      </c>
      <c r="K490" s="6" t="str">
        <f aca="false">IF(F490=1,COUNTIF($F$2:F490,1),"")</f>
        <v/>
      </c>
    </row>
    <row r="491" customFormat="false" ht="15" hidden="false" customHeight="false" outlineLevel="0" collapsed="false">
      <c r="A491" s="6" t="n">
        <v>3972.243</v>
      </c>
      <c r="B491" s="6" t="n">
        <v>1.71941391941392</v>
      </c>
      <c r="C491" s="6" t="n">
        <v>78</v>
      </c>
      <c r="D491" s="6" t="n">
        <v>-1</v>
      </c>
      <c r="E491" s="6" t="n">
        <v>1.71941391941392</v>
      </c>
      <c r="F491" s="6" t="n">
        <v>0</v>
      </c>
      <c r="G491" s="6" t="n">
        <v>0</v>
      </c>
      <c r="H491" s="6" t="str">
        <f aca="false">IF(AND(A491&gt;=Stimuli!$B$2,A491&lt;=Stimuli!$C$2),Stimuli!$A$2,IF(AND(A491&gt;=Stimuli!$B$3,A491&lt;=Stimuli!$C$3),Stimuli!$A$3,IF(AND(A491&gt;=Stimuli!$B$4,A491&lt;=Stimuli!$C$4),Stimuli!$A$4,"")))</f>
        <v>01 Quiet baseline (60s)</v>
      </c>
      <c r="I491" s="6" t="n">
        <f aca="false">(B491-B490)/((A491-A490)/1000)</f>
        <v>0</v>
      </c>
      <c r="J491" s="6" t="n">
        <f aca="false">IF(OR(B491&lt;Rules!$B$2,B491&gt;Rules!$B$3,ABS(I491)&gt;Rules!$B$4,OR(B492&lt;Rules!$B$2,B492&gt;Rules!$B$3,ABS(I492)&gt;Rules!$B$4)),1,0)</f>
        <v>0</v>
      </c>
      <c r="K491" s="6" t="str">
        <f aca="false">IF(F491=1,COUNTIF($F$2:F491,1),"")</f>
        <v/>
      </c>
    </row>
    <row r="492" customFormat="false" ht="15" hidden="false" customHeight="false" outlineLevel="0" collapsed="false">
      <c r="A492" s="6" t="n">
        <v>3980.0555</v>
      </c>
      <c r="B492" s="6" t="n">
        <v>1.72234432234432</v>
      </c>
      <c r="C492" s="6" t="n">
        <v>78</v>
      </c>
      <c r="D492" s="6" t="n">
        <v>-1</v>
      </c>
      <c r="E492" s="6" t="n">
        <v>1.72234432234432</v>
      </c>
      <c r="F492" s="6" t="n">
        <v>0</v>
      </c>
      <c r="G492" s="6" t="n">
        <v>0</v>
      </c>
      <c r="H492" s="6" t="str">
        <f aca="false">IF(AND(A492&gt;=Stimuli!$B$2,A492&lt;=Stimuli!$C$2),Stimuli!$A$2,IF(AND(A492&gt;=Stimuli!$B$3,A492&lt;=Stimuli!$C$3),Stimuli!$A$3,IF(AND(A492&gt;=Stimuli!$B$4,A492&lt;=Stimuli!$C$4),Stimuli!$A$4,"")))</f>
        <v>01 Quiet baseline (60s)</v>
      </c>
      <c r="I492" s="6" t="n">
        <f aca="false">(B492-B491)/((A492-A491)/1000)</f>
        <v>0.375091575091602</v>
      </c>
      <c r="J492" s="6" t="n">
        <f aca="false">IF(OR(B492&lt;Rules!$B$2,B492&gt;Rules!$B$3,ABS(I492)&gt;Rules!$B$4,OR(B493&lt;Rules!$B$2,B493&gt;Rules!$B$3,ABS(I493)&gt;Rules!$B$4)),1,0)</f>
        <v>0</v>
      </c>
      <c r="K492" s="6" t="str">
        <f aca="false">IF(F492=1,COUNTIF($F$2:F492,1),"")</f>
        <v/>
      </c>
    </row>
    <row r="493" customFormat="false" ht="15" hidden="false" customHeight="false" outlineLevel="0" collapsed="false">
      <c r="A493" s="6" t="n">
        <v>3987.868</v>
      </c>
      <c r="B493" s="6" t="n">
        <v>1.72380952380952</v>
      </c>
      <c r="C493" s="6" t="n">
        <v>78</v>
      </c>
      <c r="D493" s="6" t="n">
        <v>-1</v>
      </c>
      <c r="E493" s="6" t="n">
        <v>1.72380952380952</v>
      </c>
      <c r="F493" s="6" t="n">
        <v>0</v>
      </c>
      <c r="G493" s="6" t="n">
        <v>0</v>
      </c>
      <c r="H493" s="6" t="str">
        <f aca="false">IF(AND(A493&gt;=Stimuli!$B$2,A493&lt;=Stimuli!$C$2),Stimuli!$A$2,IF(AND(A493&gt;=Stimuli!$B$3,A493&lt;=Stimuli!$C$3),Stimuli!$A$3,IF(AND(A493&gt;=Stimuli!$B$4,A493&lt;=Stimuli!$C$4),Stimuli!$A$4,"")))</f>
        <v>01 Quiet baseline (60s)</v>
      </c>
      <c r="I493" s="6" t="n">
        <f aca="false">(B493-B492)/((A493-A492)/1000)</f>
        <v>0.187545787545702</v>
      </c>
      <c r="J493" s="6" t="n">
        <f aca="false">IF(OR(B493&lt;Rules!$B$2,B493&gt;Rules!$B$3,ABS(I493)&gt;Rules!$B$4,OR(B494&lt;Rules!$B$2,B494&gt;Rules!$B$3,ABS(I494)&gt;Rules!$B$4)),1,0)</f>
        <v>0</v>
      </c>
      <c r="K493" s="6" t="str">
        <f aca="false">IF(F493=1,COUNTIF($F$2:F493,1),"")</f>
        <v/>
      </c>
    </row>
    <row r="494" customFormat="false" ht="15" hidden="false" customHeight="false" outlineLevel="0" collapsed="false">
      <c r="A494" s="6" t="n">
        <v>3995.6805</v>
      </c>
      <c r="B494" s="6" t="n">
        <v>1.72380952380952</v>
      </c>
      <c r="C494" s="6" t="n">
        <v>78</v>
      </c>
      <c r="D494" s="6" t="n">
        <v>-1</v>
      </c>
      <c r="E494" s="6" t="n">
        <v>1.72380952380952</v>
      </c>
      <c r="F494" s="6" t="n">
        <v>0</v>
      </c>
      <c r="G494" s="6" t="n">
        <v>0</v>
      </c>
      <c r="H494" s="6" t="str">
        <f aca="false">IF(AND(A494&gt;=Stimuli!$B$2,A494&lt;=Stimuli!$C$2),Stimuli!$A$2,IF(AND(A494&gt;=Stimuli!$B$3,A494&lt;=Stimuli!$C$3),Stimuli!$A$3,IF(AND(A494&gt;=Stimuli!$B$4,A494&lt;=Stimuli!$C$4),Stimuli!$A$4,"")))</f>
        <v>01 Quiet baseline (60s)</v>
      </c>
      <c r="I494" s="6" t="n">
        <f aca="false">(B494-B493)/((A494-A493)/1000)</f>
        <v>0</v>
      </c>
      <c r="J494" s="6" t="n">
        <f aca="false">IF(OR(B494&lt;Rules!$B$2,B494&gt;Rules!$B$3,ABS(I494)&gt;Rules!$B$4,OR(B495&lt;Rules!$B$2,B495&gt;Rules!$B$3,ABS(I495)&gt;Rules!$B$4)),1,0)</f>
        <v>0</v>
      </c>
      <c r="K494" s="6" t="str">
        <f aca="false">IF(F494=1,COUNTIF($F$2:F494,1),"")</f>
        <v/>
      </c>
    </row>
    <row r="495" customFormat="false" ht="15" hidden="false" customHeight="false" outlineLevel="0" collapsed="false">
      <c r="A495" s="6" t="n">
        <v>4003.493</v>
      </c>
      <c r="B495" s="6" t="n">
        <v>1.72820512820513</v>
      </c>
      <c r="C495" s="6" t="n">
        <v>78</v>
      </c>
      <c r="D495" s="6" t="n">
        <v>-1</v>
      </c>
      <c r="E495" s="6" t="n">
        <v>1.72820512820513</v>
      </c>
      <c r="F495" s="6" t="n">
        <v>0</v>
      </c>
      <c r="G495" s="6" t="n">
        <v>0</v>
      </c>
      <c r="H495" s="6" t="str">
        <f aca="false">IF(AND(A495&gt;=Stimuli!$B$2,A495&lt;=Stimuli!$C$2),Stimuli!$A$2,IF(AND(A495&gt;=Stimuli!$B$3,A495&lt;=Stimuli!$C$3),Stimuli!$A$3,IF(AND(A495&gt;=Stimuli!$B$4,A495&lt;=Stimuli!$C$4),Stimuli!$A$4,"")))</f>
        <v>01 Quiet baseline (60s)</v>
      </c>
      <c r="I495" s="6" t="n">
        <f aca="false">(B495-B494)/((A495-A494)/1000)</f>
        <v>0.562637362637332</v>
      </c>
      <c r="J495" s="6" t="n">
        <f aca="false">IF(OR(B495&lt;Rules!$B$2,B495&gt;Rules!$B$3,ABS(I495)&gt;Rules!$B$4,OR(B496&lt;Rules!$B$2,B496&gt;Rules!$B$3,ABS(I496)&gt;Rules!$B$4)),1,0)</f>
        <v>0</v>
      </c>
      <c r="K495" s="6" t="str">
        <f aca="false">IF(F495=1,COUNTIF($F$2:F495,1),"")</f>
        <v/>
      </c>
    </row>
    <row r="496" customFormat="false" ht="15" hidden="false" customHeight="false" outlineLevel="0" collapsed="false">
      <c r="A496" s="6" t="n">
        <v>4011.3055</v>
      </c>
      <c r="B496" s="6" t="n">
        <v>1.72527472527473</v>
      </c>
      <c r="C496" s="6" t="n">
        <v>78</v>
      </c>
      <c r="D496" s="6" t="n">
        <v>-1</v>
      </c>
      <c r="E496" s="6" t="n">
        <v>1.72820512820513</v>
      </c>
      <c r="F496" s="6" t="n">
        <v>0</v>
      </c>
      <c r="G496" s="6" t="n">
        <v>0</v>
      </c>
      <c r="H496" s="6" t="str">
        <f aca="false">IF(AND(A496&gt;=Stimuli!$B$2,A496&lt;=Stimuli!$C$2),Stimuli!$A$2,IF(AND(A496&gt;=Stimuli!$B$3,A496&lt;=Stimuli!$C$3),Stimuli!$A$3,IF(AND(A496&gt;=Stimuli!$B$4,A496&lt;=Stimuli!$C$4),Stimuli!$A$4,"")))</f>
        <v>01 Quiet baseline (60s)</v>
      </c>
      <c r="I496" s="6" t="n">
        <f aca="false">(B496-B495)/((A496-A495)/1000)</f>
        <v>-0.375091575091602</v>
      </c>
      <c r="J496" s="6" t="n">
        <f aca="false">IF(OR(B496&lt;Rules!$B$2,B496&gt;Rules!$B$3,ABS(I496)&gt;Rules!$B$4,OR(B497&lt;Rules!$B$2,B497&gt;Rules!$B$3,ABS(I497)&gt;Rules!$B$4)),1,0)</f>
        <v>0</v>
      </c>
      <c r="K496" s="6" t="str">
        <f aca="false">IF(F496=1,COUNTIF($F$2:F496,1),"")</f>
        <v/>
      </c>
    </row>
    <row r="497" customFormat="false" ht="15" hidden="false" customHeight="false" outlineLevel="0" collapsed="false">
      <c r="A497" s="6" t="n">
        <v>4019.118</v>
      </c>
      <c r="B497" s="6" t="n">
        <v>1.73113553113553</v>
      </c>
      <c r="C497" s="6" t="n">
        <v>78</v>
      </c>
      <c r="D497" s="6" t="n">
        <v>-1</v>
      </c>
      <c r="E497" s="6" t="n">
        <v>1.72820512820513</v>
      </c>
      <c r="F497" s="6" t="n">
        <v>0</v>
      </c>
      <c r="G497" s="6" t="n">
        <v>0</v>
      </c>
      <c r="H497" s="6" t="str">
        <f aca="false">IF(AND(A497&gt;=Stimuli!$B$2,A497&lt;=Stimuli!$C$2),Stimuli!$A$2,IF(AND(A497&gt;=Stimuli!$B$3,A497&lt;=Stimuli!$C$3),Stimuli!$A$3,IF(AND(A497&gt;=Stimuli!$B$4,A497&lt;=Stimuli!$C$4),Stimuli!$A$4,"")))</f>
        <v>01 Quiet baseline (60s)</v>
      </c>
      <c r="I497" s="6" t="n">
        <f aca="false">(B497-B496)/((A497-A496)/1000)</f>
        <v>0.750183150183176</v>
      </c>
      <c r="J497" s="6" t="n">
        <f aca="false">IF(OR(B497&lt;Rules!$B$2,B497&gt;Rules!$B$3,ABS(I497)&gt;Rules!$B$4,OR(B498&lt;Rules!$B$2,B498&gt;Rules!$B$3,ABS(I498)&gt;Rules!$B$4)),1,0)</f>
        <v>0</v>
      </c>
      <c r="K497" s="6" t="str">
        <f aca="false">IF(F497=1,COUNTIF($F$2:F497,1),"")</f>
        <v/>
      </c>
    </row>
    <row r="498" customFormat="false" ht="15" hidden="false" customHeight="false" outlineLevel="0" collapsed="false">
      <c r="A498" s="6" t="n">
        <v>4026.9305</v>
      </c>
      <c r="B498" s="6" t="n">
        <v>1.72820512820513</v>
      </c>
      <c r="C498" s="6" t="n">
        <v>78</v>
      </c>
      <c r="D498" s="6" t="n">
        <v>-1</v>
      </c>
      <c r="E498" s="6" t="n">
        <v>1.73113553113553</v>
      </c>
      <c r="F498" s="6" t="n">
        <v>0</v>
      </c>
      <c r="G498" s="6" t="n">
        <v>0</v>
      </c>
      <c r="H498" s="6" t="str">
        <f aca="false">IF(AND(A498&gt;=Stimuli!$B$2,A498&lt;=Stimuli!$C$2),Stimuli!$A$2,IF(AND(A498&gt;=Stimuli!$B$3,A498&lt;=Stimuli!$C$3),Stimuli!$A$3,IF(AND(A498&gt;=Stimuli!$B$4,A498&lt;=Stimuli!$C$4),Stimuli!$A$4,"")))</f>
        <v>01 Quiet baseline (60s)</v>
      </c>
      <c r="I498" s="6" t="n">
        <f aca="false">(B498-B497)/((A498-A497)/1000)</f>
        <v>-0.375091575091574</v>
      </c>
      <c r="J498" s="6" t="n">
        <f aca="false">IF(OR(B498&lt;Rules!$B$2,B498&gt;Rules!$B$3,ABS(I498)&gt;Rules!$B$4,OR(B499&lt;Rules!$B$2,B499&gt;Rules!$B$3,ABS(I499)&gt;Rules!$B$4)),1,0)</f>
        <v>0</v>
      </c>
      <c r="K498" s="6" t="str">
        <f aca="false">IF(F498=1,COUNTIF($F$2:F498,1),"")</f>
        <v/>
      </c>
    </row>
    <row r="499" customFormat="false" ht="15" hidden="false" customHeight="false" outlineLevel="0" collapsed="false">
      <c r="A499" s="6" t="n">
        <v>4034.743</v>
      </c>
      <c r="B499" s="6" t="n">
        <v>1.73553113553114</v>
      </c>
      <c r="C499" s="6" t="n">
        <v>78</v>
      </c>
      <c r="D499" s="6" t="n">
        <v>-1</v>
      </c>
      <c r="E499" s="6" t="n">
        <v>1.73113553113553</v>
      </c>
      <c r="F499" s="6" t="n">
        <v>0</v>
      </c>
      <c r="G499" s="6" t="n">
        <v>0</v>
      </c>
      <c r="H499" s="6" t="str">
        <f aca="false">IF(AND(A499&gt;=Stimuli!$B$2,A499&lt;=Stimuli!$C$2),Stimuli!$A$2,IF(AND(A499&gt;=Stimuli!$B$3,A499&lt;=Stimuli!$C$3),Stimuli!$A$3,IF(AND(A499&gt;=Stimuli!$B$4,A499&lt;=Stimuli!$C$4),Stimuli!$A$4,"")))</f>
        <v>01 Quiet baseline (60s)</v>
      </c>
      <c r="I499" s="6" t="n">
        <f aca="false">(B499-B498)/((A499-A498)/1000)</f>
        <v>0.93772893772902</v>
      </c>
      <c r="J499" s="6" t="n">
        <f aca="false">IF(OR(B499&lt;Rules!$B$2,B499&gt;Rules!$B$3,ABS(I499)&gt;Rules!$B$4,OR(B500&lt;Rules!$B$2,B500&gt;Rules!$B$3,ABS(I500)&gt;Rules!$B$4)),1,0)</f>
        <v>0</v>
      </c>
      <c r="K499" s="6" t="str">
        <f aca="false">IF(F499=1,COUNTIF($F$2:F499,1),"")</f>
        <v/>
      </c>
    </row>
    <row r="500" customFormat="false" ht="15" hidden="false" customHeight="false" outlineLevel="0" collapsed="false">
      <c r="A500" s="6" t="n">
        <v>4042.5555</v>
      </c>
      <c r="B500" s="6" t="n">
        <v>1.73113553113553</v>
      </c>
      <c r="C500" s="6" t="n">
        <v>78</v>
      </c>
      <c r="D500" s="6" t="n">
        <v>-1</v>
      </c>
      <c r="E500" s="6" t="n">
        <v>1.73406593406593</v>
      </c>
      <c r="F500" s="6" t="n">
        <v>0</v>
      </c>
      <c r="G500" s="6" t="n">
        <v>0</v>
      </c>
      <c r="H500" s="6" t="str">
        <f aca="false">IF(AND(A500&gt;=Stimuli!$B$2,A500&lt;=Stimuli!$C$2),Stimuli!$A$2,IF(AND(A500&gt;=Stimuli!$B$3,A500&lt;=Stimuli!$C$3),Stimuli!$A$3,IF(AND(A500&gt;=Stimuli!$B$4,A500&lt;=Stimuli!$C$4),Stimuli!$A$4,"")))</f>
        <v>01 Quiet baseline (60s)</v>
      </c>
      <c r="I500" s="6" t="n">
        <f aca="false">(B500-B499)/((A500-A499)/1000)</f>
        <v>-0.562637362637446</v>
      </c>
      <c r="J500" s="6" t="n">
        <f aca="false">IF(OR(B500&lt;Rules!$B$2,B500&gt;Rules!$B$3,ABS(I500)&gt;Rules!$B$4,OR(B501&lt;Rules!$B$2,B501&gt;Rules!$B$3,ABS(I501)&gt;Rules!$B$4)),1,0)</f>
        <v>0</v>
      </c>
      <c r="K500" s="6" t="str">
        <f aca="false">IF(F500=1,COUNTIF($F$2:F500,1),"")</f>
        <v/>
      </c>
    </row>
    <row r="501" customFormat="false" ht="15" hidden="false" customHeight="false" outlineLevel="0" collapsed="false">
      <c r="A501" s="6" t="n">
        <v>4050.368</v>
      </c>
      <c r="B501" s="6" t="n">
        <v>1.73846153846154</v>
      </c>
      <c r="C501" s="6" t="n">
        <v>78</v>
      </c>
      <c r="D501" s="6" t="n">
        <v>-1</v>
      </c>
      <c r="E501" s="6" t="n">
        <v>1.73553113553114</v>
      </c>
      <c r="F501" s="6" t="n">
        <v>0</v>
      </c>
      <c r="G501" s="6" t="n">
        <v>0</v>
      </c>
      <c r="H501" s="6" t="str">
        <f aca="false">IF(AND(A501&gt;=Stimuli!$B$2,A501&lt;=Stimuli!$C$2),Stimuli!$A$2,IF(AND(A501&gt;=Stimuli!$B$3,A501&lt;=Stimuli!$C$3),Stimuli!$A$3,IF(AND(A501&gt;=Stimuli!$B$4,A501&lt;=Stimuli!$C$4),Stimuli!$A$4,"")))</f>
        <v>01 Quiet baseline (60s)</v>
      </c>
      <c r="I501" s="6" t="n">
        <f aca="false">(B501-B500)/((A501-A500)/1000)</f>
        <v>0.937728937728906</v>
      </c>
      <c r="J501" s="6" t="n">
        <f aca="false">IF(OR(B501&lt;Rules!$B$2,B501&gt;Rules!$B$3,ABS(I501)&gt;Rules!$B$4,OR(B502&lt;Rules!$B$2,B502&gt;Rules!$B$3,ABS(I502)&gt;Rules!$B$4)),1,0)</f>
        <v>0</v>
      </c>
      <c r="K501" s="6" t="str">
        <f aca="false">IF(F501=1,COUNTIF($F$2:F501,1),"")</f>
        <v/>
      </c>
    </row>
    <row r="502" customFormat="false" ht="15" hidden="false" customHeight="false" outlineLevel="0" collapsed="false">
      <c r="A502" s="6" t="n">
        <v>4058.1805</v>
      </c>
      <c r="B502" s="6" t="n">
        <v>1.73406593406593</v>
      </c>
      <c r="C502" s="6" t="n">
        <v>78</v>
      </c>
      <c r="D502" s="6" t="n">
        <v>-1</v>
      </c>
      <c r="E502" s="6" t="n">
        <v>1.73846153846154</v>
      </c>
      <c r="F502" s="6" t="n">
        <v>0</v>
      </c>
      <c r="G502" s="6" t="n">
        <v>0</v>
      </c>
      <c r="H502" s="6" t="str">
        <f aca="false">IF(AND(A502&gt;=Stimuli!$B$2,A502&lt;=Stimuli!$C$2),Stimuli!$A$2,IF(AND(A502&gt;=Stimuli!$B$3,A502&lt;=Stimuli!$C$3),Stimuli!$A$3,IF(AND(A502&gt;=Stimuli!$B$4,A502&lt;=Stimuli!$C$4),Stimuli!$A$4,"")))</f>
        <v>01 Quiet baseline (60s)</v>
      </c>
      <c r="I502" s="6" t="n">
        <f aca="false">(B502-B501)/((A502-A501)/1000)</f>
        <v>-0.562637362637332</v>
      </c>
      <c r="J502" s="6" t="n">
        <f aca="false">IF(OR(B502&lt;Rules!$B$2,B502&gt;Rules!$B$3,ABS(I502)&gt;Rules!$B$4,OR(B503&lt;Rules!$B$2,B503&gt;Rules!$B$3,ABS(I503)&gt;Rules!$B$4)),1,0)</f>
        <v>0</v>
      </c>
      <c r="K502" s="6" t="str">
        <f aca="false">IF(F502=1,COUNTIF($F$2:F502,1),"")</f>
        <v/>
      </c>
    </row>
    <row r="503" customFormat="false" ht="15" hidden="false" customHeight="false" outlineLevel="0" collapsed="false">
      <c r="A503" s="6" t="n">
        <v>4065.993</v>
      </c>
      <c r="B503" s="6" t="n">
        <v>1.73992673992674</v>
      </c>
      <c r="C503" s="6" t="n">
        <v>78</v>
      </c>
      <c r="D503" s="6" t="n">
        <v>-1</v>
      </c>
      <c r="E503" s="6" t="n">
        <v>1.73846153846154</v>
      </c>
      <c r="F503" s="6" t="n">
        <v>0</v>
      </c>
      <c r="G503" s="6" t="n">
        <v>0</v>
      </c>
      <c r="H503" s="6" t="str">
        <f aca="false">IF(AND(A503&gt;=Stimuli!$B$2,A503&lt;=Stimuli!$C$2),Stimuli!$A$2,IF(AND(A503&gt;=Stimuli!$B$3,A503&lt;=Stimuli!$C$3),Stimuli!$A$3,IF(AND(A503&gt;=Stimuli!$B$4,A503&lt;=Stimuli!$C$4),Stimuli!$A$4,"")))</f>
        <v>01 Quiet baseline (60s)</v>
      </c>
      <c r="I503" s="6" t="n">
        <f aca="false">(B503-B502)/((A503-A502)/1000)</f>
        <v>0.750183150183062</v>
      </c>
      <c r="J503" s="6" t="n">
        <f aca="false">IF(OR(B503&lt;Rules!$B$2,B503&gt;Rules!$B$3,ABS(I503)&gt;Rules!$B$4,OR(B504&lt;Rules!$B$2,B504&gt;Rules!$B$3,ABS(I504)&gt;Rules!$B$4)),1,0)</f>
        <v>0</v>
      </c>
      <c r="K503" s="6" t="str">
        <f aca="false">IF(F503=1,COUNTIF($F$2:F503,1),"")</f>
        <v/>
      </c>
    </row>
    <row r="504" customFormat="false" ht="15" hidden="false" customHeight="false" outlineLevel="0" collapsed="false">
      <c r="A504" s="6" t="n">
        <v>4073.8055</v>
      </c>
      <c r="B504" s="6" t="n">
        <v>1.73846153846154</v>
      </c>
      <c r="C504" s="6" t="n">
        <v>78</v>
      </c>
      <c r="D504" s="6" t="n">
        <v>-1</v>
      </c>
      <c r="E504" s="6" t="n">
        <v>1.73992673992674</v>
      </c>
      <c r="F504" s="6" t="n">
        <v>0</v>
      </c>
      <c r="G504" s="6" t="n">
        <v>0</v>
      </c>
      <c r="H504" s="6" t="str">
        <f aca="false">IF(AND(A504&gt;=Stimuli!$B$2,A504&lt;=Stimuli!$C$2),Stimuli!$A$2,IF(AND(A504&gt;=Stimuli!$B$3,A504&lt;=Stimuli!$C$3),Stimuli!$A$3,IF(AND(A504&gt;=Stimuli!$B$4,A504&lt;=Stimuli!$C$4),Stimuli!$A$4,"")))</f>
        <v>01 Quiet baseline (60s)</v>
      </c>
      <c r="I504" s="6" t="n">
        <f aca="false">(B504-B503)/((A504-A503)/1000)</f>
        <v>-0.18754578754573</v>
      </c>
      <c r="J504" s="6" t="n">
        <f aca="false">IF(OR(B504&lt;Rules!$B$2,B504&gt;Rules!$B$3,ABS(I504)&gt;Rules!$B$4,OR(B505&lt;Rules!$B$2,B505&gt;Rules!$B$3,ABS(I505)&gt;Rules!$B$4)),1,0)</f>
        <v>0</v>
      </c>
      <c r="K504" s="6" t="str">
        <f aca="false">IF(F504=1,COUNTIF($F$2:F504,1),"")</f>
        <v/>
      </c>
    </row>
    <row r="505" customFormat="false" ht="15" hidden="false" customHeight="false" outlineLevel="0" collapsed="false">
      <c r="A505" s="6" t="n">
        <v>4081.618</v>
      </c>
      <c r="B505" s="6" t="n">
        <v>1.74285714285714</v>
      </c>
      <c r="C505" s="6" t="n">
        <v>78</v>
      </c>
      <c r="D505" s="6" t="n">
        <v>-1</v>
      </c>
      <c r="E505" s="6" t="n">
        <v>1.74285714285714</v>
      </c>
      <c r="F505" s="6" t="n">
        <v>0</v>
      </c>
      <c r="G505" s="6" t="n">
        <v>0</v>
      </c>
      <c r="H505" s="6" t="str">
        <f aca="false">IF(AND(A505&gt;=Stimuli!$B$2,A505&lt;=Stimuli!$C$2),Stimuli!$A$2,IF(AND(A505&gt;=Stimuli!$B$3,A505&lt;=Stimuli!$C$3),Stimuli!$A$3,IF(AND(A505&gt;=Stimuli!$B$4,A505&lt;=Stimuli!$C$4),Stimuli!$A$4,"")))</f>
        <v>01 Quiet baseline (60s)</v>
      </c>
      <c r="I505" s="6" t="n">
        <f aca="false">(B505-B504)/((A505-A504)/1000)</f>
        <v>0.562637362637446</v>
      </c>
      <c r="J505" s="6" t="n">
        <f aca="false">IF(OR(B505&lt;Rules!$B$2,B505&gt;Rules!$B$3,ABS(I505)&gt;Rules!$B$4,OR(B506&lt;Rules!$B$2,B506&gt;Rules!$B$3,ABS(I506)&gt;Rules!$B$4)),1,0)</f>
        <v>0</v>
      </c>
      <c r="K505" s="6" t="str">
        <f aca="false">IF(F505=1,COUNTIF($F$2:F505,1),"")</f>
        <v/>
      </c>
    </row>
    <row r="506" customFormat="false" ht="15" hidden="false" customHeight="false" outlineLevel="0" collapsed="false">
      <c r="A506" s="6" t="n">
        <v>4089.4305</v>
      </c>
      <c r="B506" s="6" t="n">
        <v>1.74285714285714</v>
      </c>
      <c r="C506" s="6" t="n">
        <v>78</v>
      </c>
      <c r="D506" s="6" t="n">
        <v>-1</v>
      </c>
      <c r="E506" s="6" t="n">
        <v>1.74285714285714</v>
      </c>
      <c r="F506" s="6" t="n">
        <v>0</v>
      </c>
      <c r="G506" s="6" t="n">
        <v>0</v>
      </c>
      <c r="H506" s="6" t="str">
        <f aca="false">IF(AND(A506&gt;=Stimuli!$B$2,A506&lt;=Stimuli!$C$2),Stimuli!$A$2,IF(AND(A506&gt;=Stimuli!$B$3,A506&lt;=Stimuli!$C$3),Stimuli!$A$3,IF(AND(A506&gt;=Stimuli!$B$4,A506&lt;=Stimuli!$C$4),Stimuli!$A$4,"")))</f>
        <v>01 Quiet baseline (60s)</v>
      </c>
      <c r="I506" s="6" t="n">
        <f aca="false">(B506-B505)/((A506-A505)/1000)</f>
        <v>0</v>
      </c>
      <c r="J506" s="6" t="n">
        <f aca="false">IF(OR(B506&lt;Rules!$B$2,B506&gt;Rules!$B$3,ABS(I506)&gt;Rules!$B$4,OR(B507&lt;Rules!$B$2,B507&gt;Rules!$B$3,ABS(I507)&gt;Rules!$B$4)),1,0)</f>
        <v>0</v>
      </c>
      <c r="K506" s="6" t="str">
        <f aca="false">IF(F506=1,COUNTIF($F$2:F506,1),"")</f>
        <v/>
      </c>
    </row>
    <row r="507" customFormat="false" ht="15" hidden="false" customHeight="false" outlineLevel="0" collapsed="false">
      <c r="A507" s="6" t="n">
        <v>4097.243</v>
      </c>
      <c r="B507" s="6" t="n">
        <v>1.74578754578755</v>
      </c>
      <c r="C507" s="6" t="n">
        <v>78</v>
      </c>
      <c r="D507" s="6" t="n">
        <v>-1</v>
      </c>
      <c r="E507" s="6" t="n">
        <v>1.74578754578755</v>
      </c>
      <c r="F507" s="6" t="n">
        <v>0</v>
      </c>
      <c r="G507" s="6" t="n">
        <v>0</v>
      </c>
      <c r="H507" s="6" t="str">
        <f aca="false">IF(AND(A507&gt;=Stimuli!$B$2,A507&lt;=Stimuli!$C$2),Stimuli!$A$2,IF(AND(A507&gt;=Stimuli!$B$3,A507&lt;=Stimuli!$C$3),Stimuli!$A$3,IF(AND(A507&gt;=Stimuli!$B$4,A507&lt;=Stimuli!$C$4),Stimuli!$A$4,"")))</f>
        <v>01 Quiet baseline (60s)</v>
      </c>
      <c r="I507" s="6" t="n">
        <f aca="false">(B507-B506)/((A507-A506)/1000)</f>
        <v>0.375091575091552</v>
      </c>
      <c r="J507" s="6" t="n">
        <f aca="false">IF(OR(B507&lt;Rules!$B$2,B507&gt;Rules!$B$3,ABS(I507)&gt;Rules!$B$4,OR(B508&lt;Rules!$B$2,B508&gt;Rules!$B$3,ABS(I508)&gt;Rules!$B$4)),1,0)</f>
        <v>0</v>
      </c>
      <c r="K507" s="6" t="str">
        <f aca="false">IF(F507=1,COUNTIF($F$2:F507,1),"")</f>
        <v/>
      </c>
    </row>
    <row r="508" customFormat="false" ht="15" hidden="false" customHeight="false" outlineLevel="0" collapsed="false">
      <c r="A508" s="6" t="n">
        <v>4105.0555</v>
      </c>
      <c r="B508" s="6" t="n">
        <v>1.74725274725275</v>
      </c>
      <c r="C508" s="6" t="n">
        <v>78</v>
      </c>
      <c r="D508" s="6" t="n">
        <v>-1</v>
      </c>
      <c r="E508" s="6" t="n">
        <v>1.74725274725275</v>
      </c>
      <c r="F508" s="6" t="n">
        <v>0</v>
      </c>
      <c r="G508" s="6" t="n">
        <v>0</v>
      </c>
      <c r="H508" s="6" t="str">
        <f aca="false">IF(AND(A508&gt;=Stimuli!$B$2,A508&lt;=Stimuli!$C$2),Stimuli!$A$2,IF(AND(A508&gt;=Stimuli!$B$3,A508&lt;=Stimuli!$C$3),Stimuli!$A$3,IF(AND(A508&gt;=Stimuli!$B$4,A508&lt;=Stimuli!$C$4),Stimuli!$A$4,"")))</f>
        <v>01 Quiet baseline (60s)</v>
      </c>
      <c r="I508" s="6" t="n">
        <f aca="false">(B508-B507)/((A508-A507)/1000)</f>
        <v>0.187545787545844</v>
      </c>
      <c r="J508" s="6" t="n">
        <f aca="false">IF(OR(B508&lt;Rules!$B$2,B508&gt;Rules!$B$3,ABS(I508)&gt;Rules!$B$4,OR(B509&lt;Rules!$B$2,B509&gt;Rules!$B$3,ABS(I509)&gt;Rules!$B$4)),1,0)</f>
        <v>0</v>
      </c>
      <c r="K508" s="6" t="str">
        <f aca="false">IF(F508=1,COUNTIF($F$2:F508,1),"")</f>
        <v/>
      </c>
    </row>
    <row r="509" customFormat="false" ht="15" hidden="false" customHeight="false" outlineLevel="0" collapsed="false">
      <c r="A509" s="6" t="n">
        <v>4112.868</v>
      </c>
      <c r="B509" s="6" t="n">
        <v>1.74871794871795</v>
      </c>
      <c r="C509" s="6" t="n">
        <v>78</v>
      </c>
      <c r="D509" s="6" t="n">
        <v>-1</v>
      </c>
      <c r="E509" s="6" t="n">
        <v>1.74871794871795</v>
      </c>
      <c r="F509" s="6" t="n">
        <v>0</v>
      </c>
      <c r="G509" s="6" t="n">
        <v>0</v>
      </c>
      <c r="H509" s="6" t="str">
        <f aca="false">IF(AND(A509&gt;=Stimuli!$B$2,A509&lt;=Stimuli!$C$2),Stimuli!$A$2,IF(AND(A509&gt;=Stimuli!$B$3,A509&lt;=Stimuli!$C$3),Stimuli!$A$3,IF(AND(A509&gt;=Stimuli!$B$4,A509&lt;=Stimuli!$C$4),Stimuli!$A$4,"")))</f>
        <v>01 Quiet baseline (60s)</v>
      </c>
      <c r="I509" s="6" t="n">
        <f aca="false">(B509-B508)/((A509-A508)/1000)</f>
        <v>0.18754578754573</v>
      </c>
      <c r="J509" s="6" t="n">
        <f aca="false">IF(OR(B509&lt;Rules!$B$2,B509&gt;Rules!$B$3,ABS(I509)&gt;Rules!$B$4,OR(B510&lt;Rules!$B$2,B510&gt;Rules!$B$3,ABS(I510)&gt;Rules!$B$4)),1,0)</f>
        <v>0</v>
      </c>
      <c r="K509" s="6" t="str">
        <f aca="false">IF(F509=1,COUNTIF($F$2:F509,1),"")</f>
        <v/>
      </c>
    </row>
    <row r="510" customFormat="false" ht="15" hidden="false" customHeight="false" outlineLevel="0" collapsed="false">
      <c r="A510" s="6" t="n">
        <v>4120.6805</v>
      </c>
      <c r="B510" s="6" t="n">
        <v>1.75311355311355</v>
      </c>
      <c r="C510" s="6" t="n">
        <v>78</v>
      </c>
      <c r="D510" s="6" t="n">
        <v>-1</v>
      </c>
      <c r="E510" s="6" t="n">
        <v>1.75164835164835</v>
      </c>
      <c r="F510" s="6" t="n">
        <v>0</v>
      </c>
      <c r="G510" s="6" t="n">
        <v>0</v>
      </c>
      <c r="H510" s="6" t="str">
        <f aca="false">IF(AND(A510&gt;=Stimuli!$B$2,A510&lt;=Stimuli!$C$2),Stimuli!$A$2,IF(AND(A510&gt;=Stimuli!$B$3,A510&lt;=Stimuli!$C$3),Stimuli!$A$3,IF(AND(A510&gt;=Stimuli!$B$4,A510&lt;=Stimuli!$C$4),Stimuli!$A$4,"")))</f>
        <v>01 Quiet baseline (60s)</v>
      </c>
      <c r="I510" s="6" t="n">
        <f aca="false">(B510-B509)/((A510-A509)/1000)</f>
        <v>0.562637362637332</v>
      </c>
      <c r="J510" s="6" t="n">
        <f aca="false">IF(OR(B510&lt;Rules!$B$2,B510&gt;Rules!$B$3,ABS(I510)&gt;Rules!$B$4,OR(B511&lt;Rules!$B$2,B511&gt;Rules!$B$3,ABS(I511)&gt;Rules!$B$4)),1,0)</f>
        <v>0</v>
      </c>
      <c r="K510" s="6" t="str">
        <f aca="false">IF(F510=1,COUNTIF($F$2:F510,1),"")</f>
        <v/>
      </c>
    </row>
    <row r="511" customFormat="false" ht="15" hidden="false" customHeight="false" outlineLevel="0" collapsed="false">
      <c r="A511" s="6" t="n">
        <v>4128.493</v>
      </c>
      <c r="B511" s="6" t="n">
        <v>1.75164835164835</v>
      </c>
      <c r="C511" s="6" t="n">
        <v>78</v>
      </c>
      <c r="D511" s="6" t="n">
        <v>-1</v>
      </c>
      <c r="E511" s="6" t="n">
        <v>1.75311355311355</v>
      </c>
      <c r="F511" s="6" t="n">
        <v>0</v>
      </c>
      <c r="G511" s="6" t="n">
        <v>0</v>
      </c>
      <c r="H511" s="6" t="str">
        <f aca="false">IF(AND(A511&gt;=Stimuli!$B$2,A511&lt;=Stimuli!$C$2),Stimuli!$A$2,IF(AND(A511&gt;=Stimuli!$B$3,A511&lt;=Stimuli!$C$3),Stimuli!$A$3,IF(AND(A511&gt;=Stimuli!$B$4,A511&lt;=Stimuli!$C$4),Stimuli!$A$4,"")))</f>
        <v>01 Quiet baseline (60s)</v>
      </c>
      <c r="I511" s="6" t="n">
        <f aca="false">(B511-B510)/((A511-A510)/1000)</f>
        <v>-0.187545787545872</v>
      </c>
      <c r="J511" s="6" t="n">
        <f aca="false">IF(OR(B511&lt;Rules!$B$2,B511&gt;Rules!$B$3,ABS(I511)&gt;Rules!$B$4,OR(B512&lt;Rules!$B$2,B512&gt;Rules!$B$3,ABS(I512)&gt;Rules!$B$4)),1,0)</f>
        <v>0</v>
      </c>
      <c r="K511" s="6" t="str">
        <f aca="false">IF(F511=1,COUNTIF($F$2:F511,1),"")</f>
        <v/>
      </c>
    </row>
    <row r="512" customFormat="false" ht="15" hidden="false" customHeight="false" outlineLevel="0" collapsed="false">
      <c r="A512" s="6" t="n">
        <v>4136.3055</v>
      </c>
      <c r="B512" s="6" t="n">
        <v>1.75750915750916</v>
      </c>
      <c r="C512" s="6" t="n">
        <v>78</v>
      </c>
      <c r="D512" s="6" t="n">
        <v>-1</v>
      </c>
      <c r="E512" s="6" t="n">
        <v>1.75457875457875</v>
      </c>
      <c r="F512" s="6" t="n">
        <v>0</v>
      </c>
      <c r="G512" s="6" t="n">
        <v>0</v>
      </c>
      <c r="H512" s="6" t="str">
        <f aca="false">IF(AND(A512&gt;=Stimuli!$B$2,A512&lt;=Stimuli!$C$2),Stimuli!$A$2,IF(AND(A512&gt;=Stimuli!$B$3,A512&lt;=Stimuli!$C$3),Stimuli!$A$3,IF(AND(A512&gt;=Stimuli!$B$4,A512&lt;=Stimuli!$C$4),Stimuli!$A$4,"")))</f>
        <v>01 Quiet baseline (60s)</v>
      </c>
      <c r="I512" s="6" t="n">
        <f aca="false">(B512-B511)/((A512-A511)/1000)</f>
        <v>0.75018315018329</v>
      </c>
      <c r="J512" s="6" t="n">
        <f aca="false">IF(OR(B512&lt;Rules!$B$2,B512&gt;Rules!$B$3,ABS(I512)&gt;Rules!$B$4,OR(B513&lt;Rules!$B$2,B513&gt;Rules!$B$3,ABS(I513)&gt;Rules!$B$4)),1,0)</f>
        <v>0</v>
      </c>
      <c r="K512" s="6" t="str">
        <f aca="false">IF(F512=1,COUNTIF($F$2:F512,1),"")</f>
        <v/>
      </c>
    </row>
    <row r="513" customFormat="false" ht="15" hidden="false" customHeight="false" outlineLevel="0" collapsed="false">
      <c r="A513" s="6" t="n">
        <v>4144.118</v>
      </c>
      <c r="B513" s="6" t="n">
        <v>1.75457875457876</v>
      </c>
      <c r="C513" s="6" t="n">
        <v>78</v>
      </c>
      <c r="D513" s="6" t="n">
        <v>-1</v>
      </c>
      <c r="E513" s="6" t="n">
        <v>1.75750915750916</v>
      </c>
      <c r="F513" s="6" t="n">
        <v>0</v>
      </c>
      <c r="G513" s="6" t="n">
        <v>0</v>
      </c>
      <c r="H513" s="6" t="str">
        <f aca="false">IF(AND(A513&gt;=Stimuli!$B$2,A513&lt;=Stimuli!$C$2),Stimuli!$A$2,IF(AND(A513&gt;=Stimuli!$B$3,A513&lt;=Stimuli!$C$3),Stimuli!$A$3,IF(AND(A513&gt;=Stimuli!$B$4,A513&lt;=Stimuli!$C$4),Stimuli!$A$4,"")))</f>
        <v>01 Quiet baseline (60s)</v>
      </c>
      <c r="I513" s="6" t="n">
        <f aca="false">(B513-B512)/((A513-A512)/1000)</f>
        <v>-0.375091575091574</v>
      </c>
      <c r="J513" s="6" t="n">
        <f aca="false">IF(OR(B513&lt;Rules!$B$2,B513&gt;Rules!$B$3,ABS(I513)&gt;Rules!$B$4,OR(B514&lt;Rules!$B$2,B514&gt;Rules!$B$3,ABS(I514)&gt;Rules!$B$4)),1,0)</f>
        <v>0</v>
      </c>
      <c r="K513" s="6" t="str">
        <f aca="false">IF(F513=1,COUNTIF($F$2:F513,1),"")</f>
        <v/>
      </c>
    </row>
    <row r="514" customFormat="false" ht="15" hidden="false" customHeight="false" outlineLevel="0" collapsed="false">
      <c r="A514" s="6" t="n">
        <v>4151.9305</v>
      </c>
      <c r="B514" s="6" t="n">
        <v>1.76336996336996</v>
      </c>
      <c r="C514" s="6" t="n">
        <v>78</v>
      </c>
      <c r="D514" s="6" t="n">
        <v>-1</v>
      </c>
      <c r="E514" s="6" t="n">
        <v>1.75897435897436</v>
      </c>
      <c r="F514" s="6" t="n">
        <v>0</v>
      </c>
      <c r="G514" s="6" t="n">
        <v>0</v>
      </c>
      <c r="H514" s="6" t="str">
        <f aca="false">IF(AND(A514&gt;=Stimuli!$B$2,A514&lt;=Stimuli!$C$2),Stimuli!$A$2,IF(AND(A514&gt;=Stimuli!$B$3,A514&lt;=Stimuli!$C$3),Stimuli!$A$3,IF(AND(A514&gt;=Stimuli!$B$4,A514&lt;=Stimuli!$C$4),Stimuli!$A$4,"")))</f>
        <v>01 Quiet baseline (60s)</v>
      </c>
      <c r="I514" s="6" t="n">
        <f aca="false">(B514-B513)/((A514-A513)/1000)</f>
        <v>1.12527472527464</v>
      </c>
      <c r="J514" s="6" t="n">
        <f aca="false">IF(OR(B514&lt;Rules!$B$2,B514&gt;Rules!$B$3,ABS(I514)&gt;Rules!$B$4,OR(B515&lt;Rules!$B$2,B515&gt;Rules!$B$3,ABS(I515)&gt;Rules!$B$4)),1,0)</f>
        <v>0</v>
      </c>
      <c r="K514" s="6" t="str">
        <f aca="false">IF(F514=1,COUNTIF($F$2:F514,1),"")</f>
        <v/>
      </c>
    </row>
    <row r="515" customFormat="false" ht="15" hidden="false" customHeight="false" outlineLevel="0" collapsed="false">
      <c r="A515" s="6" t="n">
        <v>4159.743</v>
      </c>
      <c r="B515" s="6" t="n">
        <v>1.75897435897436</v>
      </c>
      <c r="C515" s="6" t="n">
        <v>78</v>
      </c>
      <c r="D515" s="6" t="n">
        <v>-1</v>
      </c>
      <c r="E515" s="6" t="n">
        <v>1.76336996336996</v>
      </c>
      <c r="F515" s="6" t="n">
        <v>0</v>
      </c>
      <c r="G515" s="6" t="n">
        <v>0</v>
      </c>
      <c r="H515" s="6" t="str">
        <f aca="false">IF(AND(A515&gt;=Stimuli!$B$2,A515&lt;=Stimuli!$C$2),Stimuli!$A$2,IF(AND(A515&gt;=Stimuli!$B$3,A515&lt;=Stimuli!$C$3),Stimuli!$A$3,IF(AND(A515&gt;=Stimuli!$B$4,A515&lt;=Stimuli!$C$4),Stimuli!$A$4,"")))</f>
        <v>01 Quiet baseline (60s)</v>
      </c>
      <c r="I515" s="6" t="n">
        <f aca="false">(B515-B514)/((A515-A514)/1000)</f>
        <v>-0.562637362637332</v>
      </c>
      <c r="J515" s="6" t="n">
        <f aca="false">IF(OR(B515&lt;Rules!$B$2,B515&gt;Rules!$B$3,ABS(I515)&gt;Rules!$B$4,OR(B516&lt;Rules!$B$2,B516&gt;Rules!$B$3,ABS(I516)&gt;Rules!$B$4)),1,0)</f>
        <v>0</v>
      </c>
      <c r="K515" s="6" t="str">
        <f aca="false">IF(F515=1,COUNTIF($F$2:F515,1),"")</f>
        <v/>
      </c>
    </row>
    <row r="516" customFormat="false" ht="15" hidden="false" customHeight="false" outlineLevel="0" collapsed="false">
      <c r="A516" s="6" t="n">
        <v>4167.5555</v>
      </c>
      <c r="B516" s="6" t="n">
        <v>1.76630036630037</v>
      </c>
      <c r="C516" s="6" t="n">
        <v>78</v>
      </c>
      <c r="D516" s="6" t="n">
        <v>-1</v>
      </c>
      <c r="E516" s="6" t="n">
        <v>1.76336996336996</v>
      </c>
      <c r="F516" s="6" t="n">
        <v>0</v>
      </c>
      <c r="G516" s="6" t="n">
        <v>0</v>
      </c>
      <c r="H516" s="6" t="str">
        <f aca="false">IF(AND(A516&gt;=Stimuli!$B$2,A516&lt;=Stimuli!$C$2),Stimuli!$A$2,IF(AND(A516&gt;=Stimuli!$B$3,A516&lt;=Stimuli!$C$3),Stimuli!$A$3,IF(AND(A516&gt;=Stimuli!$B$4,A516&lt;=Stimuli!$C$4),Stimuli!$A$4,"")))</f>
        <v>01 Quiet baseline (60s)</v>
      </c>
      <c r="I516" s="6" t="n">
        <f aca="false">(B516-B515)/((A516-A515)/1000)</f>
        <v>0.937728937728906</v>
      </c>
      <c r="J516" s="6" t="n">
        <f aca="false">IF(OR(B516&lt;Rules!$B$2,B516&gt;Rules!$B$3,ABS(I516)&gt;Rules!$B$4,OR(B517&lt;Rules!$B$2,B517&gt;Rules!$B$3,ABS(I517)&gt;Rules!$B$4)),1,0)</f>
        <v>0</v>
      </c>
      <c r="K516" s="6" t="str">
        <f aca="false">IF(F516=1,COUNTIF($F$2:F516,1),"")</f>
        <v/>
      </c>
    </row>
    <row r="517" customFormat="false" ht="15" hidden="false" customHeight="false" outlineLevel="0" collapsed="false">
      <c r="A517" s="6" t="n">
        <v>4175.368</v>
      </c>
      <c r="B517" s="6" t="n">
        <v>1.76336996336996</v>
      </c>
      <c r="C517" s="6" t="n">
        <v>78</v>
      </c>
      <c r="D517" s="6" t="n">
        <v>-1</v>
      </c>
      <c r="E517" s="6" t="n">
        <v>1.76630036630037</v>
      </c>
      <c r="F517" s="6" t="n">
        <v>0</v>
      </c>
      <c r="G517" s="6" t="n">
        <v>0</v>
      </c>
      <c r="H517" s="6" t="str">
        <f aca="false">IF(AND(A517&gt;=Stimuli!$B$2,A517&lt;=Stimuli!$C$2),Stimuli!$A$2,IF(AND(A517&gt;=Stimuli!$B$3,A517&lt;=Stimuli!$C$3),Stimuli!$A$3,IF(AND(A517&gt;=Stimuli!$B$4,A517&lt;=Stimuli!$C$4),Stimuli!$A$4,"")))</f>
        <v>01 Quiet baseline (60s)</v>
      </c>
      <c r="I517" s="6" t="n">
        <f aca="false">(B517-B516)/((A517-A516)/1000)</f>
        <v>-0.375091575091574</v>
      </c>
      <c r="J517" s="6" t="n">
        <f aca="false">IF(OR(B517&lt;Rules!$B$2,B517&gt;Rules!$B$3,ABS(I517)&gt;Rules!$B$4,OR(B518&lt;Rules!$B$2,B518&gt;Rules!$B$3,ABS(I518)&gt;Rules!$B$4)),1,0)</f>
        <v>0</v>
      </c>
      <c r="K517" s="6" t="str">
        <f aca="false">IF(F517=1,COUNTIF($F$2:F517,1),"")</f>
        <v/>
      </c>
    </row>
    <row r="518" customFormat="false" ht="15" hidden="false" customHeight="false" outlineLevel="0" collapsed="false">
      <c r="A518" s="6" t="n">
        <v>4183.1805</v>
      </c>
      <c r="B518" s="6" t="n">
        <v>1.76923076923077</v>
      </c>
      <c r="C518" s="6" t="n">
        <v>78</v>
      </c>
      <c r="D518" s="6" t="n">
        <v>-1</v>
      </c>
      <c r="E518" s="6" t="n">
        <v>1.76630036630037</v>
      </c>
      <c r="F518" s="6" t="n">
        <v>0</v>
      </c>
      <c r="G518" s="6" t="n">
        <v>0</v>
      </c>
      <c r="H518" s="6" t="str">
        <f aca="false">IF(AND(A518&gt;=Stimuli!$B$2,A518&lt;=Stimuli!$C$2),Stimuli!$A$2,IF(AND(A518&gt;=Stimuli!$B$3,A518&lt;=Stimuli!$C$3),Stimuli!$A$3,IF(AND(A518&gt;=Stimuli!$B$4,A518&lt;=Stimuli!$C$4),Stimuli!$A$4,"")))</f>
        <v>01 Quiet baseline (60s)</v>
      </c>
      <c r="I518" s="6" t="n">
        <f aca="false">(B518-B517)/((A518-A517)/1000)</f>
        <v>0.750183150183148</v>
      </c>
      <c r="J518" s="6" t="n">
        <f aca="false">IF(OR(B518&lt;Rules!$B$2,B518&gt;Rules!$B$3,ABS(I518)&gt;Rules!$B$4,OR(B519&lt;Rules!$B$2,B519&gt;Rules!$B$3,ABS(I519)&gt;Rules!$B$4)),1,0)</f>
        <v>0</v>
      </c>
      <c r="K518" s="6" t="str">
        <f aca="false">IF(F518=1,COUNTIF($F$2:F518,1),"")</f>
        <v/>
      </c>
    </row>
    <row r="519" customFormat="false" ht="15" hidden="false" customHeight="false" outlineLevel="0" collapsed="false">
      <c r="A519" s="6" t="n">
        <v>4190.993</v>
      </c>
      <c r="B519" s="6" t="n">
        <v>1.76630036630037</v>
      </c>
      <c r="C519" s="6" t="n">
        <v>78</v>
      </c>
      <c r="D519" s="6" t="n">
        <v>-1</v>
      </c>
      <c r="E519" s="6" t="n">
        <v>1.76923076923077</v>
      </c>
      <c r="F519" s="6" t="n">
        <v>0</v>
      </c>
      <c r="G519" s="6" t="n">
        <v>0</v>
      </c>
      <c r="H519" s="6" t="str">
        <f aca="false">IF(AND(A519&gt;=Stimuli!$B$2,A519&lt;=Stimuli!$C$2),Stimuli!$A$2,IF(AND(A519&gt;=Stimuli!$B$3,A519&lt;=Stimuli!$C$3),Stimuli!$A$3,IF(AND(A519&gt;=Stimuli!$B$4,A519&lt;=Stimuli!$C$4),Stimuli!$A$4,"")))</f>
        <v>01 Quiet baseline (60s)</v>
      </c>
      <c r="I519" s="6" t="n">
        <f aca="false">(B519-B518)/((A519-A518)/1000)</f>
        <v>-0.375091575091574</v>
      </c>
      <c r="J519" s="6" t="n">
        <f aca="false">IF(OR(B519&lt;Rules!$B$2,B519&gt;Rules!$B$3,ABS(I519)&gt;Rules!$B$4,OR(B520&lt;Rules!$B$2,B520&gt;Rules!$B$3,ABS(I520)&gt;Rules!$B$4)),1,0)</f>
        <v>0</v>
      </c>
      <c r="K519" s="6" t="str">
        <f aca="false">IF(F519=1,COUNTIF($F$2:F519,1),"")</f>
        <v/>
      </c>
    </row>
    <row r="520" customFormat="false" ht="15" hidden="false" customHeight="false" outlineLevel="0" collapsed="false">
      <c r="A520" s="6" t="n">
        <v>4198.8055</v>
      </c>
      <c r="B520" s="6" t="n">
        <v>1.77216117216117</v>
      </c>
      <c r="C520" s="6" t="n">
        <v>78</v>
      </c>
      <c r="D520" s="6" t="n">
        <v>-1</v>
      </c>
      <c r="E520" s="6" t="n">
        <v>1.77069597069597</v>
      </c>
      <c r="F520" s="6" t="n">
        <v>0</v>
      </c>
      <c r="G520" s="6" t="n">
        <v>0</v>
      </c>
      <c r="H520" s="6" t="str">
        <f aca="false">IF(AND(A520&gt;=Stimuli!$B$2,A520&lt;=Stimuli!$C$2),Stimuli!$A$2,IF(AND(A520&gt;=Stimuli!$B$3,A520&lt;=Stimuli!$C$3),Stimuli!$A$3,IF(AND(A520&gt;=Stimuli!$B$4,A520&lt;=Stimuli!$C$4),Stimuli!$A$4,"")))</f>
        <v>01 Quiet baseline (60s)</v>
      </c>
      <c r="I520" s="6" t="n">
        <f aca="false">(B520-B519)/((A520-A519)/1000)</f>
        <v>0.750183150183176</v>
      </c>
      <c r="J520" s="6" t="n">
        <f aca="false">IF(OR(B520&lt;Rules!$B$2,B520&gt;Rules!$B$3,ABS(I520)&gt;Rules!$B$4,OR(B521&lt;Rules!$B$2,B521&gt;Rules!$B$3,ABS(I521)&gt;Rules!$B$4)),1,0)</f>
        <v>0</v>
      </c>
      <c r="K520" s="6" t="str">
        <f aca="false">IF(F520=1,COUNTIF($F$2:F520,1),"")</f>
        <v/>
      </c>
    </row>
    <row r="521" customFormat="false" ht="15" hidden="false" customHeight="false" outlineLevel="0" collapsed="false">
      <c r="A521" s="6" t="n">
        <v>4206.618</v>
      </c>
      <c r="B521" s="6" t="n">
        <v>1.77069597069597</v>
      </c>
      <c r="C521" s="6" t="n">
        <v>78</v>
      </c>
      <c r="D521" s="6" t="n">
        <v>-1</v>
      </c>
      <c r="E521" s="6" t="n">
        <v>1.77216117216117</v>
      </c>
      <c r="F521" s="6" t="n">
        <v>0</v>
      </c>
      <c r="G521" s="6" t="n">
        <v>0</v>
      </c>
      <c r="H521" s="6" t="str">
        <f aca="false">IF(AND(A521&gt;=Stimuli!$B$2,A521&lt;=Stimuli!$C$2),Stimuli!$A$2,IF(AND(A521&gt;=Stimuli!$B$3,A521&lt;=Stimuli!$C$3),Stimuli!$A$3,IF(AND(A521&gt;=Stimuli!$B$4,A521&lt;=Stimuli!$C$4),Stimuli!$A$4,"")))</f>
        <v>01 Quiet baseline (60s)</v>
      </c>
      <c r="I521" s="6" t="n">
        <f aca="false">(B521-B520)/((A521-A520)/1000)</f>
        <v>-0.18754578754573</v>
      </c>
      <c r="J521" s="6" t="n">
        <f aca="false">IF(OR(B521&lt;Rules!$B$2,B521&gt;Rules!$B$3,ABS(I521)&gt;Rules!$B$4,OR(B522&lt;Rules!$B$2,B522&gt;Rules!$B$3,ABS(I522)&gt;Rules!$B$4)),1,0)</f>
        <v>0</v>
      </c>
      <c r="K521" s="6" t="str">
        <f aca="false">IF(F521=1,COUNTIF($F$2:F521,1),"")</f>
        <v/>
      </c>
    </row>
    <row r="522" customFormat="false" ht="15" hidden="false" customHeight="false" outlineLevel="0" collapsed="false">
      <c r="A522" s="6" t="n">
        <v>4214.4305</v>
      </c>
      <c r="B522" s="6" t="n">
        <v>1.77509157509158</v>
      </c>
      <c r="C522" s="6" t="n">
        <v>78</v>
      </c>
      <c r="D522" s="6" t="n">
        <v>-1</v>
      </c>
      <c r="E522" s="6" t="n">
        <v>1.77509157509158</v>
      </c>
      <c r="F522" s="6" t="n">
        <v>0</v>
      </c>
      <c r="G522" s="6" t="n">
        <v>0</v>
      </c>
      <c r="H522" s="6" t="str">
        <f aca="false">IF(AND(A522&gt;=Stimuli!$B$2,A522&lt;=Stimuli!$C$2),Stimuli!$A$2,IF(AND(A522&gt;=Stimuli!$B$3,A522&lt;=Stimuli!$C$3),Stimuli!$A$3,IF(AND(A522&gt;=Stimuli!$B$4,A522&lt;=Stimuli!$C$4),Stimuli!$A$4,"")))</f>
        <v>01 Quiet baseline (60s)</v>
      </c>
      <c r="I522" s="6" t="n">
        <f aca="false">(B522-B521)/((A522-A521)/1000)</f>
        <v>0.562637362637304</v>
      </c>
      <c r="J522" s="6" t="n">
        <f aca="false">IF(OR(B522&lt;Rules!$B$2,B522&gt;Rules!$B$3,ABS(I522)&gt;Rules!$B$4,OR(B523&lt;Rules!$B$2,B523&gt;Rules!$B$3,ABS(I523)&gt;Rules!$B$4)),1,0)</f>
        <v>0</v>
      </c>
      <c r="K522" s="6" t="str">
        <f aca="false">IF(F522=1,COUNTIF($F$2:F522,1),"")</f>
        <v/>
      </c>
    </row>
    <row r="523" customFormat="false" ht="15" hidden="false" customHeight="false" outlineLevel="0" collapsed="false">
      <c r="A523" s="6" t="n">
        <v>4222.243</v>
      </c>
      <c r="B523" s="6" t="n">
        <v>1.77509157509158</v>
      </c>
      <c r="C523" s="6" t="n">
        <v>78</v>
      </c>
      <c r="D523" s="6" t="n">
        <v>-1</v>
      </c>
      <c r="E523" s="6" t="n">
        <v>1.77509157509158</v>
      </c>
      <c r="F523" s="6" t="n">
        <v>0</v>
      </c>
      <c r="G523" s="6" t="n">
        <v>0</v>
      </c>
      <c r="H523" s="6" t="str">
        <f aca="false">IF(AND(A523&gt;=Stimuli!$B$2,A523&lt;=Stimuli!$C$2),Stimuli!$A$2,IF(AND(A523&gt;=Stimuli!$B$3,A523&lt;=Stimuli!$C$3),Stimuli!$A$3,IF(AND(A523&gt;=Stimuli!$B$4,A523&lt;=Stimuli!$C$4),Stimuli!$A$4,"")))</f>
        <v>01 Quiet baseline (60s)</v>
      </c>
      <c r="I523" s="6" t="n">
        <f aca="false">(B523-B522)/((A523-A522)/1000)</f>
        <v>0</v>
      </c>
      <c r="J523" s="6" t="n">
        <f aca="false">IF(OR(B523&lt;Rules!$B$2,B523&gt;Rules!$B$3,ABS(I523)&gt;Rules!$B$4,OR(B524&lt;Rules!$B$2,B524&gt;Rules!$B$3,ABS(I524)&gt;Rules!$B$4)),1,0)</f>
        <v>0</v>
      </c>
      <c r="K523" s="6" t="str">
        <f aca="false">IF(F523=1,COUNTIF($F$2:F523,1),"")</f>
        <v/>
      </c>
    </row>
    <row r="524" customFormat="false" ht="15" hidden="false" customHeight="false" outlineLevel="0" collapsed="false">
      <c r="A524" s="6" t="n">
        <v>4230.0555</v>
      </c>
      <c r="B524" s="6" t="n">
        <v>1.77948717948718</v>
      </c>
      <c r="C524" s="6" t="n">
        <v>78</v>
      </c>
      <c r="D524" s="6" t="n">
        <v>-1</v>
      </c>
      <c r="E524" s="6" t="n">
        <v>1.77948717948718</v>
      </c>
      <c r="F524" s="6" t="n">
        <v>0</v>
      </c>
      <c r="G524" s="6" t="n">
        <v>0</v>
      </c>
      <c r="H524" s="6" t="str">
        <f aca="false">IF(AND(A524&gt;=Stimuli!$B$2,A524&lt;=Stimuli!$C$2),Stimuli!$A$2,IF(AND(A524&gt;=Stimuli!$B$3,A524&lt;=Stimuli!$C$3),Stimuli!$A$3,IF(AND(A524&gt;=Stimuli!$B$4,A524&lt;=Stimuli!$C$4),Stimuli!$A$4,"")))</f>
        <v>01 Quiet baseline (60s)</v>
      </c>
      <c r="I524" s="6" t="n">
        <f aca="false">(B524-B523)/((A524-A523)/1000)</f>
        <v>0.562637362637304</v>
      </c>
      <c r="J524" s="6" t="n">
        <f aca="false">IF(OR(B524&lt;Rules!$B$2,B524&gt;Rules!$B$3,ABS(I524)&gt;Rules!$B$4,OR(B525&lt;Rules!$B$2,B525&gt;Rules!$B$3,ABS(I525)&gt;Rules!$B$4)),1,0)</f>
        <v>0</v>
      </c>
      <c r="K524" s="6" t="str">
        <f aca="false">IF(F524=1,COUNTIF($F$2:F524,1),"")</f>
        <v/>
      </c>
    </row>
    <row r="525" customFormat="false" ht="15" hidden="false" customHeight="false" outlineLevel="0" collapsed="false">
      <c r="A525" s="6" t="n">
        <v>4237.868</v>
      </c>
      <c r="B525" s="6" t="n">
        <v>1.78095238095238</v>
      </c>
      <c r="C525" s="6" t="n">
        <v>78</v>
      </c>
      <c r="D525" s="6" t="n">
        <v>-1</v>
      </c>
      <c r="E525" s="6" t="n">
        <v>1.78095238095238</v>
      </c>
      <c r="F525" s="6" t="n">
        <v>0</v>
      </c>
      <c r="G525" s="6" t="n">
        <v>0</v>
      </c>
      <c r="H525" s="6" t="str">
        <f aca="false">IF(AND(A525&gt;=Stimuli!$B$2,A525&lt;=Stimuli!$C$2),Stimuli!$A$2,IF(AND(A525&gt;=Stimuli!$B$3,A525&lt;=Stimuli!$C$3),Stimuli!$A$3,IF(AND(A525&gt;=Stimuli!$B$4,A525&lt;=Stimuli!$C$4),Stimuli!$A$4,"")))</f>
        <v>01 Quiet baseline (60s)</v>
      </c>
      <c r="I525" s="6" t="n">
        <f aca="false">(B525-B524)/((A525-A524)/1000)</f>
        <v>0.187545787545872</v>
      </c>
      <c r="J525" s="6" t="n">
        <f aca="false">IF(OR(B525&lt;Rules!$B$2,B525&gt;Rules!$B$3,ABS(I525)&gt;Rules!$B$4,OR(B526&lt;Rules!$B$2,B526&gt;Rules!$B$3,ABS(I526)&gt;Rules!$B$4)),1,0)</f>
        <v>0</v>
      </c>
      <c r="K525" s="6" t="str">
        <f aca="false">IF(F525=1,COUNTIF($F$2:F525,1),"")</f>
        <v/>
      </c>
    </row>
    <row r="526" customFormat="false" ht="15" hidden="false" customHeight="false" outlineLevel="0" collapsed="false">
      <c r="A526" s="6" t="n">
        <v>4245.6805</v>
      </c>
      <c r="B526" s="6" t="n">
        <v>1.78095238095238</v>
      </c>
      <c r="C526" s="6" t="n">
        <v>73</v>
      </c>
      <c r="D526" s="6" t="n">
        <v>820.3125</v>
      </c>
      <c r="E526" s="6" t="n">
        <v>1.78095238095238</v>
      </c>
      <c r="F526" s="6" t="n">
        <v>0</v>
      </c>
      <c r="G526" s="6" t="n">
        <v>0</v>
      </c>
      <c r="H526" s="6" t="str">
        <f aca="false">IF(AND(A526&gt;=Stimuli!$B$2,A526&lt;=Stimuli!$C$2),Stimuli!$A$2,IF(AND(A526&gt;=Stimuli!$B$3,A526&lt;=Stimuli!$C$3),Stimuli!$A$3,IF(AND(A526&gt;=Stimuli!$B$4,A526&lt;=Stimuli!$C$4),Stimuli!$A$4,"")))</f>
        <v>01 Quiet baseline (60s)</v>
      </c>
      <c r="I526" s="6" t="n">
        <f aca="false">(B526-B525)/((A526-A525)/1000)</f>
        <v>0</v>
      </c>
      <c r="J526" s="6" t="n">
        <f aca="false">IF(OR(B526&lt;Rules!$B$2,B526&gt;Rules!$B$3,ABS(I526)&gt;Rules!$B$4,OR(B527&lt;Rules!$B$2,B527&gt;Rules!$B$3,ABS(I527)&gt;Rules!$B$4)),1,0)</f>
        <v>0</v>
      </c>
      <c r="K526" s="6" t="str">
        <f aca="false">IF(F526=1,COUNTIF($F$2:F526,1),"")</f>
        <v/>
      </c>
    </row>
    <row r="527" customFormat="false" ht="15" hidden="false" customHeight="false" outlineLevel="0" collapsed="false">
      <c r="A527" s="6" t="n">
        <v>4253.493</v>
      </c>
      <c r="B527" s="6" t="n">
        <v>1.78681318681319</v>
      </c>
      <c r="C527" s="6" t="n">
        <v>73</v>
      </c>
      <c r="D527" s="6" t="n">
        <v>-1</v>
      </c>
      <c r="E527" s="6" t="n">
        <v>1.78534798534799</v>
      </c>
      <c r="F527" s="6" t="n">
        <v>0</v>
      </c>
      <c r="G527" s="6" t="n">
        <v>0</v>
      </c>
      <c r="H527" s="6" t="str">
        <f aca="false">IF(AND(A527&gt;=Stimuli!$B$2,A527&lt;=Stimuli!$C$2),Stimuli!$A$2,IF(AND(A527&gt;=Stimuli!$B$3,A527&lt;=Stimuli!$C$3),Stimuli!$A$3,IF(AND(A527&gt;=Stimuli!$B$4,A527&lt;=Stimuli!$C$4),Stimuli!$A$4,"")))</f>
        <v>01 Quiet baseline (60s)</v>
      </c>
      <c r="I527" s="6" t="n">
        <f aca="false">(B527-B526)/((A527-A526)/1000)</f>
        <v>0.750183150183148</v>
      </c>
      <c r="J527" s="6" t="n">
        <f aca="false">IF(OR(B527&lt;Rules!$B$2,B527&gt;Rules!$B$3,ABS(I527)&gt;Rules!$B$4,OR(B528&lt;Rules!$B$2,B528&gt;Rules!$B$3,ABS(I528)&gt;Rules!$B$4)),1,0)</f>
        <v>0</v>
      </c>
      <c r="K527" s="6" t="str">
        <f aca="false">IF(F527=1,COUNTIF($F$2:F527,1),"")</f>
        <v/>
      </c>
    </row>
    <row r="528" customFormat="false" ht="15" hidden="false" customHeight="false" outlineLevel="0" collapsed="false">
      <c r="A528" s="6" t="n">
        <v>4261.3055</v>
      </c>
      <c r="B528" s="6" t="n">
        <v>1.78534798534799</v>
      </c>
      <c r="C528" s="6" t="n">
        <v>73</v>
      </c>
      <c r="D528" s="6" t="n">
        <v>-1</v>
      </c>
      <c r="E528" s="6" t="n">
        <v>1.78681318681319</v>
      </c>
      <c r="F528" s="6" t="n">
        <v>0</v>
      </c>
      <c r="G528" s="6" t="n">
        <v>0</v>
      </c>
      <c r="H528" s="6" t="str">
        <f aca="false">IF(AND(A528&gt;=Stimuli!$B$2,A528&lt;=Stimuli!$C$2),Stimuli!$A$2,IF(AND(A528&gt;=Stimuli!$B$3,A528&lt;=Stimuli!$C$3),Stimuli!$A$3,IF(AND(A528&gt;=Stimuli!$B$4,A528&lt;=Stimuli!$C$4),Stimuli!$A$4,"")))</f>
        <v>01 Quiet baseline (60s)</v>
      </c>
      <c r="I528" s="6" t="n">
        <f aca="false">(B528-B527)/((A528-A527)/1000)</f>
        <v>-0.187545787545844</v>
      </c>
      <c r="J528" s="6" t="n">
        <f aca="false">IF(OR(B528&lt;Rules!$B$2,B528&gt;Rules!$B$3,ABS(I528)&gt;Rules!$B$4,OR(B529&lt;Rules!$B$2,B529&gt;Rules!$B$3,ABS(I529)&gt;Rules!$B$4)),1,0)</f>
        <v>0</v>
      </c>
      <c r="K528" s="6" t="str">
        <f aca="false">IF(F528=1,COUNTIF($F$2:F528,1),"")</f>
        <v/>
      </c>
    </row>
    <row r="529" customFormat="false" ht="15" hidden="false" customHeight="false" outlineLevel="0" collapsed="false">
      <c r="A529" s="6" t="n">
        <v>4269.118</v>
      </c>
      <c r="B529" s="6" t="n">
        <v>1.79267399267399</v>
      </c>
      <c r="C529" s="6" t="n">
        <v>73</v>
      </c>
      <c r="D529" s="6" t="n">
        <v>-1</v>
      </c>
      <c r="E529" s="6" t="n">
        <v>1.78974358974359</v>
      </c>
      <c r="F529" s="6" t="n">
        <v>0</v>
      </c>
      <c r="G529" s="6" t="n">
        <v>0</v>
      </c>
      <c r="H529" s="6" t="str">
        <f aca="false">IF(AND(A529&gt;=Stimuli!$B$2,A529&lt;=Stimuli!$C$2),Stimuli!$A$2,IF(AND(A529&gt;=Stimuli!$B$3,A529&lt;=Stimuli!$C$3),Stimuli!$A$3,IF(AND(A529&gt;=Stimuli!$B$4,A529&lt;=Stimuli!$C$4),Stimuli!$A$4,"")))</f>
        <v>01 Quiet baseline (60s)</v>
      </c>
      <c r="I529" s="6" t="n">
        <f aca="false">(B529-B528)/((A529-A528)/1000)</f>
        <v>0.937728937728906</v>
      </c>
      <c r="J529" s="6" t="n">
        <f aca="false">IF(OR(B529&lt;Rules!$B$2,B529&gt;Rules!$B$3,ABS(I529)&gt;Rules!$B$4,OR(B530&lt;Rules!$B$2,B530&gt;Rules!$B$3,ABS(I530)&gt;Rules!$B$4)),1,0)</f>
        <v>0</v>
      </c>
      <c r="K529" s="6" t="str">
        <f aca="false">IF(F529=1,COUNTIF($F$2:F529,1),"")</f>
        <v/>
      </c>
    </row>
    <row r="530" customFormat="false" ht="15" hidden="false" customHeight="false" outlineLevel="0" collapsed="false">
      <c r="A530" s="6" t="n">
        <v>4276.9305</v>
      </c>
      <c r="B530" s="6" t="n">
        <v>1.78974358974359</v>
      </c>
      <c r="C530" s="6" t="n">
        <v>73</v>
      </c>
      <c r="D530" s="6" t="n">
        <v>-1</v>
      </c>
      <c r="E530" s="6" t="n">
        <v>1.79267399267399</v>
      </c>
      <c r="F530" s="6" t="n">
        <v>0</v>
      </c>
      <c r="G530" s="6" t="n">
        <v>0</v>
      </c>
      <c r="H530" s="6" t="str">
        <f aca="false">IF(AND(A530&gt;=Stimuli!$B$2,A530&lt;=Stimuli!$C$2),Stimuli!$A$2,IF(AND(A530&gt;=Stimuli!$B$3,A530&lt;=Stimuli!$C$3),Stimuli!$A$3,IF(AND(A530&gt;=Stimuli!$B$4,A530&lt;=Stimuli!$C$4),Stimuli!$A$4,"")))</f>
        <v>01 Quiet baseline (60s)</v>
      </c>
      <c r="I530" s="6" t="n">
        <f aca="false">(B530-B529)/((A530-A529)/1000)</f>
        <v>-0.37509157509146</v>
      </c>
      <c r="J530" s="6" t="n">
        <f aca="false">IF(OR(B530&lt;Rules!$B$2,B530&gt;Rules!$B$3,ABS(I530)&gt;Rules!$B$4,OR(B531&lt;Rules!$B$2,B531&gt;Rules!$B$3,ABS(I531)&gt;Rules!$B$4)),1,0)</f>
        <v>0</v>
      </c>
      <c r="K530" s="6" t="str">
        <f aca="false">IF(F530=1,COUNTIF($F$2:F530,1),"")</f>
        <v/>
      </c>
    </row>
    <row r="531" customFormat="false" ht="15" hidden="false" customHeight="false" outlineLevel="0" collapsed="false">
      <c r="A531" s="6" t="n">
        <v>4284.743</v>
      </c>
      <c r="B531" s="6" t="n">
        <v>1.7970695970696</v>
      </c>
      <c r="C531" s="6" t="n">
        <v>73</v>
      </c>
      <c r="D531" s="6" t="n">
        <v>-1</v>
      </c>
      <c r="E531" s="6" t="n">
        <v>1.79413919413919</v>
      </c>
      <c r="F531" s="6" t="n">
        <v>0</v>
      </c>
      <c r="G531" s="6" t="n">
        <v>0</v>
      </c>
      <c r="H531" s="6" t="str">
        <f aca="false">IF(AND(A531&gt;=Stimuli!$B$2,A531&lt;=Stimuli!$C$2),Stimuli!$A$2,IF(AND(A531&gt;=Stimuli!$B$3,A531&lt;=Stimuli!$C$3),Stimuli!$A$3,IF(AND(A531&gt;=Stimuli!$B$4,A531&lt;=Stimuli!$C$4),Stimuli!$A$4,"")))</f>
        <v>01 Quiet baseline (60s)</v>
      </c>
      <c r="I531" s="6" t="n">
        <f aca="false">(B531-B530)/((A531-A530)/1000)</f>
        <v>0.937728937728878</v>
      </c>
      <c r="J531" s="6" t="n">
        <f aca="false">IF(OR(B531&lt;Rules!$B$2,B531&gt;Rules!$B$3,ABS(I531)&gt;Rules!$B$4,OR(B532&lt;Rules!$B$2,B532&gt;Rules!$B$3,ABS(I532)&gt;Rules!$B$4)),1,0)</f>
        <v>0</v>
      </c>
      <c r="K531" s="6" t="str">
        <f aca="false">IF(F531=1,COUNTIF($F$2:F531,1),"")</f>
        <v/>
      </c>
    </row>
    <row r="532" customFormat="false" ht="15" hidden="false" customHeight="false" outlineLevel="0" collapsed="false">
      <c r="A532" s="6" t="n">
        <v>4292.5555</v>
      </c>
      <c r="B532" s="6" t="n">
        <v>1.79413919413919</v>
      </c>
      <c r="C532" s="6" t="n">
        <v>73</v>
      </c>
      <c r="D532" s="6" t="n">
        <v>-1</v>
      </c>
      <c r="E532" s="6" t="n">
        <v>1.7970695970696</v>
      </c>
      <c r="F532" s="6" t="n">
        <v>0</v>
      </c>
      <c r="G532" s="6" t="n">
        <v>0</v>
      </c>
      <c r="H532" s="6" t="str">
        <f aca="false">IF(AND(A532&gt;=Stimuli!$B$2,A532&lt;=Stimuli!$C$2),Stimuli!$A$2,IF(AND(A532&gt;=Stimuli!$B$3,A532&lt;=Stimuli!$C$3),Stimuli!$A$3,IF(AND(A532&gt;=Stimuli!$B$4,A532&lt;=Stimuli!$C$4),Stimuli!$A$4,"")))</f>
        <v>01 Quiet baseline (60s)</v>
      </c>
      <c r="I532" s="6" t="n">
        <f aca="false">(B532-B531)/((A532-A531)/1000)</f>
        <v>-0.375091575091574</v>
      </c>
      <c r="J532" s="6" t="n">
        <f aca="false">IF(OR(B532&lt;Rules!$B$2,B532&gt;Rules!$B$3,ABS(I532)&gt;Rules!$B$4,OR(B533&lt;Rules!$B$2,B533&gt;Rules!$B$3,ABS(I533)&gt;Rules!$B$4)),1,0)</f>
        <v>0</v>
      </c>
      <c r="K532" s="6" t="str">
        <f aca="false">IF(F532=1,COUNTIF($F$2:F532,1),"")</f>
        <v/>
      </c>
    </row>
    <row r="533" customFormat="false" ht="15" hidden="false" customHeight="false" outlineLevel="0" collapsed="false">
      <c r="A533" s="6" t="n">
        <v>4300.368</v>
      </c>
      <c r="B533" s="6" t="n">
        <v>1.8014652014652</v>
      </c>
      <c r="C533" s="6" t="n">
        <v>73</v>
      </c>
      <c r="D533" s="6" t="n">
        <v>-1</v>
      </c>
      <c r="E533" s="6" t="n">
        <v>1.7985347985348</v>
      </c>
      <c r="F533" s="6" t="n">
        <v>0</v>
      </c>
      <c r="G533" s="6" t="n">
        <v>0</v>
      </c>
      <c r="H533" s="6" t="str">
        <f aca="false">IF(AND(A533&gt;=Stimuli!$B$2,A533&lt;=Stimuli!$C$2),Stimuli!$A$2,IF(AND(A533&gt;=Stimuli!$B$3,A533&lt;=Stimuli!$C$3),Stimuli!$A$3,IF(AND(A533&gt;=Stimuli!$B$4,A533&lt;=Stimuli!$C$4),Stimuli!$A$4,"")))</f>
        <v>01 Quiet baseline (60s)</v>
      </c>
      <c r="I533" s="6" t="n">
        <f aca="false">(B533-B532)/((A533-A532)/1000)</f>
        <v>0.937728937728906</v>
      </c>
      <c r="J533" s="6" t="n">
        <f aca="false">IF(OR(B533&lt;Rules!$B$2,B533&gt;Rules!$B$3,ABS(I533)&gt;Rules!$B$4,OR(B534&lt;Rules!$B$2,B534&gt;Rules!$B$3,ABS(I534)&gt;Rules!$B$4)),1,0)</f>
        <v>0</v>
      </c>
      <c r="K533" s="6" t="str">
        <f aca="false">IF(F533=1,COUNTIF($F$2:F533,1),"")</f>
        <v/>
      </c>
    </row>
    <row r="534" customFormat="false" ht="15" hidden="false" customHeight="false" outlineLevel="0" collapsed="false">
      <c r="A534" s="6" t="n">
        <v>4308.1805</v>
      </c>
      <c r="B534" s="6" t="n">
        <v>1.7985347985348</v>
      </c>
      <c r="C534" s="6" t="n">
        <v>73</v>
      </c>
      <c r="D534" s="6" t="n">
        <v>-1</v>
      </c>
      <c r="E534" s="6" t="n">
        <v>1.8014652014652</v>
      </c>
      <c r="F534" s="6" t="n">
        <v>0</v>
      </c>
      <c r="G534" s="6" t="n">
        <v>0</v>
      </c>
      <c r="H534" s="6" t="str">
        <f aca="false">IF(AND(A534&gt;=Stimuli!$B$2,A534&lt;=Stimuli!$C$2),Stimuli!$A$2,IF(AND(A534&gt;=Stimuli!$B$3,A534&lt;=Stimuli!$C$3),Stimuli!$A$3,IF(AND(A534&gt;=Stimuli!$B$4,A534&lt;=Stimuli!$C$4),Stimuli!$A$4,"")))</f>
        <v>01 Quiet baseline (60s)</v>
      </c>
      <c r="I534" s="6" t="n">
        <f aca="false">(B534-B533)/((A534-A533)/1000)</f>
        <v>-0.375091575091602</v>
      </c>
      <c r="J534" s="6" t="n">
        <f aca="false">IF(OR(B534&lt;Rules!$B$2,B534&gt;Rules!$B$3,ABS(I534)&gt;Rules!$B$4,OR(B535&lt;Rules!$B$2,B535&gt;Rules!$B$3,ABS(I535)&gt;Rules!$B$4)),1,0)</f>
        <v>0</v>
      </c>
      <c r="K534" s="6" t="str">
        <f aca="false">IF(F534=1,COUNTIF($F$2:F534,1),"")</f>
        <v/>
      </c>
    </row>
    <row r="535" customFormat="false" ht="15" hidden="false" customHeight="false" outlineLevel="0" collapsed="false">
      <c r="A535" s="6" t="n">
        <v>4315.993</v>
      </c>
      <c r="B535" s="6" t="n">
        <v>1.80586080586081</v>
      </c>
      <c r="C535" s="6" t="n">
        <v>73</v>
      </c>
      <c r="D535" s="6" t="n">
        <v>-1</v>
      </c>
      <c r="E535" s="6" t="n">
        <v>1.8043956043956</v>
      </c>
      <c r="F535" s="6" t="n">
        <v>0</v>
      </c>
      <c r="G535" s="6" t="n">
        <v>0</v>
      </c>
      <c r="H535" s="6" t="str">
        <f aca="false">IF(AND(A535&gt;=Stimuli!$B$2,A535&lt;=Stimuli!$C$2),Stimuli!$A$2,IF(AND(A535&gt;=Stimuli!$B$3,A535&lt;=Stimuli!$C$3),Stimuli!$A$3,IF(AND(A535&gt;=Stimuli!$B$4,A535&lt;=Stimuli!$C$4),Stimuli!$A$4,"")))</f>
        <v>01 Quiet baseline (60s)</v>
      </c>
      <c r="I535" s="6" t="n">
        <f aca="false">(B535-B534)/((A535-A534)/1000)</f>
        <v>0.937728937729048</v>
      </c>
      <c r="J535" s="6" t="n">
        <f aca="false">IF(OR(B535&lt;Rules!$B$2,B535&gt;Rules!$B$3,ABS(I535)&gt;Rules!$B$4,OR(B536&lt;Rules!$B$2,B536&gt;Rules!$B$3,ABS(I536)&gt;Rules!$B$4)),1,0)</f>
        <v>0</v>
      </c>
      <c r="K535" s="6" t="str">
        <f aca="false">IF(F535=1,COUNTIF($F$2:F535,1),"")</f>
        <v/>
      </c>
    </row>
    <row r="536" customFormat="false" ht="15" hidden="false" customHeight="false" outlineLevel="0" collapsed="false">
      <c r="A536" s="6" t="n">
        <v>4323.8055</v>
      </c>
      <c r="B536" s="6" t="n">
        <v>1.8043956043956</v>
      </c>
      <c r="C536" s="6" t="n">
        <v>73</v>
      </c>
      <c r="D536" s="6" t="n">
        <v>-1</v>
      </c>
      <c r="E536" s="6" t="n">
        <v>1.80586080586081</v>
      </c>
      <c r="F536" s="6" t="n">
        <v>0</v>
      </c>
      <c r="G536" s="6" t="n">
        <v>0</v>
      </c>
      <c r="H536" s="6" t="str">
        <f aca="false">IF(AND(A536&gt;=Stimuli!$B$2,A536&lt;=Stimuli!$C$2),Stimuli!$A$2,IF(AND(A536&gt;=Stimuli!$B$3,A536&lt;=Stimuli!$C$3),Stimuli!$A$3,IF(AND(A536&gt;=Stimuli!$B$4,A536&lt;=Stimuli!$C$4),Stimuli!$A$4,"")))</f>
        <v>01 Quiet baseline (60s)</v>
      </c>
      <c r="I536" s="6" t="n">
        <f aca="false">(B536-B535)/((A536-A535)/1000)</f>
        <v>-0.187545787545872</v>
      </c>
      <c r="J536" s="6" t="n">
        <f aca="false">IF(OR(B536&lt;Rules!$B$2,B536&gt;Rules!$B$3,ABS(I536)&gt;Rules!$B$4,OR(B537&lt;Rules!$B$2,B537&gt;Rules!$B$3,ABS(I537)&gt;Rules!$B$4)),1,0)</f>
        <v>0</v>
      </c>
      <c r="K536" s="6" t="str">
        <f aca="false">IF(F536=1,COUNTIF($F$2:F536,1),"")</f>
        <v/>
      </c>
    </row>
    <row r="537" customFormat="false" ht="15" hidden="false" customHeight="false" outlineLevel="0" collapsed="false">
      <c r="A537" s="6" t="n">
        <v>4331.618</v>
      </c>
      <c r="B537" s="6" t="n">
        <v>1.81025641025641</v>
      </c>
      <c r="C537" s="6" t="n">
        <v>73</v>
      </c>
      <c r="D537" s="6" t="n">
        <v>-1</v>
      </c>
      <c r="E537" s="6" t="n">
        <v>1.80732600732601</v>
      </c>
      <c r="F537" s="6" t="n">
        <v>0</v>
      </c>
      <c r="G537" s="6" t="n">
        <v>0</v>
      </c>
      <c r="H537" s="6" t="str">
        <f aca="false">IF(AND(A537&gt;=Stimuli!$B$2,A537&lt;=Stimuli!$C$2),Stimuli!$A$2,IF(AND(A537&gt;=Stimuli!$B$3,A537&lt;=Stimuli!$C$3),Stimuli!$A$3,IF(AND(A537&gt;=Stimuli!$B$4,A537&lt;=Stimuli!$C$4),Stimuli!$A$4,"")))</f>
        <v>01 Quiet baseline (60s)</v>
      </c>
      <c r="I537" s="6" t="n">
        <f aca="false">(B537-B536)/((A537-A536)/1000)</f>
        <v>0.750183150183176</v>
      </c>
      <c r="J537" s="6" t="n">
        <f aca="false">IF(OR(B537&lt;Rules!$B$2,B537&gt;Rules!$B$3,ABS(I537)&gt;Rules!$B$4,OR(B538&lt;Rules!$B$2,B538&gt;Rules!$B$3,ABS(I538)&gt;Rules!$B$4)),1,0)</f>
        <v>0</v>
      </c>
      <c r="K537" s="6" t="str">
        <f aca="false">IF(F537=1,COUNTIF($F$2:F537,1),"")</f>
        <v/>
      </c>
    </row>
    <row r="538" customFormat="false" ht="15" hidden="false" customHeight="false" outlineLevel="0" collapsed="false">
      <c r="A538" s="6" t="n">
        <v>4339.4305</v>
      </c>
      <c r="B538" s="6" t="n">
        <v>1.81025641025641</v>
      </c>
      <c r="C538" s="6" t="n">
        <v>73</v>
      </c>
      <c r="D538" s="6" t="n">
        <v>-1</v>
      </c>
      <c r="E538" s="6" t="n">
        <v>1.80879120879121</v>
      </c>
      <c r="F538" s="6" t="n">
        <v>0</v>
      </c>
      <c r="G538" s="6" t="n">
        <v>0</v>
      </c>
      <c r="H538" s="6" t="str">
        <f aca="false">IF(AND(A538&gt;=Stimuli!$B$2,A538&lt;=Stimuli!$C$2),Stimuli!$A$2,IF(AND(A538&gt;=Stimuli!$B$3,A538&lt;=Stimuli!$C$3),Stimuli!$A$3,IF(AND(A538&gt;=Stimuli!$B$4,A538&lt;=Stimuli!$C$4),Stimuli!$A$4,"")))</f>
        <v>01 Quiet baseline (60s)</v>
      </c>
      <c r="I538" s="6" t="n">
        <f aca="false">(B538-B537)/((A538-A537)/1000)</f>
        <v>0</v>
      </c>
      <c r="J538" s="6" t="n">
        <f aca="false">IF(OR(B538&lt;Rules!$B$2,B538&gt;Rules!$B$3,ABS(I538)&gt;Rules!$B$4,OR(B539&lt;Rules!$B$2,B539&gt;Rules!$B$3,ABS(I539)&gt;Rules!$B$4)),1,0)</f>
        <v>0</v>
      </c>
      <c r="K538" s="6" t="str">
        <f aca="false">IF(F538=1,COUNTIF($F$2:F538,1),"")</f>
        <v/>
      </c>
    </row>
    <row r="539" customFormat="false" ht="15" hidden="false" customHeight="false" outlineLevel="0" collapsed="false">
      <c r="A539" s="6" t="n">
        <v>4347.243</v>
      </c>
      <c r="B539" s="6" t="n">
        <v>1.81465201465201</v>
      </c>
      <c r="C539" s="6" t="n">
        <v>73</v>
      </c>
      <c r="D539" s="6" t="n">
        <v>-1</v>
      </c>
      <c r="E539" s="6" t="n">
        <v>1.80879120879121</v>
      </c>
      <c r="F539" s="6" t="n">
        <v>0</v>
      </c>
      <c r="G539" s="6" t="n">
        <v>0</v>
      </c>
      <c r="H539" s="6" t="str">
        <f aca="false">IF(AND(A539&gt;=Stimuli!$B$2,A539&lt;=Stimuli!$C$2),Stimuli!$A$2,IF(AND(A539&gt;=Stimuli!$B$3,A539&lt;=Stimuli!$C$3),Stimuli!$A$3,IF(AND(A539&gt;=Stimuli!$B$4,A539&lt;=Stimuli!$C$4),Stimuli!$A$4,"")))</f>
        <v>01 Quiet baseline (60s)</v>
      </c>
      <c r="I539" s="6" t="n">
        <f aca="false">(B539-B538)/((A539-A538)/1000)</f>
        <v>0.562637362637304</v>
      </c>
      <c r="J539" s="6" t="n">
        <f aca="false">IF(OR(B539&lt;Rules!$B$2,B539&gt;Rules!$B$3,ABS(I539)&gt;Rules!$B$4,OR(B540&lt;Rules!$B$2,B540&gt;Rules!$B$3,ABS(I540)&gt;Rules!$B$4)),1,0)</f>
        <v>0</v>
      </c>
      <c r="K539" s="6" t="str">
        <f aca="false">IF(F539=1,COUNTIF($F$2:F539,1),"")</f>
        <v/>
      </c>
    </row>
    <row r="540" customFormat="false" ht="15" hidden="false" customHeight="false" outlineLevel="0" collapsed="false">
      <c r="A540" s="6" t="n">
        <v>4355.0555</v>
      </c>
      <c r="B540" s="6" t="n">
        <v>1.81758241758242</v>
      </c>
      <c r="C540" s="6" t="n">
        <v>73</v>
      </c>
      <c r="D540" s="6" t="n">
        <v>-1</v>
      </c>
      <c r="E540" s="6" t="n">
        <v>1.80879120879121</v>
      </c>
      <c r="F540" s="6" t="n">
        <v>0</v>
      </c>
      <c r="G540" s="6" t="n">
        <v>0</v>
      </c>
      <c r="H540" s="6" t="str">
        <f aca="false">IF(AND(A540&gt;=Stimuli!$B$2,A540&lt;=Stimuli!$C$2),Stimuli!$A$2,IF(AND(A540&gt;=Stimuli!$B$3,A540&lt;=Stimuli!$C$3),Stimuli!$A$3,IF(AND(A540&gt;=Stimuli!$B$4,A540&lt;=Stimuli!$C$4),Stimuli!$A$4,"")))</f>
        <v>01 Quiet baseline (60s)</v>
      </c>
      <c r="I540" s="6" t="n">
        <f aca="false">(B540-B539)/((A540-A539)/1000)</f>
        <v>0.375091575091716</v>
      </c>
      <c r="J540" s="6" t="n">
        <f aca="false">IF(OR(B540&lt;Rules!$B$2,B540&gt;Rules!$B$3,ABS(I540)&gt;Rules!$B$4,OR(B541&lt;Rules!$B$2,B541&gt;Rules!$B$3,ABS(I541)&gt;Rules!$B$4)),1,0)</f>
        <v>0</v>
      </c>
      <c r="K540" s="6" t="str">
        <f aca="false">IF(F540=1,COUNTIF($F$2:F540,1),"")</f>
        <v/>
      </c>
    </row>
    <row r="541" customFormat="false" ht="15" hidden="false" customHeight="false" outlineLevel="0" collapsed="false">
      <c r="A541" s="6" t="n">
        <v>4362.868</v>
      </c>
      <c r="B541" s="6" t="n">
        <v>1.81758241758242</v>
      </c>
      <c r="C541" s="6" t="n">
        <v>73</v>
      </c>
      <c r="D541" s="6" t="n">
        <v>-1</v>
      </c>
      <c r="E541" s="6" t="n">
        <v>1.80879120879121</v>
      </c>
      <c r="F541" s="6" t="n">
        <v>0</v>
      </c>
      <c r="G541" s="6" t="n">
        <v>0</v>
      </c>
      <c r="H541" s="6" t="str">
        <f aca="false">IF(AND(A541&gt;=Stimuli!$B$2,A541&lt;=Stimuli!$C$2),Stimuli!$A$2,IF(AND(A541&gt;=Stimuli!$B$3,A541&lt;=Stimuli!$C$3),Stimuli!$A$3,IF(AND(A541&gt;=Stimuli!$B$4,A541&lt;=Stimuli!$C$4),Stimuli!$A$4,"")))</f>
        <v>01 Quiet baseline (60s)</v>
      </c>
      <c r="I541" s="6" t="n">
        <f aca="false">(B541-B540)/((A541-A540)/1000)</f>
        <v>0</v>
      </c>
      <c r="J541" s="6" t="n">
        <f aca="false">IF(OR(B541&lt;Rules!$B$2,B541&gt;Rules!$B$3,ABS(I541)&gt;Rules!$B$4,OR(B542&lt;Rules!$B$2,B542&gt;Rules!$B$3,ABS(I542)&gt;Rules!$B$4)),1,0)</f>
        <v>0</v>
      </c>
      <c r="K541" s="6" t="str">
        <f aca="false">IF(F541=1,COUNTIF($F$2:F541,1),"")</f>
        <v/>
      </c>
    </row>
    <row r="542" customFormat="false" ht="15" hidden="false" customHeight="false" outlineLevel="0" collapsed="false">
      <c r="A542" s="6" t="n">
        <v>4370.6805</v>
      </c>
      <c r="B542" s="6" t="n">
        <v>1.82197802197802</v>
      </c>
      <c r="C542" s="6" t="n">
        <v>73</v>
      </c>
      <c r="D542" s="6" t="n">
        <v>-1</v>
      </c>
      <c r="E542" s="6" t="n">
        <v>1.80879120879121</v>
      </c>
      <c r="F542" s="6" t="n">
        <v>0</v>
      </c>
      <c r="G542" s="6" t="n">
        <v>0</v>
      </c>
      <c r="H542" s="6" t="str">
        <f aca="false">IF(AND(A542&gt;=Stimuli!$B$2,A542&lt;=Stimuli!$C$2),Stimuli!$A$2,IF(AND(A542&gt;=Stimuli!$B$3,A542&lt;=Stimuli!$C$3),Stimuli!$A$3,IF(AND(A542&gt;=Stimuli!$B$4,A542&lt;=Stimuli!$C$4),Stimuli!$A$4,"")))</f>
        <v>01 Quiet baseline (60s)</v>
      </c>
      <c r="I542" s="6" t="n">
        <f aca="false">(B542-B541)/((A542-A541)/1000)</f>
        <v>0.56263736263719</v>
      </c>
      <c r="J542" s="6" t="n">
        <f aca="false">IF(OR(B542&lt;Rules!$B$2,B542&gt;Rules!$B$3,ABS(I542)&gt;Rules!$B$4,OR(B543&lt;Rules!$B$2,B543&gt;Rules!$B$3,ABS(I543)&gt;Rules!$B$4)),1,0)</f>
        <v>0</v>
      </c>
      <c r="K542" s="6" t="str">
        <f aca="false">IF(F542=1,COUNTIF($F$2:F542,1),"")</f>
        <v/>
      </c>
    </row>
    <row r="543" customFormat="false" ht="15" hidden="false" customHeight="false" outlineLevel="0" collapsed="false">
      <c r="A543" s="6" t="n">
        <v>4378.493</v>
      </c>
      <c r="B543" s="6" t="n">
        <v>1.82197802197802</v>
      </c>
      <c r="C543" s="6" t="n">
        <v>73</v>
      </c>
      <c r="D543" s="6" t="n">
        <v>-1</v>
      </c>
      <c r="E543" s="6" t="n">
        <v>1.80879120879121</v>
      </c>
      <c r="F543" s="6" t="n">
        <v>0</v>
      </c>
      <c r="G543" s="6" t="n">
        <v>0</v>
      </c>
      <c r="H543" s="6" t="str">
        <f aca="false">IF(AND(A543&gt;=Stimuli!$B$2,A543&lt;=Stimuli!$C$2),Stimuli!$A$2,IF(AND(A543&gt;=Stimuli!$B$3,A543&lt;=Stimuli!$C$3),Stimuli!$A$3,IF(AND(A543&gt;=Stimuli!$B$4,A543&lt;=Stimuli!$C$4),Stimuli!$A$4,"")))</f>
        <v>01 Quiet baseline (60s)</v>
      </c>
      <c r="I543" s="6" t="n">
        <f aca="false">(B543-B542)/((A543-A542)/1000)</f>
        <v>0</v>
      </c>
      <c r="J543" s="6" t="n">
        <f aca="false">IF(OR(B543&lt;Rules!$B$2,B543&gt;Rules!$B$3,ABS(I543)&gt;Rules!$B$4,OR(B544&lt;Rules!$B$2,B544&gt;Rules!$B$3,ABS(I544)&gt;Rules!$B$4)),1,0)</f>
        <v>0</v>
      </c>
      <c r="K543" s="6" t="str">
        <f aca="false">IF(F543=1,COUNTIF($F$2:F543,1),"")</f>
        <v/>
      </c>
    </row>
    <row r="544" customFormat="false" ht="15" hidden="false" customHeight="false" outlineLevel="0" collapsed="false">
      <c r="A544" s="6" t="n">
        <v>4386.3055</v>
      </c>
      <c r="B544" s="6" t="n">
        <v>1.82783882783883</v>
      </c>
      <c r="C544" s="6" t="n">
        <v>73</v>
      </c>
      <c r="D544" s="6" t="n">
        <v>-1</v>
      </c>
      <c r="E544" s="6" t="n">
        <v>1.80879120879121</v>
      </c>
      <c r="F544" s="6" t="n">
        <v>0</v>
      </c>
      <c r="G544" s="6" t="n">
        <v>0</v>
      </c>
      <c r="H544" s="6" t="str">
        <f aca="false">IF(AND(A544&gt;=Stimuli!$B$2,A544&lt;=Stimuli!$C$2),Stimuli!$A$2,IF(AND(A544&gt;=Stimuli!$B$3,A544&lt;=Stimuli!$C$3),Stimuli!$A$3,IF(AND(A544&gt;=Stimuli!$B$4,A544&lt;=Stimuli!$C$4),Stimuli!$A$4,"")))</f>
        <v>01 Quiet baseline (60s)</v>
      </c>
      <c r="I544" s="6" t="n">
        <f aca="false">(B544-B543)/((A544-A543)/1000)</f>
        <v>0.75018315018329</v>
      </c>
      <c r="J544" s="6" t="n">
        <f aca="false">IF(OR(B544&lt;Rules!$B$2,B544&gt;Rules!$B$3,ABS(I544)&gt;Rules!$B$4,OR(B545&lt;Rules!$B$2,B545&gt;Rules!$B$3,ABS(I545)&gt;Rules!$B$4)),1,0)</f>
        <v>0</v>
      </c>
      <c r="K544" s="6" t="str">
        <f aca="false">IF(F544=1,COUNTIF($F$2:F544,1),"")</f>
        <v/>
      </c>
    </row>
    <row r="545" customFormat="false" ht="15" hidden="false" customHeight="false" outlineLevel="0" collapsed="false">
      <c r="A545" s="6" t="n">
        <v>4394.118</v>
      </c>
      <c r="B545" s="6" t="n">
        <v>1.82637362637363</v>
      </c>
      <c r="C545" s="6" t="n">
        <v>73</v>
      </c>
      <c r="D545" s="6" t="n">
        <v>-1</v>
      </c>
      <c r="E545" s="6" t="n">
        <v>1.81025641025641</v>
      </c>
      <c r="F545" s="6" t="n">
        <v>0</v>
      </c>
      <c r="G545" s="6" t="n">
        <v>0.155311355311355</v>
      </c>
      <c r="H545" s="6" t="str">
        <f aca="false">IF(AND(A545&gt;=Stimuli!$B$2,A545&lt;=Stimuli!$C$2),Stimuli!$A$2,IF(AND(A545&gt;=Stimuli!$B$3,A545&lt;=Stimuli!$C$3),Stimuli!$A$3,IF(AND(A545&gt;=Stimuli!$B$4,A545&lt;=Stimuli!$C$4),Stimuli!$A$4,"")))</f>
        <v>01 Quiet baseline (60s)</v>
      </c>
      <c r="I545" s="6" t="n">
        <f aca="false">(B545-B544)/((A545-A544)/1000)</f>
        <v>-0.187545787545844</v>
      </c>
      <c r="J545" s="6" t="n">
        <f aca="false">IF(OR(B545&lt;Rules!$B$2,B545&gt;Rules!$B$3,ABS(I545)&gt;Rules!$B$4,OR(B546&lt;Rules!$B$2,B546&gt;Rules!$B$3,ABS(I546)&gt;Rules!$B$4)),1,0)</f>
        <v>0</v>
      </c>
      <c r="K545" s="6" t="str">
        <f aca="false">IF(F545=1,COUNTIF($F$2:F545,1),"")</f>
        <v/>
      </c>
    </row>
    <row r="546" customFormat="false" ht="15" hidden="false" customHeight="false" outlineLevel="0" collapsed="false">
      <c r="A546" s="6" t="n">
        <v>4401.9305</v>
      </c>
      <c r="B546" s="6" t="n">
        <v>1.83369963369963</v>
      </c>
      <c r="C546" s="6" t="n">
        <v>73</v>
      </c>
      <c r="D546" s="6" t="n">
        <v>-1</v>
      </c>
      <c r="E546" s="6" t="n">
        <v>1.81025641025641</v>
      </c>
      <c r="F546" s="6" t="n">
        <v>0</v>
      </c>
      <c r="G546" s="6" t="n">
        <v>0.155311355311355</v>
      </c>
      <c r="H546" s="6" t="str">
        <f aca="false">IF(AND(A546&gt;=Stimuli!$B$2,A546&lt;=Stimuli!$C$2),Stimuli!$A$2,IF(AND(A546&gt;=Stimuli!$B$3,A546&lt;=Stimuli!$C$3),Stimuli!$A$3,IF(AND(A546&gt;=Stimuli!$B$4,A546&lt;=Stimuli!$C$4),Stimuli!$A$4,"")))</f>
        <v>01 Quiet baseline (60s)</v>
      </c>
      <c r="I546" s="6" t="n">
        <f aca="false">(B546-B545)/((A546-A545)/1000)</f>
        <v>0.937728937728878</v>
      </c>
      <c r="J546" s="6" t="n">
        <f aca="false">IF(OR(B546&lt;Rules!$B$2,B546&gt;Rules!$B$3,ABS(I546)&gt;Rules!$B$4,OR(B547&lt;Rules!$B$2,B547&gt;Rules!$B$3,ABS(I547)&gt;Rules!$B$4)),1,0)</f>
        <v>0</v>
      </c>
      <c r="K546" s="6" t="str">
        <f aca="false">IF(F546=1,COUNTIF($F$2:F546,1),"")</f>
        <v/>
      </c>
    </row>
    <row r="547" customFormat="false" ht="15" hidden="false" customHeight="false" outlineLevel="0" collapsed="false">
      <c r="A547" s="6" t="n">
        <v>4409.743</v>
      </c>
      <c r="B547" s="6" t="n">
        <v>1.83076923076923</v>
      </c>
      <c r="C547" s="6" t="n">
        <v>73</v>
      </c>
      <c r="D547" s="6" t="n">
        <v>-1</v>
      </c>
      <c r="E547" s="6" t="n">
        <v>1.81025641025641</v>
      </c>
      <c r="F547" s="6" t="n">
        <v>0</v>
      </c>
      <c r="G547" s="6" t="n">
        <v>0.155311355311355</v>
      </c>
      <c r="H547" s="6" t="str">
        <f aca="false">IF(AND(A547&gt;=Stimuli!$B$2,A547&lt;=Stimuli!$C$2),Stimuli!$A$2,IF(AND(A547&gt;=Stimuli!$B$3,A547&lt;=Stimuli!$C$3),Stimuli!$A$3,IF(AND(A547&gt;=Stimuli!$B$4,A547&lt;=Stimuli!$C$4),Stimuli!$A$4,"")))</f>
        <v>01 Quiet baseline (60s)</v>
      </c>
      <c r="I547" s="6" t="n">
        <f aca="false">(B547-B546)/((A547-A546)/1000)</f>
        <v>-0.375091575091574</v>
      </c>
      <c r="J547" s="6" t="n">
        <f aca="false">IF(OR(B547&lt;Rules!$B$2,B547&gt;Rules!$B$3,ABS(I547)&gt;Rules!$B$4,OR(B548&lt;Rules!$B$2,B548&gt;Rules!$B$3,ABS(I548)&gt;Rules!$B$4)),1,0)</f>
        <v>0</v>
      </c>
      <c r="K547" s="6" t="str">
        <f aca="false">IF(F547=1,COUNTIF($F$2:F547,1),"")</f>
        <v/>
      </c>
    </row>
    <row r="548" customFormat="false" ht="15" hidden="false" customHeight="false" outlineLevel="0" collapsed="false">
      <c r="A548" s="6" t="n">
        <v>4417.5555</v>
      </c>
      <c r="B548" s="6" t="n">
        <v>1.83809523809524</v>
      </c>
      <c r="C548" s="6" t="n">
        <v>73</v>
      </c>
      <c r="D548" s="6" t="n">
        <v>-1</v>
      </c>
      <c r="E548" s="6" t="n">
        <v>1.81025641025641</v>
      </c>
      <c r="F548" s="6" t="n">
        <v>0</v>
      </c>
      <c r="G548" s="6" t="n">
        <v>0.155311355311355</v>
      </c>
      <c r="H548" s="6" t="str">
        <f aca="false">IF(AND(A548&gt;=Stimuli!$B$2,A548&lt;=Stimuli!$C$2),Stimuli!$A$2,IF(AND(A548&gt;=Stimuli!$B$3,A548&lt;=Stimuli!$C$3),Stimuli!$A$3,IF(AND(A548&gt;=Stimuli!$B$4,A548&lt;=Stimuli!$C$4),Stimuli!$A$4,"")))</f>
        <v>01 Quiet baseline (60s)</v>
      </c>
      <c r="I548" s="6" t="n">
        <f aca="false">(B548-B547)/((A548-A547)/1000)</f>
        <v>0.93772893772902</v>
      </c>
      <c r="J548" s="6" t="n">
        <f aca="false">IF(OR(B548&lt;Rules!$B$2,B548&gt;Rules!$B$3,ABS(I548)&gt;Rules!$B$4,OR(B549&lt;Rules!$B$2,B549&gt;Rules!$B$3,ABS(I549)&gt;Rules!$B$4)),1,0)</f>
        <v>0</v>
      </c>
      <c r="K548" s="6" t="str">
        <f aca="false">IF(F548=1,COUNTIF($F$2:F548,1),"")</f>
        <v/>
      </c>
    </row>
    <row r="549" customFormat="false" ht="15" hidden="false" customHeight="false" outlineLevel="0" collapsed="false">
      <c r="A549" s="6" t="n">
        <v>4425.368</v>
      </c>
      <c r="B549" s="6" t="n">
        <v>1.83516483516484</v>
      </c>
      <c r="C549" s="6" t="n">
        <v>73</v>
      </c>
      <c r="D549" s="6" t="n">
        <v>-1</v>
      </c>
      <c r="E549" s="6" t="n">
        <v>1.81025641025641</v>
      </c>
      <c r="F549" s="6" t="n">
        <v>0</v>
      </c>
      <c r="G549" s="6" t="n">
        <v>0.155311355311355</v>
      </c>
      <c r="H549" s="6" t="str">
        <f aca="false">IF(AND(A549&gt;=Stimuli!$B$2,A549&lt;=Stimuli!$C$2),Stimuli!$A$2,IF(AND(A549&gt;=Stimuli!$B$3,A549&lt;=Stimuli!$C$3),Stimuli!$A$3,IF(AND(A549&gt;=Stimuli!$B$4,A549&lt;=Stimuli!$C$4),Stimuli!$A$4,"")))</f>
        <v>01 Quiet baseline (60s)</v>
      </c>
      <c r="I549" s="6" t="n">
        <f aca="false">(B549-B548)/((A549-A548)/1000)</f>
        <v>-0.375091575091574</v>
      </c>
      <c r="J549" s="6" t="n">
        <f aca="false">IF(OR(B549&lt;Rules!$B$2,B549&gt;Rules!$B$3,ABS(I549)&gt;Rules!$B$4,OR(B550&lt;Rules!$B$2,B550&gt;Rules!$B$3,ABS(I550)&gt;Rules!$B$4)),1,0)</f>
        <v>0</v>
      </c>
      <c r="K549" s="6" t="str">
        <f aca="false">IF(F549=1,COUNTIF($F$2:F549,1),"")</f>
        <v/>
      </c>
    </row>
    <row r="550" customFormat="false" ht="15" hidden="false" customHeight="false" outlineLevel="0" collapsed="false">
      <c r="A550" s="6" t="n">
        <v>4433.1805</v>
      </c>
      <c r="B550" s="6" t="n">
        <v>1.84395604395604</v>
      </c>
      <c r="C550" s="6" t="n">
        <v>73</v>
      </c>
      <c r="D550" s="6" t="n">
        <v>-1</v>
      </c>
      <c r="E550" s="6" t="n">
        <v>1.81025641025641</v>
      </c>
      <c r="F550" s="6" t="n">
        <v>0</v>
      </c>
      <c r="G550" s="6" t="n">
        <v>0.155311355311355</v>
      </c>
      <c r="H550" s="6" t="str">
        <f aca="false">IF(AND(A550&gt;=Stimuli!$B$2,A550&lt;=Stimuli!$C$2),Stimuli!$A$2,IF(AND(A550&gt;=Stimuli!$B$3,A550&lt;=Stimuli!$C$3),Stimuli!$A$3,IF(AND(A550&gt;=Stimuli!$B$4,A550&lt;=Stimuli!$C$4),Stimuli!$A$4,"")))</f>
        <v>01 Quiet baseline (60s)</v>
      </c>
      <c r="I550" s="6" t="n">
        <f aca="false">(B550-B549)/((A550-A549)/1000)</f>
        <v>1.12527472527475</v>
      </c>
      <c r="J550" s="6" t="n">
        <f aca="false">IF(OR(B550&lt;Rules!$B$2,B550&gt;Rules!$B$3,ABS(I550)&gt;Rules!$B$4,OR(B551&lt;Rules!$B$2,B551&gt;Rules!$B$3,ABS(I551)&gt;Rules!$B$4)),1,0)</f>
        <v>0</v>
      </c>
      <c r="K550" s="6" t="str">
        <f aca="false">IF(F550=1,COUNTIF($F$2:F550,1),"")</f>
        <v/>
      </c>
    </row>
    <row r="551" customFormat="false" ht="15" hidden="false" customHeight="false" outlineLevel="0" collapsed="false">
      <c r="A551" s="6" t="n">
        <v>4440.993</v>
      </c>
      <c r="B551" s="6" t="n">
        <v>1.84102564102564</v>
      </c>
      <c r="C551" s="6" t="n">
        <v>73</v>
      </c>
      <c r="D551" s="6" t="n">
        <v>-1</v>
      </c>
      <c r="E551" s="6" t="n">
        <v>1.81025641025641</v>
      </c>
      <c r="F551" s="6" t="n">
        <v>0</v>
      </c>
      <c r="G551" s="6" t="n">
        <v>0.155311355311355</v>
      </c>
      <c r="H551" s="6" t="str">
        <f aca="false">IF(AND(A551&gt;=Stimuli!$B$2,A551&lt;=Stimuli!$C$2),Stimuli!$A$2,IF(AND(A551&gt;=Stimuli!$B$3,A551&lt;=Stimuli!$C$3),Stimuli!$A$3,IF(AND(A551&gt;=Stimuli!$B$4,A551&lt;=Stimuli!$C$4),Stimuli!$A$4,"")))</f>
        <v>01 Quiet baseline (60s)</v>
      </c>
      <c r="I551" s="6" t="n">
        <f aca="false">(B551-B550)/((A551-A550)/1000)</f>
        <v>-0.375091575091602</v>
      </c>
      <c r="J551" s="6" t="n">
        <f aca="false">IF(OR(B551&lt;Rules!$B$2,B551&gt;Rules!$B$3,ABS(I551)&gt;Rules!$B$4,OR(B552&lt;Rules!$B$2,B552&gt;Rules!$B$3,ABS(I552)&gt;Rules!$B$4)),1,0)</f>
        <v>0</v>
      </c>
      <c r="K551" s="6" t="str">
        <f aca="false">IF(F551=1,COUNTIF($F$2:F551,1),"")</f>
        <v/>
      </c>
    </row>
    <row r="552" customFormat="false" ht="15" hidden="false" customHeight="false" outlineLevel="0" collapsed="false">
      <c r="A552" s="6" t="n">
        <v>4448.8055</v>
      </c>
      <c r="B552" s="6" t="n">
        <v>1.84835164835165</v>
      </c>
      <c r="C552" s="6" t="n">
        <v>73</v>
      </c>
      <c r="D552" s="6" t="n">
        <v>-1</v>
      </c>
      <c r="E552" s="6" t="n">
        <v>1.81025641025641</v>
      </c>
      <c r="F552" s="6" t="n">
        <v>0</v>
      </c>
      <c r="G552" s="6" t="n">
        <v>0.155311355311355</v>
      </c>
      <c r="H552" s="6" t="str">
        <f aca="false">IF(AND(A552&gt;=Stimuli!$B$2,A552&lt;=Stimuli!$C$2),Stimuli!$A$2,IF(AND(A552&gt;=Stimuli!$B$3,A552&lt;=Stimuli!$C$3),Stimuli!$A$3,IF(AND(A552&gt;=Stimuli!$B$4,A552&lt;=Stimuli!$C$4),Stimuli!$A$4,"")))</f>
        <v>01 Quiet baseline (60s)</v>
      </c>
      <c r="I552" s="6" t="n">
        <f aca="false">(B552-B551)/((A552-A551)/1000)</f>
        <v>0.937728937728906</v>
      </c>
      <c r="J552" s="6" t="n">
        <f aca="false">IF(OR(B552&lt;Rules!$B$2,B552&gt;Rules!$B$3,ABS(I552)&gt;Rules!$B$4,OR(B553&lt;Rules!$B$2,B553&gt;Rules!$B$3,ABS(I553)&gt;Rules!$B$4)),1,0)</f>
        <v>0</v>
      </c>
      <c r="K552" s="6" t="str">
        <f aca="false">IF(F552=1,COUNTIF($F$2:F552,1),"")</f>
        <v/>
      </c>
    </row>
    <row r="553" customFormat="false" ht="15" hidden="false" customHeight="false" outlineLevel="0" collapsed="false">
      <c r="A553" s="6" t="n">
        <v>4456.618</v>
      </c>
      <c r="B553" s="6" t="n">
        <v>1.84688644688645</v>
      </c>
      <c r="C553" s="6" t="n">
        <v>73</v>
      </c>
      <c r="D553" s="6" t="n">
        <v>-1</v>
      </c>
      <c r="E553" s="6" t="n">
        <v>1.81025641025641</v>
      </c>
      <c r="F553" s="6" t="n">
        <v>0</v>
      </c>
      <c r="G553" s="6" t="n">
        <v>0.155311355311355</v>
      </c>
      <c r="H553" s="6" t="str">
        <f aca="false">IF(AND(A553&gt;=Stimuli!$B$2,A553&lt;=Stimuli!$C$2),Stimuli!$A$2,IF(AND(A553&gt;=Stimuli!$B$3,A553&lt;=Stimuli!$C$3),Stimuli!$A$3,IF(AND(A553&gt;=Stimuli!$B$4,A553&lt;=Stimuli!$C$4),Stimuli!$A$4,"")))</f>
        <v>01 Quiet baseline (60s)</v>
      </c>
      <c r="I553" s="6" t="n">
        <f aca="false">(B553-B552)/((A553-A552)/1000)</f>
        <v>-0.187545787545844</v>
      </c>
      <c r="J553" s="6" t="n">
        <f aca="false">IF(OR(B553&lt;Rules!$B$2,B553&gt;Rules!$B$3,ABS(I553)&gt;Rules!$B$4,OR(B554&lt;Rules!$B$2,B554&gt;Rules!$B$3,ABS(I554)&gt;Rules!$B$4)),1,0)</f>
        <v>0</v>
      </c>
      <c r="K553" s="6" t="str">
        <f aca="false">IF(F553=1,COUNTIF($F$2:F553,1),"")</f>
        <v/>
      </c>
    </row>
    <row r="554" customFormat="false" ht="15" hidden="false" customHeight="false" outlineLevel="0" collapsed="false">
      <c r="A554" s="6" t="n">
        <v>4464.4305</v>
      </c>
      <c r="B554" s="6" t="n">
        <v>1.85128205128205</v>
      </c>
      <c r="C554" s="6" t="n">
        <v>73</v>
      </c>
      <c r="D554" s="6" t="n">
        <v>-1</v>
      </c>
      <c r="E554" s="6" t="n">
        <v>1.81025641025641</v>
      </c>
      <c r="F554" s="6" t="n">
        <v>0</v>
      </c>
      <c r="G554" s="6" t="n">
        <v>0.155311355311355</v>
      </c>
      <c r="H554" s="6" t="str">
        <f aca="false">IF(AND(A554&gt;=Stimuli!$B$2,A554&lt;=Stimuli!$C$2),Stimuli!$A$2,IF(AND(A554&gt;=Stimuli!$B$3,A554&lt;=Stimuli!$C$3),Stimuli!$A$3,IF(AND(A554&gt;=Stimuli!$B$4,A554&lt;=Stimuli!$C$4),Stimuli!$A$4,"")))</f>
        <v>01 Quiet baseline (60s)</v>
      </c>
      <c r="I554" s="6" t="n">
        <f aca="false">(B554-B553)/((A554-A553)/1000)</f>
        <v>0.56263736263756</v>
      </c>
      <c r="J554" s="6" t="n">
        <f aca="false">IF(OR(B554&lt;Rules!$B$2,B554&gt;Rules!$B$3,ABS(I554)&gt;Rules!$B$4,OR(B555&lt;Rules!$B$2,B555&gt;Rules!$B$3,ABS(I555)&gt;Rules!$B$4)),1,0)</f>
        <v>0</v>
      </c>
      <c r="K554" s="6" t="str">
        <f aca="false">IF(F554=1,COUNTIF($F$2:F554,1),"")</f>
        <v/>
      </c>
    </row>
    <row r="555" customFormat="false" ht="15" hidden="false" customHeight="false" outlineLevel="0" collapsed="false">
      <c r="A555" s="6" t="n">
        <v>4472.243</v>
      </c>
      <c r="B555" s="6" t="n">
        <v>1.85274725274725</v>
      </c>
      <c r="C555" s="6" t="n">
        <v>73</v>
      </c>
      <c r="D555" s="6" t="n">
        <v>-1</v>
      </c>
      <c r="E555" s="6" t="n">
        <v>1.81025641025641</v>
      </c>
      <c r="F555" s="6" t="n">
        <v>0</v>
      </c>
      <c r="G555" s="6" t="n">
        <v>0.155311355311355</v>
      </c>
      <c r="H555" s="6" t="str">
        <f aca="false">IF(AND(A555&gt;=Stimuli!$B$2,A555&lt;=Stimuli!$C$2),Stimuli!$A$2,IF(AND(A555&gt;=Stimuli!$B$3,A555&lt;=Stimuli!$C$3),Stimuli!$A$3,IF(AND(A555&gt;=Stimuli!$B$4,A555&lt;=Stimuli!$C$4),Stimuli!$A$4,"")))</f>
        <v>01 Quiet baseline (60s)</v>
      </c>
      <c r="I555" s="6" t="n">
        <f aca="false">(B555-B554)/((A555-A554)/1000)</f>
        <v>0.187545787545588</v>
      </c>
      <c r="J555" s="6" t="n">
        <f aca="false">IF(OR(B555&lt;Rules!$B$2,B555&gt;Rules!$B$3,ABS(I555)&gt;Rules!$B$4,OR(B556&lt;Rules!$B$2,B556&gt;Rules!$B$3,ABS(I556)&gt;Rules!$B$4)),1,0)</f>
        <v>0</v>
      </c>
      <c r="K555" s="6" t="str">
        <f aca="false">IF(F555=1,COUNTIF($F$2:F555,1),"")</f>
        <v/>
      </c>
    </row>
    <row r="556" customFormat="false" ht="15" hidden="false" customHeight="false" outlineLevel="0" collapsed="false">
      <c r="A556" s="6" t="n">
        <v>4480.0555</v>
      </c>
      <c r="B556" s="6" t="n">
        <v>1.85421245421245</v>
      </c>
      <c r="C556" s="6" t="n">
        <v>73</v>
      </c>
      <c r="D556" s="6" t="n">
        <v>-1</v>
      </c>
      <c r="E556" s="6" t="n">
        <v>1.81025641025641</v>
      </c>
      <c r="F556" s="6" t="n">
        <v>0</v>
      </c>
      <c r="G556" s="6" t="n">
        <v>0.155311355311355</v>
      </c>
      <c r="H556" s="6" t="str">
        <f aca="false">IF(AND(A556&gt;=Stimuli!$B$2,A556&lt;=Stimuli!$C$2),Stimuli!$A$2,IF(AND(A556&gt;=Stimuli!$B$3,A556&lt;=Stimuli!$C$3),Stimuli!$A$3,IF(AND(A556&gt;=Stimuli!$B$4,A556&lt;=Stimuli!$C$4),Stimuli!$A$4,"")))</f>
        <v>01 Quiet baseline (60s)</v>
      </c>
      <c r="I556" s="6" t="n">
        <f aca="false">(B556-B555)/((A556-A555)/1000)</f>
        <v>0.187545787545872</v>
      </c>
      <c r="J556" s="6" t="n">
        <f aca="false">IF(OR(B556&lt;Rules!$B$2,B556&gt;Rules!$B$3,ABS(I556)&gt;Rules!$B$4,OR(B557&lt;Rules!$B$2,B557&gt;Rules!$B$3,ABS(I557)&gt;Rules!$B$4)),1,0)</f>
        <v>0</v>
      </c>
      <c r="K556" s="6" t="str">
        <f aca="false">IF(F556=1,COUNTIF($F$2:F556,1),"")</f>
        <v/>
      </c>
    </row>
    <row r="557" customFormat="false" ht="15" hidden="false" customHeight="false" outlineLevel="0" collapsed="false">
      <c r="A557" s="6" t="n">
        <v>4487.868</v>
      </c>
      <c r="B557" s="6" t="n">
        <v>1.85714285714286</v>
      </c>
      <c r="C557" s="6" t="n">
        <v>73</v>
      </c>
      <c r="D557" s="6" t="n">
        <v>-1</v>
      </c>
      <c r="E557" s="6" t="n">
        <v>1.81025641025641</v>
      </c>
      <c r="F557" s="6" t="n">
        <v>0</v>
      </c>
      <c r="G557" s="6" t="n">
        <v>0.155311355311355</v>
      </c>
      <c r="H557" s="6" t="str">
        <f aca="false">IF(AND(A557&gt;=Stimuli!$B$2,A557&lt;=Stimuli!$C$2),Stimuli!$A$2,IF(AND(A557&gt;=Stimuli!$B$3,A557&lt;=Stimuli!$C$3),Stimuli!$A$3,IF(AND(A557&gt;=Stimuli!$B$4,A557&lt;=Stimuli!$C$4),Stimuli!$A$4,"")))</f>
        <v>01 Quiet baseline (60s)</v>
      </c>
      <c r="I557" s="6" t="n">
        <f aca="false">(B557-B556)/((A557-A556)/1000)</f>
        <v>0.375091575091574</v>
      </c>
      <c r="J557" s="6" t="n">
        <f aca="false">IF(OR(B557&lt;Rules!$B$2,B557&gt;Rules!$B$3,ABS(I557)&gt;Rules!$B$4,OR(B558&lt;Rules!$B$2,B558&gt;Rules!$B$3,ABS(I558)&gt;Rules!$B$4)),1,0)</f>
        <v>0</v>
      </c>
      <c r="K557" s="6" t="str">
        <f aca="false">IF(F557=1,COUNTIF($F$2:F557,1),"")</f>
        <v/>
      </c>
    </row>
    <row r="558" customFormat="false" ht="15" hidden="false" customHeight="false" outlineLevel="0" collapsed="false">
      <c r="A558" s="6" t="n">
        <v>4495.6805</v>
      </c>
      <c r="B558" s="6" t="n">
        <v>1.85860805860806</v>
      </c>
      <c r="C558" s="6" t="n">
        <v>73</v>
      </c>
      <c r="D558" s="6" t="n">
        <v>-1</v>
      </c>
      <c r="E558" s="6" t="n">
        <v>1.81025641025641</v>
      </c>
      <c r="F558" s="6" t="n">
        <v>0</v>
      </c>
      <c r="G558" s="6" t="n">
        <v>0.155311355311355</v>
      </c>
      <c r="H558" s="6" t="str">
        <f aca="false">IF(AND(A558&gt;=Stimuli!$B$2,A558&lt;=Stimuli!$C$2),Stimuli!$A$2,IF(AND(A558&gt;=Stimuli!$B$3,A558&lt;=Stimuli!$C$3),Stimuli!$A$3,IF(AND(A558&gt;=Stimuli!$B$4,A558&lt;=Stimuli!$C$4),Stimuli!$A$4,"")))</f>
        <v>01 Quiet baseline (60s)</v>
      </c>
      <c r="I558" s="6" t="n">
        <f aca="false">(B558-B557)/((A558-A557)/1000)</f>
        <v>0.18754578754573</v>
      </c>
      <c r="J558" s="6" t="n">
        <f aca="false">IF(OR(B558&lt;Rules!$B$2,B558&gt;Rules!$B$3,ABS(I558)&gt;Rules!$B$4,OR(B559&lt;Rules!$B$2,B559&gt;Rules!$B$3,ABS(I559)&gt;Rules!$B$4)),1,0)</f>
        <v>0</v>
      </c>
      <c r="K558" s="6" t="str">
        <f aca="false">IF(F558=1,COUNTIF($F$2:F558,1),"")</f>
        <v/>
      </c>
    </row>
    <row r="559" customFormat="false" ht="15" hidden="false" customHeight="false" outlineLevel="0" collapsed="false">
      <c r="A559" s="6" t="n">
        <v>4503.493</v>
      </c>
      <c r="B559" s="6" t="n">
        <v>1.86300366300366</v>
      </c>
      <c r="C559" s="6" t="n">
        <v>73</v>
      </c>
      <c r="D559" s="6" t="n">
        <v>-1</v>
      </c>
      <c r="E559" s="6" t="n">
        <v>1.81025641025641</v>
      </c>
      <c r="F559" s="6" t="n">
        <v>0</v>
      </c>
      <c r="G559" s="6" t="n">
        <v>0.155311355311355</v>
      </c>
      <c r="H559" s="6" t="str">
        <f aca="false">IF(AND(A559&gt;=Stimuli!$B$2,A559&lt;=Stimuli!$C$2),Stimuli!$A$2,IF(AND(A559&gt;=Stimuli!$B$3,A559&lt;=Stimuli!$C$3),Stimuli!$A$3,IF(AND(A559&gt;=Stimuli!$B$4,A559&lt;=Stimuli!$C$4),Stimuli!$A$4,"")))</f>
        <v>01 Quiet baseline (60s)</v>
      </c>
      <c r="I559" s="6" t="n">
        <f aca="false">(B559-B558)/((A559-A558)/1000)</f>
        <v>0.562637362637446</v>
      </c>
      <c r="J559" s="6" t="n">
        <f aca="false">IF(OR(B559&lt;Rules!$B$2,B559&gt;Rules!$B$3,ABS(I559)&gt;Rules!$B$4,OR(B560&lt;Rules!$B$2,B560&gt;Rules!$B$3,ABS(I560)&gt;Rules!$B$4)),1,0)</f>
        <v>0</v>
      </c>
      <c r="K559" s="6" t="str">
        <f aca="false">IF(F559=1,COUNTIF($F$2:F559,1),"")</f>
        <v/>
      </c>
    </row>
    <row r="560" customFormat="false" ht="15" hidden="false" customHeight="false" outlineLevel="0" collapsed="false">
      <c r="A560" s="6" t="n">
        <v>4511.3055</v>
      </c>
      <c r="B560" s="6" t="n">
        <v>1.86300366300366</v>
      </c>
      <c r="C560" s="6" t="n">
        <v>73</v>
      </c>
      <c r="D560" s="6" t="n">
        <v>-1</v>
      </c>
      <c r="E560" s="6" t="n">
        <v>1.81025641025641</v>
      </c>
      <c r="F560" s="6" t="n">
        <v>0</v>
      </c>
      <c r="G560" s="6" t="n">
        <v>0.155311355311355</v>
      </c>
      <c r="H560" s="6" t="str">
        <f aca="false">IF(AND(A560&gt;=Stimuli!$B$2,A560&lt;=Stimuli!$C$2),Stimuli!$A$2,IF(AND(A560&gt;=Stimuli!$B$3,A560&lt;=Stimuli!$C$3),Stimuli!$A$3,IF(AND(A560&gt;=Stimuli!$B$4,A560&lt;=Stimuli!$C$4),Stimuli!$A$4,"")))</f>
        <v>01 Quiet baseline (60s)</v>
      </c>
      <c r="I560" s="6" t="n">
        <f aca="false">(B560-B559)/((A560-A559)/1000)</f>
        <v>0</v>
      </c>
      <c r="J560" s="6" t="n">
        <f aca="false">IF(OR(B560&lt;Rules!$B$2,B560&gt;Rules!$B$3,ABS(I560)&gt;Rules!$B$4,OR(B561&lt;Rules!$B$2,B561&gt;Rules!$B$3,ABS(I561)&gt;Rules!$B$4)),1,0)</f>
        <v>0</v>
      </c>
      <c r="K560" s="6" t="str">
        <f aca="false">IF(F560=1,COUNTIF($F$2:F560,1),"")</f>
        <v/>
      </c>
    </row>
    <row r="561" customFormat="false" ht="15" hidden="false" customHeight="false" outlineLevel="0" collapsed="false">
      <c r="A561" s="6" t="n">
        <v>4519.118</v>
      </c>
      <c r="B561" s="6" t="n">
        <v>1.86739926739927</v>
      </c>
      <c r="C561" s="6" t="n">
        <v>73</v>
      </c>
      <c r="D561" s="6" t="n">
        <v>-1</v>
      </c>
      <c r="E561" s="6" t="n">
        <v>1.81025641025641</v>
      </c>
      <c r="F561" s="6" t="n">
        <v>0</v>
      </c>
      <c r="G561" s="6" t="n">
        <v>0.155311355311355</v>
      </c>
      <c r="H561" s="6" t="str">
        <f aca="false">IF(AND(A561&gt;=Stimuli!$B$2,A561&lt;=Stimuli!$C$2),Stimuli!$A$2,IF(AND(A561&gt;=Stimuli!$B$3,A561&lt;=Stimuli!$C$3),Stimuli!$A$3,IF(AND(A561&gt;=Stimuli!$B$4,A561&lt;=Stimuli!$C$4),Stimuli!$A$4,"")))</f>
        <v>01 Quiet baseline (60s)</v>
      </c>
      <c r="I561" s="6" t="n">
        <f aca="false">(B561-B560)/((A561-A560)/1000)</f>
        <v>0.562637362637304</v>
      </c>
      <c r="J561" s="6" t="n">
        <f aca="false">IF(OR(B561&lt;Rules!$B$2,B561&gt;Rules!$B$3,ABS(I561)&gt;Rules!$B$4,OR(B562&lt;Rules!$B$2,B562&gt;Rules!$B$3,ABS(I562)&gt;Rules!$B$4)),1,0)</f>
        <v>0</v>
      </c>
      <c r="K561" s="6" t="str">
        <f aca="false">IF(F561=1,COUNTIF($F$2:F561,1),"")</f>
        <v/>
      </c>
    </row>
    <row r="562" customFormat="false" ht="15" hidden="false" customHeight="false" outlineLevel="0" collapsed="false">
      <c r="A562" s="6" t="n">
        <v>4526.9305</v>
      </c>
      <c r="B562" s="6" t="n">
        <v>1.86446886446887</v>
      </c>
      <c r="C562" s="6" t="n">
        <v>73</v>
      </c>
      <c r="D562" s="6" t="n">
        <v>-1</v>
      </c>
      <c r="E562" s="6" t="n">
        <v>1.81025641025641</v>
      </c>
      <c r="F562" s="6" t="n">
        <v>0</v>
      </c>
      <c r="G562" s="6" t="n">
        <v>0.155311355311355</v>
      </c>
      <c r="H562" s="6" t="str">
        <f aca="false">IF(AND(A562&gt;=Stimuli!$B$2,A562&lt;=Stimuli!$C$2),Stimuli!$A$2,IF(AND(A562&gt;=Stimuli!$B$3,A562&lt;=Stimuli!$C$3),Stimuli!$A$3,IF(AND(A562&gt;=Stimuli!$B$4,A562&lt;=Stimuli!$C$4),Stimuli!$A$4,"")))</f>
        <v>01 Quiet baseline (60s)</v>
      </c>
      <c r="I562" s="6" t="n">
        <f aca="false">(B562-B561)/((A562-A561)/1000)</f>
        <v>-0.37509157509146</v>
      </c>
      <c r="J562" s="6" t="n">
        <f aca="false">IF(OR(B562&lt;Rules!$B$2,B562&gt;Rules!$B$3,ABS(I562)&gt;Rules!$B$4,OR(B563&lt;Rules!$B$2,B563&gt;Rules!$B$3,ABS(I563)&gt;Rules!$B$4)),1,0)</f>
        <v>0</v>
      </c>
      <c r="K562" s="6" t="str">
        <f aca="false">IF(F562=1,COUNTIF($F$2:F562,1),"")</f>
        <v/>
      </c>
    </row>
    <row r="563" customFormat="false" ht="15" hidden="false" customHeight="false" outlineLevel="0" collapsed="false">
      <c r="A563" s="6" t="n">
        <v>4534.743</v>
      </c>
      <c r="B563" s="6" t="n">
        <v>1.87326007326007</v>
      </c>
      <c r="C563" s="6" t="n">
        <v>73</v>
      </c>
      <c r="D563" s="6" t="n">
        <v>-1</v>
      </c>
      <c r="E563" s="6" t="n">
        <v>1.81025641025641</v>
      </c>
      <c r="F563" s="6" t="n">
        <v>0</v>
      </c>
      <c r="G563" s="6" t="n">
        <v>0.155311355311355</v>
      </c>
      <c r="H563" s="6" t="str">
        <f aca="false">IF(AND(A563&gt;=Stimuli!$B$2,A563&lt;=Stimuli!$C$2),Stimuli!$A$2,IF(AND(A563&gt;=Stimuli!$B$3,A563&lt;=Stimuli!$C$3),Stimuli!$A$3,IF(AND(A563&gt;=Stimuli!$B$4,A563&lt;=Stimuli!$C$4),Stimuli!$A$4,"")))</f>
        <v>01 Quiet baseline (60s)</v>
      </c>
      <c r="I563" s="6" t="n">
        <f aca="false">(B563-B562)/((A563-A562)/1000)</f>
        <v>1.12527472527464</v>
      </c>
      <c r="J563" s="6" t="n">
        <f aca="false">IF(OR(B563&lt;Rules!$B$2,B563&gt;Rules!$B$3,ABS(I563)&gt;Rules!$B$4,OR(B564&lt;Rules!$B$2,B564&gt;Rules!$B$3,ABS(I564)&gt;Rules!$B$4)),1,0)</f>
        <v>0</v>
      </c>
      <c r="K563" s="6" t="str">
        <f aca="false">IF(F563=1,COUNTIF($F$2:F563,1),"")</f>
        <v/>
      </c>
    </row>
    <row r="564" customFormat="false" ht="15" hidden="false" customHeight="false" outlineLevel="0" collapsed="false">
      <c r="A564" s="6" t="n">
        <v>4542.5555</v>
      </c>
      <c r="B564" s="6" t="n">
        <v>1.86886446886447</v>
      </c>
      <c r="C564" s="6" t="n">
        <v>73</v>
      </c>
      <c r="D564" s="6" t="n">
        <v>-1</v>
      </c>
      <c r="E564" s="6" t="n">
        <v>1.81025641025641</v>
      </c>
      <c r="F564" s="6" t="n">
        <v>0</v>
      </c>
      <c r="G564" s="6" t="n">
        <v>0.155311355311355</v>
      </c>
      <c r="H564" s="6" t="str">
        <f aca="false">IF(AND(A564&gt;=Stimuli!$B$2,A564&lt;=Stimuli!$C$2),Stimuli!$A$2,IF(AND(A564&gt;=Stimuli!$B$3,A564&lt;=Stimuli!$C$3),Stimuli!$A$3,IF(AND(A564&gt;=Stimuli!$B$4,A564&lt;=Stimuli!$C$4),Stimuli!$A$4,"")))</f>
        <v>01 Quiet baseline (60s)</v>
      </c>
      <c r="I564" s="6" t="n">
        <f aca="false">(B564-B563)/((A564-A563)/1000)</f>
        <v>-0.562637362637446</v>
      </c>
      <c r="J564" s="6" t="n">
        <f aca="false">IF(OR(B564&lt;Rules!$B$2,B564&gt;Rules!$B$3,ABS(I564)&gt;Rules!$B$4,OR(B565&lt;Rules!$B$2,B565&gt;Rules!$B$3,ABS(I565)&gt;Rules!$B$4)),1,0)</f>
        <v>0</v>
      </c>
      <c r="K564" s="6" t="str">
        <f aca="false">IF(F564=1,COUNTIF($F$2:F564,1),"")</f>
        <v/>
      </c>
    </row>
    <row r="565" customFormat="false" ht="15" hidden="false" customHeight="false" outlineLevel="0" collapsed="false">
      <c r="A565" s="6" t="n">
        <v>4550.368</v>
      </c>
      <c r="B565" s="6" t="n">
        <v>1.87619047619048</v>
      </c>
      <c r="C565" s="6" t="n">
        <v>73</v>
      </c>
      <c r="D565" s="6" t="n">
        <v>-1</v>
      </c>
      <c r="E565" s="6" t="n">
        <v>1.81025641025641</v>
      </c>
      <c r="F565" s="6" t="n">
        <v>0</v>
      </c>
      <c r="G565" s="6" t="n">
        <v>0.155311355311355</v>
      </c>
      <c r="H565" s="6" t="str">
        <f aca="false">IF(AND(A565&gt;=Stimuli!$B$2,A565&lt;=Stimuli!$C$2),Stimuli!$A$2,IF(AND(A565&gt;=Stimuli!$B$3,A565&lt;=Stimuli!$C$3),Stimuli!$A$3,IF(AND(A565&gt;=Stimuli!$B$4,A565&lt;=Stimuli!$C$4),Stimuli!$A$4,"")))</f>
        <v>01 Quiet baseline (60s)</v>
      </c>
      <c r="I565" s="6" t="n">
        <f aca="false">(B565-B564)/((A565-A564)/1000)</f>
        <v>0.93772893772902</v>
      </c>
      <c r="J565" s="6" t="n">
        <f aca="false">IF(OR(B565&lt;Rules!$B$2,B565&gt;Rules!$B$3,ABS(I565)&gt;Rules!$B$4,OR(B566&lt;Rules!$B$2,B566&gt;Rules!$B$3,ABS(I566)&gt;Rules!$B$4)),1,0)</f>
        <v>0</v>
      </c>
      <c r="K565" s="6" t="str">
        <f aca="false">IF(F565=1,COUNTIF($F$2:F565,1),"")</f>
        <v/>
      </c>
    </row>
    <row r="566" customFormat="false" ht="15" hidden="false" customHeight="false" outlineLevel="0" collapsed="false">
      <c r="A566" s="6" t="n">
        <v>4558.1805</v>
      </c>
      <c r="B566" s="6" t="n">
        <v>1.87326007326007</v>
      </c>
      <c r="C566" s="6" t="n">
        <v>73</v>
      </c>
      <c r="D566" s="6" t="n">
        <v>-1</v>
      </c>
      <c r="E566" s="6" t="n">
        <v>1.81025641025641</v>
      </c>
      <c r="F566" s="6" t="n">
        <v>0</v>
      </c>
      <c r="G566" s="6" t="n">
        <v>0.155311355311355</v>
      </c>
      <c r="H566" s="6" t="str">
        <f aca="false">IF(AND(A566&gt;=Stimuli!$B$2,A566&lt;=Stimuli!$C$2),Stimuli!$A$2,IF(AND(A566&gt;=Stimuli!$B$3,A566&lt;=Stimuli!$C$3),Stimuli!$A$3,IF(AND(A566&gt;=Stimuli!$B$4,A566&lt;=Stimuli!$C$4),Stimuli!$A$4,"")))</f>
        <v>01 Quiet baseline (60s)</v>
      </c>
      <c r="I566" s="6" t="n">
        <f aca="false">(B566-B565)/((A566-A565)/1000)</f>
        <v>-0.375091575091574</v>
      </c>
      <c r="J566" s="6" t="n">
        <f aca="false">IF(OR(B566&lt;Rules!$B$2,B566&gt;Rules!$B$3,ABS(I566)&gt;Rules!$B$4,OR(B567&lt;Rules!$B$2,B567&gt;Rules!$B$3,ABS(I567)&gt;Rules!$B$4)),1,0)</f>
        <v>0</v>
      </c>
      <c r="K566" s="6" t="str">
        <f aca="false">IF(F566=1,COUNTIF($F$2:F566,1),"")</f>
        <v/>
      </c>
    </row>
    <row r="567" customFormat="false" ht="15" hidden="false" customHeight="false" outlineLevel="0" collapsed="false">
      <c r="A567" s="6" t="n">
        <v>4565.993</v>
      </c>
      <c r="B567" s="6" t="n">
        <v>1.88058608058608</v>
      </c>
      <c r="C567" s="6" t="n">
        <v>73</v>
      </c>
      <c r="D567" s="6" t="n">
        <v>-1</v>
      </c>
      <c r="E567" s="6" t="n">
        <v>1.81025641025641</v>
      </c>
      <c r="F567" s="6" t="n">
        <v>0</v>
      </c>
      <c r="G567" s="6" t="n">
        <v>0.155311355311355</v>
      </c>
      <c r="H567" s="6" t="str">
        <f aca="false">IF(AND(A567&gt;=Stimuli!$B$2,A567&lt;=Stimuli!$C$2),Stimuli!$A$2,IF(AND(A567&gt;=Stimuli!$B$3,A567&lt;=Stimuli!$C$3),Stimuli!$A$3,IF(AND(A567&gt;=Stimuli!$B$4,A567&lt;=Stimuli!$C$4),Stimuli!$A$4,"")))</f>
        <v>01 Quiet baseline (60s)</v>
      </c>
      <c r="I567" s="6" t="n">
        <f aca="false">(B567-B566)/((A567-A566)/1000)</f>
        <v>0.937728937728878</v>
      </c>
      <c r="J567" s="6" t="n">
        <f aca="false">IF(OR(B567&lt;Rules!$B$2,B567&gt;Rules!$B$3,ABS(I567)&gt;Rules!$B$4,OR(B568&lt;Rules!$B$2,B568&gt;Rules!$B$3,ABS(I568)&gt;Rules!$B$4)),1,0)</f>
        <v>0</v>
      </c>
      <c r="K567" s="6" t="str">
        <f aca="false">IF(F567=1,COUNTIF($F$2:F567,1),"")</f>
        <v/>
      </c>
    </row>
    <row r="568" customFormat="false" ht="15" hidden="false" customHeight="false" outlineLevel="0" collapsed="false">
      <c r="A568" s="6" t="n">
        <v>4573.8055</v>
      </c>
      <c r="B568" s="6" t="n">
        <v>1.87765567765568</v>
      </c>
      <c r="C568" s="6" t="n">
        <v>73</v>
      </c>
      <c r="D568" s="6" t="n">
        <v>-1</v>
      </c>
      <c r="E568" s="6" t="n">
        <v>1.81025641025641</v>
      </c>
      <c r="F568" s="6" t="n">
        <v>0</v>
      </c>
      <c r="G568" s="6" t="n">
        <v>0.155311355311355</v>
      </c>
      <c r="H568" s="6" t="str">
        <f aca="false">IF(AND(A568&gt;=Stimuli!$B$2,A568&lt;=Stimuli!$C$2),Stimuli!$A$2,IF(AND(A568&gt;=Stimuli!$B$3,A568&lt;=Stimuli!$C$3),Stimuli!$A$3,IF(AND(A568&gt;=Stimuli!$B$4,A568&lt;=Stimuli!$C$4),Stimuli!$A$4,"")))</f>
        <v>01 Quiet baseline (60s)</v>
      </c>
      <c r="I568" s="6" t="n">
        <f aca="false">(B568-B567)/((A568-A567)/1000)</f>
        <v>-0.375091575091432</v>
      </c>
      <c r="J568" s="6" t="n">
        <f aca="false">IF(OR(B568&lt;Rules!$B$2,B568&gt;Rules!$B$3,ABS(I568)&gt;Rules!$B$4,OR(B569&lt;Rules!$B$2,B569&gt;Rules!$B$3,ABS(I569)&gt;Rules!$B$4)),1,0)</f>
        <v>0</v>
      </c>
      <c r="K568" s="6" t="str">
        <f aca="false">IF(F568=1,COUNTIF($F$2:F568,1),"")</f>
        <v/>
      </c>
    </row>
    <row r="569" customFormat="false" ht="15" hidden="false" customHeight="false" outlineLevel="0" collapsed="false">
      <c r="A569" s="6" t="n">
        <v>4581.618</v>
      </c>
      <c r="B569" s="6" t="n">
        <v>1.88351648351648</v>
      </c>
      <c r="C569" s="6" t="n">
        <v>73</v>
      </c>
      <c r="D569" s="6" t="n">
        <v>-1</v>
      </c>
      <c r="E569" s="6" t="n">
        <v>1.81172161172161</v>
      </c>
      <c r="F569" s="6" t="n">
        <v>0</v>
      </c>
      <c r="G569" s="6" t="n">
        <v>0.155311355311355</v>
      </c>
      <c r="H569" s="6" t="str">
        <f aca="false">IF(AND(A569&gt;=Stimuli!$B$2,A569&lt;=Stimuli!$C$2),Stimuli!$A$2,IF(AND(A569&gt;=Stimuli!$B$3,A569&lt;=Stimuli!$C$3),Stimuli!$A$3,IF(AND(A569&gt;=Stimuli!$B$4,A569&lt;=Stimuli!$C$4),Stimuli!$A$4,"")))</f>
        <v>01 Quiet baseline (60s)</v>
      </c>
      <c r="I569" s="6" t="n">
        <f aca="false">(B569-B568)/((A569-A568)/1000)</f>
        <v>0.750183150183148</v>
      </c>
      <c r="J569" s="6" t="n">
        <f aca="false">IF(OR(B569&lt;Rules!$B$2,B569&gt;Rules!$B$3,ABS(I569)&gt;Rules!$B$4,OR(B570&lt;Rules!$B$2,B570&gt;Rules!$B$3,ABS(I570)&gt;Rules!$B$4)),1,0)</f>
        <v>0</v>
      </c>
      <c r="K569" s="6" t="str">
        <f aca="false">IF(F569=1,COUNTIF($F$2:F569,1),"")</f>
        <v/>
      </c>
    </row>
    <row r="570" customFormat="false" ht="15" hidden="false" customHeight="false" outlineLevel="0" collapsed="false">
      <c r="A570" s="6" t="n">
        <v>4589.4305</v>
      </c>
      <c r="B570" s="6" t="n">
        <v>1.88205128205128</v>
      </c>
      <c r="C570" s="6" t="n">
        <v>73</v>
      </c>
      <c r="D570" s="6" t="n">
        <v>-1</v>
      </c>
      <c r="E570" s="6" t="n">
        <v>1.81172161172161</v>
      </c>
      <c r="F570" s="6" t="n">
        <v>0</v>
      </c>
      <c r="G570" s="6" t="n">
        <v>0.155311355311355</v>
      </c>
      <c r="H570" s="6" t="str">
        <f aca="false">IF(AND(A570&gt;=Stimuli!$B$2,A570&lt;=Stimuli!$C$2),Stimuli!$A$2,IF(AND(A570&gt;=Stimuli!$B$3,A570&lt;=Stimuli!$C$3),Stimuli!$A$3,IF(AND(A570&gt;=Stimuli!$B$4,A570&lt;=Stimuli!$C$4),Stimuli!$A$4,"")))</f>
        <v>01 Quiet baseline (60s)</v>
      </c>
      <c r="I570" s="6" t="n">
        <f aca="false">(B570-B569)/((A570-A569)/1000)</f>
        <v>-0.187545787545844</v>
      </c>
      <c r="J570" s="6" t="n">
        <f aca="false">IF(OR(B570&lt;Rules!$B$2,B570&gt;Rules!$B$3,ABS(I570)&gt;Rules!$B$4,OR(B571&lt;Rules!$B$2,B571&gt;Rules!$B$3,ABS(I571)&gt;Rules!$B$4)),1,0)</f>
        <v>0</v>
      </c>
      <c r="K570" s="6" t="str">
        <f aca="false">IF(F570=1,COUNTIF($F$2:F570,1),"")</f>
        <v/>
      </c>
    </row>
    <row r="571" customFormat="false" ht="15" hidden="false" customHeight="false" outlineLevel="0" collapsed="false">
      <c r="A571" s="6" t="n">
        <v>4597.243</v>
      </c>
      <c r="B571" s="6" t="n">
        <v>1.88498168498169</v>
      </c>
      <c r="C571" s="6" t="n">
        <v>73</v>
      </c>
      <c r="D571" s="6" t="n">
        <v>-1</v>
      </c>
      <c r="E571" s="6" t="n">
        <v>1.81172161172161</v>
      </c>
      <c r="F571" s="6" t="n">
        <v>0</v>
      </c>
      <c r="G571" s="6" t="n">
        <v>0.155311355311355</v>
      </c>
      <c r="H571" s="6" t="str">
        <f aca="false">IF(AND(A571&gt;=Stimuli!$B$2,A571&lt;=Stimuli!$C$2),Stimuli!$A$2,IF(AND(A571&gt;=Stimuli!$B$3,A571&lt;=Stimuli!$C$3),Stimuli!$A$3,IF(AND(A571&gt;=Stimuli!$B$4,A571&lt;=Stimuli!$C$4),Stimuli!$A$4,"")))</f>
        <v>01 Quiet baseline (60s)</v>
      </c>
      <c r="I571" s="6" t="n">
        <f aca="false">(B571-B570)/((A571-A570)/1000)</f>
        <v>0.375091575091574</v>
      </c>
      <c r="J571" s="6" t="n">
        <f aca="false">IF(OR(B571&lt;Rules!$B$2,B571&gt;Rules!$B$3,ABS(I571)&gt;Rules!$B$4,OR(B572&lt;Rules!$B$2,B572&gt;Rules!$B$3,ABS(I572)&gt;Rules!$B$4)),1,0)</f>
        <v>0</v>
      </c>
      <c r="K571" s="6" t="str">
        <f aca="false">IF(F571=1,COUNTIF($F$2:F571,1),"")</f>
        <v/>
      </c>
    </row>
    <row r="572" customFormat="false" ht="15" hidden="false" customHeight="false" outlineLevel="0" collapsed="false">
      <c r="A572" s="6" t="n">
        <v>4605.0555</v>
      </c>
      <c r="B572" s="6" t="n">
        <v>1.88791208791209</v>
      </c>
      <c r="C572" s="6" t="n">
        <v>73</v>
      </c>
      <c r="D572" s="6" t="n">
        <v>-1</v>
      </c>
      <c r="E572" s="6" t="n">
        <v>1.81172161172161</v>
      </c>
      <c r="F572" s="6" t="n">
        <v>0</v>
      </c>
      <c r="G572" s="6" t="n">
        <v>0.155311355311355</v>
      </c>
      <c r="H572" s="6" t="str">
        <f aca="false">IF(AND(A572&gt;=Stimuli!$B$2,A572&lt;=Stimuli!$C$2),Stimuli!$A$2,IF(AND(A572&gt;=Stimuli!$B$3,A572&lt;=Stimuli!$C$3),Stimuli!$A$3,IF(AND(A572&gt;=Stimuli!$B$4,A572&lt;=Stimuli!$C$4),Stimuli!$A$4,"")))</f>
        <v>01 Quiet baseline (60s)</v>
      </c>
      <c r="I572" s="6" t="n">
        <f aca="false">(B572-B571)/((A572-A571)/1000)</f>
        <v>0.375091575091602</v>
      </c>
      <c r="J572" s="6" t="n">
        <f aca="false">IF(OR(B572&lt;Rules!$B$2,B572&gt;Rules!$B$3,ABS(I572)&gt;Rules!$B$4,OR(B573&lt;Rules!$B$2,B573&gt;Rules!$B$3,ABS(I573)&gt;Rules!$B$4)),1,0)</f>
        <v>0</v>
      </c>
      <c r="K572" s="6" t="str">
        <f aca="false">IF(F572=1,COUNTIF($F$2:F572,1),"")</f>
        <v/>
      </c>
    </row>
    <row r="573" customFormat="false" ht="15" hidden="false" customHeight="false" outlineLevel="0" collapsed="false">
      <c r="A573" s="6" t="n">
        <v>4612.868</v>
      </c>
      <c r="B573" s="6" t="n">
        <v>1.88937728937729</v>
      </c>
      <c r="C573" s="6" t="n">
        <v>73</v>
      </c>
      <c r="D573" s="6" t="n">
        <v>-1</v>
      </c>
      <c r="E573" s="6" t="n">
        <v>1.81172161172161</v>
      </c>
      <c r="F573" s="6" t="n">
        <v>0</v>
      </c>
      <c r="G573" s="6" t="n">
        <v>0.155311355311355</v>
      </c>
      <c r="H573" s="6" t="str">
        <f aca="false">IF(AND(A573&gt;=Stimuli!$B$2,A573&lt;=Stimuli!$C$2),Stimuli!$A$2,IF(AND(A573&gt;=Stimuli!$B$3,A573&lt;=Stimuli!$C$3),Stimuli!$A$3,IF(AND(A573&gt;=Stimuli!$B$4,A573&lt;=Stimuli!$C$4),Stimuli!$A$4,"")))</f>
        <v>01 Quiet baseline (60s)</v>
      </c>
      <c r="I573" s="6" t="n">
        <f aca="false">(B573-B572)/((A573-A572)/1000)</f>
        <v>0.18754578754573</v>
      </c>
      <c r="J573" s="6" t="n">
        <f aca="false">IF(OR(B573&lt;Rules!$B$2,B573&gt;Rules!$B$3,ABS(I573)&gt;Rules!$B$4,OR(B574&lt;Rules!$B$2,B574&gt;Rules!$B$3,ABS(I574)&gt;Rules!$B$4)),1,0)</f>
        <v>0</v>
      </c>
      <c r="K573" s="6" t="str">
        <f aca="false">IF(F573=1,COUNTIF($F$2:F573,1),"")</f>
        <v/>
      </c>
    </row>
    <row r="574" customFormat="false" ht="15" hidden="false" customHeight="false" outlineLevel="0" collapsed="false">
      <c r="A574" s="6" t="n">
        <v>4620.6805</v>
      </c>
      <c r="B574" s="6" t="n">
        <v>1.89230769230769</v>
      </c>
      <c r="C574" s="6" t="n">
        <v>73</v>
      </c>
      <c r="D574" s="6" t="n">
        <v>-1</v>
      </c>
      <c r="E574" s="6" t="n">
        <v>1.81172161172161</v>
      </c>
      <c r="F574" s="6" t="n">
        <v>0</v>
      </c>
      <c r="G574" s="6" t="n">
        <v>0.155311355311355</v>
      </c>
      <c r="H574" s="6" t="str">
        <f aca="false">IF(AND(A574&gt;=Stimuli!$B$2,A574&lt;=Stimuli!$C$2),Stimuli!$A$2,IF(AND(A574&gt;=Stimuli!$B$3,A574&lt;=Stimuli!$C$3),Stimuli!$A$3,IF(AND(A574&gt;=Stimuli!$B$4,A574&lt;=Stimuli!$C$4),Stimuli!$A$4,"")))</f>
        <v>01 Quiet baseline (60s)</v>
      </c>
      <c r="I574" s="6" t="n">
        <f aca="false">(B574-B573)/((A574-A573)/1000)</f>
        <v>0.375091575091574</v>
      </c>
      <c r="J574" s="6" t="n">
        <f aca="false">IF(OR(B574&lt;Rules!$B$2,B574&gt;Rules!$B$3,ABS(I574)&gt;Rules!$B$4,OR(B575&lt;Rules!$B$2,B575&gt;Rules!$B$3,ABS(I575)&gt;Rules!$B$4)),1,0)</f>
        <v>0</v>
      </c>
      <c r="K574" s="6" t="str">
        <f aca="false">IF(F574=1,COUNTIF($F$2:F574,1),"")</f>
        <v/>
      </c>
    </row>
    <row r="575" customFormat="false" ht="15" hidden="false" customHeight="false" outlineLevel="0" collapsed="false">
      <c r="A575" s="6" t="n">
        <v>4628.493</v>
      </c>
      <c r="B575" s="6" t="n">
        <v>1.89230769230769</v>
      </c>
      <c r="C575" s="6" t="n">
        <v>73</v>
      </c>
      <c r="D575" s="6" t="n">
        <v>-1</v>
      </c>
      <c r="E575" s="6" t="n">
        <v>1.81172161172161</v>
      </c>
      <c r="F575" s="6" t="n">
        <v>0</v>
      </c>
      <c r="G575" s="6" t="n">
        <v>0.155311355311355</v>
      </c>
      <c r="H575" s="6" t="str">
        <f aca="false">IF(AND(A575&gt;=Stimuli!$B$2,A575&lt;=Stimuli!$C$2),Stimuli!$A$2,IF(AND(A575&gt;=Stimuli!$B$3,A575&lt;=Stimuli!$C$3),Stimuli!$A$3,IF(AND(A575&gt;=Stimuli!$B$4,A575&lt;=Stimuli!$C$4),Stimuli!$A$4,"")))</f>
        <v>01 Quiet baseline (60s)</v>
      </c>
      <c r="I575" s="6" t="n">
        <f aca="false">(B575-B574)/((A575-A574)/1000)</f>
        <v>0</v>
      </c>
      <c r="J575" s="6" t="n">
        <f aca="false">IF(OR(B575&lt;Rules!$B$2,B575&gt;Rules!$B$3,ABS(I575)&gt;Rules!$B$4,OR(B576&lt;Rules!$B$2,B576&gt;Rules!$B$3,ABS(I576)&gt;Rules!$B$4)),1,0)</f>
        <v>0</v>
      </c>
      <c r="K575" s="6" t="str">
        <f aca="false">IF(F575=1,COUNTIF($F$2:F575,1),"")</f>
        <v/>
      </c>
    </row>
    <row r="576" customFormat="false" ht="15" hidden="false" customHeight="false" outlineLevel="0" collapsed="false">
      <c r="A576" s="6" t="n">
        <v>4636.3055</v>
      </c>
      <c r="B576" s="6" t="n">
        <v>1.8967032967033</v>
      </c>
      <c r="C576" s="6" t="n">
        <v>73</v>
      </c>
      <c r="D576" s="6" t="n">
        <v>-1</v>
      </c>
      <c r="E576" s="6" t="n">
        <v>1.81172161172161</v>
      </c>
      <c r="F576" s="6" t="n">
        <v>0</v>
      </c>
      <c r="G576" s="6" t="n">
        <v>0.155311355311355</v>
      </c>
      <c r="H576" s="6" t="str">
        <f aca="false">IF(AND(A576&gt;=Stimuli!$B$2,A576&lt;=Stimuli!$C$2),Stimuli!$A$2,IF(AND(A576&gt;=Stimuli!$B$3,A576&lt;=Stimuli!$C$3),Stimuli!$A$3,IF(AND(A576&gt;=Stimuli!$B$4,A576&lt;=Stimuli!$C$4),Stimuli!$A$4,"")))</f>
        <v>01 Quiet baseline (60s)</v>
      </c>
      <c r="I576" s="6" t="n">
        <f aca="false">(B576-B575)/((A576-A575)/1000)</f>
        <v>0.562637362637446</v>
      </c>
      <c r="J576" s="6" t="n">
        <f aca="false">IF(OR(B576&lt;Rules!$B$2,B576&gt;Rules!$B$3,ABS(I576)&gt;Rules!$B$4,OR(B577&lt;Rules!$B$2,B577&gt;Rules!$B$3,ABS(I577)&gt;Rules!$B$4)),1,0)</f>
        <v>0</v>
      </c>
      <c r="K576" s="6" t="str">
        <f aca="false">IF(F576=1,COUNTIF($F$2:F576,1),"")</f>
        <v/>
      </c>
    </row>
    <row r="577" customFormat="false" ht="15" hidden="false" customHeight="false" outlineLevel="0" collapsed="false">
      <c r="A577" s="6" t="n">
        <v>4644.118</v>
      </c>
      <c r="B577" s="6" t="n">
        <v>1.8952380952381</v>
      </c>
      <c r="C577" s="6" t="n">
        <v>73</v>
      </c>
      <c r="D577" s="6" t="n">
        <v>-1</v>
      </c>
      <c r="E577" s="6" t="n">
        <v>1.81172161172161</v>
      </c>
      <c r="F577" s="6" t="n">
        <v>0</v>
      </c>
      <c r="G577" s="6" t="n">
        <v>0.155311355311355</v>
      </c>
      <c r="H577" s="6" t="str">
        <f aca="false">IF(AND(A577&gt;=Stimuli!$B$2,A577&lt;=Stimuli!$C$2),Stimuli!$A$2,IF(AND(A577&gt;=Stimuli!$B$3,A577&lt;=Stimuli!$C$3),Stimuli!$A$3,IF(AND(A577&gt;=Stimuli!$B$4,A577&lt;=Stimuli!$C$4),Stimuli!$A$4,"")))</f>
        <v>01 Quiet baseline (60s)</v>
      </c>
      <c r="I577" s="6" t="n">
        <f aca="false">(B577-B576)/((A577-A576)/1000)</f>
        <v>-0.187545787545872</v>
      </c>
      <c r="J577" s="6" t="n">
        <f aca="false">IF(OR(B577&lt;Rules!$B$2,B577&gt;Rules!$B$3,ABS(I577)&gt;Rules!$B$4,OR(B578&lt;Rules!$B$2,B578&gt;Rules!$B$3,ABS(I578)&gt;Rules!$B$4)),1,0)</f>
        <v>0</v>
      </c>
      <c r="K577" s="6" t="str">
        <f aca="false">IF(F577=1,COUNTIF($F$2:F577,1),"")</f>
        <v/>
      </c>
    </row>
    <row r="578" customFormat="false" ht="15" hidden="false" customHeight="false" outlineLevel="0" collapsed="false">
      <c r="A578" s="6" t="n">
        <v>4651.9305</v>
      </c>
      <c r="B578" s="6" t="n">
        <v>1.9010989010989</v>
      </c>
      <c r="C578" s="6" t="n">
        <v>73</v>
      </c>
      <c r="D578" s="6" t="n">
        <v>-1</v>
      </c>
      <c r="E578" s="6" t="n">
        <v>1.81172161172161</v>
      </c>
      <c r="F578" s="6" t="n">
        <v>0</v>
      </c>
      <c r="G578" s="6" t="n">
        <v>0.155311355311355</v>
      </c>
      <c r="H578" s="6" t="str">
        <f aca="false">IF(AND(A578&gt;=Stimuli!$B$2,A578&lt;=Stimuli!$C$2),Stimuli!$A$2,IF(AND(A578&gt;=Stimuli!$B$3,A578&lt;=Stimuli!$C$3),Stimuli!$A$3,IF(AND(A578&gt;=Stimuli!$B$4,A578&lt;=Stimuli!$C$4),Stimuli!$A$4,"")))</f>
        <v>01 Quiet baseline (60s)</v>
      </c>
      <c r="I578" s="6" t="n">
        <f aca="false">(B578-B577)/((A578-A577)/1000)</f>
        <v>0.750183150183176</v>
      </c>
      <c r="J578" s="6" t="n">
        <f aca="false">IF(OR(B578&lt;Rules!$B$2,B578&gt;Rules!$B$3,ABS(I578)&gt;Rules!$B$4,OR(B579&lt;Rules!$B$2,B579&gt;Rules!$B$3,ABS(I579)&gt;Rules!$B$4)),1,0)</f>
        <v>0</v>
      </c>
      <c r="K578" s="6" t="str">
        <f aca="false">IF(F578=1,COUNTIF($F$2:F578,1),"")</f>
        <v/>
      </c>
    </row>
    <row r="579" customFormat="false" ht="15" hidden="false" customHeight="false" outlineLevel="0" collapsed="false">
      <c r="A579" s="6" t="n">
        <v>4659.743</v>
      </c>
      <c r="B579" s="6" t="n">
        <v>1.8981684981685</v>
      </c>
      <c r="C579" s="6" t="n">
        <v>73</v>
      </c>
      <c r="D579" s="6" t="n">
        <v>-1</v>
      </c>
      <c r="E579" s="6" t="n">
        <v>1.81172161172161</v>
      </c>
      <c r="F579" s="6" t="n">
        <v>0</v>
      </c>
      <c r="G579" s="6" t="n">
        <v>0.155311355311355</v>
      </c>
      <c r="H579" s="6" t="str">
        <f aca="false">IF(AND(A579&gt;=Stimuli!$B$2,A579&lt;=Stimuli!$C$2),Stimuli!$A$2,IF(AND(A579&gt;=Stimuli!$B$3,A579&lt;=Stimuli!$C$3),Stimuli!$A$3,IF(AND(A579&gt;=Stimuli!$B$4,A579&lt;=Stimuli!$C$4),Stimuli!$A$4,"")))</f>
        <v>01 Quiet baseline (60s)</v>
      </c>
      <c r="I579" s="6" t="n">
        <f aca="false">(B579-B578)/((A579-A578)/1000)</f>
        <v>-0.375091575091574</v>
      </c>
      <c r="J579" s="6" t="n">
        <f aca="false">IF(OR(B579&lt;Rules!$B$2,B579&gt;Rules!$B$3,ABS(I579)&gt;Rules!$B$4,OR(B580&lt;Rules!$B$2,B580&gt;Rules!$B$3,ABS(I580)&gt;Rules!$B$4)),1,0)</f>
        <v>0</v>
      </c>
      <c r="K579" s="6" t="str">
        <f aca="false">IF(F579=1,COUNTIF($F$2:F579,1),"")</f>
        <v/>
      </c>
    </row>
    <row r="580" customFormat="false" ht="15" hidden="false" customHeight="false" outlineLevel="0" collapsed="false">
      <c r="A580" s="6" t="n">
        <v>4667.5555</v>
      </c>
      <c r="B580" s="6" t="n">
        <v>1.90549450549451</v>
      </c>
      <c r="C580" s="6" t="n">
        <v>73</v>
      </c>
      <c r="D580" s="6" t="n">
        <v>-1</v>
      </c>
      <c r="E580" s="6" t="n">
        <v>1.81172161172161</v>
      </c>
      <c r="F580" s="6" t="n">
        <v>0</v>
      </c>
      <c r="G580" s="6" t="n">
        <v>0.155311355311355</v>
      </c>
      <c r="H580" s="6" t="str">
        <f aca="false">IF(AND(A580&gt;=Stimuli!$B$2,A580&lt;=Stimuli!$C$2),Stimuli!$A$2,IF(AND(A580&gt;=Stimuli!$B$3,A580&lt;=Stimuli!$C$3),Stimuli!$A$3,IF(AND(A580&gt;=Stimuli!$B$4,A580&lt;=Stimuli!$C$4),Stimuli!$A$4,"")))</f>
        <v>01 Quiet baseline (60s)</v>
      </c>
      <c r="I580" s="6" t="n">
        <f aca="false">(B580-B579)/((A580-A579)/1000)</f>
        <v>0.937728937728878</v>
      </c>
      <c r="J580" s="6" t="n">
        <f aca="false">IF(OR(B580&lt;Rules!$B$2,B580&gt;Rules!$B$3,ABS(I580)&gt;Rules!$B$4,OR(B581&lt;Rules!$B$2,B581&gt;Rules!$B$3,ABS(I581)&gt;Rules!$B$4)),1,0)</f>
        <v>0</v>
      </c>
      <c r="K580" s="6" t="str">
        <f aca="false">IF(F580=1,COUNTIF($F$2:F580,1),"")</f>
        <v/>
      </c>
    </row>
    <row r="581" customFormat="false" ht="15" hidden="false" customHeight="false" outlineLevel="0" collapsed="false">
      <c r="A581" s="6" t="n">
        <v>4675.368</v>
      </c>
      <c r="B581" s="6" t="n">
        <v>1.9010989010989</v>
      </c>
      <c r="C581" s="6" t="n">
        <v>73</v>
      </c>
      <c r="D581" s="6" t="n">
        <v>-1</v>
      </c>
      <c r="E581" s="6" t="n">
        <v>1.81172161172161</v>
      </c>
      <c r="F581" s="6" t="n">
        <v>0</v>
      </c>
      <c r="G581" s="6" t="n">
        <v>0.155311355311355</v>
      </c>
      <c r="H581" s="6" t="str">
        <f aca="false">IF(AND(A581&gt;=Stimuli!$B$2,A581&lt;=Stimuli!$C$2),Stimuli!$A$2,IF(AND(A581&gt;=Stimuli!$B$3,A581&lt;=Stimuli!$C$3),Stimuli!$A$3,IF(AND(A581&gt;=Stimuli!$B$4,A581&lt;=Stimuli!$C$4),Stimuli!$A$4,"")))</f>
        <v>01 Quiet baseline (60s)</v>
      </c>
      <c r="I581" s="6" t="n">
        <f aca="false">(B581-B580)/((A581-A580)/1000)</f>
        <v>-0.562637362637304</v>
      </c>
      <c r="J581" s="6" t="n">
        <f aca="false">IF(OR(B581&lt;Rules!$B$2,B581&gt;Rules!$B$3,ABS(I581)&gt;Rules!$B$4,OR(B582&lt;Rules!$B$2,B582&gt;Rules!$B$3,ABS(I582)&gt;Rules!$B$4)),1,0)</f>
        <v>0</v>
      </c>
      <c r="K581" s="6" t="str">
        <f aca="false">IF(F581=1,COUNTIF($F$2:F581,1),"")</f>
        <v/>
      </c>
    </row>
    <row r="582" customFormat="false" ht="15" hidden="false" customHeight="false" outlineLevel="0" collapsed="false">
      <c r="A582" s="6" t="n">
        <v>4683.1805</v>
      </c>
      <c r="B582" s="6" t="n">
        <v>1.90842490842491</v>
      </c>
      <c r="C582" s="6" t="n">
        <v>73</v>
      </c>
      <c r="D582" s="6" t="n">
        <v>-1</v>
      </c>
      <c r="E582" s="6" t="n">
        <v>1.81318681318681</v>
      </c>
      <c r="F582" s="6" t="n">
        <v>0</v>
      </c>
      <c r="G582" s="6" t="n">
        <v>0.155311355311355</v>
      </c>
      <c r="H582" s="6" t="str">
        <f aca="false">IF(AND(A582&gt;=Stimuli!$B$2,A582&lt;=Stimuli!$C$2),Stimuli!$A$2,IF(AND(A582&gt;=Stimuli!$B$3,A582&lt;=Stimuli!$C$3),Stimuli!$A$3,IF(AND(A582&gt;=Stimuli!$B$4,A582&lt;=Stimuli!$C$4),Stimuli!$A$4,"")))</f>
        <v>01 Quiet baseline (60s)</v>
      </c>
      <c r="I582" s="6" t="n">
        <f aca="false">(B582-B581)/((A582-A581)/1000)</f>
        <v>0.937728937728906</v>
      </c>
      <c r="J582" s="6" t="n">
        <f aca="false">IF(OR(B582&lt;Rules!$B$2,B582&gt;Rules!$B$3,ABS(I582)&gt;Rules!$B$4,OR(B583&lt;Rules!$B$2,B583&gt;Rules!$B$3,ABS(I583)&gt;Rules!$B$4)),1,0)</f>
        <v>0</v>
      </c>
      <c r="K582" s="6" t="str">
        <f aca="false">IF(F582=1,COUNTIF($F$2:F582,1),"")</f>
        <v/>
      </c>
    </row>
    <row r="583" customFormat="false" ht="15" hidden="false" customHeight="false" outlineLevel="0" collapsed="false">
      <c r="A583" s="6" t="n">
        <v>4690.993</v>
      </c>
      <c r="B583" s="6" t="n">
        <v>1.90549450549451</v>
      </c>
      <c r="C583" s="6" t="n">
        <v>73</v>
      </c>
      <c r="D583" s="6" t="n">
        <v>-1</v>
      </c>
      <c r="E583" s="6" t="n">
        <v>1.81318681318681</v>
      </c>
      <c r="F583" s="6" t="n">
        <v>0</v>
      </c>
      <c r="G583" s="6" t="n">
        <v>0.155311355311355</v>
      </c>
      <c r="H583" s="6" t="str">
        <f aca="false">IF(AND(A583&gt;=Stimuli!$B$2,A583&lt;=Stimuli!$C$2),Stimuli!$A$2,IF(AND(A583&gt;=Stimuli!$B$3,A583&lt;=Stimuli!$C$3),Stimuli!$A$3,IF(AND(A583&gt;=Stimuli!$B$4,A583&lt;=Stimuli!$C$4),Stimuli!$A$4,"")))</f>
        <v>01 Quiet baseline (60s)</v>
      </c>
      <c r="I583" s="6" t="n">
        <f aca="false">(B583-B582)/((A583-A582)/1000)</f>
        <v>-0.375091575091602</v>
      </c>
      <c r="J583" s="6" t="n">
        <f aca="false">IF(OR(B583&lt;Rules!$B$2,B583&gt;Rules!$B$3,ABS(I583)&gt;Rules!$B$4,OR(B584&lt;Rules!$B$2,B584&gt;Rules!$B$3,ABS(I584)&gt;Rules!$B$4)),1,0)</f>
        <v>0</v>
      </c>
      <c r="K583" s="6" t="str">
        <f aca="false">IF(F583=1,COUNTIF($F$2:F583,1),"")</f>
        <v/>
      </c>
    </row>
    <row r="584" customFormat="false" ht="15" hidden="false" customHeight="false" outlineLevel="0" collapsed="false">
      <c r="A584" s="6" t="n">
        <v>4698.8055</v>
      </c>
      <c r="B584" s="6" t="n">
        <v>1.91135531135531</v>
      </c>
      <c r="C584" s="6" t="n">
        <v>73</v>
      </c>
      <c r="D584" s="6" t="n">
        <v>-1</v>
      </c>
      <c r="E584" s="6" t="n">
        <v>1.81318681318681</v>
      </c>
      <c r="F584" s="6" t="n">
        <v>0</v>
      </c>
      <c r="G584" s="6" t="n">
        <v>0.155311355311355</v>
      </c>
      <c r="H584" s="6" t="str">
        <f aca="false">IF(AND(A584&gt;=Stimuli!$B$2,A584&lt;=Stimuli!$C$2),Stimuli!$A$2,IF(AND(A584&gt;=Stimuli!$B$3,A584&lt;=Stimuli!$C$3),Stimuli!$A$3,IF(AND(A584&gt;=Stimuli!$B$4,A584&lt;=Stimuli!$C$4),Stimuli!$A$4,"")))</f>
        <v>01 Quiet baseline (60s)</v>
      </c>
      <c r="I584" s="6" t="n">
        <f aca="false">(B584-B583)/((A584-A583)/1000)</f>
        <v>0.750183150183176</v>
      </c>
      <c r="J584" s="6" t="n">
        <f aca="false">IF(OR(B584&lt;Rules!$B$2,B584&gt;Rules!$B$3,ABS(I584)&gt;Rules!$B$4,OR(B585&lt;Rules!$B$2,B585&gt;Rules!$B$3,ABS(I585)&gt;Rules!$B$4)),1,0)</f>
        <v>0</v>
      </c>
      <c r="K584" s="6" t="str">
        <f aca="false">IF(F584=1,COUNTIF($F$2:F584,1),"")</f>
        <v/>
      </c>
    </row>
    <row r="585" customFormat="false" ht="15" hidden="false" customHeight="false" outlineLevel="0" collapsed="false">
      <c r="A585" s="6" t="n">
        <v>4706.618</v>
      </c>
      <c r="B585" s="6" t="n">
        <v>1.90989010989011</v>
      </c>
      <c r="C585" s="6" t="n">
        <v>73</v>
      </c>
      <c r="D585" s="6" t="n">
        <v>-1</v>
      </c>
      <c r="E585" s="6" t="n">
        <v>1.81318681318681</v>
      </c>
      <c r="F585" s="6" t="n">
        <v>0</v>
      </c>
      <c r="G585" s="6" t="n">
        <v>0.155311355311355</v>
      </c>
      <c r="H585" s="6" t="str">
        <f aca="false">IF(AND(A585&gt;=Stimuli!$B$2,A585&lt;=Stimuli!$C$2),Stimuli!$A$2,IF(AND(A585&gt;=Stimuli!$B$3,A585&lt;=Stimuli!$C$3),Stimuli!$A$3,IF(AND(A585&gt;=Stimuli!$B$4,A585&lt;=Stimuli!$C$4),Stimuli!$A$4,"")))</f>
        <v>01 Quiet baseline (60s)</v>
      </c>
      <c r="I585" s="6" t="n">
        <f aca="false">(B585-B584)/((A585-A584)/1000)</f>
        <v>-0.18754578754573</v>
      </c>
      <c r="J585" s="6" t="n">
        <f aca="false">IF(OR(B585&lt;Rules!$B$2,B585&gt;Rules!$B$3,ABS(I585)&gt;Rules!$B$4,OR(B586&lt;Rules!$B$2,B586&gt;Rules!$B$3,ABS(I586)&gt;Rules!$B$4)),1,0)</f>
        <v>0</v>
      </c>
      <c r="K585" s="6" t="str">
        <f aca="false">IF(F585=1,COUNTIF($F$2:F585,1),"")</f>
        <v/>
      </c>
    </row>
    <row r="586" customFormat="false" ht="15" hidden="false" customHeight="false" outlineLevel="0" collapsed="false">
      <c r="A586" s="6" t="n">
        <v>4714.4305</v>
      </c>
      <c r="B586" s="6" t="n">
        <v>1.91282051282051</v>
      </c>
      <c r="C586" s="6" t="n">
        <v>73</v>
      </c>
      <c r="D586" s="6" t="n">
        <v>-1</v>
      </c>
      <c r="E586" s="6" t="n">
        <v>1.81318681318681</v>
      </c>
      <c r="F586" s="6" t="n">
        <v>0</v>
      </c>
      <c r="G586" s="6" t="n">
        <v>0.155311355311355</v>
      </c>
      <c r="H586" s="6" t="str">
        <f aca="false">IF(AND(A586&gt;=Stimuli!$B$2,A586&lt;=Stimuli!$C$2),Stimuli!$A$2,IF(AND(A586&gt;=Stimuli!$B$3,A586&lt;=Stimuli!$C$3),Stimuli!$A$3,IF(AND(A586&gt;=Stimuli!$B$4,A586&lt;=Stimuli!$C$4),Stimuli!$A$4,"")))</f>
        <v>01 Quiet baseline (60s)</v>
      </c>
      <c r="I586" s="6" t="n">
        <f aca="false">(B586-B585)/((A586-A585)/1000)</f>
        <v>0.375091575091574</v>
      </c>
      <c r="J586" s="6" t="n">
        <f aca="false">IF(OR(B586&lt;Rules!$B$2,B586&gt;Rules!$B$3,ABS(I586)&gt;Rules!$B$4,OR(B587&lt;Rules!$B$2,B587&gt;Rules!$B$3,ABS(I587)&gt;Rules!$B$4)),1,0)</f>
        <v>0</v>
      </c>
      <c r="K586" s="6" t="str">
        <f aca="false">IF(F586=1,COUNTIF($F$2:F586,1),"")</f>
        <v/>
      </c>
    </row>
    <row r="587" customFormat="false" ht="15" hidden="false" customHeight="false" outlineLevel="0" collapsed="false">
      <c r="A587" s="6" t="n">
        <v>4722.243</v>
      </c>
      <c r="B587" s="6" t="n">
        <v>1.91428571428571</v>
      </c>
      <c r="C587" s="6" t="n">
        <v>73</v>
      </c>
      <c r="D587" s="6" t="n">
        <v>-1</v>
      </c>
      <c r="E587" s="6" t="n">
        <v>1.81318681318681</v>
      </c>
      <c r="F587" s="6" t="n">
        <v>0</v>
      </c>
      <c r="G587" s="6" t="n">
        <v>0.155311355311355</v>
      </c>
      <c r="H587" s="6" t="str">
        <f aca="false">IF(AND(A587&gt;=Stimuli!$B$2,A587&lt;=Stimuli!$C$2),Stimuli!$A$2,IF(AND(A587&gt;=Stimuli!$B$3,A587&lt;=Stimuli!$C$3),Stimuli!$A$3,IF(AND(A587&gt;=Stimuli!$B$4,A587&lt;=Stimuli!$C$4),Stimuli!$A$4,"")))</f>
        <v>01 Quiet baseline (60s)</v>
      </c>
      <c r="I587" s="6" t="n">
        <f aca="false">(B587-B586)/((A587-A586)/1000)</f>
        <v>0.18754578754573</v>
      </c>
      <c r="J587" s="6" t="n">
        <f aca="false">IF(OR(B587&lt;Rules!$B$2,B587&gt;Rules!$B$3,ABS(I587)&gt;Rules!$B$4,OR(B588&lt;Rules!$B$2,B588&gt;Rules!$B$3,ABS(I588)&gt;Rules!$B$4)),1,0)</f>
        <v>0</v>
      </c>
      <c r="K587" s="6" t="str">
        <f aca="false">IF(F587=1,COUNTIF($F$2:F587,1),"")</f>
        <v/>
      </c>
    </row>
    <row r="588" customFormat="false" ht="15" hidden="false" customHeight="false" outlineLevel="0" collapsed="false">
      <c r="A588" s="6" t="n">
        <v>4730.0555</v>
      </c>
      <c r="B588" s="6" t="n">
        <v>1.91721611721612</v>
      </c>
      <c r="C588" s="6" t="n">
        <v>73</v>
      </c>
      <c r="D588" s="6" t="n">
        <v>-1</v>
      </c>
      <c r="E588" s="6" t="n">
        <v>1.81318681318681</v>
      </c>
      <c r="F588" s="6" t="n">
        <v>0</v>
      </c>
      <c r="G588" s="6" t="n">
        <v>0.155311355311355</v>
      </c>
      <c r="H588" s="6" t="str">
        <f aca="false">IF(AND(A588&gt;=Stimuli!$B$2,A588&lt;=Stimuli!$C$2),Stimuli!$A$2,IF(AND(A588&gt;=Stimuli!$B$3,A588&lt;=Stimuli!$C$3),Stimuli!$A$3,IF(AND(A588&gt;=Stimuli!$B$4,A588&lt;=Stimuli!$C$4),Stimuli!$A$4,"")))</f>
        <v>01 Quiet baseline (60s)</v>
      </c>
      <c r="I588" s="6" t="n">
        <f aca="false">(B588-B587)/((A588-A587)/1000)</f>
        <v>0.375091575091602</v>
      </c>
      <c r="J588" s="6" t="n">
        <f aca="false">IF(OR(B588&lt;Rules!$B$2,B588&gt;Rules!$B$3,ABS(I588)&gt;Rules!$B$4,OR(B589&lt;Rules!$B$2,B589&gt;Rules!$B$3,ABS(I589)&gt;Rules!$B$4)),1,0)</f>
        <v>0</v>
      </c>
      <c r="K588" s="6" t="str">
        <f aca="false">IF(F588=1,COUNTIF($F$2:F588,1),"")</f>
        <v/>
      </c>
    </row>
    <row r="589" customFormat="false" ht="15" hidden="false" customHeight="false" outlineLevel="0" collapsed="false">
      <c r="A589" s="6" t="n">
        <v>4737.868</v>
      </c>
      <c r="B589" s="6" t="n">
        <v>1.91868131868132</v>
      </c>
      <c r="C589" s="6" t="n">
        <v>73</v>
      </c>
      <c r="D589" s="6" t="n">
        <v>-1</v>
      </c>
      <c r="E589" s="6" t="n">
        <v>1.81318681318681</v>
      </c>
      <c r="F589" s="6" t="n">
        <v>0</v>
      </c>
      <c r="G589" s="6" t="n">
        <v>0.155311355311355</v>
      </c>
      <c r="H589" s="6" t="str">
        <f aca="false">IF(AND(A589&gt;=Stimuli!$B$2,A589&lt;=Stimuli!$C$2),Stimuli!$A$2,IF(AND(A589&gt;=Stimuli!$B$3,A589&lt;=Stimuli!$C$3),Stimuli!$A$3,IF(AND(A589&gt;=Stimuli!$B$4,A589&lt;=Stimuli!$C$4),Stimuli!$A$4,"")))</f>
        <v>01 Quiet baseline (60s)</v>
      </c>
      <c r="I589" s="6" t="n">
        <f aca="false">(B589-B588)/((A589-A588)/1000)</f>
        <v>0.18754578754573</v>
      </c>
      <c r="J589" s="6" t="n">
        <f aca="false">IF(OR(B589&lt;Rules!$B$2,B589&gt;Rules!$B$3,ABS(I589)&gt;Rules!$B$4,OR(B590&lt;Rules!$B$2,B590&gt;Rules!$B$3,ABS(I590)&gt;Rules!$B$4)),1,0)</f>
        <v>0</v>
      </c>
      <c r="K589" s="6" t="str">
        <f aca="false">IF(F589=1,COUNTIF($F$2:F589,1),"")</f>
        <v/>
      </c>
    </row>
    <row r="590" customFormat="false" ht="15" hidden="false" customHeight="false" outlineLevel="0" collapsed="false">
      <c r="A590" s="6" t="n">
        <v>4745.6805</v>
      </c>
      <c r="B590" s="6" t="n">
        <v>1.91868131868132</v>
      </c>
      <c r="C590" s="6" t="n">
        <v>73</v>
      </c>
      <c r="D590" s="6" t="n">
        <v>-1</v>
      </c>
      <c r="E590" s="6" t="n">
        <v>1.81318681318681</v>
      </c>
      <c r="F590" s="6" t="n">
        <v>0</v>
      </c>
      <c r="G590" s="6" t="n">
        <v>0.155311355311355</v>
      </c>
      <c r="H590" s="6" t="str">
        <f aca="false">IF(AND(A590&gt;=Stimuli!$B$2,A590&lt;=Stimuli!$C$2),Stimuli!$A$2,IF(AND(A590&gt;=Stimuli!$B$3,A590&lt;=Stimuli!$C$3),Stimuli!$A$3,IF(AND(A590&gt;=Stimuli!$B$4,A590&lt;=Stimuli!$C$4),Stimuli!$A$4,"")))</f>
        <v>01 Quiet baseline (60s)</v>
      </c>
      <c r="I590" s="6" t="n">
        <f aca="false">(B590-B589)/((A590-A589)/1000)</f>
        <v>0</v>
      </c>
      <c r="J590" s="6" t="n">
        <f aca="false">IF(OR(B590&lt;Rules!$B$2,B590&gt;Rules!$B$3,ABS(I590)&gt;Rules!$B$4,OR(B591&lt;Rules!$B$2,B591&gt;Rules!$B$3,ABS(I591)&gt;Rules!$B$4)),1,0)</f>
        <v>0</v>
      </c>
      <c r="K590" s="6" t="str">
        <f aca="false">IF(F590=1,COUNTIF($F$2:F590,1),"")</f>
        <v/>
      </c>
    </row>
    <row r="591" customFormat="false" ht="15" hidden="false" customHeight="false" outlineLevel="0" collapsed="false">
      <c r="A591" s="6" t="n">
        <v>4753.493</v>
      </c>
      <c r="B591" s="6" t="n">
        <v>1.92307692307692</v>
      </c>
      <c r="C591" s="6" t="n">
        <v>73</v>
      </c>
      <c r="D591" s="6" t="n">
        <v>-1</v>
      </c>
      <c r="E591" s="6" t="n">
        <v>1.81318681318681</v>
      </c>
      <c r="F591" s="6" t="n">
        <v>0</v>
      </c>
      <c r="G591" s="6" t="n">
        <v>0.155311355311355</v>
      </c>
      <c r="H591" s="6" t="str">
        <f aca="false">IF(AND(A591&gt;=Stimuli!$B$2,A591&lt;=Stimuli!$C$2),Stimuli!$A$2,IF(AND(A591&gt;=Stimuli!$B$3,A591&lt;=Stimuli!$C$3),Stimuli!$A$3,IF(AND(A591&gt;=Stimuli!$B$4,A591&lt;=Stimuli!$C$4),Stimuli!$A$4,"")))</f>
        <v>01 Quiet baseline (60s)</v>
      </c>
      <c r="I591" s="6" t="n">
        <f aca="false">(B591-B590)/((A591-A590)/1000)</f>
        <v>0.562637362637418</v>
      </c>
      <c r="J591" s="6" t="n">
        <f aca="false">IF(OR(B591&lt;Rules!$B$2,B591&gt;Rules!$B$3,ABS(I591)&gt;Rules!$B$4,OR(B592&lt;Rules!$B$2,B592&gt;Rules!$B$3,ABS(I592)&gt;Rules!$B$4)),1,0)</f>
        <v>0</v>
      </c>
      <c r="K591" s="6" t="str">
        <f aca="false">IF(F591=1,COUNTIF($F$2:F591,1),"")</f>
        <v/>
      </c>
    </row>
    <row r="592" customFormat="false" ht="15" hidden="false" customHeight="false" outlineLevel="0" collapsed="false">
      <c r="A592" s="6" t="n">
        <v>4761.3055</v>
      </c>
      <c r="B592" s="6" t="n">
        <v>1.92014652014652</v>
      </c>
      <c r="C592" s="6" t="n">
        <v>73</v>
      </c>
      <c r="D592" s="6" t="n">
        <v>-1</v>
      </c>
      <c r="E592" s="6" t="n">
        <v>1.81318681318681</v>
      </c>
      <c r="F592" s="6" t="n">
        <v>0</v>
      </c>
      <c r="G592" s="6" t="n">
        <v>0.155311355311355</v>
      </c>
      <c r="H592" s="6" t="str">
        <f aca="false">IF(AND(A592&gt;=Stimuli!$B$2,A592&lt;=Stimuli!$C$2),Stimuli!$A$2,IF(AND(A592&gt;=Stimuli!$B$3,A592&lt;=Stimuli!$C$3),Stimuli!$A$3,IF(AND(A592&gt;=Stimuli!$B$4,A592&lt;=Stimuli!$C$4),Stimuli!$A$4,"")))</f>
        <v>01 Quiet baseline (60s)</v>
      </c>
      <c r="I592" s="6" t="n">
        <f aca="false">(B592-B591)/((A592-A591)/1000)</f>
        <v>-0.375091575091574</v>
      </c>
      <c r="J592" s="6" t="n">
        <f aca="false">IF(OR(B592&lt;Rules!$B$2,B592&gt;Rules!$B$3,ABS(I592)&gt;Rules!$B$4,OR(B593&lt;Rules!$B$2,B593&gt;Rules!$B$3,ABS(I593)&gt;Rules!$B$4)),1,0)</f>
        <v>0</v>
      </c>
      <c r="K592" s="6" t="str">
        <f aca="false">IF(F592=1,COUNTIF($F$2:F592,1),"")</f>
        <v/>
      </c>
    </row>
    <row r="593" customFormat="false" ht="15" hidden="false" customHeight="false" outlineLevel="0" collapsed="false">
      <c r="A593" s="6" t="n">
        <v>4769.118</v>
      </c>
      <c r="B593" s="6" t="n">
        <v>1.92600732600733</v>
      </c>
      <c r="C593" s="6" t="n">
        <v>73</v>
      </c>
      <c r="D593" s="6" t="n">
        <v>-1</v>
      </c>
      <c r="E593" s="6" t="n">
        <v>1.81318681318681</v>
      </c>
      <c r="F593" s="6" t="n">
        <v>0</v>
      </c>
      <c r="G593" s="6" t="n">
        <v>0.155311355311355</v>
      </c>
      <c r="H593" s="6" t="str">
        <f aca="false">IF(AND(A593&gt;=Stimuli!$B$2,A593&lt;=Stimuli!$C$2),Stimuli!$A$2,IF(AND(A593&gt;=Stimuli!$B$3,A593&lt;=Stimuli!$C$3),Stimuli!$A$3,IF(AND(A593&gt;=Stimuli!$B$4,A593&lt;=Stimuli!$C$4),Stimuli!$A$4,"")))</f>
        <v>01 Quiet baseline (60s)</v>
      </c>
      <c r="I593" s="6" t="n">
        <f aca="false">(B593-B592)/((A593-A592)/1000)</f>
        <v>0.750183150183176</v>
      </c>
      <c r="J593" s="6" t="n">
        <f aca="false">IF(OR(B593&lt;Rules!$B$2,B593&gt;Rules!$B$3,ABS(I593)&gt;Rules!$B$4,OR(B594&lt;Rules!$B$2,B594&gt;Rules!$B$3,ABS(I594)&gt;Rules!$B$4)),1,0)</f>
        <v>0</v>
      </c>
      <c r="K593" s="6" t="str">
        <f aca="false">IF(F593=1,COUNTIF($F$2:F593,1),"")</f>
        <v/>
      </c>
    </row>
    <row r="594" customFormat="false" ht="15" hidden="false" customHeight="false" outlineLevel="0" collapsed="false">
      <c r="A594" s="6" t="n">
        <v>4776.9305</v>
      </c>
      <c r="B594" s="6" t="n">
        <v>1.92307692307692</v>
      </c>
      <c r="C594" s="6" t="n">
        <v>73</v>
      </c>
      <c r="D594" s="6" t="n">
        <v>-1</v>
      </c>
      <c r="E594" s="6" t="n">
        <v>1.81318681318681</v>
      </c>
      <c r="F594" s="6" t="n">
        <v>0</v>
      </c>
      <c r="G594" s="6" t="n">
        <v>0.155311355311355</v>
      </c>
      <c r="H594" s="6" t="str">
        <f aca="false">IF(AND(A594&gt;=Stimuli!$B$2,A594&lt;=Stimuli!$C$2),Stimuli!$A$2,IF(AND(A594&gt;=Stimuli!$B$3,A594&lt;=Stimuli!$C$3),Stimuli!$A$3,IF(AND(A594&gt;=Stimuli!$B$4,A594&lt;=Stimuli!$C$4),Stimuli!$A$4,"")))</f>
        <v>01 Quiet baseline (60s)</v>
      </c>
      <c r="I594" s="6" t="n">
        <f aca="false">(B594-B593)/((A594-A593)/1000)</f>
        <v>-0.375091575091602</v>
      </c>
      <c r="J594" s="6" t="n">
        <f aca="false">IF(OR(B594&lt;Rules!$B$2,B594&gt;Rules!$B$3,ABS(I594)&gt;Rules!$B$4,OR(B595&lt;Rules!$B$2,B595&gt;Rules!$B$3,ABS(I595)&gt;Rules!$B$4)),1,0)</f>
        <v>0</v>
      </c>
      <c r="K594" s="6" t="str">
        <f aca="false">IF(F594=1,COUNTIF($F$2:F594,1),"")</f>
        <v/>
      </c>
    </row>
    <row r="595" customFormat="false" ht="15" hidden="false" customHeight="false" outlineLevel="0" collapsed="false">
      <c r="A595" s="6" t="n">
        <v>4784.743</v>
      </c>
      <c r="B595" s="6" t="n">
        <v>1.93186813186813</v>
      </c>
      <c r="C595" s="6" t="n">
        <v>73</v>
      </c>
      <c r="D595" s="6" t="n">
        <v>-1</v>
      </c>
      <c r="E595" s="6" t="n">
        <v>1.81318681318681</v>
      </c>
      <c r="F595" s="6" t="n">
        <v>0</v>
      </c>
      <c r="G595" s="6" t="n">
        <v>0.155311355311355</v>
      </c>
      <c r="H595" s="6" t="str">
        <f aca="false">IF(AND(A595&gt;=Stimuli!$B$2,A595&lt;=Stimuli!$C$2),Stimuli!$A$2,IF(AND(A595&gt;=Stimuli!$B$3,A595&lt;=Stimuli!$C$3),Stimuli!$A$3,IF(AND(A595&gt;=Stimuli!$B$4,A595&lt;=Stimuli!$C$4),Stimuli!$A$4,"")))</f>
        <v>01 Quiet baseline (60s)</v>
      </c>
      <c r="I595" s="6" t="n">
        <f aca="false">(B595-B594)/((A595-A594)/1000)</f>
        <v>1.12527472527478</v>
      </c>
      <c r="J595" s="6" t="n">
        <f aca="false">IF(OR(B595&lt;Rules!$B$2,B595&gt;Rules!$B$3,ABS(I595)&gt;Rules!$B$4,OR(B596&lt;Rules!$B$2,B596&gt;Rules!$B$3,ABS(I596)&gt;Rules!$B$4)),1,0)</f>
        <v>0</v>
      </c>
      <c r="K595" s="6" t="str">
        <f aca="false">IF(F595=1,COUNTIF($F$2:F595,1),"")</f>
        <v/>
      </c>
    </row>
    <row r="596" customFormat="false" ht="15" hidden="false" customHeight="false" outlineLevel="0" collapsed="false">
      <c r="A596" s="6" t="n">
        <v>4792.5555</v>
      </c>
      <c r="B596" s="6" t="n">
        <v>1.92600732600733</v>
      </c>
      <c r="C596" s="6" t="n">
        <v>73</v>
      </c>
      <c r="D596" s="6" t="n">
        <v>-1</v>
      </c>
      <c r="E596" s="6" t="n">
        <v>1.81318681318681</v>
      </c>
      <c r="F596" s="6" t="n">
        <v>0</v>
      </c>
      <c r="G596" s="6" t="n">
        <v>0.155311355311355</v>
      </c>
      <c r="H596" s="6" t="str">
        <f aca="false">IF(AND(A596&gt;=Stimuli!$B$2,A596&lt;=Stimuli!$C$2),Stimuli!$A$2,IF(AND(A596&gt;=Stimuli!$B$3,A596&lt;=Stimuli!$C$3),Stimuli!$A$3,IF(AND(A596&gt;=Stimuli!$B$4,A596&lt;=Stimuli!$C$4),Stimuli!$A$4,"")))</f>
        <v>01 Quiet baseline (60s)</v>
      </c>
      <c r="I596" s="6" t="n">
        <f aca="false">(B596-B595)/((A596-A595)/1000)</f>
        <v>-0.750183150183176</v>
      </c>
      <c r="J596" s="6" t="n">
        <f aca="false">IF(OR(B596&lt;Rules!$B$2,B596&gt;Rules!$B$3,ABS(I596)&gt;Rules!$B$4,OR(B597&lt;Rules!$B$2,B597&gt;Rules!$B$3,ABS(I597)&gt;Rules!$B$4)),1,0)</f>
        <v>0</v>
      </c>
      <c r="K596" s="6" t="str">
        <f aca="false">IF(F596=1,COUNTIF($F$2:F596,1),"")</f>
        <v/>
      </c>
    </row>
    <row r="597" customFormat="false" ht="15" hidden="false" customHeight="false" outlineLevel="0" collapsed="false">
      <c r="A597" s="6" t="n">
        <v>4800.368</v>
      </c>
      <c r="B597" s="6" t="n">
        <v>1.93333333333333</v>
      </c>
      <c r="C597" s="6" t="n">
        <v>73</v>
      </c>
      <c r="D597" s="6" t="n">
        <v>-1</v>
      </c>
      <c r="E597" s="6" t="n">
        <v>1.81318681318681</v>
      </c>
      <c r="F597" s="6" t="n">
        <v>0</v>
      </c>
      <c r="G597" s="6" t="n">
        <v>0.155311355311355</v>
      </c>
      <c r="H597" s="6" t="str">
        <f aca="false">IF(AND(A597&gt;=Stimuli!$B$2,A597&lt;=Stimuli!$C$2),Stimuli!$A$2,IF(AND(A597&gt;=Stimuli!$B$3,A597&lt;=Stimuli!$C$3),Stimuli!$A$3,IF(AND(A597&gt;=Stimuli!$B$4,A597&lt;=Stimuli!$C$4),Stimuli!$A$4,"")))</f>
        <v>01 Quiet baseline (60s)</v>
      </c>
      <c r="I597" s="6" t="n">
        <f aca="false">(B597-B596)/((A597-A596)/1000)</f>
        <v>0.937728937728878</v>
      </c>
      <c r="J597" s="6" t="n">
        <f aca="false">IF(OR(B597&lt;Rules!$B$2,B597&gt;Rules!$B$3,ABS(I597)&gt;Rules!$B$4,OR(B598&lt;Rules!$B$2,B598&gt;Rules!$B$3,ABS(I598)&gt;Rules!$B$4)),1,0)</f>
        <v>0</v>
      </c>
      <c r="K597" s="6" t="str">
        <f aca="false">IF(F597=1,COUNTIF($F$2:F597,1),"")</f>
        <v/>
      </c>
    </row>
    <row r="598" customFormat="false" ht="15" hidden="false" customHeight="false" outlineLevel="0" collapsed="false">
      <c r="A598" s="6" t="n">
        <v>4808.1805</v>
      </c>
      <c r="B598" s="6" t="n">
        <v>1.92893772893773</v>
      </c>
      <c r="C598" s="6" t="n">
        <v>73</v>
      </c>
      <c r="D598" s="6" t="n">
        <v>-1</v>
      </c>
      <c r="E598" s="6" t="n">
        <v>1.81318681318681</v>
      </c>
      <c r="F598" s="6" t="n">
        <v>0</v>
      </c>
      <c r="G598" s="6" t="n">
        <v>0.155311355311355</v>
      </c>
      <c r="H598" s="6" t="str">
        <f aca="false">IF(AND(A598&gt;=Stimuli!$B$2,A598&lt;=Stimuli!$C$2),Stimuli!$A$2,IF(AND(A598&gt;=Stimuli!$B$3,A598&lt;=Stimuli!$C$3),Stimuli!$A$3,IF(AND(A598&gt;=Stimuli!$B$4,A598&lt;=Stimuli!$C$4),Stimuli!$A$4,"")))</f>
        <v>01 Quiet baseline (60s)</v>
      </c>
      <c r="I598" s="6" t="n">
        <f aca="false">(B598-B597)/((A598-A597)/1000)</f>
        <v>-0.562637362637304</v>
      </c>
      <c r="J598" s="6" t="n">
        <f aca="false">IF(OR(B598&lt;Rules!$B$2,B598&gt;Rules!$B$3,ABS(I598)&gt;Rules!$B$4,OR(B599&lt;Rules!$B$2,B599&gt;Rules!$B$3,ABS(I599)&gt;Rules!$B$4)),1,0)</f>
        <v>0</v>
      </c>
      <c r="K598" s="6" t="str">
        <f aca="false">IF(F598=1,COUNTIF($F$2:F598,1),"")</f>
        <v/>
      </c>
    </row>
    <row r="599" customFormat="false" ht="15" hidden="false" customHeight="false" outlineLevel="0" collapsed="false">
      <c r="A599" s="6" t="n">
        <v>4815.993</v>
      </c>
      <c r="B599" s="6" t="n">
        <v>1.93479853479853</v>
      </c>
      <c r="C599" s="6" t="n">
        <v>73</v>
      </c>
      <c r="D599" s="6" t="n">
        <v>-1</v>
      </c>
      <c r="E599" s="6" t="n">
        <v>1.81465201465201</v>
      </c>
      <c r="F599" s="6" t="n">
        <v>0</v>
      </c>
      <c r="G599" s="6" t="n">
        <v>0.155311355311355</v>
      </c>
      <c r="H599" s="6" t="str">
        <f aca="false">IF(AND(A599&gt;=Stimuli!$B$2,A599&lt;=Stimuli!$C$2),Stimuli!$A$2,IF(AND(A599&gt;=Stimuli!$B$3,A599&lt;=Stimuli!$C$3),Stimuli!$A$3,IF(AND(A599&gt;=Stimuli!$B$4,A599&lt;=Stimuli!$C$4),Stimuli!$A$4,"")))</f>
        <v>01 Quiet baseline (60s)</v>
      </c>
      <c r="I599" s="6" t="n">
        <f aca="false">(B599-B598)/((A599-A598)/1000)</f>
        <v>0.750183150183034</v>
      </c>
      <c r="J599" s="6" t="n">
        <f aca="false">IF(OR(B599&lt;Rules!$B$2,B599&gt;Rules!$B$3,ABS(I599)&gt;Rules!$B$4,OR(B600&lt;Rules!$B$2,B600&gt;Rules!$B$3,ABS(I600)&gt;Rules!$B$4)),1,0)</f>
        <v>0</v>
      </c>
      <c r="K599" s="6" t="str">
        <f aca="false">IF(F599=1,COUNTIF($F$2:F599,1),"")</f>
        <v/>
      </c>
    </row>
    <row r="600" customFormat="false" ht="15" hidden="false" customHeight="false" outlineLevel="0" collapsed="false">
      <c r="A600" s="6" t="n">
        <v>4823.8055</v>
      </c>
      <c r="B600" s="6" t="n">
        <v>1.93186813186813</v>
      </c>
      <c r="C600" s="6" t="n">
        <v>73</v>
      </c>
      <c r="D600" s="6" t="n">
        <v>-1</v>
      </c>
      <c r="E600" s="6" t="n">
        <v>1.81465201465201</v>
      </c>
      <c r="F600" s="6" t="n">
        <v>0</v>
      </c>
      <c r="G600" s="6" t="n">
        <v>0.155311355311355</v>
      </c>
      <c r="H600" s="6" t="str">
        <f aca="false">IF(AND(A600&gt;=Stimuli!$B$2,A600&lt;=Stimuli!$C$2),Stimuli!$A$2,IF(AND(A600&gt;=Stimuli!$B$3,A600&lt;=Stimuli!$C$3),Stimuli!$A$3,IF(AND(A600&gt;=Stimuli!$B$4,A600&lt;=Stimuli!$C$4),Stimuli!$A$4,"")))</f>
        <v>01 Quiet baseline (60s)</v>
      </c>
      <c r="I600" s="6" t="n">
        <f aca="false">(B600-B599)/((A600-A599)/1000)</f>
        <v>-0.375091575091432</v>
      </c>
      <c r="J600" s="6" t="n">
        <f aca="false">IF(OR(B600&lt;Rules!$B$2,B600&gt;Rules!$B$3,ABS(I600)&gt;Rules!$B$4,OR(B601&lt;Rules!$B$2,B601&gt;Rules!$B$3,ABS(I601)&gt;Rules!$B$4)),1,0)</f>
        <v>0</v>
      </c>
      <c r="K600" s="6" t="str">
        <f aca="false">IF(F600=1,COUNTIF($F$2:F600,1),"")</f>
        <v/>
      </c>
    </row>
    <row r="601" customFormat="false" ht="15" hidden="false" customHeight="false" outlineLevel="0" collapsed="false">
      <c r="A601" s="6" t="n">
        <v>4831.618</v>
      </c>
      <c r="B601" s="6" t="n">
        <v>1.93626373626374</v>
      </c>
      <c r="C601" s="6" t="n">
        <v>73</v>
      </c>
      <c r="D601" s="6" t="n">
        <v>-1</v>
      </c>
      <c r="E601" s="6" t="n">
        <v>1.81465201465201</v>
      </c>
      <c r="F601" s="6" t="n">
        <v>0</v>
      </c>
      <c r="G601" s="6" t="n">
        <v>0.155311355311355</v>
      </c>
      <c r="H601" s="6" t="str">
        <f aca="false">IF(AND(A601&gt;=Stimuli!$B$2,A601&lt;=Stimuli!$C$2),Stimuli!$A$2,IF(AND(A601&gt;=Stimuli!$B$3,A601&lt;=Stimuli!$C$3),Stimuli!$A$3,IF(AND(A601&gt;=Stimuli!$B$4,A601&lt;=Stimuli!$C$4),Stimuli!$A$4,"")))</f>
        <v>01 Quiet baseline (60s)</v>
      </c>
      <c r="I601" s="6" t="n">
        <f aca="false">(B601-B600)/((A601-A600)/1000)</f>
        <v>0.562637362637304</v>
      </c>
      <c r="J601" s="6" t="n">
        <f aca="false">IF(OR(B601&lt;Rules!$B$2,B601&gt;Rules!$B$3,ABS(I601)&gt;Rules!$B$4,OR(B602&lt;Rules!$B$2,B602&gt;Rules!$B$3,ABS(I602)&gt;Rules!$B$4)),1,0)</f>
        <v>0</v>
      </c>
      <c r="K601" s="6" t="str">
        <f aca="false">IF(F601=1,COUNTIF($F$2:F601,1),"")</f>
        <v/>
      </c>
    </row>
    <row r="602" customFormat="false" ht="15" hidden="false" customHeight="false" outlineLevel="0" collapsed="false">
      <c r="A602" s="6" t="n">
        <v>4839.4305</v>
      </c>
      <c r="B602" s="6" t="n">
        <v>1.93479853479853</v>
      </c>
      <c r="C602" s="6" t="n">
        <v>73</v>
      </c>
      <c r="D602" s="6" t="n">
        <v>-1</v>
      </c>
      <c r="E602" s="6" t="n">
        <v>1.81465201465201</v>
      </c>
      <c r="F602" s="6" t="n">
        <v>0</v>
      </c>
      <c r="G602" s="6" t="n">
        <v>0.155311355311355</v>
      </c>
      <c r="H602" s="6" t="str">
        <f aca="false">IF(AND(A602&gt;=Stimuli!$B$2,A602&lt;=Stimuli!$C$2),Stimuli!$A$2,IF(AND(A602&gt;=Stimuli!$B$3,A602&lt;=Stimuli!$C$3),Stimuli!$A$3,IF(AND(A602&gt;=Stimuli!$B$4,A602&lt;=Stimuli!$C$4),Stimuli!$A$4,"")))</f>
        <v>01 Quiet baseline (60s)</v>
      </c>
      <c r="I602" s="6" t="n">
        <f aca="false">(B602-B601)/((A602-A601)/1000)</f>
        <v>-0.187545787545872</v>
      </c>
      <c r="J602" s="6" t="n">
        <f aca="false">IF(OR(B602&lt;Rules!$B$2,B602&gt;Rules!$B$3,ABS(I602)&gt;Rules!$B$4,OR(B603&lt;Rules!$B$2,B603&gt;Rules!$B$3,ABS(I603)&gt;Rules!$B$4)),1,0)</f>
        <v>0</v>
      </c>
      <c r="K602" s="6" t="str">
        <f aca="false">IF(F602=1,COUNTIF($F$2:F602,1),"")</f>
        <v/>
      </c>
    </row>
    <row r="603" customFormat="false" ht="15" hidden="false" customHeight="false" outlineLevel="0" collapsed="false">
      <c r="A603" s="6" t="n">
        <v>4847.243</v>
      </c>
      <c r="B603" s="6" t="n">
        <v>1.93919413919414</v>
      </c>
      <c r="C603" s="6" t="n">
        <v>73</v>
      </c>
      <c r="D603" s="6" t="n">
        <v>-1</v>
      </c>
      <c r="E603" s="6" t="n">
        <v>1.81465201465201</v>
      </c>
      <c r="F603" s="6" t="n">
        <v>0</v>
      </c>
      <c r="G603" s="6" t="n">
        <v>0.155311355311355</v>
      </c>
      <c r="H603" s="6" t="str">
        <f aca="false">IF(AND(A603&gt;=Stimuli!$B$2,A603&lt;=Stimuli!$C$2),Stimuli!$A$2,IF(AND(A603&gt;=Stimuli!$B$3,A603&lt;=Stimuli!$C$3),Stimuli!$A$3,IF(AND(A603&gt;=Stimuli!$B$4,A603&lt;=Stimuli!$C$4),Stimuli!$A$4,"")))</f>
        <v>01 Quiet baseline (60s)</v>
      </c>
      <c r="I603" s="6" t="n">
        <f aca="false">(B603-B602)/((A603-A602)/1000)</f>
        <v>0.562637362637446</v>
      </c>
      <c r="J603" s="6" t="n">
        <f aca="false">IF(OR(B603&lt;Rules!$B$2,B603&gt;Rules!$B$3,ABS(I603)&gt;Rules!$B$4,OR(B604&lt;Rules!$B$2,B604&gt;Rules!$B$3,ABS(I604)&gt;Rules!$B$4)),1,0)</f>
        <v>0</v>
      </c>
      <c r="K603" s="6" t="str">
        <f aca="false">IF(F603=1,COUNTIF($F$2:F603,1),"")</f>
        <v/>
      </c>
    </row>
    <row r="604" customFormat="false" ht="15" hidden="false" customHeight="false" outlineLevel="0" collapsed="false">
      <c r="A604" s="6" t="n">
        <v>4855.0555</v>
      </c>
      <c r="B604" s="6" t="n">
        <v>1.93919413919414</v>
      </c>
      <c r="C604" s="6" t="n">
        <v>73</v>
      </c>
      <c r="D604" s="6" t="n">
        <v>-1</v>
      </c>
      <c r="E604" s="6" t="n">
        <v>1.81465201465201</v>
      </c>
      <c r="F604" s="6" t="n">
        <v>0</v>
      </c>
      <c r="G604" s="6" t="n">
        <v>0.155311355311355</v>
      </c>
      <c r="H604" s="6" t="str">
        <f aca="false">IF(AND(A604&gt;=Stimuli!$B$2,A604&lt;=Stimuli!$C$2),Stimuli!$A$2,IF(AND(A604&gt;=Stimuli!$B$3,A604&lt;=Stimuli!$C$3),Stimuli!$A$3,IF(AND(A604&gt;=Stimuli!$B$4,A604&lt;=Stimuli!$C$4),Stimuli!$A$4,"")))</f>
        <v>01 Quiet baseline (60s)</v>
      </c>
      <c r="I604" s="6" t="n">
        <f aca="false">(B604-B603)/((A604-A603)/1000)</f>
        <v>0</v>
      </c>
      <c r="J604" s="6" t="n">
        <f aca="false">IF(OR(B604&lt;Rules!$B$2,B604&gt;Rules!$B$3,ABS(I604)&gt;Rules!$B$4,OR(B605&lt;Rules!$B$2,B605&gt;Rules!$B$3,ABS(I605)&gt;Rules!$B$4)),1,0)</f>
        <v>0</v>
      </c>
      <c r="K604" s="6" t="str">
        <f aca="false">IF(F604=1,COUNTIF($F$2:F604,1),"")</f>
        <v/>
      </c>
    </row>
    <row r="605" customFormat="false" ht="15" hidden="false" customHeight="false" outlineLevel="0" collapsed="false">
      <c r="A605" s="6" t="n">
        <v>4862.868</v>
      </c>
      <c r="B605" s="6" t="n">
        <v>1.93919413919414</v>
      </c>
      <c r="C605" s="6" t="n">
        <v>73</v>
      </c>
      <c r="D605" s="6" t="n">
        <v>-1</v>
      </c>
      <c r="E605" s="6" t="n">
        <v>1.81465201465201</v>
      </c>
      <c r="F605" s="6" t="n">
        <v>0</v>
      </c>
      <c r="G605" s="6" t="n">
        <v>0.155311355311355</v>
      </c>
      <c r="H605" s="6" t="str">
        <f aca="false">IF(AND(A605&gt;=Stimuli!$B$2,A605&lt;=Stimuli!$C$2),Stimuli!$A$2,IF(AND(A605&gt;=Stimuli!$B$3,A605&lt;=Stimuli!$C$3),Stimuli!$A$3,IF(AND(A605&gt;=Stimuli!$B$4,A605&lt;=Stimuli!$C$4),Stimuli!$A$4,"")))</f>
        <v>01 Quiet baseline (60s)</v>
      </c>
      <c r="I605" s="6" t="n">
        <f aca="false">(B605-B604)/((A605-A604)/1000)</f>
        <v>0</v>
      </c>
      <c r="J605" s="6" t="n">
        <f aca="false">IF(OR(B605&lt;Rules!$B$2,B605&gt;Rules!$B$3,ABS(I605)&gt;Rules!$B$4,OR(B606&lt;Rules!$B$2,B606&gt;Rules!$B$3,ABS(I606)&gt;Rules!$B$4)),1,0)</f>
        <v>0</v>
      </c>
      <c r="K605" s="6" t="str">
        <f aca="false">IF(F605=1,COUNTIF($F$2:F605,1),"")</f>
        <v/>
      </c>
    </row>
    <row r="606" customFormat="false" ht="15" hidden="false" customHeight="false" outlineLevel="0" collapsed="false">
      <c r="A606" s="6" t="n">
        <v>4870.6805</v>
      </c>
      <c r="B606" s="6" t="n">
        <v>1.94212454212454</v>
      </c>
      <c r="C606" s="6" t="n">
        <v>73</v>
      </c>
      <c r="D606" s="6" t="n">
        <v>-1</v>
      </c>
      <c r="E606" s="6" t="n">
        <v>1.81465201465201</v>
      </c>
      <c r="F606" s="6" t="n">
        <v>0</v>
      </c>
      <c r="G606" s="6" t="n">
        <v>0.155311355311355</v>
      </c>
      <c r="H606" s="6" t="str">
        <f aca="false">IF(AND(A606&gt;=Stimuli!$B$2,A606&lt;=Stimuli!$C$2),Stimuli!$A$2,IF(AND(A606&gt;=Stimuli!$B$3,A606&lt;=Stimuli!$C$3),Stimuli!$A$3,IF(AND(A606&gt;=Stimuli!$B$4,A606&lt;=Stimuli!$C$4),Stimuli!$A$4,"")))</f>
        <v>01 Quiet baseline (60s)</v>
      </c>
      <c r="I606" s="6" t="n">
        <f aca="false">(B606-B605)/((A606-A605)/1000)</f>
        <v>0.375091575091602</v>
      </c>
      <c r="J606" s="6" t="n">
        <f aca="false">IF(OR(B606&lt;Rules!$B$2,B606&gt;Rules!$B$3,ABS(I606)&gt;Rules!$B$4,OR(B607&lt;Rules!$B$2,B607&gt;Rules!$B$3,ABS(I607)&gt;Rules!$B$4)),1,0)</f>
        <v>0</v>
      </c>
      <c r="K606" s="6" t="str">
        <f aca="false">IF(F606=1,COUNTIF($F$2:F606,1),"")</f>
        <v/>
      </c>
    </row>
    <row r="607" customFormat="false" ht="15" hidden="false" customHeight="false" outlineLevel="0" collapsed="false">
      <c r="A607" s="6" t="n">
        <v>4878.493</v>
      </c>
      <c r="B607" s="6" t="n">
        <v>1.94065934065934</v>
      </c>
      <c r="C607" s="6" t="n">
        <v>73</v>
      </c>
      <c r="D607" s="6" t="n">
        <v>-1</v>
      </c>
      <c r="E607" s="6" t="n">
        <v>1.81465201465201</v>
      </c>
      <c r="F607" s="6" t="n">
        <v>0</v>
      </c>
      <c r="G607" s="6" t="n">
        <v>0.155311355311355</v>
      </c>
      <c r="H607" s="6" t="str">
        <f aca="false">IF(AND(A607&gt;=Stimuli!$B$2,A607&lt;=Stimuli!$C$2),Stimuli!$A$2,IF(AND(A607&gt;=Stimuli!$B$3,A607&lt;=Stimuli!$C$3),Stimuli!$A$3,IF(AND(A607&gt;=Stimuli!$B$4,A607&lt;=Stimuli!$C$4),Stimuli!$A$4,"")))</f>
        <v>01 Quiet baseline (60s)</v>
      </c>
      <c r="I607" s="6" t="n">
        <f aca="false">(B607-B606)/((A607-A606)/1000)</f>
        <v>-0.187545787545872</v>
      </c>
      <c r="J607" s="6" t="n">
        <f aca="false">IF(OR(B607&lt;Rules!$B$2,B607&gt;Rules!$B$3,ABS(I607)&gt;Rules!$B$4,OR(B608&lt;Rules!$B$2,B608&gt;Rules!$B$3,ABS(I608)&gt;Rules!$B$4)),1,0)</f>
        <v>0</v>
      </c>
      <c r="K607" s="6" t="str">
        <f aca="false">IF(F607=1,COUNTIF($F$2:F607,1),"")</f>
        <v/>
      </c>
    </row>
    <row r="608" customFormat="false" ht="15" hidden="false" customHeight="false" outlineLevel="0" collapsed="false">
      <c r="A608" s="6" t="n">
        <v>4886.3055</v>
      </c>
      <c r="B608" s="6" t="n">
        <v>1.94652014652015</v>
      </c>
      <c r="C608" s="6" t="n">
        <v>73</v>
      </c>
      <c r="D608" s="6" t="n">
        <v>-1</v>
      </c>
      <c r="E608" s="6" t="n">
        <v>1.81465201465201</v>
      </c>
      <c r="F608" s="6" t="n">
        <v>0</v>
      </c>
      <c r="G608" s="6" t="n">
        <v>0.155311355311355</v>
      </c>
      <c r="H608" s="6" t="str">
        <f aca="false">IF(AND(A608&gt;=Stimuli!$B$2,A608&lt;=Stimuli!$C$2),Stimuli!$A$2,IF(AND(A608&gt;=Stimuli!$B$3,A608&lt;=Stimuli!$C$3),Stimuli!$A$3,IF(AND(A608&gt;=Stimuli!$B$4,A608&lt;=Stimuli!$C$4),Stimuli!$A$4,"")))</f>
        <v>01 Quiet baseline (60s)</v>
      </c>
      <c r="I608" s="6" t="n">
        <f aca="false">(B608-B607)/((A608-A607)/1000)</f>
        <v>0.750183150183176</v>
      </c>
      <c r="J608" s="6" t="n">
        <f aca="false">IF(OR(B608&lt;Rules!$B$2,B608&gt;Rules!$B$3,ABS(I608)&gt;Rules!$B$4,OR(B609&lt;Rules!$B$2,B609&gt;Rules!$B$3,ABS(I609)&gt;Rules!$B$4)),1,0)</f>
        <v>0</v>
      </c>
      <c r="K608" s="6" t="str">
        <f aca="false">IF(F608=1,COUNTIF($F$2:F608,1),"")</f>
        <v/>
      </c>
    </row>
    <row r="609" customFormat="false" ht="15" hidden="false" customHeight="false" outlineLevel="0" collapsed="false">
      <c r="A609" s="6" t="n">
        <v>4894.118</v>
      </c>
      <c r="B609" s="6" t="n">
        <v>1.94212454212454</v>
      </c>
      <c r="C609" s="6" t="n">
        <v>73</v>
      </c>
      <c r="D609" s="6" t="n">
        <v>-1</v>
      </c>
      <c r="E609" s="6" t="n">
        <v>1.81465201465201</v>
      </c>
      <c r="F609" s="6" t="n">
        <v>0</v>
      </c>
      <c r="G609" s="6" t="n">
        <v>0.155311355311355</v>
      </c>
      <c r="H609" s="6" t="str">
        <f aca="false">IF(AND(A609&gt;=Stimuli!$B$2,A609&lt;=Stimuli!$C$2),Stimuli!$A$2,IF(AND(A609&gt;=Stimuli!$B$3,A609&lt;=Stimuli!$C$3),Stimuli!$A$3,IF(AND(A609&gt;=Stimuli!$B$4,A609&lt;=Stimuli!$C$4),Stimuli!$A$4,"")))</f>
        <v>01 Quiet baseline (60s)</v>
      </c>
      <c r="I609" s="6" t="n">
        <f aca="false">(B609-B608)/((A609-A608)/1000)</f>
        <v>-0.562637362637304</v>
      </c>
      <c r="J609" s="6" t="n">
        <f aca="false">IF(OR(B609&lt;Rules!$B$2,B609&gt;Rules!$B$3,ABS(I609)&gt;Rules!$B$4,OR(B610&lt;Rules!$B$2,B610&gt;Rules!$B$3,ABS(I610)&gt;Rules!$B$4)),1,0)</f>
        <v>0</v>
      </c>
      <c r="K609" s="6" t="str">
        <f aca="false">IF(F609=1,COUNTIF($F$2:F609,1),"")</f>
        <v/>
      </c>
    </row>
    <row r="610" customFormat="false" ht="15" hidden="false" customHeight="false" outlineLevel="0" collapsed="false">
      <c r="A610" s="6" t="n">
        <v>4901.9305</v>
      </c>
      <c r="B610" s="6" t="n">
        <v>1.94798534798535</v>
      </c>
      <c r="C610" s="6" t="n">
        <v>73</v>
      </c>
      <c r="D610" s="6" t="n">
        <v>-1</v>
      </c>
      <c r="E610" s="6" t="n">
        <v>1.81465201465201</v>
      </c>
      <c r="F610" s="6" t="n">
        <v>0</v>
      </c>
      <c r="G610" s="6" t="n">
        <v>0.155311355311355</v>
      </c>
      <c r="H610" s="6" t="str">
        <f aca="false">IF(AND(A610&gt;=Stimuli!$B$2,A610&lt;=Stimuli!$C$2),Stimuli!$A$2,IF(AND(A610&gt;=Stimuli!$B$3,A610&lt;=Stimuli!$C$3),Stimuli!$A$3,IF(AND(A610&gt;=Stimuli!$B$4,A610&lt;=Stimuli!$C$4),Stimuli!$A$4,"")))</f>
        <v>01 Quiet baseline (60s)</v>
      </c>
      <c r="I610" s="6" t="n">
        <f aca="false">(B610-B609)/((A610-A609)/1000)</f>
        <v>0.750183150183148</v>
      </c>
      <c r="J610" s="6" t="n">
        <f aca="false">IF(OR(B610&lt;Rules!$B$2,B610&gt;Rules!$B$3,ABS(I610)&gt;Rules!$B$4,OR(B611&lt;Rules!$B$2,B611&gt;Rules!$B$3,ABS(I611)&gt;Rules!$B$4)),1,0)</f>
        <v>0</v>
      </c>
      <c r="K610" s="6" t="str">
        <f aca="false">IF(F610=1,COUNTIF($F$2:F610,1),"")</f>
        <v/>
      </c>
    </row>
    <row r="611" customFormat="false" ht="15" hidden="false" customHeight="false" outlineLevel="0" collapsed="false">
      <c r="A611" s="6" t="n">
        <v>4909.743</v>
      </c>
      <c r="B611" s="6" t="n">
        <v>1.94505494505495</v>
      </c>
      <c r="C611" s="6" t="n">
        <v>73</v>
      </c>
      <c r="D611" s="6" t="n">
        <v>-1</v>
      </c>
      <c r="E611" s="6" t="n">
        <v>1.81465201465201</v>
      </c>
      <c r="F611" s="6" t="n">
        <v>0</v>
      </c>
      <c r="G611" s="6" t="n">
        <v>0.155311355311355</v>
      </c>
      <c r="H611" s="6" t="str">
        <f aca="false">IF(AND(A611&gt;=Stimuli!$B$2,A611&lt;=Stimuli!$C$2),Stimuli!$A$2,IF(AND(A611&gt;=Stimuli!$B$3,A611&lt;=Stimuli!$C$3),Stimuli!$A$3,IF(AND(A611&gt;=Stimuli!$B$4,A611&lt;=Stimuli!$C$4),Stimuli!$A$4,"")))</f>
        <v>01 Quiet baseline (60s)</v>
      </c>
      <c r="I611" s="6" t="n">
        <f aca="false">(B611-B610)/((A611-A610)/1000)</f>
        <v>-0.375091575091574</v>
      </c>
      <c r="J611" s="6" t="n">
        <f aca="false">IF(OR(B611&lt;Rules!$B$2,B611&gt;Rules!$B$3,ABS(I611)&gt;Rules!$B$4,OR(B612&lt;Rules!$B$2,B612&gt;Rules!$B$3,ABS(I612)&gt;Rules!$B$4)),1,0)</f>
        <v>0</v>
      </c>
      <c r="K611" s="6" t="str">
        <f aca="false">IF(F611=1,COUNTIF($F$2:F611,1),"")</f>
        <v/>
      </c>
    </row>
    <row r="612" customFormat="false" ht="15" hidden="false" customHeight="false" outlineLevel="0" collapsed="false">
      <c r="A612" s="6" t="n">
        <v>4917.5555</v>
      </c>
      <c r="B612" s="6" t="n">
        <v>1.95091575091575</v>
      </c>
      <c r="C612" s="6" t="n">
        <v>73</v>
      </c>
      <c r="D612" s="6" t="n">
        <v>-1</v>
      </c>
      <c r="E612" s="6" t="n">
        <v>1.81465201465201</v>
      </c>
      <c r="F612" s="6" t="n">
        <v>0</v>
      </c>
      <c r="G612" s="6" t="n">
        <v>0.155311355311355</v>
      </c>
      <c r="H612" s="6" t="str">
        <f aca="false">IF(AND(A612&gt;=Stimuli!$B$2,A612&lt;=Stimuli!$C$2),Stimuli!$A$2,IF(AND(A612&gt;=Stimuli!$B$3,A612&lt;=Stimuli!$C$3),Stimuli!$A$3,IF(AND(A612&gt;=Stimuli!$B$4,A612&lt;=Stimuli!$C$4),Stimuli!$A$4,"")))</f>
        <v>01 Quiet baseline (60s)</v>
      </c>
      <c r="I612" s="6" t="n">
        <f aca="false">(B612-B611)/((A612-A611)/1000)</f>
        <v>0.750183150183034</v>
      </c>
      <c r="J612" s="6" t="n">
        <f aca="false">IF(OR(B612&lt;Rules!$B$2,B612&gt;Rules!$B$3,ABS(I612)&gt;Rules!$B$4,OR(B613&lt;Rules!$B$2,B613&gt;Rules!$B$3,ABS(I613)&gt;Rules!$B$4)),1,0)</f>
        <v>0</v>
      </c>
      <c r="K612" s="6" t="str">
        <f aca="false">IF(F612=1,COUNTIF($F$2:F612,1),"")</f>
        <v/>
      </c>
    </row>
    <row r="613" customFormat="false" ht="15" hidden="false" customHeight="false" outlineLevel="0" collapsed="false">
      <c r="A613" s="6" t="n">
        <v>4925.368</v>
      </c>
      <c r="B613" s="6" t="n">
        <v>1.94652014652015</v>
      </c>
      <c r="C613" s="6" t="n">
        <v>73</v>
      </c>
      <c r="D613" s="6" t="n">
        <v>-1</v>
      </c>
      <c r="E613" s="6" t="n">
        <v>1.81465201465201</v>
      </c>
      <c r="F613" s="6" t="n">
        <v>0</v>
      </c>
      <c r="G613" s="6" t="n">
        <v>0.155311355311355</v>
      </c>
      <c r="H613" s="6" t="str">
        <f aca="false">IF(AND(A613&gt;=Stimuli!$B$2,A613&lt;=Stimuli!$C$2),Stimuli!$A$2,IF(AND(A613&gt;=Stimuli!$B$3,A613&lt;=Stimuli!$C$3),Stimuli!$A$3,IF(AND(A613&gt;=Stimuli!$B$4,A613&lt;=Stimuli!$C$4),Stimuli!$A$4,"")))</f>
        <v>01 Quiet baseline (60s)</v>
      </c>
      <c r="I613" s="6" t="n">
        <f aca="false">(B613-B612)/((A613-A612)/1000)</f>
        <v>-0.562637362637304</v>
      </c>
      <c r="J613" s="6" t="n">
        <f aca="false">IF(OR(B613&lt;Rules!$B$2,B613&gt;Rules!$B$3,ABS(I613)&gt;Rules!$B$4,OR(B614&lt;Rules!$B$2,B614&gt;Rules!$B$3,ABS(I614)&gt;Rules!$B$4)),1,0)</f>
        <v>0</v>
      </c>
      <c r="K613" s="6" t="str">
        <f aca="false">IF(F613=1,COUNTIF($F$2:F613,1),"")</f>
        <v/>
      </c>
    </row>
    <row r="614" customFormat="false" ht="15" hidden="false" customHeight="false" outlineLevel="0" collapsed="false">
      <c r="A614" s="6" t="n">
        <v>4933.1805</v>
      </c>
      <c r="B614" s="6" t="n">
        <v>1.95384615384615</v>
      </c>
      <c r="C614" s="6" t="n">
        <v>73</v>
      </c>
      <c r="D614" s="6" t="n">
        <v>-1</v>
      </c>
      <c r="E614" s="6" t="n">
        <v>1.81465201465201</v>
      </c>
      <c r="F614" s="6" t="n">
        <v>0</v>
      </c>
      <c r="G614" s="6" t="n">
        <v>0.155311355311355</v>
      </c>
      <c r="H614" s="6" t="str">
        <f aca="false">IF(AND(A614&gt;=Stimuli!$B$2,A614&lt;=Stimuli!$C$2),Stimuli!$A$2,IF(AND(A614&gt;=Stimuli!$B$3,A614&lt;=Stimuli!$C$3),Stimuli!$A$3,IF(AND(A614&gt;=Stimuli!$B$4,A614&lt;=Stimuli!$C$4),Stimuli!$A$4,"")))</f>
        <v>01 Quiet baseline (60s)</v>
      </c>
      <c r="I614" s="6" t="n">
        <f aca="false">(B614-B613)/((A614-A613)/1000)</f>
        <v>0.93772893772902</v>
      </c>
      <c r="J614" s="6" t="n">
        <f aca="false">IF(OR(B614&lt;Rules!$B$2,B614&gt;Rules!$B$3,ABS(I614)&gt;Rules!$B$4,OR(B615&lt;Rules!$B$2,B615&gt;Rules!$B$3,ABS(I615)&gt;Rules!$B$4)),1,0)</f>
        <v>0</v>
      </c>
      <c r="K614" s="6" t="str">
        <f aca="false">IF(F614=1,COUNTIF($F$2:F614,1),"")</f>
        <v/>
      </c>
    </row>
    <row r="615" customFormat="false" ht="15" hidden="false" customHeight="false" outlineLevel="0" collapsed="false">
      <c r="A615" s="6" t="n">
        <v>4940.993</v>
      </c>
      <c r="B615" s="6" t="n">
        <v>1.94945054945055</v>
      </c>
      <c r="C615" s="6" t="n">
        <v>73</v>
      </c>
      <c r="D615" s="6" t="n">
        <v>-1</v>
      </c>
      <c r="E615" s="6" t="n">
        <v>1.81465201465201</v>
      </c>
      <c r="F615" s="6" t="n">
        <v>0</v>
      </c>
      <c r="G615" s="6" t="n">
        <v>0.155311355311355</v>
      </c>
      <c r="H615" s="6" t="str">
        <f aca="false">IF(AND(A615&gt;=Stimuli!$B$2,A615&lt;=Stimuli!$C$2),Stimuli!$A$2,IF(AND(A615&gt;=Stimuli!$B$3,A615&lt;=Stimuli!$C$3),Stimuli!$A$3,IF(AND(A615&gt;=Stimuli!$B$4,A615&lt;=Stimuli!$C$4),Stimuli!$A$4,"")))</f>
        <v>01 Quiet baseline (60s)</v>
      </c>
      <c r="I615" s="6" t="n">
        <f aca="false">(B615-B614)/((A615-A614)/1000)</f>
        <v>-0.562637362637446</v>
      </c>
      <c r="J615" s="6" t="n">
        <f aca="false">IF(OR(B615&lt;Rules!$B$2,B615&gt;Rules!$B$3,ABS(I615)&gt;Rules!$B$4,OR(B616&lt;Rules!$B$2,B616&gt;Rules!$B$3,ABS(I616)&gt;Rules!$B$4)),1,0)</f>
        <v>0</v>
      </c>
      <c r="K615" s="6" t="str">
        <f aca="false">IF(F615=1,COUNTIF($F$2:F615,1),"")</f>
        <v/>
      </c>
    </row>
    <row r="616" customFormat="false" ht="15" hidden="false" customHeight="false" outlineLevel="0" collapsed="false">
      <c r="A616" s="6" t="n">
        <v>4948.8055</v>
      </c>
      <c r="B616" s="6" t="n">
        <v>1.95531135531136</v>
      </c>
      <c r="C616" s="6" t="n">
        <v>73</v>
      </c>
      <c r="D616" s="6" t="n">
        <v>-1</v>
      </c>
      <c r="E616" s="6" t="n">
        <v>1.81465201465201</v>
      </c>
      <c r="F616" s="6" t="n">
        <v>0</v>
      </c>
      <c r="G616" s="6" t="n">
        <v>0.155311355311355</v>
      </c>
      <c r="H616" s="6" t="str">
        <f aca="false">IF(AND(A616&gt;=Stimuli!$B$2,A616&lt;=Stimuli!$C$2),Stimuli!$A$2,IF(AND(A616&gt;=Stimuli!$B$3,A616&lt;=Stimuli!$C$3),Stimuli!$A$3,IF(AND(A616&gt;=Stimuli!$B$4,A616&lt;=Stimuli!$C$4),Stimuli!$A$4,"")))</f>
        <v>01 Quiet baseline (60s)</v>
      </c>
      <c r="I616" s="6" t="n">
        <f aca="false">(B616-B615)/((A616-A615)/1000)</f>
        <v>0.75018315018329</v>
      </c>
      <c r="J616" s="6" t="n">
        <f aca="false">IF(OR(B616&lt;Rules!$B$2,B616&gt;Rules!$B$3,ABS(I616)&gt;Rules!$B$4,OR(B617&lt;Rules!$B$2,B617&gt;Rules!$B$3,ABS(I617)&gt;Rules!$B$4)),1,0)</f>
        <v>0</v>
      </c>
      <c r="K616" s="6" t="str">
        <f aca="false">IF(F616=1,COUNTIF($F$2:F616,1),"")</f>
        <v/>
      </c>
    </row>
    <row r="617" customFormat="false" ht="15" hidden="false" customHeight="false" outlineLevel="0" collapsed="false">
      <c r="A617" s="6" t="n">
        <v>4956.618</v>
      </c>
      <c r="B617" s="6" t="n">
        <v>1.95238095238095</v>
      </c>
      <c r="C617" s="6" t="n">
        <v>73</v>
      </c>
      <c r="D617" s="6" t="n">
        <v>-1</v>
      </c>
      <c r="E617" s="6" t="n">
        <v>1.81465201465201</v>
      </c>
      <c r="F617" s="6" t="n">
        <v>0</v>
      </c>
      <c r="G617" s="6" t="n">
        <v>0.155311355311355</v>
      </c>
      <c r="H617" s="6" t="str">
        <f aca="false">IF(AND(A617&gt;=Stimuli!$B$2,A617&lt;=Stimuli!$C$2),Stimuli!$A$2,IF(AND(A617&gt;=Stimuli!$B$3,A617&lt;=Stimuli!$C$3),Stimuli!$A$3,IF(AND(A617&gt;=Stimuli!$B$4,A617&lt;=Stimuli!$C$4),Stimuli!$A$4,"")))</f>
        <v>01 Quiet baseline (60s)</v>
      </c>
      <c r="I617" s="6" t="n">
        <f aca="false">(B617-B616)/((A617-A616)/1000)</f>
        <v>-0.375091575091687</v>
      </c>
      <c r="J617" s="6" t="n">
        <f aca="false">IF(OR(B617&lt;Rules!$B$2,B617&gt;Rules!$B$3,ABS(I617)&gt;Rules!$B$4,OR(B618&lt;Rules!$B$2,B618&gt;Rules!$B$3,ABS(I618)&gt;Rules!$B$4)),1,0)</f>
        <v>0</v>
      </c>
      <c r="K617" s="6" t="str">
        <f aca="false">IF(F617=1,COUNTIF($F$2:F617,1),"")</f>
        <v/>
      </c>
    </row>
    <row r="618" customFormat="false" ht="15" hidden="false" customHeight="false" outlineLevel="0" collapsed="false">
      <c r="A618" s="6" t="n">
        <v>4964.4305</v>
      </c>
      <c r="B618" s="6" t="n">
        <v>1.95531135531136</v>
      </c>
      <c r="C618" s="6" t="n">
        <v>73</v>
      </c>
      <c r="D618" s="6" t="n">
        <v>-1</v>
      </c>
      <c r="E618" s="6" t="n">
        <v>1.81465201465201</v>
      </c>
      <c r="F618" s="6" t="n">
        <v>0</v>
      </c>
      <c r="G618" s="6" t="n">
        <v>0.155311355311355</v>
      </c>
      <c r="H618" s="6" t="str">
        <f aca="false">IF(AND(A618&gt;=Stimuli!$B$2,A618&lt;=Stimuli!$C$2),Stimuli!$A$2,IF(AND(A618&gt;=Stimuli!$B$3,A618&lt;=Stimuli!$C$3),Stimuli!$A$3,IF(AND(A618&gt;=Stimuli!$B$4,A618&lt;=Stimuli!$C$4),Stimuli!$A$4,"")))</f>
        <v>01 Quiet baseline (60s)</v>
      </c>
      <c r="I618" s="6" t="n">
        <f aca="false">(B618-B617)/((A618-A617)/1000)</f>
        <v>0.375091575091687</v>
      </c>
      <c r="J618" s="6" t="n">
        <f aca="false">IF(OR(B618&lt;Rules!$B$2,B618&gt;Rules!$B$3,ABS(I618)&gt;Rules!$B$4,OR(B619&lt;Rules!$B$2,B619&gt;Rules!$B$3,ABS(I619)&gt;Rules!$B$4)),1,0)</f>
        <v>0</v>
      </c>
      <c r="K618" s="6" t="str">
        <f aca="false">IF(F618=1,COUNTIF($F$2:F618,1),"")</f>
        <v/>
      </c>
    </row>
    <row r="619" customFormat="false" ht="15" hidden="false" customHeight="false" outlineLevel="0" collapsed="false">
      <c r="A619" s="6" t="n">
        <v>4972.243</v>
      </c>
      <c r="B619" s="6" t="n">
        <v>1.95531135531136</v>
      </c>
      <c r="C619" s="6" t="n">
        <v>73</v>
      </c>
      <c r="D619" s="6" t="n">
        <v>-1</v>
      </c>
      <c r="E619" s="6" t="n">
        <v>1.81465201465201</v>
      </c>
      <c r="F619" s="6" t="n">
        <v>0</v>
      </c>
      <c r="G619" s="6" t="n">
        <v>0.155311355311355</v>
      </c>
      <c r="H619" s="6" t="str">
        <f aca="false">IF(AND(A619&gt;=Stimuli!$B$2,A619&lt;=Stimuli!$C$2),Stimuli!$A$2,IF(AND(A619&gt;=Stimuli!$B$3,A619&lt;=Stimuli!$C$3),Stimuli!$A$3,IF(AND(A619&gt;=Stimuli!$B$4,A619&lt;=Stimuli!$C$4),Stimuli!$A$4,"")))</f>
        <v>01 Quiet baseline (60s)</v>
      </c>
      <c r="I619" s="6" t="n">
        <f aca="false">(B619-B618)/((A619-A618)/1000)</f>
        <v>0</v>
      </c>
      <c r="J619" s="6" t="n">
        <f aca="false">IF(OR(B619&lt;Rules!$B$2,B619&gt;Rules!$B$3,ABS(I619)&gt;Rules!$B$4,OR(B620&lt;Rules!$B$2,B620&gt;Rules!$B$3,ABS(I620)&gt;Rules!$B$4)),1,0)</f>
        <v>0</v>
      </c>
      <c r="K619" s="6" t="str">
        <f aca="false">IF(F619=1,COUNTIF($F$2:F619,1),"")</f>
        <v/>
      </c>
    </row>
    <row r="620" customFormat="false" ht="15" hidden="false" customHeight="false" outlineLevel="0" collapsed="false">
      <c r="A620" s="6" t="n">
        <v>4980.0555</v>
      </c>
      <c r="B620" s="6" t="n">
        <v>1.95677655677656</v>
      </c>
      <c r="C620" s="6" t="n">
        <v>73</v>
      </c>
      <c r="D620" s="6" t="n">
        <v>-1</v>
      </c>
      <c r="E620" s="6" t="n">
        <v>1.81465201465201</v>
      </c>
      <c r="F620" s="6" t="n">
        <v>0</v>
      </c>
      <c r="G620" s="6" t="n">
        <v>0.155311355311355</v>
      </c>
      <c r="H620" s="6" t="str">
        <f aca="false">IF(AND(A620&gt;=Stimuli!$B$2,A620&lt;=Stimuli!$C$2),Stimuli!$A$2,IF(AND(A620&gt;=Stimuli!$B$3,A620&lt;=Stimuli!$C$3),Stimuli!$A$3,IF(AND(A620&gt;=Stimuli!$B$4,A620&lt;=Stimuli!$C$4),Stimuli!$A$4,"")))</f>
        <v>01 Quiet baseline (60s)</v>
      </c>
      <c r="I620" s="6" t="n">
        <f aca="false">(B620-B619)/((A620-A619)/1000)</f>
        <v>0.18754578754573</v>
      </c>
      <c r="J620" s="6" t="n">
        <f aca="false">IF(OR(B620&lt;Rules!$B$2,B620&gt;Rules!$B$3,ABS(I620)&gt;Rules!$B$4,OR(B621&lt;Rules!$B$2,B621&gt;Rules!$B$3,ABS(I621)&gt;Rules!$B$4)),1,0)</f>
        <v>0</v>
      </c>
      <c r="K620" s="6" t="str">
        <f aca="false">IF(F620=1,COUNTIF($F$2:F620,1),"")</f>
        <v/>
      </c>
    </row>
    <row r="621" customFormat="false" ht="15" hidden="false" customHeight="false" outlineLevel="0" collapsed="false">
      <c r="A621" s="6" t="n">
        <v>4987.868</v>
      </c>
      <c r="B621" s="6" t="n">
        <v>1.95824175824176</v>
      </c>
      <c r="C621" s="6" t="n">
        <v>73</v>
      </c>
      <c r="D621" s="6" t="n">
        <v>-1</v>
      </c>
      <c r="E621" s="6" t="n">
        <v>1.81465201465201</v>
      </c>
      <c r="F621" s="6" t="n">
        <v>0</v>
      </c>
      <c r="G621" s="6" t="n">
        <v>0.155311355311355</v>
      </c>
      <c r="H621" s="6" t="str">
        <f aca="false">IF(AND(A621&gt;=Stimuli!$B$2,A621&lt;=Stimuli!$C$2),Stimuli!$A$2,IF(AND(A621&gt;=Stimuli!$B$3,A621&lt;=Stimuli!$C$3),Stimuli!$A$3,IF(AND(A621&gt;=Stimuli!$B$4,A621&lt;=Stimuli!$C$4),Stimuli!$A$4,"")))</f>
        <v>01 Quiet baseline (60s)</v>
      </c>
      <c r="I621" s="6" t="n">
        <f aca="false">(B621-B620)/((A621-A620)/1000)</f>
        <v>0.18754578754573</v>
      </c>
      <c r="J621" s="6" t="n">
        <f aca="false">IF(OR(B621&lt;Rules!$B$2,B621&gt;Rules!$B$3,ABS(I621)&gt;Rules!$B$4,OR(B622&lt;Rules!$B$2,B622&gt;Rules!$B$3,ABS(I622)&gt;Rules!$B$4)),1,0)</f>
        <v>0</v>
      </c>
      <c r="K621" s="6" t="str">
        <f aca="false">IF(F621=1,COUNTIF($F$2:F621,1),"")</f>
        <v/>
      </c>
    </row>
    <row r="622" customFormat="false" ht="15" hidden="false" customHeight="false" outlineLevel="0" collapsed="false">
      <c r="A622" s="6" t="n">
        <v>4995.6805</v>
      </c>
      <c r="B622" s="6" t="n">
        <v>1.95677655677656</v>
      </c>
      <c r="C622" s="6" t="n">
        <v>73</v>
      </c>
      <c r="D622" s="6" t="n">
        <v>-1</v>
      </c>
      <c r="E622" s="6" t="n">
        <v>1.81465201465201</v>
      </c>
      <c r="F622" s="6" t="n">
        <v>0</v>
      </c>
      <c r="G622" s="6" t="n">
        <v>0.155311355311355</v>
      </c>
      <c r="H622" s="6" t="str">
        <f aca="false">IF(AND(A622&gt;=Stimuli!$B$2,A622&lt;=Stimuli!$C$2),Stimuli!$A$2,IF(AND(A622&gt;=Stimuli!$B$3,A622&lt;=Stimuli!$C$3),Stimuli!$A$3,IF(AND(A622&gt;=Stimuli!$B$4,A622&lt;=Stimuli!$C$4),Stimuli!$A$4,"")))</f>
        <v>01 Quiet baseline (60s)</v>
      </c>
      <c r="I622" s="6" t="n">
        <f aca="false">(B622-B621)/((A622-A621)/1000)</f>
        <v>-0.18754578754573</v>
      </c>
      <c r="J622" s="6" t="n">
        <f aca="false">IF(OR(B622&lt;Rules!$B$2,B622&gt;Rules!$B$3,ABS(I622)&gt;Rules!$B$4,OR(B623&lt;Rules!$B$2,B623&gt;Rules!$B$3,ABS(I623)&gt;Rules!$B$4)),1,0)</f>
        <v>0</v>
      </c>
      <c r="K622" s="6" t="str">
        <f aca="false">IF(F622=1,COUNTIF($F$2:F622,1),"")</f>
        <v/>
      </c>
    </row>
    <row r="623" customFormat="false" ht="15" hidden="false" customHeight="false" outlineLevel="0" collapsed="false">
      <c r="A623" s="6" t="n">
        <v>5003.493</v>
      </c>
      <c r="B623" s="6" t="n">
        <v>1.95970695970696</v>
      </c>
      <c r="C623" s="6" t="n">
        <v>73</v>
      </c>
      <c r="D623" s="6" t="n">
        <v>-1</v>
      </c>
      <c r="E623" s="6" t="n">
        <v>1.81465201465201</v>
      </c>
      <c r="F623" s="6" t="n">
        <v>0</v>
      </c>
      <c r="G623" s="6" t="n">
        <v>0.155311355311355</v>
      </c>
      <c r="H623" s="6" t="str">
        <f aca="false">IF(AND(A623&gt;=Stimuli!$B$2,A623&lt;=Stimuli!$C$2),Stimuli!$A$2,IF(AND(A623&gt;=Stimuli!$B$3,A623&lt;=Stimuli!$C$3),Stimuli!$A$3,IF(AND(A623&gt;=Stimuli!$B$4,A623&lt;=Stimuli!$C$4),Stimuli!$A$4,"")))</f>
        <v>01 Quiet baseline (60s)</v>
      </c>
      <c r="I623" s="6" t="n">
        <f aca="false">(B623-B622)/((A623-A622)/1000)</f>
        <v>0.375091575091602</v>
      </c>
      <c r="J623" s="6" t="n">
        <f aca="false">IF(OR(B623&lt;Rules!$B$2,B623&gt;Rules!$B$3,ABS(I623)&gt;Rules!$B$4,OR(B624&lt;Rules!$B$2,B624&gt;Rules!$B$3,ABS(I624)&gt;Rules!$B$4)),1,0)</f>
        <v>0</v>
      </c>
      <c r="K623" s="6" t="str">
        <f aca="false">IF(F623=1,COUNTIF($F$2:F623,1),"")</f>
        <v/>
      </c>
    </row>
    <row r="624" customFormat="false" ht="15" hidden="false" customHeight="false" outlineLevel="0" collapsed="false">
      <c r="A624" s="6" t="n">
        <v>5011.3055</v>
      </c>
      <c r="B624" s="6" t="n">
        <v>1.95677655677656</v>
      </c>
      <c r="C624" s="6" t="n">
        <v>73</v>
      </c>
      <c r="D624" s="6" t="n">
        <v>812.5</v>
      </c>
      <c r="E624" s="6" t="n">
        <v>1.81465201465201</v>
      </c>
      <c r="F624" s="6" t="n">
        <v>0</v>
      </c>
      <c r="G624" s="6" t="n">
        <v>0.155311355311355</v>
      </c>
      <c r="H624" s="6" t="str">
        <f aca="false">IF(AND(A624&gt;=Stimuli!$B$2,A624&lt;=Stimuli!$C$2),Stimuli!$A$2,IF(AND(A624&gt;=Stimuli!$B$3,A624&lt;=Stimuli!$C$3),Stimuli!$A$3,IF(AND(A624&gt;=Stimuli!$B$4,A624&lt;=Stimuli!$C$4),Stimuli!$A$4,"")))</f>
        <v>01 Quiet baseline (60s)</v>
      </c>
      <c r="I624" s="6" t="n">
        <f aca="false">(B624-B623)/((A624-A623)/1000)</f>
        <v>-0.375091575091602</v>
      </c>
      <c r="J624" s="6" t="n">
        <f aca="false">IF(OR(B624&lt;Rules!$B$2,B624&gt;Rules!$B$3,ABS(I624)&gt;Rules!$B$4,OR(B625&lt;Rules!$B$2,B625&gt;Rules!$B$3,ABS(I625)&gt;Rules!$B$4)),1,0)</f>
        <v>0</v>
      </c>
      <c r="K624" s="6" t="str">
        <f aca="false">IF(F624=1,COUNTIF($F$2:F624,1),"")</f>
        <v/>
      </c>
    </row>
    <row r="625" customFormat="false" ht="15" hidden="false" customHeight="false" outlineLevel="0" collapsed="false">
      <c r="A625" s="6" t="n">
        <v>5019.118</v>
      </c>
      <c r="B625" s="6" t="n">
        <v>1.96263736263736</v>
      </c>
      <c r="C625" s="6" t="n">
        <v>73</v>
      </c>
      <c r="D625" s="6" t="n">
        <v>-1</v>
      </c>
      <c r="E625" s="6" t="n">
        <v>1.81465201465201</v>
      </c>
      <c r="F625" s="6" t="n">
        <v>0</v>
      </c>
      <c r="G625" s="6" t="n">
        <v>0.155311355311355</v>
      </c>
      <c r="H625" s="6" t="str">
        <f aca="false">IF(AND(A625&gt;=Stimuli!$B$2,A625&lt;=Stimuli!$C$2),Stimuli!$A$2,IF(AND(A625&gt;=Stimuli!$B$3,A625&lt;=Stimuli!$C$3),Stimuli!$A$3,IF(AND(A625&gt;=Stimuli!$B$4,A625&lt;=Stimuli!$C$4),Stimuli!$A$4,"")))</f>
        <v>01 Quiet baseline (60s)</v>
      </c>
      <c r="I625" s="6" t="n">
        <f aca="false">(B625-B624)/((A625-A624)/1000)</f>
        <v>0.750183150183062</v>
      </c>
      <c r="J625" s="6" t="n">
        <f aca="false">IF(OR(B625&lt;Rules!$B$2,B625&gt;Rules!$B$3,ABS(I625)&gt;Rules!$B$4,OR(B626&lt;Rules!$B$2,B626&gt;Rules!$B$3,ABS(I626)&gt;Rules!$B$4)),1,0)</f>
        <v>0</v>
      </c>
      <c r="K625" s="6" t="str">
        <f aca="false">IF(F625=1,COUNTIF($F$2:F625,1),"")</f>
        <v/>
      </c>
    </row>
    <row r="626" customFormat="false" ht="15" hidden="false" customHeight="false" outlineLevel="0" collapsed="false">
      <c r="A626" s="6" t="n">
        <v>5026.9305</v>
      </c>
      <c r="B626" s="6" t="n">
        <v>1.95970695970696</v>
      </c>
      <c r="C626" s="6" t="n">
        <v>73</v>
      </c>
      <c r="D626" s="6" t="n">
        <v>-1</v>
      </c>
      <c r="E626" s="6" t="n">
        <v>1.81465201465201</v>
      </c>
      <c r="F626" s="6" t="n">
        <v>0</v>
      </c>
      <c r="G626" s="6" t="n">
        <v>0.155311355311355</v>
      </c>
      <c r="H626" s="6" t="str">
        <f aca="false">IF(AND(A626&gt;=Stimuli!$B$2,A626&lt;=Stimuli!$C$2),Stimuli!$A$2,IF(AND(A626&gt;=Stimuli!$B$3,A626&lt;=Stimuli!$C$3),Stimuli!$A$3,IF(AND(A626&gt;=Stimuli!$B$4,A626&lt;=Stimuli!$C$4),Stimuli!$A$4,"")))</f>
        <v>01 Quiet baseline (60s)</v>
      </c>
      <c r="I626" s="6" t="n">
        <f aca="false">(B626-B625)/((A626-A625)/1000)</f>
        <v>-0.37509157509146</v>
      </c>
      <c r="J626" s="6" t="n">
        <f aca="false">IF(OR(B626&lt;Rules!$B$2,B626&gt;Rules!$B$3,ABS(I626)&gt;Rules!$B$4,OR(B627&lt;Rules!$B$2,B627&gt;Rules!$B$3,ABS(I627)&gt;Rules!$B$4)),1,0)</f>
        <v>0</v>
      </c>
      <c r="K626" s="6" t="str">
        <f aca="false">IF(F626=1,COUNTIF($F$2:F626,1),"")</f>
        <v/>
      </c>
    </row>
    <row r="627" customFormat="false" ht="15" hidden="false" customHeight="false" outlineLevel="0" collapsed="false">
      <c r="A627" s="6" t="n">
        <v>5034.743</v>
      </c>
      <c r="B627" s="6" t="n">
        <v>1.96410256410256</v>
      </c>
      <c r="C627" s="6" t="n">
        <v>73</v>
      </c>
      <c r="D627" s="6" t="n">
        <v>-1</v>
      </c>
      <c r="E627" s="6" t="n">
        <v>1.81465201465201</v>
      </c>
      <c r="F627" s="6" t="n">
        <v>0</v>
      </c>
      <c r="G627" s="6" t="n">
        <v>0.155311355311355</v>
      </c>
      <c r="H627" s="6" t="str">
        <f aca="false">IF(AND(A627&gt;=Stimuli!$B$2,A627&lt;=Stimuli!$C$2),Stimuli!$A$2,IF(AND(A627&gt;=Stimuli!$B$3,A627&lt;=Stimuli!$C$3),Stimuli!$A$3,IF(AND(A627&gt;=Stimuli!$B$4,A627&lt;=Stimuli!$C$4),Stimuli!$A$4,"")))</f>
        <v>01 Quiet baseline (60s)</v>
      </c>
      <c r="I627" s="6" t="n">
        <f aca="false">(B627-B626)/((A627-A626)/1000)</f>
        <v>0.562637362637304</v>
      </c>
      <c r="J627" s="6" t="n">
        <f aca="false">IF(OR(B627&lt;Rules!$B$2,B627&gt;Rules!$B$3,ABS(I627)&gt;Rules!$B$4,OR(B628&lt;Rules!$B$2,B628&gt;Rules!$B$3,ABS(I628)&gt;Rules!$B$4)),1,0)</f>
        <v>0</v>
      </c>
      <c r="K627" s="6" t="str">
        <f aca="false">IF(F627=1,COUNTIF($F$2:F627,1),"")</f>
        <v/>
      </c>
    </row>
    <row r="628" customFormat="false" ht="15" hidden="false" customHeight="false" outlineLevel="0" collapsed="false">
      <c r="A628" s="6" t="n">
        <v>5042.5555</v>
      </c>
      <c r="B628" s="6" t="n">
        <v>1.95970695970696</v>
      </c>
      <c r="C628" s="6" t="n">
        <v>73</v>
      </c>
      <c r="D628" s="6" t="n">
        <v>-1</v>
      </c>
      <c r="E628" s="6" t="n">
        <v>1.81465201465201</v>
      </c>
      <c r="F628" s="6" t="n">
        <v>0</v>
      </c>
      <c r="G628" s="6" t="n">
        <v>0.155311355311355</v>
      </c>
      <c r="H628" s="6" t="str">
        <f aca="false">IF(AND(A628&gt;=Stimuli!$B$2,A628&lt;=Stimuli!$C$2),Stimuli!$A$2,IF(AND(A628&gt;=Stimuli!$B$3,A628&lt;=Stimuli!$C$3),Stimuli!$A$3,IF(AND(A628&gt;=Stimuli!$B$4,A628&lt;=Stimuli!$C$4),Stimuli!$A$4,"")))</f>
        <v>01 Quiet baseline (60s)</v>
      </c>
      <c r="I628" s="6" t="n">
        <f aca="false">(B628-B627)/((A628-A627)/1000)</f>
        <v>-0.562637362637304</v>
      </c>
      <c r="J628" s="6" t="n">
        <f aca="false">IF(OR(B628&lt;Rules!$B$2,B628&gt;Rules!$B$3,ABS(I628)&gt;Rules!$B$4,OR(B629&lt;Rules!$B$2,B629&gt;Rules!$B$3,ABS(I629)&gt;Rules!$B$4)),1,0)</f>
        <v>0</v>
      </c>
      <c r="K628" s="6" t="str">
        <f aca="false">IF(F628=1,COUNTIF($F$2:F628,1),"")</f>
        <v/>
      </c>
    </row>
    <row r="629" customFormat="false" ht="15" hidden="false" customHeight="false" outlineLevel="0" collapsed="false">
      <c r="A629" s="6" t="n">
        <v>5050.368</v>
      </c>
      <c r="B629" s="6" t="n">
        <v>1.96556776556777</v>
      </c>
      <c r="C629" s="6" t="n">
        <v>73</v>
      </c>
      <c r="D629" s="6" t="n">
        <v>-1</v>
      </c>
      <c r="E629" s="6" t="n">
        <v>1.81465201465201</v>
      </c>
      <c r="F629" s="6" t="n">
        <v>0</v>
      </c>
      <c r="G629" s="6" t="n">
        <v>0.155311355311355</v>
      </c>
      <c r="H629" s="6" t="str">
        <f aca="false">IF(AND(A629&gt;=Stimuli!$B$2,A629&lt;=Stimuli!$C$2),Stimuli!$A$2,IF(AND(A629&gt;=Stimuli!$B$3,A629&lt;=Stimuli!$C$3),Stimuli!$A$3,IF(AND(A629&gt;=Stimuli!$B$4,A629&lt;=Stimuli!$C$4),Stimuli!$A$4,"")))</f>
        <v>01 Quiet baseline (60s)</v>
      </c>
      <c r="I629" s="6" t="n">
        <f aca="false">(B629-B628)/((A629-A628)/1000)</f>
        <v>0.750183150183034</v>
      </c>
      <c r="J629" s="6" t="n">
        <f aca="false">IF(OR(B629&lt;Rules!$B$2,B629&gt;Rules!$B$3,ABS(I629)&gt;Rules!$B$4,OR(B630&lt;Rules!$B$2,B630&gt;Rules!$B$3,ABS(I630)&gt;Rules!$B$4)),1,0)</f>
        <v>0</v>
      </c>
      <c r="K629" s="6" t="str">
        <f aca="false">IF(F629=1,COUNTIF($F$2:F629,1),"")</f>
        <v/>
      </c>
    </row>
    <row r="630" customFormat="false" ht="15" hidden="false" customHeight="false" outlineLevel="0" collapsed="false">
      <c r="A630" s="6" t="n">
        <v>5058.1805</v>
      </c>
      <c r="B630" s="6" t="n">
        <v>1.96117216117216</v>
      </c>
      <c r="C630" s="6" t="n">
        <v>73</v>
      </c>
      <c r="D630" s="6" t="n">
        <v>-1</v>
      </c>
      <c r="E630" s="6" t="n">
        <v>1.81465201465201</v>
      </c>
      <c r="F630" s="6" t="n">
        <v>0</v>
      </c>
      <c r="G630" s="6" t="n">
        <v>0.155311355311355</v>
      </c>
      <c r="H630" s="6" t="str">
        <f aca="false">IF(AND(A630&gt;=Stimuli!$B$2,A630&lt;=Stimuli!$C$2),Stimuli!$A$2,IF(AND(A630&gt;=Stimuli!$B$3,A630&lt;=Stimuli!$C$3),Stimuli!$A$3,IF(AND(A630&gt;=Stimuli!$B$4,A630&lt;=Stimuli!$C$4),Stimuli!$A$4,"")))</f>
        <v>01 Quiet baseline (60s)</v>
      </c>
      <c r="I630" s="6" t="n">
        <f aca="false">(B630-B629)/((A630-A629)/1000)</f>
        <v>-0.562637362637304</v>
      </c>
      <c r="J630" s="6" t="n">
        <f aca="false">IF(OR(B630&lt;Rules!$B$2,B630&gt;Rules!$B$3,ABS(I630)&gt;Rules!$B$4,OR(B631&lt;Rules!$B$2,B631&gt;Rules!$B$3,ABS(I631)&gt;Rules!$B$4)),1,0)</f>
        <v>0</v>
      </c>
      <c r="K630" s="6" t="str">
        <f aca="false">IF(F630=1,COUNTIF($F$2:F630,1),"")</f>
        <v/>
      </c>
    </row>
    <row r="631" customFormat="false" ht="15" hidden="false" customHeight="false" outlineLevel="0" collapsed="false">
      <c r="A631" s="6" t="n">
        <v>5065.993</v>
      </c>
      <c r="B631" s="6" t="n">
        <v>1.96703296703297</v>
      </c>
      <c r="C631" s="6" t="n">
        <v>73</v>
      </c>
      <c r="D631" s="6" t="n">
        <v>-1</v>
      </c>
      <c r="E631" s="6" t="n">
        <v>1.81465201465201</v>
      </c>
      <c r="F631" s="6" t="n">
        <v>0</v>
      </c>
      <c r="G631" s="6" t="n">
        <v>0.155311355311355</v>
      </c>
      <c r="H631" s="6" t="str">
        <f aca="false">IF(AND(A631&gt;=Stimuli!$B$2,A631&lt;=Stimuli!$C$2),Stimuli!$A$2,IF(AND(A631&gt;=Stimuli!$B$3,A631&lt;=Stimuli!$C$3),Stimuli!$A$3,IF(AND(A631&gt;=Stimuli!$B$4,A631&lt;=Stimuli!$C$4),Stimuli!$A$4,"")))</f>
        <v>01 Quiet baseline (60s)</v>
      </c>
      <c r="I631" s="6" t="n">
        <f aca="false">(B631-B630)/((A631-A630)/1000)</f>
        <v>0.750183150183148</v>
      </c>
      <c r="J631" s="6" t="n">
        <f aca="false">IF(OR(B631&lt;Rules!$B$2,B631&gt;Rules!$B$3,ABS(I631)&gt;Rules!$B$4,OR(B632&lt;Rules!$B$2,B632&gt;Rules!$B$3,ABS(I632)&gt;Rules!$B$4)),1,0)</f>
        <v>0</v>
      </c>
      <c r="K631" s="6" t="str">
        <f aca="false">IF(F631=1,COUNTIF($F$2:F631,1),"")</f>
        <v/>
      </c>
    </row>
    <row r="632" customFormat="false" ht="15" hidden="false" customHeight="false" outlineLevel="0" collapsed="false">
      <c r="A632" s="6" t="n">
        <v>5073.8055</v>
      </c>
      <c r="B632" s="6" t="n">
        <v>1.96263736263736</v>
      </c>
      <c r="C632" s="6" t="n">
        <v>73</v>
      </c>
      <c r="D632" s="6" t="n">
        <v>-1</v>
      </c>
      <c r="E632" s="6" t="n">
        <v>1.81465201465201</v>
      </c>
      <c r="F632" s="6" t="n">
        <v>0</v>
      </c>
      <c r="G632" s="6" t="n">
        <v>0.155311355311355</v>
      </c>
      <c r="H632" s="6" t="str">
        <f aca="false">IF(AND(A632&gt;=Stimuli!$B$2,A632&lt;=Stimuli!$C$2),Stimuli!$A$2,IF(AND(A632&gt;=Stimuli!$B$3,A632&lt;=Stimuli!$C$3),Stimuli!$A$3,IF(AND(A632&gt;=Stimuli!$B$4,A632&lt;=Stimuli!$C$4),Stimuli!$A$4,"")))</f>
        <v>01 Quiet baseline (60s)</v>
      </c>
      <c r="I632" s="6" t="n">
        <f aca="false">(B632-B631)/((A632-A631)/1000)</f>
        <v>-0.562637362637418</v>
      </c>
      <c r="J632" s="6" t="n">
        <f aca="false">IF(OR(B632&lt;Rules!$B$2,B632&gt;Rules!$B$3,ABS(I632)&gt;Rules!$B$4,OR(B633&lt;Rules!$B$2,B633&gt;Rules!$B$3,ABS(I633)&gt;Rules!$B$4)),1,0)</f>
        <v>0</v>
      </c>
      <c r="K632" s="6" t="str">
        <f aca="false">IF(F632=1,COUNTIF($F$2:F632,1),"")</f>
        <v/>
      </c>
    </row>
    <row r="633" customFormat="false" ht="15" hidden="false" customHeight="false" outlineLevel="0" collapsed="false">
      <c r="A633" s="6" t="n">
        <v>5081.618</v>
      </c>
      <c r="B633" s="6" t="n">
        <v>1.96703296703297</v>
      </c>
      <c r="C633" s="6" t="n">
        <v>73</v>
      </c>
      <c r="D633" s="6" t="n">
        <v>-1</v>
      </c>
      <c r="E633" s="6" t="n">
        <v>1.81465201465201</v>
      </c>
      <c r="F633" s="6" t="n">
        <v>0</v>
      </c>
      <c r="G633" s="6" t="n">
        <v>0.155311355311355</v>
      </c>
      <c r="H633" s="6" t="str">
        <f aca="false">IF(AND(A633&gt;=Stimuli!$B$2,A633&lt;=Stimuli!$C$2),Stimuli!$A$2,IF(AND(A633&gt;=Stimuli!$B$3,A633&lt;=Stimuli!$C$3),Stimuli!$A$3,IF(AND(A633&gt;=Stimuli!$B$4,A633&lt;=Stimuli!$C$4),Stimuli!$A$4,"")))</f>
        <v>01 Quiet baseline (60s)</v>
      </c>
      <c r="I633" s="6" t="n">
        <f aca="false">(B633-B632)/((A633-A632)/1000)</f>
        <v>0.562637362637418</v>
      </c>
      <c r="J633" s="6" t="n">
        <f aca="false">IF(OR(B633&lt;Rules!$B$2,B633&gt;Rules!$B$3,ABS(I633)&gt;Rules!$B$4,OR(B634&lt;Rules!$B$2,B634&gt;Rules!$B$3,ABS(I634)&gt;Rules!$B$4)),1,0)</f>
        <v>0</v>
      </c>
      <c r="K633" s="6" t="str">
        <f aca="false">IF(F633=1,COUNTIF($F$2:F633,1),"")</f>
        <v/>
      </c>
    </row>
    <row r="634" customFormat="false" ht="15" hidden="false" customHeight="false" outlineLevel="0" collapsed="false">
      <c r="A634" s="6" t="n">
        <v>5089.4305</v>
      </c>
      <c r="B634" s="6" t="n">
        <v>1.96410256410256</v>
      </c>
      <c r="C634" s="6" t="n">
        <v>73</v>
      </c>
      <c r="D634" s="6" t="n">
        <v>-1</v>
      </c>
      <c r="E634" s="6" t="n">
        <v>1.81465201465201</v>
      </c>
      <c r="F634" s="6" t="n">
        <v>0</v>
      </c>
      <c r="G634" s="6" t="n">
        <v>0.155311355311355</v>
      </c>
      <c r="H634" s="6" t="str">
        <f aca="false">IF(AND(A634&gt;=Stimuli!$B$2,A634&lt;=Stimuli!$C$2),Stimuli!$A$2,IF(AND(A634&gt;=Stimuli!$B$3,A634&lt;=Stimuli!$C$3),Stimuli!$A$3,IF(AND(A634&gt;=Stimuli!$B$4,A634&lt;=Stimuli!$C$4),Stimuli!$A$4,"")))</f>
        <v>01 Quiet baseline (60s)</v>
      </c>
      <c r="I634" s="6" t="n">
        <f aca="false">(B634-B633)/((A634-A633)/1000)</f>
        <v>-0.375091575091574</v>
      </c>
      <c r="J634" s="6" t="n">
        <f aca="false">IF(OR(B634&lt;Rules!$B$2,B634&gt;Rules!$B$3,ABS(I634)&gt;Rules!$B$4,OR(B635&lt;Rules!$B$2,B635&gt;Rules!$B$3,ABS(I635)&gt;Rules!$B$4)),1,0)</f>
        <v>0</v>
      </c>
      <c r="K634" s="6" t="str">
        <f aca="false">IF(F634=1,COUNTIF($F$2:F634,1),"")</f>
        <v/>
      </c>
    </row>
    <row r="635" customFormat="false" ht="15" hidden="false" customHeight="false" outlineLevel="0" collapsed="false">
      <c r="A635" s="6" t="n">
        <v>5097.243</v>
      </c>
      <c r="B635" s="6" t="n">
        <v>1.96703296703297</v>
      </c>
      <c r="C635" s="6" t="n">
        <v>73</v>
      </c>
      <c r="D635" s="6" t="n">
        <v>-1</v>
      </c>
      <c r="E635" s="6" t="n">
        <v>1.81465201465201</v>
      </c>
      <c r="F635" s="6" t="n">
        <v>0</v>
      </c>
      <c r="G635" s="6" t="n">
        <v>0.155311355311355</v>
      </c>
      <c r="H635" s="6" t="str">
        <f aca="false">IF(AND(A635&gt;=Stimuli!$B$2,A635&lt;=Stimuli!$C$2),Stimuli!$A$2,IF(AND(A635&gt;=Stimuli!$B$3,A635&lt;=Stimuli!$C$3),Stimuli!$A$3,IF(AND(A635&gt;=Stimuli!$B$4,A635&lt;=Stimuli!$C$4),Stimuli!$A$4,"")))</f>
        <v>01 Quiet baseline (60s)</v>
      </c>
      <c r="I635" s="6" t="n">
        <f aca="false">(B635-B634)/((A635-A634)/1000)</f>
        <v>0.375091575091574</v>
      </c>
      <c r="J635" s="6" t="n">
        <f aca="false">IF(OR(B635&lt;Rules!$B$2,B635&gt;Rules!$B$3,ABS(I635)&gt;Rules!$B$4,OR(B636&lt;Rules!$B$2,B636&gt;Rules!$B$3,ABS(I636)&gt;Rules!$B$4)),1,0)</f>
        <v>0</v>
      </c>
      <c r="K635" s="6" t="str">
        <f aca="false">IF(F635=1,COUNTIF($F$2:F635,1),"")</f>
        <v/>
      </c>
    </row>
    <row r="636" customFormat="false" ht="15" hidden="false" customHeight="false" outlineLevel="0" collapsed="false">
      <c r="A636" s="6" t="n">
        <v>5105.0555</v>
      </c>
      <c r="B636" s="6" t="n">
        <v>1.96703296703297</v>
      </c>
      <c r="C636" s="6" t="n">
        <v>73</v>
      </c>
      <c r="D636" s="6" t="n">
        <v>-1</v>
      </c>
      <c r="E636" s="6" t="n">
        <v>1.81465201465201</v>
      </c>
      <c r="F636" s="6" t="n">
        <v>0</v>
      </c>
      <c r="G636" s="6" t="n">
        <v>0.155311355311355</v>
      </c>
      <c r="H636" s="6" t="str">
        <f aca="false">IF(AND(A636&gt;=Stimuli!$B$2,A636&lt;=Stimuli!$C$2),Stimuli!$A$2,IF(AND(A636&gt;=Stimuli!$B$3,A636&lt;=Stimuli!$C$3),Stimuli!$A$3,IF(AND(A636&gt;=Stimuli!$B$4,A636&lt;=Stimuli!$C$4),Stimuli!$A$4,"")))</f>
        <v>01 Quiet baseline (60s)</v>
      </c>
      <c r="I636" s="6" t="n">
        <f aca="false">(B636-B635)/((A636-A635)/1000)</f>
        <v>0</v>
      </c>
      <c r="J636" s="6" t="n">
        <f aca="false">IF(OR(B636&lt;Rules!$B$2,B636&gt;Rules!$B$3,ABS(I636)&gt;Rules!$B$4,OR(B637&lt;Rules!$B$2,B637&gt;Rules!$B$3,ABS(I637)&gt;Rules!$B$4)),1,0)</f>
        <v>0</v>
      </c>
      <c r="K636" s="6" t="str">
        <f aca="false">IF(F636=1,COUNTIF($F$2:F636,1),"")</f>
        <v/>
      </c>
    </row>
    <row r="637" customFormat="false" ht="15" hidden="false" customHeight="false" outlineLevel="0" collapsed="false">
      <c r="A637" s="6" t="n">
        <v>5112.868</v>
      </c>
      <c r="B637" s="6" t="n">
        <v>1.96703296703297</v>
      </c>
      <c r="C637" s="6" t="n">
        <v>73</v>
      </c>
      <c r="D637" s="6" t="n">
        <v>-1</v>
      </c>
      <c r="E637" s="6" t="n">
        <v>1.81465201465201</v>
      </c>
      <c r="F637" s="6" t="n">
        <v>0</v>
      </c>
      <c r="G637" s="6" t="n">
        <v>0.155311355311355</v>
      </c>
      <c r="H637" s="6" t="str">
        <f aca="false">IF(AND(A637&gt;=Stimuli!$B$2,A637&lt;=Stimuli!$C$2),Stimuli!$A$2,IF(AND(A637&gt;=Stimuli!$B$3,A637&lt;=Stimuli!$C$3),Stimuli!$A$3,IF(AND(A637&gt;=Stimuli!$B$4,A637&lt;=Stimuli!$C$4),Stimuli!$A$4,"")))</f>
        <v>01 Quiet baseline (60s)</v>
      </c>
      <c r="I637" s="6" t="n">
        <f aca="false">(B637-B636)/((A637-A636)/1000)</f>
        <v>0</v>
      </c>
      <c r="J637" s="6" t="n">
        <f aca="false">IF(OR(B637&lt;Rules!$B$2,B637&gt;Rules!$B$3,ABS(I637)&gt;Rules!$B$4,OR(B638&lt;Rules!$B$2,B638&gt;Rules!$B$3,ABS(I638)&gt;Rules!$B$4)),1,0)</f>
        <v>0</v>
      </c>
      <c r="K637" s="6" t="str">
        <f aca="false">IF(F637=1,COUNTIF($F$2:F637,1),"")</f>
        <v/>
      </c>
    </row>
    <row r="638" customFormat="false" ht="15" hidden="false" customHeight="false" outlineLevel="0" collapsed="false">
      <c r="A638" s="6" t="n">
        <v>5120.6805</v>
      </c>
      <c r="B638" s="6" t="n">
        <v>1.96996336996337</v>
      </c>
      <c r="C638" s="6" t="n">
        <v>73</v>
      </c>
      <c r="D638" s="6" t="n">
        <v>-1</v>
      </c>
      <c r="E638" s="6" t="n">
        <v>1.81465201465201</v>
      </c>
      <c r="F638" s="6" t="n">
        <v>0</v>
      </c>
      <c r="G638" s="6" t="n">
        <v>0.155311355311355</v>
      </c>
      <c r="H638" s="6" t="str">
        <f aca="false">IF(AND(A638&gt;=Stimuli!$B$2,A638&lt;=Stimuli!$C$2),Stimuli!$A$2,IF(AND(A638&gt;=Stimuli!$B$3,A638&lt;=Stimuli!$C$3),Stimuli!$A$3,IF(AND(A638&gt;=Stimuli!$B$4,A638&lt;=Stimuli!$C$4),Stimuli!$A$4,"")))</f>
        <v>01 Quiet baseline (60s)</v>
      </c>
      <c r="I638" s="6" t="n">
        <f aca="false">(B638-B637)/((A638-A637)/1000)</f>
        <v>0.375091575091602</v>
      </c>
      <c r="J638" s="6" t="n">
        <f aca="false">IF(OR(B638&lt;Rules!$B$2,B638&gt;Rules!$B$3,ABS(I638)&gt;Rules!$B$4,OR(B639&lt;Rules!$B$2,B639&gt;Rules!$B$3,ABS(I639)&gt;Rules!$B$4)),1,0)</f>
        <v>0</v>
      </c>
      <c r="K638" s="6" t="str">
        <f aca="false">IF(F638=1,COUNTIF($F$2:F638,1),"")</f>
        <v/>
      </c>
    </row>
    <row r="639" customFormat="false" ht="15" hidden="false" customHeight="false" outlineLevel="0" collapsed="false">
      <c r="A639" s="6" t="n">
        <v>5128.493</v>
      </c>
      <c r="B639" s="6" t="n">
        <v>1.96703296703297</v>
      </c>
      <c r="C639" s="6" t="n">
        <v>73</v>
      </c>
      <c r="D639" s="6" t="n">
        <v>-1</v>
      </c>
      <c r="E639" s="6" t="n">
        <v>1.81465201465201</v>
      </c>
      <c r="F639" s="6" t="n">
        <v>0</v>
      </c>
      <c r="G639" s="6" t="n">
        <v>0.155311355311355</v>
      </c>
      <c r="H639" s="6" t="str">
        <f aca="false">IF(AND(A639&gt;=Stimuli!$B$2,A639&lt;=Stimuli!$C$2),Stimuli!$A$2,IF(AND(A639&gt;=Stimuli!$B$3,A639&lt;=Stimuli!$C$3),Stimuli!$A$3,IF(AND(A639&gt;=Stimuli!$B$4,A639&lt;=Stimuli!$C$4),Stimuli!$A$4,"")))</f>
        <v>01 Quiet baseline (60s)</v>
      </c>
      <c r="I639" s="6" t="n">
        <f aca="false">(B639-B638)/((A639-A638)/1000)</f>
        <v>-0.375091575091602</v>
      </c>
      <c r="J639" s="6" t="n">
        <f aca="false">IF(OR(B639&lt;Rules!$B$2,B639&gt;Rules!$B$3,ABS(I639)&gt;Rules!$B$4,OR(B640&lt;Rules!$B$2,B640&gt;Rules!$B$3,ABS(I640)&gt;Rules!$B$4)),1,0)</f>
        <v>0</v>
      </c>
      <c r="K639" s="6" t="str">
        <f aca="false">IF(F639=1,COUNTIF($F$2:F639,1),"")</f>
        <v/>
      </c>
    </row>
    <row r="640" customFormat="false" ht="15" hidden="false" customHeight="false" outlineLevel="0" collapsed="false">
      <c r="A640" s="6" t="n">
        <v>5136.3055</v>
      </c>
      <c r="B640" s="6" t="n">
        <v>1.97142857142857</v>
      </c>
      <c r="C640" s="6" t="n">
        <v>73</v>
      </c>
      <c r="D640" s="6" t="n">
        <v>-1</v>
      </c>
      <c r="E640" s="6" t="n">
        <v>1.81465201465201</v>
      </c>
      <c r="F640" s="6" t="n">
        <v>0</v>
      </c>
      <c r="G640" s="6" t="n">
        <v>0.155311355311355</v>
      </c>
      <c r="H640" s="6" t="str">
        <f aca="false">IF(AND(A640&gt;=Stimuli!$B$2,A640&lt;=Stimuli!$C$2),Stimuli!$A$2,IF(AND(A640&gt;=Stimuli!$B$3,A640&lt;=Stimuli!$C$3),Stimuli!$A$3,IF(AND(A640&gt;=Stimuli!$B$4,A640&lt;=Stimuli!$C$4),Stimuli!$A$4,"")))</f>
        <v>01 Quiet baseline (60s)</v>
      </c>
      <c r="I640" s="6" t="n">
        <f aca="false">(B640-B639)/((A640-A639)/1000)</f>
        <v>0.562637362637332</v>
      </c>
      <c r="J640" s="6" t="n">
        <f aca="false">IF(OR(B640&lt;Rules!$B$2,B640&gt;Rules!$B$3,ABS(I640)&gt;Rules!$B$4,OR(B641&lt;Rules!$B$2,B641&gt;Rules!$B$3,ABS(I641)&gt;Rules!$B$4)),1,0)</f>
        <v>0</v>
      </c>
      <c r="K640" s="6" t="str">
        <f aca="false">IF(F640=1,COUNTIF($F$2:F640,1),"")</f>
        <v/>
      </c>
    </row>
    <row r="641" customFormat="false" ht="15" hidden="false" customHeight="false" outlineLevel="0" collapsed="false">
      <c r="A641" s="6" t="n">
        <v>5144.118</v>
      </c>
      <c r="B641" s="6" t="n">
        <v>1.96849816849817</v>
      </c>
      <c r="C641" s="6" t="n">
        <v>73</v>
      </c>
      <c r="D641" s="6" t="n">
        <v>-1</v>
      </c>
      <c r="E641" s="6" t="n">
        <v>1.81465201465201</v>
      </c>
      <c r="F641" s="6" t="n">
        <v>0</v>
      </c>
      <c r="G641" s="6" t="n">
        <v>0.155311355311355</v>
      </c>
      <c r="H641" s="6" t="str">
        <f aca="false">IF(AND(A641&gt;=Stimuli!$B$2,A641&lt;=Stimuli!$C$2),Stimuli!$A$2,IF(AND(A641&gt;=Stimuli!$B$3,A641&lt;=Stimuli!$C$3),Stimuli!$A$3,IF(AND(A641&gt;=Stimuli!$B$4,A641&lt;=Stimuli!$C$4),Stimuli!$A$4,"")))</f>
        <v>01 Quiet baseline (60s)</v>
      </c>
      <c r="I641" s="6" t="n">
        <f aca="false">(B641-B640)/((A641-A640)/1000)</f>
        <v>-0.375091575091602</v>
      </c>
      <c r="J641" s="6" t="n">
        <f aca="false">IF(OR(B641&lt;Rules!$B$2,B641&gt;Rules!$B$3,ABS(I641)&gt;Rules!$B$4,OR(B642&lt;Rules!$B$2,B642&gt;Rules!$B$3,ABS(I642)&gt;Rules!$B$4)),1,0)</f>
        <v>0</v>
      </c>
      <c r="K641" s="6" t="str">
        <f aca="false">IF(F641=1,COUNTIF($F$2:F641,1),"")</f>
        <v/>
      </c>
    </row>
    <row r="642" customFormat="false" ht="15" hidden="false" customHeight="false" outlineLevel="0" collapsed="false">
      <c r="A642" s="6" t="n">
        <v>5151.9305</v>
      </c>
      <c r="B642" s="6" t="n">
        <v>1.97435897435897</v>
      </c>
      <c r="C642" s="6" t="n">
        <v>73</v>
      </c>
      <c r="D642" s="6" t="n">
        <v>-1</v>
      </c>
      <c r="E642" s="6" t="n">
        <v>1.81465201465201</v>
      </c>
      <c r="F642" s="6" t="n">
        <v>0</v>
      </c>
      <c r="G642" s="6" t="n">
        <v>0.155311355311355</v>
      </c>
      <c r="H642" s="6" t="str">
        <f aca="false">IF(AND(A642&gt;=Stimuli!$B$2,A642&lt;=Stimuli!$C$2),Stimuli!$A$2,IF(AND(A642&gt;=Stimuli!$B$3,A642&lt;=Stimuli!$C$3),Stimuli!$A$3,IF(AND(A642&gt;=Stimuli!$B$4,A642&lt;=Stimuli!$C$4),Stimuli!$A$4,"")))</f>
        <v>01 Quiet baseline (60s)</v>
      </c>
      <c r="I642" s="6" t="n">
        <f aca="false">(B642-B641)/((A642-A641)/1000)</f>
        <v>0.750183150183176</v>
      </c>
      <c r="J642" s="6" t="n">
        <f aca="false">IF(OR(B642&lt;Rules!$B$2,B642&gt;Rules!$B$3,ABS(I642)&gt;Rules!$B$4,OR(B643&lt;Rules!$B$2,B643&gt;Rules!$B$3,ABS(I643)&gt;Rules!$B$4)),1,0)</f>
        <v>0</v>
      </c>
      <c r="K642" s="6" t="str">
        <f aca="false">IF(F642=1,COUNTIF($F$2:F642,1),"")</f>
        <v/>
      </c>
    </row>
    <row r="643" customFormat="false" ht="15" hidden="false" customHeight="false" outlineLevel="0" collapsed="false">
      <c r="A643" s="6" t="n">
        <v>5159.743</v>
      </c>
      <c r="B643" s="6" t="n">
        <v>1.96849816849817</v>
      </c>
      <c r="C643" s="6" t="n">
        <v>73</v>
      </c>
      <c r="D643" s="6" t="n">
        <v>-1</v>
      </c>
      <c r="E643" s="6" t="n">
        <v>1.81465201465201</v>
      </c>
      <c r="F643" s="6" t="n">
        <v>0</v>
      </c>
      <c r="G643" s="6" t="n">
        <v>0.155311355311355</v>
      </c>
      <c r="H643" s="6" t="str">
        <f aca="false">IF(AND(A643&gt;=Stimuli!$B$2,A643&lt;=Stimuli!$C$2),Stimuli!$A$2,IF(AND(A643&gt;=Stimuli!$B$3,A643&lt;=Stimuli!$C$3),Stimuli!$A$3,IF(AND(A643&gt;=Stimuli!$B$4,A643&lt;=Stimuli!$C$4),Stimuli!$A$4,"")))</f>
        <v>01 Quiet baseline (60s)</v>
      </c>
      <c r="I643" s="6" t="n">
        <f aca="false">(B643-B642)/((A643-A642)/1000)</f>
        <v>-0.750183150183176</v>
      </c>
      <c r="J643" s="6" t="n">
        <f aca="false">IF(OR(B643&lt;Rules!$B$2,B643&gt;Rules!$B$3,ABS(I643)&gt;Rules!$B$4,OR(B644&lt;Rules!$B$2,B644&gt;Rules!$B$3,ABS(I644)&gt;Rules!$B$4)),1,0)</f>
        <v>0</v>
      </c>
      <c r="K643" s="6" t="str">
        <f aca="false">IF(F643=1,COUNTIF($F$2:F643,1),"")</f>
        <v/>
      </c>
    </row>
    <row r="644" customFormat="false" ht="15" hidden="false" customHeight="false" outlineLevel="0" collapsed="false">
      <c r="A644" s="6" t="n">
        <v>5167.5555</v>
      </c>
      <c r="B644" s="6" t="n">
        <v>1.97435897435897</v>
      </c>
      <c r="C644" s="6" t="n">
        <v>73</v>
      </c>
      <c r="D644" s="6" t="n">
        <v>-1</v>
      </c>
      <c r="E644" s="6" t="n">
        <v>1.81465201465201</v>
      </c>
      <c r="F644" s="6" t="n">
        <v>0</v>
      </c>
      <c r="G644" s="6" t="n">
        <v>0.155311355311355</v>
      </c>
      <c r="H644" s="6" t="str">
        <f aca="false">IF(AND(A644&gt;=Stimuli!$B$2,A644&lt;=Stimuli!$C$2),Stimuli!$A$2,IF(AND(A644&gt;=Stimuli!$B$3,A644&lt;=Stimuli!$C$3),Stimuli!$A$3,IF(AND(A644&gt;=Stimuli!$B$4,A644&lt;=Stimuli!$C$4),Stimuli!$A$4,"")))</f>
        <v>01 Quiet baseline (60s)</v>
      </c>
      <c r="I644" s="6" t="n">
        <f aca="false">(B644-B643)/((A644-A643)/1000)</f>
        <v>0.750183150183176</v>
      </c>
      <c r="J644" s="6" t="n">
        <f aca="false">IF(OR(B644&lt;Rules!$B$2,B644&gt;Rules!$B$3,ABS(I644)&gt;Rules!$B$4,OR(B645&lt;Rules!$B$2,B645&gt;Rules!$B$3,ABS(I645)&gt;Rules!$B$4)),1,0)</f>
        <v>0</v>
      </c>
      <c r="K644" s="6" t="str">
        <f aca="false">IF(F644=1,COUNTIF($F$2:F644,1),"")</f>
        <v/>
      </c>
    </row>
    <row r="645" customFormat="false" ht="15" hidden="false" customHeight="false" outlineLevel="0" collapsed="false">
      <c r="A645" s="6" t="n">
        <v>5175.368</v>
      </c>
      <c r="B645" s="6" t="n">
        <v>1.96849816849817</v>
      </c>
      <c r="C645" s="6" t="n">
        <v>73</v>
      </c>
      <c r="D645" s="6" t="n">
        <v>-1</v>
      </c>
      <c r="E645" s="6" t="n">
        <v>1.81465201465201</v>
      </c>
      <c r="F645" s="6" t="n">
        <v>0</v>
      </c>
      <c r="G645" s="6" t="n">
        <v>0.155311355311355</v>
      </c>
      <c r="H645" s="6" t="str">
        <f aca="false">IF(AND(A645&gt;=Stimuli!$B$2,A645&lt;=Stimuli!$C$2),Stimuli!$A$2,IF(AND(A645&gt;=Stimuli!$B$3,A645&lt;=Stimuli!$C$3),Stimuli!$A$3,IF(AND(A645&gt;=Stimuli!$B$4,A645&lt;=Stimuli!$C$4),Stimuli!$A$4,"")))</f>
        <v>01 Quiet baseline (60s)</v>
      </c>
      <c r="I645" s="6" t="n">
        <f aca="false">(B645-B644)/((A645-A644)/1000)</f>
        <v>-0.750183150183176</v>
      </c>
      <c r="J645" s="6" t="n">
        <f aca="false">IF(OR(B645&lt;Rules!$B$2,B645&gt;Rules!$B$3,ABS(I645)&gt;Rules!$B$4,OR(B646&lt;Rules!$B$2,B646&gt;Rules!$B$3,ABS(I646)&gt;Rules!$B$4)),1,0)</f>
        <v>0</v>
      </c>
      <c r="K645" s="6" t="str">
        <f aca="false">IF(F645=1,COUNTIF($F$2:F645,1),"")</f>
        <v/>
      </c>
    </row>
    <row r="646" customFormat="false" ht="15" hidden="false" customHeight="false" outlineLevel="0" collapsed="false">
      <c r="A646" s="6" t="n">
        <v>5183.1805</v>
      </c>
      <c r="B646" s="6" t="n">
        <v>1.97582417582418</v>
      </c>
      <c r="C646" s="6" t="n">
        <v>73</v>
      </c>
      <c r="D646" s="6" t="n">
        <v>-1</v>
      </c>
      <c r="E646" s="6" t="n">
        <v>1.81465201465201</v>
      </c>
      <c r="F646" s="6" t="n">
        <v>0</v>
      </c>
      <c r="G646" s="6" t="n">
        <v>0.155311355311355</v>
      </c>
      <c r="H646" s="6" t="str">
        <f aca="false">IF(AND(A646&gt;=Stimuli!$B$2,A646&lt;=Stimuli!$C$2),Stimuli!$A$2,IF(AND(A646&gt;=Stimuli!$B$3,A646&lt;=Stimuli!$C$3),Stimuli!$A$3,IF(AND(A646&gt;=Stimuli!$B$4,A646&lt;=Stimuli!$C$4),Stimuli!$A$4,"")))</f>
        <v>01 Quiet baseline (60s)</v>
      </c>
      <c r="I646" s="6" t="n">
        <f aca="false">(B646-B645)/((A646-A645)/1000)</f>
        <v>0.937728937728906</v>
      </c>
      <c r="J646" s="6" t="n">
        <f aca="false">IF(OR(B646&lt;Rules!$B$2,B646&gt;Rules!$B$3,ABS(I646)&gt;Rules!$B$4,OR(B647&lt;Rules!$B$2,B647&gt;Rules!$B$3,ABS(I647)&gt;Rules!$B$4)),1,0)</f>
        <v>0</v>
      </c>
      <c r="K646" s="6" t="str">
        <f aca="false">IF(F646=1,COUNTIF($F$2:F646,1),"")</f>
        <v/>
      </c>
    </row>
    <row r="647" customFormat="false" ht="15" hidden="false" customHeight="false" outlineLevel="0" collapsed="false">
      <c r="A647" s="6" t="n">
        <v>5190.993</v>
      </c>
      <c r="B647" s="6" t="n">
        <v>1.96996336996337</v>
      </c>
      <c r="C647" s="6" t="n">
        <v>73</v>
      </c>
      <c r="D647" s="6" t="n">
        <v>-1</v>
      </c>
      <c r="E647" s="6" t="n">
        <v>1.81465201465201</v>
      </c>
      <c r="F647" s="6" t="n">
        <v>0</v>
      </c>
      <c r="G647" s="6" t="n">
        <v>0.155311355311355</v>
      </c>
      <c r="H647" s="6" t="str">
        <f aca="false">IF(AND(A647&gt;=Stimuli!$B$2,A647&lt;=Stimuli!$C$2),Stimuli!$A$2,IF(AND(A647&gt;=Stimuli!$B$3,A647&lt;=Stimuli!$C$3),Stimuli!$A$3,IF(AND(A647&gt;=Stimuli!$B$4,A647&lt;=Stimuli!$C$4),Stimuli!$A$4,"")))</f>
        <v>01 Quiet baseline (60s)</v>
      </c>
      <c r="I647" s="6" t="n">
        <f aca="false">(B647-B646)/((A647-A646)/1000)</f>
        <v>-0.750183150183034</v>
      </c>
      <c r="J647" s="6" t="n">
        <f aca="false">IF(OR(B647&lt;Rules!$B$2,B647&gt;Rules!$B$3,ABS(I647)&gt;Rules!$B$4,OR(B648&lt;Rules!$B$2,B648&gt;Rules!$B$3,ABS(I648)&gt;Rules!$B$4)),1,0)</f>
        <v>0</v>
      </c>
      <c r="K647" s="6" t="str">
        <f aca="false">IF(F647=1,COUNTIF($F$2:F647,1),"")</f>
        <v/>
      </c>
    </row>
    <row r="648" customFormat="false" ht="15" hidden="false" customHeight="false" outlineLevel="0" collapsed="false">
      <c r="A648" s="6" t="n">
        <v>5198.8055</v>
      </c>
      <c r="B648" s="6" t="n">
        <v>1.97582417582418</v>
      </c>
      <c r="C648" s="6" t="n">
        <v>73</v>
      </c>
      <c r="D648" s="6" t="n">
        <v>-1</v>
      </c>
      <c r="E648" s="6" t="n">
        <v>1.81465201465201</v>
      </c>
      <c r="F648" s="6" t="n">
        <v>0</v>
      </c>
      <c r="G648" s="6" t="n">
        <v>0.155311355311355</v>
      </c>
      <c r="H648" s="6" t="str">
        <f aca="false">IF(AND(A648&gt;=Stimuli!$B$2,A648&lt;=Stimuli!$C$2),Stimuli!$A$2,IF(AND(A648&gt;=Stimuli!$B$3,A648&lt;=Stimuli!$C$3),Stimuli!$A$3,IF(AND(A648&gt;=Stimuli!$B$4,A648&lt;=Stimuli!$C$4),Stimuli!$A$4,"")))</f>
        <v>01 Quiet baseline (60s)</v>
      </c>
      <c r="I648" s="6" t="n">
        <f aca="false">(B648-B647)/((A648-A647)/1000)</f>
        <v>0.750183150183034</v>
      </c>
      <c r="J648" s="6" t="n">
        <f aca="false">IF(OR(B648&lt;Rules!$B$2,B648&gt;Rules!$B$3,ABS(I648)&gt;Rules!$B$4,OR(B649&lt;Rules!$B$2,B649&gt;Rules!$B$3,ABS(I649)&gt;Rules!$B$4)),1,0)</f>
        <v>0</v>
      </c>
      <c r="K648" s="6" t="str">
        <f aca="false">IF(F648=1,COUNTIF($F$2:F648,1),"")</f>
        <v/>
      </c>
    </row>
    <row r="649" customFormat="false" ht="15" hidden="false" customHeight="false" outlineLevel="0" collapsed="false">
      <c r="A649" s="6" t="n">
        <v>5206.618</v>
      </c>
      <c r="B649" s="6" t="n">
        <v>1.97142857142857</v>
      </c>
      <c r="C649" s="6" t="n">
        <v>73</v>
      </c>
      <c r="D649" s="6" t="n">
        <v>-1</v>
      </c>
      <c r="E649" s="6" t="n">
        <v>1.81465201465201</v>
      </c>
      <c r="F649" s="6" t="n">
        <v>0</v>
      </c>
      <c r="G649" s="6" t="n">
        <v>0.155311355311355</v>
      </c>
      <c r="H649" s="6" t="str">
        <f aca="false">IF(AND(A649&gt;=Stimuli!$B$2,A649&lt;=Stimuli!$C$2),Stimuli!$A$2,IF(AND(A649&gt;=Stimuli!$B$3,A649&lt;=Stimuli!$C$3),Stimuli!$A$3,IF(AND(A649&gt;=Stimuli!$B$4,A649&lt;=Stimuli!$C$4),Stimuli!$A$4,"")))</f>
        <v>01 Quiet baseline (60s)</v>
      </c>
      <c r="I649" s="6" t="n">
        <f aca="false">(B649-B648)/((A649-A648)/1000)</f>
        <v>-0.562637362637304</v>
      </c>
      <c r="J649" s="6" t="n">
        <f aca="false">IF(OR(B649&lt;Rules!$B$2,B649&gt;Rules!$B$3,ABS(I649)&gt;Rules!$B$4,OR(B650&lt;Rules!$B$2,B650&gt;Rules!$B$3,ABS(I650)&gt;Rules!$B$4)),1,0)</f>
        <v>0</v>
      </c>
      <c r="K649" s="6" t="str">
        <f aca="false">IF(F649=1,COUNTIF($F$2:F649,1),"")</f>
        <v/>
      </c>
    </row>
    <row r="650" customFormat="false" ht="15" hidden="false" customHeight="false" outlineLevel="0" collapsed="false">
      <c r="A650" s="6" t="n">
        <v>5214.4305</v>
      </c>
      <c r="B650" s="6" t="n">
        <v>1.97582417582418</v>
      </c>
      <c r="C650" s="6" t="n">
        <v>73</v>
      </c>
      <c r="D650" s="6" t="n">
        <v>-1</v>
      </c>
      <c r="E650" s="6" t="n">
        <v>1.81465201465201</v>
      </c>
      <c r="F650" s="6" t="n">
        <v>0</v>
      </c>
      <c r="G650" s="6" t="n">
        <v>0.155311355311355</v>
      </c>
      <c r="H650" s="6" t="str">
        <f aca="false">IF(AND(A650&gt;=Stimuli!$B$2,A650&lt;=Stimuli!$C$2),Stimuli!$A$2,IF(AND(A650&gt;=Stimuli!$B$3,A650&lt;=Stimuli!$C$3),Stimuli!$A$3,IF(AND(A650&gt;=Stimuli!$B$4,A650&lt;=Stimuli!$C$4),Stimuli!$A$4,"")))</f>
        <v>01 Quiet baseline (60s)</v>
      </c>
      <c r="I650" s="6" t="n">
        <f aca="false">(B650-B649)/((A650-A649)/1000)</f>
        <v>0.562637362637304</v>
      </c>
      <c r="J650" s="6" t="n">
        <f aca="false">IF(OR(B650&lt;Rules!$B$2,B650&gt;Rules!$B$3,ABS(I650)&gt;Rules!$B$4,OR(B651&lt;Rules!$B$2,B651&gt;Rules!$B$3,ABS(I651)&gt;Rules!$B$4)),1,0)</f>
        <v>0</v>
      </c>
      <c r="K650" s="6" t="str">
        <f aca="false">IF(F650=1,COUNTIF($F$2:F650,1),"")</f>
        <v/>
      </c>
    </row>
    <row r="651" customFormat="false" ht="15" hidden="false" customHeight="false" outlineLevel="0" collapsed="false">
      <c r="A651" s="6" t="n">
        <v>5222.243</v>
      </c>
      <c r="B651" s="6" t="n">
        <v>1.97435897435897</v>
      </c>
      <c r="C651" s="6" t="n">
        <v>73</v>
      </c>
      <c r="D651" s="6" t="n">
        <v>-1</v>
      </c>
      <c r="E651" s="6" t="n">
        <v>1.81465201465201</v>
      </c>
      <c r="F651" s="6" t="n">
        <v>0</v>
      </c>
      <c r="G651" s="6" t="n">
        <v>0.155311355311355</v>
      </c>
      <c r="H651" s="6" t="str">
        <f aca="false">IF(AND(A651&gt;=Stimuli!$B$2,A651&lt;=Stimuli!$C$2),Stimuli!$A$2,IF(AND(A651&gt;=Stimuli!$B$3,A651&lt;=Stimuli!$C$3),Stimuli!$A$3,IF(AND(A651&gt;=Stimuli!$B$4,A651&lt;=Stimuli!$C$4),Stimuli!$A$4,"")))</f>
        <v>01 Quiet baseline (60s)</v>
      </c>
      <c r="I651" s="6" t="n">
        <f aca="false">(B651-B650)/((A651-A650)/1000)</f>
        <v>-0.18754578754573</v>
      </c>
      <c r="J651" s="6" t="n">
        <f aca="false">IF(OR(B651&lt;Rules!$B$2,B651&gt;Rules!$B$3,ABS(I651)&gt;Rules!$B$4,OR(B652&lt;Rules!$B$2,B652&gt;Rules!$B$3,ABS(I652)&gt;Rules!$B$4)),1,0)</f>
        <v>0</v>
      </c>
      <c r="K651" s="6" t="str">
        <f aca="false">IF(F651=1,COUNTIF($F$2:F651,1),"")</f>
        <v/>
      </c>
    </row>
    <row r="652" customFormat="false" ht="15" hidden="false" customHeight="false" outlineLevel="0" collapsed="false">
      <c r="A652" s="6" t="n">
        <v>5230.0555</v>
      </c>
      <c r="B652" s="6" t="n">
        <v>1.97435897435897</v>
      </c>
      <c r="C652" s="6" t="n">
        <v>73</v>
      </c>
      <c r="D652" s="6" t="n">
        <v>-1</v>
      </c>
      <c r="E652" s="6" t="n">
        <v>1.81465201465201</v>
      </c>
      <c r="F652" s="6" t="n">
        <v>0</v>
      </c>
      <c r="G652" s="6" t="n">
        <v>0.155311355311355</v>
      </c>
      <c r="H652" s="6" t="str">
        <f aca="false">IF(AND(A652&gt;=Stimuli!$B$2,A652&lt;=Stimuli!$C$2),Stimuli!$A$2,IF(AND(A652&gt;=Stimuli!$B$3,A652&lt;=Stimuli!$C$3),Stimuli!$A$3,IF(AND(A652&gt;=Stimuli!$B$4,A652&lt;=Stimuli!$C$4),Stimuli!$A$4,"")))</f>
        <v>01 Quiet baseline (60s)</v>
      </c>
      <c r="I652" s="6" t="n">
        <f aca="false">(B652-B651)/((A652-A651)/1000)</f>
        <v>0</v>
      </c>
      <c r="J652" s="6" t="n">
        <f aca="false">IF(OR(B652&lt;Rules!$B$2,B652&gt;Rules!$B$3,ABS(I652)&gt;Rules!$B$4,OR(B653&lt;Rules!$B$2,B653&gt;Rules!$B$3,ABS(I653)&gt;Rules!$B$4)),1,0)</f>
        <v>0</v>
      </c>
      <c r="K652" s="6" t="str">
        <f aca="false">IF(F652=1,COUNTIF($F$2:F652,1),"")</f>
        <v/>
      </c>
    </row>
    <row r="653" customFormat="false" ht="15" hidden="false" customHeight="false" outlineLevel="0" collapsed="false">
      <c r="A653" s="6" t="n">
        <v>5237.868</v>
      </c>
      <c r="B653" s="6" t="n">
        <v>1.97435897435897</v>
      </c>
      <c r="C653" s="6" t="n">
        <v>73</v>
      </c>
      <c r="D653" s="6" t="n">
        <v>-1</v>
      </c>
      <c r="E653" s="6" t="n">
        <v>1.81465201465201</v>
      </c>
      <c r="F653" s="6" t="n">
        <v>0</v>
      </c>
      <c r="G653" s="6" t="n">
        <v>0.155311355311355</v>
      </c>
      <c r="H653" s="6" t="str">
        <f aca="false">IF(AND(A653&gt;=Stimuli!$B$2,A653&lt;=Stimuli!$C$2),Stimuli!$A$2,IF(AND(A653&gt;=Stimuli!$B$3,A653&lt;=Stimuli!$C$3),Stimuli!$A$3,IF(AND(A653&gt;=Stimuli!$B$4,A653&lt;=Stimuli!$C$4),Stimuli!$A$4,"")))</f>
        <v>01 Quiet baseline (60s)</v>
      </c>
      <c r="I653" s="6" t="n">
        <f aca="false">(B653-B652)/((A653-A652)/1000)</f>
        <v>0</v>
      </c>
      <c r="J653" s="6" t="n">
        <f aca="false">IF(OR(B653&lt;Rules!$B$2,B653&gt;Rules!$B$3,ABS(I653)&gt;Rules!$B$4,OR(B654&lt;Rules!$B$2,B654&gt;Rules!$B$3,ABS(I654)&gt;Rules!$B$4)),1,0)</f>
        <v>0</v>
      </c>
      <c r="K653" s="6" t="str">
        <f aca="false">IF(F653=1,COUNTIF($F$2:F653,1),"")</f>
        <v/>
      </c>
    </row>
    <row r="654" customFormat="false" ht="15" hidden="false" customHeight="false" outlineLevel="0" collapsed="false">
      <c r="A654" s="6" t="n">
        <v>5245.6805</v>
      </c>
      <c r="B654" s="6" t="n">
        <v>1.97435897435897</v>
      </c>
      <c r="C654" s="6" t="n">
        <v>73</v>
      </c>
      <c r="D654" s="6" t="n">
        <v>-1</v>
      </c>
      <c r="E654" s="6" t="n">
        <v>1.81465201465201</v>
      </c>
      <c r="F654" s="6" t="n">
        <v>0</v>
      </c>
      <c r="G654" s="6" t="n">
        <v>0.155311355311355</v>
      </c>
      <c r="H654" s="6" t="str">
        <f aca="false">IF(AND(A654&gt;=Stimuli!$B$2,A654&lt;=Stimuli!$C$2),Stimuli!$A$2,IF(AND(A654&gt;=Stimuli!$B$3,A654&lt;=Stimuli!$C$3),Stimuli!$A$3,IF(AND(A654&gt;=Stimuli!$B$4,A654&lt;=Stimuli!$C$4),Stimuli!$A$4,"")))</f>
        <v>01 Quiet baseline (60s)</v>
      </c>
      <c r="I654" s="6" t="n">
        <f aca="false">(B654-B653)/((A654-A653)/1000)</f>
        <v>0</v>
      </c>
      <c r="J654" s="6" t="n">
        <f aca="false">IF(OR(B654&lt;Rules!$B$2,B654&gt;Rules!$B$3,ABS(I654)&gt;Rules!$B$4,OR(B655&lt;Rules!$B$2,B655&gt;Rules!$B$3,ABS(I655)&gt;Rules!$B$4)),1,0)</f>
        <v>0</v>
      </c>
      <c r="K654" s="6" t="str">
        <f aca="false">IF(F654=1,COUNTIF($F$2:F654,1),"")</f>
        <v/>
      </c>
    </row>
    <row r="655" customFormat="false" ht="15" hidden="false" customHeight="false" outlineLevel="0" collapsed="false">
      <c r="A655" s="6" t="n">
        <v>5253.493</v>
      </c>
      <c r="B655" s="6" t="n">
        <v>1.97728937728938</v>
      </c>
      <c r="C655" s="6" t="n">
        <v>73</v>
      </c>
      <c r="D655" s="6" t="n">
        <v>-1</v>
      </c>
      <c r="E655" s="6" t="n">
        <v>1.81465201465201</v>
      </c>
      <c r="F655" s="6" t="n">
        <v>0</v>
      </c>
      <c r="G655" s="6" t="n">
        <v>0.155311355311355</v>
      </c>
      <c r="H655" s="6" t="str">
        <f aca="false">IF(AND(A655&gt;=Stimuli!$B$2,A655&lt;=Stimuli!$C$2),Stimuli!$A$2,IF(AND(A655&gt;=Stimuli!$B$3,A655&lt;=Stimuli!$C$3),Stimuli!$A$3,IF(AND(A655&gt;=Stimuli!$B$4,A655&lt;=Stimuli!$C$4),Stimuli!$A$4,"")))</f>
        <v>01 Quiet baseline (60s)</v>
      </c>
      <c r="I655" s="6" t="n">
        <f aca="false">(B655-B654)/((A655-A654)/1000)</f>
        <v>0.375091575091574</v>
      </c>
      <c r="J655" s="6" t="n">
        <f aca="false">IF(OR(B655&lt;Rules!$B$2,B655&gt;Rules!$B$3,ABS(I655)&gt;Rules!$B$4,OR(B656&lt;Rules!$B$2,B656&gt;Rules!$B$3,ABS(I656)&gt;Rules!$B$4)),1,0)</f>
        <v>0</v>
      </c>
      <c r="K655" s="6" t="str">
        <f aca="false">IF(F655=1,COUNTIF($F$2:F655,1),"")</f>
        <v/>
      </c>
    </row>
    <row r="656" customFormat="false" ht="15" hidden="false" customHeight="false" outlineLevel="0" collapsed="false">
      <c r="A656" s="6" t="n">
        <v>5261.3055</v>
      </c>
      <c r="B656" s="6" t="n">
        <v>1.97435897435897</v>
      </c>
      <c r="C656" s="6" t="n">
        <v>73</v>
      </c>
      <c r="D656" s="6" t="n">
        <v>-1</v>
      </c>
      <c r="E656" s="6" t="n">
        <v>1.81465201465201</v>
      </c>
      <c r="F656" s="6" t="n">
        <v>0</v>
      </c>
      <c r="G656" s="6" t="n">
        <v>0.155311355311355</v>
      </c>
      <c r="H656" s="6" t="str">
        <f aca="false">IF(AND(A656&gt;=Stimuli!$B$2,A656&lt;=Stimuli!$C$2),Stimuli!$A$2,IF(AND(A656&gt;=Stimuli!$B$3,A656&lt;=Stimuli!$C$3),Stimuli!$A$3,IF(AND(A656&gt;=Stimuli!$B$4,A656&lt;=Stimuli!$C$4),Stimuli!$A$4,"")))</f>
        <v>01 Quiet baseline (60s)</v>
      </c>
      <c r="I656" s="6" t="n">
        <f aca="false">(B656-B655)/((A656-A655)/1000)</f>
        <v>-0.375091575091574</v>
      </c>
      <c r="J656" s="6" t="n">
        <f aca="false">IF(OR(B656&lt;Rules!$B$2,B656&gt;Rules!$B$3,ABS(I656)&gt;Rules!$B$4,OR(B657&lt;Rules!$B$2,B657&gt;Rules!$B$3,ABS(I657)&gt;Rules!$B$4)),1,0)</f>
        <v>0</v>
      </c>
      <c r="K656" s="6" t="str">
        <f aca="false">IF(F656=1,COUNTIF($F$2:F656,1),"")</f>
        <v/>
      </c>
    </row>
    <row r="657" customFormat="false" ht="15" hidden="false" customHeight="false" outlineLevel="0" collapsed="false">
      <c r="A657" s="6" t="n">
        <v>5269.118</v>
      </c>
      <c r="B657" s="6" t="n">
        <v>1.97875457875458</v>
      </c>
      <c r="C657" s="6" t="n">
        <v>73</v>
      </c>
      <c r="D657" s="6" t="n">
        <v>-1</v>
      </c>
      <c r="E657" s="6" t="n">
        <v>1.81465201465201</v>
      </c>
      <c r="F657" s="6" t="n">
        <v>0</v>
      </c>
      <c r="G657" s="6" t="n">
        <v>0.155311355311355</v>
      </c>
      <c r="H657" s="6" t="str">
        <f aca="false">IF(AND(A657&gt;=Stimuli!$B$2,A657&lt;=Stimuli!$C$2),Stimuli!$A$2,IF(AND(A657&gt;=Stimuli!$B$3,A657&lt;=Stimuli!$C$3),Stimuli!$A$3,IF(AND(A657&gt;=Stimuli!$B$4,A657&lt;=Stimuli!$C$4),Stimuli!$A$4,"")))</f>
        <v>01 Quiet baseline (60s)</v>
      </c>
      <c r="I657" s="6" t="n">
        <f aca="false">(B657-B656)/((A657-A656)/1000)</f>
        <v>0.562637362637304</v>
      </c>
      <c r="J657" s="6" t="n">
        <f aca="false">IF(OR(B657&lt;Rules!$B$2,B657&gt;Rules!$B$3,ABS(I657)&gt;Rules!$B$4,OR(B658&lt;Rules!$B$2,B658&gt;Rules!$B$3,ABS(I658)&gt;Rules!$B$4)),1,0)</f>
        <v>0</v>
      </c>
      <c r="K657" s="6" t="str">
        <f aca="false">IF(F657=1,COUNTIF($F$2:F657,1),"")</f>
        <v/>
      </c>
    </row>
    <row r="658" customFormat="false" ht="15" hidden="false" customHeight="false" outlineLevel="0" collapsed="false">
      <c r="A658" s="6" t="n">
        <v>5276.9305</v>
      </c>
      <c r="B658" s="6" t="n">
        <v>1.97435897435897</v>
      </c>
      <c r="C658" s="6" t="n">
        <v>73</v>
      </c>
      <c r="D658" s="6" t="n">
        <v>-1</v>
      </c>
      <c r="E658" s="6" t="n">
        <v>1.81465201465201</v>
      </c>
      <c r="F658" s="6" t="n">
        <v>0</v>
      </c>
      <c r="G658" s="6" t="n">
        <v>0.155311355311355</v>
      </c>
      <c r="H658" s="6" t="str">
        <f aca="false">IF(AND(A658&gt;=Stimuli!$B$2,A658&lt;=Stimuli!$C$2),Stimuli!$A$2,IF(AND(A658&gt;=Stimuli!$B$3,A658&lt;=Stimuli!$C$3),Stimuli!$A$3,IF(AND(A658&gt;=Stimuli!$B$4,A658&lt;=Stimuli!$C$4),Stimuli!$A$4,"")))</f>
        <v>01 Quiet baseline (60s)</v>
      </c>
      <c r="I658" s="6" t="n">
        <f aca="false">(B658-B657)/((A658-A657)/1000)</f>
        <v>-0.562637362637304</v>
      </c>
      <c r="J658" s="6" t="n">
        <f aca="false">IF(OR(B658&lt;Rules!$B$2,B658&gt;Rules!$B$3,ABS(I658)&gt;Rules!$B$4,OR(B659&lt;Rules!$B$2,B659&gt;Rules!$B$3,ABS(I659)&gt;Rules!$B$4)),1,0)</f>
        <v>0</v>
      </c>
      <c r="K658" s="6" t="str">
        <f aca="false">IF(F658=1,COUNTIF($F$2:F658,1),"")</f>
        <v/>
      </c>
    </row>
    <row r="659" customFormat="false" ht="15" hidden="false" customHeight="false" outlineLevel="0" collapsed="false">
      <c r="A659" s="6" t="n">
        <v>5284.743</v>
      </c>
      <c r="B659" s="6" t="n">
        <v>1.97875457875458</v>
      </c>
      <c r="C659" s="6" t="n">
        <v>73</v>
      </c>
      <c r="D659" s="6" t="n">
        <v>-1</v>
      </c>
      <c r="E659" s="6" t="n">
        <v>1.81465201465201</v>
      </c>
      <c r="F659" s="6" t="n">
        <v>0</v>
      </c>
      <c r="G659" s="6" t="n">
        <v>0.155311355311355</v>
      </c>
      <c r="H659" s="6" t="str">
        <f aca="false">IF(AND(A659&gt;=Stimuli!$B$2,A659&lt;=Stimuli!$C$2),Stimuli!$A$2,IF(AND(A659&gt;=Stimuli!$B$3,A659&lt;=Stimuli!$C$3),Stimuli!$A$3,IF(AND(A659&gt;=Stimuli!$B$4,A659&lt;=Stimuli!$C$4),Stimuli!$A$4,"")))</f>
        <v>01 Quiet baseline (60s)</v>
      </c>
      <c r="I659" s="6" t="n">
        <f aca="false">(B659-B658)/((A659-A658)/1000)</f>
        <v>0.562637362637304</v>
      </c>
      <c r="J659" s="6" t="n">
        <f aca="false">IF(OR(B659&lt;Rules!$B$2,B659&gt;Rules!$B$3,ABS(I659)&gt;Rules!$B$4,OR(B660&lt;Rules!$B$2,B660&gt;Rules!$B$3,ABS(I660)&gt;Rules!$B$4)),1,0)</f>
        <v>0</v>
      </c>
      <c r="K659" s="6" t="str">
        <f aca="false">IF(F659=1,COUNTIF($F$2:F659,1),"")</f>
        <v/>
      </c>
    </row>
    <row r="660" customFormat="false" ht="15" hidden="false" customHeight="false" outlineLevel="0" collapsed="false">
      <c r="A660" s="6" t="n">
        <v>5292.5555</v>
      </c>
      <c r="B660" s="6" t="n">
        <v>1.97435897435897</v>
      </c>
      <c r="C660" s="6" t="n">
        <v>73</v>
      </c>
      <c r="D660" s="6" t="n">
        <v>-1</v>
      </c>
      <c r="E660" s="6" t="n">
        <v>1.81465201465201</v>
      </c>
      <c r="F660" s="6" t="n">
        <v>0</v>
      </c>
      <c r="G660" s="6" t="n">
        <v>0.155311355311355</v>
      </c>
      <c r="H660" s="6" t="str">
        <f aca="false">IF(AND(A660&gt;=Stimuli!$B$2,A660&lt;=Stimuli!$C$2),Stimuli!$A$2,IF(AND(A660&gt;=Stimuli!$B$3,A660&lt;=Stimuli!$C$3),Stimuli!$A$3,IF(AND(A660&gt;=Stimuli!$B$4,A660&lt;=Stimuli!$C$4),Stimuli!$A$4,"")))</f>
        <v>01 Quiet baseline (60s)</v>
      </c>
      <c r="I660" s="6" t="n">
        <f aca="false">(B660-B659)/((A660-A659)/1000)</f>
        <v>-0.562637362637304</v>
      </c>
      <c r="J660" s="6" t="n">
        <f aca="false">IF(OR(B660&lt;Rules!$B$2,B660&gt;Rules!$B$3,ABS(I660)&gt;Rules!$B$4,OR(B661&lt;Rules!$B$2,B661&gt;Rules!$B$3,ABS(I661)&gt;Rules!$B$4)),1,0)</f>
        <v>0</v>
      </c>
      <c r="K660" s="6" t="str">
        <f aca="false">IF(F660=1,COUNTIF($F$2:F660,1),"")</f>
        <v/>
      </c>
    </row>
    <row r="661" customFormat="false" ht="15" hidden="false" customHeight="false" outlineLevel="0" collapsed="false">
      <c r="A661" s="6" t="n">
        <v>5300.368</v>
      </c>
      <c r="B661" s="6" t="n">
        <v>1.98021978021978</v>
      </c>
      <c r="C661" s="6" t="n">
        <v>73</v>
      </c>
      <c r="D661" s="6" t="n">
        <v>-1</v>
      </c>
      <c r="E661" s="6" t="n">
        <v>1.81465201465201</v>
      </c>
      <c r="F661" s="6" t="n">
        <v>0</v>
      </c>
      <c r="G661" s="6" t="n">
        <v>0.155311355311355</v>
      </c>
      <c r="H661" s="6" t="str">
        <f aca="false">IF(AND(A661&gt;=Stimuli!$B$2,A661&lt;=Stimuli!$C$2),Stimuli!$A$2,IF(AND(A661&gt;=Stimuli!$B$3,A661&lt;=Stimuli!$C$3),Stimuli!$A$3,IF(AND(A661&gt;=Stimuli!$B$4,A661&lt;=Stimuli!$C$4),Stimuli!$A$4,"")))</f>
        <v>01 Quiet baseline (60s)</v>
      </c>
      <c r="I661" s="6" t="n">
        <f aca="false">(B661-B660)/((A661-A660)/1000)</f>
        <v>0.750183150183176</v>
      </c>
      <c r="J661" s="6" t="n">
        <f aca="false">IF(OR(B661&lt;Rules!$B$2,B661&gt;Rules!$B$3,ABS(I661)&gt;Rules!$B$4,OR(B662&lt;Rules!$B$2,B662&gt;Rules!$B$3,ABS(I662)&gt;Rules!$B$4)),1,0)</f>
        <v>0</v>
      </c>
      <c r="K661" s="6" t="str">
        <f aca="false">IF(F661=1,COUNTIF($F$2:F661,1),"")</f>
        <v/>
      </c>
    </row>
    <row r="662" customFormat="false" ht="15" hidden="false" customHeight="false" outlineLevel="0" collapsed="false">
      <c r="A662" s="6" t="n">
        <v>5308.1805</v>
      </c>
      <c r="B662" s="6" t="n">
        <v>1.97289377289377</v>
      </c>
      <c r="C662" s="6" t="n">
        <v>73</v>
      </c>
      <c r="D662" s="6" t="n">
        <v>-1</v>
      </c>
      <c r="E662" s="6" t="n">
        <v>1.81465201465201</v>
      </c>
      <c r="F662" s="6" t="n">
        <v>0</v>
      </c>
      <c r="G662" s="6" t="n">
        <v>0.155311355311355</v>
      </c>
      <c r="H662" s="6" t="str">
        <f aca="false">IF(AND(A662&gt;=Stimuli!$B$2,A662&lt;=Stimuli!$C$2),Stimuli!$A$2,IF(AND(A662&gt;=Stimuli!$B$3,A662&lt;=Stimuli!$C$3),Stimuli!$A$3,IF(AND(A662&gt;=Stimuli!$B$4,A662&lt;=Stimuli!$C$4),Stimuli!$A$4,"")))</f>
        <v>01 Quiet baseline (60s)</v>
      </c>
      <c r="I662" s="6" t="n">
        <f aca="false">(B662-B661)/((A662-A661)/1000)</f>
        <v>-0.93772893772902</v>
      </c>
      <c r="J662" s="6" t="n">
        <f aca="false">IF(OR(B662&lt;Rules!$B$2,B662&gt;Rules!$B$3,ABS(I662)&gt;Rules!$B$4,OR(B663&lt;Rules!$B$2,B663&gt;Rules!$B$3,ABS(I663)&gt;Rules!$B$4)),1,0)</f>
        <v>0</v>
      </c>
      <c r="K662" s="6" t="str">
        <f aca="false">IF(F662=1,COUNTIF($F$2:F662,1),"")</f>
        <v/>
      </c>
    </row>
    <row r="663" customFormat="false" ht="15" hidden="false" customHeight="false" outlineLevel="0" collapsed="false">
      <c r="A663" s="6" t="n">
        <v>5315.993</v>
      </c>
      <c r="B663" s="6" t="n">
        <v>1.97875457875458</v>
      </c>
      <c r="C663" s="6" t="n">
        <v>73</v>
      </c>
      <c r="D663" s="6" t="n">
        <v>-1</v>
      </c>
      <c r="E663" s="6" t="n">
        <v>1.81465201465201</v>
      </c>
      <c r="F663" s="6" t="n">
        <v>0</v>
      </c>
      <c r="G663" s="6" t="n">
        <v>0.155311355311355</v>
      </c>
      <c r="H663" s="6" t="str">
        <f aca="false">IF(AND(A663&gt;=Stimuli!$B$2,A663&lt;=Stimuli!$C$2),Stimuli!$A$2,IF(AND(A663&gt;=Stimuli!$B$3,A663&lt;=Stimuli!$C$3),Stimuli!$A$3,IF(AND(A663&gt;=Stimuli!$B$4,A663&lt;=Stimuli!$C$4),Stimuli!$A$4,"")))</f>
        <v>01 Quiet baseline (60s)</v>
      </c>
      <c r="I663" s="6" t="n">
        <f aca="false">(B663-B662)/((A663-A662)/1000)</f>
        <v>0.750183150183148</v>
      </c>
      <c r="J663" s="6" t="n">
        <f aca="false">IF(OR(B663&lt;Rules!$B$2,B663&gt;Rules!$B$3,ABS(I663)&gt;Rules!$B$4,OR(B664&lt;Rules!$B$2,B664&gt;Rules!$B$3,ABS(I664)&gt;Rules!$B$4)),1,0)</f>
        <v>0</v>
      </c>
      <c r="K663" s="6" t="str">
        <f aca="false">IF(F663=1,COUNTIF($F$2:F663,1),"")</f>
        <v/>
      </c>
    </row>
    <row r="664" customFormat="false" ht="15" hidden="false" customHeight="false" outlineLevel="0" collapsed="false">
      <c r="A664" s="6" t="n">
        <v>5323.8055</v>
      </c>
      <c r="B664" s="6" t="n">
        <v>1.97435897435897</v>
      </c>
      <c r="C664" s="6" t="n">
        <v>73</v>
      </c>
      <c r="D664" s="6" t="n">
        <v>-1</v>
      </c>
      <c r="E664" s="6" t="n">
        <v>1.81465201465201</v>
      </c>
      <c r="F664" s="6" t="n">
        <v>0</v>
      </c>
      <c r="G664" s="6" t="n">
        <v>0.155311355311355</v>
      </c>
      <c r="H664" s="6" t="str">
        <f aca="false">IF(AND(A664&gt;=Stimuli!$B$2,A664&lt;=Stimuli!$C$2),Stimuli!$A$2,IF(AND(A664&gt;=Stimuli!$B$3,A664&lt;=Stimuli!$C$3),Stimuli!$A$3,IF(AND(A664&gt;=Stimuli!$B$4,A664&lt;=Stimuli!$C$4),Stimuli!$A$4,"")))</f>
        <v>01 Quiet baseline (60s)</v>
      </c>
      <c r="I664" s="6" t="n">
        <f aca="false">(B664-B663)/((A664-A663)/1000)</f>
        <v>-0.562637362637304</v>
      </c>
      <c r="J664" s="6" t="n">
        <f aca="false">IF(OR(B664&lt;Rules!$B$2,B664&gt;Rules!$B$3,ABS(I664)&gt;Rules!$B$4,OR(B665&lt;Rules!$B$2,B665&gt;Rules!$B$3,ABS(I665)&gt;Rules!$B$4)),1,0)</f>
        <v>0</v>
      </c>
      <c r="K664" s="6" t="str">
        <f aca="false">IF(F664=1,COUNTIF($F$2:F664,1),"")</f>
        <v/>
      </c>
    </row>
    <row r="665" customFormat="false" ht="15" hidden="false" customHeight="false" outlineLevel="0" collapsed="false">
      <c r="A665" s="6" t="n">
        <v>5331.618</v>
      </c>
      <c r="B665" s="6" t="n">
        <v>1.97728937728938</v>
      </c>
      <c r="C665" s="6" t="n">
        <v>73</v>
      </c>
      <c r="D665" s="6" t="n">
        <v>-1</v>
      </c>
      <c r="E665" s="6" t="n">
        <v>1.81465201465201</v>
      </c>
      <c r="F665" s="6" t="n">
        <v>0</v>
      </c>
      <c r="G665" s="6" t="n">
        <v>0.155311355311355</v>
      </c>
      <c r="H665" s="6" t="str">
        <f aca="false">IF(AND(A665&gt;=Stimuli!$B$2,A665&lt;=Stimuli!$C$2),Stimuli!$A$2,IF(AND(A665&gt;=Stimuli!$B$3,A665&lt;=Stimuli!$C$3),Stimuli!$A$3,IF(AND(A665&gt;=Stimuli!$B$4,A665&lt;=Stimuli!$C$4),Stimuli!$A$4,"")))</f>
        <v>01 Quiet baseline (60s)</v>
      </c>
      <c r="I665" s="6" t="n">
        <f aca="false">(B665-B664)/((A665-A664)/1000)</f>
        <v>0.375091575091574</v>
      </c>
      <c r="J665" s="6" t="n">
        <f aca="false">IF(OR(B665&lt;Rules!$B$2,B665&gt;Rules!$B$3,ABS(I665)&gt;Rules!$B$4,OR(B666&lt;Rules!$B$2,B666&gt;Rules!$B$3,ABS(I666)&gt;Rules!$B$4)),1,0)</f>
        <v>0</v>
      </c>
      <c r="K665" s="6" t="str">
        <f aca="false">IF(F665=1,COUNTIF($F$2:F665,1),"")</f>
        <v/>
      </c>
    </row>
    <row r="666" customFormat="false" ht="15" hidden="false" customHeight="false" outlineLevel="0" collapsed="false">
      <c r="A666" s="6" t="n">
        <v>5339.4305</v>
      </c>
      <c r="B666" s="6" t="n">
        <v>1.97582417582418</v>
      </c>
      <c r="C666" s="6" t="n">
        <v>73</v>
      </c>
      <c r="D666" s="6" t="n">
        <v>-1</v>
      </c>
      <c r="E666" s="6" t="n">
        <v>1.81465201465201</v>
      </c>
      <c r="F666" s="6" t="n">
        <v>0</v>
      </c>
      <c r="G666" s="6" t="n">
        <v>0.155311355311355</v>
      </c>
      <c r="H666" s="6" t="str">
        <f aca="false">IF(AND(A666&gt;=Stimuli!$B$2,A666&lt;=Stimuli!$C$2),Stimuli!$A$2,IF(AND(A666&gt;=Stimuli!$B$3,A666&lt;=Stimuli!$C$3),Stimuli!$A$3,IF(AND(A666&gt;=Stimuli!$B$4,A666&lt;=Stimuli!$C$4),Stimuli!$A$4,"")))</f>
        <v>01 Quiet baseline (60s)</v>
      </c>
      <c r="I666" s="6" t="n">
        <f aca="false">(B666-B665)/((A666-A665)/1000)</f>
        <v>-0.187545787545844</v>
      </c>
      <c r="J666" s="6" t="n">
        <f aca="false">IF(OR(B666&lt;Rules!$B$2,B666&gt;Rules!$B$3,ABS(I666)&gt;Rules!$B$4,OR(B667&lt;Rules!$B$2,B667&gt;Rules!$B$3,ABS(I667)&gt;Rules!$B$4)),1,0)</f>
        <v>0</v>
      </c>
      <c r="K666" s="6" t="str">
        <f aca="false">IF(F666=1,COUNTIF($F$2:F666,1),"")</f>
        <v/>
      </c>
    </row>
    <row r="667" customFormat="false" ht="15" hidden="false" customHeight="false" outlineLevel="0" collapsed="false">
      <c r="A667" s="6" t="n">
        <v>5347.243</v>
      </c>
      <c r="B667" s="6" t="n">
        <v>1.97728937728938</v>
      </c>
      <c r="C667" s="6" t="n">
        <v>73</v>
      </c>
      <c r="D667" s="6" t="n">
        <v>-1</v>
      </c>
      <c r="E667" s="6" t="n">
        <v>1.81465201465201</v>
      </c>
      <c r="F667" s="6" t="n">
        <v>0</v>
      </c>
      <c r="G667" s="6" t="n">
        <v>0.155311355311355</v>
      </c>
      <c r="H667" s="6" t="str">
        <f aca="false">IF(AND(A667&gt;=Stimuli!$B$2,A667&lt;=Stimuli!$C$2),Stimuli!$A$2,IF(AND(A667&gt;=Stimuli!$B$3,A667&lt;=Stimuli!$C$3),Stimuli!$A$3,IF(AND(A667&gt;=Stimuli!$B$4,A667&lt;=Stimuli!$C$4),Stimuli!$A$4,"")))</f>
        <v>01 Quiet baseline (60s)</v>
      </c>
      <c r="I667" s="6" t="n">
        <f aca="false">(B667-B666)/((A667-A666)/1000)</f>
        <v>0.187545787545844</v>
      </c>
      <c r="J667" s="6" t="n">
        <f aca="false">IF(OR(B667&lt;Rules!$B$2,B667&gt;Rules!$B$3,ABS(I667)&gt;Rules!$B$4,OR(B668&lt;Rules!$B$2,B668&gt;Rules!$B$3,ABS(I668)&gt;Rules!$B$4)),1,0)</f>
        <v>0</v>
      </c>
      <c r="K667" s="6" t="str">
        <f aca="false">IF(F667=1,COUNTIF($F$2:F667,1),"")</f>
        <v/>
      </c>
    </row>
    <row r="668" customFormat="false" ht="15" hidden="false" customHeight="false" outlineLevel="0" collapsed="false">
      <c r="A668" s="6" t="n">
        <v>5355.0555</v>
      </c>
      <c r="B668" s="6" t="n">
        <v>1.97728937728938</v>
      </c>
      <c r="C668" s="6" t="n">
        <v>73</v>
      </c>
      <c r="D668" s="6" t="n">
        <v>-1</v>
      </c>
      <c r="E668" s="6" t="n">
        <v>1.81465201465201</v>
      </c>
      <c r="F668" s="6" t="n">
        <v>0</v>
      </c>
      <c r="G668" s="6" t="n">
        <v>0.155311355311355</v>
      </c>
      <c r="H668" s="6" t="str">
        <f aca="false">IF(AND(A668&gt;=Stimuli!$B$2,A668&lt;=Stimuli!$C$2),Stimuli!$A$2,IF(AND(A668&gt;=Stimuli!$B$3,A668&lt;=Stimuli!$C$3),Stimuli!$A$3,IF(AND(A668&gt;=Stimuli!$B$4,A668&lt;=Stimuli!$C$4),Stimuli!$A$4,"")))</f>
        <v>01 Quiet baseline (60s)</v>
      </c>
      <c r="I668" s="6" t="n">
        <f aca="false">(B668-B667)/((A668-A667)/1000)</f>
        <v>0</v>
      </c>
      <c r="J668" s="6" t="n">
        <f aca="false">IF(OR(B668&lt;Rules!$B$2,B668&gt;Rules!$B$3,ABS(I668)&gt;Rules!$B$4,OR(B669&lt;Rules!$B$2,B669&gt;Rules!$B$3,ABS(I669)&gt;Rules!$B$4)),1,0)</f>
        <v>0</v>
      </c>
      <c r="K668" s="6" t="str">
        <f aca="false">IF(F668=1,COUNTIF($F$2:F668,1),"")</f>
        <v/>
      </c>
    </row>
    <row r="669" customFormat="false" ht="15" hidden="false" customHeight="false" outlineLevel="0" collapsed="false">
      <c r="A669" s="6" t="n">
        <v>5362.868</v>
      </c>
      <c r="B669" s="6" t="n">
        <v>1.97728937728938</v>
      </c>
      <c r="C669" s="6" t="n">
        <v>73</v>
      </c>
      <c r="D669" s="6" t="n">
        <v>-1</v>
      </c>
      <c r="E669" s="6" t="n">
        <v>1.81465201465201</v>
      </c>
      <c r="F669" s="6" t="n">
        <v>0</v>
      </c>
      <c r="G669" s="6" t="n">
        <v>0.155311355311355</v>
      </c>
      <c r="H669" s="6" t="str">
        <f aca="false">IF(AND(A669&gt;=Stimuli!$B$2,A669&lt;=Stimuli!$C$2),Stimuli!$A$2,IF(AND(A669&gt;=Stimuli!$B$3,A669&lt;=Stimuli!$C$3),Stimuli!$A$3,IF(AND(A669&gt;=Stimuli!$B$4,A669&lt;=Stimuli!$C$4),Stimuli!$A$4,"")))</f>
        <v>01 Quiet baseline (60s)</v>
      </c>
      <c r="I669" s="6" t="n">
        <f aca="false">(B669-B668)/((A669-A668)/1000)</f>
        <v>0</v>
      </c>
      <c r="J669" s="6" t="n">
        <f aca="false">IF(OR(B669&lt;Rules!$B$2,B669&gt;Rules!$B$3,ABS(I669)&gt;Rules!$B$4,OR(B670&lt;Rules!$B$2,B670&gt;Rules!$B$3,ABS(I670)&gt;Rules!$B$4)),1,0)</f>
        <v>0</v>
      </c>
      <c r="K669" s="6" t="str">
        <f aca="false">IF(F669=1,COUNTIF($F$2:F669,1),"")</f>
        <v/>
      </c>
    </row>
    <row r="670" customFormat="false" ht="15" hidden="false" customHeight="false" outlineLevel="0" collapsed="false">
      <c r="A670" s="6" t="n">
        <v>5370.6805</v>
      </c>
      <c r="B670" s="6" t="n">
        <v>1.97875457875458</v>
      </c>
      <c r="C670" s="6" t="n">
        <v>73</v>
      </c>
      <c r="D670" s="6" t="n">
        <v>-1</v>
      </c>
      <c r="E670" s="6" t="n">
        <v>1.81465201465201</v>
      </c>
      <c r="F670" s="6" t="n">
        <v>0</v>
      </c>
      <c r="G670" s="6" t="n">
        <v>0.155311355311355</v>
      </c>
      <c r="H670" s="6" t="str">
        <f aca="false">IF(AND(A670&gt;=Stimuli!$B$2,A670&lt;=Stimuli!$C$2),Stimuli!$A$2,IF(AND(A670&gt;=Stimuli!$B$3,A670&lt;=Stimuli!$C$3),Stimuli!$A$3,IF(AND(A670&gt;=Stimuli!$B$4,A670&lt;=Stimuli!$C$4),Stimuli!$A$4,"")))</f>
        <v>01 Quiet baseline (60s)</v>
      </c>
      <c r="I670" s="6" t="n">
        <f aca="false">(B670-B669)/((A670-A669)/1000)</f>
        <v>0.18754578754573</v>
      </c>
      <c r="J670" s="6" t="n">
        <f aca="false">IF(OR(B670&lt;Rules!$B$2,B670&gt;Rules!$B$3,ABS(I670)&gt;Rules!$B$4,OR(B671&lt;Rules!$B$2,B671&gt;Rules!$B$3,ABS(I671)&gt;Rules!$B$4)),1,0)</f>
        <v>0</v>
      </c>
      <c r="K670" s="6" t="str">
        <f aca="false">IF(F670=1,COUNTIF($F$2:F670,1),"")</f>
        <v/>
      </c>
    </row>
    <row r="671" customFormat="false" ht="15" hidden="false" customHeight="false" outlineLevel="0" collapsed="false">
      <c r="A671" s="6" t="n">
        <v>5378.493</v>
      </c>
      <c r="B671" s="6" t="n">
        <v>1.97728937728938</v>
      </c>
      <c r="C671" s="6" t="n">
        <v>73</v>
      </c>
      <c r="D671" s="6" t="n">
        <v>-1</v>
      </c>
      <c r="E671" s="6" t="n">
        <v>1.81465201465201</v>
      </c>
      <c r="F671" s="6" t="n">
        <v>0</v>
      </c>
      <c r="G671" s="6" t="n">
        <v>0.155311355311355</v>
      </c>
      <c r="H671" s="6" t="str">
        <f aca="false">IF(AND(A671&gt;=Stimuli!$B$2,A671&lt;=Stimuli!$C$2),Stimuli!$A$2,IF(AND(A671&gt;=Stimuli!$B$3,A671&lt;=Stimuli!$C$3),Stimuli!$A$3,IF(AND(A671&gt;=Stimuli!$B$4,A671&lt;=Stimuli!$C$4),Stimuli!$A$4,"")))</f>
        <v>01 Quiet baseline (60s)</v>
      </c>
      <c r="I671" s="6" t="n">
        <f aca="false">(B671-B670)/((A671-A670)/1000)</f>
        <v>-0.18754578754573</v>
      </c>
      <c r="J671" s="6" t="n">
        <f aca="false">IF(OR(B671&lt;Rules!$B$2,B671&gt;Rules!$B$3,ABS(I671)&gt;Rules!$B$4,OR(B672&lt;Rules!$B$2,B672&gt;Rules!$B$3,ABS(I672)&gt;Rules!$B$4)),1,0)</f>
        <v>0</v>
      </c>
      <c r="K671" s="6" t="str">
        <f aca="false">IF(F671=1,COUNTIF($F$2:F671,1),"")</f>
        <v/>
      </c>
    </row>
    <row r="672" customFormat="false" ht="15" hidden="false" customHeight="false" outlineLevel="0" collapsed="false">
      <c r="A672" s="6" t="n">
        <v>5386.3055</v>
      </c>
      <c r="B672" s="6" t="n">
        <v>1.98168498168498</v>
      </c>
      <c r="C672" s="6" t="n">
        <v>73</v>
      </c>
      <c r="D672" s="6" t="n">
        <v>-1</v>
      </c>
      <c r="E672" s="6" t="n">
        <v>1.81465201465201</v>
      </c>
      <c r="F672" s="6" t="n">
        <v>1</v>
      </c>
      <c r="G672" s="6" t="n">
        <v>0.155311355311355</v>
      </c>
      <c r="H672" s="6" t="str">
        <f aca="false">IF(AND(A672&gt;=Stimuli!$B$2,A672&lt;=Stimuli!$C$2),Stimuli!$A$2,IF(AND(A672&gt;=Stimuli!$B$3,A672&lt;=Stimuli!$C$3),Stimuli!$A$3,IF(AND(A672&gt;=Stimuli!$B$4,A672&lt;=Stimuli!$C$4),Stimuli!$A$4,"")))</f>
        <v>01 Quiet baseline (60s)</v>
      </c>
      <c r="I672" s="6" t="n">
        <f aca="false">(B672-B671)/((A672-A671)/1000)</f>
        <v>0.562637362637332</v>
      </c>
      <c r="J672" s="6" t="n">
        <f aca="false">IF(OR(B672&lt;Rules!$B$2,B672&gt;Rules!$B$3,ABS(I672)&gt;Rules!$B$4,OR(B673&lt;Rules!$B$2,B673&gt;Rules!$B$3,ABS(I673)&gt;Rules!$B$4)),1,0)</f>
        <v>0</v>
      </c>
      <c r="K672" s="6" t="n">
        <f aca="false">IF(F672=1,COUNTIF($F$2:F672,1),"")</f>
        <v>1</v>
      </c>
    </row>
    <row r="673" customFormat="false" ht="15" hidden="false" customHeight="false" outlineLevel="0" collapsed="false">
      <c r="A673" s="6" t="n">
        <v>5394.118</v>
      </c>
      <c r="B673" s="6" t="n">
        <v>1.97728937728938</v>
      </c>
      <c r="C673" s="6" t="n">
        <v>73</v>
      </c>
      <c r="D673" s="6" t="n">
        <v>-1</v>
      </c>
      <c r="E673" s="6" t="n">
        <v>1.81465201465201</v>
      </c>
      <c r="F673" s="6" t="n">
        <v>0</v>
      </c>
      <c r="G673" s="6" t="n">
        <v>0.155311355311355</v>
      </c>
      <c r="H673" s="6" t="str">
        <f aca="false">IF(AND(A673&gt;=Stimuli!$B$2,A673&lt;=Stimuli!$C$2),Stimuli!$A$2,IF(AND(A673&gt;=Stimuli!$B$3,A673&lt;=Stimuli!$C$3),Stimuli!$A$3,IF(AND(A673&gt;=Stimuli!$B$4,A673&lt;=Stimuli!$C$4),Stimuli!$A$4,"")))</f>
        <v>01 Quiet baseline (60s)</v>
      </c>
      <c r="I673" s="6" t="n">
        <f aca="false">(B673-B672)/((A673-A672)/1000)</f>
        <v>-0.562637362637332</v>
      </c>
      <c r="J673" s="6" t="n">
        <f aca="false">IF(OR(B673&lt;Rules!$B$2,B673&gt;Rules!$B$3,ABS(I673)&gt;Rules!$B$4,OR(B674&lt;Rules!$B$2,B674&gt;Rules!$B$3,ABS(I674)&gt;Rules!$B$4)),1,0)</f>
        <v>0</v>
      </c>
      <c r="K673" s="6" t="str">
        <f aca="false">IF(F673=1,COUNTIF($F$2:F673,1),"")</f>
        <v/>
      </c>
    </row>
    <row r="674" customFormat="false" ht="15" hidden="false" customHeight="false" outlineLevel="0" collapsed="false">
      <c r="A674" s="6" t="n">
        <v>5401.9305</v>
      </c>
      <c r="B674" s="6" t="n">
        <v>1.98168498168498</v>
      </c>
      <c r="C674" s="6" t="n">
        <v>73</v>
      </c>
      <c r="D674" s="6" t="n">
        <v>-1</v>
      </c>
      <c r="E674" s="6" t="n">
        <v>1.81465201465201</v>
      </c>
      <c r="F674" s="6" t="n">
        <v>0</v>
      </c>
      <c r="G674" s="6" t="n">
        <v>0.155311355311355</v>
      </c>
      <c r="H674" s="6" t="str">
        <f aca="false">IF(AND(A674&gt;=Stimuli!$B$2,A674&lt;=Stimuli!$C$2),Stimuli!$A$2,IF(AND(A674&gt;=Stimuli!$B$3,A674&lt;=Stimuli!$C$3),Stimuli!$A$3,IF(AND(A674&gt;=Stimuli!$B$4,A674&lt;=Stimuli!$C$4),Stimuli!$A$4,"")))</f>
        <v>01 Quiet baseline (60s)</v>
      </c>
      <c r="I674" s="6" t="n">
        <f aca="false">(B674-B673)/((A674-A673)/1000)</f>
        <v>0.562637362637332</v>
      </c>
      <c r="J674" s="6" t="n">
        <f aca="false">IF(OR(B674&lt;Rules!$B$2,B674&gt;Rules!$B$3,ABS(I674)&gt;Rules!$B$4,OR(B675&lt;Rules!$B$2,B675&gt;Rules!$B$3,ABS(I675)&gt;Rules!$B$4)),1,0)</f>
        <v>0</v>
      </c>
      <c r="K674" s="6" t="str">
        <f aca="false">IF(F674=1,COUNTIF($F$2:F674,1),"")</f>
        <v/>
      </c>
    </row>
    <row r="675" customFormat="false" ht="15" hidden="false" customHeight="false" outlineLevel="0" collapsed="false">
      <c r="A675" s="6" t="n">
        <v>5409.743</v>
      </c>
      <c r="B675" s="6" t="n">
        <v>1.97582417582418</v>
      </c>
      <c r="C675" s="6" t="n">
        <v>73</v>
      </c>
      <c r="D675" s="6" t="n">
        <v>-1</v>
      </c>
      <c r="E675" s="6" t="n">
        <v>1.81465201465201</v>
      </c>
      <c r="F675" s="6" t="n">
        <v>0</v>
      </c>
      <c r="G675" s="6" t="n">
        <v>0.155311355311355</v>
      </c>
      <c r="H675" s="6" t="str">
        <f aca="false">IF(AND(A675&gt;=Stimuli!$B$2,A675&lt;=Stimuli!$C$2),Stimuli!$A$2,IF(AND(A675&gt;=Stimuli!$B$3,A675&lt;=Stimuli!$C$3),Stimuli!$A$3,IF(AND(A675&gt;=Stimuli!$B$4,A675&lt;=Stimuli!$C$4),Stimuli!$A$4,"")))</f>
        <v>01 Quiet baseline (60s)</v>
      </c>
      <c r="I675" s="6" t="n">
        <f aca="false">(B675-B674)/((A675-A674)/1000)</f>
        <v>-0.750183150183176</v>
      </c>
      <c r="J675" s="6" t="n">
        <f aca="false">IF(OR(B675&lt;Rules!$B$2,B675&gt;Rules!$B$3,ABS(I675)&gt;Rules!$B$4,OR(B676&lt;Rules!$B$2,B676&gt;Rules!$B$3,ABS(I676)&gt;Rules!$B$4)),1,0)</f>
        <v>0</v>
      </c>
      <c r="K675" s="6" t="str">
        <f aca="false">IF(F675=1,COUNTIF($F$2:F675,1),"")</f>
        <v/>
      </c>
    </row>
    <row r="676" customFormat="false" ht="15" hidden="false" customHeight="false" outlineLevel="0" collapsed="false">
      <c r="A676" s="6" t="n">
        <v>5417.5555</v>
      </c>
      <c r="B676" s="6" t="n">
        <v>1.98168498168498</v>
      </c>
      <c r="C676" s="6" t="n">
        <v>73</v>
      </c>
      <c r="D676" s="6" t="n">
        <v>-1</v>
      </c>
      <c r="E676" s="6" t="n">
        <v>1.81465201465201</v>
      </c>
      <c r="F676" s="6" t="n">
        <v>0</v>
      </c>
      <c r="G676" s="6" t="n">
        <v>0.155311355311355</v>
      </c>
      <c r="H676" s="6" t="str">
        <f aca="false">IF(AND(A676&gt;=Stimuli!$B$2,A676&lt;=Stimuli!$C$2),Stimuli!$A$2,IF(AND(A676&gt;=Stimuli!$B$3,A676&lt;=Stimuli!$C$3),Stimuli!$A$3,IF(AND(A676&gt;=Stimuli!$B$4,A676&lt;=Stimuli!$C$4),Stimuli!$A$4,"")))</f>
        <v>01 Quiet baseline (60s)</v>
      </c>
      <c r="I676" s="6" t="n">
        <f aca="false">(B676-B675)/((A676-A675)/1000)</f>
        <v>0.750183150183176</v>
      </c>
      <c r="J676" s="6" t="n">
        <f aca="false">IF(OR(B676&lt;Rules!$B$2,B676&gt;Rules!$B$3,ABS(I676)&gt;Rules!$B$4,OR(B677&lt;Rules!$B$2,B677&gt;Rules!$B$3,ABS(I677)&gt;Rules!$B$4)),1,0)</f>
        <v>0</v>
      </c>
      <c r="K676" s="6" t="str">
        <f aca="false">IF(F676=1,COUNTIF($F$2:F676,1),"")</f>
        <v/>
      </c>
    </row>
    <row r="677" customFormat="false" ht="15" hidden="false" customHeight="false" outlineLevel="0" collapsed="false">
      <c r="A677" s="6" t="n">
        <v>5425.368</v>
      </c>
      <c r="B677" s="6" t="n">
        <v>1.97582417582418</v>
      </c>
      <c r="C677" s="6" t="n">
        <v>73</v>
      </c>
      <c r="D677" s="6" t="n">
        <v>-1</v>
      </c>
      <c r="E677" s="6" t="n">
        <v>1.81465201465201</v>
      </c>
      <c r="F677" s="6" t="n">
        <v>0</v>
      </c>
      <c r="G677" s="6" t="n">
        <v>0.155311355311355</v>
      </c>
      <c r="H677" s="6" t="str">
        <f aca="false">IF(AND(A677&gt;=Stimuli!$B$2,A677&lt;=Stimuli!$C$2),Stimuli!$A$2,IF(AND(A677&gt;=Stimuli!$B$3,A677&lt;=Stimuli!$C$3),Stimuli!$A$3,IF(AND(A677&gt;=Stimuli!$B$4,A677&lt;=Stimuli!$C$4),Stimuli!$A$4,"")))</f>
        <v>01 Quiet baseline (60s)</v>
      </c>
      <c r="I677" s="6" t="n">
        <f aca="false">(B677-B676)/((A677-A676)/1000)</f>
        <v>-0.750183150183176</v>
      </c>
      <c r="J677" s="6" t="n">
        <f aca="false">IF(OR(B677&lt;Rules!$B$2,B677&gt;Rules!$B$3,ABS(I677)&gt;Rules!$B$4,OR(B678&lt;Rules!$B$2,B678&gt;Rules!$B$3,ABS(I678)&gt;Rules!$B$4)),1,0)</f>
        <v>0</v>
      </c>
      <c r="K677" s="6" t="str">
        <f aca="false">IF(F677=1,COUNTIF($F$2:F677,1),"")</f>
        <v/>
      </c>
    </row>
    <row r="678" customFormat="false" ht="15" hidden="false" customHeight="false" outlineLevel="0" collapsed="false">
      <c r="A678" s="6" t="n">
        <v>5433.1805</v>
      </c>
      <c r="B678" s="6" t="n">
        <v>1.98021978021978</v>
      </c>
      <c r="C678" s="6" t="n">
        <v>73</v>
      </c>
      <c r="D678" s="6" t="n">
        <v>-1</v>
      </c>
      <c r="E678" s="6" t="n">
        <v>1.81465201465201</v>
      </c>
      <c r="F678" s="6" t="n">
        <v>0</v>
      </c>
      <c r="G678" s="6" t="n">
        <v>0.155311355311355</v>
      </c>
      <c r="H678" s="6" t="str">
        <f aca="false">IF(AND(A678&gt;=Stimuli!$B$2,A678&lt;=Stimuli!$C$2),Stimuli!$A$2,IF(AND(A678&gt;=Stimuli!$B$3,A678&lt;=Stimuli!$C$3),Stimuli!$A$3,IF(AND(A678&gt;=Stimuli!$B$4,A678&lt;=Stimuli!$C$4),Stimuli!$A$4,"")))</f>
        <v>01 Quiet baseline (60s)</v>
      </c>
      <c r="I678" s="6" t="n">
        <f aca="false">(B678-B677)/((A678-A677)/1000)</f>
        <v>0.562637362637446</v>
      </c>
      <c r="J678" s="6" t="n">
        <f aca="false">IF(OR(B678&lt;Rules!$B$2,B678&gt;Rules!$B$3,ABS(I678)&gt;Rules!$B$4,OR(B679&lt;Rules!$B$2,B679&gt;Rules!$B$3,ABS(I679)&gt;Rules!$B$4)),1,0)</f>
        <v>0</v>
      </c>
      <c r="K678" s="6" t="str">
        <f aca="false">IF(F678=1,COUNTIF($F$2:F678,1),"")</f>
        <v/>
      </c>
    </row>
    <row r="679" customFormat="false" ht="15" hidden="false" customHeight="false" outlineLevel="0" collapsed="false">
      <c r="A679" s="6" t="n">
        <v>5440.993</v>
      </c>
      <c r="B679" s="6" t="n">
        <v>1.97582417582418</v>
      </c>
      <c r="C679" s="6" t="n">
        <v>73</v>
      </c>
      <c r="D679" s="6" t="n">
        <v>-1</v>
      </c>
      <c r="E679" s="6" t="n">
        <v>1.81465201465201</v>
      </c>
      <c r="F679" s="6" t="n">
        <v>0</v>
      </c>
      <c r="G679" s="6" t="n">
        <v>0.155311355311355</v>
      </c>
      <c r="H679" s="6" t="str">
        <f aca="false">IF(AND(A679&gt;=Stimuli!$B$2,A679&lt;=Stimuli!$C$2),Stimuli!$A$2,IF(AND(A679&gt;=Stimuli!$B$3,A679&lt;=Stimuli!$C$3),Stimuli!$A$3,IF(AND(A679&gt;=Stimuli!$B$4,A679&lt;=Stimuli!$C$4),Stimuli!$A$4,"")))</f>
        <v>01 Quiet baseline (60s)</v>
      </c>
      <c r="I679" s="6" t="n">
        <f aca="false">(B679-B678)/((A679-A678)/1000)</f>
        <v>-0.562637362637446</v>
      </c>
      <c r="J679" s="6" t="n">
        <f aca="false">IF(OR(B679&lt;Rules!$B$2,B679&gt;Rules!$B$3,ABS(I679)&gt;Rules!$B$4,OR(B680&lt;Rules!$B$2,B680&gt;Rules!$B$3,ABS(I680)&gt;Rules!$B$4)),1,0)</f>
        <v>0</v>
      </c>
      <c r="K679" s="6" t="str">
        <f aca="false">IF(F679=1,COUNTIF($F$2:F679,1),"")</f>
        <v/>
      </c>
    </row>
    <row r="680" customFormat="false" ht="15" hidden="false" customHeight="false" outlineLevel="0" collapsed="false">
      <c r="A680" s="6" t="n">
        <v>5448.8055</v>
      </c>
      <c r="B680" s="6" t="n">
        <v>1.98021978021978</v>
      </c>
      <c r="C680" s="6" t="n">
        <v>73</v>
      </c>
      <c r="D680" s="6" t="n">
        <v>-1</v>
      </c>
      <c r="E680" s="6" t="n">
        <v>1.81465201465201</v>
      </c>
      <c r="F680" s="6" t="n">
        <v>0</v>
      </c>
      <c r="G680" s="6" t="n">
        <v>0.155311355311355</v>
      </c>
      <c r="H680" s="6" t="str">
        <f aca="false">IF(AND(A680&gt;=Stimuli!$B$2,A680&lt;=Stimuli!$C$2),Stimuli!$A$2,IF(AND(A680&gt;=Stimuli!$B$3,A680&lt;=Stimuli!$C$3),Stimuli!$A$3,IF(AND(A680&gt;=Stimuli!$B$4,A680&lt;=Stimuli!$C$4),Stimuli!$A$4,"")))</f>
        <v>01 Quiet baseline (60s)</v>
      </c>
      <c r="I680" s="6" t="n">
        <f aca="false">(B680-B679)/((A680-A679)/1000)</f>
        <v>0.562637362637446</v>
      </c>
      <c r="J680" s="6" t="n">
        <f aca="false">IF(OR(B680&lt;Rules!$B$2,B680&gt;Rules!$B$3,ABS(I680)&gt;Rules!$B$4,OR(B681&lt;Rules!$B$2,B681&gt;Rules!$B$3,ABS(I681)&gt;Rules!$B$4)),1,0)</f>
        <v>0</v>
      </c>
      <c r="K680" s="6" t="str">
        <f aca="false">IF(F680=1,COUNTIF($F$2:F680,1),"")</f>
        <v/>
      </c>
    </row>
    <row r="681" customFormat="false" ht="15" hidden="false" customHeight="false" outlineLevel="0" collapsed="false">
      <c r="A681" s="6" t="n">
        <v>5456.618</v>
      </c>
      <c r="B681" s="6" t="n">
        <v>1.97435897435897</v>
      </c>
      <c r="C681" s="6" t="n">
        <v>73</v>
      </c>
      <c r="D681" s="6" t="n">
        <v>-1</v>
      </c>
      <c r="E681" s="6" t="n">
        <v>1.81465201465201</v>
      </c>
      <c r="F681" s="6" t="n">
        <v>0</v>
      </c>
      <c r="G681" s="6" t="n">
        <v>0.155311355311355</v>
      </c>
      <c r="H681" s="6" t="str">
        <f aca="false">IF(AND(A681&gt;=Stimuli!$B$2,A681&lt;=Stimuli!$C$2),Stimuli!$A$2,IF(AND(A681&gt;=Stimuli!$B$3,A681&lt;=Stimuli!$C$3),Stimuli!$A$3,IF(AND(A681&gt;=Stimuli!$B$4,A681&lt;=Stimuli!$C$4),Stimuli!$A$4,"")))</f>
        <v>01 Quiet baseline (60s)</v>
      </c>
      <c r="I681" s="6" t="n">
        <f aca="false">(B681-B680)/((A681-A680)/1000)</f>
        <v>-0.750183150183176</v>
      </c>
      <c r="J681" s="6" t="n">
        <f aca="false">IF(OR(B681&lt;Rules!$B$2,B681&gt;Rules!$B$3,ABS(I681)&gt;Rules!$B$4,OR(B682&lt;Rules!$B$2,B682&gt;Rules!$B$3,ABS(I682)&gt;Rules!$B$4)),1,0)</f>
        <v>0</v>
      </c>
      <c r="K681" s="6" t="str">
        <f aca="false">IF(F681=1,COUNTIF($F$2:F681,1),"")</f>
        <v/>
      </c>
    </row>
    <row r="682" customFormat="false" ht="15" hidden="false" customHeight="false" outlineLevel="0" collapsed="false">
      <c r="A682" s="6" t="n">
        <v>5464.4305</v>
      </c>
      <c r="B682" s="6" t="n">
        <v>1.97728937728938</v>
      </c>
      <c r="C682" s="6" t="n">
        <v>73</v>
      </c>
      <c r="D682" s="6" t="n">
        <v>-1</v>
      </c>
      <c r="E682" s="6" t="n">
        <v>1.81465201465201</v>
      </c>
      <c r="F682" s="6" t="n">
        <v>0</v>
      </c>
      <c r="G682" s="6" t="n">
        <v>0.155311355311355</v>
      </c>
      <c r="H682" s="6" t="str">
        <f aca="false">IF(AND(A682&gt;=Stimuli!$B$2,A682&lt;=Stimuli!$C$2),Stimuli!$A$2,IF(AND(A682&gt;=Stimuli!$B$3,A682&lt;=Stimuli!$C$3),Stimuli!$A$3,IF(AND(A682&gt;=Stimuli!$B$4,A682&lt;=Stimuli!$C$4),Stimuli!$A$4,"")))</f>
        <v>01 Quiet baseline (60s)</v>
      </c>
      <c r="I682" s="6" t="n">
        <f aca="false">(B682-B681)/((A682-A681)/1000)</f>
        <v>0.375091575091574</v>
      </c>
      <c r="J682" s="6" t="n">
        <f aca="false">IF(OR(B682&lt;Rules!$B$2,B682&gt;Rules!$B$3,ABS(I682)&gt;Rules!$B$4,OR(B683&lt;Rules!$B$2,B683&gt;Rules!$B$3,ABS(I683)&gt;Rules!$B$4)),1,0)</f>
        <v>0</v>
      </c>
      <c r="K682" s="6" t="str">
        <f aca="false">IF(F682=1,COUNTIF($F$2:F682,1),"")</f>
        <v/>
      </c>
    </row>
    <row r="683" customFormat="false" ht="15" hidden="false" customHeight="false" outlineLevel="0" collapsed="false">
      <c r="A683" s="6" t="n">
        <v>5472.243</v>
      </c>
      <c r="B683" s="6" t="n">
        <v>1.97582417582418</v>
      </c>
      <c r="C683" s="6" t="n">
        <v>73</v>
      </c>
      <c r="D683" s="6" t="n">
        <v>-1</v>
      </c>
      <c r="E683" s="6" t="n">
        <v>1.81465201465201</v>
      </c>
      <c r="F683" s="6" t="n">
        <v>0</v>
      </c>
      <c r="G683" s="6" t="n">
        <v>0.155311355311355</v>
      </c>
      <c r="H683" s="6" t="str">
        <f aca="false">IF(AND(A683&gt;=Stimuli!$B$2,A683&lt;=Stimuli!$C$2),Stimuli!$A$2,IF(AND(A683&gt;=Stimuli!$B$3,A683&lt;=Stimuli!$C$3),Stimuli!$A$3,IF(AND(A683&gt;=Stimuli!$B$4,A683&lt;=Stimuli!$C$4),Stimuli!$A$4,"")))</f>
        <v>01 Quiet baseline (60s)</v>
      </c>
      <c r="I683" s="6" t="n">
        <f aca="false">(B683-B682)/((A683-A682)/1000)</f>
        <v>-0.187545787545844</v>
      </c>
      <c r="J683" s="6" t="n">
        <f aca="false">IF(OR(B683&lt;Rules!$B$2,B683&gt;Rules!$B$3,ABS(I683)&gt;Rules!$B$4,OR(B684&lt;Rules!$B$2,B684&gt;Rules!$B$3,ABS(I684)&gt;Rules!$B$4)),1,0)</f>
        <v>0</v>
      </c>
      <c r="K683" s="6" t="str">
        <f aca="false">IF(F683=1,COUNTIF($F$2:F683,1),"")</f>
        <v/>
      </c>
    </row>
    <row r="684" customFormat="false" ht="15" hidden="false" customHeight="false" outlineLevel="0" collapsed="false">
      <c r="A684" s="6" t="n">
        <v>5480.0555</v>
      </c>
      <c r="B684" s="6" t="n">
        <v>1.97582417582418</v>
      </c>
      <c r="C684" s="6" t="n">
        <v>73</v>
      </c>
      <c r="D684" s="6" t="n">
        <v>-1</v>
      </c>
      <c r="E684" s="6" t="n">
        <v>1.81465201465201</v>
      </c>
      <c r="F684" s="6" t="n">
        <v>0</v>
      </c>
      <c r="G684" s="6" t="n">
        <v>0.155311355311355</v>
      </c>
      <c r="H684" s="6" t="str">
        <f aca="false">IF(AND(A684&gt;=Stimuli!$B$2,A684&lt;=Stimuli!$C$2),Stimuli!$A$2,IF(AND(A684&gt;=Stimuli!$B$3,A684&lt;=Stimuli!$C$3),Stimuli!$A$3,IF(AND(A684&gt;=Stimuli!$B$4,A684&lt;=Stimuli!$C$4),Stimuli!$A$4,"")))</f>
        <v>01 Quiet baseline (60s)</v>
      </c>
      <c r="I684" s="6" t="n">
        <f aca="false">(B684-B683)/((A684-A683)/1000)</f>
        <v>0</v>
      </c>
      <c r="J684" s="6" t="n">
        <f aca="false">IF(OR(B684&lt;Rules!$B$2,B684&gt;Rules!$B$3,ABS(I684)&gt;Rules!$B$4,OR(B685&lt;Rules!$B$2,B685&gt;Rules!$B$3,ABS(I685)&gt;Rules!$B$4)),1,0)</f>
        <v>0</v>
      </c>
      <c r="K684" s="6" t="str">
        <f aca="false">IF(F684=1,COUNTIF($F$2:F684,1),"")</f>
        <v/>
      </c>
    </row>
    <row r="685" customFormat="false" ht="15" hidden="false" customHeight="false" outlineLevel="0" collapsed="false">
      <c r="A685" s="6" t="n">
        <v>5487.868</v>
      </c>
      <c r="B685" s="6" t="n">
        <v>1.97582417582418</v>
      </c>
      <c r="C685" s="6" t="n">
        <v>73</v>
      </c>
      <c r="D685" s="6" t="n">
        <v>-1</v>
      </c>
      <c r="E685" s="6" t="n">
        <v>1.81465201465201</v>
      </c>
      <c r="F685" s="6" t="n">
        <v>0</v>
      </c>
      <c r="G685" s="6" t="n">
        <v>0.155311355311355</v>
      </c>
      <c r="H685" s="6" t="str">
        <f aca="false">IF(AND(A685&gt;=Stimuli!$B$2,A685&lt;=Stimuli!$C$2),Stimuli!$A$2,IF(AND(A685&gt;=Stimuli!$B$3,A685&lt;=Stimuli!$C$3),Stimuli!$A$3,IF(AND(A685&gt;=Stimuli!$B$4,A685&lt;=Stimuli!$C$4),Stimuli!$A$4,"")))</f>
        <v>01 Quiet baseline (60s)</v>
      </c>
      <c r="I685" s="6" t="n">
        <f aca="false">(B685-B684)/((A685-A684)/1000)</f>
        <v>0</v>
      </c>
      <c r="J685" s="6" t="n">
        <f aca="false">IF(OR(B685&lt;Rules!$B$2,B685&gt;Rules!$B$3,ABS(I685)&gt;Rules!$B$4,OR(B686&lt;Rules!$B$2,B686&gt;Rules!$B$3,ABS(I686)&gt;Rules!$B$4)),1,0)</f>
        <v>0</v>
      </c>
      <c r="K685" s="6" t="str">
        <f aca="false">IF(F685=1,COUNTIF($F$2:F685,1),"")</f>
        <v/>
      </c>
    </row>
    <row r="686" customFormat="false" ht="15" hidden="false" customHeight="false" outlineLevel="0" collapsed="false">
      <c r="A686" s="6" t="n">
        <v>5495.6805</v>
      </c>
      <c r="B686" s="6" t="n">
        <v>1.97435897435897</v>
      </c>
      <c r="C686" s="6" t="n">
        <v>73</v>
      </c>
      <c r="D686" s="6" t="n">
        <v>-1</v>
      </c>
      <c r="E686" s="6" t="n">
        <v>1.81465201465201</v>
      </c>
      <c r="F686" s="6" t="n">
        <v>0</v>
      </c>
      <c r="G686" s="6" t="n">
        <v>0.155311355311355</v>
      </c>
      <c r="H686" s="6" t="str">
        <f aca="false">IF(AND(A686&gt;=Stimuli!$B$2,A686&lt;=Stimuli!$C$2),Stimuli!$A$2,IF(AND(A686&gt;=Stimuli!$B$3,A686&lt;=Stimuli!$C$3),Stimuli!$A$3,IF(AND(A686&gt;=Stimuli!$B$4,A686&lt;=Stimuli!$C$4),Stimuli!$A$4,"")))</f>
        <v>01 Quiet baseline (60s)</v>
      </c>
      <c r="I686" s="6" t="n">
        <f aca="false">(B686-B685)/((A686-A685)/1000)</f>
        <v>-0.18754578754573</v>
      </c>
      <c r="J686" s="6" t="n">
        <f aca="false">IF(OR(B686&lt;Rules!$B$2,B686&gt;Rules!$B$3,ABS(I686)&gt;Rules!$B$4,OR(B687&lt;Rules!$B$2,B687&gt;Rules!$B$3,ABS(I687)&gt;Rules!$B$4)),1,0)</f>
        <v>0</v>
      </c>
      <c r="K686" s="6" t="str">
        <f aca="false">IF(F686=1,COUNTIF($F$2:F686,1),"")</f>
        <v/>
      </c>
    </row>
    <row r="687" customFormat="false" ht="15" hidden="false" customHeight="false" outlineLevel="0" collapsed="false">
      <c r="A687" s="6" t="n">
        <v>5503.493</v>
      </c>
      <c r="B687" s="6" t="n">
        <v>1.97582417582418</v>
      </c>
      <c r="C687" s="6" t="n">
        <v>73</v>
      </c>
      <c r="D687" s="6" t="n">
        <v>-1</v>
      </c>
      <c r="E687" s="6" t="n">
        <v>1.81465201465201</v>
      </c>
      <c r="F687" s="6" t="n">
        <v>0</v>
      </c>
      <c r="G687" s="6" t="n">
        <v>0.155311355311355</v>
      </c>
      <c r="H687" s="6" t="str">
        <f aca="false">IF(AND(A687&gt;=Stimuli!$B$2,A687&lt;=Stimuli!$C$2),Stimuli!$A$2,IF(AND(A687&gt;=Stimuli!$B$3,A687&lt;=Stimuli!$C$3),Stimuli!$A$3,IF(AND(A687&gt;=Stimuli!$B$4,A687&lt;=Stimuli!$C$4),Stimuli!$A$4,"")))</f>
        <v>01 Quiet baseline (60s)</v>
      </c>
      <c r="I687" s="6" t="n">
        <f aca="false">(B687-B686)/((A687-A686)/1000)</f>
        <v>0.18754578754573</v>
      </c>
      <c r="J687" s="6" t="n">
        <f aca="false">IF(OR(B687&lt;Rules!$B$2,B687&gt;Rules!$B$3,ABS(I687)&gt;Rules!$B$4,OR(B688&lt;Rules!$B$2,B688&gt;Rules!$B$3,ABS(I688)&gt;Rules!$B$4)),1,0)</f>
        <v>0</v>
      </c>
      <c r="K687" s="6" t="str">
        <f aca="false">IF(F687=1,COUNTIF($F$2:F687,1),"")</f>
        <v/>
      </c>
    </row>
    <row r="688" customFormat="false" ht="15" hidden="false" customHeight="false" outlineLevel="0" collapsed="false">
      <c r="A688" s="6" t="n">
        <v>5511.3055</v>
      </c>
      <c r="B688" s="6" t="n">
        <v>1.97142857142857</v>
      </c>
      <c r="C688" s="6" t="n">
        <v>73</v>
      </c>
      <c r="D688" s="6" t="n">
        <v>-1</v>
      </c>
      <c r="E688" s="6" t="n">
        <v>1.81465201465201</v>
      </c>
      <c r="F688" s="6" t="n">
        <v>0</v>
      </c>
      <c r="G688" s="6" t="n">
        <v>0.155311355311355</v>
      </c>
      <c r="H688" s="6" t="str">
        <f aca="false">IF(AND(A688&gt;=Stimuli!$B$2,A688&lt;=Stimuli!$C$2),Stimuli!$A$2,IF(AND(A688&gt;=Stimuli!$B$3,A688&lt;=Stimuli!$C$3),Stimuli!$A$3,IF(AND(A688&gt;=Stimuli!$B$4,A688&lt;=Stimuli!$C$4),Stimuli!$A$4,"")))</f>
        <v>01 Quiet baseline (60s)</v>
      </c>
      <c r="I688" s="6" t="n">
        <f aca="false">(B688-B687)/((A688-A687)/1000)</f>
        <v>-0.562637362637304</v>
      </c>
      <c r="J688" s="6" t="n">
        <f aca="false">IF(OR(B688&lt;Rules!$B$2,B688&gt;Rules!$B$3,ABS(I688)&gt;Rules!$B$4,OR(B689&lt;Rules!$B$2,B689&gt;Rules!$B$3,ABS(I689)&gt;Rules!$B$4)),1,0)</f>
        <v>0</v>
      </c>
      <c r="K688" s="6" t="str">
        <f aca="false">IF(F688=1,COUNTIF($F$2:F688,1),"")</f>
        <v/>
      </c>
    </row>
    <row r="689" customFormat="false" ht="15" hidden="false" customHeight="false" outlineLevel="0" collapsed="false">
      <c r="A689" s="6" t="n">
        <v>5519.118</v>
      </c>
      <c r="B689" s="6" t="n">
        <v>1.97582417582418</v>
      </c>
      <c r="C689" s="6" t="n">
        <v>73</v>
      </c>
      <c r="D689" s="6" t="n">
        <v>-1</v>
      </c>
      <c r="E689" s="6" t="n">
        <v>1.81465201465201</v>
      </c>
      <c r="F689" s="6" t="n">
        <v>0</v>
      </c>
      <c r="G689" s="6" t="n">
        <v>0.155311355311355</v>
      </c>
      <c r="H689" s="6" t="str">
        <f aca="false">IF(AND(A689&gt;=Stimuli!$B$2,A689&lt;=Stimuli!$C$2),Stimuli!$A$2,IF(AND(A689&gt;=Stimuli!$B$3,A689&lt;=Stimuli!$C$3),Stimuli!$A$3,IF(AND(A689&gt;=Stimuli!$B$4,A689&lt;=Stimuli!$C$4),Stimuli!$A$4,"")))</f>
        <v>01 Quiet baseline (60s)</v>
      </c>
      <c r="I689" s="6" t="n">
        <f aca="false">(B689-B688)/((A689-A688)/1000)</f>
        <v>0.562637362637304</v>
      </c>
      <c r="J689" s="6" t="n">
        <f aca="false">IF(OR(B689&lt;Rules!$B$2,B689&gt;Rules!$B$3,ABS(I689)&gt;Rules!$B$4,OR(B690&lt;Rules!$B$2,B690&gt;Rules!$B$3,ABS(I690)&gt;Rules!$B$4)),1,0)</f>
        <v>0</v>
      </c>
      <c r="K689" s="6" t="str">
        <f aca="false">IF(F689=1,COUNTIF($F$2:F689,1),"")</f>
        <v/>
      </c>
    </row>
    <row r="690" customFormat="false" ht="15" hidden="false" customHeight="false" outlineLevel="0" collapsed="false">
      <c r="A690" s="6" t="n">
        <v>5526.9305</v>
      </c>
      <c r="B690" s="6" t="n">
        <v>1.96996336996337</v>
      </c>
      <c r="C690" s="6" t="n">
        <v>73</v>
      </c>
      <c r="D690" s="6" t="n">
        <v>-1</v>
      </c>
      <c r="E690" s="6" t="n">
        <v>1.81465201465201</v>
      </c>
      <c r="F690" s="6" t="n">
        <v>0</v>
      </c>
      <c r="G690" s="6" t="n">
        <v>0.155311355311355</v>
      </c>
      <c r="H690" s="6" t="str">
        <f aca="false">IF(AND(A690&gt;=Stimuli!$B$2,A690&lt;=Stimuli!$C$2),Stimuli!$A$2,IF(AND(A690&gt;=Stimuli!$B$3,A690&lt;=Stimuli!$C$3),Stimuli!$A$3,IF(AND(A690&gt;=Stimuli!$B$4,A690&lt;=Stimuli!$C$4),Stimuli!$A$4,"")))</f>
        <v>01 Quiet baseline (60s)</v>
      </c>
      <c r="I690" s="6" t="n">
        <f aca="false">(B690-B689)/((A690-A689)/1000)</f>
        <v>-0.750183150183034</v>
      </c>
      <c r="J690" s="6" t="n">
        <f aca="false">IF(OR(B690&lt;Rules!$B$2,B690&gt;Rules!$B$3,ABS(I690)&gt;Rules!$B$4,OR(B691&lt;Rules!$B$2,B691&gt;Rules!$B$3,ABS(I691)&gt;Rules!$B$4)),1,0)</f>
        <v>0</v>
      </c>
      <c r="K690" s="6" t="str">
        <f aca="false">IF(F690=1,COUNTIF($F$2:F690,1),"")</f>
        <v/>
      </c>
    </row>
    <row r="691" customFormat="false" ht="15" hidden="false" customHeight="false" outlineLevel="0" collapsed="false">
      <c r="A691" s="6" t="n">
        <v>5534.743</v>
      </c>
      <c r="B691" s="6" t="n">
        <v>1.97435897435897</v>
      </c>
      <c r="C691" s="6" t="n">
        <v>73</v>
      </c>
      <c r="D691" s="6" t="n">
        <v>-1</v>
      </c>
      <c r="E691" s="6" t="n">
        <v>1.81465201465201</v>
      </c>
      <c r="F691" s="6" t="n">
        <v>0</v>
      </c>
      <c r="G691" s="6" t="n">
        <v>0.155311355311355</v>
      </c>
      <c r="H691" s="6" t="str">
        <f aca="false">IF(AND(A691&gt;=Stimuli!$B$2,A691&lt;=Stimuli!$C$2),Stimuli!$A$2,IF(AND(A691&gt;=Stimuli!$B$3,A691&lt;=Stimuli!$C$3),Stimuli!$A$3,IF(AND(A691&gt;=Stimuli!$B$4,A691&lt;=Stimuli!$C$4),Stimuli!$A$4,"")))</f>
        <v>01 Quiet baseline (60s)</v>
      </c>
      <c r="I691" s="6" t="n">
        <f aca="false">(B691-B690)/((A691-A690)/1000)</f>
        <v>0.562637362637304</v>
      </c>
      <c r="J691" s="6" t="n">
        <f aca="false">IF(OR(B691&lt;Rules!$B$2,B691&gt;Rules!$B$3,ABS(I691)&gt;Rules!$B$4,OR(B692&lt;Rules!$B$2,B692&gt;Rules!$B$3,ABS(I692)&gt;Rules!$B$4)),1,0)</f>
        <v>0</v>
      </c>
      <c r="K691" s="6" t="str">
        <f aca="false">IF(F691=1,COUNTIF($F$2:F691,1),"")</f>
        <v/>
      </c>
    </row>
    <row r="692" customFormat="false" ht="15" hidden="false" customHeight="false" outlineLevel="0" collapsed="false">
      <c r="A692" s="6" t="n">
        <v>5542.5555</v>
      </c>
      <c r="B692" s="6" t="n">
        <v>1.96849816849817</v>
      </c>
      <c r="C692" s="6" t="n">
        <v>73</v>
      </c>
      <c r="D692" s="6" t="n">
        <v>-1</v>
      </c>
      <c r="E692" s="6" t="n">
        <v>1.81465201465201</v>
      </c>
      <c r="F692" s="6" t="n">
        <v>0</v>
      </c>
      <c r="G692" s="6" t="n">
        <v>0.155311355311355</v>
      </c>
      <c r="H692" s="6" t="str">
        <f aca="false">IF(AND(A692&gt;=Stimuli!$B$2,A692&lt;=Stimuli!$C$2),Stimuli!$A$2,IF(AND(A692&gt;=Stimuli!$B$3,A692&lt;=Stimuli!$C$3),Stimuli!$A$3,IF(AND(A692&gt;=Stimuli!$B$4,A692&lt;=Stimuli!$C$4),Stimuli!$A$4,"")))</f>
        <v>01 Quiet baseline (60s)</v>
      </c>
      <c r="I692" s="6" t="n">
        <f aca="false">(B692-B691)/((A692-A691)/1000)</f>
        <v>-0.750183150183176</v>
      </c>
      <c r="J692" s="6" t="n">
        <f aca="false">IF(OR(B692&lt;Rules!$B$2,B692&gt;Rules!$B$3,ABS(I692)&gt;Rules!$B$4,OR(B693&lt;Rules!$B$2,B693&gt;Rules!$B$3,ABS(I693)&gt;Rules!$B$4)),1,0)</f>
        <v>0</v>
      </c>
      <c r="K692" s="6" t="str">
        <f aca="false">IF(F692=1,COUNTIF($F$2:F692,1),"")</f>
        <v/>
      </c>
    </row>
    <row r="693" customFormat="false" ht="15" hidden="false" customHeight="false" outlineLevel="0" collapsed="false">
      <c r="A693" s="6" t="n">
        <v>5550.368</v>
      </c>
      <c r="B693" s="6" t="n">
        <v>1.97435897435897</v>
      </c>
      <c r="C693" s="6" t="n">
        <v>73</v>
      </c>
      <c r="D693" s="6" t="n">
        <v>-1</v>
      </c>
      <c r="E693" s="6" t="n">
        <v>1.81465201465201</v>
      </c>
      <c r="F693" s="6" t="n">
        <v>0</v>
      </c>
      <c r="G693" s="6" t="n">
        <v>0.155311355311355</v>
      </c>
      <c r="H693" s="6" t="str">
        <f aca="false">IF(AND(A693&gt;=Stimuli!$B$2,A693&lt;=Stimuli!$C$2),Stimuli!$A$2,IF(AND(A693&gt;=Stimuli!$B$3,A693&lt;=Stimuli!$C$3),Stimuli!$A$3,IF(AND(A693&gt;=Stimuli!$B$4,A693&lt;=Stimuli!$C$4),Stimuli!$A$4,"")))</f>
        <v>01 Quiet baseline (60s)</v>
      </c>
      <c r="I693" s="6" t="n">
        <f aca="false">(B693-B692)/((A693-A692)/1000)</f>
        <v>0.750183150183176</v>
      </c>
      <c r="J693" s="6" t="n">
        <f aca="false">IF(OR(B693&lt;Rules!$B$2,B693&gt;Rules!$B$3,ABS(I693)&gt;Rules!$B$4,OR(B694&lt;Rules!$B$2,B694&gt;Rules!$B$3,ABS(I694)&gt;Rules!$B$4)),1,0)</f>
        <v>0</v>
      </c>
      <c r="K693" s="6" t="str">
        <f aca="false">IF(F693=1,COUNTIF($F$2:F693,1),"")</f>
        <v/>
      </c>
    </row>
    <row r="694" customFormat="false" ht="15" hidden="false" customHeight="false" outlineLevel="0" collapsed="false">
      <c r="A694" s="6" t="n">
        <v>5558.1805</v>
      </c>
      <c r="B694" s="6" t="n">
        <v>1.96849816849817</v>
      </c>
      <c r="C694" s="6" t="n">
        <v>73</v>
      </c>
      <c r="D694" s="6" t="n">
        <v>-1</v>
      </c>
      <c r="E694" s="6" t="n">
        <v>1.81465201465201</v>
      </c>
      <c r="F694" s="6" t="n">
        <v>0</v>
      </c>
      <c r="G694" s="6" t="n">
        <v>0.155311355311355</v>
      </c>
      <c r="H694" s="6" t="str">
        <f aca="false">IF(AND(A694&gt;=Stimuli!$B$2,A694&lt;=Stimuli!$C$2),Stimuli!$A$2,IF(AND(A694&gt;=Stimuli!$B$3,A694&lt;=Stimuli!$C$3),Stimuli!$A$3,IF(AND(A694&gt;=Stimuli!$B$4,A694&lt;=Stimuli!$C$4),Stimuli!$A$4,"")))</f>
        <v>01 Quiet baseline (60s)</v>
      </c>
      <c r="I694" s="6" t="n">
        <f aca="false">(B694-B693)/((A694-A693)/1000)</f>
        <v>-0.750183150183176</v>
      </c>
      <c r="J694" s="6" t="n">
        <f aca="false">IF(OR(B694&lt;Rules!$B$2,B694&gt;Rules!$B$3,ABS(I694)&gt;Rules!$B$4,OR(B695&lt;Rules!$B$2,B695&gt;Rules!$B$3,ABS(I695)&gt;Rules!$B$4)),1,0)</f>
        <v>0</v>
      </c>
      <c r="K694" s="6" t="str">
        <f aca="false">IF(F694=1,COUNTIF($F$2:F694,1),"")</f>
        <v/>
      </c>
    </row>
    <row r="695" customFormat="false" ht="15" hidden="false" customHeight="false" outlineLevel="0" collapsed="false">
      <c r="A695" s="6" t="n">
        <v>5565.993</v>
      </c>
      <c r="B695" s="6" t="n">
        <v>1.97289377289377</v>
      </c>
      <c r="C695" s="6" t="n">
        <v>73</v>
      </c>
      <c r="D695" s="6" t="n">
        <v>-1</v>
      </c>
      <c r="E695" s="6" t="n">
        <v>1.81465201465201</v>
      </c>
      <c r="F695" s="6" t="n">
        <v>0</v>
      </c>
      <c r="G695" s="6" t="n">
        <v>0.155311355311355</v>
      </c>
      <c r="H695" s="6" t="str">
        <f aca="false">IF(AND(A695&gt;=Stimuli!$B$2,A695&lt;=Stimuli!$C$2),Stimuli!$A$2,IF(AND(A695&gt;=Stimuli!$B$3,A695&lt;=Stimuli!$C$3),Stimuli!$A$3,IF(AND(A695&gt;=Stimuli!$B$4,A695&lt;=Stimuli!$C$4),Stimuli!$A$4,"")))</f>
        <v>01 Quiet baseline (60s)</v>
      </c>
      <c r="I695" s="6" t="n">
        <f aca="false">(B695-B694)/((A695-A694)/1000)</f>
        <v>0.562637362637332</v>
      </c>
      <c r="J695" s="6" t="n">
        <f aca="false">IF(OR(B695&lt;Rules!$B$2,B695&gt;Rules!$B$3,ABS(I695)&gt;Rules!$B$4,OR(B696&lt;Rules!$B$2,B696&gt;Rules!$B$3,ABS(I696)&gt;Rules!$B$4)),1,0)</f>
        <v>0</v>
      </c>
      <c r="K695" s="6" t="str">
        <f aca="false">IF(F695=1,COUNTIF($F$2:F695,1),"")</f>
        <v/>
      </c>
    </row>
    <row r="696" customFormat="false" ht="15" hidden="false" customHeight="false" outlineLevel="0" collapsed="false">
      <c r="A696" s="6" t="n">
        <v>5573.8055</v>
      </c>
      <c r="B696" s="6" t="n">
        <v>1.96703296703297</v>
      </c>
      <c r="C696" s="6" t="n">
        <v>73</v>
      </c>
      <c r="D696" s="6" t="n">
        <v>-1</v>
      </c>
      <c r="E696" s="6" t="n">
        <v>1.81465201465201</v>
      </c>
      <c r="F696" s="6" t="n">
        <v>0</v>
      </c>
      <c r="G696" s="6" t="n">
        <v>0.155311355311355</v>
      </c>
      <c r="H696" s="6" t="str">
        <f aca="false">IF(AND(A696&gt;=Stimuli!$B$2,A696&lt;=Stimuli!$C$2),Stimuli!$A$2,IF(AND(A696&gt;=Stimuli!$B$3,A696&lt;=Stimuli!$C$3),Stimuli!$A$3,IF(AND(A696&gt;=Stimuli!$B$4,A696&lt;=Stimuli!$C$4),Stimuli!$A$4,"")))</f>
        <v>01 Quiet baseline (60s)</v>
      </c>
      <c r="I696" s="6" t="n">
        <f aca="false">(B696-B695)/((A696-A695)/1000)</f>
        <v>-0.750183150183062</v>
      </c>
      <c r="J696" s="6" t="n">
        <f aca="false">IF(OR(B696&lt;Rules!$B$2,B696&gt;Rules!$B$3,ABS(I696)&gt;Rules!$B$4,OR(B697&lt;Rules!$B$2,B697&gt;Rules!$B$3,ABS(I697)&gt;Rules!$B$4)),1,0)</f>
        <v>0</v>
      </c>
      <c r="K696" s="6" t="str">
        <f aca="false">IF(F696=1,COUNTIF($F$2:F696,1),"")</f>
        <v/>
      </c>
    </row>
    <row r="697" customFormat="false" ht="15" hidden="false" customHeight="false" outlineLevel="0" collapsed="false">
      <c r="A697" s="6" t="n">
        <v>5581.618</v>
      </c>
      <c r="B697" s="6" t="n">
        <v>1.96996336996337</v>
      </c>
      <c r="C697" s="6" t="n">
        <v>73</v>
      </c>
      <c r="D697" s="6" t="n">
        <v>-1</v>
      </c>
      <c r="E697" s="6" t="n">
        <v>1.81465201465201</v>
      </c>
      <c r="F697" s="6" t="n">
        <v>0</v>
      </c>
      <c r="G697" s="6" t="n">
        <v>0.155311355311355</v>
      </c>
      <c r="H697" s="6" t="str">
        <f aca="false">IF(AND(A697&gt;=Stimuli!$B$2,A697&lt;=Stimuli!$C$2),Stimuli!$A$2,IF(AND(A697&gt;=Stimuli!$B$3,A697&lt;=Stimuli!$C$3),Stimuli!$A$3,IF(AND(A697&gt;=Stimuli!$B$4,A697&lt;=Stimuli!$C$4),Stimuli!$A$4,"")))</f>
        <v>01 Quiet baseline (60s)</v>
      </c>
      <c r="I697" s="6" t="n">
        <f aca="false">(B697-B696)/((A697-A696)/1000)</f>
        <v>0.375091575091602</v>
      </c>
      <c r="J697" s="6" t="n">
        <f aca="false">IF(OR(B697&lt;Rules!$B$2,B697&gt;Rules!$B$3,ABS(I697)&gt;Rules!$B$4,OR(B698&lt;Rules!$B$2,B698&gt;Rules!$B$3,ABS(I698)&gt;Rules!$B$4)),1,0)</f>
        <v>0</v>
      </c>
      <c r="K697" s="6" t="str">
        <f aca="false">IF(F697=1,COUNTIF($F$2:F697,1),"")</f>
        <v/>
      </c>
    </row>
    <row r="698" customFormat="false" ht="15" hidden="false" customHeight="false" outlineLevel="0" collapsed="false">
      <c r="A698" s="6" t="n">
        <v>5589.4305</v>
      </c>
      <c r="B698" s="6" t="n">
        <v>1.96556776556777</v>
      </c>
      <c r="C698" s="6" t="n">
        <v>73</v>
      </c>
      <c r="D698" s="6" t="n">
        <v>-1</v>
      </c>
      <c r="E698" s="6" t="n">
        <v>1.81465201465201</v>
      </c>
      <c r="F698" s="6" t="n">
        <v>0</v>
      </c>
      <c r="G698" s="6" t="n">
        <v>0.155311355311355</v>
      </c>
      <c r="H698" s="6" t="str">
        <f aca="false">IF(AND(A698&gt;=Stimuli!$B$2,A698&lt;=Stimuli!$C$2),Stimuli!$A$2,IF(AND(A698&gt;=Stimuli!$B$3,A698&lt;=Stimuli!$C$3),Stimuli!$A$3,IF(AND(A698&gt;=Stimuli!$B$4,A698&lt;=Stimuli!$C$4),Stimuli!$A$4,"")))</f>
        <v>01 Quiet baseline (60s)</v>
      </c>
      <c r="I698" s="6" t="n">
        <f aca="false">(B698-B697)/((A698-A697)/1000)</f>
        <v>-0.562637362637446</v>
      </c>
      <c r="J698" s="6" t="n">
        <f aca="false">IF(OR(B698&lt;Rules!$B$2,B698&gt;Rules!$B$3,ABS(I698)&gt;Rules!$B$4,OR(B699&lt;Rules!$B$2,B699&gt;Rules!$B$3,ABS(I699)&gt;Rules!$B$4)),1,0)</f>
        <v>0</v>
      </c>
      <c r="K698" s="6" t="str">
        <f aca="false">IF(F698=1,COUNTIF($F$2:F698,1),"")</f>
        <v/>
      </c>
    </row>
    <row r="699" customFormat="false" ht="15" hidden="false" customHeight="false" outlineLevel="0" collapsed="false">
      <c r="A699" s="6" t="n">
        <v>5597.243</v>
      </c>
      <c r="B699" s="6" t="n">
        <v>1.96703296703297</v>
      </c>
      <c r="C699" s="6" t="n">
        <v>73</v>
      </c>
      <c r="D699" s="6" t="n">
        <v>-1</v>
      </c>
      <c r="E699" s="6" t="n">
        <v>1.81465201465201</v>
      </c>
      <c r="F699" s="6" t="n">
        <v>0</v>
      </c>
      <c r="G699" s="6" t="n">
        <v>0.155311355311355</v>
      </c>
      <c r="H699" s="6" t="str">
        <f aca="false">IF(AND(A699&gt;=Stimuli!$B$2,A699&lt;=Stimuli!$C$2),Stimuli!$A$2,IF(AND(A699&gt;=Stimuli!$B$3,A699&lt;=Stimuli!$C$3),Stimuli!$A$3,IF(AND(A699&gt;=Stimuli!$B$4,A699&lt;=Stimuli!$C$4),Stimuli!$A$4,"")))</f>
        <v>01 Quiet baseline (60s)</v>
      </c>
      <c r="I699" s="6" t="n">
        <f aca="false">(B699-B698)/((A699-A698)/1000)</f>
        <v>0.187545787545844</v>
      </c>
      <c r="J699" s="6" t="n">
        <f aca="false">IF(OR(B699&lt;Rules!$B$2,B699&gt;Rules!$B$3,ABS(I699)&gt;Rules!$B$4,OR(B700&lt;Rules!$B$2,B700&gt;Rules!$B$3,ABS(I700)&gt;Rules!$B$4)),1,0)</f>
        <v>0</v>
      </c>
      <c r="K699" s="6" t="str">
        <f aca="false">IF(F699=1,COUNTIF($F$2:F699,1),"")</f>
        <v/>
      </c>
    </row>
    <row r="700" customFormat="false" ht="15" hidden="false" customHeight="false" outlineLevel="0" collapsed="false">
      <c r="A700" s="6" t="n">
        <v>5605.0555</v>
      </c>
      <c r="B700" s="6" t="n">
        <v>1.96556776556777</v>
      </c>
      <c r="C700" s="6" t="n">
        <v>73</v>
      </c>
      <c r="D700" s="6" t="n">
        <v>-1</v>
      </c>
      <c r="E700" s="6" t="n">
        <v>1.81465201465201</v>
      </c>
      <c r="F700" s="6" t="n">
        <v>0</v>
      </c>
      <c r="G700" s="6" t="n">
        <v>0.155311355311355</v>
      </c>
      <c r="H700" s="6" t="str">
        <f aca="false">IF(AND(A700&gt;=Stimuli!$B$2,A700&lt;=Stimuli!$C$2),Stimuli!$A$2,IF(AND(A700&gt;=Stimuli!$B$3,A700&lt;=Stimuli!$C$3),Stimuli!$A$3,IF(AND(A700&gt;=Stimuli!$B$4,A700&lt;=Stimuli!$C$4),Stimuli!$A$4,"")))</f>
        <v>01 Quiet baseline (60s)</v>
      </c>
      <c r="I700" s="6" t="n">
        <f aca="false">(B700-B699)/((A700-A699)/1000)</f>
        <v>-0.187545787545844</v>
      </c>
      <c r="J700" s="6" t="n">
        <f aca="false">IF(OR(B700&lt;Rules!$B$2,B700&gt;Rules!$B$3,ABS(I700)&gt;Rules!$B$4,OR(B701&lt;Rules!$B$2,B701&gt;Rules!$B$3,ABS(I701)&gt;Rules!$B$4)),1,0)</f>
        <v>0</v>
      </c>
      <c r="K700" s="6" t="str">
        <f aca="false">IF(F700=1,COUNTIF($F$2:F700,1),"")</f>
        <v/>
      </c>
    </row>
    <row r="701" customFormat="false" ht="15" hidden="false" customHeight="false" outlineLevel="0" collapsed="false">
      <c r="A701" s="6" t="n">
        <v>5612.868</v>
      </c>
      <c r="B701" s="6" t="n">
        <v>1.96556776556777</v>
      </c>
      <c r="C701" s="6" t="n">
        <v>73</v>
      </c>
      <c r="D701" s="6" t="n">
        <v>-1</v>
      </c>
      <c r="E701" s="6" t="n">
        <v>1.81465201465201</v>
      </c>
      <c r="F701" s="6" t="n">
        <v>0</v>
      </c>
      <c r="G701" s="6" t="n">
        <v>0.155311355311355</v>
      </c>
      <c r="H701" s="6" t="str">
        <f aca="false">IF(AND(A701&gt;=Stimuli!$B$2,A701&lt;=Stimuli!$C$2),Stimuli!$A$2,IF(AND(A701&gt;=Stimuli!$B$3,A701&lt;=Stimuli!$C$3),Stimuli!$A$3,IF(AND(A701&gt;=Stimuli!$B$4,A701&lt;=Stimuli!$C$4),Stimuli!$A$4,"")))</f>
        <v>01 Quiet baseline (60s)</v>
      </c>
      <c r="I701" s="6" t="n">
        <f aca="false">(B701-B700)/((A701-A700)/1000)</f>
        <v>0</v>
      </c>
      <c r="J701" s="6" t="n">
        <f aca="false">IF(OR(B701&lt;Rules!$B$2,B701&gt;Rules!$B$3,ABS(I701)&gt;Rules!$B$4,OR(B702&lt;Rules!$B$2,B702&gt;Rules!$B$3,ABS(I702)&gt;Rules!$B$4)),1,0)</f>
        <v>0</v>
      </c>
      <c r="K701" s="6" t="str">
        <f aca="false">IF(F701=1,COUNTIF($F$2:F701,1),"")</f>
        <v/>
      </c>
    </row>
    <row r="702" customFormat="false" ht="15" hidden="false" customHeight="false" outlineLevel="0" collapsed="false">
      <c r="A702" s="6" t="n">
        <v>5620.6805</v>
      </c>
      <c r="B702" s="6" t="n">
        <v>1.96556776556777</v>
      </c>
      <c r="C702" s="6" t="n">
        <v>73</v>
      </c>
      <c r="D702" s="6" t="n">
        <v>-1</v>
      </c>
      <c r="E702" s="6" t="n">
        <v>1.81465201465201</v>
      </c>
      <c r="F702" s="6" t="n">
        <v>0</v>
      </c>
      <c r="G702" s="6" t="n">
        <v>0.155311355311355</v>
      </c>
      <c r="H702" s="6" t="str">
        <f aca="false">IF(AND(A702&gt;=Stimuli!$B$2,A702&lt;=Stimuli!$C$2),Stimuli!$A$2,IF(AND(A702&gt;=Stimuli!$B$3,A702&lt;=Stimuli!$C$3),Stimuli!$A$3,IF(AND(A702&gt;=Stimuli!$B$4,A702&lt;=Stimuli!$C$4),Stimuli!$A$4,"")))</f>
        <v>01 Quiet baseline (60s)</v>
      </c>
      <c r="I702" s="6" t="n">
        <f aca="false">(B702-B701)/((A702-A701)/1000)</f>
        <v>0</v>
      </c>
      <c r="J702" s="6" t="n">
        <f aca="false">IF(OR(B702&lt;Rules!$B$2,B702&gt;Rules!$B$3,ABS(I702)&gt;Rules!$B$4,OR(B703&lt;Rules!$B$2,B703&gt;Rules!$B$3,ABS(I703)&gt;Rules!$B$4)),1,0)</f>
        <v>0</v>
      </c>
      <c r="K702" s="6" t="str">
        <f aca="false">IF(F702=1,COUNTIF($F$2:F702,1),"")</f>
        <v/>
      </c>
    </row>
    <row r="703" customFormat="false" ht="15" hidden="false" customHeight="false" outlineLevel="0" collapsed="false">
      <c r="A703" s="6" t="n">
        <v>5628.493</v>
      </c>
      <c r="B703" s="6" t="n">
        <v>1.96263736263736</v>
      </c>
      <c r="C703" s="6" t="n">
        <v>73</v>
      </c>
      <c r="D703" s="6" t="n">
        <v>-1</v>
      </c>
      <c r="E703" s="6" t="n">
        <v>1.81465201465201</v>
      </c>
      <c r="F703" s="6" t="n">
        <v>0</v>
      </c>
      <c r="G703" s="6" t="n">
        <v>0.155311355311355</v>
      </c>
      <c r="H703" s="6" t="str">
        <f aca="false">IF(AND(A703&gt;=Stimuli!$B$2,A703&lt;=Stimuli!$C$2),Stimuli!$A$2,IF(AND(A703&gt;=Stimuli!$B$3,A703&lt;=Stimuli!$C$3),Stimuli!$A$3,IF(AND(A703&gt;=Stimuli!$B$4,A703&lt;=Stimuli!$C$4),Stimuli!$A$4,"")))</f>
        <v>01 Quiet baseline (60s)</v>
      </c>
      <c r="I703" s="6" t="n">
        <f aca="false">(B703-B702)/((A703-A702)/1000)</f>
        <v>-0.375091575091574</v>
      </c>
      <c r="J703" s="6" t="n">
        <f aca="false">IF(OR(B703&lt;Rules!$B$2,B703&gt;Rules!$B$3,ABS(I703)&gt;Rules!$B$4,OR(B704&lt;Rules!$B$2,B704&gt;Rules!$B$3,ABS(I704)&gt;Rules!$B$4)),1,0)</f>
        <v>0</v>
      </c>
      <c r="K703" s="6" t="str">
        <f aca="false">IF(F703=1,COUNTIF($F$2:F703,1),"")</f>
        <v/>
      </c>
    </row>
    <row r="704" customFormat="false" ht="15" hidden="false" customHeight="false" outlineLevel="0" collapsed="false">
      <c r="A704" s="6" t="n">
        <v>5636.3055</v>
      </c>
      <c r="B704" s="6" t="n">
        <v>1.96556776556777</v>
      </c>
      <c r="C704" s="6" t="n">
        <v>73</v>
      </c>
      <c r="D704" s="6" t="n">
        <v>-1</v>
      </c>
      <c r="E704" s="6" t="n">
        <v>1.81465201465201</v>
      </c>
      <c r="F704" s="6" t="n">
        <v>0</v>
      </c>
      <c r="G704" s="6" t="n">
        <v>0.155311355311355</v>
      </c>
      <c r="H704" s="6" t="str">
        <f aca="false">IF(AND(A704&gt;=Stimuli!$B$2,A704&lt;=Stimuli!$C$2),Stimuli!$A$2,IF(AND(A704&gt;=Stimuli!$B$3,A704&lt;=Stimuli!$C$3),Stimuli!$A$3,IF(AND(A704&gt;=Stimuli!$B$4,A704&lt;=Stimuli!$C$4),Stimuli!$A$4,"")))</f>
        <v>01 Quiet baseline (60s)</v>
      </c>
      <c r="I704" s="6" t="n">
        <f aca="false">(B704-B703)/((A704-A703)/1000)</f>
        <v>0.375091575091574</v>
      </c>
      <c r="J704" s="6" t="n">
        <f aca="false">IF(OR(B704&lt;Rules!$B$2,B704&gt;Rules!$B$3,ABS(I704)&gt;Rules!$B$4,OR(B705&lt;Rules!$B$2,B705&gt;Rules!$B$3,ABS(I705)&gt;Rules!$B$4)),1,0)</f>
        <v>0</v>
      </c>
      <c r="K704" s="6" t="str">
        <f aca="false">IF(F704=1,COUNTIF($F$2:F704,1),"")</f>
        <v/>
      </c>
    </row>
    <row r="705" customFormat="false" ht="15" hidden="false" customHeight="false" outlineLevel="0" collapsed="false">
      <c r="A705" s="6" t="n">
        <v>5644.118</v>
      </c>
      <c r="B705" s="6" t="n">
        <v>1.95970695970696</v>
      </c>
      <c r="C705" s="6" t="n">
        <v>73</v>
      </c>
      <c r="D705" s="6" t="n">
        <v>-1</v>
      </c>
      <c r="E705" s="6" t="n">
        <v>1.81465201465201</v>
      </c>
      <c r="F705" s="6" t="n">
        <v>0</v>
      </c>
      <c r="G705" s="6" t="n">
        <v>0.155311355311355</v>
      </c>
      <c r="H705" s="6" t="str">
        <f aca="false">IF(AND(A705&gt;=Stimuli!$B$2,A705&lt;=Stimuli!$C$2),Stimuli!$A$2,IF(AND(A705&gt;=Stimuli!$B$3,A705&lt;=Stimuli!$C$3),Stimuli!$A$3,IF(AND(A705&gt;=Stimuli!$B$4,A705&lt;=Stimuli!$C$4),Stimuli!$A$4,"")))</f>
        <v>01 Quiet baseline (60s)</v>
      </c>
      <c r="I705" s="6" t="n">
        <f aca="false">(B705-B704)/((A705-A704)/1000)</f>
        <v>-0.750183150183034</v>
      </c>
      <c r="J705" s="6" t="n">
        <f aca="false">IF(OR(B705&lt;Rules!$B$2,B705&gt;Rules!$B$3,ABS(I705)&gt;Rules!$B$4,OR(B706&lt;Rules!$B$2,B706&gt;Rules!$B$3,ABS(I706)&gt;Rules!$B$4)),1,0)</f>
        <v>0</v>
      </c>
      <c r="K705" s="6" t="str">
        <f aca="false">IF(F705=1,COUNTIF($F$2:F705,1),"")</f>
        <v/>
      </c>
    </row>
    <row r="706" customFormat="false" ht="15" hidden="false" customHeight="false" outlineLevel="0" collapsed="false">
      <c r="A706" s="6" t="n">
        <v>5651.9305</v>
      </c>
      <c r="B706" s="6" t="n">
        <v>1.96410256410256</v>
      </c>
      <c r="C706" s="6" t="n">
        <v>73</v>
      </c>
      <c r="D706" s="6" t="n">
        <v>-1</v>
      </c>
      <c r="E706" s="6" t="n">
        <v>1.81465201465201</v>
      </c>
      <c r="F706" s="6" t="n">
        <v>0</v>
      </c>
      <c r="G706" s="6" t="n">
        <v>0.155311355311355</v>
      </c>
      <c r="H706" s="6" t="str">
        <f aca="false">IF(AND(A706&gt;=Stimuli!$B$2,A706&lt;=Stimuli!$C$2),Stimuli!$A$2,IF(AND(A706&gt;=Stimuli!$B$3,A706&lt;=Stimuli!$C$3),Stimuli!$A$3,IF(AND(A706&gt;=Stimuli!$B$4,A706&lt;=Stimuli!$C$4),Stimuli!$A$4,"")))</f>
        <v>01 Quiet baseline (60s)</v>
      </c>
      <c r="I706" s="6" t="n">
        <f aca="false">(B706-B705)/((A706-A705)/1000)</f>
        <v>0.562637362637304</v>
      </c>
      <c r="J706" s="6" t="n">
        <f aca="false">IF(OR(B706&lt;Rules!$B$2,B706&gt;Rules!$B$3,ABS(I706)&gt;Rules!$B$4,OR(B707&lt;Rules!$B$2,B707&gt;Rules!$B$3,ABS(I707)&gt;Rules!$B$4)),1,0)</f>
        <v>0</v>
      </c>
      <c r="K706" s="6" t="str">
        <f aca="false">IF(F706=1,COUNTIF($F$2:F706,1),"")</f>
        <v/>
      </c>
    </row>
    <row r="707" customFormat="false" ht="15" hidden="false" customHeight="false" outlineLevel="0" collapsed="false">
      <c r="A707" s="6" t="n">
        <v>5659.743</v>
      </c>
      <c r="B707" s="6" t="n">
        <v>1.95824175824176</v>
      </c>
      <c r="C707" s="6" t="n">
        <v>73</v>
      </c>
      <c r="D707" s="6" t="n">
        <v>-1</v>
      </c>
      <c r="E707" s="6" t="n">
        <v>1.81465201465201</v>
      </c>
      <c r="F707" s="6" t="n">
        <v>0</v>
      </c>
      <c r="G707" s="6" t="n">
        <v>0.155311355311355</v>
      </c>
      <c r="H707" s="6" t="str">
        <f aca="false">IF(AND(A707&gt;=Stimuli!$B$2,A707&lt;=Stimuli!$C$2),Stimuli!$A$2,IF(AND(A707&gt;=Stimuli!$B$3,A707&lt;=Stimuli!$C$3),Stimuli!$A$3,IF(AND(A707&gt;=Stimuli!$B$4,A707&lt;=Stimuli!$C$4),Stimuli!$A$4,"")))</f>
        <v>01 Quiet baseline (60s)</v>
      </c>
      <c r="I707" s="6" t="n">
        <f aca="false">(B707-B706)/((A707-A706)/1000)</f>
        <v>-0.750183150183176</v>
      </c>
      <c r="J707" s="6" t="n">
        <f aca="false">IF(OR(B707&lt;Rules!$B$2,B707&gt;Rules!$B$3,ABS(I707)&gt;Rules!$B$4,OR(B708&lt;Rules!$B$2,B708&gt;Rules!$B$3,ABS(I708)&gt;Rules!$B$4)),1,0)</f>
        <v>0</v>
      </c>
      <c r="K707" s="6" t="str">
        <f aca="false">IF(F707=1,COUNTIF($F$2:F707,1),"")</f>
        <v/>
      </c>
    </row>
    <row r="708" customFormat="false" ht="15" hidden="false" customHeight="false" outlineLevel="0" collapsed="false">
      <c r="A708" s="6" t="n">
        <v>5667.5555</v>
      </c>
      <c r="B708" s="6" t="n">
        <v>1.96410256410256</v>
      </c>
      <c r="C708" s="6" t="n">
        <v>73</v>
      </c>
      <c r="D708" s="6" t="n">
        <v>-1</v>
      </c>
      <c r="E708" s="6" t="n">
        <v>1.81465201465201</v>
      </c>
      <c r="F708" s="6" t="n">
        <v>0</v>
      </c>
      <c r="G708" s="6" t="n">
        <v>0.155311355311355</v>
      </c>
      <c r="H708" s="6" t="str">
        <f aca="false">IF(AND(A708&gt;=Stimuli!$B$2,A708&lt;=Stimuli!$C$2),Stimuli!$A$2,IF(AND(A708&gt;=Stimuli!$B$3,A708&lt;=Stimuli!$C$3),Stimuli!$A$3,IF(AND(A708&gt;=Stimuli!$B$4,A708&lt;=Stimuli!$C$4),Stimuli!$A$4,"")))</f>
        <v>01 Quiet baseline (60s)</v>
      </c>
      <c r="I708" s="6" t="n">
        <f aca="false">(B708-B707)/((A708-A707)/1000)</f>
        <v>0.750183150183176</v>
      </c>
      <c r="J708" s="6" t="n">
        <f aca="false">IF(OR(B708&lt;Rules!$B$2,B708&gt;Rules!$B$3,ABS(I708)&gt;Rules!$B$4,OR(B709&lt;Rules!$B$2,B709&gt;Rules!$B$3,ABS(I709)&gt;Rules!$B$4)),1,0)</f>
        <v>0</v>
      </c>
      <c r="K708" s="6" t="str">
        <f aca="false">IF(F708=1,COUNTIF($F$2:F708,1),"")</f>
        <v/>
      </c>
    </row>
    <row r="709" customFormat="false" ht="15" hidden="false" customHeight="false" outlineLevel="0" collapsed="false">
      <c r="A709" s="6" t="n">
        <v>5675.368</v>
      </c>
      <c r="B709" s="6" t="n">
        <v>1.95677655677656</v>
      </c>
      <c r="C709" s="6" t="n">
        <v>73</v>
      </c>
      <c r="D709" s="6" t="n">
        <v>-1</v>
      </c>
      <c r="E709" s="6" t="n">
        <v>1.81465201465201</v>
      </c>
      <c r="F709" s="6" t="n">
        <v>0</v>
      </c>
      <c r="G709" s="6" t="n">
        <v>0.155311355311355</v>
      </c>
      <c r="H709" s="6" t="str">
        <f aca="false">IF(AND(A709&gt;=Stimuli!$B$2,A709&lt;=Stimuli!$C$2),Stimuli!$A$2,IF(AND(A709&gt;=Stimuli!$B$3,A709&lt;=Stimuli!$C$3),Stimuli!$A$3,IF(AND(A709&gt;=Stimuli!$B$4,A709&lt;=Stimuli!$C$4),Stimuli!$A$4,"")))</f>
        <v>01 Quiet baseline (60s)</v>
      </c>
      <c r="I709" s="6" t="n">
        <f aca="false">(B709-B708)/((A709-A708)/1000)</f>
        <v>-0.937728937728906</v>
      </c>
      <c r="J709" s="6" t="n">
        <f aca="false">IF(OR(B709&lt;Rules!$B$2,B709&gt;Rules!$B$3,ABS(I709)&gt;Rules!$B$4,OR(B710&lt;Rules!$B$2,B710&gt;Rules!$B$3,ABS(I710)&gt;Rules!$B$4)),1,0)</f>
        <v>0</v>
      </c>
      <c r="K709" s="6" t="str">
        <f aca="false">IF(F709=1,COUNTIF($F$2:F709,1),"")</f>
        <v/>
      </c>
    </row>
    <row r="710" customFormat="false" ht="15" hidden="false" customHeight="false" outlineLevel="0" collapsed="false">
      <c r="A710" s="6" t="n">
        <v>5683.1805</v>
      </c>
      <c r="B710" s="6" t="n">
        <v>1.96117216117216</v>
      </c>
      <c r="C710" s="6" t="n">
        <v>73</v>
      </c>
      <c r="D710" s="6" t="n">
        <v>-1</v>
      </c>
      <c r="E710" s="6" t="n">
        <v>1.81465201465201</v>
      </c>
      <c r="F710" s="6" t="n">
        <v>0</v>
      </c>
      <c r="G710" s="6" t="n">
        <v>0.155311355311355</v>
      </c>
      <c r="H710" s="6" t="str">
        <f aca="false">IF(AND(A710&gt;=Stimuli!$B$2,A710&lt;=Stimuli!$C$2),Stimuli!$A$2,IF(AND(A710&gt;=Stimuli!$B$3,A710&lt;=Stimuli!$C$3),Stimuli!$A$3,IF(AND(A710&gt;=Stimuli!$B$4,A710&lt;=Stimuli!$C$4),Stimuli!$A$4,"")))</f>
        <v>01 Quiet baseline (60s)</v>
      </c>
      <c r="I710" s="6" t="n">
        <f aca="false">(B710-B709)/((A710-A709)/1000)</f>
        <v>0.562637362637332</v>
      </c>
      <c r="J710" s="6" t="n">
        <f aca="false">IF(OR(B710&lt;Rules!$B$2,B710&gt;Rules!$B$3,ABS(I710)&gt;Rules!$B$4,OR(B711&lt;Rules!$B$2,B711&gt;Rules!$B$3,ABS(I711)&gt;Rules!$B$4)),1,0)</f>
        <v>0</v>
      </c>
      <c r="K710" s="6" t="str">
        <f aca="false">IF(F710=1,COUNTIF($F$2:F710,1),"")</f>
        <v/>
      </c>
    </row>
    <row r="711" customFormat="false" ht="15" hidden="false" customHeight="false" outlineLevel="0" collapsed="false">
      <c r="A711" s="6" t="n">
        <v>5690.993</v>
      </c>
      <c r="B711" s="6" t="n">
        <v>1.95531135531136</v>
      </c>
      <c r="C711" s="6" t="n">
        <v>73</v>
      </c>
      <c r="D711" s="6" t="n">
        <v>-1</v>
      </c>
      <c r="E711" s="6" t="n">
        <v>1.81465201465201</v>
      </c>
      <c r="F711" s="6" t="n">
        <v>0</v>
      </c>
      <c r="G711" s="6" t="n">
        <v>0.155311355311355</v>
      </c>
      <c r="H711" s="6" t="str">
        <f aca="false">IF(AND(A711&gt;=Stimuli!$B$2,A711&lt;=Stimuli!$C$2),Stimuli!$A$2,IF(AND(A711&gt;=Stimuli!$B$3,A711&lt;=Stimuli!$C$3),Stimuli!$A$3,IF(AND(A711&gt;=Stimuli!$B$4,A711&lt;=Stimuli!$C$4),Stimuli!$A$4,"")))</f>
        <v>01 Quiet baseline (60s)</v>
      </c>
      <c r="I711" s="6" t="n">
        <f aca="false">(B711-B710)/((A711-A710)/1000)</f>
        <v>-0.750183150183062</v>
      </c>
      <c r="J711" s="6" t="n">
        <f aca="false">IF(OR(B711&lt;Rules!$B$2,B711&gt;Rules!$B$3,ABS(I711)&gt;Rules!$B$4,OR(B712&lt;Rules!$B$2,B712&gt;Rules!$B$3,ABS(I712)&gt;Rules!$B$4)),1,0)</f>
        <v>0</v>
      </c>
      <c r="K711" s="6" t="str">
        <f aca="false">IF(F711=1,COUNTIF($F$2:F711,1),"")</f>
        <v/>
      </c>
    </row>
    <row r="712" customFormat="false" ht="15" hidden="false" customHeight="false" outlineLevel="0" collapsed="false">
      <c r="A712" s="6" t="n">
        <v>5698.8055</v>
      </c>
      <c r="B712" s="6" t="n">
        <v>1.95970695970696</v>
      </c>
      <c r="C712" s="6" t="n">
        <v>73</v>
      </c>
      <c r="D712" s="6" t="n">
        <v>-1</v>
      </c>
      <c r="E712" s="6" t="n">
        <v>1.81465201465201</v>
      </c>
      <c r="F712" s="6" t="n">
        <v>0</v>
      </c>
      <c r="G712" s="6" t="n">
        <v>0.155311355311355</v>
      </c>
      <c r="H712" s="6" t="str">
        <f aca="false">IF(AND(A712&gt;=Stimuli!$B$2,A712&lt;=Stimuli!$C$2),Stimuli!$A$2,IF(AND(A712&gt;=Stimuli!$B$3,A712&lt;=Stimuli!$C$3),Stimuli!$A$3,IF(AND(A712&gt;=Stimuli!$B$4,A712&lt;=Stimuli!$C$4),Stimuli!$A$4,"")))</f>
        <v>01 Quiet baseline (60s)</v>
      </c>
      <c r="I712" s="6" t="n">
        <f aca="false">(B712-B711)/((A712-A711)/1000)</f>
        <v>0.562637362637332</v>
      </c>
      <c r="J712" s="6" t="n">
        <f aca="false">IF(OR(B712&lt;Rules!$B$2,B712&gt;Rules!$B$3,ABS(I712)&gt;Rules!$B$4,OR(B713&lt;Rules!$B$2,B713&gt;Rules!$B$3,ABS(I713)&gt;Rules!$B$4)),1,0)</f>
        <v>0</v>
      </c>
      <c r="K712" s="6" t="str">
        <f aca="false">IF(F712=1,COUNTIF($F$2:F712,1),"")</f>
        <v/>
      </c>
    </row>
    <row r="713" customFormat="false" ht="15" hidden="false" customHeight="false" outlineLevel="0" collapsed="false">
      <c r="A713" s="6" t="n">
        <v>5706.618</v>
      </c>
      <c r="B713" s="6" t="n">
        <v>1.95531135531136</v>
      </c>
      <c r="C713" s="6" t="n">
        <v>73</v>
      </c>
      <c r="D713" s="6" t="n">
        <v>-1</v>
      </c>
      <c r="E713" s="6" t="n">
        <v>1.81465201465201</v>
      </c>
      <c r="F713" s="6" t="n">
        <v>0</v>
      </c>
      <c r="G713" s="6" t="n">
        <v>0.155311355311355</v>
      </c>
      <c r="H713" s="6" t="str">
        <f aca="false">IF(AND(A713&gt;=Stimuli!$B$2,A713&lt;=Stimuli!$C$2),Stimuli!$A$2,IF(AND(A713&gt;=Stimuli!$B$3,A713&lt;=Stimuli!$C$3),Stimuli!$A$3,IF(AND(A713&gt;=Stimuli!$B$4,A713&lt;=Stimuli!$C$4),Stimuli!$A$4,"")))</f>
        <v>01 Quiet baseline (60s)</v>
      </c>
      <c r="I713" s="6" t="n">
        <f aca="false">(B713-B712)/((A713-A712)/1000)</f>
        <v>-0.562637362637332</v>
      </c>
      <c r="J713" s="6" t="n">
        <f aca="false">IF(OR(B713&lt;Rules!$B$2,B713&gt;Rules!$B$3,ABS(I713)&gt;Rules!$B$4,OR(B714&lt;Rules!$B$2,B714&gt;Rules!$B$3,ABS(I714)&gt;Rules!$B$4)),1,0)</f>
        <v>0</v>
      </c>
      <c r="K713" s="6" t="str">
        <f aca="false">IF(F713=1,COUNTIF($F$2:F713,1),"")</f>
        <v/>
      </c>
    </row>
    <row r="714" customFormat="false" ht="15" hidden="false" customHeight="false" outlineLevel="0" collapsed="false">
      <c r="A714" s="6" t="n">
        <v>5714.4305</v>
      </c>
      <c r="B714" s="6" t="n">
        <v>1.95824175824176</v>
      </c>
      <c r="C714" s="6" t="n">
        <v>73</v>
      </c>
      <c r="D714" s="6" t="n">
        <v>-1</v>
      </c>
      <c r="E714" s="6" t="n">
        <v>1.81465201465201</v>
      </c>
      <c r="F714" s="6" t="n">
        <v>0</v>
      </c>
      <c r="G714" s="6" t="n">
        <v>0.155311355311355</v>
      </c>
      <c r="H714" s="6" t="str">
        <f aca="false">IF(AND(A714&gt;=Stimuli!$B$2,A714&lt;=Stimuli!$C$2),Stimuli!$A$2,IF(AND(A714&gt;=Stimuli!$B$3,A714&lt;=Stimuli!$C$3),Stimuli!$A$3,IF(AND(A714&gt;=Stimuli!$B$4,A714&lt;=Stimuli!$C$4),Stimuli!$A$4,"")))</f>
        <v>01 Quiet baseline (60s)</v>
      </c>
      <c r="I714" s="6" t="n">
        <f aca="false">(B714-B713)/((A714-A713)/1000)</f>
        <v>0.37509157509146</v>
      </c>
      <c r="J714" s="6" t="n">
        <f aca="false">IF(OR(B714&lt;Rules!$B$2,B714&gt;Rules!$B$3,ABS(I714)&gt;Rules!$B$4,OR(B715&lt;Rules!$B$2,B715&gt;Rules!$B$3,ABS(I715)&gt;Rules!$B$4)),1,0)</f>
        <v>0</v>
      </c>
      <c r="K714" s="6" t="str">
        <f aca="false">IF(F714=1,COUNTIF($F$2:F714,1),"")</f>
        <v/>
      </c>
    </row>
    <row r="715" customFormat="false" ht="15" hidden="false" customHeight="false" outlineLevel="0" collapsed="false">
      <c r="A715" s="6" t="n">
        <v>5722.243</v>
      </c>
      <c r="B715" s="6" t="n">
        <v>1.95384615384615</v>
      </c>
      <c r="C715" s="6" t="n">
        <v>73</v>
      </c>
      <c r="D715" s="6" t="n">
        <v>-1</v>
      </c>
      <c r="E715" s="6" t="n">
        <v>1.81465201465201</v>
      </c>
      <c r="F715" s="6" t="n">
        <v>0</v>
      </c>
      <c r="G715" s="6" t="n">
        <v>0.155311355311355</v>
      </c>
      <c r="H715" s="6" t="str">
        <f aca="false">IF(AND(A715&gt;=Stimuli!$B$2,A715&lt;=Stimuli!$C$2),Stimuli!$A$2,IF(AND(A715&gt;=Stimuli!$B$3,A715&lt;=Stimuli!$C$3),Stimuli!$A$3,IF(AND(A715&gt;=Stimuli!$B$4,A715&lt;=Stimuli!$C$4),Stimuli!$A$4,"")))</f>
        <v>01 Quiet baseline (60s)</v>
      </c>
      <c r="I715" s="6" t="n">
        <f aca="false">(B715-B714)/((A715-A714)/1000)</f>
        <v>-0.562637362637304</v>
      </c>
      <c r="J715" s="6" t="n">
        <f aca="false">IF(OR(B715&lt;Rules!$B$2,B715&gt;Rules!$B$3,ABS(I715)&gt;Rules!$B$4,OR(B716&lt;Rules!$B$2,B716&gt;Rules!$B$3,ABS(I716)&gt;Rules!$B$4)),1,0)</f>
        <v>0</v>
      </c>
      <c r="K715" s="6" t="str">
        <f aca="false">IF(F715=1,COUNTIF($F$2:F715,1),"")</f>
        <v/>
      </c>
    </row>
    <row r="716" customFormat="false" ht="15" hidden="false" customHeight="false" outlineLevel="0" collapsed="false">
      <c r="A716" s="6" t="n">
        <v>5730.0555</v>
      </c>
      <c r="B716" s="6" t="n">
        <v>1.95531135531136</v>
      </c>
      <c r="C716" s="6" t="n">
        <v>78</v>
      </c>
      <c r="D716" s="6" t="n">
        <v>765.625</v>
      </c>
      <c r="E716" s="6" t="n">
        <v>1.81465201465201</v>
      </c>
      <c r="F716" s="6" t="n">
        <v>0</v>
      </c>
      <c r="G716" s="6" t="n">
        <v>0.155311355311355</v>
      </c>
      <c r="H716" s="6" t="str">
        <f aca="false">IF(AND(A716&gt;=Stimuli!$B$2,A716&lt;=Stimuli!$C$2),Stimuli!$A$2,IF(AND(A716&gt;=Stimuli!$B$3,A716&lt;=Stimuli!$C$3),Stimuli!$A$3,IF(AND(A716&gt;=Stimuli!$B$4,A716&lt;=Stimuli!$C$4),Stimuli!$A$4,"")))</f>
        <v>01 Quiet baseline (60s)</v>
      </c>
      <c r="I716" s="6" t="n">
        <f aca="false">(B716-B715)/((A716-A715)/1000)</f>
        <v>0.187545787545844</v>
      </c>
      <c r="J716" s="6" t="n">
        <f aca="false">IF(OR(B716&lt;Rules!$B$2,B716&gt;Rules!$B$3,ABS(I716)&gt;Rules!$B$4,OR(B717&lt;Rules!$B$2,B717&gt;Rules!$B$3,ABS(I717)&gt;Rules!$B$4)),1,0)</f>
        <v>0</v>
      </c>
      <c r="K716" s="6" t="str">
        <f aca="false">IF(F716=1,COUNTIF($F$2:F716,1),"")</f>
        <v/>
      </c>
    </row>
    <row r="717" customFormat="false" ht="15" hidden="false" customHeight="false" outlineLevel="0" collapsed="false">
      <c r="A717" s="6" t="n">
        <v>5737.868</v>
      </c>
      <c r="B717" s="6" t="n">
        <v>1.95384615384615</v>
      </c>
      <c r="C717" s="6" t="n">
        <v>78</v>
      </c>
      <c r="D717" s="6" t="n">
        <v>-1</v>
      </c>
      <c r="E717" s="6" t="n">
        <v>1.81465201465201</v>
      </c>
      <c r="F717" s="6" t="n">
        <v>0</v>
      </c>
      <c r="G717" s="6" t="n">
        <v>0.155311355311355</v>
      </c>
      <c r="H717" s="6" t="str">
        <f aca="false">IF(AND(A717&gt;=Stimuli!$B$2,A717&lt;=Stimuli!$C$2),Stimuli!$A$2,IF(AND(A717&gt;=Stimuli!$B$3,A717&lt;=Stimuli!$C$3),Stimuli!$A$3,IF(AND(A717&gt;=Stimuli!$B$4,A717&lt;=Stimuli!$C$4),Stimuli!$A$4,"")))</f>
        <v>01 Quiet baseline (60s)</v>
      </c>
      <c r="I717" s="6" t="n">
        <f aca="false">(B717-B716)/((A717-A716)/1000)</f>
        <v>-0.187545787545844</v>
      </c>
      <c r="J717" s="6" t="n">
        <f aca="false">IF(OR(B717&lt;Rules!$B$2,B717&gt;Rules!$B$3,ABS(I717)&gt;Rules!$B$4,OR(B718&lt;Rules!$B$2,B718&gt;Rules!$B$3,ABS(I718)&gt;Rules!$B$4)),1,0)</f>
        <v>0</v>
      </c>
      <c r="K717" s="6" t="str">
        <f aca="false">IF(F717=1,COUNTIF($F$2:F717,1),"")</f>
        <v/>
      </c>
    </row>
    <row r="718" customFormat="false" ht="15" hidden="false" customHeight="false" outlineLevel="0" collapsed="false">
      <c r="A718" s="6" t="n">
        <v>5745.6805</v>
      </c>
      <c r="B718" s="6" t="n">
        <v>1.95238095238095</v>
      </c>
      <c r="C718" s="6" t="n">
        <v>78</v>
      </c>
      <c r="D718" s="6" t="n">
        <v>-1</v>
      </c>
      <c r="E718" s="6" t="n">
        <v>1.81465201465201</v>
      </c>
      <c r="F718" s="6" t="n">
        <v>0</v>
      </c>
      <c r="G718" s="6" t="n">
        <v>0.155311355311355</v>
      </c>
      <c r="H718" s="6" t="str">
        <f aca="false">IF(AND(A718&gt;=Stimuli!$B$2,A718&lt;=Stimuli!$C$2),Stimuli!$A$2,IF(AND(A718&gt;=Stimuli!$B$3,A718&lt;=Stimuli!$C$3),Stimuli!$A$3,IF(AND(A718&gt;=Stimuli!$B$4,A718&lt;=Stimuli!$C$4),Stimuli!$A$4,"")))</f>
        <v>01 Quiet baseline (60s)</v>
      </c>
      <c r="I718" s="6" t="n">
        <f aca="false">(B718-B717)/((A718-A717)/1000)</f>
        <v>-0.187545787545844</v>
      </c>
      <c r="J718" s="6" t="n">
        <f aca="false">IF(OR(B718&lt;Rules!$B$2,B718&gt;Rules!$B$3,ABS(I718)&gt;Rules!$B$4,OR(B719&lt;Rules!$B$2,B719&gt;Rules!$B$3,ABS(I719)&gt;Rules!$B$4)),1,0)</f>
        <v>0</v>
      </c>
      <c r="K718" s="6" t="str">
        <f aca="false">IF(F718=1,COUNTIF($F$2:F718,1),"")</f>
        <v/>
      </c>
    </row>
    <row r="719" customFormat="false" ht="15" hidden="false" customHeight="false" outlineLevel="0" collapsed="false">
      <c r="A719" s="6" t="n">
        <v>5753.493</v>
      </c>
      <c r="B719" s="6" t="n">
        <v>1.95531135531136</v>
      </c>
      <c r="C719" s="6" t="n">
        <v>78</v>
      </c>
      <c r="D719" s="6" t="n">
        <v>-1</v>
      </c>
      <c r="E719" s="6" t="n">
        <v>1.81465201465201</v>
      </c>
      <c r="F719" s="6" t="n">
        <v>0</v>
      </c>
      <c r="G719" s="6" t="n">
        <v>0.155311355311355</v>
      </c>
      <c r="H719" s="6" t="str">
        <f aca="false">IF(AND(A719&gt;=Stimuli!$B$2,A719&lt;=Stimuli!$C$2),Stimuli!$A$2,IF(AND(A719&gt;=Stimuli!$B$3,A719&lt;=Stimuli!$C$3),Stimuli!$A$3,IF(AND(A719&gt;=Stimuli!$B$4,A719&lt;=Stimuli!$C$4),Stimuli!$A$4,"")))</f>
        <v>01 Quiet baseline (60s)</v>
      </c>
      <c r="I719" s="6" t="n">
        <f aca="false">(B719-B718)/((A719-A718)/1000)</f>
        <v>0.375091575091687</v>
      </c>
      <c r="J719" s="6" t="n">
        <f aca="false">IF(OR(B719&lt;Rules!$B$2,B719&gt;Rules!$B$3,ABS(I719)&gt;Rules!$B$4,OR(B720&lt;Rules!$B$2,B720&gt;Rules!$B$3,ABS(I720)&gt;Rules!$B$4)),1,0)</f>
        <v>0</v>
      </c>
      <c r="K719" s="6" t="str">
        <f aca="false">IF(F719=1,COUNTIF($F$2:F719,1),"")</f>
        <v/>
      </c>
    </row>
    <row r="720" customFormat="false" ht="15" hidden="false" customHeight="false" outlineLevel="0" collapsed="false">
      <c r="A720" s="6" t="n">
        <v>5761.3055</v>
      </c>
      <c r="B720" s="6" t="n">
        <v>1.95091575091575</v>
      </c>
      <c r="C720" s="6" t="n">
        <v>78</v>
      </c>
      <c r="D720" s="6" t="n">
        <v>-1</v>
      </c>
      <c r="E720" s="6" t="n">
        <v>1.81465201465201</v>
      </c>
      <c r="F720" s="6" t="n">
        <v>0</v>
      </c>
      <c r="G720" s="6" t="n">
        <v>0.155311355311355</v>
      </c>
      <c r="H720" s="6" t="str">
        <f aca="false">IF(AND(A720&gt;=Stimuli!$B$2,A720&lt;=Stimuli!$C$2),Stimuli!$A$2,IF(AND(A720&gt;=Stimuli!$B$3,A720&lt;=Stimuli!$C$3),Stimuli!$A$3,IF(AND(A720&gt;=Stimuli!$B$4,A720&lt;=Stimuli!$C$4),Stimuli!$A$4,"")))</f>
        <v>01 Quiet baseline (60s)</v>
      </c>
      <c r="I720" s="6" t="n">
        <f aca="false">(B720-B719)/((A720-A719)/1000)</f>
        <v>-0.56263736263756</v>
      </c>
      <c r="J720" s="6" t="n">
        <f aca="false">IF(OR(B720&lt;Rules!$B$2,B720&gt;Rules!$B$3,ABS(I720)&gt;Rules!$B$4,OR(B721&lt;Rules!$B$2,B721&gt;Rules!$B$3,ABS(I721)&gt;Rules!$B$4)),1,0)</f>
        <v>0</v>
      </c>
      <c r="K720" s="6" t="str">
        <f aca="false">IF(F720=1,COUNTIF($F$2:F720,1),"")</f>
        <v/>
      </c>
    </row>
    <row r="721" customFormat="false" ht="15" hidden="false" customHeight="false" outlineLevel="0" collapsed="false">
      <c r="A721" s="6" t="n">
        <v>5769.118</v>
      </c>
      <c r="B721" s="6" t="n">
        <v>1.95384615384615</v>
      </c>
      <c r="C721" s="6" t="n">
        <v>78</v>
      </c>
      <c r="D721" s="6" t="n">
        <v>-1</v>
      </c>
      <c r="E721" s="6" t="n">
        <v>1.81465201465201</v>
      </c>
      <c r="F721" s="6" t="n">
        <v>0</v>
      </c>
      <c r="G721" s="6" t="n">
        <v>0.155311355311355</v>
      </c>
      <c r="H721" s="6" t="str">
        <f aca="false">IF(AND(A721&gt;=Stimuli!$B$2,A721&lt;=Stimuli!$C$2),Stimuli!$A$2,IF(AND(A721&gt;=Stimuli!$B$3,A721&lt;=Stimuli!$C$3),Stimuli!$A$3,IF(AND(A721&gt;=Stimuli!$B$4,A721&lt;=Stimuli!$C$4),Stimuli!$A$4,"")))</f>
        <v>01 Quiet baseline (60s)</v>
      </c>
      <c r="I721" s="6" t="n">
        <f aca="false">(B721-B720)/((A721-A720)/1000)</f>
        <v>0.375091575091716</v>
      </c>
      <c r="J721" s="6" t="n">
        <f aca="false">IF(OR(B721&lt;Rules!$B$2,B721&gt;Rules!$B$3,ABS(I721)&gt;Rules!$B$4,OR(B722&lt;Rules!$B$2,B722&gt;Rules!$B$3,ABS(I722)&gt;Rules!$B$4)),1,0)</f>
        <v>0</v>
      </c>
      <c r="K721" s="6" t="str">
        <f aca="false">IF(F721=1,COUNTIF($F$2:F721,1),"")</f>
        <v/>
      </c>
    </row>
    <row r="722" customFormat="false" ht="15" hidden="false" customHeight="false" outlineLevel="0" collapsed="false">
      <c r="A722" s="6" t="n">
        <v>5776.9305</v>
      </c>
      <c r="B722" s="6" t="n">
        <v>1.94798534798535</v>
      </c>
      <c r="C722" s="6" t="n">
        <v>78</v>
      </c>
      <c r="D722" s="6" t="n">
        <v>-1</v>
      </c>
      <c r="E722" s="6" t="n">
        <v>1.81465201465201</v>
      </c>
      <c r="F722" s="6" t="n">
        <v>0</v>
      </c>
      <c r="G722" s="6" t="n">
        <v>0.155311355311355</v>
      </c>
      <c r="H722" s="6" t="str">
        <f aca="false">IF(AND(A722&gt;=Stimuli!$B$2,A722&lt;=Stimuli!$C$2),Stimuli!$A$2,IF(AND(A722&gt;=Stimuli!$B$3,A722&lt;=Stimuli!$C$3),Stimuli!$A$3,IF(AND(A722&gt;=Stimuli!$B$4,A722&lt;=Stimuli!$C$4),Stimuli!$A$4,"")))</f>
        <v>01 Quiet baseline (60s)</v>
      </c>
      <c r="I722" s="6" t="n">
        <f aca="false">(B722-B721)/((A722-A721)/1000)</f>
        <v>-0.750183150183176</v>
      </c>
      <c r="J722" s="6" t="n">
        <f aca="false">IF(OR(B722&lt;Rules!$B$2,B722&gt;Rules!$B$3,ABS(I722)&gt;Rules!$B$4,OR(B723&lt;Rules!$B$2,B723&gt;Rules!$B$3,ABS(I723)&gt;Rules!$B$4)),1,0)</f>
        <v>0</v>
      </c>
      <c r="K722" s="6" t="str">
        <f aca="false">IF(F722=1,COUNTIF($F$2:F722,1),"")</f>
        <v/>
      </c>
    </row>
    <row r="723" customFormat="false" ht="15" hidden="false" customHeight="false" outlineLevel="0" collapsed="false">
      <c r="A723" s="6" t="n">
        <v>5784.743</v>
      </c>
      <c r="B723" s="6" t="n">
        <v>1.95384615384615</v>
      </c>
      <c r="C723" s="6" t="n">
        <v>78</v>
      </c>
      <c r="D723" s="6" t="n">
        <v>-1</v>
      </c>
      <c r="E723" s="6" t="n">
        <v>1.81465201465201</v>
      </c>
      <c r="F723" s="6" t="n">
        <v>0</v>
      </c>
      <c r="G723" s="6" t="n">
        <v>0.155311355311355</v>
      </c>
      <c r="H723" s="6" t="str">
        <f aca="false">IF(AND(A723&gt;=Stimuli!$B$2,A723&lt;=Stimuli!$C$2),Stimuli!$A$2,IF(AND(A723&gt;=Stimuli!$B$3,A723&lt;=Stimuli!$C$3),Stimuli!$A$3,IF(AND(A723&gt;=Stimuli!$B$4,A723&lt;=Stimuli!$C$4),Stimuli!$A$4,"")))</f>
        <v>01 Quiet baseline (60s)</v>
      </c>
      <c r="I723" s="6" t="n">
        <f aca="false">(B723-B722)/((A723-A722)/1000)</f>
        <v>0.750183150183176</v>
      </c>
      <c r="J723" s="6" t="n">
        <f aca="false">IF(OR(B723&lt;Rules!$B$2,B723&gt;Rules!$B$3,ABS(I723)&gt;Rules!$B$4,OR(B724&lt;Rules!$B$2,B724&gt;Rules!$B$3,ABS(I724)&gt;Rules!$B$4)),1,0)</f>
        <v>0</v>
      </c>
      <c r="K723" s="6" t="str">
        <f aca="false">IF(F723=1,COUNTIF($F$2:F723,1),"")</f>
        <v/>
      </c>
    </row>
    <row r="724" customFormat="false" ht="15" hidden="false" customHeight="false" outlineLevel="0" collapsed="false">
      <c r="A724" s="6" t="n">
        <v>5792.5555</v>
      </c>
      <c r="B724" s="6" t="n">
        <v>1.94652014652015</v>
      </c>
      <c r="C724" s="6" t="n">
        <v>78</v>
      </c>
      <c r="D724" s="6" t="n">
        <v>-1</v>
      </c>
      <c r="E724" s="6" t="n">
        <v>1.81465201465201</v>
      </c>
      <c r="F724" s="6" t="n">
        <v>0</v>
      </c>
      <c r="G724" s="6" t="n">
        <v>0.155311355311355</v>
      </c>
      <c r="H724" s="6" t="str">
        <f aca="false">IF(AND(A724&gt;=Stimuli!$B$2,A724&lt;=Stimuli!$C$2),Stimuli!$A$2,IF(AND(A724&gt;=Stimuli!$B$3,A724&lt;=Stimuli!$C$3),Stimuli!$A$3,IF(AND(A724&gt;=Stimuli!$B$4,A724&lt;=Stimuli!$C$4),Stimuli!$A$4,"")))</f>
        <v>01 Quiet baseline (60s)</v>
      </c>
      <c r="I724" s="6" t="n">
        <f aca="false">(B724-B723)/((A724-A723)/1000)</f>
        <v>-0.93772893772902</v>
      </c>
      <c r="J724" s="6" t="n">
        <f aca="false">IF(OR(B724&lt;Rules!$B$2,B724&gt;Rules!$B$3,ABS(I724)&gt;Rules!$B$4,OR(B725&lt;Rules!$B$2,B725&gt;Rules!$B$3,ABS(I725)&gt;Rules!$B$4)),1,0)</f>
        <v>0</v>
      </c>
      <c r="K724" s="6" t="str">
        <f aca="false">IF(F724=1,COUNTIF($F$2:F724,1),"")</f>
        <v/>
      </c>
    </row>
    <row r="725" customFormat="false" ht="15" hidden="false" customHeight="false" outlineLevel="0" collapsed="false">
      <c r="A725" s="6" t="n">
        <v>5800.368</v>
      </c>
      <c r="B725" s="6" t="n">
        <v>1.95238095238095</v>
      </c>
      <c r="C725" s="6" t="n">
        <v>78</v>
      </c>
      <c r="D725" s="6" t="n">
        <v>-1</v>
      </c>
      <c r="E725" s="6" t="n">
        <v>1.81465201465201</v>
      </c>
      <c r="F725" s="6" t="n">
        <v>0</v>
      </c>
      <c r="G725" s="6" t="n">
        <v>0.155311355311355</v>
      </c>
      <c r="H725" s="6" t="str">
        <f aca="false">IF(AND(A725&gt;=Stimuli!$B$2,A725&lt;=Stimuli!$C$2),Stimuli!$A$2,IF(AND(A725&gt;=Stimuli!$B$3,A725&lt;=Stimuli!$C$3),Stimuli!$A$3,IF(AND(A725&gt;=Stimuli!$B$4,A725&lt;=Stimuli!$C$4),Stimuli!$A$4,"")))</f>
        <v>01 Quiet baseline (60s)</v>
      </c>
      <c r="I725" s="6" t="n">
        <f aca="false">(B725-B724)/((A725-A724)/1000)</f>
        <v>0.750183150183176</v>
      </c>
      <c r="J725" s="6" t="n">
        <f aca="false">IF(OR(B725&lt;Rules!$B$2,B725&gt;Rules!$B$3,ABS(I725)&gt;Rules!$B$4,OR(B726&lt;Rules!$B$2,B726&gt;Rules!$B$3,ABS(I726)&gt;Rules!$B$4)),1,0)</f>
        <v>0</v>
      </c>
      <c r="K725" s="6" t="str">
        <f aca="false">IF(F725=1,COUNTIF($F$2:F725,1),"")</f>
        <v/>
      </c>
    </row>
    <row r="726" customFormat="false" ht="15" hidden="false" customHeight="false" outlineLevel="0" collapsed="false">
      <c r="A726" s="6" t="n">
        <v>5808.1805</v>
      </c>
      <c r="B726" s="6" t="n">
        <v>1.94505494505495</v>
      </c>
      <c r="C726" s="6" t="n">
        <v>78</v>
      </c>
      <c r="D726" s="6" t="n">
        <v>-1</v>
      </c>
      <c r="E726" s="6" t="n">
        <v>1.81465201465201</v>
      </c>
      <c r="F726" s="6" t="n">
        <v>0</v>
      </c>
      <c r="G726" s="6" t="n">
        <v>0.155311355311355</v>
      </c>
      <c r="H726" s="6" t="str">
        <f aca="false">IF(AND(A726&gt;=Stimuli!$B$2,A726&lt;=Stimuli!$C$2),Stimuli!$A$2,IF(AND(A726&gt;=Stimuli!$B$3,A726&lt;=Stimuli!$C$3),Stimuli!$A$3,IF(AND(A726&gt;=Stimuli!$B$4,A726&lt;=Stimuli!$C$4),Stimuli!$A$4,"")))</f>
        <v>01 Quiet baseline (60s)</v>
      </c>
      <c r="I726" s="6" t="n">
        <f aca="false">(B726-B725)/((A726-A725)/1000)</f>
        <v>-0.937728937728906</v>
      </c>
      <c r="J726" s="6" t="n">
        <f aca="false">IF(OR(B726&lt;Rules!$B$2,B726&gt;Rules!$B$3,ABS(I726)&gt;Rules!$B$4,OR(B727&lt;Rules!$B$2,B727&gt;Rules!$B$3,ABS(I727)&gt;Rules!$B$4)),1,0)</f>
        <v>0</v>
      </c>
      <c r="K726" s="6" t="str">
        <f aca="false">IF(F726=1,COUNTIF($F$2:F726,1),"")</f>
        <v/>
      </c>
    </row>
    <row r="727" customFormat="false" ht="15" hidden="false" customHeight="false" outlineLevel="0" collapsed="false">
      <c r="A727" s="6" t="n">
        <v>5815.993</v>
      </c>
      <c r="B727" s="6" t="n">
        <v>1.94945054945055</v>
      </c>
      <c r="C727" s="6" t="n">
        <v>78</v>
      </c>
      <c r="D727" s="6" t="n">
        <v>-1</v>
      </c>
      <c r="E727" s="6" t="n">
        <v>1.81465201465201</v>
      </c>
      <c r="F727" s="6" t="n">
        <v>0</v>
      </c>
      <c r="G727" s="6" t="n">
        <v>0.155311355311355</v>
      </c>
      <c r="H727" s="6" t="str">
        <f aca="false">IF(AND(A727&gt;=Stimuli!$B$2,A727&lt;=Stimuli!$C$2),Stimuli!$A$2,IF(AND(A727&gt;=Stimuli!$B$3,A727&lt;=Stimuli!$C$3),Stimuli!$A$3,IF(AND(A727&gt;=Stimuli!$B$4,A727&lt;=Stimuli!$C$4),Stimuli!$A$4,"")))</f>
        <v>01 Quiet baseline (60s)</v>
      </c>
      <c r="I727" s="6" t="n">
        <f aca="false">(B727-B726)/((A727-A726)/1000)</f>
        <v>0.562637362637304</v>
      </c>
      <c r="J727" s="6" t="n">
        <f aca="false">IF(OR(B727&lt;Rules!$B$2,B727&gt;Rules!$B$3,ABS(I727)&gt;Rules!$B$4,OR(B728&lt;Rules!$B$2,B728&gt;Rules!$B$3,ABS(I728)&gt;Rules!$B$4)),1,0)</f>
        <v>0</v>
      </c>
      <c r="K727" s="6" t="str">
        <f aca="false">IF(F727=1,COUNTIF($F$2:F727,1),"")</f>
        <v/>
      </c>
    </row>
    <row r="728" customFormat="false" ht="15" hidden="false" customHeight="false" outlineLevel="0" collapsed="false">
      <c r="A728" s="6" t="n">
        <v>5823.8055</v>
      </c>
      <c r="B728" s="6" t="n">
        <v>1.94358974358974</v>
      </c>
      <c r="C728" s="6" t="n">
        <v>78</v>
      </c>
      <c r="D728" s="6" t="n">
        <v>-1</v>
      </c>
      <c r="E728" s="6" t="n">
        <v>1.81465201465201</v>
      </c>
      <c r="F728" s="6" t="n">
        <v>0</v>
      </c>
      <c r="G728" s="6" t="n">
        <v>0.155311355311355</v>
      </c>
      <c r="H728" s="6" t="str">
        <f aca="false">IF(AND(A728&gt;=Stimuli!$B$2,A728&lt;=Stimuli!$C$2),Stimuli!$A$2,IF(AND(A728&gt;=Stimuli!$B$3,A728&lt;=Stimuli!$C$3),Stimuli!$A$3,IF(AND(A728&gt;=Stimuli!$B$4,A728&lt;=Stimuli!$C$4),Stimuli!$A$4,"")))</f>
        <v>01 Quiet baseline (60s)</v>
      </c>
      <c r="I728" s="6" t="n">
        <f aca="false">(B728-B727)/((A728-A727)/1000)</f>
        <v>-0.750183150183034</v>
      </c>
      <c r="J728" s="6" t="n">
        <f aca="false">IF(OR(B728&lt;Rules!$B$2,B728&gt;Rules!$B$3,ABS(I728)&gt;Rules!$B$4,OR(B729&lt;Rules!$B$2,B729&gt;Rules!$B$3,ABS(I729)&gt;Rules!$B$4)),1,0)</f>
        <v>0</v>
      </c>
      <c r="K728" s="6" t="str">
        <f aca="false">IF(F728=1,COUNTIF($F$2:F728,1),"")</f>
        <v/>
      </c>
    </row>
    <row r="729" customFormat="false" ht="15" hidden="false" customHeight="false" outlineLevel="0" collapsed="false">
      <c r="A729" s="6" t="n">
        <v>5831.618</v>
      </c>
      <c r="B729" s="6" t="n">
        <v>1.94652014652015</v>
      </c>
      <c r="C729" s="6" t="n">
        <v>78</v>
      </c>
      <c r="D729" s="6" t="n">
        <v>-1</v>
      </c>
      <c r="E729" s="6" t="n">
        <v>1.81465201465201</v>
      </c>
      <c r="F729" s="6" t="n">
        <v>0</v>
      </c>
      <c r="G729" s="6" t="n">
        <v>0.155311355311355</v>
      </c>
      <c r="H729" s="6" t="str">
        <f aca="false">IF(AND(A729&gt;=Stimuli!$B$2,A729&lt;=Stimuli!$C$2),Stimuli!$A$2,IF(AND(A729&gt;=Stimuli!$B$3,A729&lt;=Stimuli!$C$3),Stimuli!$A$3,IF(AND(A729&gt;=Stimuli!$B$4,A729&lt;=Stimuli!$C$4),Stimuli!$A$4,"")))</f>
        <v>01 Quiet baseline (60s)</v>
      </c>
      <c r="I729" s="6" t="n">
        <f aca="false">(B729-B728)/((A729-A728)/1000)</f>
        <v>0.37509157509146</v>
      </c>
      <c r="J729" s="6" t="n">
        <f aca="false">IF(OR(B729&lt;Rules!$B$2,B729&gt;Rules!$B$3,ABS(I729)&gt;Rules!$B$4,OR(B730&lt;Rules!$B$2,B730&gt;Rules!$B$3,ABS(I730)&gt;Rules!$B$4)),1,0)</f>
        <v>0</v>
      </c>
      <c r="K729" s="6" t="str">
        <f aca="false">IF(F729=1,COUNTIF($F$2:F729,1),"")</f>
        <v/>
      </c>
    </row>
    <row r="730" customFormat="false" ht="15" hidden="false" customHeight="false" outlineLevel="0" collapsed="false">
      <c r="A730" s="6" t="n">
        <v>5839.4305</v>
      </c>
      <c r="B730" s="6" t="n">
        <v>1.94212454212454</v>
      </c>
      <c r="C730" s="6" t="n">
        <v>78</v>
      </c>
      <c r="D730" s="6" t="n">
        <v>-1</v>
      </c>
      <c r="E730" s="6" t="n">
        <v>1.81465201465201</v>
      </c>
      <c r="F730" s="6" t="n">
        <v>0</v>
      </c>
      <c r="G730" s="6" t="n">
        <v>0.155311355311355</v>
      </c>
      <c r="H730" s="6" t="str">
        <f aca="false">IF(AND(A730&gt;=Stimuli!$B$2,A730&lt;=Stimuli!$C$2),Stimuli!$A$2,IF(AND(A730&gt;=Stimuli!$B$3,A730&lt;=Stimuli!$C$3),Stimuli!$A$3,IF(AND(A730&gt;=Stimuli!$B$4,A730&lt;=Stimuli!$C$4),Stimuli!$A$4,"")))</f>
        <v>01 Quiet baseline (60s)</v>
      </c>
      <c r="I730" s="6" t="n">
        <f aca="false">(B730-B729)/((A730-A729)/1000)</f>
        <v>-0.562637362637304</v>
      </c>
      <c r="J730" s="6" t="n">
        <f aca="false">IF(OR(B730&lt;Rules!$B$2,B730&gt;Rules!$B$3,ABS(I730)&gt;Rules!$B$4,OR(B731&lt;Rules!$B$2,B731&gt;Rules!$B$3,ABS(I731)&gt;Rules!$B$4)),1,0)</f>
        <v>0</v>
      </c>
      <c r="K730" s="6" t="str">
        <f aca="false">IF(F730=1,COUNTIF($F$2:F730,1),"")</f>
        <v/>
      </c>
    </row>
    <row r="731" customFormat="false" ht="15" hidden="false" customHeight="false" outlineLevel="0" collapsed="false">
      <c r="A731" s="6" t="n">
        <v>5847.243</v>
      </c>
      <c r="B731" s="6" t="n">
        <v>1.94505494505495</v>
      </c>
      <c r="C731" s="6" t="n">
        <v>78</v>
      </c>
      <c r="D731" s="6" t="n">
        <v>-1</v>
      </c>
      <c r="E731" s="6" t="n">
        <v>1.81465201465201</v>
      </c>
      <c r="F731" s="6" t="n">
        <v>0</v>
      </c>
      <c r="G731" s="6" t="n">
        <v>0.155311355311355</v>
      </c>
      <c r="H731" s="6" t="str">
        <f aca="false">IF(AND(A731&gt;=Stimuli!$B$2,A731&lt;=Stimuli!$C$2),Stimuli!$A$2,IF(AND(A731&gt;=Stimuli!$B$3,A731&lt;=Stimuli!$C$3),Stimuli!$A$3,IF(AND(A731&gt;=Stimuli!$B$4,A731&lt;=Stimuli!$C$4),Stimuli!$A$4,"")))</f>
        <v>01 Quiet baseline (60s)</v>
      </c>
      <c r="I731" s="6" t="n">
        <f aca="false">(B731-B730)/((A731-A730)/1000)</f>
        <v>0.375091575091574</v>
      </c>
      <c r="J731" s="6" t="n">
        <f aca="false">IF(OR(B731&lt;Rules!$B$2,B731&gt;Rules!$B$3,ABS(I731)&gt;Rules!$B$4,OR(B732&lt;Rules!$B$2,B732&gt;Rules!$B$3,ABS(I732)&gt;Rules!$B$4)),1,0)</f>
        <v>0</v>
      </c>
      <c r="K731" s="6" t="str">
        <f aca="false">IF(F731=1,COUNTIF($F$2:F731,1),"")</f>
        <v/>
      </c>
    </row>
    <row r="732" customFormat="false" ht="15" hidden="false" customHeight="false" outlineLevel="0" collapsed="false">
      <c r="A732" s="6" t="n">
        <v>5855.0555</v>
      </c>
      <c r="B732" s="6" t="n">
        <v>1.94212454212454</v>
      </c>
      <c r="C732" s="6" t="n">
        <v>78</v>
      </c>
      <c r="D732" s="6" t="n">
        <v>-1</v>
      </c>
      <c r="E732" s="6" t="n">
        <v>1.81465201465201</v>
      </c>
      <c r="F732" s="6" t="n">
        <v>0</v>
      </c>
      <c r="G732" s="6" t="n">
        <v>0.155311355311355</v>
      </c>
      <c r="H732" s="6" t="str">
        <f aca="false">IF(AND(A732&gt;=Stimuli!$B$2,A732&lt;=Stimuli!$C$2),Stimuli!$A$2,IF(AND(A732&gt;=Stimuli!$B$3,A732&lt;=Stimuli!$C$3),Stimuli!$A$3,IF(AND(A732&gt;=Stimuli!$B$4,A732&lt;=Stimuli!$C$4),Stimuli!$A$4,"")))</f>
        <v>01 Quiet baseline (60s)</v>
      </c>
      <c r="I732" s="6" t="n">
        <f aca="false">(B732-B731)/((A732-A731)/1000)</f>
        <v>-0.375091575091574</v>
      </c>
      <c r="J732" s="6" t="n">
        <f aca="false">IF(OR(B732&lt;Rules!$B$2,B732&gt;Rules!$B$3,ABS(I732)&gt;Rules!$B$4,OR(B733&lt;Rules!$B$2,B733&gt;Rules!$B$3,ABS(I733)&gt;Rules!$B$4)),1,0)</f>
        <v>0</v>
      </c>
      <c r="K732" s="6" t="str">
        <f aca="false">IF(F732=1,COUNTIF($F$2:F732,1),"")</f>
        <v/>
      </c>
    </row>
    <row r="733" customFormat="false" ht="15" hidden="false" customHeight="false" outlineLevel="0" collapsed="false">
      <c r="A733" s="6" t="n">
        <v>5862.868</v>
      </c>
      <c r="B733" s="6" t="n">
        <v>1.94212454212454</v>
      </c>
      <c r="C733" s="6" t="n">
        <v>78</v>
      </c>
      <c r="D733" s="6" t="n">
        <v>-1</v>
      </c>
      <c r="E733" s="6" t="n">
        <v>1.81465201465201</v>
      </c>
      <c r="F733" s="6" t="n">
        <v>0</v>
      </c>
      <c r="G733" s="6" t="n">
        <v>0.155311355311355</v>
      </c>
      <c r="H733" s="6" t="str">
        <f aca="false">IF(AND(A733&gt;=Stimuli!$B$2,A733&lt;=Stimuli!$C$2),Stimuli!$A$2,IF(AND(A733&gt;=Stimuli!$B$3,A733&lt;=Stimuli!$C$3),Stimuli!$A$3,IF(AND(A733&gt;=Stimuli!$B$4,A733&lt;=Stimuli!$C$4),Stimuli!$A$4,"")))</f>
        <v>01 Quiet baseline (60s)</v>
      </c>
      <c r="I733" s="6" t="n">
        <f aca="false">(B733-B732)/((A733-A732)/1000)</f>
        <v>0</v>
      </c>
      <c r="J733" s="6" t="n">
        <f aca="false">IF(OR(B733&lt;Rules!$B$2,B733&gt;Rules!$B$3,ABS(I733)&gt;Rules!$B$4,OR(B734&lt;Rules!$B$2,B734&gt;Rules!$B$3,ABS(I734)&gt;Rules!$B$4)),1,0)</f>
        <v>0</v>
      </c>
      <c r="K733" s="6" t="str">
        <f aca="false">IF(F733=1,COUNTIF($F$2:F733,1),"")</f>
        <v/>
      </c>
    </row>
    <row r="734" customFormat="false" ht="15" hidden="false" customHeight="false" outlineLevel="0" collapsed="false">
      <c r="A734" s="6" t="n">
        <v>5870.6805</v>
      </c>
      <c r="B734" s="6" t="n">
        <v>1.94065934065934</v>
      </c>
      <c r="C734" s="6" t="n">
        <v>78</v>
      </c>
      <c r="D734" s="6" t="n">
        <v>-1</v>
      </c>
      <c r="E734" s="6" t="n">
        <v>1.81465201465201</v>
      </c>
      <c r="F734" s="6" t="n">
        <v>0</v>
      </c>
      <c r="G734" s="6" t="n">
        <v>0.155311355311355</v>
      </c>
      <c r="H734" s="6" t="str">
        <f aca="false">IF(AND(A734&gt;=Stimuli!$B$2,A734&lt;=Stimuli!$C$2),Stimuli!$A$2,IF(AND(A734&gt;=Stimuli!$B$3,A734&lt;=Stimuli!$C$3),Stimuli!$A$3,IF(AND(A734&gt;=Stimuli!$B$4,A734&lt;=Stimuli!$C$4),Stimuli!$A$4,"")))</f>
        <v>01 Quiet baseline (60s)</v>
      </c>
      <c r="I734" s="6" t="n">
        <f aca="false">(B734-B733)/((A734-A733)/1000)</f>
        <v>-0.187545787545872</v>
      </c>
      <c r="J734" s="6" t="n">
        <f aca="false">IF(OR(B734&lt;Rules!$B$2,B734&gt;Rules!$B$3,ABS(I734)&gt;Rules!$B$4,OR(B735&lt;Rules!$B$2,B735&gt;Rules!$B$3,ABS(I735)&gt;Rules!$B$4)),1,0)</f>
        <v>0</v>
      </c>
      <c r="K734" s="6" t="str">
        <f aca="false">IF(F734=1,COUNTIF($F$2:F734,1),"")</f>
        <v/>
      </c>
    </row>
    <row r="735" customFormat="false" ht="15" hidden="false" customHeight="false" outlineLevel="0" collapsed="false">
      <c r="A735" s="6" t="n">
        <v>5878.493</v>
      </c>
      <c r="B735" s="6" t="n">
        <v>1.93772893772894</v>
      </c>
      <c r="C735" s="6" t="n">
        <v>78</v>
      </c>
      <c r="D735" s="6" t="n">
        <v>-1</v>
      </c>
      <c r="E735" s="6" t="n">
        <v>1.81465201465201</v>
      </c>
      <c r="F735" s="6" t="n">
        <v>0</v>
      </c>
      <c r="G735" s="6" t="n">
        <v>0.155311355311355</v>
      </c>
      <c r="H735" s="6" t="str">
        <f aca="false">IF(AND(A735&gt;=Stimuli!$B$2,A735&lt;=Stimuli!$C$2),Stimuli!$A$2,IF(AND(A735&gt;=Stimuli!$B$3,A735&lt;=Stimuli!$C$3),Stimuli!$A$3,IF(AND(A735&gt;=Stimuli!$B$4,A735&lt;=Stimuli!$C$4),Stimuli!$A$4,"")))</f>
        <v>01 Quiet baseline (60s)</v>
      </c>
      <c r="I735" s="6" t="n">
        <f aca="false">(B735-B734)/((A735-A734)/1000)</f>
        <v>-0.375091575091574</v>
      </c>
      <c r="J735" s="6" t="n">
        <f aca="false">IF(OR(B735&lt;Rules!$B$2,B735&gt;Rules!$B$3,ABS(I735)&gt;Rules!$B$4,OR(B736&lt;Rules!$B$2,B736&gt;Rules!$B$3,ABS(I736)&gt;Rules!$B$4)),1,0)</f>
        <v>0</v>
      </c>
      <c r="K735" s="6" t="str">
        <f aca="false">IF(F735=1,COUNTIF($F$2:F735,1),"")</f>
        <v/>
      </c>
    </row>
    <row r="736" customFormat="false" ht="15" hidden="false" customHeight="false" outlineLevel="0" collapsed="false">
      <c r="A736" s="6" t="n">
        <v>5886.3055</v>
      </c>
      <c r="B736" s="6" t="n">
        <v>1.94065934065934</v>
      </c>
      <c r="C736" s="6" t="n">
        <v>78</v>
      </c>
      <c r="D736" s="6" t="n">
        <v>-1</v>
      </c>
      <c r="E736" s="6" t="n">
        <v>1.81465201465201</v>
      </c>
      <c r="F736" s="6" t="n">
        <v>0</v>
      </c>
      <c r="G736" s="6" t="n">
        <v>0.155311355311355</v>
      </c>
      <c r="H736" s="6" t="str">
        <f aca="false">IF(AND(A736&gt;=Stimuli!$B$2,A736&lt;=Stimuli!$C$2),Stimuli!$A$2,IF(AND(A736&gt;=Stimuli!$B$3,A736&lt;=Stimuli!$C$3),Stimuli!$A$3,IF(AND(A736&gt;=Stimuli!$B$4,A736&lt;=Stimuli!$C$4),Stimuli!$A$4,"")))</f>
        <v>01 Quiet baseline (60s)</v>
      </c>
      <c r="I736" s="6" t="n">
        <f aca="false">(B736-B735)/((A736-A735)/1000)</f>
        <v>0.375091575091574</v>
      </c>
      <c r="J736" s="6" t="n">
        <f aca="false">IF(OR(B736&lt;Rules!$B$2,B736&gt;Rules!$B$3,ABS(I736)&gt;Rules!$B$4,OR(B737&lt;Rules!$B$2,B737&gt;Rules!$B$3,ABS(I737)&gt;Rules!$B$4)),1,0)</f>
        <v>0</v>
      </c>
      <c r="K736" s="6" t="str">
        <f aca="false">IF(F736=1,COUNTIF($F$2:F736,1),"")</f>
        <v/>
      </c>
    </row>
    <row r="737" customFormat="false" ht="15" hidden="false" customHeight="false" outlineLevel="0" collapsed="false">
      <c r="A737" s="6" t="n">
        <v>5894.118</v>
      </c>
      <c r="B737" s="6" t="n">
        <v>1.93479853479853</v>
      </c>
      <c r="C737" s="6" t="n">
        <v>78</v>
      </c>
      <c r="D737" s="6" t="n">
        <v>-1</v>
      </c>
      <c r="E737" s="6" t="n">
        <v>1.81465201465201</v>
      </c>
      <c r="F737" s="6" t="n">
        <v>0</v>
      </c>
      <c r="G737" s="6" t="n">
        <v>0.155311355311355</v>
      </c>
      <c r="H737" s="6" t="str">
        <f aca="false">IF(AND(A737&gt;=Stimuli!$B$2,A737&lt;=Stimuli!$C$2),Stimuli!$A$2,IF(AND(A737&gt;=Stimuli!$B$3,A737&lt;=Stimuli!$C$3),Stimuli!$A$3,IF(AND(A737&gt;=Stimuli!$B$4,A737&lt;=Stimuli!$C$4),Stimuli!$A$4,"")))</f>
        <v>01 Quiet baseline (60s)</v>
      </c>
      <c r="I737" s="6" t="n">
        <f aca="false">(B737-B736)/((A737-A736)/1000)</f>
        <v>-0.750183150183176</v>
      </c>
      <c r="J737" s="6" t="n">
        <f aca="false">IF(OR(B737&lt;Rules!$B$2,B737&gt;Rules!$B$3,ABS(I737)&gt;Rules!$B$4,OR(B738&lt;Rules!$B$2,B738&gt;Rules!$B$3,ABS(I738)&gt;Rules!$B$4)),1,0)</f>
        <v>0</v>
      </c>
      <c r="K737" s="6" t="str">
        <f aca="false">IF(F737=1,COUNTIF($F$2:F737,1),"")</f>
        <v/>
      </c>
    </row>
    <row r="738" customFormat="false" ht="15" hidden="false" customHeight="false" outlineLevel="0" collapsed="false">
      <c r="A738" s="6" t="n">
        <v>5901.9305</v>
      </c>
      <c r="B738" s="6" t="n">
        <v>1.93919413919414</v>
      </c>
      <c r="C738" s="6" t="n">
        <v>78</v>
      </c>
      <c r="D738" s="6" t="n">
        <v>-1</v>
      </c>
      <c r="E738" s="6" t="n">
        <v>1.81465201465201</v>
      </c>
      <c r="F738" s="6" t="n">
        <v>0</v>
      </c>
      <c r="G738" s="6" t="n">
        <v>0.155311355311355</v>
      </c>
      <c r="H738" s="6" t="str">
        <f aca="false">IF(AND(A738&gt;=Stimuli!$B$2,A738&lt;=Stimuli!$C$2),Stimuli!$A$2,IF(AND(A738&gt;=Stimuli!$B$3,A738&lt;=Stimuli!$C$3),Stimuli!$A$3,IF(AND(A738&gt;=Stimuli!$B$4,A738&lt;=Stimuli!$C$4),Stimuli!$A$4,"")))</f>
        <v>01 Quiet baseline (60s)</v>
      </c>
      <c r="I738" s="6" t="n">
        <f aca="false">(B738-B737)/((A738-A737)/1000)</f>
        <v>0.562637362637446</v>
      </c>
      <c r="J738" s="6" t="n">
        <f aca="false">IF(OR(B738&lt;Rules!$B$2,B738&gt;Rules!$B$3,ABS(I738)&gt;Rules!$B$4,OR(B739&lt;Rules!$B$2,B739&gt;Rules!$B$3,ABS(I739)&gt;Rules!$B$4)),1,0)</f>
        <v>0</v>
      </c>
      <c r="K738" s="6" t="str">
        <f aca="false">IF(F738=1,COUNTIF($F$2:F738,1),"")</f>
        <v/>
      </c>
    </row>
    <row r="739" customFormat="false" ht="15" hidden="false" customHeight="false" outlineLevel="0" collapsed="false">
      <c r="A739" s="6" t="n">
        <v>5909.743</v>
      </c>
      <c r="B739" s="6" t="n">
        <v>1.93333333333333</v>
      </c>
      <c r="C739" s="6" t="n">
        <v>78</v>
      </c>
      <c r="D739" s="6" t="n">
        <v>-1</v>
      </c>
      <c r="E739" s="6" t="n">
        <v>1.81465201465201</v>
      </c>
      <c r="F739" s="6" t="n">
        <v>0</v>
      </c>
      <c r="G739" s="6" t="n">
        <v>0.155311355311355</v>
      </c>
      <c r="H739" s="6" t="str">
        <f aca="false">IF(AND(A739&gt;=Stimuli!$B$2,A739&lt;=Stimuli!$C$2),Stimuli!$A$2,IF(AND(A739&gt;=Stimuli!$B$3,A739&lt;=Stimuli!$C$3),Stimuli!$A$3,IF(AND(A739&gt;=Stimuli!$B$4,A739&lt;=Stimuli!$C$4),Stimuli!$A$4,"")))</f>
        <v>01 Quiet baseline (60s)</v>
      </c>
      <c r="I739" s="6" t="n">
        <f aca="false">(B739-B738)/((A739-A738)/1000)</f>
        <v>-0.750183150183176</v>
      </c>
      <c r="J739" s="6" t="n">
        <f aca="false">IF(OR(B739&lt;Rules!$B$2,B739&gt;Rules!$B$3,ABS(I739)&gt;Rules!$B$4,OR(B740&lt;Rules!$B$2,B740&gt;Rules!$B$3,ABS(I740)&gt;Rules!$B$4)),1,0)</f>
        <v>0</v>
      </c>
      <c r="K739" s="6" t="str">
        <f aca="false">IF(F739=1,COUNTIF($F$2:F739,1),"")</f>
        <v/>
      </c>
    </row>
    <row r="740" customFormat="false" ht="15" hidden="false" customHeight="false" outlineLevel="0" collapsed="false">
      <c r="A740" s="6" t="n">
        <v>5917.5555</v>
      </c>
      <c r="B740" s="6" t="n">
        <v>1.93772893772894</v>
      </c>
      <c r="C740" s="6" t="n">
        <v>78</v>
      </c>
      <c r="D740" s="6" t="n">
        <v>-1</v>
      </c>
      <c r="E740" s="6" t="n">
        <v>1.81465201465201</v>
      </c>
      <c r="F740" s="6" t="n">
        <v>0</v>
      </c>
      <c r="G740" s="6" t="n">
        <v>0.155311355311355</v>
      </c>
      <c r="H740" s="6" t="str">
        <f aca="false">IF(AND(A740&gt;=Stimuli!$B$2,A740&lt;=Stimuli!$C$2),Stimuli!$A$2,IF(AND(A740&gt;=Stimuli!$B$3,A740&lt;=Stimuli!$C$3),Stimuli!$A$3,IF(AND(A740&gt;=Stimuli!$B$4,A740&lt;=Stimuli!$C$4),Stimuli!$A$4,"")))</f>
        <v>01 Quiet baseline (60s)</v>
      </c>
      <c r="I740" s="6" t="n">
        <f aca="false">(B740-B739)/((A740-A739)/1000)</f>
        <v>0.562637362637332</v>
      </c>
      <c r="J740" s="6" t="n">
        <f aca="false">IF(OR(B740&lt;Rules!$B$2,B740&gt;Rules!$B$3,ABS(I740)&gt;Rules!$B$4,OR(B741&lt;Rules!$B$2,B741&gt;Rules!$B$3,ABS(I741)&gt;Rules!$B$4)),1,0)</f>
        <v>0</v>
      </c>
      <c r="K740" s="6" t="str">
        <f aca="false">IF(F740=1,COUNTIF($F$2:F740,1),"")</f>
        <v/>
      </c>
    </row>
    <row r="741" customFormat="false" ht="15" hidden="false" customHeight="false" outlineLevel="0" collapsed="false">
      <c r="A741" s="6" t="n">
        <v>5925.368</v>
      </c>
      <c r="B741" s="6" t="n">
        <v>1.93040293040293</v>
      </c>
      <c r="C741" s="6" t="n">
        <v>78</v>
      </c>
      <c r="D741" s="6" t="n">
        <v>-1</v>
      </c>
      <c r="E741" s="6" t="n">
        <v>1.81465201465201</v>
      </c>
      <c r="F741" s="6" t="n">
        <v>0</v>
      </c>
      <c r="G741" s="6" t="n">
        <v>0.155311355311355</v>
      </c>
      <c r="H741" s="6" t="str">
        <f aca="false">IF(AND(A741&gt;=Stimuli!$B$2,A741&lt;=Stimuli!$C$2),Stimuli!$A$2,IF(AND(A741&gt;=Stimuli!$B$3,A741&lt;=Stimuli!$C$3),Stimuli!$A$3,IF(AND(A741&gt;=Stimuli!$B$4,A741&lt;=Stimuli!$C$4),Stimuli!$A$4,"")))</f>
        <v>01 Quiet baseline (60s)</v>
      </c>
      <c r="I741" s="6" t="n">
        <f aca="false">(B741-B740)/((A741-A740)/1000)</f>
        <v>-0.937728937728906</v>
      </c>
      <c r="J741" s="6" t="n">
        <f aca="false">IF(OR(B741&lt;Rules!$B$2,B741&gt;Rules!$B$3,ABS(I741)&gt;Rules!$B$4,OR(B742&lt;Rules!$B$2,B742&gt;Rules!$B$3,ABS(I742)&gt;Rules!$B$4)),1,0)</f>
        <v>0</v>
      </c>
      <c r="K741" s="6" t="str">
        <f aca="false">IF(F741=1,COUNTIF($F$2:F741,1),"")</f>
        <v/>
      </c>
    </row>
    <row r="742" customFormat="false" ht="15" hidden="false" customHeight="false" outlineLevel="0" collapsed="false">
      <c r="A742" s="6" t="n">
        <v>5933.1805</v>
      </c>
      <c r="B742" s="6" t="n">
        <v>1.93479853479853</v>
      </c>
      <c r="C742" s="6" t="n">
        <v>78</v>
      </c>
      <c r="D742" s="6" t="n">
        <v>-1</v>
      </c>
      <c r="E742" s="6" t="n">
        <v>1.81465201465201</v>
      </c>
      <c r="F742" s="6" t="n">
        <v>0</v>
      </c>
      <c r="G742" s="6" t="n">
        <v>0.155311355311355</v>
      </c>
      <c r="H742" s="6" t="str">
        <f aca="false">IF(AND(A742&gt;=Stimuli!$B$2,A742&lt;=Stimuli!$C$2),Stimuli!$A$2,IF(AND(A742&gt;=Stimuli!$B$3,A742&lt;=Stimuli!$C$3),Stimuli!$A$3,IF(AND(A742&gt;=Stimuli!$B$4,A742&lt;=Stimuli!$C$4),Stimuli!$A$4,"")))</f>
        <v>01 Quiet baseline (60s)</v>
      </c>
      <c r="I742" s="6" t="n">
        <f aca="false">(B742-B741)/((A742-A741)/1000)</f>
        <v>0.562637362637304</v>
      </c>
      <c r="J742" s="6" t="n">
        <f aca="false">IF(OR(B742&lt;Rules!$B$2,B742&gt;Rules!$B$3,ABS(I742)&gt;Rules!$B$4,OR(B743&lt;Rules!$B$2,B743&gt;Rules!$B$3,ABS(I743)&gt;Rules!$B$4)),1,0)</f>
        <v>0</v>
      </c>
      <c r="K742" s="6" t="str">
        <f aca="false">IF(F742=1,COUNTIF($F$2:F742,1),"")</f>
        <v/>
      </c>
    </row>
    <row r="743" customFormat="false" ht="15" hidden="false" customHeight="false" outlineLevel="0" collapsed="false">
      <c r="A743" s="6" t="n">
        <v>5940.993</v>
      </c>
      <c r="B743" s="6" t="n">
        <v>1.92893772893773</v>
      </c>
      <c r="C743" s="6" t="n">
        <v>78</v>
      </c>
      <c r="D743" s="6" t="n">
        <v>-1</v>
      </c>
      <c r="E743" s="6" t="n">
        <v>1.81465201465201</v>
      </c>
      <c r="F743" s="6" t="n">
        <v>0</v>
      </c>
      <c r="G743" s="6" t="n">
        <v>0.155311355311355</v>
      </c>
      <c r="H743" s="6" t="str">
        <f aca="false">IF(AND(A743&gt;=Stimuli!$B$2,A743&lt;=Stimuli!$C$2),Stimuli!$A$2,IF(AND(A743&gt;=Stimuli!$B$3,A743&lt;=Stimuli!$C$3),Stimuli!$A$3,IF(AND(A743&gt;=Stimuli!$B$4,A743&lt;=Stimuli!$C$4),Stimuli!$A$4,"")))</f>
        <v>01 Quiet baseline (60s)</v>
      </c>
      <c r="I743" s="6" t="n">
        <f aca="false">(B743-B742)/((A743-A742)/1000)</f>
        <v>-0.750183150183034</v>
      </c>
      <c r="J743" s="6" t="n">
        <f aca="false">IF(OR(B743&lt;Rules!$B$2,B743&gt;Rules!$B$3,ABS(I743)&gt;Rules!$B$4,OR(B744&lt;Rules!$B$2,B744&gt;Rules!$B$3,ABS(I744)&gt;Rules!$B$4)),1,0)</f>
        <v>0</v>
      </c>
      <c r="K743" s="6" t="str">
        <f aca="false">IF(F743=1,COUNTIF($F$2:F743,1),"")</f>
        <v/>
      </c>
    </row>
    <row r="744" customFormat="false" ht="15" hidden="false" customHeight="false" outlineLevel="0" collapsed="false">
      <c r="A744" s="6" t="n">
        <v>5948.8055</v>
      </c>
      <c r="B744" s="6" t="n">
        <v>1.93186813186813</v>
      </c>
      <c r="C744" s="6" t="n">
        <v>78</v>
      </c>
      <c r="D744" s="6" t="n">
        <v>-1</v>
      </c>
      <c r="E744" s="6" t="n">
        <v>1.81465201465201</v>
      </c>
      <c r="F744" s="6" t="n">
        <v>0</v>
      </c>
      <c r="G744" s="6" t="n">
        <v>0.155311355311355</v>
      </c>
      <c r="H744" s="6" t="str">
        <f aca="false">IF(AND(A744&gt;=Stimuli!$B$2,A744&lt;=Stimuli!$C$2),Stimuli!$A$2,IF(AND(A744&gt;=Stimuli!$B$3,A744&lt;=Stimuli!$C$3),Stimuli!$A$3,IF(AND(A744&gt;=Stimuli!$B$4,A744&lt;=Stimuli!$C$4),Stimuli!$A$4,"")))</f>
        <v>01 Quiet baseline (60s)</v>
      </c>
      <c r="I744" s="6" t="n">
        <f aca="false">(B744-B743)/((A744-A743)/1000)</f>
        <v>0.375091575091602</v>
      </c>
      <c r="J744" s="6" t="n">
        <f aca="false">IF(OR(B744&lt;Rules!$B$2,B744&gt;Rules!$B$3,ABS(I744)&gt;Rules!$B$4,OR(B745&lt;Rules!$B$2,B745&gt;Rules!$B$3,ABS(I745)&gt;Rules!$B$4)),1,0)</f>
        <v>0</v>
      </c>
      <c r="K744" s="6" t="str">
        <f aca="false">IF(F744=1,COUNTIF($F$2:F744,1),"")</f>
        <v/>
      </c>
    </row>
    <row r="745" customFormat="false" ht="15" hidden="false" customHeight="false" outlineLevel="0" collapsed="false">
      <c r="A745" s="6" t="n">
        <v>5956.618</v>
      </c>
      <c r="B745" s="6" t="n">
        <v>1.92747252747253</v>
      </c>
      <c r="C745" s="6" t="n">
        <v>78</v>
      </c>
      <c r="D745" s="6" t="n">
        <v>-1</v>
      </c>
      <c r="E745" s="6" t="n">
        <v>1.81465201465201</v>
      </c>
      <c r="F745" s="6" t="n">
        <v>0</v>
      </c>
      <c r="G745" s="6" t="n">
        <v>0.155311355311355</v>
      </c>
      <c r="H745" s="6" t="str">
        <f aca="false">IF(AND(A745&gt;=Stimuli!$B$2,A745&lt;=Stimuli!$C$2),Stimuli!$A$2,IF(AND(A745&gt;=Stimuli!$B$3,A745&lt;=Stimuli!$C$3),Stimuli!$A$3,IF(AND(A745&gt;=Stimuli!$B$4,A745&lt;=Stimuli!$C$4),Stimuli!$A$4,"")))</f>
        <v>01 Quiet baseline (60s)</v>
      </c>
      <c r="I745" s="6" t="n">
        <f aca="false">(B745-B744)/((A745-A744)/1000)</f>
        <v>-0.562637362637332</v>
      </c>
      <c r="J745" s="6" t="n">
        <f aca="false">IF(OR(B745&lt;Rules!$B$2,B745&gt;Rules!$B$3,ABS(I745)&gt;Rules!$B$4,OR(B746&lt;Rules!$B$2,B746&gt;Rules!$B$3,ABS(I746)&gt;Rules!$B$4)),1,0)</f>
        <v>0</v>
      </c>
      <c r="K745" s="6" t="str">
        <f aca="false">IF(F745=1,COUNTIF($F$2:F745,1),"")</f>
        <v/>
      </c>
    </row>
    <row r="746" customFormat="false" ht="15" hidden="false" customHeight="false" outlineLevel="0" collapsed="false">
      <c r="A746" s="6" t="n">
        <v>5964.4305</v>
      </c>
      <c r="B746" s="6" t="n">
        <v>1.92893772893773</v>
      </c>
      <c r="C746" s="6" t="n">
        <v>78</v>
      </c>
      <c r="D746" s="6" t="n">
        <v>-1</v>
      </c>
      <c r="E746" s="6" t="n">
        <v>1.81465201465201</v>
      </c>
      <c r="F746" s="6" t="n">
        <v>0</v>
      </c>
      <c r="G746" s="6" t="n">
        <v>0.155311355311355</v>
      </c>
      <c r="H746" s="6" t="str">
        <f aca="false">IF(AND(A746&gt;=Stimuli!$B$2,A746&lt;=Stimuli!$C$2),Stimuli!$A$2,IF(AND(A746&gt;=Stimuli!$B$3,A746&lt;=Stimuli!$C$3),Stimuli!$A$3,IF(AND(A746&gt;=Stimuli!$B$4,A746&lt;=Stimuli!$C$4),Stimuli!$A$4,"")))</f>
        <v>01 Quiet baseline (60s)</v>
      </c>
      <c r="I746" s="6" t="n">
        <f aca="false">(B746-B745)/((A746-A745)/1000)</f>
        <v>0.18754578754573</v>
      </c>
      <c r="J746" s="6" t="n">
        <f aca="false">IF(OR(B746&lt;Rules!$B$2,B746&gt;Rules!$B$3,ABS(I746)&gt;Rules!$B$4,OR(B747&lt;Rules!$B$2,B747&gt;Rules!$B$3,ABS(I747)&gt;Rules!$B$4)),1,0)</f>
        <v>0</v>
      </c>
      <c r="K746" s="6" t="str">
        <f aca="false">IF(F746=1,COUNTIF($F$2:F746,1),"")</f>
        <v/>
      </c>
    </row>
    <row r="747" customFormat="false" ht="15" hidden="false" customHeight="false" outlineLevel="0" collapsed="false">
      <c r="A747" s="6" t="n">
        <v>5972.243</v>
      </c>
      <c r="B747" s="6" t="n">
        <v>1.92600732600733</v>
      </c>
      <c r="C747" s="6" t="n">
        <v>78</v>
      </c>
      <c r="D747" s="6" t="n">
        <v>-1</v>
      </c>
      <c r="E747" s="6" t="n">
        <v>1.81465201465201</v>
      </c>
      <c r="F747" s="6" t="n">
        <v>0</v>
      </c>
      <c r="G747" s="6" t="n">
        <v>0.155311355311355</v>
      </c>
      <c r="H747" s="6" t="str">
        <f aca="false">IF(AND(A747&gt;=Stimuli!$B$2,A747&lt;=Stimuli!$C$2),Stimuli!$A$2,IF(AND(A747&gt;=Stimuli!$B$3,A747&lt;=Stimuli!$C$3),Stimuli!$A$3,IF(AND(A747&gt;=Stimuli!$B$4,A747&lt;=Stimuli!$C$4),Stimuli!$A$4,"")))</f>
        <v>01 Quiet baseline (60s)</v>
      </c>
      <c r="I747" s="6" t="n">
        <f aca="false">(B747-B746)/((A747-A746)/1000)</f>
        <v>-0.375091575091574</v>
      </c>
      <c r="J747" s="6" t="n">
        <f aca="false">IF(OR(B747&lt;Rules!$B$2,B747&gt;Rules!$B$3,ABS(I747)&gt;Rules!$B$4,OR(B748&lt;Rules!$B$2,B748&gt;Rules!$B$3,ABS(I748)&gt;Rules!$B$4)),1,0)</f>
        <v>0</v>
      </c>
      <c r="K747" s="6" t="str">
        <f aca="false">IF(F747=1,COUNTIF($F$2:F747,1),"")</f>
        <v/>
      </c>
    </row>
    <row r="748" customFormat="false" ht="15" hidden="false" customHeight="false" outlineLevel="0" collapsed="false">
      <c r="A748" s="6" t="n">
        <v>5980.0555</v>
      </c>
      <c r="B748" s="6" t="n">
        <v>1.92600732600733</v>
      </c>
      <c r="C748" s="6" t="n">
        <v>78</v>
      </c>
      <c r="D748" s="6" t="n">
        <v>-1</v>
      </c>
      <c r="E748" s="6" t="n">
        <v>1.81465201465201</v>
      </c>
      <c r="F748" s="6" t="n">
        <v>0</v>
      </c>
      <c r="G748" s="6" t="n">
        <v>0.155311355311355</v>
      </c>
      <c r="H748" s="6" t="str">
        <f aca="false">IF(AND(A748&gt;=Stimuli!$B$2,A748&lt;=Stimuli!$C$2),Stimuli!$A$2,IF(AND(A748&gt;=Stimuli!$B$3,A748&lt;=Stimuli!$C$3),Stimuli!$A$3,IF(AND(A748&gt;=Stimuli!$B$4,A748&lt;=Stimuli!$C$4),Stimuli!$A$4,"")))</f>
        <v>01 Quiet baseline (60s)</v>
      </c>
      <c r="I748" s="6" t="n">
        <f aca="false">(B748-B747)/((A748-A747)/1000)</f>
        <v>0</v>
      </c>
      <c r="J748" s="6" t="n">
        <f aca="false">IF(OR(B748&lt;Rules!$B$2,B748&gt;Rules!$B$3,ABS(I748)&gt;Rules!$B$4,OR(B749&lt;Rules!$B$2,B749&gt;Rules!$B$3,ABS(I749)&gt;Rules!$B$4)),1,0)</f>
        <v>0</v>
      </c>
      <c r="K748" s="6" t="str">
        <f aca="false">IF(F748=1,COUNTIF($F$2:F748,1),"")</f>
        <v/>
      </c>
    </row>
    <row r="749" customFormat="false" ht="15" hidden="false" customHeight="false" outlineLevel="0" collapsed="false">
      <c r="A749" s="6" t="n">
        <v>5987.868</v>
      </c>
      <c r="B749" s="6" t="n">
        <v>1.92600732600733</v>
      </c>
      <c r="C749" s="6" t="n">
        <v>78</v>
      </c>
      <c r="D749" s="6" t="n">
        <v>-1</v>
      </c>
      <c r="E749" s="6" t="n">
        <v>1.81465201465201</v>
      </c>
      <c r="F749" s="6" t="n">
        <v>0</v>
      </c>
      <c r="G749" s="6" t="n">
        <v>0.155311355311355</v>
      </c>
      <c r="H749" s="6" t="str">
        <f aca="false">IF(AND(A749&gt;=Stimuli!$B$2,A749&lt;=Stimuli!$C$2),Stimuli!$A$2,IF(AND(A749&gt;=Stimuli!$B$3,A749&lt;=Stimuli!$C$3),Stimuli!$A$3,IF(AND(A749&gt;=Stimuli!$B$4,A749&lt;=Stimuli!$C$4),Stimuli!$A$4,"")))</f>
        <v>01 Quiet baseline (60s)</v>
      </c>
      <c r="I749" s="6" t="n">
        <f aca="false">(B749-B748)/((A749-A748)/1000)</f>
        <v>0</v>
      </c>
      <c r="J749" s="6" t="n">
        <f aca="false">IF(OR(B749&lt;Rules!$B$2,B749&gt;Rules!$B$3,ABS(I749)&gt;Rules!$B$4,OR(B750&lt;Rules!$B$2,B750&gt;Rules!$B$3,ABS(I750)&gt;Rules!$B$4)),1,0)</f>
        <v>0</v>
      </c>
      <c r="K749" s="6" t="str">
        <f aca="false">IF(F749=1,COUNTIF($F$2:F749,1),"")</f>
        <v/>
      </c>
    </row>
    <row r="750" customFormat="false" ht="15" hidden="false" customHeight="false" outlineLevel="0" collapsed="false">
      <c r="A750" s="6" t="n">
        <v>5995.6805</v>
      </c>
      <c r="B750" s="6" t="n">
        <v>1.92454212454212</v>
      </c>
      <c r="C750" s="6" t="n">
        <v>78</v>
      </c>
      <c r="D750" s="6" t="n">
        <v>-1</v>
      </c>
      <c r="E750" s="6" t="n">
        <v>1.81465201465201</v>
      </c>
      <c r="F750" s="6" t="n">
        <v>0</v>
      </c>
      <c r="G750" s="6" t="n">
        <v>0.155311355311355</v>
      </c>
      <c r="H750" s="6" t="str">
        <f aca="false">IF(AND(A750&gt;=Stimuli!$B$2,A750&lt;=Stimuli!$C$2),Stimuli!$A$2,IF(AND(A750&gt;=Stimuli!$B$3,A750&lt;=Stimuli!$C$3),Stimuli!$A$3,IF(AND(A750&gt;=Stimuli!$B$4,A750&lt;=Stimuli!$C$4),Stimuli!$A$4,"")))</f>
        <v>01 Quiet baseline (60s)</v>
      </c>
      <c r="I750" s="6" t="n">
        <f aca="false">(B750-B749)/((A750-A749)/1000)</f>
        <v>-0.187545787545872</v>
      </c>
      <c r="J750" s="6" t="n">
        <f aca="false">IF(OR(B750&lt;Rules!$B$2,B750&gt;Rules!$B$3,ABS(I750)&gt;Rules!$B$4,OR(B751&lt;Rules!$B$2,B751&gt;Rules!$B$3,ABS(I751)&gt;Rules!$B$4)),1,0)</f>
        <v>0</v>
      </c>
      <c r="K750" s="6" t="str">
        <f aca="false">IF(F750=1,COUNTIF($F$2:F750,1),"")</f>
        <v/>
      </c>
    </row>
    <row r="751" customFormat="false" ht="15" hidden="false" customHeight="false" outlineLevel="0" collapsed="false">
      <c r="A751" s="6" t="n">
        <v>6003.493</v>
      </c>
      <c r="B751" s="6" t="n">
        <v>1.92600732600733</v>
      </c>
      <c r="C751" s="6" t="n">
        <v>78</v>
      </c>
      <c r="D751" s="6" t="n">
        <v>-1</v>
      </c>
      <c r="E751" s="6" t="n">
        <v>1.81465201465201</v>
      </c>
      <c r="F751" s="6" t="n">
        <v>0</v>
      </c>
      <c r="G751" s="6" t="n">
        <v>0.155311355311355</v>
      </c>
      <c r="H751" s="6" t="str">
        <f aca="false">IF(AND(A751&gt;=Stimuli!$B$2,A751&lt;=Stimuli!$C$2),Stimuli!$A$2,IF(AND(A751&gt;=Stimuli!$B$3,A751&lt;=Stimuli!$C$3),Stimuli!$A$3,IF(AND(A751&gt;=Stimuli!$B$4,A751&lt;=Stimuli!$C$4),Stimuli!$A$4,"")))</f>
        <v>01 Quiet baseline (60s)</v>
      </c>
      <c r="I751" s="6" t="n">
        <f aca="false">(B751-B750)/((A751-A750)/1000)</f>
        <v>0.187545787545872</v>
      </c>
      <c r="J751" s="6" t="n">
        <f aca="false">IF(OR(B751&lt;Rules!$B$2,B751&gt;Rules!$B$3,ABS(I751)&gt;Rules!$B$4,OR(B752&lt;Rules!$B$2,B752&gt;Rules!$B$3,ABS(I752)&gt;Rules!$B$4)),1,0)</f>
        <v>0</v>
      </c>
      <c r="K751" s="6" t="str">
        <f aca="false">IF(F751=1,COUNTIF($F$2:F751,1),"")</f>
        <v/>
      </c>
    </row>
    <row r="752" customFormat="false" ht="15" hidden="false" customHeight="false" outlineLevel="0" collapsed="false">
      <c r="A752" s="6" t="n">
        <v>6011.3055</v>
      </c>
      <c r="B752" s="6" t="n">
        <v>1.92014652014652</v>
      </c>
      <c r="C752" s="6" t="n">
        <v>78</v>
      </c>
      <c r="D752" s="6" t="n">
        <v>-1</v>
      </c>
      <c r="E752" s="6" t="n">
        <v>1.81465201465201</v>
      </c>
      <c r="F752" s="6" t="n">
        <v>0</v>
      </c>
      <c r="G752" s="6" t="n">
        <v>0.155311355311355</v>
      </c>
      <c r="H752" s="6" t="str">
        <f aca="false">IF(AND(A752&gt;=Stimuli!$B$2,A752&lt;=Stimuli!$C$2),Stimuli!$A$2,IF(AND(A752&gt;=Stimuli!$B$3,A752&lt;=Stimuli!$C$3),Stimuli!$A$3,IF(AND(A752&gt;=Stimuli!$B$4,A752&lt;=Stimuli!$C$4),Stimuli!$A$4,"")))</f>
        <v>01 Quiet baseline (60s)</v>
      </c>
      <c r="I752" s="6" t="n">
        <f aca="false">(B752-B751)/((A752-A751)/1000)</f>
        <v>-0.750183150183176</v>
      </c>
      <c r="J752" s="6" t="n">
        <f aca="false">IF(OR(B752&lt;Rules!$B$2,B752&gt;Rules!$B$3,ABS(I752)&gt;Rules!$B$4,OR(B753&lt;Rules!$B$2,B753&gt;Rules!$B$3,ABS(I753)&gt;Rules!$B$4)),1,0)</f>
        <v>0</v>
      </c>
      <c r="K752" s="6" t="str">
        <f aca="false">IF(F752=1,COUNTIF($F$2:F752,1),"")</f>
        <v/>
      </c>
    </row>
    <row r="753" customFormat="false" ht="15" hidden="false" customHeight="false" outlineLevel="0" collapsed="false">
      <c r="A753" s="6" t="n">
        <v>6019.118</v>
      </c>
      <c r="B753" s="6" t="n">
        <v>1.92454212454212</v>
      </c>
      <c r="C753" s="6" t="n">
        <v>78</v>
      </c>
      <c r="D753" s="6" t="n">
        <v>-1</v>
      </c>
      <c r="E753" s="6" t="n">
        <v>1.81465201465201</v>
      </c>
      <c r="F753" s="6" t="n">
        <v>0</v>
      </c>
      <c r="G753" s="6" t="n">
        <v>0.155311355311355</v>
      </c>
      <c r="H753" s="6" t="str">
        <f aca="false">IF(AND(A753&gt;=Stimuli!$B$2,A753&lt;=Stimuli!$C$2),Stimuli!$A$2,IF(AND(A753&gt;=Stimuli!$B$3,A753&lt;=Stimuli!$C$3),Stimuli!$A$3,IF(AND(A753&gt;=Stimuli!$B$4,A753&lt;=Stimuli!$C$4),Stimuli!$A$4,"")))</f>
        <v>01 Quiet baseline (60s)</v>
      </c>
      <c r="I753" s="6" t="n">
        <f aca="false">(B753-B752)/((A753-A752)/1000)</f>
        <v>0.562637362637304</v>
      </c>
      <c r="J753" s="6" t="n">
        <f aca="false">IF(OR(B753&lt;Rules!$B$2,B753&gt;Rules!$B$3,ABS(I753)&gt;Rules!$B$4,OR(B754&lt;Rules!$B$2,B754&gt;Rules!$B$3,ABS(I754)&gt;Rules!$B$4)),1,0)</f>
        <v>0</v>
      </c>
      <c r="K753" s="6" t="str">
        <f aca="false">IF(F753=1,COUNTIF($F$2:F753,1),"")</f>
        <v/>
      </c>
    </row>
    <row r="754" customFormat="false" ht="15" hidden="false" customHeight="false" outlineLevel="0" collapsed="false">
      <c r="A754" s="6" t="n">
        <v>6026.9305</v>
      </c>
      <c r="B754" s="6" t="n">
        <v>1.91868131868132</v>
      </c>
      <c r="C754" s="6" t="n">
        <v>78</v>
      </c>
      <c r="D754" s="6" t="n">
        <v>-1</v>
      </c>
      <c r="E754" s="6" t="n">
        <v>1.81465201465201</v>
      </c>
      <c r="F754" s="6" t="n">
        <v>0</v>
      </c>
      <c r="G754" s="6" t="n">
        <v>0.155311355311355</v>
      </c>
      <c r="H754" s="6" t="str">
        <f aca="false">IF(AND(A754&gt;=Stimuli!$B$2,A754&lt;=Stimuli!$C$2),Stimuli!$A$2,IF(AND(A754&gt;=Stimuli!$B$3,A754&lt;=Stimuli!$C$3),Stimuli!$A$3,IF(AND(A754&gt;=Stimuli!$B$4,A754&lt;=Stimuli!$C$4),Stimuli!$A$4,"")))</f>
        <v>01 Quiet baseline (60s)</v>
      </c>
      <c r="I754" s="6" t="n">
        <f aca="false">(B754-B753)/((A754-A753)/1000)</f>
        <v>-0.750183150183148</v>
      </c>
      <c r="J754" s="6" t="n">
        <f aca="false">IF(OR(B754&lt;Rules!$B$2,B754&gt;Rules!$B$3,ABS(I754)&gt;Rules!$B$4,OR(B755&lt;Rules!$B$2,B755&gt;Rules!$B$3,ABS(I755)&gt;Rules!$B$4)),1,0)</f>
        <v>0</v>
      </c>
      <c r="K754" s="6" t="str">
        <f aca="false">IF(F754=1,COUNTIF($F$2:F754,1),"")</f>
        <v/>
      </c>
    </row>
    <row r="755" customFormat="false" ht="15" hidden="false" customHeight="false" outlineLevel="0" collapsed="false">
      <c r="A755" s="6" t="n">
        <v>6034.743</v>
      </c>
      <c r="B755" s="6" t="n">
        <v>1.92307692307692</v>
      </c>
      <c r="C755" s="6" t="n">
        <v>78</v>
      </c>
      <c r="D755" s="6" t="n">
        <v>-1</v>
      </c>
      <c r="E755" s="6" t="n">
        <v>1.81465201465201</v>
      </c>
      <c r="F755" s="6" t="n">
        <v>0</v>
      </c>
      <c r="G755" s="6" t="n">
        <v>0.155311355311355</v>
      </c>
      <c r="H755" s="6" t="str">
        <f aca="false">IF(AND(A755&gt;=Stimuli!$B$2,A755&lt;=Stimuli!$C$2),Stimuli!$A$2,IF(AND(A755&gt;=Stimuli!$B$3,A755&lt;=Stimuli!$C$3),Stimuli!$A$3,IF(AND(A755&gt;=Stimuli!$B$4,A755&lt;=Stimuli!$C$4),Stimuli!$A$4,"")))</f>
        <v>01 Quiet baseline (60s)</v>
      </c>
      <c r="I755" s="6" t="n">
        <f aca="false">(B755-B754)/((A755-A754)/1000)</f>
        <v>0.562637362637418</v>
      </c>
      <c r="J755" s="6" t="n">
        <f aca="false">IF(OR(B755&lt;Rules!$B$2,B755&gt;Rules!$B$3,ABS(I755)&gt;Rules!$B$4,OR(B756&lt;Rules!$B$2,B756&gt;Rules!$B$3,ABS(I756)&gt;Rules!$B$4)),1,0)</f>
        <v>0</v>
      </c>
      <c r="K755" s="6" t="str">
        <f aca="false">IF(F755=1,COUNTIF($F$2:F755,1),"")</f>
        <v/>
      </c>
    </row>
    <row r="756" customFormat="false" ht="15" hidden="false" customHeight="false" outlineLevel="0" collapsed="false">
      <c r="A756" s="6" t="n">
        <v>6042.5555</v>
      </c>
      <c r="B756" s="6" t="n">
        <v>1.91721611721612</v>
      </c>
      <c r="C756" s="6" t="n">
        <v>78</v>
      </c>
      <c r="D756" s="6" t="n">
        <v>-1</v>
      </c>
      <c r="E756" s="6" t="n">
        <v>1.81465201465201</v>
      </c>
      <c r="F756" s="6" t="n">
        <v>0</v>
      </c>
      <c r="G756" s="6" t="n">
        <v>0.155311355311355</v>
      </c>
      <c r="H756" s="6" t="str">
        <f aca="false">IF(AND(A756&gt;=Stimuli!$B$2,A756&lt;=Stimuli!$C$2),Stimuli!$A$2,IF(AND(A756&gt;=Stimuli!$B$3,A756&lt;=Stimuli!$C$3),Stimuli!$A$3,IF(AND(A756&gt;=Stimuli!$B$4,A756&lt;=Stimuli!$C$4),Stimuli!$A$4,"")))</f>
        <v>01 Quiet baseline (60s)</v>
      </c>
      <c r="I756" s="6" t="n">
        <f aca="false">(B756-B755)/((A756-A755)/1000)</f>
        <v>-0.750183150183148</v>
      </c>
      <c r="J756" s="6" t="n">
        <f aca="false">IF(OR(B756&lt;Rules!$B$2,B756&gt;Rules!$B$3,ABS(I756)&gt;Rules!$B$4,OR(B757&lt;Rules!$B$2,B757&gt;Rules!$B$3,ABS(I757)&gt;Rules!$B$4)),1,0)</f>
        <v>0</v>
      </c>
      <c r="K756" s="6" t="str">
        <f aca="false">IF(F756=1,COUNTIF($F$2:F756,1),"")</f>
        <v/>
      </c>
    </row>
    <row r="757" customFormat="false" ht="15" hidden="false" customHeight="false" outlineLevel="0" collapsed="false">
      <c r="A757" s="6" t="n">
        <v>6050.368</v>
      </c>
      <c r="B757" s="6" t="n">
        <v>1.92161172161172</v>
      </c>
      <c r="C757" s="6" t="n">
        <v>78</v>
      </c>
      <c r="D757" s="6" t="n">
        <v>-1</v>
      </c>
      <c r="E757" s="6" t="n">
        <v>1.81465201465201</v>
      </c>
      <c r="F757" s="6" t="n">
        <v>0</v>
      </c>
      <c r="G757" s="6" t="n">
        <v>0.155311355311355</v>
      </c>
      <c r="H757" s="6" t="str">
        <f aca="false">IF(AND(A757&gt;=Stimuli!$B$2,A757&lt;=Stimuli!$C$2),Stimuli!$A$2,IF(AND(A757&gt;=Stimuli!$B$3,A757&lt;=Stimuli!$C$3),Stimuli!$A$3,IF(AND(A757&gt;=Stimuli!$B$4,A757&lt;=Stimuli!$C$4),Stimuli!$A$4,"")))</f>
        <v>01 Quiet baseline (60s)</v>
      </c>
      <c r="I757" s="6" t="n">
        <f aca="false">(B757-B756)/((A757-A756)/1000)</f>
        <v>0.562637362637304</v>
      </c>
      <c r="J757" s="6" t="n">
        <f aca="false">IF(OR(B757&lt;Rules!$B$2,B757&gt;Rules!$B$3,ABS(I757)&gt;Rules!$B$4,OR(B758&lt;Rules!$B$2,B758&gt;Rules!$B$3,ABS(I758)&gt;Rules!$B$4)),1,0)</f>
        <v>0</v>
      </c>
      <c r="K757" s="6" t="str">
        <f aca="false">IF(F757=1,COUNTIF($F$2:F757,1),"")</f>
        <v/>
      </c>
    </row>
    <row r="758" customFormat="false" ht="15" hidden="false" customHeight="false" outlineLevel="0" collapsed="false">
      <c r="A758" s="6" t="n">
        <v>6058.1805</v>
      </c>
      <c r="B758" s="6" t="n">
        <v>1.91575091575092</v>
      </c>
      <c r="C758" s="6" t="n">
        <v>78</v>
      </c>
      <c r="D758" s="6" t="n">
        <v>-1</v>
      </c>
      <c r="E758" s="6" t="n">
        <v>1.81465201465201</v>
      </c>
      <c r="F758" s="6" t="n">
        <v>0</v>
      </c>
      <c r="G758" s="6" t="n">
        <v>0.155311355311355</v>
      </c>
      <c r="H758" s="6" t="str">
        <f aca="false">IF(AND(A758&gt;=Stimuli!$B$2,A758&lt;=Stimuli!$C$2),Stimuli!$A$2,IF(AND(A758&gt;=Stimuli!$B$3,A758&lt;=Stimuli!$C$3),Stimuli!$A$3,IF(AND(A758&gt;=Stimuli!$B$4,A758&lt;=Stimuli!$C$4),Stimuli!$A$4,"")))</f>
        <v>01 Quiet baseline (60s)</v>
      </c>
      <c r="I758" s="6" t="n">
        <f aca="false">(B758-B757)/((A758-A757)/1000)</f>
        <v>-0.750183150183034</v>
      </c>
      <c r="J758" s="6" t="n">
        <f aca="false">IF(OR(B758&lt;Rules!$B$2,B758&gt;Rules!$B$3,ABS(I758)&gt;Rules!$B$4,OR(B759&lt;Rules!$B$2,B759&gt;Rules!$B$3,ABS(I759)&gt;Rules!$B$4)),1,0)</f>
        <v>0</v>
      </c>
      <c r="K758" s="6" t="str">
        <f aca="false">IF(F758=1,COUNTIF($F$2:F758,1),"")</f>
        <v/>
      </c>
    </row>
    <row r="759" customFormat="false" ht="15" hidden="false" customHeight="false" outlineLevel="0" collapsed="false">
      <c r="A759" s="6" t="n">
        <v>6065.993</v>
      </c>
      <c r="B759" s="6" t="n">
        <v>1.92014652014652</v>
      </c>
      <c r="C759" s="6" t="n">
        <v>78</v>
      </c>
      <c r="D759" s="6" t="n">
        <v>-1</v>
      </c>
      <c r="E759" s="6" t="n">
        <v>1.81465201465201</v>
      </c>
      <c r="F759" s="6" t="n">
        <v>0</v>
      </c>
      <c r="G759" s="6" t="n">
        <v>0.155311355311355</v>
      </c>
      <c r="H759" s="6" t="str">
        <f aca="false">IF(AND(A759&gt;=Stimuli!$B$2,A759&lt;=Stimuli!$C$2),Stimuli!$A$2,IF(AND(A759&gt;=Stimuli!$B$3,A759&lt;=Stimuli!$C$3),Stimuli!$A$3,IF(AND(A759&gt;=Stimuli!$B$4,A759&lt;=Stimuli!$C$4),Stimuli!$A$4,"")))</f>
        <v>01 Quiet baseline (60s)</v>
      </c>
      <c r="I759" s="6" t="n">
        <f aca="false">(B759-B758)/((A759-A758)/1000)</f>
        <v>0.562637362637304</v>
      </c>
      <c r="J759" s="6" t="n">
        <f aca="false">IF(OR(B759&lt;Rules!$B$2,B759&gt;Rules!$B$3,ABS(I759)&gt;Rules!$B$4,OR(B760&lt;Rules!$B$2,B760&gt;Rules!$B$3,ABS(I760)&gt;Rules!$B$4)),1,0)</f>
        <v>0</v>
      </c>
      <c r="K759" s="6" t="str">
        <f aca="false">IF(F759=1,COUNTIF($F$2:F759,1),"")</f>
        <v/>
      </c>
    </row>
    <row r="760" customFormat="false" ht="15" hidden="false" customHeight="false" outlineLevel="0" collapsed="false">
      <c r="A760" s="6" t="n">
        <v>6073.8055</v>
      </c>
      <c r="B760" s="6" t="n">
        <v>1.91428571428571</v>
      </c>
      <c r="C760" s="6" t="n">
        <v>78</v>
      </c>
      <c r="D760" s="6" t="n">
        <v>-1</v>
      </c>
      <c r="E760" s="6" t="n">
        <v>1.81465201465201</v>
      </c>
      <c r="F760" s="6" t="n">
        <v>0</v>
      </c>
      <c r="G760" s="6" t="n">
        <v>0.155311355311355</v>
      </c>
      <c r="H760" s="6" t="str">
        <f aca="false">IF(AND(A760&gt;=Stimuli!$B$2,A760&lt;=Stimuli!$C$2),Stimuli!$A$2,IF(AND(A760&gt;=Stimuli!$B$3,A760&lt;=Stimuli!$C$3),Stimuli!$A$3,IF(AND(A760&gt;=Stimuli!$B$4,A760&lt;=Stimuli!$C$4),Stimuli!$A$4,"")))</f>
        <v>01 Quiet baseline (60s)</v>
      </c>
      <c r="I760" s="6" t="n">
        <f aca="false">(B760-B759)/((A760-A759)/1000)</f>
        <v>-0.750183150183176</v>
      </c>
      <c r="J760" s="6" t="n">
        <f aca="false">IF(OR(B760&lt;Rules!$B$2,B760&gt;Rules!$B$3,ABS(I760)&gt;Rules!$B$4,OR(B761&lt;Rules!$B$2,B761&gt;Rules!$B$3,ABS(I761)&gt;Rules!$B$4)),1,0)</f>
        <v>0</v>
      </c>
      <c r="K760" s="6" t="str">
        <f aca="false">IF(F760=1,COUNTIF($F$2:F760,1),"")</f>
        <v/>
      </c>
    </row>
    <row r="761" customFormat="false" ht="15" hidden="false" customHeight="false" outlineLevel="0" collapsed="false">
      <c r="A761" s="6" t="n">
        <v>6081.618</v>
      </c>
      <c r="B761" s="6" t="n">
        <v>1.91721611721612</v>
      </c>
      <c r="C761" s="6" t="n">
        <v>78</v>
      </c>
      <c r="D761" s="6" t="n">
        <v>-1</v>
      </c>
      <c r="E761" s="6" t="n">
        <v>1.81465201465201</v>
      </c>
      <c r="F761" s="6" t="n">
        <v>0</v>
      </c>
      <c r="G761" s="6" t="n">
        <v>0.155311355311355</v>
      </c>
      <c r="H761" s="6" t="str">
        <f aca="false">IF(AND(A761&gt;=Stimuli!$B$2,A761&lt;=Stimuli!$C$2),Stimuli!$A$2,IF(AND(A761&gt;=Stimuli!$B$3,A761&lt;=Stimuli!$C$3),Stimuli!$A$3,IF(AND(A761&gt;=Stimuli!$B$4,A761&lt;=Stimuli!$C$4),Stimuli!$A$4,"")))</f>
        <v>01 Quiet baseline (60s)</v>
      </c>
      <c r="I761" s="6" t="n">
        <f aca="false">(B761-B760)/((A761-A760)/1000)</f>
        <v>0.375091575091602</v>
      </c>
      <c r="J761" s="6" t="n">
        <f aca="false">IF(OR(B761&lt;Rules!$B$2,B761&gt;Rules!$B$3,ABS(I761)&gt;Rules!$B$4,OR(B762&lt;Rules!$B$2,B762&gt;Rules!$B$3,ABS(I762)&gt;Rules!$B$4)),1,0)</f>
        <v>0</v>
      </c>
      <c r="K761" s="6" t="str">
        <f aca="false">IF(F761=1,COUNTIF($F$2:F761,1),"")</f>
        <v/>
      </c>
    </row>
    <row r="762" customFormat="false" ht="15" hidden="false" customHeight="false" outlineLevel="0" collapsed="false">
      <c r="A762" s="6" t="n">
        <v>6089.4305</v>
      </c>
      <c r="B762" s="6" t="n">
        <v>1.91282051282051</v>
      </c>
      <c r="C762" s="6" t="n">
        <v>78</v>
      </c>
      <c r="D762" s="6" t="n">
        <v>-1</v>
      </c>
      <c r="E762" s="6" t="n">
        <v>1.81465201465201</v>
      </c>
      <c r="F762" s="6" t="n">
        <v>0</v>
      </c>
      <c r="G762" s="6" t="n">
        <v>0.155311355311355</v>
      </c>
      <c r="H762" s="6" t="str">
        <f aca="false">IF(AND(A762&gt;=Stimuli!$B$2,A762&lt;=Stimuli!$C$2),Stimuli!$A$2,IF(AND(A762&gt;=Stimuli!$B$3,A762&lt;=Stimuli!$C$3),Stimuli!$A$3,IF(AND(A762&gt;=Stimuli!$B$4,A762&lt;=Stimuli!$C$4),Stimuli!$A$4,"")))</f>
        <v>01 Quiet baseline (60s)</v>
      </c>
      <c r="I762" s="6" t="n">
        <f aca="false">(B762-B761)/((A762-A761)/1000)</f>
        <v>-0.562637362637332</v>
      </c>
      <c r="J762" s="6" t="n">
        <f aca="false">IF(OR(B762&lt;Rules!$B$2,B762&gt;Rules!$B$3,ABS(I762)&gt;Rules!$B$4,OR(B763&lt;Rules!$B$2,B763&gt;Rules!$B$3,ABS(I763)&gt;Rules!$B$4)),1,0)</f>
        <v>0</v>
      </c>
      <c r="K762" s="6" t="str">
        <f aca="false">IF(F762=1,COUNTIF($F$2:F762,1),"")</f>
        <v/>
      </c>
    </row>
    <row r="763" customFormat="false" ht="15" hidden="false" customHeight="false" outlineLevel="0" collapsed="false">
      <c r="A763" s="6" t="n">
        <v>6097.243</v>
      </c>
      <c r="B763" s="6" t="n">
        <v>1.91428571428571</v>
      </c>
      <c r="C763" s="6" t="n">
        <v>78</v>
      </c>
      <c r="D763" s="6" t="n">
        <v>-1</v>
      </c>
      <c r="E763" s="6" t="n">
        <v>1.81465201465201</v>
      </c>
      <c r="F763" s="6" t="n">
        <v>0</v>
      </c>
      <c r="G763" s="6" t="n">
        <v>0.155311355311355</v>
      </c>
      <c r="H763" s="6" t="str">
        <f aca="false">IF(AND(A763&gt;=Stimuli!$B$2,A763&lt;=Stimuli!$C$2),Stimuli!$A$2,IF(AND(A763&gt;=Stimuli!$B$3,A763&lt;=Stimuli!$C$3),Stimuli!$A$3,IF(AND(A763&gt;=Stimuli!$B$4,A763&lt;=Stimuli!$C$4),Stimuli!$A$4,"")))</f>
        <v>01 Quiet baseline (60s)</v>
      </c>
      <c r="I763" s="6" t="n">
        <f aca="false">(B763-B762)/((A763-A762)/1000)</f>
        <v>0.18754578754573</v>
      </c>
      <c r="J763" s="6" t="n">
        <f aca="false">IF(OR(B763&lt;Rules!$B$2,B763&gt;Rules!$B$3,ABS(I763)&gt;Rules!$B$4,OR(B764&lt;Rules!$B$2,B764&gt;Rules!$B$3,ABS(I764)&gt;Rules!$B$4)),1,0)</f>
        <v>0</v>
      </c>
      <c r="K763" s="6" t="str">
        <f aca="false">IF(F763=1,COUNTIF($F$2:F763,1),"")</f>
        <v/>
      </c>
    </row>
    <row r="764" customFormat="false" ht="15" hidden="false" customHeight="false" outlineLevel="0" collapsed="false">
      <c r="A764" s="6" t="n">
        <v>6105.0555</v>
      </c>
      <c r="B764" s="6" t="n">
        <v>1.91282051282051</v>
      </c>
      <c r="C764" s="6" t="n">
        <v>78</v>
      </c>
      <c r="D764" s="6" t="n">
        <v>-1</v>
      </c>
      <c r="E764" s="6" t="n">
        <v>1.81465201465201</v>
      </c>
      <c r="F764" s="6" t="n">
        <v>0</v>
      </c>
      <c r="G764" s="6" t="n">
        <v>0.155311355311355</v>
      </c>
      <c r="H764" s="6" t="str">
        <f aca="false">IF(AND(A764&gt;=Stimuli!$B$2,A764&lt;=Stimuli!$C$2),Stimuli!$A$2,IF(AND(A764&gt;=Stimuli!$B$3,A764&lt;=Stimuli!$C$3),Stimuli!$A$3,IF(AND(A764&gt;=Stimuli!$B$4,A764&lt;=Stimuli!$C$4),Stimuli!$A$4,"")))</f>
        <v>01 Quiet baseline (60s)</v>
      </c>
      <c r="I764" s="6" t="n">
        <f aca="false">(B764-B763)/((A764-A763)/1000)</f>
        <v>-0.18754578754573</v>
      </c>
      <c r="J764" s="6" t="n">
        <f aca="false">IF(OR(B764&lt;Rules!$B$2,B764&gt;Rules!$B$3,ABS(I764)&gt;Rules!$B$4,OR(B765&lt;Rules!$B$2,B765&gt;Rules!$B$3,ABS(I765)&gt;Rules!$B$4)),1,0)</f>
        <v>0</v>
      </c>
      <c r="K764" s="6" t="str">
        <f aca="false">IF(F764=1,COUNTIF($F$2:F764,1),"")</f>
        <v/>
      </c>
    </row>
    <row r="765" customFormat="false" ht="15" hidden="false" customHeight="false" outlineLevel="0" collapsed="false">
      <c r="A765" s="6" t="n">
        <v>6112.868</v>
      </c>
      <c r="B765" s="6" t="n">
        <v>1.91135531135531</v>
      </c>
      <c r="C765" s="6" t="n">
        <v>78</v>
      </c>
      <c r="D765" s="6" t="n">
        <v>-1</v>
      </c>
      <c r="E765" s="6" t="n">
        <v>1.81465201465201</v>
      </c>
      <c r="F765" s="6" t="n">
        <v>0</v>
      </c>
      <c r="G765" s="6" t="n">
        <v>0.155311355311355</v>
      </c>
      <c r="H765" s="6" t="str">
        <f aca="false">IF(AND(A765&gt;=Stimuli!$B$2,A765&lt;=Stimuli!$C$2),Stimuli!$A$2,IF(AND(A765&gt;=Stimuli!$B$3,A765&lt;=Stimuli!$C$3),Stimuli!$A$3,IF(AND(A765&gt;=Stimuli!$B$4,A765&lt;=Stimuli!$C$4),Stimuli!$A$4,"")))</f>
        <v>01 Quiet baseline (60s)</v>
      </c>
      <c r="I765" s="6" t="n">
        <f aca="false">(B765-B764)/((A765-A764)/1000)</f>
        <v>-0.187545787545844</v>
      </c>
      <c r="J765" s="6" t="n">
        <f aca="false">IF(OR(B765&lt;Rules!$B$2,B765&gt;Rules!$B$3,ABS(I765)&gt;Rules!$B$4,OR(B766&lt;Rules!$B$2,B766&gt;Rules!$B$3,ABS(I766)&gt;Rules!$B$4)),1,0)</f>
        <v>0</v>
      </c>
      <c r="K765" s="6" t="str">
        <f aca="false">IF(F765=1,COUNTIF($F$2:F765,1),"")</f>
        <v/>
      </c>
    </row>
    <row r="766" customFormat="false" ht="15" hidden="false" customHeight="false" outlineLevel="0" collapsed="false">
      <c r="A766" s="6" t="n">
        <v>6120.6805</v>
      </c>
      <c r="B766" s="6" t="n">
        <v>1.91282051282051</v>
      </c>
      <c r="C766" s="6" t="n">
        <v>78</v>
      </c>
      <c r="D766" s="6" t="n">
        <v>-1</v>
      </c>
      <c r="E766" s="6" t="n">
        <v>1.81465201465201</v>
      </c>
      <c r="F766" s="6" t="n">
        <v>0</v>
      </c>
      <c r="G766" s="6" t="n">
        <v>0.155311355311355</v>
      </c>
      <c r="H766" s="6" t="str">
        <f aca="false">IF(AND(A766&gt;=Stimuli!$B$2,A766&lt;=Stimuli!$C$2),Stimuli!$A$2,IF(AND(A766&gt;=Stimuli!$B$3,A766&lt;=Stimuli!$C$3),Stimuli!$A$3,IF(AND(A766&gt;=Stimuli!$B$4,A766&lt;=Stimuli!$C$4),Stimuli!$A$4,"")))</f>
        <v>01 Quiet baseline (60s)</v>
      </c>
      <c r="I766" s="6" t="n">
        <f aca="false">(B766-B765)/((A766-A765)/1000)</f>
        <v>0.187545787545844</v>
      </c>
      <c r="J766" s="6" t="n">
        <f aca="false">IF(OR(B766&lt;Rules!$B$2,B766&gt;Rules!$B$3,ABS(I766)&gt;Rules!$B$4,OR(B767&lt;Rules!$B$2,B767&gt;Rules!$B$3,ABS(I767)&gt;Rules!$B$4)),1,0)</f>
        <v>0</v>
      </c>
      <c r="K766" s="6" t="str">
        <f aca="false">IF(F766=1,COUNTIF($F$2:F766,1),"")</f>
        <v/>
      </c>
    </row>
    <row r="767" customFormat="false" ht="15" hidden="false" customHeight="false" outlineLevel="0" collapsed="false">
      <c r="A767" s="6" t="n">
        <v>6128.493</v>
      </c>
      <c r="B767" s="6" t="n">
        <v>1.90989010989011</v>
      </c>
      <c r="C767" s="6" t="n">
        <v>78</v>
      </c>
      <c r="D767" s="6" t="n">
        <v>-1</v>
      </c>
      <c r="E767" s="6" t="n">
        <v>1.81465201465201</v>
      </c>
      <c r="F767" s="6" t="n">
        <v>0</v>
      </c>
      <c r="G767" s="6" t="n">
        <v>0.155311355311355</v>
      </c>
      <c r="H767" s="6" t="str">
        <f aca="false">IF(AND(A767&gt;=Stimuli!$B$2,A767&lt;=Stimuli!$C$2),Stimuli!$A$2,IF(AND(A767&gt;=Stimuli!$B$3,A767&lt;=Stimuli!$C$3),Stimuli!$A$3,IF(AND(A767&gt;=Stimuli!$B$4,A767&lt;=Stimuli!$C$4),Stimuli!$A$4,"")))</f>
        <v>01 Quiet baseline (60s)</v>
      </c>
      <c r="I767" s="6" t="n">
        <f aca="false">(B767-B766)/((A767-A766)/1000)</f>
        <v>-0.375091575091574</v>
      </c>
      <c r="J767" s="6" t="n">
        <f aca="false">IF(OR(B767&lt;Rules!$B$2,B767&gt;Rules!$B$3,ABS(I767)&gt;Rules!$B$4,OR(B768&lt;Rules!$B$2,B768&gt;Rules!$B$3,ABS(I768)&gt;Rules!$B$4)),1,0)</f>
        <v>0</v>
      </c>
      <c r="K767" s="6" t="str">
        <f aca="false">IF(F767=1,COUNTIF($F$2:F767,1),"")</f>
        <v/>
      </c>
    </row>
    <row r="768" customFormat="false" ht="15" hidden="false" customHeight="false" outlineLevel="0" collapsed="false">
      <c r="A768" s="6" t="n">
        <v>6136.3055</v>
      </c>
      <c r="B768" s="6" t="n">
        <v>1.91135531135531</v>
      </c>
      <c r="C768" s="6" t="n">
        <v>78</v>
      </c>
      <c r="D768" s="6" t="n">
        <v>-1</v>
      </c>
      <c r="E768" s="6" t="n">
        <v>1.81465201465201</v>
      </c>
      <c r="F768" s="6" t="n">
        <v>0</v>
      </c>
      <c r="G768" s="6" t="n">
        <v>0.155311355311355</v>
      </c>
      <c r="H768" s="6" t="str">
        <f aca="false">IF(AND(A768&gt;=Stimuli!$B$2,A768&lt;=Stimuli!$C$2),Stimuli!$A$2,IF(AND(A768&gt;=Stimuli!$B$3,A768&lt;=Stimuli!$C$3),Stimuli!$A$3,IF(AND(A768&gt;=Stimuli!$B$4,A768&lt;=Stimuli!$C$4),Stimuli!$A$4,"")))</f>
        <v>01 Quiet baseline (60s)</v>
      </c>
      <c r="I768" s="6" t="n">
        <f aca="false">(B768-B767)/((A768-A767)/1000)</f>
        <v>0.18754578754573</v>
      </c>
      <c r="J768" s="6" t="n">
        <f aca="false">IF(OR(B768&lt;Rules!$B$2,B768&gt;Rules!$B$3,ABS(I768)&gt;Rules!$B$4,OR(B769&lt;Rules!$B$2,B769&gt;Rules!$B$3,ABS(I769)&gt;Rules!$B$4)),1,0)</f>
        <v>0</v>
      </c>
      <c r="K768" s="6" t="str">
        <f aca="false">IF(F768=1,COUNTIF($F$2:F768,1),"")</f>
        <v/>
      </c>
    </row>
    <row r="769" customFormat="false" ht="15" hidden="false" customHeight="false" outlineLevel="0" collapsed="false">
      <c r="A769" s="6" t="n">
        <v>6144.118</v>
      </c>
      <c r="B769" s="6" t="n">
        <v>1.90695970695971</v>
      </c>
      <c r="C769" s="6" t="n">
        <v>78</v>
      </c>
      <c r="D769" s="6" t="n">
        <v>-1</v>
      </c>
      <c r="E769" s="6" t="n">
        <v>1.81465201465201</v>
      </c>
      <c r="F769" s="6" t="n">
        <v>0</v>
      </c>
      <c r="G769" s="6" t="n">
        <v>0.155311355311355</v>
      </c>
      <c r="H769" s="6" t="str">
        <f aca="false">IF(AND(A769&gt;=Stimuli!$B$2,A769&lt;=Stimuli!$C$2),Stimuli!$A$2,IF(AND(A769&gt;=Stimuli!$B$3,A769&lt;=Stimuli!$C$3),Stimuli!$A$3,IF(AND(A769&gt;=Stimuli!$B$4,A769&lt;=Stimuli!$C$4),Stimuli!$A$4,"")))</f>
        <v>01 Quiet baseline (60s)</v>
      </c>
      <c r="I769" s="6" t="n">
        <f aca="false">(B769-B768)/((A769-A768)/1000)</f>
        <v>-0.562637362637304</v>
      </c>
      <c r="J769" s="6" t="n">
        <f aca="false">IF(OR(B769&lt;Rules!$B$2,B769&gt;Rules!$B$3,ABS(I769)&gt;Rules!$B$4,OR(B770&lt;Rules!$B$2,B770&gt;Rules!$B$3,ABS(I770)&gt;Rules!$B$4)),1,0)</f>
        <v>0</v>
      </c>
      <c r="K769" s="6" t="str">
        <f aca="false">IF(F769=1,COUNTIF($F$2:F769,1),"")</f>
        <v/>
      </c>
    </row>
    <row r="770" customFormat="false" ht="15" hidden="false" customHeight="false" outlineLevel="0" collapsed="false">
      <c r="A770" s="6" t="n">
        <v>6151.9305</v>
      </c>
      <c r="B770" s="6" t="n">
        <v>1.90989010989011</v>
      </c>
      <c r="C770" s="6" t="n">
        <v>78</v>
      </c>
      <c r="D770" s="6" t="n">
        <v>-1</v>
      </c>
      <c r="E770" s="6" t="n">
        <v>1.81465201465201</v>
      </c>
      <c r="F770" s="6" t="n">
        <v>0</v>
      </c>
      <c r="G770" s="6" t="n">
        <v>0.155311355311355</v>
      </c>
      <c r="H770" s="6" t="str">
        <f aca="false">IF(AND(A770&gt;=Stimuli!$B$2,A770&lt;=Stimuli!$C$2),Stimuli!$A$2,IF(AND(A770&gt;=Stimuli!$B$3,A770&lt;=Stimuli!$C$3),Stimuli!$A$3,IF(AND(A770&gt;=Stimuli!$B$4,A770&lt;=Stimuli!$C$4),Stimuli!$A$4,"")))</f>
        <v>01 Quiet baseline (60s)</v>
      </c>
      <c r="I770" s="6" t="n">
        <f aca="false">(B770-B769)/((A770-A769)/1000)</f>
        <v>0.375091575091574</v>
      </c>
      <c r="J770" s="6" t="n">
        <f aca="false">IF(OR(B770&lt;Rules!$B$2,B770&gt;Rules!$B$3,ABS(I770)&gt;Rules!$B$4,OR(B771&lt;Rules!$B$2,B771&gt;Rules!$B$3,ABS(I771)&gt;Rules!$B$4)),1,0)</f>
        <v>0</v>
      </c>
      <c r="K770" s="6" t="str">
        <f aca="false">IF(F770=1,COUNTIF($F$2:F770,1),"")</f>
        <v/>
      </c>
    </row>
    <row r="771" customFormat="false" ht="15" hidden="false" customHeight="false" outlineLevel="0" collapsed="false">
      <c r="A771" s="6" t="n">
        <v>6159.743</v>
      </c>
      <c r="B771" s="6" t="n">
        <v>1.9040293040293</v>
      </c>
      <c r="C771" s="6" t="n">
        <v>78</v>
      </c>
      <c r="D771" s="6" t="n">
        <v>-1</v>
      </c>
      <c r="E771" s="6" t="n">
        <v>1.81465201465201</v>
      </c>
      <c r="F771" s="6" t="n">
        <v>0</v>
      </c>
      <c r="G771" s="6" t="n">
        <v>0.155311355311355</v>
      </c>
      <c r="H771" s="6" t="str">
        <f aca="false">IF(AND(A771&gt;=Stimuli!$B$2,A771&lt;=Stimuli!$C$2),Stimuli!$A$2,IF(AND(A771&gt;=Stimuli!$B$3,A771&lt;=Stimuli!$C$3),Stimuli!$A$3,IF(AND(A771&gt;=Stimuli!$B$4,A771&lt;=Stimuli!$C$4),Stimuli!$A$4,"")))</f>
        <v>01 Quiet baseline (60s)</v>
      </c>
      <c r="I771" s="6" t="n">
        <f aca="false">(B771-B770)/((A771-A770)/1000)</f>
        <v>-0.750183150183176</v>
      </c>
      <c r="J771" s="6" t="n">
        <f aca="false">IF(OR(B771&lt;Rules!$B$2,B771&gt;Rules!$B$3,ABS(I771)&gt;Rules!$B$4,OR(B772&lt;Rules!$B$2,B772&gt;Rules!$B$3,ABS(I772)&gt;Rules!$B$4)),1,0)</f>
        <v>0</v>
      </c>
      <c r="K771" s="6" t="str">
        <f aca="false">IF(F771=1,COUNTIF($F$2:F771,1),"")</f>
        <v/>
      </c>
    </row>
    <row r="772" customFormat="false" ht="15" hidden="false" customHeight="false" outlineLevel="0" collapsed="false">
      <c r="A772" s="6" t="n">
        <v>6167.5555</v>
      </c>
      <c r="B772" s="6" t="n">
        <v>1.90842490842491</v>
      </c>
      <c r="C772" s="6" t="n">
        <v>78</v>
      </c>
      <c r="D772" s="6" t="n">
        <v>-1</v>
      </c>
      <c r="E772" s="6" t="n">
        <v>1.81465201465201</v>
      </c>
      <c r="F772" s="6" t="n">
        <v>0</v>
      </c>
      <c r="G772" s="6" t="n">
        <v>0.155311355311355</v>
      </c>
      <c r="H772" s="6" t="str">
        <f aca="false">IF(AND(A772&gt;=Stimuli!$B$2,A772&lt;=Stimuli!$C$2),Stimuli!$A$2,IF(AND(A772&gt;=Stimuli!$B$3,A772&lt;=Stimuli!$C$3),Stimuli!$A$3,IF(AND(A772&gt;=Stimuli!$B$4,A772&lt;=Stimuli!$C$4),Stimuli!$A$4,"")))</f>
        <v>01 Quiet baseline (60s)</v>
      </c>
      <c r="I772" s="6" t="n">
        <f aca="false">(B772-B771)/((A772-A771)/1000)</f>
        <v>0.562637362637332</v>
      </c>
      <c r="J772" s="6" t="n">
        <f aca="false">IF(OR(B772&lt;Rules!$B$2,B772&gt;Rules!$B$3,ABS(I772)&gt;Rules!$B$4,OR(B773&lt;Rules!$B$2,B773&gt;Rules!$B$3,ABS(I773)&gt;Rules!$B$4)),1,0)</f>
        <v>0</v>
      </c>
      <c r="K772" s="6" t="str">
        <f aca="false">IF(F772=1,COUNTIF($F$2:F772,1),"")</f>
        <v/>
      </c>
    </row>
    <row r="773" customFormat="false" ht="15" hidden="false" customHeight="false" outlineLevel="0" collapsed="false">
      <c r="A773" s="6" t="n">
        <v>6175.368</v>
      </c>
      <c r="B773" s="6" t="n">
        <v>1.9010989010989</v>
      </c>
      <c r="C773" s="6" t="n">
        <v>78</v>
      </c>
      <c r="D773" s="6" t="n">
        <v>-1</v>
      </c>
      <c r="E773" s="6" t="n">
        <v>1.81465201465201</v>
      </c>
      <c r="F773" s="6" t="n">
        <v>0</v>
      </c>
      <c r="G773" s="6" t="n">
        <v>0.155311355311355</v>
      </c>
      <c r="H773" s="6" t="str">
        <f aca="false">IF(AND(A773&gt;=Stimuli!$B$2,A773&lt;=Stimuli!$C$2),Stimuli!$A$2,IF(AND(A773&gt;=Stimuli!$B$3,A773&lt;=Stimuli!$C$3),Stimuli!$A$3,IF(AND(A773&gt;=Stimuli!$B$4,A773&lt;=Stimuli!$C$4),Stimuli!$A$4,"")))</f>
        <v>01 Quiet baseline (60s)</v>
      </c>
      <c r="I773" s="6" t="n">
        <f aca="false">(B773-B772)/((A773-A772)/1000)</f>
        <v>-0.937728937728906</v>
      </c>
      <c r="J773" s="6" t="n">
        <f aca="false">IF(OR(B773&lt;Rules!$B$2,B773&gt;Rules!$B$3,ABS(I773)&gt;Rules!$B$4,OR(B774&lt;Rules!$B$2,B774&gt;Rules!$B$3,ABS(I774)&gt;Rules!$B$4)),1,0)</f>
        <v>0</v>
      </c>
      <c r="K773" s="6" t="str">
        <f aca="false">IF(F773=1,COUNTIF($F$2:F773,1),"")</f>
        <v/>
      </c>
    </row>
    <row r="774" customFormat="false" ht="15" hidden="false" customHeight="false" outlineLevel="0" collapsed="false">
      <c r="A774" s="6" t="n">
        <v>6183.1805</v>
      </c>
      <c r="B774" s="6" t="n">
        <v>1.90695970695971</v>
      </c>
      <c r="C774" s="6" t="n">
        <v>78</v>
      </c>
      <c r="D774" s="6" t="n">
        <v>-1</v>
      </c>
      <c r="E774" s="6" t="n">
        <v>1.81465201465201</v>
      </c>
      <c r="F774" s="6" t="n">
        <v>0</v>
      </c>
      <c r="G774" s="6" t="n">
        <v>0.155311355311355</v>
      </c>
      <c r="H774" s="6" t="str">
        <f aca="false">IF(AND(A774&gt;=Stimuli!$B$2,A774&lt;=Stimuli!$C$2),Stimuli!$A$2,IF(AND(A774&gt;=Stimuli!$B$3,A774&lt;=Stimuli!$C$3),Stimuli!$A$3,IF(AND(A774&gt;=Stimuli!$B$4,A774&lt;=Stimuli!$C$4),Stimuli!$A$4,"")))</f>
        <v>01 Quiet baseline (60s)</v>
      </c>
      <c r="I774" s="6" t="n">
        <f aca="false">(B774-B773)/((A774-A773)/1000)</f>
        <v>0.750183150183176</v>
      </c>
      <c r="J774" s="6" t="n">
        <f aca="false">IF(OR(B774&lt;Rules!$B$2,B774&gt;Rules!$B$3,ABS(I774)&gt;Rules!$B$4,OR(B775&lt;Rules!$B$2,B775&gt;Rules!$B$3,ABS(I775)&gt;Rules!$B$4)),1,0)</f>
        <v>0</v>
      </c>
      <c r="K774" s="6" t="str">
        <f aca="false">IF(F774=1,COUNTIF($F$2:F774,1),"")</f>
        <v/>
      </c>
    </row>
    <row r="775" customFormat="false" ht="15" hidden="false" customHeight="false" outlineLevel="0" collapsed="false">
      <c r="A775" s="6" t="n">
        <v>6190.993</v>
      </c>
      <c r="B775" s="6" t="n">
        <v>1.8996336996337</v>
      </c>
      <c r="C775" s="6" t="n">
        <v>78</v>
      </c>
      <c r="D775" s="6" t="n">
        <v>-1</v>
      </c>
      <c r="E775" s="6" t="n">
        <v>1.81465201465201</v>
      </c>
      <c r="F775" s="6" t="n">
        <v>0</v>
      </c>
      <c r="G775" s="6" t="n">
        <v>0.155311355311355</v>
      </c>
      <c r="H775" s="6" t="str">
        <f aca="false">IF(AND(A775&gt;=Stimuli!$B$2,A775&lt;=Stimuli!$C$2),Stimuli!$A$2,IF(AND(A775&gt;=Stimuli!$B$3,A775&lt;=Stimuli!$C$3),Stimuli!$A$3,IF(AND(A775&gt;=Stimuli!$B$4,A775&lt;=Stimuli!$C$4),Stimuli!$A$4,"")))</f>
        <v>01 Quiet baseline (60s)</v>
      </c>
      <c r="I775" s="6" t="n">
        <f aca="false">(B775-B774)/((A775-A774)/1000)</f>
        <v>-0.937728937728906</v>
      </c>
      <c r="J775" s="6" t="n">
        <f aca="false">IF(OR(B775&lt;Rules!$B$2,B775&gt;Rules!$B$3,ABS(I775)&gt;Rules!$B$4,OR(B776&lt;Rules!$B$2,B776&gt;Rules!$B$3,ABS(I776)&gt;Rules!$B$4)),1,0)</f>
        <v>0</v>
      </c>
      <c r="K775" s="6" t="str">
        <f aca="false">IF(F775=1,COUNTIF($F$2:F775,1),"")</f>
        <v/>
      </c>
    </row>
    <row r="776" customFormat="false" ht="15" hidden="false" customHeight="false" outlineLevel="0" collapsed="false">
      <c r="A776" s="6" t="n">
        <v>6198.8055</v>
      </c>
      <c r="B776" s="6" t="n">
        <v>1.9040293040293</v>
      </c>
      <c r="C776" s="6" t="n">
        <v>78</v>
      </c>
      <c r="D776" s="6" t="n">
        <v>-1</v>
      </c>
      <c r="E776" s="6" t="n">
        <v>1.81465201465201</v>
      </c>
      <c r="F776" s="6" t="n">
        <v>0</v>
      </c>
      <c r="G776" s="6" t="n">
        <v>0.155311355311355</v>
      </c>
      <c r="H776" s="6" t="str">
        <f aca="false">IF(AND(A776&gt;=Stimuli!$B$2,A776&lt;=Stimuli!$C$2),Stimuli!$A$2,IF(AND(A776&gt;=Stimuli!$B$3,A776&lt;=Stimuli!$C$3),Stimuli!$A$3,IF(AND(A776&gt;=Stimuli!$B$4,A776&lt;=Stimuli!$C$4),Stimuli!$A$4,"")))</f>
        <v>01 Quiet baseline (60s)</v>
      </c>
      <c r="I776" s="6" t="n">
        <f aca="false">(B776-B775)/((A776-A775)/1000)</f>
        <v>0.562637362637304</v>
      </c>
      <c r="J776" s="6" t="n">
        <f aca="false">IF(OR(B776&lt;Rules!$B$2,B776&gt;Rules!$B$3,ABS(I776)&gt;Rules!$B$4,OR(B777&lt;Rules!$B$2,B777&gt;Rules!$B$3,ABS(I777)&gt;Rules!$B$4)),1,0)</f>
        <v>0</v>
      </c>
      <c r="K776" s="6" t="str">
        <f aca="false">IF(F776=1,COUNTIF($F$2:F776,1),"")</f>
        <v/>
      </c>
    </row>
    <row r="777" customFormat="false" ht="15" hidden="false" customHeight="false" outlineLevel="0" collapsed="false">
      <c r="A777" s="6" t="n">
        <v>6206.618</v>
      </c>
      <c r="B777" s="6" t="n">
        <v>1.8981684981685</v>
      </c>
      <c r="C777" s="6" t="n">
        <v>78</v>
      </c>
      <c r="D777" s="6" t="n">
        <v>-1</v>
      </c>
      <c r="E777" s="6" t="n">
        <v>1.81465201465201</v>
      </c>
      <c r="F777" s="6" t="n">
        <v>0</v>
      </c>
      <c r="G777" s="6" t="n">
        <v>0.155311355311355</v>
      </c>
      <c r="H777" s="6" t="str">
        <f aca="false">IF(AND(A777&gt;=Stimuli!$B$2,A777&lt;=Stimuli!$C$2),Stimuli!$A$2,IF(AND(A777&gt;=Stimuli!$B$3,A777&lt;=Stimuli!$C$3),Stimuli!$A$3,IF(AND(A777&gt;=Stimuli!$B$4,A777&lt;=Stimuli!$C$4),Stimuli!$A$4,"")))</f>
        <v>01 Quiet baseline (60s)</v>
      </c>
      <c r="I777" s="6" t="n">
        <f aca="false">(B777-B776)/((A777-A776)/1000)</f>
        <v>-0.750183150183148</v>
      </c>
      <c r="J777" s="6" t="n">
        <f aca="false">IF(OR(B777&lt;Rules!$B$2,B777&gt;Rules!$B$3,ABS(I777)&gt;Rules!$B$4,OR(B778&lt;Rules!$B$2,B778&gt;Rules!$B$3,ABS(I778)&gt;Rules!$B$4)),1,0)</f>
        <v>0</v>
      </c>
      <c r="K777" s="6" t="str">
        <f aca="false">IF(F777=1,COUNTIF($F$2:F777,1),"")</f>
        <v/>
      </c>
    </row>
    <row r="778" customFormat="false" ht="15" hidden="false" customHeight="false" outlineLevel="0" collapsed="false">
      <c r="A778" s="6" t="n">
        <v>6214.4305</v>
      </c>
      <c r="B778" s="6" t="n">
        <v>1.9010989010989</v>
      </c>
      <c r="C778" s="6" t="n">
        <v>78</v>
      </c>
      <c r="D778" s="6" t="n">
        <v>-1</v>
      </c>
      <c r="E778" s="6" t="n">
        <v>1.81465201465201</v>
      </c>
      <c r="F778" s="6" t="n">
        <v>0</v>
      </c>
      <c r="G778" s="6" t="n">
        <v>0.155311355311355</v>
      </c>
      <c r="H778" s="6" t="str">
        <f aca="false">IF(AND(A778&gt;=Stimuli!$B$2,A778&lt;=Stimuli!$C$2),Stimuli!$A$2,IF(AND(A778&gt;=Stimuli!$B$3,A778&lt;=Stimuli!$C$3),Stimuli!$A$3,IF(AND(A778&gt;=Stimuli!$B$4,A778&lt;=Stimuli!$C$4),Stimuli!$A$4,"")))</f>
        <v>01 Quiet baseline (60s)</v>
      </c>
      <c r="I778" s="6" t="n">
        <f aca="false">(B778-B777)/((A778-A777)/1000)</f>
        <v>0.375091575091574</v>
      </c>
      <c r="J778" s="6" t="n">
        <f aca="false">IF(OR(B778&lt;Rules!$B$2,B778&gt;Rules!$B$3,ABS(I778)&gt;Rules!$B$4,OR(B779&lt;Rules!$B$2,B779&gt;Rules!$B$3,ABS(I779)&gt;Rules!$B$4)),1,0)</f>
        <v>0</v>
      </c>
      <c r="K778" s="6" t="str">
        <f aca="false">IF(F778=1,COUNTIF($F$2:F778,1),"")</f>
        <v/>
      </c>
    </row>
    <row r="779" customFormat="false" ht="15" hidden="false" customHeight="false" outlineLevel="0" collapsed="false">
      <c r="A779" s="6" t="n">
        <v>6222.243</v>
      </c>
      <c r="B779" s="6" t="n">
        <v>1.8967032967033</v>
      </c>
      <c r="C779" s="6" t="n">
        <v>78</v>
      </c>
      <c r="D779" s="6" t="n">
        <v>-1</v>
      </c>
      <c r="E779" s="6" t="n">
        <v>1.81465201465201</v>
      </c>
      <c r="F779" s="6" t="n">
        <v>0</v>
      </c>
      <c r="G779" s="6" t="n">
        <v>0.155311355311355</v>
      </c>
      <c r="H779" s="6" t="str">
        <f aca="false">IF(AND(A779&gt;=Stimuli!$B$2,A779&lt;=Stimuli!$C$2),Stimuli!$A$2,IF(AND(A779&gt;=Stimuli!$B$3,A779&lt;=Stimuli!$C$3),Stimuli!$A$3,IF(AND(A779&gt;=Stimuli!$B$4,A779&lt;=Stimuli!$C$4),Stimuli!$A$4,"")))</f>
        <v>01 Quiet baseline (60s)</v>
      </c>
      <c r="I779" s="6" t="n">
        <f aca="false">(B779-B778)/((A779-A778)/1000)</f>
        <v>-0.562637362637304</v>
      </c>
      <c r="J779" s="6" t="n">
        <f aca="false">IF(OR(B779&lt;Rules!$B$2,B779&gt;Rules!$B$3,ABS(I779)&gt;Rules!$B$4,OR(B780&lt;Rules!$B$2,B780&gt;Rules!$B$3,ABS(I780)&gt;Rules!$B$4)),1,0)</f>
        <v>0</v>
      </c>
      <c r="K779" s="6" t="str">
        <f aca="false">IF(F779=1,COUNTIF($F$2:F779,1),"")</f>
        <v/>
      </c>
    </row>
    <row r="780" customFormat="false" ht="15" hidden="false" customHeight="false" outlineLevel="0" collapsed="false">
      <c r="A780" s="6" t="n">
        <v>6230.0555</v>
      </c>
      <c r="B780" s="6" t="n">
        <v>1.8981684981685</v>
      </c>
      <c r="C780" s="6" t="n">
        <v>78</v>
      </c>
      <c r="D780" s="6" t="n">
        <v>-1</v>
      </c>
      <c r="E780" s="6" t="n">
        <v>1.81465201465201</v>
      </c>
      <c r="F780" s="6" t="n">
        <v>0</v>
      </c>
      <c r="G780" s="6" t="n">
        <v>0.155311355311355</v>
      </c>
      <c r="H780" s="6" t="str">
        <f aca="false">IF(AND(A780&gt;=Stimuli!$B$2,A780&lt;=Stimuli!$C$2),Stimuli!$A$2,IF(AND(A780&gt;=Stimuli!$B$3,A780&lt;=Stimuli!$C$3),Stimuli!$A$3,IF(AND(A780&gt;=Stimuli!$B$4,A780&lt;=Stimuli!$C$4),Stimuli!$A$4,"")))</f>
        <v>01 Quiet baseline (60s)</v>
      </c>
      <c r="I780" s="6" t="n">
        <f aca="false">(B780-B779)/((A780-A779)/1000)</f>
        <v>0.18754578754573</v>
      </c>
      <c r="J780" s="6" t="n">
        <f aca="false">IF(OR(B780&lt;Rules!$B$2,B780&gt;Rules!$B$3,ABS(I780)&gt;Rules!$B$4,OR(B781&lt;Rules!$B$2,B781&gt;Rules!$B$3,ABS(I781)&gt;Rules!$B$4)),1,0)</f>
        <v>0</v>
      </c>
      <c r="K780" s="6" t="str">
        <f aca="false">IF(F780=1,COUNTIF($F$2:F780,1),"")</f>
        <v/>
      </c>
    </row>
    <row r="781" customFormat="false" ht="15" hidden="false" customHeight="false" outlineLevel="0" collapsed="false">
      <c r="A781" s="6" t="n">
        <v>6237.868</v>
      </c>
      <c r="B781" s="6" t="n">
        <v>1.8967032967033</v>
      </c>
      <c r="C781" s="6" t="n">
        <v>78</v>
      </c>
      <c r="D781" s="6" t="n">
        <v>-1</v>
      </c>
      <c r="E781" s="6" t="n">
        <v>1.81465201465201</v>
      </c>
      <c r="F781" s="6" t="n">
        <v>0</v>
      </c>
      <c r="G781" s="6" t="n">
        <v>0.155311355311355</v>
      </c>
      <c r="H781" s="6" t="str">
        <f aca="false">IF(AND(A781&gt;=Stimuli!$B$2,A781&lt;=Stimuli!$C$2),Stimuli!$A$2,IF(AND(A781&gt;=Stimuli!$B$3,A781&lt;=Stimuli!$C$3),Stimuli!$A$3,IF(AND(A781&gt;=Stimuli!$B$4,A781&lt;=Stimuli!$C$4),Stimuli!$A$4,"")))</f>
        <v>01 Quiet baseline (60s)</v>
      </c>
      <c r="I781" s="6" t="n">
        <f aca="false">(B781-B780)/((A781-A780)/1000)</f>
        <v>-0.18754578754573</v>
      </c>
      <c r="J781" s="6" t="n">
        <f aca="false">IF(OR(B781&lt;Rules!$B$2,B781&gt;Rules!$B$3,ABS(I781)&gt;Rules!$B$4,OR(B782&lt;Rules!$B$2,B782&gt;Rules!$B$3,ABS(I782)&gt;Rules!$B$4)),1,0)</f>
        <v>0</v>
      </c>
      <c r="K781" s="6" t="str">
        <f aca="false">IF(F781=1,COUNTIF($F$2:F781,1),"")</f>
        <v/>
      </c>
    </row>
    <row r="782" customFormat="false" ht="15" hidden="false" customHeight="false" outlineLevel="0" collapsed="false">
      <c r="A782" s="6" t="n">
        <v>6245.6805</v>
      </c>
      <c r="B782" s="6" t="n">
        <v>1.8952380952381</v>
      </c>
      <c r="C782" s="6" t="n">
        <v>78</v>
      </c>
      <c r="D782" s="6" t="n">
        <v>-1</v>
      </c>
      <c r="E782" s="6" t="n">
        <v>1.81465201465201</v>
      </c>
      <c r="F782" s="6" t="n">
        <v>0</v>
      </c>
      <c r="G782" s="6" t="n">
        <v>0.155311355311355</v>
      </c>
      <c r="H782" s="6" t="str">
        <f aca="false">IF(AND(A782&gt;=Stimuli!$B$2,A782&lt;=Stimuli!$C$2),Stimuli!$A$2,IF(AND(A782&gt;=Stimuli!$B$3,A782&lt;=Stimuli!$C$3),Stimuli!$A$3,IF(AND(A782&gt;=Stimuli!$B$4,A782&lt;=Stimuli!$C$4),Stimuli!$A$4,"")))</f>
        <v>01 Quiet baseline (60s)</v>
      </c>
      <c r="I782" s="6" t="n">
        <f aca="false">(B782-B781)/((A782-A781)/1000)</f>
        <v>-0.187545787545872</v>
      </c>
      <c r="J782" s="6" t="n">
        <f aca="false">IF(OR(B782&lt;Rules!$B$2,B782&gt;Rules!$B$3,ABS(I782)&gt;Rules!$B$4,OR(B783&lt;Rules!$B$2,B783&gt;Rules!$B$3,ABS(I783)&gt;Rules!$B$4)),1,0)</f>
        <v>0</v>
      </c>
      <c r="K782" s="6" t="str">
        <f aca="false">IF(F782=1,COUNTIF($F$2:F782,1),"")</f>
        <v/>
      </c>
    </row>
    <row r="783" customFormat="false" ht="15" hidden="false" customHeight="false" outlineLevel="0" collapsed="false">
      <c r="A783" s="6" t="n">
        <v>6253.493</v>
      </c>
      <c r="B783" s="6" t="n">
        <v>1.8952380952381</v>
      </c>
      <c r="C783" s="6" t="n">
        <v>78</v>
      </c>
      <c r="D783" s="6" t="n">
        <v>-1</v>
      </c>
      <c r="E783" s="6" t="n">
        <v>1.81465201465201</v>
      </c>
      <c r="F783" s="6" t="n">
        <v>0</v>
      </c>
      <c r="G783" s="6" t="n">
        <v>0.155311355311355</v>
      </c>
      <c r="H783" s="6" t="str">
        <f aca="false">IF(AND(A783&gt;=Stimuli!$B$2,A783&lt;=Stimuli!$C$2),Stimuli!$A$2,IF(AND(A783&gt;=Stimuli!$B$3,A783&lt;=Stimuli!$C$3),Stimuli!$A$3,IF(AND(A783&gt;=Stimuli!$B$4,A783&lt;=Stimuli!$C$4),Stimuli!$A$4,"")))</f>
        <v>01 Quiet baseline (60s)</v>
      </c>
      <c r="I783" s="6" t="n">
        <f aca="false">(B783-B782)/((A783-A782)/1000)</f>
        <v>0</v>
      </c>
      <c r="J783" s="6" t="n">
        <f aca="false">IF(OR(B783&lt;Rules!$B$2,B783&gt;Rules!$B$3,ABS(I783)&gt;Rules!$B$4,OR(B784&lt;Rules!$B$2,B784&gt;Rules!$B$3,ABS(I784)&gt;Rules!$B$4)),1,0)</f>
        <v>0</v>
      </c>
      <c r="K783" s="6" t="str">
        <f aca="false">IF(F783=1,COUNTIF($F$2:F783,1),"")</f>
        <v/>
      </c>
    </row>
    <row r="784" customFormat="false" ht="15" hidden="false" customHeight="false" outlineLevel="0" collapsed="false">
      <c r="A784" s="6" t="n">
        <v>6261.3055</v>
      </c>
      <c r="B784" s="6" t="n">
        <v>1.89230769230769</v>
      </c>
      <c r="C784" s="6" t="n">
        <v>78</v>
      </c>
      <c r="D784" s="6" t="n">
        <v>-1</v>
      </c>
      <c r="E784" s="6" t="n">
        <v>1.81465201465201</v>
      </c>
      <c r="F784" s="6" t="n">
        <v>0</v>
      </c>
      <c r="G784" s="6" t="n">
        <v>0.155311355311355</v>
      </c>
      <c r="H784" s="6" t="str">
        <f aca="false">IF(AND(A784&gt;=Stimuli!$B$2,A784&lt;=Stimuli!$C$2),Stimuli!$A$2,IF(AND(A784&gt;=Stimuli!$B$3,A784&lt;=Stimuli!$C$3),Stimuli!$A$3,IF(AND(A784&gt;=Stimuli!$B$4,A784&lt;=Stimuli!$C$4),Stimuli!$A$4,"")))</f>
        <v>01 Quiet baseline (60s)</v>
      </c>
      <c r="I784" s="6" t="n">
        <f aca="false">(B784-B783)/((A784-A783)/1000)</f>
        <v>-0.375091575091574</v>
      </c>
      <c r="J784" s="6" t="n">
        <f aca="false">IF(OR(B784&lt;Rules!$B$2,B784&gt;Rules!$B$3,ABS(I784)&gt;Rules!$B$4,OR(B785&lt;Rules!$B$2,B785&gt;Rules!$B$3,ABS(I785)&gt;Rules!$B$4)),1,0)</f>
        <v>0</v>
      </c>
      <c r="K784" s="6" t="str">
        <f aca="false">IF(F784=1,COUNTIF($F$2:F784,1),"")</f>
        <v/>
      </c>
    </row>
    <row r="785" customFormat="false" ht="15" hidden="false" customHeight="false" outlineLevel="0" collapsed="false">
      <c r="A785" s="6" t="n">
        <v>6269.118</v>
      </c>
      <c r="B785" s="6" t="n">
        <v>1.8952380952381</v>
      </c>
      <c r="C785" s="6" t="n">
        <v>78</v>
      </c>
      <c r="D785" s="6" t="n">
        <v>-1</v>
      </c>
      <c r="E785" s="6" t="n">
        <v>1.81465201465201</v>
      </c>
      <c r="F785" s="6" t="n">
        <v>0</v>
      </c>
      <c r="G785" s="6" t="n">
        <v>0.155311355311355</v>
      </c>
      <c r="H785" s="6" t="str">
        <f aca="false">IF(AND(A785&gt;=Stimuli!$B$2,A785&lt;=Stimuli!$C$2),Stimuli!$A$2,IF(AND(A785&gt;=Stimuli!$B$3,A785&lt;=Stimuli!$C$3),Stimuli!$A$3,IF(AND(A785&gt;=Stimuli!$B$4,A785&lt;=Stimuli!$C$4),Stimuli!$A$4,"")))</f>
        <v>01 Quiet baseline (60s)</v>
      </c>
      <c r="I785" s="6" t="n">
        <f aca="false">(B785-B784)/((A785-A784)/1000)</f>
        <v>0.375091575091574</v>
      </c>
      <c r="J785" s="6" t="n">
        <f aca="false">IF(OR(B785&lt;Rules!$B$2,B785&gt;Rules!$B$3,ABS(I785)&gt;Rules!$B$4,OR(B786&lt;Rules!$B$2,B786&gt;Rules!$B$3,ABS(I786)&gt;Rules!$B$4)),1,0)</f>
        <v>0</v>
      </c>
      <c r="K785" s="6" t="str">
        <f aca="false">IF(F785=1,COUNTIF($F$2:F785,1),"")</f>
        <v/>
      </c>
    </row>
    <row r="786" customFormat="false" ht="15" hidden="false" customHeight="false" outlineLevel="0" collapsed="false">
      <c r="A786" s="6" t="n">
        <v>6276.9305</v>
      </c>
      <c r="B786" s="6" t="n">
        <v>1.88937728937729</v>
      </c>
      <c r="C786" s="6" t="n">
        <v>78</v>
      </c>
      <c r="D786" s="6" t="n">
        <v>-1</v>
      </c>
      <c r="E786" s="6" t="n">
        <v>1.81465201465201</v>
      </c>
      <c r="F786" s="6" t="n">
        <v>0</v>
      </c>
      <c r="G786" s="6" t="n">
        <v>0.155311355311355</v>
      </c>
      <c r="H786" s="6" t="str">
        <f aca="false">IF(AND(A786&gt;=Stimuli!$B$2,A786&lt;=Stimuli!$C$2),Stimuli!$A$2,IF(AND(A786&gt;=Stimuli!$B$3,A786&lt;=Stimuli!$C$3),Stimuli!$A$3,IF(AND(A786&gt;=Stimuli!$B$4,A786&lt;=Stimuli!$C$4),Stimuli!$A$4,"")))</f>
        <v>01 Quiet baseline (60s)</v>
      </c>
      <c r="I786" s="6" t="n">
        <f aca="false">(B786-B785)/((A786-A785)/1000)</f>
        <v>-0.750183150183148</v>
      </c>
      <c r="J786" s="6" t="n">
        <f aca="false">IF(OR(B786&lt;Rules!$B$2,B786&gt;Rules!$B$3,ABS(I786)&gt;Rules!$B$4,OR(B787&lt;Rules!$B$2,B787&gt;Rules!$B$3,ABS(I787)&gt;Rules!$B$4)),1,0)</f>
        <v>0</v>
      </c>
      <c r="K786" s="6" t="str">
        <f aca="false">IF(F786=1,COUNTIF($F$2:F786,1),"")</f>
        <v/>
      </c>
    </row>
    <row r="787" customFormat="false" ht="15" hidden="false" customHeight="false" outlineLevel="0" collapsed="false">
      <c r="A787" s="6" t="n">
        <v>6284.743</v>
      </c>
      <c r="B787" s="6" t="n">
        <v>1.89377289377289</v>
      </c>
      <c r="C787" s="6" t="n">
        <v>78</v>
      </c>
      <c r="D787" s="6" t="n">
        <v>-1</v>
      </c>
      <c r="E787" s="6" t="n">
        <v>1.81465201465201</v>
      </c>
      <c r="F787" s="6" t="n">
        <v>0</v>
      </c>
      <c r="G787" s="6" t="n">
        <v>0.155311355311355</v>
      </c>
      <c r="H787" s="6" t="str">
        <f aca="false">IF(AND(A787&gt;=Stimuli!$B$2,A787&lt;=Stimuli!$C$2),Stimuli!$A$2,IF(AND(A787&gt;=Stimuli!$B$3,A787&lt;=Stimuli!$C$3),Stimuli!$A$3,IF(AND(A787&gt;=Stimuli!$B$4,A787&lt;=Stimuli!$C$4),Stimuli!$A$4,"")))</f>
        <v>01 Quiet baseline (60s)</v>
      </c>
      <c r="I787" s="6" t="n">
        <f aca="false">(B787-B786)/((A787-A786)/1000)</f>
        <v>0.562637362637304</v>
      </c>
      <c r="J787" s="6" t="n">
        <f aca="false">IF(OR(B787&lt;Rules!$B$2,B787&gt;Rules!$B$3,ABS(I787)&gt;Rules!$B$4,OR(B788&lt;Rules!$B$2,B788&gt;Rules!$B$3,ABS(I788)&gt;Rules!$B$4)),1,0)</f>
        <v>0</v>
      </c>
      <c r="K787" s="6" t="str">
        <f aca="false">IF(F787=1,COUNTIF($F$2:F787,1),"")</f>
        <v/>
      </c>
    </row>
    <row r="788" customFormat="false" ht="15" hidden="false" customHeight="false" outlineLevel="0" collapsed="false">
      <c r="A788" s="6" t="n">
        <v>6292.5555</v>
      </c>
      <c r="B788" s="6" t="n">
        <v>1.88644688644689</v>
      </c>
      <c r="C788" s="6" t="n">
        <v>78</v>
      </c>
      <c r="D788" s="6" t="n">
        <v>-1</v>
      </c>
      <c r="E788" s="6" t="n">
        <v>1.81465201465201</v>
      </c>
      <c r="F788" s="6" t="n">
        <v>0</v>
      </c>
      <c r="G788" s="6" t="n">
        <v>0.155311355311355</v>
      </c>
      <c r="H788" s="6" t="str">
        <f aca="false">IF(AND(A788&gt;=Stimuli!$B$2,A788&lt;=Stimuli!$C$2),Stimuli!$A$2,IF(AND(A788&gt;=Stimuli!$B$3,A788&lt;=Stimuli!$C$3),Stimuli!$A$3,IF(AND(A788&gt;=Stimuli!$B$4,A788&lt;=Stimuli!$C$4),Stimuli!$A$4,"")))</f>
        <v>01 Quiet baseline (60s)</v>
      </c>
      <c r="I788" s="6" t="n">
        <f aca="false">(B788-B787)/((A788-A787)/1000)</f>
        <v>-0.937728937728906</v>
      </c>
      <c r="J788" s="6" t="n">
        <f aca="false">IF(OR(B788&lt;Rules!$B$2,B788&gt;Rules!$B$3,ABS(I788)&gt;Rules!$B$4,OR(B789&lt;Rules!$B$2,B789&gt;Rules!$B$3,ABS(I789)&gt;Rules!$B$4)),1,0)</f>
        <v>0</v>
      </c>
      <c r="K788" s="6" t="str">
        <f aca="false">IF(F788=1,COUNTIF($F$2:F788,1),"")</f>
        <v/>
      </c>
    </row>
    <row r="789" customFormat="false" ht="15" hidden="false" customHeight="false" outlineLevel="0" collapsed="false">
      <c r="A789" s="6" t="n">
        <v>6300.368</v>
      </c>
      <c r="B789" s="6" t="n">
        <v>1.89230769230769</v>
      </c>
      <c r="C789" s="6" t="n">
        <v>78</v>
      </c>
      <c r="D789" s="6" t="n">
        <v>-1</v>
      </c>
      <c r="E789" s="6" t="n">
        <v>1.81465201465201</v>
      </c>
      <c r="F789" s="6" t="n">
        <v>0</v>
      </c>
      <c r="G789" s="6" t="n">
        <v>0.155311355311355</v>
      </c>
      <c r="H789" s="6" t="str">
        <f aca="false">IF(AND(A789&gt;=Stimuli!$B$2,A789&lt;=Stimuli!$C$2),Stimuli!$A$2,IF(AND(A789&gt;=Stimuli!$B$3,A789&lt;=Stimuli!$C$3),Stimuli!$A$3,IF(AND(A789&gt;=Stimuli!$B$4,A789&lt;=Stimuli!$C$4),Stimuli!$A$4,"")))</f>
        <v>01 Quiet baseline (60s)</v>
      </c>
      <c r="I789" s="6" t="n">
        <f aca="false">(B789-B788)/((A789-A788)/1000)</f>
        <v>0.750183150183176</v>
      </c>
      <c r="J789" s="6" t="n">
        <f aca="false">IF(OR(B789&lt;Rules!$B$2,B789&gt;Rules!$B$3,ABS(I789)&gt;Rules!$B$4,OR(B790&lt;Rules!$B$2,B790&gt;Rules!$B$3,ABS(I790)&gt;Rules!$B$4)),1,0)</f>
        <v>0</v>
      </c>
      <c r="K789" s="6" t="str">
        <f aca="false">IF(F789=1,COUNTIF($F$2:F789,1),"")</f>
        <v/>
      </c>
    </row>
    <row r="790" customFormat="false" ht="15" hidden="false" customHeight="false" outlineLevel="0" collapsed="false">
      <c r="A790" s="6" t="n">
        <v>6308.1805</v>
      </c>
      <c r="B790" s="6" t="n">
        <v>1.88498168498169</v>
      </c>
      <c r="C790" s="6" t="n">
        <v>78</v>
      </c>
      <c r="D790" s="6" t="n">
        <v>-1</v>
      </c>
      <c r="E790" s="6" t="n">
        <v>1.81465201465201</v>
      </c>
      <c r="F790" s="6" t="n">
        <v>0</v>
      </c>
      <c r="G790" s="6" t="n">
        <v>0.155311355311355</v>
      </c>
      <c r="H790" s="6" t="str">
        <f aca="false">IF(AND(A790&gt;=Stimuli!$B$2,A790&lt;=Stimuli!$C$2),Stimuli!$A$2,IF(AND(A790&gt;=Stimuli!$B$3,A790&lt;=Stimuli!$C$3),Stimuli!$A$3,IF(AND(A790&gt;=Stimuli!$B$4,A790&lt;=Stimuli!$C$4),Stimuli!$A$4,"")))</f>
        <v>01 Quiet baseline (60s)</v>
      </c>
      <c r="I790" s="6" t="n">
        <f aca="false">(B790-B789)/((A790-A789)/1000)</f>
        <v>-0.937728937728906</v>
      </c>
      <c r="J790" s="6" t="n">
        <f aca="false">IF(OR(B790&lt;Rules!$B$2,B790&gt;Rules!$B$3,ABS(I790)&gt;Rules!$B$4,OR(B791&lt;Rules!$B$2,B791&gt;Rules!$B$3,ABS(I791)&gt;Rules!$B$4)),1,0)</f>
        <v>0</v>
      </c>
      <c r="K790" s="6" t="str">
        <f aca="false">IF(F790=1,COUNTIF($F$2:F790,1),"")</f>
        <v/>
      </c>
    </row>
    <row r="791" customFormat="false" ht="15" hidden="false" customHeight="false" outlineLevel="0" collapsed="false">
      <c r="A791" s="6" t="n">
        <v>6315.993</v>
      </c>
      <c r="B791" s="6" t="n">
        <v>1.88937728937729</v>
      </c>
      <c r="C791" s="6" t="n">
        <v>78</v>
      </c>
      <c r="D791" s="6" t="n">
        <v>-1</v>
      </c>
      <c r="E791" s="6" t="n">
        <v>1.81465201465201</v>
      </c>
      <c r="F791" s="6" t="n">
        <v>0</v>
      </c>
      <c r="G791" s="6" t="n">
        <v>0.155311355311355</v>
      </c>
      <c r="H791" s="6" t="str">
        <f aca="false">IF(AND(A791&gt;=Stimuli!$B$2,A791&lt;=Stimuli!$C$2),Stimuli!$A$2,IF(AND(A791&gt;=Stimuli!$B$3,A791&lt;=Stimuli!$C$3),Stimuli!$A$3,IF(AND(A791&gt;=Stimuli!$B$4,A791&lt;=Stimuli!$C$4),Stimuli!$A$4,"")))</f>
        <v>01 Quiet baseline (60s)</v>
      </c>
      <c r="I791" s="6" t="n">
        <f aca="false">(B791-B790)/((A791-A790)/1000)</f>
        <v>0.562637362637332</v>
      </c>
      <c r="J791" s="6" t="n">
        <f aca="false">IF(OR(B791&lt;Rules!$B$2,B791&gt;Rules!$B$3,ABS(I791)&gt;Rules!$B$4,OR(B792&lt;Rules!$B$2,B792&gt;Rules!$B$3,ABS(I792)&gt;Rules!$B$4)),1,0)</f>
        <v>0</v>
      </c>
      <c r="K791" s="6" t="str">
        <f aca="false">IF(F791=1,COUNTIF($F$2:F791,1),"")</f>
        <v/>
      </c>
    </row>
    <row r="792" customFormat="false" ht="15" hidden="false" customHeight="false" outlineLevel="0" collapsed="false">
      <c r="A792" s="6" t="n">
        <v>6323.8055</v>
      </c>
      <c r="B792" s="6" t="n">
        <v>1.88351648351648</v>
      </c>
      <c r="C792" s="6" t="n">
        <v>78</v>
      </c>
      <c r="D792" s="6" t="n">
        <v>-1</v>
      </c>
      <c r="E792" s="6" t="n">
        <v>1.81465201465201</v>
      </c>
      <c r="F792" s="6" t="n">
        <v>0</v>
      </c>
      <c r="G792" s="6" t="n">
        <v>0.155311355311355</v>
      </c>
      <c r="H792" s="6" t="str">
        <f aca="false">IF(AND(A792&gt;=Stimuli!$B$2,A792&lt;=Stimuli!$C$2),Stimuli!$A$2,IF(AND(A792&gt;=Stimuli!$B$3,A792&lt;=Stimuli!$C$3),Stimuli!$A$3,IF(AND(A792&gt;=Stimuli!$B$4,A792&lt;=Stimuli!$C$4),Stimuli!$A$4,"")))</f>
        <v>01 Quiet baseline (60s)</v>
      </c>
      <c r="I792" s="6" t="n">
        <f aca="false">(B792-B791)/((A792-A791)/1000)</f>
        <v>-0.750183150183062</v>
      </c>
      <c r="J792" s="6" t="n">
        <f aca="false">IF(OR(B792&lt;Rules!$B$2,B792&gt;Rules!$B$3,ABS(I792)&gt;Rules!$B$4,OR(B793&lt;Rules!$B$2,B793&gt;Rules!$B$3,ABS(I793)&gt;Rules!$B$4)),1,0)</f>
        <v>0</v>
      </c>
      <c r="K792" s="6" t="str">
        <f aca="false">IF(F792=1,COUNTIF($F$2:F792,1),"")</f>
        <v/>
      </c>
    </row>
    <row r="793" customFormat="false" ht="15" hidden="false" customHeight="false" outlineLevel="0" collapsed="false">
      <c r="A793" s="6" t="n">
        <v>6331.618</v>
      </c>
      <c r="B793" s="6" t="n">
        <v>1.88791208791209</v>
      </c>
      <c r="C793" s="6" t="n">
        <v>78</v>
      </c>
      <c r="D793" s="6" t="n">
        <v>-1</v>
      </c>
      <c r="E793" s="6" t="n">
        <v>1.81465201465201</v>
      </c>
      <c r="F793" s="6" t="n">
        <v>0</v>
      </c>
      <c r="G793" s="6" t="n">
        <v>0.155311355311355</v>
      </c>
      <c r="H793" s="6" t="str">
        <f aca="false">IF(AND(A793&gt;=Stimuli!$B$2,A793&lt;=Stimuli!$C$2),Stimuli!$A$2,IF(AND(A793&gt;=Stimuli!$B$3,A793&lt;=Stimuli!$C$3),Stimuli!$A$3,IF(AND(A793&gt;=Stimuli!$B$4,A793&lt;=Stimuli!$C$4),Stimuli!$A$4,"")))</f>
        <v>01 Quiet baseline (60s)</v>
      </c>
      <c r="I793" s="6" t="n">
        <f aca="false">(B793-B792)/((A793-A792)/1000)</f>
        <v>0.562637362637332</v>
      </c>
      <c r="J793" s="6" t="n">
        <f aca="false">IF(OR(B793&lt;Rules!$B$2,B793&gt;Rules!$B$3,ABS(I793)&gt;Rules!$B$4,OR(B794&lt;Rules!$B$2,B794&gt;Rules!$B$3,ABS(I794)&gt;Rules!$B$4)),1,0)</f>
        <v>0</v>
      </c>
      <c r="K793" s="6" t="str">
        <f aca="false">IF(F793=1,COUNTIF($F$2:F793,1),"")</f>
        <v/>
      </c>
    </row>
    <row r="794" customFormat="false" ht="15" hidden="false" customHeight="false" outlineLevel="0" collapsed="false">
      <c r="A794" s="6" t="n">
        <v>6339.4305</v>
      </c>
      <c r="B794" s="6" t="n">
        <v>1.88205128205128</v>
      </c>
      <c r="C794" s="6" t="n">
        <v>78</v>
      </c>
      <c r="D794" s="6" t="n">
        <v>-1</v>
      </c>
      <c r="E794" s="6" t="n">
        <v>1.81465201465201</v>
      </c>
      <c r="F794" s="6" t="n">
        <v>0</v>
      </c>
      <c r="G794" s="6" t="n">
        <v>0.155311355311355</v>
      </c>
      <c r="H794" s="6" t="str">
        <f aca="false">IF(AND(A794&gt;=Stimuli!$B$2,A794&lt;=Stimuli!$C$2),Stimuli!$A$2,IF(AND(A794&gt;=Stimuli!$B$3,A794&lt;=Stimuli!$C$3),Stimuli!$A$3,IF(AND(A794&gt;=Stimuli!$B$4,A794&lt;=Stimuli!$C$4),Stimuli!$A$4,"")))</f>
        <v>01 Quiet baseline (60s)</v>
      </c>
      <c r="I794" s="6" t="n">
        <f aca="false">(B794-B793)/((A794-A793)/1000)</f>
        <v>-0.750183150183176</v>
      </c>
      <c r="J794" s="6" t="n">
        <f aca="false">IF(OR(B794&lt;Rules!$B$2,B794&gt;Rules!$B$3,ABS(I794)&gt;Rules!$B$4,OR(B795&lt;Rules!$B$2,B795&gt;Rules!$B$3,ABS(I795)&gt;Rules!$B$4)),1,0)</f>
        <v>0</v>
      </c>
      <c r="K794" s="6" t="str">
        <f aca="false">IF(F794=1,COUNTIF($F$2:F794,1),"")</f>
        <v/>
      </c>
    </row>
    <row r="795" customFormat="false" ht="15" hidden="false" customHeight="false" outlineLevel="0" collapsed="false">
      <c r="A795" s="6" t="n">
        <v>6347.243</v>
      </c>
      <c r="B795" s="6" t="n">
        <v>1.88351648351648</v>
      </c>
      <c r="C795" s="6" t="n">
        <v>78</v>
      </c>
      <c r="D795" s="6" t="n">
        <v>-1</v>
      </c>
      <c r="E795" s="6" t="n">
        <v>1.81465201465201</v>
      </c>
      <c r="F795" s="6" t="n">
        <v>0</v>
      </c>
      <c r="G795" s="6" t="n">
        <v>0.155311355311355</v>
      </c>
      <c r="H795" s="6" t="str">
        <f aca="false">IF(AND(A795&gt;=Stimuli!$B$2,A795&lt;=Stimuli!$C$2),Stimuli!$A$2,IF(AND(A795&gt;=Stimuli!$B$3,A795&lt;=Stimuli!$C$3),Stimuli!$A$3,IF(AND(A795&gt;=Stimuli!$B$4,A795&lt;=Stimuli!$C$4),Stimuli!$A$4,"")))</f>
        <v>01 Quiet baseline (60s)</v>
      </c>
      <c r="I795" s="6" t="n">
        <f aca="false">(B795-B794)/((A795-A794)/1000)</f>
        <v>0.187545787545844</v>
      </c>
      <c r="J795" s="6" t="n">
        <f aca="false">IF(OR(B795&lt;Rules!$B$2,B795&gt;Rules!$B$3,ABS(I795)&gt;Rules!$B$4,OR(B796&lt;Rules!$B$2,B796&gt;Rules!$B$3,ABS(I796)&gt;Rules!$B$4)),1,0)</f>
        <v>0</v>
      </c>
      <c r="K795" s="6" t="str">
        <f aca="false">IF(F795=1,COUNTIF($F$2:F795,1),"")</f>
        <v/>
      </c>
    </row>
    <row r="796" customFormat="false" ht="15" hidden="false" customHeight="false" outlineLevel="0" collapsed="false">
      <c r="A796" s="6" t="n">
        <v>6355.0555</v>
      </c>
      <c r="B796" s="6" t="n">
        <v>1.88205128205128</v>
      </c>
      <c r="C796" s="6" t="n">
        <v>78</v>
      </c>
      <c r="D796" s="6" t="n">
        <v>-1</v>
      </c>
      <c r="E796" s="6" t="n">
        <v>1.81465201465201</v>
      </c>
      <c r="F796" s="6" t="n">
        <v>0</v>
      </c>
      <c r="G796" s="6" t="n">
        <v>0.155311355311355</v>
      </c>
      <c r="H796" s="6" t="str">
        <f aca="false">IF(AND(A796&gt;=Stimuli!$B$2,A796&lt;=Stimuli!$C$2),Stimuli!$A$2,IF(AND(A796&gt;=Stimuli!$B$3,A796&lt;=Stimuli!$C$3),Stimuli!$A$3,IF(AND(A796&gt;=Stimuli!$B$4,A796&lt;=Stimuli!$C$4),Stimuli!$A$4,"")))</f>
        <v>01 Quiet baseline (60s)</v>
      </c>
      <c r="I796" s="6" t="n">
        <f aca="false">(B796-B795)/((A796-A795)/1000)</f>
        <v>-0.187545787545844</v>
      </c>
      <c r="J796" s="6" t="n">
        <f aca="false">IF(OR(B796&lt;Rules!$B$2,B796&gt;Rules!$B$3,ABS(I796)&gt;Rules!$B$4,OR(B797&lt;Rules!$B$2,B797&gt;Rules!$B$3,ABS(I797)&gt;Rules!$B$4)),1,0)</f>
        <v>0</v>
      </c>
      <c r="K796" s="6" t="str">
        <f aca="false">IF(F796=1,COUNTIF($F$2:F796,1),"")</f>
        <v/>
      </c>
    </row>
    <row r="797" customFormat="false" ht="15" hidden="false" customHeight="false" outlineLevel="0" collapsed="false">
      <c r="A797" s="6" t="n">
        <v>6362.868</v>
      </c>
      <c r="B797" s="6" t="n">
        <v>1.88205128205128</v>
      </c>
      <c r="C797" s="6" t="n">
        <v>78</v>
      </c>
      <c r="D797" s="6" t="n">
        <v>-1</v>
      </c>
      <c r="E797" s="6" t="n">
        <v>1.81465201465201</v>
      </c>
      <c r="F797" s="6" t="n">
        <v>0</v>
      </c>
      <c r="G797" s="6" t="n">
        <v>0.155311355311355</v>
      </c>
      <c r="H797" s="6" t="str">
        <f aca="false">IF(AND(A797&gt;=Stimuli!$B$2,A797&lt;=Stimuli!$C$2),Stimuli!$A$2,IF(AND(A797&gt;=Stimuli!$B$3,A797&lt;=Stimuli!$C$3),Stimuli!$A$3,IF(AND(A797&gt;=Stimuli!$B$4,A797&lt;=Stimuli!$C$4),Stimuli!$A$4,"")))</f>
        <v>01 Quiet baseline (60s)</v>
      </c>
      <c r="I797" s="6" t="n">
        <f aca="false">(B797-B796)/((A797-A796)/1000)</f>
        <v>0</v>
      </c>
      <c r="J797" s="6" t="n">
        <f aca="false">IF(OR(B797&lt;Rules!$B$2,B797&gt;Rules!$B$3,ABS(I797)&gt;Rules!$B$4,OR(B798&lt;Rules!$B$2,B798&gt;Rules!$B$3,ABS(I798)&gt;Rules!$B$4)),1,0)</f>
        <v>0</v>
      </c>
      <c r="K797" s="6" t="str">
        <f aca="false">IF(F797=1,COUNTIF($F$2:F797,1),"")</f>
        <v/>
      </c>
    </row>
    <row r="798" customFormat="false" ht="15" hidden="false" customHeight="false" outlineLevel="0" collapsed="false">
      <c r="A798" s="6" t="n">
        <v>6370.6805</v>
      </c>
      <c r="B798" s="6" t="n">
        <v>1.88205128205128</v>
      </c>
      <c r="C798" s="6" t="n">
        <v>78</v>
      </c>
      <c r="D798" s="6" t="n">
        <v>-1</v>
      </c>
      <c r="E798" s="6" t="n">
        <v>1.81465201465201</v>
      </c>
      <c r="F798" s="6" t="n">
        <v>0</v>
      </c>
      <c r="G798" s="6" t="n">
        <v>0.155311355311355</v>
      </c>
      <c r="H798" s="6" t="str">
        <f aca="false">IF(AND(A798&gt;=Stimuli!$B$2,A798&lt;=Stimuli!$C$2),Stimuli!$A$2,IF(AND(A798&gt;=Stimuli!$B$3,A798&lt;=Stimuli!$C$3),Stimuli!$A$3,IF(AND(A798&gt;=Stimuli!$B$4,A798&lt;=Stimuli!$C$4),Stimuli!$A$4,"")))</f>
        <v>01 Quiet baseline (60s)</v>
      </c>
      <c r="I798" s="6" t="n">
        <f aca="false">(B798-B797)/((A798-A797)/1000)</f>
        <v>0</v>
      </c>
      <c r="J798" s="6" t="n">
        <f aca="false">IF(OR(B798&lt;Rules!$B$2,B798&gt;Rules!$B$3,ABS(I798)&gt;Rules!$B$4,OR(B799&lt;Rules!$B$2,B799&gt;Rules!$B$3,ABS(I799)&gt;Rules!$B$4)),1,0)</f>
        <v>0</v>
      </c>
      <c r="K798" s="6" t="str">
        <f aca="false">IF(F798=1,COUNTIF($F$2:F798,1),"")</f>
        <v/>
      </c>
    </row>
    <row r="799" customFormat="false" ht="15" hidden="false" customHeight="false" outlineLevel="0" collapsed="false">
      <c r="A799" s="6" t="n">
        <v>6378.493</v>
      </c>
      <c r="B799" s="6" t="n">
        <v>1.87912087912088</v>
      </c>
      <c r="C799" s="6" t="n">
        <v>78</v>
      </c>
      <c r="D799" s="6" t="n">
        <v>-1</v>
      </c>
      <c r="E799" s="6" t="n">
        <v>1.81465201465201</v>
      </c>
      <c r="F799" s="6" t="n">
        <v>0</v>
      </c>
      <c r="G799" s="6" t="n">
        <v>0.155311355311355</v>
      </c>
      <c r="H799" s="6" t="str">
        <f aca="false">IF(AND(A799&gt;=Stimuli!$B$2,A799&lt;=Stimuli!$C$2),Stimuli!$A$2,IF(AND(A799&gt;=Stimuli!$B$3,A799&lt;=Stimuli!$C$3),Stimuli!$A$3,IF(AND(A799&gt;=Stimuli!$B$4,A799&lt;=Stimuli!$C$4),Stimuli!$A$4,"")))</f>
        <v>01 Quiet baseline (60s)</v>
      </c>
      <c r="I799" s="6" t="n">
        <f aca="false">(B799-B798)/((A799-A798)/1000)</f>
        <v>-0.375091575091574</v>
      </c>
      <c r="J799" s="6" t="n">
        <f aca="false">IF(OR(B799&lt;Rules!$B$2,B799&gt;Rules!$B$3,ABS(I799)&gt;Rules!$B$4,OR(B800&lt;Rules!$B$2,B800&gt;Rules!$B$3,ABS(I800)&gt;Rules!$B$4)),1,0)</f>
        <v>0</v>
      </c>
      <c r="K799" s="6" t="str">
        <f aca="false">IF(F799=1,COUNTIF($F$2:F799,1),"")</f>
        <v/>
      </c>
    </row>
    <row r="800" customFormat="false" ht="15" hidden="false" customHeight="false" outlineLevel="0" collapsed="false">
      <c r="A800" s="6" t="n">
        <v>6386.3055</v>
      </c>
      <c r="B800" s="6" t="n">
        <v>1.88058608058608</v>
      </c>
      <c r="C800" s="6" t="n">
        <v>78</v>
      </c>
      <c r="D800" s="6" t="n">
        <v>-1</v>
      </c>
      <c r="E800" s="6" t="n">
        <v>1.81465201465201</v>
      </c>
      <c r="F800" s="6" t="n">
        <v>0</v>
      </c>
      <c r="G800" s="6" t="n">
        <v>0.155311355311355</v>
      </c>
      <c r="H800" s="6" t="str">
        <f aca="false">IF(AND(A800&gt;=Stimuli!$B$2,A800&lt;=Stimuli!$C$2),Stimuli!$A$2,IF(AND(A800&gt;=Stimuli!$B$3,A800&lt;=Stimuli!$C$3),Stimuli!$A$3,IF(AND(A800&gt;=Stimuli!$B$4,A800&lt;=Stimuli!$C$4),Stimuli!$A$4,"")))</f>
        <v>01 Quiet baseline (60s)</v>
      </c>
      <c r="I800" s="6" t="n">
        <f aca="false">(B800-B799)/((A800-A799)/1000)</f>
        <v>0.187545787545702</v>
      </c>
      <c r="J800" s="6" t="n">
        <f aca="false">IF(OR(B800&lt;Rules!$B$2,B800&gt;Rules!$B$3,ABS(I800)&gt;Rules!$B$4,OR(B801&lt;Rules!$B$2,B801&gt;Rules!$B$3,ABS(I801)&gt;Rules!$B$4)),1,0)</f>
        <v>0</v>
      </c>
      <c r="K800" s="6" t="str">
        <f aca="false">IF(F800=1,COUNTIF($F$2:F800,1),"")</f>
        <v/>
      </c>
    </row>
    <row r="801" customFormat="false" ht="15" hidden="false" customHeight="false" outlineLevel="0" collapsed="false">
      <c r="A801" s="6" t="n">
        <v>6394.118</v>
      </c>
      <c r="B801" s="6" t="n">
        <v>1.87619047619048</v>
      </c>
      <c r="C801" s="6" t="n">
        <v>78</v>
      </c>
      <c r="D801" s="6" t="n">
        <v>-1</v>
      </c>
      <c r="E801" s="6" t="n">
        <v>1.81465201465201</v>
      </c>
      <c r="F801" s="6" t="n">
        <v>0</v>
      </c>
      <c r="G801" s="6" t="n">
        <v>0.155311355311355</v>
      </c>
      <c r="H801" s="6" t="str">
        <f aca="false">IF(AND(A801&gt;=Stimuli!$B$2,A801&lt;=Stimuli!$C$2),Stimuli!$A$2,IF(AND(A801&gt;=Stimuli!$B$3,A801&lt;=Stimuli!$C$3),Stimuli!$A$3,IF(AND(A801&gt;=Stimuli!$B$4,A801&lt;=Stimuli!$C$4),Stimuli!$A$4,"")))</f>
        <v>01 Quiet baseline (60s)</v>
      </c>
      <c r="I801" s="6" t="n">
        <f aca="false">(B801-B800)/((A801-A800)/1000)</f>
        <v>-0.562637362637304</v>
      </c>
      <c r="J801" s="6" t="n">
        <f aca="false">IF(OR(B801&lt;Rules!$B$2,B801&gt;Rules!$B$3,ABS(I801)&gt;Rules!$B$4,OR(B802&lt;Rules!$B$2,B802&gt;Rules!$B$3,ABS(I802)&gt;Rules!$B$4)),1,0)</f>
        <v>0</v>
      </c>
      <c r="K801" s="6" t="str">
        <f aca="false">IF(F801=1,COUNTIF($F$2:F801,1),"")</f>
        <v/>
      </c>
    </row>
    <row r="802" customFormat="false" ht="15" hidden="false" customHeight="false" outlineLevel="0" collapsed="false">
      <c r="A802" s="6" t="n">
        <v>6401.9305</v>
      </c>
      <c r="B802" s="6" t="n">
        <v>1.88058608058608</v>
      </c>
      <c r="C802" s="6" t="n">
        <v>78</v>
      </c>
      <c r="D802" s="6" t="n">
        <v>-1</v>
      </c>
      <c r="E802" s="6" t="n">
        <v>1.81465201465201</v>
      </c>
      <c r="F802" s="6" t="n">
        <v>0</v>
      </c>
      <c r="G802" s="6" t="n">
        <v>0.155311355311355</v>
      </c>
      <c r="H802" s="6" t="str">
        <f aca="false">IF(AND(A802&gt;=Stimuli!$B$2,A802&lt;=Stimuli!$C$2),Stimuli!$A$2,IF(AND(A802&gt;=Stimuli!$B$3,A802&lt;=Stimuli!$C$3),Stimuli!$A$3,IF(AND(A802&gt;=Stimuli!$B$4,A802&lt;=Stimuli!$C$4),Stimuli!$A$4,"")))</f>
        <v>01 Quiet baseline (60s)</v>
      </c>
      <c r="I802" s="6" t="n">
        <f aca="false">(B802-B801)/((A802-A801)/1000)</f>
        <v>0.562637362637304</v>
      </c>
      <c r="J802" s="6" t="n">
        <f aca="false">IF(OR(B802&lt;Rules!$B$2,B802&gt;Rules!$B$3,ABS(I802)&gt;Rules!$B$4,OR(B803&lt;Rules!$B$2,B803&gt;Rules!$B$3,ABS(I803)&gt;Rules!$B$4)),1,0)</f>
        <v>0</v>
      </c>
      <c r="K802" s="6" t="str">
        <f aca="false">IF(F802=1,COUNTIF($F$2:F802,1),"")</f>
        <v/>
      </c>
    </row>
    <row r="803" customFormat="false" ht="15" hidden="false" customHeight="false" outlineLevel="0" collapsed="false">
      <c r="A803" s="6" t="n">
        <v>6409.743</v>
      </c>
      <c r="B803" s="6" t="n">
        <v>1.87472527472528</v>
      </c>
      <c r="C803" s="6" t="n">
        <v>78</v>
      </c>
      <c r="D803" s="6" t="n">
        <v>-1</v>
      </c>
      <c r="E803" s="6" t="n">
        <v>1.81465201465201</v>
      </c>
      <c r="F803" s="6" t="n">
        <v>0</v>
      </c>
      <c r="G803" s="6" t="n">
        <v>0.155311355311355</v>
      </c>
      <c r="H803" s="6" t="str">
        <f aca="false">IF(AND(A803&gt;=Stimuli!$B$2,A803&lt;=Stimuli!$C$2),Stimuli!$A$2,IF(AND(A803&gt;=Stimuli!$B$3,A803&lt;=Stimuli!$C$3),Stimuli!$A$3,IF(AND(A803&gt;=Stimuli!$B$4,A803&lt;=Stimuli!$C$4),Stimuli!$A$4,"")))</f>
        <v>01 Quiet baseline (60s)</v>
      </c>
      <c r="I803" s="6" t="n">
        <f aca="false">(B803-B802)/((A803-A802)/1000)</f>
        <v>-0.750183150183034</v>
      </c>
      <c r="J803" s="6" t="n">
        <f aca="false">IF(OR(B803&lt;Rules!$B$2,B803&gt;Rules!$B$3,ABS(I803)&gt;Rules!$B$4,OR(B804&lt;Rules!$B$2,B804&gt;Rules!$B$3,ABS(I804)&gt;Rules!$B$4)),1,0)</f>
        <v>0</v>
      </c>
      <c r="K803" s="6" t="str">
        <f aca="false">IF(F803=1,COUNTIF($F$2:F803,1),"")</f>
        <v/>
      </c>
    </row>
    <row r="804" customFormat="false" ht="15" hidden="false" customHeight="false" outlineLevel="0" collapsed="false">
      <c r="A804" s="6" t="n">
        <v>6417.5555</v>
      </c>
      <c r="B804" s="6" t="n">
        <v>1.87912087912088</v>
      </c>
      <c r="C804" s="6" t="n">
        <v>78</v>
      </c>
      <c r="D804" s="6" t="n">
        <v>-1</v>
      </c>
      <c r="E804" s="6" t="n">
        <v>1.81465201465201</v>
      </c>
      <c r="F804" s="6" t="n">
        <v>0</v>
      </c>
      <c r="G804" s="6" t="n">
        <v>0.155311355311355</v>
      </c>
      <c r="H804" s="6" t="str">
        <f aca="false">IF(AND(A804&gt;=Stimuli!$B$2,A804&lt;=Stimuli!$C$2),Stimuli!$A$2,IF(AND(A804&gt;=Stimuli!$B$3,A804&lt;=Stimuli!$C$3),Stimuli!$A$3,IF(AND(A804&gt;=Stimuli!$B$4,A804&lt;=Stimuli!$C$4),Stimuli!$A$4,"")))</f>
        <v>01 Quiet baseline (60s)</v>
      </c>
      <c r="I804" s="6" t="n">
        <f aca="false">(B804-B803)/((A804-A803)/1000)</f>
        <v>0.562637362637332</v>
      </c>
      <c r="J804" s="6" t="n">
        <f aca="false">IF(OR(B804&lt;Rules!$B$2,B804&gt;Rules!$B$3,ABS(I804)&gt;Rules!$B$4,OR(B805&lt;Rules!$B$2,B805&gt;Rules!$B$3,ABS(I805)&gt;Rules!$B$4)),1,0)</f>
        <v>0</v>
      </c>
      <c r="K804" s="6" t="str">
        <f aca="false">IF(F804=1,COUNTIF($F$2:F804,1),"")</f>
        <v/>
      </c>
    </row>
    <row r="805" customFormat="false" ht="15" hidden="false" customHeight="false" outlineLevel="0" collapsed="false">
      <c r="A805" s="6" t="n">
        <v>6425.368</v>
      </c>
      <c r="B805" s="6" t="n">
        <v>1.87179487179487</v>
      </c>
      <c r="C805" s="6" t="n">
        <v>78</v>
      </c>
      <c r="D805" s="6" t="n">
        <v>-1</v>
      </c>
      <c r="E805" s="6" t="n">
        <v>1.81465201465201</v>
      </c>
      <c r="F805" s="6" t="n">
        <v>0</v>
      </c>
      <c r="G805" s="6" t="n">
        <v>0.155311355311355</v>
      </c>
      <c r="H805" s="6" t="str">
        <f aca="false">IF(AND(A805&gt;=Stimuli!$B$2,A805&lt;=Stimuli!$C$2),Stimuli!$A$2,IF(AND(A805&gt;=Stimuli!$B$3,A805&lt;=Stimuli!$C$3),Stimuli!$A$3,IF(AND(A805&gt;=Stimuli!$B$4,A805&lt;=Stimuli!$C$4),Stimuli!$A$4,"")))</f>
        <v>01 Quiet baseline (60s)</v>
      </c>
      <c r="I805" s="6" t="n">
        <f aca="false">(B805-B804)/((A805-A804)/1000)</f>
        <v>-0.937728937728906</v>
      </c>
      <c r="J805" s="6" t="n">
        <f aca="false">IF(OR(B805&lt;Rules!$B$2,B805&gt;Rules!$B$3,ABS(I805)&gt;Rules!$B$4,OR(B806&lt;Rules!$B$2,B806&gt;Rules!$B$3,ABS(I806)&gt;Rules!$B$4)),1,0)</f>
        <v>0</v>
      </c>
      <c r="K805" s="6" t="str">
        <f aca="false">IF(F805=1,COUNTIF($F$2:F805,1),"")</f>
        <v/>
      </c>
    </row>
    <row r="806" customFormat="false" ht="15" hidden="false" customHeight="false" outlineLevel="0" collapsed="false">
      <c r="A806" s="6" t="n">
        <v>6433.1805</v>
      </c>
      <c r="B806" s="6" t="n">
        <v>1.87765567765568</v>
      </c>
      <c r="C806" s="6" t="n">
        <v>78</v>
      </c>
      <c r="D806" s="6" t="n">
        <v>-1</v>
      </c>
      <c r="E806" s="6" t="n">
        <v>1.81465201465201</v>
      </c>
      <c r="F806" s="6" t="n">
        <v>0</v>
      </c>
      <c r="G806" s="6" t="n">
        <v>0.155311355311355</v>
      </c>
      <c r="H806" s="6" t="str">
        <f aca="false">IF(AND(A806&gt;=Stimuli!$B$2,A806&lt;=Stimuli!$C$2),Stimuli!$A$2,IF(AND(A806&gt;=Stimuli!$B$3,A806&lt;=Stimuli!$C$3),Stimuli!$A$3,IF(AND(A806&gt;=Stimuli!$B$4,A806&lt;=Stimuli!$C$4),Stimuli!$A$4,"")))</f>
        <v>01 Quiet baseline (60s)</v>
      </c>
      <c r="I806" s="6" t="n">
        <f aca="false">(B806-B805)/((A806-A805)/1000)</f>
        <v>0.750183150183176</v>
      </c>
      <c r="J806" s="6" t="n">
        <f aca="false">IF(OR(B806&lt;Rules!$B$2,B806&gt;Rules!$B$3,ABS(I806)&gt;Rules!$B$4,OR(B807&lt;Rules!$B$2,B807&gt;Rules!$B$3,ABS(I807)&gt;Rules!$B$4)),1,0)</f>
        <v>0</v>
      </c>
      <c r="K806" s="6" t="str">
        <f aca="false">IF(F806=1,COUNTIF($F$2:F806,1),"")</f>
        <v/>
      </c>
    </row>
    <row r="807" customFormat="false" ht="15" hidden="false" customHeight="false" outlineLevel="0" collapsed="false">
      <c r="A807" s="6" t="n">
        <v>6440.993</v>
      </c>
      <c r="B807" s="6" t="n">
        <v>1.87179487179487</v>
      </c>
      <c r="C807" s="6" t="n">
        <v>78</v>
      </c>
      <c r="D807" s="6" t="n">
        <v>-1</v>
      </c>
      <c r="E807" s="6" t="n">
        <v>1.81465201465201</v>
      </c>
      <c r="F807" s="6" t="n">
        <v>0</v>
      </c>
      <c r="G807" s="6" t="n">
        <v>0.155311355311355</v>
      </c>
      <c r="H807" s="6" t="str">
        <f aca="false">IF(AND(A807&gt;=Stimuli!$B$2,A807&lt;=Stimuli!$C$2),Stimuli!$A$2,IF(AND(A807&gt;=Stimuli!$B$3,A807&lt;=Stimuli!$C$3),Stimuli!$A$3,IF(AND(A807&gt;=Stimuli!$B$4,A807&lt;=Stimuli!$C$4),Stimuli!$A$4,"")))</f>
        <v>01 Quiet baseline (60s)</v>
      </c>
      <c r="I807" s="6" t="n">
        <f aca="false">(B807-B806)/((A807-A806)/1000)</f>
        <v>-0.750183150183176</v>
      </c>
      <c r="J807" s="6" t="n">
        <f aca="false">IF(OR(B807&lt;Rules!$B$2,B807&gt;Rules!$B$3,ABS(I807)&gt;Rules!$B$4,OR(B808&lt;Rules!$B$2,B808&gt;Rules!$B$3,ABS(I808)&gt;Rules!$B$4)),1,0)</f>
        <v>0</v>
      </c>
      <c r="K807" s="6" t="str">
        <f aca="false">IF(F807=1,COUNTIF($F$2:F807,1),"")</f>
        <v/>
      </c>
    </row>
    <row r="808" customFormat="false" ht="15" hidden="false" customHeight="false" outlineLevel="0" collapsed="false">
      <c r="A808" s="6" t="n">
        <v>6448.8055</v>
      </c>
      <c r="B808" s="6" t="n">
        <v>1.87619047619048</v>
      </c>
      <c r="C808" s="6" t="n">
        <v>83</v>
      </c>
      <c r="D808" s="6" t="n">
        <v>718.75</v>
      </c>
      <c r="E808" s="6" t="n">
        <v>1.81465201465201</v>
      </c>
      <c r="F808" s="6" t="n">
        <v>0</v>
      </c>
      <c r="G808" s="6" t="n">
        <v>0.155311355311355</v>
      </c>
      <c r="H808" s="6" t="str">
        <f aca="false">IF(AND(A808&gt;=Stimuli!$B$2,A808&lt;=Stimuli!$C$2),Stimuli!$A$2,IF(AND(A808&gt;=Stimuli!$B$3,A808&lt;=Stimuli!$C$3),Stimuli!$A$3,IF(AND(A808&gt;=Stimuli!$B$4,A808&lt;=Stimuli!$C$4),Stimuli!$A$4,"")))</f>
        <v>01 Quiet baseline (60s)</v>
      </c>
      <c r="I808" s="6" t="n">
        <f aca="false">(B808-B807)/((A808-A807)/1000)</f>
        <v>0.562637362637304</v>
      </c>
      <c r="J808" s="6" t="n">
        <f aca="false">IF(OR(B808&lt;Rules!$B$2,B808&gt;Rules!$B$3,ABS(I808)&gt;Rules!$B$4,OR(B809&lt;Rules!$B$2,B809&gt;Rules!$B$3,ABS(I809)&gt;Rules!$B$4)),1,0)</f>
        <v>0</v>
      </c>
      <c r="K808" s="6" t="str">
        <f aca="false">IF(F808=1,COUNTIF($F$2:F808,1),"")</f>
        <v/>
      </c>
    </row>
    <row r="809" customFormat="false" ht="15" hidden="false" customHeight="false" outlineLevel="0" collapsed="false">
      <c r="A809" s="6" t="n">
        <v>6456.618</v>
      </c>
      <c r="B809" s="6" t="n">
        <v>1.87032967032967</v>
      </c>
      <c r="C809" s="6" t="n">
        <v>83</v>
      </c>
      <c r="D809" s="6" t="n">
        <v>-1</v>
      </c>
      <c r="E809" s="6" t="n">
        <v>1.81465201465201</v>
      </c>
      <c r="F809" s="6" t="n">
        <v>0</v>
      </c>
      <c r="G809" s="6" t="n">
        <v>0.155311355311355</v>
      </c>
      <c r="H809" s="6" t="str">
        <f aca="false">IF(AND(A809&gt;=Stimuli!$B$2,A809&lt;=Stimuli!$C$2),Stimuli!$A$2,IF(AND(A809&gt;=Stimuli!$B$3,A809&lt;=Stimuli!$C$3),Stimuli!$A$3,IF(AND(A809&gt;=Stimuli!$B$4,A809&lt;=Stimuli!$C$4),Stimuli!$A$4,"")))</f>
        <v>01 Quiet baseline (60s)</v>
      </c>
      <c r="I809" s="6" t="n">
        <f aca="false">(B809-B808)/((A809-A808)/1000)</f>
        <v>-0.750183150183176</v>
      </c>
      <c r="J809" s="6" t="n">
        <f aca="false">IF(OR(B809&lt;Rules!$B$2,B809&gt;Rules!$B$3,ABS(I809)&gt;Rules!$B$4,OR(B810&lt;Rules!$B$2,B810&gt;Rules!$B$3,ABS(I810)&gt;Rules!$B$4)),1,0)</f>
        <v>0</v>
      </c>
      <c r="K809" s="6" t="str">
        <f aca="false">IF(F809=1,COUNTIF($F$2:F809,1),"")</f>
        <v/>
      </c>
    </row>
    <row r="810" customFormat="false" ht="15" hidden="false" customHeight="false" outlineLevel="0" collapsed="false">
      <c r="A810" s="6" t="n">
        <v>6464.4305</v>
      </c>
      <c r="B810" s="6" t="n">
        <v>1.87326007326007</v>
      </c>
      <c r="C810" s="6" t="n">
        <v>83</v>
      </c>
      <c r="D810" s="6" t="n">
        <v>-1</v>
      </c>
      <c r="E810" s="6" t="n">
        <v>1.81465201465201</v>
      </c>
      <c r="F810" s="6" t="n">
        <v>0</v>
      </c>
      <c r="G810" s="6" t="n">
        <v>0.155311355311355</v>
      </c>
      <c r="H810" s="6" t="str">
        <f aca="false">IF(AND(A810&gt;=Stimuli!$B$2,A810&lt;=Stimuli!$C$2),Stimuli!$A$2,IF(AND(A810&gt;=Stimuli!$B$3,A810&lt;=Stimuli!$C$3),Stimuli!$A$3,IF(AND(A810&gt;=Stimuli!$B$4,A810&lt;=Stimuli!$C$4),Stimuli!$A$4,"")))</f>
        <v>01 Quiet baseline (60s)</v>
      </c>
      <c r="I810" s="6" t="n">
        <f aca="false">(B810-B809)/((A810-A809)/1000)</f>
        <v>0.375091575091602</v>
      </c>
      <c r="J810" s="6" t="n">
        <f aca="false">IF(OR(B810&lt;Rules!$B$2,B810&gt;Rules!$B$3,ABS(I810)&gt;Rules!$B$4,OR(B811&lt;Rules!$B$2,B811&gt;Rules!$B$3,ABS(I811)&gt;Rules!$B$4)),1,0)</f>
        <v>0</v>
      </c>
      <c r="K810" s="6" t="str">
        <f aca="false">IF(F810=1,COUNTIF($F$2:F810,1),"")</f>
        <v/>
      </c>
    </row>
    <row r="811" customFormat="false" ht="15" hidden="false" customHeight="false" outlineLevel="0" collapsed="false">
      <c r="A811" s="6" t="n">
        <v>6472.243</v>
      </c>
      <c r="B811" s="6" t="n">
        <v>1.87032967032967</v>
      </c>
      <c r="C811" s="6" t="n">
        <v>83</v>
      </c>
      <c r="D811" s="6" t="n">
        <v>-1</v>
      </c>
      <c r="E811" s="6" t="n">
        <v>1.81465201465201</v>
      </c>
      <c r="F811" s="6" t="n">
        <v>0</v>
      </c>
      <c r="G811" s="6" t="n">
        <v>0.155311355311355</v>
      </c>
      <c r="H811" s="6" t="str">
        <f aca="false">IF(AND(A811&gt;=Stimuli!$B$2,A811&lt;=Stimuli!$C$2),Stimuli!$A$2,IF(AND(A811&gt;=Stimuli!$B$3,A811&lt;=Stimuli!$C$3),Stimuli!$A$3,IF(AND(A811&gt;=Stimuli!$B$4,A811&lt;=Stimuli!$C$4),Stimuli!$A$4,"")))</f>
        <v>01 Quiet baseline (60s)</v>
      </c>
      <c r="I811" s="6" t="n">
        <f aca="false">(B811-B810)/((A811-A810)/1000)</f>
        <v>-0.375091575091602</v>
      </c>
      <c r="J811" s="6" t="n">
        <f aca="false">IF(OR(B811&lt;Rules!$B$2,B811&gt;Rules!$B$3,ABS(I811)&gt;Rules!$B$4,OR(B812&lt;Rules!$B$2,B812&gt;Rules!$B$3,ABS(I812)&gt;Rules!$B$4)),1,0)</f>
        <v>0</v>
      </c>
      <c r="K811" s="6" t="str">
        <f aca="false">IF(F811=1,COUNTIF($F$2:F811,1),"")</f>
        <v/>
      </c>
    </row>
    <row r="812" customFormat="false" ht="15" hidden="false" customHeight="false" outlineLevel="0" collapsed="false">
      <c r="A812" s="6" t="n">
        <v>6480.0555</v>
      </c>
      <c r="B812" s="6" t="n">
        <v>1.87032967032967</v>
      </c>
      <c r="C812" s="6" t="n">
        <v>83</v>
      </c>
      <c r="D812" s="6" t="n">
        <v>-1</v>
      </c>
      <c r="E812" s="6" t="n">
        <v>1.81465201465201</v>
      </c>
      <c r="F812" s="6" t="n">
        <v>0</v>
      </c>
      <c r="G812" s="6" t="n">
        <v>0.155311355311355</v>
      </c>
      <c r="H812" s="6" t="str">
        <f aca="false">IF(AND(A812&gt;=Stimuli!$B$2,A812&lt;=Stimuli!$C$2),Stimuli!$A$2,IF(AND(A812&gt;=Stimuli!$B$3,A812&lt;=Stimuli!$C$3),Stimuli!$A$3,IF(AND(A812&gt;=Stimuli!$B$4,A812&lt;=Stimuli!$C$4),Stimuli!$A$4,"")))</f>
        <v>01 Quiet baseline (60s)</v>
      </c>
      <c r="I812" s="6" t="n">
        <f aca="false">(B812-B811)/((A812-A811)/1000)</f>
        <v>0</v>
      </c>
      <c r="J812" s="6" t="n">
        <f aca="false">IF(OR(B812&lt;Rules!$B$2,B812&gt;Rules!$B$3,ABS(I812)&gt;Rules!$B$4,OR(B813&lt;Rules!$B$2,B813&gt;Rules!$B$3,ABS(I813)&gt;Rules!$B$4)),1,0)</f>
        <v>0</v>
      </c>
      <c r="K812" s="6" t="str">
        <f aca="false">IF(F812=1,COUNTIF($F$2:F812,1),"")</f>
        <v/>
      </c>
    </row>
    <row r="813" customFormat="false" ht="15" hidden="false" customHeight="false" outlineLevel="0" collapsed="false">
      <c r="A813" s="6" t="n">
        <v>6487.868</v>
      </c>
      <c r="B813" s="6" t="n">
        <v>1.87032967032967</v>
      </c>
      <c r="C813" s="6" t="n">
        <v>83</v>
      </c>
      <c r="D813" s="6" t="n">
        <v>-1</v>
      </c>
      <c r="E813" s="6" t="n">
        <v>1.81465201465201</v>
      </c>
      <c r="F813" s="6" t="n">
        <v>0</v>
      </c>
      <c r="G813" s="6" t="n">
        <v>0.155311355311355</v>
      </c>
      <c r="H813" s="6" t="str">
        <f aca="false">IF(AND(A813&gt;=Stimuli!$B$2,A813&lt;=Stimuli!$C$2),Stimuli!$A$2,IF(AND(A813&gt;=Stimuli!$B$3,A813&lt;=Stimuli!$C$3),Stimuli!$A$3,IF(AND(A813&gt;=Stimuli!$B$4,A813&lt;=Stimuli!$C$4),Stimuli!$A$4,"")))</f>
        <v>01 Quiet baseline (60s)</v>
      </c>
      <c r="I813" s="6" t="n">
        <f aca="false">(B813-B812)/((A813-A812)/1000)</f>
        <v>0</v>
      </c>
      <c r="J813" s="6" t="n">
        <f aca="false">IF(OR(B813&lt;Rules!$B$2,B813&gt;Rules!$B$3,ABS(I813)&gt;Rules!$B$4,OR(B814&lt;Rules!$B$2,B814&gt;Rules!$B$3,ABS(I814)&gt;Rules!$B$4)),1,0)</f>
        <v>0</v>
      </c>
      <c r="K813" s="6" t="str">
        <f aca="false">IF(F813=1,COUNTIF($F$2:F813,1),"")</f>
        <v/>
      </c>
    </row>
    <row r="814" customFormat="false" ht="15" hidden="false" customHeight="false" outlineLevel="0" collapsed="false">
      <c r="A814" s="6" t="n">
        <v>6495.6805</v>
      </c>
      <c r="B814" s="6" t="n">
        <v>1.86739926739927</v>
      </c>
      <c r="C814" s="6" t="n">
        <v>83</v>
      </c>
      <c r="D814" s="6" t="n">
        <v>-1</v>
      </c>
      <c r="E814" s="6" t="n">
        <v>1.81465201465201</v>
      </c>
      <c r="F814" s="6" t="n">
        <v>0</v>
      </c>
      <c r="G814" s="6" t="n">
        <v>0.155311355311355</v>
      </c>
      <c r="H814" s="6" t="str">
        <f aca="false">IF(AND(A814&gt;=Stimuli!$B$2,A814&lt;=Stimuli!$C$2),Stimuli!$A$2,IF(AND(A814&gt;=Stimuli!$B$3,A814&lt;=Stimuli!$C$3),Stimuli!$A$3,IF(AND(A814&gt;=Stimuli!$B$4,A814&lt;=Stimuli!$C$4),Stimuli!$A$4,"")))</f>
        <v>01 Quiet baseline (60s)</v>
      </c>
      <c r="I814" s="6" t="n">
        <f aca="false">(B814-B813)/((A814-A813)/1000)</f>
        <v>-0.375091575091574</v>
      </c>
      <c r="J814" s="6" t="n">
        <f aca="false">IF(OR(B814&lt;Rules!$B$2,B814&gt;Rules!$B$3,ABS(I814)&gt;Rules!$B$4,OR(B815&lt;Rules!$B$2,B815&gt;Rules!$B$3,ABS(I815)&gt;Rules!$B$4)),1,0)</f>
        <v>0</v>
      </c>
      <c r="K814" s="6" t="str">
        <f aca="false">IF(F814=1,COUNTIF($F$2:F814,1),"")</f>
        <v/>
      </c>
    </row>
    <row r="815" customFormat="false" ht="15" hidden="false" customHeight="false" outlineLevel="0" collapsed="false">
      <c r="A815" s="6" t="n">
        <v>6503.493</v>
      </c>
      <c r="B815" s="6" t="n">
        <v>1.87032967032967</v>
      </c>
      <c r="C815" s="6" t="n">
        <v>83</v>
      </c>
      <c r="D815" s="6" t="n">
        <v>-1</v>
      </c>
      <c r="E815" s="6" t="n">
        <v>1.81465201465201</v>
      </c>
      <c r="F815" s="6" t="n">
        <v>0</v>
      </c>
      <c r="G815" s="6" t="n">
        <v>0.155311355311355</v>
      </c>
      <c r="H815" s="6" t="str">
        <f aca="false">IF(AND(A815&gt;=Stimuli!$B$2,A815&lt;=Stimuli!$C$2),Stimuli!$A$2,IF(AND(A815&gt;=Stimuli!$B$3,A815&lt;=Stimuli!$C$3),Stimuli!$A$3,IF(AND(A815&gt;=Stimuli!$B$4,A815&lt;=Stimuli!$C$4),Stimuli!$A$4,"")))</f>
        <v>01 Quiet baseline (60s)</v>
      </c>
      <c r="I815" s="6" t="n">
        <f aca="false">(B815-B814)/((A815-A814)/1000)</f>
        <v>0.375091575091574</v>
      </c>
      <c r="J815" s="6" t="n">
        <f aca="false">IF(OR(B815&lt;Rules!$B$2,B815&gt;Rules!$B$3,ABS(I815)&gt;Rules!$B$4,OR(B816&lt;Rules!$B$2,B816&gt;Rules!$B$3,ABS(I816)&gt;Rules!$B$4)),1,0)</f>
        <v>0</v>
      </c>
      <c r="K815" s="6" t="str">
        <f aca="false">IF(F815=1,COUNTIF($F$2:F815,1),"")</f>
        <v/>
      </c>
    </row>
    <row r="816" customFormat="false" ht="15" hidden="false" customHeight="false" outlineLevel="0" collapsed="false">
      <c r="A816" s="6" t="n">
        <v>6511.3055</v>
      </c>
      <c r="B816" s="6" t="n">
        <v>1.86593406593407</v>
      </c>
      <c r="C816" s="6" t="n">
        <v>83</v>
      </c>
      <c r="D816" s="6" t="n">
        <v>-1</v>
      </c>
      <c r="E816" s="6" t="n">
        <v>1.81465201465201</v>
      </c>
      <c r="F816" s="6" t="n">
        <v>0</v>
      </c>
      <c r="G816" s="6" t="n">
        <v>0.155311355311355</v>
      </c>
      <c r="H816" s="6" t="str">
        <f aca="false">IF(AND(A816&gt;=Stimuli!$B$2,A816&lt;=Stimuli!$C$2),Stimuli!$A$2,IF(AND(A816&gt;=Stimuli!$B$3,A816&lt;=Stimuli!$C$3),Stimuli!$A$3,IF(AND(A816&gt;=Stimuli!$B$4,A816&lt;=Stimuli!$C$4),Stimuli!$A$4,"")))</f>
        <v>01 Quiet baseline (60s)</v>
      </c>
      <c r="I816" s="6" t="n">
        <f aca="false">(B816-B815)/((A816-A815)/1000)</f>
        <v>-0.562637362637418</v>
      </c>
      <c r="J816" s="6" t="n">
        <f aca="false">IF(OR(B816&lt;Rules!$B$2,B816&gt;Rules!$B$3,ABS(I816)&gt;Rules!$B$4,OR(B817&lt;Rules!$B$2,B817&gt;Rules!$B$3,ABS(I817)&gt;Rules!$B$4)),1,0)</f>
        <v>0</v>
      </c>
      <c r="K816" s="6" t="str">
        <f aca="false">IF(F816=1,COUNTIF($F$2:F816,1),"")</f>
        <v/>
      </c>
    </row>
    <row r="817" customFormat="false" ht="15" hidden="false" customHeight="false" outlineLevel="0" collapsed="false">
      <c r="A817" s="6" t="n">
        <v>6519.118</v>
      </c>
      <c r="B817" s="6" t="n">
        <v>1.87032967032967</v>
      </c>
      <c r="C817" s="6" t="n">
        <v>83</v>
      </c>
      <c r="D817" s="6" t="n">
        <v>-1</v>
      </c>
      <c r="E817" s="6" t="n">
        <v>1.81465201465201</v>
      </c>
      <c r="F817" s="6" t="n">
        <v>0</v>
      </c>
      <c r="G817" s="6" t="n">
        <v>0.155311355311355</v>
      </c>
      <c r="H817" s="6" t="str">
        <f aca="false">IF(AND(A817&gt;=Stimuli!$B$2,A817&lt;=Stimuli!$C$2),Stimuli!$A$2,IF(AND(A817&gt;=Stimuli!$B$3,A817&lt;=Stimuli!$C$3),Stimuli!$A$3,IF(AND(A817&gt;=Stimuli!$B$4,A817&lt;=Stimuli!$C$4),Stimuli!$A$4,"")))</f>
        <v>01 Quiet baseline (60s)</v>
      </c>
      <c r="I817" s="6" t="n">
        <f aca="false">(B817-B816)/((A817-A816)/1000)</f>
        <v>0.562637362637418</v>
      </c>
      <c r="J817" s="6" t="n">
        <f aca="false">IF(OR(B817&lt;Rules!$B$2,B817&gt;Rules!$B$3,ABS(I817)&gt;Rules!$B$4,OR(B818&lt;Rules!$B$2,B818&gt;Rules!$B$3,ABS(I818)&gt;Rules!$B$4)),1,0)</f>
        <v>0</v>
      </c>
      <c r="K817" s="6" t="str">
        <f aca="false">IF(F817=1,COUNTIF($F$2:F817,1),"")</f>
        <v/>
      </c>
    </row>
    <row r="818" customFormat="false" ht="15" hidden="false" customHeight="false" outlineLevel="0" collapsed="false">
      <c r="A818" s="6" t="n">
        <v>6526.9305</v>
      </c>
      <c r="B818" s="6" t="n">
        <v>1.86446886446887</v>
      </c>
      <c r="C818" s="6" t="n">
        <v>83</v>
      </c>
      <c r="D818" s="6" t="n">
        <v>-1</v>
      </c>
      <c r="E818" s="6" t="n">
        <v>1.81465201465201</v>
      </c>
      <c r="F818" s="6" t="n">
        <v>0</v>
      </c>
      <c r="G818" s="6" t="n">
        <v>0.155311355311355</v>
      </c>
      <c r="H818" s="6" t="str">
        <f aca="false">IF(AND(A818&gt;=Stimuli!$B$2,A818&lt;=Stimuli!$C$2),Stimuli!$A$2,IF(AND(A818&gt;=Stimuli!$B$3,A818&lt;=Stimuli!$C$3),Stimuli!$A$3,IF(AND(A818&gt;=Stimuli!$B$4,A818&lt;=Stimuli!$C$4),Stimuli!$A$4,"")))</f>
        <v>01 Quiet baseline (60s)</v>
      </c>
      <c r="I818" s="6" t="n">
        <f aca="false">(B818-B817)/((A818-A817)/1000)</f>
        <v>-0.750183150183034</v>
      </c>
      <c r="J818" s="6" t="n">
        <f aca="false">IF(OR(B818&lt;Rules!$B$2,B818&gt;Rules!$B$3,ABS(I818)&gt;Rules!$B$4,OR(B819&lt;Rules!$B$2,B819&gt;Rules!$B$3,ABS(I819)&gt;Rules!$B$4)),1,0)</f>
        <v>0</v>
      </c>
      <c r="K818" s="6" t="str">
        <f aca="false">IF(F818=1,COUNTIF($F$2:F818,1),"")</f>
        <v/>
      </c>
    </row>
    <row r="819" customFormat="false" ht="15" hidden="false" customHeight="false" outlineLevel="0" collapsed="false">
      <c r="A819" s="6" t="n">
        <v>6534.743</v>
      </c>
      <c r="B819" s="6" t="n">
        <v>1.86886446886447</v>
      </c>
      <c r="C819" s="6" t="n">
        <v>83</v>
      </c>
      <c r="D819" s="6" t="n">
        <v>-1</v>
      </c>
      <c r="E819" s="6" t="n">
        <v>1.81465201465201</v>
      </c>
      <c r="F819" s="6" t="n">
        <v>0</v>
      </c>
      <c r="G819" s="6" t="n">
        <v>0.155311355311355</v>
      </c>
      <c r="H819" s="6" t="str">
        <f aca="false">IF(AND(A819&gt;=Stimuli!$B$2,A819&lt;=Stimuli!$C$2),Stimuli!$A$2,IF(AND(A819&gt;=Stimuli!$B$3,A819&lt;=Stimuli!$C$3),Stimuli!$A$3,IF(AND(A819&gt;=Stimuli!$B$4,A819&lt;=Stimuli!$C$4),Stimuli!$A$4,"")))</f>
        <v>01 Quiet baseline (60s)</v>
      </c>
      <c r="I819" s="6" t="n">
        <f aca="false">(B819-B818)/((A819-A818)/1000)</f>
        <v>0.56263736263719</v>
      </c>
      <c r="J819" s="6" t="n">
        <f aca="false">IF(OR(B819&lt;Rules!$B$2,B819&gt;Rules!$B$3,ABS(I819)&gt;Rules!$B$4,OR(B820&lt;Rules!$B$2,B820&gt;Rules!$B$3,ABS(I820)&gt;Rules!$B$4)),1,0)</f>
        <v>0</v>
      </c>
      <c r="K819" s="6" t="str">
        <f aca="false">IF(F819=1,COUNTIF($F$2:F819,1),"")</f>
        <v/>
      </c>
    </row>
    <row r="820" customFormat="false" ht="15" hidden="false" customHeight="false" outlineLevel="0" collapsed="false">
      <c r="A820" s="6" t="n">
        <v>6542.5555</v>
      </c>
      <c r="B820" s="6" t="n">
        <v>1.86300366300366</v>
      </c>
      <c r="C820" s="6" t="n">
        <v>83</v>
      </c>
      <c r="D820" s="6" t="n">
        <v>-1</v>
      </c>
      <c r="E820" s="6" t="n">
        <v>1.81465201465201</v>
      </c>
      <c r="F820" s="6" t="n">
        <v>0</v>
      </c>
      <c r="G820" s="6" t="n">
        <v>0.155311355311355</v>
      </c>
      <c r="H820" s="6" t="str">
        <f aca="false">IF(AND(A820&gt;=Stimuli!$B$2,A820&lt;=Stimuli!$C$2),Stimuli!$A$2,IF(AND(A820&gt;=Stimuli!$B$3,A820&lt;=Stimuli!$C$3),Stimuli!$A$3,IF(AND(A820&gt;=Stimuli!$B$4,A820&lt;=Stimuli!$C$4),Stimuli!$A$4,"")))</f>
        <v>01 Quiet baseline (60s)</v>
      </c>
      <c r="I820" s="6" t="n">
        <f aca="false">(B820-B819)/((A820-A819)/1000)</f>
        <v>-0.750183150183034</v>
      </c>
      <c r="J820" s="6" t="n">
        <f aca="false">IF(OR(B820&lt;Rules!$B$2,B820&gt;Rules!$B$3,ABS(I820)&gt;Rules!$B$4,OR(B821&lt;Rules!$B$2,B821&gt;Rules!$B$3,ABS(I821)&gt;Rules!$B$4)),1,0)</f>
        <v>0</v>
      </c>
      <c r="K820" s="6" t="str">
        <f aca="false">IF(F820=1,COUNTIF($F$2:F820,1),"")</f>
        <v/>
      </c>
    </row>
    <row r="821" customFormat="false" ht="15" hidden="false" customHeight="false" outlineLevel="0" collapsed="false">
      <c r="A821" s="6" t="n">
        <v>6550.368</v>
      </c>
      <c r="B821" s="6" t="n">
        <v>1.86739926739927</v>
      </c>
      <c r="C821" s="6" t="n">
        <v>83</v>
      </c>
      <c r="D821" s="6" t="n">
        <v>-1</v>
      </c>
      <c r="E821" s="6" t="n">
        <v>1.81465201465201</v>
      </c>
      <c r="F821" s="6" t="n">
        <v>0</v>
      </c>
      <c r="G821" s="6" t="n">
        <v>0.155311355311355</v>
      </c>
      <c r="H821" s="6" t="str">
        <f aca="false">IF(AND(A821&gt;=Stimuli!$B$2,A821&lt;=Stimuli!$C$2),Stimuli!$A$2,IF(AND(A821&gt;=Stimuli!$B$3,A821&lt;=Stimuli!$C$3),Stimuli!$A$3,IF(AND(A821&gt;=Stimuli!$B$4,A821&lt;=Stimuli!$C$4),Stimuli!$A$4,"")))</f>
        <v>01 Quiet baseline (60s)</v>
      </c>
      <c r="I821" s="6" t="n">
        <f aca="false">(B821-B820)/((A821-A820)/1000)</f>
        <v>0.562637362637304</v>
      </c>
      <c r="J821" s="6" t="n">
        <f aca="false">IF(OR(B821&lt;Rules!$B$2,B821&gt;Rules!$B$3,ABS(I821)&gt;Rules!$B$4,OR(B822&lt;Rules!$B$2,B822&gt;Rules!$B$3,ABS(I822)&gt;Rules!$B$4)),1,0)</f>
        <v>0</v>
      </c>
      <c r="K821" s="6" t="str">
        <f aca="false">IF(F821=1,COUNTIF($F$2:F821,1),"")</f>
        <v/>
      </c>
    </row>
    <row r="822" customFormat="false" ht="15" hidden="false" customHeight="false" outlineLevel="0" collapsed="false">
      <c r="A822" s="6" t="n">
        <v>6558.1805</v>
      </c>
      <c r="B822" s="6" t="n">
        <v>1.86153846153846</v>
      </c>
      <c r="C822" s="6" t="n">
        <v>83</v>
      </c>
      <c r="D822" s="6" t="n">
        <v>-1</v>
      </c>
      <c r="E822" s="6" t="n">
        <v>1.81465201465201</v>
      </c>
      <c r="F822" s="6" t="n">
        <v>0</v>
      </c>
      <c r="G822" s="6" t="n">
        <v>0.155311355311355</v>
      </c>
      <c r="H822" s="6" t="str">
        <f aca="false">IF(AND(A822&gt;=Stimuli!$B$2,A822&lt;=Stimuli!$C$2),Stimuli!$A$2,IF(AND(A822&gt;=Stimuli!$B$3,A822&lt;=Stimuli!$C$3),Stimuli!$A$3,IF(AND(A822&gt;=Stimuli!$B$4,A822&lt;=Stimuli!$C$4),Stimuli!$A$4,"")))</f>
        <v>01 Quiet baseline (60s)</v>
      </c>
      <c r="I822" s="6" t="n">
        <f aca="false">(B822-B821)/((A822-A821)/1000)</f>
        <v>-0.750183150183034</v>
      </c>
      <c r="J822" s="6" t="n">
        <f aca="false">IF(OR(B822&lt;Rules!$B$2,B822&gt;Rules!$B$3,ABS(I822)&gt;Rules!$B$4,OR(B823&lt;Rules!$B$2,B823&gt;Rules!$B$3,ABS(I823)&gt;Rules!$B$4)),1,0)</f>
        <v>0</v>
      </c>
      <c r="K822" s="6" t="str">
        <f aca="false">IF(F822=1,COUNTIF($F$2:F822,1),"")</f>
        <v/>
      </c>
    </row>
    <row r="823" customFormat="false" ht="15" hidden="false" customHeight="false" outlineLevel="0" collapsed="false">
      <c r="A823" s="6" t="n">
        <v>6565.993</v>
      </c>
      <c r="B823" s="6" t="n">
        <v>1.86593406593407</v>
      </c>
      <c r="C823" s="6" t="n">
        <v>83</v>
      </c>
      <c r="D823" s="6" t="n">
        <v>-1</v>
      </c>
      <c r="E823" s="6" t="n">
        <v>1.81465201465201</v>
      </c>
      <c r="F823" s="6" t="n">
        <v>0</v>
      </c>
      <c r="G823" s="6" t="n">
        <v>0.155311355311355</v>
      </c>
      <c r="H823" s="6" t="str">
        <f aca="false">IF(AND(A823&gt;=Stimuli!$B$2,A823&lt;=Stimuli!$C$2),Stimuli!$A$2,IF(AND(A823&gt;=Stimuli!$B$3,A823&lt;=Stimuli!$C$3),Stimuli!$A$3,IF(AND(A823&gt;=Stimuli!$B$4,A823&lt;=Stimuli!$C$4),Stimuli!$A$4,"")))</f>
        <v>01 Quiet baseline (60s)</v>
      </c>
      <c r="I823" s="6" t="n">
        <f aca="false">(B823-B822)/((A823-A822)/1000)</f>
        <v>0.56263736263719</v>
      </c>
      <c r="J823" s="6" t="n">
        <f aca="false">IF(OR(B823&lt;Rules!$B$2,B823&gt;Rules!$B$3,ABS(I823)&gt;Rules!$B$4,OR(B824&lt;Rules!$B$2,B824&gt;Rules!$B$3,ABS(I824)&gt;Rules!$B$4)),1,0)</f>
        <v>0</v>
      </c>
      <c r="K823" s="6" t="str">
        <f aca="false">IF(F823=1,COUNTIF($F$2:F823,1),"")</f>
        <v/>
      </c>
    </row>
    <row r="824" customFormat="false" ht="15" hidden="false" customHeight="false" outlineLevel="0" collapsed="false">
      <c r="A824" s="6" t="n">
        <v>6573.8055</v>
      </c>
      <c r="B824" s="6" t="n">
        <v>1.86007326007326</v>
      </c>
      <c r="C824" s="6" t="n">
        <v>83</v>
      </c>
      <c r="D824" s="6" t="n">
        <v>-1</v>
      </c>
      <c r="E824" s="6" t="n">
        <v>1.81465201465201</v>
      </c>
      <c r="F824" s="6" t="n">
        <v>0</v>
      </c>
      <c r="G824" s="6" t="n">
        <v>0.155311355311355</v>
      </c>
      <c r="H824" s="6" t="str">
        <f aca="false">IF(AND(A824&gt;=Stimuli!$B$2,A824&lt;=Stimuli!$C$2),Stimuli!$A$2,IF(AND(A824&gt;=Stimuli!$B$3,A824&lt;=Stimuli!$C$3),Stimuli!$A$3,IF(AND(A824&gt;=Stimuli!$B$4,A824&lt;=Stimuli!$C$4),Stimuli!$A$4,"")))</f>
        <v>01 Quiet baseline (60s)</v>
      </c>
      <c r="I824" s="6" t="n">
        <f aca="false">(B824-B823)/((A824-A823)/1000)</f>
        <v>-0.750183150183062</v>
      </c>
      <c r="J824" s="6" t="n">
        <f aca="false">IF(OR(B824&lt;Rules!$B$2,B824&gt;Rules!$B$3,ABS(I824)&gt;Rules!$B$4,OR(B825&lt;Rules!$B$2,B825&gt;Rules!$B$3,ABS(I825)&gt;Rules!$B$4)),1,0)</f>
        <v>0</v>
      </c>
      <c r="K824" s="6" t="str">
        <f aca="false">IF(F824=1,COUNTIF($F$2:F824,1),"")</f>
        <v/>
      </c>
    </row>
    <row r="825" customFormat="false" ht="15" hidden="false" customHeight="false" outlineLevel="0" collapsed="false">
      <c r="A825" s="6" t="n">
        <v>6581.618</v>
      </c>
      <c r="B825" s="6" t="n">
        <v>1.86300366300366</v>
      </c>
      <c r="C825" s="6" t="n">
        <v>83</v>
      </c>
      <c r="D825" s="6" t="n">
        <v>-1</v>
      </c>
      <c r="E825" s="6" t="n">
        <v>1.81465201465201</v>
      </c>
      <c r="F825" s="6" t="n">
        <v>0</v>
      </c>
      <c r="G825" s="6" t="n">
        <v>0.155311355311355</v>
      </c>
      <c r="H825" s="6" t="str">
        <f aca="false">IF(AND(A825&gt;=Stimuli!$B$2,A825&lt;=Stimuli!$C$2),Stimuli!$A$2,IF(AND(A825&gt;=Stimuli!$B$3,A825&lt;=Stimuli!$C$3),Stimuli!$A$3,IF(AND(A825&gt;=Stimuli!$B$4,A825&lt;=Stimuli!$C$4),Stimuli!$A$4,"")))</f>
        <v>01 Quiet baseline (60s)</v>
      </c>
      <c r="I825" s="6" t="n">
        <f aca="false">(B825-B824)/((A825-A824)/1000)</f>
        <v>0.375091575091602</v>
      </c>
      <c r="J825" s="6" t="n">
        <f aca="false">IF(OR(B825&lt;Rules!$B$2,B825&gt;Rules!$B$3,ABS(I825)&gt;Rules!$B$4,OR(B826&lt;Rules!$B$2,B826&gt;Rules!$B$3,ABS(I826)&gt;Rules!$B$4)),1,0)</f>
        <v>0</v>
      </c>
      <c r="K825" s="6" t="str">
        <f aca="false">IF(F825=1,COUNTIF($F$2:F825,1),"")</f>
        <v/>
      </c>
    </row>
    <row r="826" customFormat="false" ht="15" hidden="false" customHeight="false" outlineLevel="0" collapsed="false">
      <c r="A826" s="6" t="n">
        <v>6589.4305</v>
      </c>
      <c r="B826" s="6" t="n">
        <v>1.85860805860806</v>
      </c>
      <c r="C826" s="6" t="n">
        <v>83</v>
      </c>
      <c r="D826" s="6" t="n">
        <v>-1</v>
      </c>
      <c r="E826" s="6" t="n">
        <v>1.81465201465201</v>
      </c>
      <c r="F826" s="6" t="n">
        <v>0</v>
      </c>
      <c r="G826" s="6" t="n">
        <v>0.155311355311355</v>
      </c>
      <c r="H826" s="6" t="str">
        <f aca="false">IF(AND(A826&gt;=Stimuli!$B$2,A826&lt;=Stimuli!$C$2),Stimuli!$A$2,IF(AND(A826&gt;=Stimuli!$B$3,A826&lt;=Stimuli!$C$3),Stimuli!$A$3,IF(AND(A826&gt;=Stimuli!$B$4,A826&lt;=Stimuli!$C$4),Stimuli!$A$4,"")))</f>
        <v>01 Quiet baseline (60s)</v>
      </c>
      <c r="I826" s="6" t="n">
        <f aca="false">(B826-B825)/((A826-A825)/1000)</f>
        <v>-0.562637362637446</v>
      </c>
      <c r="J826" s="6" t="n">
        <f aca="false">IF(OR(B826&lt;Rules!$B$2,B826&gt;Rules!$B$3,ABS(I826)&gt;Rules!$B$4,OR(B827&lt;Rules!$B$2,B827&gt;Rules!$B$3,ABS(I827)&gt;Rules!$B$4)),1,0)</f>
        <v>0</v>
      </c>
      <c r="K826" s="6" t="str">
        <f aca="false">IF(F826=1,COUNTIF($F$2:F826,1),"")</f>
        <v/>
      </c>
    </row>
    <row r="827" customFormat="false" ht="15" hidden="false" customHeight="false" outlineLevel="0" collapsed="false">
      <c r="A827" s="6" t="n">
        <v>6597.243</v>
      </c>
      <c r="B827" s="6" t="n">
        <v>1.86153846153846</v>
      </c>
      <c r="C827" s="6" t="n">
        <v>83</v>
      </c>
      <c r="D827" s="6" t="n">
        <v>-1</v>
      </c>
      <c r="E827" s="6" t="n">
        <v>1.81465201465201</v>
      </c>
      <c r="F827" s="6" t="n">
        <v>0</v>
      </c>
      <c r="G827" s="6" t="n">
        <v>0.155311355311355</v>
      </c>
      <c r="H827" s="6" t="str">
        <f aca="false">IF(AND(A827&gt;=Stimuli!$B$2,A827&lt;=Stimuli!$C$2),Stimuli!$A$2,IF(AND(A827&gt;=Stimuli!$B$3,A827&lt;=Stimuli!$C$3),Stimuli!$A$3,IF(AND(A827&gt;=Stimuli!$B$4,A827&lt;=Stimuli!$C$4),Stimuli!$A$4,"")))</f>
        <v>01 Quiet baseline (60s)</v>
      </c>
      <c r="I827" s="6" t="n">
        <f aca="false">(B827-B826)/((A827-A826)/1000)</f>
        <v>0.375091575091716</v>
      </c>
      <c r="J827" s="6" t="n">
        <f aca="false">IF(OR(B827&lt;Rules!$B$2,B827&gt;Rules!$B$3,ABS(I827)&gt;Rules!$B$4,OR(B828&lt;Rules!$B$2,B828&gt;Rules!$B$3,ABS(I828)&gt;Rules!$B$4)),1,0)</f>
        <v>0</v>
      </c>
      <c r="K827" s="6" t="str">
        <f aca="false">IF(F827=1,COUNTIF($F$2:F827,1),"")</f>
        <v/>
      </c>
    </row>
    <row r="828" customFormat="false" ht="15" hidden="false" customHeight="false" outlineLevel="0" collapsed="false">
      <c r="A828" s="6" t="n">
        <v>6605.0555</v>
      </c>
      <c r="B828" s="6" t="n">
        <v>1.85860805860806</v>
      </c>
      <c r="C828" s="6" t="n">
        <v>83</v>
      </c>
      <c r="D828" s="6" t="n">
        <v>-1</v>
      </c>
      <c r="E828" s="6" t="n">
        <v>1.81465201465201</v>
      </c>
      <c r="F828" s="6" t="n">
        <v>0</v>
      </c>
      <c r="G828" s="6" t="n">
        <v>0.155311355311355</v>
      </c>
      <c r="H828" s="6" t="str">
        <f aca="false">IF(AND(A828&gt;=Stimuli!$B$2,A828&lt;=Stimuli!$C$2),Stimuli!$A$2,IF(AND(A828&gt;=Stimuli!$B$3,A828&lt;=Stimuli!$C$3),Stimuli!$A$3,IF(AND(A828&gt;=Stimuli!$B$4,A828&lt;=Stimuli!$C$4),Stimuli!$A$4,"")))</f>
        <v>01 Quiet baseline (60s)</v>
      </c>
      <c r="I828" s="6" t="n">
        <f aca="false">(B828-B827)/((A828-A827)/1000)</f>
        <v>-0.375091575091716</v>
      </c>
      <c r="J828" s="6" t="n">
        <f aca="false">IF(OR(B828&lt;Rules!$B$2,B828&gt;Rules!$B$3,ABS(I828)&gt;Rules!$B$4,OR(B829&lt;Rules!$B$2,B829&gt;Rules!$B$3,ABS(I829)&gt;Rules!$B$4)),1,0)</f>
        <v>0</v>
      </c>
      <c r="K828" s="6" t="str">
        <f aca="false">IF(F828=1,COUNTIF($F$2:F828,1),"")</f>
        <v/>
      </c>
    </row>
    <row r="829" customFormat="false" ht="15" hidden="false" customHeight="false" outlineLevel="0" collapsed="false">
      <c r="A829" s="6" t="n">
        <v>6612.868</v>
      </c>
      <c r="B829" s="6" t="n">
        <v>1.85860805860806</v>
      </c>
      <c r="C829" s="6" t="n">
        <v>83</v>
      </c>
      <c r="D829" s="6" t="n">
        <v>-1</v>
      </c>
      <c r="E829" s="6" t="n">
        <v>1.81465201465201</v>
      </c>
      <c r="F829" s="6" t="n">
        <v>0</v>
      </c>
      <c r="G829" s="6" t="n">
        <v>0.155311355311355</v>
      </c>
      <c r="H829" s="6" t="str">
        <f aca="false">IF(AND(A829&gt;=Stimuli!$B$2,A829&lt;=Stimuli!$C$2),Stimuli!$A$2,IF(AND(A829&gt;=Stimuli!$B$3,A829&lt;=Stimuli!$C$3),Stimuli!$A$3,IF(AND(A829&gt;=Stimuli!$B$4,A829&lt;=Stimuli!$C$4),Stimuli!$A$4,"")))</f>
        <v>01 Quiet baseline (60s)</v>
      </c>
      <c r="I829" s="6" t="n">
        <f aca="false">(B829-B828)/((A829-A828)/1000)</f>
        <v>0</v>
      </c>
      <c r="J829" s="6" t="n">
        <f aca="false">IF(OR(B829&lt;Rules!$B$2,B829&gt;Rules!$B$3,ABS(I829)&gt;Rules!$B$4,OR(B830&lt;Rules!$B$2,B830&gt;Rules!$B$3,ABS(I830)&gt;Rules!$B$4)),1,0)</f>
        <v>0</v>
      </c>
      <c r="K829" s="6" t="str">
        <f aca="false">IF(F829=1,COUNTIF($F$2:F829,1),"")</f>
        <v/>
      </c>
    </row>
    <row r="830" customFormat="false" ht="15" hidden="false" customHeight="false" outlineLevel="0" collapsed="false">
      <c r="A830" s="6" t="n">
        <v>6620.6805</v>
      </c>
      <c r="B830" s="6" t="n">
        <v>1.85860805860806</v>
      </c>
      <c r="C830" s="6" t="n">
        <v>83</v>
      </c>
      <c r="D830" s="6" t="n">
        <v>-1</v>
      </c>
      <c r="E830" s="6" t="n">
        <v>1.81465201465201</v>
      </c>
      <c r="F830" s="6" t="n">
        <v>0</v>
      </c>
      <c r="G830" s="6" t="n">
        <v>0.155311355311355</v>
      </c>
      <c r="H830" s="6" t="str">
        <f aca="false">IF(AND(A830&gt;=Stimuli!$B$2,A830&lt;=Stimuli!$C$2),Stimuli!$A$2,IF(AND(A830&gt;=Stimuli!$B$3,A830&lt;=Stimuli!$C$3),Stimuli!$A$3,IF(AND(A830&gt;=Stimuli!$B$4,A830&lt;=Stimuli!$C$4),Stimuli!$A$4,"")))</f>
        <v>01 Quiet baseline (60s)</v>
      </c>
      <c r="I830" s="6" t="n">
        <f aca="false">(B830-B829)/((A830-A829)/1000)</f>
        <v>0</v>
      </c>
      <c r="J830" s="6" t="n">
        <f aca="false">IF(OR(B830&lt;Rules!$B$2,B830&gt;Rules!$B$3,ABS(I830)&gt;Rules!$B$4,OR(B831&lt;Rules!$B$2,B831&gt;Rules!$B$3,ABS(I831)&gt;Rules!$B$4)),1,0)</f>
        <v>0</v>
      </c>
      <c r="K830" s="6" t="str">
        <f aca="false">IF(F830=1,COUNTIF($F$2:F830,1),"")</f>
        <v/>
      </c>
    </row>
    <row r="831" customFormat="false" ht="15" hidden="false" customHeight="false" outlineLevel="0" collapsed="false">
      <c r="A831" s="6" t="n">
        <v>6628.493</v>
      </c>
      <c r="B831" s="6" t="n">
        <v>1.85567765567766</v>
      </c>
      <c r="C831" s="6" t="n">
        <v>83</v>
      </c>
      <c r="D831" s="6" t="n">
        <v>-1</v>
      </c>
      <c r="E831" s="6" t="n">
        <v>1.81465201465201</v>
      </c>
      <c r="F831" s="6" t="n">
        <v>0</v>
      </c>
      <c r="G831" s="6" t="n">
        <v>0.155311355311355</v>
      </c>
      <c r="H831" s="6" t="str">
        <f aca="false">IF(AND(A831&gt;=Stimuli!$B$2,A831&lt;=Stimuli!$C$2),Stimuli!$A$2,IF(AND(A831&gt;=Stimuli!$B$3,A831&lt;=Stimuli!$C$3),Stimuli!$A$3,IF(AND(A831&gt;=Stimuli!$B$4,A831&lt;=Stimuli!$C$4),Stimuli!$A$4,"")))</f>
        <v>01 Quiet baseline (60s)</v>
      </c>
      <c r="I831" s="6" t="n">
        <f aca="false">(B831-B830)/((A831-A830)/1000)</f>
        <v>-0.37509157509146</v>
      </c>
      <c r="J831" s="6" t="n">
        <f aca="false">IF(OR(B831&lt;Rules!$B$2,B831&gt;Rules!$B$3,ABS(I831)&gt;Rules!$B$4,OR(B832&lt;Rules!$B$2,B832&gt;Rules!$B$3,ABS(I832)&gt;Rules!$B$4)),1,0)</f>
        <v>0</v>
      </c>
      <c r="K831" s="6" t="str">
        <f aca="false">IF(F831=1,COUNTIF($F$2:F831,1),"")</f>
        <v/>
      </c>
    </row>
    <row r="832" customFormat="false" ht="15" hidden="false" customHeight="false" outlineLevel="0" collapsed="false">
      <c r="A832" s="6" t="n">
        <v>6636.3055</v>
      </c>
      <c r="B832" s="6" t="n">
        <v>1.85860805860806</v>
      </c>
      <c r="C832" s="6" t="n">
        <v>83</v>
      </c>
      <c r="D832" s="6" t="n">
        <v>-1</v>
      </c>
      <c r="E832" s="6" t="n">
        <v>1.81465201465201</v>
      </c>
      <c r="F832" s="6" t="n">
        <v>0</v>
      </c>
      <c r="G832" s="6" t="n">
        <v>0.155311355311355</v>
      </c>
      <c r="H832" s="6" t="str">
        <f aca="false">IF(AND(A832&gt;=Stimuli!$B$2,A832&lt;=Stimuli!$C$2),Stimuli!$A$2,IF(AND(A832&gt;=Stimuli!$B$3,A832&lt;=Stimuli!$C$3),Stimuli!$A$3,IF(AND(A832&gt;=Stimuli!$B$4,A832&lt;=Stimuli!$C$4),Stimuli!$A$4,"")))</f>
        <v>01 Quiet baseline (60s)</v>
      </c>
      <c r="I832" s="6" t="n">
        <f aca="false">(B832-B831)/((A832-A831)/1000)</f>
        <v>0.37509157509146</v>
      </c>
      <c r="J832" s="6" t="n">
        <f aca="false">IF(OR(B832&lt;Rules!$B$2,B832&gt;Rules!$B$3,ABS(I832)&gt;Rules!$B$4,OR(B833&lt;Rules!$B$2,B833&gt;Rules!$B$3,ABS(I833)&gt;Rules!$B$4)),1,0)</f>
        <v>0</v>
      </c>
      <c r="K832" s="6" t="str">
        <f aca="false">IF(F832=1,COUNTIF($F$2:F832,1),"")</f>
        <v/>
      </c>
    </row>
    <row r="833" customFormat="false" ht="15" hidden="false" customHeight="false" outlineLevel="0" collapsed="false">
      <c r="A833" s="6" t="n">
        <v>6644.118</v>
      </c>
      <c r="B833" s="6" t="n">
        <v>1.85421245421245</v>
      </c>
      <c r="C833" s="6" t="n">
        <v>83</v>
      </c>
      <c r="D833" s="6" t="n">
        <v>-1</v>
      </c>
      <c r="E833" s="6" t="n">
        <v>1.81465201465201</v>
      </c>
      <c r="F833" s="6" t="n">
        <v>0</v>
      </c>
      <c r="G833" s="6" t="n">
        <v>0.155311355311355</v>
      </c>
      <c r="H833" s="6" t="str">
        <f aca="false">IF(AND(A833&gt;=Stimuli!$B$2,A833&lt;=Stimuli!$C$2),Stimuli!$A$2,IF(AND(A833&gt;=Stimuli!$B$3,A833&lt;=Stimuli!$C$3),Stimuli!$A$3,IF(AND(A833&gt;=Stimuli!$B$4,A833&lt;=Stimuli!$C$4),Stimuli!$A$4,"")))</f>
        <v>01 Quiet baseline (60s)</v>
      </c>
      <c r="I833" s="6" t="n">
        <f aca="false">(B833-B832)/((A833-A832)/1000)</f>
        <v>-0.562637362637304</v>
      </c>
      <c r="J833" s="6" t="n">
        <f aca="false">IF(OR(B833&lt;Rules!$B$2,B833&gt;Rules!$B$3,ABS(I833)&gt;Rules!$B$4,OR(B834&lt;Rules!$B$2,B834&gt;Rules!$B$3,ABS(I834)&gt;Rules!$B$4)),1,0)</f>
        <v>0</v>
      </c>
      <c r="K833" s="6" t="str">
        <f aca="false">IF(F833=1,COUNTIF($F$2:F833,1),"")</f>
        <v/>
      </c>
    </row>
    <row r="834" customFormat="false" ht="15" hidden="false" customHeight="false" outlineLevel="0" collapsed="false">
      <c r="A834" s="6" t="n">
        <v>6651.9305</v>
      </c>
      <c r="B834" s="6" t="n">
        <v>1.85860805860806</v>
      </c>
      <c r="C834" s="6" t="n">
        <v>83</v>
      </c>
      <c r="D834" s="6" t="n">
        <v>-1</v>
      </c>
      <c r="E834" s="6" t="n">
        <v>1.81465201465201</v>
      </c>
      <c r="F834" s="6" t="n">
        <v>0</v>
      </c>
      <c r="G834" s="6" t="n">
        <v>0.155311355311355</v>
      </c>
      <c r="H834" s="6" t="str">
        <f aca="false">IF(AND(A834&gt;=Stimuli!$B$2,A834&lt;=Stimuli!$C$2),Stimuli!$A$2,IF(AND(A834&gt;=Stimuli!$B$3,A834&lt;=Stimuli!$C$3),Stimuli!$A$3,IF(AND(A834&gt;=Stimuli!$B$4,A834&lt;=Stimuli!$C$4),Stimuli!$A$4,"")))</f>
        <v>01 Quiet baseline (60s)</v>
      </c>
      <c r="I834" s="6" t="n">
        <f aca="false">(B834-B833)/((A834-A833)/1000)</f>
        <v>0.562637362637304</v>
      </c>
      <c r="J834" s="6" t="n">
        <f aca="false">IF(OR(B834&lt;Rules!$B$2,B834&gt;Rules!$B$3,ABS(I834)&gt;Rules!$B$4,OR(B835&lt;Rules!$B$2,B835&gt;Rules!$B$3,ABS(I835)&gt;Rules!$B$4)),1,0)</f>
        <v>0</v>
      </c>
      <c r="K834" s="6" t="str">
        <f aca="false">IF(F834=1,COUNTIF($F$2:F834,1),"")</f>
        <v/>
      </c>
    </row>
    <row r="835" customFormat="false" ht="15" hidden="false" customHeight="false" outlineLevel="0" collapsed="false">
      <c r="A835" s="6" t="n">
        <v>6659.743</v>
      </c>
      <c r="B835" s="6" t="n">
        <v>1.85128205128205</v>
      </c>
      <c r="C835" s="6" t="n">
        <v>83</v>
      </c>
      <c r="D835" s="6" t="n">
        <v>-1</v>
      </c>
      <c r="E835" s="6" t="n">
        <v>1.81465201465201</v>
      </c>
      <c r="F835" s="6" t="n">
        <v>0</v>
      </c>
      <c r="G835" s="6" t="n">
        <v>0.155311355311355</v>
      </c>
      <c r="H835" s="6" t="str">
        <f aca="false">IF(AND(A835&gt;=Stimuli!$B$2,A835&lt;=Stimuli!$C$2),Stimuli!$A$2,IF(AND(A835&gt;=Stimuli!$B$3,A835&lt;=Stimuli!$C$3),Stimuli!$A$3,IF(AND(A835&gt;=Stimuli!$B$4,A835&lt;=Stimuli!$C$4),Stimuli!$A$4,"")))</f>
        <v>01 Quiet baseline (60s)</v>
      </c>
      <c r="I835" s="6" t="n">
        <f aca="false">(B835-B834)/((A835-A834)/1000)</f>
        <v>-0.937728937728764</v>
      </c>
      <c r="J835" s="6" t="n">
        <f aca="false">IF(OR(B835&lt;Rules!$B$2,B835&gt;Rules!$B$3,ABS(I835)&gt;Rules!$B$4,OR(B836&lt;Rules!$B$2,B836&gt;Rules!$B$3,ABS(I836)&gt;Rules!$B$4)),1,0)</f>
        <v>0</v>
      </c>
      <c r="K835" s="6" t="str">
        <f aca="false">IF(F835=1,COUNTIF($F$2:F835,1),"")</f>
        <v/>
      </c>
    </row>
    <row r="836" customFormat="false" ht="15" hidden="false" customHeight="false" outlineLevel="0" collapsed="false">
      <c r="A836" s="6" t="n">
        <v>6667.5555</v>
      </c>
      <c r="B836" s="6" t="n">
        <v>1.85714285714286</v>
      </c>
      <c r="C836" s="6" t="n">
        <v>83</v>
      </c>
      <c r="D836" s="6" t="n">
        <v>-1</v>
      </c>
      <c r="E836" s="6" t="n">
        <v>1.81611721611722</v>
      </c>
      <c r="F836" s="6" t="n">
        <v>0</v>
      </c>
      <c r="G836" s="6" t="n">
        <v>0.155311355311355</v>
      </c>
      <c r="H836" s="6" t="str">
        <f aca="false">IF(AND(A836&gt;=Stimuli!$B$2,A836&lt;=Stimuli!$C$2),Stimuli!$A$2,IF(AND(A836&gt;=Stimuli!$B$3,A836&lt;=Stimuli!$C$3),Stimuli!$A$3,IF(AND(A836&gt;=Stimuli!$B$4,A836&lt;=Stimuli!$C$4),Stimuli!$A$4,"")))</f>
        <v>01 Quiet baseline (60s)</v>
      </c>
      <c r="I836" s="6" t="n">
        <f aca="false">(B836-B835)/((A836-A835)/1000)</f>
        <v>0.750183150183034</v>
      </c>
      <c r="J836" s="6" t="n">
        <f aca="false">IF(OR(B836&lt;Rules!$B$2,B836&gt;Rules!$B$3,ABS(I836)&gt;Rules!$B$4,OR(B837&lt;Rules!$B$2,B837&gt;Rules!$B$3,ABS(I837)&gt;Rules!$B$4)),1,0)</f>
        <v>0</v>
      </c>
      <c r="K836" s="6" t="str">
        <f aca="false">IF(F836=1,COUNTIF($F$2:F836,1),"")</f>
        <v/>
      </c>
    </row>
    <row r="837" customFormat="false" ht="15" hidden="false" customHeight="false" outlineLevel="0" collapsed="false">
      <c r="A837" s="6" t="n">
        <v>6675.368</v>
      </c>
      <c r="B837" s="6" t="n">
        <v>1.84981684981685</v>
      </c>
      <c r="C837" s="6" t="n">
        <v>83</v>
      </c>
      <c r="D837" s="6" t="n">
        <v>-1</v>
      </c>
      <c r="E837" s="6" t="n">
        <v>1.81611721611722</v>
      </c>
      <c r="F837" s="6" t="n">
        <v>0</v>
      </c>
      <c r="G837" s="6" t="n">
        <v>0.155311355311355</v>
      </c>
      <c r="H837" s="6" t="str">
        <f aca="false">IF(AND(A837&gt;=Stimuli!$B$2,A837&lt;=Stimuli!$C$2),Stimuli!$A$2,IF(AND(A837&gt;=Stimuli!$B$3,A837&lt;=Stimuli!$C$3),Stimuli!$A$3,IF(AND(A837&gt;=Stimuli!$B$4,A837&lt;=Stimuli!$C$4),Stimuli!$A$4,"")))</f>
        <v>01 Quiet baseline (60s)</v>
      </c>
      <c r="I837" s="6" t="n">
        <f aca="false">(B837-B836)/((A837-A836)/1000)</f>
        <v>-0.937728937728906</v>
      </c>
      <c r="J837" s="6" t="n">
        <f aca="false">IF(OR(B837&lt;Rules!$B$2,B837&gt;Rules!$B$3,ABS(I837)&gt;Rules!$B$4,OR(B838&lt;Rules!$B$2,B838&gt;Rules!$B$3,ABS(I838)&gt;Rules!$B$4)),1,0)</f>
        <v>0</v>
      </c>
      <c r="K837" s="6" t="str">
        <f aca="false">IF(F837=1,COUNTIF($F$2:F837,1),"")</f>
        <v/>
      </c>
    </row>
    <row r="838" customFormat="false" ht="15" hidden="false" customHeight="false" outlineLevel="0" collapsed="false">
      <c r="A838" s="6" t="n">
        <v>6683.1805</v>
      </c>
      <c r="B838" s="6" t="n">
        <v>1.85567765567766</v>
      </c>
      <c r="C838" s="6" t="n">
        <v>83</v>
      </c>
      <c r="D838" s="6" t="n">
        <v>-1</v>
      </c>
      <c r="E838" s="6" t="n">
        <v>1.81611721611722</v>
      </c>
      <c r="F838" s="6" t="n">
        <v>0</v>
      </c>
      <c r="G838" s="6" t="n">
        <v>0.155311355311355</v>
      </c>
      <c r="H838" s="6" t="str">
        <f aca="false">IF(AND(A838&gt;=Stimuli!$B$2,A838&lt;=Stimuli!$C$2),Stimuli!$A$2,IF(AND(A838&gt;=Stimuli!$B$3,A838&lt;=Stimuli!$C$3),Stimuli!$A$3,IF(AND(A838&gt;=Stimuli!$B$4,A838&lt;=Stimuli!$C$4),Stimuli!$A$4,"")))</f>
        <v>01 Quiet baseline (60s)</v>
      </c>
      <c r="I838" s="6" t="n">
        <f aca="false">(B838-B837)/((A838-A837)/1000)</f>
        <v>0.750183150183176</v>
      </c>
      <c r="J838" s="6" t="n">
        <f aca="false">IF(OR(B838&lt;Rules!$B$2,B838&gt;Rules!$B$3,ABS(I838)&gt;Rules!$B$4,OR(B839&lt;Rules!$B$2,B839&gt;Rules!$B$3,ABS(I839)&gt;Rules!$B$4)),1,0)</f>
        <v>0</v>
      </c>
      <c r="K838" s="6" t="str">
        <f aca="false">IF(F838=1,COUNTIF($F$2:F838,1),"")</f>
        <v/>
      </c>
    </row>
    <row r="839" customFormat="false" ht="15" hidden="false" customHeight="false" outlineLevel="0" collapsed="false">
      <c r="A839" s="6" t="n">
        <v>6690.993</v>
      </c>
      <c r="B839" s="6" t="n">
        <v>1.84835164835165</v>
      </c>
      <c r="C839" s="6" t="n">
        <v>83</v>
      </c>
      <c r="D839" s="6" t="n">
        <v>-1</v>
      </c>
      <c r="E839" s="6" t="n">
        <v>1.81611721611722</v>
      </c>
      <c r="F839" s="6" t="n">
        <v>0</v>
      </c>
      <c r="G839" s="6" t="n">
        <v>0.155311355311355</v>
      </c>
      <c r="H839" s="6" t="str">
        <f aca="false">IF(AND(A839&gt;=Stimuli!$B$2,A839&lt;=Stimuli!$C$2),Stimuli!$A$2,IF(AND(A839&gt;=Stimuli!$B$3,A839&lt;=Stimuli!$C$3),Stimuli!$A$3,IF(AND(A839&gt;=Stimuli!$B$4,A839&lt;=Stimuli!$C$4),Stimuli!$A$4,"")))</f>
        <v>01 Quiet baseline (60s)</v>
      </c>
      <c r="I839" s="6" t="n">
        <f aca="false">(B839-B838)/((A839-A838)/1000)</f>
        <v>-0.93772893772902</v>
      </c>
      <c r="J839" s="6" t="n">
        <f aca="false">IF(OR(B839&lt;Rules!$B$2,B839&gt;Rules!$B$3,ABS(I839)&gt;Rules!$B$4,OR(B840&lt;Rules!$B$2,B840&gt;Rules!$B$3,ABS(I840)&gt;Rules!$B$4)),1,0)</f>
        <v>0</v>
      </c>
      <c r="K839" s="6" t="str">
        <f aca="false">IF(F839=1,COUNTIF($F$2:F839,1),"")</f>
        <v/>
      </c>
    </row>
    <row r="840" customFormat="false" ht="15" hidden="false" customHeight="false" outlineLevel="0" collapsed="false">
      <c r="A840" s="6" t="n">
        <v>6698.8055</v>
      </c>
      <c r="B840" s="6" t="n">
        <v>1.85421245421245</v>
      </c>
      <c r="C840" s="6" t="n">
        <v>83</v>
      </c>
      <c r="D840" s="6" t="n">
        <v>-1</v>
      </c>
      <c r="E840" s="6" t="n">
        <v>1.81611721611722</v>
      </c>
      <c r="F840" s="6" t="n">
        <v>0</v>
      </c>
      <c r="G840" s="6" t="n">
        <v>0.155311355311355</v>
      </c>
      <c r="H840" s="6" t="str">
        <f aca="false">IF(AND(A840&gt;=Stimuli!$B$2,A840&lt;=Stimuli!$C$2),Stimuli!$A$2,IF(AND(A840&gt;=Stimuli!$B$3,A840&lt;=Stimuli!$C$3),Stimuli!$A$3,IF(AND(A840&gt;=Stimuli!$B$4,A840&lt;=Stimuli!$C$4),Stimuli!$A$4,"")))</f>
        <v>01 Quiet baseline (60s)</v>
      </c>
      <c r="I840" s="6" t="n">
        <f aca="false">(B840-B839)/((A840-A839)/1000)</f>
        <v>0.750183150183176</v>
      </c>
      <c r="J840" s="6" t="n">
        <f aca="false">IF(OR(B840&lt;Rules!$B$2,B840&gt;Rules!$B$3,ABS(I840)&gt;Rules!$B$4,OR(B841&lt;Rules!$B$2,B841&gt;Rules!$B$3,ABS(I841)&gt;Rules!$B$4)),1,0)</f>
        <v>0</v>
      </c>
      <c r="K840" s="6" t="str">
        <f aca="false">IF(F840=1,COUNTIF($F$2:F840,1),"")</f>
        <v/>
      </c>
    </row>
    <row r="841" customFormat="false" ht="15" hidden="false" customHeight="false" outlineLevel="0" collapsed="false">
      <c r="A841" s="6" t="n">
        <v>6706.618</v>
      </c>
      <c r="B841" s="6" t="n">
        <v>1.84835164835165</v>
      </c>
      <c r="C841" s="6" t="n">
        <v>83</v>
      </c>
      <c r="D841" s="6" t="n">
        <v>-1</v>
      </c>
      <c r="E841" s="6" t="n">
        <v>1.81611721611722</v>
      </c>
      <c r="F841" s="6" t="n">
        <v>0</v>
      </c>
      <c r="G841" s="6" t="n">
        <v>0.155311355311355</v>
      </c>
      <c r="H841" s="6" t="str">
        <f aca="false">IF(AND(A841&gt;=Stimuli!$B$2,A841&lt;=Stimuli!$C$2),Stimuli!$A$2,IF(AND(A841&gt;=Stimuli!$B$3,A841&lt;=Stimuli!$C$3),Stimuli!$A$3,IF(AND(A841&gt;=Stimuli!$B$4,A841&lt;=Stimuli!$C$4),Stimuli!$A$4,"")))</f>
        <v>01 Quiet baseline (60s)</v>
      </c>
      <c r="I841" s="6" t="n">
        <f aca="false">(B841-B840)/((A841-A840)/1000)</f>
        <v>-0.750183150183176</v>
      </c>
      <c r="J841" s="6" t="n">
        <f aca="false">IF(OR(B841&lt;Rules!$B$2,B841&gt;Rules!$B$3,ABS(I841)&gt;Rules!$B$4,OR(B842&lt;Rules!$B$2,B842&gt;Rules!$B$3,ABS(I842)&gt;Rules!$B$4)),1,0)</f>
        <v>0</v>
      </c>
      <c r="K841" s="6" t="str">
        <f aca="false">IF(F841=1,COUNTIF($F$2:F841,1),"")</f>
        <v/>
      </c>
    </row>
    <row r="842" customFormat="false" ht="15" hidden="false" customHeight="false" outlineLevel="0" collapsed="false">
      <c r="A842" s="6" t="n">
        <v>6714.4305</v>
      </c>
      <c r="B842" s="6" t="n">
        <v>1.85128205128205</v>
      </c>
      <c r="C842" s="6" t="n">
        <v>83</v>
      </c>
      <c r="D842" s="6" t="n">
        <v>-1</v>
      </c>
      <c r="E842" s="6" t="n">
        <v>1.81611721611722</v>
      </c>
      <c r="F842" s="6" t="n">
        <v>0</v>
      </c>
      <c r="G842" s="6" t="n">
        <v>0.155311355311355</v>
      </c>
      <c r="H842" s="6" t="str">
        <f aca="false">IF(AND(A842&gt;=Stimuli!$B$2,A842&lt;=Stimuli!$C$2),Stimuli!$A$2,IF(AND(A842&gt;=Stimuli!$B$3,A842&lt;=Stimuli!$C$3),Stimuli!$A$3,IF(AND(A842&gt;=Stimuli!$B$4,A842&lt;=Stimuli!$C$4),Stimuli!$A$4,"")))</f>
        <v>01 Quiet baseline (60s)</v>
      </c>
      <c r="I842" s="6" t="n">
        <f aca="false">(B842-B841)/((A842-A841)/1000)</f>
        <v>0.375091575091716</v>
      </c>
      <c r="J842" s="6" t="n">
        <f aca="false">IF(OR(B842&lt;Rules!$B$2,B842&gt;Rules!$B$3,ABS(I842)&gt;Rules!$B$4,OR(B843&lt;Rules!$B$2,B843&gt;Rules!$B$3,ABS(I843)&gt;Rules!$B$4)),1,0)</f>
        <v>0</v>
      </c>
      <c r="K842" s="6" t="str">
        <f aca="false">IF(F842=1,COUNTIF($F$2:F842,1),"")</f>
        <v/>
      </c>
    </row>
    <row r="843" customFormat="false" ht="15" hidden="false" customHeight="false" outlineLevel="0" collapsed="false">
      <c r="A843" s="6" t="n">
        <v>6722.243</v>
      </c>
      <c r="B843" s="6" t="n">
        <v>1.84835164835165</v>
      </c>
      <c r="C843" s="6" t="n">
        <v>83</v>
      </c>
      <c r="D843" s="6" t="n">
        <v>-1</v>
      </c>
      <c r="E843" s="6" t="n">
        <v>1.81611721611722</v>
      </c>
      <c r="F843" s="6" t="n">
        <v>0</v>
      </c>
      <c r="G843" s="6" t="n">
        <v>0.155311355311355</v>
      </c>
      <c r="H843" s="6" t="str">
        <f aca="false">IF(AND(A843&gt;=Stimuli!$B$2,A843&lt;=Stimuli!$C$2),Stimuli!$A$2,IF(AND(A843&gt;=Stimuli!$B$3,A843&lt;=Stimuli!$C$3),Stimuli!$A$3,IF(AND(A843&gt;=Stimuli!$B$4,A843&lt;=Stimuli!$C$4),Stimuli!$A$4,"")))</f>
        <v>01 Quiet baseline (60s)</v>
      </c>
      <c r="I843" s="6" t="n">
        <f aca="false">(B843-B842)/((A843-A842)/1000)</f>
        <v>-0.375091575091716</v>
      </c>
      <c r="J843" s="6" t="n">
        <f aca="false">IF(OR(B843&lt;Rules!$B$2,B843&gt;Rules!$B$3,ABS(I843)&gt;Rules!$B$4,OR(B844&lt;Rules!$B$2,B844&gt;Rules!$B$3,ABS(I844)&gt;Rules!$B$4)),1,0)</f>
        <v>0</v>
      </c>
      <c r="K843" s="6" t="str">
        <f aca="false">IF(F843=1,COUNTIF($F$2:F843,1),"")</f>
        <v/>
      </c>
    </row>
    <row r="844" customFormat="false" ht="15" hidden="false" customHeight="false" outlineLevel="0" collapsed="false">
      <c r="A844" s="6" t="n">
        <v>6730.0555</v>
      </c>
      <c r="B844" s="6" t="n">
        <v>1.84835164835165</v>
      </c>
      <c r="C844" s="6" t="n">
        <v>83</v>
      </c>
      <c r="D844" s="6" t="n">
        <v>-1</v>
      </c>
      <c r="E844" s="6" t="n">
        <v>1.81611721611722</v>
      </c>
      <c r="F844" s="6" t="n">
        <v>0</v>
      </c>
      <c r="G844" s="6" t="n">
        <v>0.155311355311355</v>
      </c>
      <c r="H844" s="6" t="str">
        <f aca="false">IF(AND(A844&gt;=Stimuli!$B$2,A844&lt;=Stimuli!$C$2),Stimuli!$A$2,IF(AND(A844&gt;=Stimuli!$B$3,A844&lt;=Stimuli!$C$3),Stimuli!$A$3,IF(AND(A844&gt;=Stimuli!$B$4,A844&lt;=Stimuli!$C$4),Stimuli!$A$4,"")))</f>
        <v>01 Quiet baseline (60s)</v>
      </c>
      <c r="I844" s="6" t="n">
        <f aca="false">(B844-B843)/((A844-A843)/1000)</f>
        <v>0</v>
      </c>
      <c r="J844" s="6" t="n">
        <f aca="false">IF(OR(B844&lt;Rules!$B$2,B844&gt;Rules!$B$3,ABS(I844)&gt;Rules!$B$4,OR(B845&lt;Rules!$B$2,B845&gt;Rules!$B$3,ABS(I845)&gt;Rules!$B$4)),1,0)</f>
        <v>0</v>
      </c>
      <c r="K844" s="6" t="str">
        <f aca="false">IF(F844=1,COUNTIF($F$2:F844,1),"")</f>
        <v/>
      </c>
    </row>
    <row r="845" customFormat="false" ht="15" hidden="false" customHeight="false" outlineLevel="0" collapsed="false">
      <c r="A845" s="6" t="n">
        <v>6737.868</v>
      </c>
      <c r="B845" s="6" t="n">
        <v>1.84835164835165</v>
      </c>
      <c r="C845" s="6" t="n">
        <v>83</v>
      </c>
      <c r="D845" s="6" t="n">
        <v>-1</v>
      </c>
      <c r="E845" s="6" t="n">
        <v>1.81611721611722</v>
      </c>
      <c r="F845" s="6" t="n">
        <v>0</v>
      </c>
      <c r="G845" s="6" t="n">
        <v>0.155311355311355</v>
      </c>
      <c r="H845" s="6" t="str">
        <f aca="false">IF(AND(A845&gt;=Stimuli!$B$2,A845&lt;=Stimuli!$C$2),Stimuli!$A$2,IF(AND(A845&gt;=Stimuli!$B$3,A845&lt;=Stimuli!$C$3),Stimuli!$A$3,IF(AND(A845&gt;=Stimuli!$B$4,A845&lt;=Stimuli!$C$4),Stimuli!$A$4,"")))</f>
        <v>01 Quiet baseline (60s)</v>
      </c>
      <c r="I845" s="6" t="n">
        <f aca="false">(B845-B844)/((A845-A844)/1000)</f>
        <v>0</v>
      </c>
      <c r="J845" s="6" t="n">
        <f aca="false">IF(OR(B845&lt;Rules!$B$2,B845&gt;Rules!$B$3,ABS(I845)&gt;Rules!$B$4,OR(B846&lt;Rules!$B$2,B846&gt;Rules!$B$3,ABS(I846)&gt;Rules!$B$4)),1,0)</f>
        <v>0</v>
      </c>
      <c r="K845" s="6" t="str">
        <f aca="false">IF(F845=1,COUNTIF($F$2:F845,1),"")</f>
        <v/>
      </c>
    </row>
    <row r="846" customFormat="false" ht="15" hidden="false" customHeight="false" outlineLevel="0" collapsed="false">
      <c r="A846" s="6" t="n">
        <v>6745.6805</v>
      </c>
      <c r="B846" s="6" t="n">
        <v>1.84688644688645</v>
      </c>
      <c r="C846" s="6" t="n">
        <v>83</v>
      </c>
      <c r="D846" s="6" t="n">
        <v>-1</v>
      </c>
      <c r="E846" s="6" t="n">
        <v>1.81611721611722</v>
      </c>
      <c r="F846" s="6" t="n">
        <v>0</v>
      </c>
      <c r="G846" s="6" t="n">
        <v>0.155311355311355</v>
      </c>
      <c r="H846" s="6" t="str">
        <f aca="false">IF(AND(A846&gt;=Stimuli!$B$2,A846&lt;=Stimuli!$C$2),Stimuli!$A$2,IF(AND(A846&gt;=Stimuli!$B$3,A846&lt;=Stimuli!$C$3),Stimuli!$A$3,IF(AND(A846&gt;=Stimuli!$B$4,A846&lt;=Stimuli!$C$4),Stimuli!$A$4,"")))</f>
        <v>01 Quiet baseline (60s)</v>
      </c>
      <c r="I846" s="6" t="n">
        <f aca="false">(B846-B845)/((A846-A845)/1000)</f>
        <v>-0.187545787545844</v>
      </c>
      <c r="J846" s="6" t="n">
        <f aca="false">IF(OR(B846&lt;Rules!$B$2,B846&gt;Rules!$B$3,ABS(I846)&gt;Rules!$B$4,OR(B847&lt;Rules!$B$2,B847&gt;Rules!$B$3,ABS(I847)&gt;Rules!$B$4)),1,0)</f>
        <v>0</v>
      </c>
      <c r="K846" s="6" t="str">
        <f aca="false">IF(F846=1,COUNTIF($F$2:F846,1),"")</f>
        <v/>
      </c>
    </row>
    <row r="847" customFormat="false" ht="15" hidden="false" customHeight="false" outlineLevel="0" collapsed="false">
      <c r="A847" s="6" t="n">
        <v>6753.493</v>
      </c>
      <c r="B847" s="6" t="n">
        <v>1.84688644688645</v>
      </c>
      <c r="C847" s="6" t="n">
        <v>83</v>
      </c>
      <c r="D847" s="6" t="n">
        <v>-1</v>
      </c>
      <c r="E847" s="6" t="n">
        <v>1.81611721611722</v>
      </c>
      <c r="F847" s="6" t="n">
        <v>0</v>
      </c>
      <c r="G847" s="6" t="n">
        <v>0.155311355311355</v>
      </c>
      <c r="H847" s="6" t="str">
        <f aca="false">IF(AND(A847&gt;=Stimuli!$B$2,A847&lt;=Stimuli!$C$2),Stimuli!$A$2,IF(AND(A847&gt;=Stimuli!$B$3,A847&lt;=Stimuli!$C$3),Stimuli!$A$3,IF(AND(A847&gt;=Stimuli!$B$4,A847&lt;=Stimuli!$C$4),Stimuli!$A$4,"")))</f>
        <v>01 Quiet baseline (60s)</v>
      </c>
      <c r="I847" s="6" t="n">
        <f aca="false">(B847-B846)/((A847-A846)/1000)</f>
        <v>0</v>
      </c>
      <c r="J847" s="6" t="n">
        <f aca="false">IF(OR(B847&lt;Rules!$B$2,B847&gt;Rules!$B$3,ABS(I847)&gt;Rules!$B$4,OR(B848&lt;Rules!$B$2,B848&gt;Rules!$B$3,ABS(I848)&gt;Rules!$B$4)),1,0)</f>
        <v>0</v>
      </c>
      <c r="K847" s="6" t="str">
        <f aca="false">IF(F847=1,COUNTIF($F$2:F847,1),"")</f>
        <v/>
      </c>
    </row>
    <row r="848" customFormat="false" ht="15" hidden="false" customHeight="false" outlineLevel="0" collapsed="false">
      <c r="A848" s="6" t="n">
        <v>6761.3055</v>
      </c>
      <c r="B848" s="6" t="n">
        <v>1.84395604395604</v>
      </c>
      <c r="C848" s="6" t="n">
        <v>83</v>
      </c>
      <c r="D848" s="6" t="n">
        <v>-1</v>
      </c>
      <c r="E848" s="6" t="n">
        <v>1.81611721611722</v>
      </c>
      <c r="F848" s="6" t="n">
        <v>0</v>
      </c>
      <c r="G848" s="6" t="n">
        <v>0.155311355311355</v>
      </c>
      <c r="H848" s="6" t="str">
        <f aca="false">IF(AND(A848&gt;=Stimuli!$B$2,A848&lt;=Stimuli!$C$2),Stimuli!$A$2,IF(AND(A848&gt;=Stimuli!$B$3,A848&lt;=Stimuli!$C$3),Stimuli!$A$3,IF(AND(A848&gt;=Stimuli!$B$4,A848&lt;=Stimuli!$C$4),Stimuli!$A$4,"")))</f>
        <v>01 Quiet baseline (60s)</v>
      </c>
      <c r="I848" s="6" t="n">
        <f aca="false">(B848-B847)/((A848-A847)/1000)</f>
        <v>-0.37509157509146</v>
      </c>
      <c r="J848" s="6" t="n">
        <f aca="false">IF(OR(B848&lt;Rules!$B$2,B848&gt;Rules!$B$3,ABS(I848)&gt;Rules!$B$4,OR(B849&lt;Rules!$B$2,B849&gt;Rules!$B$3,ABS(I849)&gt;Rules!$B$4)),1,0)</f>
        <v>0</v>
      </c>
      <c r="K848" s="6" t="str">
        <f aca="false">IF(F848=1,COUNTIF($F$2:F848,1),"")</f>
        <v/>
      </c>
    </row>
    <row r="849" customFormat="false" ht="15" hidden="false" customHeight="false" outlineLevel="0" collapsed="false">
      <c r="A849" s="6" t="n">
        <v>6769.118</v>
      </c>
      <c r="B849" s="6" t="n">
        <v>1.84688644688645</v>
      </c>
      <c r="C849" s="6" t="n">
        <v>83</v>
      </c>
      <c r="D849" s="6" t="n">
        <v>-1</v>
      </c>
      <c r="E849" s="6" t="n">
        <v>1.81611721611722</v>
      </c>
      <c r="F849" s="6" t="n">
        <v>0</v>
      </c>
      <c r="G849" s="6" t="n">
        <v>0.155311355311355</v>
      </c>
      <c r="H849" s="6" t="str">
        <f aca="false">IF(AND(A849&gt;=Stimuli!$B$2,A849&lt;=Stimuli!$C$2),Stimuli!$A$2,IF(AND(A849&gt;=Stimuli!$B$3,A849&lt;=Stimuli!$C$3),Stimuli!$A$3,IF(AND(A849&gt;=Stimuli!$B$4,A849&lt;=Stimuli!$C$4),Stimuli!$A$4,"")))</f>
        <v>01 Quiet baseline (60s)</v>
      </c>
      <c r="I849" s="6" t="n">
        <f aca="false">(B849-B848)/((A849-A848)/1000)</f>
        <v>0.37509157509146</v>
      </c>
      <c r="J849" s="6" t="n">
        <f aca="false">IF(OR(B849&lt;Rules!$B$2,B849&gt;Rules!$B$3,ABS(I849)&gt;Rules!$B$4,OR(B850&lt;Rules!$B$2,B850&gt;Rules!$B$3,ABS(I850)&gt;Rules!$B$4)),1,0)</f>
        <v>0</v>
      </c>
      <c r="K849" s="6" t="str">
        <f aca="false">IF(F849=1,COUNTIF($F$2:F849,1),"")</f>
        <v/>
      </c>
    </row>
    <row r="850" customFormat="false" ht="15" hidden="false" customHeight="false" outlineLevel="0" collapsed="false">
      <c r="A850" s="6" t="n">
        <v>6776.9305</v>
      </c>
      <c r="B850" s="6" t="n">
        <v>1.84102564102564</v>
      </c>
      <c r="C850" s="6" t="n">
        <v>83</v>
      </c>
      <c r="D850" s="6" t="n">
        <v>-1</v>
      </c>
      <c r="E850" s="6" t="n">
        <v>1.81611721611722</v>
      </c>
      <c r="F850" s="6" t="n">
        <v>0</v>
      </c>
      <c r="G850" s="6" t="n">
        <v>0.155311355311355</v>
      </c>
      <c r="H850" s="6" t="str">
        <f aca="false">IF(AND(A850&gt;=Stimuli!$B$2,A850&lt;=Stimuli!$C$2),Stimuli!$A$2,IF(AND(A850&gt;=Stimuli!$B$3,A850&lt;=Stimuli!$C$3),Stimuli!$A$3,IF(AND(A850&gt;=Stimuli!$B$4,A850&lt;=Stimuli!$C$4),Stimuli!$A$4,"")))</f>
        <v>01 Quiet baseline (60s)</v>
      </c>
      <c r="I850" s="6" t="n">
        <f aca="false">(B850-B849)/((A850-A849)/1000)</f>
        <v>-0.750183150183062</v>
      </c>
      <c r="J850" s="6" t="n">
        <f aca="false">IF(OR(B850&lt;Rules!$B$2,B850&gt;Rules!$B$3,ABS(I850)&gt;Rules!$B$4,OR(B851&lt;Rules!$B$2,B851&gt;Rules!$B$3,ABS(I851)&gt;Rules!$B$4)),1,0)</f>
        <v>0</v>
      </c>
      <c r="K850" s="6" t="str">
        <f aca="false">IF(F850=1,COUNTIF($F$2:F850,1),"")</f>
        <v/>
      </c>
    </row>
    <row r="851" customFormat="false" ht="15" hidden="false" customHeight="false" outlineLevel="0" collapsed="false">
      <c r="A851" s="6" t="n">
        <v>6784.743</v>
      </c>
      <c r="B851" s="6" t="n">
        <v>1.84688644688645</v>
      </c>
      <c r="C851" s="6" t="n">
        <v>83</v>
      </c>
      <c r="D851" s="6" t="n">
        <v>-1</v>
      </c>
      <c r="E851" s="6" t="n">
        <v>1.81611721611722</v>
      </c>
      <c r="F851" s="6" t="n">
        <v>0</v>
      </c>
      <c r="G851" s="6" t="n">
        <v>0.155311355311355</v>
      </c>
      <c r="H851" s="6" t="str">
        <f aca="false">IF(AND(A851&gt;=Stimuli!$B$2,A851&lt;=Stimuli!$C$2),Stimuli!$A$2,IF(AND(A851&gt;=Stimuli!$B$3,A851&lt;=Stimuli!$C$3),Stimuli!$A$3,IF(AND(A851&gt;=Stimuli!$B$4,A851&lt;=Stimuli!$C$4),Stimuli!$A$4,"")))</f>
        <v>01 Quiet baseline (60s)</v>
      </c>
      <c r="I851" s="6" t="n">
        <f aca="false">(B851-B850)/((A851-A850)/1000)</f>
        <v>0.750183150183062</v>
      </c>
      <c r="J851" s="6" t="n">
        <f aca="false">IF(OR(B851&lt;Rules!$B$2,B851&gt;Rules!$B$3,ABS(I851)&gt;Rules!$B$4,OR(B852&lt;Rules!$B$2,B852&gt;Rules!$B$3,ABS(I852)&gt;Rules!$B$4)),1,0)</f>
        <v>0</v>
      </c>
      <c r="K851" s="6" t="str">
        <f aca="false">IF(F851=1,COUNTIF($F$2:F851,1),"")</f>
        <v/>
      </c>
    </row>
    <row r="852" customFormat="false" ht="15" hidden="false" customHeight="false" outlineLevel="0" collapsed="false">
      <c r="A852" s="6" t="n">
        <v>6792.5555</v>
      </c>
      <c r="B852" s="6" t="n">
        <v>1.83956043956044</v>
      </c>
      <c r="C852" s="6" t="n">
        <v>83</v>
      </c>
      <c r="D852" s="6" t="n">
        <v>-1</v>
      </c>
      <c r="E852" s="6" t="n">
        <v>1.81611721611722</v>
      </c>
      <c r="F852" s="6" t="n">
        <v>0</v>
      </c>
      <c r="G852" s="6" t="n">
        <v>0.155311355311355</v>
      </c>
      <c r="H852" s="6" t="str">
        <f aca="false">IF(AND(A852&gt;=Stimuli!$B$2,A852&lt;=Stimuli!$C$2),Stimuli!$A$2,IF(AND(A852&gt;=Stimuli!$B$3,A852&lt;=Stimuli!$C$3),Stimuli!$A$3,IF(AND(A852&gt;=Stimuli!$B$4,A852&lt;=Stimuli!$C$4),Stimuli!$A$4,"")))</f>
        <v>01 Quiet baseline (60s)</v>
      </c>
      <c r="I852" s="6" t="n">
        <f aca="false">(B852-B851)/((A852-A851)/1000)</f>
        <v>-0.937728937728792</v>
      </c>
      <c r="J852" s="6" t="n">
        <f aca="false">IF(OR(B852&lt;Rules!$B$2,B852&gt;Rules!$B$3,ABS(I852)&gt;Rules!$B$4,OR(B853&lt;Rules!$B$2,B853&gt;Rules!$B$3,ABS(I853)&gt;Rules!$B$4)),1,0)</f>
        <v>0</v>
      </c>
      <c r="K852" s="6" t="str">
        <f aca="false">IF(F852=1,COUNTIF($F$2:F852,1),"")</f>
        <v/>
      </c>
    </row>
    <row r="853" customFormat="false" ht="15" hidden="false" customHeight="false" outlineLevel="0" collapsed="false">
      <c r="A853" s="6" t="n">
        <v>6800.368</v>
      </c>
      <c r="B853" s="6" t="n">
        <v>1.84542124542125</v>
      </c>
      <c r="C853" s="6" t="n">
        <v>83</v>
      </c>
      <c r="D853" s="6" t="n">
        <v>-1</v>
      </c>
      <c r="E853" s="6" t="n">
        <v>1.81611721611722</v>
      </c>
      <c r="F853" s="6" t="n">
        <v>0</v>
      </c>
      <c r="G853" s="6" t="n">
        <v>0.155311355311355</v>
      </c>
      <c r="H853" s="6" t="str">
        <f aca="false">IF(AND(A853&gt;=Stimuli!$B$2,A853&lt;=Stimuli!$C$2),Stimuli!$A$2,IF(AND(A853&gt;=Stimuli!$B$3,A853&lt;=Stimuli!$C$3),Stimuli!$A$3,IF(AND(A853&gt;=Stimuli!$B$4,A853&lt;=Stimuli!$C$4),Stimuli!$A$4,"")))</f>
        <v>01 Quiet baseline (60s)</v>
      </c>
      <c r="I853" s="6" t="n">
        <f aca="false">(B853-B852)/((A853-A852)/1000)</f>
        <v>0.750183150183062</v>
      </c>
      <c r="J853" s="6" t="n">
        <f aca="false">IF(OR(B853&lt;Rules!$B$2,B853&gt;Rules!$B$3,ABS(I853)&gt;Rules!$B$4,OR(B854&lt;Rules!$B$2,B854&gt;Rules!$B$3,ABS(I854)&gt;Rules!$B$4)),1,0)</f>
        <v>0</v>
      </c>
      <c r="K853" s="6" t="str">
        <f aca="false">IF(F853=1,COUNTIF($F$2:F853,1),"")</f>
        <v/>
      </c>
    </row>
    <row r="854" customFormat="false" ht="15" hidden="false" customHeight="false" outlineLevel="0" collapsed="false">
      <c r="A854" s="6" t="n">
        <v>6808.1805</v>
      </c>
      <c r="B854" s="6" t="n">
        <v>1.83956043956044</v>
      </c>
      <c r="C854" s="6" t="n">
        <v>83</v>
      </c>
      <c r="D854" s="6" t="n">
        <v>-1</v>
      </c>
      <c r="E854" s="6" t="n">
        <v>1.81758241758242</v>
      </c>
      <c r="F854" s="6" t="n">
        <v>0</v>
      </c>
      <c r="G854" s="6" t="n">
        <v>0.155311355311355</v>
      </c>
      <c r="H854" s="6" t="str">
        <f aca="false">IF(AND(A854&gt;=Stimuli!$B$2,A854&lt;=Stimuli!$C$2),Stimuli!$A$2,IF(AND(A854&gt;=Stimuli!$B$3,A854&lt;=Stimuli!$C$3),Stimuli!$A$3,IF(AND(A854&gt;=Stimuli!$B$4,A854&lt;=Stimuli!$C$4),Stimuli!$A$4,"")))</f>
        <v>01 Quiet baseline (60s)</v>
      </c>
      <c r="I854" s="6" t="n">
        <f aca="false">(B854-B853)/((A854-A853)/1000)</f>
        <v>-0.750183150183062</v>
      </c>
      <c r="J854" s="6" t="n">
        <f aca="false">IF(OR(B854&lt;Rules!$B$2,B854&gt;Rules!$B$3,ABS(I854)&gt;Rules!$B$4,OR(B855&lt;Rules!$B$2,B855&gt;Rules!$B$3,ABS(I855)&gt;Rules!$B$4)),1,0)</f>
        <v>0</v>
      </c>
      <c r="K854" s="6" t="str">
        <f aca="false">IF(F854=1,COUNTIF($F$2:F854,1),"")</f>
        <v/>
      </c>
    </row>
    <row r="855" customFormat="false" ht="15" hidden="false" customHeight="false" outlineLevel="0" collapsed="false">
      <c r="A855" s="6" t="n">
        <v>6815.993</v>
      </c>
      <c r="B855" s="6" t="n">
        <v>1.84542124542125</v>
      </c>
      <c r="C855" s="6" t="n">
        <v>83</v>
      </c>
      <c r="D855" s="6" t="n">
        <v>-1</v>
      </c>
      <c r="E855" s="6" t="n">
        <v>1.81758241758242</v>
      </c>
      <c r="F855" s="6" t="n">
        <v>0</v>
      </c>
      <c r="G855" s="6" t="n">
        <v>0.155311355311355</v>
      </c>
      <c r="H855" s="6" t="str">
        <f aca="false">IF(AND(A855&gt;=Stimuli!$B$2,A855&lt;=Stimuli!$C$2),Stimuli!$A$2,IF(AND(A855&gt;=Stimuli!$B$3,A855&lt;=Stimuli!$C$3),Stimuli!$A$3,IF(AND(A855&gt;=Stimuli!$B$4,A855&lt;=Stimuli!$C$4),Stimuli!$A$4,"")))</f>
        <v>01 Quiet baseline (60s)</v>
      </c>
      <c r="I855" s="6" t="n">
        <f aca="false">(B855-B854)/((A855-A854)/1000)</f>
        <v>0.750183150183062</v>
      </c>
      <c r="J855" s="6" t="n">
        <f aca="false">IF(OR(B855&lt;Rules!$B$2,B855&gt;Rules!$B$3,ABS(I855)&gt;Rules!$B$4,OR(B856&lt;Rules!$B$2,B856&gt;Rules!$B$3,ABS(I856)&gt;Rules!$B$4)),1,0)</f>
        <v>0</v>
      </c>
      <c r="K855" s="6" t="str">
        <f aca="false">IF(F855=1,COUNTIF($F$2:F855,1),"")</f>
        <v/>
      </c>
    </row>
    <row r="856" customFormat="false" ht="15" hidden="false" customHeight="false" outlineLevel="0" collapsed="false">
      <c r="A856" s="6" t="n">
        <v>6823.8055</v>
      </c>
      <c r="B856" s="6" t="n">
        <v>1.83809523809524</v>
      </c>
      <c r="C856" s="6" t="n">
        <v>83</v>
      </c>
      <c r="D856" s="6" t="n">
        <v>-1</v>
      </c>
      <c r="E856" s="6" t="n">
        <v>1.81758241758242</v>
      </c>
      <c r="F856" s="6" t="n">
        <v>0</v>
      </c>
      <c r="G856" s="6" t="n">
        <v>0.155311355311355</v>
      </c>
      <c r="H856" s="6" t="str">
        <f aca="false">IF(AND(A856&gt;=Stimuli!$B$2,A856&lt;=Stimuli!$C$2),Stimuli!$A$2,IF(AND(A856&gt;=Stimuli!$B$3,A856&lt;=Stimuli!$C$3),Stimuli!$A$3,IF(AND(A856&gt;=Stimuli!$B$4,A856&lt;=Stimuli!$C$4),Stimuli!$A$4,"")))</f>
        <v>01 Quiet baseline (60s)</v>
      </c>
      <c r="I856" s="6" t="n">
        <f aca="false">(B856-B855)/((A856-A855)/1000)</f>
        <v>-0.937728937728906</v>
      </c>
      <c r="J856" s="6" t="n">
        <f aca="false">IF(OR(B856&lt;Rules!$B$2,B856&gt;Rules!$B$3,ABS(I856)&gt;Rules!$B$4,OR(B857&lt;Rules!$B$2,B857&gt;Rules!$B$3,ABS(I857)&gt;Rules!$B$4)),1,0)</f>
        <v>0</v>
      </c>
      <c r="K856" s="6" t="str">
        <f aca="false">IF(F856=1,COUNTIF($F$2:F856,1),"")</f>
        <v/>
      </c>
    </row>
    <row r="857" customFormat="false" ht="15" hidden="false" customHeight="false" outlineLevel="0" collapsed="false">
      <c r="A857" s="6" t="n">
        <v>6831.618</v>
      </c>
      <c r="B857" s="6" t="n">
        <v>1.84249084249084</v>
      </c>
      <c r="C857" s="6" t="n">
        <v>83</v>
      </c>
      <c r="D857" s="6" t="n">
        <v>-1</v>
      </c>
      <c r="E857" s="6" t="n">
        <v>1.81758241758242</v>
      </c>
      <c r="F857" s="6" t="n">
        <v>0</v>
      </c>
      <c r="G857" s="6" t="n">
        <v>0.155311355311355</v>
      </c>
      <c r="H857" s="6" t="str">
        <f aca="false">IF(AND(A857&gt;=Stimuli!$B$2,A857&lt;=Stimuli!$C$2),Stimuli!$A$2,IF(AND(A857&gt;=Stimuli!$B$3,A857&lt;=Stimuli!$C$3),Stimuli!$A$3,IF(AND(A857&gt;=Stimuli!$B$4,A857&lt;=Stimuli!$C$4),Stimuli!$A$4,"")))</f>
        <v>01 Quiet baseline (60s)</v>
      </c>
      <c r="I857" s="6" t="n">
        <f aca="false">(B857-B856)/((A857-A856)/1000)</f>
        <v>0.562637362637304</v>
      </c>
      <c r="J857" s="6" t="n">
        <f aca="false">IF(OR(B857&lt;Rules!$B$2,B857&gt;Rules!$B$3,ABS(I857)&gt;Rules!$B$4,OR(B858&lt;Rules!$B$2,B858&gt;Rules!$B$3,ABS(I858)&gt;Rules!$B$4)),1,0)</f>
        <v>0</v>
      </c>
      <c r="K857" s="6" t="str">
        <f aca="false">IF(F857=1,COUNTIF($F$2:F857,1),"")</f>
        <v/>
      </c>
    </row>
    <row r="858" customFormat="false" ht="15" hidden="false" customHeight="false" outlineLevel="0" collapsed="false">
      <c r="A858" s="6" t="n">
        <v>6839.4305</v>
      </c>
      <c r="B858" s="6" t="n">
        <v>1.83809523809524</v>
      </c>
      <c r="C858" s="6" t="n">
        <v>83</v>
      </c>
      <c r="D858" s="6" t="n">
        <v>-1</v>
      </c>
      <c r="E858" s="6" t="n">
        <v>1.81758241758242</v>
      </c>
      <c r="F858" s="6" t="n">
        <v>0</v>
      </c>
      <c r="G858" s="6" t="n">
        <v>0.155311355311355</v>
      </c>
      <c r="H858" s="6" t="str">
        <f aca="false">IF(AND(A858&gt;=Stimuli!$B$2,A858&lt;=Stimuli!$C$2),Stimuli!$A$2,IF(AND(A858&gt;=Stimuli!$B$3,A858&lt;=Stimuli!$C$3),Stimuli!$A$3,IF(AND(A858&gt;=Stimuli!$B$4,A858&lt;=Stimuli!$C$4),Stimuli!$A$4,"")))</f>
        <v>01 Quiet baseline (60s)</v>
      </c>
      <c r="I858" s="6" t="n">
        <f aca="false">(B858-B857)/((A858-A857)/1000)</f>
        <v>-0.562637362637304</v>
      </c>
      <c r="J858" s="6" t="n">
        <f aca="false">IF(OR(B858&lt;Rules!$B$2,B858&gt;Rules!$B$3,ABS(I858)&gt;Rules!$B$4,OR(B859&lt;Rules!$B$2,B859&gt;Rules!$B$3,ABS(I859)&gt;Rules!$B$4)),1,0)</f>
        <v>0</v>
      </c>
      <c r="K858" s="6" t="str">
        <f aca="false">IF(F858=1,COUNTIF($F$2:F858,1),"")</f>
        <v/>
      </c>
    </row>
    <row r="859" customFormat="false" ht="15" hidden="false" customHeight="false" outlineLevel="0" collapsed="false">
      <c r="A859" s="6" t="n">
        <v>6847.243</v>
      </c>
      <c r="B859" s="6" t="n">
        <v>1.83956043956044</v>
      </c>
      <c r="C859" s="6" t="n">
        <v>83</v>
      </c>
      <c r="D859" s="6" t="n">
        <v>-1</v>
      </c>
      <c r="E859" s="6" t="n">
        <v>1.81758241758242</v>
      </c>
      <c r="F859" s="6" t="n">
        <v>0</v>
      </c>
      <c r="G859" s="6" t="n">
        <v>0.155311355311355</v>
      </c>
      <c r="H859" s="6" t="str">
        <f aca="false">IF(AND(A859&gt;=Stimuli!$B$2,A859&lt;=Stimuli!$C$2),Stimuli!$A$2,IF(AND(A859&gt;=Stimuli!$B$3,A859&lt;=Stimuli!$C$3),Stimuli!$A$3,IF(AND(A859&gt;=Stimuli!$B$4,A859&lt;=Stimuli!$C$4),Stimuli!$A$4,"")))</f>
        <v>01 Quiet baseline (60s)</v>
      </c>
      <c r="I859" s="6" t="n">
        <f aca="false">(B859-B858)/((A859-A858)/1000)</f>
        <v>0.187545787545844</v>
      </c>
      <c r="J859" s="6" t="n">
        <f aca="false">IF(OR(B859&lt;Rules!$B$2,B859&gt;Rules!$B$3,ABS(I859)&gt;Rules!$B$4,OR(B860&lt;Rules!$B$2,B860&gt;Rules!$B$3,ABS(I860)&gt;Rules!$B$4)),1,0)</f>
        <v>0</v>
      </c>
      <c r="K859" s="6" t="str">
        <f aca="false">IF(F859=1,COUNTIF($F$2:F859,1),"")</f>
        <v/>
      </c>
    </row>
    <row r="860" customFormat="false" ht="15" hidden="false" customHeight="false" outlineLevel="0" collapsed="false">
      <c r="A860" s="6" t="n">
        <v>6855.0555</v>
      </c>
      <c r="B860" s="6" t="n">
        <v>1.83809523809524</v>
      </c>
      <c r="C860" s="6" t="n">
        <v>83</v>
      </c>
      <c r="D860" s="6" t="n">
        <v>-1</v>
      </c>
      <c r="E860" s="6" t="n">
        <v>1.81758241758242</v>
      </c>
      <c r="F860" s="6" t="n">
        <v>0</v>
      </c>
      <c r="G860" s="6" t="n">
        <v>0.155311355311355</v>
      </c>
      <c r="H860" s="6" t="str">
        <f aca="false">IF(AND(A860&gt;=Stimuli!$B$2,A860&lt;=Stimuli!$C$2),Stimuli!$A$2,IF(AND(A860&gt;=Stimuli!$B$3,A860&lt;=Stimuli!$C$3),Stimuli!$A$3,IF(AND(A860&gt;=Stimuli!$B$4,A860&lt;=Stimuli!$C$4),Stimuli!$A$4,"")))</f>
        <v>01 Quiet baseline (60s)</v>
      </c>
      <c r="I860" s="6" t="n">
        <f aca="false">(B860-B859)/((A860-A859)/1000)</f>
        <v>-0.187545787545844</v>
      </c>
      <c r="J860" s="6" t="n">
        <f aca="false">IF(OR(B860&lt;Rules!$B$2,B860&gt;Rules!$B$3,ABS(I860)&gt;Rules!$B$4,OR(B861&lt;Rules!$B$2,B861&gt;Rules!$B$3,ABS(I861)&gt;Rules!$B$4)),1,0)</f>
        <v>0</v>
      </c>
      <c r="K860" s="6" t="str">
        <f aca="false">IF(F860=1,COUNTIF($F$2:F860,1),"")</f>
        <v/>
      </c>
    </row>
    <row r="861" customFormat="false" ht="15" hidden="false" customHeight="false" outlineLevel="0" collapsed="false">
      <c r="A861" s="6" t="n">
        <v>6862.868</v>
      </c>
      <c r="B861" s="6" t="n">
        <v>1.83809523809524</v>
      </c>
      <c r="C861" s="6" t="n">
        <v>83</v>
      </c>
      <c r="D861" s="6" t="n">
        <v>-1</v>
      </c>
      <c r="E861" s="6" t="n">
        <v>1.81758241758242</v>
      </c>
      <c r="F861" s="6" t="n">
        <v>0</v>
      </c>
      <c r="G861" s="6" t="n">
        <v>0.155311355311355</v>
      </c>
      <c r="H861" s="6" t="str">
        <f aca="false">IF(AND(A861&gt;=Stimuli!$B$2,A861&lt;=Stimuli!$C$2),Stimuli!$A$2,IF(AND(A861&gt;=Stimuli!$B$3,A861&lt;=Stimuli!$C$3),Stimuli!$A$3,IF(AND(A861&gt;=Stimuli!$B$4,A861&lt;=Stimuli!$C$4),Stimuli!$A$4,"")))</f>
        <v>01 Quiet baseline (60s)</v>
      </c>
      <c r="I861" s="6" t="n">
        <f aca="false">(B861-B860)/((A861-A860)/1000)</f>
        <v>0</v>
      </c>
      <c r="J861" s="6" t="n">
        <f aca="false">IF(OR(B861&lt;Rules!$B$2,B861&gt;Rules!$B$3,ABS(I861)&gt;Rules!$B$4,OR(B862&lt;Rules!$B$2,B862&gt;Rules!$B$3,ABS(I862)&gt;Rules!$B$4)),1,0)</f>
        <v>0</v>
      </c>
      <c r="K861" s="6" t="str">
        <f aca="false">IF(F861=1,COUNTIF($F$2:F861,1),"")</f>
        <v/>
      </c>
    </row>
    <row r="862" customFormat="false" ht="15" hidden="false" customHeight="false" outlineLevel="0" collapsed="false">
      <c r="A862" s="6" t="n">
        <v>6870.6805</v>
      </c>
      <c r="B862" s="6" t="n">
        <v>1.83809523809524</v>
      </c>
      <c r="C862" s="6" t="n">
        <v>83</v>
      </c>
      <c r="D862" s="6" t="n">
        <v>-1</v>
      </c>
      <c r="E862" s="6" t="n">
        <v>1.81758241758242</v>
      </c>
      <c r="F862" s="6" t="n">
        <v>0</v>
      </c>
      <c r="G862" s="6" t="n">
        <v>0.155311355311355</v>
      </c>
      <c r="H862" s="6" t="str">
        <f aca="false">IF(AND(A862&gt;=Stimuli!$B$2,A862&lt;=Stimuli!$C$2),Stimuli!$A$2,IF(AND(A862&gt;=Stimuli!$B$3,A862&lt;=Stimuli!$C$3),Stimuli!$A$3,IF(AND(A862&gt;=Stimuli!$B$4,A862&lt;=Stimuli!$C$4),Stimuli!$A$4,"")))</f>
        <v>01 Quiet baseline (60s)</v>
      </c>
      <c r="I862" s="6" t="n">
        <f aca="false">(B862-B861)/((A862-A861)/1000)</f>
        <v>0</v>
      </c>
      <c r="J862" s="6" t="n">
        <f aca="false">IF(OR(B862&lt;Rules!$B$2,B862&gt;Rules!$B$3,ABS(I862)&gt;Rules!$B$4,OR(B863&lt;Rules!$B$2,B863&gt;Rules!$B$3,ABS(I863)&gt;Rules!$B$4)),1,0)</f>
        <v>0</v>
      </c>
      <c r="K862" s="6" t="str">
        <f aca="false">IF(F862=1,COUNTIF($F$2:F862,1),"")</f>
        <v/>
      </c>
    </row>
    <row r="863" customFormat="false" ht="15" hidden="false" customHeight="false" outlineLevel="0" collapsed="false">
      <c r="A863" s="6" t="n">
        <v>6878.493</v>
      </c>
      <c r="B863" s="6" t="n">
        <v>1.83516483516484</v>
      </c>
      <c r="C863" s="6" t="n">
        <v>83</v>
      </c>
      <c r="D863" s="6" t="n">
        <v>-1</v>
      </c>
      <c r="E863" s="6" t="n">
        <v>1.81758241758242</v>
      </c>
      <c r="F863" s="6" t="n">
        <v>0</v>
      </c>
      <c r="G863" s="6" t="n">
        <v>0.155311355311355</v>
      </c>
      <c r="H863" s="6" t="str">
        <f aca="false">IF(AND(A863&gt;=Stimuli!$B$2,A863&lt;=Stimuli!$C$2),Stimuli!$A$2,IF(AND(A863&gt;=Stimuli!$B$3,A863&lt;=Stimuli!$C$3),Stimuli!$A$3,IF(AND(A863&gt;=Stimuli!$B$4,A863&lt;=Stimuli!$C$4),Stimuli!$A$4,"")))</f>
        <v>01 Quiet baseline (60s)</v>
      </c>
      <c r="I863" s="6" t="n">
        <f aca="false">(B863-B862)/((A863-A862)/1000)</f>
        <v>-0.375091575091574</v>
      </c>
      <c r="J863" s="6" t="n">
        <f aca="false">IF(OR(B863&lt;Rules!$B$2,B863&gt;Rules!$B$3,ABS(I863)&gt;Rules!$B$4,OR(B864&lt;Rules!$B$2,B864&gt;Rules!$B$3,ABS(I864)&gt;Rules!$B$4)),1,0)</f>
        <v>0</v>
      </c>
      <c r="K863" s="6" t="str">
        <f aca="false">IF(F863=1,COUNTIF($F$2:F863,1),"")</f>
        <v/>
      </c>
    </row>
    <row r="864" customFormat="false" ht="15" hidden="false" customHeight="false" outlineLevel="0" collapsed="false">
      <c r="A864" s="6" t="n">
        <v>6886.3055</v>
      </c>
      <c r="B864" s="6" t="n">
        <v>1.83809523809524</v>
      </c>
      <c r="C864" s="6" t="n">
        <v>83</v>
      </c>
      <c r="D864" s="6" t="n">
        <v>-1</v>
      </c>
      <c r="E864" s="6" t="n">
        <v>1.81758241758242</v>
      </c>
      <c r="F864" s="6" t="n">
        <v>0</v>
      </c>
      <c r="G864" s="6" t="n">
        <v>0.155311355311355</v>
      </c>
      <c r="H864" s="6" t="str">
        <f aca="false">IF(AND(A864&gt;=Stimuli!$B$2,A864&lt;=Stimuli!$C$2),Stimuli!$A$2,IF(AND(A864&gt;=Stimuli!$B$3,A864&lt;=Stimuli!$C$3),Stimuli!$A$3,IF(AND(A864&gt;=Stimuli!$B$4,A864&lt;=Stimuli!$C$4),Stimuli!$A$4,"")))</f>
        <v>01 Quiet baseline (60s)</v>
      </c>
      <c r="I864" s="6" t="n">
        <f aca="false">(B864-B863)/((A864-A863)/1000)</f>
        <v>0.375091575091574</v>
      </c>
      <c r="J864" s="6" t="n">
        <f aca="false">IF(OR(B864&lt;Rules!$B$2,B864&gt;Rules!$B$3,ABS(I864)&gt;Rules!$B$4,OR(B865&lt;Rules!$B$2,B865&gt;Rules!$B$3,ABS(I865)&gt;Rules!$B$4)),1,0)</f>
        <v>0</v>
      </c>
      <c r="K864" s="6" t="str">
        <f aca="false">IF(F864=1,COUNTIF($F$2:F864,1),"")</f>
        <v/>
      </c>
    </row>
    <row r="865" customFormat="false" ht="15" hidden="false" customHeight="false" outlineLevel="0" collapsed="false">
      <c r="A865" s="6" t="n">
        <v>6894.118</v>
      </c>
      <c r="B865" s="6" t="n">
        <v>1.83223443223443</v>
      </c>
      <c r="C865" s="6" t="n">
        <v>83</v>
      </c>
      <c r="D865" s="6" t="n">
        <v>-1</v>
      </c>
      <c r="E865" s="6" t="n">
        <v>1.81758241758242</v>
      </c>
      <c r="F865" s="6" t="n">
        <v>0</v>
      </c>
      <c r="G865" s="6" t="n">
        <v>0.155311355311355</v>
      </c>
      <c r="H865" s="6" t="str">
        <f aca="false">IF(AND(A865&gt;=Stimuli!$B$2,A865&lt;=Stimuli!$C$2),Stimuli!$A$2,IF(AND(A865&gt;=Stimuli!$B$3,A865&lt;=Stimuli!$C$3),Stimuli!$A$3,IF(AND(A865&gt;=Stimuli!$B$4,A865&lt;=Stimuli!$C$4),Stimuli!$A$4,"")))</f>
        <v>01 Quiet baseline (60s)</v>
      </c>
      <c r="I865" s="6" t="n">
        <f aca="false">(B865-B864)/((A865-A864)/1000)</f>
        <v>-0.750183150183176</v>
      </c>
      <c r="J865" s="6" t="n">
        <f aca="false">IF(OR(B865&lt;Rules!$B$2,B865&gt;Rules!$B$3,ABS(I865)&gt;Rules!$B$4,OR(B866&lt;Rules!$B$2,B866&gt;Rules!$B$3,ABS(I866)&gt;Rules!$B$4)),1,0)</f>
        <v>0</v>
      </c>
      <c r="K865" s="6" t="str">
        <f aca="false">IF(F865=1,COUNTIF($F$2:F865,1),"")</f>
        <v/>
      </c>
    </row>
    <row r="866" customFormat="false" ht="15" hidden="false" customHeight="false" outlineLevel="0" collapsed="false">
      <c r="A866" s="6" t="n">
        <v>6901.9305</v>
      </c>
      <c r="B866" s="6" t="n">
        <v>1.83809523809524</v>
      </c>
      <c r="C866" s="6" t="n">
        <v>83</v>
      </c>
      <c r="D866" s="6" t="n">
        <v>-1</v>
      </c>
      <c r="E866" s="6" t="n">
        <v>1.81758241758242</v>
      </c>
      <c r="F866" s="6" t="n">
        <v>0</v>
      </c>
      <c r="G866" s="6" t="n">
        <v>0.155311355311355</v>
      </c>
      <c r="H866" s="6" t="str">
        <f aca="false">IF(AND(A866&gt;=Stimuli!$B$2,A866&lt;=Stimuli!$C$2),Stimuli!$A$2,IF(AND(A866&gt;=Stimuli!$B$3,A866&lt;=Stimuli!$C$3),Stimuli!$A$3,IF(AND(A866&gt;=Stimuli!$B$4,A866&lt;=Stimuli!$C$4),Stimuli!$A$4,"")))</f>
        <v>01 Quiet baseline (60s)</v>
      </c>
      <c r="I866" s="6" t="n">
        <f aca="false">(B866-B865)/((A866-A865)/1000)</f>
        <v>0.750183150183176</v>
      </c>
      <c r="J866" s="6" t="n">
        <f aca="false">IF(OR(B866&lt;Rules!$B$2,B866&gt;Rules!$B$3,ABS(I866)&gt;Rules!$B$4,OR(B867&lt;Rules!$B$2,B867&gt;Rules!$B$3,ABS(I867)&gt;Rules!$B$4)),1,0)</f>
        <v>0</v>
      </c>
      <c r="K866" s="6" t="str">
        <f aca="false">IF(F866=1,COUNTIF($F$2:F866,1),"")</f>
        <v/>
      </c>
    </row>
    <row r="867" customFormat="false" ht="15" hidden="false" customHeight="false" outlineLevel="0" collapsed="false">
      <c r="A867" s="6" t="n">
        <v>6909.743</v>
      </c>
      <c r="B867" s="6" t="n">
        <v>1.83223443223443</v>
      </c>
      <c r="C867" s="6" t="n">
        <v>83</v>
      </c>
      <c r="D867" s="6" t="n">
        <v>-1</v>
      </c>
      <c r="E867" s="6" t="n">
        <v>1.81758241758242</v>
      </c>
      <c r="F867" s="6" t="n">
        <v>0</v>
      </c>
      <c r="G867" s="6" t="n">
        <v>0.155311355311355</v>
      </c>
      <c r="H867" s="6" t="str">
        <f aca="false">IF(AND(A867&gt;=Stimuli!$B$2,A867&lt;=Stimuli!$C$2),Stimuli!$A$2,IF(AND(A867&gt;=Stimuli!$B$3,A867&lt;=Stimuli!$C$3),Stimuli!$A$3,IF(AND(A867&gt;=Stimuli!$B$4,A867&lt;=Stimuli!$C$4),Stimuli!$A$4,"")))</f>
        <v>01 Quiet baseline (60s)</v>
      </c>
      <c r="I867" s="6" t="n">
        <f aca="false">(B867-B866)/((A867-A866)/1000)</f>
        <v>-0.750183150183176</v>
      </c>
      <c r="J867" s="6" t="n">
        <f aca="false">IF(OR(B867&lt;Rules!$B$2,B867&gt;Rules!$B$3,ABS(I867)&gt;Rules!$B$4,OR(B868&lt;Rules!$B$2,B868&gt;Rules!$B$3,ABS(I868)&gt;Rules!$B$4)),1,0)</f>
        <v>0</v>
      </c>
      <c r="K867" s="6" t="str">
        <f aca="false">IF(F867=1,COUNTIF($F$2:F867,1),"")</f>
        <v/>
      </c>
    </row>
    <row r="868" customFormat="false" ht="15" hidden="false" customHeight="false" outlineLevel="0" collapsed="false">
      <c r="A868" s="6" t="n">
        <v>6917.5555</v>
      </c>
      <c r="B868" s="6" t="n">
        <v>1.83663003663004</v>
      </c>
      <c r="C868" s="6" t="n">
        <v>83</v>
      </c>
      <c r="D868" s="6" t="n">
        <v>-1</v>
      </c>
      <c r="E868" s="6" t="n">
        <v>1.81904761904762</v>
      </c>
      <c r="F868" s="6" t="n">
        <v>0</v>
      </c>
      <c r="G868" s="6" t="n">
        <v>0.155311355311355</v>
      </c>
      <c r="H868" s="6" t="str">
        <f aca="false">IF(AND(A868&gt;=Stimuli!$B$2,A868&lt;=Stimuli!$C$2),Stimuli!$A$2,IF(AND(A868&gt;=Stimuli!$B$3,A868&lt;=Stimuli!$C$3),Stimuli!$A$3,IF(AND(A868&gt;=Stimuli!$B$4,A868&lt;=Stimuli!$C$4),Stimuli!$A$4,"")))</f>
        <v>01 Quiet baseline (60s)</v>
      </c>
      <c r="I868" s="6" t="n">
        <f aca="false">(B868-B867)/((A868-A867)/1000)</f>
        <v>0.562637362637446</v>
      </c>
      <c r="J868" s="6" t="n">
        <f aca="false">IF(OR(B868&lt;Rules!$B$2,B868&gt;Rules!$B$3,ABS(I868)&gt;Rules!$B$4,OR(B869&lt;Rules!$B$2,B869&gt;Rules!$B$3,ABS(I869)&gt;Rules!$B$4)),1,0)</f>
        <v>0</v>
      </c>
      <c r="K868" s="6" t="str">
        <f aca="false">IF(F868=1,COUNTIF($F$2:F868,1),"")</f>
        <v/>
      </c>
    </row>
    <row r="869" customFormat="false" ht="15" hidden="false" customHeight="false" outlineLevel="0" collapsed="false">
      <c r="A869" s="6" t="n">
        <v>6925.368</v>
      </c>
      <c r="B869" s="6" t="n">
        <v>1.82930402930403</v>
      </c>
      <c r="C869" s="6" t="n">
        <v>83</v>
      </c>
      <c r="D869" s="6" t="n">
        <v>-1</v>
      </c>
      <c r="E869" s="6" t="n">
        <v>1.81904761904762</v>
      </c>
      <c r="F869" s="6" t="n">
        <v>0</v>
      </c>
      <c r="G869" s="6" t="n">
        <v>0.155311355311355</v>
      </c>
      <c r="H869" s="6" t="str">
        <f aca="false">IF(AND(A869&gt;=Stimuli!$B$2,A869&lt;=Stimuli!$C$2),Stimuli!$A$2,IF(AND(A869&gt;=Stimuli!$B$3,A869&lt;=Stimuli!$C$3),Stimuli!$A$3,IF(AND(A869&gt;=Stimuli!$B$4,A869&lt;=Stimuli!$C$4),Stimuli!$A$4,"")))</f>
        <v>01 Quiet baseline (60s)</v>
      </c>
      <c r="I869" s="6" t="n">
        <f aca="false">(B869-B868)/((A869-A868)/1000)</f>
        <v>-0.93772893772902</v>
      </c>
      <c r="J869" s="6" t="n">
        <f aca="false">IF(OR(B869&lt;Rules!$B$2,B869&gt;Rules!$B$3,ABS(I869)&gt;Rules!$B$4,OR(B870&lt;Rules!$B$2,B870&gt;Rules!$B$3,ABS(I870)&gt;Rules!$B$4)),1,0)</f>
        <v>0</v>
      </c>
      <c r="K869" s="6" t="str">
        <f aca="false">IF(F869=1,COUNTIF($F$2:F869,1),"")</f>
        <v/>
      </c>
    </row>
    <row r="870" customFormat="false" ht="15" hidden="false" customHeight="false" outlineLevel="0" collapsed="false">
      <c r="A870" s="6" t="n">
        <v>6933.1805</v>
      </c>
      <c r="B870" s="6" t="n">
        <v>1.83516483516484</v>
      </c>
      <c r="C870" s="6" t="n">
        <v>83</v>
      </c>
      <c r="D870" s="6" t="n">
        <v>-1</v>
      </c>
      <c r="E870" s="6" t="n">
        <v>1.81904761904762</v>
      </c>
      <c r="F870" s="6" t="n">
        <v>0</v>
      </c>
      <c r="G870" s="6" t="n">
        <v>0.155311355311355</v>
      </c>
      <c r="H870" s="6" t="str">
        <f aca="false">IF(AND(A870&gt;=Stimuli!$B$2,A870&lt;=Stimuli!$C$2),Stimuli!$A$2,IF(AND(A870&gt;=Stimuli!$B$3,A870&lt;=Stimuli!$C$3),Stimuli!$A$3,IF(AND(A870&gt;=Stimuli!$B$4,A870&lt;=Stimuli!$C$4),Stimuli!$A$4,"")))</f>
        <v>01 Quiet baseline (60s)</v>
      </c>
      <c r="I870" s="6" t="n">
        <f aca="false">(B870-B869)/((A870-A869)/1000)</f>
        <v>0.750183150183176</v>
      </c>
      <c r="J870" s="6" t="n">
        <f aca="false">IF(OR(B870&lt;Rules!$B$2,B870&gt;Rules!$B$3,ABS(I870)&gt;Rules!$B$4,OR(B871&lt;Rules!$B$2,B871&gt;Rules!$B$3,ABS(I871)&gt;Rules!$B$4)),1,0)</f>
        <v>0</v>
      </c>
      <c r="K870" s="6" t="str">
        <f aca="false">IF(F870=1,COUNTIF($F$2:F870,1),"")</f>
        <v/>
      </c>
    </row>
    <row r="871" customFormat="false" ht="15" hidden="false" customHeight="false" outlineLevel="0" collapsed="false">
      <c r="A871" s="6" t="n">
        <v>6940.993</v>
      </c>
      <c r="B871" s="6" t="n">
        <v>1.82930402930403</v>
      </c>
      <c r="C871" s="6" t="n">
        <v>83</v>
      </c>
      <c r="D871" s="6" t="n">
        <v>-1</v>
      </c>
      <c r="E871" s="6" t="n">
        <v>1.81904761904762</v>
      </c>
      <c r="F871" s="6" t="n">
        <v>0</v>
      </c>
      <c r="G871" s="6" t="n">
        <v>0.155311355311355</v>
      </c>
      <c r="H871" s="6" t="str">
        <f aca="false">IF(AND(A871&gt;=Stimuli!$B$2,A871&lt;=Stimuli!$C$2),Stimuli!$A$2,IF(AND(A871&gt;=Stimuli!$B$3,A871&lt;=Stimuli!$C$3),Stimuli!$A$3,IF(AND(A871&gt;=Stimuli!$B$4,A871&lt;=Stimuli!$C$4),Stimuli!$A$4,"")))</f>
        <v>01 Quiet baseline (60s)</v>
      </c>
      <c r="I871" s="6" t="n">
        <f aca="false">(B871-B870)/((A871-A870)/1000)</f>
        <v>-0.750183150183176</v>
      </c>
      <c r="J871" s="6" t="n">
        <f aca="false">IF(OR(B871&lt;Rules!$B$2,B871&gt;Rules!$B$3,ABS(I871)&gt;Rules!$B$4,OR(B872&lt;Rules!$B$2,B872&gt;Rules!$B$3,ABS(I872)&gt;Rules!$B$4)),1,0)</f>
        <v>0</v>
      </c>
      <c r="K871" s="6" t="str">
        <f aca="false">IF(F871=1,COUNTIF($F$2:F871,1),"")</f>
        <v/>
      </c>
    </row>
    <row r="872" customFormat="false" ht="15" hidden="false" customHeight="false" outlineLevel="0" collapsed="false">
      <c r="A872" s="6" t="n">
        <v>6948.8055</v>
      </c>
      <c r="B872" s="6" t="n">
        <v>1.83369963369963</v>
      </c>
      <c r="C872" s="6" t="n">
        <v>83</v>
      </c>
      <c r="D872" s="6" t="n">
        <v>-1</v>
      </c>
      <c r="E872" s="6" t="n">
        <v>1.81904761904762</v>
      </c>
      <c r="F872" s="6" t="n">
        <v>0</v>
      </c>
      <c r="G872" s="6" t="n">
        <v>0.155311355311355</v>
      </c>
      <c r="H872" s="6" t="str">
        <f aca="false">IF(AND(A872&gt;=Stimuli!$B$2,A872&lt;=Stimuli!$C$2),Stimuli!$A$2,IF(AND(A872&gt;=Stimuli!$B$3,A872&lt;=Stimuli!$C$3),Stimuli!$A$3,IF(AND(A872&gt;=Stimuli!$B$4,A872&lt;=Stimuli!$C$4),Stimuli!$A$4,"")))</f>
        <v>01 Quiet baseline (60s)</v>
      </c>
      <c r="I872" s="6" t="n">
        <f aca="false">(B872-B871)/((A872-A871)/1000)</f>
        <v>0.562637362637304</v>
      </c>
      <c r="J872" s="6" t="n">
        <f aca="false">IF(OR(B872&lt;Rules!$B$2,B872&gt;Rules!$B$3,ABS(I872)&gt;Rules!$B$4,OR(B873&lt;Rules!$B$2,B873&gt;Rules!$B$3,ABS(I873)&gt;Rules!$B$4)),1,0)</f>
        <v>0</v>
      </c>
      <c r="K872" s="6" t="str">
        <f aca="false">IF(F872=1,COUNTIF($F$2:F872,1),"")</f>
        <v/>
      </c>
    </row>
    <row r="873" customFormat="false" ht="15" hidden="false" customHeight="false" outlineLevel="0" collapsed="false">
      <c r="A873" s="6" t="n">
        <v>6956.618</v>
      </c>
      <c r="B873" s="6" t="n">
        <v>1.82930402930403</v>
      </c>
      <c r="C873" s="6" t="n">
        <v>83</v>
      </c>
      <c r="D873" s="6" t="n">
        <v>-1</v>
      </c>
      <c r="E873" s="6" t="n">
        <v>1.81904761904762</v>
      </c>
      <c r="F873" s="6" t="n">
        <v>0</v>
      </c>
      <c r="G873" s="6" t="n">
        <v>0.155311355311355</v>
      </c>
      <c r="H873" s="6" t="str">
        <f aca="false">IF(AND(A873&gt;=Stimuli!$B$2,A873&lt;=Stimuli!$C$2),Stimuli!$A$2,IF(AND(A873&gt;=Stimuli!$B$3,A873&lt;=Stimuli!$C$3),Stimuli!$A$3,IF(AND(A873&gt;=Stimuli!$B$4,A873&lt;=Stimuli!$C$4),Stimuli!$A$4,"")))</f>
        <v>01 Quiet baseline (60s)</v>
      </c>
      <c r="I873" s="6" t="n">
        <f aca="false">(B873-B872)/((A873-A872)/1000)</f>
        <v>-0.562637362637304</v>
      </c>
      <c r="J873" s="6" t="n">
        <f aca="false">IF(OR(B873&lt;Rules!$B$2,B873&gt;Rules!$B$3,ABS(I873)&gt;Rules!$B$4,OR(B874&lt;Rules!$B$2,B874&gt;Rules!$B$3,ABS(I874)&gt;Rules!$B$4)),1,0)</f>
        <v>0</v>
      </c>
      <c r="K873" s="6" t="str">
        <f aca="false">IF(F873=1,COUNTIF($F$2:F873,1),"")</f>
        <v/>
      </c>
    </row>
    <row r="874" customFormat="false" ht="15" hidden="false" customHeight="false" outlineLevel="0" collapsed="false">
      <c r="A874" s="6" t="n">
        <v>6964.4305</v>
      </c>
      <c r="B874" s="6" t="n">
        <v>1.83223443223443</v>
      </c>
      <c r="C874" s="6" t="n">
        <v>83</v>
      </c>
      <c r="D874" s="6" t="n">
        <v>-1</v>
      </c>
      <c r="E874" s="6" t="n">
        <v>1.81904761904762</v>
      </c>
      <c r="F874" s="6" t="n">
        <v>0</v>
      </c>
      <c r="G874" s="6" t="n">
        <v>0.155311355311355</v>
      </c>
      <c r="H874" s="6" t="str">
        <f aca="false">IF(AND(A874&gt;=Stimuli!$B$2,A874&lt;=Stimuli!$C$2),Stimuli!$A$2,IF(AND(A874&gt;=Stimuli!$B$3,A874&lt;=Stimuli!$C$3),Stimuli!$A$3,IF(AND(A874&gt;=Stimuli!$B$4,A874&lt;=Stimuli!$C$4),Stimuli!$A$4,"")))</f>
        <v>01 Quiet baseline (60s)</v>
      </c>
      <c r="I874" s="6" t="n">
        <f aca="false">(B874-B873)/((A874-A873)/1000)</f>
        <v>0.375091575091574</v>
      </c>
      <c r="J874" s="6" t="n">
        <f aca="false">IF(OR(B874&lt;Rules!$B$2,B874&gt;Rules!$B$3,ABS(I874)&gt;Rules!$B$4,OR(B875&lt;Rules!$B$2,B875&gt;Rules!$B$3,ABS(I875)&gt;Rules!$B$4)),1,0)</f>
        <v>0</v>
      </c>
      <c r="K874" s="6" t="str">
        <f aca="false">IF(F874=1,COUNTIF($F$2:F874,1),"")</f>
        <v/>
      </c>
    </row>
    <row r="875" customFormat="false" ht="15" hidden="false" customHeight="false" outlineLevel="0" collapsed="false">
      <c r="A875" s="6" t="n">
        <v>6972.243</v>
      </c>
      <c r="B875" s="6" t="n">
        <v>1.82930402930403</v>
      </c>
      <c r="C875" s="6" t="n">
        <v>83</v>
      </c>
      <c r="D875" s="6" t="n">
        <v>-1</v>
      </c>
      <c r="E875" s="6" t="n">
        <v>1.81904761904762</v>
      </c>
      <c r="F875" s="6" t="n">
        <v>0</v>
      </c>
      <c r="G875" s="6" t="n">
        <v>0.155311355311355</v>
      </c>
      <c r="H875" s="6" t="str">
        <f aca="false">IF(AND(A875&gt;=Stimuli!$B$2,A875&lt;=Stimuli!$C$2),Stimuli!$A$2,IF(AND(A875&gt;=Stimuli!$B$3,A875&lt;=Stimuli!$C$3),Stimuli!$A$3,IF(AND(A875&gt;=Stimuli!$B$4,A875&lt;=Stimuli!$C$4),Stimuli!$A$4,"")))</f>
        <v>01 Quiet baseline (60s)</v>
      </c>
      <c r="I875" s="6" t="n">
        <f aca="false">(B875-B874)/((A875-A874)/1000)</f>
        <v>-0.375091575091574</v>
      </c>
      <c r="J875" s="6" t="n">
        <f aca="false">IF(OR(B875&lt;Rules!$B$2,B875&gt;Rules!$B$3,ABS(I875)&gt;Rules!$B$4,OR(B876&lt;Rules!$B$2,B876&gt;Rules!$B$3,ABS(I876)&gt;Rules!$B$4)),1,0)</f>
        <v>0</v>
      </c>
      <c r="K875" s="6" t="str">
        <f aca="false">IF(F875=1,COUNTIF($F$2:F875,1),"")</f>
        <v/>
      </c>
    </row>
    <row r="876" customFormat="false" ht="15" hidden="false" customHeight="false" outlineLevel="0" collapsed="false">
      <c r="A876" s="6" t="n">
        <v>6980.0555</v>
      </c>
      <c r="B876" s="6" t="n">
        <v>1.82930402930403</v>
      </c>
      <c r="C876" s="6" t="n">
        <v>83</v>
      </c>
      <c r="D876" s="6" t="n">
        <v>-1</v>
      </c>
      <c r="E876" s="6" t="n">
        <v>1.81904761904762</v>
      </c>
      <c r="F876" s="6" t="n">
        <v>0</v>
      </c>
      <c r="G876" s="6" t="n">
        <v>0.155311355311355</v>
      </c>
      <c r="H876" s="6" t="str">
        <f aca="false">IF(AND(A876&gt;=Stimuli!$B$2,A876&lt;=Stimuli!$C$2),Stimuli!$A$2,IF(AND(A876&gt;=Stimuli!$B$3,A876&lt;=Stimuli!$C$3),Stimuli!$A$3,IF(AND(A876&gt;=Stimuli!$B$4,A876&lt;=Stimuli!$C$4),Stimuli!$A$4,"")))</f>
        <v>01 Quiet baseline (60s)</v>
      </c>
      <c r="I876" s="6" t="n">
        <f aca="false">(B876-B875)/((A876-A875)/1000)</f>
        <v>0</v>
      </c>
      <c r="J876" s="6" t="n">
        <f aca="false">IF(OR(B876&lt;Rules!$B$2,B876&gt;Rules!$B$3,ABS(I876)&gt;Rules!$B$4,OR(B877&lt;Rules!$B$2,B877&gt;Rules!$B$3,ABS(I877)&gt;Rules!$B$4)),1,0)</f>
        <v>0</v>
      </c>
      <c r="K876" s="6" t="str">
        <f aca="false">IF(F876=1,COUNTIF($F$2:F876,1),"")</f>
        <v/>
      </c>
    </row>
    <row r="877" customFormat="false" ht="15" hidden="false" customHeight="false" outlineLevel="0" collapsed="false">
      <c r="A877" s="6" t="n">
        <v>6987.868</v>
      </c>
      <c r="B877" s="6" t="n">
        <v>1.82783882783883</v>
      </c>
      <c r="C877" s="6" t="n">
        <v>83</v>
      </c>
      <c r="D877" s="6" t="n">
        <v>-1</v>
      </c>
      <c r="E877" s="6" t="n">
        <v>1.81904761904762</v>
      </c>
      <c r="F877" s="6" t="n">
        <v>0</v>
      </c>
      <c r="G877" s="6" t="n">
        <v>0.155311355311355</v>
      </c>
      <c r="H877" s="6" t="str">
        <f aca="false">IF(AND(A877&gt;=Stimuli!$B$2,A877&lt;=Stimuli!$C$2),Stimuli!$A$2,IF(AND(A877&gt;=Stimuli!$B$3,A877&lt;=Stimuli!$C$3),Stimuli!$A$3,IF(AND(A877&gt;=Stimuli!$B$4,A877&lt;=Stimuli!$C$4),Stimuli!$A$4,"")))</f>
        <v>01 Quiet baseline (60s)</v>
      </c>
      <c r="I877" s="6" t="n">
        <f aca="false">(B877-B876)/((A877-A876)/1000)</f>
        <v>-0.18754578754573</v>
      </c>
      <c r="J877" s="6" t="n">
        <f aca="false">IF(OR(B877&lt;Rules!$B$2,B877&gt;Rules!$B$3,ABS(I877)&gt;Rules!$B$4,OR(B878&lt;Rules!$B$2,B878&gt;Rules!$B$3,ABS(I878)&gt;Rules!$B$4)),1,0)</f>
        <v>0</v>
      </c>
      <c r="K877" s="6" t="str">
        <f aca="false">IF(F877=1,COUNTIF($F$2:F877,1),"")</f>
        <v/>
      </c>
    </row>
    <row r="878" customFormat="false" ht="15" hidden="false" customHeight="false" outlineLevel="0" collapsed="false">
      <c r="A878" s="6" t="n">
        <v>6995.6805</v>
      </c>
      <c r="B878" s="6" t="n">
        <v>1.82783882783883</v>
      </c>
      <c r="C878" s="6" t="n">
        <v>83</v>
      </c>
      <c r="D878" s="6" t="n">
        <v>-1</v>
      </c>
      <c r="E878" s="6" t="n">
        <v>1.81904761904762</v>
      </c>
      <c r="F878" s="6" t="n">
        <v>0</v>
      </c>
      <c r="G878" s="6" t="n">
        <v>0.155311355311355</v>
      </c>
      <c r="H878" s="6" t="str">
        <f aca="false">IF(AND(A878&gt;=Stimuli!$B$2,A878&lt;=Stimuli!$C$2),Stimuli!$A$2,IF(AND(A878&gt;=Stimuli!$B$3,A878&lt;=Stimuli!$C$3),Stimuli!$A$3,IF(AND(A878&gt;=Stimuli!$B$4,A878&lt;=Stimuli!$C$4),Stimuli!$A$4,"")))</f>
        <v>01 Quiet baseline (60s)</v>
      </c>
      <c r="I878" s="6" t="n">
        <f aca="false">(B878-B877)/((A878-A877)/1000)</f>
        <v>0</v>
      </c>
      <c r="J878" s="6" t="n">
        <f aca="false">IF(OR(B878&lt;Rules!$B$2,B878&gt;Rules!$B$3,ABS(I878)&gt;Rules!$B$4,OR(B879&lt;Rules!$B$2,B879&gt;Rules!$B$3,ABS(I879)&gt;Rules!$B$4)),1,0)</f>
        <v>0</v>
      </c>
      <c r="K878" s="6" t="str">
        <f aca="false">IF(F878=1,COUNTIF($F$2:F878,1),"")</f>
        <v/>
      </c>
    </row>
    <row r="879" customFormat="false" ht="15" hidden="false" customHeight="false" outlineLevel="0" collapsed="false">
      <c r="A879" s="6" t="n">
        <v>7003.493</v>
      </c>
      <c r="B879" s="6" t="n">
        <v>1.82930402930403</v>
      </c>
      <c r="C879" s="6" t="n">
        <v>83</v>
      </c>
      <c r="D879" s="6" t="n">
        <v>-1</v>
      </c>
      <c r="E879" s="6" t="n">
        <v>1.81904761904762</v>
      </c>
      <c r="F879" s="6" t="n">
        <v>0</v>
      </c>
      <c r="G879" s="6" t="n">
        <v>0.155311355311355</v>
      </c>
      <c r="H879" s="6" t="str">
        <f aca="false">IF(AND(A879&gt;=Stimuli!$B$2,A879&lt;=Stimuli!$C$2),Stimuli!$A$2,IF(AND(A879&gt;=Stimuli!$B$3,A879&lt;=Stimuli!$C$3),Stimuli!$A$3,IF(AND(A879&gt;=Stimuli!$B$4,A879&lt;=Stimuli!$C$4),Stimuli!$A$4,"")))</f>
        <v>01 Quiet baseline (60s)</v>
      </c>
      <c r="I879" s="6" t="n">
        <f aca="false">(B879-B878)/((A879-A878)/1000)</f>
        <v>0.18754578754573</v>
      </c>
      <c r="J879" s="6" t="n">
        <f aca="false">IF(OR(B879&lt;Rules!$B$2,B879&gt;Rules!$B$3,ABS(I879)&gt;Rules!$B$4,OR(B880&lt;Rules!$B$2,B880&gt;Rules!$B$3,ABS(I880)&gt;Rules!$B$4)),1,0)</f>
        <v>0</v>
      </c>
      <c r="K879" s="6" t="str">
        <f aca="false">IF(F879=1,COUNTIF($F$2:F879,1),"")</f>
        <v/>
      </c>
    </row>
    <row r="880" customFormat="false" ht="15" hidden="false" customHeight="false" outlineLevel="0" collapsed="false">
      <c r="A880" s="6" t="n">
        <v>7011.3055</v>
      </c>
      <c r="B880" s="6" t="n">
        <v>1.82490842490843</v>
      </c>
      <c r="C880" s="6" t="n">
        <v>83</v>
      </c>
      <c r="D880" s="6" t="n">
        <v>-1</v>
      </c>
      <c r="E880" s="6" t="n">
        <v>1.81904761904762</v>
      </c>
      <c r="F880" s="6" t="n">
        <v>0</v>
      </c>
      <c r="G880" s="6" t="n">
        <v>0.155311355311355</v>
      </c>
      <c r="H880" s="6" t="str">
        <f aca="false">IF(AND(A880&gt;=Stimuli!$B$2,A880&lt;=Stimuli!$C$2),Stimuli!$A$2,IF(AND(A880&gt;=Stimuli!$B$3,A880&lt;=Stimuli!$C$3),Stimuli!$A$3,IF(AND(A880&gt;=Stimuli!$B$4,A880&lt;=Stimuli!$C$4),Stimuli!$A$4,"")))</f>
        <v>01 Quiet baseline (60s)</v>
      </c>
      <c r="I880" s="6" t="n">
        <f aca="false">(B880-B879)/((A880-A879)/1000)</f>
        <v>-0.562637362637304</v>
      </c>
      <c r="J880" s="6" t="n">
        <f aca="false">IF(OR(B880&lt;Rules!$B$2,B880&gt;Rules!$B$3,ABS(I880)&gt;Rules!$B$4,OR(B881&lt;Rules!$B$2,B881&gt;Rules!$B$3,ABS(I881)&gt;Rules!$B$4)),1,0)</f>
        <v>0</v>
      </c>
      <c r="K880" s="6" t="str">
        <f aca="false">IF(F880=1,COUNTIF($F$2:F880,1),"")</f>
        <v/>
      </c>
    </row>
    <row r="881" customFormat="false" ht="15" hidden="false" customHeight="false" outlineLevel="0" collapsed="false">
      <c r="A881" s="6" t="n">
        <v>7019.118</v>
      </c>
      <c r="B881" s="6" t="n">
        <v>1.82930402930403</v>
      </c>
      <c r="C881" s="6" t="n">
        <v>83</v>
      </c>
      <c r="D881" s="6" t="n">
        <v>-1</v>
      </c>
      <c r="E881" s="6" t="n">
        <v>1.81904761904762</v>
      </c>
      <c r="F881" s="6" t="n">
        <v>0</v>
      </c>
      <c r="G881" s="6" t="n">
        <v>0.155311355311355</v>
      </c>
      <c r="H881" s="6" t="str">
        <f aca="false">IF(AND(A881&gt;=Stimuli!$B$2,A881&lt;=Stimuli!$C$2),Stimuli!$A$2,IF(AND(A881&gt;=Stimuli!$B$3,A881&lt;=Stimuli!$C$3),Stimuli!$A$3,IF(AND(A881&gt;=Stimuli!$B$4,A881&lt;=Stimuli!$C$4),Stimuli!$A$4,"")))</f>
        <v>01 Quiet baseline (60s)</v>
      </c>
      <c r="I881" s="6" t="n">
        <f aca="false">(B881-B880)/((A881-A880)/1000)</f>
        <v>0.562637362637304</v>
      </c>
      <c r="J881" s="6" t="n">
        <f aca="false">IF(OR(B881&lt;Rules!$B$2,B881&gt;Rules!$B$3,ABS(I881)&gt;Rules!$B$4,OR(B882&lt;Rules!$B$2,B882&gt;Rules!$B$3,ABS(I882)&gt;Rules!$B$4)),1,0)</f>
        <v>0</v>
      </c>
      <c r="K881" s="6" t="str">
        <f aca="false">IF(F881=1,COUNTIF($F$2:F881,1),"")</f>
        <v/>
      </c>
    </row>
    <row r="882" customFormat="false" ht="15" hidden="false" customHeight="false" outlineLevel="0" collapsed="false">
      <c r="A882" s="6" t="n">
        <v>7026.9305</v>
      </c>
      <c r="B882" s="6" t="n">
        <v>1.82344322344322</v>
      </c>
      <c r="C882" s="6" t="n">
        <v>83</v>
      </c>
      <c r="D882" s="6" t="n">
        <v>-1</v>
      </c>
      <c r="E882" s="6" t="n">
        <v>1.81904761904762</v>
      </c>
      <c r="F882" s="6" t="n">
        <v>0</v>
      </c>
      <c r="G882" s="6" t="n">
        <v>0.155311355311355</v>
      </c>
      <c r="H882" s="6" t="str">
        <f aca="false">IF(AND(A882&gt;=Stimuli!$B$2,A882&lt;=Stimuli!$C$2),Stimuli!$A$2,IF(AND(A882&gt;=Stimuli!$B$3,A882&lt;=Stimuli!$C$3),Stimuli!$A$3,IF(AND(A882&gt;=Stimuli!$B$4,A882&lt;=Stimuli!$C$4),Stimuli!$A$4,"")))</f>
        <v>01 Quiet baseline (60s)</v>
      </c>
      <c r="I882" s="6" t="n">
        <f aca="false">(B882-B881)/((A882-A881)/1000)</f>
        <v>-0.750183150183176</v>
      </c>
      <c r="J882" s="6" t="n">
        <f aca="false">IF(OR(B882&lt;Rules!$B$2,B882&gt;Rules!$B$3,ABS(I882)&gt;Rules!$B$4,OR(B883&lt;Rules!$B$2,B883&gt;Rules!$B$3,ABS(I883)&gt;Rules!$B$4)),1,0)</f>
        <v>0</v>
      </c>
      <c r="K882" s="6" t="str">
        <f aca="false">IF(F882=1,COUNTIF($F$2:F882,1),"")</f>
        <v/>
      </c>
    </row>
    <row r="883" customFormat="false" ht="15" hidden="false" customHeight="false" outlineLevel="0" collapsed="false">
      <c r="A883" s="6" t="n">
        <v>7034.743</v>
      </c>
      <c r="B883" s="6" t="n">
        <v>1.82930402930403</v>
      </c>
      <c r="C883" s="6" t="n">
        <v>83</v>
      </c>
      <c r="D883" s="6" t="n">
        <v>-1</v>
      </c>
      <c r="E883" s="6" t="n">
        <v>1.81904761904762</v>
      </c>
      <c r="F883" s="6" t="n">
        <v>0</v>
      </c>
      <c r="G883" s="6" t="n">
        <v>0.155311355311355</v>
      </c>
      <c r="H883" s="6" t="str">
        <f aca="false">IF(AND(A883&gt;=Stimuli!$B$2,A883&lt;=Stimuli!$C$2),Stimuli!$A$2,IF(AND(A883&gt;=Stimuli!$B$3,A883&lt;=Stimuli!$C$3),Stimuli!$A$3,IF(AND(A883&gt;=Stimuli!$B$4,A883&lt;=Stimuli!$C$4),Stimuli!$A$4,"")))</f>
        <v>01 Quiet baseline (60s)</v>
      </c>
      <c r="I883" s="6" t="n">
        <f aca="false">(B883-B882)/((A883-A882)/1000)</f>
        <v>0.750183150183176</v>
      </c>
      <c r="J883" s="6" t="n">
        <f aca="false">IF(OR(B883&lt;Rules!$B$2,B883&gt;Rules!$B$3,ABS(I883)&gt;Rules!$B$4,OR(B884&lt;Rules!$B$2,B884&gt;Rules!$B$3,ABS(I884)&gt;Rules!$B$4)),1,0)</f>
        <v>0</v>
      </c>
      <c r="K883" s="6" t="str">
        <f aca="false">IF(F883=1,COUNTIF($F$2:F883,1),"")</f>
        <v/>
      </c>
    </row>
    <row r="884" customFormat="false" ht="15" hidden="false" customHeight="false" outlineLevel="0" collapsed="false">
      <c r="A884" s="6" t="n">
        <v>7042.5555</v>
      </c>
      <c r="B884" s="6" t="n">
        <v>1.82197802197802</v>
      </c>
      <c r="C884" s="6" t="n">
        <v>83</v>
      </c>
      <c r="D884" s="6" t="n">
        <v>-1</v>
      </c>
      <c r="E884" s="6" t="n">
        <v>1.81904761904762</v>
      </c>
      <c r="F884" s="6" t="n">
        <v>0</v>
      </c>
      <c r="G884" s="6" t="n">
        <v>0.155311355311355</v>
      </c>
      <c r="H884" s="6" t="str">
        <f aca="false">IF(AND(A884&gt;=Stimuli!$B$2,A884&lt;=Stimuli!$C$2),Stimuli!$A$2,IF(AND(A884&gt;=Stimuli!$B$3,A884&lt;=Stimuli!$C$3),Stimuli!$A$3,IF(AND(A884&gt;=Stimuli!$B$4,A884&lt;=Stimuli!$C$4),Stimuli!$A$4,"")))</f>
        <v>01 Quiet baseline (60s)</v>
      </c>
      <c r="I884" s="6" t="n">
        <f aca="false">(B884-B883)/((A884-A883)/1000)</f>
        <v>-0.93772893772902</v>
      </c>
      <c r="J884" s="6" t="n">
        <f aca="false">IF(OR(B884&lt;Rules!$B$2,B884&gt;Rules!$B$3,ABS(I884)&gt;Rules!$B$4,OR(B885&lt;Rules!$B$2,B885&gt;Rules!$B$3,ABS(I885)&gt;Rules!$B$4)),1,0)</f>
        <v>0</v>
      </c>
      <c r="K884" s="6" t="str">
        <f aca="false">IF(F884=1,COUNTIF($F$2:F884,1),"")</f>
        <v/>
      </c>
    </row>
    <row r="885" customFormat="false" ht="15" hidden="false" customHeight="false" outlineLevel="0" collapsed="false">
      <c r="A885" s="6" t="n">
        <v>7050.368</v>
      </c>
      <c r="B885" s="6" t="n">
        <v>1.82783882783883</v>
      </c>
      <c r="C885" s="6" t="n">
        <v>83</v>
      </c>
      <c r="D885" s="6" t="n">
        <v>-1</v>
      </c>
      <c r="E885" s="6" t="n">
        <v>1.81904761904762</v>
      </c>
      <c r="F885" s="6" t="n">
        <v>0</v>
      </c>
      <c r="G885" s="6" t="n">
        <v>0.155311355311355</v>
      </c>
      <c r="H885" s="6" t="str">
        <f aca="false">IF(AND(A885&gt;=Stimuli!$B$2,A885&lt;=Stimuli!$C$2),Stimuli!$A$2,IF(AND(A885&gt;=Stimuli!$B$3,A885&lt;=Stimuli!$C$3),Stimuli!$A$3,IF(AND(A885&gt;=Stimuli!$B$4,A885&lt;=Stimuli!$C$4),Stimuli!$A$4,"")))</f>
        <v>01 Quiet baseline (60s)</v>
      </c>
      <c r="I885" s="6" t="n">
        <f aca="false">(B885-B884)/((A885-A884)/1000)</f>
        <v>0.75018315018329</v>
      </c>
      <c r="J885" s="6" t="n">
        <f aca="false">IF(OR(B885&lt;Rules!$B$2,B885&gt;Rules!$B$3,ABS(I885)&gt;Rules!$B$4,OR(B886&lt;Rules!$B$2,B886&gt;Rules!$B$3,ABS(I886)&gt;Rules!$B$4)),1,0)</f>
        <v>0</v>
      </c>
      <c r="K885" s="6" t="str">
        <f aca="false">IF(F885=1,COUNTIF($F$2:F885,1),"")</f>
        <v/>
      </c>
    </row>
    <row r="886" customFormat="false" ht="15" hidden="false" customHeight="false" outlineLevel="0" collapsed="false">
      <c r="A886" s="6" t="n">
        <v>7058.1805</v>
      </c>
      <c r="B886" s="6" t="n">
        <v>1.82197802197802</v>
      </c>
      <c r="C886" s="6" t="n">
        <v>83</v>
      </c>
      <c r="D886" s="6" t="n">
        <v>-1</v>
      </c>
      <c r="E886" s="6" t="n">
        <v>1.82051282051282</v>
      </c>
      <c r="F886" s="6" t="n">
        <v>0</v>
      </c>
      <c r="G886" s="6" t="n">
        <v>0.155311355311355</v>
      </c>
      <c r="H886" s="6" t="str">
        <f aca="false">IF(AND(A886&gt;=Stimuli!$B$2,A886&lt;=Stimuli!$C$2),Stimuli!$A$2,IF(AND(A886&gt;=Stimuli!$B$3,A886&lt;=Stimuli!$C$3),Stimuli!$A$3,IF(AND(A886&gt;=Stimuli!$B$4,A886&lt;=Stimuli!$C$4),Stimuli!$A$4,"")))</f>
        <v>01 Quiet baseline (60s)</v>
      </c>
      <c r="I886" s="6" t="n">
        <f aca="false">(B886-B885)/((A886-A885)/1000)</f>
        <v>-0.75018315018329</v>
      </c>
      <c r="J886" s="6" t="n">
        <f aca="false">IF(OR(B886&lt;Rules!$B$2,B886&gt;Rules!$B$3,ABS(I886)&gt;Rules!$B$4,OR(B887&lt;Rules!$B$2,B887&gt;Rules!$B$3,ABS(I887)&gt;Rules!$B$4)),1,0)</f>
        <v>0</v>
      </c>
      <c r="K886" s="6" t="str">
        <f aca="false">IF(F886=1,COUNTIF($F$2:F886,1),"")</f>
        <v/>
      </c>
    </row>
    <row r="887" customFormat="false" ht="15" hidden="false" customHeight="false" outlineLevel="0" collapsed="false">
      <c r="A887" s="6" t="n">
        <v>7065.993</v>
      </c>
      <c r="B887" s="6" t="n">
        <v>1.82783882783883</v>
      </c>
      <c r="C887" s="6" t="n">
        <v>83</v>
      </c>
      <c r="D887" s="6" t="n">
        <v>-1</v>
      </c>
      <c r="E887" s="6" t="n">
        <v>1.82051282051282</v>
      </c>
      <c r="F887" s="6" t="n">
        <v>0</v>
      </c>
      <c r="G887" s="6" t="n">
        <v>0.155311355311355</v>
      </c>
      <c r="H887" s="6" t="str">
        <f aca="false">IF(AND(A887&gt;=Stimuli!$B$2,A887&lt;=Stimuli!$C$2),Stimuli!$A$2,IF(AND(A887&gt;=Stimuli!$B$3,A887&lt;=Stimuli!$C$3),Stimuli!$A$3,IF(AND(A887&gt;=Stimuli!$B$4,A887&lt;=Stimuli!$C$4),Stimuli!$A$4,"")))</f>
        <v>01 Quiet baseline (60s)</v>
      </c>
      <c r="I887" s="6" t="n">
        <f aca="false">(B887-B886)/((A887-A886)/1000)</f>
        <v>0.75018315018329</v>
      </c>
      <c r="J887" s="6" t="n">
        <f aca="false">IF(OR(B887&lt;Rules!$B$2,B887&gt;Rules!$B$3,ABS(I887)&gt;Rules!$B$4,OR(B888&lt;Rules!$B$2,B888&gt;Rules!$B$3,ABS(I888)&gt;Rules!$B$4)),1,0)</f>
        <v>0</v>
      </c>
      <c r="K887" s="6" t="str">
        <f aca="false">IF(F887=1,COUNTIF($F$2:F887,1),"")</f>
        <v/>
      </c>
    </row>
    <row r="888" customFormat="false" ht="15" hidden="false" customHeight="false" outlineLevel="0" collapsed="false">
      <c r="A888" s="6" t="n">
        <v>7073.8055</v>
      </c>
      <c r="B888" s="6" t="n">
        <v>1.82197802197802</v>
      </c>
      <c r="C888" s="6" t="n">
        <v>83</v>
      </c>
      <c r="D888" s="6" t="n">
        <v>-1</v>
      </c>
      <c r="E888" s="6" t="n">
        <v>1.82051282051282</v>
      </c>
      <c r="F888" s="6" t="n">
        <v>0</v>
      </c>
      <c r="G888" s="6" t="n">
        <v>0.155311355311355</v>
      </c>
      <c r="H888" s="6" t="str">
        <f aca="false">IF(AND(A888&gt;=Stimuli!$B$2,A888&lt;=Stimuli!$C$2),Stimuli!$A$2,IF(AND(A888&gt;=Stimuli!$B$3,A888&lt;=Stimuli!$C$3),Stimuli!$A$3,IF(AND(A888&gt;=Stimuli!$B$4,A888&lt;=Stimuli!$C$4),Stimuli!$A$4,"")))</f>
        <v>01 Quiet baseline (60s)</v>
      </c>
      <c r="I888" s="6" t="n">
        <f aca="false">(B888-B887)/((A888-A887)/1000)</f>
        <v>-0.75018315018329</v>
      </c>
      <c r="J888" s="6" t="n">
        <f aca="false">IF(OR(B888&lt;Rules!$B$2,B888&gt;Rules!$B$3,ABS(I888)&gt;Rules!$B$4,OR(B889&lt;Rules!$B$2,B889&gt;Rules!$B$3,ABS(I889)&gt;Rules!$B$4)),1,0)</f>
        <v>0</v>
      </c>
      <c r="K888" s="6" t="str">
        <f aca="false">IF(F888=1,COUNTIF($F$2:F888,1),"")</f>
        <v/>
      </c>
    </row>
    <row r="889" customFormat="false" ht="15" hidden="false" customHeight="false" outlineLevel="0" collapsed="false">
      <c r="A889" s="6" t="n">
        <v>7081.618</v>
      </c>
      <c r="B889" s="6" t="n">
        <v>1.82490842490843</v>
      </c>
      <c r="C889" s="6" t="n">
        <v>83</v>
      </c>
      <c r="D889" s="6" t="n">
        <v>-1</v>
      </c>
      <c r="E889" s="6" t="n">
        <v>1.82051282051282</v>
      </c>
      <c r="F889" s="6" t="n">
        <v>0</v>
      </c>
      <c r="G889" s="6" t="n">
        <v>0.155311355311355</v>
      </c>
      <c r="H889" s="6" t="str">
        <f aca="false">IF(AND(A889&gt;=Stimuli!$B$2,A889&lt;=Stimuli!$C$2),Stimuli!$A$2,IF(AND(A889&gt;=Stimuli!$B$3,A889&lt;=Stimuli!$C$3),Stimuli!$A$3,IF(AND(A889&gt;=Stimuli!$B$4,A889&lt;=Stimuli!$C$4),Stimuli!$A$4,"")))</f>
        <v>01 Quiet baseline (60s)</v>
      </c>
      <c r="I889" s="6" t="n">
        <f aca="false">(B889-B888)/((A889-A888)/1000)</f>
        <v>0.375091575091716</v>
      </c>
      <c r="J889" s="6" t="n">
        <f aca="false">IF(OR(B889&lt;Rules!$B$2,B889&gt;Rules!$B$3,ABS(I889)&gt;Rules!$B$4,OR(B890&lt;Rules!$B$2,B890&gt;Rules!$B$3,ABS(I890)&gt;Rules!$B$4)),1,0)</f>
        <v>0</v>
      </c>
      <c r="K889" s="6" t="str">
        <f aca="false">IF(F889=1,COUNTIF($F$2:F889,1),"")</f>
        <v/>
      </c>
    </row>
    <row r="890" customFormat="false" ht="15" hidden="false" customHeight="false" outlineLevel="0" collapsed="false">
      <c r="A890" s="6" t="n">
        <v>7089.4305</v>
      </c>
      <c r="B890" s="6" t="n">
        <v>1.82197802197802</v>
      </c>
      <c r="C890" s="6" t="n">
        <v>83</v>
      </c>
      <c r="D890" s="6" t="n">
        <v>-1</v>
      </c>
      <c r="E890" s="6" t="n">
        <v>1.82051282051282</v>
      </c>
      <c r="F890" s="6" t="n">
        <v>0</v>
      </c>
      <c r="G890" s="6" t="n">
        <v>0.155311355311355</v>
      </c>
      <c r="H890" s="6" t="str">
        <f aca="false">IF(AND(A890&gt;=Stimuli!$B$2,A890&lt;=Stimuli!$C$2),Stimuli!$A$2,IF(AND(A890&gt;=Stimuli!$B$3,A890&lt;=Stimuli!$C$3),Stimuli!$A$3,IF(AND(A890&gt;=Stimuli!$B$4,A890&lt;=Stimuli!$C$4),Stimuli!$A$4,"")))</f>
        <v>01 Quiet baseline (60s)</v>
      </c>
      <c r="I890" s="6" t="n">
        <f aca="false">(B890-B889)/((A890-A889)/1000)</f>
        <v>-0.375091575091716</v>
      </c>
      <c r="J890" s="6" t="n">
        <f aca="false">IF(OR(B890&lt;Rules!$B$2,B890&gt;Rules!$B$3,ABS(I890)&gt;Rules!$B$4,OR(B891&lt;Rules!$B$2,B891&gt;Rules!$B$3,ABS(I891)&gt;Rules!$B$4)),1,0)</f>
        <v>0</v>
      </c>
      <c r="K890" s="6" t="str">
        <f aca="false">IF(F890=1,COUNTIF($F$2:F890,1),"")</f>
        <v/>
      </c>
    </row>
    <row r="891" customFormat="false" ht="15" hidden="false" customHeight="false" outlineLevel="0" collapsed="false">
      <c r="A891" s="6" t="n">
        <v>7097.243</v>
      </c>
      <c r="B891" s="6" t="n">
        <v>1.82344322344322</v>
      </c>
      <c r="C891" s="6" t="n">
        <v>83</v>
      </c>
      <c r="D891" s="6" t="n">
        <v>-1</v>
      </c>
      <c r="E891" s="6" t="n">
        <v>1.82051282051282</v>
      </c>
      <c r="F891" s="6" t="n">
        <v>0</v>
      </c>
      <c r="G891" s="6" t="n">
        <v>0.155311355311355</v>
      </c>
      <c r="H891" s="6" t="str">
        <f aca="false">IF(AND(A891&gt;=Stimuli!$B$2,A891&lt;=Stimuli!$C$2),Stimuli!$A$2,IF(AND(A891&gt;=Stimuli!$B$3,A891&lt;=Stimuli!$C$3),Stimuli!$A$3,IF(AND(A891&gt;=Stimuli!$B$4,A891&lt;=Stimuli!$C$4),Stimuli!$A$4,"")))</f>
        <v>01 Quiet baseline (60s)</v>
      </c>
      <c r="I891" s="6" t="n">
        <f aca="false">(B891-B890)/((A891-A890)/1000)</f>
        <v>0.187545787545844</v>
      </c>
      <c r="J891" s="6" t="n">
        <f aca="false">IF(OR(B891&lt;Rules!$B$2,B891&gt;Rules!$B$3,ABS(I891)&gt;Rules!$B$4,OR(B892&lt;Rules!$B$2,B892&gt;Rules!$B$3,ABS(I892)&gt;Rules!$B$4)),1,0)</f>
        <v>0</v>
      </c>
      <c r="K891" s="6" t="str">
        <f aca="false">IF(F891=1,COUNTIF($F$2:F891,1),"")</f>
        <v/>
      </c>
    </row>
    <row r="892" customFormat="false" ht="15" hidden="false" customHeight="false" outlineLevel="0" collapsed="false">
      <c r="A892" s="6" t="n">
        <v>7105.0555</v>
      </c>
      <c r="B892" s="6" t="n">
        <v>1.82197802197802</v>
      </c>
      <c r="C892" s="6" t="n">
        <v>83</v>
      </c>
      <c r="D892" s="6" t="n">
        <v>-1</v>
      </c>
      <c r="E892" s="6" t="n">
        <v>1.82051282051282</v>
      </c>
      <c r="F892" s="6" t="n">
        <v>0</v>
      </c>
      <c r="G892" s="6" t="n">
        <v>0.155311355311355</v>
      </c>
      <c r="H892" s="6" t="str">
        <f aca="false">IF(AND(A892&gt;=Stimuli!$B$2,A892&lt;=Stimuli!$C$2),Stimuli!$A$2,IF(AND(A892&gt;=Stimuli!$B$3,A892&lt;=Stimuli!$C$3),Stimuli!$A$3,IF(AND(A892&gt;=Stimuli!$B$4,A892&lt;=Stimuli!$C$4),Stimuli!$A$4,"")))</f>
        <v>01 Quiet baseline (60s)</v>
      </c>
      <c r="I892" s="6" t="n">
        <f aca="false">(B892-B891)/((A892-A891)/1000)</f>
        <v>-0.187545787545844</v>
      </c>
      <c r="J892" s="6" t="n">
        <f aca="false">IF(OR(B892&lt;Rules!$B$2,B892&gt;Rules!$B$3,ABS(I892)&gt;Rules!$B$4,OR(B893&lt;Rules!$B$2,B893&gt;Rules!$B$3,ABS(I893)&gt;Rules!$B$4)),1,0)</f>
        <v>0</v>
      </c>
      <c r="K892" s="6" t="str">
        <f aca="false">IF(F892=1,COUNTIF($F$2:F892,1),"")</f>
        <v/>
      </c>
    </row>
    <row r="893" customFormat="false" ht="15" hidden="false" customHeight="false" outlineLevel="0" collapsed="false">
      <c r="A893" s="6" t="n">
        <v>7112.868</v>
      </c>
      <c r="B893" s="6" t="n">
        <v>1.82197802197802</v>
      </c>
      <c r="C893" s="6" t="n">
        <v>83</v>
      </c>
      <c r="D893" s="6" t="n">
        <v>-1</v>
      </c>
      <c r="E893" s="6" t="n">
        <v>1.82051282051282</v>
      </c>
      <c r="F893" s="6" t="n">
        <v>0</v>
      </c>
      <c r="G893" s="6" t="n">
        <v>0.155311355311355</v>
      </c>
      <c r="H893" s="6" t="str">
        <f aca="false">IF(AND(A893&gt;=Stimuli!$B$2,A893&lt;=Stimuli!$C$2),Stimuli!$A$2,IF(AND(A893&gt;=Stimuli!$B$3,A893&lt;=Stimuli!$C$3),Stimuli!$A$3,IF(AND(A893&gt;=Stimuli!$B$4,A893&lt;=Stimuli!$C$4),Stimuli!$A$4,"")))</f>
        <v>01 Quiet baseline (60s)</v>
      </c>
      <c r="I893" s="6" t="n">
        <f aca="false">(B893-B892)/((A893-A892)/1000)</f>
        <v>0</v>
      </c>
      <c r="J893" s="6" t="n">
        <f aca="false">IF(OR(B893&lt;Rules!$B$2,B893&gt;Rules!$B$3,ABS(I893)&gt;Rules!$B$4,OR(B894&lt;Rules!$B$2,B894&gt;Rules!$B$3,ABS(I894)&gt;Rules!$B$4)),1,0)</f>
        <v>0</v>
      </c>
      <c r="K893" s="6" t="str">
        <f aca="false">IF(F893=1,COUNTIF($F$2:F893,1),"")</f>
        <v/>
      </c>
    </row>
    <row r="894" customFormat="false" ht="15" hidden="false" customHeight="false" outlineLevel="0" collapsed="false">
      <c r="A894" s="6" t="n">
        <v>7120.6805</v>
      </c>
      <c r="B894" s="6" t="n">
        <v>1.82344322344322</v>
      </c>
      <c r="C894" s="6" t="n">
        <v>83</v>
      </c>
      <c r="D894" s="6" t="n">
        <v>-1</v>
      </c>
      <c r="E894" s="6" t="n">
        <v>1.82051282051282</v>
      </c>
      <c r="F894" s="6" t="n">
        <v>0</v>
      </c>
      <c r="G894" s="6" t="n">
        <v>0.155311355311355</v>
      </c>
      <c r="H894" s="6" t="str">
        <f aca="false">IF(AND(A894&gt;=Stimuli!$B$2,A894&lt;=Stimuli!$C$2),Stimuli!$A$2,IF(AND(A894&gt;=Stimuli!$B$3,A894&lt;=Stimuli!$C$3),Stimuli!$A$3,IF(AND(A894&gt;=Stimuli!$B$4,A894&lt;=Stimuli!$C$4),Stimuli!$A$4,"")))</f>
        <v>01 Quiet baseline (60s)</v>
      </c>
      <c r="I894" s="6" t="n">
        <f aca="false">(B894-B893)/((A894-A893)/1000)</f>
        <v>0.187545787545844</v>
      </c>
      <c r="J894" s="6" t="n">
        <f aca="false">IF(OR(B894&lt;Rules!$B$2,B894&gt;Rules!$B$3,ABS(I894)&gt;Rules!$B$4,OR(B895&lt;Rules!$B$2,B895&gt;Rules!$B$3,ABS(I895)&gt;Rules!$B$4)),1,0)</f>
        <v>0</v>
      </c>
      <c r="K894" s="6" t="str">
        <f aca="false">IF(F894=1,COUNTIF($F$2:F894,1),"")</f>
        <v/>
      </c>
    </row>
    <row r="895" customFormat="false" ht="15" hidden="false" customHeight="false" outlineLevel="0" collapsed="false">
      <c r="A895" s="6" t="n">
        <v>7128.493</v>
      </c>
      <c r="B895" s="6" t="n">
        <v>1.82051282051282</v>
      </c>
      <c r="C895" s="6" t="n">
        <v>83</v>
      </c>
      <c r="D895" s="6" t="n">
        <v>-1</v>
      </c>
      <c r="E895" s="6" t="n">
        <v>1.82197802197802</v>
      </c>
      <c r="F895" s="6" t="n">
        <v>0</v>
      </c>
      <c r="G895" s="6" t="n">
        <v>0.155311355311355</v>
      </c>
      <c r="H895" s="6" t="str">
        <f aca="false">IF(AND(A895&gt;=Stimuli!$B$2,A895&lt;=Stimuli!$C$2),Stimuli!$A$2,IF(AND(A895&gt;=Stimuli!$B$3,A895&lt;=Stimuli!$C$3),Stimuli!$A$3,IF(AND(A895&gt;=Stimuli!$B$4,A895&lt;=Stimuli!$C$4),Stimuli!$A$4,"")))</f>
        <v>01 Quiet baseline (60s)</v>
      </c>
      <c r="I895" s="6" t="n">
        <f aca="false">(B895-B894)/((A895-A894)/1000)</f>
        <v>-0.375091575091574</v>
      </c>
      <c r="J895" s="6" t="n">
        <f aca="false">IF(OR(B895&lt;Rules!$B$2,B895&gt;Rules!$B$3,ABS(I895)&gt;Rules!$B$4,OR(B896&lt;Rules!$B$2,B896&gt;Rules!$B$3,ABS(I896)&gt;Rules!$B$4)),1,0)</f>
        <v>0</v>
      </c>
      <c r="K895" s="6" t="str">
        <f aca="false">IF(F895=1,COUNTIF($F$2:F895,1),"")</f>
        <v/>
      </c>
    </row>
    <row r="896" customFormat="false" ht="15" hidden="false" customHeight="false" outlineLevel="0" collapsed="false">
      <c r="A896" s="6" t="n">
        <v>7136.3055</v>
      </c>
      <c r="B896" s="6" t="n">
        <v>1.82344322344322</v>
      </c>
      <c r="C896" s="6" t="n">
        <v>83</v>
      </c>
      <c r="D896" s="6" t="n">
        <v>-1</v>
      </c>
      <c r="E896" s="6" t="n">
        <v>1.82197802197802</v>
      </c>
      <c r="F896" s="6" t="n">
        <v>0</v>
      </c>
      <c r="G896" s="6" t="n">
        <v>0.155311355311355</v>
      </c>
      <c r="H896" s="6" t="str">
        <f aca="false">IF(AND(A896&gt;=Stimuli!$B$2,A896&lt;=Stimuli!$C$2),Stimuli!$A$2,IF(AND(A896&gt;=Stimuli!$B$3,A896&lt;=Stimuli!$C$3),Stimuli!$A$3,IF(AND(A896&gt;=Stimuli!$B$4,A896&lt;=Stimuli!$C$4),Stimuli!$A$4,"")))</f>
        <v>01 Quiet baseline (60s)</v>
      </c>
      <c r="I896" s="6" t="n">
        <f aca="false">(B896-B895)/((A896-A895)/1000)</f>
        <v>0.375091575091574</v>
      </c>
      <c r="J896" s="6" t="n">
        <f aca="false">IF(OR(B896&lt;Rules!$B$2,B896&gt;Rules!$B$3,ABS(I896)&gt;Rules!$B$4,OR(B897&lt;Rules!$B$2,B897&gt;Rules!$B$3,ABS(I897)&gt;Rules!$B$4)),1,0)</f>
        <v>0</v>
      </c>
      <c r="K896" s="6" t="str">
        <f aca="false">IF(F896=1,COUNTIF($F$2:F896,1),"")</f>
        <v/>
      </c>
    </row>
    <row r="897" customFormat="false" ht="15" hidden="false" customHeight="false" outlineLevel="0" collapsed="false">
      <c r="A897" s="6" t="n">
        <v>7144.118</v>
      </c>
      <c r="B897" s="6" t="n">
        <v>1.81904761904762</v>
      </c>
      <c r="C897" s="6" t="n">
        <v>83</v>
      </c>
      <c r="D897" s="6" t="n">
        <v>-1</v>
      </c>
      <c r="E897" s="6" t="n">
        <v>1.82197802197802</v>
      </c>
      <c r="F897" s="6" t="n">
        <v>0</v>
      </c>
      <c r="G897" s="6" t="n">
        <v>0.155311355311355</v>
      </c>
      <c r="H897" s="6" t="str">
        <f aca="false">IF(AND(A897&gt;=Stimuli!$B$2,A897&lt;=Stimuli!$C$2),Stimuli!$A$2,IF(AND(A897&gt;=Stimuli!$B$3,A897&lt;=Stimuli!$C$3),Stimuli!$A$3,IF(AND(A897&gt;=Stimuli!$B$4,A897&lt;=Stimuli!$C$4),Stimuli!$A$4,"")))</f>
        <v>01 Quiet baseline (60s)</v>
      </c>
      <c r="I897" s="6" t="n">
        <f aca="false">(B897-B896)/((A897-A896)/1000)</f>
        <v>-0.562637362637304</v>
      </c>
      <c r="J897" s="6" t="n">
        <f aca="false">IF(OR(B897&lt;Rules!$B$2,B897&gt;Rules!$B$3,ABS(I897)&gt;Rules!$B$4,OR(B898&lt;Rules!$B$2,B898&gt;Rules!$B$3,ABS(I898)&gt;Rules!$B$4)),1,0)</f>
        <v>0</v>
      </c>
      <c r="K897" s="6" t="str">
        <f aca="false">IF(F897=1,COUNTIF($F$2:F897,1),"")</f>
        <v/>
      </c>
    </row>
    <row r="898" customFormat="false" ht="15" hidden="false" customHeight="false" outlineLevel="0" collapsed="false">
      <c r="A898" s="6" t="n">
        <v>7151.9305</v>
      </c>
      <c r="B898" s="6" t="n">
        <v>1.82344322344322</v>
      </c>
      <c r="C898" s="6" t="n">
        <v>83</v>
      </c>
      <c r="D898" s="6" t="n">
        <v>-1</v>
      </c>
      <c r="E898" s="6" t="n">
        <v>1.82197802197802</v>
      </c>
      <c r="F898" s="6" t="n">
        <v>0</v>
      </c>
      <c r="G898" s="6" t="n">
        <v>0.155311355311355</v>
      </c>
      <c r="H898" s="6" t="str">
        <f aca="false">IF(AND(A898&gt;=Stimuli!$B$2,A898&lt;=Stimuli!$C$2),Stimuli!$A$2,IF(AND(A898&gt;=Stimuli!$B$3,A898&lt;=Stimuli!$C$3),Stimuli!$A$3,IF(AND(A898&gt;=Stimuli!$B$4,A898&lt;=Stimuli!$C$4),Stimuli!$A$4,"")))</f>
        <v>01 Quiet baseline (60s)</v>
      </c>
      <c r="I898" s="6" t="n">
        <f aca="false">(B898-B897)/((A898-A897)/1000)</f>
        <v>0.562637362637304</v>
      </c>
      <c r="J898" s="6" t="n">
        <f aca="false">IF(OR(B898&lt;Rules!$B$2,B898&gt;Rules!$B$3,ABS(I898)&gt;Rules!$B$4,OR(B899&lt;Rules!$B$2,B899&gt;Rules!$B$3,ABS(I899)&gt;Rules!$B$4)),1,0)</f>
        <v>0</v>
      </c>
      <c r="K898" s="6" t="str">
        <f aca="false">IF(F898=1,COUNTIF($F$2:F898,1),"")</f>
        <v/>
      </c>
    </row>
    <row r="899" customFormat="false" ht="15" hidden="false" customHeight="false" outlineLevel="0" collapsed="false">
      <c r="A899" s="6" t="n">
        <v>7159.743</v>
      </c>
      <c r="B899" s="6" t="n">
        <v>1.81758241758242</v>
      </c>
      <c r="C899" s="6" t="n">
        <v>83</v>
      </c>
      <c r="D899" s="6" t="n">
        <v>718.75</v>
      </c>
      <c r="E899" s="6" t="n">
        <v>1.82197802197802</v>
      </c>
      <c r="F899" s="6" t="n">
        <v>0</v>
      </c>
      <c r="G899" s="6" t="n">
        <v>0.155311355311355</v>
      </c>
      <c r="H899" s="6" t="str">
        <f aca="false">IF(AND(A899&gt;=Stimuli!$B$2,A899&lt;=Stimuli!$C$2),Stimuli!$A$2,IF(AND(A899&gt;=Stimuli!$B$3,A899&lt;=Stimuli!$C$3),Stimuli!$A$3,IF(AND(A899&gt;=Stimuli!$B$4,A899&lt;=Stimuli!$C$4),Stimuli!$A$4,"")))</f>
        <v>01 Quiet baseline (60s)</v>
      </c>
      <c r="I899" s="6" t="n">
        <f aca="false">(B899-B898)/((A899-A898)/1000)</f>
        <v>-0.750183150183034</v>
      </c>
      <c r="J899" s="6" t="n">
        <f aca="false">IF(OR(B899&lt;Rules!$B$2,B899&gt;Rules!$B$3,ABS(I899)&gt;Rules!$B$4,OR(B900&lt;Rules!$B$2,B900&gt;Rules!$B$3,ABS(I900)&gt;Rules!$B$4)),1,0)</f>
        <v>0</v>
      </c>
      <c r="K899" s="6" t="str">
        <f aca="false">IF(F899=1,COUNTIF($F$2:F899,1),"")</f>
        <v/>
      </c>
    </row>
    <row r="900" customFormat="false" ht="15" hidden="false" customHeight="false" outlineLevel="0" collapsed="false">
      <c r="A900" s="6" t="n">
        <v>7167.5555</v>
      </c>
      <c r="B900" s="6" t="n">
        <v>1.82344322344322</v>
      </c>
      <c r="C900" s="6" t="n">
        <v>83</v>
      </c>
      <c r="D900" s="6" t="n">
        <v>-1</v>
      </c>
      <c r="E900" s="6" t="n">
        <v>1.82197802197802</v>
      </c>
      <c r="F900" s="6" t="n">
        <v>0</v>
      </c>
      <c r="G900" s="6" t="n">
        <v>0</v>
      </c>
      <c r="H900" s="6" t="str">
        <f aca="false">IF(AND(A900&gt;=Stimuli!$B$2,A900&lt;=Stimuli!$C$2),Stimuli!$A$2,IF(AND(A900&gt;=Stimuli!$B$3,A900&lt;=Stimuli!$C$3),Stimuli!$A$3,IF(AND(A900&gt;=Stimuli!$B$4,A900&lt;=Stimuli!$C$4),Stimuli!$A$4,"")))</f>
        <v>01 Quiet baseline (60s)</v>
      </c>
      <c r="I900" s="6" t="n">
        <f aca="false">(B900-B899)/((A900-A899)/1000)</f>
        <v>0.750183150183034</v>
      </c>
      <c r="J900" s="6" t="n">
        <f aca="false">IF(OR(B900&lt;Rules!$B$2,B900&gt;Rules!$B$3,ABS(I900)&gt;Rules!$B$4,OR(B901&lt;Rules!$B$2,B901&gt;Rules!$B$3,ABS(I901)&gt;Rules!$B$4)),1,0)</f>
        <v>0</v>
      </c>
      <c r="K900" s="6" t="str">
        <f aca="false">IF(F900=1,COUNTIF($F$2:F900,1),"")</f>
        <v/>
      </c>
    </row>
    <row r="901" customFormat="false" ht="15" hidden="false" customHeight="false" outlineLevel="0" collapsed="false">
      <c r="A901" s="6" t="n">
        <v>7175.368</v>
      </c>
      <c r="B901" s="6" t="n">
        <v>1.81758241758242</v>
      </c>
      <c r="C901" s="6" t="n">
        <v>83</v>
      </c>
      <c r="D901" s="6" t="n">
        <v>-1</v>
      </c>
      <c r="E901" s="6" t="n">
        <v>1.82197802197802</v>
      </c>
      <c r="F901" s="6" t="n">
        <v>0</v>
      </c>
      <c r="G901" s="6" t="n">
        <v>0</v>
      </c>
      <c r="H901" s="6" t="str">
        <f aca="false">IF(AND(A901&gt;=Stimuli!$B$2,A901&lt;=Stimuli!$C$2),Stimuli!$A$2,IF(AND(A901&gt;=Stimuli!$B$3,A901&lt;=Stimuli!$C$3),Stimuli!$A$3,IF(AND(A901&gt;=Stimuli!$B$4,A901&lt;=Stimuli!$C$4),Stimuli!$A$4,"")))</f>
        <v>01 Quiet baseline (60s)</v>
      </c>
      <c r="I901" s="6" t="n">
        <f aca="false">(B901-B900)/((A901-A900)/1000)</f>
        <v>-0.750183150183034</v>
      </c>
      <c r="J901" s="6" t="n">
        <f aca="false">IF(OR(B901&lt;Rules!$B$2,B901&gt;Rules!$B$3,ABS(I901)&gt;Rules!$B$4,OR(B902&lt;Rules!$B$2,B902&gt;Rules!$B$3,ABS(I902)&gt;Rules!$B$4)),1,0)</f>
        <v>0</v>
      </c>
      <c r="K901" s="6" t="str">
        <f aca="false">IF(F901=1,COUNTIF($F$2:F901,1),"")</f>
        <v/>
      </c>
    </row>
    <row r="902" customFormat="false" ht="15" hidden="false" customHeight="false" outlineLevel="0" collapsed="false">
      <c r="A902" s="6" t="n">
        <v>7183.1805</v>
      </c>
      <c r="B902" s="6" t="n">
        <v>1.82344322344322</v>
      </c>
      <c r="C902" s="6" t="n">
        <v>83</v>
      </c>
      <c r="D902" s="6" t="n">
        <v>-1</v>
      </c>
      <c r="E902" s="6" t="n">
        <v>1.82197802197802</v>
      </c>
      <c r="F902" s="6" t="n">
        <v>0</v>
      </c>
      <c r="G902" s="6" t="n">
        <v>0</v>
      </c>
      <c r="H902" s="6" t="str">
        <f aca="false">IF(AND(A902&gt;=Stimuli!$B$2,A902&lt;=Stimuli!$C$2),Stimuli!$A$2,IF(AND(A902&gt;=Stimuli!$B$3,A902&lt;=Stimuli!$C$3),Stimuli!$A$3,IF(AND(A902&gt;=Stimuli!$B$4,A902&lt;=Stimuli!$C$4),Stimuli!$A$4,"")))</f>
        <v>01 Quiet baseline (60s)</v>
      </c>
      <c r="I902" s="6" t="n">
        <f aca="false">(B902-B901)/((A902-A901)/1000)</f>
        <v>0.750183150183034</v>
      </c>
      <c r="J902" s="6" t="n">
        <f aca="false">IF(OR(B902&lt;Rules!$B$2,B902&gt;Rules!$B$3,ABS(I902)&gt;Rules!$B$4,OR(B903&lt;Rules!$B$2,B903&gt;Rules!$B$3,ABS(I903)&gt;Rules!$B$4)),1,0)</f>
        <v>0</v>
      </c>
      <c r="K902" s="6" t="str">
        <f aca="false">IF(F902=1,COUNTIF($F$2:F902,1),"")</f>
        <v/>
      </c>
    </row>
    <row r="903" customFormat="false" ht="15" hidden="false" customHeight="false" outlineLevel="0" collapsed="false">
      <c r="A903" s="6" t="n">
        <v>7190.993</v>
      </c>
      <c r="B903" s="6" t="n">
        <v>1.81611721611722</v>
      </c>
      <c r="C903" s="6" t="n">
        <v>83</v>
      </c>
      <c r="D903" s="6" t="n">
        <v>-1</v>
      </c>
      <c r="E903" s="6" t="n">
        <v>1.82197802197802</v>
      </c>
      <c r="F903" s="6" t="n">
        <v>0</v>
      </c>
      <c r="G903" s="6" t="n">
        <v>0</v>
      </c>
      <c r="H903" s="6" t="str">
        <f aca="false">IF(AND(A903&gt;=Stimuli!$B$2,A903&lt;=Stimuli!$C$2),Stimuli!$A$2,IF(AND(A903&gt;=Stimuli!$B$3,A903&lt;=Stimuli!$C$3),Stimuli!$A$3,IF(AND(A903&gt;=Stimuli!$B$4,A903&lt;=Stimuli!$C$4),Stimuli!$A$4,"")))</f>
        <v>01 Quiet baseline (60s)</v>
      </c>
      <c r="I903" s="6" t="n">
        <f aca="false">(B903-B902)/((A903-A902)/1000)</f>
        <v>-0.937728937728878</v>
      </c>
      <c r="J903" s="6" t="n">
        <f aca="false">IF(OR(B903&lt;Rules!$B$2,B903&gt;Rules!$B$3,ABS(I903)&gt;Rules!$B$4,OR(B904&lt;Rules!$B$2,B904&gt;Rules!$B$3,ABS(I904)&gt;Rules!$B$4)),1,0)</f>
        <v>0</v>
      </c>
      <c r="K903" s="6" t="str">
        <f aca="false">IF(F903=1,COUNTIF($F$2:F903,1),"")</f>
        <v/>
      </c>
    </row>
    <row r="904" customFormat="false" ht="15" hidden="false" customHeight="false" outlineLevel="0" collapsed="false">
      <c r="A904" s="6" t="n">
        <v>7198.8055</v>
      </c>
      <c r="B904" s="6" t="n">
        <v>1.82197802197802</v>
      </c>
      <c r="C904" s="6" t="n">
        <v>83</v>
      </c>
      <c r="D904" s="6" t="n">
        <v>-1</v>
      </c>
      <c r="E904" s="6" t="n">
        <v>1.82197802197802</v>
      </c>
      <c r="F904" s="6" t="n">
        <v>0</v>
      </c>
      <c r="G904" s="6" t="n">
        <v>0</v>
      </c>
      <c r="H904" s="6" t="str">
        <f aca="false">IF(AND(A904&gt;=Stimuli!$B$2,A904&lt;=Stimuli!$C$2),Stimuli!$A$2,IF(AND(A904&gt;=Stimuli!$B$3,A904&lt;=Stimuli!$C$3),Stimuli!$A$3,IF(AND(A904&gt;=Stimuli!$B$4,A904&lt;=Stimuli!$C$4),Stimuli!$A$4,"")))</f>
        <v>01 Quiet baseline (60s)</v>
      </c>
      <c r="I904" s="6" t="n">
        <f aca="false">(B904-B903)/((A904-A903)/1000)</f>
        <v>0.750183150183034</v>
      </c>
      <c r="J904" s="6" t="n">
        <f aca="false">IF(OR(B904&lt;Rules!$B$2,B904&gt;Rules!$B$3,ABS(I904)&gt;Rules!$B$4,OR(B905&lt;Rules!$B$2,B905&gt;Rules!$B$3,ABS(I905)&gt;Rules!$B$4)),1,0)</f>
        <v>0</v>
      </c>
      <c r="K904" s="6" t="str">
        <f aca="false">IF(F904=1,COUNTIF($F$2:F904,1),"")</f>
        <v/>
      </c>
    </row>
    <row r="905" customFormat="false" ht="15" hidden="false" customHeight="false" outlineLevel="0" collapsed="false">
      <c r="A905" s="6" t="n">
        <v>7206.618</v>
      </c>
      <c r="B905" s="6" t="n">
        <v>1.81758241758242</v>
      </c>
      <c r="C905" s="6" t="n">
        <v>83</v>
      </c>
      <c r="D905" s="6" t="n">
        <v>-1</v>
      </c>
      <c r="E905" s="6" t="n">
        <v>1.82197802197802</v>
      </c>
      <c r="F905" s="6" t="n">
        <v>0</v>
      </c>
      <c r="G905" s="6" t="n">
        <v>0</v>
      </c>
      <c r="H905" s="6" t="str">
        <f aca="false">IF(AND(A905&gt;=Stimuli!$B$2,A905&lt;=Stimuli!$C$2),Stimuli!$A$2,IF(AND(A905&gt;=Stimuli!$B$3,A905&lt;=Stimuli!$C$3),Stimuli!$A$3,IF(AND(A905&gt;=Stimuli!$B$4,A905&lt;=Stimuli!$C$4),Stimuli!$A$4,"")))</f>
        <v>01 Quiet baseline (60s)</v>
      </c>
      <c r="I905" s="6" t="n">
        <f aca="false">(B905-B904)/((A905-A904)/1000)</f>
        <v>-0.56263736263719</v>
      </c>
      <c r="J905" s="6" t="n">
        <f aca="false">IF(OR(B905&lt;Rules!$B$2,B905&gt;Rules!$B$3,ABS(I905)&gt;Rules!$B$4,OR(B906&lt;Rules!$B$2,B906&gt;Rules!$B$3,ABS(I906)&gt;Rules!$B$4)),1,0)</f>
        <v>0</v>
      </c>
      <c r="K905" s="6" t="str">
        <f aca="false">IF(F905=1,COUNTIF($F$2:F905,1),"")</f>
        <v/>
      </c>
    </row>
    <row r="906" customFormat="false" ht="15" hidden="false" customHeight="false" outlineLevel="0" collapsed="false">
      <c r="A906" s="6" t="n">
        <v>7214.4305</v>
      </c>
      <c r="B906" s="6" t="n">
        <v>1.82051282051282</v>
      </c>
      <c r="C906" s="6" t="n">
        <v>83</v>
      </c>
      <c r="D906" s="6" t="n">
        <v>-1</v>
      </c>
      <c r="E906" s="6" t="n">
        <v>1.82197802197802</v>
      </c>
      <c r="F906" s="6" t="n">
        <v>0</v>
      </c>
      <c r="G906" s="6" t="n">
        <v>0</v>
      </c>
      <c r="H906" s="6" t="str">
        <f aca="false">IF(AND(A906&gt;=Stimuli!$B$2,A906&lt;=Stimuli!$C$2),Stimuli!$A$2,IF(AND(A906&gt;=Stimuli!$B$3,A906&lt;=Stimuli!$C$3),Stimuli!$A$3,IF(AND(A906&gt;=Stimuli!$B$4,A906&lt;=Stimuli!$C$4),Stimuli!$A$4,"")))</f>
        <v>01 Quiet baseline (60s)</v>
      </c>
      <c r="I906" s="6" t="n">
        <f aca="false">(B906-B905)/((A906-A905)/1000)</f>
        <v>0.37509157509146</v>
      </c>
      <c r="J906" s="6" t="n">
        <f aca="false">IF(OR(B906&lt;Rules!$B$2,B906&gt;Rules!$B$3,ABS(I906)&gt;Rules!$B$4,OR(B907&lt;Rules!$B$2,B907&gt;Rules!$B$3,ABS(I907)&gt;Rules!$B$4)),1,0)</f>
        <v>0</v>
      </c>
      <c r="K906" s="6" t="str">
        <f aca="false">IF(F906=1,COUNTIF($F$2:F906,1),"")</f>
        <v/>
      </c>
    </row>
    <row r="907" customFormat="false" ht="15" hidden="false" customHeight="false" outlineLevel="0" collapsed="false">
      <c r="A907" s="6" t="n">
        <v>7222.243</v>
      </c>
      <c r="B907" s="6" t="n">
        <v>1.81758241758242</v>
      </c>
      <c r="C907" s="6" t="n">
        <v>83</v>
      </c>
      <c r="D907" s="6" t="n">
        <v>-1</v>
      </c>
      <c r="E907" s="6" t="n">
        <v>1.82197802197802</v>
      </c>
      <c r="F907" s="6" t="n">
        <v>0</v>
      </c>
      <c r="G907" s="6" t="n">
        <v>0</v>
      </c>
      <c r="H907" s="6" t="str">
        <f aca="false">IF(AND(A907&gt;=Stimuli!$B$2,A907&lt;=Stimuli!$C$2),Stimuli!$A$2,IF(AND(A907&gt;=Stimuli!$B$3,A907&lt;=Stimuli!$C$3),Stimuli!$A$3,IF(AND(A907&gt;=Stimuli!$B$4,A907&lt;=Stimuli!$C$4),Stimuli!$A$4,"")))</f>
        <v>01 Quiet baseline (60s)</v>
      </c>
      <c r="I907" s="6" t="n">
        <f aca="false">(B907-B906)/((A907-A906)/1000)</f>
        <v>-0.37509157509146</v>
      </c>
      <c r="J907" s="6" t="n">
        <f aca="false">IF(OR(B907&lt;Rules!$B$2,B907&gt;Rules!$B$3,ABS(I907)&gt;Rules!$B$4,OR(B908&lt;Rules!$B$2,B908&gt;Rules!$B$3,ABS(I908)&gt;Rules!$B$4)),1,0)</f>
        <v>0</v>
      </c>
      <c r="K907" s="6" t="str">
        <f aca="false">IF(F907=1,COUNTIF($F$2:F907,1),"")</f>
        <v/>
      </c>
    </row>
    <row r="908" customFormat="false" ht="15" hidden="false" customHeight="false" outlineLevel="0" collapsed="false">
      <c r="A908" s="6" t="n">
        <v>7230.0555</v>
      </c>
      <c r="B908" s="6" t="n">
        <v>1.81904761904762</v>
      </c>
      <c r="C908" s="6" t="n">
        <v>83</v>
      </c>
      <c r="D908" s="6" t="n">
        <v>-1</v>
      </c>
      <c r="E908" s="6" t="n">
        <v>1.82197802197802</v>
      </c>
      <c r="F908" s="6" t="n">
        <v>0</v>
      </c>
      <c r="G908" s="6" t="n">
        <v>0</v>
      </c>
      <c r="H908" s="6" t="str">
        <f aca="false">IF(AND(A908&gt;=Stimuli!$B$2,A908&lt;=Stimuli!$C$2),Stimuli!$A$2,IF(AND(A908&gt;=Stimuli!$B$3,A908&lt;=Stimuli!$C$3),Stimuli!$A$3,IF(AND(A908&gt;=Stimuli!$B$4,A908&lt;=Stimuli!$C$4),Stimuli!$A$4,"")))</f>
        <v>01 Quiet baseline (60s)</v>
      </c>
      <c r="I908" s="6" t="n">
        <f aca="false">(B908-B907)/((A908-A907)/1000)</f>
        <v>0.18754578754573</v>
      </c>
      <c r="J908" s="6" t="n">
        <f aca="false">IF(OR(B908&lt;Rules!$B$2,B908&gt;Rules!$B$3,ABS(I908)&gt;Rules!$B$4,OR(B909&lt;Rules!$B$2,B909&gt;Rules!$B$3,ABS(I909)&gt;Rules!$B$4)),1,0)</f>
        <v>0</v>
      </c>
      <c r="K908" s="6" t="str">
        <f aca="false">IF(F908=1,COUNTIF($F$2:F908,1),"")</f>
        <v/>
      </c>
    </row>
    <row r="909" customFormat="false" ht="15" hidden="false" customHeight="false" outlineLevel="0" collapsed="false">
      <c r="A909" s="6" t="n">
        <v>7237.868</v>
      </c>
      <c r="B909" s="6" t="n">
        <v>1.81904761904762</v>
      </c>
      <c r="C909" s="6" t="n">
        <v>83</v>
      </c>
      <c r="D909" s="6" t="n">
        <v>-1</v>
      </c>
      <c r="E909" s="6" t="n">
        <v>1.82197802197802</v>
      </c>
      <c r="F909" s="6" t="n">
        <v>0</v>
      </c>
      <c r="G909" s="6" t="n">
        <v>0</v>
      </c>
      <c r="H909" s="6" t="str">
        <f aca="false">IF(AND(A909&gt;=Stimuli!$B$2,A909&lt;=Stimuli!$C$2),Stimuli!$A$2,IF(AND(A909&gt;=Stimuli!$B$3,A909&lt;=Stimuli!$C$3),Stimuli!$A$3,IF(AND(A909&gt;=Stimuli!$B$4,A909&lt;=Stimuli!$C$4),Stimuli!$A$4,"")))</f>
        <v>01 Quiet baseline (60s)</v>
      </c>
      <c r="I909" s="6" t="n">
        <f aca="false">(B909-B908)/((A909-A908)/1000)</f>
        <v>0</v>
      </c>
      <c r="J909" s="6" t="n">
        <f aca="false">IF(OR(B909&lt;Rules!$B$2,B909&gt;Rules!$B$3,ABS(I909)&gt;Rules!$B$4,OR(B910&lt;Rules!$B$2,B910&gt;Rules!$B$3,ABS(I910)&gt;Rules!$B$4)),1,0)</f>
        <v>0</v>
      </c>
      <c r="K909" s="6" t="str">
        <f aca="false">IF(F909=1,COUNTIF($F$2:F909,1),"")</f>
        <v/>
      </c>
    </row>
    <row r="910" customFormat="false" ht="15" hidden="false" customHeight="false" outlineLevel="0" collapsed="false">
      <c r="A910" s="6" t="n">
        <v>7245.6805</v>
      </c>
      <c r="B910" s="6" t="n">
        <v>1.81758241758242</v>
      </c>
      <c r="C910" s="6" t="n">
        <v>83</v>
      </c>
      <c r="D910" s="6" t="n">
        <v>-1</v>
      </c>
      <c r="E910" s="6" t="n">
        <v>1.82197802197802</v>
      </c>
      <c r="F910" s="6" t="n">
        <v>0</v>
      </c>
      <c r="G910" s="6" t="n">
        <v>0</v>
      </c>
      <c r="H910" s="6" t="str">
        <f aca="false">IF(AND(A910&gt;=Stimuli!$B$2,A910&lt;=Stimuli!$C$2),Stimuli!$A$2,IF(AND(A910&gt;=Stimuli!$B$3,A910&lt;=Stimuli!$C$3),Stimuli!$A$3,IF(AND(A910&gt;=Stimuli!$B$4,A910&lt;=Stimuli!$C$4),Stimuli!$A$4,"")))</f>
        <v>01 Quiet baseline (60s)</v>
      </c>
      <c r="I910" s="6" t="n">
        <f aca="false">(B910-B909)/((A910-A909)/1000)</f>
        <v>-0.18754578754573</v>
      </c>
      <c r="J910" s="6" t="n">
        <f aca="false">IF(OR(B910&lt;Rules!$B$2,B910&gt;Rules!$B$3,ABS(I910)&gt;Rules!$B$4,OR(B911&lt;Rules!$B$2,B911&gt;Rules!$B$3,ABS(I911)&gt;Rules!$B$4)),1,0)</f>
        <v>0</v>
      </c>
      <c r="K910" s="6" t="str">
        <f aca="false">IF(F910=1,COUNTIF($F$2:F910,1),"")</f>
        <v/>
      </c>
    </row>
    <row r="911" customFormat="false" ht="15" hidden="false" customHeight="false" outlineLevel="0" collapsed="false">
      <c r="A911" s="6" t="n">
        <v>7253.493</v>
      </c>
      <c r="B911" s="6" t="n">
        <v>1.81904761904762</v>
      </c>
      <c r="C911" s="6" t="n">
        <v>83</v>
      </c>
      <c r="D911" s="6" t="n">
        <v>-1</v>
      </c>
      <c r="E911" s="6" t="n">
        <v>1.82197802197802</v>
      </c>
      <c r="F911" s="6" t="n">
        <v>0</v>
      </c>
      <c r="G911" s="6" t="n">
        <v>0</v>
      </c>
      <c r="H911" s="6" t="str">
        <f aca="false">IF(AND(A911&gt;=Stimuli!$B$2,A911&lt;=Stimuli!$C$2),Stimuli!$A$2,IF(AND(A911&gt;=Stimuli!$B$3,A911&lt;=Stimuli!$C$3),Stimuli!$A$3,IF(AND(A911&gt;=Stimuli!$B$4,A911&lt;=Stimuli!$C$4),Stimuli!$A$4,"")))</f>
        <v>01 Quiet baseline (60s)</v>
      </c>
      <c r="I911" s="6" t="n">
        <f aca="false">(B911-B910)/((A911-A910)/1000)</f>
        <v>0.18754578754573</v>
      </c>
      <c r="J911" s="6" t="n">
        <f aca="false">IF(OR(B911&lt;Rules!$B$2,B911&gt;Rules!$B$3,ABS(I911)&gt;Rules!$B$4,OR(B912&lt;Rules!$B$2,B912&gt;Rules!$B$3,ABS(I912)&gt;Rules!$B$4)),1,0)</f>
        <v>0</v>
      </c>
      <c r="K911" s="6" t="str">
        <f aca="false">IF(F911=1,COUNTIF($F$2:F911,1),"")</f>
        <v/>
      </c>
    </row>
    <row r="912" customFormat="false" ht="15" hidden="false" customHeight="false" outlineLevel="0" collapsed="false">
      <c r="A912" s="6" t="n">
        <v>7261.3055</v>
      </c>
      <c r="B912" s="6" t="n">
        <v>1.81611721611722</v>
      </c>
      <c r="C912" s="6" t="n">
        <v>83</v>
      </c>
      <c r="D912" s="6" t="n">
        <v>-1</v>
      </c>
      <c r="E912" s="6" t="n">
        <v>1.82197802197802</v>
      </c>
      <c r="F912" s="6" t="n">
        <v>0</v>
      </c>
      <c r="G912" s="6" t="n">
        <v>0</v>
      </c>
      <c r="H912" s="6" t="str">
        <f aca="false">IF(AND(A912&gt;=Stimuli!$B$2,A912&lt;=Stimuli!$C$2),Stimuli!$A$2,IF(AND(A912&gt;=Stimuli!$B$3,A912&lt;=Stimuli!$C$3),Stimuli!$A$3,IF(AND(A912&gt;=Stimuli!$B$4,A912&lt;=Stimuli!$C$4),Stimuli!$A$4,"")))</f>
        <v>01 Quiet baseline (60s)</v>
      </c>
      <c r="I912" s="6" t="n">
        <f aca="false">(B912-B911)/((A912-A911)/1000)</f>
        <v>-0.375091575091574</v>
      </c>
      <c r="J912" s="6" t="n">
        <f aca="false">IF(OR(B912&lt;Rules!$B$2,B912&gt;Rules!$B$3,ABS(I912)&gt;Rules!$B$4,OR(B913&lt;Rules!$B$2,B913&gt;Rules!$B$3,ABS(I913)&gt;Rules!$B$4)),1,0)</f>
        <v>0</v>
      </c>
      <c r="K912" s="6" t="str">
        <f aca="false">IF(F912=1,COUNTIF($F$2:F912,1),"")</f>
        <v/>
      </c>
    </row>
    <row r="913" customFormat="false" ht="15" hidden="false" customHeight="false" outlineLevel="0" collapsed="false">
      <c r="A913" s="6" t="n">
        <v>7269.118</v>
      </c>
      <c r="B913" s="6" t="n">
        <v>1.81904761904762</v>
      </c>
      <c r="C913" s="6" t="n">
        <v>83</v>
      </c>
      <c r="D913" s="6" t="n">
        <v>-1</v>
      </c>
      <c r="E913" s="6" t="n">
        <v>1.82344322344322</v>
      </c>
      <c r="F913" s="6" t="n">
        <v>0</v>
      </c>
      <c r="G913" s="6" t="n">
        <v>0</v>
      </c>
      <c r="H913" s="6" t="str">
        <f aca="false">IF(AND(A913&gt;=Stimuli!$B$2,A913&lt;=Stimuli!$C$2),Stimuli!$A$2,IF(AND(A913&gt;=Stimuli!$B$3,A913&lt;=Stimuli!$C$3),Stimuli!$A$3,IF(AND(A913&gt;=Stimuli!$B$4,A913&lt;=Stimuli!$C$4),Stimuli!$A$4,"")))</f>
        <v>01 Quiet baseline (60s)</v>
      </c>
      <c r="I913" s="6" t="n">
        <f aca="false">(B913-B912)/((A913-A912)/1000)</f>
        <v>0.375091575091574</v>
      </c>
      <c r="J913" s="6" t="n">
        <f aca="false">IF(OR(B913&lt;Rules!$B$2,B913&gt;Rules!$B$3,ABS(I913)&gt;Rules!$B$4,OR(B914&lt;Rules!$B$2,B914&gt;Rules!$B$3,ABS(I914)&gt;Rules!$B$4)),1,0)</f>
        <v>0</v>
      </c>
      <c r="K913" s="6" t="str">
        <f aca="false">IF(F913=1,COUNTIF($F$2:F913,1),"")</f>
        <v/>
      </c>
    </row>
    <row r="914" customFormat="false" ht="15" hidden="false" customHeight="false" outlineLevel="0" collapsed="false">
      <c r="A914" s="6" t="n">
        <v>7276.9305</v>
      </c>
      <c r="B914" s="6" t="n">
        <v>1.81465201465201</v>
      </c>
      <c r="C914" s="6" t="n">
        <v>83</v>
      </c>
      <c r="D914" s="6" t="n">
        <v>-1</v>
      </c>
      <c r="E914" s="6" t="n">
        <v>1.82344322344322</v>
      </c>
      <c r="F914" s="6" t="n">
        <v>0</v>
      </c>
      <c r="G914" s="6" t="n">
        <v>0</v>
      </c>
      <c r="H914" s="6" t="str">
        <f aca="false">IF(AND(A914&gt;=Stimuli!$B$2,A914&lt;=Stimuli!$C$2),Stimuli!$A$2,IF(AND(A914&gt;=Stimuli!$B$3,A914&lt;=Stimuli!$C$3),Stimuli!$A$3,IF(AND(A914&gt;=Stimuli!$B$4,A914&lt;=Stimuli!$C$4),Stimuli!$A$4,"")))</f>
        <v>01 Quiet baseline (60s)</v>
      </c>
      <c r="I914" s="6" t="n">
        <f aca="false">(B914-B913)/((A914-A913)/1000)</f>
        <v>-0.562637362637446</v>
      </c>
      <c r="J914" s="6" t="n">
        <f aca="false">IF(OR(B914&lt;Rules!$B$2,B914&gt;Rules!$B$3,ABS(I914)&gt;Rules!$B$4,OR(B915&lt;Rules!$B$2,B915&gt;Rules!$B$3,ABS(I915)&gt;Rules!$B$4)),1,0)</f>
        <v>0</v>
      </c>
      <c r="K914" s="6" t="str">
        <f aca="false">IF(F914=1,COUNTIF($F$2:F914,1),"")</f>
        <v/>
      </c>
    </row>
    <row r="915" customFormat="false" ht="15" hidden="false" customHeight="false" outlineLevel="0" collapsed="false">
      <c r="A915" s="6" t="n">
        <v>7284.743</v>
      </c>
      <c r="B915" s="6" t="n">
        <v>1.82051282051282</v>
      </c>
      <c r="C915" s="6" t="n">
        <v>83</v>
      </c>
      <c r="D915" s="6" t="n">
        <v>-1</v>
      </c>
      <c r="E915" s="6" t="n">
        <v>1.82344322344322</v>
      </c>
      <c r="F915" s="6" t="n">
        <v>0</v>
      </c>
      <c r="G915" s="6" t="n">
        <v>0</v>
      </c>
      <c r="H915" s="6" t="str">
        <f aca="false">IF(AND(A915&gt;=Stimuli!$B$2,A915&lt;=Stimuli!$C$2),Stimuli!$A$2,IF(AND(A915&gt;=Stimuli!$B$3,A915&lt;=Stimuli!$C$3),Stimuli!$A$3,IF(AND(A915&gt;=Stimuli!$B$4,A915&lt;=Stimuli!$C$4),Stimuli!$A$4,"")))</f>
        <v>01 Quiet baseline (60s)</v>
      </c>
      <c r="I915" s="6" t="n">
        <f aca="false">(B915-B914)/((A915-A914)/1000)</f>
        <v>0.750183150183176</v>
      </c>
      <c r="J915" s="6" t="n">
        <f aca="false">IF(OR(B915&lt;Rules!$B$2,B915&gt;Rules!$B$3,ABS(I915)&gt;Rules!$B$4,OR(B916&lt;Rules!$B$2,B916&gt;Rules!$B$3,ABS(I916)&gt;Rules!$B$4)),1,0)</f>
        <v>0</v>
      </c>
      <c r="K915" s="6" t="str">
        <f aca="false">IF(F915=1,COUNTIF($F$2:F915,1),"")</f>
        <v/>
      </c>
    </row>
    <row r="916" customFormat="false" ht="15" hidden="false" customHeight="false" outlineLevel="0" collapsed="false">
      <c r="A916" s="6" t="n">
        <v>7292.5555</v>
      </c>
      <c r="B916" s="6" t="n">
        <v>1.81465201465201</v>
      </c>
      <c r="C916" s="6" t="n">
        <v>83</v>
      </c>
      <c r="D916" s="6" t="n">
        <v>-1</v>
      </c>
      <c r="E916" s="6" t="n">
        <v>1.82344322344322</v>
      </c>
      <c r="F916" s="6" t="n">
        <v>0</v>
      </c>
      <c r="G916" s="6" t="n">
        <v>0</v>
      </c>
      <c r="H916" s="6" t="str">
        <f aca="false">IF(AND(A916&gt;=Stimuli!$B$2,A916&lt;=Stimuli!$C$2),Stimuli!$A$2,IF(AND(A916&gt;=Stimuli!$B$3,A916&lt;=Stimuli!$C$3),Stimuli!$A$3,IF(AND(A916&gt;=Stimuli!$B$4,A916&lt;=Stimuli!$C$4),Stimuli!$A$4,"")))</f>
        <v>01 Quiet baseline (60s)</v>
      </c>
      <c r="I916" s="6" t="n">
        <f aca="false">(B916-B915)/((A916-A915)/1000)</f>
        <v>-0.750183150183176</v>
      </c>
      <c r="J916" s="6" t="n">
        <f aca="false">IF(OR(B916&lt;Rules!$B$2,B916&gt;Rules!$B$3,ABS(I916)&gt;Rules!$B$4,OR(B917&lt;Rules!$B$2,B917&gt;Rules!$B$3,ABS(I917)&gt;Rules!$B$4)),1,0)</f>
        <v>0</v>
      </c>
      <c r="K916" s="6" t="str">
        <f aca="false">IF(F916=1,COUNTIF($F$2:F916,1),"")</f>
        <v/>
      </c>
    </row>
    <row r="917" customFormat="false" ht="15" hidden="false" customHeight="false" outlineLevel="0" collapsed="false">
      <c r="A917" s="6" t="n">
        <v>7300.368</v>
      </c>
      <c r="B917" s="6" t="n">
        <v>1.82051282051282</v>
      </c>
      <c r="C917" s="6" t="n">
        <v>83</v>
      </c>
      <c r="D917" s="6" t="n">
        <v>-1</v>
      </c>
      <c r="E917" s="6" t="n">
        <v>1.82344322344322</v>
      </c>
      <c r="F917" s="6" t="n">
        <v>0</v>
      </c>
      <c r="G917" s="6" t="n">
        <v>0</v>
      </c>
      <c r="H917" s="6" t="str">
        <f aca="false">IF(AND(A917&gt;=Stimuli!$B$2,A917&lt;=Stimuli!$C$2),Stimuli!$A$2,IF(AND(A917&gt;=Stimuli!$B$3,A917&lt;=Stimuli!$C$3),Stimuli!$A$3,IF(AND(A917&gt;=Stimuli!$B$4,A917&lt;=Stimuli!$C$4),Stimuli!$A$4,"")))</f>
        <v>01 Quiet baseline (60s)</v>
      </c>
      <c r="I917" s="6" t="n">
        <f aca="false">(B917-B916)/((A917-A916)/1000)</f>
        <v>0.750183150183176</v>
      </c>
      <c r="J917" s="6" t="n">
        <f aca="false">IF(OR(B917&lt;Rules!$B$2,B917&gt;Rules!$B$3,ABS(I917)&gt;Rules!$B$4,OR(B918&lt;Rules!$B$2,B918&gt;Rules!$B$3,ABS(I918)&gt;Rules!$B$4)),1,0)</f>
        <v>0</v>
      </c>
      <c r="K917" s="6" t="str">
        <f aca="false">IF(F917=1,COUNTIF($F$2:F917,1),"")</f>
        <v/>
      </c>
    </row>
    <row r="918" customFormat="false" ht="15" hidden="false" customHeight="false" outlineLevel="0" collapsed="false">
      <c r="A918" s="6" t="n">
        <v>7308.1805</v>
      </c>
      <c r="B918" s="6" t="n">
        <v>1.81465201465201</v>
      </c>
      <c r="C918" s="6" t="n">
        <v>83</v>
      </c>
      <c r="D918" s="6" t="n">
        <v>-1</v>
      </c>
      <c r="E918" s="6" t="n">
        <v>1.82344322344322</v>
      </c>
      <c r="F918" s="6" t="n">
        <v>0</v>
      </c>
      <c r="G918" s="6" t="n">
        <v>0</v>
      </c>
      <c r="H918" s="6" t="str">
        <f aca="false">IF(AND(A918&gt;=Stimuli!$B$2,A918&lt;=Stimuli!$C$2),Stimuli!$A$2,IF(AND(A918&gt;=Stimuli!$B$3,A918&lt;=Stimuli!$C$3),Stimuli!$A$3,IF(AND(A918&gt;=Stimuli!$B$4,A918&lt;=Stimuli!$C$4),Stimuli!$A$4,"")))</f>
        <v>01 Quiet baseline (60s)</v>
      </c>
      <c r="I918" s="6" t="n">
        <f aca="false">(B918-B917)/((A918-A917)/1000)</f>
        <v>-0.750183150183176</v>
      </c>
      <c r="J918" s="6" t="n">
        <f aca="false">IF(OR(B918&lt;Rules!$B$2,B918&gt;Rules!$B$3,ABS(I918)&gt;Rules!$B$4,OR(B919&lt;Rules!$B$2,B919&gt;Rules!$B$3,ABS(I919)&gt;Rules!$B$4)),1,0)</f>
        <v>0</v>
      </c>
      <c r="K918" s="6" t="str">
        <f aca="false">IF(F918=1,COUNTIF($F$2:F918,1),"")</f>
        <v/>
      </c>
    </row>
    <row r="919" customFormat="false" ht="15" hidden="false" customHeight="false" outlineLevel="0" collapsed="false">
      <c r="A919" s="6" t="n">
        <v>7315.993</v>
      </c>
      <c r="B919" s="6" t="n">
        <v>1.81904761904762</v>
      </c>
      <c r="C919" s="6" t="n">
        <v>83</v>
      </c>
      <c r="D919" s="6" t="n">
        <v>-1</v>
      </c>
      <c r="E919" s="6" t="n">
        <v>1.82344322344322</v>
      </c>
      <c r="F919" s="6" t="n">
        <v>0</v>
      </c>
      <c r="G919" s="6" t="n">
        <v>0</v>
      </c>
      <c r="H919" s="6" t="str">
        <f aca="false">IF(AND(A919&gt;=Stimuli!$B$2,A919&lt;=Stimuli!$C$2),Stimuli!$A$2,IF(AND(A919&gt;=Stimuli!$B$3,A919&lt;=Stimuli!$C$3),Stimuli!$A$3,IF(AND(A919&gt;=Stimuli!$B$4,A919&lt;=Stimuli!$C$4),Stimuli!$A$4,"")))</f>
        <v>01 Quiet baseline (60s)</v>
      </c>
      <c r="I919" s="6" t="n">
        <f aca="false">(B919-B918)/((A919-A918)/1000)</f>
        <v>0.562637362637446</v>
      </c>
      <c r="J919" s="6" t="n">
        <f aca="false">IF(OR(B919&lt;Rules!$B$2,B919&gt;Rules!$B$3,ABS(I919)&gt;Rules!$B$4,OR(B920&lt;Rules!$B$2,B920&gt;Rules!$B$3,ABS(I920)&gt;Rules!$B$4)),1,0)</f>
        <v>0</v>
      </c>
      <c r="K919" s="6" t="str">
        <f aca="false">IF(F919=1,COUNTIF($F$2:F919,1),"")</f>
        <v/>
      </c>
    </row>
    <row r="920" customFormat="false" ht="15" hidden="false" customHeight="false" outlineLevel="0" collapsed="false">
      <c r="A920" s="6" t="n">
        <v>7323.8055</v>
      </c>
      <c r="B920" s="6" t="n">
        <v>1.81465201465201</v>
      </c>
      <c r="C920" s="6" t="n">
        <v>83</v>
      </c>
      <c r="D920" s="6" t="n">
        <v>-1</v>
      </c>
      <c r="E920" s="6" t="n">
        <v>1.82344322344322</v>
      </c>
      <c r="F920" s="6" t="n">
        <v>0</v>
      </c>
      <c r="G920" s="6" t="n">
        <v>0</v>
      </c>
      <c r="H920" s="6" t="str">
        <f aca="false">IF(AND(A920&gt;=Stimuli!$B$2,A920&lt;=Stimuli!$C$2),Stimuli!$A$2,IF(AND(A920&gt;=Stimuli!$B$3,A920&lt;=Stimuli!$C$3),Stimuli!$A$3,IF(AND(A920&gt;=Stimuli!$B$4,A920&lt;=Stimuli!$C$4),Stimuli!$A$4,"")))</f>
        <v>01 Quiet baseline (60s)</v>
      </c>
      <c r="I920" s="6" t="n">
        <f aca="false">(B920-B919)/((A920-A919)/1000)</f>
        <v>-0.562637362637446</v>
      </c>
      <c r="J920" s="6" t="n">
        <f aca="false">IF(OR(B920&lt;Rules!$B$2,B920&gt;Rules!$B$3,ABS(I920)&gt;Rules!$B$4,OR(B921&lt;Rules!$B$2,B921&gt;Rules!$B$3,ABS(I921)&gt;Rules!$B$4)),1,0)</f>
        <v>0</v>
      </c>
      <c r="K920" s="6" t="str">
        <f aca="false">IF(F920=1,COUNTIF($F$2:F920,1),"")</f>
        <v/>
      </c>
    </row>
    <row r="921" customFormat="false" ht="15" hidden="false" customHeight="false" outlineLevel="0" collapsed="false">
      <c r="A921" s="6" t="n">
        <v>7331.618</v>
      </c>
      <c r="B921" s="6" t="n">
        <v>1.81904761904762</v>
      </c>
      <c r="C921" s="6" t="n">
        <v>83</v>
      </c>
      <c r="D921" s="6" t="n">
        <v>-1</v>
      </c>
      <c r="E921" s="6" t="n">
        <v>1.82344322344322</v>
      </c>
      <c r="F921" s="6" t="n">
        <v>0</v>
      </c>
      <c r="G921" s="6" t="n">
        <v>0</v>
      </c>
      <c r="H921" s="6" t="str">
        <f aca="false">IF(AND(A921&gt;=Stimuli!$B$2,A921&lt;=Stimuli!$C$2),Stimuli!$A$2,IF(AND(A921&gt;=Stimuli!$B$3,A921&lt;=Stimuli!$C$3),Stimuli!$A$3,IF(AND(A921&gt;=Stimuli!$B$4,A921&lt;=Stimuli!$C$4),Stimuli!$A$4,"")))</f>
        <v>01 Quiet baseline (60s)</v>
      </c>
      <c r="I921" s="6" t="n">
        <f aca="false">(B921-B920)/((A921-A920)/1000)</f>
        <v>0.562637362637446</v>
      </c>
      <c r="J921" s="6" t="n">
        <f aca="false">IF(OR(B921&lt;Rules!$B$2,B921&gt;Rules!$B$3,ABS(I921)&gt;Rules!$B$4,OR(B922&lt;Rules!$B$2,B922&gt;Rules!$B$3,ABS(I922)&gt;Rules!$B$4)),1,0)</f>
        <v>0</v>
      </c>
      <c r="K921" s="6" t="str">
        <f aca="false">IF(F921=1,COUNTIF($F$2:F921,1),"")</f>
        <v/>
      </c>
    </row>
    <row r="922" customFormat="false" ht="15" hidden="false" customHeight="false" outlineLevel="0" collapsed="false">
      <c r="A922" s="6" t="n">
        <v>7339.4305</v>
      </c>
      <c r="B922" s="6" t="n">
        <v>1.81465201465201</v>
      </c>
      <c r="C922" s="6" t="n">
        <v>83</v>
      </c>
      <c r="D922" s="6" t="n">
        <v>-1</v>
      </c>
      <c r="E922" s="6" t="n">
        <v>1.82344322344322</v>
      </c>
      <c r="F922" s="6" t="n">
        <v>0</v>
      </c>
      <c r="G922" s="6" t="n">
        <v>0</v>
      </c>
      <c r="H922" s="6" t="str">
        <f aca="false">IF(AND(A922&gt;=Stimuli!$B$2,A922&lt;=Stimuli!$C$2),Stimuli!$A$2,IF(AND(A922&gt;=Stimuli!$B$3,A922&lt;=Stimuli!$C$3),Stimuli!$A$3,IF(AND(A922&gt;=Stimuli!$B$4,A922&lt;=Stimuli!$C$4),Stimuli!$A$4,"")))</f>
        <v>01 Quiet baseline (60s)</v>
      </c>
      <c r="I922" s="6" t="n">
        <f aca="false">(B922-B921)/((A922-A921)/1000)</f>
        <v>-0.562637362637446</v>
      </c>
      <c r="J922" s="6" t="n">
        <f aca="false">IF(OR(B922&lt;Rules!$B$2,B922&gt;Rules!$B$3,ABS(I922)&gt;Rules!$B$4,OR(B923&lt;Rules!$B$2,B923&gt;Rules!$B$3,ABS(I923)&gt;Rules!$B$4)),1,0)</f>
        <v>0</v>
      </c>
      <c r="K922" s="6" t="str">
        <f aca="false">IF(F922=1,COUNTIF($F$2:F922,1),"")</f>
        <v/>
      </c>
    </row>
    <row r="923" customFormat="false" ht="15" hidden="false" customHeight="false" outlineLevel="0" collapsed="false">
      <c r="A923" s="6" t="n">
        <v>7347.243</v>
      </c>
      <c r="B923" s="6" t="n">
        <v>1.81758241758242</v>
      </c>
      <c r="C923" s="6" t="n">
        <v>83</v>
      </c>
      <c r="D923" s="6" t="n">
        <v>-1</v>
      </c>
      <c r="E923" s="6" t="n">
        <v>1.82344322344322</v>
      </c>
      <c r="F923" s="6" t="n">
        <v>0</v>
      </c>
      <c r="G923" s="6" t="n">
        <v>0</v>
      </c>
      <c r="H923" s="6" t="str">
        <f aca="false">IF(AND(A923&gt;=Stimuli!$B$2,A923&lt;=Stimuli!$C$2),Stimuli!$A$2,IF(AND(A923&gt;=Stimuli!$B$3,A923&lt;=Stimuli!$C$3),Stimuli!$A$3,IF(AND(A923&gt;=Stimuli!$B$4,A923&lt;=Stimuli!$C$4),Stimuli!$A$4,"")))</f>
        <v>01 Quiet baseline (60s)</v>
      </c>
      <c r="I923" s="6" t="n">
        <f aca="false">(B923-B922)/((A923-A922)/1000)</f>
        <v>0.375091575091716</v>
      </c>
      <c r="J923" s="6" t="n">
        <f aca="false">IF(OR(B923&lt;Rules!$B$2,B923&gt;Rules!$B$3,ABS(I923)&gt;Rules!$B$4,OR(B924&lt;Rules!$B$2,B924&gt;Rules!$B$3,ABS(I924)&gt;Rules!$B$4)),1,0)</f>
        <v>0</v>
      </c>
      <c r="K923" s="6" t="str">
        <f aca="false">IF(F923=1,COUNTIF($F$2:F923,1),"")</f>
        <v/>
      </c>
    </row>
    <row r="924" customFormat="false" ht="15" hidden="false" customHeight="false" outlineLevel="0" collapsed="false">
      <c r="A924" s="6" t="n">
        <v>7355.0555</v>
      </c>
      <c r="B924" s="6" t="n">
        <v>1.81611721611722</v>
      </c>
      <c r="C924" s="6" t="n">
        <v>83</v>
      </c>
      <c r="D924" s="6" t="n">
        <v>-1</v>
      </c>
      <c r="E924" s="6" t="n">
        <v>1.82344322344322</v>
      </c>
      <c r="F924" s="6" t="n">
        <v>0</v>
      </c>
      <c r="G924" s="6" t="n">
        <v>0</v>
      </c>
      <c r="H924" s="6" t="str">
        <f aca="false">IF(AND(A924&gt;=Stimuli!$B$2,A924&lt;=Stimuli!$C$2),Stimuli!$A$2,IF(AND(A924&gt;=Stimuli!$B$3,A924&lt;=Stimuli!$C$3),Stimuli!$A$3,IF(AND(A924&gt;=Stimuli!$B$4,A924&lt;=Stimuli!$C$4),Stimuli!$A$4,"")))</f>
        <v>01 Quiet baseline (60s)</v>
      </c>
      <c r="I924" s="6" t="n">
        <f aca="false">(B924-B923)/((A924-A923)/1000)</f>
        <v>-0.187545787545844</v>
      </c>
      <c r="J924" s="6" t="n">
        <f aca="false">IF(OR(B924&lt;Rules!$B$2,B924&gt;Rules!$B$3,ABS(I924)&gt;Rules!$B$4,OR(B925&lt;Rules!$B$2,B925&gt;Rules!$B$3,ABS(I925)&gt;Rules!$B$4)),1,0)</f>
        <v>0</v>
      </c>
      <c r="K924" s="6" t="str">
        <f aca="false">IF(F924=1,COUNTIF($F$2:F924,1),"")</f>
        <v/>
      </c>
    </row>
    <row r="925" customFormat="false" ht="15" hidden="false" customHeight="false" outlineLevel="0" collapsed="false">
      <c r="A925" s="6" t="n">
        <v>7362.868</v>
      </c>
      <c r="B925" s="6" t="n">
        <v>1.81611721611722</v>
      </c>
      <c r="C925" s="6" t="n">
        <v>83</v>
      </c>
      <c r="D925" s="6" t="n">
        <v>-1</v>
      </c>
      <c r="E925" s="6" t="n">
        <v>1.82344322344322</v>
      </c>
      <c r="F925" s="6" t="n">
        <v>0</v>
      </c>
      <c r="G925" s="6" t="n">
        <v>0</v>
      </c>
      <c r="H925" s="6" t="str">
        <f aca="false">IF(AND(A925&gt;=Stimuli!$B$2,A925&lt;=Stimuli!$C$2),Stimuli!$A$2,IF(AND(A925&gt;=Stimuli!$B$3,A925&lt;=Stimuli!$C$3),Stimuli!$A$3,IF(AND(A925&gt;=Stimuli!$B$4,A925&lt;=Stimuli!$C$4),Stimuli!$A$4,"")))</f>
        <v>01 Quiet baseline (60s)</v>
      </c>
      <c r="I925" s="6" t="n">
        <f aca="false">(B925-B924)/((A925-A924)/1000)</f>
        <v>0</v>
      </c>
      <c r="J925" s="6" t="n">
        <f aca="false">IF(OR(B925&lt;Rules!$B$2,B925&gt;Rules!$B$3,ABS(I925)&gt;Rules!$B$4,OR(B926&lt;Rules!$B$2,B926&gt;Rules!$B$3,ABS(I926)&gt;Rules!$B$4)),1,0)</f>
        <v>0</v>
      </c>
      <c r="K925" s="6" t="str">
        <f aca="false">IF(F925=1,COUNTIF($F$2:F925,1),"")</f>
        <v/>
      </c>
    </row>
    <row r="926" customFormat="false" ht="15" hidden="false" customHeight="false" outlineLevel="0" collapsed="false">
      <c r="A926" s="6" t="n">
        <v>7370.6805</v>
      </c>
      <c r="B926" s="6" t="n">
        <v>1.81611721611722</v>
      </c>
      <c r="C926" s="6" t="n">
        <v>83</v>
      </c>
      <c r="D926" s="6" t="n">
        <v>-1</v>
      </c>
      <c r="E926" s="6" t="n">
        <v>1.82344322344322</v>
      </c>
      <c r="F926" s="6" t="n">
        <v>0</v>
      </c>
      <c r="G926" s="6" t="n">
        <v>0</v>
      </c>
      <c r="H926" s="6" t="str">
        <f aca="false">IF(AND(A926&gt;=Stimuli!$B$2,A926&lt;=Stimuli!$C$2),Stimuli!$A$2,IF(AND(A926&gt;=Stimuli!$B$3,A926&lt;=Stimuli!$C$3),Stimuli!$A$3,IF(AND(A926&gt;=Stimuli!$B$4,A926&lt;=Stimuli!$C$4),Stimuli!$A$4,"")))</f>
        <v>01 Quiet baseline (60s)</v>
      </c>
      <c r="I926" s="6" t="n">
        <f aca="false">(B926-B925)/((A926-A925)/1000)</f>
        <v>0</v>
      </c>
      <c r="J926" s="6" t="n">
        <f aca="false">IF(OR(B926&lt;Rules!$B$2,B926&gt;Rules!$B$3,ABS(I926)&gt;Rules!$B$4,OR(B927&lt;Rules!$B$2,B927&gt;Rules!$B$3,ABS(I927)&gt;Rules!$B$4)),1,0)</f>
        <v>0</v>
      </c>
      <c r="K926" s="6" t="str">
        <f aca="false">IF(F926=1,COUNTIF($F$2:F926,1),"")</f>
        <v/>
      </c>
    </row>
    <row r="927" customFormat="false" ht="15" hidden="false" customHeight="false" outlineLevel="0" collapsed="false">
      <c r="A927" s="6" t="n">
        <v>7378.493</v>
      </c>
      <c r="B927" s="6" t="n">
        <v>1.81465201465201</v>
      </c>
      <c r="C927" s="6" t="n">
        <v>83</v>
      </c>
      <c r="D927" s="6" t="n">
        <v>-1</v>
      </c>
      <c r="E927" s="6" t="n">
        <v>1.82344322344322</v>
      </c>
      <c r="F927" s="6" t="n">
        <v>0</v>
      </c>
      <c r="G927" s="6" t="n">
        <v>0</v>
      </c>
      <c r="H927" s="6" t="str">
        <f aca="false">IF(AND(A927&gt;=Stimuli!$B$2,A927&lt;=Stimuli!$C$2),Stimuli!$A$2,IF(AND(A927&gt;=Stimuli!$B$3,A927&lt;=Stimuli!$C$3),Stimuli!$A$3,IF(AND(A927&gt;=Stimuli!$B$4,A927&lt;=Stimuli!$C$4),Stimuli!$A$4,"")))</f>
        <v>01 Quiet baseline (60s)</v>
      </c>
      <c r="I927" s="6" t="n">
        <f aca="false">(B927-B926)/((A927-A926)/1000)</f>
        <v>-0.187545787545872</v>
      </c>
      <c r="J927" s="6" t="n">
        <f aca="false">IF(OR(B927&lt;Rules!$B$2,B927&gt;Rules!$B$3,ABS(I927)&gt;Rules!$B$4,OR(B928&lt;Rules!$B$2,B928&gt;Rules!$B$3,ABS(I928)&gt;Rules!$B$4)),1,0)</f>
        <v>0</v>
      </c>
      <c r="K927" s="6" t="str">
        <f aca="false">IF(F927=1,COUNTIF($F$2:F927,1),"")</f>
        <v/>
      </c>
    </row>
    <row r="928" customFormat="false" ht="15" hidden="false" customHeight="false" outlineLevel="0" collapsed="false">
      <c r="A928" s="6" t="n">
        <v>7386.3055</v>
      </c>
      <c r="B928" s="6" t="n">
        <v>1.81758241758242</v>
      </c>
      <c r="C928" s="6" t="n">
        <v>83</v>
      </c>
      <c r="D928" s="6" t="n">
        <v>-1</v>
      </c>
      <c r="E928" s="6" t="n">
        <v>1.82344322344322</v>
      </c>
      <c r="F928" s="6" t="n">
        <v>0</v>
      </c>
      <c r="G928" s="6" t="n">
        <v>0</v>
      </c>
      <c r="H928" s="6" t="str">
        <f aca="false">IF(AND(A928&gt;=Stimuli!$B$2,A928&lt;=Stimuli!$C$2),Stimuli!$A$2,IF(AND(A928&gt;=Stimuli!$B$3,A928&lt;=Stimuli!$C$3),Stimuli!$A$3,IF(AND(A928&gt;=Stimuli!$B$4,A928&lt;=Stimuli!$C$4),Stimuli!$A$4,"")))</f>
        <v>01 Quiet baseline (60s)</v>
      </c>
      <c r="I928" s="6" t="n">
        <f aca="false">(B928-B927)/((A928-A927)/1000)</f>
        <v>0.375091575091716</v>
      </c>
      <c r="J928" s="6" t="n">
        <f aca="false">IF(OR(B928&lt;Rules!$B$2,B928&gt;Rules!$B$3,ABS(I928)&gt;Rules!$B$4,OR(B929&lt;Rules!$B$2,B929&gt;Rules!$B$3,ABS(I929)&gt;Rules!$B$4)),1,0)</f>
        <v>0</v>
      </c>
      <c r="K928" s="6" t="str">
        <f aca="false">IF(F928=1,COUNTIF($F$2:F928,1),"")</f>
        <v/>
      </c>
    </row>
    <row r="929" customFormat="false" ht="15" hidden="false" customHeight="false" outlineLevel="0" collapsed="false">
      <c r="A929" s="6" t="n">
        <v>7394.118</v>
      </c>
      <c r="B929" s="6" t="n">
        <v>1.81318681318681</v>
      </c>
      <c r="C929" s="6" t="n">
        <v>83</v>
      </c>
      <c r="D929" s="6" t="n">
        <v>-1</v>
      </c>
      <c r="E929" s="6" t="n">
        <v>1.82344322344322</v>
      </c>
      <c r="F929" s="6" t="n">
        <v>0</v>
      </c>
      <c r="G929" s="6" t="n">
        <v>0</v>
      </c>
      <c r="H929" s="6" t="str">
        <f aca="false">IF(AND(A929&gt;=Stimuli!$B$2,A929&lt;=Stimuli!$C$2),Stimuli!$A$2,IF(AND(A929&gt;=Stimuli!$B$3,A929&lt;=Stimuli!$C$3),Stimuli!$A$3,IF(AND(A929&gt;=Stimuli!$B$4,A929&lt;=Stimuli!$C$4),Stimuli!$A$4,"")))</f>
        <v>01 Quiet baseline (60s)</v>
      </c>
      <c r="I929" s="6" t="n">
        <f aca="false">(B929-B928)/((A929-A928)/1000)</f>
        <v>-0.562637362637446</v>
      </c>
      <c r="J929" s="6" t="n">
        <f aca="false">IF(OR(B929&lt;Rules!$B$2,B929&gt;Rules!$B$3,ABS(I929)&gt;Rules!$B$4,OR(B930&lt;Rules!$B$2,B930&gt;Rules!$B$3,ABS(I930)&gt;Rules!$B$4)),1,0)</f>
        <v>0</v>
      </c>
      <c r="K929" s="6" t="str">
        <f aca="false">IF(F929=1,COUNTIF($F$2:F929,1),"")</f>
        <v/>
      </c>
    </row>
    <row r="930" customFormat="false" ht="15" hidden="false" customHeight="false" outlineLevel="0" collapsed="false">
      <c r="A930" s="6" t="n">
        <v>7401.9305</v>
      </c>
      <c r="B930" s="6" t="n">
        <v>1.81758241758242</v>
      </c>
      <c r="C930" s="6" t="n">
        <v>83</v>
      </c>
      <c r="D930" s="6" t="n">
        <v>-1</v>
      </c>
      <c r="E930" s="6" t="n">
        <v>1.82344322344322</v>
      </c>
      <c r="F930" s="6" t="n">
        <v>0</v>
      </c>
      <c r="G930" s="6" t="n">
        <v>0</v>
      </c>
      <c r="H930" s="6" t="str">
        <f aca="false">IF(AND(A930&gt;=Stimuli!$B$2,A930&lt;=Stimuli!$C$2),Stimuli!$A$2,IF(AND(A930&gt;=Stimuli!$B$3,A930&lt;=Stimuli!$C$3),Stimuli!$A$3,IF(AND(A930&gt;=Stimuli!$B$4,A930&lt;=Stimuli!$C$4),Stimuli!$A$4,"")))</f>
        <v>01 Quiet baseline (60s)</v>
      </c>
      <c r="I930" s="6" t="n">
        <f aca="false">(B930-B929)/((A930-A929)/1000)</f>
        <v>0.562637362637446</v>
      </c>
      <c r="J930" s="6" t="n">
        <f aca="false">IF(OR(B930&lt;Rules!$B$2,B930&gt;Rules!$B$3,ABS(I930)&gt;Rules!$B$4,OR(B931&lt;Rules!$B$2,B931&gt;Rules!$B$3,ABS(I931)&gt;Rules!$B$4)),1,0)</f>
        <v>0</v>
      </c>
      <c r="K930" s="6" t="str">
        <f aca="false">IF(F930=1,COUNTIF($F$2:F930,1),"")</f>
        <v/>
      </c>
    </row>
    <row r="931" customFormat="false" ht="15" hidden="false" customHeight="false" outlineLevel="0" collapsed="false">
      <c r="A931" s="6" t="n">
        <v>7409.743</v>
      </c>
      <c r="B931" s="6" t="n">
        <v>1.81172161172161</v>
      </c>
      <c r="C931" s="6" t="n">
        <v>83</v>
      </c>
      <c r="D931" s="6" t="n">
        <v>-1</v>
      </c>
      <c r="E931" s="6" t="n">
        <v>1.82490842490843</v>
      </c>
      <c r="F931" s="6" t="n">
        <v>0</v>
      </c>
      <c r="G931" s="6" t="n">
        <v>0</v>
      </c>
      <c r="H931" s="6" t="str">
        <f aca="false">IF(AND(A931&gt;=Stimuli!$B$2,A931&lt;=Stimuli!$C$2),Stimuli!$A$2,IF(AND(A931&gt;=Stimuli!$B$3,A931&lt;=Stimuli!$C$3),Stimuli!$A$3,IF(AND(A931&gt;=Stimuli!$B$4,A931&lt;=Stimuli!$C$4),Stimuli!$A$4,"")))</f>
        <v>01 Quiet baseline (60s)</v>
      </c>
      <c r="I931" s="6" t="n">
        <f aca="false">(B931-B930)/((A931-A930)/1000)</f>
        <v>-0.750183150183176</v>
      </c>
      <c r="J931" s="6" t="n">
        <f aca="false">IF(OR(B931&lt;Rules!$B$2,B931&gt;Rules!$B$3,ABS(I931)&gt;Rules!$B$4,OR(B932&lt;Rules!$B$2,B932&gt;Rules!$B$3,ABS(I932)&gt;Rules!$B$4)),1,0)</f>
        <v>0</v>
      </c>
      <c r="K931" s="6" t="str">
        <f aca="false">IF(F931=1,COUNTIF($F$2:F931,1),"")</f>
        <v/>
      </c>
    </row>
    <row r="932" customFormat="false" ht="15" hidden="false" customHeight="false" outlineLevel="0" collapsed="false">
      <c r="A932" s="6" t="n">
        <v>7417.5555</v>
      </c>
      <c r="B932" s="6" t="n">
        <v>1.81904761904762</v>
      </c>
      <c r="C932" s="6" t="n">
        <v>83</v>
      </c>
      <c r="D932" s="6" t="n">
        <v>-1</v>
      </c>
      <c r="E932" s="6" t="n">
        <v>1.82490842490843</v>
      </c>
      <c r="F932" s="6" t="n">
        <v>0</v>
      </c>
      <c r="G932" s="6" t="n">
        <v>0</v>
      </c>
      <c r="H932" s="6" t="str">
        <f aca="false">IF(AND(A932&gt;=Stimuli!$B$2,A932&lt;=Stimuli!$C$2),Stimuli!$A$2,IF(AND(A932&gt;=Stimuli!$B$3,A932&lt;=Stimuli!$C$3),Stimuli!$A$3,IF(AND(A932&gt;=Stimuli!$B$4,A932&lt;=Stimuli!$C$4),Stimuli!$A$4,"")))</f>
        <v>01 Quiet baseline (60s)</v>
      </c>
      <c r="I932" s="6" t="n">
        <f aca="false">(B932-B931)/((A932-A931)/1000)</f>
        <v>0.937728937728906</v>
      </c>
      <c r="J932" s="6" t="n">
        <f aca="false">IF(OR(B932&lt;Rules!$B$2,B932&gt;Rules!$B$3,ABS(I932)&gt;Rules!$B$4,OR(B933&lt;Rules!$B$2,B933&gt;Rules!$B$3,ABS(I933)&gt;Rules!$B$4)),1,0)</f>
        <v>0</v>
      </c>
      <c r="K932" s="6" t="str">
        <f aca="false">IF(F932=1,COUNTIF($F$2:F932,1),"")</f>
        <v/>
      </c>
    </row>
    <row r="933" customFormat="false" ht="15" hidden="false" customHeight="false" outlineLevel="0" collapsed="false">
      <c r="A933" s="6" t="n">
        <v>7425.368</v>
      </c>
      <c r="B933" s="6" t="n">
        <v>1.81172161172161</v>
      </c>
      <c r="C933" s="6" t="n">
        <v>83</v>
      </c>
      <c r="D933" s="6" t="n">
        <v>-1</v>
      </c>
      <c r="E933" s="6" t="n">
        <v>1.82490842490843</v>
      </c>
      <c r="F933" s="6" t="n">
        <v>0</v>
      </c>
      <c r="G933" s="6" t="n">
        <v>0</v>
      </c>
      <c r="H933" s="6" t="str">
        <f aca="false">IF(AND(A933&gt;=Stimuli!$B$2,A933&lt;=Stimuli!$C$2),Stimuli!$A$2,IF(AND(A933&gt;=Stimuli!$B$3,A933&lt;=Stimuli!$C$3),Stimuli!$A$3,IF(AND(A933&gt;=Stimuli!$B$4,A933&lt;=Stimuli!$C$4),Stimuli!$A$4,"")))</f>
        <v>01 Quiet baseline (60s)</v>
      </c>
      <c r="I933" s="6" t="n">
        <f aca="false">(B933-B932)/((A933-A932)/1000)</f>
        <v>-0.937728937728906</v>
      </c>
      <c r="J933" s="6" t="n">
        <f aca="false">IF(OR(B933&lt;Rules!$B$2,B933&gt;Rules!$B$3,ABS(I933)&gt;Rules!$B$4,OR(B934&lt;Rules!$B$2,B934&gt;Rules!$B$3,ABS(I934)&gt;Rules!$B$4)),1,0)</f>
        <v>0</v>
      </c>
      <c r="K933" s="6" t="str">
        <f aca="false">IF(F933=1,COUNTIF($F$2:F933,1),"")</f>
        <v/>
      </c>
    </row>
    <row r="934" customFormat="false" ht="15" hidden="false" customHeight="false" outlineLevel="0" collapsed="false">
      <c r="A934" s="6" t="n">
        <v>7433.1805</v>
      </c>
      <c r="B934" s="6" t="n">
        <v>1.81758241758242</v>
      </c>
      <c r="C934" s="6" t="n">
        <v>83</v>
      </c>
      <c r="D934" s="6" t="n">
        <v>-1</v>
      </c>
      <c r="E934" s="6" t="n">
        <v>1.82490842490843</v>
      </c>
      <c r="F934" s="6" t="n">
        <v>0</v>
      </c>
      <c r="G934" s="6" t="n">
        <v>0</v>
      </c>
      <c r="H934" s="6" t="str">
        <f aca="false">IF(AND(A934&gt;=Stimuli!$B$2,A934&lt;=Stimuli!$C$2),Stimuli!$A$2,IF(AND(A934&gt;=Stimuli!$B$3,A934&lt;=Stimuli!$C$3),Stimuli!$A$3,IF(AND(A934&gt;=Stimuli!$B$4,A934&lt;=Stimuli!$C$4),Stimuli!$A$4,"")))</f>
        <v>01 Quiet baseline (60s)</v>
      </c>
      <c r="I934" s="6" t="n">
        <f aca="false">(B934-B933)/((A934-A933)/1000)</f>
        <v>0.750183150183176</v>
      </c>
      <c r="J934" s="6" t="n">
        <f aca="false">IF(OR(B934&lt;Rules!$B$2,B934&gt;Rules!$B$3,ABS(I934)&gt;Rules!$B$4,OR(B935&lt;Rules!$B$2,B935&gt;Rules!$B$3,ABS(I935)&gt;Rules!$B$4)),1,0)</f>
        <v>0</v>
      </c>
      <c r="K934" s="6" t="str">
        <f aca="false">IF(F934=1,COUNTIF($F$2:F934,1),"")</f>
        <v/>
      </c>
    </row>
    <row r="935" customFormat="false" ht="15" hidden="false" customHeight="false" outlineLevel="0" collapsed="false">
      <c r="A935" s="6" t="n">
        <v>7440.993</v>
      </c>
      <c r="B935" s="6" t="n">
        <v>1.81172161172161</v>
      </c>
      <c r="C935" s="6" t="n">
        <v>83</v>
      </c>
      <c r="D935" s="6" t="n">
        <v>-1</v>
      </c>
      <c r="E935" s="6" t="n">
        <v>1.82490842490843</v>
      </c>
      <c r="F935" s="6" t="n">
        <v>0</v>
      </c>
      <c r="G935" s="6" t="n">
        <v>0</v>
      </c>
      <c r="H935" s="6" t="str">
        <f aca="false">IF(AND(A935&gt;=Stimuli!$B$2,A935&lt;=Stimuli!$C$2),Stimuli!$A$2,IF(AND(A935&gt;=Stimuli!$B$3,A935&lt;=Stimuli!$C$3),Stimuli!$A$3,IF(AND(A935&gt;=Stimuli!$B$4,A935&lt;=Stimuli!$C$4),Stimuli!$A$4,"")))</f>
        <v>01 Quiet baseline (60s)</v>
      </c>
      <c r="I935" s="6" t="n">
        <f aca="false">(B935-B934)/((A935-A934)/1000)</f>
        <v>-0.750183150183176</v>
      </c>
      <c r="J935" s="6" t="n">
        <f aca="false">IF(OR(B935&lt;Rules!$B$2,B935&gt;Rules!$B$3,ABS(I935)&gt;Rules!$B$4,OR(B936&lt;Rules!$B$2,B936&gt;Rules!$B$3,ABS(I936)&gt;Rules!$B$4)),1,0)</f>
        <v>0</v>
      </c>
      <c r="K935" s="6" t="str">
        <f aca="false">IF(F935=1,COUNTIF($F$2:F935,1),"")</f>
        <v/>
      </c>
    </row>
    <row r="936" customFormat="false" ht="15" hidden="false" customHeight="false" outlineLevel="0" collapsed="false">
      <c r="A936" s="6" t="n">
        <v>7448.8055</v>
      </c>
      <c r="B936" s="6" t="n">
        <v>1.81758241758242</v>
      </c>
      <c r="C936" s="6" t="n">
        <v>83</v>
      </c>
      <c r="D936" s="6" t="n">
        <v>-1</v>
      </c>
      <c r="E936" s="6" t="n">
        <v>1.82490842490843</v>
      </c>
      <c r="F936" s="6" t="n">
        <v>0</v>
      </c>
      <c r="G936" s="6" t="n">
        <v>0</v>
      </c>
      <c r="H936" s="6" t="str">
        <f aca="false">IF(AND(A936&gt;=Stimuli!$B$2,A936&lt;=Stimuli!$C$2),Stimuli!$A$2,IF(AND(A936&gt;=Stimuli!$B$3,A936&lt;=Stimuli!$C$3),Stimuli!$A$3,IF(AND(A936&gt;=Stimuli!$B$4,A936&lt;=Stimuli!$C$4),Stimuli!$A$4,"")))</f>
        <v>01 Quiet baseline (60s)</v>
      </c>
      <c r="I936" s="6" t="n">
        <f aca="false">(B936-B935)/((A936-A935)/1000)</f>
        <v>0.750183150183176</v>
      </c>
      <c r="J936" s="6" t="n">
        <f aca="false">IF(OR(B936&lt;Rules!$B$2,B936&gt;Rules!$B$3,ABS(I936)&gt;Rules!$B$4,OR(B937&lt;Rules!$B$2,B937&gt;Rules!$B$3,ABS(I937)&gt;Rules!$B$4)),1,0)</f>
        <v>0</v>
      </c>
      <c r="K936" s="6" t="str">
        <f aca="false">IF(F936=1,COUNTIF($F$2:F936,1),"")</f>
        <v/>
      </c>
    </row>
    <row r="937" customFormat="false" ht="15" hidden="false" customHeight="false" outlineLevel="0" collapsed="false">
      <c r="A937" s="6" t="n">
        <v>7456.618</v>
      </c>
      <c r="B937" s="6" t="n">
        <v>1.81318681318681</v>
      </c>
      <c r="C937" s="6" t="n">
        <v>83</v>
      </c>
      <c r="D937" s="6" t="n">
        <v>-1</v>
      </c>
      <c r="E937" s="6" t="n">
        <v>1.82490842490843</v>
      </c>
      <c r="F937" s="6" t="n">
        <v>0</v>
      </c>
      <c r="G937" s="6" t="n">
        <v>0</v>
      </c>
      <c r="H937" s="6" t="str">
        <f aca="false">IF(AND(A937&gt;=Stimuli!$B$2,A937&lt;=Stimuli!$C$2),Stimuli!$A$2,IF(AND(A937&gt;=Stimuli!$B$3,A937&lt;=Stimuli!$C$3),Stimuli!$A$3,IF(AND(A937&gt;=Stimuli!$B$4,A937&lt;=Stimuli!$C$4),Stimuli!$A$4,"")))</f>
        <v>01 Quiet baseline (60s)</v>
      </c>
      <c r="I937" s="6" t="n">
        <f aca="false">(B937-B936)/((A937-A936)/1000)</f>
        <v>-0.562637362637446</v>
      </c>
      <c r="J937" s="6" t="n">
        <f aca="false">IF(OR(B937&lt;Rules!$B$2,B937&gt;Rules!$B$3,ABS(I937)&gt;Rules!$B$4,OR(B938&lt;Rules!$B$2,B938&gt;Rules!$B$3,ABS(I938)&gt;Rules!$B$4)),1,0)</f>
        <v>0</v>
      </c>
      <c r="K937" s="6" t="str">
        <f aca="false">IF(F937=1,COUNTIF($F$2:F937,1),"")</f>
        <v/>
      </c>
    </row>
    <row r="938" customFormat="false" ht="15" hidden="false" customHeight="false" outlineLevel="0" collapsed="false">
      <c r="A938" s="6" t="n">
        <v>7464.4305</v>
      </c>
      <c r="B938" s="6" t="n">
        <v>1.81611721611722</v>
      </c>
      <c r="C938" s="6" t="n">
        <v>83</v>
      </c>
      <c r="D938" s="6" t="n">
        <v>-1</v>
      </c>
      <c r="E938" s="6" t="n">
        <v>1.82490842490843</v>
      </c>
      <c r="F938" s="6" t="n">
        <v>0</v>
      </c>
      <c r="G938" s="6" t="n">
        <v>0</v>
      </c>
      <c r="H938" s="6" t="str">
        <f aca="false">IF(AND(A938&gt;=Stimuli!$B$2,A938&lt;=Stimuli!$C$2),Stimuli!$A$2,IF(AND(A938&gt;=Stimuli!$B$3,A938&lt;=Stimuli!$C$3),Stimuli!$A$3,IF(AND(A938&gt;=Stimuli!$B$4,A938&lt;=Stimuli!$C$4),Stimuli!$A$4,"")))</f>
        <v>01 Quiet baseline (60s)</v>
      </c>
      <c r="I938" s="6" t="n">
        <f aca="false">(B938-B937)/((A938-A937)/1000)</f>
        <v>0.375091575091602</v>
      </c>
      <c r="J938" s="6" t="n">
        <f aca="false">IF(OR(B938&lt;Rules!$B$2,B938&gt;Rules!$B$3,ABS(I938)&gt;Rules!$B$4,OR(B939&lt;Rules!$B$2,B939&gt;Rules!$B$3,ABS(I939)&gt;Rules!$B$4)),1,0)</f>
        <v>0</v>
      </c>
      <c r="K938" s="6" t="str">
        <f aca="false">IF(F938=1,COUNTIF($F$2:F938,1),"")</f>
        <v/>
      </c>
    </row>
    <row r="939" customFormat="false" ht="15" hidden="false" customHeight="false" outlineLevel="0" collapsed="false">
      <c r="A939" s="6" t="n">
        <v>7472.243</v>
      </c>
      <c r="B939" s="6" t="n">
        <v>1.81318681318681</v>
      </c>
      <c r="C939" s="6" t="n">
        <v>83</v>
      </c>
      <c r="D939" s="6" t="n">
        <v>-1</v>
      </c>
      <c r="E939" s="6" t="n">
        <v>1.82490842490843</v>
      </c>
      <c r="F939" s="6" t="n">
        <v>0</v>
      </c>
      <c r="G939" s="6" t="n">
        <v>0</v>
      </c>
      <c r="H939" s="6" t="str">
        <f aca="false">IF(AND(A939&gt;=Stimuli!$B$2,A939&lt;=Stimuli!$C$2),Stimuli!$A$2,IF(AND(A939&gt;=Stimuli!$B$3,A939&lt;=Stimuli!$C$3),Stimuli!$A$3,IF(AND(A939&gt;=Stimuli!$B$4,A939&lt;=Stimuli!$C$4),Stimuli!$A$4,"")))</f>
        <v>01 Quiet baseline (60s)</v>
      </c>
      <c r="I939" s="6" t="n">
        <f aca="false">(B939-B938)/((A939-A938)/1000)</f>
        <v>-0.375091575091602</v>
      </c>
      <c r="J939" s="6" t="n">
        <f aca="false">IF(OR(B939&lt;Rules!$B$2,B939&gt;Rules!$B$3,ABS(I939)&gt;Rules!$B$4,OR(B940&lt;Rules!$B$2,B940&gt;Rules!$B$3,ABS(I940)&gt;Rules!$B$4)),1,0)</f>
        <v>0</v>
      </c>
      <c r="K939" s="6" t="str">
        <f aca="false">IF(F939=1,COUNTIF($F$2:F939,1),"")</f>
        <v/>
      </c>
    </row>
    <row r="940" customFormat="false" ht="15" hidden="false" customHeight="false" outlineLevel="0" collapsed="false">
      <c r="A940" s="6" t="n">
        <v>7480.0555</v>
      </c>
      <c r="B940" s="6" t="n">
        <v>1.81465201465201</v>
      </c>
      <c r="C940" s="6" t="n">
        <v>83</v>
      </c>
      <c r="D940" s="6" t="n">
        <v>-1</v>
      </c>
      <c r="E940" s="6" t="n">
        <v>1.82490842490843</v>
      </c>
      <c r="F940" s="6" t="n">
        <v>0</v>
      </c>
      <c r="G940" s="6" t="n">
        <v>0</v>
      </c>
      <c r="H940" s="6" t="str">
        <f aca="false">IF(AND(A940&gt;=Stimuli!$B$2,A940&lt;=Stimuli!$C$2),Stimuli!$A$2,IF(AND(A940&gt;=Stimuli!$B$3,A940&lt;=Stimuli!$C$3),Stimuli!$A$3,IF(AND(A940&gt;=Stimuli!$B$4,A940&lt;=Stimuli!$C$4),Stimuli!$A$4,"")))</f>
        <v>01 Quiet baseline (60s)</v>
      </c>
      <c r="I940" s="6" t="n">
        <f aca="false">(B940-B939)/((A940-A939)/1000)</f>
        <v>0.18754578754573</v>
      </c>
      <c r="J940" s="6" t="n">
        <f aca="false">IF(OR(B940&lt;Rules!$B$2,B940&gt;Rules!$B$3,ABS(I940)&gt;Rules!$B$4,OR(B941&lt;Rules!$B$2,B941&gt;Rules!$B$3,ABS(I941)&gt;Rules!$B$4)),1,0)</f>
        <v>0</v>
      </c>
      <c r="K940" s="6" t="str">
        <f aca="false">IF(F940=1,COUNTIF($F$2:F940,1),"")</f>
        <v/>
      </c>
    </row>
    <row r="941" customFormat="false" ht="15" hidden="false" customHeight="false" outlineLevel="0" collapsed="false">
      <c r="A941" s="6" t="n">
        <v>7487.868</v>
      </c>
      <c r="B941" s="6" t="n">
        <v>1.81318681318681</v>
      </c>
      <c r="C941" s="6" t="n">
        <v>83</v>
      </c>
      <c r="D941" s="6" t="n">
        <v>-1</v>
      </c>
      <c r="E941" s="6" t="n">
        <v>1.82490842490843</v>
      </c>
      <c r="F941" s="6" t="n">
        <v>0</v>
      </c>
      <c r="G941" s="6" t="n">
        <v>0</v>
      </c>
      <c r="H941" s="6" t="str">
        <f aca="false">IF(AND(A941&gt;=Stimuli!$B$2,A941&lt;=Stimuli!$C$2),Stimuli!$A$2,IF(AND(A941&gt;=Stimuli!$B$3,A941&lt;=Stimuli!$C$3),Stimuli!$A$3,IF(AND(A941&gt;=Stimuli!$B$4,A941&lt;=Stimuli!$C$4),Stimuli!$A$4,"")))</f>
        <v>01 Quiet baseline (60s)</v>
      </c>
      <c r="I941" s="6" t="n">
        <f aca="false">(B941-B940)/((A941-A940)/1000)</f>
        <v>-0.18754578754573</v>
      </c>
      <c r="J941" s="6" t="n">
        <f aca="false">IF(OR(B941&lt;Rules!$B$2,B941&gt;Rules!$B$3,ABS(I941)&gt;Rules!$B$4,OR(B942&lt;Rules!$B$2,B942&gt;Rules!$B$3,ABS(I942)&gt;Rules!$B$4)),1,0)</f>
        <v>0</v>
      </c>
      <c r="K941" s="6" t="str">
        <f aca="false">IF(F941=1,COUNTIF($F$2:F941,1),"")</f>
        <v/>
      </c>
    </row>
    <row r="942" customFormat="false" ht="15" hidden="false" customHeight="false" outlineLevel="0" collapsed="false">
      <c r="A942" s="6" t="n">
        <v>7495.6805</v>
      </c>
      <c r="B942" s="6" t="n">
        <v>1.81318681318681</v>
      </c>
      <c r="C942" s="6" t="n">
        <v>83</v>
      </c>
      <c r="D942" s="6" t="n">
        <v>-1</v>
      </c>
      <c r="E942" s="6" t="n">
        <v>1.82490842490843</v>
      </c>
      <c r="F942" s="6" t="n">
        <v>0</v>
      </c>
      <c r="G942" s="6" t="n">
        <v>0</v>
      </c>
      <c r="H942" s="6" t="str">
        <f aca="false">IF(AND(A942&gt;=Stimuli!$B$2,A942&lt;=Stimuli!$C$2),Stimuli!$A$2,IF(AND(A942&gt;=Stimuli!$B$3,A942&lt;=Stimuli!$C$3),Stimuli!$A$3,IF(AND(A942&gt;=Stimuli!$B$4,A942&lt;=Stimuli!$C$4),Stimuli!$A$4,"")))</f>
        <v>01 Quiet baseline (60s)</v>
      </c>
      <c r="I942" s="6" t="n">
        <f aca="false">(B942-B941)/((A942-A941)/1000)</f>
        <v>0</v>
      </c>
      <c r="J942" s="6" t="n">
        <f aca="false">IF(OR(B942&lt;Rules!$B$2,B942&gt;Rules!$B$3,ABS(I942)&gt;Rules!$B$4,OR(B943&lt;Rules!$B$2,B943&gt;Rules!$B$3,ABS(I943)&gt;Rules!$B$4)),1,0)</f>
        <v>0</v>
      </c>
      <c r="K942" s="6" t="str">
        <f aca="false">IF(F942=1,COUNTIF($F$2:F942,1),"")</f>
        <v/>
      </c>
    </row>
    <row r="943" customFormat="false" ht="15" hidden="false" customHeight="false" outlineLevel="0" collapsed="false">
      <c r="A943" s="6" t="n">
        <v>7503.493</v>
      </c>
      <c r="B943" s="6" t="n">
        <v>1.81465201465201</v>
      </c>
      <c r="C943" s="6" t="n">
        <v>83</v>
      </c>
      <c r="D943" s="6" t="n">
        <v>-1</v>
      </c>
      <c r="E943" s="6" t="n">
        <v>1.82490842490843</v>
      </c>
      <c r="F943" s="6" t="n">
        <v>0</v>
      </c>
      <c r="G943" s="6" t="n">
        <v>0</v>
      </c>
      <c r="H943" s="6" t="str">
        <f aca="false">IF(AND(A943&gt;=Stimuli!$B$2,A943&lt;=Stimuli!$C$2),Stimuli!$A$2,IF(AND(A943&gt;=Stimuli!$B$3,A943&lt;=Stimuli!$C$3),Stimuli!$A$3,IF(AND(A943&gt;=Stimuli!$B$4,A943&lt;=Stimuli!$C$4),Stimuli!$A$4,"")))</f>
        <v>01 Quiet baseline (60s)</v>
      </c>
      <c r="I943" s="6" t="n">
        <f aca="false">(B943-B942)/((A943-A942)/1000)</f>
        <v>0.18754578754573</v>
      </c>
      <c r="J943" s="6" t="n">
        <f aca="false">IF(OR(B943&lt;Rules!$B$2,B943&gt;Rules!$B$3,ABS(I943)&gt;Rules!$B$4,OR(B944&lt;Rules!$B$2,B944&gt;Rules!$B$3,ABS(I944)&gt;Rules!$B$4)),1,0)</f>
        <v>0</v>
      </c>
      <c r="K943" s="6" t="str">
        <f aca="false">IF(F943=1,COUNTIF($F$2:F943,1),"")</f>
        <v/>
      </c>
    </row>
    <row r="944" customFormat="false" ht="15" hidden="false" customHeight="false" outlineLevel="0" collapsed="false">
      <c r="A944" s="6" t="n">
        <v>7511.3055</v>
      </c>
      <c r="B944" s="6" t="n">
        <v>1.81172161172161</v>
      </c>
      <c r="C944" s="6" t="n">
        <v>83</v>
      </c>
      <c r="D944" s="6" t="n">
        <v>-1</v>
      </c>
      <c r="E944" s="6" t="n">
        <v>1.82490842490843</v>
      </c>
      <c r="F944" s="6" t="n">
        <v>0</v>
      </c>
      <c r="G944" s="6" t="n">
        <v>0</v>
      </c>
      <c r="H944" s="6" t="str">
        <f aca="false">IF(AND(A944&gt;=Stimuli!$B$2,A944&lt;=Stimuli!$C$2),Stimuli!$A$2,IF(AND(A944&gt;=Stimuli!$B$3,A944&lt;=Stimuli!$C$3),Stimuli!$A$3,IF(AND(A944&gt;=Stimuli!$B$4,A944&lt;=Stimuli!$C$4),Stimuli!$A$4,"")))</f>
        <v>01 Quiet baseline (60s)</v>
      </c>
      <c r="I944" s="6" t="n">
        <f aca="false">(B944-B943)/((A944-A943)/1000)</f>
        <v>-0.37509157509146</v>
      </c>
      <c r="J944" s="6" t="n">
        <f aca="false">IF(OR(B944&lt;Rules!$B$2,B944&gt;Rules!$B$3,ABS(I944)&gt;Rules!$B$4,OR(B945&lt;Rules!$B$2,B945&gt;Rules!$B$3,ABS(I945)&gt;Rules!$B$4)),1,0)</f>
        <v>0</v>
      </c>
      <c r="K944" s="6" t="str">
        <f aca="false">IF(F944=1,COUNTIF($F$2:F944,1),"")</f>
        <v/>
      </c>
    </row>
    <row r="945" customFormat="false" ht="15" hidden="false" customHeight="false" outlineLevel="0" collapsed="false">
      <c r="A945" s="6" t="n">
        <v>7519.118</v>
      </c>
      <c r="B945" s="6" t="n">
        <v>1.81611721611722</v>
      </c>
      <c r="C945" s="6" t="n">
        <v>83</v>
      </c>
      <c r="D945" s="6" t="n">
        <v>-1</v>
      </c>
      <c r="E945" s="6" t="n">
        <v>1.82490842490843</v>
      </c>
      <c r="F945" s="6" t="n">
        <v>0</v>
      </c>
      <c r="G945" s="6" t="n">
        <v>0</v>
      </c>
      <c r="H945" s="6" t="str">
        <f aca="false">IF(AND(A945&gt;=Stimuli!$B$2,A945&lt;=Stimuli!$C$2),Stimuli!$A$2,IF(AND(A945&gt;=Stimuli!$B$3,A945&lt;=Stimuli!$C$3),Stimuli!$A$3,IF(AND(A945&gt;=Stimuli!$B$4,A945&lt;=Stimuli!$C$4),Stimuli!$A$4,"")))</f>
        <v>01 Quiet baseline (60s)</v>
      </c>
      <c r="I945" s="6" t="n">
        <f aca="false">(B945-B944)/((A945-A944)/1000)</f>
        <v>0.562637362637332</v>
      </c>
      <c r="J945" s="6" t="n">
        <f aca="false">IF(OR(B945&lt;Rules!$B$2,B945&gt;Rules!$B$3,ABS(I945)&gt;Rules!$B$4,OR(B946&lt;Rules!$B$2,B946&gt;Rules!$B$3,ABS(I946)&gt;Rules!$B$4)),1,0)</f>
        <v>0</v>
      </c>
      <c r="K945" s="6" t="str">
        <f aca="false">IF(F945=1,COUNTIF($F$2:F945,1),"")</f>
        <v/>
      </c>
    </row>
    <row r="946" customFormat="false" ht="15" hidden="false" customHeight="false" outlineLevel="0" collapsed="false">
      <c r="A946" s="6" t="n">
        <v>7526.9305</v>
      </c>
      <c r="B946" s="6" t="n">
        <v>1.81025641025641</v>
      </c>
      <c r="C946" s="6" t="n">
        <v>83</v>
      </c>
      <c r="D946" s="6" t="n">
        <v>-1</v>
      </c>
      <c r="E946" s="6" t="n">
        <v>1.82490842490843</v>
      </c>
      <c r="F946" s="6" t="n">
        <v>0</v>
      </c>
      <c r="G946" s="6" t="n">
        <v>0</v>
      </c>
      <c r="H946" s="6" t="str">
        <f aca="false">IF(AND(A946&gt;=Stimuli!$B$2,A946&lt;=Stimuli!$C$2),Stimuli!$A$2,IF(AND(A946&gt;=Stimuli!$B$3,A946&lt;=Stimuli!$C$3),Stimuli!$A$3,IF(AND(A946&gt;=Stimuli!$B$4,A946&lt;=Stimuli!$C$4),Stimuli!$A$4,"")))</f>
        <v>01 Quiet baseline (60s)</v>
      </c>
      <c r="I946" s="6" t="n">
        <f aca="false">(B946-B945)/((A946-A945)/1000)</f>
        <v>-0.750183150183176</v>
      </c>
      <c r="J946" s="6" t="n">
        <f aca="false">IF(OR(B946&lt;Rules!$B$2,B946&gt;Rules!$B$3,ABS(I946)&gt;Rules!$B$4,OR(B947&lt;Rules!$B$2,B947&gt;Rules!$B$3,ABS(I947)&gt;Rules!$B$4)),1,0)</f>
        <v>0</v>
      </c>
      <c r="K946" s="6" t="str">
        <f aca="false">IF(F946=1,COUNTIF($F$2:F946,1),"")</f>
        <v/>
      </c>
    </row>
    <row r="947" customFormat="false" ht="15" hidden="false" customHeight="false" outlineLevel="0" collapsed="false">
      <c r="A947" s="6" t="n">
        <v>7534.743</v>
      </c>
      <c r="B947" s="6" t="n">
        <v>1.81611721611722</v>
      </c>
      <c r="C947" s="6" t="n">
        <v>83</v>
      </c>
      <c r="D947" s="6" t="n">
        <v>-1</v>
      </c>
      <c r="E947" s="6" t="n">
        <v>1.82490842490843</v>
      </c>
      <c r="F947" s="6" t="n">
        <v>0</v>
      </c>
      <c r="G947" s="6" t="n">
        <v>0</v>
      </c>
      <c r="H947" s="6" t="str">
        <f aca="false">IF(AND(A947&gt;=Stimuli!$B$2,A947&lt;=Stimuli!$C$2),Stimuli!$A$2,IF(AND(A947&gt;=Stimuli!$B$3,A947&lt;=Stimuli!$C$3),Stimuli!$A$3,IF(AND(A947&gt;=Stimuli!$B$4,A947&lt;=Stimuli!$C$4),Stimuli!$A$4,"")))</f>
        <v>01 Quiet baseline (60s)</v>
      </c>
      <c r="I947" s="6" t="n">
        <f aca="false">(B947-B946)/((A947-A946)/1000)</f>
        <v>0.750183150183176</v>
      </c>
      <c r="J947" s="6" t="n">
        <f aca="false">IF(OR(B947&lt;Rules!$B$2,B947&gt;Rules!$B$3,ABS(I947)&gt;Rules!$B$4,OR(B948&lt;Rules!$B$2,B948&gt;Rules!$B$3,ABS(I948)&gt;Rules!$B$4)),1,0)</f>
        <v>0</v>
      </c>
      <c r="K947" s="6" t="str">
        <f aca="false">IF(F947=1,COUNTIF($F$2:F947,1),"")</f>
        <v/>
      </c>
    </row>
    <row r="948" customFormat="false" ht="15" hidden="false" customHeight="false" outlineLevel="0" collapsed="false">
      <c r="A948" s="6" t="n">
        <v>7542.5555</v>
      </c>
      <c r="B948" s="6" t="n">
        <v>1.81025641025641</v>
      </c>
      <c r="C948" s="6" t="n">
        <v>83</v>
      </c>
      <c r="D948" s="6" t="n">
        <v>-1</v>
      </c>
      <c r="E948" s="6" t="n">
        <v>1.82490842490843</v>
      </c>
      <c r="F948" s="6" t="n">
        <v>0</v>
      </c>
      <c r="G948" s="6" t="n">
        <v>0</v>
      </c>
      <c r="H948" s="6" t="str">
        <f aca="false">IF(AND(A948&gt;=Stimuli!$B$2,A948&lt;=Stimuli!$C$2),Stimuli!$A$2,IF(AND(A948&gt;=Stimuli!$B$3,A948&lt;=Stimuli!$C$3),Stimuli!$A$3,IF(AND(A948&gt;=Stimuli!$B$4,A948&lt;=Stimuli!$C$4),Stimuli!$A$4,"")))</f>
        <v>01 Quiet baseline (60s)</v>
      </c>
      <c r="I948" s="6" t="n">
        <f aca="false">(B948-B947)/((A948-A947)/1000)</f>
        <v>-0.750183150183176</v>
      </c>
      <c r="J948" s="6" t="n">
        <f aca="false">IF(OR(B948&lt;Rules!$B$2,B948&gt;Rules!$B$3,ABS(I948)&gt;Rules!$B$4,OR(B949&lt;Rules!$B$2,B949&gt;Rules!$B$3,ABS(I949)&gt;Rules!$B$4)),1,0)</f>
        <v>0</v>
      </c>
      <c r="K948" s="6" t="str">
        <f aca="false">IF(F948=1,COUNTIF($F$2:F948,1),"")</f>
        <v/>
      </c>
    </row>
    <row r="949" customFormat="false" ht="15" hidden="false" customHeight="false" outlineLevel="0" collapsed="false">
      <c r="A949" s="6" t="n">
        <v>7550.368</v>
      </c>
      <c r="B949" s="6" t="n">
        <v>1.81611721611722</v>
      </c>
      <c r="C949" s="6" t="n">
        <v>83</v>
      </c>
      <c r="D949" s="6" t="n">
        <v>-1</v>
      </c>
      <c r="E949" s="6" t="n">
        <v>1.82490842490843</v>
      </c>
      <c r="F949" s="6" t="n">
        <v>0</v>
      </c>
      <c r="G949" s="6" t="n">
        <v>0</v>
      </c>
      <c r="H949" s="6" t="str">
        <f aca="false">IF(AND(A949&gt;=Stimuli!$B$2,A949&lt;=Stimuli!$C$2),Stimuli!$A$2,IF(AND(A949&gt;=Stimuli!$B$3,A949&lt;=Stimuli!$C$3),Stimuli!$A$3,IF(AND(A949&gt;=Stimuli!$B$4,A949&lt;=Stimuli!$C$4),Stimuli!$A$4,"")))</f>
        <v>01 Quiet baseline (60s)</v>
      </c>
      <c r="I949" s="6" t="n">
        <f aca="false">(B949-B948)/((A949-A948)/1000)</f>
        <v>0.750183150183176</v>
      </c>
      <c r="J949" s="6" t="n">
        <f aca="false">IF(OR(B949&lt;Rules!$B$2,B949&gt;Rules!$B$3,ABS(I949)&gt;Rules!$B$4,OR(B950&lt;Rules!$B$2,B950&gt;Rules!$B$3,ABS(I950)&gt;Rules!$B$4)),1,0)</f>
        <v>0</v>
      </c>
      <c r="K949" s="6" t="str">
        <f aca="false">IF(F949=1,COUNTIF($F$2:F949,1),"")</f>
        <v/>
      </c>
    </row>
    <row r="950" customFormat="false" ht="15" hidden="false" customHeight="false" outlineLevel="0" collapsed="false">
      <c r="A950" s="6" t="n">
        <v>7558.1805</v>
      </c>
      <c r="B950" s="6" t="n">
        <v>1.81025641025641</v>
      </c>
      <c r="C950" s="6" t="n">
        <v>83</v>
      </c>
      <c r="D950" s="6" t="n">
        <v>-1</v>
      </c>
      <c r="E950" s="6" t="n">
        <v>1.82490842490843</v>
      </c>
      <c r="F950" s="6" t="n">
        <v>0</v>
      </c>
      <c r="G950" s="6" t="n">
        <v>0</v>
      </c>
      <c r="H950" s="6" t="str">
        <f aca="false">IF(AND(A950&gt;=Stimuli!$B$2,A950&lt;=Stimuli!$C$2),Stimuli!$A$2,IF(AND(A950&gt;=Stimuli!$B$3,A950&lt;=Stimuli!$C$3),Stimuli!$A$3,IF(AND(A950&gt;=Stimuli!$B$4,A950&lt;=Stimuli!$C$4),Stimuli!$A$4,"")))</f>
        <v>01 Quiet baseline (60s)</v>
      </c>
      <c r="I950" s="6" t="n">
        <f aca="false">(B950-B949)/((A950-A949)/1000)</f>
        <v>-0.750183150183176</v>
      </c>
      <c r="J950" s="6" t="n">
        <f aca="false">IF(OR(B950&lt;Rules!$B$2,B950&gt;Rules!$B$3,ABS(I950)&gt;Rules!$B$4,OR(B951&lt;Rules!$B$2,B951&gt;Rules!$B$3,ABS(I951)&gt;Rules!$B$4)),1,0)</f>
        <v>0</v>
      </c>
      <c r="K950" s="6" t="str">
        <f aca="false">IF(F950=1,COUNTIF($F$2:F950,1),"")</f>
        <v/>
      </c>
    </row>
    <row r="951" customFormat="false" ht="15" hidden="false" customHeight="false" outlineLevel="0" collapsed="false">
      <c r="A951" s="6" t="n">
        <v>7565.993</v>
      </c>
      <c r="B951" s="6" t="n">
        <v>1.81611721611722</v>
      </c>
      <c r="C951" s="6" t="n">
        <v>83</v>
      </c>
      <c r="D951" s="6" t="n">
        <v>-1</v>
      </c>
      <c r="E951" s="6" t="n">
        <v>1.82490842490843</v>
      </c>
      <c r="F951" s="6" t="n">
        <v>0</v>
      </c>
      <c r="G951" s="6" t="n">
        <v>0</v>
      </c>
      <c r="H951" s="6" t="str">
        <f aca="false">IF(AND(A951&gt;=Stimuli!$B$2,A951&lt;=Stimuli!$C$2),Stimuli!$A$2,IF(AND(A951&gt;=Stimuli!$B$3,A951&lt;=Stimuli!$C$3),Stimuli!$A$3,IF(AND(A951&gt;=Stimuli!$B$4,A951&lt;=Stimuli!$C$4),Stimuli!$A$4,"")))</f>
        <v>01 Quiet baseline (60s)</v>
      </c>
      <c r="I951" s="6" t="n">
        <f aca="false">(B951-B950)/((A951-A950)/1000)</f>
        <v>0.750183150183176</v>
      </c>
      <c r="J951" s="6" t="n">
        <f aca="false">IF(OR(B951&lt;Rules!$B$2,B951&gt;Rules!$B$3,ABS(I951)&gt;Rules!$B$4,OR(B952&lt;Rules!$B$2,B952&gt;Rules!$B$3,ABS(I952)&gt;Rules!$B$4)),1,0)</f>
        <v>0</v>
      </c>
      <c r="K951" s="6" t="str">
        <f aca="false">IF(F951=1,COUNTIF($F$2:F951,1),"")</f>
        <v/>
      </c>
    </row>
    <row r="952" customFormat="false" ht="15" hidden="false" customHeight="false" outlineLevel="0" collapsed="false">
      <c r="A952" s="6" t="n">
        <v>7573.8055</v>
      </c>
      <c r="B952" s="6" t="n">
        <v>1.81025641025641</v>
      </c>
      <c r="C952" s="6" t="n">
        <v>83</v>
      </c>
      <c r="D952" s="6" t="n">
        <v>-1</v>
      </c>
      <c r="E952" s="6" t="n">
        <v>1.82490842490843</v>
      </c>
      <c r="F952" s="6" t="n">
        <v>0</v>
      </c>
      <c r="G952" s="6" t="n">
        <v>0</v>
      </c>
      <c r="H952" s="6" t="str">
        <f aca="false">IF(AND(A952&gt;=Stimuli!$B$2,A952&lt;=Stimuli!$C$2),Stimuli!$A$2,IF(AND(A952&gt;=Stimuli!$B$3,A952&lt;=Stimuli!$C$3),Stimuli!$A$3,IF(AND(A952&gt;=Stimuli!$B$4,A952&lt;=Stimuli!$C$4),Stimuli!$A$4,"")))</f>
        <v>01 Quiet baseline (60s)</v>
      </c>
      <c r="I952" s="6" t="n">
        <f aca="false">(B952-B951)/((A952-A951)/1000)</f>
        <v>-0.750183150183176</v>
      </c>
      <c r="J952" s="6" t="n">
        <f aca="false">IF(OR(B952&lt;Rules!$B$2,B952&gt;Rules!$B$3,ABS(I952)&gt;Rules!$B$4,OR(B953&lt;Rules!$B$2,B953&gt;Rules!$B$3,ABS(I953)&gt;Rules!$B$4)),1,0)</f>
        <v>0</v>
      </c>
      <c r="K952" s="6" t="str">
        <f aca="false">IF(F952=1,COUNTIF($F$2:F952,1),"")</f>
        <v/>
      </c>
    </row>
    <row r="953" customFormat="false" ht="15" hidden="false" customHeight="false" outlineLevel="0" collapsed="false">
      <c r="A953" s="6" t="n">
        <v>7581.618</v>
      </c>
      <c r="B953" s="6" t="n">
        <v>1.81465201465201</v>
      </c>
      <c r="C953" s="6" t="n">
        <v>83</v>
      </c>
      <c r="D953" s="6" t="n">
        <v>-1</v>
      </c>
      <c r="E953" s="6" t="n">
        <v>1.82490842490843</v>
      </c>
      <c r="F953" s="6" t="n">
        <v>0</v>
      </c>
      <c r="G953" s="6" t="n">
        <v>0</v>
      </c>
      <c r="H953" s="6" t="str">
        <f aca="false">IF(AND(A953&gt;=Stimuli!$B$2,A953&lt;=Stimuli!$C$2),Stimuli!$A$2,IF(AND(A953&gt;=Stimuli!$B$3,A953&lt;=Stimuli!$C$3),Stimuli!$A$3,IF(AND(A953&gt;=Stimuli!$B$4,A953&lt;=Stimuli!$C$4),Stimuli!$A$4,"")))</f>
        <v>01 Quiet baseline (60s)</v>
      </c>
      <c r="I953" s="6" t="n">
        <f aca="false">(B953-B952)/((A953-A952)/1000)</f>
        <v>0.562637362637304</v>
      </c>
      <c r="J953" s="6" t="n">
        <f aca="false">IF(OR(B953&lt;Rules!$B$2,B953&gt;Rules!$B$3,ABS(I953)&gt;Rules!$B$4,OR(B954&lt;Rules!$B$2,B954&gt;Rules!$B$3,ABS(I954)&gt;Rules!$B$4)),1,0)</f>
        <v>0</v>
      </c>
      <c r="K953" s="6" t="str">
        <f aca="false">IF(F953=1,COUNTIF($F$2:F953,1),"")</f>
        <v/>
      </c>
    </row>
    <row r="954" customFormat="false" ht="15" hidden="false" customHeight="false" outlineLevel="0" collapsed="false">
      <c r="A954" s="6" t="n">
        <v>7589.4305</v>
      </c>
      <c r="B954" s="6" t="n">
        <v>1.81025641025641</v>
      </c>
      <c r="C954" s="6" t="n">
        <v>83</v>
      </c>
      <c r="D954" s="6" t="n">
        <v>-1</v>
      </c>
      <c r="E954" s="6" t="n">
        <v>1.82490842490843</v>
      </c>
      <c r="F954" s="6" t="n">
        <v>0</v>
      </c>
      <c r="G954" s="6" t="n">
        <v>0</v>
      </c>
      <c r="H954" s="6" t="str">
        <f aca="false">IF(AND(A954&gt;=Stimuli!$B$2,A954&lt;=Stimuli!$C$2),Stimuli!$A$2,IF(AND(A954&gt;=Stimuli!$B$3,A954&lt;=Stimuli!$C$3),Stimuli!$A$3,IF(AND(A954&gt;=Stimuli!$B$4,A954&lt;=Stimuli!$C$4),Stimuli!$A$4,"")))</f>
        <v>01 Quiet baseline (60s)</v>
      </c>
      <c r="I954" s="6" t="n">
        <f aca="false">(B954-B953)/((A954-A953)/1000)</f>
        <v>-0.562637362637304</v>
      </c>
      <c r="J954" s="6" t="n">
        <f aca="false">IF(OR(B954&lt;Rules!$B$2,B954&gt;Rules!$B$3,ABS(I954)&gt;Rules!$B$4,OR(B955&lt;Rules!$B$2,B955&gt;Rules!$B$3,ABS(I955)&gt;Rules!$B$4)),1,0)</f>
        <v>0</v>
      </c>
      <c r="K954" s="6" t="str">
        <f aca="false">IF(F954=1,COUNTIF($F$2:F954,1),"")</f>
        <v/>
      </c>
    </row>
    <row r="955" customFormat="false" ht="15" hidden="false" customHeight="false" outlineLevel="0" collapsed="false">
      <c r="A955" s="6" t="n">
        <v>7597.243</v>
      </c>
      <c r="B955" s="6" t="n">
        <v>1.81318681318681</v>
      </c>
      <c r="C955" s="6" t="n">
        <v>83</v>
      </c>
      <c r="D955" s="6" t="n">
        <v>-1</v>
      </c>
      <c r="E955" s="6" t="n">
        <v>1.82490842490843</v>
      </c>
      <c r="F955" s="6" t="n">
        <v>0</v>
      </c>
      <c r="G955" s="6" t="n">
        <v>0</v>
      </c>
      <c r="H955" s="6" t="str">
        <f aca="false">IF(AND(A955&gt;=Stimuli!$B$2,A955&lt;=Stimuli!$C$2),Stimuli!$A$2,IF(AND(A955&gt;=Stimuli!$B$3,A955&lt;=Stimuli!$C$3),Stimuli!$A$3,IF(AND(A955&gt;=Stimuli!$B$4,A955&lt;=Stimuli!$C$4),Stimuli!$A$4,"")))</f>
        <v>01 Quiet baseline (60s)</v>
      </c>
      <c r="I955" s="6" t="n">
        <f aca="false">(B955-B954)/((A955-A954)/1000)</f>
        <v>0.375091575091574</v>
      </c>
      <c r="J955" s="6" t="n">
        <f aca="false">IF(OR(B955&lt;Rules!$B$2,B955&gt;Rules!$B$3,ABS(I955)&gt;Rules!$B$4,OR(B956&lt;Rules!$B$2,B956&gt;Rules!$B$3,ABS(I956)&gt;Rules!$B$4)),1,0)</f>
        <v>0</v>
      </c>
      <c r="K955" s="6" t="str">
        <f aca="false">IF(F955=1,COUNTIF($F$2:F955,1),"")</f>
        <v/>
      </c>
    </row>
    <row r="956" customFormat="false" ht="15" hidden="false" customHeight="false" outlineLevel="0" collapsed="false">
      <c r="A956" s="6" t="n">
        <v>7605.0555</v>
      </c>
      <c r="B956" s="6" t="n">
        <v>1.81172161172161</v>
      </c>
      <c r="C956" s="6" t="n">
        <v>83</v>
      </c>
      <c r="D956" s="6" t="n">
        <v>-1</v>
      </c>
      <c r="E956" s="6" t="n">
        <v>1.82490842490843</v>
      </c>
      <c r="F956" s="6" t="n">
        <v>0</v>
      </c>
      <c r="G956" s="6" t="n">
        <v>0</v>
      </c>
      <c r="H956" s="6" t="str">
        <f aca="false">IF(AND(A956&gt;=Stimuli!$B$2,A956&lt;=Stimuli!$C$2),Stimuli!$A$2,IF(AND(A956&gt;=Stimuli!$B$3,A956&lt;=Stimuli!$C$3),Stimuli!$A$3,IF(AND(A956&gt;=Stimuli!$B$4,A956&lt;=Stimuli!$C$4),Stimuli!$A$4,"")))</f>
        <v>01 Quiet baseline (60s)</v>
      </c>
      <c r="I956" s="6" t="n">
        <f aca="false">(B956-B955)/((A956-A955)/1000)</f>
        <v>-0.18754578754573</v>
      </c>
      <c r="J956" s="6" t="n">
        <f aca="false">IF(OR(B956&lt;Rules!$B$2,B956&gt;Rules!$B$3,ABS(I956)&gt;Rules!$B$4,OR(B957&lt;Rules!$B$2,B957&gt;Rules!$B$3,ABS(I957)&gt;Rules!$B$4)),1,0)</f>
        <v>0</v>
      </c>
      <c r="K956" s="6" t="str">
        <f aca="false">IF(F956=1,COUNTIF($F$2:F956,1),"")</f>
        <v/>
      </c>
    </row>
    <row r="957" customFormat="false" ht="15" hidden="false" customHeight="false" outlineLevel="0" collapsed="false">
      <c r="A957" s="6" t="n">
        <v>7612.868</v>
      </c>
      <c r="B957" s="6" t="n">
        <v>1.81318681318681</v>
      </c>
      <c r="C957" s="6" t="n">
        <v>83</v>
      </c>
      <c r="D957" s="6" t="n">
        <v>-1</v>
      </c>
      <c r="E957" s="6" t="n">
        <v>1.82490842490843</v>
      </c>
      <c r="F957" s="6" t="n">
        <v>0</v>
      </c>
      <c r="G957" s="6" t="n">
        <v>0</v>
      </c>
      <c r="H957" s="6" t="str">
        <f aca="false">IF(AND(A957&gt;=Stimuli!$B$2,A957&lt;=Stimuli!$C$2),Stimuli!$A$2,IF(AND(A957&gt;=Stimuli!$B$3,A957&lt;=Stimuli!$C$3),Stimuli!$A$3,IF(AND(A957&gt;=Stimuli!$B$4,A957&lt;=Stimuli!$C$4),Stimuli!$A$4,"")))</f>
        <v>01 Quiet baseline (60s)</v>
      </c>
      <c r="I957" s="6" t="n">
        <f aca="false">(B957-B956)/((A957-A956)/1000)</f>
        <v>0.18754578754573</v>
      </c>
      <c r="J957" s="6" t="n">
        <f aca="false">IF(OR(B957&lt;Rules!$B$2,B957&gt;Rules!$B$3,ABS(I957)&gt;Rules!$B$4,OR(B958&lt;Rules!$B$2,B958&gt;Rules!$B$3,ABS(I958)&gt;Rules!$B$4)),1,0)</f>
        <v>0</v>
      </c>
      <c r="K957" s="6" t="str">
        <f aca="false">IF(F957=1,COUNTIF($F$2:F957,1),"")</f>
        <v/>
      </c>
    </row>
    <row r="958" customFormat="false" ht="15" hidden="false" customHeight="false" outlineLevel="0" collapsed="false">
      <c r="A958" s="6" t="n">
        <v>7620.6805</v>
      </c>
      <c r="B958" s="6" t="n">
        <v>1.81318681318681</v>
      </c>
      <c r="C958" s="6" t="n">
        <v>83</v>
      </c>
      <c r="D958" s="6" t="n">
        <v>-1</v>
      </c>
      <c r="E958" s="6" t="n">
        <v>1.82490842490843</v>
      </c>
      <c r="F958" s="6" t="n">
        <v>0</v>
      </c>
      <c r="G958" s="6" t="n">
        <v>0</v>
      </c>
      <c r="H958" s="6" t="str">
        <f aca="false">IF(AND(A958&gt;=Stimuli!$B$2,A958&lt;=Stimuli!$C$2),Stimuli!$A$2,IF(AND(A958&gt;=Stimuli!$B$3,A958&lt;=Stimuli!$C$3),Stimuli!$A$3,IF(AND(A958&gt;=Stimuli!$B$4,A958&lt;=Stimuli!$C$4),Stimuli!$A$4,"")))</f>
        <v>01 Quiet baseline (60s)</v>
      </c>
      <c r="I958" s="6" t="n">
        <f aca="false">(B958-B957)/((A958-A957)/1000)</f>
        <v>0</v>
      </c>
      <c r="J958" s="6" t="n">
        <f aca="false">IF(OR(B958&lt;Rules!$B$2,B958&gt;Rules!$B$3,ABS(I958)&gt;Rules!$B$4,OR(B959&lt;Rules!$B$2,B959&gt;Rules!$B$3,ABS(I959)&gt;Rules!$B$4)),1,0)</f>
        <v>0</v>
      </c>
      <c r="K958" s="6" t="str">
        <f aca="false">IF(F958=1,COUNTIF($F$2:F958,1),"")</f>
        <v/>
      </c>
    </row>
    <row r="959" customFormat="false" ht="15" hidden="false" customHeight="false" outlineLevel="0" collapsed="false">
      <c r="A959" s="6" t="n">
        <v>7628.493</v>
      </c>
      <c r="B959" s="6" t="n">
        <v>1.81025641025641</v>
      </c>
      <c r="C959" s="6" t="n">
        <v>83</v>
      </c>
      <c r="D959" s="6" t="n">
        <v>-1</v>
      </c>
      <c r="E959" s="6" t="n">
        <v>1.82490842490843</v>
      </c>
      <c r="F959" s="6" t="n">
        <v>0</v>
      </c>
      <c r="G959" s="6" t="n">
        <v>0</v>
      </c>
      <c r="H959" s="6" t="str">
        <f aca="false">IF(AND(A959&gt;=Stimuli!$B$2,A959&lt;=Stimuli!$C$2),Stimuli!$A$2,IF(AND(A959&gt;=Stimuli!$B$3,A959&lt;=Stimuli!$C$3),Stimuli!$A$3,IF(AND(A959&gt;=Stimuli!$B$4,A959&lt;=Stimuli!$C$4),Stimuli!$A$4,"")))</f>
        <v>01 Quiet baseline (60s)</v>
      </c>
      <c r="I959" s="6" t="n">
        <f aca="false">(B959-B958)/((A959-A958)/1000)</f>
        <v>-0.375091575091574</v>
      </c>
      <c r="J959" s="6" t="n">
        <f aca="false">IF(OR(B959&lt;Rules!$B$2,B959&gt;Rules!$B$3,ABS(I959)&gt;Rules!$B$4,OR(B960&lt;Rules!$B$2,B960&gt;Rules!$B$3,ABS(I960)&gt;Rules!$B$4)),1,0)</f>
        <v>0</v>
      </c>
      <c r="K959" s="6" t="str">
        <f aca="false">IF(F959=1,COUNTIF($F$2:F959,1),"")</f>
        <v/>
      </c>
    </row>
    <row r="960" customFormat="false" ht="15" hidden="false" customHeight="false" outlineLevel="0" collapsed="false">
      <c r="A960" s="6" t="n">
        <v>7636.3055</v>
      </c>
      <c r="B960" s="6" t="n">
        <v>1.81318681318681</v>
      </c>
      <c r="C960" s="6" t="n">
        <v>83</v>
      </c>
      <c r="D960" s="6" t="n">
        <v>-1</v>
      </c>
      <c r="E960" s="6" t="n">
        <v>1.82490842490843</v>
      </c>
      <c r="F960" s="6" t="n">
        <v>0</v>
      </c>
      <c r="G960" s="6" t="n">
        <v>0</v>
      </c>
      <c r="H960" s="6" t="str">
        <f aca="false">IF(AND(A960&gt;=Stimuli!$B$2,A960&lt;=Stimuli!$C$2),Stimuli!$A$2,IF(AND(A960&gt;=Stimuli!$B$3,A960&lt;=Stimuli!$C$3),Stimuli!$A$3,IF(AND(A960&gt;=Stimuli!$B$4,A960&lt;=Stimuli!$C$4),Stimuli!$A$4,"")))</f>
        <v>01 Quiet baseline (60s)</v>
      </c>
      <c r="I960" s="6" t="n">
        <f aca="false">(B960-B959)/((A960-A959)/1000)</f>
        <v>0.375091575091574</v>
      </c>
      <c r="J960" s="6" t="n">
        <f aca="false">IF(OR(B960&lt;Rules!$B$2,B960&gt;Rules!$B$3,ABS(I960)&gt;Rules!$B$4,OR(B961&lt;Rules!$B$2,B961&gt;Rules!$B$3,ABS(I961)&gt;Rules!$B$4)),1,0)</f>
        <v>0</v>
      </c>
      <c r="K960" s="6" t="str">
        <f aca="false">IF(F960=1,COUNTIF($F$2:F960,1),"")</f>
        <v/>
      </c>
    </row>
    <row r="961" customFormat="false" ht="15" hidden="false" customHeight="false" outlineLevel="0" collapsed="false">
      <c r="A961" s="6" t="n">
        <v>7644.118</v>
      </c>
      <c r="B961" s="6" t="n">
        <v>1.81025641025641</v>
      </c>
      <c r="C961" s="6" t="n">
        <v>83</v>
      </c>
      <c r="D961" s="6" t="n">
        <v>-1</v>
      </c>
      <c r="E961" s="6" t="n">
        <v>1.82490842490843</v>
      </c>
      <c r="F961" s="6" t="n">
        <v>0</v>
      </c>
      <c r="G961" s="6" t="n">
        <v>0</v>
      </c>
      <c r="H961" s="6" t="str">
        <f aca="false">IF(AND(A961&gt;=Stimuli!$B$2,A961&lt;=Stimuli!$C$2),Stimuli!$A$2,IF(AND(A961&gt;=Stimuli!$B$3,A961&lt;=Stimuli!$C$3),Stimuli!$A$3,IF(AND(A961&gt;=Stimuli!$B$4,A961&lt;=Stimuli!$C$4),Stimuli!$A$4,"")))</f>
        <v>01 Quiet baseline (60s)</v>
      </c>
      <c r="I961" s="6" t="n">
        <f aca="false">(B961-B960)/((A961-A960)/1000)</f>
        <v>-0.375091575091574</v>
      </c>
      <c r="J961" s="6" t="n">
        <f aca="false">IF(OR(B961&lt;Rules!$B$2,B961&gt;Rules!$B$3,ABS(I961)&gt;Rules!$B$4,OR(B962&lt;Rules!$B$2,B962&gt;Rules!$B$3,ABS(I962)&gt;Rules!$B$4)),1,0)</f>
        <v>0</v>
      </c>
      <c r="K961" s="6" t="str">
        <f aca="false">IF(F961=1,COUNTIF($F$2:F961,1),"")</f>
        <v/>
      </c>
    </row>
    <row r="962" customFormat="false" ht="15" hidden="false" customHeight="false" outlineLevel="0" collapsed="false">
      <c r="A962" s="6" t="n">
        <v>7651.9305</v>
      </c>
      <c r="B962" s="6" t="n">
        <v>1.81465201465201</v>
      </c>
      <c r="C962" s="6" t="n">
        <v>83</v>
      </c>
      <c r="D962" s="6" t="n">
        <v>-1</v>
      </c>
      <c r="E962" s="6" t="n">
        <v>1.82490842490843</v>
      </c>
      <c r="F962" s="6" t="n">
        <v>0</v>
      </c>
      <c r="G962" s="6" t="n">
        <v>0</v>
      </c>
      <c r="H962" s="6" t="str">
        <f aca="false">IF(AND(A962&gt;=Stimuli!$B$2,A962&lt;=Stimuli!$C$2),Stimuli!$A$2,IF(AND(A962&gt;=Stimuli!$B$3,A962&lt;=Stimuli!$C$3),Stimuli!$A$3,IF(AND(A962&gt;=Stimuli!$B$4,A962&lt;=Stimuli!$C$4),Stimuli!$A$4,"")))</f>
        <v>01 Quiet baseline (60s)</v>
      </c>
      <c r="I962" s="6" t="n">
        <f aca="false">(B962-B961)/((A962-A961)/1000)</f>
        <v>0.562637362637304</v>
      </c>
      <c r="J962" s="6" t="n">
        <f aca="false">IF(OR(B962&lt;Rules!$B$2,B962&gt;Rules!$B$3,ABS(I962)&gt;Rules!$B$4,OR(B963&lt;Rules!$B$2,B963&gt;Rules!$B$3,ABS(I963)&gt;Rules!$B$4)),1,0)</f>
        <v>0</v>
      </c>
      <c r="K962" s="6" t="str">
        <f aca="false">IF(F962=1,COUNTIF($F$2:F962,1),"")</f>
        <v/>
      </c>
    </row>
    <row r="963" customFormat="false" ht="15" hidden="false" customHeight="false" outlineLevel="0" collapsed="false">
      <c r="A963" s="6" t="n">
        <v>7659.743</v>
      </c>
      <c r="B963" s="6" t="n">
        <v>1.81025641025641</v>
      </c>
      <c r="C963" s="6" t="n">
        <v>83</v>
      </c>
      <c r="D963" s="6" t="n">
        <v>-1</v>
      </c>
      <c r="E963" s="6" t="n">
        <v>1.82490842490843</v>
      </c>
      <c r="F963" s="6" t="n">
        <v>0</v>
      </c>
      <c r="G963" s="6" t="n">
        <v>0</v>
      </c>
      <c r="H963" s="6" t="str">
        <f aca="false">IF(AND(A963&gt;=Stimuli!$B$2,A963&lt;=Stimuli!$C$2),Stimuli!$A$2,IF(AND(A963&gt;=Stimuli!$B$3,A963&lt;=Stimuli!$C$3),Stimuli!$A$3,IF(AND(A963&gt;=Stimuli!$B$4,A963&lt;=Stimuli!$C$4),Stimuli!$A$4,"")))</f>
        <v>01 Quiet baseline (60s)</v>
      </c>
      <c r="I963" s="6" t="n">
        <f aca="false">(B963-B962)/((A963-A962)/1000)</f>
        <v>-0.562637362637304</v>
      </c>
      <c r="J963" s="6" t="n">
        <f aca="false">IF(OR(B963&lt;Rules!$B$2,B963&gt;Rules!$B$3,ABS(I963)&gt;Rules!$B$4,OR(B964&lt;Rules!$B$2,B964&gt;Rules!$B$3,ABS(I964)&gt;Rules!$B$4)),1,0)</f>
        <v>0</v>
      </c>
      <c r="K963" s="6" t="str">
        <f aca="false">IF(F963=1,COUNTIF($F$2:F963,1),"")</f>
        <v/>
      </c>
    </row>
    <row r="964" customFormat="false" ht="15" hidden="false" customHeight="false" outlineLevel="0" collapsed="false">
      <c r="A964" s="6" t="n">
        <v>7667.5555</v>
      </c>
      <c r="B964" s="6" t="n">
        <v>1.81465201465201</v>
      </c>
      <c r="C964" s="6" t="n">
        <v>83</v>
      </c>
      <c r="D964" s="6" t="n">
        <v>-1</v>
      </c>
      <c r="E964" s="6" t="n">
        <v>1.82490842490843</v>
      </c>
      <c r="F964" s="6" t="n">
        <v>0</v>
      </c>
      <c r="G964" s="6" t="n">
        <v>0</v>
      </c>
      <c r="H964" s="6" t="str">
        <f aca="false">IF(AND(A964&gt;=Stimuli!$B$2,A964&lt;=Stimuli!$C$2),Stimuli!$A$2,IF(AND(A964&gt;=Stimuli!$B$3,A964&lt;=Stimuli!$C$3),Stimuli!$A$3,IF(AND(A964&gt;=Stimuli!$B$4,A964&lt;=Stimuli!$C$4),Stimuli!$A$4,"")))</f>
        <v>01 Quiet baseline (60s)</v>
      </c>
      <c r="I964" s="6" t="n">
        <f aca="false">(B964-B963)/((A964-A963)/1000)</f>
        <v>0.562637362637304</v>
      </c>
      <c r="J964" s="6" t="n">
        <f aca="false">IF(OR(B964&lt;Rules!$B$2,B964&gt;Rules!$B$3,ABS(I964)&gt;Rules!$B$4,OR(B965&lt;Rules!$B$2,B965&gt;Rules!$B$3,ABS(I965)&gt;Rules!$B$4)),1,0)</f>
        <v>0</v>
      </c>
      <c r="K964" s="6" t="str">
        <f aca="false">IF(F964=1,COUNTIF($F$2:F964,1),"")</f>
        <v/>
      </c>
    </row>
    <row r="965" customFormat="false" ht="15" hidden="false" customHeight="false" outlineLevel="0" collapsed="false">
      <c r="A965" s="6" t="n">
        <v>7675.368</v>
      </c>
      <c r="B965" s="6" t="n">
        <v>1.80879120879121</v>
      </c>
      <c r="C965" s="6" t="n">
        <v>83</v>
      </c>
      <c r="D965" s="6" t="n">
        <v>-1</v>
      </c>
      <c r="E965" s="6" t="n">
        <v>1.82490842490843</v>
      </c>
      <c r="F965" s="6" t="n">
        <v>0</v>
      </c>
      <c r="G965" s="6" t="n">
        <v>0</v>
      </c>
      <c r="H965" s="6" t="str">
        <f aca="false">IF(AND(A965&gt;=Stimuli!$B$2,A965&lt;=Stimuli!$C$2),Stimuli!$A$2,IF(AND(A965&gt;=Stimuli!$B$3,A965&lt;=Stimuli!$C$3),Stimuli!$A$3,IF(AND(A965&gt;=Stimuli!$B$4,A965&lt;=Stimuli!$C$4),Stimuli!$A$4,"")))</f>
        <v>01 Quiet baseline (60s)</v>
      </c>
      <c r="I965" s="6" t="n">
        <f aca="false">(B965-B964)/((A965-A964)/1000)</f>
        <v>-0.750183150183034</v>
      </c>
      <c r="J965" s="6" t="n">
        <f aca="false">IF(OR(B965&lt;Rules!$B$2,B965&gt;Rules!$B$3,ABS(I965)&gt;Rules!$B$4,OR(B966&lt;Rules!$B$2,B966&gt;Rules!$B$3,ABS(I966)&gt;Rules!$B$4)),1,0)</f>
        <v>0</v>
      </c>
      <c r="K965" s="6" t="str">
        <f aca="false">IF(F965=1,COUNTIF($F$2:F965,1),"")</f>
        <v/>
      </c>
    </row>
    <row r="966" customFormat="false" ht="15" hidden="false" customHeight="false" outlineLevel="0" collapsed="false">
      <c r="A966" s="6" t="n">
        <v>7683.1805</v>
      </c>
      <c r="B966" s="6" t="n">
        <v>1.81465201465201</v>
      </c>
      <c r="C966" s="6" t="n">
        <v>83</v>
      </c>
      <c r="D966" s="6" t="n">
        <v>-1</v>
      </c>
      <c r="E966" s="6" t="n">
        <v>1.82490842490843</v>
      </c>
      <c r="F966" s="6" t="n">
        <v>0</v>
      </c>
      <c r="G966" s="6" t="n">
        <v>0</v>
      </c>
      <c r="H966" s="6" t="str">
        <f aca="false">IF(AND(A966&gt;=Stimuli!$B$2,A966&lt;=Stimuli!$C$2),Stimuli!$A$2,IF(AND(A966&gt;=Stimuli!$B$3,A966&lt;=Stimuli!$C$3),Stimuli!$A$3,IF(AND(A966&gt;=Stimuli!$B$4,A966&lt;=Stimuli!$C$4),Stimuli!$A$4,"")))</f>
        <v>01 Quiet baseline (60s)</v>
      </c>
      <c r="I966" s="6" t="n">
        <f aca="false">(B966-B965)/((A966-A965)/1000)</f>
        <v>0.750183150183034</v>
      </c>
      <c r="J966" s="6" t="n">
        <f aca="false">IF(OR(B966&lt;Rules!$B$2,B966&gt;Rules!$B$3,ABS(I966)&gt;Rules!$B$4,OR(B967&lt;Rules!$B$2,B967&gt;Rules!$B$3,ABS(I967)&gt;Rules!$B$4)),1,0)</f>
        <v>0</v>
      </c>
      <c r="K966" s="6" t="str">
        <f aca="false">IF(F966=1,COUNTIF($F$2:F966,1),"")</f>
        <v/>
      </c>
    </row>
    <row r="967" customFormat="false" ht="15" hidden="false" customHeight="false" outlineLevel="0" collapsed="false">
      <c r="A967" s="6" t="n">
        <v>7690.993</v>
      </c>
      <c r="B967" s="6" t="n">
        <v>1.80879120879121</v>
      </c>
      <c r="C967" s="6" t="n">
        <v>83</v>
      </c>
      <c r="D967" s="6" t="n">
        <v>-1</v>
      </c>
      <c r="E967" s="6" t="n">
        <v>1.82490842490843</v>
      </c>
      <c r="F967" s="6" t="n">
        <v>0</v>
      </c>
      <c r="G967" s="6" t="n">
        <v>0</v>
      </c>
      <c r="H967" s="6" t="str">
        <f aca="false">IF(AND(A967&gt;=Stimuli!$B$2,A967&lt;=Stimuli!$C$2),Stimuli!$A$2,IF(AND(A967&gt;=Stimuli!$B$3,A967&lt;=Stimuli!$C$3),Stimuli!$A$3,IF(AND(A967&gt;=Stimuli!$B$4,A967&lt;=Stimuli!$C$4),Stimuli!$A$4,"")))</f>
        <v>01 Quiet baseline (60s)</v>
      </c>
      <c r="I967" s="6" t="n">
        <f aca="false">(B967-B966)/((A967-A966)/1000)</f>
        <v>-0.750183150183034</v>
      </c>
      <c r="J967" s="6" t="n">
        <f aca="false">IF(OR(B967&lt;Rules!$B$2,B967&gt;Rules!$B$3,ABS(I967)&gt;Rules!$B$4,OR(B968&lt;Rules!$B$2,B968&gt;Rules!$B$3,ABS(I968)&gt;Rules!$B$4)),1,0)</f>
        <v>0</v>
      </c>
      <c r="K967" s="6" t="str">
        <f aca="false">IF(F967=1,COUNTIF($F$2:F967,1),"")</f>
        <v/>
      </c>
    </row>
    <row r="968" customFormat="false" ht="15" hidden="false" customHeight="false" outlineLevel="0" collapsed="false">
      <c r="A968" s="6" t="n">
        <v>7698.8055</v>
      </c>
      <c r="B968" s="6" t="n">
        <v>1.81465201465201</v>
      </c>
      <c r="C968" s="6" t="n">
        <v>83</v>
      </c>
      <c r="D968" s="6" t="n">
        <v>-1</v>
      </c>
      <c r="E968" s="6" t="n">
        <v>1.82490842490843</v>
      </c>
      <c r="F968" s="6" t="n">
        <v>0</v>
      </c>
      <c r="G968" s="6" t="n">
        <v>0</v>
      </c>
      <c r="H968" s="6" t="str">
        <f aca="false">IF(AND(A968&gt;=Stimuli!$B$2,A968&lt;=Stimuli!$C$2),Stimuli!$A$2,IF(AND(A968&gt;=Stimuli!$B$3,A968&lt;=Stimuli!$C$3),Stimuli!$A$3,IF(AND(A968&gt;=Stimuli!$B$4,A968&lt;=Stimuli!$C$4),Stimuli!$A$4,"")))</f>
        <v>01 Quiet baseline (60s)</v>
      </c>
      <c r="I968" s="6" t="n">
        <f aca="false">(B968-B967)/((A968-A967)/1000)</f>
        <v>0.750183150183034</v>
      </c>
      <c r="J968" s="6" t="n">
        <f aca="false">IF(OR(B968&lt;Rules!$B$2,B968&gt;Rules!$B$3,ABS(I968)&gt;Rules!$B$4,OR(B969&lt;Rules!$B$2,B969&gt;Rules!$B$3,ABS(I969)&gt;Rules!$B$4)),1,0)</f>
        <v>0</v>
      </c>
      <c r="K968" s="6" t="str">
        <f aca="false">IF(F968=1,COUNTIF($F$2:F968,1),"")</f>
        <v/>
      </c>
    </row>
    <row r="969" customFormat="false" ht="15" hidden="false" customHeight="false" outlineLevel="0" collapsed="false">
      <c r="A969" s="6" t="n">
        <v>7706.618</v>
      </c>
      <c r="B969" s="6" t="n">
        <v>1.80879120879121</v>
      </c>
      <c r="C969" s="6" t="n">
        <v>83</v>
      </c>
      <c r="D969" s="6" t="n">
        <v>-1</v>
      </c>
      <c r="E969" s="6" t="n">
        <v>1.82490842490843</v>
      </c>
      <c r="F969" s="6" t="n">
        <v>0</v>
      </c>
      <c r="G969" s="6" t="n">
        <v>0</v>
      </c>
      <c r="H969" s="6" t="str">
        <f aca="false">IF(AND(A969&gt;=Stimuli!$B$2,A969&lt;=Stimuli!$C$2),Stimuli!$A$2,IF(AND(A969&gt;=Stimuli!$B$3,A969&lt;=Stimuli!$C$3),Stimuli!$A$3,IF(AND(A969&gt;=Stimuli!$B$4,A969&lt;=Stimuli!$C$4),Stimuli!$A$4,"")))</f>
        <v>01 Quiet baseline (60s)</v>
      </c>
      <c r="I969" s="6" t="n">
        <f aca="false">(B969-B968)/((A969-A968)/1000)</f>
        <v>-0.750183150183034</v>
      </c>
      <c r="J969" s="6" t="n">
        <f aca="false">IF(OR(B969&lt;Rules!$B$2,B969&gt;Rules!$B$3,ABS(I969)&gt;Rules!$B$4,OR(B970&lt;Rules!$B$2,B970&gt;Rules!$B$3,ABS(I970)&gt;Rules!$B$4)),1,0)</f>
        <v>0</v>
      </c>
      <c r="K969" s="6" t="str">
        <f aca="false">IF(F969=1,COUNTIF($F$2:F969,1),"")</f>
        <v/>
      </c>
    </row>
    <row r="970" customFormat="false" ht="15" hidden="false" customHeight="false" outlineLevel="0" collapsed="false">
      <c r="A970" s="6" t="n">
        <v>7714.4305</v>
      </c>
      <c r="B970" s="6" t="n">
        <v>1.81318681318681</v>
      </c>
      <c r="C970" s="6" t="n">
        <v>83</v>
      </c>
      <c r="D970" s="6" t="n">
        <v>-1</v>
      </c>
      <c r="E970" s="6" t="n">
        <v>1.82490842490843</v>
      </c>
      <c r="F970" s="6" t="n">
        <v>0</v>
      </c>
      <c r="G970" s="6" t="n">
        <v>0</v>
      </c>
      <c r="H970" s="6" t="str">
        <f aca="false">IF(AND(A970&gt;=Stimuli!$B$2,A970&lt;=Stimuli!$C$2),Stimuli!$A$2,IF(AND(A970&gt;=Stimuli!$B$3,A970&lt;=Stimuli!$C$3),Stimuli!$A$3,IF(AND(A970&gt;=Stimuli!$B$4,A970&lt;=Stimuli!$C$4),Stimuli!$A$4,"")))</f>
        <v>01 Quiet baseline (60s)</v>
      </c>
      <c r="I970" s="6" t="n">
        <f aca="false">(B970-B969)/((A970-A969)/1000)</f>
        <v>0.562637362637304</v>
      </c>
      <c r="J970" s="6" t="n">
        <f aca="false">IF(OR(B970&lt;Rules!$B$2,B970&gt;Rules!$B$3,ABS(I970)&gt;Rules!$B$4,OR(B971&lt;Rules!$B$2,B971&gt;Rules!$B$3,ABS(I971)&gt;Rules!$B$4)),1,0)</f>
        <v>0</v>
      </c>
      <c r="K970" s="6" t="str">
        <f aca="false">IF(F970=1,COUNTIF($F$2:F970,1),"")</f>
        <v/>
      </c>
    </row>
    <row r="971" customFormat="false" ht="15" hidden="false" customHeight="false" outlineLevel="0" collapsed="false">
      <c r="A971" s="6" t="n">
        <v>7722.243</v>
      </c>
      <c r="B971" s="6" t="n">
        <v>1.81025641025641</v>
      </c>
      <c r="C971" s="6" t="n">
        <v>83</v>
      </c>
      <c r="D971" s="6" t="n">
        <v>-1</v>
      </c>
      <c r="E971" s="6" t="n">
        <v>1.82490842490843</v>
      </c>
      <c r="F971" s="6" t="n">
        <v>0</v>
      </c>
      <c r="G971" s="6" t="n">
        <v>0</v>
      </c>
      <c r="H971" s="6" t="str">
        <f aca="false">IF(AND(A971&gt;=Stimuli!$B$2,A971&lt;=Stimuli!$C$2),Stimuli!$A$2,IF(AND(A971&gt;=Stimuli!$B$3,A971&lt;=Stimuli!$C$3),Stimuli!$A$3,IF(AND(A971&gt;=Stimuli!$B$4,A971&lt;=Stimuli!$C$4),Stimuli!$A$4,"")))</f>
        <v>01 Quiet baseline (60s)</v>
      </c>
      <c r="I971" s="6" t="n">
        <f aca="false">(B971-B970)/((A971-A970)/1000)</f>
        <v>-0.375091575091574</v>
      </c>
      <c r="J971" s="6" t="n">
        <f aca="false">IF(OR(B971&lt;Rules!$B$2,B971&gt;Rules!$B$3,ABS(I971)&gt;Rules!$B$4,OR(B972&lt;Rules!$B$2,B972&gt;Rules!$B$3,ABS(I972)&gt;Rules!$B$4)),1,0)</f>
        <v>0</v>
      </c>
      <c r="K971" s="6" t="str">
        <f aca="false">IF(F971=1,COUNTIF($F$2:F971,1),"")</f>
        <v/>
      </c>
    </row>
    <row r="972" customFormat="false" ht="15" hidden="false" customHeight="false" outlineLevel="0" collapsed="false">
      <c r="A972" s="6" t="n">
        <v>7730.0555</v>
      </c>
      <c r="B972" s="6" t="n">
        <v>1.81172161172161</v>
      </c>
      <c r="C972" s="6" t="n">
        <v>83</v>
      </c>
      <c r="D972" s="6" t="n">
        <v>-1</v>
      </c>
      <c r="E972" s="6" t="n">
        <v>1.82490842490843</v>
      </c>
      <c r="F972" s="6" t="n">
        <v>0</v>
      </c>
      <c r="G972" s="6" t="n">
        <v>0</v>
      </c>
      <c r="H972" s="6" t="str">
        <f aca="false">IF(AND(A972&gt;=Stimuli!$B$2,A972&lt;=Stimuli!$C$2),Stimuli!$A$2,IF(AND(A972&gt;=Stimuli!$B$3,A972&lt;=Stimuli!$C$3),Stimuli!$A$3,IF(AND(A972&gt;=Stimuli!$B$4,A972&lt;=Stimuli!$C$4),Stimuli!$A$4,"")))</f>
        <v>01 Quiet baseline (60s)</v>
      </c>
      <c r="I972" s="6" t="n">
        <f aca="false">(B972-B971)/((A972-A971)/1000)</f>
        <v>0.187545787545844</v>
      </c>
      <c r="J972" s="6" t="n">
        <f aca="false">IF(OR(B972&lt;Rules!$B$2,B972&gt;Rules!$B$3,ABS(I972)&gt;Rules!$B$4,OR(B973&lt;Rules!$B$2,B973&gt;Rules!$B$3,ABS(I973)&gt;Rules!$B$4)),1,0)</f>
        <v>0</v>
      </c>
      <c r="K972" s="6" t="str">
        <f aca="false">IF(F972=1,COUNTIF($F$2:F972,1),"")</f>
        <v/>
      </c>
    </row>
    <row r="973" customFormat="false" ht="15" hidden="false" customHeight="false" outlineLevel="0" collapsed="false">
      <c r="A973" s="6" t="n">
        <v>7737.868</v>
      </c>
      <c r="B973" s="6" t="n">
        <v>1.81025641025641</v>
      </c>
      <c r="C973" s="6" t="n">
        <v>83</v>
      </c>
      <c r="D973" s="6" t="n">
        <v>-1</v>
      </c>
      <c r="E973" s="6" t="n">
        <v>1.82490842490843</v>
      </c>
      <c r="F973" s="6" t="n">
        <v>0</v>
      </c>
      <c r="G973" s="6" t="n">
        <v>0</v>
      </c>
      <c r="H973" s="6" t="str">
        <f aca="false">IF(AND(A973&gt;=Stimuli!$B$2,A973&lt;=Stimuli!$C$2),Stimuli!$A$2,IF(AND(A973&gt;=Stimuli!$B$3,A973&lt;=Stimuli!$C$3),Stimuli!$A$3,IF(AND(A973&gt;=Stimuli!$B$4,A973&lt;=Stimuli!$C$4),Stimuli!$A$4,"")))</f>
        <v>01 Quiet baseline (60s)</v>
      </c>
      <c r="I973" s="6" t="n">
        <f aca="false">(B973-B972)/((A973-A972)/1000)</f>
        <v>-0.187545787545844</v>
      </c>
      <c r="J973" s="6" t="n">
        <f aca="false">IF(OR(B973&lt;Rules!$B$2,B973&gt;Rules!$B$3,ABS(I973)&gt;Rules!$B$4,OR(B974&lt;Rules!$B$2,B974&gt;Rules!$B$3,ABS(I974)&gt;Rules!$B$4)),1,0)</f>
        <v>0</v>
      </c>
      <c r="K973" s="6" t="str">
        <f aca="false">IF(F973=1,COUNTIF($F$2:F973,1),"")</f>
        <v/>
      </c>
    </row>
    <row r="974" customFormat="false" ht="15" hidden="false" customHeight="false" outlineLevel="0" collapsed="false">
      <c r="A974" s="6" t="n">
        <v>7745.6805</v>
      </c>
      <c r="B974" s="6" t="n">
        <v>1.81172161172161</v>
      </c>
      <c r="C974" s="6" t="n">
        <v>83</v>
      </c>
      <c r="D974" s="6" t="n">
        <v>-1</v>
      </c>
      <c r="E974" s="6" t="n">
        <v>1.82490842490843</v>
      </c>
      <c r="F974" s="6" t="n">
        <v>0</v>
      </c>
      <c r="G974" s="6" t="n">
        <v>0</v>
      </c>
      <c r="H974" s="6" t="str">
        <f aca="false">IF(AND(A974&gt;=Stimuli!$B$2,A974&lt;=Stimuli!$C$2),Stimuli!$A$2,IF(AND(A974&gt;=Stimuli!$B$3,A974&lt;=Stimuli!$C$3),Stimuli!$A$3,IF(AND(A974&gt;=Stimuli!$B$4,A974&lt;=Stimuli!$C$4),Stimuli!$A$4,"")))</f>
        <v>01 Quiet baseline (60s)</v>
      </c>
      <c r="I974" s="6" t="n">
        <f aca="false">(B974-B973)/((A974-A973)/1000)</f>
        <v>0.187545787545844</v>
      </c>
      <c r="J974" s="6" t="n">
        <f aca="false">IF(OR(B974&lt;Rules!$B$2,B974&gt;Rules!$B$3,ABS(I974)&gt;Rules!$B$4,OR(B975&lt;Rules!$B$2,B975&gt;Rules!$B$3,ABS(I975)&gt;Rules!$B$4)),1,0)</f>
        <v>0</v>
      </c>
      <c r="K974" s="6" t="str">
        <f aca="false">IF(F974=1,COUNTIF($F$2:F974,1),"")</f>
        <v/>
      </c>
    </row>
    <row r="975" customFormat="false" ht="15" hidden="false" customHeight="false" outlineLevel="0" collapsed="false">
      <c r="A975" s="6" t="n">
        <v>7753.493</v>
      </c>
      <c r="B975" s="6" t="n">
        <v>1.81172161172161</v>
      </c>
      <c r="C975" s="6" t="n">
        <v>83</v>
      </c>
      <c r="D975" s="6" t="n">
        <v>-1</v>
      </c>
      <c r="E975" s="6" t="n">
        <v>1.82490842490843</v>
      </c>
      <c r="F975" s="6" t="n">
        <v>0</v>
      </c>
      <c r="G975" s="6" t="n">
        <v>0</v>
      </c>
      <c r="H975" s="6" t="str">
        <f aca="false">IF(AND(A975&gt;=Stimuli!$B$2,A975&lt;=Stimuli!$C$2),Stimuli!$A$2,IF(AND(A975&gt;=Stimuli!$B$3,A975&lt;=Stimuli!$C$3),Stimuli!$A$3,IF(AND(A975&gt;=Stimuli!$B$4,A975&lt;=Stimuli!$C$4),Stimuli!$A$4,"")))</f>
        <v>01 Quiet baseline (60s)</v>
      </c>
      <c r="I975" s="6" t="n">
        <f aca="false">(B975-B974)/((A975-A974)/1000)</f>
        <v>0</v>
      </c>
      <c r="J975" s="6" t="n">
        <f aca="false">IF(OR(B975&lt;Rules!$B$2,B975&gt;Rules!$B$3,ABS(I975)&gt;Rules!$B$4,OR(B976&lt;Rules!$B$2,B976&gt;Rules!$B$3,ABS(I976)&gt;Rules!$B$4)),1,0)</f>
        <v>0</v>
      </c>
      <c r="K975" s="6" t="str">
        <f aca="false">IF(F975=1,COUNTIF($F$2:F975,1),"")</f>
        <v/>
      </c>
    </row>
    <row r="976" customFormat="false" ht="15" hidden="false" customHeight="false" outlineLevel="0" collapsed="false">
      <c r="A976" s="6" t="n">
        <v>7761.3055</v>
      </c>
      <c r="B976" s="6" t="n">
        <v>1.81025641025641</v>
      </c>
      <c r="C976" s="6" t="n">
        <v>83</v>
      </c>
      <c r="D976" s="6" t="n">
        <v>-1</v>
      </c>
      <c r="E976" s="6" t="n">
        <v>1.82490842490843</v>
      </c>
      <c r="F976" s="6" t="n">
        <v>0</v>
      </c>
      <c r="G976" s="6" t="n">
        <v>0</v>
      </c>
      <c r="H976" s="6" t="str">
        <f aca="false">IF(AND(A976&gt;=Stimuli!$B$2,A976&lt;=Stimuli!$C$2),Stimuli!$A$2,IF(AND(A976&gt;=Stimuli!$B$3,A976&lt;=Stimuli!$C$3),Stimuli!$A$3,IF(AND(A976&gt;=Stimuli!$B$4,A976&lt;=Stimuli!$C$4),Stimuli!$A$4,"")))</f>
        <v>01 Quiet baseline (60s)</v>
      </c>
      <c r="I976" s="6" t="n">
        <f aca="false">(B976-B975)/((A976-A975)/1000)</f>
        <v>-0.187545787545844</v>
      </c>
      <c r="J976" s="6" t="n">
        <f aca="false">IF(OR(B976&lt;Rules!$B$2,B976&gt;Rules!$B$3,ABS(I976)&gt;Rules!$B$4,OR(B977&lt;Rules!$B$2,B977&gt;Rules!$B$3,ABS(I977)&gt;Rules!$B$4)),1,0)</f>
        <v>0</v>
      </c>
      <c r="K976" s="6" t="str">
        <f aca="false">IF(F976=1,COUNTIF($F$2:F976,1),"")</f>
        <v/>
      </c>
    </row>
    <row r="977" customFormat="false" ht="15" hidden="false" customHeight="false" outlineLevel="0" collapsed="false">
      <c r="A977" s="6" t="n">
        <v>7769.118</v>
      </c>
      <c r="B977" s="6" t="n">
        <v>1.81318681318681</v>
      </c>
      <c r="C977" s="6" t="n">
        <v>83</v>
      </c>
      <c r="D977" s="6" t="n">
        <v>-1</v>
      </c>
      <c r="E977" s="6" t="n">
        <v>1.82490842490843</v>
      </c>
      <c r="F977" s="6" t="n">
        <v>0</v>
      </c>
      <c r="G977" s="6" t="n">
        <v>0</v>
      </c>
      <c r="H977" s="6" t="str">
        <f aca="false">IF(AND(A977&gt;=Stimuli!$B$2,A977&lt;=Stimuli!$C$2),Stimuli!$A$2,IF(AND(A977&gt;=Stimuli!$B$3,A977&lt;=Stimuli!$C$3),Stimuli!$A$3,IF(AND(A977&gt;=Stimuli!$B$4,A977&lt;=Stimuli!$C$4),Stimuli!$A$4,"")))</f>
        <v>01 Quiet baseline (60s)</v>
      </c>
      <c r="I977" s="6" t="n">
        <f aca="false">(B977-B976)/((A977-A976)/1000)</f>
        <v>0.375091575091574</v>
      </c>
      <c r="J977" s="6" t="n">
        <f aca="false">IF(OR(B977&lt;Rules!$B$2,B977&gt;Rules!$B$3,ABS(I977)&gt;Rules!$B$4,OR(B978&lt;Rules!$B$2,B978&gt;Rules!$B$3,ABS(I978)&gt;Rules!$B$4)),1,0)</f>
        <v>0</v>
      </c>
      <c r="K977" s="6" t="str">
        <f aca="false">IF(F977=1,COUNTIF($F$2:F977,1),"")</f>
        <v/>
      </c>
    </row>
    <row r="978" customFormat="false" ht="15" hidden="false" customHeight="false" outlineLevel="0" collapsed="false">
      <c r="A978" s="6" t="n">
        <v>7776.9305</v>
      </c>
      <c r="B978" s="6" t="n">
        <v>1.81025641025641</v>
      </c>
      <c r="C978" s="6" t="n">
        <v>83</v>
      </c>
      <c r="D978" s="6" t="n">
        <v>-1</v>
      </c>
      <c r="E978" s="6" t="n">
        <v>1.82490842490843</v>
      </c>
      <c r="F978" s="6" t="n">
        <v>0</v>
      </c>
      <c r="G978" s="6" t="n">
        <v>0</v>
      </c>
      <c r="H978" s="6" t="str">
        <f aca="false">IF(AND(A978&gt;=Stimuli!$B$2,A978&lt;=Stimuli!$C$2),Stimuli!$A$2,IF(AND(A978&gt;=Stimuli!$B$3,A978&lt;=Stimuli!$C$3),Stimuli!$A$3,IF(AND(A978&gt;=Stimuli!$B$4,A978&lt;=Stimuli!$C$4),Stimuli!$A$4,"")))</f>
        <v>01 Quiet baseline (60s)</v>
      </c>
      <c r="I978" s="6" t="n">
        <f aca="false">(B978-B977)/((A978-A977)/1000)</f>
        <v>-0.375091575091574</v>
      </c>
      <c r="J978" s="6" t="n">
        <f aca="false">IF(OR(B978&lt;Rules!$B$2,B978&gt;Rules!$B$3,ABS(I978)&gt;Rules!$B$4,OR(B979&lt;Rules!$B$2,B979&gt;Rules!$B$3,ABS(I979)&gt;Rules!$B$4)),1,0)</f>
        <v>0</v>
      </c>
      <c r="K978" s="6" t="str">
        <f aca="false">IF(F978=1,COUNTIF($F$2:F978,1),"")</f>
        <v/>
      </c>
    </row>
    <row r="979" customFormat="false" ht="15" hidden="false" customHeight="false" outlineLevel="0" collapsed="false">
      <c r="A979" s="6" t="n">
        <v>7784.743</v>
      </c>
      <c r="B979" s="6" t="n">
        <v>1.81465201465201</v>
      </c>
      <c r="C979" s="6" t="n">
        <v>83</v>
      </c>
      <c r="D979" s="6" t="n">
        <v>-1</v>
      </c>
      <c r="E979" s="6" t="n">
        <v>1.82490842490843</v>
      </c>
      <c r="F979" s="6" t="n">
        <v>0</v>
      </c>
      <c r="G979" s="6" t="n">
        <v>0</v>
      </c>
      <c r="H979" s="6" t="str">
        <f aca="false">IF(AND(A979&gt;=Stimuli!$B$2,A979&lt;=Stimuli!$C$2),Stimuli!$A$2,IF(AND(A979&gt;=Stimuli!$B$3,A979&lt;=Stimuli!$C$3),Stimuli!$A$3,IF(AND(A979&gt;=Stimuli!$B$4,A979&lt;=Stimuli!$C$4),Stimuli!$A$4,"")))</f>
        <v>01 Quiet baseline (60s)</v>
      </c>
      <c r="I979" s="6" t="n">
        <f aca="false">(B979-B978)/((A979-A978)/1000)</f>
        <v>0.562637362637304</v>
      </c>
      <c r="J979" s="6" t="n">
        <f aca="false">IF(OR(B979&lt;Rules!$B$2,B979&gt;Rules!$B$3,ABS(I979)&gt;Rules!$B$4,OR(B980&lt;Rules!$B$2,B980&gt;Rules!$B$3,ABS(I980)&gt;Rules!$B$4)),1,0)</f>
        <v>0</v>
      </c>
      <c r="K979" s="6" t="str">
        <f aca="false">IF(F979=1,COUNTIF($F$2:F979,1),"")</f>
        <v/>
      </c>
    </row>
    <row r="980" customFormat="false" ht="15" hidden="false" customHeight="false" outlineLevel="0" collapsed="false">
      <c r="A980" s="6" t="n">
        <v>7792.5555</v>
      </c>
      <c r="B980" s="6" t="n">
        <v>1.80732600732601</v>
      </c>
      <c r="C980" s="6" t="n">
        <v>83</v>
      </c>
      <c r="D980" s="6" t="n">
        <v>-1</v>
      </c>
      <c r="E980" s="6" t="n">
        <v>1.82490842490843</v>
      </c>
      <c r="F980" s="6" t="n">
        <v>0</v>
      </c>
      <c r="G980" s="6" t="n">
        <v>0</v>
      </c>
      <c r="H980" s="6" t="str">
        <f aca="false">IF(AND(A980&gt;=Stimuli!$B$2,A980&lt;=Stimuli!$C$2),Stimuli!$A$2,IF(AND(A980&gt;=Stimuli!$B$3,A980&lt;=Stimuli!$C$3),Stimuli!$A$3,IF(AND(A980&gt;=Stimuli!$B$4,A980&lt;=Stimuli!$C$4),Stimuli!$A$4,"")))</f>
        <v>01 Quiet baseline (60s)</v>
      </c>
      <c r="I980" s="6" t="n">
        <f aca="false">(B980-B979)/((A980-A979)/1000)</f>
        <v>-0.937728937728764</v>
      </c>
      <c r="J980" s="6" t="n">
        <f aca="false">IF(OR(B980&lt;Rules!$B$2,B980&gt;Rules!$B$3,ABS(I980)&gt;Rules!$B$4,OR(B981&lt;Rules!$B$2,B981&gt;Rules!$B$3,ABS(I981)&gt;Rules!$B$4)),1,0)</f>
        <v>0</v>
      </c>
      <c r="K980" s="6" t="str">
        <f aca="false">IF(F980=1,COUNTIF($F$2:F980,1),"")</f>
        <v/>
      </c>
    </row>
    <row r="981" customFormat="false" ht="15" hidden="false" customHeight="false" outlineLevel="0" collapsed="false">
      <c r="A981" s="6" t="n">
        <v>7800.368</v>
      </c>
      <c r="B981" s="6" t="n">
        <v>1.81465201465201</v>
      </c>
      <c r="C981" s="6" t="n">
        <v>83</v>
      </c>
      <c r="D981" s="6" t="n">
        <v>-1</v>
      </c>
      <c r="E981" s="6" t="n">
        <v>1.82490842490843</v>
      </c>
      <c r="F981" s="6" t="n">
        <v>0</v>
      </c>
      <c r="G981" s="6" t="n">
        <v>0</v>
      </c>
      <c r="H981" s="6" t="str">
        <f aca="false">IF(AND(A981&gt;=Stimuli!$B$2,A981&lt;=Stimuli!$C$2),Stimuli!$A$2,IF(AND(A981&gt;=Stimuli!$B$3,A981&lt;=Stimuli!$C$3),Stimuli!$A$3,IF(AND(A981&gt;=Stimuli!$B$4,A981&lt;=Stimuli!$C$4),Stimuli!$A$4,"")))</f>
        <v>01 Quiet baseline (60s)</v>
      </c>
      <c r="I981" s="6" t="n">
        <f aca="false">(B981-B980)/((A981-A980)/1000)</f>
        <v>0.937728937728764</v>
      </c>
      <c r="J981" s="6" t="n">
        <f aca="false">IF(OR(B981&lt;Rules!$B$2,B981&gt;Rules!$B$3,ABS(I981)&gt;Rules!$B$4,OR(B982&lt;Rules!$B$2,B982&gt;Rules!$B$3,ABS(I982)&gt;Rules!$B$4)),1,0)</f>
        <v>0</v>
      </c>
      <c r="K981" s="6" t="str">
        <f aca="false">IF(F981=1,COUNTIF($F$2:F981,1),"")</f>
        <v/>
      </c>
    </row>
    <row r="982" customFormat="false" ht="15" hidden="false" customHeight="false" outlineLevel="0" collapsed="false">
      <c r="A982" s="6" t="n">
        <v>7808.1805</v>
      </c>
      <c r="B982" s="6" t="n">
        <v>1.80879120879121</v>
      </c>
      <c r="C982" s="6" t="n">
        <v>83</v>
      </c>
      <c r="D982" s="6" t="n">
        <v>-1</v>
      </c>
      <c r="E982" s="6" t="n">
        <v>1.82490842490843</v>
      </c>
      <c r="F982" s="6" t="n">
        <v>0</v>
      </c>
      <c r="G982" s="6" t="n">
        <v>0</v>
      </c>
      <c r="H982" s="6" t="str">
        <f aca="false">IF(AND(A982&gt;=Stimuli!$B$2,A982&lt;=Stimuli!$C$2),Stimuli!$A$2,IF(AND(A982&gt;=Stimuli!$B$3,A982&lt;=Stimuli!$C$3),Stimuli!$A$3,IF(AND(A982&gt;=Stimuli!$B$4,A982&lt;=Stimuli!$C$4),Stimuli!$A$4,"")))</f>
        <v>01 Quiet baseline (60s)</v>
      </c>
      <c r="I982" s="6" t="n">
        <f aca="false">(B982-B981)/((A982-A981)/1000)</f>
        <v>-0.750183150183034</v>
      </c>
      <c r="J982" s="6" t="n">
        <f aca="false">IF(OR(B982&lt;Rules!$B$2,B982&gt;Rules!$B$3,ABS(I982)&gt;Rules!$B$4,OR(B983&lt;Rules!$B$2,B983&gt;Rules!$B$3,ABS(I983)&gt;Rules!$B$4)),1,0)</f>
        <v>0</v>
      </c>
      <c r="K982" s="6" t="str">
        <f aca="false">IF(F982=1,COUNTIF($F$2:F982,1),"")</f>
        <v/>
      </c>
    </row>
    <row r="983" customFormat="false" ht="15" hidden="false" customHeight="false" outlineLevel="0" collapsed="false">
      <c r="A983" s="6" t="n">
        <v>7815.993</v>
      </c>
      <c r="B983" s="6" t="n">
        <v>1.81465201465201</v>
      </c>
      <c r="C983" s="6" t="n">
        <v>83</v>
      </c>
      <c r="D983" s="6" t="n">
        <v>-1</v>
      </c>
      <c r="E983" s="6" t="n">
        <v>1.82490842490843</v>
      </c>
      <c r="F983" s="6" t="n">
        <v>0</v>
      </c>
      <c r="G983" s="6" t="n">
        <v>0</v>
      </c>
      <c r="H983" s="6" t="str">
        <f aca="false">IF(AND(A983&gt;=Stimuli!$B$2,A983&lt;=Stimuli!$C$2),Stimuli!$A$2,IF(AND(A983&gt;=Stimuli!$B$3,A983&lt;=Stimuli!$C$3),Stimuli!$A$3,IF(AND(A983&gt;=Stimuli!$B$4,A983&lt;=Stimuli!$C$4),Stimuli!$A$4,"")))</f>
        <v>01 Quiet baseline (60s)</v>
      </c>
      <c r="I983" s="6" t="n">
        <f aca="false">(B983-B982)/((A983-A982)/1000)</f>
        <v>0.750183150183034</v>
      </c>
      <c r="J983" s="6" t="n">
        <f aca="false">IF(OR(B983&lt;Rules!$B$2,B983&gt;Rules!$B$3,ABS(I983)&gt;Rules!$B$4,OR(B984&lt;Rules!$B$2,B984&gt;Rules!$B$3,ABS(I984)&gt;Rules!$B$4)),1,0)</f>
        <v>0</v>
      </c>
      <c r="K983" s="6" t="str">
        <f aca="false">IF(F983=1,COUNTIF($F$2:F983,1),"")</f>
        <v/>
      </c>
    </row>
    <row r="984" customFormat="false" ht="15" hidden="false" customHeight="false" outlineLevel="0" collapsed="false">
      <c r="A984" s="6" t="n">
        <v>7823.8055</v>
      </c>
      <c r="B984" s="6" t="n">
        <v>1.80879120879121</v>
      </c>
      <c r="C984" s="6" t="n">
        <v>83</v>
      </c>
      <c r="D984" s="6" t="n">
        <v>-1</v>
      </c>
      <c r="E984" s="6" t="n">
        <v>1.82490842490843</v>
      </c>
      <c r="F984" s="6" t="n">
        <v>0</v>
      </c>
      <c r="G984" s="6" t="n">
        <v>0</v>
      </c>
      <c r="H984" s="6" t="str">
        <f aca="false">IF(AND(A984&gt;=Stimuli!$B$2,A984&lt;=Stimuli!$C$2),Stimuli!$A$2,IF(AND(A984&gt;=Stimuli!$B$3,A984&lt;=Stimuli!$C$3),Stimuli!$A$3,IF(AND(A984&gt;=Stimuli!$B$4,A984&lt;=Stimuli!$C$4),Stimuli!$A$4,"")))</f>
        <v>01 Quiet baseline (60s)</v>
      </c>
      <c r="I984" s="6" t="n">
        <f aca="false">(B984-B983)/((A984-A983)/1000)</f>
        <v>-0.750183150183034</v>
      </c>
      <c r="J984" s="6" t="n">
        <f aca="false">IF(OR(B984&lt;Rules!$B$2,B984&gt;Rules!$B$3,ABS(I984)&gt;Rules!$B$4,OR(B985&lt;Rules!$B$2,B985&gt;Rules!$B$3,ABS(I985)&gt;Rules!$B$4)),1,0)</f>
        <v>0</v>
      </c>
      <c r="K984" s="6" t="str">
        <f aca="false">IF(F984=1,COUNTIF($F$2:F984,1),"")</f>
        <v/>
      </c>
    </row>
    <row r="985" customFormat="false" ht="15" hidden="false" customHeight="false" outlineLevel="0" collapsed="false">
      <c r="A985" s="6" t="n">
        <v>7831.618</v>
      </c>
      <c r="B985" s="6" t="n">
        <v>1.81318681318681</v>
      </c>
      <c r="C985" s="6" t="n">
        <v>83</v>
      </c>
      <c r="D985" s="6" t="n">
        <v>-1</v>
      </c>
      <c r="E985" s="6" t="n">
        <v>1.82490842490843</v>
      </c>
      <c r="F985" s="6" t="n">
        <v>0</v>
      </c>
      <c r="G985" s="6" t="n">
        <v>0</v>
      </c>
      <c r="H985" s="6" t="str">
        <f aca="false">IF(AND(A985&gt;=Stimuli!$B$2,A985&lt;=Stimuli!$C$2),Stimuli!$A$2,IF(AND(A985&gt;=Stimuli!$B$3,A985&lt;=Stimuli!$C$3),Stimuli!$A$3,IF(AND(A985&gt;=Stimuli!$B$4,A985&lt;=Stimuli!$C$4),Stimuli!$A$4,"")))</f>
        <v>01 Quiet baseline (60s)</v>
      </c>
      <c r="I985" s="6" t="n">
        <f aca="false">(B985-B984)/((A985-A984)/1000)</f>
        <v>0.562637362637304</v>
      </c>
      <c r="J985" s="6" t="n">
        <f aca="false">IF(OR(B985&lt;Rules!$B$2,B985&gt;Rules!$B$3,ABS(I985)&gt;Rules!$B$4,OR(B986&lt;Rules!$B$2,B986&gt;Rules!$B$3,ABS(I986)&gt;Rules!$B$4)),1,0)</f>
        <v>0</v>
      </c>
      <c r="K985" s="6" t="str">
        <f aca="false">IF(F985=1,COUNTIF($F$2:F985,1),"")</f>
        <v/>
      </c>
    </row>
    <row r="986" customFormat="false" ht="15" hidden="false" customHeight="false" outlineLevel="0" collapsed="false">
      <c r="A986" s="6" t="n">
        <v>7839.4305</v>
      </c>
      <c r="B986" s="6" t="n">
        <v>1.81025641025641</v>
      </c>
      <c r="C986" s="6" t="n">
        <v>84</v>
      </c>
      <c r="D986" s="6" t="n">
        <v>710.9375</v>
      </c>
      <c r="E986" s="6" t="n">
        <v>1.82490842490843</v>
      </c>
      <c r="F986" s="6" t="n">
        <v>0</v>
      </c>
      <c r="G986" s="6" t="n">
        <v>0</v>
      </c>
      <c r="H986" s="6" t="str">
        <f aca="false">IF(AND(A986&gt;=Stimuli!$B$2,A986&lt;=Stimuli!$C$2),Stimuli!$A$2,IF(AND(A986&gt;=Stimuli!$B$3,A986&lt;=Stimuli!$C$3),Stimuli!$A$3,IF(AND(A986&gt;=Stimuli!$B$4,A986&lt;=Stimuli!$C$4),Stimuli!$A$4,"")))</f>
        <v>01 Quiet baseline (60s)</v>
      </c>
      <c r="I986" s="6" t="n">
        <f aca="false">(B986-B985)/((A986-A985)/1000)</f>
        <v>-0.375091575091574</v>
      </c>
      <c r="J986" s="6" t="n">
        <f aca="false">IF(OR(B986&lt;Rules!$B$2,B986&gt;Rules!$B$3,ABS(I986)&gt;Rules!$B$4,OR(B987&lt;Rules!$B$2,B987&gt;Rules!$B$3,ABS(I987)&gt;Rules!$B$4)),1,0)</f>
        <v>0</v>
      </c>
      <c r="K986" s="6" t="str">
        <f aca="false">IF(F986=1,COUNTIF($F$2:F986,1),"")</f>
        <v/>
      </c>
    </row>
    <row r="987" customFormat="false" ht="15" hidden="false" customHeight="false" outlineLevel="0" collapsed="false">
      <c r="A987" s="6" t="n">
        <v>7847.243</v>
      </c>
      <c r="B987" s="6" t="n">
        <v>1.81318681318681</v>
      </c>
      <c r="C987" s="6" t="n">
        <v>84</v>
      </c>
      <c r="D987" s="6" t="n">
        <v>-1</v>
      </c>
      <c r="E987" s="6" t="n">
        <v>1.82490842490843</v>
      </c>
      <c r="F987" s="6" t="n">
        <v>0</v>
      </c>
      <c r="G987" s="6" t="n">
        <v>0</v>
      </c>
      <c r="H987" s="6" t="str">
        <f aca="false">IF(AND(A987&gt;=Stimuli!$B$2,A987&lt;=Stimuli!$C$2),Stimuli!$A$2,IF(AND(A987&gt;=Stimuli!$B$3,A987&lt;=Stimuli!$C$3),Stimuli!$A$3,IF(AND(A987&gt;=Stimuli!$B$4,A987&lt;=Stimuli!$C$4),Stimuli!$A$4,"")))</f>
        <v>01 Quiet baseline (60s)</v>
      </c>
      <c r="I987" s="6" t="n">
        <f aca="false">(B987-B986)/((A987-A986)/1000)</f>
        <v>0.375091575091574</v>
      </c>
      <c r="J987" s="6" t="n">
        <f aca="false">IF(OR(B987&lt;Rules!$B$2,B987&gt;Rules!$B$3,ABS(I987)&gt;Rules!$B$4,OR(B988&lt;Rules!$B$2,B988&gt;Rules!$B$3,ABS(I988)&gt;Rules!$B$4)),1,0)</f>
        <v>0</v>
      </c>
      <c r="K987" s="6" t="str">
        <f aca="false">IF(F987=1,COUNTIF($F$2:F987,1),"")</f>
        <v/>
      </c>
    </row>
    <row r="988" customFormat="false" ht="15" hidden="false" customHeight="false" outlineLevel="0" collapsed="false">
      <c r="A988" s="6" t="n">
        <v>7855.0555</v>
      </c>
      <c r="B988" s="6" t="n">
        <v>1.81025641025641</v>
      </c>
      <c r="C988" s="6" t="n">
        <v>84</v>
      </c>
      <c r="D988" s="6" t="n">
        <v>-1</v>
      </c>
      <c r="E988" s="6" t="n">
        <v>1.82490842490843</v>
      </c>
      <c r="F988" s="6" t="n">
        <v>0</v>
      </c>
      <c r="G988" s="6" t="n">
        <v>0</v>
      </c>
      <c r="H988" s="6" t="str">
        <f aca="false">IF(AND(A988&gt;=Stimuli!$B$2,A988&lt;=Stimuli!$C$2),Stimuli!$A$2,IF(AND(A988&gt;=Stimuli!$B$3,A988&lt;=Stimuli!$C$3),Stimuli!$A$3,IF(AND(A988&gt;=Stimuli!$B$4,A988&lt;=Stimuli!$C$4),Stimuli!$A$4,"")))</f>
        <v>01 Quiet baseline (60s)</v>
      </c>
      <c r="I988" s="6" t="n">
        <f aca="false">(B988-B987)/((A988-A987)/1000)</f>
        <v>-0.375091575091574</v>
      </c>
      <c r="J988" s="6" t="n">
        <f aca="false">IF(OR(B988&lt;Rules!$B$2,B988&gt;Rules!$B$3,ABS(I988)&gt;Rules!$B$4,OR(B989&lt;Rules!$B$2,B989&gt;Rules!$B$3,ABS(I989)&gt;Rules!$B$4)),1,0)</f>
        <v>0</v>
      </c>
      <c r="K988" s="6" t="str">
        <f aca="false">IF(F988=1,COUNTIF($F$2:F988,1),"")</f>
        <v/>
      </c>
    </row>
    <row r="989" customFormat="false" ht="15" hidden="false" customHeight="false" outlineLevel="0" collapsed="false">
      <c r="A989" s="6" t="n">
        <v>7862.868</v>
      </c>
      <c r="B989" s="6" t="n">
        <v>1.81172161172161</v>
      </c>
      <c r="C989" s="6" t="n">
        <v>84</v>
      </c>
      <c r="D989" s="6" t="n">
        <v>-1</v>
      </c>
      <c r="E989" s="6" t="n">
        <v>1.82490842490843</v>
      </c>
      <c r="F989" s="6" t="n">
        <v>0</v>
      </c>
      <c r="G989" s="6" t="n">
        <v>0</v>
      </c>
      <c r="H989" s="6" t="str">
        <f aca="false">IF(AND(A989&gt;=Stimuli!$B$2,A989&lt;=Stimuli!$C$2),Stimuli!$A$2,IF(AND(A989&gt;=Stimuli!$B$3,A989&lt;=Stimuli!$C$3),Stimuli!$A$3,IF(AND(A989&gt;=Stimuli!$B$4,A989&lt;=Stimuli!$C$4),Stimuli!$A$4,"")))</f>
        <v>01 Quiet baseline (60s)</v>
      </c>
      <c r="I989" s="6" t="n">
        <f aca="false">(B989-B988)/((A989-A988)/1000)</f>
        <v>0.187545787545844</v>
      </c>
      <c r="J989" s="6" t="n">
        <f aca="false">IF(OR(B989&lt;Rules!$B$2,B989&gt;Rules!$B$3,ABS(I989)&gt;Rules!$B$4,OR(B990&lt;Rules!$B$2,B990&gt;Rules!$B$3,ABS(I990)&gt;Rules!$B$4)),1,0)</f>
        <v>0</v>
      </c>
      <c r="K989" s="6" t="str">
        <f aca="false">IF(F989=1,COUNTIF($F$2:F989,1),"")</f>
        <v/>
      </c>
    </row>
    <row r="990" customFormat="false" ht="15" hidden="false" customHeight="false" outlineLevel="0" collapsed="false">
      <c r="A990" s="6" t="n">
        <v>7870.6805</v>
      </c>
      <c r="B990" s="6" t="n">
        <v>1.81318681318681</v>
      </c>
      <c r="C990" s="6" t="n">
        <v>84</v>
      </c>
      <c r="D990" s="6" t="n">
        <v>-1</v>
      </c>
      <c r="E990" s="6" t="n">
        <v>1.82490842490843</v>
      </c>
      <c r="F990" s="6" t="n">
        <v>0</v>
      </c>
      <c r="G990" s="6" t="n">
        <v>0</v>
      </c>
      <c r="H990" s="6" t="str">
        <f aca="false">IF(AND(A990&gt;=Stimuli!$B$2,A990&lt;=Stimuli!$C$2),Stimuli!$A$2,IF(AND(A990&gt;=Stimuli!$B$3,A990&lt;=Stimuli!$C$3),Stimuli!$A$3,IF(AND(A990&gt;=Stimuli!$B$4,A990&lt;=Stimuli!$C$4),Stimuli!$A$4,"")))</f>
        <v>01 Quiet baseline (60s)</v>
      </c>
      <c r="I990" s="6" t="n">
        <f aca="false">(B990-B989)/((A990-A989)/1000)</f>
        <v>0.18754578754573</v>
      </c>
      <c r="J990" s="6" t="n">
        <f aca="false">IF(OR(B990&lt;Rules!$B$2,B990&gt;Rules!$B$3,ABS(I990)&gt;Rules!$B$4,OR(B991&lt;Rules!$B$2,B991&gt;Rules!$B$3,ABS(I991)&gt;Rules!$B$4)),1,0)</f>
        <v>0</v>
      </c>
      <c r="K990" s="6" t="str">
        <f aca="false">IF(F990=1,COUNTIF($F$2:F990,1),"")</f>
        <v/>
      </c>
    </row>
    <row r="991" customFormat="false" ht="15" hidden="false" customHeight="false" outlineLevel="0" collapsed="false">
      <c r="A991" s="6" t="n">
        <v>7878.493</v>
      </c>
      <c r="B991" s="6" t="n">
        <v>1.81025641025641</v>
      </c>
      <c r="C991" s="6" t="n">
        <v>84</v>
      </c>
      <c r="D991" s="6" t="n">
        <v>-1</v>
      </c>
      <c r="E991" s="6" t="n">
        <v>1.82490842490843</v>
      </c>
      <c r="F991" s="6" t="n">
        <v>0</v>
      </c>
      <c r="G991" s="6" t="n">
        <v>0</v>
      </c>
      <c r="H991" s="6" t="str">
        <f aca="false">IF(AND(A991&gt;=Stimuli!$B$2,A991&lt;=Stimuli!$C$2),Stimuli!$A$2,IF(AND(A991&gt;=Stimuli!$B$3,A991&lt;=Stimuli!$C$3),Stimuli!$A$3,IF(AND(A991&gt;=Stimuli!$B$4,A991&lt;=Stimuli!$C$4),Stimuli!$A$4,"")))</f>
        <v>01 Quiet baseline (60s)</v>
      </c>
      <c r="I991" s="6" t="n">
        <f aca="false">(B991-B990)/((A991-A990)/1000)</f>
        <v>-0.375091575091574</v>
      </c>
      <c r="J991" s="6" t="n">
        <f aca="false">IF(OR(B991&lt;Rules!$B$2,B991&gt;Rules!$B$3,ABS(I991)&gt;Rules!$B$4,OR(B992&lt;Rules!$B$2,B992&gt;Rules!$B$3,ABS(I992)&gt;Rules!$B$4)),1,0)</f>
        <v>0</v>
      </c>
      <c r="K991" s="6" t="str">
        <f aca="false">IF(F991=1,COUNTIF($F$2:F991,1),"")</f>
        <v/>
      </c>
    </row>
    <row r="992" customFormat="false" ht="15" hidden="false" customHeight="false" outlineLevel="0" collapsed="false">
      <c r="A992" s="6" t="n">
        <v>7886.3055</v>
      </c>
      <c r="B992" s="6" t="n">
        <v>1.81318681318681</v>
      </c>
      <c r="C992" s="6" t="n">
        <v>84</v>
      </c>
      <c r="D992" s="6" t="n">
        <v>-1</v>
      </c>
      <c r="E992" s="6" t="n">
        <v>1.82490842490843</v>
      </c>
      <c r="F992" s="6" t="n">
        <v>0</v>
      </c>
      <c r="G992" s="6" t="n">
        <v>0</v>
      </c>
      <c r="H992" s="6" t="str">
        <f aca="false">IF(AND(A992&gt;=Stimuli!$B$2,A992&lt;=Stimuli!$C$2),Stimuli!$A$2,IF(AND(A992&gt;=Stimuli!$B$3,A992&lt;=Stimuli!$C$3),Stimuli!$A$3,IF(AND(A992&gt;=Stimuli!$B$4,A992&lt;=Stimuli!$C$4),Stimuli!$A$4,"")))</f>
        <v>01 Quiet baseline (60s)</v>
      </c>
      <c r="I992" s="6" t="n">
        <f aca="false">(B992-B991)/((A992-A991)/1000)</f>
        <v>0.375091575091574</v>
      </c>
      <c r="J992" s="6" t="n">
        <f aca="false">IF(OR(B992&lt;Rules!$B$2,B992&gt;Rules!$B$3,ABS(I992)&gt;Rules!$B$4,OR(B993&lt;Rules!$B$2,B993&gt;Rules!$B$3,ABS(I993)&gt;Rules!$B$4)),1,0)</f>
        <v>0</v>
      </c>
      <c r="K992" s="6" t="str">
        <f aca="false">IF(F992=1,COUNTIF($F$2:F992,1),"")</f>
        <v/>
      </c>
    </row>
    <row r="993" customFormat="false" ht="15" hidden="false" customHeight="false" outlineLevel="0" collapsed="false">
      <c r="A993" s="6" t="n">
        <v>7894.118</v>
      </c>
      <c r="B993" s="6" t="n">
        <v>1.81025641025641</v>
      </c>
      <c r="C993" s="6" t="n">
        <v>84</v>
      </c>
      <c r="D993" s="6" t="n">
        <v>-1</v>
      </c>
      <c r="E993" s="6" t="n">
        <v>1.82490842490843</v>
      </c>
      <c r="F993" s="6" t="n">
        <v>0</v>
      </c>
      <c r="G993" s="6" t="n">
        <v>0</v>
      </c>
      <c r="H993" s="6" t="str">
        <f aca="false">IF(AND(A993&gt;=Stimuli!$B$2,A993&lt;=Stimuli!$C$2),Stimuli!$A$2,IF(AND(A993&gt;=Stimuli!$B$3,A993&lt;=Stimuli!$C$3),Stimuli!$A$3,IF(AND(A993&gt;=Stimuli!$B$4,A993&lt;=Stimuli!$C$4),Stimuli!$A$4,"")))</f>
        <v>01 Quiet baseline (60s)</v>
      </c>
      <c r="I993" s="6" t="n">
        <f aca="false">(B993-B992)/((A993-A992)/1000)</f>
        <v>-0.375091575091574</v>
      </c>
      <c r="J993" s="6" t="n">
        <f aca="false">IF(OR(B993&lt;Rules!$B$2,B993&gt;Rules!$B$3,ABS(I993)&gt;Rules!$B$4,OR(B994&lt;Rules!$B$2,B994&gt;Rules!$B$3,ABS(I994)&gt;Rules!$B$4)),1,0)</f>
        <v>0</v>
      </c>
      <c r="K993" s="6" t="str">
        <f aca="false">IF(F993=1,COUNTIF($F$2:F993,1),"")</f>
        <v/>
      </c>
    </row>
    <row r="994" customFormat="false" ht="15" hidden="false" customHeight="false" outlineLevel="0" collapsed="false">
      <c r="A994" s="6" t="n">
        <v>7901.9305</v>
      </c>
      <c r="B994" s="6" t="n">
        <v>1.81465201465201</v>
      </c>
      <c r="C994" s="6" t="n">
        <v>84</v>
      </c>
      <c r="D994" s="6" t="n">
        <v>-1</v>
      </c>
      <c r="E994" s="6" t="n">
        <v>1.82490842490843</v>
      </c>
      <c r="F994" s="6" t="n">
        <v>0</v>
      </c>
      <c r="G994" s="6" t="n">
        <v>0</v>
      </c>
      <c r="H994" s="6" t="str">
        <f aca="false">IF(AND(A994&gt;=Stimuli!$B$2,A994&lt;=Stimuli!$C$2),Stimuli!$A$2,IF(AND(A994&gt;=Stimuli!$B$3,A994&lt;=Stimuli!$C$3),Stimuli!$A$3,IF(AND(A994&gt;=Stimuli!$B$4,A994&lt;=Stimuli!$C$4),Stimuli!$A$4,"")))</f>
        <v>01 Quiet baseline (60s)</v>
      </c>
      <c r="I994" s="6" t="n">
        <f aca="false">(B994-B993)/((A994-A993)/1000)</f>
        <v>0.562637362637304</v>
      </c>
      <c r="J994" s="6" t="n">
        <f aca="false">IF(OR(B994&lt;Rules!$B$2,B994&gt;Rules!$B$3,ABS(I994)&gt;Rules!$B$4,OR(B995&lt;Rules!$B$2,B995&gt;Rules!$B$3,ABS(I995)&gt;Rules!$B$4)),1,0)</f>
        <v>0</v>
      </c>
      <c r="K994" s="6" t="str">
        <f aca="false">IF(F994=1,COUNTIF($F$2:F994,1),"")</f>
        <v/>
      </c>
    </row>
    <row r="995" customFormat="false" ht="15" hidden="false" customHeight="false" outlineLevel="0" collapsed="false">
      <c r="A995" s="6" t="n">
        <v>7909.743</v>
      </c>
      <c r="B995" s="6" t="n">
        <v>1.81025641025641</v>
      </c>
      <c r="C995" s="6" t="n">
        <v>84</v>
      </c>
      <c r="D995" s="6" t="n">
        <v>-1</v>
      </c>
      <c r="E995" s="6" t="n">
        <v>1.82490842490843</v>
      </c>
      <c r="F995" s="6" t="n">
        <v>0</v>
      </c>
      <c r="G995" s="6" t="n">
        <v>0</v>
      </c>
      <c r="H995" s="6" t="str">
        <f aca="false">IF(AND(A995&gt;=Stimuli!$B$2,A995&lt;=Stimuli!$C$2),Stimuli!$A$2,IF(AND(A995&gt;=Stimuli!$B$3,A995&lt;=Stimuli!$C$3),Stimuli!$A$3,IF(AND(A995&gt;=Stimuli!$B$4,A995&lt;=Stimuli!$C$4),Stimuli!$A$4,"")))</f>
        <v>01 Quiet baseline (60s)</v>
      </c>
      <c r="I995" s="6" t="n">
        <f aca="false">(B995-B994)/((A995-A994)/1000)</f>
        <v>-0.562637362637304</v>
      </c>
      <c r="J995" s="6" t="n">
        <f aca="false">IF(OR(B995&lt;Rules!$B$2,B995&gt;Rules!$B$3,ABS(I995)&gt;Rules!$B$4,OR(B996&lt;Rules!$B$2,B996&gt;Rules!$B$3,ABS(I996)&gt;Rules!$B$4)),1,0)</f>
        <v>0</v>
      </c>
      <c r="K995" s="6" t="str">
        <f aca="false">IF(F995=1,COUNTIF($F$2:F995,1),"")</f>
        <v/>
      </c>
    </row>
    <row r="996" customFormat="false" ht="15" hidden="false" customHeight="false" outlineLevel="0" collapsed="false">
      <c r="A996" s="6" t="n">
        <v>7917.5555</v>
      </c>
      <c r="B996" s="6" t="n">
        <v>1.81611721611722</v>
      </c>
      <c r="C996" s="6" t="n">
        <v>84</v>
      </c>
      <c r="D996" s="6" t="n">
        <v>-1</v>
      </c>
      <c r="E996" s="6" t="n">
        <v>1.82490842490843</v>
      </c>
      <c r="F996" s="6" t="n">
        <v>0</v>
      </c>
      <c r="G996" s="6" t="n">
        <v>0</v>
      </c>
      <c r="H996" s="6" t="str">
        <f aca="false">IF(AND(A996&gt;=Stimuli!$B$2,A996&lt;=Stimuli!$C$2),Stimuli!$A$2,IF(AND(A996&gt;=Stimuli!$B$3,A996&lt;=Stimuli!$C$3),Stimuli!$A$3,IF(AND(A996&gt;=Stimuli!$B$4,A996&lt;=Stimuli!$C$4),Stimuli!$A$4,"")))</f>
        <v>01 Quiet baseline (60s)</v>
      </c>
      <c r="I996" s="6" t="n">
        <f aca="false">(B996-B995)/((A996-A995)/1000)</f>
        <v>0.750183150183176</v>
      </c>
      <c r="J996" s="6" t="n">
        <f aca="false">IF(OR(B996&lt;Rules!$B$2,B996&gt;Rules!$B$3,ABS(I996)&gt;Rules!$B$4,OR(B997&lt;Rules!$B$2,B997&gt;Rules!$B$3,ABS(I997)&gt;Rules!$B$4)),1,0)</f>
        <v>0</v>
      </c>
      <c r="K996" s="6" t="str">
        <f aca="false">IF(F996=1,COUNTIF($F$2:F996,1),"")</f>
        <v/>
      </c>
    </row>
    <row r="997" customFormat="false" ht="15" hidden="false" customHeight="false" outlineLevel="0" collapsed="false">
      <c r="A997" s="6" t="n">
        <v>7925.368</v>
      </c>
      <c r="B997" s="6" t="n">
        <v>1.80879120879121</v>
      </c>
      <c r="C997" s="6" t="n">
        <v>84</v>
      </c>
      <c r="D997" s="6" t="n">
        <v>-1</v>
      </c>
      <c r="E997" s="6" t="n">
        <v>1.82490842490843</v>
      </c>
      <c r="F997" s="6" t="n">
        <v>0</v>
      </c>
      <c r="G997" s="6" t="n">
        <v>0</v>
      </c>
      <c r="H997" s="6" t="str">
        <f aca="false">IF(AND(A997&gt;=Stimuli!$B$2,A997&lt;=Stimuli!$C$2),Stimuli!$A$2,IF(AND(A997&gt;=Stimuli!$B$3,A997&lt;=Stimuli!$C$3),Stimuli!$A$3,IF(AND(A997&gt;=Stimuli!$B$4,A997&lt;=Stimuli!$C$4),Stimuli!$A$4,"")))</f>
        <v>01 Quiet baseline (60s)</v>
      </c>
      <c r="I997" s="6" t="n">
        <f aca="false">(B997-B996)/((A997-A996)/1000)</f>
        <v>-0.937728937728906</v>
      </c>
      <c r="J997" s="6" t="n">
        <f aca="false">IF(OR(B997&lt;Rules!$B$2,B997&gt;Rules!$B$3,ABS(I997)&gt;Rules!$B$4,OR(B998&lt;Rules!$B$2,B998&gt;Rules!$B$3,ABS(I998)&gt;Rules!$B$4)),1,0)</f>
        <v>0</v>
      </c>
      <c r="K997" s="6" t="str">
        <f aca="false">IF(F997=1,COUNTIF($F$2:F997,1),"")</f>
        <v/>
      </c>
    </row>
    <row r="998" customFormat="false" ht="15" hidden="false" customHeight="false" outlineLevel="0" collapsed="false">
      <c r="A998" s="6" t="n">
        <v>7933.1805</v>
      </c>
      <c r="B998" s="6" t="n">
        <v>1.81611721611722</v>
      </c>
      <c r="C998" s="6" t="n">
        <v>84</v>
      </c>
      <c r="D998" s="6" t="n">
        <v>-1</v>
      </c>
      <c r="E998" s="6" t="n">
        <v>1.82490842490843</v>
      </c>
      <c r="F998" s="6" t="n">
        <v>0</v>
      </c>
      <c r="G998" s="6" t="n">
        <v>0</v>
      </c>
      <c r="H998" s="6" t="str">
        <f aca="false">IF(AND(A998&gt;=Stimuli!$B$2,A998&lt;=Stimuli!$C$2),Stimuli!$A$2,IF(AND(A998&gt;=Stimuli!$B$3,A998&lt;=Stimuli!$C$3),Stimuli!$A$3,IF(AND(A998&gt;=Stimuli!$B$4,A998&lt;=Stimuli!$C$4),Stimuli!$A$4,"")))</f>
        <v>01 Quiet baseline (60s)</v>
      </c>
      <c r="I998" s="6" t="n">
        <f aca="false">(B998-B997)/((A998-A997)/1000)</f>
        <v>0.937728937728906</v>
      </c>
      <c r="J998" s="6" t="n">
        <f aca="false">IF(OR(B998&lt;Rules!$B$2,B998&gt;Rules!$B$3,ABS(I998)&gt;Rules!$B$4,OR(B999&lt;Rules!$B$2,B999&gt;Rules!$B$3,ABS(I999)&gt;Rules!$B$4)),1,0)</f>
        <v>0</v>
      </c>
      <c r="K998" s="6" t="str">
        <f aca="false">IF(F998=1,COUNTIF($F$2:F998,1),"")</f>
        <v/>
      </c>
    </row>
    <row r="999" customFormat="false" ht="15" hidden="false" customHeight="false" outlineLevel="0" collapsed="false">
      <c r="A999" s="6" t="n">
        <v>7940.993</v>
      </c>
      <c r="B999" s="6" t="n">
        <v>1.80879120879121</v>
      </c>
      <c r="C999" s="6" t="n">
        <v>84</v>
      </c>
      <c r="D999" s="6" t="n">
        <v>-1</v>
      </c>
      <c r="E999" s="6" t="n">
        <v>1.82490842490843</v>
      </c>
      <c r="F999" s="6" t="n">
        <v>0</v>
      </c>
      <c r="G999" s="6" t="n">
        <v>0</v>
      </c>
      <c r="H999" s="6" t="str">
        <f aca="false">IF(AND(A999&gt;=Stimuli!$B$2,A999&lt;=Stimuli!$C$2),Stimuli!$A$2,IF(AND(A999&gt;=Stimuli!$B$3,A999&lt;=Stimuli!$C$3),Stimuli!$A$3,IF(AND(A999&gt;=Stimuli!$B$4,A999&lt;=Stimuli!$C$4),Stimuli!$A$4,"")))</f>
        <v>01 Quiet baseline (60s)</v>
      </c>
      <c r="I999" s="6" t="n">
        <f aca="false">(B999-B998)/((A999-A998)/1000)</f>
        <v>-0.937728937728906</v>
      </c>
      <c r="J999" s="6" t="n">
        <f aca="false">IF(OR(B999&lt;Rules!$B$2,B999&gt;Rules!$B$3,ABS(I999)&gt;Rules!$B$4,OR(B1000&lt;Rules!$B$2,B1000&gt;Rules!$B$3,ABS(I1000)&gt;Rules!$B$4)),1,0)</f>
        <v>0</v>
      </c>
      <c r="K999" s="6" t="str">
        <f aca="false">IF(F999=1,COUNTIF($F$2:F999,1),"")</f>
        <v/>
      </c>
    </row>
    <row r="1000" customFormat="false" ht="15" hidden="false" customHeight="false" outlineLevel="0" collapsed="false">
      <c r="A1000" s="6" t="n">
        <v>7948.8055</v>
      </c>
      <c r="B1000" s="6" t="n">
        <v>1.81465201465201</v>
      </c>
      <c r="C1000" s="6" t="n">
        <v>84</v>
      </c>
      <c r="D1000" s="6" t="n">
        <v>-1</v>
      </c>
      <c r="E1000" s="6" t="n">
        <v>1.82490842490843</v>
      </c>
      <c r="F1000" s="6" t="n">
        <v>0</v>
      </c>
      <c r="G1000" s="6" t="n">
        <v>0</v>
      </c>
      <c r="H1000" s="6" t="str">
        <f aca="false">IF(AND(A1000&gt;=Stimuli!$B$2,A1000&lt;=Stimuli!$C$2),Stimuli!$A$2,IF(AND(A1000&gt;=Stimuli!$B$3,A1000&lt;=Stimuli!$C$3),Stimuli!$A$3,IF(AND(A1000&gt;=Stimuli!$B$4,A1000&lt;=Stimuli!$C$4),Stimuli!$A$4,"")))</f>
        <v>01 Quiet baseline (60s)</v>
      </c>
      <c r="I1000" s="6" t="n">
        <f aca="false">(B1000-B999)/((A1000-A999)/1000)</f>
        <v>0.750183150183034</v>
      </c>
      <c r="J1000" s="6" t="n">
        <f aca="false">IF(OR(B1000&lt;Rules!$B$2,B1000&gt;Rules!$B$3,ABS(I1000)&gt;Rules!$B$4,OR(B1001&lt;Rules!$B$2,B1001&gt;Rules!$B$3,ABS(I1001)&gt;Rules!$B$4)),1,0)</f>
        <v>0</v>
      </c>
      <c r="K1000" s="6" t="str">
        <f aca="false">IF(F1000=1,COUNTIF($F$2:F1000,1),"")</f>
        <v/>
      </c>
    </row>
    <row r="1001" customFormat="false" ht="15" hidden="false" customHeight="false" outlineLevel="0" collapsed="false">
      <c r="A1001" s="6" t="n">
        <v>7956.618</v>
      </c>
      <c r="B1001" s="6" t="n">
        <v>1.81025641025641</v>
      </c>
      <c r="C1001" s="6" t="n">
        <v>84</v>
      </c>
      <c r="D1001" s="6" t="n">
        <v>-1</v>
      </c>
      <c r="E1001" s="6" t="n">
        <v>1.82490842490843</v>
      </c>
      <c r="F1001" s="6" t="n">
        <v>0</v>
      </c>
      <c r="G1001" s="6" t="n">
        <v>0</v>
      </c>
      <c r="H1001" s="6" t="str">
        <f aca="false">IF(AND(A1001&gt;=Stimuli!$B$2,A1001&lt;=Stimuli!$C$2),Stimuli!$A$2,IF(AND(A1001&gt;=Stimuli!$B$3,A1001&lt;=Stimuli!$C$3),Stimuli!$A$3,IF(AND(A1001&gt;=Stimuli!$B$4,A1001&lt;=Stimuli!$C$4),Stimuli!$A$4,"")))</f>
        <v>01 Quiet baseline (60s)</v>
      </c>
      <c r="I1001" s="6" t="n">
        <f aca="false">(B1001-B1000)/((A1001-A1000)/1000)</f>
        <v>-0.562637362637304</v>
      </c>
      <c r="J1001" s="6" t="n">
        <f aca="false">IF(OR(B1001&lt;Rules!$B$2,B1001&gt;Rules!$B$3,ABS(I1001)&gt;Rules!$B$4,OR(B1002&lt;Rules!$B$2,B1002&gt;Rules!$B$3,ABS(I1002)&gt;Rules!$B$4)),1,0)</f>
        <v>0</v>
      </c>
      <c r="K1001" s="6" t="str">
        <f aca="false">IF(F1001=1,COUNTIF($F$2:F1001,1),"")</f>
        <v/>
      </c>
    </row>
    <row r="1002" customFormat="false" ht="15" hidden="false" customHeight="false" outlineLevel="0" collapsed="false">
      <c r="A1002" s="6" t="n">
        <v>7964.4305</v>
      </c>
      <c r="B1002" s="6" t="n">
        <v>1.81465201465201</v>
      </c>
      <c r="C1002" s="6" t="n">
        <v>84</v>
      </c>
      <c r="D1002" s="6" t="n">
        <v>-1</v>
      </c>
      <c r="E1002" s="6" t="n">
        <v>1.82490842490843</v>
      </c>
      <c r="F1002" s="6" t="n">
        <v>0</v>
      </c>
      <c r="G1002" s="6" t="n">
        <v>0</v>
      </c>
      <c r="H1002" s="6" t="str">
        <f aca="false">IF(AND(A1002&gt;=Stimuli!$B$2,A1002&lt;=Stimuli!$C$2),Stimuli!$A$2,IF(AND(A1002&gt;=Stimuli!$B$3,A1002&lt;=Stimuli!$C$3),Stimuli!$A$3,IF(AND(A1002&gt;=Stimuli!$B$4,A1002&lt;=Stimuli!$C$4),Stimuli!$A$4,"")))</f>
        <v>01 Quiet baseline (60s)</v>
      </c>
      <c r="I1002" s="6" t="n">
        <f aca="false">(B1002-B1001)/((A1002-A1001)/1000)</f>
        <v>0.562637362637304</v>
      </c>
      <c r="J1002" s="6" t="n">
        <f aca="false">IF(OR(B1002&lt;Rules!$B$2,B1002&gt;Rules!$B$3,ABS(I1002)&gt;Rules!$B$4,OR(B1003&lt;Rules!$B$2,B1003&gt;Rules!$B$3,ABS(I1003)&gt;Rules!$B$4)),1,0)</f>
        <v>0</v>
      </c>
      <c r="K1002" s="6" t="str">
        <f aca="false">IF(F1002=1,COUNTIF($F$2:F1002,1),"")</f>
        <v/>
      </c>
    </row>
    <row r="1003" customFormat="false" ht="15" hidden="false" customHeight="false" outlineLevel="0" collapsed="false">
      <c r="A1003" s="6" t="n">
        <v>7972.243</v>
      </c>
      <c r="B1003" s="6" t="n">
        <v>1.81172161172161</v>
      </c>
      <c r="C1003" s="6" t="n">
        <v>84</v>
      </c>
      <c r="D1003" s="6" t="n">
        <v>-1</v>
      </c>
      <c r="E1003" s="6" t="n">
        <v>1.82490842490843</v>
      </c>
      <c r="F1003" s="6" t="n">
        <v>0</v>
      </c>
      <c r="G1003" s="6" t="n">
        <v>0</v>
      </c>
      <c r="H1003" s="6" t="str">
        <f aca="false">IF(AND(A1003&gt;=Stimuli!$B$2,A1003&lt;=Stimuli!$C$2),Stimuli!$A$2,IF(AND(A1003&gt;=Stimuli!$B$3,A1003&lt;=Stimuli!$C$3),Stimuli!$A$3,IF(AND(A1003&gt;=Stimuli!$B$4,A1003&lt;=Stimuli!$C$4),Stimuli!$A$4,"")))</f>
        <v>01 Quiet baseline (60s)</v>
      </c>
      <c r="I1003" s="6" t="n">
        <f aca="false">(B1003-B1002)/((A1003-A1002)/1000)</f>
        <v>-0.37509157509146</v>
      </c>
      <c r="J1003" s="6" t="n">
        <f aca="false">IF(OR(B1003&lt;Rules!$B$2,B1003&gt;Rules!$B$3,ABS(I1003)&gt;Rules!$B$4,OR(B1004&lt;Rules!$B$2,B1004&gt;Rules!$B$3,ABS(I1004)&gt;Rules!$B$4)),1,0)</f>
        <v>0</v>
      </c>
      <c r="K1003" s="6" t="str">
        <f aca="false">IF(F1003=1,COUNTIF($F$2:F1003,1),"")</f>
        <v/>
      </c>
    </row>
    <row r="1004" customFormat="false" ht="15" hidden="false" customHeight="false" outlineLevel="0" collapsed="false">
      <c r="A1004" s="6" t="n">
        <v>7980.0555</v>
      </c>
      <c r="B1004" s="6" t="n">
        <v>1.81172161172161</v>
      </c>
      <c r="C1004" s="6" t="n">
        <v>84</v>
      </c>
      <c r="D1004" s="6" t="n">
        <v>-1</v>
      </c>
      <c r="E1004" s="6" t="n">
        <v>1.82490842490843</v>
      </c>
      <c r="F1004" s="6" t="n">
        <v>0</v>
      </c>
      <c r="G1004" s="6" t="n">
        <v>0</v>
      </c>
      <c r="H1004" s="6" t="str">
        <f aca="false">IF(AND(A1004&gt;=Stimuli!$B$2,A1004&lt;=Stimuli!$C$2),Stimuli!$A$2,IF(AND(A1004&gt;=Stimuli!$B$3,A1004&lt;=Stimuli!$C$3),Stimuli!$A$3,IF(AND(A1004&gt;=Stimuli!$B$4,A1004&lt;=Stimuli!$C$4),Stimuli!$A$4,"")))</f>
        <v>01 Quiet baseline (60s)</v>
      </c>
      <c r="I1004" s="6" t="n">
        <f aca="false">(B1004-B1003)/((A1004-A1003)/1000)</f>
        <v>0</v>
      </c>
      <c r="J1004" s="6" t="n">
        <f aca="false">IF(OR(B1004&lt;Rules!$B$2,B1004&gt;Rules!$B$3,ABS(I1004)&gt;Rules!$B$4,OR(B1005&lt;Rules!$B$2,B1005&gt;Rules!$B$3,ABS(I1005)&gt;Rules!$B$4)),1,0)</f>
        <v>0</v>
      </c>
      <c r="K1004" s="6" t="str">
        <f aca="false">IF(F1004=1,COUNTIF($F$2:F1004,1),"")</f>
        <v/>
      </c>
    </row>
    <row r="1005" customFormat="false" ht="15" hidden="false" customHeight="false" outlineLevel="0" collapsed="false">
      <c r="A1005" s="6" t="n">
        <v>7987.868</v>
      </c>
      <c r="B1005" s="6" t="n">
        <v>1.81172161172161</v>
      </c>
      <c r="C1005" s="6" t="n">
        <v>84</v>
      </c>
      <c r="D1005" s="6" t="n">
        <v>-1</v>
      </c>
      <c r="E1005" s="6" t="n">
        <v>1.82490842490843</v>
      </c>
      <c r="F1005" s="6" t="n">
        <v>0</v>
      </c>
      <c r="G1005" s="6" t="n">
        <v>0</v>
      </c>
      <c r="H1005" s="6" t="str">
        <f aca="false">IF(AND(A1005&gt;=Stimuli!$B$2,A1005&lt;=Stimuli!$C$2),Stimuli!$A$2,IF(AND(A1005&gt;=Stimuli!$B$3,A1005&lt;=Stimuli!$C$3),Stimuli!$A$3,IF(AND(A1005&gt;=Stimuli!$B$4,A1005&lt;=Stimuli!$C$4),Stimuli!$A$4,"")))</f>
        <v>01 Quiet baseline (60s)</v>
      </c>
      <c r="I1005" s="6" t="n">
        <f aca="false">(B1005-B1004)/((A1005-A1004)/1000)</f>
        <v>0</v>
      </c>
      <c r="J1005" s="6" t="n">
        <f aca="false">IF(OR(B1005&lt;Rules!$B$2,B1005&gt;Rules!$B$3,ABS(I1005)&gt;Rules!$B$4,OR(B1006&lt;Rules!$B$2,B1006&gt;Rules!$B$3,ABS(I1006)&gt;Rules!$B$4)),1,0)</f>
        <v>0</v>
      </c>
      <c r="K1005" s="6" t="str">
        <f aca="false">IF(F1005=1,COUNTIF($F$2:F1005,1),"")</f>
        <v/>
      </c>
    </row>
    <row r="1006" customFormat="false" ht="15" hidden="false" customHeight="false" outlineLevel="0" collapsed="false">
      <c r="A1006" s="6" t="n">
        <v>7995.6805</v>
      </c>
      <c r="B1006" s="6" t="n">
        <v>1.81172161172161</v>
      </c>
      <c r="C1006" s="6" t="n">
        <v>84</v>
      </c>
      <c r="D1006" s="6" t="n">
        <v>-1</v>
      </c>
      <c r="E1006" s="6" t="n">
        <v>1.82490842490843</v>
      </c>
      <c r="F1006" s="6" t="n">
        <v>0</v>
      </c>
      <c r="G1006" s="6" t="n">
        <v>0</v>
      </c>
      <c r="H1006" s="6" t="str">
        <f aca="false">IF(AND(A1006&gt;=Stimuli!$B$2,A1006&lt;=Stimuli!$C$2),Stimuli!$A$2,IF(AND(A1006&gt;=Stimuli!$B$3,A1006&lt;=Stimuli!$C$3),Stimuli!$A$3,IF(AND(A1006&gt;=Stimuli!$B$4,A1006&lt;=Stimuli!$C$4),Stimuli!$A$4,"")))</f>
        <v>01 Quiet baseline (60s)</v>
      </c>
      <c r="I1006" s="6" t="n">
        <f aca="false">(B1006-B1005)/((A1006-A1005)/1000)</f>
        <v>0</v>
      </c>
      <c r="J1006" s="6" t="n">
        <f aca="false">IF(OR(B1006&lt;Rules!$B$2,B1006&gt;Rules!$B$3,ABS(I1006)&gt;Rules!$B$4,OR(B1007&lt;Rules!$B$2,B1007&gt;Rules!$B$3,ABS(I1007)&gt;Rules!$B$4)),1,0)</f>
        <v>0</v>
      </c>
      <c r="K1006" s="6" t="str">
        <f aca="false">IF(F1006=1,COUNTIF($F$2:F1006,1),"")</f>
        <v/>
      </c>
    </row>
    <row r="1007" customFormat="false" ht="15" hidden="false" customHeight="false" outlineLevel="0" collapsed="false">
      <c r="A1007" s="6" t="n">
        <v>8003.493</v>
      </c>
      <c r="B1007" s="6" t="n">
        <v>1.81318681318681</v>
      </c>
      <c r="C1007" s="6" t="n">
        <v>84</v>
      </c>
      <c r="D1007" s="6" t="n">
        <v>-1</v>
      </c>
      <c r="E1007" s="6" t="n">
        <v>1.82490842490843</v>
      </c>
      <c r="F1007" s="6" t="n">
        <v>0</v>
      </c>
      <c r="G1007" s="6" t="n">
        <v>0</v>
      </c>
      <c r="H1007" s="6" t="str">
        <f aca="false">IF(AND(A1007&gt;=Stimuli!$B$2,A1007&lt;=Stimuli!$C$2),Stimuli!$A$2,IF(AND(A1007&gt;=Stimuli!$B$3,A1007&lt;=Stimuli!$C$3),Stimuli!$A$3,IF(AND(A1007&gt;=Stimuli!$B$4,A1007&lt;=Stimuli!$C$4),Stimuli!$A$4,"")))</f>
        <v>01 Quiet baseline (60s)</v>
      </c>
      <c r="I1007" s="6" t="n">
        <f aca="false">(B1007-B1006)/((A1007-A1006)/1000)</f>
        <v>0.18754578754573</v>
      </c>
      <c r="J1007" s="6" t="n">
        <f aca="false">IF(OR(B1007&lt;Rules!$B$2,B1007&gt;Rules!$B$3,ABS(I1007)&gt;Rules!$B$4,OR(B1008&lt;Rules!$B$2,B1008&gt;Rules!$B$3,ABS(I1008)&gt;Rules!$B$4)),1,0)</f>
        <v>0</v>
      </c>
      <c r="K1007" s="6" t="str">
        <f aca="false">IF(F1007=1,COUNTIF($F$2:F1007,1),"")</f>
        <v/>
      </c>
    </row>
    <row r="1008" customFormat="false" ht="15" hidden="false" customHeight="false" outlineLevel="0" collapsed="false">
      <c r="A1008" s="6" t="n">
        <v>8011.3055</v>
      </c>
      <c r="B1008" s="6" t="n">
        <v>1.81025641025641</v>
      </c>
      <c r="C1008" s="6" t="n">
        <v>84</v>
      </c>
      <c r="D1008" s="6" t="n">
        <v>-1</v>
      </c>
      <c r="E1008" s="6" t="n">
        <v>1.82490842490843</v>
      </c>
      <c r="F1008" s="6" t="n">
        <v>0</v>
      </c>
      <c r="G1008" s="6" t="n">
        <v>0</v>
      </c>
      <c r="H1008" s="6" t="str">
        <f aca="false">IF(AND(A1008&gt;=Stimuli!$B$2,A1008&lt;=Stimuli!$C$2),Stimuli!$A$2,IF(AND(A1008&gt;=Stimuli!$B$3,A1008&lt;=Stimuli!$C$3),Stimuli!$A$3,IF(AND(A1008&gt;=Stimuli!$B$4,A1008&lt;=Stimuli!$C$4),Stimuli!$A$4,"")))</f>
        <v>01 Quiet baseline (60s)</v>
      </c>
      <c r="I1008" s="6" t="n">
        <f aca="false">(B1008-B1007)/((A1008-A1007)/1000)</f>
        <v>-0.375091575091574</v>
      </c>
      <c r="J1008" s="6" t="n">
        <f aca="false">IF(OR(B1008&lt;Rules!$B$2,B1008&gt;Rules!$B$3,ABS(I1008)&gt;Rules!$B$4,OR(B1009&lt;Rules!$B$2,B1009&gt;Rules!$B$3,ABS(I1009)&gt;Rules!$B$4)),1,0)</f>
        <v>0</v>
      </c>
      <c r="K1008" s="6" t="str">
        <f aca="false">IF(F1008=1,COUNTIF($F$2:F1008,1),"")</f>
        <v/>
      </c>
    </row>
    <row r="1009" customFormat="false" ht="15" hidden="false" customHeight="false" outlineLevel="0" collapsed="false">
      <c r="A1009" s="6" t="n">
        <v>8019.118</v>
      </c>
      <c r="B1009" s="6" t="n">
        <v>1.81465201465201</v>
      </c>
      <c r="C1009" s="6" t="n">
        <v>84</v>
      </c>
      <c r="D1009" s="6" t="n">
        <v>-1</v>
      </c>
      <c r="E1009" s="6" t="n">
        <v>1.82490842490843</v>
      </c>
      <c r="F1009" s="6" t="n">
        <v>0</v>
      </c>
      <c r="G1009" s="6" t="n">
        <v>0</v>
      </c>
      <c r="H1009" s="6" t="str">
        <f aca="false">IF(AND(A1009&gt;=Stimuli!$B$2,A1009&lt;=Stimuli!$C$2),Stimuli!$A$2,IF(AND(A1009&gt;=Stimuli!$B$3,A1009&lt;=Stimuli!$C$3),Stimuli!$A$3,IF(AND(A1009&gt;=Stimuli!$B$4,A1009&lt;=Stimuli!$C$4),Stimuli!$A$4,"")))</f>
        <v>01 Quiet baseline (60s)</v>
      </c>
      <c r="I1009" s="6" t="n">
        <f aca="false">(B1009-B1008)/((A1009-A1008)/1000)</f>
        <v>0.562637362637304</v>
      </c>
      <c r="J1009" s="6" t="n">
        <f aca="false">IF(OR(B1009&lt;Rules!$B$2,B1009&gt;Rules!$B$3,ABS(I1009)&gt;Rules!$B$4,OR(B1010&lt;Rules!$B$2,B1010&gt;Rules!$B$3,ABS(I1010)&gt;Rules!$B$4)),1,0)</f>
        <v>0</v>
      </c>
      <c r="K1009" s="6" t="str">
        <f aca="false">IF(F1009=1,COUNTIF($F$2:F1009,1),"")</f>
        <v/>
      </c>
    </row>
    <row r="1010" customFormat="false" ht="15" hidden="false" customHeight="false" outlineLevel="0" collapsed="false">
      <c r="A1010" s="6" t="n">
        <v>8026.9305</v>
      </c>
      <c r="B1010" s="6" t="n">
        <v>1.81025641025641</v>
      </c>
      <c r="C1010" s="6" t="n">
        <v>84</v>
      </c>
      <c r="D1010" s="6" t="n">
        <v>-1</v>
      </c>
      <c r="E1010" s="6" t="n">
        <v>1.82490842490843</v>
      </c>
      <c r="F1010" s="6" t="n">
        <v>0</v>
      </c>
      <c r="G1010" s="6" t="n">
        <v>0</v>
      </c>
      <c r="H1010" s="6" t="str">
        <f aca="false">IF(AND(A1010&gt;=Stimuli!$B$2,A1010&lt;=Stimuli!$C$2),Stimuli!$A$2,IF(AND(A1010&gt;=Stimuli!$B$3,A1010&lt;=Stimuli!$C$3),Stimuli!$A$3,IF(AND(A1010&gt;=Stimuli!$B$4,A1010&lt;=Stimuli!$C$4),Stimuli!$A$4,"")))</f>
        <v>01 Quiet baseline (60s)</v>
      </c>
      <c r="I1010" s="6" t="n">
        <f aca="false">(B1010-B1009)/((A1010-A1009)/1000)</f>
        <v>-0.562637362637304</v>
      </c>
      <c r="J1010" s="6" t="n">
        <f aca="false">IF(OR(B1010&lt;Rules!$B$2,B1010&gt;Rules!$B$3,ABS(I1010)&gt;Rules!$B$4,OR(B1011&lt;Rules!$B$2,B1011&gt;Rules!$B$3,ABS(I1011)&gt;Rules!$B$4)),1,0)</f>
        <v>0</v>
      </c>
      <c r="K1010" s="6" t="str">
        <f aca="false">IF(F1010=1,COUNTIF($F$2:F1010,1),"")</f>
        <v/>
      </c>
    </row>
    <row r="1011" customFormat="false" ht="15" hidden="false" customHeight="false" outlineLevel="0" collapsed="false">
      <c r="A1011" s="6" t="n">
        <v>8034.743</v>
      </c>
      <c r="B1011" s="6" t="n">
        <v>1.81611721611722</v>
      </c>
      <c r="C1011" s="6" t="n">
        <v>84</v>
      </c>
      <c r="D1011" s="6" t="n">
        <v>-1</v>
      </c>
      <c r="E1011" s="6" t="n">
        <v>1.82490842490843</v>
      </c>
      <c r="F1011" s="6" t="n">
        <v>0</v>
      </c>
      <c r="G1011" s="6" t="n">
        <v>0</v>
      </c>
      <c r="H1011" s="6" t="str">
        <f aca="false">IF(AND(A1011&gt;=Stimuli!$B$2,A1011&lt;=Stimuli!$C$2),Stimuli!$A$2,IF(AND(A1011&gt;=Stimuli!$B$3,A1011&lt;=Stimuli!$C$3),Stimuli!$A$3,IF(AND(A1011&gt;=Stimuli!$B$4,A1011&lt;=Stimuli!$C$4),Stimuli!$A$4,"")))</f>
        <v>01 Quiet baseline (60s)</v>
      </c>
      <c r="I1011" s="6" t="n">
        <f aca="false">(B1011-B1010)/((A1011-A1010)/1000)</f>
        <v>0.750183150183176</v>
      </c>
      <c r="J1011" s="6" t="n">
        <f aca="false">IF(OR(B1011&lt;Rules!$B$2,B1011&gt;Rules!$B$3,ABS(I1011)&gt;Rules!$B$4,OR(B1012&lt;Rules!$B$2,B1012&gt;Rules!$B$3,ABS(I1012)&gt;Rules!$B$4)),1,0)</f>
        <v>0</v>
      </c>
      <c r="K1011" s="6" t="str">
        <f aca="false">IF(F1011=1,COUNTIF($F$2:F1011,1),"")</f>
        <v/>
      </c>
    </row>
    <row r="1012" customFormat="false" ht="15" hidden="false" customHeight="false" outlineLevel="0" collapsed="false">
      <c r="A1012" s="6" t="n">
        <v>8042.5555</v>
      </c>
      <c r="B1012" s="6" t="n">
        <v>1.81025641025641</v>
      </c>
      <c r="C1012" s="6" t="n">
        <v>84</v>
      </c>
      <c r="D1012" s="6" t="n">
        <v>-1</v>
      </c>
      <c r="E1012" s="6" t="n">
        <v>1.82490842490843</v>
      </c>
      <c r="F1012" s="6" t="n">
        <v>0</v>
      </c>
      <c r="G1012" s="6" t="n">
        <v>0</v>
      </c>
      <c r="H1012" s="6" t="str">
        <f aca="false">IF(AND(A1012&gt;=Stimuli!$B$2,A1012&lt;=Stimuli!$C$2),Stimuli!$A$2,IF(AND(A1012&gt;=Stimuli!$B$3,A1012&lt;=Stimuli!$C$3),Stimuli!$A$3,IF(AND(A1012&gt;=Stimuli!$B$4,A1012&lt;=Stimuli!$C$4),Stimuli!$A$4,"")))</f>
        <v>01 Quiet baseline (60s)</v>
      </c>
      <c r="I1012" s="6" t="n">
        <f aca="false">(B1012-B1011)/((A1012-A1011)/1000)</f>
        <v>-0.750183150183176</v>
      </c>
      <c r="J1012" s="6" t="n">
        <f aca="false">IF(OR(B1012&lt;Rules!$B$2,B1012&gt;Rules!$B$3,ABS(I1012)&gt;Rules!$B$4,OR(B1013&lt;Rules!$B$2,B1013&gt;Rules!$B$3,ABS(I1013)&gt;Rules!$B$4)),1,0)</f>
        <v>0</v>
      </c>
      <c r="K1012" s="6" t="str">
        <f aca="false">IF(F1012=1,COUNTIF($F$2:F1012,1),"")</f>
        <v/>
      </c>
    </row>
    <row r="1013" customFormat="false" ht="15" hidden="false" customHeight="false" outlineLevel="0" collapsed="false">
      <c r="A1013" s="6" t="n">
        <v>8050.368</v>
      </c>
      <c r="B1013" s="6" t="n">
        <v>1.81758241758242</v>
      </c>
      <c r="C1013" s="6" t="n">
        <v>84</v>
      </c>
      <c r="D1013" s="6" t="n">
        <v>-1</v>
      </c>
      <c r="E1013" s="6" t="n">
        <v>1.82490842490843</v>
      </c>
      <c r="F1013" s="6" t="n">
        <v>0</v>
      </c>
      <c r="G1013" s="6" t="n">
        <v>0</v>
      </c>
      <c r="H1013" s="6" t="str">
        <f aca="false">IF(AND(A1013&gt;=Stimuli!$B$2,A1013&lt;=Stimuli!$C$2),Stimuli!$A$2,IF(AND(A1013&gt;=Stimuli!$B$3,A1013&lt;=Stimuli!$C$3),Stimuli!$A$3,IF(AND(A1013&gt;=Stimuli!$B$4,A1013&lt;=Stimuli!$C$4),Stimuli!$A$4,"")))</f>
        <v>01 Quiet baseline (60s)</v>
      </c>
      <c r="I1013" s="6" t="n">
        <f aca="false">(B1013-B1012)/((A1013-A1012)/1000)</f>
        <v>0.93772893772902</v>
      </c>
      <c r="J1013" s="6" t="n">
        <f aca="false">IF(OR(B1013&lt;Rules!$B$2,B1013&gt;Rules!$B$3,ABS(I1013)&gt;Rules!$B$4,OR(B1014&lt;Rules!$B$2,B1014&gt;Rules!$B$3,ABS(I1014)&gt;Rules!$B$4)),1,0)</f>
        <v>0</v>
      </c>
      <c r="K1013" s="6" t="str">
        <f aca="false">IF(F1013=1,COUNTIF($F$2:F1013,1),"")</f>
        <v/>
      </c>
    </row>
    <row r="1014" customFormat="false" ht="15" hidden="false" customHeight="false" outlineLevel="0" collapsed="false">
      <c r="A1014" s="6" t="n">
        <v>8058.1805</v>
      </c>
      <c r="B1014" s="6" t="n">
        <v>1.81025641025641</v>
      </c>
      <c r="C1014" s="6" t="n">
        <v>84</v>
      </c>
      <c r="D1014" s="6" t="n">
        <v>-1</v>
      </c>
      <c r="E1014" s="6" t="n">
        <v>1.82490842490843</v>
      </c>
      <c r="F1014" s="6" t="n">
        <v>0</v>
      </c>
      <c r="G1014" s="6" t="n">
        <v>0</v>
      </c>
      <c r="H1014" s="6" t="str">
        <f aca="false">IF(AND(A1014&gt;=Stimuli!$B$2,A1014&lt;=Stimuli!$C$2),Stimuli!$A$2,IF(AND(A1014&gt;=Stimuli!$B$3,A1014&lt;=Stimuli!$C$3),Stimuli!$A$3,IF(AND(A1014&gt;=Stimuli!$B$4,A1014&lt;=Stimuli!$C$4),Stimuli!$A$4,"")))</f>
        <v>01 Quiet baseline (60s)</v>
      </c>
      <c r="I1014" s="6" t="n">
        <f aca="false">(B1014-B1013)/((A1014-A1013)/1000)</f>
        <v>-0.93772893772902</v>
      </c>
      <c r="J1014" s="6" t="n">
        <f aca="false">IF(OR(B1014&lt;Rules!$B$2,B1014&gt;Rules!$B$3,ABS(I1014)&gt;Rules!$B$4,OR(B1015&lt;Rules!$B$2,B1015&gt;Rules!$B$3,ABS(I1015)&gt;Rules!$B$4)),1,0)</f>
        <v>0</v>
      </c>
      <c r="K1014" s="6" t="str">
        <f aca="false">IF(F1014=1,COUNTIF($F$2:F1014,1),"")</f>
        <v/>
      </c>
    </row>
    <row r="1015" customFormat="false" ht="15" hidden="false" customHeight="false" outlineLevel="0" collapsed="false">
      <c r="A1015" s="6" t="n">
        <v>8065.993</v>
      </c>
      <c r="B1015" s="6" t="n">
        <v>1.81758241758242</v>
      </c>
      <c r="C1015" s="6" t="n">
        <v>84</v>
      </c>
      <c r="D1015" s="6" t="n">
        <v>-1</v>
      </c>
      <c r="E1015" s="6" t="n">
        <v>1.82490842490843</v>
      </c>
      <c r="F1015" s="6" t="n">
        <v>0</v>
      </c>
      <c r="G1015" s="6" t="n">
        <v>0</v>
      </c>
      <c r="H1015" s="6" t="str">
        <f aca="false">IF(AND(A1015&gt;=Stimuli!$B$2,A1015&lt;=Stimuli!$C$2),Stimuli!$A$2,IF(AND(A1015&gt;=Stimuli!$B$3,A1015&lt;=Stimuli!$C$3),Stimuli!$A$3,IF(AND(A1015&gt;=Stimuli!$B$4,A1015&lt;=Stimuli!$C$4),Stimuli!$A$4,"")))</f>
        <v>01 Quiet baseline (60s)</v>
      </c>
      <c r="I1015" s="6" t="n">
        <f aca="false">(B1015-B1014)/((A1015-A1014)/1000)</f>
        <v>0.93772893772902</v>
      </c>
      <c r="J1015" s="6" t="n">
        <f aca="false">IF(OR(B1015&lt;Rules!$B$2,B1015&gt;Rules!$B$3,ABS(I1015)&gt;Rules!$B$4,OR(B1016&lt;Rules!$B$2,B1016&gt;Rules!$B$3,ABS(I1016)&gt;Rules!$B$4)),1,0)</f>
        <v>0</v>
      </c>
      <c r="K1015" s="6" t="str">
        <f aca="false">IF(F1015=1,COUNTIF($F$2:F1015,1),"")</f>
        <v/>
      </c>
    </row>
    <row r="1016" customFormat="false" ht="15" hidden="false" customHeight="false" outlineLevel="0" collapsed="false">
      <c r="A1016" s="6" t="n">
        <v>8073.8055</v>
      </c>
      <c r="B1016" s="6" t="n">
        <v>1.81318681318681</v>
      </c>
      <c r="C1016" s="6" t="n">
        <v>84</v>
      </c>
      <c r="D1016" s="6" t="n">
        <v>-1</v>
      </c>
      <c r="E1016" s="6" t="n">
        <v>1.82490842490843</v>
      </c>
      <c r="F1016" s="6" t="n">
        <v>0</v>
      </c>
      <c r="G1016" s="6" t="n">
        <v>0</v>
      </c>
      <c r="H1016" s="6" t="str">
        <f aca="false">IF(AND(A1016&gt;=Stimuli!$B$2,A1016&lt;=Stimuli!$C$2),Stimuli!$A$2,IF(AND(A1016&gt;=Stimuli!$B$3,A1016&lt;=Stimuli!$C$3),Stimuli!$A$3,IF(AND(A1016&gt;=Stimuli!$B$4,A1016&lt;=Stimuli!$C$4),Stimuli!$A$4,"")))</f>
        <v>01 Quiet baseline (60s)</v>
      </c>
      <c r="I1016" s="6" t="n">
        <f aca="false">(B1016-B1015)/((A1016-A1015)/1000)</f>
        <v>-0.562637362637446</v>
      </c>
      <c r="J1016" s="6" t="n">
        <f aca="false">IF(OR(B1016&lt;Rules!$B$2,B1016&gt;Rules!$B$3,ABS(I1016)&gt;Rules!$B$4,OR(B1017&lt;Rules!$B$2,B1017&gt;Rules!$B$3,ABS(I1017)&gt;Rules!$B$4)),1,0)</f>
        <v>0</v>
      </c>
      <c r="K1016" s="6" t="str">
        <f aca="false">IF(F1016=1,COUNTIF($F$2:F1016,1),"")</f>
        <v/>
      </c>
    </row>
    <row r="1017" customFormat="false" ht="15" hidden="false" customHeight="false" outlineLevel="0" collapsed="false">
      <c r="A1017" s="6" t="n">
        <v>8081.618</v>
      </c>
      <c r="B1017" s="6" t="n">
        <v>1.82051282051282</v>
      </c>
      <c r="C1017" s="6" t="n">
        <v>84</v>
      </c>
      <c r="D1017" s="6" t="n">
        <v>-1</v>
      </c>
      <c r="E1017" s="6" t="n">
        <v>1.82490842490843</v>
      </c>
      <c r="F1017" s="6" t="n">
        <v>0</v>
      </c>
      <c r="G1017" s="6" t="n">
        <v>0</v>
      </c>
      <c r="H1017" s="6" t="str">
        <f aca="false">IF(AND(A1017&gt;=Stimuli!$B$2,A1017&lt;=Stimuli!$C$2),Stimuli!$A$2,IF(AND(A1017&gt;=Stimuli!$B$3,A1017&lt;=Stimuli!$C$3),Stimuli!$A$3,IF(AND(A1017&gt;=Stimuli!$B$4,A1017&lt;=Stimuli!$C$4),Stimuli!$A$4,"")))</f>
        <v>01 Quiet baseline (60s)</v>
      </c>
      <c r="I1017" s="6" t="n">
        <f aca="false">(B1017-B1016)/((A1017-A1016)/1000)</f>
        <v>0.937728937728906</v>
      </c>
      <c r="J1017" s="6" t="n">
        <f aca="false">IF(OR(B1017&lt;Rules!$B$2,B1017&gt;Rules!$B$3,ABS(I1017)&gt;Rules!$B$4,OR(B1018&lt;Rules!$B$2,B1018&gt;Rules!$B$3,ABS(I1018)&gt;Rules!$B$4)),1,0)</f>
        <v>0</v>
      </c>
      <c r="K1017" s="6" t="str">
        <f aca="false">IF(F1017=1,COUNTIF($F$2:F1017,1),"")</f>
        <v/>
      </c>
    </row>
    <row r="1018" customFormat="false" ht="15" hidden="false" customHeight="false" outlineLevel="0" collapsed="false">
      <c r="A1018" s="6" t="n">
        <v>8089.4305</v>
      </c>
      <c r="B1018" s="6" t="n">
        <v>1.81611721611722</v>
      </c>
      <c r="C1018" s="6" t="n">
        <v>84</v>
      </c>
      <c r="D1018" s="6" t="n">
        <v>-1</v>
      </c>
      <c r="E1018" s="6" t="n">
        <v>1.82490842490843</v>
      </c>
      <c r="F1018" s="6" t="n">
        <v>0</v>
      </c>
      <c r="G1018" s="6" t="n">
        <v>0</v>
      </c>
      <c r="H1018" s="6" t="str">
        <f aca="false">IF(AND(A1018&gt;=Stimuli!$B$2,A1018&lt;=Stimuli!$C$2),Stimuli!$A$2,IF(AND(A1018&gt;=Stimuli!$B$3,A1018&lt;=Stimuli!$C$3),Stimuli!$A$3,IF(AND(A1018&gt;=Stimuli!$B$4,A1018&lt;=Stimuli!$C$4),Stimuli!$A$4,"")))</f>
        <v>01 Quiet baseline (60s)</v>
      </c>
      <c r="I1018" s="6" t="n">
        <f aca="false">(B1018-B1017)/((A1018-A1017)/1000)</f>
        <v>-0.562637362637304</v>
      </c>
      <c r="J1018" s="6" t="n">
        <f aca="false">IF(OR(B1018&lt;Rules!$B$2,B1018&gt;Rules!$B$3,ABS(I1018)&gt;Rules!$B$4,OR(B1019&lt;Rules!$B$2,B1019&gt;Rules!$B$3,ABS(I1019)&gt;Rules!$B$4)),1,0)</f>
        <v>0</v>
      </c>
      <c r="K1018" s="6" t="str">
        <f aca="false">IF(F1018=1,COUNTIF($F$2:F1018,1),"")</f>
        <v/>
      </c>
    </row>
    <row r="1019" customFormat="false" ht="15" hidden="false" customHeight="false" outlineLevel="0" collapsed="false">
      <c r="A1019" s="6" t="n">
        <v>8097.243</v>
      </c>
      <c r="B1019" s="6" t="n">
        <v>1.82051282051282</v>
      </c>
      <c r="C1019" s="6" t="n">
        <v>84</v>
      </c>
      <c r="D1019" s="6" t="n">
        <v>-1</v>
      </c>
      <c r="E1019" s="6" t="n">
        <v>1.82490842490843</v>
      </c>
      <c r="F1019" s="6" t="n">
        <v>0</v>
      </c>
      <c r="G1019" s="6" t="n">
        <v>0</v>
      </c>
      <c r="H1019" s="6" t="str">
        <f aca="false">IF(AND(A1019&gt;=Stimuli!$B$2,A1019&lt;=Stimuli!$C$2),Stimuli!$A$2,IF(AND(A1019&gt;=Stimuli!$B$3,A1019&lt;=Stimuli!$C$3),Stimuli!$A$3,IF(AND(A1019&gt;=Stimuli!$B$4,A1019&lt;=Stimuli!$C$4),Stimuli!$A$4,"")))</f>
        <v>01 Quiet baseline (60s)</v>
      </c>
      <c r="I1019" s="6" t="n">
        <f aca="false">(B1019-B1018)/((A1019-A1018)/1000)</f>
        <v>0.562637362637304</v>
      </c>
      <c r="J1019" s="6" t="n">
        <f aca="false">IF(OR(B1019&lt;Rules!$B$2,B1019&gt;Rules!$B$3,ABS(I1019)&gt;Rules!$B$4,OR(B1020&lt;Rules!$B$2,B1020&gt;Rules!$B$3,ABS(I1020)&gt;Rules!$B$4)),1,0)</f>
        <v>0</v>
      </c>
      <c r="K1019" s="6" t="str">
        <f aca="false">IF(F1019=1,COUNTIF($F$2:F1019,1),"")</f>
        <v/>
      </c>
    </row>
    <row r="1020" customFormat="false" ht="15" hidden="false" customHeight="false" outlineLevel="0" collapsed="false">
      <c r="A1020" s="6" t="n">
        <v>8105.0555</v>
      </c>
      <c r="B1020" s="6" t="n">
        <v>1.81904761904762</v>
      </c>
      <c r="C1020" s="6" t="n">
        <v>84</v>
      </c>
      <c r="D1020" s="6" t="n">
        <v>-1</v>
      </c>
      <c r="E1020" s="6" t="n">
        <v>1.82490842490843</v>
      </c>
      <c r="F1020" s="6" t="n">
        <v>0</v>
      </c>
      <c r="G1020" s="6" t="n">
        <v>0</v>
      </c>
      <c r="H1020" s="6" t="str">
        <f aca="false">IF(AND(A1020&gt;=Stimuli!$B$2,A1020&lt;=Stimuli!$C$2),Stimuli!$A$2,IF(AND(A1020&gt;=Stimuli!$B$3,A1020&lt;=Stimuli!$C$3),Stimuli!$A$3,IF(AND(A1020&gt;=Stimuli!$B$4,A1020&lt;=Stimuli!$C$4),Stimuli!$A$4,"")))</f>
        <v>01 Quiet baseline (60s)</v>
      </c>
      <c r="I1020" s="6" t="n">
        <f aca="false">(B1020-B1019)/((A1020-A1019)/1000)</f>
        <v>-0.18754578754573</v>
      </c>
      <c r="J1020" s="6" t="n">
        <f aca="false">IF(OR(B1020&lt;Rules!$B$2,B1020&gt;Rules!$B$3,ABS(I1020)&gt;Rules!$B$4,OR(B1021&lt;Rules!$B$2,B1021&gt;Rules!$B$3,ABS(I1021)&gt;Rules!$B$4)),1,0)</f>
        <v>0</v>
      </c>
      <c r="K1020" s="6" t="str">
        <f aca="false">IF(F1020=1,COUNTIF($F$2:F1020,1),"")</f>
        <v/>
      </c>
    </row>
    <row r="1021" customFormat="false" ht="15" hidden="false" customHeight="false" outlineLevel="0" collapsed="false">
      <c r="A1021" s="6" t="n">
        <v>8112.868</v>
      </c>
      <c r="B1021" s="6" t="n">
        <v>1.82197802197802</v>
      </c>
      <c r="C1021" s="6" t="n">
        <v>84</v>
      </c>
      <c r="D1021" s="6" t="n">
        <v>-1</v>
      </c>
      <c r="E1021" s="6" t="n">
        <v>1.82490842490843</v>
      </c>
      <c r="F1021" s="6" t="n">
        <v>0</v>
      </c>
      <c r="G1021" s="6" t="n">
        <v>0</v>
      </c>
      <c r="H1021" s="6" t="str">
        <f aca="false">IF(AND(A1021&gt;=Stimuli!$B$2,A1021&lt;=Stimuli!$C$2),Stimuli!$A$2,IF(AND(A1021&gt;=Stimuli!$B$3,A1021&lt;=Stimuli!$C$3),Stimuli!$A$3,IF(AND(A1021&gt;=Stimuli!$B$4,A1021&lt;=Stimuli!$C$4),Stimuli!$A$4,"")))</f>
        <v>01 Quiet baseline (60s)</v>
      </c>
      <c r="I1021" s="6" t="n">
        <f aca="false">(B1021-B1020)/((A1021-A1020)/1000)</f>
        <v>0.37509157509146</v>
      </c>
      <c r="J1021" s="6" t="n">
        <f aca="false">IF(OR(B1021&lt;Rules!$B$2,B1021&gt;Rules!$B$3,ABS(I1021)&gt;Rules!$B$4,OR(B1022&lt;Rules!$B$2,B1022&gt;Rules!$B$3,ABS(I1022)&gt;Rules!$B$4)),1,0)</f>
        <v>0</v>
      </c>
      <c r="K1021" s="6" t="str">
        <f aca="false">IF(F1021=1,COUNTIF($F$2:F1021,1),"")</f>
        <v/>
      </c>
    </row>
    <row r="1022" customFormat="false" ht="15" hidden="false" customHeight="false" outlineLevel="0" collapsed="false">
      <c r="A1022" s="6" t="n">
        <v>8120.6805</v>
      </c>
      <c r="B1022" s="6" t="n">
        <v>1.82490842490843</v>
      </c>
      <c r="C1022" s="6" t="n">
        <v>84</v>
      </c>
      <c r="D1022" s="6" t="n">
        <v>-1</v>
      </c>
      <c r="E1022" s="6" t="n">
        <v>1.82490842490843</v>
      </c>
      <c r="F1022" s="6" t="n">
        <v>0</v>
      </c>
      <c r="G1022" s="6" t="n">
        <v>0</v>
      </c>
      <c r="H1022" s="6" t="str">
        <f aca="false">IF(AND(A1022&gt;=Stimuli!$B$2,A1022&lt;=Stimuli!$C$2),Stimuli!$A$2,IF(AND(A1022&gt;=Stimuli!$B$3,A1022&lt;=Stimuli!$C$3),Stimuli!$A$3,IF(AND(A1022&gt;=Stimuli!$B$4,A1022&lt;=Stimuli!$C$4),Stimuli!$A$4,"")))</f>
        <v>01 Quiet baseline (60s)</v>
      </c>
      <c r="I1022" s="6" t="n">
        <f aca="false">(B1022-B1021)/((A1022-A1021)/1000)</f>
        <v>0.375091575091716</v>
      </c>
      <c r="J1022" s="6" t="n">
        <f aca="false">IF(OR(B1022&lt;Rules!$B$2,B1022&gt;Rules!$B$3,ABS(I1022)&gt;Rules!$B$4,OR(B1023&lt;Rules!$B$2,B1023&gt;Rules!$B$3,ABS(I1023)&gt;Rules!$B$4)),1,0)</f>
        <v>0</v>
      </c>
      <c r="K1022" s="6" t="str">
        <f aca="false">IF(F1022=1,COUNTIF($F$2:F1022,1),"")</f>
        <v/>
      </c>
    </row>
    <row r="1023" customFormat="false" ht="15" hidden="false" customHeight="false" outlineLevel="0" collapsed="false">
      <c r="A1023" s="6" t="n">
        <v>8128.493</v>
      </c>
      <c r="B1023" s="6" t="n">
        <v>1.82490842490843</v>
      </c>
      <c r="C1023" s="6" t="n">
        <v>84</v>
      </c>
      <c r="D1023" s="6" t="n">
        <v>-1</v>
      </c>
      <c r="E1023" s="6" t="n">
        <v>1.82490842490843</v>
      </c>
      <c r="F1023" s="6" t="n">
        <v>0</v>
      </c>
      <c r="G1023" s="6" t="n">
        <v>0</v>
      </c>
      <c r="H1023" s="6" t="str">
        <f aca="false">IF(AND(A1023&gt;=Stimuli!$B$2,A1023&lt;=Stimuli!$C$2),Stimuli!$A$2,IF(AND(A1023&gt;=Stimuli!$B$3,A1023&lt;=Stimuli!$C$3),Stimuli!$A$3,IF(AND(A1023&gt;=Stimuli!$B$4,A1023&lt;=Stimuli!$C$4),Stimuli!$A$4,"")))</f>
        <v>01 Quiet baseline (60s)</v>
      </c>
      <c r="I1023" s="6" t="n">
        <f aca="false">(B1023-B1022)/((A1023-A1022)/1000)</f>
        <v>0</v>
      </c>
      <c r="J1023" s="6" t="n">
        <f aca="false">IF(OR(B1023&lt;Rules!$B$2,B1023&gt;Rules!$B$3,ABS(I1023)&gt;Rules!$B$4,OR(B1024&lt;Rules!$B$2,B1024&gt;Rules!$B$3,ABS(I1024)&gt;Rules!$B$4)),1,0)</f>
        <v>0</v>
      </c>
      <c r="K1023" s="6" t="str">
        <f aca="false">IF(F1023=1,COUNTIF($F$2:F1023,1),"")</f>
        <v/>
      </c>
    </row>
    <row r="1024" customFormat="false" ht="15" hidden="false" customHeight="false" outlineLevel="0" collapsed="false">
      <c r="A1024" s="6" t="n">
        <v>8136.3055</v>
      </c>
      <c r="B1024" s="6" t="n">
        <v>1.82783882783883</v>
      </c>
      <c r="C1024" s="6" t="n">
        <v>84</v>
      </c>
      <c r="D1024" s="6" t="n">
        <v>-1</v>
      </c>
      <c r="E1024" s="6" t="n">
        <v>1.82490842490843</v>
      </c>
      <c r="F1024" s="6" t="n">
        <v>0</v>
      </c>
      <c r="G1024" s="6" t="n">
        <v>0</v>
      </c>
      <c r="H1024" s="6" t="str">
        <f aca="false">IF(AND(A1024&gt;=Stimuli!$B$2,A1024&lt;=Stimuli!$C$2),Stimuli!$A$2,IF(AND(A1024&gt;=Stimuli!$B$3,A1024&lt;=Stimuli!$C$3),Stimuli!$A$3,IF(AND(A1024&gt;=Stimuli!$B$4,A1024&lt;=Stimuli!$C$4),Stimuli!$A$4,"")))</f>
        <v>01 Quiet baseline (60s)</v>
      </c>
      <c r="I1024" s="6" t="n">
        <f aca="false">(B1024-B1023)/((A1024-A1023)/1000)</f>
        <v>0.375091575091574</v>
      </c>
      <c r="J1024" s="6" t="n">
        <f aca="false">IF(OR(B1024&lt;Rules!$B$2,B1024&gt;Rules!$B$3,ABS(I1024)&gt;Rules!$B$4,OR(B1025&lt;Rules!$B$2,B1025&gt;Rules!$B$3,ABS(I1025)&gt;Rules!$B$4)),1,0)</f>
        <v>0</v>
      </c>
      <c r="K1024" s="6" t="str">
        <f aca="false">IF(F1024=1,COUNTIF($F$2:F1024,1),"")</f>
        <v/>
      </c>
    </row>
    <row r="1025" customFormat="false" ht="15" hidden="false" customHeight="false" outlineLevel="0" collapsed="false">
      <c r="A1025" s="6" t="n">
        <v>8144.118</v>
      </c>
      <c r="B1025" s="6" t="n">
        <v>1.82490842490843</v>
      </c>
      <c r="C1025" s="6" t="n">
        <v>84</v>
      </c>
      <c r="D1025" s="6" t="n">
        <v>-1</v>
      </c>
      <c r="E1025" s="6" t="n">
        <v>1.82490842490843</v>
      </c>
      <c r="F1025" s="6" t="n">
        <v>0</v>
      </c>
      <c r="G1025" s="6" t="n">
        <v>0</v>
      </c>
      <c r="H1025" s="6" t="str">
        <f aca="false">IF(AND(A1025&gt;=Stimuli!$B$2,A1025&lt;=Stimuli!$C$2),Stimuli!$A$2,IF(AND(A1025&gt;=Stimuli!$B$3,A1025&lt;=Stimuli!$C$3),Stimuli!$A$3,IF(AND(A1025&gt;=Stimuli!$B$4,A1025&lt;=Stimuli!$C$4),Stimuli!$A$4,"")))</f>
        <v>01 Quiet baseline (60s)</v>
      </c>
      <c r="I1025" s="6" t="n">
        <f aca="false">(B1025-B1024)/((A1025-A1024)/1000)</f>
        <v>-0.375091575091574</v>
      </c>
      <c r="J1025" s="6" t="n">
        <f aca="false">IF(OR(B1025&lt;Rules!$B$2,B1025&gt;Rules!$B$3,ABS(I1025)&gt;Rules!$B$4,OR(B1026&lt;Rules!$B$2,B1026&gt;Rules!$B$3,ABS(I1026)&gt;Rules!$B$4)),1,0)</f>
        <v>0</v>
      </c>
      <c r="K1025" s="6" t="str">
        <f aca="false">IF(F1025=1,COUNTIF($F$2:F1025,1),"")</f>
        <v/>
      </c>
    </row>
    <row r="1026" customFormat="false" ht="15" hidden="false" customHeight="false" outlineLevel="0" collapsed="false">
      <c r="A1026" s="6" t="n">
        <v>8151.9305</v>
      </c>
      <c r="B1026" s="6" t="n">
        <v>1.83076923076923</v>
      </c>
      <c r="C1026" s="6" t="n">
        <v>84</v>
      </c>
      <c r="D1026" s="6" t="n">
        <v>-1</v>
      </c>
      <c r="E1026" s="6" t="n">
        <v>1.82490842490843</v>
      </c>
      <c r="F1026" s="6" t="n">
        <v>0</v>
      </c>
      <c r="G1026" s="6" t="n">
        <v>0</v>
      </c>
      <c r="H1026" s="6" t="str">
        <f aca="false">IF(AND(A1026&gt;=Stimuli!$B$2,A1026&lt;=Stimuli!$C$2),Stimuli!$A$2,IF(AND(A1026&gt;=Stimuli!$B$3,A1026&lt;=Stimuli!$C$3),Stimuli!$A$3,IF(AND(A1026&gt;=Stimuli!$B$4,A1026&lt;=Stimuli!$C$4),Stimuli!$A$4,"")))</f>
        <v>01 Quiet baseline (60s)</v>
      </c>
      <c r="I1026" s="6" t="n">
        <f aca="false">(B1026-B1025)/((A1026-A1025)/1000)</f>
        <v>0.750183150183034</v>
      </c>
      <c r="J1026" s="6" t="n">
        <f aca="false">IF(OR(B1026&lt;Rules!$B$2,B1026&gt;Rules!$B$3,ABS(I1026)&gt;Rules!$B$4,OR(B1027&lt;Rules!$B$2,B1027&gt;Rules!$B$3,ABS(I1027)&gt;Rules!$B$4)),1,0)</f>
        <v>0</v>
      </c>
      <c r="K1026" s="6" t="str">
        <f aca="false">IF(F1026=1,COUNTIF($F$2:F1026,1),"")</f>
        <v/>
      </c>
    </row>
    <row r="1027" customFormat="false" ht="15" hidden="false" customHeight="false" outlineLevel="0" collapsed="false">
      <c r="A1027" s="6" t="n">
        <v>8159.743</v>
      </c>
      <c r="B1027" s="6" t="n">
        <v>1.82490842490843</v>
      </c>
      <c r="C1027" s="6" t="n">
        <v>84</v>
      </c>
      <c r="D1027" s="6" t="n">
        <v>-1</v>
      </c>
      <c r="E1027" s="6" t="n">
        <v>1.82490842490843</v>
      </c>
      <c r="F1027" s="6" t="n">
        <v>0</v>
      </c>
      <c r="G1027" s="6" t="n">
        <v>0</v>
      </c>
      <c r="H1027" s="6" t="str">
        <f aca="false">IF(AND(A1027&gt;=Stimuli!$B$2,A1027&lt;=Stimuli!$C$2),Stimuli!$A$2,IF(AND(A1027&gt;=Stimuli!$B$3,A1027&lt;=Stimuli!$C$3),Stimuli!$A$3,IF(AND(A1027&gt;=Stimuli!$B$4,A1027&lt;=Stimuli!$C$4),Stimuli!$A$4,"")))</f>
        <v>01 Quiet baseline (60s)</v>
      </c>
      <c r="I1027" s="6" t="n">
        <f aca="false">(B1027-B1026)/((A1027-A1026)/1000)</f>
        <v>-0.750183150183034</v>
      </c>
      <c r="J1027" s="6" t="n">
        <f aca="false">IF(OR(B1027&lt;Rules!$B$2,B1027&gt;Rules!$B$3,ABS(I1027)&gt;Rules!$B$4,OR(B1028&lt;Rules!$B$2,B1028&gt;Rules!$B$3,ABS(I1028)&gt;Rules!$B$4)),1,0)</f>
        <v>0</v>
      </c>
      <c r="K1027" s="6" t="str">
        <f aca="false">IF(F1027=1,COUNTIF($F$2:F1027,1),"")</f>
        <v/>
      </c>
    </row>
    <row r="1028" customFormat="false" ht="15" hidden="false" customHeight="false" outlineLevel="0" collapsed="false">
      <c r="A1028" s="6" t="n">
        <v>8167.5555</v>
      </c>
      <c r="B1028" s="6" t="n">
        <v>1.83076923076923</v>
      </c>
      <c r="C1028" s="6" t="n">
        <v>84</v>
      </c>
      <c r="D1028" s="6" t="n">
        <v>-1</v>
      </c>
      <c r="E1028" s="6" t="n">
        <v>1.82490842490843</v>
      </c>
      <c r="F1028" s="6" t="n">
        <v>0</v>
      </c>
      <c r="G1028" s="6" t="n">
        <v>0</v>
      </c>
      <c r="H1028" s="6" t="str">
        <f aca="false">IF(AND(A1028&gt;=Stimuli!$B$2,A1028&lt;=Stimuli!$C$2),Stimuli!$A$2,IF(AND(A1028&gt;=Stimuli!$B$3,A1028&lt;=Stimuli!$C$3),Stimuli!$A$3,IF(AND(A1028&gt;=Stimuli!$B$4,A1028&lt;=Stimuli!$C$4),Stimuli!$A$4,"")))</f>
        <v>01 Quiet baseline (60s)</v>
      </c>
      <c r="I1028" s="6" t="n">
        <f aca="false">(B1028-B1027)/((A1028-A1027)/1000)</f>
        <v>0.750183150183034</v>
      </c>
      <c r="J1028" s="6" t="n">
        <f aca="false">IF(OR(B1028&lt;Rules!$B$2,B1028&gt;Rules!$B$3,ABS(I1028)&gt;Rules!$B$4,OR(B1029&lt;Rules!$B$2,B1029&gt;Rules!$B$3,ABS(I1029)&gt;Rules!$B$4)),1,0)</f>
        <v>0</v>
      </c>
      <c r="K1028" s="6" t="str">
        <f aca="false">IF(F1028=1,COUNTIF($F$2:F1028,1),"")</f>
        <v/>
      </c>
    </row>
    <row r="1029" customFormat="false" ht="15" hidden="false" customHeight="false" outlineLevel="0" collapsed="false">
      <c r="A1029" s="6" t="n">
        <v>8175.368</v>
      </c>
      <c r="B1029" s="6" t="n">
        <v>1.82344322344322</v>
      </c>
      <c r="C1029" s="6" t="n">
        <v>84</v>
      </c>
      <c r="D1029" s="6" t="n">
        <v>-1</v>
      </c>
      <c r="E1029" s="6" t="n">
        <v>1.82490842490843</v>
      </c>
      <c r="F1029" s="6" t="n">
        <v>0</v>
      </c>
      <c r="G1029" s="6" t="n">
        <v>0</v>
      </c>
      <c r="H1029" s="6" t="str">
        <f aca="false">IF(AND(A1029&gt;=Stimuli!$B$2,A1029&lt;=Stimuli!$C$2),Stimuli!$A$2,IF(AND(A1029&gt;=Stimuli!$B$3,A1029&lt;=Stimuli!$C$3),Stimuli!$A$3,IF(AND(A1029&gt;=Stimuli!$B$4,A1029&lt;=Stimuli!$C$4),Stimuli!$A$4,"")))</f>
        <v>01 Quiet baseline (60s)</v>
      </c>
      <c r="I1029" s="6" t="n">
        <f aca="false">(B1029-B1028)/((A1029-A1028)/1000)</f>
        <v>-0.937728937728906</v>
      </c>
      <c r="J1029" s="6" t="n">
        <f aca="false">IF(OR(B1029&lt;Rules!$B$2,B1029&gt;Rules!$B$3,ABS(I1029)&gt;Rules!$B$4,OR(B1030&lt;Rules!$B$2,B1030&gt;Rules!$B$3,ABS(I1030)&gt;Rules!$B$4)),1,0)</f>
        <v>0</v>
      </c>
      <c r="K1029" s="6" t="str">
        <f aca="false">IF(F1029=1,COUNTIF($F$2:F1029,1),"")</f>
        <v/>
      </c>
    </row>
    <row r="1030" customFormat="false" ht="15" hidden="false" customHeight="false" outlineLevel="0" collapsed="false">
      <c r="A1030" s="6" t="n">
        <v>8183.1805</v>
      </c>
      <c r="B1030" s="6" t="n">
        <v>1.83076923076923</v>
      </c>
      <c r="C1030" s="6" t="n">
        <v>84</v>
      </c>
      <c r="D1030" s="6" t="n">
        <v>-1</v>
      </c>
      <c r="E1030" s="6" t="n">
        <v>1.82490842490843</v>
      </c>
      <c r="F1030" s="6" t="n">
        <v>0</v>
      </c>
      <c r="G1030" s="6" t="n">
        <v>0</v>
      </c>
      <c r="H1030" s="6" t="str">
        <f aca="false">IF(AND(A1030&gt;=Stimuli!$B$2,A1030&lt;=Stimuli!$C$2),Stimuli!$A$2,IF(AND(A1030&gt;=Stimuli!$B$3,A1030&lt;=Stimuli!$C$3),Stimuli!$A$3,IF(AND(A1030&gt;=Stimuli!$B$4,A1030&lt;=Stimuli!$C$4),Stimuli!$A$4,"")))</f>
        <v>01 Quiet baseline (60s)</v>
      </c>
      <c r="I1030" s="6" t="n">
        <f aca="false">(B1030-B1029)/((A1030-A1029)/1000)</f>
        <v>0.937728937728906</v>
      </c>
      <c r="J1030" s="6" t="n">
        <f aca="false">IF(OR(B1030&lt;Rules!$B$2,B1030&gt;Rules!$B$3,ABS(I1030)&gt;Rules!$B$4,OR(B1031&lt;Rules!$B$2,B1031&gt;Rules!$B$3,ABS(I1031)&gt;Rules!$B$4)),1,0)</f>
        <v>0</v>
      </c>
      <c r="K1030" s="6" t="str">
        <f aca="false">IF(F1030=1,COUNTIF($F$2:F1030,1),"")</f>
        <v/>
      </c>
    </row>
    <row r="1031" customFormat="false" ht="15" hidden="false" customHeight="false" outlineLevel="0" collapsed="false">
      <c r="A1031" s="6" t="n">
        <v>8190.993</v>
      </c>
      <c r="B1031" s="6" t="n">
        <v>1.82490842490843</v>
      </c>
      <c r="C1031" s="6" t="n">
        <v>84</v>
      </c>
      <c r="D1031" s="6" t="n">
        <v>-1</v>
      </c>
      <c r="E1031" s="6" t="n">
        <v>1.82490842490843</v>
      </c>
      <c r="F1031" s="6" t="n">
        <v>0</v>
      </c>
      <c r="G1031" s="6" t="n">
        <v>0</v>
      </c>
      <c r="H1031" s="6" t="str">
        <f aca="false">IF(AND(A1031&gt;=Stimuli!$B$2,A1031&lt;=Stimuli!$C$2),Stimuli!$A$2,IF(AND(A1031&gt;=Stimuli!$B$3,A1031&lt;=Stimuli!$C$3),Stimuli!$A$3,IF(AND(A1031&gt;=Stimuli!$B$4,A1031&lt;=Stimuli!$C$4),Stimuli!$A$4,"")))</f>
        <v>01 Quiet baseline (60s)</v>
      </c>
      <c r="I1031" s="6" t="n">
        <f aca="false">(B1031-B1030)/((A1031-A1030)/1000)</f>
        <v>-0.750183150183034</v>
      </c>
      <c r="J1031" s="6" t="n">
        <f aca="false">IF(OR(B1031&lt;Rules!$B$2,B1031&gt;Rules!$B$3,ABS(I1031)&gt;Rules!$B$4,OR(B1032&lt;Rules!$B$2,B1032&gt;Rules!$B$3,ABS(I1032)&gt;Rules!$B$4)),1,0)</f>
        <v>0</v>
      </c>
      <c r="K1031" s="6" t="str">
        <f aca="false">IF(F1031=1,COUNTIF($F$2:F1031,1),"")</f>
        <v/>
      </c>
    </row>
    <row r="1032" customFormat="false" ht="15" hidden="false" customHeight="false" outlineLevel="0" collapsed="false">
      <c r="A1032" s="6" t="n">
        <v>8198.8055</v>
      </c>
      <c r="B1032" s="6" t="n">
        <v>1.82930402930403</v>
      </c>
      <c r="C1032" s="6" t="n">
        <v>84</v>
      </c>
      <c r="D1032" s="6" t="n">
        <v>-1</v>
      </c>
      <c r="E1032" s="6" t="n">
        <v>1.82490842490843</v>
      </c>
      <c r="F1032" s="6" t="n">
        <v>0</v>
      </c>
      <c r="G1032" s="6" t="n">
        <v>0</v>
      </c>
      <c r="H1032" s="6" t="str">
        <f aca="false">IF(AND(A1032&gt;=Stimuli!$B$2,A1032&lt;=Stimuli!$C$2),Stimuli!$A$2,IF(AND(A1032&gt;=Stimuli!$B$3,A1032&lt;=Stimuli!$C$3),Stimuli!$A$3,IF(AND(A1032&gt;=Stimuli!$B$4,A1032&lt;=Stimuli!$C$4),Stimuli!$A$4,"")))</f>
        <v>01 Quiet baseline (60s)</v>
      </c>
      <c r="I1032" s="6" t="n">
        <f aca="false">(B1032-B1031)/((A1032-A1031)/1000)</f>
        <v>0.562637362637304</v>
      </c>
      <c r="J1032" s="6" t="n">
        <f aca="false">IF(OR(B1032&lt;Rules!$B$2,B1032&gt;Rules!$B$3,ABS(I1032)&gt;Rules!$B$4,OR(B1033&lt;Rules!$B$2,B1033&gt;Rules!$B$3,ABS(I1033)&gt;Rules!$B$4)),1,0)</f>
        <v>0</v>
      </c>
      <c r="K1032" s="6" t="str">
        <f aca="false">IF(F1032=1,COUNTIF($F$2:F1032,1),"")</f>
        <v/>
      </c>
    </row>
    <row r="1033" customFormat="false" ht="15" hidden="false" customHeight="false" outlineLevel="0" collapsed="false">
      <c r="A1033" s="6" t="n">
        <v>8206.618</v>
      </c>
      <c r="B1033" s="6" t="n">
        <v>1.82344322344322</v>
      </c>
      <c r="C1033" s="6" t="n">
        <v>84</v>
      </c>
      <c r="D1033" s="6" t="n">
        <v>-1</v>
      </c>
      <c r="E1033" s="6" t="n">
        <v>1.82490842490843</v>
      </c>
      <c r="F1033" s="6" t="n">
        <v>0</v>
      </c>
      <c r="G1033" s="6" t="n">
        <v>0</v>
      </c>
      <c r="H1033" s="6" t="str">
        <f aca="false">IF(AND(A1033&gt;=Stimuli!$B$2,A1033&lt;=Stimuli!$C$2),Stimuli!$A$2,IF(AND(A1033&gt;=Stimuli!$B$3,A1033&lt;=Stimuli!$C$3),Stimuli!$A$3,IF(AND(A1033&gt;=Stimuli!$B$4,A1033&lt;=Stimuli!$C$4),Stimuli!$A$4,"")))</f>
        <v>01 Quiet baseline (60s)</v>
      </c>
      <c r="I1033" s="6" t="n">
        <f aca="false">(B1033-B1032)/((A1033-A1032)/1000)</f>
        <v>-0.750183150183176</v>
      </c>
      <c r="J1033" s="6" t="n">
        <f aca="false">IF(OR(B1033&lt;Rules!$B$2,B1033&gt;Rules!$B$3,ABS(I1033)&gt;Rules!$B$4,OR(B1034&lt;Rules!$B$2,B1034&gt;Rules!$B$3,ABS(I1034)&gt;Rules!$B$4)),1,0)</f>
        <v>0</v>
      </c>
      <c r="K1033" s="6" t="str">
        <f aca="false">IF(F1033=1,COUNTIF($F$2:F1033,1),"")</f>
        <v/>
      </c>
    </row>
    <row r="1034" customFormat="false" ht="15" hidden="false" customHeight="false" outlineLevel="0" collapsed="false">
      <c r="A1034" s="6" t="n">
        <v>8214.4305</v>
      </c>
      <c r="B1034" s="6" t="n">
        <v>1.82930402930403</v>
      </c>
      <c r="C1034" s="6" t="n">
        <v>84</v>
      </c>
      <c r="D1034" s="6" t="n">
        <v>-1</v>
      </c>
      <c r="E1034" s="6" t="n">
        <v>1.82490842490843</v>
      </c>
      <c r="F1034" s="6" t="n">
        <v>0</v>
      </c>
      <c r="G1034" s="6" t="n">
        <v>0</v>
      </c>
      <c r="H1034" s="6" t="str">
        <f aca="false">IF(AND(A1034&gt;=Stimuli!$B$2,A1034&lt;=Stimuli!$C$2),Stimuli!$A$2,IF(AND(A1034&gt;=Stimuli!$B$3,A1034&lt;=Stimuli!$C$3),Stimuli!$A$3,IF(AND(A1034&gt;=Stimuli!$B$4,A1034&lt;=Stimuli!$C$4),Stimuli!$A$4,"")))</f>
        <v>01 Quiet baseline (60s)</v>
      </c>
      <c r="I1034" s="6" t="n">
        <f aca="false">(B1034-B1033)/((A1034-A1033)/1000)</f>
        <v>0.750183150183176</v>
      </c>
      <c r="J1034" s="6" t="n">
        <f aca="false">IF(OR(B1034&lt;Rules!$B$2,B1034&gt;Rules!$B$3,ABS(I1034)&gt;Rules!$B$4,OR(B1035&lt;Rules!$B$2,B1035&gt;Rules!$B$3,ABS(I1035)&gt;Rules!$B$4)),1,0)</f>
        <v>0</v>
      </c>
      <c r="K1034" s="6" t="str">
        <f aca="false">IF(F1034=1,COUNTIF($F$2:F1034,1),"")</f>
        <v/>
      </c>
    </row>
    <row r="1035" customFormat="false" ht="15" hidden="false" customHeight="false" outlineLevel="0" collapsed="false">
      <c r="A1035" s="6" t="n">
        <v>8222.243</v>
      </c>
      <c r="B1035" s="6" t="n">
        <v>1.82490842490843</v>
      </c>
      <c r="C1035" s="6" t="n">
        <v>84</v>
      </c>
      <c r="D1035" s="6" t="n">
        <v>-1</v>
      </c>
      <c r="E1035" s="6" t="n">
        <v>1.82490842490843</v>
      </c>
      <c r="F1035" s="6" t="n">
        <v>0</v>
      </c>
      <c r="G1035" s="6" t="n">
        <v>0</v>
      </c>
      <c r="H1035" s="6" t="str">
        <f aca="false">IF(AND(A1035&gt;=Stimuli!$B$2,A1035&lt;=Stimuli!$C$2),Stimuli!$A$2,IF(AND(A1035&gt;=Stimuli!$B$3,A1035&lt;=Stimuli!$C$3),Stimuli!$A$3,IF(AND(A1035&gt;=Stimuli!$B$4,A1035&lt;=Stimuli!$C$4),Stimuli!$A$4,"")))</f>
        <v>01 Quiet baseline (60s)</v>
      </c>
      <c r="I1035" s="6" t="n">
        <f aca="false">(B1035-B1034)/((A1035-A1034)/1000)</f>
        <v>-0.562637362637304</v>
      </c>
      <c r="J1035" s="6" t="n">
        <f aca="false">IF(OR(B1035&lt;Rules!$B$2,B1035&gt;Rules!$B$3,ABS(I1035)&gt;Rules!$B$4,OR(B1036&lt;Rules!$B$2,B1036&gt;Rules!$B$3,ABS(I1036)&gt;Rules!$B$4)),1,0)</f>
        <v>0</v>
      </c>
      <c r="K1035" s="6" t="str">
        <f aca="false">IF(F1035=1,COUNTIF($F$2:F1035,1),"")</f>
        <v/>
      </c>
    </row>
    <row r="1036" customFormat="false" ht="15" hidden="false" customHeight="false" outlineLevel="0" collapsed="false">
      <c r="A1036" s="6" t="n">
        <v>8230.0555</v>
      </c>
      <c r="B1036" s="6" t="n">
        <v>1.82783882783883</v>
      </c>
      <c r="C1036" s="6" t="n">
        <v>84</v>
      </c>
      <c r="D1036" s="6" t="n">
        <v>-1</v>
      </c>
      <c r="E1036" s="6" t="n">
        <v>1.82490842490843</v>
      </c>
      <c r="F1036" s="6" t="n">
        <v>0</v>
      </c>
      <c r="G1036" s="6" t="n">
        <v>0</v>
      </c>
      <c r="H1036" s="6" t="str">
        <f aca="false">IF(AND(A1036&gt;=Stimuli!$B$2,A1036&lt;=Stimuli!$C$2),Stimuli!$A$2,IF(AND(A1036&gt;=Stimuli!$B$3,A1036&lt;=Stimuli!$C$3),Stimuli!$A$3,IF(AND(A1036&gt;=Stimuli!$B$4,A1036&lt;=Stimuli!$C$4),Stimuli!$A$4,"")))</f>
        <v>01 Quiet baseline (60s)</v>
      </c>
      <c r="I1036" s="6" t="n">
        <f aca="false">(B1036-B1035)/((A1036-A1035)/1000)</f>
        <v>0.375091575091574</v>
      </c>
      <c r="J1036" s="6" t="n">
        <f aca="false">IF(OR(B1036&lt;Rules!$B$2,B1036&gt;Rules!$B$3,ABS(I1036)&gt;Rules!$B$4,OR(B1037&lt;Rules!$B$2,B1037&gt;Rules!$B$3,ABS(I1037)&gt;Rules!$B$4)),1,0)</f>
        <v>0</v>
      </c>
      <c r="K1036" s="6" t="str">
        <f aca="false">IF(F1036=1,COUNTIF($F$2:F1036,1),"")</f>
        <v/>
      </c>
    </row>
    <row r="1037" customFormat="false" ht="15" hidden="false" customHeight="false" outlineLevel="0" collapsed="false">
      <c r="A1037" s="6" t="n">
        <v>8237.868</v>
      </c>
      <c r="B1037" s="6" t="n">
        <v>1.82637362637363</v>
      </c>
      <c r="C1037" s="6" t="n">
        <v>84</v>
      </c>
      <c r="D1037" s="6" t="n">
        <v>-1</v>
      </c>
      <c r="E1037" s="6" t="n">
        <v>1.82490842490843</v>
      </c>
      <c r="F1037" s="6" t="n">
        <v>0</v>
      </c>
      <c r="G1037" s="6" t="n">
        <v>0</v>
      </c>
      <c r="H1037" s="6" t="str">
        <f aca="false">IF(AND(A1037&gt;=Stimuli!$B$2,A1037&lt;=Stimuli!$C$2),Stimuli!$A$2,IF(AND(A1037&gt;=Stimuli!$B$3,A1037&lt;=Stimuli!$C$3),Stimuli!$A$3,IF(AND(A1037&gt;=Stimuli!$B$4,A1037&lt;=Stimuli!$C$4),Stimuli!$A$4,"")))</f>
        <v>01 Quiet baseline (60s)</v>
      </c>
      <c r="I1037" s="6" t="n">
        <f aca="false">(B1037-B1036)/((A1037-A1036)/1000)</f>
        <v>-0.187545787545844</v>
      </c>
      <c r="J1037" s="6" t="n">
        <f aca="false">IF(OR(B1037&lt;Rules!$B$2,B1037&gt;Rules!$B$3,ABS(I1037)&gt;Rules!$B$4,OR(B1038&lt;Rules!$B$2,B1038&gt;Rules!$B$3,ABS(I1038)&gt;Rules!$B$4)),1,0)</f>
        <v>0</v>
      </c>
      <c r="K1037" s="6" t="str">
        <f aca="false">IF(F1037=1,COUNTIF($F$2:F1037,1),"")</f>
        <v/>
      </c>
    </row>
    <row r="1038" customFormat="false" ht="15" hidden="false" customHeight="false" outlineLevel="0" collapsed="false">
      <c r="A1038" s="6" t="n">
        <v>8245.6805</v>
      </c>
      <c r="B1038" s="6" t="n">
        <v>1.82637362637363</v>
      </c>
      <c r="C1038" s="6" t="n">
        <v>84</v>
      </c>
      <c r="D1038" s="6" t="n">
        <v>-1</v>
      </c>
      <c r="E1038" s="6" t="n">
        <v>1.82490842490843</v>
      </c>
      <c r="F1038" s="6" t="n">
        <v>0</v>
      </c>
      <c r="G1038" s="6" t="n">
        <v>0</v>
      </c>
      <c r="H1038" s="6" t="str">
        <f aca="false">IF(AND(A1038&gt;=Stimuli!$B$2,A1038&lt;=Stimuli!$C$2),Stimuli!$A$2,IF(AND(A1038&gt;=Stimuli!$B$3,A1038&lt;=Stimuli!$C$3),Stimuli!$A$3,IF(AND(A1038&gt;=Stimuli!$B$4,A1038&lt;=Stimuli!$C$4),Stimuli!$A$4,"")))</f>
        <v>01 Quiet baseline (60s)</v>
      </c>
      <c r="I1038" s="6" t="n">
        <f aca="false">(B1038-B1037)/((A1038-A1037)/1000)</f>
        <v>0</v>
      </c>
      <c r="J1038" s="6" t="n">
        <f aca="false">IF(OR(B1038&lt;Rules!$B$2,B1038&gt;Rules!$B$3,ABS(I1038)&gt;Rules!$B$4,OR(B1039&lt;Rules!$B$2,B1039&gt;Rules!$B$3,ABS(I1039)&gt;Rules!$B$4)),1,0)</f>
        <v>0</v>
      </c>
      <c r="K1038" s="6" t="str">
        <f aca="false">IF(F1038=1,COUNTIF($F$2:F1038,1),"")</f>
        <v/>
      </c>
    </row>
    <row r="1039" customFormat="false" ht="15" hidden="false" customHeight="false" outlineLevel="0" collapsed="false">
      <c r="A1039" s="6" t="n">
        <v>8253.493</v>
      </c>
      <c r="B1039" s="6" t="n">
        <v>1.82783882783883</v>
      </c>
      <c r="C1039" s="6" t="n">
        <v>84</v>
      </c>
      <c r="D1039" s="6" t="n">
        <v>-1</v>
      </c>
      <c r="E1039" s="6" t="n">
        <v>1.82490842490843</v>
      </c>
      <c r="F1039" s="6" t="n">
        <v>0</v>
      </c>
      <c r="G1039" s="6" t="n">
        <v>0</v>
      </c>
      <c r="H1039" s="6" t="str">
        <f aca="false">IF(AND(A1039&gt;=Stimuli!$B$2,A1039&lt;=Stimuli!$C$2),Stimuli!$A$2,IF(AND(A1039&gt;=Stimuli!$B$3,A1039&lt;=Stimuli!$C$3),Stimuli!$A$3,IF(AND(A1039&gt;=Stimuli!$B$4,A1039&lt;=Stimuli!$C$4),Stimuli!$A$4,"")))</f>
        <v>01 Quiet baseline (60s)</v>
      </c>
      <c r="I1039" s="6" t="n">
        <f aca="false">(B1039-B1038)/((A1039-A1038)/1000)</f>
        <v>0.187545787545844</v>
      </c>
      <c r="J1039" s="6" t="n">
        <f aca="false">IF(OR(B1039&lt;Rules!$B$2,B1039&gt;Rules!$B$3,ABS(I1039)&gt;Rules!$B$4,OR(B1040&lt;Rules!$B$2,B1040&gt;Rules!$B$3,ABS(I1040)&gt;Rules!$B$4)),1,0)</f>
        <v>0</v>
      </c>
      <c r="K1039" s="6" t="str">
        <f aca="false">IF(F1039=1,COUNTIF($F$2:F1039,1),"")</f>
        <v/>
      </c>
    </row>
    <row r="1040" customFormat="false" ht="15" hidden="false" customHeight="false" outlineLevel="0" collapsed="false">
      <c r="A1040" s="6" t="n">
        <v>8261.3055</v>
      </c>
      <c r="B1040" s="6" t="n">
        <v>1.82344322344322</v>
      </c>
      <c r="C1040" s="6" t="n">
        <v>84</v>
      </c>
      <c r="D1040" s="6" t="n">
        <v>-1</v>
      </c>
      <c r="E1040" s="6" t="n">
        <v>1.82490842490843</v>
      </c>
      <c r="F1040" s="6" t="n">
        <v>0</v>
      </c>
      <c r="G1040" s="6" t="n">
        <v>0</v>
      </c>
      <c r="H1040" s="6" t="str">
        <f aca="false">IF(AND(A1040&gt;=Stimuli!$B$2,A1040&lt;=Stimuli!$C$2),Stimuli!$A$2,IF(AND(A1040&gt;=Stimuli!$B$3,A1040&lt;=Stimuli!$C$3),Stimuli!$A$3,IF(AND(A1040&gt;=Stimuli!$B$4,A1040&lt;=Stimuli!$C$4),Stimuli!$A$4,"")))</f>
        <v>01 Quiet baseline (60s)</v>
      </c>
      <c r="I1040" s="6" t="n">
        <f aca="false">(B1040-B1039)/((A1040-A1039)/1000)</f>
        <v>-0.562637362637446</v>
      </c>
      <c r="J1040" s="6" t="n">
        <f aca="false">IF(OR(B1040&lt;Rules!$B$2,B1040&gt;Rules!$B$3,ABS(I1040)&gt;Rules!$B$4,OR(B1041&lt;Rules!$B$2,B1041&gt;Rules!$B$3,ABS(I1041)&gt;Rules!$B$4)),1,0)</f>
        <v>0</v>
      </c>
      <c r="K1040" s="6" t="str">
        <f aca="false">IF(F1040=1,COUNTIF($F$2:F1040,1),"")</f>
        <v/>
      </c>
    </row>
    <row r="1041" customFormat="false" ht="15" hidden="false" customHeight="false" outlineLevel="0" collapsed="false">
      <c r="A1041" s="6" t="n">
        <v>8269.118</v>
      </c>
      <c r="B1041" s="6" t="n">
        <v>1.82783882783883</v>
      </c>
      <c r="C1041" s="6" t="n">
        <v>84</v>
      </c>
      <c r="D1041" s="6" t="n">
        <v>-1</v>
      </c>
      <c r="E1041" s="6" t="n">
        <v>1.82490842490843</v>
      </c>
      <c r="F1041" s="6" t="n">
        <v>0</v>
      </c>
      <c r="G1041" s="6" t="n">
        <v>0</v>
      </c>
      <c r="H1041" s="6" t="str">
        <f aca="false">IF(AND(A1041&gt;=Stimuli!$B$2,A1041&lt;=Stimuli!$C$2),Stimuli!$A$2,IF(AND(A1041&gt;=Stimuli!$B$3,A1041&lt;=Stimuli!$C$3),Stimuli!$A$3,IF(AND(A1041&gt;=Stimuli!$B$4,A1041&lt;=Stimuli!$C$4),Stimuli!$A$4,"")))</f>
        <v>01 Quiet baseline (60s)</v>
      </c>
      <c r="I1041" s="6" t="n">
        <f aca="false">(B1041-B1040)/((A1041-A1040)/1000)</f>
        <v>0.562637362637446</v>
      </c>
      <c r="J1041" s="6" t="n">
        <f aca="false">IF(OR(B1041&lt;Rules!$B$2,B1041&gt;Rules!$B$3,ABS(I1041)&gt;Rules!$B$4,OR(B1042&lt;Rules!$B$2,B1042&gt;Rules!$B$3,ABS(I1042)&gt;Rules!$B$4)),1,0)</f>
        <v>0</v>
      </c>
      <c r="K1041" s="6" t="str">
        <f aca="false">IF(F1041=1,COUNTIF($F$2:F1041,1),"")</f>
        <v/>
      </c>
    </row>
    <row r="1042" customFormat="false" ht="15" hidden="false" customHeight="false" outlineLevel="0" collapsed="false">
      <c r="A1042" s="6" t="n">
        <v>8276.9305</v>
      </c>
      <c r="B1042" s="6" t="n">
        <v>1.82344322344322</v>
      </c>
      <c r="C1042" s="6" t="n">
        <v>84</v>
      </c>
      <c r="D1042" s="6" t="n">
        <v>-1</v>
      </c>
      <c r="E1042" s="6" t="n">
        <v>1.82490842490843</v>
      </c>
      <c r="F1042" s="6" t="n">
        <v>0</v>
      </c>
      <c r="G1042" s="6" t="n">
        <v>0</v>
      </c>
      <c r="H1042" s="6" t="str">
        <f aca="false">IF(AND(A1042&gt;=Stimuli!$B$2,A1042&lt;=Stimuli!$C$2),Stimuli!$A$2,IF(AND(A1042&gt;=Stimuli!$B$3,A1042&lt;=Stimuli!$C$3),Stimuli!$A$3,IF(AND(A1042&gt;=Stimuli!$B$4,A1042&lt;=Stimuli!$C$4),Stimuli!$A$4,"")))</f>
        <v>01 Quiet baseline (60s)</v>
      </c>
      <c r="I1042" s="6" t="n">
        <f aca="false">(B1042-B1041)/((A1042-A1041)/1000)</f>
        <v>-0.562637362637446</v>
      </c>
      <c r="J1042" s="6" t="n">
        <f aca="false">IF(OR(B1042&lt;Rules!$B$2,B1042&gt;Rules!$B$3,ABS(I1042)&gt;Rules!$B$4,OR(B1043&lt;Rules!$B$2,B1043&gt;Rules!$B$3,ABS(I1043)&gt;Rules!$B$4)),1,0)</f>
        <v>0</v>
      </c>
      <c r="K1042" s="6" t="str">
        <f aca="false">IF(F1042=1,COUNTIF($F$2:F1042,1),"")</f>
        <v/>
      </c>
    </row>
    <row r="1043" customFormat="false" ht="15" hidden="false" customHeight="false" outlineLevel="0" collapsed="false">
      <c r="A1043" s="6" t="n">
        <v>8284.743</v>
      </c>
      <c r="B1043" s="6" t="n">
        <v>1.82930402930403</v>
      </c>
      <c r="C1043" s="6" t="n">
        <v>84</v>
      </c>
      <c r="D1043" s="6" t="n">
        <v>-1</v>
      </c>
      <c r="E1043" s="6" t="n">
        <v>1.82490842490843</v>
      </c>
      <c r="F1043" s="6" t="n">
        <v>0</v>
      </c>
      <c r="G1043" s="6" t="n">
        <v>0</v>
      </c>
      <c r="H1043" s="6" t="str">
        <f aca="false">IF(AND(A1043&gt;=Stimuli!$B$2,A1043&lt;=Stimuli!$C$2),Stimuli!$A$2,IF(AND(A1043&gt;=Stimuli!$B$3,A1043&lt;=Stimuli!$C$3),Stimuli!$A$3,IF(AND(A1043&gt;=Stimuli!$B$4,A1043&lt;=Stimuli!$C$4),Stimuli!$A$4,"")))</f>
        <v>01 Quiet baseline (60s)</v>
      </c>
      <c r="I1043" s="6" t="n">
        <f aca="false">(B1043-B1042)/((A1043-A1042)/1000)</f>
        <v>0.750183150183176</v>
      </c>
      <c r="J1043" s="6" t="n">
        <f aca="false">IF(OR(B1043&lt;Rules!$B$2,B1043&gt;Rules!$B$3,ABS(I1043)&gt;Rules!$B$4,OR(B1044&lt;Rules!$B$2,B1044&gt;Rules!$B$3,ABS(I1044)&gt;Rules!$B$4)),1,0)</f>
        <v>0</v>
      </c>
      <c r="K1043" s="6" t="str">
        <f aca="false">IF(F1043=1,COUNTIF($F$2:F1043,1),"")</f>
        <v/>
      </c>
    </row>
    <row r="1044" customFormat="false" ht="15" hidden="false" customHeight="false" outlineLevel="0" collapsed="false">
      <c r="A1044" s="6" t="n">
        <v>8292.5555</v>
      </c>
      <c r="B1044" s="6" t="n">
        <v>1.82197802197802</v>
      </c>
      <c r="C1044" s="6" t="n">
        <v>84</v>
      </c>
      <c r="D1044" s="6" t="n">
        <v>-1</v>
      </c>
      <c r="E1044" s="6" t="n">
        <v>1.82490842490843</v>
      </c>
      <c r="F1044" s="6" t="n">
        <v>0</v>
      </c>
      <c r="G1044" s="6" t="n">
        <v>0</v>
      </c>
      <c r="H1044" s="6" t="str">
        <f aca="false">IF(AND(A1044&gt;=Stimuli!$B$2,A1044&lt;=Stimuli!$C$2),Stimuli!$A$2,IF(AND(A1044&gt;=Stimuli!$B$3,A1044&lt;=Stimuli!$C$3),Stimuli!$A$3,IF(AND(A1044&gt;=Stimuli!$B$4,A1044&lt;=Stimuli!$C$4),Stimuli!$A$4,"")))</f>
        <v>01 Quiet baseline (60s)</v>
      </c>
      <c r="I1044" s="6" t="n">
        <f aca="false">(B1044-B1043)/((A1044-A1043)/1000)</f>
        <v>-0.93772893772902</v>
      </c>
      <c r="J1044" s="6" t="n">
        <f aca="false">IF(OR(B1044&lt;Rules!$B$2,B1044&gt;Rules!$B$3,ABS(I1044)&gt;Rules!$B$4,OR(B1045&lt;Rules!$B$2,B1045&gt;Rules!$B$3,ABS(I1045)&gt;Rules!$B$4)),1,0)</f>
        <v>0</v>
      </c>
      <c r="K1044" s="6" t="str">
        <f aca="false">IF(F1044=1,COUNTIF($F$2:F1044,1),"")</f>
        <v/>
      </c>
    </row>
    <row r="1045" customFormat="false" ht="15" hidden="false" customHeight="false" outlineLevel="0" collapsed="false">
      <c r="A1045" s="6" t="n">
        <v>8300.368</v>
      </c>
      <c r="B1045" s="6" t="n">
        <v>1.82930402930403</v>
      </c>
      <c r="C1045" s="6" t="n">
        <v>84</v>
      </c>
      <c r="D1045" s="6" t="n">
        <v>-1</v>
      </c>
      <c r="E1045" s="6" t="n">
        <v>1.82490842490843</v>
      </c>
      <c r="F1045" s="6" t="n">
        <v>0</v>
      </c>
      <c r="G1045" s="6" t="n">
        <v>0</v>
      </c>
      <c r="H1045" s="6" t="str">
        <f aca="false">IF(AND(A1045&gt;=Stimuli!$B$2,A1045&lt;=Stimuli!$C$2),Stimuli!$A$2,IF(AND(A1045&gt;=Stimuli!$B$3,A1045&lt;=Stimuli!$C$3),Stimuli!$A$3,IF(AND(A1045&gt;=Stimuli!$B$4,A1045&lt;=Stimuli!$C$4),Stimuli!$A$4,"")))</f>
        <v>01 Quiet baseline (60s)</v>
      </c>
      <c r="I1045" s="6" t="n">
        <f aca="false">(B1045-B1044)/((A1045-A1044)/1000)</f>
        <v>0.93772893772902</v>
      </c>
      <c r="J1045" s="6" t="n">
        <f aca="false">IF(OR(B1045&lt;Rules!$B$2,B1045&gt;Rules!$B$3,ABS(I1045)&gt;Rules!$B$4,OR(B1046&lt;Rules!$B$2,B1046&gt;Rules!$B$3,ABS(I1046)&gt;Rules!$B$4)),1,0)</f>
        <v>0</v>
      </c>
      <c r="K1045" s="6" t="str">
        <f aca="false">IF(F1045=1,COUNTIF($F$2:F1045,1),"")</f>
        <v/>
      </c>
    </row>
    <row r="1046" customFormat="false" ht="15" hidden="false" customHeight="false" outlineLevel="0" collapsed="false">
      <c r="A1046" s="6" t="n">
        <v>8308.1805</v>
      </c>
      <c r="B1046" s="6" t="n">
        <v>1.82197802197802</v>
      </c>
      <c r="C1046" s="6" t="n">
        <v>84</v>
      </c>
      <c r="D1046" s="6" t="n">
        <v>-1</v>
      </c>
      <c r="E1046" s="6" t="n">
        <v>1.82490842490843</v>
      </c>
      <c r="F1046" s="6" t="n">
        <v>0</v>
      </c>
      <c r="G1046" s="6" t="n">
        <v>0</v>
      </c>
      <c r="H1046" s="6" t="str">
        <f aca="false">IF(AND(A1046&gt;=Stimuli!$B$2,A1046&lt;=Stimuli!$C$2),Stimuli!$A$2,IF(AND(A1046&gt;=Stimuli!$B$3,A1046&lt;=Stimuli!$C$3),Stimuli!$A$3,IF(AND(A1046&gt;=Stimuli!$B$4,A1046&lt;=Stimuli!$C$4),Stimuli!$A$4,"")))</f>
        <v>01 Quiet baseline (60s)</v>
      </c>
      <c r="I1046" s="6" t="n">
        <f aca="false">(B1046-B1045)/((A1046-A1045)/1000)</f>
        <v>-0.93772893772902</v>
      </c>
      <c r="J1046" s="6" t="n">
        <f aca="false">IF(OR(B1046&lt;Rules!$B$2,B1046&gt;Rules!$B$3,ABS(I1046)&gt;Rules!$B$4,OR(B1047&lt;Rules!$B$2,B1047&gt;Rules!$B$3,ABS(I1047)&gt;Rules!$B$4)),1,0)</f>
        <v>0</v>
      </c>
      <c r="K1046" s="6" t="str">
        <f aca="false">IF(F1046=1,COUNTIF($F$2:F1046,1),"")</f>
        <v/>
      </c>
    </row>
    <row r="1047" customFormat="false" ht="15" hidden="false" customHeight="false" outlineLevel="0" collapsed="false">
      <c r="A1047" s="6" t="n">
        <v>8315.993</v>
      </c>
      <c r="B1047" s="6" t="n">
        <v>1.82930402930403</v>
      </c>
      <c r="C1047" s="6" t="n">
        <v>84</v>
      </c>
      <c r="D1047" s="6" t="n">
        <v>-1</v>
      </c>
      <c r="E1047" s="6" t="n">
        <v>1.82490842490843</v>
      </c>
      <c r="F1047" s="6" t="n">
        <v>0</v>
      </c>
      <c r="G1047" s="6" t="n">
        <v>0</v>
      </c>
      <c r="H1047" s="6" t="str">
        <f aca="false">IF(AND(A1047&gt;=Stimuli!$B$2,A1047&lt;=Stimuli!$C$2),Stimuli!$A$2,IF(AND(A1047&gt;=Stimuli!$B$3,A1047&lt;=Stimuli!$C$3),Stimuli!$A$3,IF(AND(A1047&gt;=Stimuli!$B$4,A1047&lt;=Stimuli!$C$4),Stimuli!$A$4,"")))</f>
        <v>01 Quiet baseline (60s)</v>
      </c>
      <c r="I1047" s="6" t="n">
        <f aca="false">(B1047-B1046)/((A1047-A1046)/1000)</f>
        <v>0.93772893772902</v>
      </c>
      <c r="J1047" s="6" t="n">
        <f aca="false">IF(OR(B1047&lt;Rules!$B$2,B1047&gt;Rules!$B$3,ABS(I1047)&gt;Rules!$B$4,OR(B1048&lt;Rules!$B$2,B1048&gt;Rules!$B$3,ABS(I1048)&gt;Rules!$B$4)),1,0)</f>
        <v>0</v>
      </c>
      <c r="K1047" s="6" t="str">
        <f aca="false">IF(F1047=1,COUNTIF($F$2:F1047,1),"")</f>
        <v/>
      </c>
    </row>
    <row r="1048" customFormat="false" ht="15" hidden="false" customHeight="false" outlineLevel="0" collapsed="false">
      <c r="A1048" s="6" t="n">
        <v>8323.8055</v>
      </c>
      <c r="B1048" s="6" t="n">
        <v>1.82197802197802</v>
      </c>
      <c r="C1048" s="6" t="n">
        <v>84</v>
      </c>
      <c r="D1048" s="6" t="n">
        <v>-1</v>
      </c>
      <c r="E1048" s="6" t="n">
        <v>1.82490842490843</v>
      </c>
      <c r="F1048" s="6" t="n">
        <v>0</v>
      </c>
      <c r="G1048" s="6" t="n">
        <v>0</v>
      </c>
      <c r="H1048" s="6" t="str">
        <f aca="false">IF(AND(A1048&gt;=Stimuli!$B$2,A1048&lt;=Stimuli!$C$2),Stimuli!$A$2,IF(AND(A1048&gt;=Stimuli!$B$3,A1048&lt;=Stimuli!$C$3),Stimuli!$A$3,IF(AND(A1048&gt;=Stimuli!$B$4,A1048&lt;=Stimuli!$C$4),Stimuli!$A$4,"")))</f>
        <v>01 Quiet baseline (60s)</v>
      </c>
      <c r="I1048" s="6" t="n">
        <f aca="false">(B1048-B1047)/((A1048-A1047)/1000)</f>
        <v>-0.93772893772902</v>
      </c>
      <c r="J1048" s="6" t="n">
        <f aca="false">IF(OR(B1048&lt;Rules!$B$2,B1048&gt;Rules!$B$3,ABS(I1048)&gt;Rules!$B$4,OR(B1049&lt;Rules!$B$2,B1049&gt;Rules!$B$3,ABS(I1049)&gt;Rules!$B$4)),1,0)</f>
        <v>0</v>
      </c>
      <c r="K1048" s="6" t="str">
        <f aca="false">IF(F1048=1,COUNTIF($F$2:F1048,1),"")</f>
        <v/>
      </c>
    </row>
    <row r="1049" customFormat="false" ht="15" hidden="false" customHeight="false" outlineLevel="0" collapsed="false">
      <c r="A1049" s="6" t="n">
        <v>8331.618</v>
      </c>
      <c r="B1049" s="6" t="n">
        <v>1.82783882783883</v>
      </c>
      <c r="C1049" s="6" t="n">
        <v>84</v>
      </c>
      <c r="D1049" s="6" t="n">
        <v>-1</v>
      </c>
      <c r="E1049" s="6" t="n">
        <v>1.82490842490843</v>
      </c>
      <c r="F1049" s="6" t="n">
        <v>0</v>
      </c>
      <c r="G1049" s="6" t="n">
        <v>0</v>
      </c>
      <c r="H1049" s="6" t="str">
        <f aca="false">IF(AND(A1049&gt;=Stimuli!$B$2,A1049&lt;=Stimuli!$C$2),Stimuli!$A$2,IF(AND(A1049&gt;=Stimuli!$B$3,A1049&lt;=Stimuli!$C$3),Stimuli!$A$3,IF(AND(A1049&gt;=Stimuli!$B$4,A1049&lt;=Stimuli!$C$4),Stimuli!$A$4,"")))</f>
        <v>01 Quiet baseline (60s)</v>
      </c>
      <c r="I1049" s="6" t="n">
        <f aca="false">(B1049-B1048)/((A1049-A1048)/1000)</f>
        <v>0.75018315018329</v>
      </c>
      <c r="J1049" s="6" t="n">
        <f aca="false">IF(OR(B1049&lt;Rules!$B$2,B1049&gt;Rules!$B$3,ABS(I1049)&gt;Rules!$B$4,OR(B1050&lt;Rules!$B$2,B1050&gt;Rules!$B$3,ABS(I1050)&gt;Rules!$B$4)),1,0)</f>
        <v>0</v>
      </c>
      <c r="K1049" s="6" t="str">
        <f aca="false">IF(F1049=1,COUNTIF($F$2:F1049,1),"")</f>
        <v/>
      </c>
    </row>
    <row r="1050" customFormat="false" ht="15" hidden="false" customHeight="false" outlineLevel="0" collapsed="false">
      <c r="A1050" s="6" t="n">
        <v>8339.4305</v>
      </c>
      <c r="B1050" s="6" t="n">
        <v>1.82344322344322</v>
      </c>
      <c r="C1050" s="6" t="n">
        <v>84</v>
      </c>
      <c r="D1050" s="6" t="n">
        <v>-1</v>
      </c>
      <c r="E1050" s="6" t="n">
        <v>1.82490842490843</v>
      </c>
      <c r="F1050" s="6" t="n">
        <v>0</v>
      </c>
      <c r="G1050" s="6" t="n">
        <v>0</v>
      </c>
      <c r="H1050" s="6" t="str">
        <f aca="false">IF(AND(A1050&gt;=Stimuli!$B$2,A1050&lt;=Stimuli!$C$2),Stimuli!$A$2,IF(AND(A1050&gt;=Stimuli!$B$3,A1050&lt;=Stimuli!$C$3),Stimuli!$A$3,IF(AND(A1050&gt;=Stimuli!$B$4,A1050&lt;=Stimuli!$C$4),Stimuli!$A$4,"")))</f>
        <v>01 Quiet baseline (60s)</v>
      </c>
      <c r="I1050" s="6" t="n">
        <f aca="false">(B1050-B1049)/((A1050-A1049)/1000)</f>
        <v>-0.562637362637446</v>
      </c>
      <c r="J1050" s="6" t="n">
        <f aca="false">IF(OR(B1050&lt;Rules!$B$2,B1050&gt;Rules!$B$3,ABS(I1050)&gt;Rules!$B$4,OR(B1051&lt;Rules!$B$2,B1051&gt;Rules!$B$3,ABS(I1051)&gt;Rules!$B$4)),1,0)</f>
        <v>0</v>
      </c>
      <c r="K1050" s="6" t="str">
        <f aca="false">IF(F1050=1,COUNTIF($F$2:F1050,1),"")</f>
        <v/>
      </c>
    </row>
    <row r="1051" customFormat="false" ht="15" hidden="false" customHeight="false" outlineLevel="0" collapsed="false">
      <c r="A1051" s="6" t="n">
        <v>8347.243</v>
      </c>
      <c r="B1051" s="6" t="n">
        <v>1.82637362637363</v>
      </c>
      <c r="C1051" s="6" t="n">
        <v>84</v>
      </c>
      <c r="D1051" s="6" t="n">
        <v>-1</v>
      </c>
      <c r="E1051" s="6" t="n">
        <v>1.82490842490843</v>
      </c>
      <c r="F1051" s="6" t="n">
        <v>0</v>
      </c>
      <c r="G1051" s="6" t="n">
        <v>0</v>
      </c>
      <c r="H1051" s="6" t="str">
        <f aca="false">IF(AND(A1051&gt;=Stimuli!$B$2,A1051&lt;=Stimuli!$C$2),Stimuli!$A$2,IF(AND(A1051&gt;=Stimuli!$B$3,A1051&lt;=Stimuli!$C$3),Stimuli!$A$3,IF(AND(A1051&gt;=Stimuli!$B$4,A1051&lt;=Stimuli!$C$4),Stimuli!$A$4,"")))</f>
        <v>01 Quiet baseline (60s)</v>
      </c>
      <c r="I1051" s="6" t="n">
        <f aca="false">(B1051-B1050)/((A1051-A1050)/1000)</f>
        <v>0.375091575091602</v>
      </c>
      <c r="J1051" s="6" t="n">
        <f aca="false">IF(OR(B1051&lt;Rules!$B$2,B1051&gt;Rules!$B$3,ABS(I1051)&gt;Rules!$B$4,OR(B1052&lt;Rules!$B$2,B1052&gt;Rules!$B$3,ABS(I1052)&gt;Rules!$B$4)),1,0)</f>
        <v>0</v>
      </c>
      <c r="K1051" s="6" t="str">
        <f aca="false">IF(F1051=1,COUNTIF($F$2:F1051,1),"")</f>
        <v/>
      </c>
    </row>
    <row r="1052" customFormat="false" ht="15" hidden="false" customHeight="false" outlineLevel="0" collapsed="false">
      <c r="A1052" s="6" t="n">
        <v>8355.0555</v>
      </c>
      <c r="B1052" s="6" t="n">
        <v>1.82490842490843</v>
      </c>
      <c r="C1052" s="6" t="n">
        <v>84</v>
      </c>
      <c r="D1052" s="6" t="n">
        <v>-1</v>
      </c>
      <c r="E1052" s="6" t="n">
        <v>1.82490842490843</v>
      </c>
      <c r="F1052" s="6" t="n">
        <v>0</v>
      </c>
      <c r="G1052" s="6" t="n">
        <v>0</v>
      </c>
      <c r="H1052" s="6" t="str">
        <f aca="false">IF(AND(A1052&gt;=Stimuli!$B$2,A1052&lt;=Stimuli!$C$2),Stimuli!$A$2,IF(AND(A1052&gt;=Stimuli!$B$3,A1052&lt;=Stimuli!$C$3),Stimuli!$A$3,IF(AND(A1052&gt;=Stimuli!$B$4,A1052&lt;=Stimuli!$C$4),Stimuli!$A$4,"")))</f>
        <v>01 Quiet baseline (60s)</v>
      </c>
      <c r="I1052" s="6" t="n">
        <f aca="false">(B1052-B1051)/((A1052-A1051)/1000)</f>
        <v>-0.18754578754573</v>
      </c>
      <c r="J1052" s="6" t="n">
        <f aca="false">IF(OR(B1052&lt;Rules!$B$2,B1052&gt;Rules!$B$3,ABS(I1052)&gt;Rules!$B$4,OR(B1053&lt;Rules!$B$2,B1053&gt;Rules!$B$3,ABS(I1053)&gt;Rules!$B$4)),1,0)</f>
        <v>0</v>
      </c>
      <c r="K1052" s="6" t="str">
        <f aca="false">IF(F1052=1,COUNTIF($F$2:F1052,1),"")</f>
        <v/>
      </c>
    </row>
    <row r="1053" customFormat="false" ht="15" hidden="false" customHeight="false" outlineLevel="0" collapsed="false">
      <c r="A1053" s="6" t="n">
        <v>8362.868</v>
      </c>
      <c r="B1053" s="6" t="n">
        <v>1.82490842490843</v>
      </c>
      <c r="C1053" s="6" t="n">
        <v>84</v>
      </c>
      <c r="D1053" s="6" t="n">
        <v>-1</v>
      </c>
      <c r="E1053" s="6" t="n">
        <v>1.82490842490843</v>
      </c>
      <c r="F1053" s="6" t="n">
        <v>0</v>
      </c>
      <c r="G1053" s="6" t="n">
        <v>0</v>
      </c>
      <c r="H1053" s="6" t="str">
        <f aca="false">IF(AND(A1053&gt;=Stimuli!$B$2,A1053&lt;=Stimuli!$C$2),Stimuli!$A$2,IF(AND(A1053&gt;=Stimuli!$B$3,A1053&lt;=Stimuli!$C$3),Stimuli!$A$3,IF(AND(A1053&gt;=Stimuli!$B$4,A1053&lt;=Stimuli!$C$4),Stimuli!$A$4,"")))</f>
        <v>01 Quiet baseline (60s)</v>
      </c>
      <c r="I1053" s="6" t="n">
        <f aca="false">(B1053-B1052)/((A1053-A1052)/1000)</f>
        <v>0</v>
      </c>
      <c r="J1053" s="6" t="n">
        <f aca="false">IF(OR(B1053&lt;Rules!$B$2,B1053&gt;Rules!$B$3,ABS(I1053)&gt;Rules!$B$4,OR(B1054&lt;Rules!$B$2,B1054&gt;Rules!$B$3,ABS(I1054)&gt;Rules!$B$4)),1,0)</f>
        <v>0</v>
      </c>
      <c r="K1053" s="6" t="str">
        <f aca="false">IF(F1053=1,COUNTIF($F$2:F1053,1),"")</f>
        <v/>
      </c>
    </row>
    <row r="1054" customFormat="false" ht="15" hidden="false" customHeight="false" outlineLevel="0" collapsed="false">
      <c r="A1054" s="6" t="n">
        <v>8370.6805</v>
      </c>
      <c r="B1054" s="6" t="n">
        <v>1.82490842490843</v>
      </c>
      <c r="C1054" s="6" t="n">
        <v>84</v>
      </c>
      <c r="D1054" s="6" t="n">
        <v>-1</v>
      </c>
      <c r="E1054" s="6" t="n">
        <v>1.82490842490843</v>
      </c>
      <c r="F1054" s="6" t="n">
        <v>0</v>
      </c>
      <c r="G1054" s="6" t="n">
        <v>0</v>
      </c>
      <c r="H1054" s="6" t="str">
        <f aca="false">IF(AND(A1054&gt;=Stimuli!$B$2,A1054&lt;=Stimuli!$C$2),Stimuli!$A$2,IF(AND(A1054&gt;=Stimuli!$B$3,A1054&lt;=Stimuli!$C$3),Stimuli!$A$3,IF(AND(A1054&gt;=Stimuli!$B$4,A1054&lt;=Stimuli!$C$4),Stimuli!$A$4,"")))</f>
        <v>01 Quiet baseline (60s)</v>
      </c>
      <c r="I1054" s="6" t="n">
        <f aca="false">(B1054-B1053)/((A1054-A1053)/1000)</f>
        <v>0</v>
      </c>
      <c r="J1054" s="6" t="n">
        <f aca="false">IF(OR(B1054&lt;Rules!$B$2,B1054&gt;Rules!$B$3,ABS(I1054)&gt;Rules!$B$4,OR(B1055&lt;Rules!$B$2,B1055&gt;Rules!$B$3,ABS(I1055)&gt;Rules!$B$4)),1,0)</f>
        <v>0</v>
      </c>
      <c r="K1054" s="6" t="str">
        <f aca="false">IF(F1054=1,COUNTIF($F$2:F1054,1),"")</f>
        <v/>
      </c>
    </row>
    <row r="1055" customFormat="false" ht="15" hidden="false" customHeight="false" outlineLevel="0" collapsed="false">
      <c r="A1055" s="6" t="n">
        <v>8378.493</v>
      </c>
      <c r="B1055" s="6" t="n">
        <v>1.82490842490843</v>
      </c>
      <c r="C1055" s="6" t="n">
        <v>84</v>
      </c>
      <c r="D1055" s="6" t="n">
        <v>-1</v>
      </c>
      <c r="E1055" s="6" t="n">
        <v>1.82490842490843</v>
      </c>
      <c r="F1055" s="6" t="n">
        <v>0</v>
      </c>
      <c r="G1055" s="6" t="n">
        <v>0</v>
      </c>
      <c r="H1055" s="6" t="str">
        <f aca="false">IF(AND(A1055&gt;=Stimuli!$B$2,A1055&lt;=Stimuli!$C$2),Stimuli!$A$2,IF(AND(A1055&gt;=Stimuli!$B$3,A1055&lt;=Stimuli!$C$3),Stimuli!$A$3,IF(AND(A1055&gt;=Stimuli!$B$4,A1055&lt;=Stimuli!$C$4),Stimuli!$A$4,"")))</f>
        <v>01 Quiet baseline (60s)</v>
      </c>
      <c r="I1055" s="6" t="n">
        <f aca="false">(B1055-B1054)/((A1055-A1054)/1000)</f>
        <v>0</v>
      </c>
      <c r="J1055" s="6" t="n">
        <f aca="false">IF(OR(B1055&lt;Rules!$B$2,B1055&gt;Rules!$B$3,ABS(I1055)&gt;Rules!$B$4,OR(B1056&lt;Rules!$B$2,B1056&gt;Rules!$B$3,ABS(I1056)&gt;Rules!$B$4)),1,0)</f>
        <v>0</v>
      </c>
      <c r="K1055" s="6" t="str">
        <f aca="false">IF(F1055=1,COUNTIF($F$2:F1055,1),"")</f>
        <v/>
      </c>
    </row>
    <row r="1056" customFormat="false" ht="15" hidden="false" customHeight="false" outlineLevel="0" collapsed="false">
      <c r="A1056" s="6" t="n">
        <v>8386.3055</v>
      </c>
      <c r="B1056" s="6" t="n">
        <v>1.82783882783883</v>
      </c>
      <c r="C1056" s="6" t="n">
        <v>84</v>
      </c>
      <c r="D1056" s="6" t="n">
        <v>-1</v>
      </c>
      <c r="E1056" s="6" t="n">
        <v>1.82490842490843</v>
      </c>
      <c r="F1056" s="6" t="n">
        <v>0</v>
      </c>
      <c r="G1056" s="6" t="n">
        <v>0</v>
      </c>
      <c r="H1056" s="6" t="str">
        <f aca="false">IF(AND(A1056&gt;=Stimuli!$B$2,A1056&lt;=Stimuli!$C$2),Stimuli!$A$2,IF(AND(A1056&gt;=Stimuli!$B$3,A1056&lt;=Stimuli!$C$3),Stimuli!$A$3,IF(AND(A1056&gt;=Stimuli!$B$4,A1056&lt;=Stimuli!$C$4),Stimuli!$A$4,"")))</f>
        <v>01 Quiet baseline (60s)</v>
      </c>
      <c r="I1056" s="6" t="n">
        <f aca="false">(B1056-B1055)/((A1056-A1055)/1000)</f>
        <v>0.375091575091574</v>
      </c>
      <c r="J1056" s="6" t="n">
        <f aca="false">IF(OR(B1056&lt;Rules!$B$2,B1056&gt;Rules!$B$3,ABS(I1056)&gt;Rules!$B$4,OR(B1057&lt;Rules!$B$2,B1057&gt;Rules!$B$3,ABS(I1057)&gt;Rules!$B$4)),1,0)</f>
        <v>0</v>
      </c>
      <c r="K1056" s="6" t="str">
        <f aca="false">IF(F1056=1,COUNTIF($F$2:F1056,1),"")</f>
        <v/>
      </c>
    </row>
    <row r="1057" customFormat="false" ht="15" hidden="false" customHeight="false" outlineLevel="0" collapsed="false">
      <c r="A1057" s="6" t="n">
        <v>8394.118</v>
      </c>
      <c r="B1057" s="6" t="n">
        <v>1.82344322344322</v>
      </c>
      <c r="C1057" s="6" t="n">
        <v>84</v>
      </c>
      <c r="D1057" s="6" t="n">
        <v>-1</v>
      </c>
      <c r="E1057" s="6" t="n">
        <v>1.82490842490843</v>
      </c>
      <c r="F1057" s="6" t="n">
        <v>0</v>
      </c>
      <c r="G1057" s="6" t="n">
        <v>0</v>
      </c>
      <c r="H1057" s="6" t="str">
        <f aca="false">IF(AND(A1057&gt;=Stimuli!$B$2,A1057&lt;=Stimuli!$C$2),Stimuli!$A$2,IF(AND(A1057&gt;=Stimuli!$B$3,A1057&lt;=Stimuli!$C$3),Stimuli!$A$3,IF(AND(A1057&gt;=Stimuli!$B$4,A1057&lt;=Stimuli!$C$4),Stimuli!$A$4,"")))</f>
        <v>01 Quiet baseline (60s)</v>
      </c>
      <c r="I1057" s="6" t="n">
        <f aca="false">(B1057-B1056)/((A1057-A1056)/1000)</f>
        <v>-0.562637362637446</v>
      </c>
      <c r="J1057" s="6" t="n">
        <f aca="false">IF(OR(B1057&lt;Rules!$B$2,B1057&gt;Rules!$B$3,ABS(I1057)&gt;Rules!$B$4,OR(B1058&lt;Rules!$B$2,B1058&gt;Rules!$B$3,ABS(I1058)&gt;Rules!$B$4)),1,0)</f>
        <v>0</v>
      </c>
      <c r="K1057" s="6" t="str">
        <f aca="false">IF(F1057=1,COUNTIF($F$2:F1057,1),"")</f>
        <v/>
      </c>
    </row>
    <row r="1058" customFormat="false" ht="15" hidden="false" customHeight="false" outlineLevel="0" collapsed="false">
      <c r="A1058" s="6" t="n">
        <v>8401.9305</v>
      </c>
      <c r="B1058" s="6" t="n">
        <v>1.82783882783883</v>
      </c>
      <c r="C1058" s="6" t="n">
        <v>84</v>
      </c>
      <c r="D1058" s="6" t="n">
        <v>-1</v>
      </c>
      <c r="E1058" s="6" t="n">
        <v>1.82490842490843</v>
      </c>
      <c r="F1058" s="6" t="n">
        <v>0</v>
      </c>
      <c r="G1058" s="6" t="n">
        <v>0</v>
      </c>
      <c r="H1058" s="6" t="str">
        <f aca="false">IF(AND(A1058&gt;=Stimuli!$B$2,A1058&lt;=Stimuli!$C$2),Stimuli!$A$2,IF(AND(A1058&gt;=Stimuli!$B$3,A1058&lt;=Stimuli!$C$3),Stimuli!$A$3,IF(AND(A1058&gt;=Stimuli!$B$4,A1058&lt;=Stimuli!$C$4),Stimuli!$A$4,"")))</f>
        <v>01 Quiet baseline (60s)</v>
      </c>
      <c r="I1058" s="6" t="n">
        <f aca="false">(B1058-B1057)/((A1058-A1057)/1000)</f>
        <v>0.562637362637446</v>
      </c>
      <c r="J1058" s="6" t="n">
        <f aca="false">IF(OR(B1058&lt;Rules!$B$2,B1058&gt;Rules!$B$3,ABS(I1058)&gt;Rules!$B$4,OR(B1059&lt;Rules!$B$2,B1059&gt;Rules!$B$3,ABS(I1059)&gt;Rules!$B$4)),1,0)</f>
        <v>0</v>
      </c>
      <c r="K1058" s="6" t="str">
        <f aca="false">IF(F1058=1,COUNTIF($F$2:F1058,1),"")</f>
        <v/>
      </c>
    </row>
    <row r="1059" customFormat="false" ht="15" hidden="false" customHeight="false" outlineLevel="0" collapsed="false">
      <c r="A1059" s="6" t="n">
        <v>8409.743</v>
      </c>
      <c r="B1059" s="6" t="n">
        <v>1.82197802197802</v>
      </c>
      <c r="C1059" s="6" t="n">
        <v>84</v>
      </c>
      <c r="D1059" s="6" t="n">
        <v>-1</v>
      </c>
      <c r="E1059" s="6" t="n">
        <v>1.82490842490843</v>
      </c>
      <c r="F1059" s="6" t="n">
        <v>0</v>
      </c>
      <c r="G1059" s="6" t="n">
        <v>0</v>
      </c>
      <c r="H1059" s="6" t="str">
        <f aca="false">IF(AND(A1059&gt;=Stimuli!$B$2,A1059&lt;=Stimuli!$C$2),Stimuli!$A$2,IF(AND(A1059&gt;=Stimuli!$B$3,A1059&lt;=Stimuli!$C$3),Stimuli!$A$3,IF(AND(A1059&gt;=Stimuli!$B$4,A1059&lt;=Stimuli!$C$4),Stimuli!$A$4,"")))</f>
        <v>01 Quiet baseline (60s)</v>
      </c>
      <c r="I1059" s="6" t="n">
        <f aca="false">(B1059-B1058)/((A1059-A1058)/1000)</f>
        <v>-0.75018315018329</v>
      </c>
      <c r="J1059" s="6" t="n">
        <f aca="false">IF(OR(B1059&lt;Rules!$B$2,B1059&gt;Rules!$B$3,ABS(I1059)&gt;Rules!$B$4,OR(B1060&lt;Rules!$B$2,B1060&gt;Rules!$B$3,ABS(I1060)&gt;Rules!$B$4)),1,0)</f>
        <v>0</v>
      </c>
      <c r="K1059" s="6" t="str">
        <f aca="false">IF(F1059=1,COUNTIF($F$2:F1059,1),"")</f>
        <v/>
      </c>
    </row>
    <row r="1060" customFormat="false" ht="15" hidden="false" customHeight="false" outlineLevel="0" collapsed="false">
      <c r="A1060" s="6" t="n">
        <v>8417.5555</v>
      </c>
      <c r="B1060" s="6" t="n">
        <v>1.82930402930403</v>
      </c>
      <c r="C1060" s="6" t="n">
        <v>84</v>
      </c>
      <c r="D1060" s="6" t="n">
        <v>-1</v>
      </c>
      <c r="E1060" s="6" t="n">
        <v>1.82490842490843</v>
      </c>
      <c r="F1060" s="6" t="n">
        <v>0</v>
      </c>
      <c r="G1060" s="6" t="n">
        <v>0</v>
      </c>
      <c r="H1060" s="6" t="str">
        <f aca="false">IF(AND(A1060&gt;=Stimuli!$B$2,A1060&lt;=Stimuli!$C$2),Stimuli!$A$2,IF(AND(A1060&gt;=Stimuli!$B$3,A1060&lt;=Stimuli!$C$3),Stimuli!$A$3,IF(AND(A1060&gt;=Stimuli!$B$4,A1060&lt;=Stimuli!$C$4),Stimuli!$A$4,"")))</f>
        <v>01 Quiet baseline (60s)</v>
      </c>
      <c r="I1060" s="6" t="n">
        <f aca="false">(B1060-B1059)/((A1060-A1059)/1000)</f>
        <v>0.93772893772902</v>
      </c>
      <c r="J1060" s="6" t="n">
        <f aca="false">IF(OR(B1060&lt;Rules!$B$2,B1060&gt;Rules!$B$3,ABS(I1060)&gt;Rules!$B$4,OR(B1061&lt;Rules!$B$2,B1061&gt;Rules!$B$3,ABS(I1061)&gt;Rules!$B$4)),1,0)</f>
        <v>0</v>
      </c>
      <c r="K1060" s="6" t="str">
        <f aca="false">IF(F1060=1,COUNTIF($F$2:F1060,1),"")</f>
        <v/>
      </c>
    </row>
    <row r="1061" customFormat="false" ht="15" hidden="false" customHeight="false" outlineLevel="0" collapsed="false">
      <c r="A1061" s="6" t="n">
        <v>8425.368</v>
      </c>
      <c r="B1061" s="6" t="n">
        <v>1.82197802197802</v>
      </c>
      <c r="C1061" s="6" t="n">
        <v>84</v>
      </c>
      <c r="D1061" s="6" t="n">
        <v>-1</v>
      </c>
      <c r="E1061" s="6" t="n">
        <v>1.82490842490843</v>
      </c>
      <c r="F1061" s="6" t="n">
        <v>0</v>
      </c>
      <c r="G1061" s="6" t="n">
        <v>0</v>
      </c>
      <c r="H1061" s="6" t="str">
        <f aca="false">IF(AND(A1061&gt;=Stimuli!$B$2,A1061&lt;=Stimuli!$C$2),Stimuli!$A$2,IF(AND(A1061&gt;=Stimuli!$B$3,A1061&lt;=Stimuli!$C$3),Stimuli!$A$3,IF(AND(A1061&gt;=Stimuli!$B$4,A1061&lt;=Stimuli!$C$4),Stimuli!$A$4,"")))</f>
        <v>01 Quiet baseline (60s)</v>
      </c>
      <c r="I1061" s="6" t="n">
        <f aca="false">(B1061-B1060)/((A1061-A1060)/1000)</f>
        <v>-0.93772893772902</v>
      </c>
      <c r="J1061" s="6" t="n">
        <f aca="false">IF(OR(B1061&lt;Rules!$B$2,B1061&gt;Rules!$B$3,ABS(I1061)&gt;Rules!$B$4,OR(B1062&lt;Rules!$B$2,B1062&gt;Rules!$B$3,ABS(I1062)&gt;Rules!$B$4)),1,0)</f>
        <v>0</v>
      </c>
      <c r="K1061" s="6" t="str">
        <f aca="false">IF(F1061=1,COUNTIF($F$2:F1061,1),"")</f>
        <v/>
      </c>
    </row>
    <row r="1062" customFormat="false" ht="15" hidden="false" customHeight="false" outlineLevel="0" collapsed="false">
      <c r="A1062" s="6" t="n">
        <v>8433.1805</v>
      </c>
      <c r="B1062" s="6" t="n">
        <v>1.82783882783883</v>
      </c>
      <c r="C1062" s="6" t="n">
        <v>84</v>
      </c>
      <c r="D1062" s="6" t="n">
        <v>-1</v>
      </c>
      <c r="E1062" s="6" t="n">
        <v>1.82490842490843</v>
      </c>
      <c r="F1062" s="6" t="n">
        <v>0</v>
      </c>
      <c r="G1062" s="6" t="n">
        <v>0</v>
      </c>
      <c r="H1062" s="6" t="str">
        <f aca="false">IF(AND(A1062&gt;=Stimuli!$B$2,A1062&lt;=Stimuli!$C$2),Stimuli!$A$2,IF(AND(A1062&gt;=Stimuli!$B$3,A1062&lt;=Stimuli!$C$3),Stimuli!$A$3,IF(AND(A1062&gt;=Stimuli!$B$4,A1062&lt;=Stimuli!$C$4),Stimuli!$A$4,"")))</f>
        <v>01 Quiet baseline (60s)</v>
      </c>
      <c r="I1062" s="6" t="n">
        <f aca="false">(B1062-B1061)/((A1062-A1061)/1000)</f>
        <v>0.75018315018329</v>
      </c>
      <c r="J1062" s="6" t="n">
        <f aca="false">IF(OR(B1062&lt;Rules!$B$2,B1062&gt;Rules!$B$3,ABS(I1062)&gt;Rules!$B$4,OR(B1063&lt;Rules!$B$2,B1063&gt;Rules!$B$3,ABS(I1063)&gt;Rules!$B$4)),1,0)</f>
        <v>0</v>
      </c>
      <c r="K1062" s="6" t="str">
        <f aca="false">IF(F1062=1,COUNTIF($F$2:F1062,1),"")</f>
        <v/>
      </c>
    </row>
    <row r="1063" customFormat="false" ht="15" hidden="false" customHeight="false" outlineLevel="0" collapsed="false">
      <c r="A1063" s="6" t="n">
        <v>8440.993</v>
      </c>
      <c r="B1063" s="6" t="n">
        <v>1.82197802197802</v>
      </c>
      <c r="C1063" s="6" t="n">
        <v>84</v>
      </c>
      <c r="D1063" s="6" t="n">
        <v>-1</v>
      </c>
      <c r="E1063" s="6" t="n">
        <v>1.82490842490843</v>
      </c>
      <c r="F1063" s="6" t="n">
        <v>0</v>
      </c>
      <c r="G1063" s="6" t="n">
        <v>0</v>
      </c>
      <c r="H1063" s="6" t="str">
        <f aca="false">IF(AND(A1063&gt;=Stimuli!$B$2,A1063&lt;=Stimuli!$C$2),Stimuli!$A$2,IF(AND(A1063&gt;=Stimuli!$B$3,A1063&lt;=Stimuli!$C$3),Stimuli!$A$3,IF(AND(A1063&gt;=Stimuli!$B$4,A1063&lt;=Stimuli!$C$4),Stimuli!$A$4,"")))</f>
        <v>01 Quiet baseline (60s)</v>
      </c>
      <c r="I1063" s="6" t="n">
        <f aca="false">(B1063-B1062)/((A1063-A1062)/1000)</f>
        <v>-0.75018315018329</v>
      </c>
      <c r="J1063" s="6" t="n">
        <f aca="false">IF(OR(B1063&lt;Rules!$B$2,B1063&gt;Rules!$B$3,ABS(I1063)&gt;Rules!$B$4,OR(B1064&lt;Rules!$B$2,B1064&gt;Rules!$B$3,ABS(I1064)&gt;Rules!$B$4)),1,0)</f>
        <v>0</v>
      </c>
      <c r="K1063" s="6" t="str">
        <f aca="false">IF(F1063=1,COUNTIF($F$2:F1063,1),"")</f>
        <v/>
      </c>
    </row>
    <row r="1064" customFormat="false" ht="15" hidden="false" customHeight="false" outlineLevel="0" collapsed="false">
      <c r="A1064" s="6" t="n">
        <v>8448.8055</v>
      </c>
      <c r="B1064" s="6" t="n">
        <v>1.82783882783883</v>
      </c>
      <c r="C1064" s="6" t="n">
        <v>84</v>
      </c>
      <c r="D1064" s="6" t="n">
        <v>-1</v>
      </c>
      <c r="E1064" s="6" t="n">
        <v>1.82490842490843</v>
      </c>
      <c r="F1064" s="6" t="n">
        <v>0</v>
      </c>
      <c r="G1064" s="6" t="n">
        <v>0</v>
      </c>
      <c r="H1064" s="6" t="str">
        <f aca="false">IF(AND(A1064&gt;=Stimuli!$B$2,A1064&lt;=Stimuli!$C$2),Stimuli!$A$2,IF(AND(A1064&gt;=Stimuli!$B$3,A1064&lt;=Stimuli!$C$3),Stimuli!$A$3,IF(AND(A1064&gt;=Stimuli!$B$4,A1064&lt;=Stimuli!$C$4),Stimuli!$A$4,"")))</f>
        <v>01 Quiet baseline (60s)</v>
      </c>
      <c r="I1064" s="6" t="n">
        <f aca="false">(B1064-B1063)/((A1064-A1063)/1000)</f>
        <v>0.75018315018329</v>
      </c>
      <c r="J1064" s="6" t="n">
        <f aca="false">IF(OR(B1064&lt;Rules!$B$2,B1064&gt;Rules!$B$3,ABS(I1064)&gt;Rules!$B$4,OR(B1065&lt;Rules!$B$2,B1065&gt;Rules!$B$3,ABS(I1065)&gt;Rules!$B$4)),1,0)</f>
        <v>0</v>
      </c>
      <c r="K1064" s="6" t="str">
        <f aca="false">IF(F1064=1,COUNTIF($F$2:F1064,1),"")</f>
        <v/>
      </c>
    </row>
    <row r="1065" customFormat="false" ht="15" hidden="false" customHeight="false" outlineLevel="0" collapsed="false">
      <c r="A1065" s="6" t="n">
        <v>8456.618</v>
      </c>
      <c r="B1065" s="6" t="n">
        <v>1.82344322344322</v>
      </c>
      <c r="C1065" s="6" t="n">
        <v>84</v>
      </c>
      <c r="D1065" s="6" t="n">
        <v>-1</v>
      </c>
      <c r="E1065" s="6" t="n">
        <v>1.82490842490843</v>
      </c>
      <c r="F1065" s="6" t="n">
        <v>0</v>
      </c>
      <c r="G1065" s="6" t="n">
        <v>0</v>
      </c>
      <c r="H1065" s="6" t="str">
        <f aca="false">IF(AND(A1065&gt;=Stimuli!$B$2,A1065&lt;=Stimuli!$C$2),Stimuli!$A$2,IF(AND(A1065&gt;=Stimuli!$B$3,A1065&lt;=Stimuli!$C$3),Stimuli!$A$3,IF(AND(A1065&gt;=Stimuli!$B$4,A1065&lt;=Stimuli!$C$4),Stimuli!$A$4,"")))</f>
        <v>01 Quiet baseline (60s)</v>
      </c>
      <c r="I1065" s="6" t="n">
        <f aca="false">(B1065-B1064)/((A1065-A1064)/1000)</f>
        <v>-0.562637362637446</v>
      </c>
      <c r="J1065" s="6" t="n">
        <f aca="false">IF(OR(B1065&lt;Rules!$B$2,B1065&gt;Rules!$B$3,ABS(I1065)&gt;Rules!$B$4,OR(B1066&lt;Rules!$B$2,B1066&gt;Rules!$B$3,ABS(I1066)&gt;Rules!$B$4)),1,0)</f>
        <v>0</v>
      </c>
      <c r="K1065" s="6" t="str">
        <f aca="false">IF(F1065=1,COUNTIF($F$2:F1065,1),"")</f>
        <v/>
      </c>
    </row>
    <row r="1066" customFormat="false" ht="15" hidden="false" customHeight="false" outlineLevel="0" collapsed="false">
      <c r="A1066" s="6" t="n">
        <v>8464.4305</v>
      </c>
      <c r="B1066" s="6" t="n">
        <v>1.82930402930403</v>
      </c>
      <c r="C1066" s="6" t="n">
        <v>84</v>
      </c>
      <c r="D1066" s="6" t="n">
        <v>-1</v>
      </c>
      <c r="E1066" s="6" t="n">
        <v>1.82490842490843</v>
      </c>
      <c r="F1066" s="6" t="n">
        <v>0</v>
      </c>
      <c r="G1066" s="6" t="n">
        <v>0</v>
      </c>
      <c r="H1066" s="6" t="str">
        <f aca="false">IF(AND(A1066&gt;=Stimuli!$B$2,A1066&lt;=Stimuli!$C$2),Stimuli!$A$2,IF(AND(A1066&gt;=Stimuli!$B$3,A1066&lt;=Stimuli!$C$3),Stimuli!$A$3,IF(AND(A1066&gt;=Stimuli!$B$4,A1066&lt;=Stimuli!$C$4),Stimuli!$A$4,"")))</f>
        <v>01 Quiet baseline (60s)</v>
      </c>
      <c r="I1066" s="6" t="n">
        <f aca="false">(B1066-B1065)/((A1066-A1065)/1000)</f>
        <v>0.750183150183176</v>
      </c>
      <c r="J1066" s="6" t="n">
        <f aca="false">IF(OR(B1066&lt;Rules!$B$2,B1066&gt;Rules!$B$3,ABS(I1066)&gt;Rules!$B$4,OR(B1067&lt;Rules!$B$2,B1067&gt;Rules!$B$3,ABS(I1067)&gt;Rules!$B$4)),1,0)</f>
        <v>0</v>
      </c>
      <c r="K1066" s="6" t="str">
        <f aca="false">IF(F1066=1,COUNTIF($F$2:F1066,1),"")</f>
        <v/>
      </c>
    </row>
    <row r="1067" customFormat="false" ht="15" hidden="false" customHeight="false" outlineLevel="0" collapsed="false">
      <c r="A1067" s="6" t="n">
        <v>8472.243</v>
      </c>
      <c r="B1067" s="6" t="n">
        <v>1.82490842490843</v>
      </c>
      <c r="C1067" s="6" t="n">
        <v>84</v>
      </c>
      <c r="D1067" s="6" t="n">
        <v>-1</v>
      </c>
      <c r="E1067" s="6" t="n">
        <v>1.82490842490843</v>
      </c>
      <c r="F1067" s="6" t="n">
        <v>0</v>
      </c>
      <c r="G1067" s="6" t="n">
        <v>0</v>
      </c>
      <c r="H1067" s="6" t="str">
        <f aca="false">IF(AND(A1067&gt;=Stimuli!$B$2,A1067&lt;=Stimuli!$C$2),Stimuli!$A$2,IF(AND(A1067&gt;=Stimuli!$B$3,A1067&lt;=Stimuli!$C$3),Stimuli!$A$3,IF(AND(A1067&gt;=Stimuli!$B$4,A1067&lt;=Stimuli!$C$4),Stimuli!$A$4,"")))</f>
        <v>01 Quiet baseline (60s)</v>
      </c>
      <c r="I1067" s="6" t="n">
        <f aca="false">(B1067-B1066)/((A1067-A1066)/1000)</f>
        <v>-0.562637362637304</v>
      </c>
      <c r="J1067" s="6" t="n">
        <f aca="false">IF(OR(B1067&lt;Rules!$B$2,B1067&gt;Rules!$B$3,ABS(I1067)&gt;Rules!$B$4,OR(B1068&lt;Rules!$B$2,B1068&gt;Rules!$B$3,ABS(I1068)&gt;Rules!$B$4)),1,0)</f>
        <v>0</v>
      </c>
      <c r="K1067" s="6" t="str">
        <f aca="false">IF(F1067=1,COUNTIF($F$2:F1067,1),"")</f>
        <v/>
      </c>
    </row>
    <row r="1068" customFormat="false" ht="15" hidden="false" customHeight="false" outlineLevel="0" collapsed="false">
      <c r="A1068" s="6" t="n">
        <v>8480.0555</v>
      </c>
      <c r="B1068" s="6" t="n">
        <v>1.82930402930403</v>
      </c>
      <c r="C1068" s="6" t="n">
        <v>84</v>
      </c>
      <c r="D1068" s="6" t="n">
        <v>-1</v>
      </c>
      <c r="E1068" s="6" t="n">
        <v>1.82490842490843</v>
      </c>
      <c r="F1068" s="6" t="n">
        <v>0</v>
      </c>
      <c r="G1068" s="6" t="n">
        <v>0</v>
      </c>
      <c r="H1068" s="6" t="str">
        <f aca="false">IF(AND(A1068&gt;=Stimuli!$B$2,A1068&lt;=Stimuli!$C$2),Stimuli!$A$2,IF(AND(A1068&gt;=Stimuli!$B$3,A1068&lt;=Stimuli!$C$3),Stimuli!$A$3,IF(AND(A1068&gt;=Stimuli!$B$4,A1068&lt;=Stimuli!$C$4),Stimuli!$A$4,"")))</f>
        <v>01 Quiet baseline (60s)</v>
      </c>
      <c r="I1068" s="6" t="n">
        <f aca="false">(B1068-B1067)/((A1068-A1067)/1000)</f>
        <v>0.562637362637304</v>
      </c>
      <c r="J1068" s="6" t="n">
        <f aca="false">IF(OR(B1068&lt;Rules!$B$2,B1068&gt;Rules!$B$3,ABS(I1068)&gt;Rules!$B$4,OR(B1069&lt;Rules!$B$2,B1069&gt;Rules!$B$3,ABS(I1069)&gt;Rules!$B$4)),1,0)</f>
        <v>0</v>
      </c>
      <c r="K1068" s="6" t="str">
        <f aca="false">IF(F1068=1,COUNTIF($F$2:F1068,1),"")</f>
        <v/>
      </c>
    </row>
    <row r="1069" customFormat="false" ht="15" hidden="false" customHeight="false" outlineLevel="0" collapsed="false">
      <c r="A1069" s="6" t="n">
        <v>8487.868</v>
      </c>
      <c r="B1069" s="6" t="n">
        <v>1.82783882783883</v>
      </c>
      <c r="C1069" s="6" t="n">
        <v>84</v>
      </c>
      <c r="D1069" s="6" t="n">
        <v>-1</v>
      </c>
      <c r="E1069" s="6" t="n">
        <v>1.82490842490843</v>
      </c>
      <c r="F1069" s="6" t="n">
        <v>0</v>
      </c>
      <c r="G1069" s="6" t="n">
        <v>0</v>
      </c>
      <c r="H1069" s="6" t="str">
        <f aca="false">IF(AND(A1069&gt;=Stimuli!$B$2,A1069&lt;=Stimuli!$C$2),Stimuli!$A$2,IF(AND(A1069&gt;=Stimuli!$B$3,A1069&lt;=Stimuli!$C$3),Stimuli!$A$3,IF(AND(A1069&gt;=Stimuli!$B$4,A1069&lt;=Stimuli!$C$4),Stimuli!$A$4,"")))</f>
        <v>01 Quiet baseline (60s)</v>
      </c>
      <c r="I1069" s="6" t="n">
        <f aca="false">(B1069-B1068)/((A1069-A1068)/1000)</f>
        <v>-0.18754578754573</v>
      </c>
      <c r="J1069" s="6" t="n">
        <f aca="false">IF(OR(B1069&lt;Rules!$B$2,B1069&gt;Rules!$B$3,ABS(I1069)&gt;Rules!$B$4,OR(B1070&lt;Rules!$B$2,B1070&gt;Rules!$B$3,ABS(I1070)&gt;Rules!$B$4)),1,0)</f>
        <v>0</v>
      </c>
      <c r="K1069" s="6" t="str">
        <f aca="false">IF(F1069=1,COUNTIF($F$2:F1069,1),"")</f>
        <v/>
      </c>
    </row>
    <row r="1070" customFormat="false" ht="15" hidden="false" customHeight="false" outlineLevel="0" collapsed="false">
      <c r="A1070" s="6" t="n">
        <v>8495.6805</v>
      </c>
      <c r="B1070" s="6" t="n">
        <v>1.82783882783883</v>
      </c>
      <c r="C1070" s="6" t="n">
        <v>84</v>
      </c>
      <c r="D1070" s="6" t="n">
        <v>-1</v>
      </c>
      <c r="E1070" s="6" t="n">
        <v>1.82490842490843</v>
      </c>
      <c r="F1070" s="6" t="n">
        <v>0</v>
      </c>
      <c r="G1070" s="6" t="n">
        <v>0</v>
      </c>
      <c r="H1070" s="6" t="str">
        <f aca="false">IF(AND(A1070&gt;=Stimuli!$B$2,A1070&lt;=Stimuli!$C$2),Stimuli!$A$2,IF(AND(A1070&gt;=Stimuli!$B$3,A1070&lt;=Stimuli!$C$3),Stimuli!$A$3,IF(AND(A1070&gt;=Stimuli!$B$4,A1070&lt;=Stimuli!$C$4),Stimuli!$A$4,"")))</f>
        <v>01 Quiet baseline (60s)</v>
      </c>
      <c r="I1070" s="6" t="n">
        <f aca="false">(B1070-B1069)/((A1070-A1069)/1000)</f>
        <v>0</v>
      </c>
      <c r="J1070" s="6" t="n">
        <f aca="false">IF(OR(B1070&lt;Rules!$B$2,B1070&gt;Rules!$B$3,ABS(I1070)&gt;Rules!$B$4,OR(B1071&lt;Rules!$B$2,B1071&gt;Rules!$B$3,ABS(I1071)&gt;Rules!$B$4)),1,0)</f>
        <v>0</v>
      </c>
      <c r="K1070" s="6" t="str">
        <f aca="false">IF(F1070=1,COUNTIF($F$2:F1070,1),"")</f>
        <v/>
      </c>
    </row>
    <row r="1071" customFormat="false" ht="15" hidden="false" customHeight="false" outlineLevel="0" collapsed="false">
      <c r="A1071" s="6" t="n">
        <v>8503.493</v>
      </c>
      <c r="B1071" s="6" t="n">
        <v>1.82930402930403</v>
      </c>
      <c r="C1071" s="6" t="n">
        <v>84</v>
      </c>
      <c r="D1071" s="6" t="n">
        <v>-1</v>
      </c>
      <c r="E1071" s="6" t="n">
        <v>1.82490842490843</v>
      </c>
      <c r="F1071" s="6" t="n">
        <v>0</v>
      </c>
      <c r="G1071" s="6" t="n">
        <v>0</v>
      </c>
      <c r="H1071" s="6" t="str">
        <f aca="false">IF(AND(A1071&gt;=Stimuli!$B$2,A1071&lt;=Stimuli!$C$2),Stimuli!$A$2,IF(AND(A1071&gt;=Stimuli!$B$3,A1071&lt;=Stimuli!$C$3),Stimuli!$A$3,IF(AND(A1071&gt;=Stimuli!$B$4,A1071&lt;=Stimuli!$C$4),Stimuli!$A$4,"")))</f>
        <v>01 Quiet baseline (60s)</v>
      </c>
      <c r="I1071" s="6" t="n">
        <f aca="false">(B1071-B1070)/((A1071-A1070)/1000)</f>
        <v>0.18754578754573</v>
      </c>
      <c r="J1071" s="6" t="n">
        <f aca="false">IF(OR(B1071&lt;Rules!$B$2,B1071&gt;Rules!$B$3,ABS(I1071)&gt;Rules!$B$4,OR(B1072&lt;Rules!$B$2,B1072&gt;Rules!$B$3,ABS(I1072)&gt;Rules!$B$4)),1,0)</f>
        <v>0</v>
      </c>
      <c r="K1071" s="6" t="str">
        <f aca="false">IF(F1071=1,COUNTIF($F$2:F1071,1),"")</f>
        <v/>
      </c>
    </row>
    <row r="1072" customFormat="false" ht="15" hidden="false" customHeight="false" outlineLevel="0" collapsed="false">
      <c r="A1072" s="6" t="n">
        <v>8511.3055</v>
      </c>
      <c r="B1072" s="6" t="n">
        <v>1.82637362637363</v>
      </c>
      <c r="C1072" s="6" t="n">
        <v>84</v>
      </c>
      <c r="D1072" s="6" t="n">
        <v>-1</v>
      </c>
      <c r="E1072" s="6" t="n">
        <v>1.82490842490843</v>
      </c>
      <c r="F1072" s="6" t="n">
        <v>0</v>
      </c>
      <c r="G1072" s="6" t="n">
        <v>0</v>
      </c>
      <c r="H1072" s="6" t="str">
        <f aca="false">IF(AND(A1072&gt;=Stimuli!$B$2,A1072&lt;=Stimuli!$C$2),Stimuli!$A$2,IF(AND(A1072&gt;=Stimuli!$B$3,A1072&lt;=Stimuli!$C$3),Stimuli!$A$3,IF(AND(A1072&gt;=Stimuli!$B$4,A1072&lt;=Stimuli!$C$4),Stimuli!$A$4,"")))</f>
        <v>01 Quiet baseline (60s)</v>
      </c>
      <c r="I1072" s="6" t="n">
        <f aca="false">(B1072-B1071)/((A1072-A1071)/1000)</f>
        <v>-0.375091575091574</v>
      </c>
      <c r="J1072" s="6" t="n">
        <f aca="false">IF(OR(B1072&lt;Rules!$B$2,B1072&gt;Rules!$B$3,ABS(I1072)&gt;Rules!$B$4,OR(B1073&lt;Rules!$B$2,B1073&gt;Rules!$B$3,ABS(I1073)&gt;Rules!$B$4)),1,0)</f>
        <v>0</v>
      </c>
      <c r="K1072" s="6" t="str">
        <f aca="false">IF(F1072=1,COUNTIF($F$2:F1072,1),"")</f>
        <v/>
      </c>
    </row>
    <row r="1073" customFormat="false" ht="15" hidden="false" customHeight="false" outlineLevel="0" collapsed="false">
      <c r="A1073" s="6" t="n">
        <v>8519.118</v>
      </c>
      <c r="B1073" s="6" t="n">
        <v>1.83076923076923</v>
      </c>
      <c r="C1073" s="6" t="n">
        <v>84</v>
      </c>
      <c r="D1073" s="6" t="n">
        <v>-1</v>
      </c>
      <c r="E1073" s="6" t="n">
        <v>1.82490842490843</v>
      </c>
      <c r="F1073" s="6" t="n">
        <v>0</v>
      </c>
      <c r="G1073" s="6" t="n">
        <v>0</v>
      </c>
      <c r="H1073" s="6" t="str">
        <f aca="false">IF(AND(A1073&gt;=Stimuli!$B$2,A1073&lt;=Stimuli!$C$2),Stimuli!$A$2,IF(AND(A1073&gt;=Stimuli!$B$3,A1073&lt;=Stimuli!$C$3),Stimuli!$A$3,IF(AND(A1073&gt;=Stimuli!$B$4,A1073&lt;=Stimuli!$C$4),Stimuli!$A$4,"")))</f>
        <v>01 Quiet baseline (60s)</v>
      </c>
      <c r="I1073" s="6" t="n">
        <f aca="false">(B1073-B1072)/((A1073-A1072)/1000)</f>
        <v>0.562637362637304</v>
      </c>
      <c r="J1073" s="6" t="n">
        <f aca="false">IF(OR(B1073&lt;Rules!$B$2,B1073&gt;Rules!$B$3,ABS(I1073)&gt;Rules!$B$4,OR(B1074&lt;Rules!$B$2,B1074&gt;Rules!$B$3,ABS(I1074)&gt;Rules!$B$4)),1,0)</f>
        <v>0</v>
      </c>
      <c r="K1073" s="6" t="str">
        <f aca="false">IF(F1073=1,COUNTIF($F$2:F1073,1),"")</f>
        <v/>
      </c>
    </row>
    <row r="1074" customFormat="false" ht="15" hidden="false" customHeight="false" outlineLevel="0" collapsed="false">
      <c r="A1074" s="6" t="n">
        <v>8526.9305</v>
      </c>
      <c r="B1074" s="6" t="n">
        <v>1.82637362637363</v>
      </c>
      <c r="C1074" s="6" t="n">
        <v>84</v>
      </c>
      <c r="D1074" s="6" t="n">
        <v>-1</v>
      </c>
      <c r="E1074" s="6" t="n">
        <v>1.82490842490843</v>
      </c>
      <c r="F1074" s="6" t="n">
        <v>0</v>
      </c>
      <c r="G1074" s="6" t="n">
        <v>0</v>
      </c>
      <c r="H1074" s="6" t="str">
        <f aca="false">IF(AND(A1074&gt;=Stimuli!$B$2,A1074&lt;=Stimuli!$C$2),Stimuli!$A$2,IF(AND(A1074&gt;=Stimuli!$B$3,A1074&lt;=Stimuli!$C$3),Stimuli!$A$3,IF(AND(A1074&gt;=Stimuli!$B$4,A1074&lt;=Stimuli!$C$4),Stimuli!$A$4,"")))</f>
        <v>01 Quiet baseline (60s)</v>
      </c>
      <c r="I1074" s="6" t="n">
        <f aca="false">(B1074-B1073)/((A1074-A1073)/1000)</f>
        <v>-0.562637362637304</v>
      </c>
      <c r="J1074" s="6" t="n">
        <f aca="false">IF(OR(B1074&lt;Rules!$B$2,B1074&gt;Rules!$B$3,ABS(I1074)&gt;Rules!$B$4,OR(B1075&lt;Rules!$B$2,B1075&gt;Rules!$B$3,ABS(I1075)&gt;Rules!$B$4)),1,0)</f>
        <v>0</v>
      </c>
      <c r="K1074" s="6" t="str">
        <f aca="false">IF(F1074=1,COUNTIF($F$2:F1074,1),"")</f>
        <v/>
      </c>
    </row>
    <row r="1075" customFormat="false" ht="15" hidden="false" customHeight="false" outlineLevel="0" collapsed="false">
      <c r="A1075" s="6" t="n">
        <v>8534.743</v>
      </c>
      <c r="B1075" s="6" t="n">
        <v>1.83076923076923</v>
      </c>
      <c r="C1075" s="6" t="n">
        <v>84</v>
      </c>
      <c r="D1075" s="6" t="n">
        <v>-1</v>
      </c>
      <c r="E1075" s="6" t="n">
        <v>1.82490842490843</v>
      </c>
      <c r="F1075" s="6" t="n">
        <v>0</v>
      </c>
      <c r="G1075" s="6" t="n">
        <v>0</v>
      </c>
      <c r="H1075" s="6" t="str">
        <f aca="false">IF(AND(A1075&gt;=Stimuli!$B$2,A1075&lt;=Stimuli!$C$2),Stimuli!$A$2,IF(AND(A1075&gt;=Stimuli!$B$3,A1075&lt;=Stimuli!$C$3),Stimuli!$A$3,IF(AND(A1075&gt;=Stimuli!$B$4,A1075&lt;=Stimuli!$C$4),Stimuli!$A$4,"")))</f>
        <v>01 Quiet baseline (60s)</v>
      </c>
      <c r="I1075" s="6" t="n">
        <f aca="false">(B1075-B1074)/((A1075-A1074)/1000)</f>
        <v>0.562637362637304</v>
      </c>
      <c r="J1075" s="6" t="n">
        <f aca="false">IF(OR(B1075&lt;Rules!$B$2,B1075&gt;Rules!$B$3,ABS(I1075)&gt;Rules!$B$4,OR(B1076&lt;Rules!$B$2,B1076&gt;Rules!$B$3,ABS(I1076)&gt;Rules!$B$4)),1,0)</f>
        <v>0</v>
      </c>
      <c r="K1075" s="6" t="str">
        <f aca="false">IF(F1075=1,COUNTIF($F$2:F1075,1),"")</f>
        <v/>
      </c>
    </row>
    <row r="1076" customFormat="false" ht="15" hidden="false" customHeight="false" outlineLevel="0" collapsed="false">
      <c r="A1076" s="6" t="n">
        <v>8542.5555</v>
      </c>
      <c r="B1076" s="6" t="n">
        <v>1.82490842490843</v>
      </c>
      <c r="C1076" s="6" t="n">
        <v>88</v>
      </c>
      <c r="D1076" s="6" t="n">
        <v>679.6875</v>
      </c>
      <c r="E1076" s="6" t="n">
        <v>1.82344322344322</v>
      </c>
      <c r="F1076" s="6" t="n">
        <v>0</v>
      </c>
      <c r="G1076" s="6" t="n">
        <v>0</v>
      </c>
      <c r="H1076" s="6" t="str">
        <f aca="false">IF(AND(A1076&gt;=Stimuli!$B$2,A1076&lt;=Stimuli!$C$2),Stimuli!$A$2,IF(AND(A1076&gt;=Stimuli!$B$3,A1076&lt;=Stimuli!$C$3),Stimuli!$A$3,IF(AND(A1076&gt;=Stimuli!$B$4,A1076&lt;=Stimuli!$C$4),Stimuli!$A$4,"")))</f>
        <v>01 Quiet baseline (60s)</v>
      </c>
      <c r="I1076" s="6" t="n">
        <f aca="false">(B1076-B1075)/((A1076-A1075)/1000)</f>
        <v>-0.750183150183034</v>
      </c>
      <c r="J1076" s="6" t="n">
        <f aca="false">IF(OR(B1076&lt;Rules!$B$2,B1076&gt;Rules!$B$3,ABS(I1076)&gt;Rules!$B$4,OR(B1077&lt;Rules!$B$2,B1077&gt;Rules!$B$3,ABS(I1077)&gt;Rules!$B$4)),1,0)</f>
        <v>0</v>
      </c>
      <c r="K1076" s="6" t="str">
        <f aca="false">IF(F1076=1,COUNTIF($F$2:F1076,1),"")</f>
        <v/>
      </c>
    </row>
    <row r="1077" customFormat="false" ht="15" hidden="false" customHeight="false" outlineLevel="0" collapsed="false">
      <c r="A1077" s="6" t="n">
        <v>8550.368</v>
      </c>
      <c r="B1077" s="6" t="n">
        <v>1.83076923076923</v>
      </c>
      <c r="C1077" s="6" t="n">
        <v>88</v>
      </c>
      <c r="D1077" s="6" t="n">
        <v>-1</v>
      </c>
      <c r="E1077" s="6" t="n">
        <v>1.82344322344322</v>
      </c>
      <c r="F1077" s="6" t="n">
        <v>0</v>
      </c>
      <c r="G1077" s="6" t="n">
        <v>0</v>
      </c>
      <c r="H1077" s="6" t="str">
        <f aca="false">IF(AND(A1077&gt;=Stimuli!$B$2,A1077&lt;=Stimuli!$C$2),Stimuli!$A$2,IF(AND(A1077&gt;=Stimuli!$B$3,A1077&lt;=Stimuli!$C$3),Stimuli!$A$3,IF(AND(A1077&gt;=Stimuli!$B$4,A1077&lt;=Stimuli!$C$4),Stimuli!$A$4,"")))</f>
        <v>01 Quiet baseline (60s)</v>
      </c>
      <c r="I1077" s="6" t="n">
        <f aca="false">(B1077-B1076)/((A1077-A1076)/1000)</f>
        <v>0.750183150183034</v>
      </c>
      <c r="J1077" s="6" t="n">
        <f aca="false">IF(OR(B1077&lt;Rules!$B$2,B1077&gt;Rules!$B$3,ABS(I1077)&gt;Rules!$B$4,OR(B1078&lt;Rules!$B$2,B1078&gt;Rules!$B$3,ABS(I1078)&gt;Rules!$B$4)),1,0)</f>
        <v>0</v>
      </c>
      <c r="K1077" s="6" t="str">
        <f aca="false">IF(F1077=1,COUNTIF($F$2:F1077,1),"")</f>
        <v/>
      </c>
    </row>
    <row r="1078" customFormat="false" ht="15" hidden="false" customHeight="false" outlineLevel="0" collapsed="false">
      <c r="A1078" s="6" t="n">
        <v>8558.1805</v>
      </c>
      <c r="B1078" s="6" t="n">
        <v>1.82490842490843</v>
      </c>
      <c r="C1078" s="6" t="n">
        <v>88</v>
      </c>
      <c r="D1078" s="6" t="n">
        <v>-1</v>
      </c>
      <c r="E1078" s="6" t="n">
        <v>1.82344322344322</v>
      </c>
      <c r="F1078" s="6" t="n">
        <v>0</v>
      </c>
      <c r="G1078" s="6" t="n">
        <v>0</v>
      </c>
      <c r="H1078" s="6" t="str">
        <f aca="false">IF(AND(A1078&gt;=Stimuli!$B$2,A1078&lt;=Stimuli!$C$2),Stimuli!$A$2,IF(AND(A1078&gt;=Stimuli!$B$3,A1078&lt;=Stimuli!$C$3),Stimuli!$A$3,IF(AND(A1078&gt;=Stimuli!$B$4,A1078&lt;=Stimuli!$C$4),Stimuli!$A$4,"")))</f>
        <v>01 Quiet baseline (60s)</v>
      </c>
      <c r="I1078" s="6" t="n">
        <f aca="false">(B1078-B1077)/((A1078-A1077)/1000)</f>
        <v>-0.750183150183034</v>
      </c>
      <c r="J1078" s="6" t="n">
        <f aca="false">IF(OR(B1078&lt;Rules!$B$2,B1078&gt;Rules!$B$3,ABS(I1078)&gt;Rules!$B$4,OR(B1079&lt;Rules!$B$2,B1079&gt;Rules!$B$3,ABS(I1079)&gt;Rules!$B$4)),1,0)</f>
        <v>0</v>
      </c>
      <c r="K1078" s="6" t="str">
        <f aca="false">IF(F1078=1,COUNTIF($F$2:F1078,1),"")</f>
        <v/>
      </c>
    </row>
    <row r="1079" customFormat="false" ht="15" hidden="false" customHeight="false" outlineLevel="0" collapsed="false">
      <c r="A1079" s="6" t="n">
        <v>8565.993</v>
      </c>
      <c r="B1079" s="6" t="n">
        <v>1.83223443223443</v>
      </c>
      <c r="C1079" s="6" t="n">
        <v>88</v>
      </c>
      <c r="D1079" s="6" t="n">
        <v>-1</v>
      </c>
      <c r="E1079" s="6" t="n">
        <v>1.82344322344322</v>
      </c>
      <c r="F1079" s="6" t="n">
        <v>0</v>
      </c>
      <c r="G1079" s="6" t="n">
        <v>0</v>
      </c>
      <c r="H1079" s="6" t="str">
        <f aca="false">IF(AND(A1079&gt;=Stimuli!$B$2,A1079&lt;=Stimuli!$C$2),Stimuli!$A$2,IF(AND(A1079&gt;=Stimuli!$B$3,A1079&lt;=Stimuli!$C$3),Stimuli!$A$3,IF(AND(A1079&gt;=Stimuli!$B$4,A1079&lt;=Stimuli!$C$4),Stimuli!$A$4,"")))</f>
        <v>01 Quiet baseline (60s)</v>
      </c>
      <c r="I1079" s="6" t="n">
        <f aca="false">(B1079-B1078)/((A1079-A1078)/1000)</f>
        <v>0.937728937728878</v>
      </c>
      <c r="J1079" s="6" t="n">
        <f aca="false">IF(OR(B1079&lt;Rules!$B$2,B1079&gt;Rules!$B$3,ABS(I1079)&gt;Rules!$B$4,OR(B1080&lt;Rules!$B$2,B1080&gt;Rules!$B$3,ABS(I1080)&gt;Rules!$B$4)),1,0)</f>
        <v>0</v>
      </c>
      <c r="K1079" s="6" t="str">
        <f aca="false">IF(F1079=1,COUNTIF($F$2:F1079,1),"")</f>
        <v/>
      </c>
    </row>
    <row r="1080" customFormat="false" ht="15" hidden="false" customHeight="false" outlineLevel="0" collapsed="false">
      <c r="A1080" s="6" t="n">
        <v>8573.8055</v>
      </c>
      <c r="B1080" s="6" t="n">
        <v>1.82637362637363</v>
      </c>
      <c r="C1080" s="6" t="n">
        <v>88</v>
      </c>
      <c r="D1080" s="6" t="n">
        <v>-1</v>
      </c>
      <c r="E1080" s="6" t="n">
        <v>1.82344322344322</v>
      </c>
      <c r="F1080" s="6" t="n">
        <v>0</v>
      </c>
      <c r="G1080" s="6" t="n">
        <v>0</v>
      </c>
      <c r="H1080" s="6" t="str">
        <f aca="false">IF(AND(A1080&gt;=Stimuli!$B$2,A1080&lt;=Stimuli!$C$2),Stimuli!$A$2,IF(AND(A1080&gt;=Stimuli!$B$3,A1080&lt;=Stimuli!$C$3),Stimuli!$A$3,IF(AND(A1080&gt;=Stimuli!$B$4,A1080&lt;=Stimuli!$C$4),Stimuli!$A$4,"")))</f>
        <v>01 Quiet baseline (60s)</v>
      </c>
      <c r="I1080" s="6" t="n">
        <f aca="false">(B1080-B1079)/((A1080-A1079)/1000)</f>
        <v>-0.750183150183148</v>
      </c>
      <c r="J1080" s="6" t="n">
        <f aca="false">IF(OR(B1080&lt;Rules!$B$2,B1080&gt;Rules!$B$3,ABS(I1080)&gt;Rules!$B$4,OR(B1081&lt;Rules!$B$2,B1081&gt;Rules!$B$3,ABS(I1081)&gt;Rules!$B$4)),1,0)</f>
        <v>0</v>
      </c>
      <c r="K1080" s="6" t="str">
        <f aca="false">IF(F1080=1,COUNTIF($F$2:F1080,1),"")</f>
        <v/>
      </c>
    </row>
    <row r="1081" customFormat="false" ht="15" hidden="false" customHeight="false" outlineLevel="0" collapsed="false">
      <c r="A1081" s="6" t="n">
        <v>8581.618</v>
      </c>
      <c r="B1081" s="6" t="n">
        <v>1.83076923076923</v>
      </c>
      <c r="C1081" s="6" t="n">
        <v>88</v>
      </c>
      <c r="D1081" s="6" t="n">
        <v>-1</v>
      </c>
      <c r="E1081" s="6" t="n">
        <v>1.82344322344322</v>
      </c>
      <c r="F1081" s="6" t="n">
        <v>0</v>
      </c>
      <c r="G1081" s="6" t="n">
        <v>0</v>
      </c>
      <c r="H1081" s="6" t="str">
        <f aca="false">IF(AND(A1081&gt;=Stimuli!$B$2,A1081&lt;=Stimuli!$C$2),Stimuli!$A$2,IF(AND(A1081&gt;=Stimuli!$B$3,A1081&lt;=Stimuli!$C$3),Stimuli!$A$3,IF(AND(A1081&gt;=Stimuli!$B$4,A1081&lt;=Stimuli!$C$4),Stimuli!$A$4,"")))</f>
        <v>01 Quiet baseline (60s)</v>
      </c>
      <c r="I1081" s="6" t="n">
        <f aca="false">(B1081-B1080)/((A1081-A1080)/1000)</f>
        <v>0.562637362637304</v>
      </c>
      <c r="J1081" s="6" t="n">
        <f aca="false">IF(OR(B1081&lt;Rules!$B$2,B1081&gt;Rules!$B$3,ABS(I1081)&gt;Rules!$B$4,OR(B1082&lt;Rules!$B$2,B1082&gt;Rules!$B$3,ABS(I1082)&gt;Rules!$B$4)),1,0)</f>
        <v>0</v>
      </c>
      <c r="K1081" s="6" t="str">
        <f aca="false">IF(F1081=1,COUNTIF($F$2:F1081,1),"")</f>
        <v/>
      </c>
    </row>
    <row r="1082" customFormat="false" ht="15" hidden="false" customHeight="false" outlineLevel="0" collapsed="false">
      <c r="A1082" s="6" t="n">
        <v>8589.4305</v>
      </c>
      <c r="B1082" s="6" t="n">
        <v>1.82637362637363</v>
      </c>
      <c r="C1082" s="6" t="n">
        <v>88</v>
      </c>
      <c r="D1082" s="6" t="n">
        <v>-1</v>
      </c>
      <c r="E1082" s="6" t="n">
        <v>1.82344322344322</v>
      </c>
      <c r="F1082" s="6" t="n">
        <v>0</v>
      </c>
      <c r="G1082" s="6" t="n">
        <v>0</v>
      </c>
      <c r="H1082" s="6" t="str">
        <f aca="false">IF(AND(A1082&gt;=Stimuli!$B$2,A1082&lt;=Stimuli!$C$2),Stimuli!$A$2,IF(AND(A1082&gt;=Stimuli!$B$3,A1082&lt;=Stimuli!$C$3),Stimuli!$A$3,IF(AND(A1082&gt;=Stimuli!$B$4,A1082&lt;=Stimuli!$C$4),Stimuli!$A$4,"")))</f>
        <v>01 Quiet baseline (60s)</v>
      </c>
      <c r="I1082" s="6" t="n">
        <f aca="false">(B1082-B1081)/((A1082-A1081)/1000)</f>
        <v>-0.562637362637304</v>
      </c>
      <c r="J1082" s="6" t="n">
        <f aca="false">IF(OR(B1082&lt;Rules!$B$2,B1082&gt;Rules!$B$3,ABS(I1082)&gt;Rules!$B$4,OR(B1083&lt;Rules!$B$2,B1083&gt;Rules!$B$3,ABS(I1083)&gt;Rules!$B$4)),1,0)</f>
        <v>0</v>
      </c>
      <c r="K1082" s="6" t="str">
        <f aca="false">IF(F1082=1,COUNTIF($F$2:F1082,1),"")</f>
        <v/>
      </c>
    </row>
    <row r="1083" customFormat="false" ht="15" hidden="false" customHeight="false" outlineLevel="0" collapsed="false">
      <c r="A1083" s="6" t="n">
        <v>8597.243</v>
      </c>
      <c r="B1083" s="6" t="n">
        <v>1.82930402930403</v>
      </c>
      <c r="C1083" s="6" t="n">
        <v>88</v>
      </c>
      <c r="D1083" s="6" t="n">
        <v>-1</v>
      </c>
      <c r="E1083" s="6" t="n">
        <v>1.82344322344322</v>
      </c>
      <c r="F1083" s="6" t="n">
        <v>0</v>
      </c>
      <c r="G1083" s="6" t="n">
        <v>0</v>
      </c>
      <c r="H1083" s="6" t="str">
        <f aca="false">IF(AND(A1083&gt;=Stimuli!$B$2,A1083&lt;=Stimuli!$C$2),Stimuli!$A$2,IF(AND(A1083&gt;=Stimuli!$B$3,A1083&lt;=Stimuli!$C$3),Stimuli!$A$3,IF(AND(A1083&gt;=Stimuli!$B$4,A1083&lt;=Stimuli!$C$4),Stimuli!$A$4,"")))</f>
        <v>01 Quiet baseline (60s)</v>
      </c>
      <c r="I1083" s="6" t="n">
        <f aca="false">(B1083-B1082)/((A1083-A1082)/1000)</f>
        <v>0.375091575091574</v>
      </c>
      <c r="J1083" s="6" t="n">
        <f aca="false">IF(OR(B1083&lt;Rules!$B$2,B1083&gt;Rules!$B$3,ABS(I1083)&gt;Rules!$B$4,OR(B1084&lt;Rules!$B$2,B1084&gt;Rules!$B$3,ABS(I1084)&gt;Rules!$B$4)),1,0)</f>
        <v>0</v>
      </c>
      <c r="K1083" s="6" t="str">
        <f aca="false">IF(F1083=1,COUNTIF($F$2:F1083,1),"")</f>
        <v/>
      </c>
    </row>
    <row r="1084" customFormat="false" ht="15" hidden="false" customHeight="false" outlineLevel="0" collapsed="false">
      <c r="A1084" s="6" t="n">
        <v>8605.0555</v>
      </c>
      <c r="B1084" s="6" t="n">
        <v>1.82783882783883</v>
      </c>
      <c r="C1084" s="6" t="n">
        <v>88</v>
      </c>
      <c r="D1084" s="6" t="n">
        <v>-1</v>
      </c>
      <c r="E1084" s="6" t="n">
        <v>1.82344322344322</v>
      </c>
      <c r="F1084" s="6" t="n">
        <v>0</v>
      </c>
      <c r="G1084" s="6" t="n">
        <v>0</v>
      </c>
      <c r="H1084" s="6" t="str">
        <f aca="false">IF(AND(A1084&gt;=Stimuli!$B$2,A1084&lt;=Stimuli!$C$2),Stimuli!$A$2,IF(AND(A1084&gt;=Stimuli!$B$3,A1084&lt;=Stimuli!$C$3),Stimuli!$A$3,IF(AND(A1084&gt;=Stimuli!$B$4,A1084&lt;=Stimuli!$C$4),Stimuli!$A$4,"")))</f>
        <v>01 Quiet baseline (60s)</v>
      </c>
      <c r="I1084" s="6" t="n">
        <f aca="false">(B1084-B1083)/((A1084-A1083)/1000)</f>
        <v>-0.18754578754573</v>
      </c>
      <c r="J1084" s="6" t="n">
        <f aca="false">IF(OR(B1084&lt;Rules!$B$2,B1084&gt;Rules!$B$3,ABS(I1084)&gt;Rules!$B$4,OR(B1085&lt;Rules!$B$2,B1085&gt;Rules!$B$3,ABS(I1085)&gt;Rules!$B$4)),1,0)</f>
        <v>0</v>
      </c>
      <c r="K1084" s="6" t="str">
        <f aca="false">IF(F1084=1,COUNTIF($F$2:F1084,1),"")</f>
        <v/>
      </c>
    </row>
    <row r="1085" customFormat="false" ht="15" hidden="false" customHeight="false" outlineLevel="0" collapsed="false">
      <c r="A1085" s="6" t="n">
        <v>8612.868</v>
      </c>
      <c r="B1085" s="6" t="n">
        <v>1.83516483516484</v>
      </c>
      <c r="C1085" s="6" t="n">
        <v>88</v>
      </c>
      <c r="D1085" s="6" t="n">
        <v>-1</v>
      </c>
      <c r="E1085" s="6" t="n">
        <v>1.82344322344322</v>
      </c>
      <c r="F1085" s="6" t="n">
        <v>0</v>
      </c>
      <c r="G1085" s="6" t="n">
        <v>0</v>
      </c>
      <c r="H1085" s="6" t="str">
        <f aca="false">IF(AND(A1085&gt;=Stimuli!$B$2,A1085&lt;=Stimuli!$C$2),Stimuli!$A$2,IF(AND(A1085&gt;=Stimuli!$B$3,A1085&lt;=Stimuli!$C$3),Stimuli!$A$3,IF(AND(A1085&gt;=Stimuli!$B$4,A1085&lt;=Stimuli!$C$4),Stimuli!$A$4,"")))</f>
        <v>01 Quiet baseline (60s)</v>
      </c>
      <c r="I1085" s="6" t="n">
        <f aca="false">(B1085-B1084)/((A1085-A1084)/1000)</f>
        <v>0.937728937728906</v>
      </c>
      <c r="J1085" s="6" t="n">
        <f aca="false">IF(OR(B1085&lt;Rules!$B$2,B1085&gt;Rules!$B$3,ABS(I1085)&gt;Rules!$B$4,OR(B1086&lt;Rules!$B$2,B1086&gt;Rules!$B$3,ABS(I1086)&gt;Rules!$B$4)),1,0)</f>
        <v>0</v>
      </c>
      <c r="K1085" s="6" t="str">
        <f aca="false">IF(F1085=1,COUNTIF($F$2:F1085,1),"")</f>
        <v/>
      </c>
    </row>
    <row r="1086" customFormat="false" ht="15" hidden="false" customHeight="false" outlineLevel="0" collapsed="false">
      <c r="A1086" s="6" t="n">
        <v>8620.6805</v>
      </c>
      <c r="B1086" s="6" t="n">
        <v>1.84102564102564</v>
      </c>
      <c r="C1086" s="6" t="n">
        <v>88</v>
      </c>
      <c r="D1086" s="6" t="n">
        <v>-1</v>
      </c>
      <c r="E1086" s="6" t="n">
        <v>1.82344322344322</v>
      </c>
      <c r="F1086" s="6" t="n">
        <v>0</v>
      </c>
      <c r="G1086" s="6" t="n">
        <v>0</v>
      </c>
      <c r="H1086" s="6" t="str">
        <f aca="false">IF(AND(A1086&gt;=Stimuli!$B$2,A1086&lt;=Stimuli!$C$2),Stimuli!$A$2,IF(AND(A1086&gt;=Stimuli!$B$3,A1086&lt;=Stimuli!$C$3),Stimuli!$A$3,IF(AND(A1086&gt;=Stimuli!$B$4,A1086&lt;=Stimuli!$C$4),Stimuli!$A$4,"")))</f>
        <v>01 Quiet baseline (60s)</v>
      </c>
      <c r="I1086" s="6" t="n">
        <f aca="false">(B1086-B1085)/((A1086-A1085)/1000)</f>
        <v>0.750183150183148</v>
      </c>
      <c r="J1086" s="6" t="n">
        <f aca="false">IF(OR(B1086&lt;Rules!$B$2,B1086&gt;Rules!$B$3,ABS(I1086)&gt;Rules!$B$4,OR(B1087&lt;Rules!$B$2,B1087&gt;Rules!$B$3,ABS(I1087)&gt;Rules!$B$4)),1,0)</f>
        <v>0</v>
      </c>
      <c r="K1086" s="6" t="str">
        <f aca="false">IF(F1086=1,COUNTIF($F$2:F1086,1),"")</f>
        <v/>
      </c>
    </row>
    <row r="1087" customFormat="false" ht="15" hidden="false" customHeight="false" outlineLevel="0" collapsed="false">
      <c r="A1087" s="6" t="n">
        <v>8628.493</v>
      </c>
      <c r="B1087" s="6" t="n">
        <v>1.84102564102564</v>
      </c>
      <c r="C1087" s="6" t="n">
        <v>88</v>
      </c>
      <c r="D1087" s="6" t="n">
        <v>-1</v>
      </c>
      <c r="E1087" s="6" t="n">
        <v>1.82344322344322</v>
      </c>
      <c r="F1087" s="6" t="n">
        <v>0</v>
      </c>
      <c r="G1087" s="6" t="n">
        <v>0</v>
      </c>
      <c r="H1087" s="6" t="str">
        <f aca="false">IF(AND(A1087&gt;=Stimuli!$B$2,A1087&lt;=Stimuli!$C$2),Stimuli!$A$2,IF(AND(A1087&gt;=Stimuli!$B$3,A1087&lt;=Stimuli!$C$3),Stimuli!$A$3,IF(AND(A1087&gt;=Stimuli!$B$4,A1087&lt;=Stimuli!$C$4),Stimuli!$A$4,"")))</f>
        <v>01 Quiet baseline (60s)</v>
      </c>
      <c r="I1087" s="6" t="n">
        <f aca="false">(B1087-B1086)/((A1087-A1086)/1000)</f>
        <v>0</v>
      </c>
      <c r="J1087" s="6" t="n">
        <f aca="false">IF(OR(B1087&lt;Rules!$B$2,B1087&gt;Rules!$B$3,ABS(I1087)&gt;Rules!$B$4,OR(B1088&lt;Rules!$B$2,B1088&gt;Rules!$B$3,ABS(I1088)&gt;Rules!$B$4)),1,0)</f>
        <v>0</v>
      </c>
      <c r="K1087" s="6" t="str">
        <f aca="false">IF(F1087=1,COUNTIF($F$2:F1087,1),"")</f>
        <v/>
      </c>
    </row>
    <row r="1088" customFormat="false" ht="15" hidden="false" customHeight="false" outlineLevel="0" collapsed="false">
      <c r="A1088" s="6" t="n">
        <v>8636.3055</v>
      </c>
      <c r="B1088" s="6" t="n">
        <v>1.84542124542125</v>
      </c>
      <c r="C1088" s="6" t="n">
        <v>88</v>
      </c>
      <c r="D1088" s="6" t="n">
        <v>-1</v>
      </c>
      <c r="E1088" s="6" t="n">
        <v>1.82344322344322</v>
      </c>
      <c r="F1088" s="6" t="n">
        <v>0</v>
      </c>
      <c r="G1088" s="6" t="n">
        <v>0</v>
      </c>
      <c r="H1088" s="6" t="str">
        <f aca="false">IF(AND(A1088&gt;=Stimuli!$B$2,A1088&lt;=Stimuli!$C$2),Stimuli!$A$2,IF(AND(A1088&gt;=Stimuli!$B$3,A1088&lt;=Stimuli!$C$3),Stimuli!$A$3,IF(AND(A1088&gt;=Stimuli!$B$4,A1088&lt;=Stimuli!$C$4),Stimuli!$A$4,"")))</f>
        <v>01 Quiet baseline (60s)</v>
      </c>
      <c r="I1088" s="6" t="n">
        <f aca="false">(B1088-B1087)/((A1088-A1087)/1000)</f>
        <v>0.562637362637332</v>
      </c>
      <c r="J1088" s="6" t="n">
        <f aca="false">IF(OR(B1088&lt;Rules!$B$2,B1088&gt;Rules!$B$3,ABS(I1088)&gt;Rules!$B$4,OR(B1089&lt;Rules!$B$2,B1089&gt;Rules!$B$3,ABS(I1089)&gt;Rules!$B$4)),1,0)</f>
        <v>0</v>
      </c>
      <c r="K1088" s="6" t="str">
        <f aca="false">IF(F1088=1,COUNTIF($F$2:F1088,1),"")</f>
        <v/>
      </c>
    </row>
    <row r="1089" customFormat="false" ht="15" hidden="false" customHeight="false" outlineLevel="0" collapsed="false">
      <c r="A1089" s="6" t="n">
        <v>8644.118</v>
      </c>
      <c r="B1089" s="6" t="n">
        <v>1.84102564102564</v>
      </c>
      <c r="C1089" s="6" t="n">
        <v>88</v>
      </c>
      <c r="D1089" s="6" t="n">
        <v>-1</v>
      </c>
      <c r="E1089" s="6" t="n">
        <v>1.82344322344322</v>
      </c>
      <c r="F1089" s="6" t="n">
        <v>0</v>
      </c>
      <c r="G1089" s="6" t="n">
        <v>0</v>
      </c>
      <c r="H1089" s="6" t="str">
        <f aca="false">IF(AND(A1089&gt;=Stimuli!$B$2,A1089&lt;=Stimuli!$C$2),Stimuli!$A$2,IF(AND(A1089&gt;=Stimuli!$B$3,A1089&lt;=Stimuli!$C$3),Stimuli!$A$3,IF(AND(A1089&gt;=Stimuli!$B$4,A1089&lt;=Stimuli!$C$4),Stimuli!$A$4,"")))</f>
        <v>01 Quiet baseline (60s)</v>
      </c>
      <c r="I1089" s="6" t="n">
        <f aca="false">(B1089-B1088)/((A1089-A1088)/1000)</f>
        <v>-0.562637362637332</v>
      </c>
      <c r="J1089" s="6" t="n">
        <f aca="false">IF(OR(B1089&lt;Rules!$B$2,B1089&gt;Rules!$B$3,ABS(I1089)&gt;Rules!$B$4,OR(B1090&lt;Rules!$B$2,B1090&gt;Rules!$B$3,ABS(I1090)&gt;Rules!$B$4)),1,0)</f>
        <v>0</v>
      </c>
      <c r="K1089" s="6" t="str">
        <f aca="false">IF(F1089=1,COUNTIF($F$2:F1089,1),"")</f>
        <v/>
      </c>
    </row>
    <row r="1090" customFormat="false" ht="15" hidden="false" customHeight="false" outlineLevel="0" collapsed="false">
      <c r="A1090" s="6" t="n">
        <v>8651.9305</v>
      </c>
      <c r="B1090" s="6" t="n">
        <v>1.84542124542125</v>
      </c>
      <c r="C1090" s="6" t="n">
        <v>88</v>
      </c>
      <c r="D1090" s="6" t="n">
        <v>-1</v>
      </c>
      <c r="E1090" s="6" t="n">
        <v>1.82344322344322</v>
      </c>
      <c r="F1090" s="6" t="n">
        <v>0</v>
      </c>
      <c r="G1090" s="6" t="n">
        <v>0</v>
      </c>
      <c r="H1090" s="6" t="str">
        <f aca="false">IF(AND(A1090&gt;=Stimuli!$B$2,A1090&lt;=Stimuli!$C$2),Stimuli!$A$2,IF(AND(A1090&gt;=Stimuli!$B$3,A1090&lt;=Stimuli!$C$3),Stimuli!$A$3,IF(AND(A1090&gt;=Stimuli!$B$4,A1090&lt;=Stimuli!$C$4),Stimuli!$A$4,"")))</f>
        <v>01 Quiet baseline (60s)</v>
      </c>
      <c r="I1090" s="6" t="n">
        <f aca="false">(B1090-B1089)/((A1090-A1089)/1000)</f>
        <v>0.562637362637332</v>
      </c>
      <c r="J1090" s="6" t="n">
        <f aca="false">IF(OR(B1090&lt;Rules!$B$2,B1090&gt;Rules!$B$3,ABS(I1090)&gt;Rules!$B$4,OR(B1091&lt;Rules!$B$2,B1091&gt;Rules!$B$3,ABS(I1091)&gt;Rules!$B$4)),1,0)</f>
        <v>0</v>
      </c>
      <c r="K1090" s="6" t="str">
        <f aca="false">IF(F1090=1,COUNTIF($F$2:F1090,1),"")</f>
        <v/>
      </c>
    </row>
    <row r="1091" customFormat="false" ht="15" hidden="false" customHeight="false" outlineLevel="0" collapsed="false">
      <c r="A1091" s="6" t="n">
        <v>8659.743</v>
      </c>
      <c r="B1091" s="6" t="n">
        <v>1.83956043956044</v>
      </c>
      <c r="C1091" s="6" t="n">
        <v>88</v>
      </c>
      <c r="D1091" s="6" t="n">
        <v>-1</v>
      </c>
      <c r="E1091" s="6" t="n">
        <v>1.82344322344322</v>
      </c>
      <c r="F1091" s="6" t="n">
        <v>0</v>
      </c>
      <c r="G1091" s="6" t="n">
        <v>0</v>
      </c>
      <c r="H1091" s="6" t="str">
        <f aca="false">IF(AND(A1091&gt;=Stimuli!$B$2,A1091&lt;=Stimuli!$C$2),Stimuli!$A$2,IF(AND(A1091&gt;=Stimuli!$B$3,A1091&lt;=Stimuli!$C$3),Stimuli!$A$3,IF(AND(A1091&gt;=Stimuli!$B$4,A1091&lt;=Stimuli!$C$4),Stimuli!$A$4,"")))</f>
        <v>01 Quiet baseline (60s)</v>
      </c>
      <c r="I1091" s="6" t="n">
        <f aca="false">(B1091-B1090)/((A1091-A1090)/1000)</f>
        <v>-0.750183150183062</v>
      </c>
      <c r="J1091" s="6" t="n">
        <f aca="false">IF(OR(B1091&lt;Rules!$B$2,B1091&gt;Rules!$B$3,ABS(I1091)&gt;Rules!$B$4,OR(B1092&lt;Rules!$B$2,B1092&gt;Rules!$B$3,ABS(I1092)&gt;Rules!$B$4)),1,0)</f>
        <v>0</v>
      </c>
      <c r="K1091" s="6" t="str">
        <f aca="false">IF(F1091=1,COUNTIF($F$2:F1091,1),"")</f>
        <v/>
      </c>
    </row>
    <row r="1092" customFormat="false" ht="15" hidden="false" customHeight="false" outlineLevel="0" collapsed="false">
      <c r="A1092" s="6" t="n">
        <v>8667.5555</v>
      </c>
      <c r="B1092" s="6" t="n">
        <v>1.84542124542125</v>
      </c>
      <c r="C1092" s="6" t="n">
        <v>88</v>
      </c>
      <c r="D1092" s="6" t="n">
        <v>-1</v>
      </c>
      <c r="E1092" s="6" t="n">
        <v>1.82344322344322</v>
      </c>
      <c r="F1092" s="6" t="n">
        <v>0</v>
      </c>
      <c r="G1092" s="6" t="n">
        <v>0</v>
      </c>
      <c r="H1092" s="6" t="str">
        <f aca="false">IF(AND(A1092&gt;=Stimuli!$B$2,A1092&lt;=Stimuli!$C$2),Stimuli!$A$2,IF(AND(A1092&gt;=Stimuli!$B$3,A1092&lt;=Stimuli!$C$3),Stimuli!$A$3,IF(AND(A1092&gt;=Stimuli!$B$4,A1092&lt;=Stimuli!$C$4),Stimuli!$A$4,"")))</f>
        <v>01 Quiet baseline (60s)</v>
      </c>
      <c r="I1092" s="6" t="n">
        <f aca="false">(B1092-B1091)/((A1092-A1091)/1000)</f>
        <v>0.750183150183062</v>
      </c>
      <c r="J1092" s="6" t="n">
        <f aca="false">IF(OR(B1092&lt;Rules!$B$2,B1092&gt;Rules!$B$3,ABS(I1092)&gt;Rules!$B$4,OR(B1093&lt;Rules!$B$2,B1093&gt;Rules!$B$3,ABS(I1093)&gt;Rules!$B$4)),1,0)</f>
        <v>0</v>
      </c>
      <c r="K1092" s="6" t="str">
        <f aca="false">IF(F1092=1,COUNTIF($F$2:F1092,1),"")</f>
        <v/>
      </c>
    </row>
    <row r="1093" customFormat="false" ht="15" hidden="false" customHeight="false" outlineLevel="0" collapsed="false">
      <c r="A1093" s="6" t="n">
        <v>8675.368</v>
      </c>
      <c r="B1093" s="6" t="n">
        <v>1.83809523809524</v>
      </c>
      <c r="C1093" s="6" t="n">
        <v>88</v>
      </c>
      <c r="D1093" s="6" t="n">
        <v>-1</v>
      </c>
      <c r="E1093" s="6" t="n">
        <v>1.82344322344322</v>
      </c>
      <c r="F1093" s="6" t="n">
        <v>0</v>
      </c>
      <c r="G1093" s="6" t="n">
        <v>0</v>
      </c>
      <c r="H1093" s="6" t="str">
        <f aca="false">IF(AND(A1093&gt;=Stimuli!$B$2,A1093&lt;=Stimuli!$C$2),Stimuli!$A$2,IF(AND(A1093&gt;=Stimuli!$B$3,A1093&lt;=Stimuli!$C$3),Stimuli!$A$3,IF(AND(A1093&gt;=Stimuli!$B$4,A1093&lt;=Stimuli!$C$4),Stimuli!$A$4,"")))</f>
        <v>01 Quiet baseline (60s)</v>
      </c>
      <c r="I1093" s="6" t="n">
        <f aca="false">(B1093-B1092)/((A1093-A1092)/1000)</f>
        <v>-0.937728937728906</v>
      </c>
      <c r="J1093" s="6" t="n">
        <f aca="false">IF(OR(B1093&lt;Rules!$B$2,B1093&gt;Rules!$B$3,ABS(I1093)&gt;Rules!$B$4,OR(B1094&lt;Rules!$B$2,B1094&gt;Rules!$B$3,ABS(I1094)&gt;Rules!$B$4)),1,0)</f>
        <v>0</v>
      </c>
      <c r="K1093" s="6" t="str">
        <f aca="false">IF(F1093=1,COUNTIF($F$2:F1093,1),"")</f>
        <v/>
      </c>
    </row>
    <row r="1094" customFormat="false" ht="15" hidden="false" customHeight="false" outlineLevel="0" collapsed="false">
      <c r="A1094" s="6" t="n">
        <v>8683.1805</v>
      </c>
      <c r="B1094" s="6" t="n">
        <v>1.84542124542125</v>
      </c>
      <c r="C1094" s="6" t="n">
        <v>88</v>
      </c>
      <c r="D1094" s="6" t="n">
        <v>-1</v>
      </c>
      <c r="E1094" s="6" t="n">
        <v>1.82344322344322</v>
      </c>
      <c r="F1094" s="6" t="n">
        <v>0</v>
      </c>
      <c r="G1094" s="6" t="n">
        <v>0</v>
      </c>
      <c r="H1094" s="6" t="str">
        <f aca="false">IF(AND(A1094&gt;=Stimuli!$B$2,A1094&lt;=Stimuli!$C$2),Stimuli!$A$2,IF(AND(A1094&gt;=Stimuli!$B$3,A1094&lt;=Stimuli!$C$3),Stimuli!$A$3,IF(AND(A1094&gt;=Stimuli!$B$4,A1094&lt;=Stimuli!$C$4),Stimuli!$A$4,"")))</f>
        <v>01 Quiet baseline (60s)</v>
      </c>
      <c r="I1094" s="6" t="n">
        <f aca="false">(B1094-B1093)/((A1094-A1093)/1000)</f>
        <v>0.937728937728906</v>
      </c>
      <c r="J1094" s="6" t="n">
        <f aca="false">IF(OR(B1094&lt;Rules!$B$2,B1094&gt;Rules!$B$3,ABS(I1094)&gt;Rules!$B$4,OR(B1095&lt;Rules!$B$2,B1095&gt;Rules!$B$3,ABS(I1095)&gt;Rules!$B$4)),1,0)</f>
        <v>0</v>
      </c>
      <c r="K1094" s="6" t="str">
        <f aca="false">IF(F1094=1,COUNTIF($F$2:F1094,1),"")</f>
        <v/>
      </c>
    </row>
    <row r="1095" customFormat="false" ht="15" hidden="false" customHeight="false" outlineLevel="0" collapsed="false">
      <c r="A1095" s="6" t="n">
        <v>8690.993</v>
      </c>
      <c r="B1095" s="6" t="n">
        <v>1.83809523809524</v>
      </c>
      <c r="C1095" s="6" t="n">
        <v>88</v>
      </c>
      <c r="D1095" s="6" t="n">
        <v>-1</v>
      </c>
      <c r="E1095" s="6" t="n">
        <v>1.82344322344322</v>
      </c>
      <c r="F1095" s="6" t="n">
        <v>0</v>
      </c>
      <c r="G1095" s="6" t="n">
        <v>0</v>
      </c>
      <c r="H1095" s="6" t="str">
        <f aca="false">IF(AND(A1095&gt;=Stimuli!$B$2,A1095&lt;=Stimuli!$C$2),Stimuli!$A$2,IF(AND(A1095&gt;=Stimuli!$B$3,A1095&lt;=Stimuli!$C$3),Stimuli!$A$3,IF(AND(A1095&gt;=Stimuli!$B$4,A1095&lt;=Stimuli!$C$4),Stimuli!$A$4,"")))</f>
        <v>01 Quiet baseline (60s)</v>
      </c>
      <c r="I1095" s="6" t="n">
        <f aca="false">(B1095-B1094)/((A1095-A1094)/1000)</f>
        <v>-0.937728937728906</v>
      </c>
      <c r="J1095" s="6" t="n">
        <f aca="false">IF(OR(B1095&lt;Rules!$B$2,B1095&gt;Rules!$B$3,ABS(I1095)&gt;Rules!$B$4,OR(B1096&lt;Rules!$B$2,B1096&gt;Rules!$B$3,ABS(I1096)&gt;Rules!$B$4)),1,0)</f>
        <v>0</v>
      </c>
      <c r="K1095" s="6" t="str">
        <f aca="false">IF(F1095=1,COUNTIF($F$2:F1095,1),"")</f>
        <v/>
      </c>
    </row>
    <row r="1096" customFormat="false" ht="15" hidden="false" customHeight="false" outlineLevel="0" collapsed="false">
      <c r="A1096" s="6" t="n">
        <v>8698.8055</v>
      </c>
      <c r="B1096" s="6" t="n">
        <v>1.84395604395604</v>
      </c>
      <c r="C1096" s="6" t="n">
        <v>88</v>
      </c>
      <c r="D1096" s="6" t="n">
        <v>-1</v>
      </c>
      <c r="E1096" s="6" t="n">
        <v>1.82344322344322</v>
      </c>
      <c r="F1096" s="6" t="n">
        <v>0</v>
      </c>
      <c r="G1096" s="6" t="n">
        <v>0</v>
      </c>
      <c r="H1096" s="6" t="str">
        <f aca="false">IF(AND(A1096&gt;=Stimuli!$B$2,A1096&lt;=Stimuli!$C$2),Stimuli!$A$2,IF(AND(A1096&gt;=Stimuli!$B$3,A1096&lt;=Stimuli!$C$3),Stimuli!$A$3,IF(AND(A1096&gt;=Stimuli!$B$4,A1096&lt;=Stimuli!$C$4),Stimuli!$A$4,"")))</f>
        <v>01 Quiet baseline (60s)</v>
      </c>
      <c r="I1096" s="6" t="n">
        <f aca="false">(B1096-B1095)/((A1096-A1095)/1000)</f>
        <v>0.750183150183176</v>
      </c>
      <c r="J1096" s="6" t="n">
        <f aca="false">IF(OR(B1096&lt;Rules!$B$2,B1096&gt;Rules!$B$3,ABS(I1096)&gt;Rules!$B$4,OR(B1097&lt;Rules!$B$2,B1097&gt;Rules!$B$3,ABS(I1097)&gt;Rules!$B$4)),1,0)</f>
        <v>0</v>
      </c>
      <c r="K1096" s="6" t="str">
        <f aca="false">IF(F1096=1,COUNTIF($F$2:F1096,1),"")</f>
        <v/>
      </c>
    </row>
    <row r="1097" customFormat="false" ht="15" hidden="false" customHeight="false" outlineLevel="0" collapsed="false">
      <c r="A1097" s="6" t="n">
        <v>8706.618</v>
      </c>
      <c r="B1097" s="6" t="n">
        <v>1.83809523809524</v>
      </c>
      <c r="C1097" s="6" t="n">
        <v>88</v>
      </c>
      <c r="D1097" s="6" t="n">
        <v>-1</v>
      </c>
      <c r="E1097" s="6" t="n">
        <v>1.82344322344322</v>
      </c>
      <c r="F1097" s="6" t="n">
        <v>0</v>
      </c>
      <c r="G1097" s="6" t="n">
        <v>0</v>
      </c>
      <c r="H1097" s="6" t="str">
        <f aca="false">IF(AND(A1097&gt;=Stimuli!$B$2,A1097&lt;=Stimuli!$C$2),Stimuli!$A$2,IF(AND(A1097&gt;=Stimuli!$B$3,A1097&lt;=Stimuli!$C$3),Stimuli!$A$3,IF(AND(A1097&gt;=Stimuli!$B$4,A1097&lt;=Stimuli!$C$4),Stimuli!$A$4,"")))</f>
        <v>01 Quiet baseline (60s)</v>
      </c>
      <c r="I1097" s="6" t="n">
        <f aca="false">(B1097-B1096)/((A1097-A1096)/1000)</f>
        <v>-0.750183150183176</v>
      </c>
      <c r="J1097" s="6" t="n">
        <f aca="false">IF(OR(B1097&lt;Rules!$B$2,B1097&gt;Rules!$B$3,ABS(I1097)&gt;Rules!$B$4,OR(B1098&lt;Rules!$B$2,B1098&gt;Rules!$B$3,ABS(I1098)&gt;Rules!$B$4)),1,0)</f>
        <v>0</v>
      </c>
      <c r="K1097" s="6" t="str">
        <f aca="false">IF(F1097=1,COUNTIF($F$2:F1097,1),"")</f>
        <v/>
      </c>
    </row>
    <row r="1098" customFormat="false" ht="15" hidden="false" customHeight="false" outlineLevel="0" collapsed="false">
      <c r="A1098" s="6" t="n">
        <v>8714.4305</v>
      </c>
      <c r="B1098" s="6" t="n">
        <v>1.84102564102564</v>
      </c>
      <c r="C1098" s="6" t="n">
        <v>88</v>
      </c>
      <c r="D1098" s="6" t="n">
        <v>-1</v>
      </c>
      <c r="E1098" s="6" t="n">
        <v>1.82197802197802</v>
      </c>
      <c r="F1098" s="6" t="n">
        <v>0</v>
      </c>
      <c r="G1098" s="6" t="n">
        <v>0</v>
      </c>
      <c r="H1098" s="6" t="str">
        <f aca="false">IF(AND(A1098&gt;=Stimuli!$B$2,A1098&lt;=Stimuli!$C$2),Stimuli!$A$2,IF(AND(A1098&gt;=Stimuli!$B$3,A1098&lt;=Stimuli!$C$3),Stimuli!$A$3,IF(AND(A1098&gt;=Stimuli!$B$4,A1098&lt;=Stimuli!$C$4),Stimuli!$A$4,"")))</f>
        <v>01 Quiet baseline (60s)</v>
      </c>
      <c r="I1098" s="6" t="n">
        <f aca="false">(B1098-B1097)/((A1098-A1097)/1000)</f>
        <v>0.375091575091574</v>
      </c>
      <c r="J1098" s="6" t="n">
        <f aca="false">IF(OR(B1098&lt;Rules!$B$2,B1098&gt;Rules!$B$3,ABS(I1098)&gt;Rules!$B$4,OR(B1099&lt;Rules!$B$2,B1099&gt;Rules!$B$3,ABS(I1099)&gt;Rules!$B$4)),1,0)</f>
        <v>0</v>
      </c>
      <c r="K1098" s="6" t="str">
        <f aca="false">IF(F1098=1,COUNTIF($F$2:F1098,1),"")</f>
        <v/>
      </c>
    </row>
    <row r="1099" customFormat="false" ht="15" hidden="false" customHeight="false" outlineLevel="0" collapsed="false">
      <c r="A1099" s="6" t="n">
        <v>8722.243</v>
      </c>
      <c r="B1099" s="6" t="n">
        <v>1.83809523809524</v>
      </c>
      <c r="C1099" s="6" t="n">
        <v>88</v>
      </c>
      <c r="D1099" s="6" t="n">
        <v>-1</v>
      </c>
      <c r="E1099" s="6" t="n">
        <v>1.82197802197802</v>
      </c>
      <c r="F1099" s="6" t="n">
        <v>0</v>
      </c>
      <c r="G1099" s="6" t="n">
        <v>0</v>
      </c>
      <c r="H1099" s="6" t="str">
        <f aca="false">IF(AND(A1099&gt;=Stimuli!$B$2,A1099&lt;=Stimuli!$C$2),Stimuli!$A$2,IF(AND(A1099&gt;=Stimuli!$B$3,A1099&lt;=Stimuli!$C$3),Stimuli!$A$3,IF(AND(A1099&gt;=Stimuli!$B$4,A1099&lt;=Stimuli!$C$4),Stimuli!$A$4,"")))</f>
        <v>01 Quiet baseline (60s)</v>
      </c>
      <c r="I1099" s="6" t="n">
        <f aca="false">(B1099-B1098)/((A1099-A1098)/1000)</f>
        <v>-0.375091575091574</v>
      </c>
      <c r="J1099" s="6" t="n">
        <f aca="false">IF(OR(B1099&lt;Rules!$B$2,B1099&gt;Rules!$B$3,ABS(I1099)&gt;Rules!$B$4,OR(B1100&lt;Rules!$B$2,B1100&gt;Rules!$B$3,ABS(I1100)&gt;Rules!$B$4)),1,0)</f>
        <v>0</v>
      </c>
      <c r="K1099" s="6" t="str">
        <f aca="false">IF(F1099=1,COUNTIF($F$2:F1099,1),"")</f>
        <v/>
      </c>
    </row>
    <row r="1100" customFormat="false" ht="15" hidden="false" customHeight="false" outlineLevel="0" collapsed="false">
      <c r="A1100" s="6" t="n">
        <v>8730.0555</v>
      </c>
      <c r="B1100" s="6" t="n">
        <v>1.83956043956044</v>
      </c>
      <c r="C1100" s="6" t="n">
        <v>88</v>
      </c>
      <c r="D1100" s="6" t="n">
        <v>-1</v>
      </c>
      <c r="E1100" s="6" t="n">
        <v>1.82197802197802</v>
      </c>
      <c r="F1100" s="6" t="n">
        <v>0</v>
      </c>
      <c r="G1100" s="6" t="n">
        <v>0</v>
      </c>
      <c r="H1100" s="6" t="str">
        <f aca="false">IF(AND(A1100&gt;=Stimuli!$B$2,A1100&lt;=Stimuli!$C$2),Stimuli!$A$2,IF(AND(A1100&gt;=Stimuli!$B$3,A1100&lt;=Stimuli!$C$3),Stimuli!$A$3,IF(AND(A1100&gt;=Stimuli!$B$4,A1100&lt;=Stimuli!$C$4),Stimuli!$A$4,"")))</f>
        <v>01 Quiet baseline (60s)</v>
      </c>
      <c r="I1100" s="6" t="n">
        <f aca="false">(B1100-B1099)/((A1100-A1099)/1000)</f>
        <v>0.187545787545844</v>
      </c>
      <c r="J1100" s="6" t="n">
        <f aca="false">IF(OR(B1100&lt;Rules!$B$2,B1100&gt;Rules!$B$3,ABS(I1100)&gt;Rules!$B$4,OR(B1101&lt;Rules!$B$2,B1101&gt;Rules!$B$3,ABS(I1101)&gt;Rules!$B$4)),1,0)</f>
        <v>0</v>
      </c>
      <c r="K1100" s="6" t="str">
        <f aca="false">IF(F1100=1,COUNTIF($F$2:F1100,1),"")</f>
        <v/>
      </c>
    </row>
    <row r="1101" customFormat="false" ht="15" hidden="false" customHeight="false" outlineLevel="0" collapsed="false">
      <c r="A1101" s="6" t="n">
        <v>8737.868</v>
      </c>
      <c r="B1101" s="6" t="n">
        <v>1.83809523809524</v>
      </c>
      <c r="C1101" s="6" t="n">
        <v>88</v>
      </c>
      <c r="D1101" s="6" t="n">
        <v>-1</v>
      </c>
      <c r="E1101" s="6" t="n">
        <v>1.82197802197802</v>
      </c>
      <c r="F1101" s="6" t="n">
        <v>0</v>
      </c>
      <c r="G1101" s="6" t="n">
        <v>0</v>
      </c>
      <c r="H1101" s="6" t="str">
        <f aca="false">IF(AND(A1101&gt;=Stimuli!$B$2,A1101&lt;=Stimuli!$C$2),Stimuli!$A$2,IF(AND(A1101&gt;=Stimuli!$B$3,A1101&lt;=Stimuli!$C$3),Stimuli!$A$3,IF(AND(A1101&gt;=Stimuli!$B$4,A1101&lt;=Stimuli!$C$4),Stimuli!$A$4,"")))</f>
        <v>01 Quiet baseline (60s)</v>
      </c>
      <c r="I1101" s="6" t="n">
        <f aca="false">(B1101-B1100)/((A1101-A1100)/1000)</f>
        <v>-0.187545787545844</v>
      </c>
      <c r="J1101" s="6" t="n">
        <f aca="false">IF(OR(B1101&lt;Rules!$B$2,B1101&gt;Rules!$B$3,ABS(I1101)&gt;Rules!$B$4,OR(B1102&lt;Rules!$B$2,B1102&gt;Rules!$B$3,ABS(I1102)&gt;Rules!$B$4)),1,0)</f>
        <v>0</v>
      </c>
      <c r="K1101" s="6" t="str">
        <f aca="false">IF(F1101=1,COUNTIF($F$2:F1101,1),"")</f>
        <v/>
      </c>
    </row>
    <row r="1102" customFormat="false" ht="15" hidden="false" customHeight="false" outlineLevel="0" collapsed="false">
      <c r="A1102" s="6" t="n">
        <v>8745.6805</v>
      </c>
      <c r="B1102" s="6" t="n">
        <v>1.83809523809524</v>
      </c>
      <c r="C1102" s="6" t="n">
        <v>88</v>
      </c>
      <c r="D1102" s="6" t="n">
        <v>-1</v>
      </c>
      <c r="E1102" s="6" t="n">
        <v>1.82197802197802</v>
      </c>
      <c r="F1102" s="6" t="n">
        <v>0</v>
      </c>
      <c r="G1102" s="6" t="n">
        <v>0</v>
      </c>
      <c r="H1102" s="6" t="str">
        <f aca="false">IF(AND(A1102&gt;=Stimuli!$B$2,A1102&lt;=Stimuli!$C$2),Stimuli!$A$2,IF(AND(A1102&gt;=Stimuli!$B$3,A1102&lt;=Stimuli!$C$3),Stimuli!$A$3,IF(AND(A1102&gt;=Stimuli!$B$4,A1102&lt;=Stimuli!$C$4),Stimuli!$A$4,"")))</f>
        <v>01 Quiet baseline (60s)</v>
      </c>
      <c r="I1102" s="6" t="n">
        <f aca="false">(B1102-B1101)/((A1102-A1101)/1000)</f>
        <v>0</v>
      </c>
      <c r="J1102" s="6" t="n">
        <f aca="false">IF(OR(B1102&lt;Rules!$B$2,B1102&gt;Rules!$B$3,ABS(I1102)&gt;Rules!$B$4,OR(B1103&lt;Rules!$B$2,B1103&gt;Rules!$B$3,ABS(I1103)&gt;Rules!$B$4)),1,0)</f>
        <v>0</v>
      </c>
      <c r="K1102" s="6" t="str">
        <f aca="false">IF(F1102=1,COUNTIF($F$2:F1102,1),"")</f>
        <v/>
      </c>
    </row>
    <row r="1103" customFormat="false" ht="15" hidden="false" customHeight="false" outlineLevel="0" collapsed="false">
      <c r="A1103" s="6" t="n">
        <v>8753.493</v>
      </c>
      <c r="B1103" s="6" t="n">
        <v>1.83956043956044</v>
      </c>
      <c r="C1103" s="6" t="n">
        <v>88</v>
      </c>
      <c r="D1103" s="6" t="n">
        <v>-1</v>
      </c>
      <c r="E1103" s="6" t="n">
        <v>1.82197802197802</v>
      </c>
      <c r="F1103" s="6" t="n">
        <v>0</v>
      </c>
      <c r="G1103" s="6" t="n">
        <v>0</v>
      </c>
      <c r="H1103" s="6" t="str">
        <f aca="false">IF(AND(A1103&gt;=Stimuli!$B$2,A1103&lt;=Stimuli!$C$2),Stimuli!$A$2,IF(AND(A1103&gt;=Stimuli!$B$3,A1103&lt;=Stimuli!$C$3),Stimuli!$A$3,IF(AND(A1103&gt;=Stimuli!$B$4,A1103&lt;=Stimuli!$C$4),Stimuli!$A$4,"")))</f>
        <v>01 Quiet baseline (60s)</v>
      </c>
      <c r="I1103" s="6" t="n">
        <f aca="false">(B1103-B1102)/((A1103-A1102)/1000)</f>
        <v>0.187545787545844</v>
      </c>
      <c r="J1103" s="6" t="n">
        <f aca="false">IF(OR(B1103&lt;Rules!$B$2,B1103&gt;Rules!$B$3,ABS(I1103)&gt;Rules!$B$4,OR(B1104&lt;Rules!$B$2,B1104&gt;Rules!$B$3,ABS(I1104)&gt;Rules!$B$4)),1,0)</f>
        <v>0</v>
      </c>
      <c r="K1103" s="6" t="str">
        <f aca="false">IF(F1103=1,COUNTIF($F$2:F1103,1),"")</f>
        <v/>
      </c>
    </row>
    <row r="1104" customFormat="false" ht="15" hidden="false" customHeight="false" outlineLevel="0" collapsed="false">
      <c r="A1104" s="6" t="n">
        <v>8761.3055</v>
      </c>
      <c r="B1104" s="6" t="n">
        <v>1.83516483516484</v>
      </c>
      <c r="C1104" s="6" t="n">
        <v>88</v>
      </c>
      <c r="D1104" s="6" t="n">
        <v>-1</v>
      </c>
      <c r="E1104" s="6" t="n">
        <v>1.82197802197802</v>
      </c>
      <c r="F1104" s="6" t="n">
        <v>0</v>
      </c>
      <c r="G1104" s="6" t="n">
        <v>0</v>
      </c>
      <c r="H1104" s="6" t="str">
        <f aca="false">IF(AND(A1104&gt;=Stimuli!$B$2,A1104&lt;=Stimuli!$C$2),Stimuli!$A$2,IF(AND(A1104&gt;=Stimuli!$B$3,A1104&lt;=Stimuli!$C$3),Stimuli!$A$3,IF(AND(A1104&gt;=Stimuli!$B$4,A1104&lt;=Stimuli!$C$4),Stimuli!$A$4,"")))</f>
        <v>01 Quiet baseline (60s)</v>
      </c>
      <c r="I1104" s="6" t="n">
        <f aca="false">(B1104-B1103)/((A1104-A1103)/1000)</f>
        <v>-0.562637362637418</v>
      </c>
      <c r="J1104" s="6" t="n">
        <f aca="false">IF(OR(B1104&lt;Rules!$B$2,B1104&gt;Rules!$B$3,ABS(I1104)&gt;Rules!$B$4,OR(B1105&lt;Rules!$B$2,B1105&gt;Rules!$B$3,ABS(I1105)&gt;Rules!$B$4)),1,0)</f>
        <v>0</v>
      </c>
      <c r="K1104" s="6" t="str">
        <f aca="false">IF(F1104=1,COUNTIF($F$2:F1104,1),"")</f>
        <v/>
      </c>
    </row>
    <row r="1105" customFormat="false" ht="15" hidden="false" customHeight="false" outlineLevel="0" collapsed="false">
      <c r="A1105" s="6" t="n">
        <v>8769.118</v>
      </c>
      <c r="B1105" s="6" t="n">
        <v>1.83956043956044</v>
      </c>
      <c r="C1105" s="6" t="n">
        <v>88</v>
      </c>
      <c r="D1105" s="6" t="n">
        <v>-1</v>
      </c>
      <c r="E1105" s="6" t="n">
        <v>1.82197802197802</v>
      </c>
      <c r="F1105" s="6" t="n">
        <v>0</v>
      </c>
      <c r="G1105" s="6" t="n">
        <v>0</v>
      </c>
      <c r="H1105" s="6" t="str">
        <f aca="false">IF(AND(A1105&gt;=Stimuli!$B$2,A1105&lt;=Stimuli!$C$2),Stimuli!$A$2,IF(AND(A1105&gt;=Stimuli!$B$3,A1105&lt;=Stimuli!$C$3),Stimuli!$A$3,IF(AND(A1105&gt;=Stimuli!$B$4,A1105&lt;=Stimuli!$C$4),Stimuli!$A$4,"")))</f>
        <v>01 Quiet baseline (60s)</v>
      </c>
      <c r="I1105" s="6" t="n">
        <f aca="false">(B1105-B1104)/((A1105-A1104)/1000)</f>
        <v>0.562637362637418</v>
      </c>
      <c r="J1105" s="6" t="n">
        <f aca="false">IF(OR(B1105&lt;Rules!$B$2,B1105&gt;Rules!$B$3,ABS(I1105)&gt;Rules!$B$4,OR(B1106&lt;Rules!$B$2,B1106&gt;Rules!$B$3,ABS(I1106)&gt;Rules!$B$4)),1,0)</f>
        <v>0</v>
      </c>
      <c r="K1105" s="6" t="str">
        <f aca="false">IF(F1105=1,COUNTIF($F$2:F1105,1),"")</f>
        <v/>
      </c>
    </row>
    <row r="1106" customFormat="false" ht="15" hidden="false" customHeight="false" outlineLevel="0" collapsed="false">
      <c r="A1106" s="6" t="n">
        <v>8776.9305</v>
      </c>
      <c r="B1106" s="6" t="n">
        <v>1.83369963369963</v>
      </c>
      <c r="C1106" s="6" t="n">
        <v>88</v>
      </c>
      <c r="D1106" s="6" t="n">
        <v>-1</v>
      </c>
      <c r="E1106" s="6" t="n">
        <v>1.82197802197802</v>
      </c>
      <c r="F1106" s="6" t="n">
        <v>0</v>
      </c>
      <c r="G1106" s="6" t="n">
        <v>0</v>
      </c>
      <c r="H1106" s="6" t="str">
        <f aca="false">IF(AND(A1106&gt;=Stimuli!$B$2,A1106&lt;=Stimuli!$C$2),Stimuli!$A$2,IF(AND(A1106&gt;=Stimuli!$B$3,A1106&lt;=Stimuli!$C$3),Stimuli!$A$3,IF(AND(A1106&gt;=Stimuli!$B$4,A1106&lt;=Stimuli!$C$4),Stimuli!$A$4,"")))</f>
        <v>01 Quiet baseline (60s)</v>
      </c>
      <c r="I1106" s="6" t="n">
        <f aca="false">(B1106-B1105)/((A1106-A1105)/1000)</f>
        <v>-0.75018315018329</v>
      </c>
      <c r="J1106" s="6" t="n">
        <f aca="false">IF(OR(B1106&lt;Rules!$B$2,B1106&gt;Rules!$B$3,ABS(I1106)&gt;Rules!$B$4,OR(B1107&lt;Rules!$B$2,B1107&gt;Rules!$B$3,ABS(I1107)&gt;Rules!$B$4)),1,0)</f>
        <v>0</v>
      </c>
      <c r="K1106" s="6" t="str">
        <f aca="false">IF(F1106=1,COUNTIF($F$2:F1106,1),"")</f>
        <v/>
      </c>
    </row>
    <row r="1107" customFormat="false" ht="15" hidden="false" customHeight="false" outlineLevel="0" collapsed="false">
      <c r="A1107" s="6" t="n">
        <v>8784.743</v>
      </c>
      <c r="B1107" s="6" t="n">
        <v>1.83956043956044</v>
      </c>
      <c r="C1107" s="6" t="n">
        <v>88</v>
      </c>
      <c r="D1107" s="6" t="n">
        <v>-1</v>
      </c>
      <c r="E1107" s="6" t="n">
        <v>1.82197802197802</v>
      </c>
      <c r="F1107" s="6" t="n">
        <v>0</v>
      </c>
      <c r="G1107" s="6" t="n">
        <v>0</v>
      </c>
      <c r="H1107" s="6" t="str">
        <f aca="false">IF(AND(A1107&gt;=Stimuli!$B$2,A1107&lt;=Stimuli!$C$2),Stimuli!$A$2,IF(AND(A1107&gt;=Stimuli!$B$3,A1107&lt;=Stimuli!$C$3),Stimuli!$A$3,IF(AND(A1107&gt;=Stimuli!$B$4,A1107&lt;=Stimuli!$C$4),Stimuli!$A$4,"")))</f>
        <v>01 Quiet baseline (60s)</v>
      </c>
      <c r="I1107" s="6" t="n">
        <f aca="false">(B1107-B1106)/((A1107-A1106)/1000)</f>
        <v>0.75018315018329</v>
      </c>
      <c r="J1107" s="6" t="n">
        <f aca="false">IF(OR(B1107&lt;Rules!$B$2,B1107&gt;Rules!$B$3,ABS(I1107)&gt;Rules!$B$4,OR(B1108&lt;Rules!$B$2,B1108&gt;Rules!$B$3,ABS(I1108)&gt;Rules!$B$4)),1,0)</f>
        <v>0</v>
      </c>
      <c r="K1107" s="6" t="str">
        <f aca="false">IF(F1107=1,COUNTIF($F$2:F1107,1),"")</f>
        <v/>
      </c>
    </row>
    <row r="1108" customFormat="false" ht="15" hidden="false" customHeight="false" outlineLevel="0" collapsed="false">
      <c r="A1108" s="6" t="n">
        <v>8792.5555</v>
      </c>
      <c r="B1108" s="6" t="n">
        <v>1.83076923076923</v>
      </c>
      <c r="C1108" s="6" t="n">
        <v>88</v>
      </c>
      <c r="D1108" s="6" t="n">
        <v>-1</v>
      </c>
      <c r="E1108" s="6" t="n">
        <v>1.82197802197802</v>
      </c>
      <c r="F1108" s="6" t="n">
        <v>0</v>
      </c>
      <c r="G1108" s="6" t="n">
        <v>0</v>
      </c>
      <c r="H1108" s="6" t="str">
        <f aca="false">IF(AND(A1108&gt;=Stimuli!$B$2,A1108&lt;=Stimuli!$C$2),Stimuli!$A$2,IF(AND(A1108&gt;=Stimuli!$B$3,A1108&lt;=Stimuli!$C$3),Stimuli!$A$3,IF(AND(A1108&gt;=Stimuli!$B$4,A1108&lt;=Stimuli!$C$4),Stimuli!$A$4,"")))</f>
        <v>01 Quiet baseline (60s)</v>
      </c>
      <c r="I1108" s="6" t="n">
        <f aca="false">(B1108-B1107)/((A1108-A1107)/1000)</f>
        <v>-1.12527472527486</v>
      </c>
      <c r="J1108" s="6" t="n">
        <f aca="false">IF(OR(B1108&lt;Rules!$B$2,B1108&gt;Rules!$B$3,ABS(I1108)&gt;Rules!$B$4,OR(B1109&lt;Rules!$B$2,B1109&gt;Rules!$B$3,ABS(I1109)&gt;Rules!$B$4)),1,0)</f>
        <v>0</v>
      </c>
      <c r="K1108" s="6" t="str">
        <f aca="false">IF(F1108=1,COUNTIF($F$2:F1108,1),"")</f>
        <v/>
      </c>
    </row>
    <row r="1109" customFormat="false" ht="15" hidden="false" customHeight="false" outlineLevel="0" collapsed="false">
      <c r="A1109" s="6" t="n">
        <v>8800.368</v>
      </c>
      <c r="B1109" s="6" t="n">
        <v>1.83809523809524</v>
      </c>
      <c r="C1109" s="6" t="n">
        <v>88</v>
      </c>
      <c r="D1109" s="6" t="n">
        <v>-1</v>
      </c>
      <c r="E1109" s="6" t="n">
        <v>1.82197802197802</v>
      </c>
      <c r="F1109" s="6" t="n">
        <v>0</v>
      </c>
      <c r="G1109" s="6" t="n">
        <v>0</v>
      </c>
      <c r="H1109" s="6" t="str">
        <f aca="false">IF(AND(A1109&gt;=Stimuli!$B$2,A1109&lt;=Stimuli!$C$2),Stimuli!$A$2,IF(AND(A1109&gt;=Stimuli!$B$3,A1109&lt;=Stimuli!$C$3),Stimuli!$A$3,IF(AND(A1109&gt;=Stimuli!$B$4,A1109&lt;=Stimuli!$C$4),Stimuli!$A$4,"")))</f>
        <v>01 Quiet baseline (60s)</v>
      </c>
      <c r="I1109" s="6" t="n">
        <f aca="false">(B1109-B1108)/((A1109-A1108)/1000)</f>
        <v>0.93772893772902</v>
      </c>
      <c r="J1109" s="6" t="n">
        <f aca="false">IF(OR(B1109&lt;Rules!$B$2,B1109&gt;Rules!$B$3,ABS(I1109)&gt;Rules!$B$4,OR(B1110&lt;Rules!$B$2,B1110&gt;Rules!$B$3,ABS(I1110)&gt;Rules!$B$4)),1,0)</f>
        <v>0</v>
      </c>
      <c r="K1109" s="6" t="str">
        <f aca="false">IF(F1109=1,COUNTIF($F$2:F1109,1),"")</f>
        <v/>
      </c>
    </row>
    <row r="1110" customFormat="false" ht="15" hidden="false" customHeight="false" outlineLevel="0" collapsed="false">
      <c r="A1110" s="6" t="n">
        <v>8808.1805</v>
      </c>
      <c r="B1110" s="6" t="n">
        <v>1.82930402930403</v>
      </c>
      <c r="C1110" s="6" t="n">
        <v>88</v>
      </c>
      <c r="D1110" s="6" t="n">
        <v>-1</v>
      </c>
      <c r="E1110" s="6" t="n">
        <v>1.82197802197802</v>
      </c>
      <c r="F1110" s="6" t="n">
        <v>0</v>
      </c>
      <c r="G1110" s="6" t="n">
        <v>0</v>
      </c>
      <c r="H1110" s="6" t="str">
        <f aca="false">IF(AND(A1110&gt;=Stimuli!$B$2,A1110&lt;=Stimuli!$C$2),Stimuli!$A$2,IF(AND(A1110&gt;=Stimuli!$B$3,A1110&lt;=Stimuli!$C$3),Stimuli!$A$3,IF(AND(A1110&gt;=Stimuli!$B$4,A1110&lt;=Stimuli!$C$4),Stimuli!$A$4,"")))</f>
        <v>01 Quiet baseline (60s)</v>
      </c>
      <c r="I1110" s="6" t="n">
        <f aca="false">(B1110-B1109)/((A1110-A1109)/1000)</f>
        <v>-1.12527472527475</v>
      </c>
      <c r="J1110" s="6" t="n">
        <f aca="false">IF(OR(B1110&lt;Rules!$B$2,B1110&gt;Rules!$B$3,ABS(I1110)&gt;Rules!$B$4,OR(B1111&lt;Rules!$B$2,B1111&gt;Rules!$B$3,ABS(I1111)&gt;Rules!$B$4)),1,0)</f>
        <v>0</v>
      </c>
      <c r="K1110" s="6" t="str">
        <f aca="false">IF(F1110=1,COUNTIF($F$2:F1110,1),"")</f>
        <v/>
      </c>
    </row>
    <row r="1111" customFormat="false" ht="15" hidden="false" customHeight="false" outlineLevel="0" collapsed="false">
      <c r="A1111" s="6" t="n">
        <v>8815.993</v>
      </c>
      <c r="B1111" s="6" t="n">
        <v>1.83516483516484</v>
      </c>
      <c r="C1111" s="6" t="n">
        <v>88</v>
      </c>
      <c r="D1111" s="6" t="n">
        <v>-1</v>
      </c>
      <c r="E1111" s="6" t="n">
        <v>1.82197802197802</v>
      </c>
      <c r="F1111" s="6" t="n">
        <v>0</v>
      </c>
      <c r="G1111" s="6" t="n">
        <v>0</v>
      </c>
      <c r="H1111" s="6" t="str">
        <f aca="false">IF(AND(A1111&gt;=Stimuli!$B$2,A1111&lt;=Stimuli!$C$2),Stimuli!$A$2,IF(AND(A1111&gt;=Stimuli!$B$3,A1111&lt;=Stimuli!$C$3),Stimuli!$A$3,IF(AND(A1111&gt;=Stimuli!$B$4,A1111&lt;=Stimuli!$C$4),Stimuli!$A$4,"")))</f>
        <v>01 Quiet baseline (60s)</v>
      </c>
      <c r="I1111" s="6" t="n">
        <f aca="false">(B1111-B1110)/((A1111-A1110)/1000)</f>
        <v>0.750183150183176</v>
      </c>
      <c r="J1111" s="6" t="n">
        <f aca="false">IF(OR(B1111&lt;Rules!$B$2,B1111&gt;Rules!$B$3,ABS(I1111)&gt;Rules!$B$4,OR(B1112&lt;Rules!$B$2,B1112&gt;Rules!$B$3,ABS(I1112)&gt;Rules!$B$4)),1,0)</f>
        <v>0</v>
      </c>
      <c r="K1111" s="6" t="str">
        <f aca="false">IF(F1111=1,COUNTIF($F$2:F1111,1),"")</f>
        <v/>
      </c>
    </row>
    <row r="1112" customFormat="false" ht="15" hidden="false" customHeight="false" outlineLevel="0" collapsed="false">
      <c r="A1112" s="6" t="n">
        <v>8823.8055</v>
      </c>
      <c r="B1112" s="6" t="n">
        <v>1.82930402930403</v>
      </c>
      <c r="C1112" s="6" t="n">
        <v>88</v>
      </c>
      <c r="D1112" s="6" t="n">
        <v>-1</v>
      </c>
      <c r="E1112" s="6" t="n">
        <v>1.82197802197802</v>
      </c>
      <c r="F1112" s="6" t="n">
        <v>0</v>
      </c>
      <c r="G1112" s="6" t="n">
        <v>0</v>
      </c>
      <c r="H1112" s="6" t="str">
        <f aca="false">IF(AND(A1112&gt;=Stimuli!$B$2,A1112&lt;=Stimuli!$C$2),Stimuli!$A$2,IF(AND(A1112&gt;=Stimuli!$B$3,A1112&lt;=Stimuli!$C$3),Stimuli!$A$3,IF(AND(A1112&gt;=Stimuli!$B$4,A1112&lt;=Stimuli!$C$4),Stimuli!$A$4,"")))</f>
        <v>01 Quiet baseline (60s)</v>
      </c>
      <c r="I1112" s="6" t="n">
        <f aca="false">(B1112-B1111)/((A1112-A1111)/1000)</f>
        <v>-0.750183150183176</v>
      </c>
      <c r="J1112" s="6" t="n">
        <f aca="false">IF(OR(B1112&lt;Rules!$B$2,B1112&gt;Rules!$B$3,ABS(I1112)&gt;Rules!$B$4,OR(B1113&lt;Rules!$B$2,B1113&gt;Rules!$B$3,ABS(I1113)&gt;Rules!$B$4)),1,0)</f>
        <v>0</v>
      </c>
      <c r="K1112" s="6" t="str">
        <f aca="false">IF(F1112=1,COUNTIF($F$2:F1112,1),"")</f>
        <v/>
      </c>
    </row>
    <row r="1113" customFormat="false" ht="15" hidden="false" customHeight="false" outlineLevel="0" collapsed="false">
      <c r="A1113" s="6" t="n">
        <v>8831.618</v>
      </c>
      <c r="B1113" s="6" t="n">
        <v>1.83369963369963</v>
      </c>
      <c r="C1113" s="6" t="n">
        <v>88</v>
      </c>
      <c r="D1113" s="6" t="n">
        <v>-1</v>
      </c>
      <c r="E1113" s="6" t="n">
        <v>1.82197802197802</v>
      </c>
      <c r="F1113" s="6" t="n">
        <v>0</v>
      </c>
      <c r="G1113" s="6" t="n">
        <v>0</v>
      </c>
      <c r="H1113" s="6" t="str">
        <f aca="false">IF(AND(A1113&gt;=Stimuli!$B$2,A1113&lt;=Stimuli!$C$2),Stimuli!$A$2,IF(AND(A1113&gt;=Stimuli!$B$3,A1113&lt;=Stimuli!$C$3),Stimuli!$A$3,IF(AND(A1113&gt;=Stimuli!$B$4,A1113&lt;=Stimuli!$C$4),Stimuli!$A$4,"")))</f>
        <v>01 Quiet baseline (60s)</v>
      </c>
      <c r="I1113" s="6" t="n">
        <f aca="false">(B1113-B1112)/((A1113-A1112)/1000)</f>
        <v>0.562637362637304</v>
      </c>
      <c r="J1113" s="6" t="n">
        <f aca="false">IF(OR(B1113&lt;Rules!$B$2,B1113&gt;Rules!$B$3,ABS(I1113)&gt;Rules!$B$4,OR(B1114&lt;Rules!$B$2,B1114&gt;Rules!$B$3,ABS(I1114)&gt;Rules!$B$4)),1,0)</f>
        <v>0</v>
      </c>
      <c r="K1113" s="6" t="str">
        <f aca="false">IF(F1113=1,COUNTIF($F$2:F1113,1),"")</f>
        <v/>
      </c>
    </row>
    <row r="1114" customFormat="false" ht="15" hidden="false" customHeight="false" outlineLevel="0" collapsed="false">
      <c r="A1114" s="6" t="n">
        <v>8839.4305</v>
      </c>
      <c r="B1114" s="6" t="n">
        <v>1.82783882783883</v>
      </c>
      <c r="C1114" s="6" t="n">
        <v>88</v>
      </c>
      <c r="D1114" s="6" t="n">
        <v>-1</v>
      </c>
      <c r="E1114" s="6" t="n">
        <v>1.82197802197802</v>
      </c>
      <c r="F1114" s="6" t="n">
        <v>0</v>
      </c>
      <c r="G1114" s="6" t="n">
        <v>0</v>
      </c>
      <c r="H1114" s="6" t="str">
        <f aca="false">IF(AND(A1114&gt;=Stimuli!$B$2,A1114&lt;=Stimuli!$C$2),Stimuli!$A$2,IF(AND(A1114&gt;=Stimuli!$B$3,A1114&lt;=Stimuli!$C$3),Stimuli!$A$3,IF(AND(A1114&gt;=Stimuli!$B$4,A1114&lt;=Stimuli!$C$4),Stimuli!$A$4,"")))</f>
        <v>01 Quiet baseline (60s)</v>
      </c>
      <c r="I1114" s="6" t="n">
        <f aca="false">(B1114-B1113)/((A1114-A1113)/1000)</f>
        <v>-0.750183150183034</v>
      </c>
      <c r="J1114" s="6" t="n">
        <f aca="false">IF(OR(B1114&lt;Rules!$B$2,B1114&gt;Rules!$B$3,ABS(I1114)&gt;Rules!$B$4,OR(B1115&lt;Rules!$B$2,B1115&gt;Rules!$B$3,ABS(I1115)&gt;Rules!$B$4)),1,0)</f>
        <v>0</v>
      </c>
      <c r="K1114" s="6" t="str">
        <f aca="false">IF(F1114=1,COUNTIF($F$2:F1114,1),"")</f>
        <v/>
      </c>
    </row>
    <row r="1115" customFormat="false" ht="15" hidden="false" customHeight="false" outlineLevel="0" collapsed="false">
      <c r="A1115" s="6" t="n">
        <v>8847.243</v>
      </c>
      <c r="B1115" s="6" t="n">
        <v>1.83076923076923</v>
      </c>
      <c r="C1115" s="6" t="n">
        <v>88</v>
      </c>
      <c r="D1115" s="6" t="n">
        <v>-1</v>
      </c>
      <c r="E1115" s="6" t="n">
        <v>1.82197802197802</v>
      </c>
      <c r="F1115" s="6" t="n">
        <v>0</v>
      </c>
      <c r="G1115" s="6" t="n">
        <v>0</v>
      </c>
      <c r="H1115" s="6" t="str">
        <f aca="false">IF(AND(A1115&gt;=Stimuli!$B$2,A1115&lt;=Stimuli!$C$2),Stimuli!$A$2,IF(AND(A1115&gt;=Stimuli!$B$3,A1115&lt;=Stimuli!$C$3),Stimuli!$A$3,IF(AND(A1115&gt;=Stimuli!$B$4,A1115&lt;=Stimuli!$C$4),Stimuli!$A$4,"")))</f>
        <v>01 Quiet baseline (60s)</v>
      </c>
      <c r="I1115" s="6" t="n">
        <f aca="false">(B1115-B1114)/((A1115-A1114)/1000)</f>
        <v>0.37509157509146</v>
      </c>
      <c r="J1115" s="6" t="n">
        <f aca="false">IF(OR(B1115&lt;Rules!$B$2,B1115&gt;Rules!$B$3,ABS(I1115)&gt;Rules!$B$4,OR(B1116&lt;Rules!$B$2,B1116&gt;Rules!$B$3,ABS(I1116)&gt;Rules!$B$4)),1,0)</f>
        <v>0</v>
      </c>
      <c r="K1115" s="6" t="str">
        <f aca="false">IF(F1115=1,COUNTIF($F$2:F1115,1),"")</f>
        <v/>
      </c>
    </row>
    <row r="1116" customFormat="false" ht="15" hidden="false" customHeight="false" outlineLevel="0" collapsed="false">
      <c r="A1116" s="6" t="n">
        <v>8855.0555</v>
      </c>
      <c r="B1116" s="6" t="n">
        <v>1.82637362637363</v>
      </c>
      <c r="C1116" s="6" t="n">
        <v>88</v>
      </c>
      <c r="D1116" s="6" t="n">
        <v>-1</v>
      </c>
      <c r="E1116" s="6" t="n">
        <v>1.82197802197802</v>
      </c>
      <c r="F1116" s="6" t="n">
        <v>0</v>
      </c>
      <c r="G1116" s="6" t="n">
        <v>0</v>
      </c>
      <c r="H1116" s="6" t="str">
        <f aca="false">IF(AND(A1116&gt;=Stimuli!$B$2,A1116&lt;=Stimuli!$C$2),Stimuli!$A$2,IF(AND(A1116&gt;=Stimuli!$B$3,A1116&lt;=Stimuli!$C$3),Stimuli!$A$3,IF(AND(A1116&gt;=Stimuli!$B$4,A1116&lt;=Stimuli!$C$4),Stimuli!$A$4,"")))</f>
        <v>01 Quiet baseline (60s)</v>
      </c>
      <c r="I1116" s="6" t="n">
        <f aca="false">(B1116-B1115)/((A1116-A1115)/1000)</f>
        <v>-0.562637362637304</v>
      </c>
      <c r="J1116" s="6" t="n">
        <f aca="false">IF(OR(B1116&lt;Rules!$B$2,B1116&gt;Rules!$B$3,ABS(I1116)&gt;Rules!$B$4,OR(B1117&lt;Rules!$B$2,B1117&gt;Rules!$B$3,ABS(I1117)&gt;Rules!$B$4)),1,0)</f>
        <v>0</v>
      </c>
      <c r="K1116" s="6" t="str">
        <f aca="false">IF(F1116=1,COUNTIF($F$2:F1116,1),"")</f>
        <v/>
      </c>
    </row>
    <row r="1117" customFormat="false" ht="15" hidden="false" customHeight="false" outlineLevel="0" collapsed="false">
      <c r="A1117" s="6" t="n">
        <v>8862.868</v>
      </c>
      <c r="B1117" s="6" t="n">
        <v>1.81611721611722</v>
      </c>
      <c r="C1117" s="6" t="n">
        <v>88</v>
      </c>
      <c r="D1117" s="6" t="n">
        <v>-1</v>
      </c>
      <c r="E1117" s="6" t="n">
        <v>1.82197802197802</v>
      </c>
      <c r="F1117" s="6" t="n">
        <v>0</v>
      </c>
      <c r="G1117" s="6" t="n">
        <v>0</v>
      </c>
      <c r="H1117" s="6" t="str">
        <f aca="false">IF(AND(A1117&gt;=Stimuli!$B$2,A1117&lt;=Stimuli!$C$2),Stimuli!$A$2,IF(AND(A1117&gt;=Stimuli!$B$3,A1117&lt;=Stimuli!$C$3),Stimuli!$A$3,IF(AND(A1117&gt;=Stimuli!$B$4,A1117&lt;=Stimuli!$C$4),Stimuli!$A$4,"")))</f>
        <v>01 Quiet baseline (60s)</v>
      </c>
      <c r="I1117" s="6" t="n">
        <f aca="false">(B1117-B1116)/((A1117-A1116)/1000)</f>
        <v>-1.31282051282048</v>
      </c>
      <c r="J1117" s="6" t="n">
        <f aca="false">IF(OR(B1117&lt;Rules!$B$2,B1117&gt;Rules!$B$3,ABS(I1117)&gt;Rules!$B$4,OR(B1118&lt;Rules!$B$2,B1118&gt;Rules!$B$3,ABS(I1118)&gt;Rules!$B$4)),1,0)</f>
        <v>0</v>
      </c>
      <c r="K1117" s="6" t="str">
        <f aca="false">IF(F1117=1,COUNTIF($F$2:F1117,1),"")</f>
        <v/>
      </c>
    </row>
    <row r="1118" customFormat="false" ht="15" hidden="false" customHeight="false" outlineLevel="0" collapsed="false">
      <c r="A1118" s="6" t="n">
        <v>8870.6805</v>
      </c>
      <c r="B1118" s="6" t="n">
        <v>1.81172161172161</v>
      </c>
      <c r="C1118" s="6" t="n">
        <v>88</v>
      </c>
      <c r="D1118" s="6" t="n">
        <v>-1</v>
      </c>
      <c r="E1118" s="6" t="n">
        <v>1.82197802197802</v>
      </c>
      <c r="F1118" s="6" t="n">
        <v>0</v>
      </c>
      <c r="G1118" s="6" t="n">
        <v>0</v>
      </c>
      <c r="H1118" s="6" t="str">
        <f aca="false">IF(AND(A1118&gt;=Stimuli!$B$2,A1118&lt;=Stimuli!$C$2),Stimuli!$A$2,IF(AND(A1118&gt;=Stimuli!$B$3,A1118&lt;=Stimuli!$C$3),Stimuli!$A$3,IF(AND(A1118&gt;=Stimuli!$B$4,A1118&lt;=Stimuli!$C$4),Stimuli!$A$4,"")))</f>
        <v>01 Quiet baseline (60s)</v>
      </c>
      <c r="I1118" s="6" t="n">
        <f aca="false">(B1118-B1117)/((A1118-A1117)/1000)</f>
        <v>-0.562637362637332</v>
      </c>
      <c r="J1118" s="6" t="n">
        <f aca="false">IF(OR(B1118&lt;Rules!$B$2,B1118&gt;Rules!$B$3,ABS(I1118)&gt;Rules!$B$4,OR(B1119&lt;Rules!$B$2,B1119&gt;Rules!$B$3,ABS(I1119)&gt;Rules!$B$4)),1,0)</f>
        <v>0</v>
      </c>
      <c r="K1118" s="6" t="str">
        <f aca="false">IF(F1118=1,COUNTIF($F$2:F1118,1),"")</f>
        <v/>
      </c>
    </row>
    <row r="1119" customFormat="false" ht="15" hidden="false" customHeight="false" outlineLevel="0" collapsed="false">
      <c r="A1119" s="6" t="n">
        <v>8878.493</v>
      </c>
      <c r="B1119" s="6" t="n">
        <v>1.80879120879121</v>
      </c>
      <c r="C1119" s="6" t="n">
        <v>88</v>
      </c>
      <c r="D1119" s="6" t="n">
        <v>-1</v>
      </c>
      <c r="E1119" s="6" t="n">
        <v>1.82051282051282</v>
      </c>
      <c r="F1119" s="6" t="n">
        <v>0</v>
      </c>
      <c r="G1119" s="6" t="n">
        <v>0</v>
      </c>
      <c r="H1119" s="6" t="str">
        <f aca="false">IF(AND(A1119&gt;=Stimuli!$B$2,A1119&lt;=Stimuli!$C$2),Stimuli!$A$2,IF(AND(A1119&gt;=Stimuli!$B$3,A1119&lt;=Stimuli!$C$3),Stimuli!$A$3,IF(AND(A1119&gt;=Stimuli!$B$4,A1119&lt;=Stimuli!$C$4),Stimuli!$A$4,"")))</f>
        <v>01 Quiet baseline (60s)</v>
      </c>
      <c r="I1119" s="6" t="n">
        <f aca="false">(B1119-B1118)/((A1119-A1118)/1000)</f>
        <v>-0.375091575091574</v>
      </c>
      <c r="J1119" s="6" t="n">
        <f aca="false">IF(OR(B1119&lt;Rules!$B$2,B1119&gt;Rules!$B$3,ABS(I1119)&gt;Rules!$B$4,OR(B1120&lt;Rules!$B$2,B1120&gt;Rules!$B$3,ABS(I1120)&gt;Rules!$B$4)),1,0)</f>
        <v>0</v>
      </c>
      <c r="K1119" s="6" t="str">
        <f aca="false">IF(F1119=1,COUNTIF($F$2:F1119,1),"")</f>
        <v/>
      </c>
    </row>
    <row r="1120" customFormat="false" ht="15" hidden="false" customHeight="false" outlineLevel="0" collapsed="false">
      <c r="A1120" s="6" t="n">
        <v>8886.3055</v>
      </c>
      <c r="B1120" s="6" t="n">
        <v>1.81025641025641</v>
      </c>
      <c r="C1120" s="6" t="n">
        <v>88</v>
      </c>
      <c r="D1120" s="6" t="n">
        <v>-1</v>
      </c>
      <c r="E1120" s="6" t="n">
        <v>1.82051282051282</v>
      </c>
      <c r="F1120" s="6" t="n">
        <v>0</v>
      </c>
      <c r="G1120" s="6" t="n">
        <v>0</v>
      </c>
      <c r="H1120" s="6" t="str">
        <f aca="false">IF(AND(A1120&gt;=Stimuli!$B$2,A1120&lt;=Stimuli!$C$2),Stimuli!$A$2,IF(AND(A1120&gt;=Stimuli!$B$3,A1120&lt;=Stimuli!$C$3),Stimuli!$A$3,IF(AND(A1120&gt;=Stimuli!$B$4,A1120&lt;=Stimuli!$C$4),Stimuli!$A$4,"")))</f>
        <v>01 Quiet baseline (60s)</v>
      </c>
      <c r="I1120" s="6" t="n">
        <f aca="false">(B1120-B1119)/((A1120-A1119)/1000)</f>
        <v>0.18754578754573</v>
      </c>
      <c r="J1120" s="6" t="n">
        <f aca="false">IF(OR(B1120&lt;Rules!$B$2,B1120&gt;Rules!$B$3,ABS(I1120)&gt;Rules!$B$4,OR(B1121&lt;Rules!$B$2,B1121&gt;Rules!$B$3,ABS(I1121)&gt;Rules!$B$4)),1,0)</f>
        <v>0</v>
      </c>
      <c r="K1120" s="6" t="str">
        <f aca="false">IF(F1120=1,COUNTIF($F$2:F1120,1),"")</f>
        <v/>
      </c>
    </row>
    <row r="1121" customFormat="false" ht="15" hidden="false" customHeight="false" outlineLevel="0" collapsed="false">
      <c r="A1121" s="6" t="n">
        <v>8894.118</v>
      </c>
      <c r="B1121" s="6" t="n">
        <v>1.80586080586081</v>
      </c>
      <c r="C1121" s="6" t="n">
        <v>88</v>
      </c>
      <c r="D1121" s="6" t="n">
        <v>-1</v>
      </c>
      <c r="E1121" s="6" t="n">
        <v>1.82051282051282</v>
      </c>
      <c r="F1121" s="6" t="n">
        <v>0</v>
      </c>
      <c r="G1121" s="6" t="n">
        <v>0</v>
      </c>
      <c r="H1121" s="6" t="str">
        <f aca="false">IF(AND(A1121&gt;=Stimuli!$B$2,A1121&lt;=Stimuli!$C$2),Stimuli!$A$2,IF(AND(A1121&gt;=Stimuli!$B$3,A1121&lt;=Stimuli!$C$3),Stimuli!$A$3,IF(AND(A1121&gt;=Stimuli!$B$4,A1121&lt;=Stimuli!$C$4),Stimuli!$A$4,"")))</f>
        <v>01 Quiet baseline (60s)</v>
      </c>
      <c r="I1121" s="6" t="n">
        <f aca="false">(B1121-B1120)/((A1121-A1120)/1000)</f>
        <v>-0.562637362637304</v>
      </c>
      <c r="J1121" s="6" t="n">
        <f aca="false">IF(OR(B1121&lt;Rules!$B$2,B1121&gt;Rules!$B$3,ABS(I1121)&gt;Rules!$B$4,OR(B1122&lt;Rules!$B$2,B1122&gt;Rules!$B$3,ABS(I1122)&gt;Rules!$B$4)),1,0)</f>
        <v>0</v>
      </c>
      <c r="K1121" s="6" t="str">
        <f aca="false">IF(F1121=1,COUNTIF($F$2:F1121,1),"")</f>
        <v/>
      </c>
    </row>
    <row r="1122" customFormat="false" ht="15" hidden="false" customHeight="false" outlineLevel="0" collapsed="false">
      <c r="A1122" s="6" t="n">
        <v>8901.9305</v>
      </c>
      <c r="B1122" s="6" t="n">
        <v>1.81025641025641</v>
      </c>
      <c r="C1122" s="6" t="n">
        <v>88</v>
      </c>
      <c r="D1122" s="6" t="n">
        <v>-1</v>
      </c>
      <c r="E1122" s="6" t="n">
        <v>1.82051282051282</v>
      </c>
      <c r="F1122" s="6" t="n">
        <v>0</v>
      </c>
      <c r="G1122" s="6" t="n">
        <v>0</v>
      </c>
      <c r="H1122" s="6" t="str">
        <f aca="false">IF(AND(A1122&gt;=Stimuli!$B$2,A1122&lt;=Stimuli!$C$2),Stimuli!$A$2,IF(AND(A1122&gt;=Stimuli!$B$3,A1122&lt;=Stimuli!$C$3),Stimuli!$A$3,IF(AND(A1122&gt;=Stimuli!$B$4,A1122&lt;=Stimuli!$C$4),Stimuli!$A$4,"")))</f>
        <v>01 Quiet baseline (60s)</v>
      </c>
      <c r="I1122" s="6" t="n">
        <f aca="false">(B1122-B1121)/((A1122-A1121)/1000)</f>
        <v>0.562637362637304</v>
      </c>
      <c r="J1122" s="6" t="n">
        <f aca="false">IF(OR(B1122&lt;Rules!$B$2,B1122&gt;Rules!$B$3,ABS(I1122)&gt;Rules!$B$4,OR(B1123&lt;Rules!$B$2,B1123&gt;Rules!$B$3,ABS(I1123)&gt;Rules!$B$4)),1,0)</f>
        <v>0</v>
      </c>
      <c r="K1122" s="6" t="str">
        <f aca="false">IF(F1122=1,COUNTIF($F$2:F1122,1),"")</f>
        <v/>
      </c>
    </row>
    <row r="1123" customFormat="false" ht="15" hidden="false" customHeight="false" outlineLevel="0" collapsed="false">
      <c r="A1123" s="6" t="n">
        <v>8909.743</v>
      </c>
      <c r="B1123" s="6" t="n">
        <v>1.8043956043956</v>
      </c>
      <c r="C1123" s="6" t="n">
        <v>88</v>
      </c>
      <c r="D1123" s="6" t="n">
        <v>-1</v>
      </c>
      <c r="E1123" s="6" t="n">
        <v>1.82051282051282</v>
      </c>
      <c r="F1123" s="6" t="n">
        <v>0</v>
      </c>
      <c r="G1123" s="6" t="n">
        <v>0</v>
      </c>
      <c r="H1123" s="6" t="str">
        <f aca="false">IF(AND(A1123&gt;=Stimuli!$B$2,A1123&lt;=Stimuli!$C$2),Stimuli!$A$2,IF(AND(A1123&gt;=Stimuli!$B$3,A1123&lt;=Stimuli!$C$3),Stimuli!$A$3,IF(AND(A1123&gt;=Stimuli!$B$4,A1123&lt;=Stimuli!$C$4),Stimuli!$A$4,"")))</f>
        <v>01 Quiet baseline (60s)</v>
      </c>
      <c r="I1123" s="6" t="n">
        <f aca="false">(B1123-B1122)/((A1123-A1122)/1000)</f>
        <v>-0.750183150183176</v>
      </c>
      <c r="J1123" s="6" t="n">
        <f aca="false">IF(OR(B1123&lt;Rules!$B$2,B1123&gt;Rules!$B$3,ABS(I1123)&gt;Rules!$B$4,OR(B1124&lt;Rules!$B$2,B1124&gt;Rules!$B$3,ABS(I1124)&gt;Rules!$B$4)),1,0)</f>
        <v>0</v>
      </c>
      <c r="K1123" s="6" t="str">
        <f aca="false">IF(F1123=1,COUNTIF($F$2:F1123,1),"")</f>
        <v/>
      </c>
    </row>
    <row r="1124" customFormat="false" ht="15" hidden="false" customHeight="false" outlineLevel="0" collapsed="false">
      <c r="A1124" s="6" t="n">
        <v>8917.5555</v>
      </c>
      <c r="B1124" s="6" t="n">
        <v>1.81025641025641</v>
      </c>
      <c r="C1124" s="6" t="n">
        <v>88</v>
      </c>
      <c r="D1124" s="6" t="n">
        <v>-1</v>
      </c>
      <c r="E1124" s="6" t="n">
        <v>1.82051282051282</v>
      </c>
      <c r="F1124" s="6" t="n">
        <v>0</v>
      </c>
      <c r="G1124" s="6" t="n">
        <v>0</v>
      </c>
      <c r="H1124" s="6" t="str">
        <f aca="false">IF(AND(A1124&gt;=Stimuli!$B$2,A1124&lt;=Stimuli!$C$2),Stimuli!$A$2,IF(AND(A1124&gt;=Stimuli!$B$3,A1124&lt;=Stimuli!$C$3),Stimuli!$A$3,IF(AND(A1124&gt;=Stimuli!$B$4,A1124&lt;=Stimuli!$C$4),Stimuli!$A$4,"")))</f>
        <v>01 Quiet baseline (60s)</v>
      </c>
      <c r="I1124" s="6" t="n">
        <f aca="false">(B1124-B1123)/((A1124-A1123)/1000)</f>
        <v>0.750183150183176</v>
      </c>
      <c r="J1124" s="6" t="n">
        <f aca="false">IF(OR(B1124&lt;Rules!$B$2,B1124&gt;Rules!$B$3,ABS(I1124)&gt;Rules!$B$4,OR(B1125&lt;Rules!$B$2,B1125&gt;Rules!$B$3,ABS(I1125)&gt;Rules!$B$4)),1,0)</f>
        <v>0</v>
      </c>
      <c r="K1124" s="6" t="str">
        <f aca="false">IF(F1124=1,COUNTIF($F$2:F1124,1),"")</f>
        <v/>
      </c>
    </row>
    <row r="1125" customFormat="false" ht="15" hidden="false" customHeight="false" outlineLevel="0" collapsed="false">
      <c r="A1125" s="6" t="n">
        <v>8925.368</v>
      </c>
      <c r="B1125" s="6" t="n">
        <v>1.8043956043956</v>
      </c>
      <c r="C1125" s="6" t="n">
        <v>88</v>
      </c>
      <c r="D1125" s="6" t="n">
        <v>-1</v>
      </c>
      <c r="E1125" s="6" t="n">
        <v>1.82051282051282</v>
      </c>
      <c r="F1125" s="6" t="n">
        <v>0</v>
      </c>
      <c r="G1125" s="6" t="n">
        <v>0</v>
      </c>
      <c r="H1125" s="6" t="str">
        <f aca="false">IF(AND(A1125&gt;=Stimuli!$B$2,A1125&lt;=Stimuli!$C$2),Stimuli!$A$2,IF(AND(A1125&gt;=Stimuli!$B$3,A1125&lt;=Stimuli!$C$3),Stimuli!$A$3,IF(AND(A1125&gt;=Stimuli!$B$4,A1125&lt;=Stimuli!$C$4),Stimuli!$A$4,"")))</f>
        <v>01 Quiet baseline (60s)</v>
      </c>
      <c r="I1125" s="6" t="n">
        <f aca="false">(B1125-B1124)/((A1125-A1124)/1000)</f>
        <v>-0.750183150183176</v>
      </c>
      <c r="J1125" s="6" t="n">
        <f aca="false">IF(OR(B1125&lt;Rules!$B$2,B1125&gt;Rules!$B$3,ABS(I1125)&gt;Rules!$B$4,OR(B1126&lt;Rules!$B$2,B1126&gt;Rules!$B$3,ABS(I1126)&gt;Rules!$B$4)),1,0)</f>
        <v>0</v>
      </c>
      <c r="K1125" s="6" t="str">
        <f aca="false">IF(F1125=1,COUNTIF($F$2:F1125,1),"")</f>
        <v/>
      </c>
    </row>
    <row r="1126" customFormat="false" ht="15" hidden="false" customHeight="false" outlineLevel="0" collapsed="false">
      <c r="A1126" s="6" t="n">
        <v>8933.1805</v>
      </c>
      <c r="B1126" s="6" t="n">
        <v>1.81025641025641</v>
      </c>
      <c r="C1126" s="6" t="n">
        <v>88</v>
      </c>
      <c r="D1126" s="6" t="n">
        <v>-1</v>
      </c>
      <c r="E1126" s="6" t="n">
        <v>1.82051282051282</v>
      </c>
      <c r="F1126" s="6" t="n">
        <v>0</v>
      </c>
      <c r="G1126" s="6" t="n">
        <v>0</v>
      </c>
      <c r="H1126" s="6" t="str">
        <f aca="false">IF(AND(A1126&gt;=Stimuli!$B$2,A1126&lt;=Stimuli!$C$2),Stimuli!$A$2,IF(AND(A1126&gt;=Stimuli!$B$3,A1126&lt;=Stimuli!$C$3),Stimuli!$A$3,IF(AND(A1126&gt;=Stimuli!$B$4,A1126&lt;=Stimuli!$C$4),Stimuli!$A$4,"")))</f>
        <v>01 Quiet baseline (60s)</v>
      </c>
      <c r="I1126" s="6" t="n">
        <f aca="false">(B1126-B1125)/((A1126-A1125)/1000)</f>
        <v>0.750183150183176</v>
      </c>
      <c r="J1126" s="6" t="n">
        <f aca="false">IF(OR(B1126&lt;Rules!$B$2,B1126&gt;Rules!$B$3,ABS(I1126)&gt;Rules!$B$4,OR(B1127&lt;Rules!$B$2,B1127&gt;Rules!$B$3,ABS(I1127)&gt;Rules!$B$4)),1,0)</f>
        <v>0</v>
      </c>
      <c r="K1126" s="6" t="str">
        <f aca="false">IF(F1126=1,COUNTIF($F$2:F1126,1),"")</f>
        <v/>
      </c>
    </row>
    <row r="1127" customFormat="false" ht="15" hidden="false" customHeight="false" outlineLevel="0" collapsed="false">
      <c r="A1127" s="6" t="n">
        <v>8940.993</v>
      </c>
      <c r="B1127" s="6" t="n">
        <v>1.8029304029304</v>
      </c>
      <c r="C1127" s="6" t="n">
        <v>88</v>
      </c>
      <c r="D1127" s="6" t="n">
        <v>-1</v>
      </c>
      <c r="E1127" s="6" t="n">
        <v>1.82051282051282</v>
      </c>
      <c r="F1127" s="6" t="n">
        <v>0</v>
      </c>
      <c r="G1127" s="6" t="n">
        <v>0</v>
      </c>
      <c r="H1127" s="6" t="str">
        <f aca="false">IF(AND(A1127&gt;=Stimuli!$B$2,A1127&lt;=Stimuli!$C$2),Stimuli!$A$2,IF(AND(A1127&gt;=Stimuli!$B$3,A1127&lt;=Stimuli!$C$3),Stimuli!$A$3,IF(AND(A1127&gt;=Stimuli!$B$4,A1127&lt;=Stimuli!$C$4),Stimuli!$A$4,"")))</f>
        <v>01 Quiet baseline (60s)</v>
      </c>
      <c r="I1127" s="6" t="n">
        <f aca="false">(B1127-B1126)/((A1127-A1126)/1000)</f>
        <v>-0.937728937728906</v>
      </c>
      <c r="J1127" s="6" t="n">
        <f aca="false">IF(OR(B1127&lt;Rules!$B$2,B1127&gt;Rules!$B$3,ABS(I1127)&gt;Rules!$B$4,OR(B1128&lt;Rules!$B$2,B1128&gt;Rules!$B$3,ABS(I1128)&gt;Rules!$B$4)),1,0)</f>
        <v>0</v>
      </c>
      <c r="K1127" s="6" t="str">
        <f aca="false">IF(F1127=1,COUNTIF($F$2:F1127,1),"")</f>
        <v/>
      </c>
    </row>
    <row r="1128" customFormat="false" ht="15" hidden="false" customHeight="false" outlineLevel="0" collapsed="false">
      <c r="A1128" s="6" t="n">
        <v>8948.8055</v>
      </c>
      <c r="B1128" s="6" t="n">
        <v>1.80879120879121</v>
      </c>
      <c r="C1128" s="6" t="n">
        <v>88</v>
      </c>
      <c r="D1128" s="6" t="n">
        <v>-1</v>
      </c>
      <c r="E1128" s="6" t="n">
        <v>1.82051282051282</v>
      </c>
      <c r="F1128" s="6" t="n">
        <v>0</v>
      </c>
      <c r="G1128" s="6" t="n">
        <v>0</v>
      </c>
      <c r="H1128" s="6" t="str">
        <f aca="false">IF(AND(A1128&gt;=Stimuli!$B$2,A1128&lt;=Stimuli!$C$2),Stimuli!$A$2,IF(AND(A1128&gt;=Stimuli!$B$3,A1128&lt;=Stimuli!$C$3),Stimuli!$A$3,IF(AND(A1128&gt;=Stimuli!$B$4,A1128&lt;=Stimuli!$C$4),Stimuli!$A$4,"")))</f>
        <v>01 Quiet baseline (60s)</v>
      </c>
      <c r="I1128" s="6" t="n">
        <f aca="false">(B1128-B1127)/((A1128-A1127)/1000)</f>
        <v>0.750183150183176</v>
      </c>
      <c r="J1128" s="6" t="n">
        <f aca="false">IF(OR(B1128&lt;Rules!$B$2,B1128&gt;Rules!$B$3,ABS(I1128)&gt;Rules!$B$4,OR(B1129&lt;Rules!$B$2,B1129&gt;Rules!$B$3,ABS(I1129)&gt;Rules!$B$4)),1,0)</f>
        <v>0</v>
      </c>
      <c r="K1128" s="6" t="str">
        <f aca="false">IF(F1128=1,COUNTIF($F$2:F1128,1),"")</f>
        <v/>
      </c>
    </row>
    <row r="1129" customFormat="false" ht="15" hidden="false" customHeight="false" outlineLevel="0" collapsed="false">
      <c r="A1129" s="6" t="n">
        <v>8956.618</v>
      </c>
      <c r="B1129" s="6" t="n">
        <v>1.8029304029304</v>
      </c>
      <c r="C1129" s="6" t="n">
        <v>88</v>
      </c>
      <c r="D1129" s="6" t="n">
        <v>-1</v>
      </c>
      <c r="E1129" s="6" t="n">
        <v>1.82051282051282</v>
      </c>
      <c r="F1129" s="6" t="n">
        <v>0</v>
      </c>
      <c r="G1129" s="6" t="n">
        <v>0</v>
      </c>
      <c r="H1129" s="6" t="str">
        <f aca="false">IF(AND(A1129&gt;=Stimuli!$B$2,A1129&lt;=Stimuli!$C$2),Stimuli!$A$2,IF(AND(A1129&gt;=Stimuli!$B$3,A1129&lt;=Stimuli!$C$3),Stimuli!$A$3,IF(AND(A1129&gt;=Stimuli!$B$4,A1129&lt;=Stimuli!$C$4),Stimuli!$A$4,"")))</f>
        <v>01 Quiet baseline (60s)</v>
      </c>
      <c r="I1129" s="6" t="n">
        <f aca="false">(B1129-B1128)/((A1129-A1128)/1000)</f>
        <v>-0.750183150183176</v>
      </c>
      <c r="J1129" s="6" t="n">
        <f aca="false">IF(OR(B1129&lt;Rules!$B$2,B1129&gt;Rules!$B$3,ABS(I1129)&gt;Rules!$B$4,OR(B1130&lt;Rules!$B$2,B1130&gt;Rules!$B$3,ABS(I1130)&gt;Rules!$B$4)),1,0)</f>
        <v>0</v>
      </c>
      <c r="K1129" s="6" t="str">
        <f aca="false">IF(F1129=1,COUNTIF($F$2:F1129,1),"")</f>
        <v/>
      </c>
    </row>
    <row r="1130" customFormat="false" ht="15" hidden="false" customHeight="false" outlineLevel="0" collapsed="false">
      <c r="A1130" s="6" t="n">
        <v>8964.4305</v>
      </c>
      <c r="B1130" s="6" t="n">
        <v>1.80879120879121</v>
      </c>
      <c r="C1130" s="6" t="n">
        <v>88</v>
      </c>
      <c r="D1130" s="6" t="n">
        <v>-1</v>
      </c>
      <c r="E1130" s="6" t="n">
        <v>1.82051282051282</v>
      </c>
      <c r="F1130" s="6" t="n">
        <v>0</v>
      </c>
      <c r="G1130" s="6" t="n">
        <v>0</v>
      </c>
      <c r="H1130" s="6" t="str">
        <f aca="false">IF(AND(A1130&gt;=Stimuli!$B$2,A1130&lt;=Stimuli!$C$2),Stimuli!$A$2,IF(AND(A1130&gt;=Stimuli!$B$3,A1130&lt;=Stimuli!$C$3),Stimuli!$A$3,IF(AND(A1130&gt;=Stimuli!$B$4,A1130&lt;=Stimuli!$C$4),Stimuli!$A$4,"")))</f>
        <v>01 Quiet baseline (60s)</v>
      </c>
      <c r="I1130" s="6" t="n">
        <f aca="false">(B1130-B1129)/((A1130-A1129)/1000)</f>
        <v>0.750183150183176</v>
      </c>
      <c r="J1130" s="6" t="n">
        <f aca="false">IF(OR(B1130&lt;Rules!$B$2,B1130&gt;Rules!$B$3,ABS(I1130)&gt;Rules!$B$4,OR(B1131&lt;Rules!$B$2,B1131&gt;Rules!$B$3,ABS(I1131)&gt;Rules!$B$4)),1,0)</f>
        <v>0</v>
      </c>
      <c r="K1130" s="6" t="str">
        <f aca="false">IF(F1130=1,COUNTIF($F$2:F1130,1),"")</f>
        <v/>
      </c>
    </row>
    <row r="1131" customFormat="false" ht="15" hidden="false" customHeight="false" outlineLevel="0" collapsed="false">
      <c r="A1131" s="6" t="n">
        <v>8972.243</v>
      </c>
      <c r="B1131" s="6" t="n">
        <v>1.8029304029304</v>
      </c>
      <c r="C1131" s="6" t="n">
        <v>88</v>
      </c>
      <c r="D1131" s="6" t="n">
        <v>-1</v>
      </c>
      <c r="E1131" s="6" t="n">
        <v>1.82051282051282</v>
      </c>
      <c r="F1131" s="6" t="n">
        <v>0</v>
      </c>
      <c r="G1131" s="6" t="n">
        <v>0</v>
      </c>
      <c r="H1131" s="6" t="str">
        <f aca="false">IF(AND(A1131&gt;=Stimuli!$B$2,A1131&lt;=Stimuli!$C$2),Stimuli!$A$2,IF(AND(A1131&gt;=Stimuli!$B$3,A1131&lt;=Stimuli!$C$3),Stimuli!$A$3,IF(AND(A1131&gt;=Stimuli!$B$4,A1131&lt;=Stimuli!$C$4),Stimuli!$A$4,"")))</f>
        <v>01 Quiet baseline (60s)</v>
      </c>
      <c r="I1131" s="6" t="n">
        <f aca="false">(B1131-B1130)/((A1131-A1130)/1000)</f>
        <v>-0.750183150183176</v>
      </c>
      <c r="J1131" s="6" t="n">
        <f aca="false">IF(OR(B1131&lt;Rules!$B$2,B1131&gt;Rules!$B$3,ABS(I1131)&gt;Rules!$B$4,OR(B1132&lt;Rules!$B$2,B1132&gt;Rules!$B$3,ABS(I1132)&gt;Rules!$B$4)),1,0)</f>
        <v>0</v>
      </c>
      <c r="K1131" s="6" t="str">
        <f aca="false">IF(F1131=1,COUNTIF($F$2:F1131,1),"")</f>
        <v/>
      </c>
    </row>
    <row r="1132" customFormat="false" ht="15" hidden="false" customHeight="false" outlineLevel="0" collapsed="false">
      <c r="A1132" s="6" t="n">
        <v>8980.0555</v>
      </c>
      <c r="B1132" s="6" t="n">
        <v>1.80586080586081</v>
      </c>
      <c r="C1132" s="6" t="n">
        <v>88</v>
      </c>
      <c r="D1132" s="6" t="n">
        <v>-1</v>
      </c>
      <c r="E1132" s="6" t="n">
        <v>1.82051282051282</v>
      </c>
      <c r="F1132" s="6" t="n">
        <v>0</v>
      </c>
      <c r="G1132" s="6" t="n">
        <v>0</v>
      </c>
      <c r="H1132" s="6" t="str">
        <f aca="false">IF(AND(A1132&gt;=Stimuli!$B$2,A1132&lt;=Stimuli!$C$2),Stimuli!$A$2,IF(AND(A1132&gt;=Stimuli!$B$3,A1132&lt;=Stimuli!$C$3),Stimuli!$A$3,IF(AND(A1132&gt;=Stimuli!$B$4,A1132&lt;=Stimuli!$C$4),Stimuli!$A$4,"")))</f>
        <v>01 Quiet baseline (60s)</v>
      </c>
      <c r="I1132" s="6" t="n">
        <f aca="false">(B1132-B1131)/((A1132-A1131)/1000)</f>
        <v>0.375091575091602</v>
      </c>
      <c r="J1132" s="6" t="n">
        <f aca="false">IF(OR(B1132&lt;Rules!$B$2,B1132&gt;Rules!$B$3,ABS(I1132)&gt;Rules!$B$4,OR(B1133&lt;Rules!$B$2,B1133&gt;Rules!$B$3,ABS(I1133)&gt;Rules!$B$4)),1,0)</f>
        <v>0</v>
      </c>
      <c r="K1132" s="6" t="str">
        <f aca="false">IF(F1132=1,COUNTIF($F$2:F1132,1),"")</f>
        <v/>
      </c>
    </row>
    <row r="1133" customFormat="false" ht="15" hidden="false" customHeight="false" outlineLevel="0" collapsed="false">
      <c r="A1133" s="6" t="n">
        <v>8987.868</v>
      </c>
      <c r="B1133" s="6" t="n">
        <v>1.8043956043956</v>
      </c>
      <c r="C1133" s="6" t="n">
        <v>88</v>
      </c>
      <c r="D1133" s="6" t="n">
        <v>-1</v>
      </c>
      <c r="E1133" s="6" t="n">
        <v>1.82051282051282</v>
      </c>
      <c r="F1133" s="6" t="n">
        <v>0</v>
      </c>
      <c r="G1133" s="6" t="n">
        <v>0</v>
      </c>
      <c r="H1133" s="6" t="str">
        <f aca="false">IF(AND(A1133&gt;=Stimuli!$B$2,A1133&lt;=Stimuli!$C$2),Stimuli!$A$2,IF(AND(A1133&gt;=Stimuli!$B$3,A1133&lt;=Stimuli!$C$3),Stimuli!$A$3,IF(AND(A1133&gt;=Stimuli!$B$4,A1133&lt;=Stimuli!$C$4),Stimuli!$A$4,"")))</f>
        <v>01 Quiet baseline (60s)</v>
      </c>
      <c r="I1133" s="6" t="n">
        <f aca="false">(B1133-B1132)/((A1133-A1132)/1000)</f>
        <v>-0.187545787545872</v>
      </c>
      <c r="J1133" s="6" t="n">
        <f aca="false">IF(OR(B1133&lt;Rules!$B$2,B1133&gt;Rules!$B$3,ABS(I1133)&gt;Rules!$B$4,OR(B1134&lt;Rules!$B$2,B1134&gt;Rules!$B$3,ABS(I1134)&gt;Rules!$B$4)),1,0)</f>
        <v>0</v>
      </c>
      <c r="K1133" s="6" t="str">
        <f aca="false">IF(F1133=1,COUNTIF($F$2:F1133,1),"")</f>
        <v/>
      </c>
    </row>
    <row r="1134" customFormat="false" ht="15" hidden="false" customHeight="false" outlineLevel="0" collapsed="false">
      <c r="A1134" s="6" t="n">
        <v>8995.6805</v>
      </c>
      <c r="B1134" s="6" t="n">
        <v>1.8043956043956</v>
      </c>
      <c r="C1134" s="6" t="n">
        <v>88</v>
      </c>
      <c r="D1134" s="6" t="n">
        <v>-1</v>
      </c>
      <c r="E1134" s="6" t="n">
        <v>1.81904761904762</v>
      </c>
      <c r="F1134" s="6" t="n">
        <v>0</v>
      </c>
      <c r="G1134" s="6" t="n">
        <v>0</v>
      </c>
      <c r="H1134" s="6" t="str">
        <f aca="false">IF(AND(A1134&gt;=Stimuli!$B$2,A1134&lt;=Stimuli!$C$2),Stimuli!$A$2,IF(AND(A1134&gt;=Stimuli!$B$3,A1134&lt;=Stimuli!$C$3),Stimuli!$A$3,IF(AND(A1134&gt;=Stimuli!$B$4,A1134&lt;=Stimuli!$C$4),Stimuli!$A$4,"")))</f>
        <v>01 Quiet baseline (60s)</v>
      </c>
      <c r="I1134" s="6" t="n">
        <f aca="false">(B1134-B1133)/((A1134-A1133)/1000)</f>
        <v>0</v>
      </c>
      <c r="J1134" s="6" t="n">
        <f aca="false">IF(OR(B1134&lt;Rules!$B$2,B1134&gt;Rules!$B$3,ABS(I1134)&gt;Rules!$B$4,OR(B1135&lt;Rules!$B$2,B1135&gt;Rules!$B$3,ABS(I1135)&gt;Rules!$B$4)),1,0)</f>
        <v>0</v>
      </c>
      <c r="K1134" s="6" t="str">
        <f aca="false">IF(F1134=1,COUNTIF($F$2:F1134,1),"")</f>
        <v/>
      </c>
    </row>
    <row r="1135" customFormat="false" ht="15" hidden="false" customHeight="false" outlineLevel="0" collapsed="false">
      <c r="A1135" s="6" t="n">
        <v>9003.493</v>
      </c>
      <c r="B1135" s="6" t="n">
        <v>1.8043956043956</v>
      </c>
      <c r="C1135" s="6" t="n">
        <v>88</v>
      </c>
      <c r="D1135" s="6" t="n">
        <v>-1</v>
      </c>
      <c r="E1135" s="6" t="n">
        <v>1.81904761904762</v>
      </c>
      <c r="F1135" s="6" t="n">
        <v>0</v>
      </c>
      <c r="G1135" s="6" t="n">
        <v>0</v>
      </c>
      <c r="H1135" s="6" t="str">
        <f aca="false">IF(AND(A1135&gt;=Stimuli!$B$2,A1135&lt;=Stimuli!$C$2),Stimuli!$A$2,IF(AND(A1135&gt;=Stimuli!$B$3,A1135&lt;=Stimuli!$C$3),Stimuli!$A$3,IF(AND(A1135&gt;=Stimuli!$B$4,A1135&lt;=Stimuli!$C$4),Stimuli!$A$4,"")))</f>
        <v>01 Quiet baseline (60s)</v>
      </c>
      <c r="I1135" s="6" t="n">
        <f aca="false">(B1135-B1134)/((A1135-A1134)/1000)</f>
        <v>0</v>
      </c>
      <c r="J1135" s="6" t="n">
        <f aca="false">IF(OR(B1135&lt;Rules!$B$2,B1135&gt;Rules!$B$3,ABS(I1135)&gt;Rules!$B$4,OR(B1136&lt;Rules!$B$2,B1136&gt;Rules!$B$3,ABS(I1136)&gt;Rules!$B$4)),1,0)</f>
        <v>0</v>
      </c>
      <c r="K1135" s="6" t="str">
        <f aca="false">IF(F1135=1,COUNTIF($F$2:F1135,1),"")</f>
        <v/>
      </c>
    </row>
    <row r="1136" customFormat="false" ht="15" hidden="false" customHeight="false" outlineLevel="0" collapsed="false">
      <c r="A1136" s="6" t="n">
        <v>9011.3055</v>
      </c>
      <c r="B1136" s="6" t="n">
        <v>1.8029304029304</v>
      </c>
      <c r="C1136" s="6" t="n">
        <v>88</v>
      </c>
      <c r="D1136" s="6" t="n">
        <v>-1</v>
      </c>
      <c r="E1136" s="6" t="n">
        <v>1.81904761904762</v>
      </c>
      <c r="F1136" s="6" t="n">
        <v>0</v>
      </c>
      <c r="G1136" s="6" t="n">
        <v>0</v>
      </c>
      <c r="H1136" s="6" t="str">
        <f aca="false">IF(AND(A1136&gt;=Stimuli!$B$2,A1136&lt;=Stimuli!$C$2),Stimuli!$A$2,IF(AND(A1136&gt;=Stimuli!$B$3,A1136&lt;=Stimuli!$C$3),Stimuli!$A$3,IF(AND(A1136&gt;=Stimuli!$B$4,A1136&lt;=Stimuli!$C$4),Stimuli!$A$4,"")))</f>
        <v>01 Quiet baseline (60s)</v>
      </c>
      <c r="I1136" s="6" t="n">
        <f aca="false">(B1136-B1135)/((A1136-A1135)/1000)</f>
        <v>-0.18754578754573</v>
      </c>
      <c r="J1136" s="6" t="n">
        <f aca="false">IF(OR(B1136&lt;Rules!$B$2,B1136&gt;Rules!$B$3,ABS(I1136)&gt;Rules!$B$4,OR(B1137&lt;Rules!$B$2,B1137&gt;Rules!$B$3,ABS(I1137)&gt;Rules!$B$4)),1,0)</f>
        <v>0</v>
      </c>
      <c r="K1136" s="6" t="str">
        <f aca="false">IF(F1136=1,COUNTIF($F$2:F1136,1),"")</f>
        <v/>
      </c>
    </row>
    <row r="1137" customFormat="false" ht="15" hidden="false" customHeight="false" outlineLevel="0" collapsed="false">
      <c r="A1137" s="6" t="n">
        <v>9019.118</v>
      </c>
      <c r="B1137" s="6" t="n">
        <v>1.80586080586081</v>
      </c>
      <c r="C1137" s="6" t="n">
        <v>88</v>
      </c>
      <c r="D1137" s="6" t="n">
        <v>-1</v>
      </c>
      <c r="E1137" s="6" t="n">
        <v>1.81904761904762</v>
      </c>
      <c r="F1137" s="6" t="n">
        <v>0</v>
      </c>
      <c r="G1137" s="6" t="n">
        <v>0</v>
      </c>
      <c r="H1137" s="6" t="str">
        <f aca="false">IF(AND(A1137&gt;=Stimuli!$B$2,A1137&lt;=Stimuli!$C$2),Stimuli!$A$2,IF(AND(A1137&gt;=Stimuli!$B$3,A1137&lt;=Stimuli!$C$3),Stimuli!$A$3,IF(AND(A1137&gt;=Stimuli!$B$4,A1137&lt;=Stimuli!$C$4),Stimuli!$A$4,"")))</f>
        <v>01 Quiet baseline (60s)</v>
      </c>
      <c r="I1137" s="6" t="n">
        <f aca="false">(B1137-B1136)/((A1137-A1136)/1000)</f>
        <v>0.375091575091602</v>
      </c>
      <c r="J1137" s="6" t="n">
        <f aca="false">IF(OR(B1137&lt;Rules!$B$2,B1137&gt;Rules!$B$3,ABS(I1137)&gt;Rules!$B$4,OR(B1138&lt;Rules!$B$2,B1138&gt;Rules!$B$3,ABS(I1138)&gt;Rules!$B$4)),1,0)</f>
        <v>0</v>
      </c>
      <c r="K1137" s="6" t="str">
        <f aca="false">IF(F1137=1,COUNTIF($F$2:F1137,1),"")</f>
        <v/>
      </c>
    </row>
    <row r="1138" customFormat="false" ht="15" hidden="false" customHeight="false" outlineLevel="0" collapsed="false">
      <c r="A1138" s="6" t="n">
        <v>9026.9305</v>
      </c>
      <c r="B1138" s="6" t="n">
        <v>1.8014652014652</v>
      </c>
      <c r="C1138" s="6" t="n">
        <v>88</v>
      </c>
      <c r="D1138" s="6" t="n">
        <v>-1</v>
      </c>
      <c r="E1138" s="6" t="n">
        <v>1.81904761904762</v>
      </c>
      <c r="F1138" s="6" t="n">
        <v>0</v>
      </c>
      <c r="G1138" s="6" t="n">
        <v>0</v>
      </c>
      <c r="H1138" s="6" t="str">
        <f aca="false">IF(AND(A1138&gt;=Stimuli!$B$2,A1138&lt;=Stimuli!$C$2),Stimuli!$A$2,IF(AND(A1138&gt;=Stimuli!$B$3,A1138&lt;=Stimuli!$C$3),Stimuli!$A$3,IF(AND(A1138&gt;=Stimuli!$B$4,A1138&lt;=Stimuli!$C$4),Stimuli!$A$4,"")))</f>
        <v>01 Quiet baseline (60s)</v>
      </c>
      <c r="I1138" s="6" t="n">
        <f aca="false">(B1138-B1137)/((A1138-A1137)/1000)</f>
        <v>-0.562637362637446</v>
      </c>
      <c r="J1138" s="6" t="n">
        <f aca="false">IF(OR(B1138&lt;Rules!$B$2,B1138&gt;Rules!$B$3,ABS(I1138)&gt;Rules!$B$4,OR(B1139&lt;Rules!$B$2,B1139&gt;Rules!$B$3,ABS(I1139)&gt;Rules!$B$4)),1,0)</f>
        <v>0</v>
      </c>
      <c r="K1138" s="6" t="str">
        <f aca="false">IF(F1138=1,COUNTIF($F$2:F1138,1),"")</f>
        <v/>
      </c>
    </row>
    <row r="1139" customFormat="false" ht="15" hidden="false" customHeight="false" outlineLevel="0" collapsed="false">
      <c r="A1139" s="6" t="n">
        <v>9034.743</v>
      </c>
      <c r="B1139" s="6" t="n">
        <v>1.80586080586081</v>
      </c>
      <c r="C1139" s="6" t="n">
        <v>88</v>
      </c>
      <c r="D1139" s="6" t="n">
        <v>-1</v>
      </c>
      <c r="E1139" s="6" t="n">
        <v>1.81904761904762</v>
      </c>
      <c r="F1139" s="6" t="n">
        <v>0</v>
      </c>
      <c r="G1139" s="6" t="n">
        <v>0</v>
      </c>
      <c r="H1139" s="6" t="str">
        <f aca="false">IF(AND(A1139&gt;=Stimuli!$B$2,A1139&lt;=Stimuli!$C$2),Stimuli!$A$2,IF(AND(A1139&gt;=Stimuli!$B$3,A1139&lt;=Stimuli!$C$3),Stimuli!$A$3,IF(AND(A1139&gt;=Stimuli!$B$4,A1139&lt;=Stimuli!$C$4),Stimuli!$A$4,"")))</f>
        <v>01 Quiet baseline (60s)</v>
      </c>
      <c r="I1139" s="6" t="n">
        <f aca="false">(B1139-B1138)/((A1139-A1138)/1000)</f>
        <v>0.562637362637446</v>
      </c>
      <c r="J1139" s="6" t="n">
        <f aca="false">IF(OR(B1139&lt;Rules!$B$2,B1139&gt;Rules!$B$3,ABS(I1139)&gt;Rules!$B$4,OR(B1140&lt;Rules!$B$2,B1140&gt;Rules!$B$3,ABS(I1140)&gt;Rules!$B$4)),1,0)</f>
        <v>0</v>
      </c>
      <c r="K1139" s="6" t="str">
        <f aca="false">IF(F1139=1,COUNTIF($F$2:F1139,1),"")</f>
        <v/>
      </c>
    </row>
    <row r="1140" customFormat="false" ht="15" hidden="false" customHeight="false" outlineLevel="0" collapsed="false">
      <c r="A1140" s="6" t="n">
        <v>9042.5555</v>
      </c>
      <c r="B1140" s="6" t="n">
        <v>1.8</v>
      </c>
      <c r="C1140" s="6" t="n">
        <v>88</v>
      </c>
      <c r="D1140" s="6" t="n">
        <v>-1</v>
      </c>
      <c r="E1140" s="6" t="n">
        <v>1.81904761904762</v>
      </c>
      <c r="F1140" s="6" t="n">
        <v>0</v>
      </c>
      <c r="G1140" s="6" t="n">
        <v>0</v>
      </c>
      <c r="H1140" s="6" t="str">
        <f aca="false">IF(AND(A1140&gt;=Stimuli!$B$2,A1140&lt;=Stimuli!$C$2),Stimuli!$A$2,IF(AND(A1140&gt;=Stimuli!$B$3,A1140&lt;=Stimuli!$C$3),Stimuli!$A$3,IF(AND(A1140&gt;=Stimuli!$B$4,A1140&lt;=Stimuli!$C$4),Stimuli!$A$4,"")))</f>
        <v>01 Quiet baseline (60s)</v>
      </c>
      <c r="I1140" s="6" t="n">
        <f aca="false">(B1140-B1139)/((A1140-A1139)/1000)</f>
        <v>-0.750183150183176</v>
      </c>
      <c r="J1140" s="6" t="n">
        <f aca="false">IF(OR(B1140&lt;Rules!$B$2,B1140&gt;Rules!$B$3,ABS(I1140)&gt;Rules!$B$4,OR(B1141&lt;Rules!$B$2,B1141&gt;Rules!$B$3,ABS(I1141)&gt;Rules!$B$4)),1,0)</f>
        <v>0</v>
      </c>
      <c r="K1140" s="6" t="str">
        <f aca="false">IF(F1140=1,COUNTIF($F$2:F1140,1),"")</f>
        <v/>
      </c>
    </row>
    <row r="1141" customFormat="false" ht="15" hidden="false" customHeight="false" outlineLevel="0" collapsed="false">
      <c r="A1141" s="6" t="n">
        <v>9050.368</v>
      </c>
      <c r="B1141" s="6" t="n">
        <v>1.80586080586081</v>
      </c>
      <c r="C1141" s="6" t="n">
        <v>88</v>
      </c>
      <c r="D1141" s="6" t="n">
        <v>-1</v>
      </c>
      <c r="E1141" s="6" t="n">
        <v>1.81904761904762</v>
      </c>
      <c r="F1141" s="6" t="n">
        <v>0</v>
      </c>
      <c r="G1141" s="6" t="n">
        <v>0</v>
      </c>
      <c r="H1141" s="6" t="str">
        <f aca="false">IF(AND(A1141&gt;=Stimuli!$B$2,A1141&lt;=Stimuli!$C$2),Stimuli!$A$2,IF(AND(A1141&gt;=Stimuli!$B$3,A1141&lt;=Stimuli!$C$3),Stimuli!$A$3,IF(AND(A1141&gt;=Stimuli!$B$4,A1141&lt;=Stimuli!$C$4),Stimuli!$A$4,"")))</f>
        <v>01 Quiet baseline (60s)</v>
      </c>
      <c r="I1141" s="6" t="n">
        <f aca="false">(B1141-B1140)/((A1141-A1140)/1000)</f>
        <v>0.750183150183176</v>
      </c>
      <c r="J1141" s="6" t="n">
        <f aca="false">IF(OR(B1141&lt;Rules!$B$2,B1141&gt;Rules!$B$3,ABS(I1141)&gt;Rules!$B$4,OR(B1142&lt;Rules!$B$2,B1142&gt;Rules!$B$3,ABS(I1142)&gt;Rules!$B$4)),1,0)</f>
        <v>0</v>
      </c>
      <c r="K1141" s="6" t="str">
        <f aca="false">IF(F1141=1,COUNTIF($F$2:F1141,1),"")</f>
        <v/>
      </c>
    </row>
    <row r="1142" customFormat="false" ht="15" hidden="false" customHeight="false" outlineLevel="0" collapsed="false">
      <c r="A1142" s="6" t="n">
        <v>9058.1805</v>
      </c>
      <c r="B1142" s="6" t="n">
        <v>1.7985347985348</v>
      </c>
      <c r="C1142" s="6" t="n">
        <v>88</v>
      </c>
      <c r="D1142" s="6" t="n">
        <v>-1</v>
      </c>
      <c r="E1142" s="6" t="n">
        <v>1.81904761904762</v>
      </c>
      <c r="F1142" s="6" t="n">
        <v>0</v>
      </c>
      <c r="G1142" s="6" t="n">
        <v>0</v>
      </c>
      <c r="H1142" s="6" t="str">
        <f aca="false">IF(AND(A1142&gt;=Stimuli!$B$2,A1142&lt;=Stimuli!$C$2),Stimuli!$A$2,IF(AND(A1142&gt;=Stimuli!$B$3,A1142&lt;=Stimuli!$C$3),Stimuli!$A$3,IF(AND(A1142&gt;=Stimuli!$B$4,A1142&lt;=Stimuli!$C$4),Stimuli!$A$4,"")))</f>
        <v>01 Quiet baseline (60s)</v>
      </c>
      <c r="I1142" s="6" t="n">
        <f aca="false">(B1142-B1141)/((A1142-A1141)/1000)</f>
        <v>-0.937728937729048</v>
      </c>
      <c r="J1142" s="6" t="n">
        <f aca="false">IF(OR(B1142&lt;Rules!$B$2,B1142&gt;Rules!$B$3,ABS(I1142)&gt;Rules!$B$4,OR(B1143&lt;Rules!$B$2,B1143&gt;Rules!$B$3,ABS(I1143)&gt;Rules!$B$4)),1,0)</f>
        <v>0</v>
      </c>
      <c r="K1142" s="6" t="str">
        <f aca="false">IF(F1142=1,COUNTIF($F$2:F1142,1),"")</f>
        <v/>
      </c>
    </row>
    <row r="1143" customFormat="false" ht="15" hidden="false" customHeight="false" outlineLevel="0" collapsed="false">
      <c r="A1143" s="6" t="n">
        <v>9065.993</v>
      </c>
      <c r="B1143" s="6" t="n">
        <v>1.8043956043956</v>
      </c>
      <c r="C1143" s="6" t="n">
        <v>88</v>
      </c>
      <c r="D1143" s="6" t="n">
        <v>-1</v>
      </c>
      <c r="E1143" s="6" t="n">
        <v>1.81904761904762</v>
      </c>
      <c r="F1143" s="6" t="n">
        <v>0</v>
      </c>
      <c r="G1143" s="6" t="n">
        <v>0</v>
      </c>
      <c r="H1143" s="6" t="str">
        <f aca="false">IF(AND(A1143&gt;=Stimuli!$B$2,A1143&lt;=Stimuli!$C$2),Stimuli!$A$2,IF(AND(A1143&gt;=Stimuli!$B$3,A1143&lt;=Stimuli!$C$3),Stimuli!$A$3,IF(AND(A1143&gt;=Stimuli!$B$4,A1143&lt;=Stimuli!$C$4),Stimuli!$A$4,"")))</f>
        <v>01 Quiet baseline (60s)</v>
      </c>
      <c r="I1143" s="6" t="n">
        <f aca="false">(B1143-B1142)/((A1143-A1142)/1000)</f>
        <v>0.750183150183176</v>
      </c>
      <c r="J1143" s="6" t="n">
        <f aca="false">IF(OR(B1143&lt;Rules!$B$2,B1143&gt;Rules!$B$3,ABS(I1143)&gt;Rules!$B$4,OR(B1144&lt;Rules!$B$2,B1144&gt;Rules!$B$3,ABS(I1144)&gt;Rules!$B$4)),1,0)</f>
        <v>0</v>
      </c>
      <c r="K1143" s="6" t="str">
        <f aca="false">IF(F1143=1,COUNTIF($F$2:F1143,1),"")</f>
        <v/>
      </c>
    </row>
    <row r="1144" customFormat="false" ht="15" hidden="false" customHeight="false" outlineLevel="0" collapsed="false">
      <c r="A1144" s="6" t="n">
        <v>9073.8055</v>
      </c>
      <c r="B1144" s="6" t="n">
        <v>1.7970695970696</v>
      </c>
      <c r="C1144" s="6" t="n">
        <v>88</v>
      </c>
      <c r="D1144" s="6" t="n">
        <v>-1</v>
      </c>
      <c r="E1144" s="6" t="n">
        <v>1.81904761904762</v>
      </c>
      <c r="F1144" s="6" t="n">
        <v>0</v>
      </c>
      <c r="G1144" s="6" t="n">
        <v>0</v>
      </c>
      <c r="H1144" s="6" t="str">
        <f aca="false">IF(AND(A1144&gt;=Stimuli!$B$2,A1144&lt;=Stimuli!$C$2),Stimuli!$A$2,IF(AND(A1144&gt;=Stimuli!$B$3,A1144&lt;=Stimuli!$C$3),Stimuli!$A$3,IF(AND(A1144&gt;=Stimuli!$B$4,A1144&lt;=Stimuli!$C$4),Stimuli!$A$4,"")))</f>
        <v>01 Quiet baseline (60s)</v>
      </c>
      <c r="I1144" s="6" t="n">
        <f aca="false">(B1144-B1143)/((A1144-A1143)/1000)</f>
        <v>-0.937728937728906</v>
      </c>
      <c r="J1144" s="6" t="n">
        <f aca="false">IF(OR(B1144&lt;Rules!$B$2,B1144&gt;Rules!$B$3,ABS(I1144)&gt;Rules!$B$4,OR(B1145&lt;Rules!$B$2,B1145&gt;Rules!$B$3,ABS(I1145)&gt;Rules!$B$4)),1,0)</f>
        <v>0</v>
      </c>
      <c r="K1144" s="6" t="str">
        <f aca="false">IF(F1144=1,COUNTIF($F$2:F1144,1),"")</f>
        <v/>
      </c>
    </row>
    <row r="1145" customFormat="false" ht="15" hidden="false" customHeight="false" outlineLevel="0" collapsed="false">
      <c r="A1145" s="6" t="n">
        <v>9081.618</v>
      </c>
      <c r="B1145" s="6" t="n">
        <v>1.8029304029304</v>
      </c>
      <c r="C1145" s="6" t="n">
        <v>88</v>
      </c>
      <c r="D1145" s="6" t="n">
        <v>-1</v>
      </c>
      <c r="E1145" s="6" t="n">
        <v>1.81904761904762</v>
      </c>
      <c r="F1145" s="6" t="n">
        <v>0</v>
      </c>
      <c r="G1145" s="6" t="n">
        <v>0</v>
      </c>
      <c r="H1145" s="6" t="str">
        <f aca="false">IF(AND(A1145&gt;=Stimuli!$B$2,A1145&lt;=Stimuli!$C$2),Stimuli!$A$2,IF(AND(A1145&gt;=Stimuli!$B$3,A1145&lt;=Stimuli!$C$3),Stimuli!$A$3,IF(AND(A1145&gt;=Stimuli!$B$4,A1145&lt;=Stimuli!$C$4),Stimuli!$A$4,"")))</f>
        <v>01 Quiet baseline (60s)</v>
      </c>
      <c r="I1145" s="6" t="n">
        <f aca="false">(B1145-B1144)/((A1145-A1144)/1000)</f>
        <v>0.750183150183176</v>
      </c>
      <c r="J1145" s="6" t="n">
        <f aca="false">IF(OR(B1145&lt;Rules!$B$2,B1145&gt;Rules!$B$3,ABS(I1145)&gt;Rules!$B$4,OR(B1146&lt;Rules!$B$2,B1146&gt;Rules!$B$3,ABS(I1146)&gt;Rules!$B$4)),1,0)</f>
        <v>0</v>
      </c>
      <c r="K1145" s="6" t="str">
        <f aca="false">IF(F1145=1,COUNTIF($F$2:F1145,1),"")</f>
        <v/>
      </c>
    </row>
    <row r="1146" customFormat="false" ht="15" hidden="false" customHeight="false" outlineLevel="0" collapsed="false">
      <c r="A1146" s="6" t="n">
        <v>9089.4305</v>
      </c>
      <c r="B1146" s="6" t="n">
        <v>1.7985347985348</v>
      </c>
      <c r="C1146" s="6" t="n">
        <v>88</v>
      </c>
      <c r="D1146" s="6" t="n">
        <v>-1</v>
      </c>
      <c r="E1146" s="6" t="n">
        <v>1.81904761904762</v>
      </c>
      <c r="F1146" s="6" t="n">
        <v>0</v>
      </c>
      <c r="G1146" s="6" t="n">
        <v>0</v>
      </c>
      <c r="H1146" s="6" t="str">
        <f aca="false">IF(AND(A1146&gt;=Stimuli!$B$2,A1146&lt;=Stimuli!$C$2),Stimuli!$A$2,IF(AND(A1146&gt;=Stimuli!$B$3,A1146&lt;=Stimuli!$C$3),Stimuli!$A$3,IF(AND(A1146&gt;=Stimuli!$B$4,A1146&lt;=Stimuli!$C$4),Stimuli!$A$4,"")))</f>
        <v>01 Quiet baseline (60s)</v>
      </c>
      <c r="I1146" s="6" t="n">
        <f aca="false">(B1146-B1145)/((A1146-A1145)/1000)</f>
        <v>-0.562637362637446</v>
      </c>
      <c r="J1146" s="6" t="n">
        <f aca="false">IF(OR(B1146&lt;Rules!$B$2,B1146&gt;Rules!$B$3,ABS(I1146)&gt;Rules!$B$4,OR(B1147&lt;Rules!$B$2,B1147&gt;Rules!$B$3,ABS(I1147)&gt;Rules!$B$4)),1,0)</f>
        <v>0</v>
      </c>
      <c r="K1146" s="6" t="str">
        <f aca="false">IF(F1146=1,COUNTIF($F$2:F1146,1),"")</f>
        <v/>
      </c>
    </row>
    <row r="1147" customFormat="false" ht="15" hidden="false" customHeight="false" outlineLevel="0" collapsed="false">
      <c r="A1147" s="6" t="n">
        <v>9097.243</v>
      </c>
      <c r="B1147" s="6" t="n">
        <v>1.8014652014652</v>
      </c>
      <c r="C1147" s="6" t="n">
        <v>88</v>
      </c>
      <c r="D1147" s="6" t="n">
        <v>-1</v>
      </c>
      <c r="E1147" s="6" t="n">
        <v>1.81904761904762</v>
      </c>
      <c r="F1147" s="6" t="n">
        <v>0</v>
      </c>
      <c r="G1147" s="6" t="n">
        <v>0</v>
      </c>
      <c r="H1147" s="6" t="str">
        <f aca="false">IF(AND(A1147&gt;=Stimuli!$B$2,A1147&lt;=Stimuli!$C$2),Stimuli!$A$2,IF(AND(A1147&gt;=Stimuli!$B$3,A1147&lt;=Stimuli!$C$3),Stimuli!$A$3,IF(AND(A1147&gt;=Stimuli!$B$4,A1147&lt;=Stimuli!$C$4),Stimuli!$A$4,"")))</f>
        <v>01 Quiet baseline (60s)</v>
      </c>
      <c r="I1147" s="6" t="n">
        <f aca="false">(B1147-B1146)/((A1147-A1146)/1000)</f>
        <v>0.375091575091602</v>
      </c>
      <c r="J1147" s="6" t="n">
        <f aca="false">IF(OR(B1147&lt;Rules!$B$2,B1147&gt;Rules!$B$3,ABS(I1147)&gt;Rules!$B$4,OR(B1148&lt;Rules!$B$2,B1148&gt;Rules!$B$3,ABS(I1148)&gt;Rules!$B$4)),1,0)</f>
        <v>0</v>
      </c>
      <c r="K1147" s="6" t="str">
        <f aca="false">IF(F1147=1,COUNTIF($F$2:F1147,1),"")</f>
        <v/>
      </c>
    </row>
    <row r="1148" customFormat="false" ht="15" hidden="false" customHeight="false" outlineLevel="0" collapsed="false">
      <c r="A1148" s="6" t="n">
        <v>9105.0555</v>
      </c>
      <c r="B1148" s="6" t="n">
        <v>1.7985347985348</v>
      </c>
      <c r="C1148" s="6" t="n">
        <v>88</v>
      </c>
      <c r="D1148" s="6" t="n">
        <v>-1</v>
      </c>
      <c r="E1148" s="6" t="n">
        <v>1.81904761904762</v>
      </c>
      <c r="F1148" s="6" t="n">
        <v>0</v>
      </c>
      <c r="G1148" s="6" t="n">
        <v>0</v>
      </c>
      <c r="H1148" s="6" t="str">
        <f aca="false">IF(AND(A1148&gt;=Stimuli!$B$2,A1148&lt;=Stimuli!$C$2),Stimuli!$A$2,IF(AND(A1148&gt;=Stimuli!$B$3,A1148&lt;=Stimuli!$C$3),Stimuli!$A$3,IF(AND(A1148&gt;=Stimuli!$B$4,A1148&lt;=Stimuli!$C$4),Stimuli!$A$4,"")))</f>
        <v>01 Quiet baseline (60s)</v>
      </c>
      <c r="I1148" s="6" t="n">
        <f aca="false">(B1148-B1147)/((A1148-A1147)/1000)</f>
        <v>-0.375091575091602</v>
      </c>
      <c r="J1148" s="6" t="n">
        <f aca="false">IF(OR(B1148&lt;Rules!$B$2,B1148&gt;Rules!$B$3,ABS(I1148)&gt;Rules!$B$4,OR(B1149&lt;Rules!$B$2,B1149&gt;Rules!$B$3,ABS(I1149)&gt;Rules!$B$4)),1,0)</f>
        <v>0</v>
      </c>
      <c r="K1148" s="6" t="str">
        <f aca="false">IF(F1148=1,COUNTIF($F$2:F1148,1),"")</f>
        <v/>
      </c>
    </row>
    <row r="1149" customFormat="false" ht="15" hidden="false" customHeight="false" outlineLevel="0" collapsed="false">
      <c r="A1149" s="6" t="n">
        <v>9112.868</v>
      </c>
      <c r="B1149" s="6" t="n">
        <v>1.8</v>
      </c>
      <c r="C1149" s="6" t="n">
        <v>88</v>
      </c>
      <c r="D1149" s="6" t="n">
        <v>-1</v>
      </c>
      <c r="E1149" s="6" t="n">
        <v>1.81904761904762</v>
      </c>
      <c r="F1149" s="6" t="n">
        <v>0</v>
      </c>
      <c r="G1149" s="6" t="n">
        <v>0</v>
      </c>
      <c r="H1149" s="6" t="str">
        <f aca="false">IF(AND(A1149&gt;=Stimuli!$B$2,A1149&lt;=Stimuli!$C$2),Stimuli!$A$2,IF(AND(A1149&gt;=Stimuli!$B$3,A1149&lt;=Stimuli!$C$3),Stimuli!$A$3,IF(AND(A1149&gt;=Stimuli!$B$4,A1149&lt;=Stimuli!$C$4),Stimuli!$A$4,"")))</f>
        <v>01 Quiet baseline (60s)</v>
      </c>
      <c r="I1149" s="6" t="n">
        <f aca="false">(B1149-B1148)/((A1149-A1148)/1000)</f>
        <v>0.187545787545872</v>
      </c>
      <c r="J1149" s="6" t="n">
        <f aca="false">IF(OR(B1149&lt;Rules!$B$2,B1149&gt;Rules!$B$3,ABS(I1149)&gt;Rules!$B$4,OR(B1150&lt;Rules!$B$2,B1150&gt;Rules!$B$3,ABS(I1150)&gt;Rules!$B$4)),1,0)</f>
        <v>0</v>
      </c>
      <c r="K1149" s="6" t="str">
        <f aca="false">IF(F1149=1,COUNTIF($F$2:F1149,1),"")</f>
        <v/>
      </c>
    </row>
    <row r="1150" customFormat="false" ht="15" hidden="false" customHeight="false" outlineLevel="0" collapsed="false">
      <c r="A1150" s="6" t="n">
        <v>9120.6805</v>
      </c>
      <c r="B1150" s="6" t="n">
        <v>1.8</v>
      </c>
      <c r="C1150" s="6" t="n">
        <v>88</v>
      </c>
      <c r="D1150" s="6" t="n">
        <v>-1</v>
      </c>
      <c r="E1150" s="6" t="n">
        <v>1.81904761904762</v>
      </c>
      <c r="F1150" s="6" t="n">
        <v>0</v>
      </c>
      <c r="G1150" s="6" t="n">
        <v>0</v>
      </c>
      <c r="H1150" s="6" t="str">
        <f aca="false">IF(AND(A1150&gt;=Stimuli!$B$2,A1150&lt;=Stimuli!$C$2),Stimuli!$A$2,IF(AND(A1150&gt;=Stimuli!$B$3,A1150&lt;=Stimuli!$C$3),Stimuli!$A$3,IF(AND(A1150&gt;=Stimuli!$B$4,A1150&lt;=Stimuli!$C$4),Stimuli!$A$4,"")))</f>
        <v>01 Quiet baseline (60s)</v>
      </c>
      <c r="I1150" s="6" t="n">
        <f aca="false">(B1150-B1149)/((A1150-A1149)/1000)</f>
        <v>0</v>
      </c>
      <c r="J1150" s="6" t="n">
        <f aca="false">IF(OR(B1150&lt;Rules!$B$2,B1150&gt;Rules!$B$3,ABS(I1150)&gt;Rules!$B$4,OR(B1151&lt;Rules!$B$2,B1151&gt;Rules!$B$3,ABS(I1151)&gt;Rules!$B$4)),1,0)</f>
        <v>0</v>
      </c>
      <c r="K1150" s="6" t="str">
        <f aca="false">IF(F1150=1,COUNTIF($F$2:F1150,1),"")</f>
        <v/>
      </c>
    </row>
    <row r="1151" customFormat="false" ht="15" hidden="false" customHeight="false" outlineLevel="0" collapsed="false">
      <c r="A1151" s="6" t="n">
        <v>9128.493</v>
      </c>
      <c r="B1151" s="6" t="n">
        <v>1.7970695970696</v>
      </c>
      <c r="C1151" s="6" t="n">
        <v>88</v>
      </c>
      <c r="D1151" s="6" t="n">
        <v>-1</v>
      </c>
      <c r="E1151" s="6" t="n">
        <v>1.81904761904762</v>
      </c>
      <c r="F1151" s="6" t="n">
        <v>0</v>
      </c>
      <c r="G1151" s="6" t="n">
        <v>0</v>
      </c>
      <c r="H1151" s="6" t="str">
        <f aca="false">IF(AND(A1151&gt;=Stimuli!$B$2,A1151&lt;=Stimuli!$C$2),Stimuli!$A$2,IF(AND(A1151&gt;=Stimuli!$B$3,A1151&lt;=Stimuli!$C$3),Stimuli!$A$3,IF(AND(A1151&gt;=Stimuli!$B$4,A1151&lt;=Stimuli!$C$4),Stimuli!$A$4,"")))</f>
        <v>01 Quiet baseline (60s)</v>
      </c>
      <c r="I1151" s="6" t="n">
        <f aca="false">(B1151-B1150)/((A1151-A1150)/1000)</f>
        <v>-0.375091575091602</v>
      </c>
      <c r="J1151" s="6" t="n">
        <f aca="false">IF(OR(B1151&lt;Rules!$B$2,B1151&gt;Rules!$B$3,ABS(I1151)&gt;Rules!$B$4,OR(B1152&lt;Rules!$B$2,B1152&gt;Rules!$B$3,ABS(I1152)&gt;Rules!$B$4)),1,0)</f>
        <v>0</v>
      </c>
      <c r="K1151" s="6" t="str">
        <f aca="false">IF(F1151=1,COUNTIF($F$2:F1151,1),"")</f>
        <v/>
      </c>
    </row>
    <row r="1152" customFormat="false" ht="15" hidden="false" customHeight="false" outlineLevel="0" collapsed="false">
      <c r="A1152" s="6" t="n">
        <v>9136.3055</v>
      </c>
      <c r="B1152" s="6" t="n">
        <v>1.8</v>
      </c>
      <c r="C1152" s="6" t="n">
        <v>88</v>
      </c>
      <c r="D1152" s="6" t="n">
        <v>-1</v>
      </c>
      <c r="E1152" s="6" t="n">
        <v>1.81904761904762</v>
      </c>
      <c r="F1152" s="6" t="n">
        <v>0</v>
      </c>
      <c r="G1152" s="6" t="n">
        <v>0</v>
      </c>
      <c r="H1152" s="6" t="str">
        <f aca="false">IF(AND(A1152&gt;=Stimuli!$B$2,A1152&lt;=Stimuli!$C$2),Stimuli!$A$2,IF(AND(A1152&gt;=Stimuli!$B$3,A1152&lt;=Stimuli!$C$3),Stimuli!$A$3,IF(AND(A1152&gt;=Stimuli!$B$4,A1152&lt;=Stimuli!$C$4),Stimuli!$A$4,"")))</f>
        <v>01 Quiet baseline (60s)</v>
      </c>
      <c r="I1152" s="6" t="n">
        <f aca="false">(B1152-B1151)/((A1152-A1151)/1000)</f>
        <v>0.375091575091602</v>
      </c>
      <c r="J1152" s="6" t="n">
        <f aca="false">IF(OR(B1152&lt;Rules!$B$2,B1152&gt;Rules!$B$3,ABS(I1152)&gt;Rules!$B$4,OR(B1153&lt;Rules!$B$2,B1153&gt;Rules!$B$3,ABS(I1153)&gt;Rules!$B$4)),1,0)</f>
        <v>0</v>
      </c>
      <c r="K1152" s="6" t="str">
        <f aca="false">IF(F1152=1,COUNTIF($F$2:F1152,1),"")</f>
        <v/>
      </c>
    </row>
    <row r="1153" customFormat="false" ht="15" hidden="false" customHeight="false" outlineLevel="0" collapsed="false">
      <c r="A1153" s="6" t="n">
        <v>9144.118</v>
      </c>
      <c r="B1153" s="6" t="n">
        <v>1.7970695970696</v>
      </c>
      <c r="C1153" s="6" t="n">
        <v>88</v>
      </c>
      <c r="D1153" s="6" t="n">
        <v>-1</v>
      </c>
      <c r="E1153" s="6" t="n">
        <v>1.81904761904762</v>
      </c>
      <c r="F1153" s="6" t="n">
        <v>0</v>
      </c>
      <c r="G1153" s="6" t="n">
        <v>0</v>
      </c>
      <c r="H1153" s="6" t="str">
        <f aca="false">IF(AND(A1153&gt;=Stimuli!$B$2,A1153&lt;=Stimuli!$C$2),Stimuli!$A$2,IF(AND(A1153&gt;=Stimuli!$B$3,A1153&lt;=Stimuli!$C$3),Stimuli!$A$3,IF(AND(A1153&gt;=Stimuli!$B$4,A1153&lt;=Stimuli!$C$4),Stimuli!$A$4,"")))</f>
        <v>01 Quiet baseline (60s)</v>
      </c>
      <c r="I1153" s="6" t="n">
        <f aca="false">(B1153-B1152)/((A1153-A1152)/1000)</f>
        <v>-0.375091575091602</v>
      </c>
      <c r="J1153" s="6" t="n">
        <f aca="false">IF(OR(B1153&lt;Rules!$B$2,B1153&gt;Rules!$B$3,ABS(I1153)&gt;Rules!$B$4,OR(B1154&lt;Rules!$B$2,B1154&gt;Rules!$B$3,ABS(I1154)&gt;Rules!$B$4)),1,0)</f>
        <v>0</v>
      </c>
      <c r="K1153" s="6" t="str">
        <f aca="false">IF(F1153=1,COUNTIF($F$2:F1153,1),"")</f>
        <v/>
      </c>
    </row>
    <row r="1154" customFormat="false" ht="15" hidden="false" customHeight="false" outlineLevel="0" collapsed="false">
      <c r="A1154" s="6" t="n">
        <v>9151.9305</v>
      </c>
      <c r="B1154" s="6" t="n">
        <v>1.8</v>
      </c>
      <c r="C1154" s="6" t="n">
        <v>88</v>
      </c>
      <c r="D1154" s="6" t="n">
        <v>-1</v>
      </c>
      <c r="E1154" s="6" t="n">
        <v>1.81758241758242</v>
      </c>
      <c r="F1154" s="6" t="n">
        <v>0</v>
      </c>
      <c r="G1154" s="6" t="n">
        <v>0</v>
      </c>
      <c r="H1154" s="6" t="str">
        <f aca="false">IF(AND(A1154&gt;=Stimuli!$B$2,A1154&lt;=Stimuli!$C$2),Stimuli!$A$2,IF(AND(A1154&gt;=Stimuli!$B$3,A1154&lt;=Stimuli!$C$3),Stimuli!$A$3,IF(AND(A1154&gt;=Stimuli!$B$4,A1154&lt;=Stimuli!$C$4),Stimuli!$A$4,"")))</f>
        <v>01 Quiet baseline (60s)</v>
      </c>
      <c r="I1154" s="6" t="n">
        <f aca="false">(B1154-B1153)/((A1154-A1153)/1000)</f>
        <v>0.375091575091602</v>
      </c>
      <c r="J1154" s="6" t="n">
        <f aca="false">IF(OR(B1154&lt;Rules!$B$2,B1154&gt;Rules!$B$3,ABS(I1154)&gt;Rules!$B$4,OR(B1155&lt;Rules!$B$2,B1155&gt;Rules!$B$3,ABS(I1155)&gt;Rules!$B$4)),1,0)</f>
        <v>0</v>
      </c>
      <c r="K1154" s="6" t="str">
        <f aca="false">IF(F1154=1,COUNTIF($F$2:F1154,1),"")</f>
        <v/>
      </c>
    </row>
    <row r="1155" customFormat="false" ht="15" hidden="false" customHeight="false" outlineLevel="0" collapsed="false">
      <c r="A1155" s="6" t="n">
        <v>9159.743</v>
      </c>
      <c r="B1155" s="6" t="n">
        <v>1.7956043956044</v>
      </c>
      <c r="C1155" s="6" t="n">
        <v>88</v>
      </c>
      <c r="D1155" s="6" t="n">
        <v>-1</v>
      </c>
      <c r="E1155" s="6" t="n">
        <v>1.81758241758242</v>
      </c>
      <c r="F1155" s="6" t="n">
        <v>0</v>
      </c>
      <c r="G1155" s="6" t="n">
        <v>0</v>
      </c>
      <c r="H1155" s="6" t="str">
        <f aca="false">IF(AND(A1155&gt;=Stimuli!$B$2,A1155&lt;=Stimuli!$C$2),Stimuli!$A$2,IF(AND(A1155&gt;=Stimuli!$B$3,A1155&lt;=Stimuli!$C$3),Stimuli!$A$3,IF(AND(A1155&gt;=Stimuli!$B$4,A1155&lt;=Stimuli!$C$4),Stimuli!$A$4,"")))</f>
        <v>01 Quiet baseline (60s)</v>
      </c>
      <c r="I1155" s="6" t="n">
        <f aca="false">(B1155-B1154)/((A1155-A1154)/1000)</f>
        <v>-0.562637362637446</v>
      </c>
      <c r="J1155" s="6" t="n">
        <f aca="false">IF(OR(B1155&lt;Rules!$B$2,B1155&gt;Rules!$B$3,ABS(I1155)&gt;Rules!$B$4,OR(B1156&lt;Rules!$B$2,B1156&gt;Rules!$B$3,ABS(I1156)&gt;Rules!$B$4)),1,0)</f>
        <v>0</v>
      </c>
      <c r="K1155" s="6" t="str">
        <f aca="false">IF(F1155=1,COUNTIF($F$2:F1155,1),"")</f>
        <v/>
      </c>
    </row>
    <row r="1156" customFormat="false" ht="15" hidden="false" customHeight="false" outlineLevel="0" collapsed="false">
      <c r="A1156" s="6" t="n">
        <v>9167.5555</v>
      </c>
      <c r="B1156" s="6" t="n">
        <v>1.8</v>
      </c>
      <c r="C1156" s="6" t="n">
        <v>88</v>
      </c>
      <c r="D1156" s="6" t="n">
        <v>-1</v>
      </c>
      <c r="E1156" s="6" t="n">
        <v>1.81758241758242</v>
      </c>
      <c r="F1156" s="6" t="n">
        <v>0</v>
      </c>
      <c r="G1156" s="6" t="n">
        <v>0</v>
      </c>
      <c r="H1156" s="6" t="str">
        <f aca="false">IF(AND(A1156&gt;=Stimuli!$B$2,A1156&lt;=Stimuli!$C$2),Stimuli!$A$2,IF(AND(A1156&gt;=Stimuli!$B$3,A1156&lt;=Stimuli!$C$3),Stimuli!$A$3,IF(AND(A1156&gt;=Stimuli!$B$4,A1156&lt;=Stimuli!$C$4),Stimuli!$A$4,"")))</f>
        <v>01 Quiet baseline (60s)</v>
      </c>
      <c r="I1156" s="6" t="n">
        <f aca="false">(B1156-B1155)/((A1156-A1155)/1000)</f>
        <v>0.562637362637446</v>
      </c>
      <c r="J1156" s="6" t="n">
        <f aca="false">IF(OR(B1156&lt;Rules!$B$2,B1156&gt;Rules!$B$3,ABS(I1156)&gt;Rules!$B$4,OR(B1157&lt;Rules!$B$2,B1157&gt;Rules!$B$3,ABS(I1157)&gt;Rules!$B$4)),1,0)</f>
        <v>0</v>
      </c>
      <c r="K1156" s="6" t="str">
        <f aca="false">IF(F1156=1,COUNTIF($F$2:F1156,1),"")</f>
        <v/>
      </c>
    </row>
    <row r="1157" customFormat="false" ht="15" hidden="false" customHeight="false" outlineLevel="0" collapsed="false">
      <c r="A1157" s="6" t="n">
        <v>9175.368</v>
      </c>
      <c r="B1157" s="6" t="n">
        <v>1.79413919413919</v>
      </c>
      <c r="C1157" s="6" t="n">
        <v>88</v>
      </c>
      <c r="D1157" s="6" t="n">
        <v>-1</v>
      </c>
      <c r="E1157" s="6" t="n">
        <v>1.81758241758242</v>
      </c>
      <c r="F1157" s="6" t="n">
        <v>0</v>
      </c>
      <c r="G1157" s="6" t="n">
        <v>0</v>
      </c>
      <c r="H1157" s="6" t="str">
        <f aca="false">IF(AND(A1157&gt;=Stimuli!$B$2,A1157&lt;=Stimuli!$C$2),Stimuli!$A$2,IF(AND(A1157&gt;=Stimuli!$B$3,A1157&lt;=Stimuli!$C$3),Stimuli!$A$3,IF(AND(A1157&gt;=Stimuli!$B$4,A1157&lt;=Stimuli!$C$4),Stimuli!$A$4,"")))</f>
        <v>01 Quiet baseline (60s)</v>
      </c>
      <c r="I1157" s="6" t="n">
        <f aca="false">(B1157-B1156)/((A1157-A1156)/1000)</f>
        <v>-0.750183150183176</v>
      </c>
      <c r="J1157" s="6" t="n">
        <f aca="false">IF(OR(B1157&lt;Rules!$B$2,B1157&gt;Rules!$B$3,ABS(I1157)&gt;Rules!$B$4,OR(B1158&lt;Rules!$B$2,B1158&gt;Rules!$B$3,ABS(I1158)&gt;Rules!$B$4)),1,0)</f>
        <v>0</v>
      </c>
      <c r="K1157" s="6" t="str">
        <f aca="false">IF(F1157=1,COUNTIF($F$2:F1157,1),"")</f>
        <v/>
      </c>
    </row>
    <row r="1158" customFormat="false" ht="15" hidden="false" customHeight="false" outlineLevel="0" collapsed="false">
      <c r="A1158" s="6" t="n">
        <v>9183.1805</v>
      </c>
      <c r="B1158" s="6" t="n">
        <v>1.8014652014652</v>
      </c>
      <c r="C1158" s="6" t="n">
        <v>88</v>
      </c>
      <c r="D1158" s="6" t="n">
        <v>-1</v>
      </c>
      <c r="E1158" s="6" t="n">
        <v>1.81758241758242</v>
      </c>
      <c r="F1158" s="6" t="n">
        <v>0</v>
      </c>
      <c r="G1158" s="6" t="n">
        <v>0</v>
      </c>
      <c r="H1158" s="6" t="str">
        <f aca="false">IF(AND(A1158&gt;=Stimuli!$B$2,A1158&lt;=Stimuli!$C$2),Stimuli!$A$2,IF(AND(A1158&gt;=Stimuli!$B$3,A1158&lt;=Stimuli!$C$3),Stimuli!$A$3,IF(AND(A1158&gt;=Stimuli!$B$4,A1158&lt;=Stimuli!$C$4),Stimuli!$A$4,"")))</f>
        <v>01 Quiet baseline (60s)</v>
      </c>
      <c r="I1158" s="6" t="n">
        <f aca="false">(B1158-B1157)/((A1158-A1157)/1000)</f>
        <v>0.937728937728906</v>
      </c>
      <c r="J1158" s="6" t="n">
        <f aca="false">IF(OR(B1158&lt;Rules!$B$2,B1158&gt;Rules!$B$3,ABS(I1158)&gt;Rules!$B$4,OR(B1159&lt;Rules!$B$2,B1159&gt;Rules!$B$3,ABS(I1159)&gt;Rules!$B$4)),1,0)</f>
        <v>0</v>
      </c>
      <c r="K1158" s="6" t="str">
        <f aca="false">IF(F1158=1,COUNTIF($F$2:F1158,1),"")</f>
        <v/>
      </c>
    </row>
    <row r="1159" customFormat="false" ht="15" hidden="false" customHeight="false" outlineLevel="0" collapsed="false">
      <c r="A1159" s="6" t="n">
        <v>9190.993</v>
      </c>
      <c r="B1159" s="6" t="n">
        <v>1.79413919413919</v>
      </c>
      <c r="C1159" s="6" t="n">
        <v>88</v>
      </c>
      <c r="D1159" s="6" t="n">
        <v>-1</v>
      </c>
      <c r="E1159" s="6" t="n">
        <v>1.81758241758242</v>
      </c>
      <c r="F1159" s="6" t="n">
        <v>0</v>
      </c>
      <c r="G1159" s="6" t="n">
        <v>0</v>
      </c>
      <c r="H1159" s="6" t="str">
        <f aca="false">IF(AND(A1159&gt;=Stimuli!$B$2,A1159&lt;=Stimuli!$C$2),Stimuli!$A$2,IF(AND(A1159&gt;=Stimuli!$B$3,A1159&lt;=Stimuli!$C$3),Stimuli!$A$3,IF(AND(A1159&gt;=Stimuli!$B$4,A1159&lt;=Stimuli!$C$4),Stimuli!$A$4,"")))</f>
        <v>01 Quiet baseline (60s)</v>
      </c>
      <c r="I1159" s="6" t="n">
        <f aca="false">(B1159-B1158)/((A1159-A1158)/1000)</f>
        <v>-0.937728937728906</v>
      </c>
      <c r="J1159" s="6" t="n">
        <f aca="false">IF(OR(B1159&lt;Rules!$B$2,B1159&gt;Rules!$B$3,ABS(I1159)&gt;Rules!$B$4,OR(B1160&lt;Rules!$B$2,B1160&gt;Rules!$B$3,ABS(I1160)&gt;Rules!$B$4)),1,0)</f>
        <v>0</v>
      </c>
      <c r="K1159" s="6" t="str">
        <f aca="false">IF(F1159=1,COUNTIF($F$2:F1159,1),"")</f>
        <v/>
      </c>
    </row>
    <row r="1160" customFormat="false" ht="15" hidden="false" customHeight="false" outlineLevel="0" collapsed="false">
      <c r="A1160" s="6" t="n">
        <v>9198.8055</v>
      </c>
      <c r="B1160" s="6" t="n">
        <v>1.8</v>
      </c>
      <c r="C1160" s="6" t="n">
        <v>88</v>
      </c>
      <c r="D1160" s="6" t="n">
        <v>-1</v>
      </c>
      <c r="E1160" s="6" t="n">
        <v>1.81758241758242</v>
      </c>
      <c r="F1160" s="6" t="n">
        <v>0</v>
      </c>
      <c r="G1160" s="6" t="n">
        <v>0</v>
      </c>
      <c r="H1160" s="6" t="str">
        <f aca="false">IF(AND(A1160&gt;=Stimuli!$B$2,A1160&lt;=Stimuli!$C$2),Stimuli!$A$2,IF(AND(A1160&gt;=Stimuli!$B$3,A1160&lt;=Stimuli!$C$3),Stimuli!$A$3,IF(AND(A1160&gt;=Stimuli!$B$4,A1160&lt;=Stimuli!$C$4),Stimuli!$A$4,"")))</f>
        <v>01 Quiet baseline (60s)</v>
      </c>
      <c r="I1160" s="6" t="n">
        <f aca="false">(B1160-B1159)/((A1160-A1159)/1000)</f>
        <v>0.750183150183176</v>
      </c>
      <c r="J1160" s="6" t="n">
        <f aca="false">IF(OR(B1160&lt;Rules!$B$2,B1160&gt;Rules!$B$3,ABS(I1160)&gt;Rules!$B$4,OR(B1161&lt;Rules!$B$2,B1161&gt;Rules!$B$3,ABS(I1161)&gt;Rules!$B$4)),1,0)</f>
        <v>0</v>
      </c>
      <c r="K1160" s="6" t="str">
        <f aca="false">IF(F1160=1,COUNTIF($F$2:F1160,1),"")</f>
        <v/>
      </c>
    </row>
    <row r="1161" customFormat="false" ht="15" hidden="false" customHeight="false" outlineLevel="0" collapsed="false">
      <c r="A1161" s="6" t="n">
        <v>9206.618</v>
      </c>
      <c r="B1161" s="6" t="n">
        <v>1.79413919413919</v>
      </c>
      <c r="C1161" s="6" t="n">
        <v>88</v>
      </c>
      <c r="D1161" s="6" t="n">
        <v>-1</v>
      </c>
      <c r="E1161" s="6" t="n">
        <v>1.81758241758242</v>
      </c>
      <c r="F1161" s="6" t="n">
        <v>0</v>
      </c>
      <c r="G1161" s="6" t="n">
        <v>0</v>
      </c>
      <c r="H1161" s="6" t="str">
        <f aca="false">IF(AND(A1161&gt;=Stimuli!$B$2,A1161&lt;=Stimuli!$C$2),Stimuli!$A$2,IF(AND(A1161&gt;=Stimuli!$B$3,A1161&lt;=Stimuli!$C$3),Stimuli!$A$3,IF(AND(A1161&gt;=Stimuli!$B$4,A1161&lt;=Stimuli!$C$4),Stimuli!$A$4,"")))</f>
        <v>01 Quiet baseline (60s)</v>
      </c>
      <c r="I1161" s="6" t="n">
        <f aca="false">(B1161-B1160)/((A1161-A1160)/1000)</f>
        <v>-0.750183150183176</v>
      </c>
      <c r="J1161" s="6" t="n">
        <f aca="false">IF(OR(B1161&lt;Rules!$B$2,B1161&gt;Rules!$B$3,ABS(I1161)&gt;Rules!$B$4,OR(B1162&lt;Rules!$B$2,B1162&gt;Rules!$B$3,ABS(I1162)&gt;Rules!$B$4)),1,0)</f>
        <v>0</v>
      </c>
      <c r="K1161" s="6" t="str">
        <f aca="false">IF(F1161=1,COUNTIF($F$2:F1161,1),"")</f>
        <v/>
      </c>
    </row>
    <row r="1162" customFormat="false" ht="15" hidden="false" customHeight="false" outlineLevel="0" collapsed="false">
      <c r="A1162" s="6" t="n">
        <v>9214.4305</v>
      </c>
      <c r="B1162" s="6" t="n">
        <v>1.7970695970696</v>
      </c>
      <c r="C1162" s="6" t="n">
        <v>88</v>
      </c>
      <c r="D1162" s="6" t="n">
        <v>-1</v>
      </c>
      <c r="E1162" s="6" t="n">
        <v>1.81758241758242</v>
      </c>
      <c r="F1162" s="6" t="n">
        <v>0</v>
      </c>
      <c r="G1162" s="6" t="n">
        <v>0</v>
      </c>
      <c r="H1162" s="6" t="str">
        <f aca="false">IF(AND(A1162&gt;=Stimuli!$B$2,A1162&lt;=Stimuli!$C$2),Stimuli!$A$2,IF(AND(A1162&gt;=Stimuli!$B$3,A1162&lt;=Stimuli!$C$3),Stimuli!$A$3,IF(AND(A1162&gt;=Stimuli!$B$4,A1162&lt;=Stimuli!$C$4),Stimuli!$A$4,"")))</f>
        <v>01 Quiet baseline (60s)</v>
      </c>
      <c r="I1162" s="6" t="n">
        <f aca="false">(B1162-B1161)/((A1162-A1161)/1000)</f>
        <v>0.375091575091574</v>
      </c>
      <c r="J1162" s="6" t="n">
        <f aca="false">IF(OR(B1162&lt;Rules!$B$2,B1162&gt;Rules!$B$3,ABS(I1162)&gt;Rules!$B$4,OR(B1163&lt;Rules!$B$2,B1163&gt;Rules!$B$3,ABS(I1163)&gt;Rules!$B$4)),1,0)</f>
        <v>0</v>
      </c>
      <c r="K1162" s="6" t="str">
        <f aca="false">IF(F1162=1,COUNTIF($F$2:F1162,1),"")</f>
        <v/>
      </c>
    </row>
    <row r="1163" customFormat="false" ht="15" hidden="false" customHeight="false" outlineLevel="0" collapsed="false">
      <c r="A1163" s="6" t="n">
        <v>9222.243</v>
      </c>
      <c r="B1163" s="6" t="n">
        <v>1.79413919413919</v>
      </c>
      <c r="C1163" s="6" t="n">
        <v>88</v>
      </c>
      <c r="D1163" s="6" t="n">
        <v>-1</v>
      </c>
      <c r="E1163" s="6" t="n">
        <v>1.81758241758242</v>
      </c>
      <c r="F1163" s="6" t="n">
        <v>0</v>
      </c>
      <c r="G1163" s="6" t="n">
        <v>0</v>
      </c>
      <c r="H1163" s="6" t="str">
        <f aca="false">IF(AND(A1163&gt;=Stimuli!$B$2,A1163&lt;=Stimuli!$C$2),Stimuli!$A$2,IF(AND(A1163&gt;=Stimuli!$B$3,A1163&lt;=Stimuli!$C$3),Stimuli!$A$3,IF(AND(A1163&gt;=Stimuli!$B$4,A1163&lt;=Stimuli!$C$4),Stimuli!$A$4,"")))</f>
        <v>01 Quiet baseline (60s)</v>
      </c>
      <c r="I1163" s="6" t="n">
        <f aca="false">(B1163-B1162)/((A1163-A1162)/1000)</f>
        <v>-0.375091575091574</v>
      </c>
      <c r="J1163" s="6" t="n">
        <f aca="false">IF(OR(B1163&lt;Rules!$B$2,B1163&gt;Rules!$B$3,ABS(I1163)&gt;Rules!$B$4,OR(B1164&lt;Rules!$B$2,B1164&gt;Rules!$B$3,ABS(I1164)&gt;Rules!$B$4)),1,0)</f>
        <v>0</v>
      </c>
      <c r="K1163" s="6" t="str">
        <f aca="false">IF(F1163=1,COUNTIF($F$2:F1163,1),"")</f>
        <v/>
      </c>
    </row>
    <row r="1164" customFormat="false" ht="15" hidden="false" customHeight="false" outlineLevel="0" collapsed="false">
      <c r="A1164" s="6" t="n">
        <v>9230.0555</v>
      </c>
      <c r="B1164" s="6" t="n">
        <v>1.7956043956044</v>
      </c>
      <c r="C1164" s="6" t="n">
        <v>85</v>
      </c>
      <c r="D1164" s="6" t="n">
        <v>703.125</v>
      </c>
      <c r="E1164" s="6" t="n">
        <v>1.81758241758242</v>
      </c>
      <c r="F1164" s="6" t="n">
        <v>0</v>
      </c>
      <c r="G1164" s="6" t="n">
        <v>0</v>
      </c>
      <c r="H1164" s="6" t="str">
        <f aca="false">IF(AND(A1164&gt;=Stimuli!$B$2,A1164&lt;=Stimuli!$C$2),Stimuli!$A$2,IF(AND(A1164&gt;=Stimuli!$B$3,A1164&lt;=Stimuli!$C$3),Stimuli!$A$3,IF(AND(A1164&gt;=Stimuli!$B$4,A1164&lt;=Stimuli!$C$4),Stimuli!$A$4,"")))</f>
        <v>01 Quiet baseline (60s)</v>
      </c>
      <c r="I1164" s="6" t="n">
        <f aca="false">(B1164-B1163)/((A1164-A1163)/1000)</f>
        <v>0.18754578754573</v>
      </c>
      <c r="J1164" s="6" t="n">
        <f aca="false">IF(OR(B1164&lt;Rules!$B$2,B1164&gt;Rules!$B$3,ABS(I1164)&gt;Rules!$B$4,OR(B1165&lt;Rules!$B$2,B1165&gt;Rules!$B$3,ABS(I1165)&gt;Rules!$B$4)),1,0)</f>
        <v>0</v>
      </c>
      <c r="K1164" s="6" t="str">
        <f aca="false">IF(F1164=1,COUNTIF($F$2:F1164,1),"")</f>
        <v/>
      </c>
    </row>
    <row r="1165" customFormat="false" ht="15" hidden="false" customHeight="false" outlineLevel="0" collapsed="false">
      <c r="A1165" s="6" t="n">
        <v>9237.868</v>
      </c>
      <c r="B1165" s="6" t="n">
        <v>1.79413919413919</v>
      </c>
      <c r="C1165" s="6" t="n">
        <v>85</v>
      </c>
      <c r="D1165" s="6" t="n">
        <v>-1</v>
      </c>
      <c r="E1165" s="6" t="n">
        <v>1.81758241758242</v>
      </c>
      <c r="F1165" s="6" t="n">
        <v>0</v>
      </c>
      <c r="G1165" s="6" t="n">
        <v>0</v>
      </c>
      <c r="H1165" s="6" t="str">
        <f aca="false">IF(AND(A1165&gt;=Stimuli!$B$2,A1165&lt;=Stimuli!$C$2),Stimuli!$A$2,IF(AND(A1165&gt;=Stimuli!$B$3,A1165&lt;=Stimuli!$C$3),Stimuli!$A$3,IF(AND(A1165&gt;=Stimuli!$B$4,A1165&lt;=Stimuli!$C$4),Stimuli!$A$4,"")))</f>
        <v>01 Quiet baseline (60s)</v>
      </c>
      <c r="I1165" s="6" t="n">
        <f aca="false">(B1165-B1164)/((A1165-A1164)/1000)</f>
        <v>-0.18754578754573</v>
      </c>
      <c r="J1165" s="6" t="n">
        <f aca="false">IF(OR(B1165&lt;Rules!$B$2,B1165&gt;Rules!$B$3,ABS(I1165)&gt;Rules!$B$4,OR(B1166&lt;Rules!$B$2,B1166&gt;Rules!$B$3,ABS(I1166)&gt;Rules!$B$4)),1,0)</f>
        <v>0</v>
      </c>
      <c r="K1165" s="6" t="str">
        <f aca="false">IF(F1165=1,COUNTIF($F$2:F1165,1),"")</f>
        <v/>
      </c>
    </row>
    <row r="1166" customFormat="false" ht="15" hidden="false" customHeight="false" outlineLevel="0" collapsed="false">
      <c r="A1166" s="6" t="n">
        <v>9245.6805</v>
      </c>
      <c r="B1166" s="6" t="n">
        <v>1.7956043956044</v>
      </c>
      <c r="C1166" s="6" t="n">
        <v>85</v>
      </c>
      <c r="D1166" s="6" t="n">
        <v>-1</v>
      </c>
      <c r="E1166" s="6" t="n">
        <v>1.81758241758242</v>
      </c>
      <c r="F1166" s="6" t="n">
        <v>0</v>
      </c>
      <c r="G1166" s="6" t="n">
        <v>0</v>
      </c>
      <c r="H1166" s="6" t="str">
        <f aca="false">IF(AND(A1166&gt;=Stimuli!$B$2,A1166&lt;=Stimuli!$C$2),Stimuli!$A$2,IF(AND(A1166&gt;=Stimuli!$B$3,A1166&lt;=Stimuli!$C$3),Stimuli!$A$3,IF(AND(A1166&gt;=Stimuli!$B$4,A1166&lt;=Stimuli!$C$4),Stimuli!$A$4,"")))</f>
        <v>01 Quiet baseline (60s)</v>
      </c>
      <c r="I1166" s="6" t="n">
        <f aca="false">(B1166-B1165)/((A1166-A1165)/1000)</f>
        <v>0.18754578754573</v>
      </c>
      <c r="J1166" s="6" t="n">
        <f aca="false">IF(OR(B1166&lt;Rules!$B$2,B1166&gt;Rules!$B$3,ABS(I1166)&gt;Rules!$B$4,OR(B1167&lt;Rules!$B$2,B1167&gt;Rules!$B$3,ABS(I1167)&gt;Rules!$B$4)),1,0)</f>
        <v>0</v>
      </c>
      <c r="K1166" s="6" t="str">
        <f aca="false">IF(F1166=1,COUNTIF($F$2:F1166,1),"")</f>
        <v/>
      </c>
    </row>
    <row r="1167" customFormat="false" ht="15" hidden="false" customHeight="false" outlineLevel="0" collapsed="false">
      <c r="A1167" s="6" t="n">
        <v>9253.493</v>
      </c>
      <c r="B1167" s="6" t="n">
        <v>1.7956043956044</v>
      </c>
      <c r="C1167" s="6" t="n">
        <v>85</v>
      </c>
      <c r="D1167" s="6" t="n">
        <v>-1</v>
      </c>
      <c r="E1167" s="6" t="n">
        <v>1.81758241758242</v>
      </c>
      <c r="F1167" s="6" t="n">
        <v>0</v>
      </c>
      <c r="G1167" s="6" t="n">
        <v>0</v>
      </c>
      <c r="H1167" s="6" t="str">
        <f aca="false">IF(AND(A1167&gt;=Stimuli!$B$2,A1167&lt;=Stimuli!$C$2),Stimuli!$A$2,IF(AND(A1167&gt;=Stimuli!$B$3,A1167&lt;=Stimuli!$C$3),Stimuli!$A$3,IF(AND(A1167&gt;=Stimuli!$B$4,A1167&lt;=Stimuli!$C$4),Stimuli!$A$4,"")))</f>
        <v>01 Quiet baseline (60s)</v>
      </c>
      <c r="I1167" s="6" t="n">
        <f aca="false">(B1167-B1166)/((A1167-A1166)/1000)</f>
        <v>0</v>
      </c>
      <c r="J1167" s="6" t="n">
        <f aca="false">IF(OR(B1167&lt;Rules!$B$2,B1167&gt;Rules!$B$3,ABS(I1167)&gt;Rules!$B$4,OR(B1168&lt;Rules!$B$2,B1168&gt;Rules!$B$3,ABS(I1168)&gt;Rules!$B$4)),1,0)</f>
        <v>0</v>
      </c>
      <c r="K1167" s="6" t="str">
        <f aca="false">IF(F1167=1,COUNTIF($F$2:F1167,1),"")</f>
        <v/>
      </c>
    </row>
    <row r="1168" customFormat="false" ht="15" hidden="false" customHeight="false" outlineLevel="0" collapsed="false">
      <c r="A1168" s="6" t="n">
        <v>9261.3055</v>
      </c>
      <c r="B1168" s="6" t="n">
        <v>1.79267399267399</v>
      </c>
      <c r="C1168" s="6" t="n">
        <v>85</v>
      </c>
      <c r="D1168" s="6" t="n">
        <v>-1</v>
      </c>
      <c r="E1168" s="6" t="n">
        <v>1.81758241758242</v>
      </c>
      <c r="F1168" s="6" t="n">
        <v>0</v>
      </c>
      <c r="G1168" s="6" t="n">
        <v>0</v>
      </c>
      <c r="H1168" s="6" t="str">
        <f aca="false">IF(AND(A1168&gt;=Stimuli!$B$2,A1168&lt;=Stimuli!$C$2),Stimuli!$A$2,IF(AND(A1168&gt;=Stimuli!$B$3,A1168&lt;=Stimuli!$C$3),Stimuli!$A$3,IF(AND(A1168&gt;=Stimuli!$B$4,A1168&lt;=Stimuli!$C$4),Stimuli!$A$4,"")))</f>
        <v>01 Quiet baseline (60s)</v>
      </c>
      <c r="I1168" s="6" t="n">
        <f aca="false">(B1168-B1167)/((A1168-A1167)/1000)</f>
        <v>-0.375091575091574</v>
      </c>
      <c r="J1168" s="6" t="n">
        <f aca="false">IF(OR(B1168&lt;Rules!$B$2,B1168&gt;Rules!$B$3,ABS(I1168)&gt;Rules!$B$4,OR(B1169&lt;Rules!$B$2,B1169&gt;Rules!$B$3,ABS(I1169)&gt;Rules!$B$4)),1,0)</f>
        <v>0</v>
      </c>
      <c r="K1168" s="6" t="str">
        <f aca="false">IF(F1168=1,COUNTIF($F$2:F1168,1),"")</f>
        <v/>
      </c>
    </row>
    <row r="1169" customFormat="false" ht="15" hidden="false" customHeight="false" outlineLevel="0" collapsed="false">
      <c r="A1169" s="6" t="n">
        <v>9269.118</v>
      </c>
      <c r="B1169" s="6" t="n">
        <v>1.7970695970696</v>
      </c>
      <c r="C1169" s="6" t="n">
        <v>85</v>
      </c>
      <c r="D1169" s="6" t="n">
        <v>-1</v>
      </c>
      <c r="E1169" s="6" t="n">
        <v>1.81758241758242</v>
      </c>
      <c r="F1169" s="6" t="n">
        <v>0</v>
      </c>
      <c r="G1169" s="6" t="n">
        <v>0</v>
      </c>
      <c r="H1169" s="6" t="str">
        <f aca="false">IF(AND(A1169&gt;=Stimuli!$B$2,A1169&lt;=Stimuli!$C$2),Stimuli!$A$2,IF(AND(A1169&gt;=Stimuli!$B$3,A1169&lt;=Stimuli!$C$3),Stimuli!$A$3,IF(AND(A1169&gt;=Stimuli!$B$4,A1169&lt;=Stimuli!$C$4),Stimuli!$A$4,"")))</f>
        <v>01 Quiet baseline (60s)</v>
      </c>
      <c r="I1169" s="6" t="n">
        <f aca="false">(B1169-B1168)/((A1169-A1168)/1000)</f>
        <v>0.562637362637418</v>
      </c>
      <c r="J1169" s="6" t="n">
        <f aca="false">IF(OR(B1169&lt;Rules!$B$2,B1169&gt;Rules!$B$3,ABS(I1169)&gt;Rules!$B$4,OR(B1170&lt;Rules!$B$2,B1170&gt;Rules!$B$3,ABS(I1170)&gt;Rules!$B$4)),1,0)</f>
        <v>0</v>
      </c>
      <c r="K1169" s="6" t="str">
        <f aca="false">IF(F1169=1,COUNTIF($F$2:F1169,1),"")</f>
        <v/>
      </c>
    </row>
    <row r="1170" customFormat="false" ht="15" hidden="false" customHeight="false" outlineLevel="0" collapsed="false">
      <c r="A1170" s="6" t="n">
        <v>9276.9305</v>
      </c>
      <c r="B1170" s="6" t="n">
        <v>1.79267399267399</v>
      </c>
      <c r="C1170" s="6" t="n">
        <v>85</v>
      </c>
      <c r="D1170" s="6" t="n">
        <v>-1</v>
      </c>
      <c r="E1170" s="6" t="n">
        <v>1.81758241758242</v>
      </c>
      <c r="F1170" s="6" t="n">
        <v>0</v>
      </c>
      <c r="G1170" s="6" t="n">
        <v>0</v>
      </c>
      <c r="H1170" s="6" t="str">
        <f aca="false">IF(AND(A1170&gt;=Stimuli!$B$2,A1170&lt;=Stimuli!$C$2),Stimuli!$A$2,IF(AND(A1170&gt;=Stimuli!$B$3,A1170&lt;=Stimuli!$C$3),Stimuli!$A$3,IF(AND(A1170&gt;=Stimuli!$B$4,A1170&lt;=Stimuli!$C$4),Stimuli!$A$4,"")))</f>
        <v>01 Quiet baseline (60s)</v>
      </c>
      <c r="I1170" s="6" t="n">
        <f aca="false">(B1170-B1169)/((A1170-A1169)/1000)</f>
        <v>-0.562637362637418</v>
      </c>
      <c r="J1170" s="6" t="n">
        <f aca="false">IF(OR(B1170&lt;Rules!$B$2,B1170&gt;Rules!$B$3,ABS(I1170)&gt;Rules!$B$4,OR(B1171&lt;Rules!$B$2,B1171&gt;Rules!$B$3,ABS(I1171)&gt;Rules!$B$4)),1,0)</f>
        <v>0</v>
      </c>
      <c r="K1170" s="6" t="str">
        <f aca="false">IF(F1170=1,COUNTIF($F$2:F1170,1),"")</f>
        <v/>
      </c>
    </row>
    <row r="1171" customFormat="false" ht="15" hidden="false" customHeight="false" outlineLevel="0" collapsed="false">
      <c r="A1171" s="6" t="n">
        <v>9284.743</v>
      </c>
      <c r="B1171" s="6" t="n">
        <v>1.7970695970696</v>
      </c>
      <c r="C1171" s="6" t="n">
        <v>85</v>
      </c>
      <c r="D1171" s="6" t="n">
        <v>-1</v>
      </c>
      <c r="E1171" s="6" t="n">
        <v>1.81758241758242</v>
      </c>
      <c r="F1171" s="6" t="n">
        <v>0</v>
      </c>
      <c r="G1171" s="6" t="n">
        <v>0</v>
      </c>
      <c r="H1171" s="6" t="str">
        <f aca="false">IF(AND(A1171&gt;=Stimuli!$B$2,A1171&lt;=Stimuli!$C$2),Stimuli!$A$2,IF(AND(A1171&gt;=Stimuli!$B$3,A1171&lt;=Stimuli!$C$3),Stimuli!$A$3,IF(AND(A1171&gt;=Stimuli!$B$4,A1171&lt;=Stimuli!$C$4),Stimuli!$A$4,"")))</f>
        <v>01 Quiet baseline (60s)</v>
      </c>
      <c r="I1171" s="6" t="n">
        <f aca="false">(B1171-B1170)/((A1171-A1170)/1000)</f>
        <v>0.562637362637418</v>
      </c>
      <c r="J1171" s="6" t="n">
        <f aca="false">IF(OR(B1171&lt;Rules!$B$2,B1171&gt;Rules!$B$3,ABS(I1171)&gt;Rules!$B$4,OR(B1172&lt;Rules!$B$2,B1172&gt;Rules!$B$3,ABS(I1172)&gt;Rules!$B$4)),1,0)</f>
        <v>0</v>
      </c>
      <c r="K1171" s="6" t="str">
        <f aca="false">IF(F1171=1,COUNTIF($F$2:F1171,1),"")</f>
        <v/>
      </c>
    </row>
    <row r="1172" customFormat="false" ht="15" hidden="false" customHeight="false" outlineLevel="0" collapsed="false">
      <c r="A1172" s="6" t="n">
        <v>9292.5555</v>
      </c>
      <c r="B1172" s="6" t="n">
        <v>1.79120879120879</v>
      </c>
      <c r="C1172" s="6" t="n">
        <v>85</v>
      </c>
      <c r="D1172" s="6" t="n">
        <v>-1</v>
      </c>
      <c r="E1172" s="6" t="n">
        <v>1.81611721611722</v>
      </c>
      <c r="F1172" s="6" t="n">
        <v>0</v>
      </c>
      <c r="G1172" s="6" t="n">
        <v>0</v>
      </c>
      <c r="H1172" s="6" t="str">
        <f aca="false">IF(AND(A1172&gt;=Stimuli!$B$2,A1172&lt;=Stimuli!$C$2),Stimuli!$A$2,IF(AND(A1172&gt;=Stimuli!$B$3,A1172&lt;=Stimuli!$C$3),Stimuli!$A$3,IF(AND(A1172&gt;=Stimuli!$B$4,A1172&lt;=Stimuli!$C$4),Stimuli!$A$4,"")))</f>
        <v>01 Quiet baseline (60s)</v>
      </c>
      <c r="I1172" s="6" t="n">
        <f aca="false">(B1172-B1171)/((A1172-A1171)/1000)</f>
        <v>-0.750183150183148</v>
      </c>
      <c r="J1172" s="6" t="n">
        <f aca="false">IF(OR(B1172&lt;Rules!$B$2,B1172&gt;Rules!$B$3,ABS(I1172)&gt;Rules!$B$4,OR(B1173&lt;Rules!$B$2,B1173&gt;Rules!$B$3,ABS(I1173)&gt;Rules!$B$4)),1,0)</f>
        <v>0</v>
      </c>
      <c r="K1172" s="6" t="str">
        <f aca="false">IF(F1172=1,COUNTIF($F$2:F1172,1),"")</f>
        <v/>
      </c>
    </row>
    <row r="1173" customFormat="false" ht="15" hidden="false" customHeight="false" outlineLevel="0" collapsed="false">
      <c r="A1173" s="6" t="n">
        <v>9300.368</v>
      </c>
      <c r="B1173" s="6" t="n">
        <v>1.7970695970696</v>
      </c>
      <c r="C1173" s="6" t="n">
        <v>85</v>
      </c>
      <c r="D1173" s="6" t="n">
        <v>-1</v>
      </c>
      <c r="E1173" s="6" t="n">
        <v>1.81611721611722</v>
      </c>
      <c r="F1173" s="6" t="n">
        <v>0</v>
      </c>
      <c r="G1173" s="6" t="n">
        <v>0</v>
      </c>
      <c r="H1173" s="6" t="str">
        <f aca="false">IF(AND(A1173&gt;=Stimuli!$B$2,A1173&lt;=Stimuli!$C$2),Stimuli!$A$2,IF(AND(A1173&gt;=Stimuli!$B$3,A1173&lt;=Stimuli!$C$3),Stimuli!$A$3,IF(AND(A1173&gt;=Stimuli!$B$4,A1173&lt;=Stimuli!$C$4),Stimuli!$A$4,"")))</f>
        <v>01 Quiet baseline (60s)</v>
      </c>
      <c r="I1173" s="6" t="n">
        <f aca="false">(B1173-B1172)/((A1173-A1172)/1000)</f>
        <v>0.750183150183148</v>
      </c>
      <c r="J1173" s="6" t="n">
        <f aca="false">IF(OR(B1173&lt;Rules!$B$2,B1173&gt;Rules!$B$3,ABS(I1173)&gt;Rules!$B$4,OR(B1174&lt;Rules!$B$2,B1174&gt;Rules!$B$3,ABS(I1174)&gt;Rules!$B$4)),1,0)</f>
        <v>0</v>
      </c>
      <c r="K1173" s="6" t="str">
        <f aca="false">IF(F1173=1,COUNTIF($F$2:F1173,1),"")</f>
        <v/>
      </c>
    </row>
    <row r="1174" customFormat="false" ht="15" hidden="false" customHeight="false" outlineLevel="0" collapsed="false">
      <c r="A1174" s="6" t="n">
        <v>9308.1805</v>
      </c>
      <c r="B1174" s="6" t="n">
        <v>1.78974358974359</v>
      </c>
      <c r="C1174" s="6" t="n">
        <v>85</v>
      </c>
      <c r="D1174" s="6" t="n">
        <v>-1</v>
      </c>
      <c r="E1174" s="6" t="n">
        <v>1.81611721611722</v>
      </c>
      <c r="F1174" s="6" t="n">
        <v>0</v>
      </c>
      <c r="G1174" s="6" t="n">
        <v>0</v>
      </c>
      <c r="H1174" s="6" t="str">
        <f aca="false">IF(AND(A1174&gt;=Stimuli!$B$2,A1174&lt;=Stimuli!$C$2),Stimuli!$A$2,IF(AND(A1174&gt;=Stimuli!$B$3,A1174&lt;=Stimuli!$C$3),Stimuli!$A$3,IF(AND(A1174&gt;=Stimuli!$B$4,A1174&lt;=Stimuli!$C$4),Stimuli!$A$4,"")))</f>
        <v>01 Quiet baseline (60s)</v>
      </c>
      <c r="I1174" s="6" t="n">
        <f aca="false">(B1174-B1173)/((A1174-A1173)/1000)</f>
        <v>-0.937728937728878</v>
      </c>
      <c r="J1174" s="6" t="n">
        <f aca="false">IF(OR(B1174&lt;Rules!$B$2,B1174&gt;Rules!$B$3,ABS(I1174)&gt;Rules!$B$4,OR(B1175&lt;Rules!$B$2,B1175&gt;Rules!$B$3,ABS(I1175)&gt;Rules!$B$4)),1,0)</f>
        <v>0</v>
      </c>
      <c r="K1174" s="6" t="str">
        <f aca="false">IF(F1174=1,COUNTIF($F$2:F1174,1),"")</f>
        <v/>
      </c>
    </row>
    <row r="1175" customFormat="false" ht="15" hidden="false" customHeight="false" outlineLevel="0" collapsed="false">
      <c r="A1175" s="6" t="n">
        <v>9315.993</v>
      </c>
      <c r="B1175" s="6" t="n">
        <v>1.7970695970696</v>
      </c>
      <c r="C1175" s="6" t="n">
        <v>85</v>
      </c>
      <c r="D1175" s="6" t="n">
        <v>-1</v>
      </c>
      <c r="E1175" s="6" t="n">
        <v>1.81611721611722</v>
      </c>
      <c r="F1175" s="6" t="n">
        <v>0</v>
      </c>
      <c r="G1175" s="6" t="n">
        <v>0</v>
      </c>
      <c r="H1175" s="6" t="str">
        <f aca="false">IF(AND(A1175&gt;=Stimuli!$B$2,A1175&lt;=Stimuli!$C$2),Stimuli!$A$2,IF(AND(A1175&gt;=Stimuli!$B$3,A1175&lt;=Stimuli!$C$3),Stimuli!$A$3,IF(AND(A1175&gt;=Stimuli!$B$4,A1175&lt;=Stimuli!$C$4),Stimuli!$A$4,"")))</f>
        <v>01 Quiet baseline (60s)</v>
      </c>
      <c r="I1175" s="6" t="n">
        <f aca="false">(B1175-B1174)/((A1175-A1174)/1000)</f>
        <v>0.937728937728878</v>
      </c>
      <c r="J1175" s="6" t="n">
        <f aca="false">IF(OR(B1175&lt;Rules!$B$2,B1175&gt;Rules!$B$3,ABS(I1175)&gt;Rules!$B$4,OR(B1176&lt;Rules!$B$2,B1176&gt;Rules!$B$3,ABS(I1176)&gt;Rules!$B$4)),1,0)</f>
        <v>0</v>
      </c>
      <c r="K1175" s="6" t="str">
        <f aca="false">IF(F1175=1,COUNTIF($F$2:F1175,1),"")</f>
        <v/>
      </c>
    </row>
    <row r="1176" customFormat="false" ht="15" hidden="false" customHeight="false" outlineLevel="0" collapsed="false">
      <c r="A1176" s="6" t="n">
        <v>9323.8055</v>
      </c>
      <c r="B1176" s="6" t="n">
        <v>1.78974358974359</v>
      </c>
      <c r="C1176" s="6" t="n">
        <v>85</v>
      </c>
      <c r="D1176" s="6" t="n">
        <v>-1</v>
      </c>
      <c r="E1176" s="6" t="n">
        <v>1.81611721611722</v>
      </c>
      <c r="F1176" s="6" t="n">
        <v>0</v>
      </c>
      <c r="G1176" s="6" t="n">
        <v>0</v>
      </c>
      <c r="H1176" s="6" t="str">
        <f aca="false">IF(AND(A1176&gt;=Stimuli!$B$2,A1176&lt;=Stimuli!$C$2),Stimuli!$A$2,IF(AND(A1176&gt;=Stimuli!$B$3,A1176&lt;=Stimuli!$C$3),Stimuli!$A$3,IF(AND(A1176&gt;=Stimuli!$B$4,A1176&lt;=Stimuli!$C$4),Stimuli!$A$4,"")))</f>
        <v>01 Quiet baseline (60s)</v>
      </c>
      <c r="I1176" s="6" t="n">
        <f aca="false">(B1176-B1175)/((A1176-A1175)/1000)</f>
        <v>-0.937728937728878</v>
      </c>
      <c r="J1176" s="6" t="n">
        <f aca="false">IF(OR(B1176&lt;Rules!$B$2,B1176&gt;Rules!$B$3,ABS(I1176)&gt;Rules!$B$4,OR(B1177&lt;Rules!$B$2,B1177&gt;Rules!$B$3,ABS(I1177)&gt;Rules!$B$4)),1,0)</f>
        <v>0</v>
      </c>
      <c r="K1176" s="6" t="str">
        <f aca="false">IF(F1176=1,COUNTIF($F$2:F1176,1),"")</f>
        <v/>
      </c>
    </row>
    <row r="1177" customFormat="false" ht="15" hidden="false" customHeight="false" outlineLevel="0" collapsed="false">
      <c r="A1177" s="6" t="n">
        <v>9331.618</v>
      </c>
      <c r="B1177" s="6" t="n">
        <v>1.7956043956044</v>
      </c>
      <c r="C1177" s="6" t="n">
        <v>85</v>
      </c>
      <c r="D1177" s="6" t="n">
        <v>-1</v>
      </c>
      <c r="E1177" s="6" t="n">
        <v>1.81611721611722</v>
      </c>
      <c r="F1177" s="6" t="n">
        <v>0</v>
      </c>
      <c r="G1177" s="6" t="n">
        <v>0</v>
      </c>
      <c r="H1177" s="6" t="str">
        <f aca="false">IF(AND(A1177&gt;=Stimuli!$B$2,A1177&lt;=Stimuli!$C$2),Stimuli!$A$2,IF(AND(A1177&gt;=Stimuli!$B$3,A1177&lt;=Stimuli!$C$3),Stimuli!$A$3,IF(AND(A1177&gt;=Stimuli!$B$4,A1177&lt;=Stimuli!$C$4),Stimuli!$A$4,"")))</f>
        <v>01 Quiet baseline (60s)</v>
      </c>
      <c r="I1177" s="6" t="n">
        <f aca="false">(B1177-B1176)/((A1177-A1176)/1000)</f>
        <v>0.750183150183034</v>
      </c>
      <c r="J1177" s="6" t="n">
        <f aca="false">IF(OR(B1177&lt;Rules!$B$2,B1177&gt;Rules!$B$3,ABS(I1177)&gt;Rules!$B$4,OR(B1178&lt;Rules!$B$2,B1178&gt;Rules!$B$3,ABS(I1178)&gt;Rules!$B$4)),1,0)</f>
        <v>0</v>
      </c>
      <c r="K1177" s="6" t="str">
        <f aca="false">IF(F1177=1,COUNTIF($F$2:F1177,1),"")</f>
        <v/>
      </c>
    </row>
    <row r="1178" customFormat="false" ht="15" hidden="false" customHeight="false" outlineLevel="0" collapsed="false">
      <c r="A1178" s="6" t="n">
        <v>9339.4305</v>
      </c>
      <c r="B1178" s="6" t="n">
        <v>1.78974358974359</v>
      </c>
      <c r="C1178" s="6" t="n">
        <v>85</v>
      </c>
      <c r="D1178" s="6" t="n">
        <v>-1</v>
      </c>
      <c r="E1178" s="6" t="n">
        <v>1.81611721611722</v>
      </c>
      <c r="F1178" s="6" t="n">
        <v>0</v>
      </c>
      <c r="G1178" s="6" t="n">
        <v>0</v>
      </c>
      <c r="H1178" s="6" t="str">
        <f aca="false">IF(AND(A1178&gt;=Stimuli!$B$2,A1178&lt;=Stimuli!$C$2),Stimuli!$A$2,IF(AND(A1178&gt;=Stimuli!$B$3,A1178&lt;=Stimuli!$C$3),Stimuli!$A$3,IF(AND(A1178&gt;=Stimuli!$B$4,A1178&lt;=Stimuli!$C$4),Stimuli!$A$4,"")))</f>
        <v>01 Quiet baseline (60s)</v>
      </c>
      <c r="I1178" s="6" t="n">
        <f aca="false">(B1178-B1177)/((A1178-A1177)/1000)</f>
        <v>-0.750183150183034</v>
      </c>
      <c r="J1178" s="6" t="n">
        <f aca="false">IF(OR(B1178&lt;Rules!$B$2,B1178&gt;Rules!$B$3,ABS(I1178)&gt;Rules!$B$4,OR(B1179&lt;Rules!$B$2,B1179&gt;Rules!$B$3,ABS(I1179)&gt;Rules!$B$4)),1,0)</f>
        <v>0</v>
      </c>
      <c r="K1178" s="6" t="str">
        <f aca="false">IF(F1178=1,COUNTIF($F$2:F1178,1),"")</f>
        <v/>
      </c>
    </row>
    <row r="1179" customFormat="false" ht="15" hidden="false" customHeight="false" outlineLevel="0" collapsed="false">
      <c r="A1179" s="6" t="n">
        <v>9347.243</v>
      </c>
      <c r="B1179" s="6" t="n">
        <v>1.79267399267399</v>
      </c>
      <c r="C1179" s="6" t="n">
        <v>85</v>
      </c>
      <c r="D1179" s="6" t="n">
        <v>-1</v>
      </c>
      <c r="E1179" s="6" t="n">
        <v>1.81611721611722</v>
      </c>
      <c r="F1179" s="6" t="n">
        <v>0</v>
      </c>
      <c r="G1179" s="6" t="n">
        <v>0</v>
      </c>
      <c r="H1179" s="6" t="str">
        <f aca="false">IF(AND(A1179&gt;=Stimuli!$B$2,A1179&lt;=Stimuli!$C$2),Stimuli!$A$2,IF(AND(A1179&gt;=Stimuli!$B$3,A1179&lt;=Stimuli!$C$3),Stimuli!$A$3,IF(AND(A1179&gt;=Stimuli!$B$4,A1179&lt;=Stimuli!$C$4),Stimuli!$A$4,"")))</f>
        <v>01 Quiet baseline (60s)</v>
      </c>
      <c r="I1179" s="6" t="n">
        <f aca="false">(B1179-B1178)/((A1179-A1178)/1000)</f>
        <v>0.37509157509146</v>
      </c>
      <c r="J1179" s="6" t="n">
        <f aca="false">IF(OR(B1179&lt;Rules!$B$2,B1179&gt;Rules!$B$3,ABS(I1179)&gt;Rules!$B$4,OR(B1180&lt;Rules!$B$2,B1180&gt;Rules!$B$3,ABS(I1180)&gt;Rules!$B$4)),1,0)</f>
        <v>0</v>
      </c>
      <c r="K1179" s="6" t="str">
        <f aca="false">IF(F1179=1,COUNTIF($F$2:F1179,1),"")</f>
        <v/>
      </c>
    </row>
    <row r="1180" customFormat="false" ht="15" hidden="false" customHeight="false" outlineLevel="0" collapsed="false">
      <c r="A1180" s="6" t="n">
        <v>9355.0555</v>
      </c>
      <c r="B1180" s="6" t="n">
        <v>1.78974358974359</v>
      </c>
      <c r="C1180" s="6" t="n">
        <v>85</v>
      </c>
      <c r="D1180" s="6" t="n">
        <v>-1</v>
      </c>
      <c r="E1180" s="6" t="n">
        <v>1.81611721611722</v>
      </c>
      <c r="F1180" s="6" t="n">
        <v>0</v>
      </c>
      <c r="G1180" s="6" t="n">
        <v>0</v>
      </c>
      <c r="H1180" s="6" t="str">
        <f aca="false">IF(AND(A1180&gt;=Stimuli!$B$2,A1180&lt;=Stimuli!$C$2),Stimuli!$A$2,IF(AND(A1180&gt;=Stimuli!$B$3,A1180&lt;=Stimuli!$C$3),Stimuli!$A$3,IF(AND(A1180&gt;=Stimuli!$B$4,A1180&lt;=Stimuli!$C$4),Stimuli!$A$4,"")))</f>
        <v>01 Quiet baseline (60s)</v>
      </c>
      <c r="I1180" s="6" t="n">
        <f aca="false">(B1180-B1179)/((A1180-A1179)/1000)</f>
        <v>-0.37509157509146</v>
      </c>
      <c r="J1180" s="6" t="n">
        <f aca="false">IF(OR(B1180&lt;Rules!$B$2,B1180&gt;Rules!$B$3,ABS(I1180)&gt;Rules!$B$4,OR(B1181&lt;Rules!$B$2,B1181&gt;Rules!$B$3,ABS(I1181)&gt;Rules!$B$4)),1,0)</f>
        <v>0</v>
      </c>
      <c r="K1180" s="6" t="str">
        <f aca="false">IF(F1180=1,COUNTIF($F$2:F1180,1),"")</f>
        <v/>
      </c>
    </row>
    <row r="1181" customFormat="false" ht="15" hidden="false" customHeight="false" outlineLevel="0" collapsed="false">
      <c r="A1181" s="6" t="n">
        <v>9362.868</v>
      </c>
      <c r="B1181" s="6" t="n">
        <v>1.79120879120879</v>
      </c>
      <c r="C1181" s="6" t="n">
        <v>85</v>
      </c>
      <c r="D1181" s="6" t="n">
        <v>-1</v>
      </c>
      <c r="E1181" s="6" t="n">
        <v>1.81611721611722</v>
      </c>
      <c r="F1181" s="6" t="n">
        <v>0</v>
      </c>
      <c r="G1181" s="6" t="n">
        <v>0</v>
      </c>
      <c r="H1181" s="6" t="str">
        <f aca="false">IF(AND(A1181&gt;=Stimuli!$B$2,A1181&lt;=Stimuli!$C$2),Stimuli!$A$2,IF(AND(A1181&gt;=Stimuli!$B$3,A1181&lt;=Stimuli!$C$3),Stimuli!$A$3,IF(AND(A1181&gt;=Stimuli!$B$4,A1181&lt;=Stimuli!$C$4),Stimuli!$A$4,"")))</f>
        <v>01 Quiet baseline (60s)</v>
      </c>
      <c r="I1181" s="6" t="n">
        <f aca="false">(B1181-B1180)/((A1181-A1180)/1000)</f>
        <v>0.18754578754573</v>
      </c>
      <c r="J1181" s="6" t="n">
        <f aca="false">IF(OR(B1181&lt;Rules!$B$2,B1181&gt;Rules!$B$3,ABS(I1181)&gt;Rules!$B$4,OR(B1182&lt;Rules!$B$2,B1182&gt;Rules!$B$3,ABS(I1182)&gt;Rules!$B$4)),1,0)</f>
        <v>0</v>
      </c>
      <c r="K1181" s="6" t="str">
        <f aca="false">IF(F1181=1,COUNTIF($F$2:F1181,1),"")</f>
        <v/>
      </c>
    </row>
    <row r="1182" customFormat="false" ht="15" hidden="false" customHeight="false" outlineLevel="0" collapsed="false">
      <c r="A1182" s="6" t="n">
        <v>9370.6805</v>
      </c>
      <c r="B1182" s="6" t="n">
        <v>1.79120879120879</v>
      </c>
      <c r="C1182" s="6" t="n">
        <v>85</v>
      </c>
      <c r="D1182" s="6" t="n">
        <v>-1</v>
      </c>
      <c r="E1182" s="6" t="n">
        <v>1.81611721611722</v>
      </c>
      <c r="F1182" s="6" t="n">
        <v>0</v>
      </c>
      <c r="G1182" s="6" t="n">
        <v>0</v>
      </c>
      <c r="H1182" s="6" t="str">
        <f aca="false">IF(AND(A1182&gt;=Stimuli!$B$2,A1182&lt;=Stimuli!$C$2),Stimuli!$A$2,IF(AND(A1182&gt;=Stimuli!$B$3,A1182&lt;=Stimuli!$C$3),Stimuli!$A$3,IF(AND(A1182&gt;=Stimuli!$B$4,A1182&lt;=Stimuli!$C$4),Stimuli!$A$4,"")))</f>
        <v>01 Quiet baseline (60s)</v>
      </c>
      <c r="I1182" s="6" t="n">
        <f aca="false">(B1182-B1181)/((A1182-A1181)/1000)</f>
        <v>0</v>
      </c>
      <c r="J1182" s="6" t="n">
        <f aca="false">IF(OR(B1182&lt;Rules!$B$2,B1182&gt;Rules!$B$3,ABS(I1182)&gt;Rules!$B$4,OR(B1183&lt;Rules!$B$2,B1183&gt;Rules!$B$3,ABS(I1183)&gt;Rules!$B$4)),1,0)</f>
        <v>0</v>
      </c>
      <c r="K1182" s="6" t="str">
        <f aca="false">IF(F1182=1,COUNTIF($F$2:F1182,1),"")</f>
        <v/>
      </c>
    </row>
    <row r="1183" customFormat="false" ht="15" hidden="false" customHeight="false" outlineLevel="0" collapsed="false">
      <c r="A1183" s="6" t="n">
        <v>9378.493</v>
      </c>
      <c r="B1183" s="6" t="n">
        <v>1.78974358974359</v>
      </c>
      <c r="C1183" s="6" t="n">
        <v>85</v>
      </c>
      <c r="D1183" s="6" t="n">
        <v>-1</v>
      </c>
      <c r="E1183" s="6" t="n">
        <v>1.81611721611722</v>
      </c>
      <c r="F1183" s="6" t="n">
        <v>0</v>
      </c>
      <c r="G1183" s="6" t="n">
        <v>0</v>
      </c>
      <c r="H1183" s="6" t="str">
        <f aca="false">IF(AND(A1183&gt;=Stimuli!$B$2,A1183&lt;=Stimuli!$C$2),Stimuli!$A$2,IF(AND(A1183&gt;=Stimuli!$B$3,A1183&lt;=Stimuli!$C$3),Stimuli!$A$3,IF(AND(A1183&gt;=Stimuli!$B$4,A1183&lt;=Stimuli!$C$4),Stimuli!$A$4,"")))</f>
        <v>01 Quiet baseline (60s)</v>
      </c>
      <c r="I1183" s="6" t="n">
        <f aca="false">(B1183-B1182)/((A1183-A1182)/1000)</f>
        <v>-0.18754578754573</v>
      </c>
      <c r="J1183" s="6" t="n">
        <f aca="false">IF(OR(B1183&lt;Rules!$B$2,B1183&gt;Rules!$B$3,ABS(I1183)&gt;Rules!$B$4,OR(B1184&lt;Rules!$B$2,B1184&gt;Rules!$B$3,ABS(I1184)&gt;Rules!$B$4)),1,0)</f>
        <v>0</v>
      </c>
      <c r="K1183" s="6" t="str">
        <f aca="false">IF(F1183=1,COUNTIF($F$2:F1183,1),"")</f>
        <v/>
      </c>
    </row>
    <row r="1184" customFormat="false" ht="15" hidden="false" customHeight="false" outlineLevel="0" collapsed="false">
      <c r="A1184" s="6" t="n">
        <v>9386.3055</v>
      </c>
      <c r="B1184" s="6" t="n">
        <v>1.79120879120879</v>
      </c>
      <c r="C1184" s="6" t="n">
        <v>85</v>
      </c>
      <c r="D1184" s="6" t="n">
        <v>-1</v>
      </c>
      <c r="E1184" s="6" t="n">
        <v>1.81611721611722</v>
      </c>
      <c r="F1184" s="6" t="n">
        <v>0</v>
      </c>
      <c r="G1184" s="6" t="n">
        <v>0</v>
      </c>
      <c r="H1184" s="6" t="str">
        <f aca="false">IF(AND(A1184&gt;=Stimuli!$B$2,A1184&lt;=Stimuli!$C$2),Stimuli!$A$2,IF(AND(A1184&gt;=Stimuli!$B$3,A1184&lt;=Stimuli!$C$3),Stimuli!$A$3,IF(AND(A1184&gt;=Stimuli!$B$4,A1184&lt;=Stimuli!$C$4),Stimuli!$A$4,"")))</f>
        <v>01 Quiet baseline (60s)</v>
      </c>
      <c r="I1184" s="6" t="n">
        <f aca="false">(B1184-B1183)/((A1184-A1183)/1000)</f>
        <v>0.18754578754573</v>
      </c>
      <c r="J1184" s="6" t="n">
        <f aca="false">IF(OR(B1184&lt;Rules!$B$2,B1184&gt;Rules!$B$3,ABS(I1184)&gt;Rules!$B$4,OR(B1185&lt;Rules!$B$2,B1185&gt;Rules!$B$3,ABS(I1185)&gt;Rules!$B$4)),1,0)</f>
        <v>0</v>
      </c>
      <c r="K1184" s="6" t="str">
        <f aca="false">IF(F1184=1,COUNTIF($F$2:F1184,1),"")</f>
        <v/>
      </c>
    </row>
    <row r="1185" customFormat="false" ht="15" hidden="false" customHeight="false" outlineLevel="0" collapsed="false">
      <c r="A1185" s="6" t="n">
        <v>9394.118</v>
      </c>
      <c r="B1185" s="6" t="n">
        <v>1.78827838827839</v>
      </c>
      <c r="C1185" s="6" t="n">
        <v>85</v>
      </c>
      <c r="D1185" s="6" t="n">
        <v>-1</v>
      </c>
      <c r="E1185" s="6" t="n">
        <v>1.81611721611722</v>
      </c>
      <c r="F1185" s="6" t="n">
        <v>0</v>
      </c>
      <c r="G1185" s="6" t="n">
        <v>0</v>
      </c>
      <c r="H1185" s="6" t="str">
        <f aca="false">IF(AND(A1185&gt;=Stimuli!$B$2,A1185&lt;=Stimuli!$C$2),Stimuli!$A$2,IF(AND(A1185&gt;=Stimuli!$B$3,A1185&lt;=Stimuli!$C$3),Stimuli!$A$3,IF(AND(A1185&gt;=Stimuli!$B$4,A1185&lt;=Stimuli!$C$4),Stimuli!$A$4,"")))</f>
        <v>01 Quiet baseline (60s)</v>
      </c>
      <c r="I1185" s="6" t="n">
        <f aca="false">(B1185-B1184)/((A1185-A1184)/1000)</f>
        <v>-0.375091575091602</v>
      </c>
      <c r="J1185" s="6" t="n">
        <f aca="false">IF(OR(B1185&lt;Rules!$B$2,B1185&gt;Rules!$B$3,ABS(I1185)&gt;Rules!$B$4,OR(B1186&lt;Rules!$B$2,B1186&gt;Rules!$B$3,ABS(I1186)&gt;Rules!$B$4)),1,0)</f>
        <v>0</v>
      </c>
      <c r="K1185" s="6" t="str">
        <f aca="false">IF(F1185=1,COUNTIF($F$2:F1185,1),"")</f>
        <v/>
      </c>
    </row>
    <row r="1186" customFormat="false" ht="15" hidden="false" customHeight="false" outlineLevel="0" collapsed="false">
      <c r="A1186" s="6" t="n">
        <v>9401.9305</v>
      </c>
      <c r="B1186" s="6" t="n">
        <v>1.79267399267399</v>
      </c>
      <c r="C1186" s="6" t="n">
        <v>85</v>
      </c>
      <c r="D1186" s="6" t="n">
        <v>-1</v>
      </c>
      <c r="E1186" s="6" t="n">
        <v>1.81611721611722</v>
      </c>
      <c r="F1186" s="6" t="n">
        <v>0</v>
      </c>
      <c r="G1186" s="6" t="n">
        <v>0</v>
      </c>
      <c r="H1186" s="6" t="str">
        <f aca="false">IF(AND(A1186&gt;=Stimuli!$B$2,A1186&lt;=Stimuli!$C$2),Stimuli!$A$2,IF(AND(A1186&gt;=Stimuli!$B$3,A1186&lt;=Stimuli!$C$3),Stimuli!$A$3,IF(AND(A1186&gt;=Stimuli!$B$4,A1186&lt;=Stimuli!$C$4),Stimuli!$A$4,"")))</f>
        <v>01 Quiet baseline (60s)</v>
      </c>
      <c r="I1186" s="6" t="n">
        <f aca="false">(B1186-B1185)/((A1186-A1185)/1000)</f>
        <v>0.562637362637332</v>
      </c>
      <c r="J1186" s="6" t="n">
        <f aca="false">IF(OR(B1186&lt;Rules!$B$2,B1186&gt;Rules!$B$3,ABS(I1186)&gt;Rules!$B$4,OR(B1187&lt;Rules!$B$2,B1187&gt;Rules!$B$3,ABS(I1187)&gt;Rules!$B$4)),1,0)</f>
        <v>0</v>
      </c>
      <c r="K1186" s="6" t="str">
        <f aca="false">IF(F1186=1,COUNTIF($F$2:F1186,1),"")</f>
        <v/>
      </c>
    </row>
    <row r="1187" customFormat="false" ht="15" hidden="false" customHeight="false" outlineLevel="0" collapsed="false">
      <c r="A1187" s="6" t="n">
        <v>9409.743</v>
      </c>
      <c r="B1187" s="6" t="n">
        <v>1.78681318681319</v>
      </c>
      <c r="C1187" s="6" t="n">
        <v>85</v>
      </c>
      <c r="D1187" s="6" t="n">
        <v>-1</v>
      </c>
      <c r="E1187" s="6" t="n">
        <v>1.81611721611722</v>
      </c>
      <c r="F1187" s="6" t="n">
        <v>0</v>
      </c>
      <c r="G1187" s="6" t="n">
        <v>0</v>
      </c>
      <c r="H1187" s="6" t="str">
        <f aca="false">IF(AND(A1187&gt;=Stimuli!$B$2,A1187&lt;=Stimuli!$C$2),Stimuli!$A$2,IF(AND(A1187&gt;=Stimuli!$B$3,A1187&lt;=Stimuli!$C$3),Stimuli!$A$3,IF(AND(A1187&gt;=Stimuli!$B$4,A1187&lt;=Stimuli!$C$4),Stimuli!$A$4,"")))</f>
        <v>01 Quiet baseline (60s)</v>
      </c>
      <c r="I1187" s="6" t="n">
        <f aca="false">(B1187-B1186)/((A1187-A1186)/1000)</f>
        <v>-0.750183150183062</v>
      </c>
      <c r="J1187" s="6" t="n">
        <f aca="false">IF(OR(B1187&lt;Rules!$B$2,B1187&gt;Rules!$B$3,ABS(I1187)&gt;Rules!$B$4,OR(B1188&lt;Rules!$B$2,B1188&gt;Rules!$B$3,ABS(I1188)&gt;Rules!$B$4)),1,0)</f>
        <v>0</v>
      </c>
      <c r="K1187" s="6" t="str">
        <f aca="false">IF(F1187=1,COUNTIF($F$2:F1187,1),"")</f>
        <v/>
      </c>
    </row>
    <row r="1188" customFormat="false" ht="15" hidden="false" customHeight="false" outlineLevel="0" collapsed="false">
      <c r="A1188" s="6" t="n">
        <v>9417.5555</v>
      </c>
      <c r="B1188" s="6" t="n">
        <v>1.79267399267399</v>
      </c>
      <c r="C1188" s="6" t="n">
        <v>85</v>
      </c>
      <c r="D1188" s="6" t="n">
        <v>-1</v>
      </c>
      <c r="E1188" s="6" t="n">
        <v>1.81611721611722</v>
      </c>
      <c r="F1188" s="6" t="n">
        <v>0</v>
      </c>
      <c r="G1188" s="6" t="n">
        <v>0</v>
      </c>
      <c r="H1188" s="6" t="str">
        <f aca="false">IF(AND(A1188&gt;=Stimuli!$B$2,A1188&lt;=Stimuli!$C$2),Stimuli!$A$2,IF(AND(A1188&gt;=Stimuli!$B$3,A1188&lt;=Stimuli!$C$3),Stimuli!$A$3,IF(AND(A1188&gt;=Stimuli!$B$4,A1188&lt;=Stimuli!$C$4),Stimuli!$A$4,"")))</f>
        <v>01 Quiet baseline (60s)</v>
      </c>
      <c r="I1188" s="6" t="n">
        <f aca="false">(B1188-B1187)/((A1188-A1187)/1000)</f>
        <v>0.750183150183062</v>
      </c>
      <c r="J1188" s="6" t="n">
        <f aca="false">IF(OR(B1188&lt;Rules!$B$2,B1188&gt;Rules!$B$3,ABS(I1188)&gt;Rules!$B$4,OR(B1189&lt;Rules!$B$2,B1189&gt;Rules!$B$3,ABS(I1189)&gt;Rules!$B$4)),1,0)</f>
        <v>0</v>
      </c>
      <c r="K1188" s="6" t="str">
        <f aca="false">IF(F1188=1,COUNTIF($F$2:F1188,1),"")</f>
        <v/>
      </c>
    </row>
    <row r="1189" customFormat="false" ht="15" hidden="false" customHeight="false" outlineLevel="0" collapsed="false">
      <c r="A1189" s="6" t="n">
        <v>9425.368</v>
      </c>
      <c r="B1189" s="6" t="n">
        <v>1.78681318681319</v>
      </c>
      <c r="C1189" s="6" t="n">
        <v>85</v>
      </c>
      <c r="D1189" s="6" t="n">
        <v>-1</v>
      </c>
      <c r="E1189" s="6" t="n">
        <v>1.81611721611722</v>
      </c>
      <c r="F1189" s="6" t="n">
        <v>0</v>
      </c>
      <c r="G1189" s="6" t="n">
        <v>0</v>
      </c>
      <c r="H1189" s="6" t="str">
        <f aca="false">IF(AND(A1189&gt;=Stimuli!$B$2,A1189&lt;=Stimuli!$C$2),Stimuli!$A$2,IF(AND(A1189&gt;=Stimuli!$B$3,A1189&lt;=Stimuli!$C$3),Stimuli!$A$3,IF(AND(A1189&gt;=Stimuli!$B$4,A1189&lt;=Stimuli!$C$4),Stimuli!$A$4,"")))</f>
        <v>01 Quiet baseline (60s)</v>
      </c>
      <c r="I1189" s="6" t="n">
        <f aca="false">(B1189-B1188)/((A1189-A1188)/1000)</f>
        <v>-0.750183150183062</v>
      </c>
      <c r="J1189" s="6" t="n">
        <f aca="false">IF(OR(B1189&lt;Rules!$B$2,B1189&gt;Rules!$B$3,ABS(I1189)&gt;Rules!$B$4,OR(B1190&lt;Rules!$B$2,B1190&gt;Rules!$B$3,ABS(I1190)&gt;Rules!$B$4)),1,0)</f>
        <v>0</v>
      </c>
      <c r="K1189" s="6" t="str">
        <f aca="false">IF(F1189=1,COUNTIF($F$2:F1189,1),"")</f>
        <v/>
      </c>
    </row>
    <row r="1190" customFormat="false" ht="15" hidden="false" customHeight="false" outlineLevel="0" collapsed="false">
      <c r="A1190" s="6" t="n">
        <v>9433.1805</v>
      </c>
      <c r="B1190" s="6" t="n">
        <v>1.79267399267399</v>
      </c>
      <c r="C1190" s="6" t="n">
        <v>85</v>
      </c>
      <c r="D1190" s="6" t="n">
        <v>-1</v>
      </c>
      <c r="E1190" s="6" t="n">
        <v>1.81611721611722</v>
      </c>
      <c r="F1190" s="6" t="n">
        <v>0</v>
      </c>
      <c r="G1190" s="6" t="n">
        <v>0</v>
      </c>
      <c r="H1190" s="6" t="str">
        <f aca="false">IF(AND(A1190&gt;=Stimuli!$B$2,A1190&lt;=Stimuli!$C$2),Stimuli!$A$2,IF(AND(A1190&gt;=Stimuli!$B$3,A1190&lt;=Stimuli!$C$3),Stimuli!$A$3,IF(AND(A1190&gt;=Stimuli!$B$4,A1190&lt;=Stimuli!$C$4),Stimuli!$A$4,"")))</f>
        <v>01 Quiet baseline (60s)</v>
      </c>
      <c r="I1190" s="6" t="n">
        <f aca="false">(B1190-B1189)/((A1190-A1189)/1000)</f>
        <v>0.750183150183062</v>
      </c>
      <c r="J1190" s="6" t="n">
        <f aca="false">IF(OR(B1190&lt;Rules!$B$2,B1190&gt;Rules!$B$3,ABS(I1190)&gt;Rules!$B$4,OR(B1191&lt;Rules!$B$2,B1191&gt;Rules!$B$3,ABS(I1191)&gt;Rules!$B$4)),1,0)</f>
        <v>0</v>
      </c>
      <c r="K1190" s="6" t="str">
        <f aca="false">IF(F1190=1,COUNTIF($F$2:F1190,1),"")</f>
        <v/>
      </c>
    </row>
    <row r="1191" customFormat="false" ht="15" hidden="false" customHeight="false" outlineLevel="0" collapsed="false">
      <c r="A1191" s="6" t="n">
        <v>9440.993</v>
      </c>
      <c r="B1191" s="6" t="n">
        <v>1.78534798534799</v>
      </c>
      <c r="C1191" s="6" t="n">
        <v>85</v>
      </c>
      <c r="D1191" s="6" t="n">
        <v>-1</v>
      </c>
      <c r="E1191" s="6" t="n">
        <v>1.81611721611722</v>
      </c>
      <c r="F1191" s="6" t="n">
        <v>0</v>
      </c>
      <c r="G1191" s="6" t="n">
        <v>0</v>
      </c>
      <c r="H1191" s="6" t="str">
        <f aca="false">IF(AND(A1191&gt;=Stimuli!$B$2,A1191&lt;=Stimuli!$C$2),Stimuli!$A$2,IF(AND(A1191&gt;=Stimuli!$B$3,A1191&lt;=Stimuli!$C$3),Stimuli!$A$3,IF(AND(A1191&gt;=Stimuli!$B$4,A1191&lt;=Stimuli!$C$4),Stimuli!$A$4,"")))</f>
        <v>01 Quiet baseline (60s)</v>
      </c>
      <c r="I1191" s="6" t="n">
        <f aca="false">(B1191-B1190)/((A1191-A1190)/1000)</f>
        <v>-0.937728937728906</v>
      </c>
      <c r="J1191" s="6" t="n">
        <f aca="false">IF(OR(B1191&lt;Rules!$B$2,B1191&gt;Rules!$B$3,ABS(I1191)&gt;Rules!$B$4,OR(B1192&lt;Rules!$B$2,B1192&gt;Rules!$B$3,ABS(I1192)&gt;Rules!$B$4)),1,0)</f>
        <v>0</v>
      </c>
      <c r="K1191" s="6" t="str">
        <f aca="false">IF(F1191=1,COUNTIF($F$2:F1191,1),"")</f>
        <v/>
      </c>
    </row>
    <row r="1192" customFormat="false" ht="15" hidden="false" customHeight="false" outlineLevel="0" collapsed="false">
      <c r="A1192" s="6" t="n">
        <v>9448.8055</v>
      </c>
      <c r="B1192" s="6" t="n">
        <v>1.79120879120879</v>
      </c>
      <c r="C1192" s="6" t="n">
        <v>85</v>
      </c>
      <c r="D1192" s="6" t="n">
        <v>-1</v>
      </c>
      <c r="E1192" s="6" t="n">
        <v>1.81611721611722</v>
      </c>
      <c r="F1192" s="6" t="n">
        <v>0</v>
      </c>
      <c r="G1192" s="6" t="n">
        <v>0</v>
      </c>
      <c r="H1192" s="6" t="str">
        <f aca="false">IF(AND(A1192&gt;=Stimuli!$B$2,A1192&lt;=Stimuli!$C$2),Stimuli!$A$2,IF(AND(A1192&gt;=Stimuli!$B$3,A1192&lt;=Stimuli!$C$3),Stimuli!$A$3,IF(AND(A1192&gt;=Stimuli!$B$4,A1192&lt;=Stimuli!$C$4),Stimuli!$A$4,"")))</f>
        <v>01 Quiet baseline (60s)</v>
      </c>
      <c r="I1192" s="6" t="n">
        <f aca="false">(B1192-B1191)/((A1192-A1191)/1000)</f>
        <v>0.750183150183176</v>
      </c>
      <c r="J1192" s="6" t="n">
        <f aca="false">IF(OR(B1192&lt;Rules!$B$2,B1192&gt;Rules!$B$3,ABS(I1192)&gt;Rules!$B$4,OR(B1193&lt;Rules!$B$2,B1193&gt;Rules!$B$3,ABS(I1193)&gt;Rules!$B$4)),1,0)</f>
        <v>0</v>
      </c>
      <c r="K1192" s="6" t="str">
        <f aca="false">IF(F1192=1,COUNTIF($F$2:F1192,1),"")</f>
        <v/>
      </c>
    </row>
    <row r="1193" customFormat="false" ht="15" hidden="false" customHeight="false" outlineLevel="0" collapsed="false">
      <c r="A1193" s="6" t="n">
        <v>9456.618</v>
      </c>
      <c r="B1193" s="6" t="n">
        <v>1.78534798534799</v>
      </c>
      <c r="C1193" s="6" t="n">
        <v>85</v>
      </c>
      <c r="D1193" s="6" t="n">
        <v>-1</v>
      </c>
      <c r="E1193" s="6" t="n">
        <v>1.81611721611722</v>
      </c>
      <c r="F1193" s="6" t="n">
        <v>0</v>
      </c>
      <c r="G1193" s="6" t="n">
        <v>0</v>
      </c>
      <c r="H1193" s="6" t="str">
        <f aca="false">IF(AND(A1193&gt;=Stimuli!$B$2,A1193&lt;=Stimuli!$C$2),Stimuli!$A$2,IF(AND(A1193&gt;=Stimuli!$B$3,A1193&lt;=Stimuli!$C$3),Stimuli!$A$3,IF(AND(A1193&gt;=Stimuli!$B$4,A1193&lt;=Stimuli!$C$4),Stimuli!$A$4,"")))</f>
        <v>01 Quiet baseline (60s)</v>
      </c>
      <c r="I1193" s="6" t="n">
        <f aca="false">(B1193-B1192)/((A1193-A1192)/1000)</f>
        <v>-0.750183150183176</v>
      </c>
      <c r="J1193" s="6" t="n">
        <f aca="false">IF(OR(B1193&lt;Rules!$B$2,B1193&gt;Rules!$B$3,ABS(I1193)&gt;Rules!$B$4,OR(B1194&lt;Rules!$B$2,B1194&gt;Rules!$B$3,ABS(I1194)&gt;Rules!$B$4)),1,0)</f>
        <v>0</v>
      </c>
      <c r="K1193" s="6" t="str">
        <f aca="false">IF(F1193=1,COUNTIF($F$2:F1193,1),"")</f>
        <v/>
      </c>
    </row>
    <row r="1194" customFormat="false" ht="15" hidden="false" customHeight="false" outlineLevel="0" collapsed="false">
      <c r="A1194" s="6" t="n">
        <v>9464.4305</v>
      </c>
      <c r="B1194" s="6" t="n">
        <v>1.78974358974359</v>
      </c>
      <c r="C1194" s="6" t="n">
        <v>85</v>
      </c>
      <c r="D1194" s="6" t="n">
        <v>-1</v>
      </c>
      <c r="E1194" s="6" t="n">
        <v>1.81465201465201</v>
      </c>
      <c r="F1194" s="6" t="n">
        <v>0</v>
      </c>
      <c r="G1194" s="6" t="n">
        <v>0</v>
      </c>
      <c r="H1194" s="6" t="str">
        <f aca="false">IF(AND(A1194&gt;=Stimuli!$B$2,A1194&lt;=Stimuli!$C$2),Stimuli!$A$2,IF(AND(A1194&gt;=Stimuli!$B$3,A1194&lt;=Stimuli!$C$3),Stimuli!$A$3,IF(AND(A1194&gt;=Stimuli!$B$4,A1194&lt;=Stimuli!$C$4),Stimuli!$A$4,"")))</f>
        <v>01 Quiet baseline (60s)</v>
      </c>
      <c r="I1194" s="6" t="n">
        <f aca="false">(B1194-B1193)/((A1194-A1193)/1000)</f>
        <v>0.562637362637446</v>
      </c>
      <c r="J1194" s="6" t="n">
        <f aca="false">IF(OR(B1194&lt;Rules!$B$2,B1194&gt;Rules!$B$3,ABS(I1194)&gt;Rules!$B$4,OR(B1195&lt;Rules!$B$2,B1195&gt;Rules!$B$3,ABS(I1195)&gt;Rules!$B$4)),1,0)</f>
        <v>0</v>
      </c>
      <c r="K1194" s="6" t="str">
        <f aca="false">IF(F1194=1,COUNTIF($F$2:F1194,1),"")</f>
        <v/>
      </c>
    </row>
    <row r="1195" customFormat="false" ht="15" hidden="false" customHeight="false" outlineLevel="0" collapsed="false">
      <c r="A1195" s="6" t="n">
        <v>9472.243</v>
      </c>
      <c r="B1195" s="6" t="n">
        <v>1.78534798534799</v>
      </c>
      <c r="C1195" s="6" t="n">
        <v>85</v>
      </c>
      <c r="D1195" s="6" t="n">
        <v>-1</v>
      </c>
      <c r="E1195" s="6" t="n">
        <v>1.81465201465201</v>
      </c>
      <c r="F1195" s="6" t="n">
        <v>0</v>
      </c>
      <c r="G1195" s="6" t="n">
        <v>0</v>
      </c>
      <c r="H1195" s="6" t="str">
        <f aca="false">IF(AND(A1195&gt;=Stimuli!$B$2,A1195&lt;=Stimuli!$C$2),Stimuli!$A$2,IF(AND(A1195&gt;=Stimuli!$B$3,A1195&lt;=Stimuli!$C$3),Stimuli!$A$3,IF(AND(A1195&gt;=Stimuli!$B$4,A1195&lt;=Stimuli!$C$4),Stimuli!$A$4,"")))</f>
        <v>01 Quiet baseline (60s)</v>
      </c>
      <c r="I1195" s="6" t="n">
        <f aca="false">(B1195-B1194)/((A1195-A1194)/1000)</f>
        <v>-0.562637362637446</v>
      </c>
      <c r="J1195" s="6" t="n">
        <f aca="false">IF(OR(B1195&lt;Rules!$B$2,B1195&gt;Rules!$B$3,ABS(I1195)&gt;Rules!$B$4,OR(B1196&lt;Rules!$B$2,B1196&gt;Rules!$B$3,ABS(I1196)&gt;Rules!$B$4)),1,0)</f>
        <v>0</v>
      </c>
      <c r="K1195" s="6" t="str">
        <f aca="false">IF(F1195=1,COUNTIF($F$2:F1195,1),"")</f>
        <v/>
      </c>
    </row>
    <row r="1196" customFormat="false" ht="15" hidden="false" customHeight="false" outlineLevel="0" collapsed="false">
      <c r="A1196" s="6" t="n">
        <v>9480.0555</v>
      </c>
      <c r="B1196" s="6" t="n">
        <v>1.78827838827839</v>
      </c>
      <c r="C1196" s="6" t="n">
        <v>85</v>
      </c>
      <c r="D1196" s="6" t="n">
        <v>-1</v>
      </c>
      <c r="E1196" s="6" t="n">
        <v>1.81465201465201</v>
      </c>
      <c r="F1196" s="6" t="n">
        <v>0</v>
      </c>
      <c r="G1196" s="6" t="n">
        <v>0</v>
      </c>
      <c r="H1196" s="6" t="str">
        <f aca="false">IF(AND(A1196&gt;=Stimuli!$B$2,A1196&lt;=Stimuli!$C$2),Stimuli!$A$2,IF(AND(A1196&gt;=Stimuli!$B$3,A1196&lt;=Stimuli!$C$3),Stimuli!$A$3,IF(AND(A1196&gt;=Stimuli!$B$4,A1196&lt;=Stimuli!$C$4),Stimuli!$A$4,"")))</f>
        <v>01 Quiet baseline (60s)</v>
      </c>
      <c r="I1196" s="6" t="n">
        <f aca="false">(B1196-B1195)/((A1196-A1195)/1000)</f>
        <v>0.375091575091574</v>
      </c>
      <c r="J1196" s="6" t="n">
        <f aca="false">IF(OR(B1196&lt;Rules!$B$2,B1196&gt;Rules!$B$3,ABS(I1196)&gt;Rules!$B$4,OR(B1197&lt;Rules!$B$2,B1197&gt;Rules!$B$3,ABS(I1197)&gt;Rules!$B$4)),1,0)</f>
        <v>0</v>
      </c>
      <c r="K1196" s="6" t="str">
        <f aca="false">IF(F1196=1,COUNTIF($F$2:F1196,1),"")</f>
        <v/>
      </c>
    </row>
    <row r="1197" customFormat="false" ht="15" hidden="false" customHeight="false" outlineLevel="0" collapsed="false">
      <c r="A1197" s="6" t="n">
        <v>9487.868</v>
      </c>
      <c r="B1197" s="6" t="n">
        <v>1.78681318681319</v>
      </c>
      <c r="C1197" s="6" t="n">
        <v>85</v>
      </c>
      <c r="D1197" s="6" t="n">
        <v>-1</v>
      </c>
      <c r="E1197" s="6" t="n">
        <v>1.81465201465201</v>
      </c>
      <c r="F1197" s="6" t="n">
        <v>0</v>
      </c>
      <c r="G1197" s="6" t="n">
        <v>0</v>
      </c>
      <c r="H1197" s="6" t="str">
        <f aca="false">IF(AND(A1197&gt;=Stimuli!$B$2,A1197&lt;=Stimuli!$C$2),Stimuli!$A$2,IF(AND(A1197&gt;=Stimuli!$B$3,A1197&lt;=Stimuli!$C$3),Stimuli!$A$3,IF(AND(A1197&gt;=Stimuli!$B$4,A1197&lt;=Stimuli!$C$4),Stimuli!$A$4,"")))</f>
        <v>01 Quiet baseline (60s)</v>
      </c>
      <c r="I1197" s="6" t="n">
        <f aca="false">(B1197-B1196)/((A1197-A1196)/1000)</f>
        <v>-0.18754578754573</v>
      </c>
      <c r="J1197" s="6" t="n">
        <f aca="false">IF(OR(B1197&lt;Rules!$B$2,B1197&gt;Rules!$B$3,ABS(I1197)&gt;Rules!$B$4,OR(B1198&lt;Rules!$B$2,B1198&gt;Rules!$B$3,ABS(I1198)&gt;Rules!$B$4)),1,0)</f>
        <v>0</v>
      </c>
      <c r="K1197" s="6" t="str">
        <f aca="false">IF(F1197=1,COUNTIF($F$2:F1197,1),"")</f>
        <v/>
      </c>
    </row>
    <row r="1198" customFormat="false" ht="15" hidden="false" customHeight="false" outlineLevel="0" collapsed="false">
      <c r="A1198" s="6" t="n">
        <v>9495.6805</v>
      </c>
      <c r="B1198" s="6" t="n">
        <v>1.78681318681319</v>
      </c>
      <c r="C1198" s="6" t="n">
        <v>85</v>
      </c>
      <c r="D1198" s="6" t="n">
        <v>-1</v>
      </c>
      <c r="E1198" s="6" t="n">
        <v>1.81465201465201</v>
      </c>
      <c r="F1198" s="6" t="n">
        <v>0</v>
      </c>
      <c r="G1198" s="6" t="n">
        <v>0</v>
      </c>
      <c r="H1198" s="6" t="str">
        <f aca="false">IF(AND(A1198&gt;=Stimuli!$B$2,A1198&lt;=Stimuli!$C$2),Stimuli!$A$2,IF(AND(A1198&gt;=Stimuli!$B$3,A1198&lt;=Stimuli!$C$3),Stimuli!$A$3,IF(AND(A1198&gt;=Stimuli!$B$4,A1198&lt;=Stimuli!$C$4),Stimuli!$A$4,"")))</f>
        <v>01 Quiet baseline (60s)</v>
      </c>
      <c r="I1198" s="6" t="n">
        <f aca="false">(B1198-B1197)/((A1198-A1197)/1000)</f>
        <v>0</v>
      </c>
      <c r="J1198" s="6" t="n">
        <f aca="false">IF(OR(B1198&lt;Rules!$B$2,B1198&gt;Rules!$B$3,ABS(I1198)&gt;Rules!$B$4,OR(B1199&lt;Rules!$B$2,B1199&gt;Rules!$B$3,ABS(I1199)&gt;Rules!$B$4)),1,0)</f>
        <v>0</v>
      </c>
      <c r="K1198" s="6" t="str">
        <f aca="false">IF(F1198=1,COUNTIF($F$2:F1198,1),"")</f>
        <v/>
      </c>
    </row>
    <row r="1199" customFormat="false" ht="15" hidden="false" customHeight="false" outlineLevel="0" collapsed="false">
      <c r="A1199" s="6" t="n">
        <v>9503.493</v>
      </c>
      <c r="B1199" s="6" t="n">
        <v>1.78827838827839</v>
      </c>
      <c r="C1199" s="6" t="n">
        <v>85</v>
      </c>
      <c r="D1199" s="6" t="n">
        <v>-1</v>
      </c>
      <c r="E1199" s="6" t="n">
        <v>1.81465201465201</v>
      </c>
      <c r="F1199" s="6" t="n">
        <v>0</v>
      </c>
      <c r="G1199" s="6" t="n">
        <v>0</v>
      </c>
      <c r="H1199" s="6" t="str">
        <f aca="false">IF(AND(A1199&gt;=Stimuli!$B$2,A1199&lt;=Stimuli!$C$2),Stimuli!$A$2,IF(AND(A1199&gt;=Stimuli!$B$3,A1199&lt;=Stimuli!$C$3),Stimuli!$A$3,IF(AND(A1199&gt;=Stimuli!$B$4,A1199&lt;=Stimuli!$C$4),Stimuli!$A$4,"")))</f>
        <v>01 Quiet baseline (60s)</v>
      </c>
      <c r="I1199" s="6" t="n">
        <f aca="false">(B1199-B1198)/((A1199-A1198)/1000)</f>
        <v>0.18754578754573</v>
      </c>
      <c r="J1199" s="6" t="n">
        <f aca="false">IF(OR(B1199&lt;Rules!$B$2,B1199&gt;Rules!$B$3,ABS(I1199)&gt;Rules!$B$4,OR(B1200&lt;Rules!$B$2,B1200&gt;Rules!$B$3,ABS(I1200)&gt;Rules!$B$4)),1,0)</f>
        <v>0</v>
      </c>
      <c r="K1199" s="6" t="str">
        <f aca="false">IF(F1199=1,COUNTIF($F$2:F1199,1),"")</f>
        <v/>
      </c>
    </row>
    <row r="1200" customFormat="false" ht="15" hidden="false" customHeight="false" outlineLevel="0" collapsed="false">
      <c r="A1200" s="6" t="n">
        <v>9511.3055</v>
      </c>
      <c r="B1200" s="6" t="n">
        <v>1.78534798534799</v>
      </c>
      <c r="C1200" s="6" t="n">
        <v>85</v>
      </c>
      <c r="D1200" s="6" t="n">
        <v>-1</v>
      </c>
      <c r="E1200" s="6" t="n">
        <v>1.81465201465201</v>
      </c>
      <c r="F1200" s="6" t="n">
        <v>0</v>
      </c>
      <c r="G1200" s="6" t="n">
        <v>0</v>
      </c>
      <c r="H1200" s="6" t="str">
        <f aca="false">IF(AND(A1200&gt;=Stimuli!$B$2,A1200&lt;=Stimuli!$C$2),Stimuli!$A$2,IF(AND(A1200&gt;=Stimuli!$B$3,A1200&lt;=Stimuli!$C$3),Stimuli!$A$3,IF(AND(A1200&gt;=Stimuli!$B$4,A1200&lt;=Stimuli!$C$4),Stimuli!$A$4,"")))</f>
        <v>01 Quiet baseline (60s)</v>
      </c>
      <c r="I1200" s="6" t="n">
        <f aca="false">(B1200-B1199)/((A1200-A1199)/1000)</f>
        <v>-0.375091575091574</v>
      </c>
      <c r="J1200" s="6" t="n">
        <f aca="false">IF(OR(B1200&lt;Rules!$B$2,B1200&gt;Rules!$B$3,ABS(I1200)&gt;Rules!$B$4,OR(B1201&lt;Rules!$B$2,B1201&gt;Rules!$B$3,ABS(I1201)&gt;Rules!$B$4)),1,0)</f>
        <v>0</v>
      </c>
      <c r="K1200" s="6" t="str">
        <f aca="false">IF(F1200=1,COUNTIF($F$2:F1200,1),"")</f>
        <v/>
      </c>
    </row>
    <row r="1201" customFormat="false" ht="15" hidden="false" customHeight="false" outlineLevel="0" collapsed="false">
      <c r="A1201" s="6" t="n">
        <v>9519.118</v>
      </c>
      <c r="B1201" s="6" t="n">
        <v>1.78827838827839</v>
      </c>
      <c r="C1201" s="6" t="n">
        <v>85</v>
      </c>
      <c r="D1201" s="6" t="n">
        <v>-1</v>
      </c>
      <c r="E1201" s="6" t="n">
        <v>1.81465201465201</v>
      </c>
      <c r="F1201" s="6" t="n">
        <v>0</v>
      </c>
      <c r="G1201" s="6" t="n">
        <v>0</v>
      </c>
      <c r="H1201" s="6" t="str">
        <f aca="false">IF(AND(A1201&gt;=Stimuli!$B$2,A1201&lt;=Stimuli!$C$2),Stimuli!$A$2,IF(AND(A1201&gt;=Stimuli!$B$3,A1201&lt;=Stimuli!$C$3),Stimuli!$A$3,IF(AND(A1201&gt;=Stimuli!$B$4,A1201&lt;=Stimuli!$C$4),Stimuli!$A$4,"")))</f>
        <v>01 Quiet baseline (60s)</v>
      </c>
      <c r="I1201" s="6" t="n">
        <f aca="false">(B1201-B1200)/((A1201-A1200)/1000)</f>
        <v>0.375091575091574</v>
      </c>
      <c r="J1201" s="6" t="n">
        <f aca="false">IF(OR(B1201&lt;Rules!$B$2,B1201&gt;Rules!$B$3,ABS(I1201)&gt;Rules!$B$4,OR(B1202&lt;Rules!$B$2,B1202&gt;Rules!$B$3,ABS(I1202)&gt;Rules!$B$4)),1,0)</f>
        <v>0</v>
      </c>
      <c r="K1201" s="6" t="str">
        <f aca="false">IF(F1201=1,COUNTIF($F$2:F1201,1),"")</f>
        <v/>
      </c>
    </row>
    <row r="1202" customFormat="false" ht="15" hidden="false" customHeight="false" outlineLevel="0" collapsed="false">
      <c r="A1202" s="6" t="n">
        <v>9526.9305</v>
      </c>
      <c r="B1202" s="6" t="n">
        <v>1.78534798534799</v>
      </c>
      <c r="C1202" s="6" t="n">
        <v>85</v>
      </c>
      <c r="D1202" s="6" t="n">
        <v>-1</v>
      </c>
      <c r="E1202" s="6" t="n">
        <v>1.81465201465201</v>
      </c>
      <c r="F1202" s="6" t="n">
        <v>0</v>
      </c>
      <c r="G1202" s="6" t="n">
        <v>0</v>
      </c>
      <c r="H1202" s="6" t="str">
        <f aca="false">IF(AND(A1202&gt;=Stimuli!$B$2,A1202&lt;=Stimuli!$C$2),Stimuli!$A$2,IF(AND(A1202&gt;=Stimuli!$B$3,A1202&lt;=Stimuli!$C$3),Stimuli!$A$3,IF(AND(A1202&gt;=Stimuli!$B$4,A1202&lt;=Stimuli!$C$4),Stimuli!$A$4,"")))</f>
        <v>01 Quiet baseline (60s)</v>
      </c>
      <c r="I1202" s="6" t="n">
        <f aca="false">(B1202-B1201)/((A1202-A1201)/1000)</f>
        <v>-0.375091575091574</v>
      </c>
      <c r="J1202" s="6" t="n">
        <f aca="false">IF(OR(B1202&lt;Rules!$B$2,B1202&gt;Rules!$B$3,ABS(I1202)&gt;Rules!$B$4,OR(B1203&lt;Rules!$B$2,B1203&gt;Rules!$B$3,ABS(I1203)&gt;Rules!$B$4)),1,0)</f>
        <v>0</v>
      </c>
      <c r="K1202" s="6" t="str">
        <f aca="false">IF(F1202=1,COUNTIF($F$2:F1202,1),"")</f>
        <v/>
      </c>
    </row>
    <row r="1203" customFormat="false" ht="15" hidden="false" customHeight="false" outlineLevel="0" collapsed="false">
      <c r="A1203" s="6" t="n">
        <v>9534.743</v>
      </c>
      <c r="B1203" s="6" t="n">
        <v>1.78974358974359</v>
      </c>
      <c r="C1203" s="6" t="n">
        <v>85</v>
      </c>
      <c r="D1203" s="6" t="n">
        <v>-1</v>
      </c>
      <c r="E1203" s="6" t="n">
        <v>1.81465201465201</v>
      </c>
      <c r="F1203" s="6" t="n">
        <v>0</v>
      </c>
      <c r="G1203" s="6" t="n">
        <v>0</v>
      </c>
      <c r="H1203" s="6" t="str">
        <f aca="false">IF(AND(A1203&gt;=Stimuli!$B$2,A1203&lt;=Stimuli!$C$2),Stimuli!$A$2,IF(AND(A1203&gt;=Stimuli!$B$3,A1203&lt;=Stimuli!$C$3),Stimuli!$A$3,IF(AND(A1203&gt;=Stimuli!$B$4,A1203&lt;=Stimuli!$C$4),Stimuli!$A$4,"")))</f>
        <v>01 Quiet baseline (60s)</v>
      </c>
      <c r="I1203" s="6" t="n">
        <f aca="false">(B1203-B1202)/((A1203-A1202)/1000)</f>
        <v>0.562637362637446</v>
      </c>
      <c r="J1203" s="6" t="n">
        <f aca="false">IF(OR(B1203&lt;Rules!$B$2,B1203&gt;Rules!$B$3,ABS(I1203)&gt;Rules!$B$4,OR(B1204&lt;Rules!$B$2,B1204&gt;Rules!$B$3,ABS(I1204)&gt;Rules!$B$4)),1,0)</f>
        <v>0</v>
      </c>
      <c r="K1203" s="6" t="str">
        <f aca="false">IF(F1203=1,COUNTIF($F$2:F1203,1),"")</f>
        <v/>
      </c>
    </row>
    <row r="1204" customFormat="false" ht="15" hidden="false" customHeight="false" outlineLevel="0" collapsed="false">
      <c r="A1204" s="6" t="n">
        <v>9542.5555</v>
      </c>
      <c r="B1204" s="6" t="n">
        <v>1.78241758241758</v>
      </c>
      <c r="C1204" s="6" t="n">
        <v>85</v>
      </c>
      <c r="D1204" s="6" t="n">
        <v>-1</v>
      </c>
      <c r="E1204" s="6" t="n">
        <v>1.81465201465201</v>
      </c>
      <c r="F1204" s="6" t="n">
        <v>0</v>
      </c>
      <c r="G1204" s="6" t="n">
        <v>0</v>
      </c>
      <c r="H1204" s="6" t="str">
        <f aca="false">IF(AND(A1204&gt;=Stimuli!$B$2,A1204&lt;=Stimuli!$C$2),Stimuli!$A$2,IF(AND(A1204&gt;=Stimuli!$B$3,A1204&lt;=Stimuli!$C$3),Stimuli!$A$3,IF(AND(A1204&gt;=Stimuli!$B$4,A1204&lt;=Stimuli!$C$4),Stimuli!$A$4,"")))</f>
        <v>01 Quiet baseline (60s)</v>
      </c>
      <c r="I1204" s="6" t="n">
        <f aca="false">(B1204-B1203)/((A1204-A1203)/1000)</f>
        <v>-0.93772893772902</v>
      </c>
      <c r="J1204" s="6" t="n">
        <f aca="false">IF(OR(B1204&lt;Rules!$B$2,B1204&gt;Rules!$B$3,ABS(I1204)&gt;Rules!$B$4,OR(B1205&lt;Rules!$B$2,B1205&gt;Rules!$B$3,ABS(I1205)&gt;Rules!$B$4)),1,0)</f>
        <v>0</v>
      </c>
      <c r="K1204" s="6" t="str">
        <f aca="false">IF(F1204=1,COUNTIF($F$2:F1204,1),"")</f>
        <v/>
      </c>
    </row>
    <row r="1205" customFormat="false" ht="15" hidden="false" customHeight="false" outlineLevel="0" collapsed="false">
      <c r="A1205" s="6" t="n">
        <v>9550.368</v>
      </c>
      <c r="B1205" s="6" t="n">
        <v>1.78974358974359</v>
      </c>
      <c r="C1205" s="6" t="n">
        <v>85</v>
      </c>
      <c r="D1205" s="6" t="n">
        <v>-1</v>
      </c>
      <c r="E1205" s="6" t="n">
        <v>1.81465201465201</v>
      </c>
      <c r="F1205" s="6" t="n">
        <v>0</v>
      </c>
      <c r="G1205" s="6" t="n">
        <v>0</v>
      </c>
      <c r="H1205" s="6" t="str">
        <f aca="false">IF(AND(A1205&gt;=Stimuli!$B$2,A1205&lt;=Stimuli!$C$2),Stimuli!$A$2,IF(AND(A1205&gt;=Stimuli!$B$3,A1205&lt;=Stimuli!$C$3),Stimuli!$A$3,IF(AND(A1205&gt;=Stimuli!$B$4,A1205&lt;=Stimuli!$C$4),Stimuli!$A$4,"")))</f>
        <v>01 Quiet baseline (60s)</v>
      </c>
      <c r="I1205" s="6" t="n">
        <f aca="false">(B1205-B1204)/((A1205-A1204)/1000)</f>
        <v>0.93772893772902</v>
      </c>
      <c r="J1205" s="6" t="n">
        <f aca="false">IF(OR(B1205&lt;Rules!$B$2,B1205&gt;Rules!$B$3,ABS(I1205)&gt;Rules!$B$4,OR(B1206&lt;Rules!$B$2,B1206&gt;Rules!$B$3,ABS(I1206)&gt;Rules!$B$4)),1,0)</f>
        <v>0</v>
      </c>
      <c r="K1205" s="6" t="str">
        <f aca="false">IF(F1205=1,COUNTIF($F$2:F1205,1),"")</f>
        <v/>
      </c>
    </row>
    <row r="1206" customFormat="false" ht="15" hidden="false" customHeight="false" outlineLevel="0" collapsed="false">
      <c r="A1206" s="6" t="n">
        <v>9558.1805</v>
      </c>
      <c r="B1206" s="6" t="n">
        <v>1.78241758241758</v>
      </c>
      <c r="C1206" s="6" t="n">
        <v>85</v>
      </c>
      <c r="D1206" s="6" t="n">
        <v>-1</v>
      </c>
      <c r="E1206" s="6" t="n">
        <v>1.81465201465201</v>
      </c>
      <c r="F1206" s="6" t="n">
        <v>0</v>
      </c>
      <c r="G1206" s="6" t="n">
        <v>0</v>
      </c>
      <c r="H1206" s="6" t="str">
        <f aca="false">IF(AND(A1206&gt;=Stimuli!$B$2,A1206&lt;=Stimuli!$C$2),Stimuli!$A$2,IF(AND(A1206&gt;=Stimuli!$B$3,A1206&lt;=Stimuli!$C$3),Stimuli!$A$3,IF(AND(A1206&gt;=Stimuli!$B$4,A1206&lt;=Stimuli!$C$4),Stimuli!$A$4,"")))</f>
        <v>01 Quiet baseline (60s)</v>
      </c>
      <c r="I1206" s="6" t="n">
        <f aca="false">(B1206-B1205)/((A1206-A1205)/1000)</f>
        <v>-0.93772893772902</v>
      </c>
      <c r="J1206" s="6" t="n">
        <f aca="false">IF(OR(B1206&lt;Rules!$B$2,B1206&gt;Rules!$B$3,ABS(I1206)&gt;Rules!$B$4,OR(B1207&lt;Rules!$B$2,B1207&gt;Rules!$B$3,ABS(I1207)&gt;Rules!$B$4)),1,0)</f>
        <v>0</v>
      </c>
      <c r="K1206" s="6" t="str">
        <f aca="false">IF(F1206=1,COUNTIF($F$2:F1206,1),"")</f>
        <v/>
      </c>
    </row>
    <row r="1207" customFormat="false" ht="15" hidden="false" customHeight="false" outlineLevel="0" collapsed="false">
      <c r="A1207" s="6" t="n">
        <v>9565.993</v>
      </c>
      <c r="B1207" s="6" t="n">
        <v>1.78827838827839</v>
      </c>
      <c r="C1207" s="6" t="n">
        <v>85</v>
      </c>
      <c r="D1207" s="6" t="n">
        <v>-1</v>
      </c>
      <c r="E1207" s="6" t="n">
        <v>1.81465201465201</v>
      </c>
      <c r="F1207" s="6" t="n">
        <v>0</v>
      </c>
      <c r="G1207" s="6" t="n">
        <v>0</v>
      </c>
      <c r="H1207" s="6" t="str">
        <f aca="false">IF(AND(A1207&gt;=Stimuli!$B$2,A1207&lt;=Stimuli!$C$2),Stimuli!$A$2,IF(AND(A1207&gt;=Stimuli!$B$3,A1207&lt;=Stimuli!$C$3),Stimuli!$A$3,IF(AND(A1207&gt;=Stimuli!$B$4,A1207&lt;=Stimuli!$C$4),Stimuli!$A$4,"")))</f>
        <v>01 Quiet baseline (60s)</v>
      </c>
      <c r="I1207" s="6" t="n">
        <f aca="false">(B1207-B1206)/((A1207-A1206)/1000)</f>
        <v>0.750183150183148</v>
      </c>
      <c r="J1207" s="6" t="n">
        <f aca="false">IF(OR(B1207&lt;Rules!$B$2,B1207&gt;Rules!$B$3,ABS(I1207)&gt;Rules!$B$4,OR(B1208&lt;Rules!$B$2,B1208&gt;Rules!$B$3,ABS(I1208)&gt;Rules!$B$4)),1,0)</f>
        <v>0</v>
      </c>
      <c r="K1207" s="6" t="str">
        <f aca="false">IF(F1207=1,COUNTIF($F$2:F1207,1),"")</f>
        <v/>
      </c>
    </row>
    <row r="1208" customFormat="false" ht="15" hidden="false" customHeight="false" outlineLevel="0" collapsed="false">
      <c r="A1208" s="6" t="n">
        <v>9573.8055</v>
      </c>
      <c r="B1208" s="6" t="n">
        <v>1.78827838827839</v>
      </c>
      <c r="C1208" s="6" t="n">
        <v>85</v>
      </c>
      <c r="D1208" s="6" t="n">
        <v>-1</v>
      </c>
      <c r="E1208" s="6" t="n">
        <v>1.81465201465201</v>
      </c>
      <c r="F1208" s="6" t="n">
        <v>0</v>
      </c>
      <c r="G1208" s="6" t="n">
        <v>0</v>
      </c>
      <c r="H1208" s="6" t="str">
        <f aca="false">IF(AND(A1208&gt;=Stimuli!$B$2,A1208&lt;=Stimuli!$C$2),Stimuli!$A$2,IF(AND(A1208&gt;=Stimuli!$B$3,A1208&lt;=Stimuli!$C$3),Stimuli!$A$3,IF(AND(A1208&gt;=Stimuli!$B$4,A1208&lt;=Stimuli!$C$4),Stimuli!$A$4,"")))</f>
        <v>01 Quiet baseline (60s)</v>
      </c>
      <c r="I1208" s="6" t="n">
        <f aca="false">(B1208-B1207)/((A1208-A1207)/1000)</f>
        <v>0</v>
      </c>
      <c r="J1208" s="6" t="n">
        <f aca="false">IF(OR(B1208&lt;Rules!$B$2,B1208&gt;Rules!$B$3,ABS(I1208)&gt;Rules!$B$4,OR(B1209&lt;Rules!$B$2,B1209&gt;Rules!$B$3,ABS(I1209)&gt;Rules!$B$4)),1,0)</f>
        <v>0</v>
      </c>
      <c r="K1208" s="6" t="str">
        <f aca="false">IF(F1208=1,COUNTIF($F$2:F1208,1),"")</f>
        <v/>
      </c>
    </row>
    <row r="1209" customFormat="false" ht="15" hidden="false" customHeight="false" outlineLevel="0" collapsed="false">
      <c r="A1209" s="6" t="n">
        <v>9581.618</v>
      </c>
      <c r="B1209" s="6" t="n">
        <v>1.78681318681319</v>
      </c>
      <c r="C1209" s="6" t="n">
        <v>85</v>
      </c>
      <c r="D1209" s="6" t="n">
        <v>-1</v>
      </c>
      <c r="E1209" s="6" t="n">
        <v>1.81465201465201</v>
      </c>
      <c r="F1209" s="6" t="n">
        <v>0</v>
      </c>
      <c r="G1209" s="6" t="n">
        <v>0</v>
      </c>
      <c r="H1209" s="6" t="str">
        <f aca="false">IF(AND(A1209&gt;=Stimuli!$B$2,A1209&lt;=Stimuli!$C$2),Stimuli!$A$2,IF(AND(A1209&gt;=Stimuli!$B$3,A1209&lt;=Stimuli!$C$3),Stimuli!$A$3,IF(AND(A1209&gt;=Stimuli!$B$4,A1209&lt;=Stimuli!$C$4),Stimuli!$A$4,"")))</f>
        <v>01 Quiet baseline (60s)</v>
      </c>
      <c r="I1209" s="6" t="n">
        <f aca="false">(B1209-B1208)/((A1209-A1208)/1000)</f>
        <v>-0.18754578754573</v>
      </c>
      <c r="J1209" s="6" t="n">
        <f aca="false">IF(OR(B1209&lt;Rules!$B$2,B1209&gt;Rules!$B$3,ABS(I1209)&gt;Rules!$B$4,OR(B1210&lt;Rules!$B$2,B1210&gt;Rules!$B$3,ABS(I1210)&gt;Rules!$B$4)),1,0)</f>
        <v>0</v>
      </c>
      <c r="K1209" s="6" t="str">
        <f aca="false">IF(F1209=1,COUNTIF($F$2:F1209,1),"")</f>
        <v/>
      </c>
    </row>
    <row r="1210" customFormat="false" ht="15" hidden="false" customHeight="false" outlineLevel="0" collapsed="false">
      <c r="A1210" s="6" t="n">
        <v>9589.4305</v>
      </c>
      <c r="B1210" s="6" t="n">
        <v>1.78241758241758</v>
      </c>
      <c r="C1210" s="6" t="n">
        <v>85</v>
      </c>
      <c r="D1210" s="6" t="n">
        <v>-1</v>
      </c>
      <c r="E1210" s="6" t="n">
        <v>1.81465201465201</v>
      </c>
      <c r="F1210" s="6" t="n">
        <v>0</v>
      </c>
      <c r="G1210" s="6" t="n">
        <v>0</v>
      </c>
      <c r="H1210" s="6" t="str">
        <f aca="false">IF(AND(A1210&gt;=Stimuli!$B$2,A1210&lt;=Stimuli!$C$2),Stimuli!$A$2,IF(AND(A1210&gt;=Stimuli!$B$3,A1210&lt;=Stimuli!$C$3),Stimuli!$A$3,IF(AND(A1210&gt;=Stimuli!$B$4,A1210&lt;=Stimuli!$C$4),Stimuli!$A$4,"")))</f>
        <v>01 Quiet baseline (60s)</v>
      </c>
      <c r="I1210" s="6" t="n">
        <f aca="false">(B1210-B1209)/((A1210-A1209)/1000)</f>
        <v>-0.562637362637418</v>
      </c>
      <c r="J1210" s="6" t="n">
        <f aca="false">IF(OR(B1210&lt;Rules!$B$2,B1210&gt;Rules!$B$3,ABS(I1210)&gt;Rules!$B$4,OR(B1211&lt;Rules!$B$2,B1211&gt;Rules!$B$3,ABS(I1211)&gt;Rules!$B$4)),1,0)</f>
        <v>0</v>
      </c>
      <c r="K1210" s="6" t="str">
        <f aca="false">IF(F1210=1,COUNTIF($F$2:F1210,1),"")</f>
        <v/>
      </c>
    </row>
    <row r="1211" customFormat="false" ht="15" hidden="false" customHeight="false" outlineLevel="0" collapsed="false">
      <c r="A1211" s="6" t="n">
        <v>9597.243</v>
      </c>
      <c r="B1211" s="6" t="n">
        <v>1.78534798534799</v>
      </c>
      <c r="C1211" s="6" t="n">
        <v>85</v>
      </c>
      <c r="D1211" s="6" t="n">
        <v>-1</v>
      </c>
      <c r="E1211" s="6" t="n">
        <v>1.81465201465201</v>
      </c>
      <c r="F1211" s="6" t="n">
        <v>0</v>
      </c>
      <c r="G1211" s="6" t="n">
        <v>0</v>
      </c>
      <c r="H1211" s="6" t="str">
        <f aca="false">IF(AND(A1211&gt;=Stimuli!$B$2,A1211&lt;=Stimuli!$C$2),Stimuli!$A$2,IF(AND(A1211&gt;=Stimuli!$B$3,A1211&lt;=Stimuli!$C$3),Stimuli!$A$3,IF(AND(A1211&gt;=Stimuli!$B$4,A1211&lt;=Stimuli!$C$4),Stimuli!$A$4,"")))</f>
        <v>01 Quiet baseline (60s)</v>
      </c>
      <c r="I1211" s="6" t="n">
        <f aca="false">(B1211-B1210)/((A1211-A1210)/1000)</f>
        <v>0.375091575091574</v>
      </c>
      <c r="J1211" s="6" t="n">
        <f aca="false">IF(OR(B1211&lt;Rules!$B$2,B1211&gt;Rules!$B$3,ABS(I1211)&gt;Rules!$B$4,OR(B1212&lt;Rules!$B$2,B1212&gt;Rules!$B$3,ABS(I1212)&gt;Rules!$B$4)),1,0)</f>
        <v>0</v>
      </c>
      <c r="K1211" s="6" t="str">
        <f aca="false">IF(F1211=1,COUNTIF($F$2:F1211,1),"")</f>
        <v/>
      </c>
    </row>
    <row r="1212" customFormat="false" ht="15" hidden="false" customHeight="false" outlineLevel="0" collapsed="false">
      <c r="A1212" s="6" t="n">
        <v>9605.0555</v>
      </c>
      <c r="B1212" s="6" t="n">
        <v>1.78241758241758</v>
      </c>
      <c r="C1212" s="6" t="n">
        <v>85</v>
      </c>
      <c r="D1212" s="6" t="n">
        <v>-1</v>
      </c>
      <c r="E1212" s="6" t="n">
        <v>1.81465201465201</v>
      </c>
      <c r="F1212" s="6" t="n">
        <v>0</v>
      </c>
      <c r="G1212" s="6" t="n">
        <v>0</v>
      </c>
      <c r="H1212" s="6" t="str">
        <f aca="false">IF(AND(A1212&gt;=Stimuli!$B$2,A1212&lt;=Stimuli!$C$2),Stimuli!$A$2,IF(AND(A1212&gt;=Stimuli!$B$3,A1212&lt;=Stimuli!$C$3),Stimuli!$A$3,IF(AND(A1212&gt;=Stimuli!$B$4,A1212&lt;=Stimuli!$C$4),Stimuli!$A$4,"")))</f>
        <v>01 Quiet baseline (60s)</v>
      </c>
      <c r="I1212" s="6" t="n">
        <f aca="false">(B1212-B1211)/((A1212-A1211)/1000)</f>
        <v>-0.375091575091574</v>
      </c>
      <c r="J1212" s="6" t="n">
        <f aca="false">IF(OR(B1212&lt;Rules!$B$2,B1212&gt;Rules!$B$3,ABS(I1212)&gt;Rules!$B$4,OR(B1213&lt;Rules!$B$2,B1213&gt;Rules!$B$3,ABS(I1213)&gt;Rules!$B$4)),1,0)</f>
        <v>0</v>
      </c>
      <c r="K1212" s="6" t="str">
        <f aca="false">IF(F1212=1,COUNTIF($F$2:F1212,1),"")</f>
        <v/>
      </c>
    </row>
    <row r="1213" customFormat="false" ht="15" hidden="false" customHeight="false" outlineLevel="0" collapsed="false">
      <c r="A1213" s="6" t="n">
        <v>9612.868</v>
      </c>
      <c r="B1213" s="6" t="n">
        <v>1.78534798534799</v>
      </c>
      <c r="C1213" s="6" t="n">
        <v>85</v>
      </c>
      <c r="D1213" s="6" t="n">
        <v>-1</v>
      </c>
      <c r="E1213" s="6" t="n">
        <v>1.81465201465201</v>
      </c>
      <c r="F1213" s="6" t="n">
        <v>0</v>
      </c>
      <c r="G1213" s="6" t="n">
        <v>0</v>
      </c>
      <c r="H1213" s="6" t="str">
        <f aca="false">IF(AND(A1213&gt;=Stimuli!$B$2,A1213&lt;=Stimuli!$C$2),Stimuli!$A$2,IF(AND(A1213&gt;=Stimuli!$B$3,A1213&lt;=Stimuli!$C$3),Stimuli!$A$3,IF(AND(A1213&gt;=Stimuli!$B$4,A1213&lt;=Stimuli!$C$4),Stimuli!$A$4,"")))</f>
        <v>01 Quiet baseline (60s)</v>
      </c>
      <c r="I1213" s="6" t="n">
        <f aca="false">(B1213-B1212)/((A1213-A1212)/1000)</f>
        <v>0.375091575091574</v>
      </c>
      <c r="J1213" s="6" t="n">
        <f aca="false">IF(OR(B1213&lt;Rules!$B$2,B1213&gt;Rules!$B$3,ABS(I1213)&gt;Rules!$B$4,OR(B1214&lt;Rules!$B$2,B1214&gt;Rules!$B$3,ABS(I1214)&gt;Rules!$B$4)),1,0)</f>
        <v>0</v>
      </c>
      <c r="K1213" s="6" t="str">
        <f aca="false">IF(F1213=1,COUNTIF($F$2:F1213,1),"")</f>
        <v/>
      </c>
    </row>
    <row r="1214" customFormat="false" ht="15" hidden="false" customHeight="false" outlineLevel="0" collapsed="false">
      <c r="A1214" s="6" t="n">
        <v>9620.6805</v>
      </c>
      <c r="B1214" s="6" t="n">
        <v>1.78388278388278</v>
      </c>
      <c r="C1214" s="6" t="n">
        <v>85</v>
      </c>
      <c r="D1214" s="6" t="n">
        <v>-1</v>
      </c>
      <c r="E1214" s="6" t="n">
        <v>1.81465201465201</v>
      </c>
      <c r="F1214" s="6" t="n">
        <v>0</v>
      </c>
      <c r="G1214" s="6" t="n">
        <v>0</v>
      </c>
      <c r="H1214" s="6" t="str">
        <f aca="false">IF(AND(A1214&gt;=Stimuli!$B$2,A1214&lt;=Stimuli!$C$2),Stimuli!$A$2,IF(AND(A1214&gt;=Stimuli!$B$3,A1214&lt;=Stimuli!$C$3),Stimuli!$A$3,IF(AND(A1214&gt;=Stimuli!$B$4,A1214&lt;=Stimuli!$C$4),Stimuli!$A$4,"")))</f>
        <v>01 Quiet baseline (60s)</v>
      </c>
      <c r="I1214" s="6" t="n">
        <f aca="false">(B1214-B1213)/((A1214-A1213)/1000)</f>
        <v>-0.18754578754573</v>
      </c>
      <c r="J1214" s="6" t="n">
        <f aca="false">IF(OR(B1214&lt;Rules!$B$2,B1214&gt;Rules!$B$3,ABS(I1214)&gt;Rules!$B$4,OR(B1215&lt;Rules!$B$2,B1215&gt;Rules!$B$3,ABS(I1215)&gt;Rules!$B$4)),1,0)</f>
        <v>0</v>
      </c>
      <c r="K1214" s="6" t="str">
        <f aca="false">IF(F1214=1,COUNTIF($F$2:F1214,1),"")</f>
        <v/>
      </c>
    </row>
    <row r="1215" customFormat="false" ht="15" hidden="false" customHeight="false" outlineLevel="0" collapsed="false">
      <c r="A1215" s="6" t="n">
        <v>9628.493</v>
      </c>
      <c r="B1215" s="6" t="n">
        <v>1.78241758241758</v>
      </c>
      <c r="C1215" s="6" t="n">
        <v>85</v>
      </c>
      <c r="D1215" s="6" t="n">
        <v>-1</v>
      </c>
      <c r="E1215" s="6" t="n">
        <v>1.81465201465201</v>
      </c>
      <c r="F1215" s="6" t="n">
        <v>0</v>
      </c>
      <c r="G1215" s="6" t="n">
        <v>0</v>
      </c>
      <c r="H1215" s="6" t="str">
        <f aca="false">IF(AND(A1215&gt;=Stimuli!$B$2,A1215&lt;=Stimuli!$C$2),Stimuli!$A$2,IF(AND(A1215&gt;=Stimuli!$B$3,A1215&lt;=Stimuli!$C$3),Stimuli!$A$3,IF(AND(A1215&gt;=Stimuli!$B$4,A1215&lt;=Stimuli!$C$4),Stimuli!$A$4,"")))</f>
        <v>01 Quiet baseline (60s)</v>
      </c>
      <c r="I1215" s="6" t="n">
        <f aca="false">(B1215-B1214)/((A1215-A1214)/1000)</f>
        <v>-0.187545787545844</v>
      </c>
      <c r="J1215" s="6" t="n">
        <f aca="false">IF(OR(B1215&lt;Rules!$B$2,B1215&gt;Rules!$B$3,ABS(I1215)&gt;Rules!$B$4,OR(B1216&lt;Rules!$B$2,B1216&gt;Rules!$B$3,ABS(I1216)&gt;Rules!$B$4)),1,0)</f>
        <v>0</v>
      </c>
      <c r="K1215" s="6" t="str">
        <f aca="false">IF(F1215=1,COUNTIF($F$2:F1215,1),"")</f>
        <v/>
      </c>
    </row>
    <row r="1216" customFormat="false" ht="15" hidden="false" customHeight="false" outlineLevel="0" collapsed="false">
      <c r="A1216" s="6" t="n">
        <v>9636.3055</v>
      </c>
      <c r="B1216" s="6" t="n">
        <v>1.78534798534799</v>
      </c>
      <c r="C1216" s="6" t="n">
        <v>85</v>
      </c>
      <c r="D1216" s="6" t="n">
        <v>-1</v>
      </c>
      <c r="E1216" s="6" t="n">
        <v>1.81465201465201</v>
      </c>
      <c r="F1216" s="6" t="n">
        <v>0</v>
      </c>
      <c r="G1216" s="6" t="n">
        <v>0</v>
      </c>
      <c r="H1216" s="6" t="str">
        <f aca="false">IF(AND(A1216&gt;=Stimuli!$B$2,A1216&lt;=Stimuli!$C$2),Stimuli!$A$2,IF(AND(A1216&gt;=Stimuli!$B$3,A1216&lt;=Stimuli!$C$3),Stimuli!$A$3,IF(AND(A1216&gt;=Stimuli!$B$4,A1216&lt;=Stimuli!$C$4),Stimuli!$A$4,"")))</f>
        <v>01 Quiet baseline (60s)</v>
      </c>
      <c r="I1216" s="6" t="n">
        <f aca="false">(B1216-B1215)/((A1216-A1215)/1000)</f>
        <v>0.375091575091574</v>
      </c>
      <c r="J1216" s="6" t="n">
        <f aca="false">IF(OR(B1216&lt;Rules!$B$2,B1216&gt;Rules!$B$3,ABS(I1216)&gt;Rules!$B$4,OR(B1217&lt;Rules!$B$2,B1217&gt;Rules!$B$3,ABS(I1217)&gt;Rules!$B$4)),1,0)</f>
        <v>0</v>
      </c>
      <c r="K1216" s="6" t="str">
        <f aca="false">IF(F1216=1,COUNTIF($F$2:F1216,1),"")</f>
        <v/>
      </c>
    </row>
    <row r="1217" customFormat="false" ht="15" hidden="false" customHeight="false" outlineLevel="0" collapsed="false">
      <c r="A1217" s="6" t="n">
        <v>9644.118</v>
      </c>
      <c r="B1217" s="6" t="n">
        <v>1.78095238095238</v>
      </c>
      <c r="C1217" s="6" t="n">
        <v>85</v>
      </c>
      <c r="D1217" s="6" t="n">
        <v>-1</v>
      </c>
      <c r="E1217" s="6" t="n">
        <v>1.81465201465201</v>
      </c>
      <c r="F1217" s="6" t="n">
        <v>0</v>
      </c>
      <c r="G1217" s="6" t="n">
        <v>0</v>
      </c>
      <c r="H1217" s="6" t="str">
        <f aca="false">IF(AND(A1217&gt;=Stimuli!$B$2,A1217&lt;=Stimuli!$C$2),Stimuli!$A$2,IF(AND(A1217&gt;=Stimuli!$B$3,A1217&lt;=Stimuli!$C$3),Stimuli!$A$3,IF(AND(A1217&gt;=Stimuli!$B$4,A1217&lt;=Stimuli!$C$4),Stimuli!$A$4,"")))</f>
        <v>01 Quiet baseline (60s)</v>
      </c>
      <c r="I1217" s="6" t="n">
        <f aca="false">(B1217-B1216)/((A1217-A1216)/1000)</f>
        <v>-0.562637362637304</v>
      </c>
      <c r="J1217" s="6" t="n">
        <f aca="false">IF(OR(B1217&lt;Rules!$B$2,B1217&gt;Rules!$B$3,ABS(I1217)&gt;Rules!$B$4,OR(B1218&lt;Rules!$B$2,B1218&gt;Rules!$B$3,ABS(I1218)&gt;Rules!$B$4)),1,0)</f>
        <v>0</v>
      </c>
      <c r="K1217" s="6" t="str">
        <f aca="false">IF(F1217=1,COUNTIF($F$2:F1217,1),"")</f>
        <v/>
      </c>
    </row>
    <row r="1218" customFormat="false" ht="15" hidden="false" customHeight="false" outlineLevel="0" collapsed="false">
      <c r="A1218" s="6" t="n">
        <v>9651.9305</v>
      </c>
      <c r="B1218" s="6" t="n">
        <v>1.78534798534799</v>
      </c>
      <c r="C1218" s="6" t="n">
        <v>85</v>
      </c>
      <c r="D1218" s="6" t="n">
        <v>-1</v>
      </c>
      <c r="E1218" s="6" t="n">
        <v>1.81465201465201</v>
      </c>
      <c r="F1218" s="6" t="n">
        <v>0</v>
      </c>
      <c r="G1218" s="6" t="n">
        <v>0</v>
      </c>
      <c r="H1218" s="6" t="str">
        <f aca="false">IF(AND(A1218&gt;=Stimuli!$B$2,A1218&lt;=Stimuli!$C$2),Stimuli!$A$2,IF(AND(A1218&gt;=Stimuli!$B$3,A1218&lt;=Stimuli!$C$3),Stimuli!$A$3,IF(AND(A1218&gt;=Stimuli!$B$4,A1218&lt;=Stimuli!$C$4),Stimuli!$A$4,"")))</f>
        <v>01 Quiet baseline (60s)</v>
      </c>
      <c r="I1218" s="6" t="n">
        <f aca="false">(B1218-B1217)/((A1218-A1217)/1000)</f>
        <v>0.562637362637304</v>
      </c>
      <c r="J1218" s="6" t="n">
        <f aca="false">IF(OR(B1218&lt;Rules!$B$2,B1218&gt;Rules!$B$3,ABS(I1218)&gt;Rules!$B$4,OR(B1219&lt;Rules!$B$2,B1219&gt;Rules!$B$3,ABS(I1219)&gt;Rules!$B$4)),1,0)</f>
        <v>0</v>
      </c>
      <c r="K1218" s="6" t="str">
        <f aca="false">IF(F1218=1,COUNTIF($F$2:F1218,1),"")</f>
        <v/>
      </c>
    </row>
    <row r="1219" customFormat="false" ht="15" hidden="false" customHeight="false" outlineLevel="0" collapsed="false">
      <c r="A1219" s="6" t="n">
        <v>9659.743</v>
      </c>
      <c r="B1219" s="6" t="n">
        <v>1.78095238095238</v>
      </c>
      <c r="C1219" s="6" t="n">
        <v>85</v>
      </c>
      <c r="D1219" s="6" t="n">
        <v>-1</v>
      </c>
      <c r="E1219" s="6" t="n">
        <v>1.81465201465201</v>
      </c>
      <c r="F1219" s="6" t="n">
        <v>0</v>
      </c>
      <c r="G1219" s="6" t="n">
        <v>0</v>
      </c>
      <c r="H1219" s="6" t="str">
        <f aca="false">IF(AND(A1219&gt;=Stimuli!$B$2,A1219&lt;=Stimuli!$C$2),Stimuli!$A$2,IF(AND(A1219&gt;=Stimuli!$B$3,A1219&lt;=Stimuli!$C$3),Stimuli!$A$3,IF(AND(A1219&gt;=Stimuli!$B$4,A1219&lt;=Stimuli!$C$4),Stimuli!$A$4,"")))</f>
        <v>01 Quiet baseline (60s)</v>
      </c>
      <c r="I1219" s="6" t="n">
        <f aca="false">(B1219-B1218)/((A1219-A1218)/1000)</f>
        <v>-0.562637362637304</v>
      </c>
      <c r="J1219" s="6" t="n">
        <f aca="false">IF(OR(B1219&lt;Rules!$B$2,B1219&gt;Rules!$B$3,ABS(I1219)&gt;Rules!$B$4,OR(B1220&lt;Rules!$B$2,B1220&gt;Rules!$B$3,ABS(I1220)&gt;Rules!$B$4)),1,0)</f>
        <v>0</v>
      </c>
      <c r="K1219" s="6" t="str">
        <f aca="false">IF(F1219=1,COUNTIF($F$2:F1219,1),"")</f>
        <v/>
      </c>
    </row>
    <row r="1220" customFormat="false" ht="15" hidden="false" customHeight="false" outlineLevel="0" collapsed="false">
      <c r="A1220" s="6" t="n">
        <v>9667.5555</v>
      </c>
      <c r="B1220" s="6" t="n">
        <v>1.78681318681319</v>
      </c>
      <c r="C1220" s="6" t="n">
        <v>85</v>
      </c>
      <c r="D1220" s="6" t="n">
        <v>-1</v>
      </c>
      <c r="E1220" s="6" t="n">
        <v>1.81465201465201</v>
      </c>
      <c r="F1220" s="6" t="n">
        <v>0</v>
      </c>
      <c r="G1220" s="6" t="n">
        <v>0</v>
      </c>
      <c r="H1220" s="6" t="str">
        <f aca="false">IF(AND(A1220&gt;=Stimuli!$B$2,A1220&lt;=Stimuli!$C$2),Stimuli!$A$2,IF(AND(A1220&gt;=Stimuli!$B$3,A1220&lt;=Stimuli!$C$3),Stimuli!$A$3,IF(AND(A1220&gt;=Stimuli!$B$4,A1220&lt;=Stimuli!$C$4),Stimuli!$A$4,"")))</f>
        <v>01 Quiet baseline (60s)</v>
      </c>
      <c r="I1220" s="6" t="n">
        <f aca="false">(B1220-B1219)/((A1220-A1219)/1000)</f>
        <v>0.750183150183148</v>
      </c>
      <c r="J1220" s="6" t="n">
        <f aca="false">IF(OR(B1220&lt;Rules!$B$2,B1220&gt;Rules!$B$3,ABS(I1220)&gt;Rules!$B$4,OR(B1221&lt;Rules!$B$2,B1221&gt;Rules!$B$3,ABS(I1221)&gt;Rules!$B$4)),1,0)</f>
        <v>0</v>
      </c>
      <c r="K1220" s="6" t="str">
        <f aca="false">IF(F1220=1,COUNTIF($F$2:F1220,1),"")</f>
        <v/>
      </c>
    </row>
    <row r="1221" customFormat="false" ht="15" hidden="false" customHeight="false" outlineLevel="0" collapsed="false">
      <c r="A1221" s="6" t="n">
        <v>9675.368</v>
      </c>
      <c r="B1221" s="6" t="n">
        <v>1.77948717948718</v>
      </c>
      <c r="C1221" s="6" t="n">
        <v>85</v>
      </c>
      <c r="D1221" s="6" t="n">
        <v>-1</v>
      </c>
      <c r="E1221" s="6" t="n">
        <v>1.81318681318681</v>
      </c>
      <c r="F1221" s="6" t="n">
        <v>0</v>
      </c>
      <c r="G1221" s="6" t="n">
        <v>0</v>
      </c>
      <c r="H1221" s="6" t="str">
        <f aca="false">IF(AND(A1221&gt;=Stimuli!$B$2,A1221&lt;=Stimuli!$C$2),Stimuli!$A$2,IF(AND(A1221&gt;=Stimuli!$B$3,A1221&lt;=Stimuli!$C$3),Stimuli!$A$3,IF(AND(A1221&gt;=Stimuli!$B$4,A1221&lt;=Stimuli!$C$4),Stimuli!$A$4,"")))</f>
        <v>01 Quiet baseline (60s)</v>
      </c>
      <c r="I1221" s="6" t="n">
        <f aca="false">(B1221-B1220)/((A1221-A1220)/1000)</f>
        <v>-0.93772893772902</v>
      </c>
      <c r="J1221" s="6" t="n">
        <f aca="false">IF(OR(B1221&lt;Rules!$B$2,B1221&gt;Rules!$B$3,ABS(I1221)&gt;Rules!$B$4,OR(B1222&lt;Rules!$B$2,B1222&gt;Rules!$B$3,ABS(I1222)&gt;Rules!$B$4)),1,0)</f>
        <v>0</v>
      </c>
      <c r="K1221" s="6" t="str">
        <f aca="false">IF(F1221=1,COUNTIF($F$2:F1221,1),"")</f>
        <v/>
      </c>
    </row>
    <row r="1222" customFormat="false" ht="15" hidden="false" customHeight="false" outlineLevel="0" collapsed="false">
      <c r="A1222" s="6" t="n">
        <v>9683.1805</v>
      </c>
      <c r="B1222" s="6" t="n">
        <v>1.78681318681319</v>
      </c>
      <c r="C1222" s="6" t="n">
        <v>85</v>
      </c>
      <c r="D1222" s="6" t="n">
        <v>-1</v>
      </c>
      <c r="E1222" s="6" t="n">
        <v>1.81318681318681</v>
      </c>
      <c r="F1222" s="6" t="n">
        <v>0</v>
      </c>
      <c r="G1222" s="6" t="n">
        <v>0</v>
      </c>
      <c r="H1222" s="6" t="str">
        <f aca="false">IF(AND(A1222&gt;=Stimuli!$B$2,A1222&lt;=Stimuli!$C$2),Stimuli!$A$2,IF(AND(A1222&gt;=Stimuli!$B$3,A1222&lt;=Stimuli!$C$3),Stimuli!$A$3,IF(AND(A1222&gt;=Stimuli!$B$4,A1222&lt;=Stimuli!$C$4),Stimuli!$A$4,"")))</f>
        <v>01 Quiet baseline (60s)</v>
      </c>
      <c r="I1222" s="6" t="n">
        <f aca="false">(B1222-B1221)/((A1222-A1221)/1000)</f>
        <v>0.93772893772902</v>
      </c>
      <c r="J1222" s="6" t="n">
        <f aca="false">IF(OR(B1222&lt;Rules!$B$2,B1222&gt;Rules!$B$3,ABS(I1222)&gt;Rules!$B$4,OR(B1223&lt;Rules!$B$2,B1223&gt;Rules!$B$3,ABS(I1223)&gt;Rules!$B$4)),1,0)</f>
        <v>0</v>
      </c>
      <c r="K1222" s="6" t="str">
        <f aca="false">IF(F1222=1,COUNTIF($F$2:F1222,1),"")</f>
        <v/>
      </c>
    </row>
    <row r="1223" customFormat="false" ht="15" hidden="false" customHeight="false" outlineLevel="0" collapsed="false">
      <c r="A1223" s="6" t="n">
        <v>9690.993</v>
      </c>
      <c r="B1223" s="6" t="n">
        <v>1.77802197802198</v>
      </c>
      <c r="C1223" s="6" t="n">
        <v>85</v>
      </c>
      <c r="D1223" s="6" t="n">
        <v>-1</v>
      </c>
      <c r="E1223" s="6" t="n">
        <v>1.81318681318681</v>
      </c>
      <c r="F1223" s="6" t="n">
        <v>0</v>
      </c>
      <c r="G1223" s="6" t="n">
        <v>0</v>
      </c>
      <c r="H1223" s="6" t="str">
        <f aca="false">IF(AND(A1223&gt;=Stimuli!$B$2,A1223&lt;=Stimuli!$C$2),Stimuli!$A$2,IF(AND(A1223&gt;=Stimuli!$B$3,A1223&lt;=Stimuli!$C$3),Stimuli!$A$3,IF(AND(A1223&gt;=Stimuli!$B$4,A1223&lt;=Stimuli!$C$4),Stimuli!$A$4,"")))</f>
        <v>01 Quiet baseline (60s)</v>
      </c>
      <c r="I1223" s="6" t="n">
        <f aca="false">(B1223-B1222)/((A1223-A1222)/1000)</f>
        <v>-1.12527472527475</v>
      </c>
      <c r="J1223" s="6" t="n">
        <f aca="false">IF(OR(B1223&lt;Rules!$B$2,B1223&gt;Rules!$B$3,ABS(I1223)&gt;Rules!$B$4,OR(B1224&lt;Rules!$B$2,B1224&gt;Rules!$B$3,ABS(I1224)&gt;Rules!$B$4)),1,0)</f>
        <v>0</v>
      </c>
      <c r="K1223" s="6" t="str">
        <f aca="false">IF(F1223=1,COUNTIF($F$2:F1223,1),"")</f>
        <v/>
      </c>
    </row>
    <row r="1224" customFormat="false" ht="15" hidden="false" customHeight="false" outlineLevel="0" collapsed="false">
      <c r="A1224" s="6" t="n">
        <v>9698.8055</v>
      </c>
      <c r="B1224" s="6" t="n">
        <v>1.78534798534799</v>
      </c>
      <c r="C1224" s="6" t="n">
        <v>85</v>
      </c>
      <c r="D1224" s="6" t="n">
        <v>-1</v>
      </c>
      <c r="E1224" s="6" t="n">
        <v>1.81318681318681</v>
      </c>
      <c r="F1224" s="6" t="n">
        <v>0</v>
      </c>
      <c r="G1224" s="6" t="n">
        <v>0</v>
      </c>
      <c r="H1224" s="6" t="str">
        <f aca="false">IF(AND(A1224&gt;=Stimuli!$B$2,A1224&lt;=Stimuli!$C$2),Stimuli!$A$2,IF(AND(A1224&gt;=Stimuli!$B$3,A1224&lt;=Stimuli!$C$3),Stimuli!$A$3,IF(AND(A1224&gt;=Stimuli!$B$4,A1224&lt;=Stimuli!$C$4),Stimuli!$A$4,"")))</f>
        <v>01 Quiet baseline (60s)</v>
      </c>
      <c r="I1224" s="6" t="n">
        <f aca="false">(B1224-B1223)/((A1224-A1223)/1000)</f>
        <v>0.937728937728906</v>
      </c>
      <c r="J1224" s="6" t="n">
        <f aca="false">IF(OR(B1224&lt;Rules!$B$2,B1224&gt;Rules!$B$3,ABS(I1224)&gt;Rules!$B$4,OR(B1225&lt;Rules!$B$2,B1225&gt;Rules!$B$3,ABS(I1225)&gt;Rules!$B$4)),1,0)</f>
        <v>0</v>
      </c>
      <c r="K1224" s="6" t="str">
        <f aca="false">IF(F1224=1,COUNTIF($F$2:F1224,1),"")</f>
        <v/>
      </c>
    </row>
    <row r="1225" customFormat="false" ht="15" hidden="false" customHeight="false" outlineLevel="0" collapsed="false">
      <c r="A1225" s="6" t="n">
        <v>9706.618</v>
      </c>
      <c r="B1225" s="6" t="n">
        <v>1.77802197802198</v>
      </c>
      <c r="C1225" s="6" t="n">
        <v>85</v>
      </c>
      <c r="D1225" s="6" t="n">
        <v>-1</v>
      </c>
      <c r="E1225" s="6" t="n">
        <v>1.81318681318681</v>
      </c>
      <c r="F1225" s="6" t="n">
        <v>0</v>
      </c>
      <c r="G1225" s="6" t="n">
        <v>0</v>
      </c>
      <c r="H1225" s="6" t="str">
        <f aca="false">IF(AND(A1225&gt;=Stimuli!$B$2,A1225&lt;=Stimuli!$C$2),Stimuli!$A$2,IF(AND(A1225&gt;=Stimuli!$B$3,A1225&lt;=Stimuli!$C$3),Stimuli!$A$3,IF(AND(A1225&gt;=Stimuli!$B$4,A1225&lt;=Stimuli!$C$4),Stimuli!$A$4,"")))</f>
        <v>01 Quiet baseline (60s)</v>
      </c>
      <c r="I1225" s="6" t="n">
        <f aca="false">(B1225-B1224)/((A1225-A1224)/1000)</f>
        <v>-0.937728937728906</v>
      </c>
      <c r="J1225" s="6" t="n">
        <f aca="false">IF(OR(B1225&lt;Rules!$B$2,B1225&gt;Rules!$B$3,ABS(I1225)&gt;Rules!$B$4,OR(B1226&lt;Rules!$B$2,B1226&gt;Rules!$B$3,ABS(I1226)&gt;Rules!$B$4)),1,0)</f>
        <v>0</v>
      </c>
      <c r="K1225" s="6" t="str">
        <f aca="false">IF(F1225=1,COUNTIF($F$2:F1225,1),"")</f>
        <v/>
      </c>
    </row>
    <row r="1226" customFormat="false" ht="15" hidden="false" customHeight="false" outlineLevel="0" collapsed="false">
      <c r="A1226" s="6" t="n">
        <v>9714.4305</v>
      </c>
      <c r="B1226" s="6" t="n">
        <v>1.78388278388278</v>
      </c>
      <c r="C1226" s="6" t="n">
        <v>85</v>
      </c>
      <c r="D1226" s="6" t="n">
        <v>-1</v>
      </c>
      <c r="E1226" s="6" t="n">
        <v>1.81318681318681</v>
      </c>
      <c r="F1226" s="6" t="n">
        <v>0</v>
      </c>
      <c r="G1226" s="6" t="n">
        <v>0</v>
      </c>
      <c r="H1226" s="6" t="str">
        <f aca="false">IF(AND(A1226&gt;=Stimuli!$B$2,A1226&lt;=Stimuli!$C$2),Stimuli!$A$2,IF(AND(A1226&gt;=Stimuli!$B$3,A1226&lt;=Stimuli!$C$3),Stimuli!$A$3,IF(AND(A1226&gt;=Stimuli!$B$4,A1226&lt;=Stimuli!$C$4),Stimuli!$A$4,"")))</f>
        <v>01 Quiet baseline (60s)</v>
      </c>
      <c r="I1226" s="6" t="n">
        <f aca="false">(B1226-B1225)/((A1226-A1225)/1000)</f>
        <v>0.750183150183176</v>
      </c>
      <c r="J1226" s="6" t="n">
        <f aca="false">IF(OR(B1226&lt;Rules!$B$2,B1226&gt;Rules!$B$3,ABS(I1226)&gt;Rules!$B$4,OR(B1227&lt;Rules!$B$2,B1227&gt;Rules!$B$3,ABS(I1227)&gt;Rules!$B$4)),1,0)</f>
        <v>0</v>
      </c>
      <c r="K1226" s="6" t="str">
        <f aca="false">IF(F1226=1,COUNTIF($F$2:F1226,1),"")</f>
        <v/>
      </c>
    </row>
    <row r="1227" customFormat="false" ht="15" hidden="false" customHeight="false" outlineLevel="0" collapsed="false">
      <c r="A1227" s="6" t="n">
        <v>9722.243</v>
      </c>
      <c r="B1227" s="6" t="n">
        <v>1.77948717948718</v>
      </c>
      <c r="C1227" s="6" t="n">
        <v>85</v>
      </c>
      <c r="D1227" s="6" t="n">
        <v>-1</v>
      </c>
      <c r="E1227" s="6" t="n">
        <v>1.81318681318681</v>
      </c>
      <c r="F1227" s="6" t="n">
        <v>0</v>
      </c>
      <c r="G1227" s="6" t="n">
        <v>0</v>
      </c>
      <c r="H1227" s="6" t="str">
        <f aca="false">IF(AND(A1227&gt;=Stimuli!$B$2,A1227&lt;=Stimuli!$C$2),Stimuli!$A$2,IF(AND(A1227&gt;=Stimuli!$B$3,A1227&lt;=Stimuli!$C$3),Stimuli!$A$3,IF(AND(A1227&gt;=Stimuli!$B$4,A1227&lt;=Stimuli!$C$4),Stimuli!$A$4,"")))</f>
        <v>01 Quiet baseline (60s)</v>
      </c>
      <c r="I1227" s="6" t="n">
        <f aca="false">(B1227-B1226)/((A1227-A1226)/1000)</f>
        <v>-0.562637362637446</v>
      </c>
      <c r="J1227" s="6" t="n">
        <f aca="false">IF(OR(B1227&lt;Rules!$B$2,B1227&gt;Rules!$B$3,ABS(I1227)&gt;Rules!$B$4,OR(B1228&lt;Rules!$B$2,B1228&gt;Rules!$B$3,ABS(I1228)&gt;Rules!$B$4)),1,0)</f>
        <v>0</v>
      </c>
      <c r="K1227" s="6" t="str">
        <f aca="false">IF(F1227=1,COUNTIF($F$2:F1227,1),"")</f>
        <v/>
      </c>
    </row>
    <row r="1228" customFormat="false" ht="15" hidden="false" customHeight="false" outlineLevel="0" collapsed="false">
      <c r="A1228" s="6" t="n">
        <v>9730.0555</v>
      </c>
      <c r="B1228" s="6" t="n">
        <v>1.78241758241758</v>
      </c>
      <c r="C1228" s="6" t="n">
        <v>85</v>
      </c>
      <c r="D1228" s="6" t="n">
        <v>-1</v>
      </c>
      <c r="E1228" s="6" t="n">
        <v>1.81318681318681</v>
      </c>
      <c r="F1228" s="6" t="n">
        <v>0</v>
      </c>
      <c r="G1228" s="6" t="n">
        <v>0</v>
      </c>
      <c r="H1228" s="6" t="str">
        <f aca="false">IF(AND(A1228&gt;=Stimuli!$B$2,A1228&lt;=Stimuli!$C$2),Stimuli!$A$2,IF(AND(A1228&gt;=Stimuli!$B$3,A1228&lt;=Stimuli!$C$3),Stimuli!$A$3,IF(AND(A1228&gt;=Stimuli!$B$4,A1228&lt;=Stimuli!$C$4),Stimuli!$A$4,"")))</f>
        <v>01 Quiet baseline (60s)</v>
      </c>
      <c r="I1228" s="6" t="n">
        <f aca="false">(B1228-B1227)/((A1228-A1227)/1000)</f>
        <v>0.375091575091602</v>
      </c>
      <c r="J1228" s="6" t="n">
        <f aca="false">IF(OR(B1228&lt;Rules!$B$2,B1228&gt;Rules!$B$3,ABS(I1228)&gt;Rules!$B$4,OR(B1229&lt;Rules!$B$2,B1229&gt;Rules!$B$3,ABS(I1229)&gt;Rules!$B$4)),1,0)</f>
        <v>0</v>
      </c>
      <c r="K1228" s="6" t="str">
        <f aca="false">IF(F1228=1,COUNTIF($F$2:F1228,1),"")</f>
        <v/>
      </c>
    </row>
    <row r="1229" customFormat="false" ht="15" hidden="false" customHeight="false" outlineLevel="0" collapsed="false">
      <c r="A1229" s="6" t="n">
        <v>9737.868</v>
      </c>
      <c r="B1229" s="6" t="n">
        <v>1.78095238095238</v>
      </c>
      <c r="C1229" s="6" t="n">
        <v>85</v>
      </c>
      <c r="D1229" s="6" t="n">
        <v>-1</v>
      </c>
      <c r="E1229" s="6" t="n">
        <v>1.81318681318681</v>
      </c>
      <c r="F1229" s="6" t="n">
        <v>0</v>
      </c>
      <c r="G1229" s="6" t="n">
        <v>0</v>
      </c>
      <c r="H1229" s="6" t="str">
        <f aca="false">IF(AND(A1229&gt;=Stimuli!$B$2,A1229&lt;=Stimuli!$C$2),Stimuli!$A$2,IF(AND(A1229&gt;=Stimuli!$B$3,A1229&lt;=Stimuli!$C$3),Stimuli!$A$3,IF(AND(A1229&gt;=Stimuli!$B$4,A1229&lt;=Stimuli!$C$4),Stimuli!$A$4,"")))</f>
        <v>01 Quiet baseline (60s)</v>
      </c>
      <c r="I1229" s="6" t="n">
        <f aca="false">(B1229-B1228)/((A1229-A1228)/1000)</f>
        <v>-0.18754578754573</v>
      </c>
      <c r="J1229" s="6" t="n">
        <f aca="false">IF(OR(B1229&lt;Rules!$B$2,B1229&gt;Rules!$B$3,ABS(I1229)&gt;Rules!$B$4,OR(B1230&lt;Rules!$B$2,B1230&gt;Rules!$B$3,ABS(I1230)&gt;Rules!$B$4)),1,0)</f>
        <v>0</v>
      </c>
      <c r="K1229" s="6" t="str">
        <f aca="false">IF(F1229=1,COUNTIF($F$2:F1229,1),"")</f>
        <v/>
      </c>
    </row>
    <row r="1230" customFormat="false" ht="15" hidden="false" customHeight="false" outlineLevel="0" collapsed="false">
      <c r="A1230" s="6" t="n">
        <v>9745.6805</v>
      </c>
      <c r="B1230" s="6" t="n">
        <v>1.78095238095238</v>
      </c>
      <c r="C1230" s="6" t="n">
        <v>85</v>
      </c>
      <c r="D1230" s="6" t="n">
        <v>-1</v>
      </c>
      <c r="E1230" s="6" t="n">
        <v>1.81318681318681</v>
      </c>
      <c r="F1230" s="6" t="n">
        <v>0</v>
      </c>
      <c r="G1230" s="6" t="n">
        <v>0</v>
      </c>
      <c r="H1230" s="6" t="str">
        <f aca="false">IF(AND(A1230&gt;=Stimuli!$B$2,A1230&lt;=Stimuli!$C$2),Stimuli!$A$2,IF(AND(A1230&gt;=Stimuli!$B$3,A1230&lt;=Stimuli!$C$3),Stimuli!$A$3,IF(AND(A1230&gt;=Stimuli!$B$4,A1230&lt;=Stimuli!$C$4),Stimuli!$A$4,"")))</f>
        <v>01 Quiet baseline (60s)</v>
      </c>
      <c r="I1230" s="6" t="n">
        <f aca="false">(B1230-B1229)/((A1230-A1229)/1000)</f>
        <v>0</v>
      </c>
      <c r="J1230" s="6" t="n">
        <f aca="false">IF(OR(B1230&lt;Rules!$B$2,B1230&gt;Rules!$B$3,ABS(I1230)&gt;Rules!$B$4,OR(B1231&lt;Rules!$B$2,B1231&gt;Rules!$B$3,ABS(I1231)&gt;Rules!$B$4)),1,0)</f>
        <v>0</v>
      </c>
      <c r="K1230" s="6" t="str">
        <f aca="false">IF(F1230=1,COUNTIF($F$2:F1230,1),"")</f>
        <v/>
      </c>
    </row>
    <row r="1231" customFormat="false" ht="15" hidden="false" customHeight="false" outlineLevel="0" collapsed="false">
      <c r="A1231" s="6" t="n">
        <v>9753.493</v>
      </c>
      <c r="B1231" s="6" t="n">
        <v>1.78241758241758</v>
      </c>
      <c r="C1231" s="6" t="n">
        <v>85</v>
      </c>
      <c r="D1231" s="6" t="n">
        <v>-1</v>
      </c>
      <c r="E1231" s="6" t="n">
        <v>1.81318681318681</v>
      </c>
      <c r="F1231" s="6" t="n">
        <v>0</v>
      </c>
      <c r="G1231" s="6" t="n">
        <v>0</v>
      </c>
      <c r="H1231" s="6" t="str">
        <f aca="false">IF(AND(A1231&gt;=Stimuli!$B$2,A1231&lt;=Stimuli!$C$2),Stimuli!$A$2,IF(AND(A1231&gt;=Stimuli!$B$3,A1231&lt;=Stimuli!$C$3),Stimuli!$A$3,IF(AND(A1231&gt;=Stimuli!$B$4,A1231&lt;=Stimuli!$C$4),Stimuli!$A$4,"")))</f>
        <v>01 Quiet baseline (60s)</v>
      </c>
      <c r="I1231" s="6" t="n">
        <f aca="false">(B1231-B1230)/((A1231-A1230)/1000)</f>
        <v>0.18754578754573</v>
      </c>
      <c r="J1231" s="6" t="n">
        <f aca="false">IF(OR(B1231&lt;Rules!$B$2,B1231&gt;Rules!$B$3,ABS(I1231)&gt;Rules!$B$4,OR(B1232&lt;Rules!$B$2,B1232&gt;Rules!$B$3,ABS(I1232)&gt;Rules!$B$4)),1,0)</f>
        <v>0</v>
      </c>
      <c r="K1231" s="6" t="str">
        <f aca="false">IF(F1231=1,COUNTIF($F$2:F1231,1),"")</f>
        <v/>
      </c>
    </row>
    <row r="1232" customFormat="false" ht="15" hidden="false" customHeight="false" outlineLevel="0" collapsed="false">
      <c r="A1232" s="6" t="n">
        <v>9761.3055</v>
      </c>
      <c r="B1232" s="6" t="n">
        <v>1.77948717948718</v>
      </c>
      <c r="C1232" s="6" t="n">
        <v>85</v>
      </c>
      <c r="D1232" s="6" t="n">
        <v>-1</v>
      </c>
      <c r="E1232" s="6" t="n">
        <v>1.81318681318681</v>
      </c>
      <c r="F1232" s="6" t="n">
        <v>0</v>
      </c>
      <c r="G1232" s="6" t="n">
        <v>0</v>
      </c>
      <c r="H1232" s="6" t="str">
        <f aca="false">IF(AND(A1232&gt;=Stimuli!$B$2,A1232&lt;=Stimuli!$C$2),Stimuli!$A$2,IF(AND(A1232&gt;=Stimuli!$B$3,A1232&lt;=Stimuli!$C$3),Stimuli!$A$3,IF(AND(A1232&gt;=Stimuli!$B$4,A1232&lt;=Stimuli!$C$4),Stimuli!$A$4,"")))</f>
        <v>01 Quiet baseline (60s)</v>
      </c>
      <c r="I1232" s="6" t="n">
        <f aca="false">(B1232-B1231)/((A1232-A1231)/1000)</f>
        <v>-0.375091575091602</v>
      </c>
      <c r="J1232" s="6" t="n">
        <f aca="false">IF(OR(B1232&lt;Rules!$B$2,B1232&gt;Rules!$B$3,ABS(I1232)&gt;Rules!$B$4,OR(B1233&lt;Rules!$B$2,B1233&gt;Rules!$B$3,ABS(I1233)&gt;Rules!$B$4)),1,0)</f>
        <v>0</v>
      </c>
      <c r="K1232" s="6" t="str">
        <f aca="false">IF(F1232=1,COUNTIF($F$2:F1232,1),"")</f>
        <v/>
      </c>
    </row>
    <row r="1233" customFormat="false" ht="15" hidden="false" customHeight="false" outlineLevel="0" collapsed="false">
      <c r="A1233" s="6" t="n">
        <v>9769.118</v>
      </c>
      <c r="B1233" s="6" t="n">
        <v>1.78241758241758</v>
      </c>
      <c r="C1233" s="6" t="n">
        <v>85</v>
      </c>
      <c r="D1233" s="6" t="n">
        <v>-1</v>
      </c>
      <c r="E1233" s="6" t="n">
        <v>1.81318681318681</v>
      </c>
      <c r="F1233" s="6" t="n">
        <v>0</v>
      </c>
      <c r="G1233" s="6" t="n">
        <v>0</v>
      </c>
      <c r="H1233" s="6" t="str">
        <f aca="false">IF(AND(A1233&gt;=Stimuli!$B$2,A1233&lt;=Stimuli!$C$2),Stimuli!$A$2,IF(AND(A1233&gt;=Stimuli!$B$3,A1233&lt;=Stimuli!$C$3),Stimuli!$A$3,IF(AND(A1233&gt;=Stimuli!$B$4,A1233&lt;=Stimuli!$C$4),Stimuli!$A$4,"")))</f>
        <v>01 Quiet baseline (60s)</v>
      </c>
      <c r="I1233" s="6" t="n">
        <f aca="false">(B1233-B1232)/((A1233-A1232)/1000)</f>
        <v>0.375091575091602</v>
      </c>
      <c r="J1233" s="6" t="n">
        <f aca="false">IF(OR(B1233&lt;Rules!$B$2,B1233&gt;Rules!$B$3,ABS(I1233)&gt;Rules!$B$4,OR(B1234&lt;Rules!$B$2,B1234&gt;Rules!$B$3,ABS(I1234)&gt;Rules!$B$4)),1,0)</f>
        <v>0</v>
      </c>
      <c r="K1233" s="6" t="str">
        <f aca="false">IF(F1233=1,COUNTIF($F$2:F1233,1),"")</f>
        <v/>
      </c>
    </row>
    <row r="1234" customFormat="false" ht="15" hidden="false" customHeight="false" outlineLevel="0" collapsed="false">
      <c r="A1234" s="6" t="n">
        <v>9776.9305</v>
      </c>
      <c r="B1234" s="6" t="n">
        <v>1.77948717948718</v>
      </c>
      <c r="C1234" s="6" t="n">
        <v>85</v>
      </c>
      <c r="D1234" s="6" t="n">
        <v>-1</v>
      </c>
      <c r="E1234" s="6" t="n">
        <v>1.81318681318681</v>
      </c>
      <c r="F1234" s="6" t="n">
        <v>0</v>
      </c>
      <c r="G1234" s="6" t="n">
        <v>0</v>
      </c>
      <c r="H1234" s="6" t="str">
        <f aca="false">IF(AND(A1234&gt;=Stimuli!$B$2,A1234&lt;=Stimuli!$C$2),Stimuli!$A$2,IF(AND(A1234&gt;=Stimuli!$B$3,A1234&lt;=Stimuli!$C$3),Stimuli!$A$3,IF(AND(A1234&gt;=Stimuli!$B$4,A1234&lt;=Stimuli!$C$4),Stimuli!$A$4,"")))</f>
        <v>01 Quiet baseline (60s)</v>
      </c>
      <c r="I1234" s="6" t="n">
        <f aca="false">(B1234-B1233)/((A1234-A1233)/1000)</f>
        <v>-0.375091575091602</v>
      </c>
      <c r="J1234" s="6" t="n">
        <f aca="false">IF(OR(B1234&lt;Rules!$B$2,B1234&gt;Rules!$B$3,ABS(I1234)&gt;Rules!$B$4,OR(B1235&lt;Rules!$B$2,B1235&gt;Rules!$B$3,ABS(I1235)&gt;Rules!$B$4)),1,0)</f>
        <v>0</v>
      </c>
      <c r="K1234" s="6" t="str">
        <f aca="false">IF(F1234=1,COUNTIF($F$2:F1234,1),"")</f>
        <v/>
      </c>
    </row>
    <row r="1235" customFormat="false" ht="15" hidden="false" customHeight="false" outlineLevel="0" collapsed="false">
      <c r="A1235" s="6" t="n">
        <v>9784.743</v>
      </c>
      <c r="B1235" s="6" t="n">
        <v>1.78388278388278</v>
      </c>
      <c r="C1235" s="6" t="n">
        <v>85</v>
      </c>
      <c r="D1235" s="6" t="n">
        <v>-1</v>
      </c>
      <c r="E1235" s="6" t="n">
        <v>1.81318681318681</v>
      </c>
      <c r="F1235" s="6" t="n">
        <v>0</v>
      </c>
      <c r="G1235" s="6" t="n">
        <v>0</v>
      </c>
      <c r="H1235" s="6" t="str">
        <f aca="false">IF(AND(A1235&gt;=Stimuli!$B$2,A1235&lt;=Stimuli!$C$2),Stimuli!$A$2,IF(AND(A1235&gt;=Stimuli!$B$3,A1235&lt;=Stimuli!$C$3),Stimuli!$A$3,IF(AND(A1235&gt;=Stimuli!$B$4,A1235&lt;=Stimuli!$C$4),Stimuli!$A$4,"")))</f>
        <v>01 Quiet baseline (60s)</v>
      </c>
      <c r="I1235" s="6" t="n">
        <f aca="false">(B1235-B1234)/((A1235-A1234)/1000)</f>
        <v>0.562637362637446</v>
      </c>
      <c r="J1235" s="6" t="n">
        <f aca="false">IF(OR(B1235&lt;Rules!$B$2,B1235&gt;Rules!$B$3,ABS(I1235)&gt;Rules!$B$4,OR(B1236&lt;Rules!$B$2,B1236&gt;Rules!$B$3,ABS(I1236)&gt;Rules!$B$4)),1,0)</f>
        <v>0</v>
      </c>
      <c r="K1235" s="6" t="str">
        <f aca="false">IF(F1235=1,COUNTIF($F$2:F1235,1),"")</f>
        <v/>
      </c>
    </row>
    <row r="1236" customFormat="false" ht="15" hidden="false" customHeight="false" outlineLevel="0" collapsed="false">
      <c r="A1236" s="6" t="n">
        <v>9792.5555</v>
      </c>
      <c r="B1236" s="6" t="n">
        <v>1.77802197802198</v>
      </c>
      <c r="C1236" s="6" t="n">
        <v>85</v>
      </c>
      <c r="D1236" s="6" t="n">
        <v>-1</v>
      </c>
      <c r="E1236" s="6" t="n">
        <v>1.81318681318681</v>
      </c>
      <c r="F1236" s="6" t="n">
        <v>0</v>
      </c>
      <c r="G1236" s="6" t="n">
        <v>0</v>
      </c>
      <c r="H1236" s="6" t="str">
        <f aca="false">IF(AND(A1236&gt;=Stimuli!$B$2,A1236&lt;=Stimuli!$C$2),Stimuli!$A$2,IF(AND(A1236&gt;=Stimuli!$B$3,A1236&lt;=Stimuli!$C$3),Stimuli!$A$3,IF(AND(A1236&gt;=Stimuli!$B$4,A1236&lt;=Stimuli!$C$4),Stimuli!$A$4,"")))</f>
        <v>01 Quiet baseline (60s)</v>
      </c>
      <c r="I1236" s="6" t="n">
        <f aca="false">(B1236-B1235)/((A1236-A1235)/1000)</f>
        <v>-0.750183150183176</v>
      </c>
      <c r="J1236" s="6" t="n">
        <f aca="false">IF(OR(B1236&lt;Rules!$B$2,B1236&gt;Rules!$B$3,ABS(I1236)&gt;Rules!$B$4,OR(B1237&lt;Rules!$B$2,B1237&gt;Rules!$B$3,ABS(I1237)&gt;Rules!$B$4)),1,0)</f>
        <v>0</v>
      </c>
      <c r="K1236" s="6" t="str">
        <f aca="false">IF(F1236=1,COUNTIF($F$2:F1236,1),"")</f>
        <v/>
      </c>
    </row>
    <row r="1237" customFormat="false" ht="15" hidden="false" customHeight="false" outlineLevel="0" collapsed="false">
      <c r="A1237" s="6" t="n">
        <v>9800.368</v>
      </c>
      <c r="B1237" s="6" t="n">
        <v>1.78388278388278</v>
      </c>
      <c r="C1237" s="6" t="n">
        <v>85</v>
      </c>
      <c r="D1237" s="6" t="n">
        <v>-1</v>
      </c>
      <c r="E1237" s="6" t="n">
        <v>1.81318681318681</v>
      </c>
      <c r="F1237" s="6" t="n">
        <v>0</v>
      </c>
      <c r="G1237" s="6" t="n">
        <v>0</v>
      </c>
      <c r="H1237" s="6" t="str">
        <f aca="false">IF(AND(A1237&gt;=Stimuli!$B$2,A1237&lt;=Stimuli!$C$2),Stimuli!$A$2,IF(AND(A1237&gt;=Stimuli!$B$3,A1237&lt;=Stimuli!$C$3),Stimuli!$A$3,IF(AND(A1237&gt;=Stimuli!$B$4,A1237&lt;=Stimuli!$C$4),Stimuli!$A$4,"")))</f>
        <v>01 Quiet baseline (60s)</v>
      </c>
      <c r="I1237" s="6" t="n">
        <f aca="false">(B1237-B1236)/((A1237-A1236)/1000)</f>
        <v>0.750183150183176</v>
      </c>
      <c r="J1237" s="6" t="n">
        <f aca="false">IF(OR(B1237&lt;Rules!$B$2,B1237&gt;Rules!$B$3,ABS(I1237)&gt;Rules!$B$4,OR(B1238&lt;Rules!$B$2,B1238&gt;Rules!$B$3,ABS(I1238)&gt;Rules!$B$4)),1,0)</f>
        <v>0</v>
      </c>
      <c r="K1237" s="6" t="str">
        <f aca="false">IF(F1237=1,COUNTIF($F$2:F1237,1),"")</f>
        <v/>
      </c>
    </row>
    <row r="1238" customFormat="false" ht="15" hidden="false" customHeight="false" outlineLevel="0" collapsed="false">
      <c r="A1238" s="6" t="n">
        <v>9808.1805</v>
      </c>
      <c r="B1238" s="6" t="n">
        <v>1.77802197802198</v>
      </c>
      <c r="C1238" s="6" t="n">
        <v>85</v>
      </c>
      <c r="D1238" s="6" t="n">
        <v>-1</v>
      </c>
      <c r="E1238" s="6" t="n">
        <v>1.81318681318681</v>
      </c>
      <c r="F1238" s="6" t="n">
        <v>0</v>
      </c>
      <c r="G1238" s="6" t="n">
        <v>0</v>
      </c>
      <c r="H1238" s="6" t="str">
        <f aca="false">IF(AND(A1238&gt;=Stimuli!$B$2,A1238&lt;=Stimuli!$C$2),Stimuli!$A$2,IF(AND(A1238&gt;=Stimuli!$B$3,A1238&lt;=Stimuli!$C$3),Stimuli!$A$3,IF(AND(A1238&gt;=Stimuli!$B$4,A1238&lt;=Stimuli!$C$4),Stimuli!$A$4,"")))</f>
        <v>01 Quiet baseline (60s)</v>
      </c>
      <c r="I1238" s="6" t="n">
        <f aca="false">(B1238-B1237)/((A1238-A1237)/1000)</f>
        <v>-0.750183150183176</v>
      </c>
      <c r="J1238" s="6" t="n">
        <f aca="false">IF(OR(B1238&lt;Rules!$B$2,B1238&gt;Rules!$B$3,ABS(I1238)&gt;Rules!$B$4,OR(B1239&lt;Rules!$B$2,B1239&gt;Rules!$B$3,ABS(I1239)&gt;Rules!$B$4)),1,0)</f>
        <v>0</v>
      </c>
      <c r="K1238" s="6" t="str">
        <f aca="false">IF(F1238=1,COUNTIF($F$2:F1238,1),"")</f>
        <v/>
      </c>
    </row>
    <row r="1239" customFormat="false" ht="15" hidden="false" customHeight="false" outlineLevel="0" collapsed="false">
      <c r="A1239" s="6" t="n">
        <v>9815.993</v>
      </c>
      <c r="B1239" s="6" t="n">
        <v>1.78388278388278</v>
      </c>
      <c r="C1239" s="6" t="n">
        <v>85</v>
      </c>
      <c r="D1239" s="6" t="n">
        <v>-1</v>
      </c>
      <c r="E1239" s="6" t="n">
        <v>1.81318681318681</v>
      </c>
      <c r="F1239" s="6" t="n">
        <v>0</v>
      </c>
      <c r="G1239" s="6" t="n">
        <v>0</v>
      </c>
      <c r="H1239" s="6" t="str">
        <f aca="false">IF(AND(A1239&gt;=Stimuli!$B$2,A1239&lt;=Stimuli!$C$2),Stimuli!$A$2,IF(AND(A1239&gt;=Stimuli!$B$3,A1239&lt;=Stimuli!$C$3),Stimuli!$A$3,IF(AND(A1239&gt;=Stimuli!$B$4,A1239&lt;=Stimuli!$C$4),Stimuli!$A$4,"")))</f>
        <v>01 Quiet baseline (60s)</v>
      </c>
      <c r="I1239" s="6" t="n">
        <f aca="false">(B1239-B1238)/((A1239-A1238)/1000)</f>
        <v>0.750183150183176</v>
      </c>
      <c r="J1239" s="6" t="n">
        <f aca="false">IF(OR(B1239&lt;Rules!$B$2,B1239&gt;Rules!$B$3,ABS(I1239)&gt;Rules!$B$4,OR(B1240&lt;Rules!$B$2,B1240&gt;Rules!$B$3,ABS(I1240)&gt;Rules!$B$4)),1,0)</f>
        <v>0</v>
      </c>
      <c r="K1239" s="6" t="str">
        <f aca="false">IF(F1239=1,COUNTIF($F$2:F1239,1),"")</f>
        <v/>
      </c>
    </row>
    <row r="1240" customFormat="false" ht="15" hidden="false" customHeight="false" outlineLevel="0" collapsed="false">
      <c r="A1240" s="6" t="n">
        <v>9823.8055</v>
      </c>
      <c r="B1240" s="6" t="n">
        <v>1.77802197802198</v>
      </c>
      <c r="C1240" s="6" t="n">
        <v>85</v>
      </c>
      <c r="D1240" s="6" t="n">
        <v>-1</v>
      </c>
      <c r="E1240" s="6" t="n">
        <v>1.81318681318681</v>
      </c>
      <c r="F1240" s="6" t="n">
        <v>0</v>
      </c>
      <c r="G1240" s="6" t="n">
        <v>0</v>
      </c>
      <c r="H1240" s="6" t="str">
        <f aca="false">IF(AND(A1240&gt;=Stimuli!$B$2,A1240&lt;=Stimuli!$C$2),Stimuli!$A$2,IF(AND(A1240&gt;=Stimuli!$B$3,A1240&lt;=Stimuli!$C$3),Stimuli!$A$3,IF(AND(A1240&gt;=Stimuli!$B$4,A1240&lt;=Stimuli!$C$4),Stimuli!$A$4,"")))</f>
        <v>01 Quiet baseline (60s)</v>
      </c>
      <c r="I1240" s="6" t="n">
        <f aca="false">(B1240-B1239)/((A1240-A1239)/1000)</f>
        <v>-0.750183150183176</v>
      </c>
      <c r="J1240" s="6" t="n">
        <f aca="false">IF(OR(B1240&lt;Rules!$B$2,B1240&gt;Rules!$B$3,ABS(I1240)&gt;Rules!$B$4,OR(B1241&lt;Rules!$B$2,B1241&gt;Rules!$B$3,ABS(I1241)&gt;Rules!$B$4)),1,0)</f>
        <v>0</v>
      </c>
      <c r="K1240" s="6" t="str">
        <f aca="false">IF(F1240=1,COUNTIF($F$2:F1240,1),"")</f>
        <v/>
      </c>
    </row>
    <row r="1241" customFormat="false" ht="15" hidden="false" customHeight="false" outlineLevel="0" collapsed="false">
      <c r="A1241" s="6" t="n">
        <v>9831.618</v>
      </c>
      <c r="B1241" s="6" t="n">
        <v>1.78388278388278</v>
      </c>
      <c r="C1241" s="6" t="n">
        <v>85</v>
      </c>
      <c r="D1241" s="6" t="n">
        <v>-1</v>
      </c>
      <c r="E1241" s="6" t="n">
        <v>1.81318681318681</v>
      </c>
      <c r="F1241" s="6" t="n">
        <v>0</v>
      </c>
      <c r="G1241" s="6" t="n">
        <v>0</v>
      </c>
      <c r="H1241" s="6" t="str">
        <f aca="false">IF(AND(A1241&gt;=Stimuli!$B$2,A1241&lt;=Stimuli!$C$2),Stimuli!$A$2,IF(AND(A1241&gt;=Stimuli!$B$3,A1241&lt;=Stimuli!$C$3),Stimuli!$A$3,IF(AND(A1241&gt;=Stimuli!$B$4,A1241&lt;=Stimuli!$C$4),Stimuli!$A$4,"")))</f>
        <v>01 Quiet baseline (60s)</v>
      </c>
      <c r="I1241" s="6" t="n">
        <f aca="false">(B1241-B1240)/((A1241-A1240)/1000)</f>
        <v>0.750183150183176</v>
      </c>
      <c r="J1241" s="6" t="n">
        <f aca="false">IF(OR(B1241&lt;Rules!$B$2,B1241&gt;Rules!$B$3,ABS(I1241)&gt;Rules!$B$4,OR(B1242&lt;Rules!$B$2,B1242&gt;Rules!$B$3,ABS(I1242)&gt;Rules!$B$4)),1,0)</f>
        <v>0</v>
      </c>
      <c r="K1241" s="6" t="str">
        <f aca="false">IF(F1241=1,COUNTIF($F$2:F1241,1),"")</f>
        <v/>
      </c>
    </row>
    <row r="1242" customFormat="false" ht="15" hidden="false" customHeight="false" outlineLevel="0" collapsed="false">
      <c r="A1242" s="6" t="n">
        <v>9839.4305</v>
      </c>
      <c r="B1242" s="6" t="n">
        <v>1.77802197802198</v>
      </c>
      <c r="C1242" s="6" t="n">
        <v>85</v>
      </c>
      <c r="D1242" s="6" t="n">
        <v>-1</v>
      </c>
      <c r="E1242" s="6" t="n">
        <v>1.81318681318681</v>
      </c>
      <c r="F1242" s="6" t="n">
        <v>0</v>
      </c>
      <c r="G1242" s="6" t="n">
        <v>0</v>
      </c>
      <c r="H1242" s="6" t="str">
        <f aca="false">IF(AND(A1242&gt;=Stimuli!$B$2,A1242&lt;=Stimuli!$C$2),Stimuli!$A$2,IF(AND(A1242&gt;=Stimuli!$B$3,A1242&lt;=Stimuli!$C$3),Stimuli!$A$3,IF(AND(A1242&gt;=Stimuli!$B$4,A1242&lt;=Stimuli!$C$4),Stimuli!$A$4,"")))</f>
        <v>01 Quiet baseline (60s)</v>
      </c>
      <c r="I1242" s="6" t="n">
        <f aca="false">(B1242-B1241)/((A1242-A1241)/1000)</f>
        <v>-0.750183150183176</v>
      </c>
      <c r="J1242" s="6" t="n">
        <f aca="false">IF(OR(B1242&lt;Rules!$B$2,B1242&gt;Rules!$B$3,ABS(I1242)&gt;Rules!$B$4,OR(B1243&lt;Rules!$B$2,B1243&gt;Rules!$B$3,ABS(I1243)&gt;Rules!$B$4)),1,0)</f>
        <v>0</v>
      </c>
      <c r="K1242" s="6" t="str">
        <f aca="false">IF(F1242=1,COUNTIF($F$2:F1242,1),"")</f>
        <v/>
      </c>
    </row>
    <row r="1243" customFormat="false" ht="15" hidden="false" customHeight="false" outlineLevel="0" collapsed="false">
      <c r="A1243" s="6" t="n">
        <v>9847.243</v>
      </c>
      <c r="B1243" s="6" t="n">
        <v>1.78241758241758</v>
      </c>
      <c r="C1243" s="6" t="n">
        <v>85</v>
      </c>
      <c r="D1243" s="6" t="n">
        <v>-1</v>
      </c>
      <c r="E1243" s="6" t="n">
        <v>1.81318681318681</v>
      </c>
      <c r="F1243" s="6" t="n">
        <v>0</v>
      </c>
      <c r="G1243" s="6" t="n">
        <v>0</v>
      </c>
      <c r="H1243" s="6" t="str">
        <f aca="false">IF(AND(A1243&gt;=Stimuli!$B$2,A1243&lt;=Stimuli!$C$2),Stimuli!$A$2,IF(AND(A1243&gt;=Stimuli!$B$3,A1243&lt;=Stimuli!$C$3),Stimuli!$A$3,IF(AND(A1243&gt;=Stimuli!$B$4,A1243&lt;=Stimuli!$C$4),Stimuli!$A$4,"")))</f>
        <v>01 Quiet baseline (60s)</v>
      </c>
      <c r="I1243" s="6" t="n">
        <f aca="false">(B1243-B1242)/((A1243-A1242)/1000)</f>
        <v>0.562637362637332</v>
      </c>
      <c r="J1243" s="6" t="n">
        <f aca="false">IF(OR(B1243&lt;Rules!$B$2,B1243&gt;Rules!$B$3,ABS(I1243)&gt;Rules!$B$4,OR(B1244&lt;Rules!$B$2,B1244&gt;Rules!$B$3,ABS(I1244)&gt;Rules!$B$4)),1,0)</f>
        <v>0</v>
      </c>
      <c r="K1243" s="6" t="str">
        <f aca="false">IF(F1243=1,COUNTIF($F$2:F1243,1),"")</f>
        <v/>
      </c>
    </row>
    <row r="1244" customFormat="false" ht="15" hidden="false" customHeight="false" outlineLevel="0" collapsed="false">
      <c r="A1244" s="6" t="n">
        <v>9855.0555</v>
      </c>
      <c r="B1244" s="6" t="n">
        <v>1.77948717948718</v>
      </c>
      <c r="C1244" s="6" t="n">
        <v>85</v>
      </c>
      <c r="D1244" s="6" t="n">
        <v>-1</v>
      </c>
      <c r="E1244" s="6" t="n">
        <v>1.81318681318681</v>
      </c>
      <c r="F1244" s="6" t="n">
        <v>0</v>
      </c>
      <c r="G1244" s="6" t="n">
        <v>0</v>
      </c>
      <c r="H1244" s="6" t="str">
        <f aca="false">IF(AND(A1244&gt;=Stimuli!$B$2,A1244&lt;=Stimuli!$C$2),Stimuli!$A$2,IF(AND(A1244&gt;=Stimuli!$B$3,A1244&lt;=Stimuli!$C$3),Stimuli!$A$3,IF(AND(A1244&gt;=Stimuli!$B$4,A1244&lt;=Stimuli!$C$4),Stimuli!$A$4,"")))</f>
        <v>01 Quiet baseline (60s)</v>
      </c>
      <c r="I1244" s="6" t="n">
        <f aca="false">(B1244-B1243)/((A1244-A1243)/1000)</f>
        <v>-0.375091575091602</v>
      </c>
      <c r="J1244" s="6" t="n">
        <f aca="false">IF(OR(B1244&lt;Rules!$B$2,B1244&gt;Rules!$B$3,ABS(I1244)&gt;Rules!$B$4,OR(B1245&lt;Rules!$B$2,B1245&gt;Rules!$B$3,ABS(I1245)&gt;Rules!$B$4)),1,0)</f>
        <v>0</v>
      </c>
      <c r="K1244" s="6" t="str">
        <f aca="false">IF(F1244=1,COUNTIF($F$2:F1244,1),"")</f>
        <v/>
      </c>
    </row>
    <row r="1245" customFormat="false" ht="15" hidden="false" customHeight="false" outlineLevel="0" collapsed="false">
      <c r="A1245" s="6" t="n">
        <v>9862.868</v>
      </c>
      <c r="B1245" s="6" t="n">
        <v>1.78095238095238</v>
      </c>
      <c r="C1245" s="6" t="n">
        <v>85</v>
      </c>
      <c r="D1245" s="6" t="n">
        <v>-1</v>
      </c>
      <c r="E1245" s="6" t="n">
        <v>1.81172161172161</v>
      </c>
      <c r="F1245" s="6" t="n">
        <v>0</v>
      </c>
      <c r="G1245" s="6" t="n">
        <v>0</v>
      </c>
      <c r="H1245" s="6" t="str">
        <f aca="false">IF(AND(A1245&gt;=Stimuli!$B$2,A1245&lt;=Stimuli!$C$2),Stimuli!$A$2,IF(AND(A1245&gt;=Stimuli!$B$3,A1245&lt;=Stimuli!$C$3),Stimuli!$A$3,IF(AND(A1245&gt;=Stimuli!$B$4,A1245&lt;=Stimuli!$C$4),Stimuli!$A$4,"")))</f>
        <v>01 Quiet baseline (60s)</v>
      </c>
      <c r="I1245" s="6" t="n">
        <f aca="false">(B1245-B1244)/((A1245-A1244)/1000)</f>
        <v>0.187545787545872</v>
      </c>
      <c r="J1245" s="6" t="n">
        <f aca="false">IF(OR(B1245&lt;Rules!$B$2,B1245&gt;Rules!$B$3,ABS(I1245)&gt;Rules!$B$4,OR(B1246&lt;Rules!$B$2,B1246&gt;Rules!$B$3,ABS(I1246)&gt;Rules!$B$4)),1,0)</f>
        <v>0</v>
      </c>
      <c r="K1245" s="6" t="str">
        <f aca="false">IF(F1245=1,COUNTIF($F$2:F1245,1),"")</f>
        <v/>
      </c>
    </row>
    <row r="1246" customFormat="false" ht="15" hidden="false" customHeight="false" outlineLevel="0" collapsed="false">
      <c r="A1246" s="6" t="n">
        <v>9870.6805</v>
      </c>
      <c r="B1246" s="6" t="n">
        <v>1.78095238095238</v>
      </c>
      <c r="C1246" s="6" t="n">
        <v>85</v>
      </c>
      <c r="D1246" s="6" t="n">
        <v>-1</v>
      </c>
      <c r="E1246" s="6" t="n">
        <v>1.81172161172161</v>
      </c>
      <c r="F1246" s="6" t="n">
        <v>0</v>
      </c>
      <c r="G1246" s="6" t="n">
        <v>0</v>
      </c>
      <c r="H1246" s="6" t="str">
        <f aca="false">IF(AND(A1246&gt;=Stimuli!$B$2,A1246&lt;=Stimuli!$C$2),Stimuli!$A$2,IF(AND(A1246&gt;=Stimuli!$B$3,A1246&lt;=Stimuli!$C$3),Stimuli!$A$3,IF(AND(A1246&gt;=Stimuli!$B$4,A1246&lt;=Stimuli!$C$4),Stimuli!$A$4,"")))</f>
        <v>01 Quiet baseline (60s)</v>
      </c>
      <c r="I1246" s="6" t="n">
        <f aca="false">(B1246-B1245)/((A1246-A1245)/1000)</f>
        <v>0</v>
      </c>
      <c r="J1246" s="6" t="n">
        <f aca="false">IF(OR(B1246&lt;Rules!$B$2,B1246&gt;Rules!$B$3,ABS(I1246)&gt;Rules!$B$4,OR(B1247&lt;Rules!$B$2,B1247&gt;Rules!$B$3,ABS(I1247)&gt;Rules!$B$4)),1,0)</f>
        <v>0</v>
      </c>
      <c r="K1246" s="6" t="str">
        <f aca="false">IF(F1246=1,COUNTIF($F$2:F1246,1),"")</f>
        <v/>
      </c>
    </row>
    <row r="1247" customFormat="false" ht="15" hidden="false" customHeight="false" outlineLevel="0" collapsed="false">
      <c r="A1247" s="6" t="n">
        <v>9878.493</v>
      </c>
      <c r="B1247" s="6" t="n">
        <v>1.77948717948718</v>
      </c>
      <c r="C1247" s="6" t="n">
        <v>85</v>
      </c>
      <c r="D1247" s="6" t="n">
        <v>-1</v>
      </c>
      <c r="E1247" s="6" t="n">
        <v>1.81172161172161</v>
      </c>
      <c r="F1247" s="6" t="n">
        <v>0</v>
      </c>
      <c r="G1247" s="6" t="n">
        <v>0</v>
      </c>
      <c r="H1247" s="6" t="str">
        <f aca="false">IF(AND(A1247&gt;=Stimuli!$B$2,A1247&lt;=Stimuli!$C$2),Stimuli!$A$2,IF(AND(A1247&gt;=Stimuli!$B$3,A1247&lt;=Stimuli!$C$3),Stimuli!$A$3,IF(AND(A1247&gt;=Stimuli!$B$4,A1247&lt;=Stimuli!$C$4),Stimuli!$A$4,"")))</f>
        <v>01 Quiet baseline (60s)</v>
      </c>
      <c r="I1247" s="6" t="n">
        <f aca="false">(B1247-B1246)/((A1247-A1246)/1000)</f>
        <v>-0.187545787545872</v>
      </c>
      <c r="J1247" s="6" t="n">
        <f aca="false">IF(OR(B1247&lt;Rules!$B$2,B1247&gt;Rules!$B$3,ABS(I1247)&gt;Rules!$B$4,OR(B1248&lt;Rules!$B$2,B1248&gt;Rules!$B$3,ABS(I1248)&gt;Rules!$B$4)),1,0)</f>
        <v>0</v>
      </c>
      <c r="K1247" s="6" t="str">
        <f aca="false">IF(F1247=1,COUNTIF($F$2:F1247,1),"")</f>
        <v/>
      </c>
    </row>
    <row r="1248" customFormat="false" ht="15" hidden="false" customHeight="false" outlineLevel="0" collapsed="false">
      <c r="A1248" s="6" t="n">
        <v>9886.3055</v>
      </c>
      <c r="B1248" s="6" t="n">
        <v>1.78095238095238</v>
      </c>
      <c r="C1248" s="6" t="n">
        <v>85</v>
      </c>
      <c r="D1248" s="6" t="n">
        <v>-1</v>
      </c>
      <c r="E1248" s="6" t="n">
        <v>1.81172161172161</v>
      </c>
      <c r="F1248" s="6" t="n">
        <v>0</v>
      </c>
      <c r="G1248" s="6" t="n">
        <v>0</v>
      </c>
      <c r="H1248" s="6" t="str">
        <f aca="false">IF(AND(A1248&gt;=Stimuli!$B$2,A1248&lt;=Stimuli!$C$2),Stimuli!$A$2,IF(AND(A1248&gt;=Stimuli!$B$3,A1248&lt;=Stimuli!$C$3),Stimuli!$A$3,IF(AND(A1248&gt;=Stimuli!$B$4,A1248&lt;=Stimuli!$C$4),Stimuli!$A$4,"")))</f>
        <v>01 Quiet baseline (60s)</v>
      </c>
      <c r="I1248" s="6" t="n">
        <f aca="false">(B1248-B1247)/((A1248-A1247)/1000)</f>
        <v>0.187545787545872</v>
      </c>
      <c r="J1248" s="6" t="n">
        <f aca="false">IF(OR(B1248&lt;Rules!$B$2,B1248&gt;Rules!$B$3,ABS(I1248)&gt;Rules!$B$4,OR(B1249&lt;Rules!$B$2,B1249&gt;Rules!$B$3,ABS(I1249)&gt;Rules!$B$4)),1,0)</f>
        <v>0</v>
      </c>
      <c r="K1248" s="6" t="str">
        <f aca="false">IF(F1248=1,COUNTIF($F$2:F1248,1),"")</f>
        <v/>
      </c>
    </row>
    <row r="1249" customFormat="false" ht="15" hidden="false" customHeight="false" outlineLevel="0" collapsed="false">
      <c r="A1249" s="6" t="n">
        <v>9894.118</v>
      </c>
      <c r="B1249" s="6" t="n">
        <v>1.77802197802198</v>
      </c>
      <c r="C1249" s="6" t="n">
        <v>85</v>
      </c>
      <c r="D1249" s="6" t="n">
        <v>-1</v>
      </c>
      <c r="E1249" s="6" t="n">
        <v>1.81172161172161</v>
      </c>
      <c r="F1249" s="6" t="n">
        <v>0</v>
      </c>
      <c r="G1249" s="6" t="n">
        <v>0</v>
      </c>
      <c r="H1249" s="6" t="str">
        <f aca="false">IF(AND(A1249&gt;=Stimuli!$B$2,A1249&lt;=Stimuli!$C$2),Stimuli!$A$2,IF(AND(A1249&gt;=Stimuli!$B$3,A1249&lt;=Stimuli!$C$3),Stimuli!$A$3,IF(AND(A1249&gt;=Stimuli!$B$4,A1249&lt;=Stimuli!$C$4),Stimuli!$A$4,"")))</f>
        <v>01 Quiet baseline (60s)</v>
      </c>
      <c r="I1249" s="6" t="n">
        <f aca="false">(B1249-B1248)/((A1249-A1248)/1000)</f>
        <v>-0.375091575091602</v>
      </c>
      <c r="J1249" s="6" t="n">
        <f aca="false">IF(OR(B1249&lt;Rules!$B$2,B1249&gt;Rules!$B$3,ABS(I1249)&gt;Rules!$B$4,OR(B1250&lt;Rules!$B$2,B1250&gt;Rules!$B$3,ABS(I1250)&gt;Rules!$B$4)),1,0)</f>
        <v>0</v>
      </c>
      <c r="K1249" s="6" t="str">
        <f aca="false">IF(F1249=1,COUNTIF($F$2:F1249,1),"")</f>
        <v/>
      </c>
    </row>
    <row r="1250" customFormat="false" ht="15" hidden="false" customHeight="false" outlineLevel="0" collapsed="false">
      <c r="A1250" s="6" t="n">
        <v>9901.9305</v>
      </c>
      <c r="B1250" s="6" t="n">
        <v>1.78388278388278</v>
      </c>
      <c r="C1250" s="6" t="n">
        <v>85</v>
      </c>
      <c r="D1250" s="6" t="n">
        <v>-1</v>
      </c>
      <c r="E1250" s="6" t="n">
        <v>1.81172161172161</v>
      </c>
      <c r="F1250" s="6" t="n">
        <v>0</v>
      </c>
      <c r="G1250" s="6" t="n">
        <v>0</v>
      </c>
      <c r="H1250" s="6" t="str">
        <f aca="false">IF(AND(A1250&gt;=Stimuli!$B$2,A1250&lt;=Stimuli!$C$2),Stimuli!$A$2,IF(AND(A1250&gt;=Stimuli!$B$3,A1250&lt;=Stimuli!$C$3),Stimuli!$A$3,IF(AND(A1250&gt;=Stimuli!$B$4,A1250&lt;=Stimuli!$C$4),Stimuli!$A$4,"")))</f>
        <v>01 Quiet baseline (60s)</v>
      </c>
      <c r="I1250" s="6" t="n">
        <f aca="false">(B1250-B1249)/((A1250-A1249)/1000)</f>
        <v>0.750183150183176</v>
      </c>
      <c r="J1250" s="6" t="n">
        <f aca="false">IF(OR(B1250&lt;Rules!$B$2,B1250&gt;Rules!$B$3,ABS(I1250)&gt;Rules!$B$4,OR(B1251&lt;Rules!$B$2,B1251&gt;Rules!$B$3,ABS(I1251)&gt;Rules!$B$4)),1,0)</f>
        <v>0</v>
      </c>
      <c r="K1250" s="6" t="str">
        <f aca="false">IF(F1250=1,COUNTIF($F$2:F1250,1),"")</f>
        <v/>
      </c>
    </row>
    <row r="1251" customFormat="false" ht="15" hidden="false" customHeight="false" outlineLevel="0" collapsed="false">
      <c r="A1251" s="6" t="n">
        <v>9909.743</v>
      </c>
      <c r="B1251" s="6" t="n">
        <v>1.77802197802198</v>
      </c>
      <c r="C1251" s="6" t="n">
        <v>85</v>
      </c>
      <c r="D1251" s="6" t="n">
        <v>-1</v>
      </c>
      <c r="E1251" s="6" t="n">
        <v>1.81172161172161</v>
      </c>
      <c r="F1251" s="6" t="n">
        <v>0</v>
      </c>
      <c r="G1251" s="6" t="n">
        <v>0</v>
      </c>
      <c r="H1251" s="6" t="str">
        <f aca="false">IF(AND(A1251&gt;=Stimuli!$B$2,A1251&lt;=Stimuli!$C$2),Stimuli!$A$2,IF(AND(A1251&gt;=Stimuli!$B$3,A1251&lt;=Stimuli!$C$3),Stimuli!$A$3,IF(AND(A1251&gt;=Stimuli!$B$4,A1251&lt;=Stimuli!$C$4),Stimuli!$A$4,"")))</f>
        <v>01 Quiet baseline (60s)</v>
      </c>
      <c r="I1251" s="6" t="n">
        <f aca="false">(B1251-B1250)/((A1251-A1250)/1000)</f>
        <v>-0.750183150183176</v>
      </c>
      <c r="J1251" s="6" t="n">
        <f aca="false">IF(OR(B1251&lt;Rules!$B$2,B1251&gt;Rules!$B$3,ABS(I1251)&gt;Rules!$B$4,OR(B1252&lt;Rules!$B$2,B1252&gt;Rules!$B$3,ABS(I1252)&gt;Rules!$B$4)),1,0)</f>
        <v>0</v>
      </c>
      <c r="K1251" s="6" t="str">
        <f aca="false">IF(F1251=1,COUNTIF($F$2:F1251,1),"")</f>
        <v/>
      </c>
    </row>
    <row r="1252" customFormat="false" ht="15" hidden="false" customHeight="false" outlineLevel="0" collapsed="false">
      <c r="A1252" s="6" t="n">
        <v>9917.5555</v>
      </c>
      <c r="B1252" s="6" t="n">
        <v>1.78388278388278</v>
      </c>
      <c r="C1252" s="6" t="n">
        <v>85</v>
      </c>
      <c r="D1252" s="6" t="n">
        <v>-1</v>
      </c>
      <c r="E1252" s="6" t="n">
        <v>1.81172161172161</v>
      </c>
      <c r="F1252" s="6" t="n">
        <v>0</v>
      </c>
      <c r="G1252" s="6" t="n">
        <v>0</v>
      </c>
      <c r="H1252" s="6" t="str">
        <f aca="false">IF(AND(A1252&gt;=Stimuli!$B$2,A1252&lt;=Stimuli!$C$2),Stimuli!$A$2,IF(AND(A1252&gt;=Stimuli!$B$3,A1252&lt;=Stimuli!$C$3),Stimuli!$A$3,IF(AND(A1252&gt;=Stimuli!$B$4,A1252&lt;=Stimuli!$C$4),Stimuli!$A$4,"")))</f>
        <v>01 Quiet baseline (60s)</v>
      </c>
      <c r="I1252" s="6" t="n">
        <f aca="false">(B1252-B1251)/((A1252-A1251)/1000)</f>
        <v>0.750183150183176</v>
      </c>
      <c r="J1252" s="6" t="n">
        <f aca="false">IF(OR(B1252&lt;Rules!$B$2,B1252&gt;Rules!$B$3,ABS(I1252)&gt;Rules!$B$4,OR(B1253&lt;Rules!$B$2,B1253&gt;Rules!$B$3,ABS(I1253)&gt;Rules!$B$4)),1,0)</f>
        <v>0</v>
      </c>
      <c r="K1252" s="6" t="str">
        <f aca="false">IF(F1252=1,COUNTIF($F$2:F1252,1),"")</f>
        <v/>
      </c>
    </row>
    <row r="1253" customFormat="false" ht="15" hidden="false" customHeight="false" outlineLevel="0" collapsed="false">
      <c r="A1253" s="6" t="n">
        <v>9925.368</v>
      </c>
      <c r="B1253" s="6" t="n">
        <v>1.77655677655678</v>
      </c>
      <c r="C1253" s="6" t="n">
        <v>85</v>
      </c>
      <c r="D1253" s="6" t="n">
        <v>-1</v>
      </c>
      <c r="E1253" s="6" t="n">
        <v>1.81172161172161</v>
      </c>
      <c r="F1253" s="6" t="n">
        <v>0</v>
      </c>
      <c r="G1253" s="6" t="n">
        <v>0</v>
      </c>
      <c r="H1253" s="6" t="str">
        <f aca="false">IF(AND(A1253&gt;=Stimuli!$B$2,A1253&lt;=Stimuli!$C$2),Stimuli!$A$2,IF(AND(A1253&gt;=Stimuli!$B$3,A1253&lt;=Stimuli!$C$3),Stimuli!$A$3,IF(AND(A1253&gt;=Stimuli!$B$4,A1253&lt;=Stimuli!$C$4),Stimuli!$A$4,"")))</f>
        <v>01 Quiet baseline (60s)</v>
      </c>
      <c r="I1253" s="6" t="n">
        <f aca="false">(B1253-B1252)/((A1253-A1252)/1000)</f>
        <v>-0.93772893772902</v>
      </c>
      <c r="J1253" s="6" t="n">
        <f aca="false">IF(OR(B1253&lt;Rules!$B$2,B1253&gt;Rules!$B$3,ABS(I1253)&gt;Rules!$B$4,OR(B1254&lt;Rules!$B$2,B1254&gt;Rules!$B$3,ABS(I1254)&gt;Rules!$B$4)),1,0)</f>
        <v>0</v>
      </c>
      <c r="K1253" s="6" t="str">
        <f aca="false">IF(F1253=1,COUNTIF($F$2:F1253,1),"")</f>
        <v/>
      </c>
    </row>
    <row r="1254" customFormat="false" ht="15" hidden="false" customHeight="false" outlineLevel="0" collapsed="false">
      <c r="A1254" s="6" t="n">
        <v>9933.1805</v>
      </c>
      <c r="B1254" s="6" t="n">
        <v>1.78388278388278</v>
      </c>
      <c r="C1254" s="6" t="n">
        <v>85</v>
      </c>
      <c r="D1254" s="6" t="n">
        <v>-1</v>
      </c>
      <c r="E1254" s="6" t="n">
        <v>1.81172161172161</v>
      </c>
      <c r="F1254" s="6" t="n">
        <v>0</v>
      </c>
      <c r="G1254" s="6" t="n">
        <v>0</v>
      </c>
      <c r="H1254" s="6" t="str">
        <f aca="false">IF(AND(A1254&gt;=Stimuli!$B$2,A1254&lt;=Stimuli!$C$2),Stimuli!$A$2,IF(AND(A1254&gt;=Stimuli!$B$3,A1254&lt;=Stimuli!$C$3),Stimuli!$A$3,IF(AND(A1254&gt;=Stimuli!$B$4,A1254&lt;=Stimuli!$C$4),Stimuli!$A$4,"")))</f>
        <v>01 Quiet baseline (60s)</v>
      </c>
      <c r="I1254" s="6" t="n">
        <f aca="false">(B1254-B1253)/((A1254-A1253)/1000)</f>
        <v>0.93772893772902</v>
      </c>
      <c r="J1254" s="6" t="n">
        <f aca="false">IF(OR(B1254&lt;Rules!$B$2,B1254&gt;Rules!$B$3,ABS(I1254)&gt;Rules!$B$4,OR(B1255&lt;Rules!$B$2,B1255&gt;Rules!$B$3,ABS(I1255)&gt;Rules!$B$4)),1,0)</f>
        <v>0</v>
      </c>
      <c r="K1254" s="6" t="str">
        <f aca="false">IF(F1254=1,COUNTIF($F$2:F1254,1),"")</f>
        <v/>
      </c>
    </row>
    <row r="1255" customFormat="false" ht="15" hidden="false" customHeight="false" outlineLevel="0" collapsed="false">
      <c r="A1255" s="6" t="n">
        <v>9940.993</v>
      </c>
      <c r="B1255" s="6" t="n">
        <v>1.77802197802198</v>
      </c>
      <c r="C1255" s="6" t="n">
        <v>85</v>
      </c>
      <c r="D1255" s="6" t="n">
        <v>-1</v>
      </c>
      <c r="E1255" s="6" t="n">
        <v>1.81172161172161</v>
      </c>
      <c r="F1255" s="6" t="n">
        <v>0</v>
      </c>
      <c r="G1255" s="6" t="n">
        <v>0</v>
      </c>
      <c r="H1255" s="6" t="str">
        <f aca="false">IF(AND(A1255&gt;=Stimuli!$B$2,A1255&lt;=Stimuli!$C$2),Stimuli!$A$2,IF(AND(A1255&gt;=Stimuli!$B$3,A1255&lt;=Stimuli!$C$3),Stimuli!$A$3,IF(AND(A1255&gt;=Stimuli!$B$4,A1255&lt;=Stimuli!$C$4),Stimuli!$A$4,"")))</f>
        <v>01 Quiet baseline (60s)</v>
      </c>
      <c r="I1255" s="6" t="n">
        <f aca="false">(B1255-B1254)/((A1255-A1254)/1000)</f>
        <v>-0.750183150183176</v>
      </c>
      <c r="J1255" s="6" t="n">
        <f aca="false">IF(OR(B1255&lt;Rules!$B$2,B1255&gt;Rules!$B$3,ABS(I1255)&gt;Rules!$B$4,OR(B1256&lt;Rules!$B$2,B1256&gt;Rules!$B$3,ABS(I1256)&gt;Rules!$B$4)),1,0)</f>
        <v>0</v>
      </c>
      <c r="K1255" s="6" t="str">
        <f aca="false">IF(F1255=1,COUNTIF($F$2:F1255,1),"")</f>
        <v/>
      </c>
    </row>
    <row r="1256" customFormat="false" ht="15" hidden="false" customHeight="false" outlineLevel="0" collapsed="false">
      <c r="A1256" s="6" t="n">
        <v>9948.8055</v>
      </c>
      <c r="B1256" s="6" t="n">
        <v>1.78388278388278</v>
      </c>
      <c r="C1256" s="6" t="n">
        <v>85</v>
      </c>
      <c r="D1256" s="6" t="n">
        <v>-1</v>
      </c>
      <c r="E1256" s="6" t="n">
        <v>1.81172161172161</v>
      </c>
      <c r="F1256" s="6" t="n">
        <v>0</v>
      </c>
      <c r="G1256" s="6" t="n">
        <v>0</v>
      </c>
      <c r="H1256" s="6" t="str">
        <f aca="false">IF(AND(A1256&gt;=Stimuli!$B$2,A1256&lt;=Stimuli!$C$2),Stimuli!$A$2,IF(AND(A1256&gt;=Stimuli!$B$3,A1256&lt;=Stimuli!$C$3),Stimuli!$A$3,IF(AND(A1256&gt;=Stimuli!$B$4,A1256&lt;=Stimuli!$C$4),Stimuli!$A$4,"")))</f>
        <v>01 Quiet baseline (60s)</v>
      </c>
      <c r="I1256" s="6" t="n">
        <f aca="false">(B1256-B1255)/((A1256-A1255)/1000)</f>
        <v>0.750183150183176</v>
      </c>
      <c r="J1256" s="6" t="n">
        <f aca="false">IF(OR(B1256&lt;Rules!$B$2,B1256&gt;Rules!$B$3,ABS(I1256)&gt;Rules!$B$4,OR(B1257&lt;Rules!$B$2,B1257&gt;Rules!$B$3,ABS(I1257)&gt;Rules!$B$4)),1,0)</f>
        <v>0</v>
      </c>
      <c r="K1256" s="6" t="str">
        <f aca="false">IF(F1256=1,COUNTIF($F$2:F1256,1),"")</f>
        <v/>
      </c>
    </row>
    <row r="1257" customFormat="false" ht="15" hidden="false" customHeight="false" outlineLevel="0" collapsed="false">
      <c r="A1257" s="6" t="n">
        <v>9956.618</v>
      </c>
      <c r="B1257" s="6" t="n">
        <v>1.77802197802198</v>
      </c>
      <c r="C1257" s="6" t="n">
        <v>85</v>
      </c>
      <c r="D1257" s="6" t="n">
        <v>-1</v>
      </c>
      <c r="E1257" s="6" t="n">
        <v>1.81172161172161</v>
      </c>
      <c r="F1257" s="6" t="n">
        <v>0</v>
      </c>
      <c r="G1257" s="6" t="n">
        <v>0</v>
      </c>
      <c r="H1257" s="6" t="str">
        <f aca="false">IF(AND(A1257&gt;=Stimuli!$B$2,A1257&lt;=Stimuli!$C$2),Stimuli!$A$2,IF(AND(A1257&gt;=Stimuli!$B$3,A1257&lt;=Stimuli!$C$3),Stimuli!$A$3,IF(AND(A1257&gt;=Stimuli!$B$4,A1257&lt;=Stimuli!$C$4),Stimuli!$A$4,"")))</f>
        <v>01 Quiet baseline (60s)</v>
      </c>
      <c r="I1257" s="6" t="n">
        <f aca="false">(B1257-B1256)/((A1257-A1256)/1000)</f>
        <v>-0.750183150183176</v>
      </c>
      <c r="J1257" s="6" t="n">
        <f aca="false">IF(OR(B1257&lt;Rules!$B$2,B1257&gt;Rules!$B$3,ABS(I1257)&gt;Rules!$B$4,OR(B1258&lt;Rules!$B$2,B1258&gt;Rules!$B$3,ABS(I1258)&gt;Rules!$B$4)),1,0)</f>
        <v>0</v>
      </c>
      <c r="K1257" s="6" t="str">
        <f aca="false">IF(F1257=1,COUNTIF($F$2:F1257,1),"")</f>
        <v/>
      </c>
    </row>
    <row r="1258" customFormat="false" ht="15" hidden="false" customHeight="false" outlineLevel="0" collapsed="false">
      <c r="A1258" s="6" t="n">
        <v>9964.4305</v>
      </c>
      <c r="B1258" s="6" t="n">
        <v>1.78388278388278</v>
      </c>
      <c r="C1258" s="6" t="n">
        <v>87</v>
      </c>
      <c r="D1258" s="6" t="n">
        <v>687.5</v>
      </c>
      <c r="E1258" s="6" t="n">
        <v>1.81172161172161</v>
      </c>
      <c r="F1258" s="6" t="n">
        <v>0</v>
      </c>
      <c r="G1258" s="6" t="n">
        <v>0</v>
      </c>
      <c r="H1258" s="6" t="str">
        <f aca="false">IF(AND(A1258&gt;=Stimuli!$B$2,A1258&lt;=Stimuli!$C$2),Stimuli!$A$2,IF(AND(A1258&gt;=Stimuli!$B$3,A1258&lt;=Stimuli!$C$3),Stimuli!$A$3,IF(AND(A1258&gt;=Stimuli!$B$4,A1258&lt;=Stimuli!$C$4),Stimuli!$A$4,"")))</f>
        <v>01 Quiet baseline (60s)</v>
      </c>
      <c r="I1258" s="6" t="n">
        <f aca="false">(B1258-B1257)/((A1258-A1257)/1000)</f>
        <v>0.750183150183176</v>
      </c>
      <c r="J1258" s="6" t="n">
        <f aca="false">IF(OR(B1258&lt;Rules!$B$2,B1258&gt;Rules!$B$3,ABS(I1258)&gt;Rules!$B$4,OR(B1259&lt;Rules!$B$2,B1259&gt;Rules!$B$3,ABS(I1259)&gt;Rules!$B$4)),1,0)</f>
        <v>0</v>
      </c>
      <c r="K1258" s="6" t="str">
        <f aca="false">IF(F1258=1,COUNTIF($F$2:F1258,1),"")</f>
        <v/>
      </c>
    </row>
    <row r="1259" customFormat="false" ht="15" hidden="false" customHeight="false" outlineLevel="0" collapsed="false">
      <c r="A1259" s="6" t="n">
        <v>9972.243</v>
      </c>
      <c r="B1259" s="6" t="n">
        <v>1.77948717948718</v>
      </c>
      <c r="C1259" s="6" t="n">
        <v>87</v>
      </c>
      <c r="D1259" s="6" t="n">
        <v>-1</v>
      </c>
      <c r="E1259" s="6" t="n">
        <v>1.81172161172161</v>
      </c>
      <c r="F1259" s="6" t="n">
        <v>0</v>
      </c>
      <c r="G1259" s="6" t="n">
        <v>0</v>
      </c>
      <c r="H1259" s="6" t="str">
        <f aca="false">IF(AND(A1259&gt;=Stimuli!$B$2,A1259&lt;=Stimuli!$C$2),Stimuli!$A$2,IF(AND(A1259&gt;=Stimuli!$B$3,A1259&lt;=Stimuli!$C$3),Stimuli!$A$3,IF(AND(A1259&gt;=Stimuli!$B$4,A1259&lt;=Stimuli!$C$4),Stimuli!$A$4,"")))</f>
        <v>01 Quiet baseline (60s)</v>
      </c>
      <c r="I1259" s="6" t="n">
        <f aca="false">(B1259-B1258)/((A1259-A1258)/1000)</f>
        <v>-0.562637362637446</v>
      </c>
      <c r="J1259" s="6" t="n">
        <f aca="false">IF(OR(B1259&lt;Rules!$B$2,B1259&gt;Rules!$B$3,ABS(I1259)&gt;Rules!$B$4,OR(B1260&lt;Rules!$B$2,B1260&gt;Rules!$B$3,ABS(I1260)&gt;Rules!$B$4)),1,0)</f>
        <v>0</v>
      </c>
      <c r="K1259" s="6" t="str">
        <f aca="false">IF(F1259=1,COUNTIF($F$2:F1259,1),"")</f>
        <v/>
      </c>
    </row>
    <row r="1260" customFormat="false" ht="15" hidden="false" customHeight="false" outlineLevel="0" collapsed="false">
      <c r="A1260" s="6" t="n">
        <v>9980.0555</v>
      </c>
      <c r="B1260" s="6" t="n">
        <v>1.78241758241758</v>
      </c>
      <c r="C1260" s="6" t="n">
        <v>87</v>
      </c>
      <c r="D1260" s="6" t="n">
        <v>-1</v>
      </c>
      <c r="E1260" s="6" t="n">
        <v>1.81172161172161</v>
      </c>
      <c r="F1260" s="6" t="n">
        <v>0</v>
      </c>
      <c r="G1260" s="6" t="n">
        <v>0</v>
      </c>
      <c r="H1260" s="6" t="str">
        <f aca="false">IF(AND(A1260&gt;=Stimuli!$B$2,A1260&lt;=Stimuli!$C$2),Stimuli!$A$2,IF(AND(A1260&gt;=Stimuli!$B$3,A1260&lt;=Stimuli!$C$3),Stimuli!$A$3,IF(AND(A1260&gt;=Stimuli!$B$4,A1260&lt;=Stimuli!$C$4),Stimuli!$A$4,"")))</f>
        <v>01 Quiet baseline (60s)</v>
      </c>
      <c r="I1260" s="6" t="n">
        <f aca="false">(B1260-B1259)/((A1260-A1259)/1000)</f>
        <v>0.375091575091602</v>
      </c>
      <c r="J1260" s="6" t="n">
        <f aca="false">IF(OR(B1260&lt;Rules!$B$2,B1260&gt;Rules!$B$3,ABS(I1260)&gt;Rules!$B$4,OR(B1261&lt;Rules!$B$2,B1261&gt;Rules!$B$3,ABS(I1261)&gt;Rules!$B$4)),1,0)</f>
        <v>0</v>
      </c>
      <c r="K1260" s="6" t="str">
        <f aca="false">IF(F1260=1,COUNTIF($F$2:F1260,1),"")</f>
        <v/>
      </c>
    </row>
    <row r="1261" customFormat="false" ht="15" hidden="false" customHeight="false" outlineLevel="0" collapsed="false">
      <c r="A1261" s="6" t="n">
        <v>9987.868</v>
      </c>
      <c r="B1261" s="6" t="n">
        <v>1.78095238095238</v>
      </c>
      <c r="C1261" s="6" t="n">
        <v>87</v>
      </c>
      <c r="D1261" s="6" t="n">
        <v>-1</v>
      </c>
      <c r="E1261" s="6" t="n">
        <v>1.81172161172161</v>
      </c>
      <c r="F1261" s="6" t="n">
        <v>0</v>
      </c>
      <c r="G1261" s="6" t="n">
        <v>0</v>
      </c>
      <c r="H1261" s="6" t="str">
        <f aca="false">IF(AND(A1261&gt;=Stimuli!$B$2,A1261&lt;=Stimuli!$C$2),Stimuli!$A$2,IF(AND(A1261&gt;=Stimuli!$B$3,A1261&lt;=Stimuli!$C$3),Stimuli!$A$3,IF(AND(A1261&gt;=Stimuli!$B$4,A1261&lt;=Stimuli!$C$4),Stimuli!$A$4,"")))</f>
        <v>01 Quiet baseline (60s)</v>
      </c>
      <c r="I1261" s="6" t="n">
        <f aca="false">(B1261-B1260)/((A1261-A1260)/1000)</f>
        <v>-0.18754578754573</v>
      </c>
      <c r="J1261" s="6" t="n">
        <f aca="false">IF(OR(B1261&lt;Rules!$B$2,B1261&gt;Rules!$B$3,ABS(I1261)&gt;Rules!$B$4,OR(B1262&lt;Rules!$B$2,B1262&gt;Rules!$B$3,ABS(I1262)&gt;Rules!$B$4)),1,0)</f>
        <v>0</v>
      </c>
      <c r="K1261" s="6" t="str">
        <f aca="false">IF(F1261=1,COUNTIF($F$2:F1261,1),"")</f>
        <v/>
      </c>
    </row>
    <row r="1262" customFormat="false" ht="15" hidden="false" customHeight="false" outlineLevel="0" collapsed="false">
      <c r="A1262" s="6" t="n">
        <v>9995.6805</v>
      </c>
      <c r="B1262" s="6" t="n">
        <v>1.78241758241758</v>
      </c>
      <c r="C1262" s="6" t="n">
        <v>87</v>
      </c>
      <c r="D1262" s="6" t="n">
        <v>-1</v>
      </c>
      <c r="E1262" s="6" t="n">
        <v>1.81172161172161</v>
      </c>
      <c r="F1262" s="6" t="n">
        <v>0</v>
      </c>
      <c r="G1262" s="6" t="n">
        <v>0</v>
      </c>
      <c r="H1262" s="6" t="str">
        <f aca="false">IF(AND(A1262&gt;=Stimuli!$B$2,A1262&lt;=Stimuli!$C$2),Stimuli!$A$2,IF(AND(A1262&gt;=Stimuli!$B$3,A1262&lt;=Stimuli!$C$3),Stimuli!$A$3,IF(AND(A1262&gt;=Stimuli!$B$4,A1262&lt;=Stimuli!$C$4),Stimuli!$A$4,"")))</f>
        <v>01 Quiet baseline (60s)</v>
      </c>
      <c r="I1262" s="6" t="n">
        <f aca="false">(B1262-B1261)/((A1262-A1261)/1000)</f>
        <v>0.18754578754573</v>
      </c>
      <c r="J1262" s="6" t="n">
        <f aca="false">IF(OR(B1262&lt;Rules!$B$2,B1262&gt;Rules!$B$3,ABS(I1262)&gt;Rules!$B$4,OR(B1263&lt;Rules!$B$2,B1263&gt;Rules!$B$3,ABS(I1263)&gt;Rules!$B$4)),1,0)</f>
        <v>0</v>
      </c>
      <c r="K1262" s="6" t="str">
        <f aca="false">IF(F1262=1,COUNTIF($F$2:F1262,1),"")</f>
        <v/>
      </c>
    </row>
    <row r="1263" customFormat="false" ht="15" hidden="false" customHeight="false" outlineLevel="0" collapsed="false">
      <c r="A1263" s="6" t="n">
        <v>10003.493</v>
      </c>
      <c r="B1263" s="6" t="n">
        <v>1.78388278388278</v>
      </c>
      <c r="C1263" s="6" t="n">
        <v>87</v>
      </c>
      <c r="D1263" s="6" t="n">
        <v>-1</v>
      </c>
      <c r="E1263" s="6" t="n">
        <v>1.81172161172161</v>
      </c>
      <c r="F1263" s="6" t="n">
        <v>0</v>
      </c>
      <c r="G1263" s="6" t="n">
        <v>0</v>
      </c>
      <c r="H1263" s="6" t="str">
        <f aca="false">IF(AND(A1263&gt;=Stimuli!$B$2,A1263&lt;=Stimuli!$C$2),Stimuli!$A$2,IF(AND(A1263&gt;=Stimuli!$B$3,A1263&lt;=Stimuli!$C$3),Stimuli!$A$3,IF(AND(A1263&gt;=Stimuli!$B$4,A1263&lt;=Stimuli!$C$4),Stimuli!$A$4,"")))</f>
        <v>01 Quiet baseline (60s)</v>
      </c>
      <c r="I1263" s="6" t="n">
        <f aca="false">(B1263-B1262)/((A1263-A1262)/1000)</f>
        <v>0.187545787545844</v>
      </c>
      <c r="J1263" s="6" t="n">
        <f aca="false">IF(OR(B1263&lt;Rules!$B$2,B1263&gt;Rules!$B$3,ABS(I1263)&gt;Rules!$B$4,OR(B1264&lt;Rules!$B$2,B1264&gt;Rules!$B$3,ABS(I1264)&gt;Rules!$B$4)),1,0)</f>
        <v>0</v>
      </c>
      <c r="K1263" s="6" t="str">
        <f aca="false">IF(F1263=1,COUNTIF($F$2:F1263,1),"")</f>
        <v/>
      </c>
    </row>
    <row r="1264" customFormat="false" ht="15" hidden="false" customHeight="false" outlineLevel="0" collapsed="false">
      <c r="A1264" s="6" t="n">
        <v>10011.3055</v>
      </c>
      <c r="B1264" s="6" t="n">
        <v>1.78095238095238</v>
      </c>
      <c r="C1264" s="6" t="n">
        <v>87</v>
      </c>
      <c r="D1264" s="6" t="n">
        <v>-1</v>
      </c>
      <c r="E1264" s="6" t="n">
        <v>1.81172161172161</v>
      </c>
      <c r="F1264" s="6" t="n">
        <v>0</v>
      </c>
      <c r="G1264" s="6" t="n">
        <v>0</v>
      </c>
      <c r="H1264" s="6" t="str">
        <f aca="false">IF(AND(A1264&gt;=Stimuli!$B$2,A1264&lt;=Stimuli!$C$2),Stimuli!$A$2,IF(AND(A1264&gt;=Stimuli!$B$3,A1264&lt;=Stimuli!$C$3),Stimuli!$A$3,IF(AND(A1264&gt;=Stimuli!$B$4,A1264&lt;=Stimuli!$C$4),Stimuli!$A$4,"")))</f>
        <v>01 Quiet baseline (60s)</v>
      </c>
      <c r="I1264" s="6" t="n">
        <f aca="false">(B1264-B1263)/((A1264-A1263)/1000)</f>
        <v>-0.375091575091574</v>
      </c>
      <c r="J1264" s="6" t="n">
        <f aca="false">IF(OR(B1264&lt;Rules!$B$2,B1264&gt;Rules!$B$3,ABS(I1264)&gt;Rules!$B$4,OR(B1265&lt;Rules!$B$2,B1265&gt;Rules!$B$3,ABS(I1265)&gt;Rules!$B$4)),1,0)</f>
        <v>0</v>
      </c>
      <c r="K1264" s="6" t="str">
        <f aca="false">IF(F1264=1,COUNTIF($F$2:F1264,1),"")</f>
        <v/>
      </c>
    </row>
    <row r="1265" customFormat="false" ht="15" hidden="false" customHeight="false" outlineLevel="0" collapsed="false">
      <c r="A1265" s="6" t="n">
        <v>10019.118</v>
      </c>
      <c r="B1265" s="6" t="n">
        <v>1.78534798534799</v>
      </c>
      <c r="C1265" s="6" t="n">
        <v>87</v>
      </c>
      <c r="D1265" s="6" t="n">
        <v>-1</v>
      </c>
      <c r="E1265" s="6" t="n">
        <v>1.81172161172161</v>
      </c>
      <c r="F1265" s="6" t="n">
        <v>0</v>
      </c>
      <c r="G1265" s="6" t="n">
        <v>0</v>
      </c>
      <c r="H1265" s="6" t="str">
        <f aca="false">IF(AND(A1265&gt;=Stimuli!$B$2,A1265&lt;=Stimuli!$C$2),Stimuli!$A$2,IF(AND(A1265&gt;=Stimuli!$B$3,A1265&lt;=Stimuli!$C$3),Stimuli!$A$3,IF(AND(A1265&gt;=Stimuli!$B$4,A1265&lt;=Stimuli!$C$4),Stimuli!$A$4,"")))</f>
        <v>01 Quiet baseline (60s)</v>
      </c>
      <c r="I1265" s="6" t="n">
        <f aca="false">(B1265-B1264)/((A1265-A1264)/1000)</f>
        <v>0.562637362637304</v>
      </c>
      <c r="J1265" s="6" t="n">
        <f aca="false">IF(OR(B1265&lt;Rules!$B$2,B1265&gt;Rules!$B$3,ABS(I1265)&gt;Rules!$B$4,OR(B1266&lt;Rules!$B$2,B1266&gt;Rules!$B$3,ABS(I1266)&gt;Rules!$B$4)),1,0)</f>
        <v>0</v>
      </c>
      <c r="K1265" s="6" t="str">
        <f aca="false">IF(F1265=1,COUNTIF($F$2:F1265,1),"")</f>
        <v/>
      </c>
    </row>
    <row r="1266" customFormat="false" ht="15" hidden="false" customHeight="false" outlineLevel="0" collapsed="false">
      <c r="A1266" s="6" t="n">
        <v>10026.9305</v>
      </c>
      <c r="B1266" s="6" t="n">
        <v>1.78095238095238</v>
      </c>
      <c r="C1266" s="6" t="n">
        <v>87</v>
      </c>
      <c r="D1266" s="6" t="n">
        <v>-1</v>
      </c>
      <c r="E1266" s="6" t="n">
        <v>1.81172161172161</v>
      </c>
      <c r="F1266" s="6" t="n">
        <v>0</v>
      </c>
      <c r="G1266" s="6" t="n">
        <v>0</v>
      </c>
      <c r="H1266" s="6" t="str">
        <f aca="false">IF(AND(A1266&gt;=Stimuli!$B$2,A1266&lt;=Stimuli!$C$2),Stimuli!$A$2,IF(AND(A1266&gt;=Stimuli!$B$3,A1266&lt;=Stimuli!$C$3),Stimuli!$A$3,IF(AND(A1266&gt;=Stimuli!$B$4,A1266&lt;=Stimuli!$C$4),Stimuli!$A$4,"")))</f>
        <v>01 Quiet baseline (60s)</v>
      </c>
      <c r="I1266" s="6" t="n">
        <f aca="false">(B1266-B1265)/((A1266-A1265)/1000)</f>
        <v>-0.562637362637304</v>
      </c>
      <c r="J1266" s="6" t="n">
        <f aca="false">IF(OR(B1266&lt;Rules!$B$2,B1266&gt;Rules!$B$3,ABS(I1266)&gt;Rules!$B$4,OR(B1267&lt;Rules!$B$2,B1267&gt;Rules!$B$3,ABS(I1267)&gt;Rules!$B$4)),1,0)</f>
        <v>0</v>
      </c>
      <c r="K1266" s="6" t="str">
        <f aca="false">IF(F1266=1,COUNTIF($F$2:F1266,1),"")</f>
        <v/>
      </c>
    </row>
    <row r="1267" customFormat="false" ht="15" hidden="false" customHeight="false" outlineLevel="0" collapsed="false">
      <c r="A1267" s="6" t="n">
        <v>10034.743</v>
      </c>
      <c r="B1267" s="6" t="n">
        <v>1.78681318681319</v>
      </c>
      <c r="C1267" s="6" t="n">
        <v>87</v>
      </c>
      <c r="D1267" s="6" t="n">
        <v>-1</v>
      </c>
      <c r="E1267" s="6" t="n">
        <v>1.81172161172161</v>
      </c>
      <c r="F1267" s="6" t="n">
        <v>0</v>
      </c>
      <c r="G1267" s="6" t="n">
        <v>0</v>
      </c>
      <c r="H1267" s="6" t="str">
        <f aca="false">IF(AND(A1267&gt;=Stimuli!$B$2,A1267&lt;=Stimuli!$C$2),Stimuli!$A$2,IF(AND(A1267&gt;=Stimuli!$B$3,A1267&lt;=Stimuli!$C$3),Stimuli!$A$3,IF(AND(A1267&gt;=Stimuli!$B$4,A1267&lt;=Stimuli!$C$4),Stimuli!$A$4,"")))</f>
        <v>01 Quiet baseline (60s)</v>
      </c>
      <c r="I1267" s="6" t="n">
        <f aca="false">(B1267-B1266)/((A1267-A1266)/1000)</f>
        <v>0.750183150183148</v>
      </c>
      <c r="J1267" s="6" t="n">
        <f aca="false">IF(OR(B1267&lt;Rules!$B$2,B1267&gt;Rules!$B$3,ABS(I1267)&gt;Rules!$B$4,OR(B1268&lt;Rules!$B$2,B1268&gt;Rules!$B$3,ABS(I1268)&gt;Rules!$B$4)),1,0)</f>
        <v>0</v>
      </c>
      <c r="K1267" s="6" t="str">
        <f aca="false">IF(F1267=1,COUNTIF($F$2:F1267,1),"")</f>
        <v/>
      </c>
    </row>
    <row r="1268" customFormat="false" ht="15" hidden="false" customHeight="false" outlineLevel="0" collapsed="false">
      <c r="A1268" s="6" t="n">
        <v>10042.5555</v>
      </c>
      <c r="B1268" s="6" t="n">
        <v>1.78095238095238</v>
      </c>
      <c r="C1268" s="6" t="n">
        <v>87</v>
      </c>
      <c r="D1268" s="6" t="n">
        <v>-1</v>
      </c>
      <c r="E1268" s="6" t="n">
        <v>1.81172161172161</v>
      </c>
      <c r="F1268" s="6" t="n">
        <v>0</v>
      </c>
      <c r="G1268" s="6" t="n">
        <v>0</v>
      </c>
      <c r="H1268" s="6" t="str">
        <f aca="false">IF(AND(A1268&gt;=Stimuli!$B$2,A1268&lt;=Stimuli!$C$2),Stimuli!$A$2,IF(AND(A1268&gt;=Stimuli!$B$3,A1268&lt;=Stimuli!$C$3),Stimuli!$A$3,IF(AND(A1268&gt;=Stimuli!$B$4,A1268&lt;=Stimuli!$C$4),Stimuli!$A$4,"")))</f>
        <v>01 Quiet baseline (60s)</v>
      </c>
      <c r="I1268" s="6" t="n">
        <f aca="false">(B1268-B1267)/((A1268-A1267)/1000)</f>
        <v>-0.750183150183148</v>
      </c>
      <c r="J1268" s="6" t="n">
        <f aca="false">IF(OR(B1268&lt;Rules!$B$2,B1268&gt;Rules!$B$3,ABS(I1268)&gt;Rules!$B$4,OR(B1269&lt;Rules!$B$2,B1269&gt;Rules!$B$3,ABS(I1269)&gt;Rules!$B$4)),1,0)</f>
        <v>0</v>
      </c>
      <c r="K1268" s="6" t="str">
        <f aca="false">IF(F1268=1,COUNTIF($F$2:F1268,1),"")</f>
        <v/>
      </c>
    </row>
    <row r="1269" customFormat="false" ht="15" hidden="false" customHeight="false" outlineLevel="0" collapsed="false">
      <c r="A1269" s="6" t="n">
        <v>10050.368</v>
      </c>
      <c r="B1269" s="6" t="n">
        <v>1.78827838827839</v>
      </c>
      <c r="C1269" s="6" t="n">
        <v>87</v>
      </c>
      <c r="D1269" s="6" t="n">
        <v>-1</v>
      </c>
      <c r="E1269" s="6" t="n">
        <v>1.81172161172161</v>
      </c>
      <c r="F1269" s="6" t="n">
        <v>0</v>
      </c>
      <c r="G1269" s="6" t="n">
        <v>0</v>
      </c>
      <c r="H1269" s="6" t="str">
        <f aca="false">IF(AND(A1269&gt;=Stimuli!$B$2,A1269&lt;=Stimuli!$C$2),Stimuli!$A$2,IF(AND(A1269&gt;=Stimuli!$B$3,A1269&lt;=Stimuli!$C$3),Stimuli!$A$3,IF(AND(A1269&gt;=Stimuli!$B$4,A1269&lt;=Stimuli!$C$4),Stimuli!$A$4,"")))</f>
        <v>01 Quiet baseline (60s)</v>
      </c>
      <c r="I1269" s="6" t="n">
        <f aca="false">(B1269-B1268)/((A1269-A1268)/1000)</f>
        <v>0.937728937728878</v>
      </c>
      <c r="J1269" s="6" t="n">
        <f aca="false">IF(OR(B1269&lt;Rules!$B$2,B1269&gt;Rules!$B$3,ABS(I1269)&gt;Rules!$B$4,OR(B1270&lt;Rules!$B$2,B1270&gt;Rules!$B$3,ABS(I1270)&gt;Rules!$B$4)),1,0)</f>
        <v>0</v>
      </c>
      <c r="K1269" s="6" t="str">
        <f aca="false">IF(F1269=1,COUNTIF($F$2:F1269,1),"")</f>
        <v/>
      </c>
    </row>
    <row r="1270" customFormat="false" ht="15" hidden="false" customHeight="false" outlineLevel="0" collapsed="false">
      <c r="A1270" s="6" t="n">
        <v>10058.1805</v>
      </c>
      <c r="B1270" s="6" t="n">
        <v>1.78095238095238</v>
      </c>
      <c r="C1270" s="6" t="n">
        <v>87</v>
      </c>
      <c r="D1270" s="6" t="n">
        <v>-1</v>
      </c>
      <c r="E1270" s="6" t="n">
        <v>1.81172161172161</v>
      </c>
      <c r="F1270" s="6" t="n">
        <v>0</v>
      </c>
      <c r="G1270" s="6" t="n">
        <v>0</v>
      </c>
      <c r="H1270" s="6" t="str">
        <f aca="false">IF(AND(A1270&gt;=Stimuli!$B$2,A1270&lt;=Stimuli!$C$2),Stimuli!$A$2,IF(AND(A1270&gt;=Stimuli!$B$3,A1270&lt;=Stimuli!$C$3),Stimuli!$A$3,IF(AND(A1270&gt;=Stimuli!$B$4,A1270&lt;=Stimuli!$C$4),Stimuli!$A$4,"")))</f>
        <v>01 Quiet baseline (60s)</v>
      </c>
      <c r="I1270" s="6" t="n">
        <f aca="false">(B1270-B1269)/((A1270-A1269)/1000)</f>
        <v>-0.937728937728878</v>
      </c>
      <c r="J1270" s="6" t="n">
        <f aca="false">IF(OR(B1270&lt;Rules!$B$2,B1270&gt;Rules!$B$3,ABS(I1270)&gt;Rules!$B$4,OR(B1271&lt;Rules!$B$2,B1271&gt;Rules!$B$3,ABS(I1271)&gt;Rules!$B$4)),1,0)</f>
        <v>0</v>
      </c>
      <c r="K1270" s="6" t="str">
        <f aca="false">IF(F1270=1,COUNTIF($F$2:F1270,1),"")</f>
        <v/>
      </c>
    </row>
    <row r="1271" customFormat="false" ht="15" hidden="false" customHeight="false" outlineLevel="0" collapsed="false">
      <c r="A1271" s="6" t="n">
        <v>10065.993</v>
      </c>
      <c r="B1271" s="6" t="n">
        <v>1.78827838827839</v>
      </c>
      <c r="C1271" s="6" t="n">
        <v>87</v>
      </c>
      <c r="D1271" s="6" t="n">
        <v>-1</v>
      </c>
      <c r="E1271" s="6" t="n">
        <v>1.81172161172161</v>
      </c>
      <c r="F1271" s="6" t="n">
        <v>0</v>
      </c>
      <c r="G1271" s="6" t="n">
        <v>0</v>
      </c>
      <c r="H1271" s="6" t="str">
        <f aca="false">IF(AND(A1271&gt;=Stimuli!$B$2,A1271&lt;=Stimuli!$C$2),Stimuli!$A$2,IF(AND(A1271&gt;=Stimuli!$B$3,A1271&lt;=Stimuli!$C$3),Stimuli!$A$3,IF(AND(A1271&gt;=Stimuli!$B$4,A1271&lt;=Stimuli!$C$4),Stimuli!$A$4,"")))</f>
        <v>01 Quiet baseline (60s)</v>
      </c>
      <c r="I1271" s="6" t="n">
        <f aca="false">(B1271-B1270)/((A1271-A1270)/1000)</f>
        <v>0.937728937728878</v>
      </c>
      <c r="J1271" s="6" t="n">
        <f aca="false">IF(OR(B1271&lt;Rules!$B$2,B1271&gt;Rules!$B$3,ABS(I1271)&gt;Rules!$B$4,OR(B1272&lt;Rules!$B$2,B1272&gt;Rules!$B$3,ABS(I1272)&gt;Rules!$B$4)),1,0)</f>
        <v>0</v>
      </c>
      <c r="K1271" s="6" t="str">
        <f aca="false">IF(F1271=1,COUNTIF($F$2:F1271,1),"")</f>
        <v/>
      </c>
    </row>
    <row r="1272" customFormat="false" ht="15" hidden="false" customHeight="false" outlineLevel="0" collapsed="false">
      <c r="A1272" s="6" t="n">
        <v>10073.8055</v>
      </c>
      <c r="B1272" s="6" t="n">
        <v>1.78241758241758</v>
      </c>
      <c r="C1272" s="6" t="n">
        <v>87</v>
      </c>
      <c r="D1272" s="6" t="n">
        <v>-1</v>
      </c>
      <c r="E1272" s="6" t="n">
        <v>1.81025641025641</v>
      </c>
      <c r="F1272" s="6" t="n">
        <v>0</v>
      </c>
      <c r="G1272" s="6" t="n">
        <v>0</v>
      </c>
      <c r="H1272" s="6" t="str">
        <f aca="false">IF(AND(A1272&gt;=Stimuli!$B$2,A1272&lt;=Stimuli!$C$2),Stimuli!$A$2,IF(AND(A1272&gt;=Stimuli!$B$3,A1272&lt;=Stimuli!$C$3),Stimuli!$A$3,IF(AND(A1272&gt;=Stimuli!$B$4,A1272&lt;=Stimuli!$C$4),Stimuli!$A$4,"")))</f>
        <v>01 Quiet baseline (60s)</v>
      </c>
      <c r="I1272" s="6" t="n">
        <f aca="false">(B1272-B1271)/((A1272-A1271)/1000)</f>
        <v>-0.750183150183148</v>
      </c>
      <c r="J1272" s="6" t="n">
        <f aca="false">IF(OR(B1272&lt;Rules!$B$2,B1272&gt;Rules!$B$3,ABS(I1272)&gt;Rules!$B$4,OR(B1273&lt;Rules!$B$2,B1273&gt;Rules!$B$3,ABS(I1273)&gt;Rules!$B$4)),1,0)</f>
        <v>0</v>
      </c>
      <c r="K1272" s="6" t="str">
        <f aca="false">IF(F1272=1,COUNTIF($F$2:F1272,1),"")</f>
        <v/>
      </c>
    </row>
    <row r="1273" customFormat="false" ht="15" hidden="false" customHeight="false" outlineLevel="0" collapsed="false">
      <c r="A1273" s="6" t="n">
        <v>10081.618</v>
      </c>
      <c r="B1273" s="6" t="n">
        <v>1.78827838827839</v>
      </c>
      <c r="C1273" s="6" t="n">
        <v>87</v>
      </c>
      <c r="D1273" s="6" t="n">
        <v>-1</v>
      </c>
      <c r="E1273" s="6" t="n">
        <v>1.81025641025641</v>
      </c>
      <c r="F1273" s="6" t="n">
        <v>0</v>
      </c>
      <c r="G1273" s="6" t="n">
        <v>0</v>
      </c>
      <c r="H1273" s="6" t="str">
        <f aca="false">IF(AND(A1273&gt;=Stimuli!$B$2,A1273&lt;=Stimuli!$C$2),Stimuli!$A$2,IF(AND(A1273&gt;=Stimuli!$B$3,A1273&lt;=Stimuli!$C$3),Stimuli!$A$3,IF(AND(A1273&gt;=Stimuli!$B$4,A1273&lt;=Stimuli!$C$4),Stimuli!$A$4,"")))</f>
        <v>01 Quiet baseline (60s)</v>
      </c>
      <c r="I1273" s="6" t="n">
        <f aca="false">(B1273-B1272)/((A1273-A1272)/1000)</f>
        <v>0.750183150183148</v>
      </c>
      <c r="J1273" s="6" t="n">
        <f aca="false">IF(OR(B1273&lt;Rules!$B$2,B1273&gt;Rules!$B$3,ABS(I1273)&gt;Rules!$B$4,OR(B1274&lt;Rules!$B$2,B1274&gt;Rules!$B$3,ABS(I1274)&gt;Rules!$B$4)),1,0)</f>
        <v>0</v>
      </c>
      <c r="K1273" s="6" t="str">
        <f aca="false">IF(F1273=1,COUNTIF($F$2:F1273,1),"")</f>
        <v/>
      </c>
    </row>
    <row r="1274" customFormat="false" ht="15" hidden="false" customHeight="false" outlineLevel="0" collapsed="false">
      <c r="A1274" s="6" t="n">
        <v>10089.4305</v>
      </c>
      <c r="B1274" s="6" t="n">
        <v>1.78388278388278</v>
      </c>
      <c r="C1274" s="6" t="n">
        <v>87</v>
      </c>
      <c r="D1274" s="6" t="n">
        <v>-1</v>
      </c>
      <c r="E1274" s="6" t="n">
        <v>1.81025641025641</v>
      </c>
      <c r="F1274" s="6" t="n">
        <v>0</v>
      </c>
      <c r="G1274" s="6" t="n">
        <v>0</v>
      </c>
      <c r="H1274" s="6" t="str">
        <f aca="false">IF(AND(A1274&gt;=Stimuli!$B$2,A1274&lt;=Stimuli!$C$2),Stimuli!$A$2,IF(AND(A1274&gt;=Stimuli!$B$3,A1274&lt;=Stimuli!$C$3),Stimuli!$A$3,IF(AND(A1274&gt;=Stimuli!$B$4,A1274&lt;=Stimuli!$C$4),Stimuli!$A$4,"")))</f>
        <v>01 Quiet baseline (60s)</v>
      </c>
      <c r="I1274" s="6" t="n">
        <f aca="false">(B1274-B1273)/((A1274-A1273)/1000)</f>
        <v>-0.562637362637304</v>
      </c>
      <c r="J1274" s="6" t="n">
        <f aca="false">IF(OR(B1274&lt;Rules!$B$2,B1274&gt;Rules!$B$3,ABS(I1274)&gt;Rules!$B$4,OR(B1275&lt;Rules!$B$2,B1275&gt;Rules!$B$3,ABS(I1275)&gt;Rules!$B$4)),1,0)</f>
        <v>0</v>
      </c>
      <c r="K1274" s="6" t="str">
        <f aca="false">IF(F1274=1,COUNTIF($F$2:F1274,1),"")</f>
        <v/>
      </c>
    </row>
    <row r="1275" customFormat="false" ht="15" hidden="false" customHeight="false" outlineLevel="0" collapsed="false">
      <c r="A1275" s="6" t="n">
        <v>10097.243</v>
      </c>
      <c r="B1275" s="6" t="n">
        <v>1.78827838827839</v>
      </c>
      <c r="C1275" s="6" t="n">
        <v>87</v>
      </c>
      <c r="D1275" s="6" t="n">
        <v>-1</v>
      </c>
      <c r="E1275" s="6" t="n">
        <v>1.81025641025641</v>
      </c>
      <c r="F1275" s="6" t="n">
        <v>0</v>
      </c>
      <c r="G1275" s="6" t="n">
        <v>0</v>
      </c>
      <c r="H1275" s="6" t="str">
        <f aca="false">IF(AND(A1275&gt;=Stimuli!$B$2,A1275&lt;=Stimuli!$C$2),Stimuli!$A$2,IF(AND(A1275&gt;=Stimuli!$B$3,A1275&lt;=Stimuli!$C$3),Stimuli!$A$3,IF(AND(A1275&gt;=Stimuli!$B$4,A1275&lt;=Stimuli!$C$4),Stimuli!$A$4,"")))</f>
        <v>01 Quiet baseline (60s)</v>
      </c>
      <c r="I1275" s="6" t="n">
        <f aca="false">(B1275-B1274)/((A1275-A1274)/1000)</f>
        <v>0.562637362637304</v>
      </c>
      <c r="J1275" s="6" t="n">
        <f aca="false">IF(OR(B1275&lt;Rules!$B$2,B1275&gt;Rules!$B$3,ABS(I1275)&gt;Rules!$B$4,OR(B1276&lt;Rules!$B$2,B1276&gt;Rules!$B$3,ABS(I1276)&gt;Rules!$B$4)),1,0)</f>
        <v>0</v>
      </c>
      <c r="K1275" s="6" t="str">
        <f aca="false">IF(F1275=1,COUNTIF($F$2:F1275,1),"")</f>
        <v/>
      </c>
    </row>
    <row r="1276" customFormat="false" ht="15" hidden="false" customHeight="false" outlineLevel="0" collapsed="false">
      <c r="A1276" s="6" t="n">
        <v>10105.0555</v>
      </c>
      <c r="B1276" s="6" t="n">
        <v>1.78681318681319</v>
      </c>
      <c r="C1276" s="6" t="n">
        <v>87</v>
      </c>
      <c r="D1276" s="6" t="n">
        <v>-1</v>
      </c>
      <c r="E1276" s="6" t="n">
        <v>1.81025641025641</v>
      </c>
      <c r="F1276" s="6" t="n">
        <v>0</v>
      </c>
      <c r="G1276" s="6" t="n">
        <v>0</v>
      </c>
      <c r="H1276" s="6" t="str">
        <f aca="false">IF(AND(A1276&gt;=Stimuli!$B$2,A1276&lt;=Stimuli!$C$2),Stimuli!$A$2,IF(AND(A1276&gt;=Stimuli!$B$3,A1276&lt;=Stimuli!$C$3),Stimuli!$A$3,IF(AND(A1276&gt;=Stimuli!$B$4,A1276&lt;=Stimuli!$C$4),Stimuli!$A$4,"")))</f>
        <v>01 Quiet baseline (60s)</v>
      </c>
      <c r="I1276" s="6" t="n">
        <f aca="false">(B1276-B1275)/((A1276-A1275)/1000)</f>
        <v>-0.18754578754573</v>
      </c>
      <c r="J1276" s="6" t="n">
        <f aca="false">IF(OR(B1276&lt;Rules!$B$2,B1276&gt;Rules!$B$3,ABS(I1276)&gt;Rules!$B$4,OR(B1277&lt;Rules!$B$2,B1277&gt;Rules!$B$3,ABS(I1277)&gt;Rules!$B$4)),1,0)</f>
        <v>0</v>
      </c>
      <c r="K1276" s="6" t="str">
        <f aca="false">IF(F1276=1,COUNTIF($F$2:F1276,1),"")</f>
        <v/>
      </c>
    </row>
    <row r="1277" customFormat="false" ht="15" hidden="false" customHeight="false" outlineLevel="0" collapsed="false">
      <c r="A1277" s="6" t="n">
        <v>10112.868</v>
      </c>
      <c r="B1277" s="6" t="n">
        <v>1.78827838827839</v>
      </c>
      <c r="C1277" s="6" t="n">
        <v>87</v>
      </c>
      <c r="D1277" s="6" t="n">
        <v>-1</v>
      </c>
      <c r="E1277" s="6" t="n">
        <v>1.81025641025641</v>
      </c>
      <c r="F1277" s="6" t="n">
        <v>0</v>
      </c>
      <c r="G1277" s="6" t="n">
        <v>0</v>
      </c>
      <c r="H1277" s="6" t="str">
        <f aca="false">IF(AND(A1277&gt;=Stimuli!$B$2,A1277&lt;=Stimuli!$C$2),Stimuli!$A$2,IF(AND(A1277&gt;=Stimuli!$B$3,A1277&lt;=Stimuli!$C$3),Stimuli!$A$3,IF(AND(A1277&gt;=Stimuli!$B$4,A1277&lt;=Stimuli!$C$4),Stimuli!$A$4,"")))</f>
        <v>01 Quiet baseline (60s)</v>
      </c>
      <c r="I1277" s="6" t="n">
        <f aca="false">(B1277-B1276)/((A1277-A1276)/1000)</f>
        <v>0.18754578754573</v>
      </c>
      <c r="J1277" s="6" t="n">
        <f aca="false">IF(OR(B1277&lt;Rules!$B$2,B1277&gt;Rules!$B$3,ABS(I1277)&gt;Rules!$B$4,OR(B1278&lt;Rules!$B$2,B1278&gt;Rules!$B$3,ABS(I1278)&gt;Rules!$B$4)),1,0)</f>
        <v>0</v>
      </c>
      <c r="K1277" s="6" t="str">
        <f aca="false">IF(F1277=1,COUNTIF($F$2:F1277,1),"")</f>
        <v/>
      </c>
    </row>
    <row r="1278" customFormat="false" ht="15" hidden="false" customHeight="false" outlineLevel="0" collapsed="false">
      <c r="A1278" s="6" t="n">
        <v>10120.6805</v>
      </c>
      <c r="B1278" s="6" t="n">
        <v>1.78681318681319</v>
      </c>
      <c r="C1278" s="6" t="n">
        <v>87</v>
      </c>
      <c r="D1278" s="6" t="n">
        <v>-1</v>
      </c>
      <c r="E1278" s="6" t="n">
        <v>1.81025641025641</v>
      </c>
      <c r="F1278" s="6" t="n">
        <v>0</v>
      </c>
      <c r="G1278" s="6" t="n">
        <v>0</v>
      </c>
      <c r="H1278" s="6" t="str">
        <f aca="false">IF(AND(A1278&gt;=Stimuli!$B$2,A1278&lt;=Stimuli!$C$2),Stimuli!$A$2,IF(AND(A1278&gt;=Stimuli!$B$3,A1278&lt;=Stimuli!$C$3),Stimuli!$A$3,IF(AND(A1278&gt;=Stimuli!$B$4,A1278&lt;=Stimuli!$C$4),Stimuli!$A$4,"")))</f>
        <v>01 Quiet baseline (60s)</v>
      </c>
      <c r="I1278" s="6" t="n">
        <f aca="false">(B1278-B1277)/((A1278-A1277)/1000)</f>
        <v>-0.18754578754573</v>
      </c>
      <c r="J1278" s="6" t="n">
        <f aca="false">IF(OR(B1278&lt;Rules!$B$2,B1278&gt;Rules!$B$3,ABS(I1278)&gt;Rules!$B$4,OR(B1279&lt;Rules!$B$2,B1279&gt;Rules!$B$3,ABS(I1279)&gt;Rules!$B$4)),1,0)</f>
        <v>0</v>
      </c>
      <c r="K1278" s="6" t="str">
        <f aca="false">IF(F1278=1,COUNTIF($F$2:F1278,1),"")</f>
        <v/>
      </c>
    </row>
    <row r="1279" customFormat="false" ht="15" hidden="false" customHeight="false" outlineLevel="0" collapsed="false">
      <c r="A1279" s="6" t="n">
        <v>10128.493</v>
      </c>
      <c r="B1279" s="6" t="n">
        <v>1.78681318681319</v>
      </c>
      <c r="C1279" s="6" t="n">
        <v>87</v>
      </c>
      <c r="D1279" s="6" t="n">
        <v>-1</v>
      </c>
      <c r="E1279" s="6" t="n">
        <v>1.81025641025641</v>
      </c>
      <c r="F1279" s="6" t="n">
        <v>0</v>
      </c>
      <c r="G1279" s="6" t="n">
        <v>0</v>
      </c>
      <c r="H1279" s="6" t="str">
        <f aca="false">IF(AND(A1279&gt;=Stimuli!$B$2,A1279&lt;=Stimuli!$C$2),Stimuli!$A$2,IF(AND(A1279&gt;=Stimuli!$B$3,A1279&lt;=Stimuli!$C$3),Stimuli!$A$3,IF(AND(A1279&gt;=Stimuli!$B$4,A1279&lt;=Stimuli!$C$4),Stimuli!$A$4,"")))</f>
        <v>01 Quiet baseline (60s)</v>
      </c>
      <c r="I1279" s="6" t="n">
        <f aca="false">(B1279-B1278)/((A1279-A1278)/1000)</f>
        <v>0</v>
      </c>
      <c r="J1279" s="6" t="n">
        <f aca="false">IF(OR(B1279&lt;Rules!$B$2,B1279&gt;Rules!$B$3,ABS(I1279)&gt;Rules!$B$4,OR(B1280&lt;Rules!$B$2,B1280&gt;Rules!$B$3,ABS(I1280)&gt;Rules!$B$4)),1,0)</f>
        <v>0</v>
      </c>
      <c r="K1279" s="6" t="str">
        <f aca="false">IF(F1279=1,COUNTIF($F$2:F1279,1),"")</f>
        <v/>
      </c>
    </row>
    <row r="1280" customFormat="false" ht="15" hidden="false" customHeight="false" outlineLevel="0" collapsed="false">
      <c r="A1280" s="6" t="n">
        <v>10136.3055</v>
      </c>
      <c r="B1280" s="6" t="n">
        <v>1.78974358974359</v>
      </c>
      <c r="C1280" s="6" t="n">
        <v>87</v>
      </c>
      <c r="D1280" s="6" t="n">
        <v>-1</v>
      </c>
      <c r="E1280" s="6" t="n">
        <v>1.81025641025641</v>
      </c>
      <c r="F1280" s="6" t="n">
        <v>0</v>
      </c>
      <c r="G1280" s="6" t="n">
        <v>0</v>
      </c>
      <c r="H1280" s="6" t="str">
        <f aca="false">IF(AND(A1280&gt;=Stimuli!$B$2,A1280&lt;=Stimuli!$C$2),Stimuli!$A$2,IF(AND(A1280&gt;=Stimuli!$B$3,A1280&lt;=Stimuli!$C$3),Stimuli!$A$3,IF(AND(A1280&gt;=Stimuli!$B$4,A1280&lt;=Stimuli!$C$4),Stimuli!$A$4,"")))</f>
        <v>01 Quiet baseline (60s)</v>
      </c>
      <c r="I1280" s="6" t="n">
        <f aca="false">(B1280-B1279)/((A1280-A1279)/1000)</f>
        <v>0.375091575091602</v>
      </c>
      <c r="J1280" s="6" t="n">
        <f aca="false">IF(OR(B1280&lt;Rules!$B$2,B1280&gt;Rules!$B$3,ABS(I1280)&gt;Rules!$B$4,OR(B1281&lt;Rules!$B$2,B1281&gt;Rules!$B$3,ABS(I1281)&gt;Rules!$B$4)),1,0)</f>
        <v>0</v>
      </c>
      <c r="K1280" s="6" t="str">
        <f aca="false">IF(F1280=1,COUNTIF($F$2:F1280,1),"")</f>
        <v/>
      </c>
    </row>
    <row r="1281" customFormat="false" ht="15" hidden="false" customHeight="false" outlineLevel="0" collapsed="false">
      <c r="A1281" s="6" t="n">
        <v>10144.118</v>
      </c>
      <c r="B1281" s="6" t="n">
        <v>1.78827838827839</v>
      </c>
      <c r="C1281" s="6" t="n">
        <v>87</v>
      </c>
      <c r="D1281" s="6" t="n">
        <v>-1</v>
      </c>
      <c r="E1281" s="6" t="n">
        <v>1.81025641025641</v>
      </c>
      <c r="F1281" s="6" t="n">
        <v>0</v>
      </c>
      <c r="G1281" s="6" t="n">
        <v>0</v>
      </c>
      <c r="H1281" s="6" t="str">
        <f aca="false">IF(AND(A1281&gt;=Stimuli!$B$2,A1281&lt;=Stimuli!$C$2),Stimuli!$A$2,IF(AND(A1281&gt;=Stimuli!$B$3,A1281&lt;=Stimuli!$C$3),Stimuli!$A$3,IF(AND(A1281&gt;=Stimuli!$B$4,A1281&lt;=Stimuli!$C$4),Stimuli!$A$4,"")))</f>
        <v>01 Quiet baseline (60s)</v>
      </c>
      <c r="I1281" s="6" t="n">
        <f aca="false">(B1281-B1280)/((A1281-A1280)/1000)</f>
        <v>-0.187545787545872</v>
      </c>
      <c r="J1281" s="6" t="n">
        <f aca="false">IF(OR(B1281&lt;Rules!$B$2,B1281&gt;Rules!$B$3,ABS(I1281)&gt;Rules!$B$4,OR(B1282&lt;Rules!$B$2,B1282&gt;Rules!$B$3,ABS(I1282)&gt;Rules!$B$4)),1,0)</f>
        <v>0</v>
      </c>
      <c r="K1281" s="6" t="str">
        <f aca="false">IF(F1281=1,COUNTIF($F$2:F1281,1),"")</f>
        <v/>
      </c>
    </row>
    <row r="1282" customFormat="false" ht="15" hidden="false" customHeight="false" outlineLevel="0" collapsed="false">
      <c r="A1282" s="6" t="n">
        <v>10151.9305</v>
      </c>
      <c r="B1282" s="6" t="n">
        <v>1.79267399267399</v>
      </c>
      <c r="C1282" s="6" t="n">
        <v>87</v>
      </c>
      <c r="D1282" s="6" t="n">
        <v>-1</v>
      </c>
      <c r="E1282" s="6" t="n">
        <v>1.81025641025641</v>
      </c>
      <c r="F1282" s="6" t="n">
        <v>0</v>
      </c>
      <c r="G1282" s="6" t="n">
        <v>0</v>
      </c>
      <c r="H1282" s="6" t="str">
        <f aca="false">IF(AND(A1282&gt;=Stimuli!$B$2,A1282&lt;=Stimuli!$C$2),Stimuli!$A$2,IF(AND(A1282&gt;=Stimuli!$B$3,A1282&lt;=Stimuli!$C$3),Stimuli!$A$3,IF(AND(A1282&gt;=Stimuli!$B$4,A1282&lt;=Stimuli!$C$4),Stimuli!$A$4,"")))</f>
        <v>01 Quiet baseline (60s)</v>
      </c>
      <c r="I1282" s="6" t="n">
        <f aca="false">(B1282-B1281)/((A1282-A1281)/1000)</f>
        <v>0.562637362637332</v>
      </c>
      <c r="J1282" s="6" t="n">
        <f aca="false">IF(OR(B1282&lt;Rules!$B$2,B1282&gt;Rules!$B$3,ABS(I1282)&gt;Rules!$B$4,OR(B1283&lt;Rules!$B$2,B1283&gt;Rules!$B$3,ABS(I1283)&gt;Rules!$B$4)),1,0)</f>
        <v>0</v>
      </c>
      <c r="K1282" s="6" t="str">
        <f aca="false">IF(F1282=1,COUNTIF($F$2:F1282,1),"")</f>
        <v/>
      </c>
    </row>
    <row r="1283" customFormat="false" ht="15" hidden="false" customHeight="false" outlineLevel="0" collapsed="false">
      <c r="A1283" s="6" t="n">
        <v>10159.743</v>
      </c>
      <c r="B1283" s="6" t="n">
        <v>1.78681318681319</v>
      </c>
      <c r="C1283" s="6" t="n">
        <v>87</v>
      </c>
      <c r="D1283" s="6" t="n">
        <v>-1</v>
      </c>
      <c r="E1283" s="6" t="n">
        <v>1.81025641025641</v>
      </c>
      <c r="F1283" s="6" t="n">
        <v>0</v>
      </c>
      <c r="G1283" s="6" t="n">
        <v>0</v>
      </c>
      <c r="H1283" s="6" t="str">
        <f aca="false">IF(AND(A1283&gt;=Stimuli!$B$2,A1283&lt;=Stimuli!$C$2),Stimuli!$A$2,IF(AND(A1283&gt;=Stimuli!$B$3,A1283&lt;=Stimuli!$C$3),Stimuli!$A$3,IF(AND(A1283&gt;=Stimuli!$B$4,A1283&lt;=Stimuli!$C$4),Stimuli!$A$4,"")))</f>
        <v>01 Quiet baseline (60s)</v>
      </c>
      <c r="I1283" s="6" t="n">
        <f aca="false">(B1283-B1282)/((A1283-A1282)/1000)</f>
        <v>-0.750183150183062</v>
      </c>
      <c r="J1283" s="6" t="n">
        <f aca="false">IF(OR(B1283&lt;Rules!$B$2,B1283&gt;Rules!$B$3,ABS(I1283)&gt;Rules!$B$4,OR(B1284&lt;Rules!$B$2,B1284&gt;Rules!$B$3,ABS(I1284)&gt;Rules!$B$4)),1,0)</f>
        <v>0</v>
      </c>
      <c r="K1283" s="6" t="str">
        <f aca="false">IF(F1283=1,COUNTIF($F$2:F1283,1),"")</f>
        <v/>
      </c>
    </row>
    <row r="1284" customFormat="false" ht="15" hidden="false" customHeight="false" outlineLevel="0" collapsed="false">
      <c r="A1284" s="6" t="n">
        <v>10167.5555</v>
      </c>
      <c r="B1284" s="6" t="n">
        <v>1.79413919413919</v>
      </c>
      <c r="C1284" s="6" t="n">
        <v>87</v>
      </c>
      <c r="D1284" s="6" t="n">
        <v>-1</v>
      </c>
      <c r="E1284" s="6" t="n">
        <v>1.81025641025641</v>
      </c>
      <c r="F1284" s="6" t="n">
        <v>0</v>
      </c>
      <c r="G1284" s="6" t="n">
        <v>0</v>
      </c>
      <c r="H1284" s="6" t="str">
        <f aca="false">IF(AND(A1284&gt;=Stimuli!$B$2,A1284&lt;=Stimuli!$C$2),Stimuli!$A$2,IF(AND(A1284&gt;=Stimuli!$B$3,A1284&lt;=Stimuli!$C$3),Stimuli!$A$3,IF(AND(A1284&gt;=Stimuli!$B$4,A1284&lt;=Stimuli!$C$4),Stimuli!$A$4,"")))</f>
        <v>01 Quiet baseline (60s)</v>
      </c>
      <c r="I1284" s="6" t="n">
        <f aca="false">(B1284-B1283)/((A1284-A1283)/1000)</f>
        <v>0.937728937728906</v>
      </c>
      <c r="J1284" s="6" t="n">
        <f aca="false">IF(OR(B1284&lt;Rules!$B$2,B1284&gt;Rules!$B$3,ABS(I1284)&gt;Rules!$B$4,OR(B1285&lt;Rules!$B$2,B1285&gt;Rules!$B$3,ABS(I1285)&gt;Rules!$B$4)),1,0)</f>
        <v>0</v>
      </c>
      <c r="K1284" s="6" t="str">
        <f aca="false">IF(F1284=1,COUNTIF($F$2:F1284,1),"")</f>
        <v/>
      </c>
    </row>
    <row r="1285" customFormat="false" ht="15" hidden="false" customHeight="false" outlineLevel="0" collapsed="false">
      <c r="A1285" s="6" t="n">
        <v>10175.368</v>
      </c>
      <c r="B1285" s="6" t="n">
        <v>1.78827838827839</v>
      </c>
      <c r="C1285" s="6" t="n">
        <v>87</v>
      </c>
      <c r="D1285" s="6" t="n">
        <v>-1</v>
      </c>
      <c r="E1285" s="6" t="n">
        <v>1.81025641025641</v>
      </c>
      <c r="F1285" s="6" t="n">
        <v>0</v>
      </c>
      <c r="G1285" s="6" t="n">
        <v>0</v>
      </c>
      <c r="H1285" s="6" t="str">
        <f aca="false">IF(AND(A1285&gt;=Stimuli!$B$2,A1285&lt;=Stimuli!$C$2),Stimuli!$A$2,IF(AND(A1285&gt;=Stimuli!$B$3,A1285&lt;=Stimuli!$C$3),Stimuli!$A$3,IF(AND(A1285&gt;=Stimuli!$B$4,A1285&lt;=Stimuli!$C$4),Stimuli!$A$4,"")))</f>
        <v>01 Quiet baseline (60s)</v>
      </c>
      <c r="I1285" s="6" t="n">
        <f aca="false">(B1285-B1284)/((A1285-A1284)/1000)</f>
        <v>-0.750183150183176</v>
      </c>
      <c r="J1285" s="6" t="n">
        <f aca="false">IF(OR(B1285&lt;Rules!$B$2,B1285&gt;Rules!$B$3,ABS(I1285)&gt;Rules!$B$4,OR(B1286&lt;Rules!$B$2,B1286&gt;Rules!$B$3,ABS(I1286)&gt;Rules!$B$4)),1,0)</f>
        <v>0</v>
      </c>
      <c r="K1285" s="6" t="str">
        <f aca="false">IF(F1285=1,COUNTIF($F$2:F1285,1),"")</f>
        <v/>
      </c>
    </row>
    <row r="1286" customFormat="false" ht="15" hidden="false" customHeight="false" outlineLevel="0" collapsed="false">
      <c r="A1286" s="6" t="n">
        <v>10183.1805</v>
      </c>
      <c r="B1286" s="6" t="n">
        <v>1.79413919413919</v>
      </c>
      <c r="C1286" s="6" t="n">
        <v>87</v>
      </c>
      <c r="D1286" s="6" t="n">
        <v>-1</v>
      </c>
      <c r="E1286" s="6" t="n">
        <v>1.81025641025641</v>
      </c>
      <c r="F1286" s="6" t="n">
        <v>0</v>
      </c>
      <c r="G1286" s="6" t="n">
        <v>0</v>
      </c>
      <c r="H1286" s="6" t="str">
        <f aca="false">IF(AND(A1286&gt;=Stimuli!$B$2,A1286&lt;=Stimuli!$C$2),Stimuli!$A$2,IF(AND(A1286&gt;=Stimuli!$B$3,A1286&lt;=Stimuli!$C$3),Stimuli!$A$3,IF(AND(A1286&gt;=Stimuli!$B$4,A1286&lt;=Stimuli!$C$4),Stimuli!$A$4,"")))</f>
        <v>01 Quiet baseline (60s)</v>
      </c>
      <c r="I1286" s="6" t="n">
        <f aca="false">(B1286-B1285)/((A1286-A1285)/1000)</f>
        <v>0.750183150183176</v>
      </c>
      <c r="J1286" s="6" t="n">
        <f aca="false">IF(OR(B1286&lt;Rules!$B$2,B1286&gt;Rules!$B$3,ABS(I1286)&gt;Rules!$B$4,OR(B1287&lt;Rules!$B$2,B1287&gt;Rules!$B$3,ABS(I1287)&gt;Rules!$B$4)),1,0)</f>
        <v>0</v>
      </c>
      <c r="K1286" s="6" t="str">
        <f aca="false">IF(F1286=1,COUNTIF($F$2:F1286,1),"")</f>
        <v/>
      </c>
    </row>
    <row r="1287" customFormat="false" ht="15" hidden="false" customHeight="false" outlineLevel="0" collapsed="false">
      <c r="A1287" s="6" t="n">
        <v>10190.993</v>
      </c>
      <c r="B1287" s="6" t="n">
        <v>1.78974358974359</v>
      </c>
      <c r="C1287" s="6" t="n">
        <v>87</v>
      </c>
      <c r="D1287" s="6" t="n">
        <v>-1</v>
      </c>
      <c r="E1287" s="6" t="n">
        <v>1.81025641025641</v>
      </c>
      <c r="F1287" s="6" t="n">
        <v>0</v>
      </c>
      <c r="G1287" s="6" t="n">
        <v>0</v>
      </c>
      <c r="H1287" s="6" t="str">
        <f aca="false">IF(AND(A1287&gt;=Stimuli!$B$2,A1287&lt;=Stimuli!$C$2),Stimuli!$A$2,IF(AND(A1287&gt;=Stimuli!$B$3,A1287&lt;=Stimuli!$C$3),Stimuli!$A$3,IF(AND(A1287&gt;=Stimuli!$B$4,A1287&lt;=Stimuli!$C$4),Stimuli!$A$4,"")))</f>
        <v>01 Quiet baseline (60s)</v>
      </c>
      <c r="I1287" s="6" t="n">
        <f aca="false">(B1287-B1286)/((A1287-A1286)/1000)</f>
        <v>-0.562637362637304</v>
      </c>
      <c r="J1287" s="6" t="n">
        <f aca="false">IF(OR(B1287&lt;Rules!$B$2,B1287&gt;Rules!$B$3,ABS(I1287)&gt;Rules!$B$4,OR(B1288&lt;Rules!$B$2,B1288&gt;Rules!$B$3,ABS(I1288)&gt;Rules!$B$4)),1,0)</f>
        <v>0</v>
      </c>
      <c r="K1287" s="6" t="str">
        <f aca="false">IF(F1287=1,COUNTIF($F$2:F1287,1),"")</f>
        <v/>
      </c>
    </row>
    <row r="1288" customFormat="false" ht="15" hidden="false" customHeight="false" outlineLevel="0" collapsed="false">
      <c r="A1288" s="6" t="n">
        <v>10198.8055</v>
      </c>
      <c r="B1288" s="6" t="n">
        <v>1.7956043956044</v>
      </c>
      <c r="C1288" s="6" t="n">
        <v>87</v>
      </c>
      <c r="D1288" s="6" t="n">
        <v>-1</v>
      </c>
      <c r="E1288" s="6" t="n">
        <v>1.81025641025641</v>
      </c>
      <c r="F1288" s="6" t="n">
        <v>0</v>
      </c>
      <c r="G1288" s="6" t="n">
        <v>0</v>
      </c>
      <c r="H1288" s="6" t="str">
        <f aca="false">IF(AND(A1288&gt;=Stimuli!$B$2,A1288&lt;=Stimuli!$C$2),Stimuli!$A$2,IF(AND(A1288&gt;=Stimuli!$B$3,A1288&lt;=Stimuli!$C$3),Stimuli!$A$3,IF(AND(A1288&gt;=Stimuli!$B$4,A1288&lt;=Stimuli!$C$4),Stimuli!$A$4,"")))</f>
        <v>01 Quiet baseline (60s)</v>
      </c>
      <c r="I1288" s="6" t="n">
        <f aca="false">(B1288-B1287)/((A1288-A1287)/1000)</f>
        <v>0.750183150183034</v>
      </c>
      <c r="J1288" s="6" t="n">
        <f aca="false">IF(OR(B1288&lt;Rules!$B$2,B1288&gt;Rules!$B$3,ABS(I1288)&gt;Rules!$B$4,OR(B1289&lt;Rules!$B$2,B1289&gt;Rules!$B$3,ABS(I1289)&gt;Rules!$B$4)),1,0)</f>
        <v>0</v>
      </c>
      <c r="K1288" s="6" t="str">
        <f aca="false">IF(F1288=1,COUNTIF($F$2:F1288,1),"")</f>
        <v/>
      </c>
    </row>
    <row r="1289" customFormat="false" ht="15" hidden="false" customHeight="false" outlineLevel="0" collapsed="false">
      <c r="A1289" s="6" t="n">
        <v>10206.618</v>
      </c>
      <c r="B1289" s="6" t="n">
        <v>1.78974358974359</v>
      </c>
      <c r="C1289" s="6" t="n">
        <v>87</v>
      </c>
      <c r="D1289" s="6" t="n">
        <v>-1</v>
      </c>
      <c r="E1289" s="6" t="n">
        <v>1.81025641025641</v>
      </c>
      <c r="F1289" s="6" t="n">
        <v>0</v>
      </c>
      <c r="G1289" s="6" t="n">
        <v>0</v>
      </c>
      <c r="H1289" s="6" t="str">
        <f aca="false">IF(AND(A1289&gt;=Stimuli!$B$2,A1289&lt;=Stimuli!$C$2),Stimuli!$A$2,IF(AND(A1289&gt;=Stimuli!$B$3,A1289&lt;=Stimuli!$C$3),Stimuli!$A$3,IF(AND(A1289&gt;=Stimuli!$B$4,A1289&lt;=Stimuli!$C$4),Stimuli!$A$4,"")))</f>
        <v>01 Quiet baseline (60s)</v>
      </c>
      <c r="I1289" s="6" t="n">
        <f aca="false">(B1289-B1288)/((A1289-A1288)/1000)</f>
        <v>-0.750183150183034</v>
      </c>
      <c r="J1289" s="6" t="n">
        <f aca="false">IF(OR(B1289&lt;Rules!$B$2,B1289&gt;Rules!$B$3,ABS(I1289)&gt;Rules!$B$4,OR(B1290&lt;Rules!$B$2,B1290&gt;Rules!$B$3,ABS(I1290)&gt;Rules!$B$4)),1,0)</f>
        <v>0</v>
      </c>
      <c r="K1289" s="6" t="str">
        <f aca="false">IF(F1289=1,COUNTIF($F$2:F1289,1),"")</f>
        <v/>
      </c>
    </row>
    <row r="1290" customFormat="false" ht="15" hidden="false" customHeight="false" outlineLevel="0" collapsed="false">
      <c r="A1290" s="6" t="n">
        <v>10214.4305</v>
      </c>
      <c r="B1290" s="6" t="n">
        <v>1.7956043956044</v>
      </c>
      <c r="C1290" s="6" t="n">
        <v>87</v>
      </c>
      <c r="D1290" s="6" t="n">
        <v>-1</v>
      </c>
      <c r="E1290" s="6" t="n">
        <v>1.81025641025641</v>
      </c>
      <c r="F1290" s="6" t="n">
        <v>0</v>
      </c>
      <c r="G1290" s="6" t="n">
        <v>0</v>
      </c>
      <c r="H1290" s="6" t="str">
        <f aca="false">IF(AND(A1290&gt;=Stimuli!$B$2,A1290&lt;=Stimuli!$C$2),Stimuli!$A$2,IF(AND(A1290&gt;=Stimuli!$B$3,A1290&lt;=Stimuli!$C$3),Stimuli!$A$3,IF(AND(A1290&gt;=Stimuli!$B$4,A1290&lt;=Stimuli!$C$4),Stimuli!$A$4,"")))</f>
        <v>01 Quiet baseline (60s)</v>
      </c>
      <c r="I1290" s="6" t="n">
        <f aca="false">(B1290-B1289)/((A1290-A1289)/1000)</f>
        <v>0.750183150183034</v>
      </c>
      <c r="J1290" s="6" t="n">
        <f aca="false">IF(OR(B1290&lt;Rules!$B$2,B1290&gt;Rules!$B$3,ABS(I1290)&gt;Rules!$B$4,OR(B1291&lt;Rules!$B$2,B1291&gt;Rules!$B$3,ABS(I1291)&gt;Rules!$B$4)),1,0)</f>
        <v>0</v>
      </c>
      <c r="K1290" s="6" t="str">
        <f aca="false">IF(F1290=1,COUNTIF($F$2:F1290,1),"")</f>
        <v/>
      </c>
    </row>
    <row r="1291" customFormat="false" ht="15" hidden="false" customHeight="false" outlineLevel="0" collapsed="false">
      <c r="A1291" s="6" t="n">
        <v>10222.243</v>
      </c>
      <c r="B1291" s="6" t="n">
        <v>1.79267399267399</v>
      </c>
      <c r="C1291" s="6" t="n">
        <v>87</v>
      </c>
      <c r="D1291" s="6" t="n">
        <v>-1</v>
      </c>
      <c r="E1291" s="6" t="n">
        <v>1.81025641025641</v>
      </c>
      <c r="F1291" s="6" t="n">
        <v>0</v>
      </c>
      <c r="G1291" s="6" t="n">
        <v>0</v>
      </c>
      <c r="H1291" s="6" t="str">
        <f aca="false">IF(AND(A1291&gt;=Stimuli!$B$2,A1291&lt;=Stimuli!$C$2),Stimuli!$A$2,IF(AND(A1291&gt;=Stimuli!$B$3,A1291&lt;=Stimuli!$C$3),Stimuli!$A$3,IF(AND(A1291&gt;=Stimuli!$B$4,A1291&lt;=Stimuli!$C$4),Stimuli!$A$4,"")))</f>
        <v>01 Quiet baseline (60s)</v>
      </c>
      <c r="I1291" s="6" t="n">
        <f aca="false">(B1291-B1290)/((A1291-A1290)/1000)</f>
        <v>-0.375091575091574</v>
      </c>
      <c r="J1291" s="6" t="n">
        <f aca="false">IF(OR(B1291&lt;Rules!$B$2,B1291&gt;Rules!$B$3,ABS(I1291)&gt;Rules!$B$4,OR(B1292&lt;Rules!$B$2,B1292&gt;Rules!$B$3,ABS(I1292)&gt;Rules!$B$4)),1,0)</f>
        <v>0</v>
      </c>
      <c r="K1291" s="6" t="str">
        <f aca="false">IF(F1291=1,COUNTIF($F$2:F1291,1),"")</f>
        <v/>
      </c>
    </row>
    <row r="1292" customFormat="false" ht="15" hidden="false" customHeight="false" outlineLevel="0" collapsed="false">
      <c r="A1292" s="6" t="n">
        <v>10230.0555</v>
      </c>
      <c r="B1292" s="6" t="n">
        <v>1.7956043956044</v>
      </c>
      <c r="C1292" s="6" t="n">
        <v>87</v>
      </c>
      <c r="D1292" s="6" t="n">
        <v>-1</v>
      </c>
      <c r="E1292" s="6" t="n">
        <v>1.81025641025641</v>
      </c>
      <c r="F1292" s="6" t="n">
        <v>0</v>
      </c>
      <c r="G1292" s="6" t="n">
        <v>0</v>
      </c>
      <c r="H1292" s="6" t="str">
        <f aca="false">IF(AND(A1292&gt;=Stimuli!$B$2,A1292&lt;=Stimuli!$C$2),Stimuli!$A$2,IF(AND(A1292&gt;=Stimuli!$B$3,A1292&lt;=Stimuli!$C$3),Stimuli!$A$3,IF(AND(A1292&gt;=Stimuli!$B$4,A1292&lt;=Stimuli!$C$4),Stimuli!$A$4,"")))</f>
        <v>01 Quiet baseline (60s)</v>
      </c>
      <c r="I1292" s="6" t="n">
        <f aca="false">(B1292-B1291)/((A1292-A1291)/1000)</f>
        <v>0.375091575091574</v>
      </c>
      <c r="J1292" s="6" t="n">
        <f aca="false">IF(OR(B1292&lt;Rules!$B$2,B1292&gt;Rules!$B$3,ABS(I1292)&gt;Rules!$B$4,OR(B1293&lt;Rules!$B$2,B1293&gt;Rules!$B$3,ABS(I1293)&gt;Rules!$B$4)),1,0)</f>
        <v>0</v>
      </c>
      <c r="K1292" s="6" t="str">
        <f aca="false">IF(F1292=1,COUNTIF($F$2:F1292,1),"")</f>
        <v/>
      </c>
    </row>
    <row r="1293" customFormat="false" ht="15" hidden="false" customHeight="false" outlineLevel="0" collapsed="false">
      <c r="A1293" s="6" t="n">
        <v>10237.868</v>
      </c>
      <c r="B1293" s="6" t="n">
        <v>1.79413919413919</v>
      </c>
      <c r="C1293" s="6" t="n">
        <v>87</v>
      </c>
      <c r="D1293" s="6" t="n">
        <v>-1</v>
      </c>
      <c r="E1293" s="6" t="n">
        <v>1.81025641025641</v>
      </c>
      <c r="F1293" s="6" t="n">
        <v>0</v>
      </c>
      <c r="G1293" s="6" t="n">
        <v>0</v>
      </c>
      <c r="H1293" s="6" t="str">
        <f aca="false">IF(AND(A1293&gt;=Stimuli!$B$2,A1293&lt;=Stimuli!$C$2),Stimuli!$A$2,IF(AND(A1293&gt;=Stimuli!$B$3,A1293&lt;=Stimuli!$C$3),Stimuli!$A$3,IF(AND(A1293&gt;=Stimuli!$B$4,A1293&lt;=Stimuli!$C$4),Stimuli!$A$4,"")))</f>
        <v>01 Quiet baseline (60s)</v>
      </c>
      <c r="I1293" s="6" t="n">
        <f aca="false">(B1293-B1292)/((A1293-A1292)/1000)</f>
        <v>-0.18754578754573</v>
      </c>
      <c r="J1293" s="6" t="n">
        <f aca="false">IF(OR(B1293&lt;Rules!$B$2,B1293&gt;Rules!$B$3,ABS(I1293)&gt;Rules!$B$4,OR(B1294&lt;Rules!$B$2,B1294&gt;Rules!$B$3,ABS(I1294)&gt;Rules!$B$4)),1,0)</f>
        <v>0</v>
      </c>
      <c r="K1293" s="6" t="str">
        <f aca="false">IF(F1293=1,COUNTIF($F$2:F1293,1),"")</f>
        <v/>
      </c>
    </row>
    <row r="1294" customFormat="false" ht="15" hidden="false" customHeight="false" outlineLevel="0" collapsed="false">
      <c r="A1294" s="6" t="n">
        <v>10245.6805</v>
      </c>
      <c r="B1294" s="6" t="n">
        <v>1.7956043956044</v>
      </c>
      <c r="C1294" s="6" t="n">
        <v>87</v>
      </c>
      <c r="D1294" s="6" t="n">
        <v>-1</v>
      </c>
      <c r="E1294" s="6" t="n">
        <v>1.81025641025641</v>
      </c>
      <c r="F1294" s="6" t="n">
        <v>0</v>
      </c>
      <c r="G1294" s="6" t="n">
        <v>0</v>
      </c>
      <c r="H1294" s="6" t="str">
        <f aca="false">IF(AND(A1294&gt;=Stimuli!$B$2,A1294&lt;=Stimuli!$C$2),Stimuli!$A$2,IF(AND(A1294&gt;=Stimuli!$B$3,A1294&lt;=Stimuli!$C$3),Stimuli!$A$3,IF(AND(A1294&gt;=Stimuli!$B$4,A1294&lt;=Stimuli!$C$4),Stimuli!$A$4,"")))</f>
        <v>01 Quiet baseline (60s)</v>
      </c>
      <c r="I1294" s="6" t="n">
        <f aca="false">(B1294-B1293)/((A1294-A1293)/1000)</f>
        <v>0.18754578754573</v>
      </c>
      <c r="J1294" s="6" t="n">
        <f aca="false">IF(OR(B1294&lt;Rules!$B$2,B1294&gt;Rules!$B$3,ABS(I1294)&gt;Rules!$B$4,OR(B1295&lt;Rules!$B$2,B1295&gt;Rules!$B$3,ABS(I1295)&gt;Rules!$B$4)),1,0)</f>
        <v>0</v>
      </c>
      <c r="K1294" s="6" t="str">
        <f aca="false">IF(F1294=1,COUNTIF($F$2:F1294,1),"")</f>
        <v/>
      </c>
    </row>
    <row r="1295" customFormat="false" ht="15" hidden="false" customHeight="false" outlineLevel="0" collapsed="false">
      <c r="A1295" s="6" t="n">
        <v>10253.493</v>
      </c>
      <c r="B1295" s="6" t="n">
        <v>1.7970695970696</v>
      </c>
      <c r="C1295" s="6" t="n">
        <v>87</v>
      </c>
      <c r="D1295" s="6" t="n">
        <v>-1</v>
      </c>
      <c r="E1295" s="6" t="n">
        <v>1.81025641025641</v>
      </c>
      <c r="F1295" s="6" t="n">
        <v>0</v>
      </c>
      <c r="G1295" s="6" t="n">
        <v>0</v>
      </c>
      <c r="H1295" s="6" t="str">
        <f aca="false">IF(AND(A1295&gt;=Stimuli!$B$2,A1295&lt;=Stimuli!$C$2),Stimuli!$A$2,IF(AND(A1295&gt;=Stimuli!$B$3,A1295&lt;=Stimuli!$C$3),Stimuli!$A$3,IF(AND(A1295&gt;=Stimuli!$B$4,A1295&lt;=Stimuli!$C$4),Stimuli!$A$4,"")))</f>
        <v>01 Quiet baseline (60s)</v>
      </c>
      <c r="I1295" s="6" t="n">
        <f aca="false">(B1295-B1294)/((A1295-A1294)/1000)</f>
        <v>0.187545787545844</v>
      </c>
      <c r="J1295" s="6" t="n">
        <f aca="false">IF(OR(B1295&lt;Rules!$B$2,B1295&gt;Rules!$B$3,ABS(I1295)&gt;Rules!$B$4,OR(B1296&lt;Rules!$B$2,B1296&gt;Rules!$B$3,ABS(I1296)&gt;Rules!$B$4)),1,0)</f>
        <v>0</v>
      </c>
      <c r="K1295" s="6" t="str">
        <f aca="false">IF(F1295=1,COUNTIF($F$2:F1295,1),"")</f>
        <v/>
      </c>
    </row>
    <row r="1296" customFormat="false" ht="15" hidden="false" customHeight="false" outlineLevel="0" collapsed="false">
      <c r="A1296" s="6" t="n">
        <v>10261.3055</v>
      </c>
      <c r="B1296" s="6" t="n">
        <v>1.7956043956044</v>
      </c>
      <c r="C1296" s="6" t="n">
        <v>87</v>
      </c>
      <c r="D1296" s="6" t="n">
        <v>-1</v>
      </c>
      <c r="E1296" s="6" t="n">
        <v>1.81025641025641</v>
      </c>
      <c r="F1296" s="6" t="n">
        <v>0</v>
      </c>
      <c r="G1296" s="6" t="n">
        <v>0</v>
      </c>
      <c r="H1296" s="6" t="str">
        <f aca="false">IF(AND(A1296&gt;=Stimuli!$B$2,A1296&lt;=Stimuli!$C$2),Stimuli!$A$2,IF(AND(A1296&gt;=Stimuli!$B$3,A1296&lt;=Stimuli!$C$3),Stimuli!$A$3,IF(AND(A1296&gt;=Stimuli!$B$4,A1296&lt;=Stimuli!$C$4),Stimuli!$A$4,"")))</f>
        <v>01 Quiet baseline (60s)</v>
      </c>
      <c r="I1296" s="6" t="n">
        <f aca="false">(B1296-B1295)/((A1296-A1295)/1000)</f>
        <v>-0.187545787545844</v>
      </c>
      <c r="J1296" s="6" t="n">
        <f aca="false">IF(OR(B1296&lt;Rules!$B$2,B1296&gt;Rules!$B$3,ABS(I1296)&gt;Rules!$B$4,OR(B1297&lt;Rules!$B$2,B1297&gt;Rules!$B$3,ABS(I1297)&gt;Rules!$B$4)),1,0)</f>
        <v>0</v>
      </c>
      <c r="K1296" s="6" t="str">
        <f aca="false">IF(F1296=1,COUNTIF($F$2:F1296,1),"")</f>
        <v/>
      </c>
    </row>
    <row r="1297" customFormat="false" ht="15" hidden="false" customHeight="false" outlineLevel="0" collapsed="false">
      <c r="A1297" s="6" t="n">
        <v>10269.118</v>
      </c>
      <c r="B1297" s="6" t="n">
        <v>1.8</v>
      </c>
      <c r="C1297" s="6" t="n">
        <v>87</v>
      </c>
      <c r="D1297" s="6" t="n">
        <v>-1</v>
      </c>
      <c r="E1297" s="6" t="n">
        <v>1.81025641025641</v>
      </c>
      <c r="F1297" s="6" t="n">
        <v>0</v>
      </c>
      <c r="G1297" s="6" t="n">
        <v>0</v>
      </c>
      <c r="H1297" s="6" t="str">
        <f aca="false">IF(AND(A1297&gt;=Stimuli!$B$2,A1297&lt;=Stimuli!$C$2),Stimuli!$A$2,IF(AND(A1297&gt;=Stimuli!$B$3,A1297&lt;=Stimuli!$C$3),Stimuli!$A$3,IF(AND(A1297&gt;=Stimuli!$B$4,A1297&lt;=Stimuli!$C$4),Stimuli!$A$4,"")))</f>
        <v>01 Quiet baseline (60s)</v>
      </c>
      <c r="I1297" s="6" t="n">
        <f aca="false">(B1297-B1296)/((A1297-A1296)/1000)</f>
        <v>0.562637362637446</v>
      </c>
      <c r="J1297" s="6" t="n">
        <f aca="false">IF(OR(B1297&lt;Rules!$B$2,B1297&gt;Rules!$B$3,ABS(I1297)&gt;Rules!$B$4,OR(B1298&lt;Rules!$B$2,B1298&gt;Rules!$B$3,ABS(I1298)&gt;Rules!$B$4)),1,0)</f>
        <v>0</v>
      </c>
      <c r="K1297" s="6" t="str">
        <f aca="false">IF(F1297=1,COUNTIF($F$2:F1297,1),"")</f>
        <v/>
      </c>
    </row>
    <row r="1298" customFormat="false" ht="15" hidden="false" customHeight="false" outlineLevel="0" collapsed="false">
      <c r="A1298" s="6" t="n">
        <v>10276.9305</v>
      </c>
      <c r="B1298" s="6" t="n">
        <v>1.7970695970696</v>
      </c>
      <c r="C1298" s="6" t="n">
        <v>87</v>
      </c>
      <c r="D1298" s="6" t="n">
        <v>-1</v>
      </c>
      <c r="E1298" s="6" t="n">
        <v>1.81025641025641</v>
      </c>
      <c r="F1298" s="6" t="n">
        <v>0</v>
      </c>
      <c r="G1298" s="6" t="n">
        <v>0</v>
      </c>
      <c r="H1298" s="6" t="str">
        <f aca="false">IF(AND(A1298&gt;=Stimuli!$B$2,A1298&lt;=Stimuli!$C$2),Stimuli!$A$2,IF(AND(A1298&gt;=Stimuli!$B$3,A1298&lt;=Stimuli!$C$3),Stimuli!$A$3,IF(AND(A1298&gt;=Stimuli!$B$4,A1298&lt;=Stimuli!$C$4),Stimuli!$A$4,"")))</f>
        <v>01 Quiet baseline (60s)</v>
      </c>
      <c r="I1298" s="6" t="n">
        <f aca="false">(B1298-B1297)/((A1298-A1297)/1000)</f>
        <v>-0.375091575091602</v>
      </c>
      <c r="J1298" s="6" t="n">
        <f aca="false">IF(OR(B1298&lt;Rules!$B$2,B1298&gt;Rules!$B$3,ABS(I1298)&gt;Rules!$B$4,OR(B1299&lt;Rules!$B$2,B1299&gt;Rules!$B$3,ABS(I1299)&gt;Rules!$B$4)),1,0)</f>
        <v>0</v>
      </c>
      <c r="K1298" s="6" t="str">
        <f aca="false">IF(F1298=1,COUNTIF($F$2:F1298,1),"")</f>
        <v/>
      </c>
    </row>
    <row r="1299" customFormat="false" ht="15" hidden="false" customHeight="false" outlineLevel="0" collapsed="false">
      <c r="A1299" s="6" t="n">
        <v>10284.743</v>
      </c>
      <c r="B1299" s="6" t="n">
        <v>1.8014652014652</v>
      </c>
      <c r="C1299" s="6" t="n">
        <v>87</v>
      </c>
      <c r="D1299" s="6" t="n">
        <v>-1</v>
      </c>
      <c r="E1299" s="6" t="n">
        <v>1.81025641025641</v>
      </c>
      <c r="F1299" s="6" t="n">
        <v>0</v>
      </c>
      <c r="G1299" s="6" t="n">
        <v>0</v>
      </c>
      <c r="H1299" s="6" t="str">
        <f aca="false">IF(AND(A1299&gt;=Stimuli!$B$2,A1299&lt;=Stimuli!$C$2),Stimuli!$A$2,IF(AND(A1299&gt;=Stimuli!$B$3,A1299&lt;=Stimuli!$C$3),Stimuli!$A$3,IF(AND(A1299&gt;=Stimuli!$B$4,A1299&lt;=Stimuli!$C$4),Stimuli!$A$4,"")))</f>
        <v>01 Quiet baseline (60s)</v>
      </c>
      <c r="I1299" s="6" t="n">
        <f aca="false">(B1299-B1298)/((A1299-A1298)/1000)</f>
        <v>0.562637362637332</v>
      </c>
      <c r="J1299" s="6" t="n">
        <f aca="false">IF(OR(B1299&lt;Rules!$B$2,B1299&gt;Rules!$B$3,ABS(I1299)&gt;Rules!$B$4,OR(B1300&lt;Rules!$B$2,B1300&gt;Rules!$B$3,ABS(I1300)&gt;Rules!$B$4)),1,0)</f>
        <v>0</v>
      </c>
      <c r="K1299" s="6" t="str">
        <f aca="false">IF(F1299=1,COUNTIF($F$2:F1299,1),"")</f>
        <v/>
      </c>
    </row>
    <row r="1300" customFormat="false" ht="15" hidden="false" customHeight="false" outlineLevel="0" collapsed="false">
      <c r="A1300" s="6" t="n">
        <v>10292.5555</v>
      </c>
      <c r="B1300" s="6" t="n">
        <v>1.7970695970696</v>
      </c>
      <c r="C1300" s="6" t="n">
        <v>87</v>
      </c>
      <c r="D1300" s="6" t="n">
        <v>-1</v>
      </c>
      <c r="E1300" s="6" t="n">
        <v>1.81025641025641</v>
      </c>
      <c r="F1300" s="6" t="n">
        <v>0</v>
      </c>
      <c r="G1300" s="6" t="n">
        <v>0</v>
      </c>
      <c r="H1300" s="6" t="str">
        <f aca="false">IF(AND(A1300&gt;=Stimuli!$B$2,A1300&lt;=Stimuli!$C$2),Stimuli!$A$2,IF(AND(A1300&gt;=Stimuli!$B$3,A1300&lt;=Stimuli!$C$3),Stimuli!$A$3,IF(AND(A1300&gt;=Stimuli!$B$4,A1300&lt;=Stimuli!$C$4),Stimuli!$A$4,"")))</f>
        <v>01 Quiet baseline (60s)</v>
      </c>
      <c r="I1300" s="6" t="n">
        <f aca="false">(B1300-B1299)/((A1300-A1299)/1000)</f>
        <v>-0.562637362637332</v>
      </c>
      <c r="J1300" s="6" t="n">
        <f aca="false">IF(OR(B1300&lt;Rules!$B$2,B1300&gt;Rules!$B$3,ABS(I1300)&gt;Rules!$B$4,OR(B1301&lt;Rules!$B$2,B1301&gt;Rules!$B$3,ABS(I1301)&gt;Rules!$B$4)),1,0)</f>
        <v>0</v>
      </c>
      <c r="K1300" s="6" t="str">
        <f aca="false">IF(F1300=1,COUNTIF($F$2:F1300,1),"")</f>
        <v/>
      </c>
    </row>
    <row r="1301" customFormat="false" ht="15" hidden="false" customHeight="false" outlineLevel="0" collapsed="false">
      <c r="A1301" s="6" t="n">
        <v>10300.368</v>
      </c>
      <c r="B1301" s="6" t="n">
        <v>1.8029304029304</v>
      </c>
      <c r="C1301" s="6" t="n">
        <v>87</v>
      </c>
      <c r="D1301" s="6" t="n">
        <v>-1</v>
      </c>
      <c r="E1301" s="6" t="n">
        <v>1.81025641025641</v>
      </c>
      <c r="F1301" s="6" t="n">
        <v>0</v>
      </c>
      <c r="G1301" s="6" t="n">
        <v>0</v>
      </c>
      <c r="H1301" s="6" t="str">
        <f aca="false">IF(AND(A1301&gt;=Stimuli!$B$2,A1301&lt;=Stimuli!$C$2),Stimuli!$A$2,IF(AND(A1301&gt;=Stimuli!$B$3,A1301&lt;=Stimuli!$C$3),Stimuli!$A$3,IF(AND(A1301&gt;=Stimuli!$B$4,A1301&lt;=Stimuli!$C$4),Stimuli!$A$4,"")))</f>
        <v>01 Quiet baseline (60s)</v>
      </c>
      <c r="I1301" s="6" t="n">
        <f aca="false">(B1301-B1300)/((A1301-A1300)/1000)</f>
        <v>0.750183150183176</v>
      </c>
      <c r="J1301" s="6" t="n">
        <f aca="false">IF(OR(B1301&lt;Rules!$B$2,B1301&gt;Rules!$B$3,ABS(I1301)&gt;Rules!$B$4,OR(B1302&lt;Rules!$B$2,B1302&gt;Rules!$B$3,ABS(I1302)&gt;Rules!$B$4)),1,0)</f>
        <v>0</v>
      </c>
      <c r="K1301" s="6" t="str">
        <f aca="false">IF(F1301=1,COUNTIF($F$2:F1301,1),"")</f>
        <v/>
      </c>
    </row>
    <row r="1302" customFormat="false" ht="15" hidden="false" customHeight="false" outlineLevel="0" collapsed="false">
      <c r="A1302" s="6" t="n">
        <v>10308.1805</v>
      </c>
      <c r="B1302" s="6" t="n">
        <v>1.7970695970696</v>
      </c>
      <c r="C1302" s="6" t="n">
        <v>87</v>
      </c>
      <c r="D1302" s="6" t="n">
        <v>-1</v>
      </c>
      <c r="E1302" s="6" t="n">
        <v>1.81025641025641</v>
      </c>
      <c r="F1302" s="6" t="n">
        <v>0</v>
      </c>
      <c r="G1302" s="6" t="n">
        <v>0</v>
      </c>
      <c r="H1302" s="6" t="str">
        <f aca="false">IF(AND(A1302&gt;=Stimuli!$B$2,A1302&lt;=Stimuli!$C$2),Stimuli!$A$2,IF(AND(A1302&gt;=Stimuli!$B$3,A1302&lt;=Stimuli!$C$3),Stimuli!$A$3,IF(AND(A1302&gt;=Stimuli!$B$4,A1302&lt;=Stimuli!$C$4),Stimuli!$A$4,"")))</f>
        <v>01 Quiet baseline (60s)</v>
      </c>
      <c r="I1302" s="6" t="n">
        <f aca="false">(B1302-B1301)/((A1302-A1301)/1000)</f>
        <v>-0.750183150183176</v>
      </c>
      <c r="J1302" s="6" t="n">
        <f aca="false">IF(OR(B1302&lt;Rules!$B$2,B1302&gt;Rules!$B$3,ABS(I1302)&gt;Rules!$B$4,OR(B1303&lt;Rules!$B$2,B1303&gt;Rules!$B$3,ABS(I1303)&gt;Rules!$B$4)),1,0)</f>
        <v>0</v>
      </c>
      <c r="K1302" s="6" t="str">
        <f aca="false">IF(F1302=1,COUNTIF($F$2:F1302,1),"")</f>
        <v/>
      </c>
    </row>
    <row r="1303" customFormat="false" ht="15" hidden="false" customHeight="false" outlineLevel="0" collapsed="false">
      <c r="A1303" s="6" t="n">
        <v>10315.993</v>
      </c>
      <c r="B1303" s="6" t="n">
        <v>1.8043956043956</v>
      </c>
      <c r="C1303" s="6" t="n">
        <v>87</v>
      </c>
      <c r="D1303" s="6" t="n">
        <v>-1</v>
      </c>
      <c r="E1303" s="6" t="n">
        <v>1.81025641025641</v>
      </c>
      <c r="F1303" s="6" t="n">
        <v>0</v>
      </c>
      <c r="G1303" s="6" t="n">
        <v>0</v>
      </c>
      <c r="H1303" s="6" t="str">
        <f aca="false">IF(AND(A1303&gt;=Stimuli!$B$2,A1303&lt;=Stimuli!$C$2),Stimuli!$A$2,IF(AND(A1303&gt;=Stimuli!$B$3,A1303&lt;=Stimuli!$C$3),Stimuli!$A$3,IF(AND(A1303&gt;=Stimuli!$B$4,A1303&lt;=Stimuli!$C$4),Stimuli!$A$4,"")))</f>
        <v>01 Quiet baseline (60s)</v>
      </c>
      <c r="I1303" s="6" t="n">
        <f aca="false">(B1303-B1302)/((A1303-A1302)/1000)</f>
        <v>0.937728937728906</v>
      </c>
      <c r="J1303" s="6" t="n">
        <f aca="false">IF(OR(B1303&lt;Rules!$B$2,B1303&gt;Rules!$B$3,ABS(I1303)&gt;Rules!$B$4,OR(B1304&lt;Rules!$B$2,B1304&gt;Rules!$B$3,ABS(I1304)&gt;Rules!$B$4)),1,0)</f>
        <v>0</v>
      </c>
      <c r="K1303" s="6" t="str">
        <f aca="false">IF(F1303=1,COUNTIF($F$2:F1303,1),"")</f>
        <v/>
      </c>
    </row>
    <row r="1304" customFormat="false" ht="15" hidden="false" customHeight="false" outlineLevel="0" collapsed="false">
      <c r="A1304" s="6" t="n">
        <v>10323.8055</v>
      </c>
      <c r="B1304" s="6" t="n">
        <v>1.7985347985348</v>
      </c>
      <c r="C1304" s="6" t="n">
        <v>87</v>
      </c>
      <c r="D1304" s="6" t="n">
        <v>-1</v>
      </c>
      <c r="E1304" s="6" t="n">
        <v>1.81025641025641</v>
      </c>
      <c r="F1304" s="6" t="n">
        <v>0</v>
      </c>
      <c r="G1304" s="6" t="n">
        <v>0</v>
      </c>
      <c r="H1304" s="6" t="str">
        <f aca="false">IF(AND(A1304&gt;=Stimuli!$B$2,A1304&lt;=Stimuli!$C$2),Stimuli!$A$2,IF(AND(A1304&gt;=Stimuli!$B$3,A1304&lt;=Stimuli!$C$3),Stimuli!$A$3,IF(AND(A1304&gt;=Stimuli!$B$4,A1304&lt;=Stimuli!$C$4),Stimuli!$A$4,"")))</f>
        <v>01 Quiet baseline (60s)</v>
      </c>
      <c r="I1304" s="6" t="n">
        <f aca="false">(B1304-B1303)/((A1304-A1303)/1000)</f>
        <v>-0.750183150183176</v>
      </c>
      <c r="J1304" s="6" t="n">
        <f aca="false">IF(OR(B1304&lt;Rules!$B$2,B1304&gt;Rules!$B$3,ABS(I1304)&gt;Rules!$B$4,OR(B1305&lt;Rules!$B$2,B1305&gt;Rules!$B$3,ABS(I1305)&gt;Rules!$B$4)),1,0)</f>
        <v>0</v>
      </c>
      <c r="K1304" s="6" t="str">
        <f aca="false">IF(F1304=1,COUNTIF($F$2:F1304,1),"")</f>
        <v/>
      </c>
    </row>
    <row r="1305" customFormat="false" ht="15" hidden="false" customHeight="false" outlineLevel="0" collapsed="false">
      <c r="A1305" s="6" t="n">
        <v>10331.618</v>
      </c>
      <c r="B1305" s="6" t="n">
        <v>1.8043956043956</v>
      </c>
      <c r="C1305" s="6" t="n">
        <v>87</v>
      </c>
      <c r="D1305" s="6" t="n">
        <v>-1</v>
      </c>
      <c r="E1305" s="6" t="n">
        <v>1.80879120879121</v>
      </c>
      <c r="F1305" s="6" t="n">
        <v>0</v>
      </c>
      <c r="G1305" s="6" t="n">
        <v>0</v>
      </c>
      <c r="H1305" s="6" t="str">
        <f aca="false">IF(AND(A1305&gt;=Stimuli!$B$2,A1305&lt;=Stimuli!$C$2),Stimuli!$A$2,IF(AND(A1305&gt;=Stimuli!$B$3,A1305&lt;=Stimuli!$C$3),Stimuli!$A$3,IF(AND(A1305&gt;=Stimuli!$B$4,A1305&lt;=Stimuli!$C$4),Stimuli!$A$4,"")))</f>
        <v>01 Quiet baseline (60s)</v>
      </c>
      <c r="I1305" s="6" t="n">
        <f aca="false">(B1305-B1304)/((A1305-A1304)/1000)</f>
        <v>0.750183150183176</v>
      </c>
      <c r="J1305" s="6" t="n">
        <f aca="false">IF(OR(B1305&lt;Rules!$B$2,B1305&gt;Rules!$B$3,ABS(I1305)&gt;Rules!$B$4,OR(B1306&lt;Rules!$B$2,B1306&gt;Rules!$B$3,ABS(I1306)&gt;Rules!$B$4)),1,0)</f>
        <v>0</v>
      </c>
      <c r="K1305" s="6" t="str">
        <f aca="false">IF(F1305=1,COUNTIF($F$2:F1305,1),"")</f>
        <v/>
      </c>
    </row>
    <row r="1306" customFormat="false" ht="15" hidden="false" customHeight="false" outlineLevel="0" collapsed="false">
      <c r="A1306" s="6" t="n">
        <v>10339.4305</v>
      </c>
      <c r="B1306" s="6" t="n">
        <v>1.8</v>
      </c>
      <c r="C1306" s="6" t="n">
        <v>87</v>
      </c>
      <c r="D1306" s="6" t="n">
        <v>-1</v>
      </c>
      <c r="E1306" s="6" t="n">
        <v>1.80879120879121</v>
      </c>
      <c r="F1306" s="6" t="n">
        <v>0</v>
      </c>
      <c r="G1306" s="6" t="n">
        <v>0</v>
      </c>
      <c r="H1306" s="6" t="str">
        <f aca="false">IF(AND(A1306&gt;=Stimuli!$B$2,A1306&lt;=Stimuli!$C$2),Stimuli!$A$2,IF(AND(A1306&gt;=Stimuli!$B$3,A1306&lt;=Stimuli!$C$3),Stimuli!$A$3,IF(AND(A1306&gt;=Stimuli!$B$4,A1306&lt;=Stimuli!$C$4),Stimuli!$A$4,"")))</f>
        <v>01 Quiet baseline (60s)</v>
      </c>
      <c r="I1306" s="6" t="n">
        <f aca="false">(B1306-B1305)/((A1306-A1305)/1000)</f>
        <v>-0.562637362637304</v>
      </c>
      <c r="J1306" s="6" t="n">
        <f aca="false">IF(OR(B1306&lt;Rules!$B$2,B1306&gt;Rules!$B$3,ABS(I1306)&gt;Rules!$B$4,OR(B1307&lt;Rules!$B$2,B1307&gt;Rules!$B$3,ABS(I1307)&gt;Rules!$B$4)),1,0)</f>
        <v>0</v>
      </c>
      <c r="K1306" s="6" t="str">
        <f aca="false">IF(F1306=1,COUNTIF($F$2:F1306,1),"")</f>
        <v/>
      </c>
    </row>
    <row r="1307" customFormat="false" ht="15" hidden="false" customHeight="false" outlineLevel="0" collapsed="false">
      <c r="A1307" s="6" t="n">
        <v>10347.243</v>
      </c>
      <c r="B1307" s="6" t="n">
        <v>1.8043956043956</v>
      </c>
      <c r="C1307" s="6" t="n">
        <v>87</v>
      </c>
      <c r="D1307" s="6" t="n">
        <v>-1</v>
      </c>
      <c r="E1307" s="6" t="n">
        <v>1.80879120879121</v>
      </c>
      <c r="F1307" s="6" t="n">
        <v>0</v>
      </c>
      <c r="G1307" s="6" t="n">
        <v>0</v>
      </c>
      <c r="H1307" s="6" t="str">
        <f aca="false">IF(AND(A1307&gt;=Stimuli!$B$2,A1307&lt;=Stimuli!$C$2),Stimuli!$A$2,IF(AND(A1307&gt;=Stimuli!$B$3,A1307&lt;=Stimuli!$C$3),Stimuli!$A$3,IF(AND(A1307&gt;=Stimuli!$B$4,A1307&lt;=Stimuli!$C$4),Stimuli!$A$4,"")))</f>
        <v>01 Quiet baseline (60s)</v>
      </c>
      <c r="I1307" s="6" t="n">
        <f aca="false">(B1307-B1306)/((A1307-A1306)/1000)</f>
        <v>0.562637362637304</v>
      </c>
      <c r="J1307" s="6" t="n">
        <f aca="false">IF(OR(B1307&lt;Rules!$B$2,B1307&gt;Rules!$B$3,ABS(I1307)&gt;Rules!$B$4,OR(B1308&lt;Rules!$B$2,B1308&gt;Rules!$B$3,ABS(I1308)&gt;Rules!$B$4)),1,0)</f>
        <v>0</v>
      </c>
      <c r="K1307" s="6" t="str">
        <f aca="false">IF(F1307=1,COUNTIF($F$2:F1307,1),"")</f>
        <v/>
      </c>
    </row>
    <row r="1308" customFormat="false" ht="15" hidden="false" customHeight="false" outlineLevel="0" collapsed="false">
      <c r="A1308" s="6" t="n">
        <v>10355.0555</v>
      </c>
      <c r="B1308" s="6" t="n">
        <v>1.8029304029304</v>
      </c>
      <c r="C1308" s="6" t="n">
        <v>87</v>
      </c>
      <c r="D1308" s="6" t="n">
        <v>-1</v>
      </c>
      <c r="E1308" s="6" t="n">
        <v>1.80879120879121</v>
      </c>
      <c r="F1308" s="6" t="n">
        <v>0</v>
      </c>
      <c r="G1308" s="6" t="n">
        <v>0</v>
      </c>
      <c r="H1308" s="6" t="str">
        <f aca="false">IF(AND(A1308&gt;=Stimuli!$B$2,A1308&lt;=Stimuli!$C$2),Stimuli!$A$2,IF(AND(A1308&gt;=Stimuli!$B$3,A1308&lt;=Stimuli!$C$3),Stimuli!$A$3,IF(AND(A1308&gt;=Stimuli!$B$4,A1308&lt;=Stimuli!$C$4),Stimuli!$A$4,"")))</f>
        <v>01 Quiet baseline (60s)</v>
      </c>
      <c r="I1308" s="6" t="n">
        <f aca="false">(B1308-B1307)/((A1308-A1307)/1000)</f>
        <v>-0.18754578754573</v>
      </c>
      <c r="J1308" s="6" t="n">
        <f aca="false">IF(OR(B1308&lt;Rules!$B$2,B1308&gt;Rules!$B$3,ABS(I1308)&gt;Rules!$B$4,OR(B1309&lt;Rules!$B$2,B1309&gt;Rules!$B$3,ABS(I1309)&gt;Rules!$B$4)),1,0)</f>
        <v>0</v>
      </c>
      <c r="K1308" s="6" t="str">
        <f aca="false">IF(F1308=1,COUNTIF($F$2:F1308,1),"")</f>
        <v/>
      </c>
    </row>
    <row r="1309" customFormat="false" ht="15" hidden="false" customHeight="false" outlineLevel="0" collapsed="false">
      <c r="A1309" s="6" t="n">
        <v>10362.868</v>
      </c>
      <c r="B1309" s="6" t="n">
        <v>1.8043956043956</v>
      </c>
      <c r="C1309" s="6" t="n">
        <v>87</v>
      </c>
      <c r="D1309" s="6" t="n">
        <v>-1</v>
      </c>
      <c r="E1309" s="6" t="n">
        <v>1.80879120879121</v>
      </c>
      <c r="F1309" s="6" t="n">
        <v>0</v>
      </c>
      <c r="G1309" s="6" t="n">
        <v>0</v>
      </c>
      <c r="H1309" s="6" t="str">
        <f aca="false">IF(AND(A1309&gt;=Stimuli!$B$2,A1309&lt;=Stimuli!$C$2),Stimuli!$A$2,IF(AND(A1309&gt;=Stimuli!$B$3,A1309&lt;=Stimuli!$C$3),Stimuli!$A$3,IF(AND(A1309&gt;=Stimuli!$B$4,A1309&lt;=Stimuli!$C$4),Stimuli!$A$4,"")))</f>
        <v>01 Quiet baseline (60s)</v>
      </c>
      <c r="I1309" s="6" t="n">
        <f aca="false">(B1309-B1308)/((A1309-A1308)/1000)</f>
        <v>0.18754578754573</v>
      </c>
      <c r="J1309" s="6" t="n">
        <f aca="false">IF(OR(B1309&lt;Rules!$B$2,B1309&gt;Rules!$B$3,ABS(I1309)&gt;Rules!$B$4,OR(B1310&lt;Rules!$B$2,B1310&gt;Rules!$B$3,ABS(I1310)&gt;Rules!$B$4)),1,0)</f>
        <v>0</v>
      </c>
      <c r="K1309" s="6" t="str">
        <f aca="false">IF(F1309=1,COUNTIF($F$2:F1309,1),"")</f>
        <v/>
      </c>
    </row>
    <row r="1310" customFormat="false" ht="15" hidden="false" customHeight="false" outlineLevel="0" collapsed="false">
      <c r="A1310" s="6" t="n">
        <v>10370.6805</v>
      </c>
      <c r="B1310" s="6" t="n">
        <v>1.8043956043956</v>
      </c>
      <c r="C1310" s="6" t="n">
        <v>87</v>
      </c>
      <c r="D1310" s="6" t="n">
        <v>-1</v>
      </c>
      <c r="E1310" s="6" t="n">
        <v>1.80879120879121</v>
      </c>
      <c r="F1310" s="6" t="n">
        <v>0</v>
      </c>
      <c r="G1310" s="6" t="n">
        <v>0</v>
      </c>
      <c r="H1310" s="6" t="str">
        <f aca="false">IF(AND(A1310&gt;=Stimuli!$B$2,A1310&lt;=Stimuli!$C$2),Stimuli!$A$2,IF(AND(A1310&gt;=Stimuli!$B$3,A1310&lt;=Stimuli!$C$3),Stimuli!$A$3,IF(AND(A1310&gt;=Stimuli!$B$4,A1310&lt;=Stimuli!$C$4),Stimuli!$A$4,"")))</f>
        <v>01 Quiet baseline (60s)</v>
      </c>
      <c r="I1310" s="6" t="n">
        <f aca="false">(B1310-B1309)/((A1310-A1309)/1000)</f>
        <v>0</v>
      </c>
      <c r="J1310" s="6" t="n">
        <f aca="false">IF(OR(B1310&lt;Rules!$B$2,B1310&gt;Rules!$B$3,ABS(I1310)&gt;Rules!$B$4,OR(B1311&lt;Rules!$B$2,B1311&gt;Rules!$B$3,ABS(I1311)&gt;Rules!$B$4)),1,0)</f>
        <v>0</v>
      </c>
      <c r="K1310" s="6" t="str">
        <f aca="false">IF(F1310=1,COUNTIF($F$2:F1310,1),"")</f>
        <v/>
      </c>
    </row>
    <row r="1311" customFormat="false" ht="15" hidden="false" customHeight="false" outlineLevel="0" collapsed="false">
      <c r="A1311" s="6" t="n">
        <v>10378.493</v>
      </c>
      <c r="B1311" s="6" t="n">
        <v>1.8043956043956</v>
      </c>
      <c r="C1311" s="6" t="n">
        <v>87</v>
      </c>
      <c r="D1311" s="6" t="n">
        <v>-1</v>
      </c>
      <c r="E1311" s="6" t="n">
        <v>1.80879120879121</v>
      </c>
      <c r="F1311" s="6" t="n">
        <v>0</v>
      </c>
      <c r="G1311" s="6" t="n">
        <v>0</v>
      </c>
      <c r="H1311" s="6" t="str">
        <f aca="false">IF(AND(A1311&gt;=Stimuli!$B$2,A1311&lt;=Stimuli!$C$2),Stimuli!$A$2,IF(AND(A1311&gt;=Stimuli!$B$3,A1311&lt;=Stimuli!$C$3),Stimuli!$A$3,IF(AND(A1311&gt;=Stimuli!$B$4,A1311&lt;=Stimuli!$C$4),Stimuli!$A$4,"")))</f>
        <v>01 Quiet baseline (60s)</v>
      </c>
      <c r="I1311" s="6" t="n">
        <f aca="false">(B1311-B1310)/((A1311-A1310)/1000)</f>
        <v>0</v>
      </c>
      <c r="J1311" s="6" t="n">
        <f aca="false">IF(OR(B1311&lt;Rules!$B$2,B1311&gt;Rules!$B$3,ABS(I1311)&gt;Rules!$B$4,OR(B1312&lt;Rules!$B$2,B1312&gt;Rules!$B$3,ABS(I1312)&gt;Rules!$B$4)),1,0)</f>
        <v>0</v>
      </c>
      <c r="K1311" s="6" t="str">
        <f aca="false">IF(F1311=1,COUNTIF($F$2:F1311,1),"")</f>
        <v/>
      </c>
    </row>
    <row r="1312" customFormat="false" ht="15" hidden="false" customHeight="false" outlineLevel="0" collapsed="false">
      <c r="A1312" s="6" t="n">
        <v>10386.3055</v>
      </c>
      <c r="B1312" s="6" t="n">
        <v>1.80732600732601</v>
      </c>
      <c r="C1312" s="6" t="n">
        <v>87</v>
      </c>
      <c r="D1312" s="6" t="n">
        <v>-1</v>
      </c>
      <c r="E1312" s="6" t="n">
        <v>1.80879120879121</v>
      </c>
      <c r="F1312" s="6" t="n">
        <v>0</v>
      </c>
      <c r="G1312" s="6" t="n">
        <v>0</v>
      </c>
      <c r="H1312" s="6" t="str">
        <f aca="false">IF(AND(A1312&gt;=Stimuli!$B$2,A1312&lt;=Stimuli!$C$2),Stimuli!$A$2,IF(AND(A1312&gt;=Stimuli!$B$3,A1312&lt;=Stimuli!$C$3),Stimuli!$A$3,IF(AND(A1312&gt;=Stimuli!$B$4,A1312&lt;=Stimuli!$C$4),Stimuli!$A$4,"")))</f>
        <v>01 Quiet baseline (60s)</v>
      </c>
      <c r="I1312" s="6" t="n">
        <f aca="false">(B1312-B1311)/((A1312-A1311)/1000)</f>
        <v>0.375091575091716</v>
      </c>
      <c r="J1312" s="6" t="n">
        <f aca="false">IF(OR(B1312&lt;Rules!$B$2,B1312&gt;Rules!$B$3,ABS(I1312)&gt;Rules!$B$4,OR(B1313&lt;Rules!$B$2,B1313&gt;Rules!$B$3,ABS(I1313)&gt;Rules!$B$4)),1,0)</f>
        <v>0</v>
      </c>
      <c r="K1312" s="6" t="str">
        <f aca="false">IF(F1312=1,COUNTIF($F$2:F1312,1),"")</f>
        <v/>
      </c>
    </row>
    <row r="1313" customFormat="false" ht="15" hidden="false" customHeight="false" outlineLevel="0" collapsed="false">
      <c r="A1313" s="6" t="n">
        <v>10394.118</v>
      </c>
      <c r="B1313" s="6" t="n">
        <v>1.8043956043956</v>
      </c>
      <c r="C1313" s="6" t="n">
        <v>87</v>
      </c>
      <c r="D1313" s="6" t="n">
        <v>-1</v>
      </c>
      <c r="E1313" s="6" t="n">
        <v>1.80879120879121</v>
      </c>
      <c r="F1313" s="6" t="n">
        <v>0</v>
      </c>
      <c r="G1313" s="6" t="n">
        <v>0</v>
      </c>
      <c r="H1313" s="6" t="str">
        <f aca="false">IF(AND(A1313&gt;=Stimuli!$B$2,A1313&lt;=Stimuli!$C$2),Stimuli!$A$2,IF(AND(A1313&gt;=Stimuli!$B$3,A1313&lt;=Stimuli!$C$3),Stimuli!$A$3,IF(AND(A1313&gt;=Stimuli!$B$4,A1313&lt;=Stimuli!$C$4),Stimuli!$A$4,"")))</f>
        <v>01 Quiet baseline (60s)</v>
      </c>
      <c r="I1313" s="6" t="n">
        <f aca="false">(B1313-B1312)/((A1313-A1312)/1000)</f>
        <v>-0.375091575091716</v>
      </c>
      <c r="J1313" s="6" t="n">
        <f aca="false">IF(OR(B1313&lt;Rules!$B$2,B1313&gt;Rules!$B$3,ABS(I1313)&gt;Rules!$B$4,OR(B1314&lt;Rules!$B$2,B1314&gt;Rules!$B$3,ABS(I1314)&gt;Rules!$B$4)),1,0)</f>
        <v>0</v>
      </c>
      <c r="K1313" s="6" t="str">
        <f aca="false">IF(F1313=1,COUNTIF($F$2:F1313,1),"")</f>
        <v/>
      </c>
    </row>
    <row r="1314" customFormat="false" ht="15" hidden="false" customHeight="false" outlineLevel="0" collapsed="false">
      <c r="A1314" s="6" t="n">
        <v>10401.9305</v>
      </c>
      <c r="B1314" s="6" t="n">
        <v>1.80879120879121</v>
      </c>
      <c r="C1314" s="6" t="n">
        <v>87</v>
      </c>
      <c r="D1314" s="6" t="n">
        <v>-1</v>
      </c>
      <c r="E1314" s="6" t="n">
        <v>1.80879120879121</v>
      </c>
      <c r="F1314" s="6" t="n">
        <v>0</v>
      </c>
      <c r="G1314" s="6" t="n">
        <v>0</v>
      </c>
      <c r="H1314" s="6" t="str">
        <f aca="false">IF(AND(A1314&gt;=Stimuli!$B$2,A1314&lt;=Stimuli!$C$2),Stimuli!$A$2,IF(AND(A1314&gt;=Stimuli!$B$3,A1314&lt;=Stimuli!$C$3),Stimuli!$A$3,IF(AND(A1314&gt;=Stimuli!$B$4,A1314&lt;=Stimuli!$C$4),Stimuli!$A$4,"")))</f>
        <v>01 Quiet baseline (60s)</v>
      </c>
      <c r="I1314" s="6" t="n">
        <f aca="false">(B1314-B1313)/((A1314-A1313)/1000)</f>
        <v>0.562637362637446</v>
      </c>
      <c r="J1314" s="6" t="n">
        <f aca="false">IF(OR(B1314&lt;Rules!$B$2,B1314&gt;Rules!$B$3,ABS(I1314)&gt;Rules!$B$4,OR(B1315&lt;Rules!$B$2,B1315&gt;Rules!$B$3,ABS(I1315)&gt;Rules!$B$4)),1,0)</f>
        <v>0</v>
      </c>
      <c r="K1314" s="6" t="str">
        <f aca="false">IF(F1314=1,COUNTIF($F$2:F1314,1),"")</f>
        <v/>
      </c>
    </row>
    <row r="1315" customFormat="false" ht="15" hidden="false" customHeight="false" outlineLevel="0" collapsed="false">
      <c r="A1315" s="6" t="n">
        <v>10409.743</v>
      </c>
      <c r="B1315" s="6" t="n">
        <v>1.8043956043956</v>
      </c>
      <c r="C1315" s="6" t="n">
        <v>87</v>
      </c>
      <c r="D1315" s="6" t="n">
        <v>-1</v>
      </c>
      <c r="E1315" s="6" t="n">
        <v>1.80879120879121</v>
      </c>
      <c r="F1315" s="6" t="n">
        <v>0</v>
      </c>
      <c r="G1315" s="6" t="n">
        <v>0</v>
      </c>
      <c r="H1315" s="6" t="str">
        <f aca="false">IF(AND(A1315&gt;=Stimuli!$B$2,A1315&lt;=Stimuli!$C$2),Stimuli!$A$2,IF(AND(A1315&gt;=Stimuli!$B$3,A1315&lt;=Stimuli!$C$3),Stimuli!$A$3,IF(AND(A1315&gt;=Stimuli!$B$4,A1315&lt;=Stimuli!$C$4),Stimuli!$A$4,"")))</f>
        <v>01 Quiet baseline (60s)</v>
      </c>
      <c r="I1315" s="6" t="n">
        <f aca="false">(B1315-B1314)/((A1315-A1314)/1000)</f>
        <v>-0.562637362637446</v>
      </c>
      <c r="J1315" s="6" t="n">
        <f aca="false">IF(OR(B1315&lt;Rules!$B$2,B1315&gt;Rules!$B$3,ABS(I1315)&gt;Rules!$B$4,OR(B1316&lt;Rules!$B$2,B1316&gt;Rules!$B$3,ABS(I1316)&gt;Rules!$B$4)),1,0)</f>
        <v>0</v>
      </c>
      <c r="K1315" s="6" t="str">
        <f aca="false">IF(F1315=1,COUNTIF($F$2:F1315,1),"")</f>
        <v/>
      </c>
    </row>
    <row r="1316" customFormat="false" ht="15" hidden="false" customHeight="false" outlineLevel="0" collapsed="false">
      <c r="A1316" s="6" t="n">
        <v>10417.5555</v>
      </c>
      <c r="B1316" s="6" t="n">
        <v>1.81172161172161</v>
      </c>
      <c r="C1316" s="6" t="n">
        <v>87</v>
      </c>
      <c r="D1316" s="6" t="n">
        <v>-1</v>
      </c>
      <c r="E1316" s="6" t="n">
        <v>1.80879120879121</v>
      </c>
      <c r="F1316" s="6" t="n">
        <v>0</v>
      </c>
      <c r="G1316" s="6" t="n">
        <v>0</v>
      </c>
      <c r="H1316" s="6" t="str">
        <f aca="false">IF(AND(A1316&gt;=Stimuli!$B$2,A1316&lt;=Stimuli!$C$2),Stimuli!$A$2,IF(AND(A1316&gt;=Stimuli!$B$3,A1316&lt;=Stimuli!$C$3),Stimuli!$A$3,IF(AND(A1316&gt;=Stimuli!$B$4,A1316&lt;=Stimuli!$C$4),Stimuli!$A$4,"")))</f>
        <v>01 Quiet baseline (60s)</v>
      </c>
      <c r="I1316" s="6" t="n">
        <f aca="false">(B1316-B1315)/((A1316-A1315)/1000)</f>
        <v>0.93772893772902</v>
      </c>
      <c r="J1316" s="6" t="n">
        <f aca="false">IF(OR(B1316&lt;Rules!$B$2,B1316&gt;Rules!$B$3,ABS(I1316)&gt;Rules!$B$4,OR(B1317&lt;Rules!$B$2,B1317&gt;Rules!$B$3,ABS(I1317)&gt;Rules!$B$4)),1,0)</f>
        <v>0</v>
      </c>
      <c r="K1316" s="6" t="str">
        <f aca="false">IF(F1316=1,COUNTIF($F$2:F1316,1),"")</f>
        <v/>
      </c>
    </row>
    <row r="1317" customFormat="false" ht="15" hidden="false" customHeight="false" outlineLevel="0" collapsed="false">
      <c r="A1317" s="6" t="n">
        <v>10425.368</v>
      </c>
      <c r="B1317" s="6" t="n">
        <v>1.8043956043956</v>
      </c>
      <c r="C1317" s="6" t="n">
        <v>87</v>
      </c>
      <c r="D1317" s="6" t="n">
        <v>-1</v>
      </c>
      <c r="E1317" s="6" t="n">
        <v>1.80879120879121</v>
      </c>
      <c r="F1317" s="6" t="n">
        <v>0</v>
      </c>
      <c r="G1317" s="6" t="n">
        <v>0</v>
      </c>
      <c r="H1317" s="6" t="str">
        <f aca="false">IF(AND(A1317&gt;=Stimuli!$B$2,A1317&lt;=Stimuli!$C$2),Stimuli!$A$2,IF(AND(A1317&gt;=Stimuli!$B$3,A1317&lt;=Stimuli!$C$3),Stimuli!$A$3,IF(AND(A1317&gt;=Stimuli!$B$4,A1317&lt;=Stimuli!$C$4),Stimuli!$A$4,"")))</f>
        <v>01 Quiet baseline (60s)</v>
      </c>
      <c r="I1317" s="6" t="n">
        <f aca="false">(B1317-B1316)/((A1317-A1316)/1000)</f>
        <v>-0.93772893772902</v>
      </c>
      <c r="J1317" s="6" t="n">
        <f aca="false">IF(OR(B1317&lt;Rules!$B$2,B1317&gt;Rules!$B$3,ABS(I1317)&gt;Rules!$B$4,OR(B1318&lt;Rules!$B$2,B1318&gt;Rules!$B$3,ABS(I1318)&gt;Rules!$B$4)),1,0)</f>
        <v>0</v>
      </c>
      <c r="K1317" s="6" t="str">
        <f aca="false">IF(F1317=1,COUNTIF($F$2:F1317,1),"")</f>
        <v/>
      </c>
    </row>
    <row r="1318" customFormat="false" ht="15" hidden="false" customHeight="false" outlineLevel="0" collapsed="false">
      <c r="A1318" s="6" t="n">
        <v>10433.1805</v>
      </c>
      <c r="B1318" s="6" t="n">
        <v>1.81172161172161</v>
      </c>
      <c r="C1318" s="6" t="n">
        <v>87</v>
      </c>
      <c r="D1318" s="6" t="n">
        <v>-1</v>
      </c>
      <c r="E1318" s="6" t="n">
        <v>1.80879120879121</v>
      </c>
      <c r="F1318" s="6" t="n">
        <v>0</v>
      </c>
      <c r="G1318" s="6" t="n">
        <v>0</v>
      </c>
      <c r="H1318" s="6" t="str">
        <f aca="false">IF(AND(A1318&gt;=Stimuli!$B$2,A1318&lt;=Stimuli!$C$2),Stimuli!$A$2,IF(AND(A1318&gt;=Stimuli!$B$3,A1318&lt;=Stimuli!$C$3),Stimuli!$A$3,IF(AND(A1318&gt;=Stimuli!$B$4,A1318&lt;=Stimuli!$C$4),Stimuli!$A$4,"")))</f>
        <v>01 Quiet baseline (60s)</v>
      </c>
      <c r="I1318" s="6" t="n">
        <f aca="false">(B1318-B1317)/((A1318-A1317)/1000)</f>
        <v>0.93772893772902</v>
      </c>
      <c r="J1318" s="6" t="n">
        <f aca="false">IF(OR(B1318&lt;Rules!$B$2,B1318&gt;Rules!$B$3,ABS(I1318)&gt;Rules!$B$4,OR(B1319&lt;Rules!$B$2,B1319&gt;Rules!$B$3,ABS(I1319)&gt;Rules!$B$4)),1,0)</f>
        <v>0</v>
      </c>
      <c r="K1318" s="6" t="str">
        <f aca="false">IF(F1318=1,COUNTIF($F$2:F1318,1),"")</f>
        <v/>
      </c>
    </row>
    <row r="1319" customFormat="false" ht="15" hidden="false" customHeight="false" outlineLevel="0" collapsed="false">
      <c r="A1319" s="6" t="n">
        <v>10440.993</v>
      </c>
      <c r="B1319" s="6" t="n">
        <v>1.80586080586081</v>
      </c>
      <c r="C1319" s="6" t="n">
        <v>87</v>
      </c>
      <c r="D1319" s="6" t="n">
        <v>-1</v>
      </c>
      <c r="E1319" s="6" t="n">
        <v>1.80732600732601</v>
      </c>
      <c r="F1319" s="6" t="n">
        <v>0</v>
      </c>
      <c r="G1319" s="6" t="n">
        <v>0</v>
      </c>
      <c r="H1319" s="6" t="str">
        <f aca="false">IF(AND(A1319&gt;=Stimuli!$B$2,A1319&lt;=Stimuli!$C$2),Stimuli!$A$2,IF(AND(A1319&gt;=Stimuli!$B$3,A1319&lt;=Stimuli!$C$3),Stimuli!$A$3,IF(AND(A1319&gt;=Stimuli!$B$4,A1319&lt;=Stimuli!$C$4),Stimuli!$A$4,"")))</f>
        <v>01 Quiet baseline (60s)</v>
      </c>
      <c r="I1319" s="6" t="n">
        <f aca="false">(B1319-B1318)/((A1319-A1318)/1000)</f>
        <v>-0.750183150183148</v>
      </c>
      <c r="J1319" s="6" t="n">
        <f aca="false">IF(OR(B1319&lt;Rules!$B$2,B1319&gt;Rules!$B$3,ABS(I1319)&gt;Rules!$B$4,OR(B1320&lt;Rules!$B$2,B1320&gt;Rules!$B$3,ABS(I1320)&gt;Rules!$B$4)),1,0)</f>
        <v>0</v>
      </c>
      <c r="K1319" s="6" t="str">
        <f aca="false">IF(F1319=1,COUNTIF($F$2:F1319,1),"")</f>
        <v/>
      </c>
    </row>
    <row r="1320" customFormat="false" ht="15" hidden="false" customHeight="false" outlineLevel="0" collapsed="false">
      <c r="A1320" s="6" t="n">
        <v>10448.8055</v>
      </c>
      <c r="B1320" s="6" t="n">
        <v>1.81318681318681</v>
      </c>
      <c r="C1320" s="6" t="n">
        <v>87</v>
      </c>
      <c r="D1320" s="6" t="n">
        <v>-1</v>
      </c>
      <c r="E1320" s="6" t="n">
        <v>1.80732600732601</v>
      </c>
      <c r="F1320" s="6" t="n">
        <v>0</v>
      </c>
      <c r="G1320" s="6" t="n">
        <v>0</v>
      </c>
      <c r="H1320" s="6" t="str">
        <f aca="false">IF(AND(A1320&gt;=Stimuli!$B$2,A1320&lt;=Stimuli!$C$2),Stimuli!$A$2,IF(AND(A1320&gt;=Stimuli!$B$3,A1320&lt;=Stimuli!$C$3),Stimuli!$A$3,IF(AND(A1320&gt;=Stimuli!$B$4,A1320&lt;=Stimuli!$C$4),Stimuli!$A$4,"")))</f>
        <v>01 Quiet baseline (60s)</v>
      </c>
      <c r="I1320" s="6" t="n">
        <f aca="false">(B1320-B1319)/((A1320-A1319)/1000)</f>
        <v>0.937728937728878</v>
      </c>
      <c r="J1320" s="6" t="n">
        <f aca="false">IF(OR(B1320&lt;Rules!$B$2,B1320&gt;Rules!$B$3,ABS(I1320)&gt;Rules!$B$4,OR(B1321&lt;Rules!$B$2,B1321&gt;Rules!$B$3,ABS(I1321)&gt;Rules!$B$4)),1,0)</f>
        <v>0</v>
      </c>
      <c r="K1320" s="6" t="str">
        <f aca="false">IF(F1320=1,COUNTIF($F$2:F1320,1),"")</f>
        <v/>
      </c>
    </row>
    <row r="1321" customFormat="false" ht="15" hidden="false" customHeight="false" outlineLevel="0" collapsed="false">
      <c r="A1321" s="6" t="n">
        <v>10456.618</v>
      </c>
      <c r="B1321" s="6" t="n">
        <v>1.80732600732601</v>
      </c>
      <c r="C1321" s="6" t="n">
        <v>87</v>
      </c>
      <c r="D1321" s="6" t="n">
        <v>-1</v>
      </c>
      <c r="E1321" s="6" t="n">
        <v>1.80732600732601</v>
      </c>
      <c r="F1321" s="6" t="n">
        <v>0</v>
      </c>
      <c r="G1321" s="6" t="n">
        <v>0</v>
      </c>
      <c r="H1321" s="6" t="str">
        <f aca="false">IF(AND(A1321&gt;=Stimuli!$B$2,A1321&lt;=Stimuli!$C$2),Stimuli!$A$2,IF(AND(A1321&gt;=Stimuli!$B$3,A1321&lt;=Stimuli!$C$3),Stimuli!$A$3,IF(AND(A1321&gt;=Stimuli!$B$4,A1321&lt;=Stimuli!$C$4),Stimuli!$A$4,"")))</f>
        <v>01 Quiet baseline (60s)</v>
      </c>
      <c r="I1321" s="6" t="n">
        <f aca="false">(B1321-B1320)/((A1321-A1320)/1000)</f>
        <v>-0.750183150183034</v>
      </c>
      <c r="J1321" s="6" t="n">
        <f aca="false">IF(OR(B1321&lt;Rules!$B$2,B1321&gt;Rules!$B$3,ABS(I1321)&gt;Rules!$B$4,OR(B1322&lt;Rules!$B$2,B1322&gt;Rules!$B$3,ABS(I1322)&gt;Rules!$B$4)),1,0)</f>
        <v>0</v>
      </c>
      <c r="K1321" s="6" t="str">
        <f aca="false">IF(F1321=1,COUNTIF($F$2:F1321,1),"")</f>
        <v/>
      </c>
    </row>
    <row r="1322" customFormat="false" ht="15" hidden="false" customHeight="false" outlineLevel="0" collapsed="false">
      <c r="A1322" s="6" t="n">
        <v>10464.4305</v>
      </c>
      <c r="B1322" s="6" t="n">
        <v>1.81318681318681</v>
      </c>
      <c r="C1322" s="6" t="n">
        <v>87</v>
      </c>
      <c r="D1322" s="6" t="n">
        <v>-1</v>
      </c>
      <c r="E1322" s="6" t="n">
        <v>1.80732600732601</v>
      </c>
      <c r="F1322" s="6" t="n">
        <v>0</v>
      </c>
      <c r="G1322" s="6" t="n">
        <v>0</v>
      </c>
      <c r="H1322" s="6" t="str">
        <f aca="false">IF(AND(A1322&gt;=Stimuli!$B$2,A1322&lt;=Stimuli!$C$2),Stimuli!$A$2,IF(AND(A1322&gt;=Stimuli!$B$3,A1322&lt;=Stimuli!$C$3),Stimuli!$A$3,IF(AND(A1322&gt;=Stimuli!$B$4,A1322&lt;=Stimuli!$C$4),Stimuli!$A$4,"")))</f>
        <v>01 Quiet baseline (60s)</v>
      </c>
      <c r="I1322" s="6" t="n">
        <f aca="false">(B1322-B1321)/((A1322-A1321)/1000)</f>
        <v>0.750183150183034</v>
      </c>
      <c r="J1322" s="6" t="n">
        <f aca="false">IF(OR(B1322&lt;Rules!$B$2,B1322&gt;Rules!$B$3,ABS(I1322)&gt;Rules!$B$4,OR(B1323&lt;Rules!$B$2,B1323&gt;Rules!$B$3,ABS(I1323)&gt;Rules!$B$4)),1,0)</f>
        <v>0</v>
      </c>
      <c r="K1322" s="6" t="str">
        <f aca="false">IF(F1322=1,COUNTIF($F$2:F1322,1),"")</f>
        <v/>
      </c>
    </row>
    <row r="1323" customFormat="false" ht="15" hidden="false" customHeight="false" outlineLevel="0" collapsed="false">
      <c r="A1323" s="6" t="n">
        <v>10472.243</v>
      </c>
      <c r="B1323" s="6" t="n">
        <v>1.80879120879121</v>
      </c>
      <c r="C1323" s="6" t="n">
        <v>87</v>
      </c>
      <c r="D1323" s="6" t="n">
        <v>-1</v>
      </c>
      <c r="E1323" s="6" t="n">
        <v>1.80732600732601</v>
      </c>
      <c r="F1323" s="6" t="n">
        <v>0</v>
      </c>
      <c r="G1323" s="6" t="n">
        <v>0</v>
      </c>
      <c r="H1323" s="6" t="str">
        <f aca="false">IF(AND(A1323&gt;=Stimuli!$B$2,A1323&lt;=Stimuli!$C$2),Stimuli!$A$2,IF(AND(A1323&gt;=Stimuli!$B$3,A1323&lt;=Stimuli!$C$3),Stimuli!$A$3,IF(AND(A1323&gt;=Stimuli!$B$4,A1323&lt;=Stimuli!$C$4),Stimuli!$A$4,"")))</f>
        <v>01 Quiet baseline (60s)</v>
      </c>
      <c r="I1323" s="6" t="n">
        <f aca="false">(B1323-B1322)/((A1323-A1322)/1000)</f>
        <v>-0.562637362637304</v>
      </c>
      <c r="J1323" s="6" t="n">
        <f aca="false">IF(OR(B1323&lt;Rules!$B$2,B1323&gt;Rules!$B$3,ABS(I1323)&gt;Rules!$B$4,OR(B1324&lt;Rules!$B$2,B1324&gt;Rules!$B$3,ABS(I1324)&gt;Rules!$B$4)),1,0)</f>
        <v>0</v>
      </c>
      <c r="K1323" s="6" t="str">
        <f aca="false">IF(F1323=1,COUNTIF($F$2:F1323,1),"")</f>
        <v/>
      </c>
    </row>
    <row r="1324" customFormat="false" ht="15" hidden="false" customHeight="false" outlineLevel="0" collapsed="false">
      <c r="A1324" s="6" t="n">
        <v>10480.0555</v>
      </c>
      <c r="B1324" s="6" t="n">
        <v>1.81318681318681</v>
      </c>
      <c r="C1324" s="6" t="n">
        <v>87</v>
      </c>
      <c r="D1324" s="6" t="n">
        <v>-1</v>
      </c>
      <c r="E1324" s="6" t="n">
        <v>1.80732600732601</v>
      </c>
      <c r="F1324" s="6" t="n">
        <v>0</v>
      </c>
      <c r="G1324" s="6" t="n">
        <v>0</v>
      </c>
      <c r="H1324" s="6" t="str">
        <f aca="false">IF(AND(A1324&gt;=Stimuli!$B$2,A1324&lt;=Stimuli!$C$2),Stimuli!$A$2,IF(AND(A1324&gt;=Stimuli!$B$3,A1324&lt;=Stimuli!$C$3),Stimuli!$A$3,IF(AND(A1324&gt;=Stimuli!$B$4,A1324&lt;=Stimuli!$C$4),Stimuli!$A$4,"")))</f>
        <v>01 Quiet baseline (60s)</v>
      </c>
      <c r="I1324" s="6" t="n">
        <f aca="false">(B1324-B1323)/((A1324-A1323)/1000)</f>
        <v>0.562637362637304</v>
      </c>
      <c r="J1324" s="6" t="n">
        <f aca="false">IF(OR(B1324&lt;Rules!$B$2,B1324&gt;Rules!$B$3,ABS(I1324)&gt;Rules!$B$4,OR(B1325&lt;Rules!$B$2,B1325&gt;Rules!$B$3,ABS(I1325)&gt;Rules!$B$4)),1,0)</f>
        <v>0</v>
      </c>
      <c r="K1324" s="6" t="str">
        <f aca="false">IF(F1324=1,COUNTIF($F$2:F1324,1),"")</f>
        <v/>
      </c>
    </row>
    <row r="1325" customFormat="false" ht="15" hidden="false" customHeight="false" outlineLevel="0" collapsed="false">
      <c r="A1325" s="6" t="n">
        <v>10487.868</v>
      </c>
      <c r="B1325" s="6" t="n">
        <v>1.81025641025641</v>
      </c>
      <c r="C1325" s="6" t="n">
        <v>87</v>
      </c>
      <c r="D1325" s="6" t="n">
        <v>-1</v>
      </c>
      <c r="E1325" s="6" t="n">
        <v>1.80732600732601</v>
      </c>
      <c r="F1325" s="6" t="n">
        <v>0</v>
      </c>
      <c r="G1325" s="6" t="n">
        <v>0</v>
      </c>
      <c r="H1325" s="6" t="str">
        <f aca="false">IF(AND(A1325&gt;=Stimuli!$B$2,A1325&lt;=Stimuli!$C$2),Stimuli!$A$2,IF(AND(A1325&gt;=Stimuli!$B$3,A1325&lt;=Stimuli!$C$3),Stimuli!$A$3,IF(AND(A1325&gt;=Stimuli!$B$4,A1325&lt;=Stimuli!$C$4),Stimuli!$A$4,"")))</f>
        <v>01 Quiet baseline (60s)</v>
      </c>
      <c r="I1325" s="6" t="n">
        <f aca="false">(B1325-B1324)/((A1325-A1324)/1000)</f>
        <v>-0.375091575091574</v>
      </c>
      <c r="J1325" s="6" t="n">
        <f aca="false">IF(OR(B1325&lt;Rules!$B$2,B1325&gt;Rules!$B$3,ABS(I1325)&gt;Rules!$B$4,OR(B1326&lt;Rules!$B$2,B1326&gt;Rules!$B$3,ABS(I1326)&gt;Rules!$B$4)),1,0)</f>
        <v>0</v>
      </c>
      <c r="K1325" s="6" t="str">
        <f aca="false">IF(F1325=1,COUNTIF($F$2:F1325,1),"")</f>
        <v/>
      </c>
    </row>
    <row r="1326" customFormat="false" ht="15" hidden="false" customHeight="false" outlineLevel="0" collapsed="false">
      <c r="A1326" s="6" t="n">
        <v>10495.6805</v>
      </c>
      <c r="B1326" s="6" t="n">
        <v>1.81172161172161</v>
      </c>
      <c r="C1326" s="6" t="n">
        <v>87</v>
      </c>
      <c r="D1326" s="6" t="n">
        <v>-1</v>
      </c>
      <c r="E1326" s="6" t="n">
        <v>1.80732600732601</v>
      </c>
      <c r="F1326" s="6" t="n">
        <v>0</v>
      </c>
      <c r="G1326" s="6" t="n">
        <v>0</v>
      </c>
      <c r="H1326" s="6" t="str">
        <f aca="false">IF(AND(A1326&gt;=Stimuli!$B$2,A1326&lt;=Stimuli!$C$2),Stimuli!$A$2,IF(AND(A1326&gt;=Stimuli!$B$3,A1326&lt;=Stimuli!$C$3),Stimuli!$A$3,IF(AND(A1326&gt;=Stimuli!$B$4,A1326&lt;=Stimuli!$C$4),Stimuli!$A$4,"")))</f>
        <v>01 Quiet baseline (60s)</v>
      </c>
      <c r="I1326" s="6" t="n">
        <f aca="false">(B1326-B1325)/((A1326-A1325)/1000)</f>
        <v>0.187545787545844</v>
      </c>
      <c r="J1326" s="6" t="n">
        <f aca="false">IF(OR(B1326&lt;Rules!$B$2,B1326&gt;Rules!$B$3,ABS(I1326)&gt;Rules!$B$4,OR(B1327&lt;Rules!$B$2,B1327&gt;Rules!$B$3,ABS(I1327)&gt;Rules!$B$4)),1,0)</f>
        <v>0</v>
      </c>
      <c r="K1326" s="6" t="str">
        <f aca="false">IF(F1326=1,COUNTIF($F$2:F1326,1),"")</f>
        <v/>
      </c>
    </row>
    <row r="1327" customFormat="false" ht="15" hidden="false" customHeight="false" outlineLevel="0" collapsed="false">
      <c r="A1327" s="6" t="n">
        <v>10503.493</v>
      </c>
      <c r="B1327" s="6" t="n">
        <v>1.81318681318681</v>
      </c>
      <c r="C1327" s="6" t="n">
        <v>87</v>
      </c>
      <c r="D1327" s="6" t="n">
        <v>-1</v>
      </c>
      <c r="E1327" s="6" t="n">
        <v>1.80586080586081</v>
      </c>
      <c r="F1327" s="6" t="n">
        <v>0</v>
      </c>
      <c r="G1327" s="6" t="n">
        <v>0</v>
      </c>
      <c r="H1327" s="6" t="str">
        <f aca="false">IF(AND(A1327&gt;=Stimuli!$B$2,A1327&lt;=Stimuli!$C$2),Stimuli!$A$2,IF(AND(A1327&gt;=Stimuli!$B$3,A1327&lt;=Stimuli!$C$3),Stimuli!$A$3,IF(AND(A1327&gt;=Stimuli!$B$4,A1327&lt;=Stimuli!$C$4),Stimuli!$A$4,"")))</f>
        <v>01 Quiet baseline (60s)</v>
      </c>
      <c r="I1327" s="6" t="n">
        <f aca="false">(B1327-B1326)/((A1327-A1326)/1000)</f>
        <v>0.18754578754573</v>
      </c>
      <c r="J1327" s="6" t="n">
        <f aca="false">IF(OR(B1327&lt;Rules!$B$2,B1327&gt;Rules!$B$3,ABS(I1327)&gt;Rules!$B$4,OR(B1328&lt;Rules!$B$2,B1328&gt;Rules!$B$3,ABS(I1328)&gt;Rules!$B$4)),1,0)</f>
        <v>0</v>
      </c>
      <c r="K1327" s="6" t="str">
        <f aca="false">IF(F1327=1,COUNTIF($F$2:F1327,1),"")</f>
        <v/>
      </c>
    </row>
    <row r="1328" customFormat="false" ht="15" hidden="false" customHeight="false" outlineLevel="0" collapsed="false">
      <c r="A1328" s="6" t="n">
        <v>10511.3055</v>
      </c>
      <c r="B1328" s="6" t="n">
        <v>1.81172161172161</v>
      </c>
      <c r="C1328" s="6" t="n">
        <v>87</v>
      </c>
      <c r="D1328" s="6" t="n">
        <v>-1</v>
      </c>
      <c r="E1328" s="6" t="n">
        <v>1.80586080586081</v>
      </c>
      <c r="F1328" s="6" t="n">
        <v>0</v>
      </c>
      <c r="G1328" s="6" t="n">
        <v>0</v>
      </c>
      <c r="H1328" s="6" t="str">
        <f aca="false">IF(AND(A1328&gt;=Stimuli!$B$2,A1328&lt;=Stimuli!$C$2),Stimuli!$A$2,IF(AND(A1328&gt;=Stimuli!$B$3,A1328&lt;=Stimuli!$C$3),Stimuli!$A$3,IF(AND(A1328&gt;=Stimuli!$B$4,A1328&lt;=Stimuli!$C$4),Stimuli!$A$4,"")))</f>
        <v>01 Quiet baseline (60s)</v>
      </c>
      <c r="I1328" s="6" t="n">
        <f aca="false">(B1328-B1327)/((A1328-A1327)/1000)</f>
        <v>-0.18754578754573</v>
      </c>
      <c r="J1328" s="6" t="n">
        <f aca="false">IF(OR(B1328&lt;Rules!$B$2,B1328&gt;Rules!$B$3,ABS(I1328)&gt;Rules!$B$4,OR(B1329&lt;Rules!$B$2,B1329&gt;Rules!$B$3,ABS(I1329)&gt;Rules!$B$4)),1,0)</f>
        <v>0</v>
      </c>
      <c r="K1328" s="6" t="str">
        <f aca="false">IF(F1328=1,COUNTIF($F$2:F1328,1),"")</f>
        <v/>
      </c>
    </row>
    <row r="1329" customFormat="false" ht="15" hidden="false" customHeight="false" outlineLevel="0" collapsed="false">
      <c r="A1329" s="6" t="n">
        <v>10519.118</v>
      </c>
      <c r="B1329" s="6" t="n">
        <v>1.81611721611722</v>
      </c>
      <c r="C1329" s="6" t="n">
        <v>87</v>
      </c>
      <c r="D1329" s="6" t="n">
        <v>-1</v>
      </c>
      <c r="E1329" s="6" t="n">
        <v>1.80586080586081</v>
      </c>
      <c r="F1329" s="6" t="n">
        <v>0</v>
      </c>
      <c r="G1329" s="6" t="n">
        <v>0</v>
      </c>
      <c r="H1329" s="6" t="str">
        <f aca="false">IF(AND(A1329&gt;=Stimuli!$B$2,A1329&lt;=Stimuli!$C$2),Stimuli!$A$2,IF(AND(A1329&gt;=Stimuli!$B$3,A1329&lt;=Stimuli!$C$3),Stimuli!$A$3,IF(AND(A1329&gt;=Stimuli!$B$4,A1329&lt;=Stimuli!$C$4),Stimuli!$A$4,"")))</f>
        <v>01 Quiet baseline (60s)</v>
      </c>
      <c r="I1329" s="6" t="n">
        <f aca="false">(B1329-B1328)/((A1329-A1328)/1000)</f>
        <v>0.562637362637332</v>
      </c>
      <c r="J1329" s="6" t="n">
        <f aca="false">IF(OR(B1329&lt;Rules!$B$2,B1329&gt;Rules!$B$3,ABS(I1329)&gt;Rules!$B$4,OR(B1330&lt;Rules!$B$2,B1330&gt;Rules!$B$3,ABS(I1330)&gt;Rules!$B$4)),1,0)</f>
        <v>0</v>
      </c>
      <c r="K1329" s="6" t="str">
        <f aca="false">IF(F1329=1,COUNTIF($F$2:F1329,1),"")</f>
        <v/>
      </c>
    </row>
    <row r="1330" customFormat="false" ht="15" hidden="false" customHeight="false" outlineLevel="0" collapsed="false">
      <c r="A1330" s="6" t="n">
        <v>10526.9305</v>
      </c>
      <c r="B1330" s="6" t="n">
        <v>1.81172161172161</v>
      </c>
      <c r="C1330" s="6" t="n">
        <v>87</v>
      </c>
      <c r="D1330" s="6" t="n">
        <v>-1</v>
      </c>
      <c r="E1330" s="6" t="n">
        <v>1.80586080586081</v>
      </c>
      <c r="F1330" s="6" t="n">
        <v>0</v>
      </c>
      <c r="G1330" s="6" t="n">
        <v>0</v>
      </c>
      <c r="H1330" s="6" t="str">
        <f aca="false">IF(AND(A1330&gt;=Stimuli!$B$2,A1330&lt;=Stimuli!$C$2),Stimuli!$A$2,IF(AND(A1330&gt;=Stimuli!$B$3,A1330&lt;=Stimuli!$C$3),Stimuli!$A$3,IF(AND(A1330&gt;=Stimuli!$B$4,A1330&lt;=Stimuli!$C$4),Stimuli!$A$4,"")))</f>
        <v>01 Quiet baseline (60s)</v>
      </c>
      <c r="I1330" s="6" t="n">
        <f aca="false">(B1330-B1329)/((A1330-A1329)/1000)</f>
        <v>-0.562637362637332</v>
      </c>
      <c r="J1330" s="6" t="n">
        <f aca="false">IF(OR(B1330&lt;Rules!$B$2,B1330&gt;Rules!$B$3,ABS(I1330)&gt;Rules!$B$4,OR(B1331&lt;Rules!$B$2,B1331&gt;Rules!$B$3,ABS(I1331)&gt;Rules!$B$4)),1,0)</f>
        <v>0</v>
      </c>
      <c r="K1330" s="6" t="str">
        <f aca="false">IF(F1330=1,COUNTIF($F$2:F1330,1),"")</f>
        <v/>
      </c>
    </row>
    <row r="1331" customFormat="false" ht="15" hidden="false" customHeight="false" outlineLevel="0" collapsed="false">
      <c r="A1331" s="6" t="n">
        <v>10534.743</v>
      </c>
      <c r="B1331" s="6" t="n">
        <v>1.81611721611722</v>
      </c>
      <c r="C1331" s="6" t="n">
        <v>87</v>
      </c>
      <c r="D1331" s="6" t="n">
        <v>-1</v>
      </c>
      <c r="E1331" s="6" t="n">
        <v>1.80586080586081</v>
      </c>
      <c r="F1331" s="6" t="n">
        <v>0</v>
      </c>
      <c r="G1331" s="6" t="n">
        <v>0</v>
      </c>
      <c r="H1331" s="6" t="str">
        <f aca="false">IF(AND(A1331&gt;=Stimuli!$B$2,A1331&lt;=Stimuli!$C$2),Stimuli!$A$2,IF(AND(A1331&gt;=Stimuli!$B$3,A1331&lt;=Stimuli!$C$3),Stimuli!$A$3,IF(AND(A1331&gt;=Stimuli!$B$4,A1331&lt;=Stimuli!$C$4),Stimuli!$A$4,"")))</f>
        <v>01 Quiet baseline (60s)</v>
      </c>
      <c r="I1331" s="6" t="n">
        <f aca="false">(B1331-B1330)/((A1331-A1330)/1000)</f>
        <v>0.562637362637332</v>
      </c>
      <c r="J1331" s="6" t="n">
        <f aca="false">IF(OR(B1331&lt;Rules!$B$2,B1331&gt;Rules!$B$3,ABS(I1331)&gt;Rules!$B$4,OR(B1332&lt;Rules!$B$2,B1332&gt;Rules!$B$3,ABS(I1332)&gt;Rules!$B$4)),1,0)</f>
        <v>0</v>
      </c>
      <c r="K1331" s="6" t="str">
        <f aca="false">IF(F1331=1,COUNTIF($F$2:F1331,1),"")</f>
        <v/>
      </c>
    </row>
    <row r="1332" customFormat="false" ht="15" hidden="false" customHeight="false" outlineLevel="0" collapsed="false">
      <c r="A1332" s="6" t="n">
        <v>10542.5555</v>
      </c>
      <c r="B1332" s="6" t="n">
        <v>1.81172161172161</v>
      </c>
      <c r="C1332" s="6" t="n">
        <v>87</v>
      </c>
      <c r="D1332" s="6" t="n">
        <v>-1</v>
      </c>
      <c r="E1332" s="6" t="n">
        <v>1.80586080586081</v>
      </c>
      <c r="F1332" s="6" t="n">
        <v>0</v>
      </c>
      <c r="G1332" s="6" t="n">
        <v>0</v>
      </c>
      <c r="H1332" s="6" t="str">
        <f aca="false">IF(AND(A1332&gt;=Stimuli!$B$2,A1332&lt;=Stimuli!$C$2),Stimuli!$A$2,IF(AND(A1332&gt;=Stimuli!$B$3,A1332&lt;=Stimuli!$C$3),Stimuli!$A$3,IF(AND(A1332&gt;=Stimuli!$B$4,A1332&lt;=Stimuli!$C$4),Stimuli!$A$4,"")))</f>
        <v>01 Quiet baseline (60s)</v>
      </c>
      <c r="I1332" s="6" t="n">
        <f aca="false">(B1332-B1331)/((A1332-A1331)/1000)</f>
        <v>-0.562637362637332</v>
      </c>
      <c r="J1332" s="6" t="n">
        <f aca="false">IF(OR(B1332&lt;Rules!$B$2,B1332&gt;Rules!$B$3,ABS(I1332)&gt;Rules!$B$4,OR(B1333&lt;Rules!$B$2,B1333&gt;Rules!$B$3,ABS(I1333)&gt;Rules!$B$4)),1,0)</f>
        <v>0</v>
      </c>
      <c r="K1332" s="6" t="str">
        <f aca="false">IF(F1332=1,COUNTIF($F$2:F1332,1),"")</f>
        <v/>
      </c>
    </row>
    <row r="1333" customFormat="false" ht="15" hidden="false" customHeight="false" outlineLevel="0" collapsed="false">
      <c r="A1333" s="6" t="n">
        <v>10550.368</v>
      </c>
      <c r="B1333" s="6" t="n">
        <v>1.81904761904762</v>
      </c>
      <c r="C1333" s="6" t="n">
        <v>87</v>
      </c>
      <c r="D1333" s="6" t="n">
        <v>-1</v>
      </c>
      <c r="E1333" s="6" t="n">
        <v>1.80586080586081</v>
      </c>
      <c r="F1333" s="6" t="n">
        <v>0</v>
      </c>
      <c r="G1333" s="6" t="n">
        <v>0</v>
      </c>
      <c r="H1333" s="6" t="str">
        <f aca="false">IF(AND(A1333&gt;=Stimuli!$B$2,A1333&lt;=Stimuli!$C$2),Stimuli!$A$2,IF(AND(A1333&gt;=Stimuli!$B$3,A1333&lt;=Stimuli!$C$3),Stimuli!$A$3,IF(AND(A1333&gt;=Stimuli!$B$4,A1333&lt;=Stimuli!$C$4),Stimuli!$A$4,"")))</f>
        <v>01 Quiet baseline (60s)</v>
      </c>
      <c r="I1333" s="6" t="n">
        <f aca="false">(B1333-B1332)/((A1333-A1332)/1000)</f>
        <v>0.937728937728906</v>
      </c>
      <c r="J1333" s="6" t="n">
        <f aca="false">IF(OR(B1333&lt;Rules!$B$2,B1333&gt;Rules!$B$3,ABS(I1333)&gt;Rules!$B$4,OR(B1334&lt;Rules!$B$2,B1334&gt;Rules!$B$3,ABS(I1334)&gt;Rules!$B$4)),1,0)</f>
        <v>0</v>
      </c>
      <c r="K1333" s="6" t="str">
        <f aca="false">IF(F1333=1,COUNTIF($F$2:F1333,1),"")</f>
        <v/>
      </c>
    </row>
    <row r="1334" customFormat="false" ht="15" hidden="false" customHeight="false" outlineLevel="0" collapsed="false">
      <c r="A1334" s="6" t="n">
        <v>10558.1805</v>
      </c>
      <c r="B1334" s="6" t="n">
        <v>1.81318681318681</v>
      </c>
      <c r="C1334" s="6" t="n">
        <v>87</v>
      </c>
      <c r="D1334" s="6" t="n">
        <v>-1</v>
      </c>
      <c r="E1334" s="6" t="n">
        <v>1.80586080586081</v>
      </c>
      <c r="F1334" s="6" t="n">
        <v>0</v>
      </c>
      <c r="G1334" s="6" t="n">
        <v>0</v>
      </c>
      <c r="H1334" s="6" t="str">
        <f aca="false">IF(AND(A1334&gt;=Stimuli!$B$2,A1334&lt;=Stimuli!$C$2),Stimuli!$A$2,IF(AND(A1334&gt;=Stimuli!$B$3,A1334&lt;=Stimuli!$C$3),Stimuli!$A$3,IF(AND(A1334&gt;=Stimuli!$B$4,A1334&lt;=Stimuli!$C$4),Stimuli!$A$4,"")))</f>
        <v>01 Quiet baseline (60s)</v>
      </c>
      <c r="I1334" s="6" t="n">
        <f aca="false">(B1334-B1333)/((A1334-A1333)/1000)</f>
        <v>-0.750183150183176</v>
      </c>
      <c r="J1334" s="6" t="n">
        <f aca="false">IF(OR(B1334&lt;Rules!$B$2,B1334&gt;Rules!$B$3,ABS(I1334)&gt;Rules!$B$4,OR(B1335&lt;Rules!$B$2,B1335&gt;Rules!$B$3,ABS(I1335)&gt;Rules!$B$4)),1,0)</f>
        <v>0</v>
      </c>
      <c r="K1334" s="6" t="str">
        <f aca="false">IF(F1334=1,COUNTIF($F$2:F1334,1),"")</f>
        <v/>
      </c>
    </row>
    <row r="1335" customFormat="false" ht="15" hidden="false" customHeight="false" outlineLevel="0" collapsed="false">
      <c r="A1335" s="6" t="n">
        <v>10565.993</v>
      </c>
      <c r="B1335" s="6" t="n">
        <v>1.81904761904762</v>
      </c>
      <c r="C1335" s="6" t="n">
        <v>87</v>
      </c>
      <c r="D1335" s="6" t="n">
        <v>-1</v>
      </c>
      <c r="E1335" s="6" t="n">
        <v>1.80586080586081</v>
      </c>
      <c r="F1335" s="6" t="n">
        <v>0</v>
      </c>
      <c r="G1335" s="6" t="n">
        <v>0</v>
      </c>
      <c r="H1335" s="6" t="str">
        <f aca="false">IF(AND(A1335&gt;=Stimuli!$B$2,A1335&lt;=Stimuli!$C$2),Stimuli!$A$2,IF(AND(A1335&gt;=Stimuli!$B$3,A1335&lt;=Stimuli!$C$3),Stimuli!$A$3,IF(AND(A1335&gt;=Stimuli!$B$4,A1335&lt;=Stimuli!$C$4),Stimuli!$A$4,"")))</f>
        <v>01 Quiet baseline (60s)</v>
      </c>
      <c r="I1335" s="6" t="n">
        <f aca="false">(B1335-B1334)/((A1335-A1334)/1000)</f>
        <v>0.750183150183176</v>
      </c>
      <c r="J1335" s="6" t="n">
        <f aca="false">IF(OR(B1335&lt;Rules!$B$2,B1335&gt;Rules!$B$3,ABS(I1335)&gt;Rules!$B$4,OR(B1336&lt;Rules!$B$2,B1336&gt;Rules!$B$3,ABS(I1336)&gt;Rules!$B$4)),1,0)</f>
        <v>0</v>
      </c>
      <c r="K1335" s="6" t="str">
        <f aca="false">IF(F1335=1,COUNTIF($F$2:F1335,1),"")</f>
        <v/>
      </c>
    </row>
    <row r="1336" customFormat="false" ht="15" hidden="false" customHeight="false" outlineLevel="0" collapsed="false">
      <c r="A1336" s="6" t="n">
        <v>10573.8055</v>
      </c>
      <c r="B1336" s="6" t="n">
        <v>1.81465201465201</v>
      </c>
      <c r="C1336" s="6" t="n">
        <v>87</v>
      </c>
      <c r="D1336" s="6" t="n">
        <v>-1</v>
      </c>
      <c r="E1336" s="6" t="n">
        <v>1.80586080586081</v>
      </c>
      <c r="F1336" s="6" t="n">
        <v>0</v>
      </c>
      <c r="G1336" s="6" t="n">
        <v>0</v>
      </c>
      <c r="H1336" s="6" t="str">
        <f aca="false">IF(AND(A1336&gt;=Stimuli!$B$2,A1336&lt;=Stimuli!$C$2),Stimuli!$A$2,IF(AND(A1336&gt;=Stimuli!$B$3,A1336&lt;=Stimuli!$C$3),Stimuli!$A$3,IF(AND(A1336&gt;=Stimuli!$B$4,A1336&lt;=Stimuli!$C$4),Stimuli!$A$4,"")))</f>
        <v>01 Quiet baseline (60s)</v>
      </c>
      <c r="I1336" s="6" t="n">
        <f aca="false">(B1336-B1335)/((A1336-A1335)/1000)</f>
        <v>-0.562637362637446</v>
      </c>
      <c r="J1336" s="6" t="n">
        <f aca="false">IF(OR(B1336&lt;Rules!$B$2,B1336&gt;Rules!$B$3,ABS(I1336)&gt;Rules!$B$4,OR(B1337&lt;Rules!$B$2,B1337&gt;Rules!$B$3,ABS(I1337)&gt;Rules!$B$4)),1,0)</f>
        <v>0</v>
      </c>
      <c r="K1336" s="6" t="str">
        <f aca="false">IF(F1336=1,COUNTIF($F$2:F1336,1),"")</f>
        <v/>
      </c>
    </row>
    <row r="1337" customFormat="false" ht="15" hidden="false" customHeight="false" outlineLevel="0" collapsed="false">
      <c r="A1337" s="6" t="n">
        <v>10581.618</v>
      </c>
      <c r="B1337" s="6" t="n">
        <v>1.82051282051282</v>
      </c>
      <c r="C1337" s="6" t="n">
        <v>87</v>
      </c>
      <c r="D1337" s="6" t="n">
        <v>-1</v>
      </c>
      <c r="E1337" s="6" t="n">
        <v>1.80586080586081</v>
      </c>
      <c r="F1337" s="6" t="n">
        <v>0</v>
      </c>
      <c r="G1337" s="6" t="n">
        <v>0</v>
      </c>
      <c r="H1337" s="6" t="str">
        <f aca="false">IF(AND(A1337&gt;=Stimuli!$B$2,A1337&lt;=Stimuli!$C$2),Stimuli!$A$2,IF(AND(A1337&gt;=Stimuli!$B$3,A1337&lt;=Stimuli!$C$3),Stimuli!$A$3,IF(AND(A1337&gt;=Stimuli!$B$4,A1337&lt;=Stimuli!$C$4),Stimuli!$A$4,"")))</f>
        <v>01 Quiet baseline (60s)</v>
      </c>
      <c r="I1337" s="6" t="n">
        <f aca="false">(B1337-B1336)/((A1337-A1336)/1000)</f>
        <v>0.750183150183176</v>
      </c>
      <c r="J1337" s="6" t="n">
        <f aca="false">IF(OR(B1337&lt;Rules!$B$2,B1337&gt;Rules!$B$3,ABS(I1337)&gt;Rules!$B$4,OR(B1338&lt;Rules!$B$2,B1338&gt;Rules!$B$3,ABS(I1338)&gt;Rules!$B$4)),1,0)</f>
        <v>0</v>
      </c>
      <c r="K1337" s="6" t="str">
        <f aca="false">IF(F1337=1,COUNTIF($F$2:F1337,1),"")</f>
        <v/>
      </c>
    </row>
    <row r="1338" customFormat="false" ht="15" hidden="false" customHeight="false" outlineLevel="0" collapsed="false">
      <c r="A1338" s="6" t="n">
        <v>10589.4305</v>
      </c>
      <c r="B1338" s="6" t="n">
        <v>1.81465201465201</v>
      </c>
      <c r="C1338" s="6" t="n">
        <v>87</v>
      </c>
      <c r="D1338" s="6" t="n">
        <v>-1</v>
      </c>
      <c r="E1338" s="6" t="n">
        <v>1.80586080586081</v>
      </c>
      <c r="F1338" s="6" t="n">
        <v>0</v>
      </c>
      <c r="G1338" s="6" t="n">
        <v>0.0234432234432236</v>
      </c>
      <c r="H1338" s="6" t="str">
        <f aca="false">IF(AND(A1338&gt;=Stimuli!$B$2,A1338&lt;=Stimuli!$C$2),Stimuli!$A$2,IF(AND(A1338&gt;=Stimuli!$B$3,A1338&lt;=Stimuli!$C$3),Stimuli!$A$3,IF(AND(A1338&gt;=Stimuli!$B$4,A1338&lt;=Stimuli!$C$4),Stimuli!$A$4,"")))</f>
        <v>01 Quiet baseline (60s)</v>
      </c>
      <c r="I1338" s="6" t="n">
        <f aca="false">(B1338-B1337)/((A1338-A1337)/1000)</f>
        <v>-0.750183150183176</v>
      </c>
      <c r="J1338" s="6" t="n">
        <f aca="false">IF(OR(B1338&lt;Rules!$B$2,B1338&gt;Rules!$B$3,ABS(I1338)&gt;Rules!$B$4,OR(B1339&lt;Rules!$B$2,B1339&gt;Rules!$B$3,ABS(I1339)&gt;Rules!$B$4)),1,0)</f>
        <v>0</v>
      </c>
      <c r="K1338" s="6" t="str">
        <f aca="false">IF(F1338=1,COUNTIF($F$2:F1338,1),"")</f>
        <v/>
      </c>
    </row>
    <row r="1339" customFormat="false" ht="15" hidden="false" customHeight="false" outlineLevel="0" collapsed="false">
      <c r="A1339" s="6" t="n">
        <v>10597.243</v>
      </c>
      <c r="B1339" s="6" t="n">
        <v>1.82051282051282</v>
      </c>
      <c r="C1339" s="6" t="n">
        <v>87</v>
      </c>
      <c r="D1339" s="6" t="n">
        <v>-1</v>
      </c>
      <c r="E1339" s="6" t="n">
        <v>1.8043956043956</v>
      </c>
      <c r="F1339" s="6" t="n">
        <v>0</v>
      </c>
      <c r="G1339" s="6" t="n">
        <v>0.0234432234432236</v>
      </c>
      <c r="H1339" s="6" t="str">
        <f aca="false">IF(AND(A1339&gt;=Stimuli!$B$2,A1339&lt;=Stimuli!$C$2),Stimuli!$A$2,IF(AND(A1339&gt;=Stimuli!$B$3,A1339&lt;=Stimuli!$C$3),Stimuli!$A$3,IF(AND(A1339&gt;=Stimuli!$B$4,A1339&lt;=Stimuli!$C$4),Stimuli!$A$4,"")))</f>
        <v>01 Quiet baseline (60s)</v>
      </c>
      <c r="I1339" s="6" t="n">
        <f aca="false">(B1339-B1338)/((A1339-A1338)/1000)</f>
        <v>0.750183150183176</v>
      </c>
      <c r="J1339" s="6" t="n">
        <f aca="false">IF(OR(B1339&lt;Rules!$B$2,B1339&gt;Rules!$B$3,ABS(I1339)&gt;Rules!$B$4,OR(B1340&lt;Rules!$B$2,B1340&gt;Rules!$B$3,ABS(I1340)&gt;Rules!$B$4)),1,0)</f>
        <v>0</v>
      </c>
      <c r="K1339" s="6" t="str">
        <f aca="false">IF(F1339=1,COUNTIF($F$2:F1339,1),"")</f>
        <v/>
      </c>
    </row>
    <row r="1340" customFormat="false" ht="15" hidden="false" customHeight="false" outlineLevel="0" collapsed="false">
      <c r="A1340" s="6" t="n">
        <v>10605.0555</v>
      </c>
      <c r="B1340" s="6" t="n">
        <v>1.81611721611722</v>
      </c>
      <c r="C1340" s="6" t="n">
        <v>87</v>
      </c>
      <c r="D1340" s="6" t="n">
        <v>-1</v>
      </c>
      <c r="E1340" s="6" t="n">
        <v>1.8043956043956</v>
      </c>
      <c r="F1340" s="6" t="n">
        <v>0</v>
      </c>
      <c r="G1340" s="6" t="n">
        <v>0.0234432234432236</v>
      </c>
      <c r="H1340" s="6" t="str">
        <f aca="false">IF(AND(A1340&gt;=Stimuli!$B$2,A1340&lt;=Stimuli!$C$2),Stimuli!$A$2,IF(AND(A1340&gt;=Stimuli!$B$3,A1340&lt;=Stimuli!$C$3),Stimuli!$A$3,IF(AND(A1340&gt;=Stimuli!$B$4,A1340&lt;=Stimuli!$C$4),Stimuli!$A$4,"")))</f>
        <v>01 Quiet baseline (60s)</v>
      </c>
      <c r="I1340" s="6" t="n">
        <f aca="false">(B1340-B1339)/((A1340-A1339)/1000)</f>
        <v>-0.562637362637304</v>
      </c>
      <c r="J1340" s="6" t="n">
        <f aca="false">IF(OR(B1340&lt;Rules!$B$2,B1340&gt;Rules!$B$3,ABS(I1340)&gt;Rules!$B$4,OR(B1341&lt;Rules!$B$2,B1341&gt;Rules!$B$3,ABS(I1341)&gt;Rules!$B$4)),1,0)</f>
        <v>0</v>
      </c>
      <c r="K1340" s="6" t="str">
        <f aca="false">IF(F1340=1,COUNTIF($F$2:F1340,1),"")</f>
        <v/>
      </c>
    </row>
    <row r="1341" customFormat="false" ht="15" hidden="false" customHeight="false" outlineLevel="0" collapsed="false">
      <c r="A1341" s="6" t="n">
        <v>10612.868</v>
      </c>
      <c r="B1341" s="6" t="n">
        <v>1.81904761904762</v>
      </c>
      <c r="C1341" s="6" t="n">
        <v>87</v>
      </c>
      <c r="D1341" s="6" t="n">
        <v>-1</v>
      </c>
      <c r="E1341" s="6" t="n">
        <v>1.8043956043956</v>
      </c>
      <c r="F1341" s="6" t="n">
        <v>0</v>
      </c>
      <c r="G1341" s="6" t="n">
        <v>0.0234432234432236</v>
      </c>
      <c r="H1341" s="6" t="str">
        <f aca="false">IF(AND(A1341&gt;=Stimuli!$B$2,A1341&lt;=Stimuli!$C$2),Stimuli!$A$2,IF(AND(A1341&gt;=Stimuli!$B$3,A1341&lt;=Stimuli!$C$3),Stimuli!$A$3,IF(AND(A1341&gt;=Stimuli!$B$4,A1341&lt;=Stimuli!$C$4),Stimuli!$A$4,"")))</f>
        <v>01 Quiet baseline (60s)</v>
      </c>
      <c r="I1341" s="6" t="n">
        <f aca="false">(B1341-B1340)/((A1341-A1340)/1000)</f>
        <v>0.375091575091574</v>
      </c>
      <c r="J1341" s="6" t="n">
        <f aca="false">IF(OR(B1341&lt;Rules!$B$2,B1341&gt;Rules!$B$3,ABS(I1341)&gt;Rules!$B$4,OR(B1342&lt;Rules!$B$2,B1342&gt;Rules!$B$3,ABS(I1342)&gt;Rules!$B$4)),1,0)</f>
        <v>0</v>
      </c>
      <c r="K1341" s="6" t="str">
        <f aca="false">IF(F1341=1,COUNTIF($F$2:F1341,1),"")</f>
        <v/>
      </c>
    </row>
    <row r="1342" customFormat="false" ht="15" hidden="false" customHeight="false" outlineLevel="0" collapsed="false">
      <c r="A1342" s="6" t="n">
        <v>10620.6805</v>
      </c>
      <c r="B1342" s="6" t="n">
        <v>1.81904761904762</v>
      </c>
      <c r="C1342" s="6" t="n">
        <v>87</v>
      </c>
      <c r="D1342" s="6" t="n">
        <v>-1</v>
      </c>
      <c r="E1342" s="6" t="n">
        <v>1.8043956043956</v>
      </c>
      <c r="F1342" s="6" t="n">
        <v>0</v>
      </c>
      <c r="G1342" s="6" t="n">
        <v>0.0234432234432236</v>
      </c>
      <c r="H1342" s="6" t="str">
        <f aca="false">IF(AND(A1342&gt;=Stimuli!$B$2,A1342&lt;=Stimuli!$C$2),Stimuli!$A$2,IF(AND(A1342&gt;=Stimuli!$B$3,A1342&lt;=Stimuli!$C$3),Stimuli!$A$3,IF(AND(A1342&gt;=Stimuli!$B$4,A1342&lt;=Stimuli!$C$4),Stimuli!$A$4,"")))</f>
        <v>01 Quiet baseline (60s)</v>
      </c>
      <c r="I1342" s="6" t="n">
        <f aca="false">(B1342-B1341)/((A1342-A1341)/1000)</f>
        <v>0</v>
      </c>
      <c r="J1342" s="6" t="n">
        <f aca="false">IF(OR(B1342&lt;Rules!$B$2,B1342&gt;Rules!$B$3,ABS(I1342)&gt;Rules!$B$4,OR(B1343&lt;Rules!$B$2,B1343&gt;Rules!$B$3,ABS(I1343)&gt;Rules!$B$4)),1,0)</f>
        <v>0</v>
      </c>
      <c r="K1342" s="6" t="str">
        <f aca="false">IF(F1342=1,COUNTIF($F$2:F1342,1),"")</f>
        <v/>
      </c>
    </row>
    <row r="1343" customFormat="false" ht="15" hidden="false" customHeight="false" outlineLevel="0" collapsed="false">
      <c r="A1343" s="6" t="n">
        <v>10628.493</v>
      </c>
      <c r="B1343" s="6" t="n">
        <v>1.81904761904762</v>
      </c>
      <c r="C1343" s="6" t="n">
        <v>87</v>
      </c>
      <c r="D1343" s="6" t="n">
        <v>-1</v>
      </c>
      <c r="E1343" s="6" t="n">
        <v>1.8043956043956</v>
      </c>
      <c r="F1343" s="6" t="n">
        <v>0</v>
      </c>
      <c r="G1343" s="6" t="n">
        <v>0.0234432234432236</v>
      </c>
      <c r="H1343" s="6" t="str">
        <f aca="false">IF(AND(A1343&gt;=Stimuli!$B$2,A1343&lt;=Stimuli!$C$2),Stimuli!$A$2,IF(AND(A1343&gt;=Stimuli!$B$3,A1343&lt;=Stimuli!$C$3),Stimuli!$A$3,IF(AND(A1343&gt;=Stimuli!$B$4,A1343&lt;=Stimuli!$C$4),Stimuli!$A$4,"")))</f>
        <v>01 Quiet baseline (60s)</v>
      </c>
      <c r="I1343" s="6" t="n">
        <f aca="false">(B1343-B1342)/((A1343-A1342)/1000)</f>
        <v>0</v>
      </c>
      <c r="J1343" s="6" t="n">
        <f aca="false">IF(OR(B1343&lt;Rules!$B$2,B1343&gt;Rules!$B$3,ABS(I1343)&gt;Rules!$B$4,OR(B1344&lt;Rules!$B$2,B1344&gt;Rules!$B$3,ABS(I1344)&gt;Rules!$B$4)),1,0)</f>
        <v>0</v>
      </c>
      <c r="K1343" s="6" t="str">
        <f aca="false">IF(F1343=1,COUNTIF($F$2:F1343,1),"")</f>
        <v/>
      </c>
    </row>
    <row r="1344" customFormat="false" ht="15" hidden="false" customHeight="false" outlineLevel="0" collapsed="false">
      <c r="A1344" s="6" t="n">
        <v>10636.3055</v>
      </c>
      <c r="B1344" s="6" t="n">
        <v>1.82197802197802</v>
      </c>
      <c r="C1344" s="6" t="n">
        <v>87</v>
      </c>
      <c r="D1344" s="6" t="n">
        <v>-1</v>
      </c>
      <c r="E1344" s="6" t="n">
        <v>1.8043956043956</v>
      </c>
      <c r="F1344" s="6" t="n">
        <v>0</v>
      </c>
      <c r="G1344" s="6" t="n">
        <v>0.0234432234432236</v>
      </c>
      <c r="H1344" s="6" t="str">
        <f aca="false">IF(AND(A1344&gt;=Stimuli!$B$2,A1344&lt;=Stimuli!$C$2),Stimuli!$A$2,IF(AND(A1344&gt;=Stimuli!$B$3,A1344&lt;=Stimuli!$C$3),Stimuli!$A$3,IF(AND(A1344&gt;=Stimuli!$B$4,A1344&lt;=Stimuli!$C$4),Stimuli!$A$4,"")))</f>
        <v>01 Quiet baseline (60s)</v>
      </c>
      <c r="I1344" s="6" t="n">
        <f aca="false">(B1344-B1343)/((A1344-A1343)/1000)</f>
        <v>0.37509157509146</v>
      </c>
      <c r="J1344" s="6" t="n">
        <f aca="false">IF(OR(B1344&lt;Rules!$B$2,B1344&gt;Rules!$B$3,ABS(I1344)&gt;Rules!$B$4,OR(B1345&lt;Rules!$B$2,B1345&gt;Rules!$B$3,ABS(I1345)&gt;Rules!$B$4)),1,0)</f>
        <v>0</v>
      </c>
      <c r="K1344" s="6" t="str">
        <f aca="false">IF(F1344=1,COUNTIF($F$2:F1344,1),"")</f>
        <v/>
      </c>
    </row>
    <row r="1345" customFormat="false" ht="15" hidden="false" customHeight="false" outlineLevel="0" collapsed="false">
      <c r="A1345" s="6" t="n">
        <v>10644.118</v>
      </c>
      <c r="B1345" s="6" t="n">
        <v>1.81904761904762</v>
      </c>
      <c r="C1345" s="6" t="n">
        <v>87</v>
      </c>
      <c r="D1345" s="6" t="n">
        <v>-1</v>
      </c>
      <c r="E1345" s="6" t="n">
        <v>1.8043956043956</v>
      </c>
      <c r="F1345" s="6" t="n">
        <v>0</v>
      </c>
      <c r="G1345" s="6" t="n">
        <v>0.0234432234432236</v>
      </c>
      <c r="H1345" s="6" t="str">
        <f aca="false">IF(AND(A1345&gt;=Stimuli!$B$2,A1345&lt;=Stimuli!$C$2),Stimuli!$A$2,IF(AND(A1345&gt;=Stimuli!$B$3,A1345&lt;=Stimuli!$C$3),Stimuli!$A$3,IF(AND(A1345&gt;=Stimuli!$B$4,A1345&lt;=Stimuli!$C$4),Stimuli!$A$4,"")))</f>
        <v>01 Quiet baseline (60s)</v>
      </c>
      <c r="I1345" s="6" t="n">
        <f aca="false">(B1345-B1344)/((A1345-A1344)/1000)</f>
        <v>-0.37509157509146</v>
      </c>
      <c r="J1345" s="6" t="n">
        <f aca="false">IF(OR(B1345&lt;Rules!$B$2,B1345&gt;Rules!$B$3,ABS(I1345)&gt;Rules!$B$4,OR(B1346&lt;Rules!$B$2,B1346&gt;Rules!$B$3,ABS(I1346)&gt;Rules!$B$4)),1,0)</f>
        <v>0</v>
      </c>
      <c r="K1345" s="6" t="str">
        <f aca="false">IF(F1345=1,COUNTIF($F$2:F1345,1),"")</f>
        <v/>
      </c>
    </row>
    <row r="1346" customFormat="false" ht="15" hidden="false" customHeight="false" outlineLevel="0" collapsed="false">
      <c r="A1346" s="6" t="n">
        <v>10651.9305</v>
      </c>
      <c r="B1346" s="6" t="n">
        <v>1.82344322344322</v>
      </c>
      <c r="C1346" s="6" t="n">
        <v>87</v>
      </c>
      <c r="D1346" s="6" t="n">
        <v>-1</v>
      </c>
      <c r="E1346" s="6" t="n">
        <v>1.8043956043956</v>
      </c>
      <c r="F1346" s="6" t="n">
        <v>0</v>
      </c>
      <c r="G1346" s="6" t="n">
        <v>0.0234432234432236</v>
      </c>
      <c r="H1346" s="6" t="str">
        <f aca="false">IF(AND(A1346&gt;=Stimuli!$B$2,A1346&lt;=Stimuli!$C$2),Stimuli!$A$2,IF(AND(A1346&gt;=Stimuli!$B$3,A1346&lt;=Stimuli!$C$3),Stimuli!$A$3,IF(AND(A1346&gt;=Stimuli!$B$4,A1346&lt;=Stimuli!$C$4),Stimuli!$A$4,"")))</f>
        <v>01 Quiet baseline (60s)</v>
      </c>
      <c r="I1346" s="6" t="n">
        <f aca="false">(B1346-B1345)/((A1346-A1345)/1000)</f>
        <v>0.562637362637304</v>
      </c>
      <c r="J1346" s="6" t="n">
        <f aca="false">IF(OR(B1346&lt;Rules!$B$2,B1346&gt;Rules!$B$3,ABS(I1346)&gt;Rules!$B$4,OR(B1347&lt;Rules!$B$2,B1347&gt;Rules!$B$3,ABS(I1347)&gt;Rules!$B$4)),1,0)</f>
        <v>0</v>
      </c>
      <c r="K1346" s="6" t="str">
        <f aca="false">IF(F1346=1,COUNTIF($F$2:F1346,1),"")</f>
        <v/>
      </c>
    </row>
    <row r="1347" customFormat="false" ht="15" hidden="false" customHeight="false" outlineLevel="0" collapsed="false">
      <c r="A1347" s="6" t="n">
        <v>10659.743</v>
      </c>
      <c r="B1347" s="6" t="n">
        <v>1.81904761904762</v>
      </c>
      <c r="C1347" s="6" t="n">
        <v>87</v>
      </c>
      <c r="D1347" s="6" t="n">
        <v>-1</v>
      </c>
      <c r="E1347" s="6" t="n">
        <v>1.8043956043956</v>
      </c>
      <c r="F1347" s="6" t="n">
        <v>0</v>
      </c>
      <c r="G1347" s="6" t="n">
        <v>0.0234432234432236</v>
      </c>
      <c r="H1347" s="6" t="str">
        <f aca="false">IF(AND(A1347&gt;=Stimuli!$B$2,A1347&lt;=Stimuli!$C$2),Stimuli!$A$2,IF(AND(A1347&gt;=Stimuli!$B$3,A1347&lt;=Stimuli!$C$3),Stimuli!$A$3,IF(AND(A1347&gt;=Stimuli!$B$4,A1347&lt;=Stimuli!$C$4),Stimuli!$A$4,"")))</f>
        <v>01 Quiet baseline (60s)</v>
      </c>
      <c r="I1347" s="6" t="n">
        <f aca="false">(B1347-B1346)/((A1347-A1346)/1000)</f>
        <v>-0.562637362637304</v>
      </c>
      <c r="J1347" s="6" t="n">
        <f aca="false">IF(OR(B1347&lt;Rules!$B$2,B1347&gt;Rules!$B$3,ABS(I1347)&gt;Rules!$B$4,OR(B1348&lt;Rules!$B$2,B1348&gt;Rules!$B$3,ABS(I1348)&gt;Rules!$B$4)),1,0)</f>
        <v>0</v>
      </c>
      <c r="K1347" s="6" t="str">
        <f aca="false">IF(F1347=1,COUNTIF($F$2:F1347,1),"")</f>
        <v/>
      </c>
    </row>
    <row r="1348" customFormat="false" ht="15" hidden="false" customHeight="false" outlineLevel="0" collapsed="false">
      <c r="A1348" s="6" t="n">
        <v>10667.5555</v>
      </c>
      <c r="B1348" s="6" t="n">
        <v>1.82490842490843</v>
      </c>
      <c r="C1348" s="6" t="n">
        <v>87</v>
      </c>
      <c r="D1348" s="6" t="n">
        <v>-1</v>
      </c>
      <c r="E1348" s="6" t="n">
        <v>1.8043956043956</v>
      </c>
      <c r="F1348" s="6" t="n">
        <v>0</v>
      </c>
      <c r="G1348" s="6" t="n">
        <v>0.0234432234432236</v>
      </c>
      <c r="H1348" s="6" t="str">
        <f aca="false">IF(AND(A1348&gt;=Stimuli!$B$2,A1348&lt;=Stimuli!$C$2),Stimuli!$A$2,IF(AND(A1348&gt;=Stimuli!$B$3,A1348&lt;=Stimuli!$C$3),Stimuli!$A$3,IF(AND(A1348&gt;=Stimuli!$B$4,A1348&lt;=Stimuli!$C$4),Stimuli!$A$4,"")))</f>
        <v>01 Quiet baseline (60s)</v>
      </c>
      <c r="I1348" s="6" t="n">
        <f aca="false">(B1348-B1347)/((A1348-A1347)/1000)</f>
        <v>0.750183150183176</v>
      </c>
      <c r="J1348" s="6" t="n">
        <f aca="false">IF(OR(B1348&lt;Rules!$B$2,B1348&gt;Rules!$B$3,ABS(I1348)&gt;Rules!$B$4,OR(B1349&lt;Rules!$B$2,B1349&gt;Rules!$B$3,ABS(I1349)&gt;Rules!$B$4)),1,0)</f>
        <v>0</v>
      </c>
      <c r="K1348" s="6" t="str">
        <f aca="false">IF(F1348=1,COUNTIF($F$2:F1348,1),"")</f>
        <v/>
      </c>
    </row>
    <row r="1349" customFormat="false" ht="15" hidden="false" customHeight="false" outlineLevel="0" collapsed="false">
      <c r="A1349" s="6" t="n">
        <v>10675.368</v>
      </c>
      <c r="B1349" s="6" t="n">
        <v>1.81904761904762</v>
      </c>
      <c r="C1349" s="6" t="n">
        <v>87</v>
      </c>
      <c r="D1349" s="6" t="n">
        <v>-1</v>
      </c>
      <c r="E1349" s="6" t="n">
        <v>1.8043956043956</v>
      </c>
      <c r="F1349" s="6" t="n">
        <v>0</v>
      </c>
      <c r="G1349" s="6" t="n">
        <v>0.0234432234432236</v>
      </c>
      <c r="H1349" s="6" t="str">
        <f aca="false">IF(AND(A1349&gt;=Stimuli!$B$2,A1349&lt;=Stimuli!$C$2),Stimuli!$A$2,IF(AND(A1349&gt;=Stimuli!$B$3,A1349&lt;=Stimuli!$C$3),Stimuli!$A$3,IF(AND(A1349&gt;=Stimuli!$B$4,A1349&lt;=Stimuli!$C$4),Stimuli!$A$4,"")))</f>
        <v>01 Quiet baseline (60s)</v>
      </c>
      <c r="I1349" s="6" t="n">
        <f aca="false">(B1349-B1348)/((A1349-A1348)/1000)</f>
        <v>-0.750183150183176</v>
      </c>
      <c r="J1349" s="6" t="n">
        <f aca="false">IF(OR(B1349&lt;Rules!$B$2,B1349&gt;Rules!$B$3,ABS(I1349)&gt;Rules!$B$4,OR(B1350&lt;Rules!$B$2,B1350&gt;Rules!$B$3,ABS(I1350)&gt;Rules!$B$4)),1,0)</f>
        <v>0</v>
      </c>
      <c r="K1349" s="6" t="str">
        <f aca="false">IF(F1349=1,COUNTIF($F$2:F1349,1),"")</f>
        <v/>
      </c>
    </row>
    <row r="1350" customFormat="false" ht="15" hidden="false" customHeight="false" outlineLevel="0" collapsed="false">
      <c r="A1350" s="6" t="n">
        <v>10683.1805</v>
      </c>
      <c r="B1350" s="6" t="n">
        <v>1.82637362637363</v>
      </c>
      <c r="C1350" s="6" t="n">
        <v>87</v>
      </c>
      <c r="D1350" s="6" t="n">
        <v>-1</v>
      </c>
      <c r="E1350" s="6" t="n">
        <v>1.8043956043956</v>
      </c>
      <c r="F1350" s="6" t="n">
        <v>0</v>
      </c>
      <c r="G1350" s="6" t="n">
        <v>0.0234432234432236</v>
      </c>
      <c r="H1350" s="6" t="str">
        <f aca="false">IF(AND(A1350&gt;=Stimuli!$B$2,A1350&lt;=Stimuli!$C$2),Stimuli!$A$2,IF(AND(A1350&gt;=Stimuli!$B$3,A1350&lt;=Stimuli!$C$3),Stimuli!$A$3,IF(AND(A1350&gt;=Stimuli!$B$4,A1350&lt;=Stimuli!$C$4),Stimuli!$A$4,"")))</f>
        <v>01 Quiet baseline (60s)</v>
      </c>
      <c r="I1350" s="6" t="n">
        <f aca="false">(B1350-B1349)/((A1350-A1349)/1000)</f>
        <v>0.937728937728906</v>
      </c>
      <c r="J1350" s="6" t="n">
        <f aca="false">IF(OR(B1350&lt;Rules!$B$2,B1350&gt;Rules!$B$3,ABS(I1350)&gt;Rules!$B$4,OR(B1351&lt;Rules!$B$2,B1351&gt;Rules!$B$3,ABS(I1351)&gt;Rules!$B$4)),1,0)</f>
        <v>0</v>
      </c>
      <c r="K1350" s="6" t="str">
        <f aca="false">IF(F1350=1,COUNTIF($F$2:F1350,1),"")</f>
        <v/>
      </c>
    </row>
    <row r="1351" customFormat="false" ht="15" hidden="false" customHeight="false" outlineLevel="0" collapsed="false">
      <c r="A1351" s="6" t="n">
        <v>10690.993</v>
      </c>
      <c r="B1351" s="6" t="n">
        <v>1.81904761904762</v>
      </c>
      <c r="C1351" s="6" t="n">
        <v>81</v>
      </c>
      <c r="D1351" s="6" t="n">
        <v>734.375</v>
      </c>
      <c r="E1351" s="6" t="n">
        <v>1.8043956043956</v>
      </c>
      <c r="F1351" s="6" t="n">
        <v>0</v>
      </c>
      <c r="G1351" s="6" t="n">
        <v>0.0234432234432236</v>
      </c>
      <c r="H1351" s="6" t="str">
        <f aca="false">IF(AND(A1351&gt;=Stimuli!$B$2,A1351&lt;=Stimuli!$C$2),Stimuli!$A$2,IF(AND(A1351&gt;=Stimuli!$B$3,A1351&lt;=Stimuli!$C$3),Stimuli!$A$3,IF(AND(A1351&gt;=Stimuli!$B$4,A1351&lt;=Stimuli!$C$4),Stimuli!$A$4,"")))</f>
        <v>01 Quiet baseline (60s)</v>
      </c>
      <c r="I1351" s="6" t="n">
        <f aca="false">(B1351-B1350)/((A1351-A1350)/1000)</f>
        <v>-0.937728937728906</v>
      </c>
      <c r="J1351" s="6" t="n">
        <f aca="false">IF(OR(B1351&lt;Rules!$B$2,B1351&gt;Rules!$B$3,ABS(I1351)&gt;Rules!$B$4,OR(B1352&lt;Rules!$B$2,B1352&gt;Rules!$B$3,ABS(I1352)&gt;Rules!$B$4)),1,0)</f>
        <v>0</v>
      </c>
      <c r="K1351" s="6" t="str">
        <f aca="false">IF(F1351=1,COUNTIF($F$2:F1351,1),"")</f>
        <v/>
      </c>
    </row>
    <row r="1352" customFormat="false" ht="15" hidden="false" customHeight="false" outlineLevel="0" collapsed="false">
      <c r="A1352" s="6" t="n">
        <v>10698.8055</v>
      </c>
      <c r="B1352" s="6" t="n">
        <v>1.82637362637363</v>
      </c>
      <c r="C1352" s="6" t="n">
        <v>81</v>
      </c>
      <c r="D1352" s="6" t="n">
        <v>-1</v>
      </c>
      <c r="E1352" s="6" t="n">
        <v>1.8043956043956</v>
      </c>
      <c r="F1352" s="6" t="n">
        <v>0</v>
      </c>
      <c r="G1352" s="6" t="n">
        <v>0.0234432234432236</v>
      </c>
      <c r="H1352" s="6" t="str">
        <f aca="false">IF(AND(A1352&gt;=Stimuli!$B$2,A1352&lt;=Stimuli!$C$2),Stimuli!$A$2,IF(AND(A1352&gt;=Stimuli!$B$3,A1352&lt;=Stimuli!$C$3),Stimuli!$A$3,IF(AND(A1352&gt;=Stimuli!$B$4,A1352&lt;=Stimuli!$C$4),Stimuli!$A$4,"")))</f>
        <v>01 Quiet baseline (60s)</v>
      </c>
      <c r="I1352" s="6" t="n">
        <f aca="false">(B1352-B1351)/((A1352-A1351)/1000)</f>
        <v>0.937728937728906</v>
      </c>
      <c r="J1352" s="6" t="n">
        <f aca="false">IF(OR(B1352&lt;Rules!$B$2,B1352&gt;Rules!$B$3,ABS(I1352)&gt;Rules!$B$4,OR(B1353&lt;Rules!$B$2,B1353&gt;Rules!$B$3,ABS(I1353)&gt;Rules!$B$4)),1,0)</f>
        <v>0</v>
      </c>
      <c r="K1352" s="6" t="str">
        <f aca="false">IF(F1352=1,COUNTIF($F$2:F1352,1),"")</f>
        <v/>
      </c>
    </row>
    <row r="1353" customFormat="false" ht="15" hidden="false" customHeight="false" outlineLevel="0" collapsed="false">
      <c r="A1353" s="6" t="n">
        <v>10706.618</v>
      </c>
      <c r="B1353" s="6" t="n">
        <v>1.82051282051282</v>
      </c>
      <c r="C1353" s="6" t="n">
        <v>81</v>
      </c>
      <c r="D1353" s="6" t="n">
        <v>-1</v>
      </c>
      <c r="E1353" s="6" t="n">
        <v>1.8043956043956</v>
      </c>
      <c r="F1353" s="6" t="n">
        <v>0</v>
      </c>
      <c r="G1353" s="6" t="n">
        <v>0.0234432234432236</v>
      </c>
      <c r="H1353" s="6" t="str">
        <f aca="false">IF(AND(A1353&gt;=Stimuli!$B$2,A1353&lt;=Stimuli!$C$2),Stimuli!$A$2,IF(AND(A1353&gt;=Stimuli!$B$3,A1353&lt;=Stimuli!$C$3),Stimuli!$A$3,IF(AND(A1353&gt;=Stimuli!$B$4,A1353&lt;=Stimuli!$C$4),Stimuli!$A$4,"")))</f>
        <v>01 Quiet baseline (60s)</v>
      </c>
      <c r="I1353" s="6" t="n">
        <f aca="false">(B1353-B1352)/((A1353-A1352)/1000)</f>
        <v>-0.750183150183176</v>
      </c>
      <c r="J1353" s="6" t="n">
        <f aca="false">IF(OR(B1353&lt;Rules!$B$2,B1353&gt;Rules!$B$3,ABS(I1353)&gt;Rules!$B$4,OR(B1354&lt;Rules!$B$2,B1354&gt;Rules!$B$3,ABS(I1354)&gt;Rules!$B$4)),1,0)</f>
        <v>0</v>
      </c>
      <c r="K1353" s="6" t="str">
        <f aca="false">IF(F1353=1,COUNTIF($F$2:F1353,1),"")</f>
        <v/>
      </c>
    </row>
    <row r="1354" customFormat="false" ht="15" hidden="false" customHeight="false" outlineLevel="0" collapsed="false">
      <c r="A1354" s="6" t="n">
        <v>10714.4305</v>
      </c>
      <c r="B1354" s="6" t="n">
        <v>1.82637362637363</v>
      </c>
      <c r="C1354" s="6" t="n">
        <v>81</v>
      </c>
      <c r="D1354" s="6" t="n">
        <v>-1</v>
      </c>
      <c r="E1354" s="6" t="n">
        <v>1.8043956043956</v>
      </c>
      <c r="F1354" s="6" t="n">
        <v>0</v>
      </c>
      <c r="G1354" s="6" t="n">
        <v>0.0234432234432236</v>
      </c>
      <c r="H1354" s="6" t="str">
        <f aca="false">IF(AND(A1354&gt;=Stimuli!$B$2,A1354&lt;=Stimuli!$C$2),Stimuli!$A$2,IF(AND(A1354&gt;=Stimuli!$B$3,A1354&lt;=Stimuli!$C$3),Stimuli!$A$3,IF(AND(A1354&gt;=Stimuli!$B$4,A1354&lt;=Stimuli!$C$4),Stimuli!$A$4,"")))</f>
        <v>01 Quiet baseline (60s)</v>
      </c>
      <c r="I1354" s="6" t="n">
        <f aca="false">(B1354-B1353)/((A1354-A1353)/1000)</f>
        <v>0.750183150183176</v>
      </c>
      <c r="J1354" s="6" t="n">
        <f aca="false">IF(OR(B1354&lt;Rules!$B$2,B1354&gt;Rules!$B$3,ABS(I1354)&gt;Rules!$B$4,OR(B1355&lt;Rules!$B$2,B1355&gt;Rules!$B$3,ABS(I1355)&gt;Rules!$B$4)),1,0)</f>
        <v>0</v>
      </c>
      <c r="K1354" s="6" t="str">
        <f aca="false">IF(F1354=1,COUNTIF($F$2:F1354,1),"")</f>
        <v/>
      </c>
    </row>
    <row r="1355" customFormat="false" ht="15" hidden="false" customHeight="false" outlineLevel="0" collapsed="false">
      <c r="A1355" s="6" t="n">
        <v>10722.243</v>
      </c>
      <c r="B1355" s="6" t="n">
        <v>1.82197802197802</v>
      </c>
      <c r="C1355" s="6" t="n">
        <v>81</v>
      </c>
      <c r="D1355" s="6" t="n">
        <v>-1</v>
      </c>
      <c r="E1355" s="6" t="n">
        <v>1.8043956043956</v>
      </c>
      <c r="F1355" s="6" t="n">
        <v>0</v>
      </c>
      <c r="G1355" s="6" t="n">
        <v>0.0234432234432236</v>
      </c>
      <c r="H1355" s="6" t="str">
        <f aca="false">IF(AND(A1355&gt;=Stimuli!$B$2,A1355&lt;=Stimuli!$C$2),Stimuli!$A$2,IF(AND(A1355&gt;=Stimuli!$B$3,A1355&lt;=Stimuli!$C$3),Stimuli!$A$3,IF(AND(A1355&gt;=Stimuli!$B$4,A1355&lt;=Stimuli!$C$4),Stimuli!$A$4,"")))</f>
        <v>01 Quiet baseline (60s)</v>
      </c>
      <c r="I1355" s="6" t="n">
        <f aca="false">(B1355-B1354)/((A1355-A1354)/1000)</f>
        <v>-0.562637362637446</v>
      </c>
      <c r="J1355" s="6" t="n">
        <f aca="false">IF(OR(B1355&lt;Rules!$B$2,B1355&gt;Rules!$B$3,ABS(I1355)&gt;Rules!$B$4,OR(B1356&lt;Rules!$B$2,B1356&gt;Rules!$B$3,ABS(I1356)&gt;Rules!$B$4)),1,0)</f>
        <v>0</v>
      </c>
      <c r="K1355" s="6" t="str">
        <f aca="false">IF(F1355=1,COUNTIF($F$2:F1355,1),"")</f>
        <v/>
      </c>
    </row>
    <row r="1356" customFormat="false" ht="15" hidden="false" customHeight="false" outlineLevel="0" collapsed="false">
      <c r="A1356" s="6" t="n">
        <v>10730.0555</v>
      </c>
      <c r="B1356" s="6" t="n">
        <v>1.82490842490843</v>
      </c>
      <c r="C1356" s="6" t="n">
        <v>81</v>
      </c>
      <c r="D1356" s="6" t="n">
        <v>-1</v>
      </c>
      <c r="E1356" s="6" t="n">
        <v>1.8043956043956</v>
      </c>
      <c r="F1356" s="6" t="n">
        <v>0</v>
      </c>
      <c r="G1356" s="6" t="n">
        <v>0.0234432234432236</v>
      </c>
      <c r="H1356" s="6" t="str">
        <f aca="false">IF(AND(A1356&gt;=Stimuli!$B$2,A1356&lt;=Stimuli!$C$2),Stimuli!$A$2,IF(AND(A1356&gt;=Stimuli!$B$3,A1356&lt;=Stimuli!$C$3),Stimuli!$A$3,IF(AND(A1356&gt;=Stimuli!$B$4,A1356&lt;=Stimuli!$C$4),Stimuli!$A$4,"")))</f>
        <v>01 Quiet baseline (60s)</v>
      </c>
      <c r="I1356" s="6" t="n">
        <f aca="false">(B1356-B1355)/((A1356-A1355)/1000)</f>
        <v>0.375091575091716</v>
      </c>
      <c r="J1356" s="6" t="n">
        <f aca="false">IF(OR(B1356&lt;Rules!$B$2,B1356&gt;Rules!$B$3,ABS(I1356)&gt;Rules!$B$4,OR(B1357&lt;Rules!$B$2,B1357&gt;Rules!$B$3,ABS(I1357)&gt;Rules!$B$4)),1,0)</f>
        <v>0</v>
      </c>
      <c r="K1356" s="6" t="str">
        <f aca="false">IF(F1356=1,COUNTIF($F$2:F1356,1),"")</f>
        <v/>
      </c>
    </row>
    <row r="1357" customFormat="false" ht="15" hidden="false" customHeight="false" outlineLevel="0" collapsed="false">
      <c r="A1357" s="6" t="n">
        <v>10737.868</v>
      </c>
      <c r="B1357" s="6" t="n">
        <v>1.82344322344322</v>
      </c>
      <c r="C1357" s="6" t="n">
        <v>81</v>
      </c>
      <c r="D1357" s="6" t="n">
        <v>-1</v>
      </c>
      <c r="E1357" s="6" t="n">
        <v>1.8043956043956</v>
      </c>
      <c r="F1357" s="6" t="n">
        <v>0</v>
      </c>
      <c r="G1357" s="6" t="n">
        <v>0.0234432234432236</v>
      </c>
      <c r="H1357" s="6" t="str">
        <f aca="false">IF(AND(A1357&gt;=Stimuli!$B$2,A1357&lt;=Stimuli!$C$2),Stimuli!$A$2,IF(AND(A1357&gt;=Stimuli!$B$3,A1357&lt;=Stimuli!$C$3),Stimuli!$A$3,IF(AND(A1357&gt;=Stimuli!$B$4,A1357&lt;=Stimuli!$C$4),Stimuli!$A$4,"")))</f>
        <v>01 Quiet baseline (60s)</v>
      </c>
      <c r="I1357" s="6" t="n">
        <f aca="false">(B1357-B1356)/((A1357-A1356)/1000)</f>
        <v>-0.187545787545872</v>
      </c>
      <c r="J1357" s="6" t="n">
        <f aca="false">IF(OR(B1357&lt;Rules!$B$2,B1357&gt;Rules!$B$3,ABS(I1357)&gt;Rules!$B$4,OR(B1358&lt;Rules!$B$2,B1358&gt;Rules!$B$3,ABS(I1358)&gt;Rules!$B$4)),1,0)</f>
        <v>0</v>
      </c>
      <c r="K1357" s="6" t="str">
        <f aca="false">IF(F1357=1,COUNTIF($F$2:F1357,1),"")</f>
        <v/>
      </c>
    </row>
    <row r="1358" customFormat="false" ht="15" hidden="false" customHeight="false" outlineLevel="0" collapsed="false">
      <c r="A1358" s="6" t="n">
        <v>10745.6805</v>
      </c>
      <c r="B1358" s="6" t="n">
        <v>1.82490842490843</v>
      </c>
      <c r="C1358" s="6" t="n">
        <v>81</v>
      </c>
      <c r="D1358" s="6" t="n">
        <v>-1</v>
      </c>
      <c r="E1358" s="6" t="n">
        <v>1.8029304029304</v>
      </c>
      <c r="F1358" s="6" t="n">
        <v>0</v>
      </c>
      <c r="G1358" s="6" t="n">
        <v>0.0234432234432236</v>
      </c>
      <c r="H1358" s="6" t="str">
        <f aca="false">IF(AND(A1358&gt;=Stimuli!$B$2,A1358&lt;=Stimuli!$C$2),Stimuli!$A$2,IF(AND(A1358&gt;=Stimuli!$B$3,A1358&lt;=Stimuli!$C$3),Stimuli!$A$3,IF(AND(A1358&gt;=Stimuli!$B$4,A1358&lt;=Stimuli!$C$4),Stimuli!$A$4,"")))</f>
        <v>01 Quiet baseline (60s)</v>
      </c>
      <c r="I1358" s="6" t="n">
        <f aca="false">(B1358-B1357)/((A1358-A1357)/1000)</f>
        <v>0.187545787545872</v>
      </c>
      <c r="J1358" s="6" t="n">
        <f aca="false">IF(OR(B1358&lt;Rules!$B$2,B1358&gt;Rules!$B$3,ABS(I1358)&gt;Rules!$B$4,OR(B1359&lt;Rules!$B$2,B1359&gt;Rules!$B$3,ABS(I1359)&gt;Rules!$B$4)),1,0)</f>
        <v>0</v>
      </c>
      <c r="K1358" s="6" t="str">
        <f aca="false">IF(F1358=1,COUNTIF($F$2:F1358,1),"")</f>
        <v/>
      </c>
    </row>
    <row r="1359" customFormat="false" ht="15" hidden="false" customHeight="false" outlineLevel="0" collapsed="false">
      <c r="A1359" s="6" t="n">
        <v>10753.493</v>
      </c>
      <c r="B1359" s="6" t="n">
        <v>1.82637362637363</v>
      </c>
      <c r="C1359" s="6" t="n">
        <v>81</v>
      </c>
      <c r="D1359" s="6" t="n">
        <v>-1</v>
      </c>
      <c r="E1359" s="6" t="n">
        <v>1.8029304029304</v>
      </c>
      <c r="F1359" s="6" t="n">
        <v>0</v>
      </c>
      <c r="G1359" s="6" t="n">
        <v>0.0234432234432236</v>
      </c>
      <c r="H1359" s="6" t="str">
        <f aca="false">IF(AND(A1359&gt;=Stimuli!$B$2,A1359&lt;=Stimuli!$C$2),Stimuli!$A$2,IF(AND(A1359&gt;=Stimuli!$B$3,A1359&lt;=Stimuli!$C$3),Stimuli!$A$3,IF(AND(A1359&gt;=Stimuli!$B$4,A1359&lt;=Stimuli!$C$4),Stimuli!$A$4,"")))</f>
        <v>01 Quiet baseline (60s)</v>
      </c>
      <c r="I1359" s="6" t="n">
        <f aca="false">(B1359-B1358)/((A1359-A1358)/1000)</f>
        <v>0.18754578754573</v>
      </c>
      <c r="J1359" s="6" t="n">
        <f aca="false">IF(OR(B1359&lt;Rules!$B$2,B1359&gt;Rules!$B$3,ABS(I1359)&gt;Rules!$B$4,OR(B1360&lt;Rules!$B$2,B1360&gt;Rules!$B$3,ABS(I1360)&gt;Rules!$B$4)),1,0)</f>
        <v>0</v>
      </c>
      <c r="K1359" s="6" t="str">
        <f aca="false">IF(F1359=1,COUNTIF($F$2:F1359,1),"")</f>
        <v/>
      </c>
    </row>
    <row r="1360" customFormat="false" ht="15" hidden="false" customHeight="false" outlineLevel="0" collapsed="false">
      <c r="A1360" s="6" t="n">
        <v>10761.3055</v>
      </c>
      <c r="B1360" s="6" t="n">
        <v>1.82490842490843</v>
      </c>
      <c r="C1360" s="6" t="n">
        <v>81</v>
      </c>
      <c r="D1360" s="6" t="n">
        <v>-1</v>
      </c>
      <c r="E1360" s="6" t="n">
        <v>1.8029304029304</v>
      </c>
      <c r="F1360" s="6" t="n">
        <v>0</v>
      </c>
      <c r="G1360" s="6" t="n">
        <v>0.0234432234432236</v>
      </c>
      <c r="H1360" s="6" t="str">
        <f aca="false">IF(AND(A1360&gt;=Stimuli!$B$2,A1360&lt;=Stimuli!$C$2),Stimuli!$A$2,IF(AND(A1360&gt;=Stimuli!$B$3,A1360&lt;=Stimuli!$C$3),Stimuli!$A$3,IF(AND(A1360&gt;=Stimuli!$B$4,A1360&lt;=Stimuli!$C$4),Stimuli!$A$4,"")))</f>
        <v>01 Quiet baseline (60s)</v>
      </c>
      <c r="I1360" s="6" t="n">
        <f aca="false">(B1360-B1359)/((A1360-A1359)/1000)</f>
        <v>-0.18754578754573</v>
      </c>
      <c r="J1360" s="6" t="n">
        <f aca="false">IF(OR(B1360&lt;Rules!$B$2,B1360&gt;Rules!$B$3,ABS(I1360)&gt;Rules!$B$4,OR(B1361&lt;Rules!$B$2,B1361&gt;Rules!$B$3,ABS(I1361)&gt;Rules!$B$4)),1,0)</f>
        <v>0</v>
      </c>
      <c r="K1360" s="6" t="str">
        <f aca="false">IF(F1360=1,COUNTIF($F$2:F1360,1),"")</f>
        <v/>
      </c>
    </row>
    <row r="1361" customFormat="false" ht="15" hidden="false" customHeight="false" outlineLevel="0" collapsed="false">
      <c r="A1361" s="6" t="n">
        <v>10769.118</v>
      </c>
      <c r="B1361" s="6" t="n">
        <v>1.82783882783883</v>
      </c>
      <c r="C1361" s="6" t="n">
        <v>81</v>
      </c>
      <c r="D1361" s="6" t="n">
        <v>-1</v>
      </c>
      <c r="E1361" s="6" t="n">
        <v>1.8029304029304</v>
      </c>
      <c r="F1361" s="6" t="n">
        <v>0</v>
      </c>
      <c r="G1361" s="6" t="n">
        <v>0.0234432234432236</v>
      </c>
      <c r="H1361" s="6" t="str">
        <f aca="false">IF(AND(A1361&gt;=Stimuli!$B$2,A1361&lt;=Stimuli!$C$2),Stimuli!$A$2,IF(AND(A1361&gt;=Stimuli!$B$3,A1361&lt;=Stimuli!$C$3),Stimuli!$A$3,IF(AND(A1361&gt;=Stimuli!$B$4,A1361&lt;=Stimuli!$C$4),Stimuli!$A$4,"")))</f>
        <v>01 Quiet baseline (60s)</v>
      </c>
      <c r="I1361" s="6" t="n">
        <f aca="false">(B1361-B1360)/((A1361-A1360)/1000)</f>
        <v>0.375091575091574</v>
      </c>
      <c r="J1361" s="6" t="n">
        <f aca="false">IF(OR(B1361&lt;Rules!$B$2,B1361&gt;Rules!$B$3,ABS(I1361)&gt;Rules!$B$4,OR(B1362&lt;Rules!$B$2,B1362&gt;Rules!$B$3,ABS(I1362)&gt;Rules!$B$4)),1,0)</f>
        <v>0</v>
      </c>
      <c r="K1361" s="6" t="str">
        <f aca="false">IF(F1361=1,COUNTIF($F$2:F1361,1),"")</f>
        <v/>
      </c>
    </row>
    <row r="1362" customFormat="false" ht="15" hidden="false" customHeight="false" outlineLevel="0" collapsed="false">
      <c r="A1362" s="6" t="n">
        <v>10776.9305</v>
      </c>
      <c r="B1362" s="6" t="n">
        <v>1.82344322344322</v>
      </c>
      <c r="C1362" s="6" t="n">
        <v>81</v>
      </c>
      <c r="D1362" s="6" t="n">
        <v>-1</v>
      </c>
      <c r="E1362" s="6" t="n">
        <v>1.8029304029304</v>
      </c>
      <c r="F1362" s="6" t="n">
        <v>0</v>
      </c>
      <c r="G1362" s="6" t="n">
        <v>0.0234432234432236</v>
      </c>
      <c r="H1362" s="6" t="str">
        <f aca="false">IF(AND(A1362&gt;=Stimuli!$B$2,A1362&lt;=Stimuli!$C$2),Stimuli!$A$2,IF(AND(A1362&gt;=Stimuli!$B$3,A1362&lt;=Stimuli!$C$3),Stimuli!$A$3,IF(AND(A1362&gt;=Stimuli!$B$4,A1362&lt;=Stimuli!$C$4),Stimuli!$A$4,"")))</f>
        <v>01 Quiet baseline (60s)</v>
      </c>
      <c r="I1362" s="6" t="n">
        <f aca="false">(B1362-B1361)/((A1362-A1361)/1000)</f>
        <v>-0.562637362637446</v>
      </c>
      <c r="J1362" s="6" t="n">
        <f aca="false">IF(OR(B1362&lt;Rules!$B$2,B1362&gt;Rules!$B$3,ABS(I1362)&gt;Rules!$B$4,OR(B1363&lt;Rules!$B$2,B1363&gt;Rules!$B$3,ABS(I1363)&gt;Rules!$B$4)),1,0)</f>
        <v>0</v>
      </c>
      <c r="K1362" s="6" t="str">
        <f aca="false">IF(F1362=1,COUNTIF($F$2:F1362,1),"")</f>
        <v/>
      </c>
    </row>
    <row r="1363" customFormat="false" ht="15" hidden="false" customHeight="false" outlineLevel="0" collapsed="false">
      <c r="A1363" s="6" t="n">
        <v>10784.743</v>
      </c>
      <c r="B1363" s="6" t="n">
        <v>1.82930402930403</v>
      </c>
      <c r="C1363" s="6" t="n">
        <v>81</v>
      </c>
      <c r="D1363" s="6" t="n">
        <v>-1</v>
      </c>
      <c r="E1363" s="6" t="n">
        <v>1.8029304029304</v>
      </c>
      <c r="F1363" s="6" t="n">
        <v>0</v>
      </c>
      <c r="G1363" s="6" t="n">
        <v>0.0234432234432236</v>
      </c>
      <c r="H1363" s="6" t="str">
        <f aca="false">IF(AND(A1363&gt;=Stimuli!$B$2,A1363&lt;=Stimuli!$C$2),Stimuli!$A$2,IF(AND(A1363&gt;=Stimuli!$B$3,A1363&lt;=Stimuli!$C$3),Stimuli!$A$3,IF(AND(A1363&gt;=Stimuli!$B$4,A1363&lt;=Stimuli!$C$4),Stimuli!$A$4,"")))</f>
        <v>01 Quiet baseline (60s)</v>
      </c>
      <c r="I1363" s="6" t="n">
        <f aca="false">(B1363-B1362)/((A1363-A1362)/1000)</f>
        <v>0.750183150183176</v>
      </c>
      <c r="J1363" s="6" t="n">
        <f aca="false">IF(OR(B1363&lt;Rules!$B$2,B1363&gt;Rules!$B$3,ABS(I1363)&gt;Rules!$B$4,OR(B1364&lt;Rules!$B$2,B1364&gt;Rules!$B$3,ABS(I1364)&gt;Rules!$B$4)),1,0)</f>
        <v>0</v>
      </c>
      <c r="K1363" s="6" t="str">
        <f aca="false">IF(F1363=1,COUNTIF($F$2:F1363,1),"")</f>
        <v/>
      </c>
    </row>
    <row r="1364" customFormat="false" ht="15" hidden="false" customHeight="false" outlineLevel="0" collapsed="false">
      <c r="A1364" s="6" t="n">
        <v>10792.5555</v>
      </c>
      <c r="B1364" s="6" t="n">
        <v>1.82344322344322</v>
      </c>
      <c r="C1364" s="6" t="n">
        <v>81</v>
      </c>
      <c r="D1364" s="6" t="n">
        <v>-1</v>
      </c>
      <c r="E1364" s="6" t="n">
        <v>1.8029304029304</v>
      </c>
      <c r="F1364" s="6" t="n">
        <v>0</v>
      </c>
      <c r="G1364" s="6" t="n">
        <v>0.0234432234432236</v>
      </c>
      <c r="H1364" s="6" t="str">
        <f aca="false">IF(AND(A1364&gt;=Stimuli!$B$2,A1364&lt;=Stimuli!$C$2),Stimuli!$A$2,IF(AND(A1364&gt;=Stimuli!$B$3,A1364&lt;=Stimuli!$C$3),Stimuli!$A$3,IF(AND(A1364&gt;=Stimuli!$B$4,A1364&lt;=Stimuli!$C$4),Stimuli!$A$4,"")))</f>
        <v>01 Quiet baseline (60s)</v>
      </c>
      <c r="I1364" s="6" t="n">
        <f aca="false">(B1364-B1363)/((A1364-A1363)/1000)</f>
        <v>-0.750183150183176</v>
      </c>
      <c r="J1364" s="6" t="n">
        <f aca="false">IF(OR(B1364&lt;Rules!$B$2,B1364&gt;Rules!$B$3,ABS(I1364)&gt;Rules!$B$4,OR(B1365&lt;Rules!$B$2,B1365&gt;Rules!$B$3,ABS(I1365)&gt;Rules!$B$4)),1,0)</f>
        <v>0</v>
      </c>
      <c r="K1364" s="6" t="str">
        <f aca="false">IF(F1364=1,COUNTIF($F$2:F1364,1),"")</f>
        <v/>
      </c>
    </row>
    <row r="1365" customFormat="false" ht="15" hidden="false" customHeight="false" outlineLevel="0" collapsed="false">
      <c r="A1365" s="6" t="n">
        <v>10800.368</v>
      </c>
      <c r="B1365" s="6" t="n">
        <v>1.83076923076923</v>
      </c>
      <c r="C1365" s="6" t="n">
        <v>81</v>
      </c>
      <c r="D1365" s="6" t="n">
        <v>-1</v>
      </c>
      <c r="E1365" s="6" t="n">
        <v>1.8029304029304</v>
      </c>
      <c r="F1365" s="6" t="n">
        <v>0</v>
      </c>
      <c r="G1365" s="6" t="n">
        <v>0.0234432234432236</v>
      </c>
      <c r="H1365" s="6" t="str">
        <f aca="false">IF(AND(A1365&gt;=Stimuli!$B$2,A1365&lt;=Stimuli!$C$2),Stimuli!$A$2,IF(AND(A1365&gt;=Stimuli!$B$3,A1365&lt;=Stimuli!$C$3),Stimuli!$A$3,IF(AND(A1365&gt;=Stimuli!$B$4,A1365&lt;=Stimuli!$C$4),Stimuli!$A$4,"")))</f>
        <v>01 Quiet baseline (60s)</v>
      </c>
      <c r="I1365" s="6" t="n">
        <f aca="false">(B1365-B1364)/((A1365-A1364)/1000)</f>
        <v>0.937728937728906</v>
      </c>
      <c r="J1365" s="6" t="n">
        <f aca="false">IF(OR(B1365&lt;Rules!$B$2,B1365&gt;Rules!$B$3,ABS(I1365)&gt;Rules!$B$4,OR(B1366&lt;Rules!$B$2,B1366&gt;Rules!$B$3,ABS(I1366)&gt;Rules!$B$4)),1,0)</f>
        <v>0</v>
      </c>
      <c r="K1365" s="6" t="str">
        <f aca="false">IF(F1365=1,COUNTIF($F$2:F1365,1),"")</f>
        <v/>
      </c>
    </row>
    <row r="1366" customFormat="false" ht="15" hidden="false" customHeight="false" outlineLevel="0" collapsed="false">
      <c r="A1366" s="6" t="n">
        <v>10808.1805</v>
      </c>
      <c r="B1366" s="6" t="n">
        <v>1.82490842490843</v>
      </c>
      <c r="C1366" s="6" t="n">
        <v>81</v>
      </c>
      <c r="D1366" s="6" t="n">
        <v>-1</v>
      </c>
      <c r="E1366" s="6" t="n">
        <v>1.8029304029304</v>
      </c>
      <c r="F1366" s="6" t="n">
        <v>0</v>
      </c>
      <c r="G1366" s="6" t="n">
        <v>0.0234432234432236</v>
      </c>
      <c r="H1366" s="6" t="str">
        <f aca="false">IF(AND(A1366&gt;=Stimuli!$B$2,A1366&lt;=Stimuli!$C$2),Stimuli!$A$2,IF(AND(A1366&gt;=Stimuli!$B$3,A1366&lt;=Stimuli!$C$3),Stimuli!$A$3,IF(AND(A1366&gt;=Stimuli!$B$4,A1366&lt;=Stimuli!$C$4),Stimuli!$A$4,"")))</f>
        <v>01 Quiet baseline (60s)</v>
      </c>
      <c r="I1366" s="6" t="n">
        <f aca="false">(B1366-B1365)/((A1366-A1365)/1000)</f>
        <v>-0.750183150183034</v>
      </c>
      <c r="J1366" s="6" t="n">
        <f aca="false">IF(OR(B1366&lt;Rules!$B$2,B1366&gt;Rules!$B$3,ABS(I1366)&gt;Rules!$B$4,OR(B1367&lt;Rules!$B$2,B1367&gt;Rules!$B$3,ABS(I1367)&gt;Rules!$B$4)),1,0)</f>
        <v>0</v>
      </c>
      <c r="K1366" s="6" t="str">
        <f aca="false">IF(F1366=1,COUNTIF($F$2:F1366,1),"")</f>
        <v/>
      </c>
    </row>
    <row r="1367" customFormat="false" ht="15" hidden="false" customHeight="false" outlineLevel="0" collapsed="false">
      <c r="A1367" s="6" t="n">
        <v>10815.993</v>
      </c>
      <c r="B1367" s="6" t="n">
        <v>1.83223443223443</v>
      </c>
      <c r="C1367" s="6" t="n">
        <v>81</v>
      </c>
      <c r="D1367" s="6" t="n">
        <v>-1</v>
      </c>
      <c r="E1367" s="6" t="n">
        <v>1.8029304029304</v>
      </c>
      <c r="F1367" s="6" t="n">
        <v>0</v>
      </c>
      <c r="G1367" s="6" t="n">
        <v>0.0234432234432236</v>
      </c>
      <c r="H1367" s="6" t="str">
        <f aca="false">IF(AND(A1367&gt;=Stimuli!$B$2,A1367&lt;=Stimuli!$C$2),Stimuli!$A$2,IF(AND(A1367&gt;=Stimuli!$B$3,A1367&lt;=Stimuli!$C$3),Stimuli!$A$3,IF(AND(A1367&gt;=Stimuli!$B$4,A1367&lt;=Stimuli!$C$4),Stimuli!$A$4,"")))</f>
        <v>01 Quiet baseline (60s)</v>
      </c>
      <c r="I1367" s="6" t="n">
        <f aca="false">(B1367-B1366)/((A1367-A1366)/1000)</f>
        <v>0.937728937728878</v>
      </c>
      <c r="J1367" s="6" t="n">
        <f aca="false">IF(OR(B1367&lt;Rules!$B$2,B1367&gt;Rules!$B$3,ABS(I1367)&gt;Rules!$B$4,OR(B1368&lt;Rules!$B$2,B1368&gt;Rules!$B$3,ABS(I1368)&gt;Rules!$B$4)),1,0)</f>
        <v>0</v>
      </c>
      <c r="K1367" s="6" t="str">
        <f aca="false">IF(F1367=1,COUNTIF($F$2:F1367,1),"")</f>
        <v/>
      </c>
    </row>
    <row r="1368" customFormat="false" ht="15" hidden="false" customHeight="false" outlineLevel="0" collapsed="false">
      <c r="A1368" s="6" t="n">
        <v>10823.8055</v>
      </c>
      <c r="B1368" s="6" t="n">
        <v>1.82490842490843</v>
      </c>
      <c r="C1368" s="6" t="n">
        <v>81</v>
      </c>
      <c r="D1368" s="6" t="n">
        <v>-1</v>
      </c>
      <c r="E1368" s="6" t="n">
        <v>1.8029304029304</v>
      </c>
      <c r="F1368" s="6" t="n">
        <v>0</v>
      </c>
      <c r="G1368" s="6" t="n">
        <v>0.0234432234432236</v>
      </c>
      <c r="H1368" s="6" t="str">
        <f aca="false">IF(AND(A1368&gt;=Stimuli!$B$2,A1368&lt;=Stimuli!$C$2),Stimuli!$A$2,IF(AND(A1368&gt;=Stimuli!$B$3,A1368&lt;=Stimuli!$C$3),Stimuli!$A$3,IF(AND(A1368&gt;=Stimuli!$B$4,A1368&lt;=Stimuli!$C$4),Stimuli!$A$4,"")))</f>
        <v>01 Quiet baseline (60s)</v>
      </c>
      <c r="I1368" s="6" t="n">
        <f aca="false">(B1368-B1367)/((A1368-A1367)/1000)</f>
        <v>-0.937728937728878</v>
      </c>
      <c r="J1368" s="6" t="n">
        <f aca="false">IF(OR(B1368&lt;Rules!$B$2,B1368&gt;Rules!$B$3,ABS(I1368)&gt;Rules!$B$4,OR(B1369&lt;Rules!$B$2,B1369&gt;Rules!$B$3,ABS(I1369)&gt;Rules!$B$4)),1,0)</f>
        <v>0</v>
      </c>
      <c r="K1368" s="6" t="str">
        <f aca="false">IF(F1368=1,COUNTIF($F$2:F1368,1),"")</f>
        <v/>
      </c>
    </row>
    <row r="1369" customFormat="false" ht="15" hidden="false" customHeight="false" outlineLevel="0" collapsed="false">
      <c r="A1369" s="6" t="n">
        <v>10831.618</v>
      </c>
      <c r="B1369" s="6" t="n">
        <v>1.83076923076923</v>
      </c>
      <c r="C1369" s="6" t="n">
        <v>81</v>
      </c>
      <c r="D1369" s="6" t="n">
        <v>-1</v>
      </c>
      <c r="E1369" s="6" t="n">
        <v>1.8029304029304</v>
      </c>
      <c r="F1369" s="6" t="n">
        <v>0</v>
      </c>
      <c r="G1369" s="6" t="n">
        <v>0.0234432234432236</v>
      </c>
      <c r="H1369" s="6" t="str">
        <f aca="false">IF(AND(A1369&gt;=Stimuli!$B$2,A1369&lt;=Stimuli!$C$2),Stimuli!$A$2,IF(AND(A1369&gt;=Stimuli!$B$3,A1369&lt;=Stimuli!$C$3),Stimuli!$A$3,IF(AND(A1369&gt;=Stimuli!$B$4,A1369&lt;=Stimuli!$C$4),Stimuli!$A$4,"")))</f>
        <v>01 Quiet baseline (60s)</v>
      </c>
      <c r="I1369" s="6" t="n">
        <f aca="false">(B1369-B1368)/((A1369-A1368)/1000)</f>
        <v>0.750183150183034</v>
      </c>
      <c r="J1369" s="6" t="n">
        <f aca="false">IF(OR(B1369&lt;Rules!$B$2,B1369&gt;Rules!$B$3,ABS(I1369)&gt;Rules!$B$4,OR(B1370&lt;Rules!$B$2,B1370&gt;Rules!$B$3,ABS(I1370)&gt;Rules!$B$4)),1,0)</f>
        <v>0</v>
      </c>
      <c r="K1369" s="6" t="str">
        <f aca="false">IF(F1369=1,COUNTIF($F$2:F1369,1),"")</f>
        <v/>
      </c>
    </row>
    <row r="1370" customFormat="false" ht="15" hidden="false" customHeight="false" outlineLevel="0" collapsed="false">
      <c r="A1370" s="6" t="n">
        <v>10839.4305</v>
      </c>
      <c r="B1370" s="6" t="n">
        <v>1.82637362637363</v>
      </c>
      <c r="C1370" s="6" t="n">
        <v>81</v>
      </c>
      <c r="D1370" s="6" t="n">
        <v>-1</v>
      </c>
      <c r="E1370" s="6" t="n">
        <v>1.8014652014652</v>
      </c>
      <c r="F1370" s="6" t="n">
        <v>0</v>
      </c>
      <c r="G1370" s="6" t="n">
        <v>0.0234432234432236</v>
      </c>
      <c r="H1370" s="6" t="str">
        <f aca="false">IF(AND(A1370&gt;=Stimuli!$B$2,A1370&lt;=Stimuli!$C$2),Stimuli!$A$2,IF(AND(A1370&gt;=Stimuli!$B$3,A1370&lt;=Stimuli!$C$3),Stimuli!$A$3,IF(AND(A1370&gt;=Stimuli!$B$4,A1370&lt;=Stimuli!$C$4),Stimuli!$A$4,"")))</f>
        <v>01 Quiet baseline (60s)</v>
      </c>
      <c r="I1370" s="6" t="n">
        <f aca="false">(B1370-B1369)/((A1370-A1369)/1000)</f>
        <v>-0.562637362637304</v>
      </c>
      <c r="J1370" s="6" t="n">
        <f aca="false">IF(OR(B1370&lt;Rules!$B$2,B1370&gt;Rules!$B$3,ABS(I1370)&gt;Rules!$B$4,OR(B1371&lt;Rules!$B$2,B1371&gt;Rules!$B$3,ABS(I1371)&gt;Rules!$B$4)),1,0)</f>
        <v>0</v>
      </c>
      <c r="K1370" s="6" t="str">
        <f aca="false">IF(F1370=1,COUNTIF($F$2:F1370,1),"")</f>
        <v/>
      </c>
    </row>
    <row r="1371" customFormat="false" ht="15" hidden="false" customHeight="false" outlineLevel="0" collapsed="false">
      <c r="A1371" s="6" t="n">
        <v>10847.243</v>
      </c>
      <c r="B1371" s="6" t="n">
        <v>1.83076923076923</v>
      </c>
      <c r="C1371" s="6" t="n">
        <v>81</v>
      </c>
      <c r="D1371" s="6" t="n">
        <v>-1</v>
      </c>
      <c r="E1371" s="6" t="n">
        <v>1.8014652014652</v>
      </c>
      <c r="F1371" s="6" t="n">
        <v>0</v>
      </c>
      <c r="G1371" s="6" t="n">
        <v>0.0234432234432236</v>
      </c>
      <c r="H1371" s="6" t="str">
        <f aca="false">IF(AND(A1371&gt;=Stimuli!$B$2,A1371&lt;=Stimuli!$C$2),Stimuli!$A$2,IF(AND(A1371&gt;=Stimuli!$B$3,A1371&lt;=Stimuli!$C$3),Stimuli!$A$3,IF(AND(A1371&gt;=Stimuli!$B$4,A1371&lt;=Stimuli!$C$4),Stimuli!$A$4,"")))</f>
        <v>01 Quiet baseline (60s)</v>
      </c>
      <c r="I1371" s="6" t="n">
        <f aca="false">(B1371-B1370)/((A1371-A1370)/1000)</f>
        <v>0.562637362637304</v>
      </c>
      <c r="J1371" s="6" t="n">
        <f aca="false">IF(OR(B1371&lt;Rules!$B$2,B1371&gt;Rules!$B$3,ABS(I1371)&gt;Rules!$B$4,OR(B1372&lt;Rules!$B$2,B1372&gt;Rules!$B$3,ABS(I1372)&gt;Rules!$B$4)),1,0)</f>
        <v>0</v>
      </c>
      <c r="K1371" s="6" t="str">
        <f aca="false">IF(F1371=1,COUNTIF($F$2:F1371,1),"")</f>
        <v/>
      </c>
    </row>
    <row r="1372" customFormat="false" ht="15" hidden="false" customHeight="false" outlineLevel="0" collapsed="false">
      <c r="A1372" s="6" t="n">
        <v>10855.0555</v>
      </c>
      <c r="B1372" s="6" t="n">
        <v>1.82637362637363</v>
      </c>
      <c r="C1372" s="6" t="n">
        <v>81</v>
      </c>
      <c r="D1372" s="6" t="n">
        <v>-1</v>
      </c>
      <c r="E1372" s="6" t="n">
        <v>1.8014652014652</v>
      </c>
      <c r="F1372" s="6" t="n">
        <v>0</v>
      </c>
      <c r="G1372" s="6" t="n">
        <v>0.0234432234432236</v>
      </c>
      <c r="H1372" s="6" t="str">
        <f aca="false">IF(AND(A1372&gt;=Stimuli!$B$2,A1372&lt;=Stimuli!$C$2),Stimuli!$A$2,IF(AND(A1372&gt;=Stimuli!$B$3,A1372&lt;=Stimuli!$C$3),Stimuli!$A$3,IF(AND(A1372&gt;=Stimuli!$B$4,A1372&lt;=Stimuli!$C$4),Stimuli!$A$4,"")))</f>
        <v>01 Quiet baseline (60s)</v>
      </c>
      <c r="I1372" s="6" t="n">
        <f aca="false">(B1372-B1371)/((A1372-A1371)/1000)</f>
        <v>-0.562637362637304</v>
      </c>
      <c r="J1372" s="6" t="n">
        <f aca="false">IF(OR(B1372&lt;Rules!$B$2,B1372&gt;Rules!$B$3,ABS(I1372)&gt;Rules!$B$4,OR(B1373&lt;Rules!$B$2,B1373&gt;Rules!$B$3,ABS(I1373)&gt;Rules!$B$4)),1,0)</f>
        <v>0</v>
      </c>
      <c r="K1372" s="6" t="str">
        <f aca="false">IF(F1372=1,COUNTIF($F$2:F1372,1),"")</f>
        <v/>
      </c>
    </row>
    <row r="1373" customFormat="false" ht="15" hidden="false" customHeight="false" outlineLevel="0" collapsed="false">
      <c r="A1373" s="6" t="n">
        <v>10862.868</v>
      </c>
      <c r="B1373" s="6" t="n">
        <v>1.82930402930403</v>
      </c>
      <c r="C1373" s="6" t="n">
        <v>81</v>
      </c>
      <c r="D1373" s="6" t="n">
        <v>-1</v>
      </c>
      <c r="E1373" s="6" t="n">
        <v>1.8014652014652</v>
      </c>
      <c r="F1373" s="6" t="n">
        <v>0</v>
      </c>
      <c r="G1373" s="6" t="n">
        <v>0.0234432234432236</v>
      </c>
      <c r="H1373" s="6" t="str">
        <f aca="false">IF(AND(A1373&gt;=Stimuli!$B$2,A1373&lt;=Stimuli!$C$2),Stimuli!$A$2,IF(AND(A1373&gt;=Stimuli!$B$3,A1373&lt;=Stimuli!$C$3),Stimuli!$A$3,IF(AND(A1373&gt;=Stimuli!$B$4,A1373&lt;=Stimuli!$C$4),Stimuli!$A$4,"")))</f>
        <v>01 Quiet baseline (60s)</v>
      </c>
      <c r="I1373" s="6" t="n">
        <f aca="false">(B1373-B1372)/((A1373-A1372)/1000)</f>
        <v>0.375091575091574</v>
      </c>
      <c r="J1373" s="6" t="n">
        <f aca="false">IF(OR(B1373&lt;Rules!$B$2,B1373&gt;Rules!$B$3,ABS(I1373)&gt;Rules!$B$4,OR(B1374&lt;Rules!$B$2,B1374&gt;Rules!$B$3,ABS(I1374)&gt;Rules!$B$4)),1,0)</f>
        <v>0</v>
      </c>
      <c r="K1373" s="6" t="str">
        <f aca="false">IF(F1373=1,COUNTIF($F$2:F1373,1),"")</f>
        <v/>
      </c>
    </row>
    <row r="1374" customFormat="false" ht="15" hidden="false" customHeight="false" outlineLevel="0" collapsed="false">
      <c r="A1374" s="6" t="n">
        <v>10870.6805</v>
      </c>
      <c r="B1374" s="6" t="n">
        <v>1.82930402930403</v>
      </c>
      <c r="C1374" s="6" t="n">
        <v>81</v>
      </c>
      <c r="D1374" s="6" t="n">
        <v>-1</v>
      </c>
      <c r="E1374" s="6" t="n">
        <v>1.8014652014652</v>
      </c>
      <c r="F1374" s="6" t="n">
        <v>0</v>
      </c>
      <c r="G1374" s="6" t="n">
        <v>0.0234432234432236</v>
      </c>
      <c r="H1374" s="6" t="str">
        <f aca="false">IF(AND(A1374&gt;=Stimuli!$B$2,A1374&lt;=Stimuli!$C$2),Stimuli!$A$2,IF(AND(A1374&gt;=Stimuli!$B$3,A1374&lt;=Stimuli!$C$3),Stimuli!$A$3,IF(AND(A1374&gt;=Stimuli!$B$4,A1374&lt;=Stimuli!$C$4),Stimuli!$A$4,"")))</f>
        <v>01 Quiet baseline (60s)</v>
      </c>
      <c r="I1374" s="6" t="n">
        <f aca="false">(B1374-B1373)/((A1374-A1373)/1000)</f>
        <v>0</v>
      </c>
      <c r="J1374" s="6" t="n">
        <f aca="false">IF(OR(B1374&lt;Rules!$B$2,B1374&gt;Rules!$B$3,ABS(I1374)&gt;Rules!$B$4,OR(B1375&lt;Rules!$B$2,B1375&gt;Rules!$B$3,ABS(I1375)&gt;Rules!$B$4)),1,0)</f>
        <v>0</v>
      </c>
      <c r="K1374" s="6" t="str">
        <f aca="false">IF(F1374=1,COUNTIF($F$2:F1374,1),"")</f>
        <v/>
      </c>
    </row>
    <row r="1375" customFormat="false" ht="15" hidden="false" customHeight="false" outlineLevel="0" collapsed="false">
      <c r="A1375" s="6" t="n">
        <v>10878.493</v>
      </c>
      <c r="B1375" s="6" t="n">
        <v>1.82930402930403</v>
      </c>
      <c r="C1375" s="6" t="n">
        <v>81</v>
      </c>
      <c r="D1375" s="6" t="n">
        <v>-1</v>
      </c>
      <c r="E1375" s="6" t="n">
        <v>1.8014652014652</v>
      </c>
      <c r="F1375" s="6" t="n">
        <v>0</v>
      </c>
      <c r="G1375" s="6" t="n">
        <v>0.0234432234432236</v>
      </c>
      <c r="H1375" s="6" t="str">
        <f aca="false">IF(AND(A1375&gt;=Stimuli!$B$2,A1375&lt;=Stimuli!$C$2),Stimuli!$A$2,IF(AND(A1375&gt;=Stimuli!$B$3,A1375&lt;=Stimuli!$C$3),Stimuli!$A$3,IF(AND(A1375&gt;=Stimuli!$B$4,A1375&lt;=Stimuli!$C$4),Stimuli!$A$4,"")))</f>
        <v>01 Quiet baseline (60s)</v>
      </c>
      <c r="I1375" s="6" t="n">
        <f aca="false">(B1375-B1374)/((A1375-A1374)/1000)</f>
        <v>0</v>
      </c>
      <c r="J1375" s="6" t="n">
        <f aca="false">IF(OR(B1375&lt;Rules!$B$2,B1375&gt;Rules!$B$3,ABS(I1375)&gt;Rules!$B$4,OR(B1376&lt;Rules!$B$2,B1376&gt;Rules!$B$3,ABS(I1376)&gt;Rules!$B$4)),1,0)</f>
        <v>0</v>
      </c>
      <c r="K1375" s="6" t="str">
        <f aca="false">IF(F1375=1,COUNTIF($F$2:F1375,1),"")</f>
        <v/>
      </c>
    </row>
    <row r="1376" customFormat="false" ht="15" hidden="false" customHeight="false" outlineLevel="0" collapsed="false">
      <c r="A1376" s="6" t="n">
        <v>10886.3055</v>
      </c>
      <c r="B1376" s="6" t="n">
        <v>1.83076923076923</v>
      </c>
      <c r="C1376" s="6" t="n">
        <v>81</v>
      </c>
      <c r="D1376" s="6" t="n">
        <v>-1</v>
      </c>
      <c r="E1376" s="6" t="n">
        <v>1.8014652014652</v>
      </c>
      <c r="F1376" s="6" t="n">
        <v>0</v>
      </c>
      <c r="G1376" s="6" t="n">
        <v>0.0234432234432236</v>
      </c>
      <c r="H1376" s="6" t="str">
        <f aca="false">IF(AND(A1376&gt;=Stimuli!$B$2,A1376&lt;=Stimuli!$C$2),Stimuli!$A$2,IF(AND(A1376&gt;=Stimuli!$B$3,A1376&lt;=Stimuli!$C$3),Stimuli!$A$3,IF(AND(A1376&gt;=Stimuli!$B$4,A1376&lt;=Stimuli!$C$4),Stimuli!$A$4,"")))</f>
        <v>01 Quiet baseline (60s)</v>
      </c>
      <c r="I1376" s="6" t="n">
        <f aca="false">(B1376-B1375)/((A1376-A1375)/1000)</f>
        <v>0.18754578754573</v>
      </c>
      <c r="J1376" s="6" t="n">
        <f aca="false">IF(OR(B1376&lt;Rules!$B$2,B1376&gt;Rules!$B$3,ABS(I1376)&gt;Rules!$B$4,OR(B1377&lt;Rules!$B$2,B1377&gt;Rules!$B$3,ABS(I1377)&gt;Rules!$B$4)),1,0)</f>
        <v>0</v>
      </c>
      <c r="K1376" s="6" t="str">
        <f aca="false">IF(F1376=1,COUNTIF($F$2:F1376,1),"")</f>
        <v/>
      </c>
    </row>
    <row r="1377" customFormat="false" ht="15" hidden="false" customHeight="false" outlineLevel="0" collapsed="false">
      <c r="A1377" s="6" t="n">
        <v>10894.118</v>
      </c>
      <c r="B1377" s="6" t="n">
        <v>1.82783882783883</v>
      </c>
      <c r="C1377" s="6" t="n">
        <v>81</v>
      </c>
      <c r="D1377" s="6" t="n">
        <v>-1</v>
      </c>
      <c r="E1377" s="6" t="n">
        <v>1.8014652014652</v>
      </c>
      <c r="F1377" s="6" t="n">
        <v>0</v>
      </c>
      <c r="G1377" s="6" t="n">
        <v>0.0234432234432236</v>
      </c>
      <c r="H1377" s="6" t="str">
        <f aca="false">IF(AND(A1377&gt;=Stimuli!$B$2,A1377&lt;=Stimuli!$C$2),Stimuli!$A$2,IF(AND(A1377&gt;=Stimuli!$B$3,A1377&lt;=Stimuli!$C$3),Stimuli!$A$3,IF(AND(A1377&gt;=Stimuli!$B$4,A1377&lt;=Stimuli!$C$4),Stimuli!$A$4,"")))</f>
        <v>01 Quiet baseline (60s)</v>
      </c>
      <c r="I1377" s="6" t="n">
        <f aca="false">(B1377-B1376)/((A1377-A1376)/1000)</f>
        <v>-0.37509157509146</v>
      </c>
      <c r="J1377" s="6" t="n">
        <f aca="false">IF(OR(B1377&lt;Rules!$B$2,B1377&gt;Rules!$B$3,ABS(I1377)&gt;Rules!$B$4,OR(B1378&lt;Rules!$B$2,B1378&gt;Rules!$B$3,ABS(I1378)&gt;Rules!$B$4)),1,0)</f>
        <v>0</v>
      </c>
      <c r="K1377" s="6" t="str">
        <f aca="false">IF(F1377=1,COUNTIF($F$2:F1377,1),"")</f>
        <v/>
      </c>
    </row>
    <row r="1378" customFormat="false" ht="15" hidden="false" customHeight="false" outlineLevel="0" collapsed="false">
      <c r="A1378" s="6" t="n">
        <v>10901.9305</v>
      </c>
      <c r="B1378" s="6" t="n">
        <v>1.83223443223443</v>
      </c>
      <c r="C1378" s="6" t="n">
        <v>81</v>
      </c>
      <c r="D1378" s="6" t="n">
        <v>-1</v>
      </c>
      <c r="E1378" s="6" t="n">
        <v>1.8014652014652</v>
      </c>
      <c r="F1378" s="6" t="n">
        <v>0</v>
      </c>
      <c r="G1378" s="6" t="n">
        <v>0.0234432234432236</v>
      </c>
      <c r="H1378" s="6" t="str">
        <f aca="false">IF(AND(A1378&gt;=Stimuli!$B$2,A1378&lt;=Stimuli!$C$2),Stimuli!$A$2,IF(AND(A1378&gt;=Stimuli!$B$3,A1378&lt;=Stimuli!$C$3),Stimuli!$A$3,IF(AND(A1378&gt;=Stimuli!$B$4,A1378&lt;=Stimuli!$C$4),Stimuli!$A$4,"")))</f>
        <v>01 Quiet baseline (60s)</v>
      </c>
      <c r="I1378" s="6" t="n">
        <f aca="false">(B1378-B1377)/((A1378-A1377)/1000)</f>
        <v>0.562637362637304</v>
      </c>
      <c r="J1378" s="6" t="n">
        <f aca="false">IF(OR(B1378&lt;Rules!$B$2,B1378&gt;Rules!$B$3,ABS(I1378)&gt;Rules!$B$4,OR(B1379&lt;Rules!$B$2,B1379&gt;Rules!$B$3,ABS(I1379)&gt;Rules!$B$4)),1,0)</f>
        <v>0</v>
      </c>
      <c r="K1378" s="6" t="str">
        <f aca="false">IF(F1378=1,COUNTIF($F$2:F1378,1),"")</f>
        <v/>
      </c>
    </row>
    <row r="1379" customFormat="false" ht="15" hidden="false" customHeight="false" outlineLevel="0" collapsed="false">
      <c r="A1379" s="6" t="n">
        <v>10909.743</v>
      </c>
      <c r="B1379" s="6" t="n">
        <v>1.82637362637363</v>
      </c>
      <c r="C1379" s="6" t="n">
        <v>81</v>
      </c>
      <c r="D1379" s="6" t="n">
        <v>-1</v>
      </c>
      <c r="E1379" s="6" t="n">
        <v>1.8</v>
      </c>
      <c r="F1379" s="6" t="n">
        <v>0</v>
      </c>
      <c r="G1379" s="6" t="n">
        <v>0.0234432234432236</v>
      </c>
      <c r="H1379" s="6" t="str">
        <f aca="false">IF(AND(A1379&gt;=Stimuli!$B$2,A1379&lt;=Stimuli!$C$2),Stimuli!$A$2,IF(AND(A1379&gt;=Stimuli!$B$3,A1379&lt;=Stimuli!$C$3),Stimuli!$A$3,IF(AND(A1379&gt;=Stimuli!$B$4,A1379&lt;=Stimuli!$C$4),Stimuli!$A$4,"")))</f>
        <v>01 Quiet baseline (60s)</v>
      </c>
      <c r="I1379" s="6" t="n">
        <f aca="false">(B1379-B1378)/((A1379-A1378)/1000)</f>
        <v>-0.750183150183148</v>
      </c>
      <c r="J1379" s="6" t="n">
        <f aca="false">IF(OR(B1379&lt;Rules!$B$2,B1379&gt;Rules!$B$3,ABS(I1379)&gt;Rules!$B$4,OR(B1380&lt;Rules!$B$2,B1380&gt;Rules!$B$3,ABS(I1380)&gt;Rules!$B$4)),1,0)</f>
        <v>0</v>
      </c>
      <c r="K1379" s="6" t="str">
        <f aca="false">IF(F1379=1,COUNTIF($F$2:F1379,1),"")</f>
        <v/>
      </c>
    </row>
    <row r="1380" customFormat="false" ht="15" hidden="false" customHeight="false" outlineLevel="0" collapsed="false">
      <c r="A1380" s="6" t="n">
        <v>10917.5555</v>
      </c>
      <c r="B1380" s="6" t="n">
        <v>1.83369963369963</v>
      </c>
      <c r="C1380" s="6" t="n">
        <v>81</v>
      </c>
      <c r="D1380" s="6" t="n">
        <v>-1</v>
      </c>
      <c r="E1380" s="6" t="n">
        <v>1.8</v>
      </c>
      <c r="F1380" s="6" t="n">
        <v>0</v>
      </c>
      <c r="G1380" s="6" t="n">
        <v>0.0234432234432236</v>
      </c>
      <c r="H1380" s="6" t="str">
        <f aca="false">IF(AND(A1380&gt;=Stimuli!$B$2,A1380&lt;=Stimuli!$C$2),Stimuli!$A$2,IF(AND(A1380&gt;=Stimuli!$B$3,A1380&lt;=Stimuli!$C$3),Stimuli!$A$3,IF(AND(A1380&gt;=Stimuli!$B$4,A1380&lt;=Stimuli!$C$4),Stimuli!$A$4,"")))</f>
        <v>01 Quiet baseline (60s)</v>
      </c>
      <c r="I1380" s="6" t="n">
        <f aca="false">(B1380-B1379)/((A1380-A1379)/1000)</f>
        <v>0.937728937728878</v>
      </c>
      <c r="J1380" s="6" t="n">
        <f aca="false">IF(OR(B1380&lt;Rules!$B$2,B1380&gt;Rules!$B$3,ABS(I1380)&gt;Rules!$B$4,OR(B1381&lt;Rules!$B$2,B1381&gt;Rules!$B$3,ABS(I1381)&gt;Rules!$B$4)),1,0)</f>
        <v>0</v>
      </c>
      <c r="K1380" s="6" t="str">
        <f aca="false">IF(F1380=1,COUNTIF($F$2:F1380,1),"")</f>
        <v/>
      </c>
    </row>
    <row r="1381" customFormat="false" ht="15" hidden="false" customHeight="false" outlineLevel="0" collapsed="false">
      <c r="A1381" s="6" t="n">
        <v>10925.368</v>
      </c>
      <c r="B1381" s="6" t="n">
        <v>1.82783882783883</v>
      </c>
      <c r="C1381" s="6" t="n">
        <v>81</v>
      </c>
      <c r="D1381" s="6" t="n">
        <v>-1</v>
      </c>
      <c r="E1381" s="6" t="n">
        <v>1.8</v>
      </c>
      <c r="F1381" s="6" t="n">
        <v>0</v>
      </c>
      <c r="G1381" s="6" t="n">
        <v>0.0234432234432236</v>
      </c>
      <c r="H1381" s="6" t="str">
        <f aca="false">IF(AND(A1381&gt;=Stimuli!$B$2,A1381&lt;=Stimuli!$C$2),Stimuli!$A$2,IF(AND(A1381&gt;=Stimuli!$B$3,A1381&lt;=Stimuli!$C$3),Stimuli!$A$3,IF(AND(A1381&gt;=Stimuli!$B$4,A1381&lt;=Stimuli!$C$4),Stimuli!$A$4,"")))</f>
        <v>01 Quiet baseline (60s)</v>
      </c>
      <c r="I1381" s="6" t="n">
        <f aca="false">(B1381-B1380)/((A1381-A1380)/1000)</f>
        <v>-0.750183150183034</v>
      </c>
      <c r="J1381" s="6" t="n">
        <f aca="false">IF(OR(B1381&lt;Rules!$B$2,B1381&gt;Rules!$B$3,ABS(I1381)&gt;Rules!$B$4,OR(B1382&lt;Rules!$B$2,B1382&gt;Rules!$B$3,ABS(I1382)&gt;Rules!$B$4)),1,0)</f>
        <v>0</v>
      </c>
      <c r="K1381" s="6" t="str">
        <f aca="false">IF(F1381=1,COUNTIF($F$2:F1381,1),"")</f>
        <v/>
      </c>
    </row>
    <row r="1382" customFormat="false" ht="15" hidden="false" customHeight="false" outlineLevel="0" collapsed="false">
      <c r="A1382" s="6" t="n">
        <v>10933.1805</v>
      </c>
      <c r="B1382" s="6" t="n">
        <v>1.83369963369963</v>
      </c>
      <c r="C1382" s="6" t="n">
        <v>81</v>
      </c>
      <c r="D1382" s="6" t="n">
        <v>-1</v>
      </c>
      <c r="E1382" s="6" t="n">
        <v>1.8</v>
      </c>
      <c r="F1382" s="6" t="n">
        <v>0</v>
      </c>
      <c r="G1382" s="6" t="n">
        <v>0.0234432234432236</v>
      </c>
      <c r="H1382" s="6" t="str">
        <f aca="false">IF(AND(A1382&gt;=Stimuli!$B$2,A1382&lt;=Stimuli!$C$2),Stimuli!$A$2,IF(AND(A1382&gt;=Stimuli!$B$3,A1382&lt;=Stimuli!$C$3),Stimuli!$A$3,IF(AND(A1382&gt;=Stimuli!$B$4,A1382&lt;=Stimuli!$C$4),Stimuli!$A$4,"")))</f>
        <v>01 Quiet baseline (60s)</v>
      </c>
      <c r="I1382" s="6" t="n">
        <f aca="false">(B1382-B1381)/((A1382-A1381)/1000)</f>
        <v>0.750183150183034</v>
      </c>
      <c r="J1382" s="6" t="n">
        <f aca="false">IF(OR(B1382&lt;Rules!$B$2,B1382&gt;Rules!$B$3,ABS(I1382)&gt;Rules!$B$4,OR(B1383&lt;Rules!$B$2,B1383&gt;Rules!$B$3,ABS(I1383)&gt;Rules!$B$4)),1,0)</f>
        <v>0</v>
      </c>
      <c r="K1382" s="6" t="str">
        <f aca="false">IF(F1382=1,COUNTIF($F$2:F1382,1),"")</f>
        <v/>
      </c>
    </row>
    <row r="1383" customFormat="false" ht="15" hidden="false" customHeight="false" outlineLevel="0" collapsed="false">
      <c r="A1383" s="6" t="n">
        <v>10940.993</v>
      </c>
      <c r="B1383" s="6" t="n">
        <v>1.82783882783883</v>
      </c>
      <c r="C1383" s="6" t="n">
        <v>81</v>
      </c>
      <c r="D1383" s="6" t="n">
        <v>-1</v>
      </c>
      <c r="E1383" s="6" t="n">
        <v>1.8</v>
      </c>
      <c r="F1383" s="6" t="n">
        <v>0</v>
      </c>
      <c r="G1383" s="6" t="n">
        <v>0.0234432234432236</v>
      </c>
      <c r="H1383" s="6" t="str">
        <f aca="false">IF(AND(A1383&gt;=Stimuli!$B$2,A1383&lt;=Stimuli!$C$2),Stimuli!$A$2,IF(AND(A1383&gt;=Stimuli!$B$3,A1383&lt;=Stimuli!$C$3),Stimuli!$A$3,IF(AND(A1383&gt;=Stimuli!$B$4,A1383&lt;=Stimuli!$C$4),Stimuli!$A$4,"")))</f>
        <v>01 Quiet baseline (60s)</v>
      </c>
      <c r="I1383" s="6" t="n">
        <f aca="false">(B1383-B1382)/((A1383-A1382)/1000)</f>
        <v>-0.750183150183034</v>
      </c>
      <c r="J1383" s="6" t="n">
        <f aca="false">IF(OR(B1383&lt;Rules!$B$2,B1383&gt;Rules!$B$3,ABS(I1383)&gt;Rules!$B$4,OR(B1384&lt;Rules!$B$2,B1384&gt;Rules!$B$3,ABS(I1384)&gt;Rules!$B$4)),1,0)</f>
        <v>0</v>
      </c>
      <c r="K1383" s="6" t="str">
        <f aca="false">IF(F1383=1,COUNTIF($F$2:F1383,1),"")</f>
        <v/>
      </c>
    </row>
    <row r="1384" customFormat="false" ht="15" hidden="false" customHeight="false" outlineLevel="0" collapsed="false">
      <c r="A1384" s="6" t="n">
        <v>10948.8055</v>
      </c>
      <c r="B1384" s="6" t="n">
        <v>1.83369963369963</v>
      </c>
      <c r="C1384" s="6" t="n">
        <v>81</v>
      </c>
      <c r="D1384" s="6" t="n">
        <v>-1</v>
      </c>
      <c r="E1384" s="6" t="n">
        <v>1.8</v>
      </c>
      <c r="F1384" s="6" t="n">
        <v>0</v>
      </c>
      <c r="G1384" s="6" t="n">
        <v>0.0234432234432236</v>
      </c>
      <c r="H1384" s="6" t="str">
        <f aca="false">IF(AND(A1384&gt;=Stimuli!$B$2,A1384&lt;=Stimuli!$C$2),Stimuli!$A$2,IF(AND(A1384&gt;=Stimuli!$B$3,A1384&lt;=Stimuli!$C$3),Stimuli!$A$3,IF(AND(A1384&gt;=Stimuli!$B$4,A1384&lt;=Stimuli!$C$4),Stimuli!$A$4,"")))</f>
        <v>01 Quiet baseline (60s)</v>
      </c>
      <c r="I1384" s="6" t="n">
        <f aca="false">(B1384-B1383)/((A1384-A1383)/1000)</f>
        <v>0.750183150183034</v>
      </c>
      <c r="J1384" s="6" t="n">
        <f aca="false">IF(OR(B1384&lt;Rules!$B$2,B1384&gt;Rules!$B$3,ABS(I1384)&gt;Rules!$B$4,OR(B1385&lt;Rules!$B$2,B1385&gt;Rules!$B$3,ABS(I1385)&gt;Rules!$B$4)),1,0)</f>
        <v>0</v>
      </c>
      <c r="K1384" s="6" t="str">
        <f aca="false">IF(F1384=1,COUNTIF($F$2:F1384,1),"")</f>
        <v/>
      </c>
    </row>
    <row r="1385" customFormat="false" ht="15" hidden="false" customHeight="false" outlineLevel="0" collapsed="false">
      <c r="A1385" s="6" t="n">
        <v>10956.618</v>
      </c>
      <c r="B1385" s="6" t="n">
        <v>1.82783882783883</v>
      </c>
      <c r="C1385" s="6" t="n">
        <v>81</v>
      </c>
      <c r="D1385" s="6" t="n">
        <v>-1</v>
      </c>
      <c r="E1385" s="6" t="n">
        <v>1.8</v>
      </c>
      <c r="F1385" s="6" t="n">
        <v>0</v>
      </c>
      <c r="G1385" s="6" t="n">
        <v>0.0234432234432236</v>
      </c>
      <c r="H1385" s="6" t="str">
        <f aca="false">IF(AND(A1385&gt;=Stimuli!$B$2,A1385&lt;=Stimuli!$C$2),Stimuli!$A$2,IF(AND(A1385&gt;=Stimuli!$B$3,A1385&lt;=Stimuli!$C$3),Stimuli!$A$3,IF(AND(A1385&gt;=Stimuli!$B$4,A1385&lt;=Stimuli!$C$4),Stimuli!$A$4,"")))</f>
        <v>01 Quiet baseline (60s)</v>
      </c>
      <c r="I1385" s="6" t="n">
        <f aca="false">(B1385-B1384)/((A1385-A1384)/1000)</f>
        <v>-0.750183150183034</v>
      </c>
      <c r="J1385" s="6" t="n">
        <f aca="false">IF(OR(B1385&lt;Rules!$B$2,B1385&gt;Rules!$B$3,ABS(I1385)&gt;Rules!$B$4,OR(B1386&lt;Rules!$B$2,B1386&gt;Rules!$B$3,ABS(I1386)&gt;Rules!$B$4)),1,0)</f>
        <v>0</v>
      </c>
      <c r="K1385" s="6" t="str">
        <f aca="false">IF(F1385=1,COUNTIF($F$2:F1385,1),"")</f>
        <v/>
      </c>
    </row>
    <row r="1386" customFormat="false" ht="15" hidden="false" customHeight="false" outlineLevel="0" collapsed="false">
      <c r="A1386" s="6" t="n">
        <v>10964.4305</v>
      </c>
      <c r="B1386" s="6" t="n">
        <v>1.83369963369963</v>
      </c>
      <c r="C1386" s="6" t="n">
        <v>81</v>
      </c>
      <c r="D1386" s="6" t="n">
        <v>-1</v>
      </c>
      <c r="E1386" s="6" t="n">
        <v>1.8</v>
      </c>
      <c r="F1386" s="6" t="n">
        <v>0</v>
      </c>
      <c r="G1386" s="6" t="n">
        <v>0.0234432234432236</v>
      </c>
      <c r="H1386" s="6" t="str">
        <f aca="false">IF(AND(A1386&gt;=Stimuli!$B$2,A1386&lt;=Stimuli!$C$2),Stimuli!$A$2,IF(AND(A1386&gt;=Stimuli!$B$3,A1386&lt;=Stimuli!$C$3),Stimuli!$A$3,IF(AND(A1386&gt;=Stimuli!$B$4,A1386&lt;=Stimuli!$C$4),Stimuli!$A$4,"")))</f>
        <v>01 Quiet baseline (60s)</v>
      </c>
      <c r="I1386" s="6" t="n">
        <f aca="false">(B1386-B1385)/((A1386-A1385)/1000)</f>
        <v>0.750183150183034</v>
      </c>
      <c r="J1386" s="6" t="n">
        <f aca="false">IF(OR(B1386&lt;Rules!$B$2,B1386&gt;Rules!$B$3,ABS(I1386)&gt;Rules!$B$4,OR(B1387&lt;Rules!$B$2,B1387&gt;Rules!$B$3,ABS(I1387)&gt;Rules!$B$4)),1,0)</f>
        <v>0</v>
      </c>
      <c r="K1386" s="6" t="str">
        <f aca="false">IF(F1386=1,COUNTIF($F$2:F1386,1),"")</f>
        <v/>
      </c>
    </row>
    <row r="1387" customFormat="false" ht="15" hidden="false" customHeight="false" outlineLevel="0" collapsed="false">
      <c r="A1387" s="6" t="n">
        <v>10972.243</v>
      </c>
      <c r="B1387" s="6" t="n">
        <v>1.82930402930403</v>
      </c>
      <c r="C1387" s="6" t="n">
        <v>81</v>
      </c>
      <c r="D1387" s="6" t="n">
        <v>-1</v>
      </c>
      <c r="E1387" s="6" t="n">
        <v>1.8</v>
      </c>
      <c r="F1387" s="6" t="n">
        <v>0</v>
      </c>
      <c r="G1387" s="6" t="n">
        <v>0.0234432234432236</v>
      </c>
      <c r="H1387" s="6" t="str">
        <f aca="false">IF(AND(A1387&gt;=Stimuli!$B$2,A1387&lt;=Stimuli!$C$2),Stimuli!$A$2,IF(AND(A1387&gt;=Stimuli!$B$3,A1387&lt;=Stimuli!$C$3),Stimuli!$A$3,IF(AND(A1387&gt;=Stimuli!$B$4,A1387&lt;=Stimuli!$C$4),Stimuli!$A$4,"")))</f>
        <v>01 Quiet baseline (60s)</v>
      </c>
      <c r="I1387" s="6" t="n">
        <f aca="false">(B1387-B1386)/((A1387-A1386)/1000)</f>
        <v>-0.562637362637304</v>
      </c>
      <c r="J1387" s="6" t="n">
        <f aca="false">IF(OR(B1387&lt;Rules!$B$2,B1387&gt;Rules!$B$3,ABS(I1387)&gt;Rules!$B$4,OR(B1388&lt;Rules!$B$2,B1388&gt;Rules!$B$3,ABS(I1388)&gt;Rules!$B$4)),1,0)</f>
        <v>0</v>
      </c>
      <c r="K1387" s="6" t="str">
        <f aca="false">IF(F1387=1,COUNTIF($F$2:F1387,1),"")</f>
        <v/>
      </c>
    </row>
    <row r="1388" customFormat="false" ht="15" hidden="false" customHeight="false" outlineLevel="0" collapsed="false">
      <c r="A1388" s="6" t="n">
        <v>10980.0555</v>
      </c>
      <c r="B1388" s="6" t="n">
        <v>1.83223443223443</v>
      </c>
      <c r="C1388" s="6" t="n">
        <v>81</v>
      </c>
      <c r="D1388" s="6" t="n">
        <v>-1</v>
      </c>
      <c r="E1388" s="6" t="n">
        <v>1.8</v>
      </c>
      <c r="F1388" s="6" t="n">
        <v>0</v>
      </c>
      <c r="G1388" s="6" t="n">
        <v>0.0234432234432236</v>
      </c>
      <c r="H1388" s="6" t="str">
        <f aca="false">IF(AND(A1388&gt;=Stimuli!$B$2,A1388&lt;=Stimuli!$C$2),Stimuli!$A$2,IF(AND(A1388&gt;=Stimuli!$B$3,A1388&lt;=Stimuli!$C$3),Stimuli!$A$3,IF(AND(A1388&gt;=Stimuli!$B$4,A1388&lt;=Stimuli!$C$4),Stimuli!$A$4,"")))</f>
        <v>01 Quiet baseline (60s)</v>
      </c>
      <c r="I1388" s="6" t="n">
        <f aca="false">(B1388-B1387)/((A1388-A1387)/1000)</f>
        <v>0.375091575091574</v>
      </c>
      <c r="J1388" s="6" t="n">
        <f aca="false">IF(OR(B1388&lt;Rules!$B$2,B1388&gt;Rules!$B$3,ABS(I1388)&gt;Rules!$B$4,OR(B1389&lt;Rules!$B$2,B1389&gt;Rules!$B$3,ABS(I1389)&gt;Rules!$B$4)),1,0)</f>
        <v>0</v>
      </c>
      <c r="K1388" s="6" t="str">
        <f aca="false">IF(F1388=1,COUNTIF($F$2:F1388,1),"")</f>
        <v/>
      </c>
    </row>
    <row r="1389" customFormat="false" ht="15" hidden="false" customHeight="false" outlineLevel="0" collapsed="false">
      <c r="A1389" s="6" t="n">
        <v>10987.868</v>
      </c>
      <c r="B1389" s="6" t="n">
        <v>1.83076923076923</v>
      </c>
      <c r="C1389" s="6" t="n">
        <v>81</v>
      </c>
      <c r="D1389" s="6" t="n">
        <v>-1</v>
      </c>
      <c r="E1389" s="6" t="n">
        <v>1.8</v>
      </c>
      <c r="F1389" s="6" t="n">
        <v>0</v>
      </c>
      <c r="G1389" s="6" t="n">
        <v>0.0234432234432236</v>
      </c>
      <c r="H1389" s="6" t="str">
        <f aca="false">IF(AND(A1389&gt;=Stimuli!$B$2,A1389&lt;=Stimuli!$C$2),Stimuli!$A$2,IF(AND(A1389&gt;=Stimuli!$B$3,A1389&lt;=Stimuli!$C$3),Stimuli!$A$3,IF(AND(A1389&gt;=Stimuli!$B$4,A1389&lt;=Stimuli!$C$4),Stimuli!$A$4,"")))</f>
        <v>01 Quiet baseline (60s)</v>
      </c>
      <c r="I1389" s="6" t="n">
        <f aca="false">(B1389-B1388)/((A1389-A1388)/1000)</f>
        <v>-0.187545787545844</v>
      </c>
      <c r="J1389" s="6" t="n">
        <f aca="false">IF(OR(B1389&lt;Rules!$B$2,B1389&gt;Rules!$B$3,ABS(I1389)&gt;Rules!$B$4,OR(B1390&lt;Rules!$B$2,B1390&gt;Rules!$B$3,ABS(I1390)&gt;Rules!$B$4)),1,0)</f>
        <v>0</v>
      </c>
      <c r="K1389" s="6" t="str">
        <f aca="false">IF(F1389=1,COUNTIF($F$2:F1389,1),"")</f>
        <v/>
      </c>
    </row>
    <row r="1390" customFormat="false" ht="15" hidden="false" customHeight="false" outlineLevel="0" collapsed="false">
      <c r="A1390" s="6" t="n">
        <v>10995.6805</v>
      </c>
      <c r="B1390" s="6" t="n">
        <v>1.83223443223443</v>
      </c>
      <c r="C1390" s="6" t="n">
        <v>81</v>
      </c>
      <c r="D1390" s="6" t="n">
        <v>-1</v>
      </c>
      <c r="E1390" s="6" t="n">
        <v>1.8</v>
      </c>
      <c r="F1390" s="6" t="n">
        <v>0</v>
      </c>
      <c r="G1390" s="6" t="n">
        <v>0.0234432234432236</v>
      </c>
      <c r="H1390" s="6" t="str">
        <f aca="false">IF(AND(A1390&gt;=Stimuli!$B$2,A1390&lt;=Stimuli!$C$2),Stimuli!$A$2,IF(AND(A1390&gt;=Stimuli!$B$3,A1390&lt;=Stimuli!$C$3),Stimuli!$A$3,IF(AND(A1390&gt;=Stimuli!$B$4,A1390&lt;=Stimuli!$C$4),Stimuli!$A$4,"")))</f>
        <v>01 Quiet baseline (60s)</v>
      </c>
      <c r="I1390" s="6" t="n">
        <f aca="false">(B1390-B1389)/((A1390-A1389)/1000)</f>
        <v>0.187545787545844</v>
      </c>
      <c r="J1390" s="6" t="n">
        <f aca="false">IF(OR(B1390&lt;Rules!$B$2,B1390&gt;Rules!$B$3,ABS(I1390)&gt;Rules!$B$4,OR(B1391&lt;Rules!$B$2,B1391&gt;Rules!$B$3,ABS(I1391)&gt;Rules!$B$4)),1,0)</f>
        <v>0</v>
      </c>
      <c r="K1390" s="6" t="str">
        <f aca="false">IF(F1390=1,COUNTIF($F$2:F1390,1),"")</f>
        <v/>
      </c>
    </row>
    <row r="1391" customFormat="false" ht="15" hidden="false" customHeight="false" outlineLevel="0" collapsed="false">
      <c r="A1391" s="6" t="n">
        <v>11003.493</v>
      </c>
      <c r="B1391" s="6" t="n">
        <v>1.83223443223443</v>
      </c>
      <c r="C1391" s="6" t="n">
        <v>81</v>
      </c>
      <c r="D1391" s="6" t="n">
        <v>-1</v>
      </c>
      <c r="E1391" s="6" t="n">
        <v>1.8</v>
      </c>
      <c r="F1391" s="6" t="n">
        <v>0</v>
      </c>
      <c r="G1391" s="6" t="n">
        <v>0.0234432234432236</v>
      </c>
      <c r="H1391" s="6" t="str">
        <f aca="false">IF(AND(A1391&gt;=Stimuli!$B$2,A1391&lt;=Stimuli!$C$2),Stimuli!$A$2,IF(AND(A1391&gt;=Stimuli!$B$3,A1391&lt;=Stimuli!$C$3),Stimuli!$A$3,IF(AND(A1391&gt;=Stimuli!$B$4,A1391&lt;=Stimuli!$C$4),Stimuli!$A$4,"")))</f>
        <v>01 Quiet baseline (60s)</v>
      </c>
      <c r="I1391" s="6" t="n">
        <f aca="false">(B1391-B1390)/((A1391-A1390)/1000)</f>
        <v>0</v>
      </c>
      <c r="J1391" s="6" t="n">
        <f aca="false">IF(OR(B1391&lt;Rules!$B$2,B1391&gt;Rules!$B$3,ABS(I1391)&gt;Rules!$B$4,OR(B1392&lt;Rules!$B$2,B1392&gt;Rules!$B$3,ABS(I1392)&gt;Rules!$B$4)),1,0)</f>
        <v>0</v>
      </c>
      <c r="K1391" s="6" t="str">
        <f aca="false">IF(F1391=1,COUNTIF($F$2:F1391,1),"")</f>
        <v/>
      </c>
    </row>
    <row r="1392" customFormat="false" ht="15" hidden="false" customHeight="false" outlineLevel="0" collapsed="false">
      <c r="A1392" s="6" t="n">
        <v>11011.3055</v>
      </c>
      <c r="B1392" s="6" t="n">
        <v>1.83076923076923</v>
      </c>
      <c r="C1392" s="6" t="n">
        <v>81</v>
      </c>
      <c r="D1392" s="6" t="n">
        <v>-1</v>
      </c>
      <c r="E1392" s="6" t="n">
        <v>1.8</v>
      </c>
      <c r="F1392" s="6" t="n">
        <v>0</v>
      </c>
      <c r="G1392" s="6" t="n">
        <v>0.0234432234432236</v>
      </c>
      <c r="H1392" s="6" t="str">
        <f aca="false">IF(AND(A1392&gt;=Stimuli!$B$2,A1392&lt;=Stimuli!$C$2),Stimuli!$A$2,IF(AND(A1392&gt;=Stimuli!$B$3,A1392&lt;=Stimuli!$C$3),Stimuli!$A$3,IF(AND(A1392&gt;=Stimuli!$B$4,A1392&lt;=Stimuli!$C$4),Stimuli!$A$4,"")))</f>
        <v>01 Quiet baseline (60s)</v>
      </c>
      <c r="I1392" s="6" t="n">
        <f aca="false">(B1392-B1391)/((A1392-A1391)/1000)</f>
        <v>-0.187545787545844</v>
      </c>
      <c r="J1392" s="6" t="n">
        <f aca="false">IF(OR(B1392&lt;Rules!$B$2,B1392&gt;Rules!$B$3,ABS(I1392)&gt;Rules!$B$4,OR(B1393&lt;Rules!$B$2,B1393&gt;Rules!$B$3,ABS(I1393)&gt;Rules!$B$4)),1,0)</f>
        <v>0</v>
      </c>
      <c r="K1392" s="6" t="str">
        <f aca="false">IF(F1392=1,COUNTIF($F$2:F1392,1),"")</f>
        <v/>
      </c>
    </row>
    <row r="1393" customFormat="false" ht="15" hidden="false" customHeight="false" outlineLevel="0" collapsed="false">
      <c r="A1393" s="6" t="n">
        <v>11019.118</v>
      </c>
      <c r="B1393" s="6" t="n">
        <v>1.83369963369963</v>
      </c>
      <c r="C1393" s="6" t="n">
        <v>81</v>
      </c>
      <c r="D1393" s="6" t="n">
        <v>-1</v>
      </c>
      <c r="E1393" s="6" t="n">
        <v>1.7985347985348</v>
      </c>
      <c r="F1393" s="6" t="n">
        <v>0</v>
      </c>
      <c r="G1393" s="6" t="n">
        <v>0.0234432234432236</v>
      </c>
      <c r="H1393" s="6" t="str">
        <f aca="false">IF(AND(A1393&gt;=Stimuli!$B$2,A1393&lt;=Stimuli!$C$2),Stimuli!$A$2,IF(AND(A1393&gt;=Stimuli!$B$3,A1393&lt;=Stimuli!$C$3),Stimuli!$A$3,IF(AND(A1393&gt;=Stimuli!$B$4,A1393&lt;=Stimuli!$C$4),Stimuli!$A$4,"")))</f>
        <v>01 Quiet baseline (60s)</v>
      </c>
      <c r="I1393" s="6" t="n">
        <f aca="false">(B1393-B1392)/((A1393-A1392)/1000)</f>
        <v>0.375091575091574</v>
      </c>
      <c r="J1393" s="6" t="n">
        <f aca="false">IF(OR(B1393&lt;Rules!$B$2,B1393&gt;Rules!$B$3,ABS(I1393)&gt;Rules!$B$4,OR(B1394&lt;Rules!$B$2,B1394&gt;Rules!$B$3,ABS(I1394)&gt;Rules!$B$4)),1,0)</f>
        <v>0</v>
      </c>
      <c r="K1393" s="6" t="str">
        <f aca="false">IF(F1393=1,COUNTIF($F$2:F1393,1),"")</f>
        <v/>
      </c>
    </row>
    <row r="1394" customFormat="false" ht="15" hidden="false" customHeight="false" outlineLevel="0" collapsed="false">
      <c r="A1394" s="6" t="n">
        <v>11026.9305</v>
      </c>
      <c r="B1394" s="6" t="n">
        <v>1.83076923076923</v>
      </c>
      <c r="C1394" s="6" t="n">
        <v>81</v>
      </c>
      <c r="D1394" s="6" t="n">
        <v>-1</v>
      </c>
      <c r="E1394" s="6" t="n">
        <v>1.7985347985348</v>
      </c>
      <c r="F1394" s="6" t="n">
        <v>0</v>
      </c>
      <c r="G1394" s="6" t="n">
        <v>0.0234432234432236</v>
      </c>
      <c r="H1394" s="6" t="str">
        <f aca="false">IF(AND(A1394&gt;=Stimuli!$B$2,A1394&lt;=Stimuli!$C$2),Stimuli!$A$2,IF(AND(A1394&gt;=Stimuli!$B$3,A1394&lt;=Stimuli!$C$3),Stimuli!$A$3,IF(AND(A1394&gt;=Stimuli!$B$4,A1394&lt;=Stimuli!$C$4),Stimuli!$A$4,"")))</f>
        <v>01 Quiet baseline (60s)</v>
      </c>
      <c r="I1394" s="6" t="n">
        <f aca="false">(B1394-B1393)/((A1394-A1393)/1000)</f>
        <v>-0.375091575091574</v>
      </c>
      <c r="J1394" s="6" t="n">
        <f aca="false">IF(OR(B1394&lt;Rules!$B$2,B1394&gt;Rules!$B$3,ABS(I1394)&gt;Rules!$B$4,OR(B1395&lt;Rules!$B$2,B1395&gt;Rules!$B$3,ABS(I1395)&gt;Rules!$B$4)),1,0)</f>
        <v>0</v>
      </c>
      <c r="K1394" s="6" t="str">
        <f aca="false">IF(F1394=1,COUNTIF($F$2:F1394,1),"")</f>
        <v/>
      </c>
    </row>
    <row r="1395" customFormat="false" ht="15" hidden="false" customHeight="false" outlineLevel="0" collapsed="false">
      <c r="A1395" s="6" t="n">
        <v>11034.743</v>
      </c>
      <c r="B1395" s="6" t="n">
        <v>1.83516483516484</v>
      </c>
      <c r="C1395" s="6" t="n">
        <v>81</v>
      </c>
      <c r="D1395" s="6" t="n">
        <v>-1</v>
      </c>
      <c r="E1395" s="6" t="n">
        <v>1.7985347985348</v>
      </c>
      <c r="F1395" s="6" t="n">
        <v>0</v>
      </c>
      <c r="G1395" s="6" t="n">
        <v>0.0234432234432236</v>
      </c>
      <c r="H1395" s="6" t="str">
        <f aca="false">IF(AND(A1395&gt;=Stimuli!$B$2,A1395&lt;=Stimuli!$C$2),Stimuli!$A$2,IF(AND(A1395&gt;=Stimuli!$B$3,A1395&lt;=Stimuli!$C$3),Stimuli!$A$3,IF(AND(A1395&gt;=Stimuli!$B$4,A1395&lt;=Stimuli!$C$4),Stimuli!$A$4,"")))</f>
        <v>01 Quiet baseline (60s)</v>
      </c>
      <c r="I1395" s="6" t="n">
        <f aca="false">(B1395-B1394)/((A1395-A1394)/1000)</f>
        <v>0.562637362637446</v>
      </c>
      <c r="J1395" s="6" t="n">
        <f aca="false">IF(OR(B1395&lt;Rules!$B$2,B1395&gt;Rules!$B$3,ABS(I1395)&gt;Rules!$B$4,OR(B1396&lt;Rules!$B$2,B1396&gt;Rules!$B$3,ABS(I1396)&gt;Rules!$B$4)),1,0)</f>
        <v>0</v>
      </c>
      <c r="K1395" s="6" t="str">
        <f aca="false">IF(F1395=1,COUNTIF($F$2:F1395,1),"")</f>
        <v/>
      </c>
    </row>
    <row r="1396" customFormat="false" ht="15" hidden="false" customHeight="false" outlineLevel="0" collapsed="false">
      <c r="A1396" s="6" t="n">
        <v>11042.5555</v>
      </c>
      <c r="B1396" s="6" t="n">
        <v>1.82930402930403</v>
      </c>
      <c r="C1396" s="6" t="n">
        <v>81</v>
      </c>
      <c r="D1396" s="6" t="n">
        <v>-1</v>
      </c>
      <c r="E1396" s="6" t="n">
        <v>1.7985347985348</v>
      </c>
      <c r="F1396" s="6" t="n">
        <v>0</v>
      </c>
      <c r="G1396" s="6" t="n">
        <v>0.0234432234432236</v>
      </c>
      <c r="H1396" s="6" t="str">
        <f aca="false">IF(AND(A1396&gt;=Stimuli!$B$2,A1396&lt;=Stimuli!$C$2),Stimuli!$A$2,IF(AND(A1396&gt;=Stimuli!$B$3,A1396&lt;=Stimuli!$C$3),Stimuli!$A$3,IF(AND(A1396&gt;=Stimuli!$B$4,A1396&lt;=Stimuli!$C$4),Stimuli!$A$4,"")))</f>
        <v>01 Quiet baseline (60s)</v>
      </c>
      <c r="I1396" s="6" t="n">
        <f aca="false">(B1396-B1395)/((A1396-A1395)/1000)</f>
        <v>-0.750183150183176</v>
      </c>
      <c r="J1396" s="6" t="n">
        <f aca="false">IF(OR(B1396&lt;Rules!$B$2,B1396&gt;Rules!$B$3,ABS(I1396)&gt;Rules!$B$4,OR(B1397&lt;Rules!$B$2,B1397&gt;Rules!$B$3,ABS(I1397)&gt;Rules!$B$4)),1,0)</f>
        <v>0</v>
      </c>
      <c r="K1396" s="6" t="str">
        <f aca="false">IF(F1396=1,COUNTIF($F$2:F1396,1),"")</f>
        <v/>
      </c>
    </row>
    <row r="1397" customFormat="false" ht="15" hidden="false" customHeight="false" outlineLevel="0" collapsed="false">
      <c r="A1397" s="6" t="n">
        <v>11050.368</v>
      </c>
      <c r="B1397" s="6" t="n">
        <v>1.83516483516484</v>
      </c>
      <c r="C1397" s="6" t="n">
        <v>81</v>
      </c>
      <c r="D1397" s="6" t="n">
        <v>-1</v>
      </c>
      <c r="E1397" s="6" t="n">
        <v>1.7985347985348</v>
      </c>
      <c r="F1397" s="6" t="n">
        <v>0</v>
      </c>
      <c r="G1397" s="6" t="n">
        <v>0.0234432234432236</v>
      </c>
      <c r="H1397" s="6" t="str">
        <f aca="false">IF(AND(A1397&gt;=Stimuli!$B$2,A1397&lt;=Stimuli!$C$2),Stimuli!$A$2,IF(AND(A1397&gt;=Stimuli!$B$3,A1397&lt;=Stimuli!$C$3),Stimuli!$A$3,IF(AND(A1397&gt;=Stimuli!$B$4,A1397&lt;=Stimuli!$C$4),Stimuli!$A$4,"")))</f>
        <v>01 Quiet baseline (60s)</v>
      </c>
      <c r="I1397" s="6" t="n">
        <f aca="false">(B1397-B1396)/((A1397-A1396)/1000)</f>
        <v>0.750183150183176</v>
      </c>
      <c r="J1397" s="6" t="n">
        <f aca="false">IF(OR(B1397&lt;Rules!$B$2,B1397&gt;Rules!$B$3,ABS(I1397)&gt;Rules!$B$4,OR(B1398&lt;Rules!$B$2,B1398&gt;Rules!$B$3,ABS(I1398)&gt;Rules!$B$4)),1,0)</f>
        <v>0</v>
      </c>
      <c r="K1397" s="6" t="str">
        <f aca="false">IF(F1397=1,COUNTIF($F$2:F1397,1),"")</f>
        <v/>
      </c>
    </row>
    <row r="1398" customFormat="false" ht="15" hidden="false" customHeight="false" outlineLevel="0" collapsed="false">
      <c r="A1398" s="6" t="n">
        <v>11058.1805</v>
      </c>
      <c r="B1398" s="6" t="n">
        <v>1.82930402930403</v>
      </c>
      <c r="C1398" s="6" t="n">
        <v>81</v>
      </c>
      <c r="D1398" s="6" t="n">
        <v>-1</v>
      </c>
      <c r="E1398" s="6" t="n">
        <v>1.7985347985348</v>
      </c>
      <c r="F1398" s="6" t="n">
        <v>0</v>
      </c>
      <c r="G1398" s="6" t="n">
        <v>0.0234432234432236</v>
      </c>
      <c r="H1398" s="6" t="str">
        <f aca="false">IF(AND(A1398&gt;=Stimuli!$B$2,A1398&lt;=Stimuli!$C$2),Stimuli!$A$2,IF(AND(A1398&gt;=Stimuli!$B$3,A1398&lt;=Stimuli!$C$3),Stimuli!$A$3,IF(AND(A1398&gt;=Stimuli!$B$4,A1398&lt;=Stimuli!$C$4),Stimuli!$A$4,"")))</f>
        <v>01 Quiet baseline (60s)</v>
      </c>
      <c r="I1398" s="6" t="n">
        <f aca="false">(B1398-B1397)/((A1398-A1397)/1000)</f>
        <v>-0.750183150183176</v>
      </c>
      <c r="J1398" s="6" t="n">
        <f aca="false">IF(OR(B1398&lt;Rules!$B$2,B1398&gt;Rules!$B$3,ABS(I1398)&gt;Rules!$B$4,OR(B1399&lt;Rules!$B$2,B1399&gt;Rules!$B$3,ABS(I1399)&gt;Rules!$B$4)),1,0)</f>
        <v>0</v>
      </c>
      <c r="K1398" s="6" t="str">
        <f aca="false">IF(F1398=1,COUNTIF($F$2:F1398,1),"")</f>
        <v/>
      </c>
    </row>
    <row r="1399" customFormat="false" ht="15" hidden="false" customHeight="false" outlineLevel="0" collapsed="false">
      <c r="A1399" s="6" t="n">
        <v>11065.993</v>
      </c>
      <c r="B1399" s="6" t="n">
        <v>1.83663003663004</v>
      </c>
      <c r="C1399" s="6" t="n">
        <v>81</v>
      </c>
      <c r="D1399" s="6" t="n">
        <v>-1</v>
      </c>
      <c r="E1399" s="6" t="n">
        <v>1.7970695970696</v>
      </c>
      <c r="F1399" s="6" t="n">
        <v>0</v>
      </c>
      <c r="G1399" s="6" t="n">
        <v>0.0234432234432236</v>
      </c>
      <c r="H1399" s="6" t="str">
        <f aca="false">IF(AND(A1399&gt;=Stimuli!$B$2,A1399&lt;=Stimuli!$C$2),Stimuli!$A$2,IF(AND(A1399&gt;=Stimuli!$B$3,A1399&lt;=Stimuli!$C$3),Stimuli!$A$3,IF(AND(A1399&gt;=Stimuli!$B$4,A1399&lt;=Stimuli!$C$4),Stimuli!$A$4,"")))</f>
        <v>01 Quiet baseline (60s)</v>
      </c>
      <c r="I1399" s="6" t="n">
        <f aca="false">(B1399-B1398)/((A1399-A1398)/1000)</f>
        <v>0.93772893772902</v>
      </c>
      <c r="J1399" s="6" t="n">
        <f aca="false">IF(OR(B1399&lt;Rules!$B$2,B1399&gt;Rules!$B$3,ABS(I1399)&gt;Rules!$B$4,OR(B1400&lt;Rules!$B$2,B1400&gt;Rules!$B$3,ABS(I1400)&gt;Rules!$B$4)),1,0)</f>
        <v>0</v>
      </c>
      <c r="K1399" s="6" t="str">
        <f aca="false">IF(F1399=1,COUNTIF($F$2:F1399,1),"")</f>
        <v/>
      </c>
    </row>
    <row r="1400" customFormat="false" ht="15" hidden="false" customHeight="false" outlineLevel="0" collapsed="false">
      <c r="A1400" s="6" t="n">
        <v>11073.8055</v>
      </c>
      <c r="B1400" s="6" t="n">
        <v>1.83076923076923</v>
      </c>
      <c r="C1400" s="6" t="n">
        <v>81</v>
      </c>
      <c r="D1400" s="6" t="n">
        <v>-1</v>
      </c>
      <c r="E1400" s="6" t="n">
        <v>1.7970695970696</v>
      </c>
      <c r="F1400" s="6" t="n">
        <v>0</v>
      </c>
      <c r="G1400" s="6" t="n">
        <v>0.0234432234432236</v>
      </c>
      <c r="H1400" s="6" t="str">
        <f aca="false">IF(AND(A1400&gt;=Stimuli!$B$2,A1400&lt;=Stimuli!$C$2),Stimuli!$A$2,IF(AND(A1400&gt;=Stimuli!$B$3,A1400&lt;=Stimuli!$C$3),Stimuli!$A$3,IF(AND(A1400&gt;=Stimuli!$B$4,A1400&lt;=Stimuli!$C$4),Stimuli!$A$4,"")))</f>
        <v>01 Quiet baseline (60s)</v>
      </c>
      <c r="I1400" s="6" t="n">
        <f aca="false">(B1400-B1399)/((A1400-A1399)/1000)</f>
        <v>-0.75018315018329</v>
      </c>
      <c r="J1400" s="6" t="n">
        <f aca="false">IF(OR(B1400&lt;Rules!$B$2,B1400&gt;Rules!$B$3,ABS(I1400)&gt;Rules!$B$4,OR(B1401&lt;Rules!$B$2,B1401&gt;Rules!$B$3,ABS(I1401)&gt;Rules!$B$4)),1,0)</f>
        <v>0</v>
      </c>
      <c r="K1400" s="6" t="str">
        <f aca="false">IF(F1400=1,COUNTIF($F$2:F1400,1),"")</f>
        <v/>
      </c>
    </row>
    <row r="1401" customFormat="false" ht="15" hidden="false" customHeight="false" outlineLevel="0" collapsed="false">
      <c r="A1401" s="6" t="n">
        <v>11081.618</v>
      </c>
      <c r="B1401" s="6" t="n">
        <v>1.83663003663004</v>
      </c>
      <c r="C1401" s="6" t="n">
        <v>81</v>
      </c>
      <c r="D1401" s="6" t="n">
        <v>-1</v>
      </c>
      <c r="E1401" s="6" t="n">
        <v>1.7970695970696</v>
      </c>
      <c r="F1401" s="6" t="n">
        <v>0</v>
      </c>
      <c r="G1401" s="6" t="n">
        <v>0.0234432234432236</v>
      </c>
      <c r="H1401" s="6" t="str">
        <f aca="false">IF(AND(A1401&gt;=Stimuli!$B$2,A1401&lt;=Stimuli!$C$2),Stimuli!$A$2,IF(AND(A1401&gt;=Stimuli!$B$3,A1401&lt;=Stimuli!$C$3),Stimuli!$A$3,IF(AND(A1401&gt;=Stimuli!$B$4,A1401&lt;=Stimuli!$C$4),Stimuli!$A$4,"")))</f>
        <v>01 Quiet baseline (60s)</v>
      </c>
      <c r="I1401" s="6" t="n">
        <f aca="false">(B1401-B1400)/((A1401-A1400)/1000)</f>
        <v>0.75018315018329</v>
      </c>
      <c r="J1401" s="6" t="n">
        <f aca="false">IF(OR(B1401&lt;Rules!$B$2,B1401&gt;Rules!$B$3,ABS(I1401)&gt;Rules!$B$4,OR(B1402&lt;Rules!$B$2,B1402&gt;Rules!$B$3,ABS(I1402)&gt;Rules!$B$4)),1,0)</f>
        <v>0</v>
      </c>
      <c r="K1401" s="6" t="str">
        <f aca="false">IF(F1401=1,COUNTIF($F$2:F1401,1),"")</f>
        <v/>
      </c>
    </row>
    <row r="1402" customFormat="false" ht="15" hidden="false" customHeight="false" outlineLevel="0" collapsed="false">
      <c r="A1402" s="6" t="n">
        <v>11089.4305</v>
      </c>
      <c r="B1402" s="6" t="n">
        <v>1.83076923076923</v>
      </c>
      <c r="C1402" s="6" t="n">
        <v>81</v>
      </c>
      <c r="D1402" s="6" t="n">
        <v>-1</v>
      </c>
      <c r="E1402" s="6" t="n">
        <v>1.7970695970696</v>
      </c>
      <c r="F1402" s="6" t="n">
        <v>0</v>
      </c>
      <c r="G1402" s="6" t="n">
        <v>0.0234432234432236</v>
      </c>
      <c r="H1402" s="6" t="str">
        <f aca="false">IF(AND(A1402&gt;=Stimuli!$B$2,A1402&lt;=Stimuli!$C$2),Stimuli!$A$2,IF(AND(A1402&gt;=Stimuli!$B$3,A1402&lt;=Stimuli!$C$3),Stimuli!$A$3,IF(AND(A1402&gt;=Stimuli!$B$4,A1402&lt;=Stimuli!$C$4),Stimuli!$A$4,"")))</f>
        <v>01 Quiet baseline (60s)</v>
      </c>
      <c r="I1402" s="6" t="n">
        <f aca="false">(B1402-B1401)/((A1402-A1401)/1000)</f>
        <v>-0.75018315018329</v>
      </c>
      <c r="J1402" s="6" t="n">
        <f aca="false">IF(OR(B1402&lt;Rules!$B$2,B1402&gt;Rules!$B$3,ABS(I1402)&gt;Rules!$B$4,OR(B1403&lt;Rules!$B$2,B1403&gt;Rules!$B$3,ABS(I1403)&gt;Rules!$B$4)),1,0)</f>
        <v>0</v>
      </c>
      <c r="K1402" s="6" t="str">
        <f aca="false">IF(F1402=1,COUNTIF($F$2:F1402,1),"")</f>
        <v/>
      </c>
    </row>
    <row r="1403" customFormat="false" ht="15" hidden="false" customHeight="false" outlineLevel="0" collapsed="false">
      <c r="A1403" s="6" t="n">
        <v>11097.243</v>
      </c>
      <c r="B1403" s="6" t="n">
        <v>1.83516483516484</v>
      </c>
      <c r="C1403" s="6" t="n">
        <v>81</v>
      </c>
      <c r="D1403" s="6" t="n">
        <v>-1</v>
      </c>
      <c r="E1403" s="6" t="n">
        <v>1.7970695970696</v>
      </c>
      <c r="F1403" s="6" t="n">
        <v>0</v>
      </c>
      <c r="G1403" s="6" t="n">
        <v>0.0234432234432236</v>
      </c>
      <c r="H1403" s="6" t="str">
        <f aca="false">IF(AND(A1403&gt;=Stimuli!$B$2,A1403&lt;=Stimuli!$C$2),Stimuli!$A$2,IF(AND(A1403&gt;=Stimuli!$B$3,A1403&lt;=Stimuli!$C$3),Stimuli!$A$3,IF(AND(A1403&gt;=Stimuli!$B$4,A1403&lt;=Stimuli!$C$4),Stimuli!$A$4,"")))</f>
        <v>01 Quiet baseline (60s)</v>
      </c>
      <c r="I1403" s="6" t="n">
        <f aca="false">(B1403-B1402)/((A1403-A1402)/1000)</f>
        <v>0.562637362637446</v>
      </c>
      <c r="J1403" s="6" t="n">
        <f aca="false">IF(OR(B1403&lt;Rules!$B$2,B1403&gt;Rules!$B$3,ABS(I1403)&gt;Rules!$B$4,OR(B1404&lt;Rules!$B$2,B1404&gt;Rules!$B$3,ABS(I1404)&gt;Rules!$B$4)),1,0)</f>
        <v>0</v>
      </c>
      <c r="K1403" s="6" t="str">
        <f aca="false">IF(F1403=1,COUNTIF($F$2:F1403,1),"")</f>
        <v/>
      </c>
    </row>
    <row r="1404" customFormat="false" ht="15" hidden="false" customHeight="false" outlineLevel="0" collapsed="false">
      <c r="A1404" s="6" t="n">
        <v>11105.0555</v>
      </c>
      <c r="B1404" s="6" t="n">
        <v>1.83223443223443</v>
      </c>
      <c r="C1404" s="6" t="n">
        <v>81</v>
      </c>
      <c r="D1404" s="6" t="n">
        <v>-1</v>
      </c>
      <c r="E1404" s="6" t="n">
        <v>1.7970695970696</v>
      </c>
      <c r="F1404" s="6" t="n">
        <v>0</v>
      </c>
      <c r="G1404" s="6" t="n">
        <v>0.0234432234432236</v>
      </c>
      <c r="H1404" s="6" t="str">
        <f aca="false">IF(AND(A1404&gt;=Stimuli!$B$2,A1404&lt;=Stimuli!$C$2),Stimuli!$A$2,IF(AND(A1404&gt;=Stimuli!$B$3,A1404&lt;=Stimuli!$C$3),Stimuli!$A$3,IF(AND(A1404&gt;=Stimuli!$B$4,A1404&lt;=Stimuli!$C$4),Stimuli!$A$4,"")))</f>
        <v>01 Quiet baseline (60s)</v>
      </c>
      <c r="I1404" s="6" t="n">
        <f aca="false">(B1404-B1403)/((A1404-A1403)/1000)</f>
        <v>-0.375091575091602</v>
      </c>
      <c r="J1404" s="6" t="n">
        <f aca="false">IF(OR(B1404&lt;Rules!$B$2,B1404&gt;Rules!$B$3,ABS(I1404)&gt;Rules!$B$4,OR(B1405&lt;Rules!$B$2,B1405&gt;Rules!$B$3,ABS(I1405)&gt;Rules!$B$4)),1,0)</f>
        <v>0</v>
      </c>
      <c r="K1404" s="6" t="str">
        <f aca="false">IF(F1404=1,COUNTIF($F$2:F1404,1),"")</f>
        <v/>
      </c>
    </row>
    <row r="1405" customFormat="false" ht="15" hidden="false" customHeight="false" outlineLevel="0" collapsed="false">
      <c r="A1405" s="6" t="n">
        <v>11112.868</v>
      </c>
      <c r="B1405" s="6" t="n">
        <v>1.83516483516484</v>
      </c>
      <c r="C1405" s="6" t="n">
        <v>81</v>
      </c>
      <c r="D1405" s="6" t="n">
        <v>-1</v>
      </c>
      <c r="E1405" s="6" t="n">
        <v>1.7970695970696</v>
      </c>
      <c r="F1405" s="6" t="n">
        <v>0</v>
      </c>
      <c r="G1405" s="6" t="n">
        <v>0.0234432234432236</v>
      </c>
      <c r="H1405" s="6" t="str">
        <f aca="false">IF(AND(A1405&gt;=Stimuli!$B$2,A1405&lt;=Stimuli!$C$2),Stimuli!$A$2,IF(AND(A1405&gt;=Stimuli!$B$3,A1405&lt;=Stimuli!$C$3),Stimuli!$A$3,IF(AND(A1405&gt;=Stimuli!$B$4,A1405&lt;=Stimuli!$C$4),Stimuli!$A$4,"")))</f>
        <v>01 Quiet baseline (60s)</v>
      </c>
      <c r="I1405" s="6" t="n">
        <f aca="false">(B1405-B1404)/((A1405-A1404)/1000)</f>
        <v>0.375091575091602</v>
      </c>
      <c r="J1405" s="6" t="n">
        <f aca="false">IF(OR(B1405&lt;Rules!$B$2,B1405&gt;Rules!$B$3,ABS(I1405)&gt;Rules!$B$4,OR(B1406&lt;Rules!$B$2,B1406&gt;Rules!$B$3,ABS(I1406)&gt;Rules!$B$4)),1,0)</f>
        <v>0</v>
      </c>
      <c r="K1405" s="6" t="str">
        <f aca="false">IF(F1405=1,COUNTIF($F$2:F1405,1),"")</f>
        <v/>
      </c>
    </row>
    <row r="1406" customFormat="false" ht="15" hidden="false" customHeight="false" outlineLevel="0" collapsed="false">
      <c r="A1406" s="6" t="n">
        <v>11120.6805</v>
      </c>
      <c r="B1406" s="6" t="n">
        <v>1.83369963369963</v>
      </c>
      <c r="C1406" s="6" t="n">
        <v>81</v>
      </c>
      <c r="D1406" s="6" t="n">
        <v>-1</v>
      </c>
      <c r="E1406" s="6" t="n">
        <v>1.7970695970696</v>
      </c>
      <c r="F1406" s="6" t="n">
        <v>0</v>
      </c>
      <c r="G1406" s="6" t="n">
        <v>0.0234432234432236</v>
      </c>
      <c r="H1406" s="6" t="str">
        <f aca="false">IF(AND(A1406&gt;=Stimuli!$B$2,A1406&lt;=Stimuli!$C$2),Stimuli!$A$2,IF(AND(A1406&gt;=Stimuli!$B$3,A1406&lt;=Stimuli!$C$3),Stimuli!$A$3,IF(AND(A1406&gt;=Stimuli!$B$4,A1406&lt;=Stimuli!$C$4),Stimuli!$A$4,"")))</f>
        <v>01 Quiet baseline (60s)</v>
      </c>
      <c r="I1406" s="6" t="n">
        <f aca="false">(B1406-B1405)/((A1406-A1405)/1000)</f>
        <v>-0.187545787545872</v>
      </c>
      <c r="J1406" s="6" t="n">
        <f aca="false">IF(OR(B1406&lt;Rules!$B$2,B1406&gt;Rules!$B$3,ABS(I1406)&gt;Rules!$B$4,OR(B1407&lt;Rules!$B$2,B1407&gt;Rules!$B$3,ABS(I1407)&gt;Rules!$B$4)),1,0)</f>
        <v>0</v>
      </c>
      <c r="K1406" s="6" t="str">
        <f aca="false">IF(F1406=1,COUNTIF($F$2:F1406,1),"")</f>
        <v/>
      </c>
    </row>
    <row r="1407" customFormat="false" ht="15" hidden="false" customHeight="false" outlineLevel="0" collapsed="false">
      <c r="A1407" s="6" t="n">
        <v>11128.493</v>
      </c>
      <c r="B1407" s="6" t="n">
        <v>1.83369963369963</v>
      </c>
      <c r="C1407" s="6" t="n">
        <v>81</v>
      </c>
      <c r="D1407" s="6" t="n">
        <v>-1</v>
      </c>
      <c r="E1407" s="6" t="n">
        <v>1.7970695970696</v>
      </c>
      <c r="F1407" s="6" t="n">
        <v>0</v>
      </c>
      <c r="G1407" s="6" t="n">
        <v>0.0234432234432236</v>
      </c>
      <c r="H1407" s="6" t="str">
        <f aca="false">IF(AND(A1407&gt;=Stimuli!$B$2,A1407&lt;=Stimuli!$C$2),Stimuli!$A$2,IF(AND(A1407&gt;=Stimuli!$B$3,A1407&lt;=Stimuli!$C$3),Stimuli!$A$3,IF(AND(A1407&gt;=Stimuli!$B$4,A1407&lt;=Stimuli!$C$4),Stimuli!$A$4,"")))</f>
        <v>01 Quiet baseline (60s)</v>
      </c>
      <c r="I1407" s="6" t="n">
        <f aca="false">(B1407-B1406)/((A1407-A1406)/1000)</f>
        <v>0</v>
      </c>
      <c r="J1407" s="6" t="n">
        <f aca="false">IF(OR(B1407&lt;Rules!$B$2,B1407&gt;Rules!$B$3,ABS(I1407)&gt;Rules!$B$4,OR(B1408&lt;Rules!$B$2,B1408&gt;Rules!$B$3,ABS(I1408)&gt;Rules!$B$4)),1,0)</f>
        <v>0</v>
      </c>
      <c r="K1407" s="6" t="str">
        <f aca="false">IF(F1407=1,COUNTIF($F$2:F1407,1),"")</f>
        <v/>
      </c>
    </row>
    <row r="1408" customFormat="false" ht="15" hidden="false" customHeight="false" outlineLevel="0" collapsed="false">
      <c r="A1408" s="6" t="n">
        <v>11136.3055</v>
      </c>
      <c r="B1408" s="6" t="n">
        <v>1.83516483516484</v>
      </c>
      <c r="C1408" s="6" t="n">
        <v>81</v>
      </c>
      <c r="D1408" s="6" t="n">
        <v>-1</v>
      </c>
      <c r="E1408" s="6" t="n">
        <v>1.7970695970696</v>
      </c>
      <c r="F1408" s="6" t="n">
        <v>0</v>
      </c>
      <c r="G1408" s="6" t="n">
        <v>0.0234432234432236</v>
      </c>
      <c r="H1408" s="6" t="str">
        <f aca="false">IF(AND(A1408&gt;=Stimuli!$B$2,A1408&lt;=Stimuli!$C$2),Stimuli!$A$2,IF(AND(A1408&gt;=Stimuli!$B$3,A1408&lt;=Stimuli!$C$3),Stimuli!$A$3,IF(AND(A1408&gt;=Stimuli!$B$4,A1408&lt;=Stimuli!$C$4),Stimuli!$A$4,"")))</f>
        <v>01 Quiet baseline (60s)</v>
      </c>
      <c r="I1408" s="6" t="n">
        <f aca="false">(B1408-B1407)/((A1408-A1407)/1000)</f>
        <v>0.187545787545872</v>
      </c>
      <c r="J1408" s="6" t="n">
        <f aca="false">IF(OR(B1408&lt;Rules!$B$2,B1408&gt;Rules!$B$3,ABS(I1408)&gt;Rules!$B$4,OR(B1409&lt;Rules!$B$2,B1409&gt;Rules!$B$3,ABS(I1409)&gt;Rules!$B$4)),1,0)</f>
        <v>0</v>
      </c>
      <c r="K1408" s="6" t="str">
        <f aca="false">IF(F1408=1,COUNTIF($F$2:F1408,1),"")</f>
        <v/>
      </c>
    </row>
    <row r="1409" customFormat="false" ht="15" hidden="false" customHeight="false" outlineLevel="0" collapsed="false">
      <c r="A1409" s="6" t="n">
        <v>11144.118</v>
      </c>
      <c r="B1409" s="6" t="n">
        <v>1.83223443223443</v>
      </c>
      <c r="C1409" s="6" t="n">
        <v>81</v>
      </c>
      <c r="D1409" s="6" t="n">
        <v>-1</v>
      </c>
      <c r="E1409" s="6" t="n">
        <v>1.7970695970696</v>
      </c>
      <c r="F1409" s="6" t="n">
        <v>0</v>
      </c>
      <c r="G1409" s="6" t="n">
        <v>0.0234432234432236</v>
      </c>
      <c r="H1409" s="6" t="str">
        <f aca="false">IF(AND(A1409&gt;=Stimuli!$B$2,A1409&lt;=Stimuli!$C$2),Stimuli!$A$2,IF(AND(A1409&gt;=Stimuli!$B$3,A1409&lt;=Stimuli!$C$3),Stimuli!$A$3,IF(AND(A1409&gt;=Stimuli!$B$4,A1409&lt;=Stimuli!$C$4),Stimuli!$A$4,"")))</f>
        <v>01 Quiet baseline (60s)</v>
      </c>
      <c r="I1409" s="6" t="n">
        <f aca="false">(B1409-B1408)/((A1409-A1408)/1000)</f>
        <v>-0.375091575091602</v>
      </c>
      <c r="J1409" s="6" t="n">
        <f aca="false">IF(OR(B1409&lt;Rules!$B$2,B1409&gt;Rules!$B$3,ABS(I1409)&gt;Rules!$B$4,OR(B1410&lt;Rules!$B$2,B1410&gt;Rules!$B$3,ABS(I1410)&gt;Rules!$B$4)),1,0)</f>
        <v>0</v>
      </c>
      <c r="K1409" s="6" t="str">
        <f aca="false">IF(F1409=1,COUNTIF($F$2:F1409,1),"")</f>
        <v/>
      </c>
    </row>
    <row r="1410" customFormat="false" ht="15" hidden="false" customHeight="false" outlineLevel="0" collapsed="false">
      <c r="A1410" s="6" t="n">
        <v>11151.9305</v>
      </c>
      <c r="B1410" s="6" t="n">
        <v>1.83663003663004</v>
      </c>
      <c r="C1410" s="6" t="n">
        <v>81</v>
      </c>
      <c r="D1410" s="6" t="n">
        <v>-1</v>
      </c>
      <c r="E1410" s="6" t="n">
        <v>1.7970695970696</v>
      </c>
      <c r="F1410" s="6" t="n">
        <v>0</v>
      </c>
      <c r="G1410" s="6" t="n">
        <v>0.0234432234432236</v>
      </c>
      <c r="H1410" s="6" t="str">
        <f aca="false">IF(AND(A1410&gt;=Stimuli!$B$2,A1410&lt;=Stimuli!$C$2),Stimuli!$A$2,IF(AND(A1410&gt;=Stimuli!$B$3,A1410&lt;=Stimuli!$C$3),Stimuli!$A$3,IF(AND(A1410&gt;=Stimuli!$B$4,A1410&lt;=Stimuli!$C$4),Stimuli!$A$4,"")))</f>
        <v>01 Quiet baseline (60s)</v>
      </c>
      <c r="I1410" s="6" t="n">
        <f aca="false">(B1410-B1409)/((A1410-A1409)/1000)</f>
        <v>0.562637362637446</v>
      </c>
      <c r="J1410" s="6" t="n">
        <f aca="false">IF(OR(B1410&lt;Rules!$B$2,B1410&gt;Rules!$B$3,ABS(I1410)&gt;Rules!$B$4,OR(B1411&lt;Rules!$B$2,B1411&gt;Rules!$B$3,ABS(I1411)&gt;Rules!$B$4)),1,0)</f>
        <v>0</v>
      </c>
      <c r="K1410" s="6" t="str">
        <f aca="false">IF(F1410=1,COUNTIF($F$2:F1410,1),"")</f>
        <v/>
      </c>
    </row>
    <row r="1411" customFormat="false" ht="15" hidden="false" customHeight="false" outlineLevel="0" collapsed="false">
      <c r="A1411" s="6" t="n">
        <v>11159.743</v>
      </c>
      <c r="B1411" s="6" t="n">
        <v>1.83223443223443</v>
      </c>
      <c r="C1411" s="6" t="n">
        <v>81</v>
      </c>
      <c r="D1411" s="6" t="n">
        <v>-1</v>
      </c>
      <c r="E1411" s="6" t="n">
        <v>1.7970695970696</v>
      </c>
      <c r="F1411" s="6" t="n">
        <v>0</v>
      </c>
      <c r="G1411" s="6" t="n">
        <v>0.0234432234432236</v>
      </c>
      <c r="H1411" s="6" t="str">
        <f aca="false">IF(AND(A1411&gt;=Stimuli!$B$2,A1411&lt;=Stimuli!$C$2),Stimuli!$A$2,IF(AND(A1411&gt;=Stimuli!$B$3,A1411&lt;=Stimuli!$C$3),Stimuli!$A$3,IF(AND(A1411&gt;=Stimuli!$B$4,A1411&lt;=Stimuli!$C$4),Stimuli!$A$4,"")))</f>
        <v>01 Quiet baseline (60s)</v>
      </c>
      <c r="I1411" s="6" t="n">
        <f aca="false">(B1411-B1410)/((A1411-A1410)/1000)</f>
        <v>-0.562637362637446</v>
      </c>
      <c r="J1411" s="6" t="n">
        <f aca="false">IF(OR(B1411&lt;Rules!$B$2,B1411&gt;Rules!$B$3,ABS(I1411)&gt;Rules!$B$4,OR(B1412&lt;Rules!$B$2,B1412&gt;Rules!$B$3,ABS(I1412)&gt;Rules!$B$4)),1,0)</f>
        <v>0</v>
      </c>
      <c r="K1411" s="6" t="str">
        <f aca="false">IF(F1411=1,COUNTIF($F$2:F1411,1),"")</f>
        <v/>
      </c>
    </row>
    <row r="1412" customFormat="false" ht="15" hidden="false" customHeight="false" outlineLevel="0" collapsed="false">
      <c r="A1412" s="6" t="n">
        <v>11167.5555</v>
      </c>
      <c r="B1412" s="6" t="n">
        <v>1.83809523809524</v>
      </c>
      <c r="C1412" s="6" t="n">
        <v>81</v>
      </c>
      <c r="D1412" s="6" t="n">
        <v>-1</v>
      </c>
      <c r="E1412" s="6" t="n">
        <v>1.7970695970696</v>
      </c>
      <c r="F1412" s="6" t="n">
        <v>1</v>
      </c>
      <c r="G1412" s="6" t="n">
        <v>0.0234432234432236</v>
      </c>
      <c r="H1412" s="6" t="str">
        <f aca="false">IF(AND(A1412&gt;=Stimuli!$B$2,A1412&lt;=Stimuli!$C$2),Stimuli!$A$2,IF(AND(A1412&gt;=Stimuli!$B$3,A1412&lt;=Stimuli!$C$3),Stimuli!$A$3,IF(AND(A1412&gt;=Stimuli!$B$4,A1412&lt;=Stimuli!$C$4),Stimuli!$A$4,"")))</f>
        <v>01 Quiet baseline (60s)</v>
      </c>
      <c r="I1412" s="6" t="n">
        <f aca="false">(B1412-B1411)/((A1412-A1411)/1000)</f>
        <v>0.750183150183176</v>
      </c>
      <c r="J1412" s="6" t="n">
        <f aca="false">IF(OR(B1412&lt;Rules!$B$2,B1412&gt;Rules!$B$3,ABS(I1412)&gt;Rules!$B$4,OR(B1413&lt;Rules!$B$2,B1413&gt;Rules!$B$3,ABS(I1413)&gt;Rules!$B$4)),1,0)</f>
        <v>0</v>
      </c>
      <c r="K1412" s="6" t="n">
        <f aca="false">IF(F1412=1,COUNTIF($F$2:F1412,1),"")</f>
        <v>2</v>
      </c>
    </row>
    <row r="1413" customFormat="false" ht="15" hidden="false" customHeight="false" outlineLevel="0" collapsed="false">
      <c r="A1413" s="6" t="n">
        <v>11175.368</v>
      </c>
      <c r="B1413" s="6" t="n">
        <v>1.83223443223443</v>
      </c>
      <c r="C1413" s="6" t="n">
        <v>81</v>
      </c>
      <c r="D1413" s="6" t="n">
        <v>-1</v>
      </c>
      <c r="E1413" s="6" t="n">
        <v>1.7970695970696</v>
      </c>
      <c r="F1413" s="6" t="n">
        <v>0</v>
      </c>
      <c r="G1413" s="6" t="n">
        <v>0.0234432234432236</v>
      </c>
      <c r="H1413" s="6" t="str">
        <f aca="false">IF(AND(A1413&gt;=Stimuli!$B$2,A1413&lt;=Stimuli!$C$2),Stimuli!$A$2,IF(AND(A1413&gt;=Stimuli!$B$3,A1413&lt;=Stimuli!$C$3),Stimuli!$A$3,IF(AND(A1413&gt;=Stimuli!$B$4,A1413&lt;=Stimuli!$C$4),Stimuli!$A$4,"")))</f>
        <v>01 Quiet baseline (60s)</v>
      </c>
      <c r="I1413" s="6" t="n">
        <f aca="false">(B1413-B1412)/((A1413-A1412)/1000)</f>
        <v>-0.750183150183176</v>
      </c>
      <c r="J1413" s="6" t="n">
        <f aca="false">IF(OR(B1413&lt;Rules!$B$2,B1413&gt;Rules!$B$3,ABS(I1413)&gt;Rules!$B$4,OR(B1414&lt;Rules!$B$2,B1414&gt;Rules!$B$3,ABS(I1414)&gt;Rules!$B$4)),1,0)</f>
        <v>0</v>
      </c>
      <c r="K1413" s="6" t="str">
        <f aca="false">IF(F1413=1,COUNTIF($F$2:F1413,1),"")</f>
        <v/>
      </c>
    </row>
    <row r="1414" customFormat="false" ht="15" hidden="false" customHeight="false" outlineLevel="0" collapsed="false">
      <c r="A1414" s="6" t="n">
        <v>11183.1805</v>
      </c>
      <c r="B1414" s="6" t="n">
        <v>1.83809523809524</v>
      </c>
      <c r="C1414" s="6" t="n">
        <v>81</v>
      </c>
      <c r="D1414" s="6" t="n">
        <v>-1</v>
      </c>
      <c r="E1414" s="6" t="n">
        <v>1.7970695970696</v>
      </c>
      <c r="F1414" s="6" t="n">
        <v>0</v>
      </c>
      <c r="G1414" s="6" t="n">
        <v>0.0234432234432236</v>
      </c>
      <c r="H1414" s="6" t="str">
        <f aca="false">IF(AND(A1414&gt;=Stimuli!$B$2,A1414&lt;=Stimuli!$C$2),Stimuli!$A$2,IF(AND(A1414&gt;=Stimuli!$B$3,A1414&lt;=Stimuli!$C$3),Stimuli!$A$3,IF(AND(A1414&gt;=Stimuli!$B$4,A1414&lt;=Stimuli!$C$4),Stimuli!$A$4,"")))</f>
        <v>01 Quiet baseline (60s)</v>
      </c>
      <c r="I1414" s="6" t="n">
        <f aca="false">(B1414-B1413)/((A1414-A1413)/1000)</f>
        <v>0.750183150183176</v>
      </c>
      <c r="J1414" s="6" t="n">
        <f aca="false">IF(OR(B1414&lt;Rules!$B$2,B1414&gt;Rules!$B$3,ABS(I1414)&gt;Rules!$B$4,OR(B1415&lt;Rules!$B$2,B1415&gt;Rules!$B$3,ABS(I1415)&gt;Rules!$B$4)),1,0)</f>
        <v>0</v>
      </c>
      <c r="K1414" s="6" t="str">
        <f aca="false">IF(F1414=1,COUNTIF($F$2:F1414,1),"")</f>
        <v/>
      </c>
    </row>
    <row r="1415" customFormat="false" ht="15" hidden="false" customHeight="false" outlineLevel="0" collapsed="false">
      <c r="A1415" s="6" t="n">
        <v>11190.993</v>
      </c>
      <c r="B1415" s="6" t="n">
        <v>1.83076923076923</v>
      </c>
      <c r="C1415" s="6" t="n">
        <v>81</v>
      </c>
      <c r="D1415" s="6" t="n">
        <v>-1</v>
      </c>
      <c r="E1415" s="6" t="n">
        <v>1.7970695970696</v>
      </c>
      <c r="F1415" s="6" t="n">
        <v>0</v>
      </c>
      <c r="G1415" s="6" t="n">
        <v>0.0234432234432236</v>
      </c>
      <c r="H1415" s="6" t="str">
        <f aca="false">IF(AND(A1415&gt;=Stimuli!$B$2,A1415&lt;=Stimuli!$C$2),Stimuli!$A$2,IF(AND(A1415&gt;=Stimuli!$B$3,A1415&lt;=Stimuli!$C$3),Stimuli!$A$3,IF(AND(A1415&gt;=Stimuli!$B$4,A1415&lt;=Stimuli!$C$4),Stimuli!$A$4,"")))</f>
        <v>01 Quiet baseline (60s)</v>
      </c>
      <c r="I1415" s="6" t="n">
        <f aca="false">(B1415-B1414)/((A1415-A1414)/1000)</f>
        <v>-0.93772893772902</v>
      </c>
      <c r="J1415" s="6" t="n">
        <f aca="false">IF(OR(B1415&lt;Rules!$B$2,B1415&gt;Rules!$B$3,ABS(I1415)&gt;Rules!$B$4,OR(B1416&lt;Rules!$B$2,B1416&gt;Rules!$B$3,ABS(I1416)&gt;Rules!$B$4)),1,0)</f>
        <v>0</v>
      </c>
      <c r="K1415" s="6" t="str">
        <f aca="false">IF(F1415=1,COUNTIF($F$2:F1415,1),"")</f>
        <v/>
      </c>
    </row>
    <row r="1416" customFormat="false" ht="15" hidden="false" customHeight="false" outlineLevel="0" collapsed="false">
      <c r="A1416" s="6" t="n">
        <v>11198.8055</v>
      </c>
      <c r="B1416" s="6" t="n">
        <v>1.83809523809524</v>
      </c>
      <c r="C1416" s="6" t="n">
        <v>81</v>
      </c>
      <c r="D1416" s="6" t="n">
        <v>-1</v>
      </c>
      <c r="E1416" s="6" t="n">
        <v>1.7956043956044</v>
      </c>
      <c r="F1416" s="6" t="n">
        <v>0</v>
      </c>
      <c r="G1416" s="6" t="n">
        <v>0.0234432234432236</v>
      </c>
      <c r="H1416" s="6" t="str">
        <f aca="false">IF(AND(A1416&gt;=Stimuli!$B$2,A1416&lt;=Stimuli!$C$2),Stimuli!$A$2,IF(AND(A1416&gt;=Stimuli!$B$3,A1416&lt;=Stimuli!$C$3),Stimuli!$A$3,IF(AND(A1416&gt;=Stimuli!$B$4,A1416&lt;=Stimuli!$C$4),Stimuli!$A$4,"")))</f>
        <v>01 Quiet baseline (60s)</v>
      </c>
      <c r="I1416" s="6" t="n">
        <f aca="false">(B1416-B1415)/((A1416-A1415)/1000)</f>
        <v>0.93772893772902</v>
      </c>
      <c r="J1416" s="6" t="n">
        <f aca="false">IF(OR(B1416&lt;Rules!$B$2,B1416&gt;Rules!$B$3,ABS(I1416)&gt;Rules!$B$4,OR(B1417&lt;Rules!$B$2,B1417&gt;Rules!$B$3,ABS(I1417)&gt;Rules!$B$4)),1,0)</f>
        <v>0</v>
      </c>
      <c r="K1416" s="6" t="str">
        <f aca="false">IF(F1416=1,COUNTIF($F$2:F1416,1),"")</f>
        <v/>
      </c>
    </row>
    <row r="1417" customFormat="false" ht="15" hidden="false" customHeight="false" outlineLevel="0" collapsed="false">
      <c r="A1417" s="6" t="n">
        <v>11206.618</v>
      </c>
      <c r="B1417" s="6" t="n">
        <v>1.83223443223443</v>
      </c>
      <c r="C1417" s="6" t="n">
        <v>81</v>
      </c>
      <c r="D1417" s="6" t="n">
        <v>-1</v>
      </c>
      <c r="E1417" s="6" t="n">
        <v>1.7956043956044</v>
      </c>
      <c r="F1417" s="6" t="n">
        <v>0</v>
      </c>
      <c r="G1417" s="6" t="n">
        <v>0.0234432234432236</v>
      </c>
      <c r="H1417" s="6" t="str">
        <f aca="false">IF(AND(A1417&gt;=Stimuli!$B$2,A1417&lt;=Stimuli!$C$2),Stimuli!$A$2,IF(AND(A1417&gt;=Stimuli!$B$3,A1417&lt;=Stimuli!$C$3),Stimuli!$A$3,IF(AND(A1417&gt;=Stimuli!$B$4,A1417&lt;=Stimuli!$C$4),Stimuli!$A$4,"")))</f>
        <v>01 Quiet baseline (60s)</v>
      </c>
      <c r="I1417" s="6" t="n">
        <f aca="false">(B1417-B1416)/((A1417-A1416)/1000)</f>
        <v>-0.750183150183176</v>
      </c>
      <c r="J1417" s="6" t="n">
        <f aca="false">IF(OR(B1417&lt;Rules!$B$2,B1417&gt;Rules!$B$3,ABS(I1417)&gt;Rules!$B$4,OR(B1418&lt;Rules!$B$2,B1418&gt;Rules!$B$3,ABS(I1418)&gt;Rules!$B$4)),1,0)</f>
        <v>0</v>
      </c>
      <c r="K1417" s="6" t="str">
        <f aca="false">IF(F1417=1,COUNTIF($F$2:F1417,1),"")</f>
        <v/>
      </c>
    </row>
    <row r="1418" customFormat="false" ht="15" hidden="false" customHeight="false" outlineLevel="0" collapsed="false">
      <c r="A1418" s="6" t="n">
        <v>11214.4305</v>
      </c>
      <c r="B1418" s="6" t="n">
        <v>1.83663003663004</v>
      </c>
      <c r="C1418" s="6" t="n">
        <v>81</v>
      </c>
      <c r="D1418" s="6" t="n">
        <v>-1</v>
      </c>
      <c r="E1418" s="6" t="n">
        <v>1.7956043956044</v>
      </c>
      <c r="F1418" s="6" t="n">
        <v>0</v>
      </c>
      <c r="G1418" s="6" t="n">
        <v>0.0234432234432236</v>
      </c>
      <c r="H1418" s="6" t="str">
        <f aca="false">IF(AND(A1418&gt;=Stimuli!$B$2,A1418&lt;=Stimuli!$C$2),Stimuli!$A$2,IF(AND(A1418&gt;=Stimuli!$B$3,A1418&lt;=Stimuli!$C$3),Stimuli!$A$3,IF(AND(A1418&gt;=Stimuli!$B$4,A1418&lt;=Stimuli!$C$4),Stimuli!$A$4,"")))</f>
        <v>01 Quiet baseline (60s)</v>
      </c>
      <c r="I1418" s="6" t="n">
        <f aca="false">(B1418-B1417)/((A1418-A1417)/1000)</f>
        <v>0.562637362637446</v>
      </c>
      <c r="J1418" s="6" t="n">
        <f aca="false">IF(OR(B1418&lt;Rules!$B$2,B1418&gt;Rules!$B$3,ABS(I1418)&gt;Rules!$B$4,OR(B1419&lt;Rules!$B$2,B1419&gt;Rules!$B$3,ABS(I1419)&gt;Rules!$B$4)),1,0)</f>
        <v>0</v>
      </c>
      <c r="K1418" s="6" t="str">
        <f aca="false">IF(F1418=1,COUNTIF($F$2:F1418,1),"")</f>
        <v/>
      </c>
    </row>
    <row r="1419" customFormat="false" ht="15" hidden="false" customHeight="false" outlineLevel="0" collapsed="false">
      <c r="A1419" s="6" t="n">
        <v>11222.243</v>
      </c>
      <c r="B1419" s="6" t="n">
        <v>1.83223443223443</v>
      </c>
      <c r="C1419" s="6" t="n">
        <v>81</v>
      </c>
      <c r="D1419" s="6" t="n">
        <v>-1</v>
      </c>
      <c r="E1419" s="6" t="n">
        <v>1.7956043956044</v>
      </c>
      <c r="F1419" s="6" t="n">
        <v>0</v>
      </c>
      <c r="G1419" s="6" t="n">
        <v>0.0234432234432236</v>
      </c>
      <c r="H1419" s="6" t="str">
        <f aca="false">IF(AND(A1419&gt;=Stimuli!$B$2,A1419&lt;=Stimuli!$C$2),Stimuli!$A$2,IF(AND(A1419&gt;=Stimuli!$B$3,A1419&lt;=Stimuli!$C$3),Stimuli!$A$3,IF(AND(A1419&gt;=Stimuli!$B$4,A1419&lt;=Stimuli!$C$4),Stimuli!$A$4,"")))</f>
        <v>01 Quiet baseline (60s)</v>
      </c>
      <c r="I1419" s="6" t="n">
        <f aca="false">(B1419-B1418)/((A1419-A1418)/1000)</f>
        <v>-0.562637362637446</v>
      </c>
      <c r="J1419" s="6" t="n">
        <f aca="false">IF(OR(B1419&lt;Rules!$B$2,B1419&gt;Rules!$B$3,ABS(I1419)&gt;Rules!$B$4,OR(B1420&lt;Rules!$B$2,B1420&gt;Rules!$B$3,ABS(I1420)&gt;Rules!$B$4)),1,0)</f>
        <v>0</v>
      </c>
      <c r="K1419" s="6" t="str">
        <f aca="false">IF(F1419=1,COUNTIF($F$2:F1419,1),"")</f>
        <v/>
      </c>
    </row>
    <row r="1420" customFormat="false" ht="15" hidden="false" customHeight="false" outlineLevel="0" collapsed="false">
      <c r="A1420" s="6" t="n">
        <v>11230.0555</v>
      </c>
      <c r="B1420" s="6" t="n">
        <v>1.83516483516484</v>
      </c>
      <c r="C1420" s="6" t="n">
        <v>81</v>
      </c>
      <c r="D1420" s="6" t="n">
        <v>-1</v>
      </c>
      <c r="E1420" s="6" t="n">
        <v>1.7956043956044</v>
      </c>
      <c r="F1420" s="6" t="n">
        <v>0</v>
      </c>
      <c r="G1420" s="6" t="n">
        <v>0.0234432234432236</v>
      </c>
      <c r="H1420" s="6" t="str">
        <f aca="false">IF(AND(A1420&gt;=Stimuli!$B$2,A1420&lt;=Stimuli!$C$2),Stimuli!$A$2,IF(AND(A1420&gt;=Stimuli!$B$3,A1420&lt;=Stimuli!$C$3),Stimuli!$A$3,IF(AND(A1420&gt;=Stimuli!$B$4,A1420&lt;=Stimuli!$C$4),Stimuli!$A$4,"")))</f>
        <v>01 Quiet baseline (60s)</v>
      </c>
      <c r="I1420" s="6" t="n">
        <f aca="false">(B1420-B1419)/((A1420-A1419)/1000)</f>
        <v>0.375091575091602</v>
      </c>
      <c r="J1420" s="6" t="n">
        <f aca="false">IF(OR(B1420&lt;Rules!$B$2,B1420&gt;Rules!$B$3,ABS(I1420)&gt;Rules!$B$4,OR(B1421&lt;Rules!$B$2,B1421&gt;Rules!$B$3,ABS(I1421)&gt;Rules!$B$4)),1,0)</f>
        <v>0</v>
      </c>
      <c r="K1420" s="6" t="str">
        <f aca="false">IF(F1420=1,COUNTIF($F$2:F1420,1),"")</f>
        <v/>
      </c>
    </row>
    <row r="1421" customFormat="false" ht="15" hidden="false" customHeight="false" outlineLevel="0" collapsed="false">
      <c r="A1421" s="6" t="n">
        <v>11237.868</v>
      </c>
      <c r="B1421" s="6" t="n">
        <v>1.83369963369963</v>
      </c>
      <c r="C1421" s="6" t="n">
        <v>81</v>
      </c>
      <c r="D1421" s="6" t="n">
        <v>-1</v>
      </c>
      <c r="E1421" s="6" t="n">
        <v>1.7956043956044</v>
      </c>
      <c r="F1421" s="6" t="n">
        <v>0</v>
      </c>
      <c r="G1421" s="6" t="n">
        <v>0.0234432234432236</v>
      </c>
      <c r="H1421" s="6" t="str">
        <f aca="false">IF(AND(A1421&gt;=Stimuli!$B$2,A1421&lt;=Stimuli!$C$2),Stimuli!$A$2,IF(AND(A1421&gt;=Stimuli!$B$3,A1421&lt;=Stimuli!$C$3),Stimuli!$A$3,IF(AND(A1421&gt;=Stimuli!$B$4,A1421&lt;=Stimuli!$C$4),Stimuli!$A$4,"")))</f>
        <v>01 Quiet baseline (60s)</v>
      </c>
      <c r="I1421" s="6" t="n">
        <f aca="false">(B1421-B1420)/((A1421-A1420)/1000)</f>
        <v>-0.187545787545872</v>
      </c>
      <c r="J1421" s="6" t="n">
        <f aca="false">IF(OR(B1421&lt;Rules!$B$2,B1421&gt;Rules!$B$3,ABS(I1421)&gt;Rules!$B$4,OR(B1422&lt;Rules!$B$2,B1422&gt;Rules!$B$3,ABS(I1422)&gt;Rules!$B$4)),1,0)</f>
        <v>0</v>
      </c>
      <c r="K1421" s="6" t="str">
        <f aca="false">IF(F1421=1,COUNTIF($F$2:F1421,1),"")</f>
        <v/>
      </c>
    </row>
    <row r="1422" customFormat="false" ht="15" hidden="false" customHeight="false" outlineLevel="0" collapsed="false">
      <c r="A1422" s="6" t="n">
        <v>11245.6805</v>
      </c>
      <c r="B1422" s="6" t="n">
        <v>1.83369963369963</v>
      </c>
      <c r="C1422" s="6" t="n">
        <v>81</v>
      </c>
      <c r="D1422" s="6" t="n">
        <v>-1</v>
      </c>
      <c r="E1422" s="6" t="n">
        <v>1.7956043956044</v>
      </c>
      <c r="F1422" s="6" t="n">
        <v>0</v>
      </c>
      <c r="G1422" s="6" t="n">
        <v>0.0234432234432236</v>
      </c>
      <c r="H1422" s="6" t="str">
        <f aca="false">IF(AND(A1422&gt;=Stimuli!$B$2,A1422&lt;=Stimuli!$C$2),Stimuli!$A$2,IF(AND(A1422&gt;=Stimuli!$B$3,A1422&lt;=Stimuli!$C$3),Stimuli!$A$3,IF(AND(A1422&gt;=Stimuli!$B$4,A1422&lt;=Stimuli!$C$4),Stimuli!$A$4,"")))</f>
        <v>01 Quiet baseline (60s)</v>
      </c>
      <c r="I1422" s="6" t="n">
        <f aca="false">(B1422-B1421)/((A1422-A1421)/1000)</f>
        <v>0</v>
      </c>
      <c r="J1422" s="6" t="n">
        <f aca="false">IF(OR(B1422&lt;Rules!$B$2,B1422&gt;Rules!$B$3,ABS(I1422)&gt;Rules!$B$4,OR(B1423&lt;Rules!$B$2,B1423&gt;Rules!$B$3,ABS(I1423)&gt;Rules!$B$4)),1,0)</f>
        <v>0</v>
      </c>
      <c r="K1422" s="6" t="str">
        <f aca="false">IF(F1422=1,COUNTIF($F$2:F1422,1),"")</f>
        <v/>
      </c>
    </row>
    <row r="1423" customFormat="false" ht="15" hidden="false" customHeight="false" outlineLevel="0" collapsed="false">
      <c r="A1423" s="6" t="n">
        <v>11253.493</v>
      </c>
      <c r="B1423" s="6" t="n">
        <v>1.83516483516484</v>
      </c>
      <c r="C1423" s="6" t="n">
        <v>81</v>
      </c>
      <c r="D1423" s="6" t="n">
        <v>-1</v>
      </c>
      <c r="E1423" s="6" t="n">
        <v>1.7956043956044</v>
      </c>
      <c r="F1423" s="6" t="n">
        <v>0</v>
      </c>
      <c r="G1423" s="6" t="n">
        <v>0.0234432234432236</v>
      </c>
      <c r="H1423" s="6" t="str">
        <f aca="false">IF(AND(A1423&gt;=Stimuli!$B$2,A1423&lt;=Stimuli!$C$2),Stimuli!$A$2,IF(AND(A1423&gt;=Stimuli!$B$3,A1423&lt;=Stimuli!$C$3),Stimuli!$A$3,IF(AND(A1423&gt;=Stimuli!$B$4,A1423&lt;=Stimuli!$C$4),Stimuli!$A$4,"")))</f>
        <v>01 Quiet baseline (60s)</v>
      </c>
      <c r="I1423" s="6" t="n">
        <f aca="false">(B1423-B1422)/((A1423-A1422)/1000)</f>
        <v>0.187545787545872</v>
      </c>
      <c r="J1423" s="6" t="n">
        <f aca="false">IF(OR(B1423&lt;Rules!$B$2,B1423&gt;Rules!$B$3,ABS(I1423)&gt;Rules!$B$4,OR(B1424&lt;Rules!$B$2,B1424&gt;Rules!$B$3,ABS(I1424)&gt;Rules!$B$4)),1,0)</f>
        <v>0</v>
      </c>
      <c r="K1423" s="6" t="str">
        <f aca="false">IF(F1423=1,COUNTIF($F$2:F1423,1),"")</f>
        <v/>
      </c>
    </row>
    <row r="1424" customFormat="false" ht="15" hidden="false" customHeight="false" outlineLevel="0" collapsed="false">
      <c r="A1424" s="6" t="n">
        <v>11261.3055</v>
      </c>
      <c r="B1424" s="6" t="n">
        <v>1.83223443223443</v>
      </c>
      <c r="C1424" s="6" t="n">
        <v>81</v>
      </c>
      <c r="D1424" s="6" t="n">
        <v>-1</v>
      </c>
      <c r="E1424" s="6" t="n">
        <v>1.7956043956044</v>
      </c>
      <c r="F1424" s="6" t="n">
        <v>0</v>
      </c>
      <c r="G1424" s="6" t="n">
        <v>0.0234432234432236</v>
      </c>
      <c r="H1424" s="6" t="str">
        <f aca="false">IF(AND(A1424&gt;=Stimuli!$B$2,A1424&lt;=Stimuli!$C$2),Stimuli!$A$2,IF(AND(A1424&gt;=Stimuli!$B$3,A1424&lt;=Stimuli!$C$3),Stimuli!$A$3,IF(AND(A1424&gt;=Stimuli!$B$4,A1424&lt;=Stimuli!$C$4),Stimuli!$A$4,"")))</f>
        <v>01 Quiet baseline (60s)</v>
      </c>
      <c r="I1424" s="6" t="n">
        <f aca="false">(B1424-B1423)/((A1424-A1423)/1000)</f>
        <v>-0.375091575091602</v>
      </c>
      <c r="J1424" s="6" t="n">
        <f aca="false">IF(OR(B1424&lt;Rules!$B$2,B1424&gt;Rules!$B$3,ABS(I1424)&gt;Rules!$B$4,OR(B1425&lt;Rules!$B$2,B1425&gt;Rules!$B$3,ABS(I1425)&gt;Rules!$B$4)),1,0)</f>
        <v>0</v>
      </c>
      <c r="K1424" s="6" t="str">
        <f aca="false">IF(F1424=1,COUNTIF($F$2:F1424,1),"")</f>
        <v/>
      </c>
    </row>
    <row r="1425" customFormat="false" ht="15" hidden="false" customHeight="false" outlineLevel="0" collapsed="false">
      <c r="A1425" s="6" t="n">
        <v>11269.118</v>
      </c>
      <c r="B1425" s="6" t="n">
        <v>1.83516483516484</v>
      </c>
      <c r="C1425" s="6" t="n">
        <v>81</v>
      </c>
      <c r="D1425" s="6" t="n">
        <v>-1</v>
      </c>
      <c r="E1425" s="6" t="n">
        <v>1.7956043956044</v>
      </c>
      <c r="F1425" s="6" t="n">
        <v>0</v>
      </c>
      <c r="G1425" s="6" t="n">
        <v>0.0234432234432236</v>
      </c>
      <c r="H1425" s="6" t="str">
        <f aca="false">IF(AND(A1425&gt;=Stimuli!$B$2,A1425&lt;=Stimuli!$C$2),Stimuli!$A$2,IF(AND(A1425&gt;=Stimuli!$B$3,A1425&lt;=Stimuli!$C$3),Stimuli!$A$3,IF(AND(A1425&gt;=Stimuli!$B$4,A1425&lt;=Stimuli!$C$4),Stimuli!$A$4,"")))</f>
        <v>01 Quiet baseline (60s)</v>
      </c>
      <c r="I1425" s="6" t="n">
        <f aca="false">(B1425-B1424)/((A1425-A1424)/1000)</f>
        <v>0.375091575091602</v>
      </c>
      <c r="J1425" s="6" t="n">
        <f aca="false">IF(OR(B1425&lt;Rules!$B$2,B1425&gt;Rules!$B$3,ABS(I1425)&gt;Rules!$B$4,OR(B1426&lt;Rules!$B$2,B1426&gt;Rules!$B$3,ABS(I1426)&gt;Rules!$B$4)),1,0)</f>
        <v>0</v>
      </c>
      <c r="K1425" s="6" t="str">
        <f aca="false">IF(F1425=1,COUNTIF($F$2:F1425,1),"")</f>
        <v/>
      </c>
    </row>
    <row r="1426" customFormat="false" ht="15" hidden="false" customHeight="false" outlineLevel="0" collapsed="false">
      <c r="A1426" s="6" t="n">
        <v>11276.9305</v>
      </c>
      <c r="B1426" s="6" t="n">
        <v>1.83223443223443</v>
      </c>
      <c r="C1426" s="6" t="n">
        <v>81</v>
      </c>
      <c r="D1426" s="6" t="n">
        <v>-1</v>
      </c>
      <c r="E1426" s="6" t="n">
        <v>1.7956043956044</v>
      </c>
      <c r="F1426" s="6" t="n">
        <v>0</v>
      </c>
      <c r="G1426" s="6" t="n">
        <v>0.0234432234432236</v>
      </c>
      <c r="H1426" s="6" t="str">
        <f aca="false">IF(AND(A1426&gt;=Stimuli!$B$2,A1426&lt;=Stimuli!$C$2),Stimuli!$A$2,IF(AND(A1426&gt;=Stimuli!$B$3,A1426&lt;=Stimuli!$C$3),Stimuli!$A$3,IF(AND(A1426&gt;=Stimuli!$B$4,A1426&lt;=Stimuli!$C$4),Stimuli!$A$4,"")))</f>
        <v>01 Quiet baseline (60s)</v>
      </c>
      <c r="I1426" s="6" t="n">
        <f aca="false">(B1426-B1425)/((A1426-A1425)/1000)</f>
        <v>-0.375091575091602</v>
      </c>
      <c r="J1426" s="6" t="n">
        <f aca="false">IF(OR(B1426&lt;Rules!$B$2,B1426&gt;Rules!$B$3,ABS(I1426)&gt;Rules!$B$4,OR(B1427&lt;Rules!$B$2,B1427&gt;Rules!$B$3,ABS(I1427)&gt;Rules!$B$4)),1,0)</f>
        <v>0</v>
      </c>
      <c r="K1426" s="6" t="str">
        <f aca="false">IF(F1426=1,COUNTIF($F$2:F1426,1),"")</f>
        <v/>
      </c>
    </row>
    <row r="1427" customFormat="false" ht="15" hidden="false" customHeight="false" outlineLevel="0" collapsed="false">
      <c r="A1427" s="6" t="n">
        <v>11284.743</v>
      </c>
      <c r="B1427" s="6" t="n">
        <v>1.83663003663004</v>
      </c>
      <c r="C1427" s="6" t="n">
        <v>81</v>
      </c>
      <c r="D1427" s="6" t="n">
        <v>-1</v>
      </c>
      <c r="E1427" s="6" t="n">
        <v>1.7956043956044</v>
      </c>
      <c r="F1427" s="6" t="n">
        <v>0</v>
      </c>
      <c r="G1427" s="6" t="n">
        <v>0.0234432234432236</v>
      </c>
      <c r="H1427" s="6" t="str">
        <f aca="false">IF(AND(A1427&gt;=Stimuli!$B$2,A1427&lt;=Stimuli!$C$2),Stimuli!$A$2,IF(AND(A1427&gt;=Stimuli!$B$3,A1427&lt;=Stimuli!$C$3),Stimuli!$A$3,IF(AND(A1427&gt;=Stimuli!$B$4,A1427&lt;=Stimuli!$C$4),Stimuli!$A$4,"")))</f>
        <v>01 Quiet baseline (60s)</v>
      </c>
      <c r="I1427" s="6" t="n">
        <f aca="false">(B1427-B1426)/((A1427-A1426)/1000)</f>
        <v>0.562637362637446</v>
      </c>
      <c r="J1427" s="6" t="n">
        <f aca="false">IF(OR(B1427&lt;Rules!$B$2,B1427&gt;Rules!$B$3,ABS(I1427)&gt;Rules!$B$4,OR(B1428&lt;Rules!$B$2,B1428&gt;Rules!$B$3,ABS(I1428)&gt;Rules!$B$4)),1,0)</f>
        <v>0</v>
      </c>
      <c r="K1427" s="6" t="str">
        <f aca="false">IF(F1427=1,COUNTIF($F$2:F1427,1),"")</f>
        <v/>
      </c>
    </row>
    <row r="1428" customFormat="false" ht="15" hidden="false" customHeight="false" outlineLevel="0" collapsed="false">
      <c r="A1428" s="6" t="n">
        <v>11292.5555</v>
      </c>
      <c r="B1428" s="6" t="n">
        <v>1.82930402930403</v>
      </c>
      <c r="C1428" s="6" t="n">
        <v>81</v>
      </c>
      <c r="D1428" s="6" t="n">
        <v>-1</v>
      </c>
      <c r="E1428" s="6" t="n">
        <v>1.7956043956044</v>
      </c>
      <c r="F1428" s="6" t="n">
        <v>0</v>
      </c>
      <c r="G1428" s="6" t="n">
        <v>0.0234432234432236</v>
      </c>
      <c r="H1428" s="6" t="str">
        <f aca="false">IF(AND(A1428&gt;=Stimuli!$B$2,A1428&lt;=Stimuli!$C$2),Stimuli!$A$2,IF(AND(A1428&gt;=Stimuli!$B$3,A1428&lt;=Stimuli!$C$3),Stimuli!$A$3,IF(AND(A1428&gt;=Stimuli!$B$4,A1428&lt;=Stimuli!$C$4),Stimuli!$A$4,"")))</f>
        <v>01 Quiet baseline (60s)</v>
      </c>
      <c r="I1428" s="6" t="n">
        <f aca="false">(B1428-B1427)/((A1428-A1427)/1000)</f>
        <v>-0.93772893772902</v>
      </c>
      <c r="J1428" s="6" t="n">
        <f aca="false">IF(OR(B1428&lt;Rules!$B$2,B1428&gt;Rules!$B$3,ABS(I1428)&gt;Rules!$B$4,OR(B1429&lt;Rules!$B$2,B1429&gt;Rules!$B$3,ABS(I1429)&gt;Rules!$B$4)),1,0)</f>
        <v>0</v>
      </c>
      <c r="K1428" s="6" t="str">
        <f aca="false">IF(F1428=1,COUNTIF($F$2:F1428,1),"")</f>
        <v/>
      </c>
    </row>
    <row r="1429" customFormat="false" ht="15" hidden="false" customHeight="false" outlineLevel="0" collapsed="false">
      <c r="A1429" s="6" t="n">
        <v>11300.368</v>
      </c>
      <c r="B1429" s="6" t="n">
        <v>1.83663003663004</v>
      </c>
      <c r="C1429" s="6" t="n">
        <v>81</v>
      </c>
      <c r="D1429" s="6" t="n">
        <v>-1</v>
      </c>
      <c r="E1429" s="6" t="n">
        <v>1.7956043956044</v>
      </c>
      <c r="F1429" s="6" t="n">
        <v>0</v>
      </c>
      <c r="G1429" s="6" t="n">
        <v>0.0234432234432236</v>
      </c>
      <c r="H1429" s="6" t="str">
        <f aca="false">IF(AND(A1429&gt;=Stimuli!$B$2,A1429&lt;=Stimuli!$C$2),Stimuli!$A$2,IF(AND(A1429&gt;=Stimuli!$B$3,A1429&lt;=Stimuli!$C$3),Stimuli!$A$3,IF(AND(A1429&gt;=Stimuli!$B$4,A1429&lt;=Stimuli!$C$4),Stimuli!$A$4,"")))</f>
        <v>01 Quiet baseline (60s)</v>
      </c>
      <c r="I1429" s="6" t="n">
        <f aca="false">(B1429-B1428)/((A1429-A1428)/1000)</f>
        <v>0.93772893772902</v>
      </c>
      <c r="J1429" s="6" t="n">
        <f aca="false">IF(OR(B1429&lt;Rules!$B$2,B1429&gt;Rules!$B$3,ABS(I1429)&gt;Rules!$B$4,OR(B1430&lt;Rules!$B$2,B1430&gt;Rules!$B$3,ABS(I1430)&gt;Rules!$B$4)),1,0)</f>
        <v>0</v>
      </c>
      <c r="K1429" s="6" t="str">
        <f aca="false">IF(F1429=1,COUNTIF($F$2:F1429,1),"")</f>
        <v/>
      </c>
    </row>
    <row r="1430" customFormat="false" ht="15" hidden="false" customHeight="false" outlineLevel="0" collapsed="false">
      <c r="A1430" s="6" t="n">
        <v>11308.1805</v>
      </c>
      <c r="B1430" s="6" t="n">
        <v>1.82930402930403</v>
      </c>
      <c r="C1430" s="6" t="n">
        <v>81</v>
      </c>
      <c r="D1430" s="6" t="n">
        <v>-1</v>
      </c>
      <c r="E1430" s="6" t="n">
        <v>1.7956043956044</v>
      </c>
      <c r="F1430" s="6" t="n">
        <v>0</v>
      </c>
      <c r="G1430" s="6" t="n">
        <v>0.0234432234432236</v>
      </c>
      <c r="H1430" s="6" t="str">
        <f aca="false">IF(AND(A1430&gt;=Stimuli!$B$2,A1430&lt;=Stimuli!$C$2),Stimuli!$A$2,IF(AND(A1430&gt;=Stimuli!$B$3,A1430&lt;=Stimuli!$C$3),Stimuli!$A$3,IF(AND(A1430&gt;=Stimuli!$B$4,A1430&lt;=Stimuli!$C$4),Stimuli!$A$4,"")))</f>
        <v>01 Quiet baseline (60s)</v>
      </c>
      <c r="I1430" s="6" t="n">
        <f aca="false">(B1430-B1429)/((A1430-A1429)/1000)</f>
        <v>-0.93772893772902</v>
      </c>
      <c r="J1430" s="6" t="n">
        <f aca="false">IF(OR(B1430&lt;Rules!$B$2,B1430&gt;Rules!$B$3,ABS(I1430)&gt;Rules!$B$4,OR(B1431&lt;Rules!$B$2,B1431&gt;Rules!$B$3,ABS(I1431)&gt;Rules!$B$4)),1,0)</f>
        <v>0</v>
      </c>
      <c r="K1430" s="6" t="str">
        <f aca="false">IF(F1430=1,COUNTIF($F$2:F1430,1),"")</f>
        <v/>
      </c>
    </row>
    <row r="1431" customFormat="false" ht="15" hidden="false" customHeight="false" outlineLevel="0" collapsed="false">
      <c r="A1431" s="6" t="n">
        <v>11315.993</v>
      </c>
      <c r="B1431" s="6" t="n">
        <v>1.83516483516484</v>
      </c>
      <c r="C1431" s="6" t="n">
        <v>81</v>
      </c>
      <c r="D1431" s="6" t="n">
        <v>-1</v>
      </c>
      <c r="E1431" s="6" t="n">
        <v>1.79413919413919</v>
      </c>
      <c r="F1431" s="6" t="n">
        <v>0</v>
      </c>
      <c r="G1431" s="6" t="n">
        <v>0.0234432234432236</v>
      </c>
      <c r="H1431" s="6" t="str">
        <f aca="false">IF(AND(A1431&gt;=Stimuli!$B$2,A1431&lt;=Stimuli!$C$2),Stimuli!$A$2,IF(AND(A1431&gt;=Stimuli!$B$3,A1431&lt;=Stimuli!$C$3),Stimuli!$A$3,IF(AND(A1431&gt;=Stimuli!$B$4,A1431&lt;=Stimuli!$C$4),Stimuli!$A$4,"")))</f>
        <v>01 Quiet baseline (60s)</v>
      </c>
      <c r="I1431" s="6" t="n">
        <f aca="false">(B1431-B1430)/((A1431-A1430)/1000)</f>
        <v>0.750183150183176</v>
      </c>
      <c r="J1431" s="6" t="n">
        <f aca="false">IF(OR(B1431&lt;Rules!$B$2,B1431&gt;Rules!$B$3,ABS(I1431)&gt;Rules!$B$4,OR(B1432&lt;Rules!$B$2,B1432&gt;Rules!$B$3,ABS(I1432)&gt;Rules!$B$4)),1,0)</f>
        <v>0</v>
      </c>
      <c r="K1431" s="6" t="str">
        <f aca="false">IF(F1431=1,COUNTIF($F$2:F1431,1),"")</f>
        <v/>
      </c>
    </row>
    <row r="1432" customFormat="false" ht="15" hidden="false" customHeight="false" outlineLevel="0" collapsed="false">
      <c r="A1432" s="6" t="n">
        <v>11323.8055</v>
      </c>
      <c r="B1432" s="6" t="n">
        <v>1.82930402930403</v>
      </c>
      <c r="C1432" s="6" t="n">
        <v>81</v>
      </c>
      <c r="D1432" s="6" t="n">
        <v>-1</v>
      </c>
      <c r="E1432" s="6" t="n">
        <v>1.79413919413919</v>
      </c>
      <c r="F1432" s="6" t="n">
        <v>0</v>
      </c>
      <c r="G1432" s="6" t="n">
        <v>0.0234432234432236</v>
      </c>
      <c r="H1432" s="6" t="str">
        <f aca="false">IF(AND(A1432&gt;=Stimuli!$B$2,A1432&lt;=Stimuli!$C$2),Stimuli!$A$2,IF(AND(A1432&gt;=Stimuli!$B$3,A1432&lt;=Stimuli!$C$3),Stimuli!$A$3,IF(AND(A1432&gt;=Stimuli!$B$4,A1432&lt;=Stimuli!$C$4),Stimuli!$A$4,"")))</f>
        <v>01 Quiet baseline (60s)</v>
      </c>
      <c r="I1432" s="6" t="n">
        <f aca="false">(B1432-B1431)/((A1432-A1431)/1000)</f>
        <v>-0.750183150183176</v>
      </c>
      <c r="J1432" s="6" t="n">
        <f aca="false">IF(OR(B1432&lt;Rules!$B$2,B1432&gt;Rules!$B$3,ABS(I1432)&gt;Rules!$B$4,OR(B1433&lt;Rules!$B$2,B1433&gt;Rules!$B$3,ABS(I1433)&gt;Rules!$B$4)),1,0)</f>
        <v>0</v>
      </c>
      <c r="K1432" s="6" t="str">
        <f aca="false">IF(F1432=1,COUNTIF($F$2:F1432,1),"")</f>
        <v/>
      </c>
    </row>
    <row r="1433" customFormat="false" ht="15" hidden="false" customHeight="false" outlineLevel="0" collapsed="false">
      <c r="A1433" s="6" t="n">
        <v>11331.618</v>
      </c>
      <c r="B1433" s="6" t="n">
        <v>1.83516483516484</v>
      </c>
      <c r="C1433" s="6" t="n">
        <v>81</v>
      </c>
      <c r="D1433" s="6" t="n">
        <v>-1</v>
      </c>
      <c r="E1433" s="6" t="n">
        <v>1.79413919413919</v>
      </c>
      <c r="F1433" s="6" t="n">
        <v>0</v>
      </c>
      <c r="G1433" s="6" t="n">
        <v>0.0234432234432236</v>
      </c>
      <c r="H1433" s="6" t="str">
        <f aca="false">IF(AND(A1433&gt;=Stimuli!$B$2,A1433&lt;=Stimuli!$C$2),Stimuli!$A$2,IF(AND(A1433&gt;=Stimuli!$B$3,A1433&lt;=Stimuli!$C$3),Stimuli!$A$3,IF(AND(A1433&gt;=Stimuli!$B$4,A1433&lt;=Stimuli!$C$4),Stimuli!$A$4,"")))</f>
        <v>01 Quiet baseline (60s)</v>
      </c>
      <c r="I1433" s="6" t="n">
        <f aca="false">(B1433-B1432)/((A1433-A1432)/1000)</f>
        <v>0.750183150183176</v>
      </c>
      <c r="J1433" s="6" t="n">
        <f aca="false">IF(OR(B1433&lt;Rules!$B$2,B1433&gt;Rules!$B$3,ABS(I1433)&gt;Rules!$B$4,OR(B1434&lt;Rules!$B$2,B1434&gt;Rules!$B$3,ABS(I1434)&gt;Rules!$B$4)),1,0)</f>
        <v>0</v>
      </c>
      <c r="K1433" s="6" t="str">
        <f aca="false">IF(F1433=1,COUNTIF($F$2:F1433,1),"")</f>
        <v/>
      </c>
    </row>
    <row r="1434" customFormat="false" ht="15" hidden="false" customHeight="false" outlineLevel="0" collapsed="false">
      <c r="A1434" s="6" t="n">
        <v>11339.4305</v>
      </c>
      <c r="B1434" s="6" t="n">
        <v>1.82930402930403</v>
      </c>
      <c r="C1434" s="6" t="n">
        <v>81</v>
      </c>
      <c r="D1434" s="6" t="n">
        <v>-1</v>
      </c>
      <c r="E1434" s="6" t="n">
        <v>1.79413919413919</v>
      </c>
      <c r="F1434" s="6" t="n">
        <v>0</v>
      </c>
      <c r="G1434" s="6" t="n">
        <v>0.0234432234432236</v>
      </c>
      <c r="H1434" s="6" t="str">
        <f aca="false">IF(AND(A1434&gt;=Stimuli!$B$2,A1434&lt;=Stimuli!$C$2),Stimuli!$A$2,IF(AND(A1434&gt;=Stimuli!$B$3,A1434&lt;=Stimuli!$C$3),Stimuli!$A$3,IF(AND(A1434&gt;=Stimuli!$B$4,A1434&lt;=Stimuli!$C$4),Stimuli!$A$4,"")))</f>
        <v>01 Quiet baseline (60s)</v>
      </c>
      <c r="I1434" s="6" t="n">
        <f aca="false">(B1434-B1433)/((A1434-A1433)/1000)</f>
        <v>-0.750183150183176</v>
      </c>
      <c r="J1434" s="6" t="n">
        <f aca="false">IF(OR(B1434&lt;Rules!$B$2,B1434&gt;Rules!$B$3,ABS(I1434)&gt;Rules!$B$4,OR(B1435&lt;Rules!$B$2,B1435&gt;Rules!$B$3,ABS(I1435)&gt;Rules!$B$4)),1,0)</f>
        <v>0</v>
      </c>
      <c r="K1434" s="6" t="str">
        <f aca="false">IF(F1434=1,COUNTIF($F$2:F1434,1),"")</f>
        <v/>
      </c>
    </row>
    <row r="1435" customFormat="false" ht="15" hidden="false" customHeight="false" outlineLevel="0" collapsed="false">
      <c r="A1435" s="6" t="n">
        <v>11347.243</v>
      </c>
      <c r="B1435" s="6" t="n">
        <v>1.83369963369963</v>
      </c>
      <c r="C1435" s="6" t="n">
        <v>81</v>
      </c>
      <c r="D1435" s="6" t="n">
        <v>-1</v>
      </c>
      <c r="E1435" s="6" t="n">
        <v>1.79413919413919</v>
      </c>
      <c r="F1435" s="6" t="n">
        <v>0</v>
      </c>
      <c r="G1435" s="6" t="n">
        <v>0.0234432234432236</v>
      </c>
      <c r="H1435" s="6" t="str">
        <f aca="false">IF(AND(A1435&gt;=Stimuli!$B$2,A1435&lt;=Stimuli!$C$2),Stimuli!$A$2,IF(AND(A1435&gt;=Stimuli!$B$3,A1435&lt;=Stimuli!$C$3),Stimuli!$A$3,IF(AND(A1435&gt;=Stimuli!$B$4,A1435&lt;=Stimuli!$C$4),Stimuli!$A$4,"")))</f>
        <v>01 Quiet baseline (60s)</v>
      </c>
      <c r="I1435" s="6" t="n">
        <f aca="false">(B1435-B1434)/((A1435-A1434)/1000)</f>
        <v>0.562637362637304</v>
      </c>
      <c r="J1435" s="6" t="n">
        <f aca="false">IF(OR(B1435&lt;Rules!$B$2,B1435&gt;Rules!$B$3,ABS(I1435)&gt;Rules!$B$4,OR(B1436&lt;Rules!$B$2,B1436&gt;Rules!$B$3,ABS(I1436)&gt;Rules!$B$4)),1,0)</f>
        <v>0</v>
      </c>
      <c r="K1435" s="6" t="str">
        <f aca="false">IF(F1435=1,COUNTIF($F$2:F1435,1),"")</f>
        <v/>
      </c>
    </row>
    <row r="1436" customFormat="false" ht="15" hidden="false" customHeight="false" outlineLevel="0" collapsed="false">
      <c r="A1436" s="6" t="n">
        <v>11355.0555</v>
      </c>
      <c r="B1436" s="6" t="n">
        <v>1.82930402930403</v>
      </c>
      <c r="C1436" s="6" t="n">
        <v>81</v>
      </c>
      <c r="D1436" s="6" t="n">
        <v>-1</v>
      </c>
      <c r="E1436" s="6" t="n">
        <v>1.79413919413919</v>
      </c>
      <c r="F1436" s="6" t="n">
        <v>0</v>
      </c>
      <c r="G1436" s="6" t="n">
        <v>0.0234432234432236</v>
      </c>
      <c r="H1436" s="6" t="str">
        <f aca="false">IF(AND(A1436&gt;=Stimuli!$B$2,A1436&lt;=Stimuli!$C$2),Stimuli!$A$2,IF(AND(A1436&gt;=Stimuli!$B$3,A1436&lt;=Stimuli!$C$3),Stimuli!$A$3,IF(AND(A1436&gt;=Stimuli!$B$4,A1436&lt;=Stimuli!$C$4),Stimuli!$A$4,"")))</f>
        <v>01 Quiet baseline (60s)</v>
      </c>
      <c r="I1436" s="6" t="n">
        <f aca="false">(B1436-B1435)/((A1436-A1435)/1000)</f>
        <v>-0.562637362637304</v>
      </c>
      <c r="J1436" s="6" t="n">
        <f aca="false">IF(OR(B1436&lt;Rules!$B$2,B1436&gt;Rules!$B$3,ABS(I1436)&gt;Rules!$B$4,OR(B1437&lt;Rules!$B$2,B1437&gt;Rules!$B$3,ABS(I1437)&gt;Rules!$B$4)),1,0)</f>
        <v>0</v>
      </c>
      <c r="K1436" s="6" t="str">
        <f aca="false">IF(F1436=1,COUNTIF($F$2:F1436,1),"")</f>
        <v/>
      </c>
    </row>
    <row r="1437" customFormat="false" ht="15" hidden="false" customHeight="false" outlineLevel="0" collapsed="false">
      <c r="A1437" s="6" t="n">
        <v>11362.868</v>
      </c>
      <c r="B1437" s="6" t="n">
        <v>1.83223443223443</v>
      </c>
      <c r="C1437" s="6" t="n">
        <v>81</v>
      </c>
      <c r="D1437" s="6" t="n">
        <v>-1</v>
      </c>
      <c r="E1437" s="6" t="n">
        <v>1.79413919413919</v>
      </c>
      <c r="F1437" s="6" t="n">
        <v>0</v>
      </c>
      <c r="G1437" s="6" t="n">
        <v>0.0234432234432236</v>
      </c>
      <c r="H1437" s="6" t="str">
        <f aca="false">IF(AND(A1437&gt;=Stimuli!$B$2,A1437&lt;=Stimuli!$C$2),Stimuli!$A$2,IF(AND(A1437&gt;=Stimuli!$B$3,A1437&lt;=Stimuli!$C$3),Stimuli!$A$3,IF(AND(A1437&gt;=Stimuli!$B$4,A1437&lt;=Stimuli!$C$4),Stimuli!$A$4,"")))</f>
        <v>01 Quiet baseline (60s)</v>
      </c>
      <c r="I1437" s="6" t="n">
        <f aca="false">(B1437-B1436)/((A1437-A1436)/1000)</f>
        <v>0.375091575091574</v>
      </c>
      <c r="J1437" s="6" t="n">
        <f aca="false">IF(OR(B1437&lt;Rules!$B$2,B1437&gt;Rules!$B$3,ABS(I1437)&gt;Rules!$B$4,OR(B1438&lt;Rules!$B$2,B1438&gt;Rules!$B$3,ABS(I1438)&gt;Rules!$B$4)),1,0)</f>
        <v>0</v>
      </c>
      <c r="K1437" s="6" t="str">
        <f aca="false">IF(F1437=1,COUNTIF($F$2:F1437,1),"")</f>
        <v/>
      </c>
    </row>
    <row r="1438" customFormat="false" ht="15" hidden="false" customHeight="false" outlineLevel="0" collapsed="false">
      <c r="A1438" s="6" t="n">
        <v>11370.6805</v>
      </c>
      <c r="B1438" s="6" t="n">
        <v>1.83076923076923</v>
      </c>
      <c r="C1438" s="6" t="n">
        <v>81</v>
      </c>
      <c r="D1438" s="6" t="n">
        <v>-1</v>
      </c>
      <c r="E1438" s="6" t="n">
        <v>1.79413919413919</v>
      </c>
      <c r="F1438" s="6" t="n">
        <v>0</v>
      </c>
      <c r="G1438" s="6" t="n">
        <v>0.0234432234432236</v>
      </c>
      <c r="H1438" s="6" t="str">
        <f aca="false">IF(AND(A1438&gt;=Stimuli!$B$2,A1438&lt;=Stimuli!$C$2),Stimuli!$A$2,IF(AND(A1438&gt;=Stimuli!$B$3,A1438&lt;=Stimuli!$C$3),Stimuli!$A$3,IF(AND(A1438&gt;=Stimuli!$B$4,A1438&lt;=Stimuli!$C$4),Stimuli!$A$4,"")))</f>
        <v>01 Quiet baseline (60s)</v>
      </c>
      <c r="I1438" s="6" t="n">
        <f aca="false">(B1438-B1437)/((A1438-A1437)/1000)</f>
        <v>-0.187545787545844</v>
      </c>
      <c r="J1438" s="6" t="n">
        <f aca="false">IF(OR(B1438&lt;Rules!$B$2,B1438&gt;Rules!$B$3,ABS(I1438)&gt;Rules!$B$4,OR(B1439&lt;Rules!$B$2,B1439&gt;Rules!$B$3,ABS(I1439)&gt;Rules!$B$4)),1,0)</f>
        <v>0</v>
      </c>
      <c r="K1438" s="6" t="str">
        <f aca="false">IF(F1438=1,COUNTIF($F$2:F1438,1),"")</f>
        <v/>
      </c>
    </row>
    <row r="1439" customFormat="false" ht="15" hidden="false" customHeight="false" outlineLevel="0" collapsed="false">
      <c r="A1439" s="6" t="n">
        <v>11378.493</v>
      </c>
      <c r="B1439" s="6" t="n">
        <v>1.83076923076923</v>
      </c>
      <c r="C1439" s="6" t="n">
        <v>81</v>
      </c>
      <c r="D1439" s="6" t="n">
        <v>-1</v>
      </c>
      <c r="E1439" s="6" t="n">
        <v>1.79413919413919</v>
      </c>
      <c r="F1439" s="6" t="n">
        <v>0</v>
      </c>
      <c r="G1439" s="6" t="n">
        <v>0.0234432234432236</v>
      </c>
      <c r="H1439" s="6" t="str">
        <f aca="false">IF(AND(A1439&gt;=Stimuli!$B$2,A1439&lt;=Stimuli!$C$2),Stimuli!$A$2,IF(AND(A1439&gt;=Stimuli!$B$3,A1439&lt;=Stimuli!$C$3),Stimuli!$A$3,IF(AND(A1439&gt;=Stimuli!$B$4,A1439&lt;=Stimuli!$C$4),Stimuli!$A$4,"")))</f>
        <v>01 Quiet baseline (60s)</v>
      </c>
      <c r="I1439" s="6" t="n">
        <f aca="false">(B1439-B1438)/((A1439-A1438)/1000)</f>
        <v>0</v>
      </c>
      <c r="J1439" s="6" t="n">
        <f aca="false">IF(OR(B1439&lt;Rules!$B$2,B1439&gt;Rules!$B$3,ABS(I1439)&gt;Rules!$B$4,OR(B1440&lt;Rules!$B$2,B1440&gt;Rules!$B$3,ABS(I1440)&gt;Rules!$B$4)),1,0)</f>
        <v>0</v>
      </c>
      <c r="K1439" s="6" t="str">
        <f aca="false">IF(F1439=1,COUNTIF($F$2:F1439,1),"")</f>
        <v/>
      </c>
    </row>
    <row r="1440" customFormat="false" ht="15" hidden="false" customHeight="false" outlineLevel="0" collapsed="false">
      <c r="A1440" s="6" t="n">
        <v>11386.3055</v>
      </c>
      <c r="B1440" s="6" t="n">
        <v>1.83223443223443</v>
      </c>
      <c r="C1440" s="6" t="n">
        <v>81</v>
      </c>
      <c r="D1440" s="6" t="n">
        <v>-1</v>
      </c>
      <c r="E1440" s="6" t="n">
        <v>1.79413919413919</v>
      </c>
      <c r="F1440" s="6" t="n">
        <v>0</v>
      </c>
      <c r="G1440" s="6" t="n">
        <v>0.0234432234432236</v>
      </c>
      <c r="H1440" s="6" t="str">
        <f aca="false">IF(AND(A1440&gt;=Stimuli!$B$2,A1440&lt;=Stimuli!$C$2),Stimuli!$A$2,IF(AND(A1440&gt;=Stimuli!$B$3,A1440&lt;=Stimuli!$C$3),Stimuli!$A$3,IF(AND(A1440&gt;=Stimuli!$B$4,A1440&lt;=Stimuli!$C$4),Stimuli!$A$4,"")))</f>
        <v>01 Quiet baseline (60s)</v>
      </c>
      <c r="I1440" s="6" t="n">
        <f aca="false">(B1440-B1439)/((A1440-A1439)/1000)</f>
        <v>0.187545787545844</v>
      </c>
      <c r="J1440" s="6" t="n">
        <f aca="false">IF(OR(B1440&lt;Rules!$B$2,B1440&gt;Rules!$B$3,ABS(I1440)&gt;Rules!$B$4,OR(B1441&lt;Rules!$B$2,B1441&gt;Rules!$B$3,ABS(I1441)&gt;Rules!$B$4)),1,0)</f>
        <v>0</v>
      </c>
      <c r="K1440" s="6" t="str">
        <f aca="false">IF(F1440=1,COUNTIF($F$2:F1440,1),"")</f>
        <v/>
      </c>
    </row>
    <row r="1441" customFormat="false" ht="15" hidden="false" customHeight="false" outlineLevel="0" collapsed="false">
      <c r="A1441" s="6" t="n">
        <v>11394.118</v>
      </c>
      <c r="B1441" s="6" t="n">
        <v>1.82930402930403</v>
      </c>
      <c r="C1441" s="6" t="n">
        <v>81</v>
      </c>
      <c r="D1441" s="6" t="n">
        <v>-1</v>
      </c>
      <c r="E1441" s="6" t="n">
        <v>1.79413919413919</v>
      </c>
      <c r="F1441" s="6" t="n">
        <v>0</v>
      </c>
      <c r="G1441" s="6" t="n">
        <v>0.0234432234432236</v>
      </c>
      <c r="H1441" s="6" t="str">
        <f aca="false">IF(AND(A1441&gt;=Stimuli!$B$2,A1441&lt;=Stimuli!$C$2),Stimuli!$A$2,IF(AND(A1441&gt;=Stimuli!$B$3,A1441&lt;=Stimuli!$C$3),Stimuli!$A$3,IF(AND(A1441&gt;=Stimuli!$B$4,A1441&lt;=Stimuli!$C$4),Stimuli!$A$4,"")))</f>
        <v>01 Quiet baseline (60s)</v>
      </c>
      <c r="I1441" s="6" t="n">
        <f aca="false">(B1441-B1440)/((A1441-A1440)/1000)</f>
        <v>-0.375091575091574</v>
      </c>
      <c r="J1441" s="6" t="n">
        <f aca="false">IF(OR(B1441&lt;Rules!$B$2,B1441&gt;Rules!$B$3,ABS(I1441)&gt;Rules!$B$4,OR(B1442&lt;Rules!$B$2,B1442&gt;Rules!$B$3,ABS(I1442)&gt;Rules!$B$4)),1,0)</f>
        <v>0</v>
      </c>
      <c r="K1441" s="6" t="str">
        <f aca="false">IF(F1441=1,COUNTIF($F$2:F1441,1),"")</f>
        <v/>
      </c>
    </row>
    <row r="1442" customFormat="false" ht="15" hidden="false" customHeight="false" outlineLevel="0" collapsed="false">
      <c r="A1442" s="6" t="n">
        <v>11401.9305</v>
      </c>
      <c r="B1442" s="6" t="n">
        <v>1.83223443223443</v>
      </c>
      <c r="C1442" s="6" t="n">
        <v>81</v>
      </c>
      <c r="D1442" s="6" t="n">
        <v>-1</v>
      </c>
      <c r="E1442" s="6" t="n">
        <v>1.79413919413919</v>
      </c>
      <c r="F1442" s="6" t="n">
        <v>0</v>
      </c>
      <c r="G1442" s="6" t="n">
        <v>0.0234432234432236</v>
      </c>
      <c r="H1442" s="6" t="str">
        <f aca="false">IF(AND(A1442&gt;=Stimuli!$B$2,A1442&lt;=Stimuli!$C$2),Stimuli!$A$2,IF(AND(A1442&gt;=Stimuli!$B$3,A1442&lt;=Stimuli!$C$3),Stimuli!$A$3,IF(AND(A1442&gt;=Stimuli!$B$4,A1442&lt;=Stimuli!$C$4),Stimuli!$A$4,"")))</f>
        <v>01 Quiet baseline (60s)</v>
      </c>
      <c r="I1442" s="6" t="n">
        <f aca="false">(B1442-B1441)/((A1442-A1441)/1000)</f>
        <v>0.375091575091574</v>
      </c>
      <c r="J1442" s="6" t="n">
        <f aca="false">IF(OR(B1442&lt;Rules!$B$2,B1442&gt;Rules!$B$3,ABS(I1442)&gt;Rules!$B$4,OR(B1443&lt;Rules!$B$2,B1443&gt;Rules!$B$3,ABS(I1443)&gt;Rules!$B$4)),1,0)</f>
        <v>0</v>
      </c>
      <c r="K1442" s="6" t="str">
        <f aca="false">IF(F1442=1,COUNTIF($F$2:F1442,1),"")</f>
        <v/>
      </c>
    </row>
    <row r="1443" customFormat="false" ht="15" hidden="false" customHeight="false" outlineLevel="0" collapsed="false">
      <c r="A1443" s="6" t="n">
        <v>11409.743</v>
      </c>
      <c r="B1443" s="6" t="n">
        <v>1.82783882783883</v>
      </c>
      <c r="C1443" s="6" t="n">
        <v>81</v>
      </c>
      <c r="D1443" s="6" t="n">
        <v>-1</v>
      </c>
      <c r="E1443" s="6" t="n">
        <v>1.79413919413919</v>
      </c>
      <c r="F1443" s="6" t="n">
        <v>0</v>
      </c>
      <c r="G1443" s="6" t="n">
        <v>0.0234432234432236</v>
      </c>
      <c r="H1443" s="6" t="str">
        <f aca="false">IF(AND(A1443&gt;=Stimuli!$B$2,A1443&lt;=Stimuli!$C$2),Stimuli!$A$2,IF(AND(A1443&gt;=Stimuli!$B$3,A1443&lt;=Stimuli!$C$3),Stimuli!$A$3,IF(AND(A1443&gt;=Stimuli!$B$4,A1443&lt;=Stimuli!$C$4),Stimuli!$A$4,"")))</f>
        <v>01 Quiet baseline (60s)</v>
      </c>
      <c r="I1443" s="6" t="n">
        <f aca="false">(B1443-B1442)/((A1443-A1442)/1000)</f>
        <v>-0.562637362637304</v>
      </c>
      <c r="J1443" s="6" t="n">
        <f aca="false">IF(OR(B1443&lt;Rules!$B$2,B1443&gt;Rules!$B$3,ABS(I1443)&gt;Rules!$B$4,OR(B1444&lt;Rules!$B$2,B1444&gt;Rules!$B$3,ABS(I1444)&gt;Rules!$B$4)),1,0)</f>
        <v>0</v>
      </c>
      <c r="K1443" s="6" t="str">
        <f aca="false">IF(F1443=1,COUNTIF($F$2:F1443,1),"")</f>
        <v/>
      </c>
    </row>
    <row r="1444" customFormat="false" ht="15" hidden="false" customHeight="false" outlineLevel="0" collapsed="false">
      <c r="A1444" s="6" t="n">
        <v>11417.5555</v>
      </c>
      <c r="B1444" s="6" t="n">
        <v>1.83369963369963</v>
      </c>
      <c r="C1444" s="6" t="n">
        <v>81</v>
      </c>
      <c r="D1444" s="6" t="n">
        <v>-1</v>
      </c>
      <c r="E1444" s="6" t="n">
        <v>1.79267399267399</v>
      </c>
      <c r="F1444" s="6" t="n">
        <v>0</v>
      </c>
      <c r="G1444" s="6" t="n">
        <v>0.0234432234432236</v>
      </c>
      <c r="H1444" s="6" t="str">
        <f aca="false">IF(AND(A1444&gt;=Stimuli!$B$2,A1444&lt;=Stimuli!$C$2),Stimuli!$A$2,IF(AND(A1444&gt;=Stimuli!$B$3,A1444&lt;=Stimuli!$C$3),Stimuli!$A$3,IF(AND(A1444&gt;=Stimuli!$B$4,A1444&lt;=Stimuli!$C$4),Stimuli!$A$4,"")))</f>
        <v>01 Quiet baseline (60s)</v>
      </c>
      <c r="I1444" s="6" t="n">
        <f aca="false">(B1444-B1443)/((A1444-A1443)/1000)</f>
        <v>0.750183150183034</v>
      </c>
      <c r="J1444" s="6" t="n">
        <f aca="false">IF(OR(B1444&lt;Rules!$B$2,B1444&gt;Rules!$B$3,ABS(I1444)&gt;Rules!$B$4,OR(B1445&lt;Rules!$B$2,B1445&gt;Rules!$B$3,ABS(I1445)&gt;Rules!$B$4)),1,0)</f>
        <v>0</v>
      </c>
      <c r="K1444" s="6" t="str">
        <f aca="false">IF(F1444=1,COUNTIF($F$2:F1444,1),"")</f>
        <v/>
      </c>
    </row>
    <row r="1445" customFormat="false" ht="15" hidden="false" customHeight="false" outlineLevel="0" collapsed="false">
      <c r="A1445" s="6" t="n">
        <v>11425.368</v>
      </c>
      <c r="B1445" s="6" t="n">
        <v>1.82637362637363</v>
      </c>
      <c r="C1445" s="6" t="n">
        <v>81</v>
      </c>
      <c r="D1445" s="6" t="n">
        <v>-1</v>
      </c>
      <c r="E1445" s="6" t="n">
        <v>1.79267399267399</v>
      </c>
      <c r="F1445" s="6" t="n">
        <v>0</v>
      </c>
      <c r="G1445" s="6" t="n">
        <v>0.0234432234432236</v>
      </c>
      <c r="H1445" s="6" t="str">
        <f aca="false">IF(AND(A1445&gt;=Stimuli!$B$2,A1445&lt;=Stimuli!$C$2),Stimuli!$A$2,IF(AND(A1445&gt;=Stimuli!$B$3,A1445&lt;=Stimuli!$C$3),Stimuli!$A$3,IF(AND(A1445&gt;=Stimuli!$B$4,A1445&lt;=Stimuli!$C$4),Stimuli!$A$4,"")))</f>
        <v>01 Quiet baseline (60s)</v>
      </c>
      <c r="I1445" s="6" t="n">
        <f aca="false">(B1445-B1444)/((A1445-A1444)/1000)</f>
        <v>-0.937728937728878</v>
      </c>
      <c r="J1445" s="6" t="n">
        <f aca="false">IF(OR(B1445&lt;Rules!$B$2,B1445&gt;Rules!$B$3,ABS(I1445)&gt;Rules!$B$4,OR(B1446&lt;Rules!$B$2,B1446&gt;Rules!$B$3,ABS(I1446)&gt;Rules!$B$4)),1,0)</f>
        <v>0</v>
      </c>
      <c r="K1445" s="6" t="str">
        <f aca="false">IF(F1445=1,COUNTIF($F$2:F1445,1),"")</f>
        <v/>
      </c>
    </row>
    <row r="1446" customFormat="false" ht="15" hidden="false" customHeight="false" outlineLevel="0" collapsed="false">
      <c r="A1446" s="6" t="n">
        <v>11433.1805</v>
      </c>
      <c r="B1446" s="6" t="n">
        <v>1.83369963369963</v>
      </c>
      <c r="C1446" s="6" t="n">
        <v>81</v>
      </c>
      <c r="D1446" s="6" t="n">
        <v>-1</v>
      </c>
      <c r="E1446" s="6" t="n">
        <v>1.79267399267399</v>
      </c>
      <c r="F1446" s="6" t="n">
        <v>0</v>
      </c>
      <c r="G1446" s="6" t="n">
        <v>0.0234432234432236</v>
      </c>
      <c r="H1446" s="6" t="str">
        <f aca="false">IF(AND(A1446&gt;=Stimuli!$B$2,A1446&lt;=Stimuli!$C$2),Stimuli!$A$2,IF(AND(A1446&gt;=Stimuli!$B$3,A1446&lt;=Stimuli!$C$3),Stimuli!$A$3,IF(AND(A1446&gt;=Stimuli!$B$4,A1446&lt;=Stimuli!$C$4),Stimuli!$A$4,"")))</f>
        <v>01 Quiet baseline (60s)</v>
      </c>
      <c r="I1446" s="6" t="n">
        <f aca="false">(B1446-B1445)/((A1446-A1445)/1000)</f>
        <v>0.937728937728878</v>
      </c>
      <c r="J1446" s="6" t="n">
        <f aca="false">IF(OR(B1446&lt;Rules!$B$2,B1446&gt;Rules!$B$3,ABS(I1446)&gt;Rules!$B$4,OR(B1447&lt;Rules!$B$2,B1447&gt;Rules!$B$3,ABS(I1447)&gt;Rules!$B$4)),1,0)</f>
        <v>0</v>
      </c>
      <c r="K1446" s="6" t="str">
        <f aca="false">IF(F1446=1,COUNTIF($F$2:F1446,1),"")</f>
        <v/>
      </c>
    </row>
    <row r="1447" customFormat="false" ht="15" hidden="false" customHeight="false" outlineLevel="0" collapsed="false">
      <c r="A1447" s="6" t="n">
        <v>11440.993</v>
      </c>
      <c r="B1447" s="6" t="n">
        <v>1.82637362637363</v>
      </c>
      <c r="C1447" s="6" t="n">
        <v>81</v>
      </c>
      <c r="D1447" s="6" t="n">
        <v>-1</v>
      </c>
      <c r="E1447" s="6" t="n">
        <v>1.79267399267399</v>
      </c>
      <c r="F1447" s="6" t="n">
        <v>0</v>
      </c>
      <c r="G1447" s="6" t="n">
        <v>0.0234432234432236</v>
      </c>
      <c r="H1447" s="6" t="str">
        <f aca="false">IF(AND(A1447&gt;=Stimuli!$B$2,A1447&lt;=Stimuli!$C$2),Stimuli!$A$2,IF(AND(A1447&gt;=Stimuli!$B$3,A1447&lt;=Stimuli!$C$3),Stimuli!$A$3,IF(AND(A1447&gt;=Stimuli!$B$4,A1447&lt;=Stimuli!$C$4),Stimuli!$A$4,"")))</f>
        <v>01 Quiet baseline (60s)</v>
      </c>
      <c r="I1447" s="6" t="n">
        <f aca="false">(B1447-B1446)/((A1447-A1446)/1000)</f>
        <v>-0.937728937728878</v>
      </c>
      <c r="J1447" s="6" t="n">
        <f aca="false">IF(OR(B1447&lt;Rules!$B$2,B1447&gt;Rules!$B$3,ABS(I1447)&gt;Rules!$B$4,OR(B1448&lt;Rules!$B$2,B1448&gt;Rules!$B$3,ABS(I1448)&gt;Rules!$B$4)),1,0)</f>
        <v>0</v>
      </c>
      <c r="K1447" s="6" t="str">
        <f aca="false">IF(F1447=1,COUNTIF($F$2:F1447,1),"")</f>
        <v/>
      </c>
    </row>
    <row r="1448" customFormat="false" ht="15" hidden="false" customHeight="false" outlineLevel="0" collapsed="false">
      <c r="A1448" s="6" t="n">
        <v>11448.8055</v>
      </c>
      <c r="B1448" s="6" t="n">
        <v>1.83223443223443</v>
      </c>
      <c r="C1448" s="6" t="n">
        <v>81</v>
      </c>
      <c r="D1448" s="6" t="n">
        <v>-1</v>
      </c>
      <c r="E1448" s="6" t="n">
        <v>1.79267399267399</v>
      </c>
      <c r="F1448" s="6" t="n">
        <v>0</v>
      </c>
      <c r="G1448" s="6" t="n">
        <v>0.0234432234432236</v>
      </c>
      <c r="H1448" s="6" t="str">
        <f aca="false">IF(AND(A1448&gt;=Stimuli!$B$2,A1448&lt;=Stimuli!$C$2),Stimuli!$A$2,IF(AND(A1448&gt;=Stimuli!$B$3,A1448&lt;=Stimuli!$C$3),Stimuli!$A$3,IF(AND(A1448&gt;=Stimuli!$B$4,A1448&lt;=Stimuli!$C$4),Stimuli!$A$4,"")))</f>
        <v>01 Quiet baseline (60s)</v>
      </c>
      <c r="I1448" s="6" t="n">
        <f aca="false">(B1448-B1447)/((A1448-A1447)/1000)</f>
        <v>0.750183150183148</v>
      </c>
      <c r="J1448" s="6" t="n">
        <f aca="false">IF(OR(B1448&lt;Rules!$B$2,B1448&gt;Rules!$B$3,ABS(I1448)&gt;Rules!$B$4,OR(B1449&lt;Rules!$B$2,B1449&gt;Rules!$B$3,ABS(I1449)&gt;Rules!$B$4)),1,0)</f>
        <v>0</v>
      </c>
      <c r="K1448" s="6" t="str">
        <f aca="false">IF(F1448=1,COUNTIF($F$2:F1448,1),"")</f>
        <v/>
      </c>
    </row>
    <row r="1449" customFormat="false" ht="15" hidden="false" customHeight="false" outlineLevel="0" collapsed="false">
      <c r="A1449" s="6" t="n">
        <v>11456.618</v>
      </c>
      <c r="B1449" s="6" t="n">
        <v>1.82490842490843</v>
      </c>
      <c r="C1449" s="6" t="n">
        <v>81</v>
      </c>
      <c r="D1449" s="6" t="n">
        <v>-1</v>
      </c>
      <c r="E1449" s="6" t="n">
        <v>1.79267399267399</v>
      </c>
      <c r="F1449" s="6" t="n">
        <v>0</v>
      </c>
      <c r="G1449" s="6" t="n">
        <v>0.0234432234432236</v>
      </c>
      <c r="H1449" s="6" t="str">
        <f aca="false">IF(AND(A1449&gt;=Stimuli!$B$2,A1449&lt;=Stimuli!$C$2),Stimuli!$A$2,IF(AND(A1449&gt;=Stimuli!$B$3,A1449&lt;=Stimuli!$C$3),Stimuli!$A$3,IF(AND(A1449&gt;=Stimuli!$B$4,A1449&lt;=Stimuli!$C$4),Stimuli!$A$4,"")))</f>
        <v>01 Quiet baseline (60s)</v>
      </c>
      <c r="I1449" s="6" t="n">
        <f aca="false">(B1449-B1448)/((A1449-A1448)/1000)</f>
        <v>-0.937728937728878</v>
      </c>
      <c r="J1449" s="6" t="n">
        <f aca="false">IF(OR(B1449&lt;Rules!$B$2,B1449&gt;Rules!$B$3,ABS(I1449)&gt;Rules!$B$4,OR(B1450&lt;Rules!$B$2,B1450&gt;Rules!$B$3,ABS(I1450)&gt;Rules!$B$4)),1,0)</f>
        <v>0</v>
      </c>
      <c r="K1449" s="6" t="str">
        <f aca="false">IF(F1449=1,COUNTIF($F$2:F1449,1),"")</f>
        <v/>
      </c>
    </row>
    <row r="1450" customFormat="false" ht="15" hidden="false" customHeight="false" outlineLevel="0" collapsed="false">
      <c r="A1450" s="6" t="n">
        <v>11464.4305</v>
      </c>
      <c r="B1450" s="6" t="n">
        <v>1.83076923076923</v>
      </c>
      <c r="C1450" s="6" t="n">
        <v>81</v>
      </c>
      <c r="D1450" s="6" t="n">
        <v>-1</v>
      </c>
      <c r="E1450" s="6" t="n">
        <v>1.79267399267399</v>
      </c>
      <c r="F1450" s="6" t="n">
        <v>0</v>
      </c>
      <c r="G1450" s="6" t="n">
        <v>0.0234432234432236</v>
      </c>
      <c r="H1450" s="6" t="str">
        <f aca="false">IF(AND(A1450&gt;=Stimuli!$B$2,A1450&lt;=Stimuli!$C$2),Stimuli!$A$2,IF(AND(A1450&gt;=Stimuli!$B$3,A1450&lt;=Stimuli!$C$3),Stimuli!$A$3,IF(AND(A1450&gt;=Stimuli!$B$4,A1450&lt;=Stimuli!$C$4),Stimuli!$A$4,"")))</f>
        <v>01 Quiet baseline (60s)</v>
      </c>
      <c r="I1450" s="6" t="n">
        <f aca="false">(B1450-B1449)/((A1450-A1449)/1000)</f>
        <v>0.750183150183034</v>
      </c>
      <c r="J1450" s="6" t="n">
        <f aca="false">IF(OR(B1450&lt;Rules!$B$2,B1450&gt;Rules!$B$3,ABS(I1450)&gt;Rules!$B$4,OR(B1451&lt;Rules!$B$2,B1451&gt;Rules!$B$3,ABS(I1451)&gt;Rules!$B$4)),1,0)</f>
        <v>0</v>
      </c>
      <c r="K1450" s="6" t="str">
        <f aca="false">IF(F1450=1,COUNTIF($F$2:F1450,1),"")</f>
        <v/>
      </c>
    </row>
    <row r="1451" customFormat="false" ht="15" hidden="false" customHeight="false" outlineLevel="0" collapsed="false">
      <c r="A1451" s="6" t="n">
        <v>11472.243</v>
      </c>
      <c r="B1451" s="6" t="n">
        <v>1.82490842490843</v>
      </c>
      <c r="C1451" s="6" t="n">
        <v>82</v>
      </c>
      <c r="D1451" s="6" t="n">
        <v>726.5625</v>
      </c>
      <c r="E1451" s="6" t="n">
        <v>1.79267399267399</v>
      </c>
      <c r="F1451" s="6" t="n">
        <v>0</v>
      </c>
      <c r="G1451" s="6" t="n">
        <v>0.0234432234432236</v>
      </c>
      <c r="H1451" s="6" t="str">
        <f aca="false">IF(AND(A1451&gt;=Stimuli!$B$2,A1451&lt;=Stimuli!$C$2),Stimuli!$A$2,IF(AND(A1451&gt;=Stimuli!$B$3,A1451&lt;=Stimuli!$C$3),Stimuli!$A$3,IF(AND(A1451&gt;=Stimuli!$B$4,A1451&lt;=Stimuli!$C$4),Stimuli!$A$4,"")))</f>
        <v>01 Quiet baseline (60s)</v>
      </c>
      <c r="I1451" s="6" t="n">
        <f aca="false">(B1451-B1450)/((A1451-A1450)/1000)</f>
        <v>-0.750183150183034</v>
      </c>
      <c r="J1451" s="6" t="n">
        <f aca="false">IF(OR(B1451&lt;Rules!$B$2,B1451&gt;Rules!$B$3,ABS(I1451)&gt;Rules!$B$4,OR(B1452&lt;Rules!$B$2,B1452&gt;Rules!$B$3,ABS(I1452)&gt;Rules!$B$4)),1,0)</f>
        <v>0</v>
      </c>
      <c r="K1451" s="6" t="str">
        <f aca="false">IF(F1451=1,COUNTIF($F$2:F1451,1),"")</f>
        <v/>
      </c>
    </row>
    <row r="1452" customFormat="false" ht="15" hidden="false" customHeight="false" outlineLevel="0" collapsed="false">
      <c r="A1452" s="6" t="n">
        <v>11480.0555</v>
      </c>
      <c r="B1452" s="6" t="n">
        <v>1.82930402930403</v>
      </c>
      <c r="C1452" s="6" t="n">
        <v>82</v>
      </c>
      <c r="D1452" s="6" t="n">
        <v>-1</v>
      </c>
      <c r="E1452" s="6" t="n">
        <v>1.79267399267399</v>
      </c>
      <c r="F1452" s="6" t="n">
        <v>0</v>
      </c>
      <c r="G1452" s="6" t="n">
        <v>0.0234432234432236</v>
      </c>
      <c r="H1452" s="6" t="str">
        <f aca="false">IF(AND(A1452&gt;=Stimuli!$B$2,A1452&lt;=Stimuli!$C$2),Stimuli!$A$2,IF(AND(A1452&gt;=Stimuli!$B$3,A1452&lt;=Stimuli!$C$3),Stimuli!$A$3,IF(AND(A1452&gt;=Stimuli!$B$4,A1452&lt;=Stimuli!$C$4),Stimuli!$A$4,"")))</f>
        <v>01 Quiet baseline (60s)</v>
      </c>
      <c r="I1452" s="6" t="n">
        <f aca="false">(B1452-B1451)/((A1452-A1451)/1000)</f>
        <v>0.562637362637304</v>
      </c>
      <c r="J1452" s="6" t="n">
        <f aca="false">IF(OR(B1452&lt;Rules!$B$2,B1452&gt;Rules!$B$3,ABS(I1452)&gt;Rules!$B$4,OR(B1453&lt;Rules!$B$2,B1453&gt;Rules!$B$3,ABS(I1453)&gt;Rules!$B$4)),1,0)</f>
        <v>0</v>
      </c>
      <c r="K1452" s="6" t="str">
        <f aca="false">IF(F1452=1,COUNTIF($F$2:F1452,1),"")</f>
        <v/>
      </c>
    </row>
    <row r="1453" customFormat="false" ht="15" hidden="false" customHeight="false" outlineLevel="0" collapsed="false">
      <c r="A1453" s="6" t="n">
        <v>11487.868</v>
      </c>
      <c r="B1453" s="6" t="n">
        <v>1.82637362637363</v>
      </c>
      <c r="C1453" s="6" t="n">
        <v>82</v>
      </c>
      <c r="D1453" s="6" t="n">
        <v>-1</v>
      </c>
      <c r="E1453" s="6" t="n">
        <v>1.79267399267399</v>
      </c>
      <c r="F1453" s="6" t="n">
        <v>0</v>
      </c>
      <c r="G1453" s="6" t="n">
        <v>0.0234432234432236</v>
      </c>
      <c r="H1453" s="6" t="str">
        <f aca="false">IF(AND(A1453&gt;=Stimuli!$B$2,A1453&lt;=Stimuli!$C$2),Stimuli!$A$2,IF(AND(A1453&gt;=Stimuli!$B$3,A1453&lt;=Stimuli!$C$3),Stimuli!$A$3,IF(AND(A1453&gt;=Stimuli!$B$4,A1453&lt;=Stimuli!$C$4),Stimuli!$A$4,"")))</f>
        <v>01 Quiet baseline (60s)</v>
      </c>
      <c r="I1453" s="6" t="n">
        <f aca="false">(B1453-B1452)/((A1453-A1452)/1000)</f>
        <v>-0.375091575091574</v>
      </c>
      <c r="J1453" s="6" t="n">
        <f aca="false">IF(OR(B1453&lt;Rules!$B$2,B1453&gt;Rules!$B$3,ABS(I1453)&gt;Rules!$B$4,OR(B1454&lt;Rules!$B$2,B1454&gt;Rules!$B$3,ABS(I1454)&gt;Rules!$B$4)),1,0)</f>
        <v>0</v>
      </c>
      <c r="K1453" s="6" t="str">
        <f aca="false">IF(F1453=1,COUNTIF($F$2:F1453,1),"")</f>
        <v/>
      </c>
    </row>
    <row r="1454" customFormat="false" ht="15" hidden="false" customHeight="false" outlineLevel="0" collapsed="false">
      <c r="A1454" s="6" t="n">
        <v>11495.6805</v>
      </c>
      <c r="B1454" s="6" t="n">
        <v>1.82783882783883</v>
      </c>
      <c r="C1454" s="6" t="n">
        <v>82</v>
      </c>
      <c r="D1454" s="6" t="n">
        <v>-1</v>
      </c>
      <c r="E1454" s="6" t="n">
        <v>1.79267399267399</v>
      </c>
      <c r="F1454" s="6" t="n">
        <v>0</v>
      </c>
      <c r="G1454" s="6" t="n">
        <v>0.0234432234432236</v>
      </c>
      <c r="H1454" s="6" t="str">
        <f aca="false">IF(AND(A1454&gt;=Stimuli!$B$2,A1454&lt;=Stimuli!$C$2),Stimuli!$A$2,IF(AND(A1454&gt;=Stimuli!$B$3,A1454&lt;=Stimuli!$C$3),Stimuli!$A$3,IF(AND(A1454&gt;=Stimuli!$B$4,A1454&lt;=Stimuli!$C$4),Stimuli!$A$4,"")))</f>
        <v>01 Quiet baseline (60s)</v>
      </c>
      <c r="I1454" s="6" t="n">
        <f aca="false">(B1454-B1453)/((A1454-A1453)/1000)</f>
        <v>0.187545787545844</v>
      </c>
      <c r="J1454" s="6" t="n">
        <f aca="false">IF(OR(B1454&lt;Rules!$B$2,B1454&gt;Rules!$B$3,ABS(I1454)&gt;Rules!$B$4,OR(B1455&lt;Rules!$B$2,B1455&gt;Rules!$B$3,ABS(I1455)&gt;Rules!$B$4)),1,0)</f>
        <v>0</v>
      </c>
      <c r="K1454" s="6" t="str">
        <f aca="false">IF(F1454=1,COUNTIF($F$2:F1454,1),"")</f>
        <v/>
      </c>
    </row>
    <row r="1455" customFormat="false" ht="15" hidden="false" customHeight="false" outlineLevel="0" collapsed="false">
      <c r="A1455" s="6" t="n">
        <v>11503.493</v>
      </c>
      <c r="B1455" s="6" t="n">
        <v>1.82637362637363</v>
      </c>
      <c r="C1455" s="6" t="n">
        <v>82</v>
      </c>
      <c r="D1455" s="6" t="n">
        <v>-1</v>
      </c>
      <c r="E1455" s="6" t="n">
        <v>1.79267399267399</v>
      </c>
      <c r="F1455" s="6" t="n">
        <v>0</v>
      </c>
      <c r="G1455" s="6" t="n">
        <v>0.0234432234432236</v>
      </c>
      <c r="H1455" s="6" t="str">
        <f aca="false">IF(AND(A1455&gt;=Stimuli!$B$2,A1455&lt;=Stimuli!$C$2),Stimuli!$A$2,IF(AND(A1455&gt;=Stimuli!$B$3,A1455&lt;=Stimuli!$C$3),Stimuli!$A$3,IF(AND(A1455&gt;=Stimuli!$B$4,A1455&lt;=Stimuli!$C$4),Stimuli!$A$4,"")))</f>
        <v>01 Quiet baseline (60s)</v>
      </c>
      <c r="I1455" s="6" t="n">
        <f aca="false">(B1455-B1454)/((A1455-A1454)/1000)</f>
        <v>-0.187545787545844</v>
      </c>
      <c r="J1455" s="6" t="n">
        <f aca="false">IF(OR(B1455&lt;Rules!$B$2,B1455&gt;Rules!$B$3,ABS(I1455)&gt;Rules!$B$4,OR(B1456&lt;Rules!$B$2,B1456&gt;Rules!$B$3,ABS(I1456)&gt;Rules!$B$4)),1,0)</f>
        <v>0</v>
      </c>
      <c r="K1455" s="6" t="str">
        <f aca="false">IF(F1455=1,COUNTIF($F$2:F1455,1),"")</f>
        <v/>
      </c>
    </row>
    <row r="1456" customFormat="false" ht="15" hidden="false" customHeight="false" outlineLevel="0" collapsed="false">
      <c r="A1456" s="6" t="n">
        <v>11511.3055</v>
      </c>
      <c r="B1456" s="6" t="n">
        <v>1.82490842490843</v>
      </c>
      <c r="C1456" s="6" t="n">
        <v>82</v>
      </c>
      <c r="D1456" s="6" t="n">
        <v>-1</v>
      </c>
      <c r="E1456" s="6" t="n">
        <v>1.79267399267399</v>
      </c>
      <c r="F1456" s="6" t="n">
        <v>0</v>
      </c>
      <c r="G1456" s="6" t="n">
        <v>0.0234432234432236</v>
      </c>
      <c r="H1456" s="6" t="str">
        <f aca="false">IF(AND(A1456&gt;=Stimuli!$B$2,A1456&lt;=Stimuli!$C$2),Stimuli!$A$2,IF(AND(A1456&gt;=Stimuli!$B$3,A1456&lt;=Stimuli!$C$3),Stimuli!$A$3,IF(AND(A1456&gt;=Stimuli!$B$4,A1456&lt;=Stimuli!$C$4),Stimuli!$A$4,"")))</f>
        <v>01 Quiet baseline (60s)</v>
      </c>
      <c r="I1456" s="6" t="n">
        <f aca="false">(B1456-B1455)/((A1456-A1455)/1000)</f>
        <v>-0.18754578754573</v>
      </c>
      <c r="J1456" s="6" t="n">
        <f aca="false">IF(OR(B1456&lt;Rules!$B$2,B1456&gt;Rules!$B$3,ABS(I1456)&gt;Rules!$B$4,OR(B1457&lt;Rules!$B$2,B1457&gt;Rules!$B$3,ABS(I1457)&gt;Rules!$B$4)),1,0)</f>
        <v>0</v>
      </c>
      <c r="K1456" s="6" t="str">
        <f aca="false">IF(F1456=1,COUNTIF($F$2:F1456,1),"")</f>
        <v/>
      </c>
    </row>
    <row r="1457" customFormat="false" ht="15" hidden="false" customHeight="false" outlineLevel="0" collapsed="false">
      <c r="A1457" s="6" t="n">
        <v>11519.118</v>
      </c>
      <c r="B1457" s="6" t="n">
        <v>1.82783882783883</v>
      </c>
      <c r="C1457" s="6" t="n">
        <v>82</v>
      </c>
      <c r="D1457" s="6" t="n">
        <v>-1</v>
      </c>
      <c r="E1457" s="6" t="n">
        <v>1.79194139194139</v>
      </c>
      <c r="F1457" s="6" t="n">
        <v>0</v>
      </c>
      <c r="G1457" s="6" t="n">
        <v>0.0234432234432236</v>
      </c>
      <c r="H1457" s="6" t="str">
        <f aca="false">IF(AND(A1457&gt;=Stimuli!$B$2,A1457&lt;=Stimuli!$C$2),Stimuli!$A$2,IF(AND(A1457&gt;=Stimuli!$B$3,A1457&lt;=Stimuli!$C$3),Stimuli!$A$3,IF(AND(A1457&gt;=Stimuli!$B$4,A1457&lt;=Stimuli!$C$4),Stimuli!$A$4,"")))</f>
        <v>01 Quiet baseline (60s)</v>
      </c>
      <c r="I1457" s="6" t="n">
        <f aca="false">(B1457-B1456)/((A1457-A1456)/1000)</f>
        <v>0.375091575091574</v>
      </c>
      <c r="J1457" s="6" t="n">
        <f aca="false">IF(OR(B1457&lt;Rules!$B$2,B1457&gt;Rules!$B$3,ABS(I1457)&gt;Rules!$B$4,OR(B1458&lt;Rules!$B$2,B1458&gt;Rules!$B$3,ABS(I1458)&gt;Rules!$B$4)),1,0)</f>
        <v>0</v>
      </c>
      <c r="K1457" s="6" t="str">
        <f aca="false">IF(F1457=1,COUNTIF($F$2:F1457,1),"")</f>
        <v/>
      </c>
    </row>
    <row r="1458" customFormat="false" ht="15" hidden="false" customHeight="false" outlineLevel="0" collapsed="false">
      <c r="A1458" s="6" t="n">
        <v>11526.9305</v>
      </c>
      <c r="B1458" s="6" t="n">
        <v>1.82344322344322</v>
      </c>
      <c r="C1458" s="6" t="n">
        <v>82</v>
      </c>
      <c r="D1458" s="6" t="n">
        <v>-1</v>
      </c>
      <c r="E1458" s="6" t="n">
        <v>1.79120879120879</v>
      </c>
      <c r="F1458" s="6" t="n">
        <v>0</v>
      </c>
      <c r="G1458" s="6" t="n">
        <v>0.0234432234432236</v>
      </c>
      <c r="H1458" s="6" t="str">
        <f aca="false">IF(AND(A1458&gt;=Stimuli!$B$2,A1458&lt;=Stimuli!$C$2),Stimuli!$A$2,IF(AND(A1458&gt;=Stimuli!$B$3,A1458&lt;=Stimuli!$C$3),Stimuli!$A$3,IF(AND(A1458&gt;=Stimuli!$B$4,A1458&lt;=Stimuli!$C$4),Stimuli!$A$4,"")))</f>
        <v>01 Quiet baseline (60s)</v>
      </c>
      <c r="I1458" s="6" t="n">
        <f aca="false">(B1458-B1457)/((A1458-A1457)/1000)</f>
        <v>-0.562637362637446</v>
      </c>
      <c r="J1458" s="6" t="n">
        <f aca="false">IF(OR(B1458&lt;Rules!$B$2,B1458&gt;Rules!$B$3,ABS(I1458)&gt;Rules!$B$4,OR(B1459&lt;Rules!$B$2,B1459&gt;Rules!$B$3,ABS(I1459)&gt;Rules!$B$4)),1,0)</f>
        <v>0</v>
      </c>
      <c r="K1458" s="6" t="str">
        <f aca="false">IF(F1458=1,COUNTIF($F$2:F1458,1),"")</f>
        <v/>
      </c>
    </row>
    <row r="1459" customFormat="false" ht="15" hidden="false" customHeight="false" outlineLevel="0" collapsed="false">
      <c r="A1459" s="6" t="n">
        <v>11534.743</v>
      </c>
      <c r="B1459" s="6" t="n">
        <v>1.82783882783883</v>
      </c>
      <c r="C1459" s="6" t="n">
        <v>82</v>
      </c>
      <c r="D1459" s="6" t="n">
        <v>-1</v>
      </c>
      <c r="E1459" s="6" t="n">
        <v>1.79120879120879</v>
      </c>
      <c r="F1459" s="6" t="n">
        <v>0</v>
      </c>
      <c r="G1459" s="6" t="n">
        <v>0.0234432234432236</v>
      </c>
      <c r="H1459" s="6" t="str">
        <f aca="false">IF(AND(A1459&gt;=Stimuli!$B$2,A1459&lt;=Stimuli!$C$2),Stimuli!$A$2,IF(AND(A1459&gt;=Stimuli!$B$3,A1459&lt;=Stimuli!$C$3),Stimuli!$A$3,IF(AND(A1459&gt;=Stimuli!$B$4,A1459&lt;=Stimuli!$C$4),Stimuli!$A$4,"")))</f>
        <v>01 Quiet baseline (60s)</v>
      </c>
      <c r="I1459" s="6" t="n">
        <f aca="false">(B1459-B1458)/((A1459-A1458)/1000)</f>
        <v>0.562637362637446</v>
      </c>
      <c r="J1459" s="6" t="n">
        <f aca="false">IF(OR(B1459&lt;Rules!$B$2,B1459&gt;Rules!$B$3,ABS(I1459)&gt;Rules!$B$4,OR(B1460&lt;Rules!$B$2,B1460&gt;Rules!$B$3,ABS(I1460)&gt;Rules!$B$4)),1,0)</f>
        <v>0</v>
      </c>
      <c r="K1459" s="6" t="str">
        <f aca="false">IF(F1459=1,COUNTIF($F$2:F1459,1),"")</f>
        <v/>
      </c>
    </row>
    <row r="1460" customFormat="false" ht="15" hidden="false" customHeight="false" outlineLevel="0" collapsed="false">
      <c r="A1460" s="6" t="n">
        <v>11542.5555</v>
      </c>
      <c r="B1460" s="6" t="n">
        <v>1.82197802197802</v>
      </c>
      <c r="C1460" s="6" t="n">
        <v>82</v>
      </c>
      <c r="D1460" s="6" t="n">
        <v>-1</v>
      </c>
      <c r="E1460" s="6" t="n">
        <v>1.79120879120879</v>
      </c>
      <c r="F1460" s="6" t="n">
        <v>0</v>
      </c>
      <c r="G1460" s="6" t="n">
        <v>0.0234432234432236</v>
      </c>
      <c r="H1460" s="6" t="str">
        <f aca="false">IF(AND(A1460&gt;=Stimuli!$B$2,A1460&lt;=Stimuli!$C$2),Stimuli!$A$2,IF(AND(A1460&gt;=Stimuli!$B$3,A1460&lt;=Stimuli!$C$3),Stimuli!$A$3,IF(AND(A1460&gt;=Stimuli!$B$4,A1460&lt;=Stimuli!$C$4),Stimuli!$A$4,"")))</f>
        <v>01 Quiet baseline (60s)</v>
      </c>
      <c r="I1460" s="6" t="n">
        <f aca="false">(B1460-B1459)/((A1460-A1459)/1000)</f>
        <v>-0.75018315018329</v>
      </c>
      <c r="J1460" s="6" t="n">
        <f aca="false">IF(OR(B1460&lt;Rules!$B$2,B1460&gt;Rules!$B$3,ABS(I1460)&gt;Rules!$B$4,OR(B1461&lt;Rules!$B$2,B1461&gt;Rules!$B$3,ABS(I1461)&gt;Rules!$B$4)),1,0)</f>
        <v>0</v>
      </c>
      <c r="K1460" s="6" t="str">
        <f aca="false">IF(F1460=1,COUNTIF($F$2:F1460,1),"")</f>
        <v/>
      </c>
    </row>
    <row r="1461" customFormat="false" ht="15" hidden="false" customHeight="false" outlineLevel="0" collapsed="false">
      <c r="A1461" s="6" t="n">
        <v>11550.368</v>
      </c>
      <c r="B1461" s="6" t="n">
        <v>1.82783882783883</v>
      </c>
      <c r="C1461" s="6" t="n">
        <v>82</v>
      </c>
      <c r="D1461" s="6" t="n">
        <v>-1</v>
      </c>
      <c r="E1461" s="6" t="n">
        <v>1.79120879120879</v>
      </c>
      <c r="F1461" s="6" t="n">
        <v>0</v>
      </c>
      <c r="G1461" s="6" t="n">
        <v>0.0234432234432236</v>
      </c>
      <c r="H1461" s="6" t="str">
        <f aca="false">IF(AND(A1461&gt;=Stimuli!$B$2,A1461&lt;=Stimuli!$C$2),Stimuli!$A$2,IF(AND(A1461&gt;=Stimuli!$B$3,A1461&lt;=Stimuli!$C$3),Stimuli!$A$3,IF(AND(A1461&gt;=Stimuli!$B$4,A1461&lt;=Stimuli!$C$4),Stimuli!$A$4,"")))</f>
        <v>01 Quiet baseline (60s)</v>
      </c>
      <c r="I1461" s="6" t="n">
        <f aca="false">(B1461-B1460)/((A1461-A1460)/1000)</f>
        <v>0.75018315018329</v>
      </c>
      <c r="J1461" s="6" t="n">
        <f aca="false">IF(OR(B1461&lt;Rules!$B$2,B1461&gt;Rules!$B$3,ABS(I1461)&gt;Rules!$B$4,OR(B1462&lt;Rules!$B$2,B1462&gt;Rules!$B$3,ABS(I1462)&gt;Rules!$B$4)),1,0)</f>
        <v>0</v>
      </c>
      <c r="K1461" s="6" t="str">
        <f aca="false">IF(F1461=1,COUNTIF($F$2:F1461,1),"")</f>
        <v/>
      </c>
    </row>
    <row r="1462" customFormat="false" ht="15" hidden="false" customHeight="false" outlineLevel="0" collapsed="false">
      <c r="A1462" s="6" t="n">
        <v>11558.1805</v>
      </c>
      <c r="B1462" s="6" t="n">
        <v>1.82051282051282</v>
      </c>
      <c r="C1462" s="6" t="n">
        <v>82</v>
      </c>
      <c r="D1462" s="6" t="n">
        <v>-1</v>
      </c>
      <c r="E1462" s="6" t="n">
        <v>1.79120879120879</v>
      </c>
      <c r="F1462" s="6" t="n">
        <v>0</v>
      </c>
      <c r="G1462" s="6" t="n">
        <v>0.0234432234432236</v>
      </c>
      <c r="H1462" s="6" t="str">
        <f aca="false">IF(AND(A1462&gt;=Stimuli!$B$2,A1462&lt;=Stimuli!$C$2),Stimuli!$A$2,IF(AND(A1462&gt;=Stimuli!$B$3,A1462&lt;=Stimuli!$C$3),Stimuli!$A$3,IF(AND(A1462&gt;=Stimuli!$B$4,A1462&lt;=Stimuli!$C$4),Stimuli!$A$4,"")))</f>
        <v>01 Quiet baseline (60s)</v>
      </c>
      <c r="I1462" s="6" t="n">
        <f aca="false">(B1462-B1461)/((A1462-A1461)/1000)</f>
        <v>-0.93772893772902</v>
      </c>
      <c r="J1462" s="6" t="n">
        <f aca="false">IF(OR(B1462&lt;Rules!$B$2,B1462&gt;Rules!$B$3,ABS(I1462)&gt;Rules!$B$4,OR(B1463&lt;Rules!$B$2,B1463&gt;Rules!$B$3,ABS(I1463)&gt;Rules!$B$4)),1,0)</f>
        <v>0</v>
      </c>
      <c r="K1462" s="6" t="str">
        <f aca="false">IF(F1462=1,COUNTIF($F$2:F1462,1),"")</f>
        <v/>
      </c>
    </row>
    <row r="1463" customFormat="false" ht="15" hidden="false" customHeight="false" outlineLevel="0" collapsed="false">
      <c r="A1463" s="6" t="n">
        <v>11565.993</v>
      </c>
      <c r="B1463" s="6" t="n">
        <v>1.82783882783883</v>
      </c>
      <c r="C1463" s="6" t="n">
        <v>82</v>
      </c>
      <c r="D1463" s="6" t="n">
        <v>-1</v>
      </c>
      <c r="E1463" s="6" t="n">
        <v>1.79120879120879</v>
      </c>
      <c r="F1463" s="6" t="n">
        <v>0</v>
      </c>
      <c r="G1463" s="6" t="n">
        <v>0.0234432234432236</v>
      </c>
      <c r="H1463" s="6" t="str">
        <f aca="false">IF(AND(A1463&gt;=Stimuli!$B$2,A1463&lt;=Stimuli!$C$2),Stimuli!$A$2,IF(AND(A1463&gt;=Stimuli!$B$3,A1463&lt;=Stimuli!$C$3),Stimuli!$A$3,IF(AND(A1463&gt;=Stimuli!$B$4,A1463&lt;=Stimuli!$C$4),Stimuli!$A$4,"")))</f>
        <v>01 Quiet baseline (60s)</v>
      </c>
      <c r="I1463" s="6" t="n">
        <f aca="false">(B1463-B1462)/((A1463-A1462)/1000)</f>
        <v>0.93772893772902</v>
      </c>
      <c r="J1463" s="6" t="n">
        <f aca="false">IF(OR(B1463&lt;Rules!$B$2,B1463&gt;Rules!$B$3,ABS(I1463)&gt;Rules!$B$4,OR(B1464&lt;Rules!$B$2,B1464&gt;Rules!$B$3,ABS(I1464)&gt;Rules!$B$4)),1,0)</f>
        <v>0</v>
      </c>
      <c r="K1463" s="6" t="str">
        <f aca="false">IF(F1463=1,COUNTIF($F$2:F1463,1),"")</f>
        <v/>
      </c>
    </row>
    <row r="1464" customFormat="false" ht="15" hidden="false" customHeight="false" outlineLevel="0" collapsed="false">
      <c r="A1464" s="6" t="n">
        <v>11573.8055</v>
      </c>
      <c r="B1464" s="6" t="n">
        <v>1.82051282051282</v>
      </c>
      <c r="C1464" s="6" t="n">
        <v>82</v>
      </c>
      <c r="D1464" s="6" t="n">
        <v>-1</v>
      </c>
      <c r="E1464" s="6" t="n">
        <v>1.79120879120879</v>
      </c>
      <c r="F1464" s="6" t="n">
        <v>0</v>
      </c>
      <c r="G1464" s="6" t="n">
        <v>0.0234432234432236</v>
      </c>
      <c r="H1464" s="6" t="str">
        <f aca="false">IF(AND(A1464&gt;=Stimuli!$B$2,A1464&lt;=Stimuli!$C$2),Stimuli!$A$2,IF(AND(A1464&gt;=Stimuli!$B$3,A1464&lt;=Stimuli!$C$3),Stimuli!$A$3,IF(AND(A1464&gt;=Stimuli!$B$4,A1464&lt;=Stimuli!$C$4),Stimuli!$A$4,"")))</f>
        <v>01 Quiet baseline (60s)</v>
      </c>
      <c r="I1464" s="6" t="n">
        <f aca="false">(B1464-B1463)/((A1464-A1463)/1000)</f>
        <v>-0.93772893772902</v>
      </c>
      <c r="J1464" s="6" t="n">
        <f aca="false">IF(OR(B1464&lt;Rules!$B$2,B1464&gt;Rules!$B$3,ABS(I1464)&gt;Rules!$B$4,OR(B1465&lt;Rules!$B$2,B1465&gt;Rules!$B$3,ABS(I1465)&gt;Rules!$B$4)),1,0)</f>
        <v>0</v>
      </c>
      <c r="K1464" s="6" t="str">
        <f aca="false">IF(F1464=1,COUNTIF($F$2:F1464,1),"")</f>
        <v/>
      </c>
    </row>
    <row r="1465" customFormat="false" ht="15" hidden="false" customHeight="false" outlineLevel="0" collapsed="false">
      <c r="A1465" s="6" t="n">
        <v>11581.618</v>
      </c>
      <c r="B1465" s="6" t="n">
        <v>1.82637362637363</v>
      </c>
      <c r="C1465" s="6" t="n">
        <v>82</v>
      </c>
      <c r="D1465" s="6" t="n">
        <v>-1</v>
      </c>
      <c r="E1465" s="6" t="n">
        <v>1.79120879120879</v>
      </c>
      <c r="F1465" s="6" t="n">
        <v>0</v>
      </c>
      <c r="G1465" s="6" t="n">
        <v>0.0234432234432236</v>
      </c>
      <c r="H1465" s="6" t="str">
        <f aca="false">IF(AND(A1465&gt;=Stimuli!$B$2,A1465&lt;=Stimuli!$C$2),Stimuli!$A$2,IF(AND(A1465&gt;=Stimuli!$B$3,A1465&lt;=Stimuli!$C$3),Stimuli!$A$3,IF(AND(A1465&gt;=Stimuli!$B$4,A1465&lt;=Stimuli!$C$4),Stimuli!$A$4,"")))</f>
        <v>01 Quiet baseline (60s)</v>
      </c>
      <c r="I1465" s="6" t="n">
        <f aca="false">(B1465-B1464)/((A1465-A1464)/1000)</f>
        <v>0.750183150183176</v>
      </c>
      <c r="J1465" s="6" t="n">
        <f aca="false">IF(OR(B1465&lt;Rules!$B$2,B1465&gt;Rules!$B$3,ABS(I1465)&gt;Rules!$B$4,OR(B1466&lt;Rules!$B$2,B1466&gt;Rules!$B$3,ABS(I1466)&gt;Rules!$B$4)),1,0)</f>
        <v>0</v>
      </c>
      <c r="K1465" s="6" t="str">
        <f aca="false">IF(F1465=1,COUNTIF($F$2:F1465,1),"")</f>
        <v/>
      </c>
    </row>
    <row r="1466" customFormat="false" ht="15" hidden="false" customHeight="false" outlineLevel="0" collapsed="false">
      <c r="A1466" s="6" t="n">
        <v>11589.4305</v>
      </c>
      <c r="B1466" s="6" t="n">
        <v>1.82051282051282</v>
      </c>
      <c r="C1466" s="6" t="n">
        <v>82</v>
      </c>
      <c r="D1466" s="6" t="n">
        <v>-1</v>
      </c>
      <c r="E1466" s="6" t="n">
        <v>1.79120879120879</v>
      </c>
      <c r="F1466" s="6" t="n">
        <v>0</v>
      </c>
      <c r="G1466" s="6" t="n">
        <v>0.0234432234432236</v>
      </c>
      <c r="H1466" s="6" t="str">
        <f aca="false">IF(AND(A1466&gt;=Stimuli!$B$2,A1466&lt;=Stimuli!$C$2),Stimuli!$A$2,IF(AND(A1466&gt;=Stimuli!$B$3,A1466&lt;=Stimuli!$C$3),Stimuli!$A$3,IF(AND(A1466&gt;=Stimuli!$B$4,A1466&lt;=Stimuli!$C$4),Stimuli!$A$4,"")))</f>
        <v>01 Quiet baseline (60s)</v>
      </c>
      <c r="I1466" s="6" t="n">
        <f aca="false">(B1466-B1465)/((A1466-A1465)/1000)</f>
        <v>-0.750183150183176</v>
      </c>
      <c r="J1466" s="6" t="n">
        <f aca="false">IF(OR(B1466&lt;Rules!$B$2,B1466&gt;Rules!$B$3,ABS(I1466)&gt;Rules!$B$4,OR(B1467&lt;Rules!$B$2,B1467&gt;Rules!$B$3,ABS(I1467)&gt;Rules!$B$4)),1,0)</f>
        <v>0</v>
      </c>
      <c r="K1466" s="6" t="str">
        <f aca="false">IF(F1466=1,COUNTIF($F$2:F1466,1),"")</f>
        <v/>
      </c>
    </row>
    <row r="1467" customFormat="false" ht="15" hidden="false" customHeight="false" outlineLevel="0" collapsed="false">
      <c r="A1467" s="6" t="n">
        <v>11597.243</v>
      </c>
      <c r="B1467" s="6" t="n">
        <v>1.82490842490843</v>
      </c>
      <c r="C1467" s="6" t="n">
        <v>82</v>
      </c>
      <c r="D1467" s="6" t="n">
        <v>-1</v>
      </c>
      <c r="E1467" s="6" t="n">
        <v>1.79120879120879</v>
      </c>
      <c r="F1467" s="6" t="n">
        <v>0</v>
      </c>
      <c r="G1467" s="6" t="n">
        <v>0.0234432234432236</v>
      </c>
      <c r="H1467" s="6" t="str">
        <f aca="false">IF(AND(A1467&gt;=Stimuli!$B$2,A1467&lt;=Stimuli!$C$2),Stimuli!$A$2,IF(AND(A1467&gt;=Stimuli!$B$3,A1467&lt;=Stimuli!$C$3),Stimuli!$A$3,IF(AND(A1467&gt;=Stimuli!$B$4,A1467&lt;=Stimuli!$C$4),Stimuli!$A$4,"")))</f>
        <v>01 Quiet baseline (60s)</v>
      </c>
      <c r="I1467" s="6" t="n">
        <f aca="false">(B1467-B1466)/((A1467-A1466)/1000)</f>
        <v>0.562637362637446</v>
      </c>
      <c r="J1467" s="6" t="n">
        <f aca="false">IF(OR(B1467&lt;Rules!$B$2,B1467&gt;Rules!$B$3,ABS(I1467)&gt;Rules!$B$4,OR(B1468&lt;Rules!$B$2,B1468&gt;Rules!$B$3,ABS(I1468)&gt;Rules!$B$4)),1,0)</f>
        <v>0</v>
      </c>
      <c r="K1467" s="6" t="str">
        <f aca="false">IF(F1467=1,COUNTIF($F$2:F1467,1),"")</f>
        <v/>
      </c>
    </row>
    <row r="1468" customFormat="false" ht="15" hidden="false" customHeight="false" outlineLevel="0" collapsed="false">
      <c r="A1468" s="6" t="n">
        <v>11605.0555</v>
      </c>
      <c r="B1468" s="6" t="n">
        <v>1.82051282051282</v>
      </c>
      <c r="C1468" s="6" t="n">
        <v>82</v>
      </c>
      <c r="D1468" s="6" t="n">
        <v>-1</v>
      </c>
      <c r="E1468" s="6" t="n">
        <v>1.79120879120879</v>
      </c>
      <c r="F1468" s="6" t="n">
        <v>0</v>
      </c>
      <c r="G1468" s="6" t="n">
        <v>0.0234432234432236</v>
      </c>
      <c r="H1468" s="6" t="str">
        <f aca="false">IF(AND(A1468&gt;=Stimuli!$B$2,A1468&lt;=Stimuli!$C$2),Stimuli!$A$2,IF(AND(A1468&gt;=Stimuli!$B$3,A1468&lt;=Stimuli!$C$3),Stimuli!$A$3,IF(AND(A1468&gt;=Stimuli!$B$4,A1468&lt;=Stimuli!$C$4),Stimuli!$A$4,"")))</f>
        <v>01 Quiet baseline (60s)</v>
      </c>
      <c r="I1468" s="6" t="n">
        <f aca="false">(B1468-B1467)/((A1468-A1467)/1000)</f>
        <v>-0.562637362637446</v>
      </c>
      <c r="J1468" s="6" t="n">
        <f aca="false">IF(OR(B1468&lt;Rules!$B$2,B1468&gt;Rules!$B$3,ABS(I1468)&gt;Rules!$B$4,OR(B1469&lt;Rules!$B$2,B1469&gt;Rules!$B$3,ABS(I1469)&gt;Rules!$B$4)),1,0)</f>
        <v>0</v>
      </c>
      <c r="K1468" s="6" t="str">
        <f aca="false">IF(F1468=1,COUNTIF($F$2:F1468,1),"")</f>
        <v/>
      </c>
    </row>
    <row r="1469" customFormat="false" ht="15" hidden="false" customHeight="false" outlineLevel="0" collapsed="false">
      <c r="A1469" s="6" t="n">
        <v>11612.868</v>
      </c>
      <c r="B1469" s="6" t="n">
        <v>1.82344322344322</v>
      </c>
      <c r="C1469" s="6" t="n">
        <v>82</v>
      </c>
      <c r="D1469" s="6" t="n">
        <v>-1</v>
      </c>
      <c r="E1469" s="6" t="n">
        <v>1.78974358974359</v>
      </c>
      <c r="F1469" s="6" t="n">
        <v>0</v>
      </c>
      <c r="G1469" s="6" t="n">
        <v>0.0234432234432236</v>
      </c>
      <c r="H1469" s="6" t="str">
        <f aca="false">IF(AND(A1469&gt;=Stimuli!$B$2,A1469&lt;=Stimuli!$C$2),Stimuli!$A$2,IF(AND(A1469&gt;=Stimuli!$B$3,A1469&lt;=Stimuli!$C$3),Stimuli!$A$3,IF(AND(A1469&gt;=Stimuli!$B$4,A1469&lt;=Stimuli!$C$4),Stimuli!$A$4,"")))</f>
        <v>01 Quiet baseline (60s)</v>
      </c>
      <c r="I1469" s="6" t="n">
        <f aca="false">(B1469-B1468)/((A1469-A1468)/1000)</f>
        <v>0.375091575091574</v>
      </c>
      <c r="J1469" s="6" t="n">
        <f aca="false">IF(OR(B1469&lt;Rules!$B$2,B1469&gt;Rules!$B$3,ABS(I1469)&gt;Rules!$B$4,OR(B1470&lt;Rules!$B$2,B1470&gt;Rules!$B$3,ABS(I1470)&gt;Rules!$B$4)),1,0)</f>
        <v>0</v>
      </c>
      <c r="K1469" s="6" t="str">
        <f aca="false">IF(F1469=1,COUNTIF($F$2:F1469,1),"")</f>
        <v/>
      </c>
    </row>
    <row r="1470" customFormat="false" ht="15" hidden="false" customHeight="false" outlineLevel="0" collapsed="false">
      <c r="A1470" s="6" t="n">
        <v>11620.6805</v>
      </c>
      <c r="B1470" s="6" t="n">
        <v>1.82197802197802</v>
      </c>
      <c r="C1470" s="6" t="n">
        <v>82</v>
      </c>
      <c r="D1470" s="6" t="n">
        <v>-1</v>
      </c>
      <c r="E1470" s="6" t="n">
        <v>1.78974358974359</v>
      </c>
      <c r="F1470" s="6" t="n">
        <v>0</v>
      </c>
      <c r="G1470" s="6" t="n">
        <v>0.0234432234432236</v>
      </c>
      <c r="H1470" s="6" t="str">
        <f aca="false">IF(AND(A1470&gt;=Stimuli!$B$2,A1470&lt;=Stimuli!$C$2),Stimuli!$A$2,IF(AND(A1470&gt;=Stimuli!$B$3,A1470&lt;=Stimuli!$C$3),Stimuli!$A$3,IF(AND(A1470&gt;=Stimuli!$B$4,A1470&lt;=Stimuli!$C$4),Stimuli!$A$4,"")))</f>
        <v>01 Quiet baseline (60s)</v>
      </c>
      <c r="I1470" s="6" t="n">
        <f aca="false">(B1470-B1469)/((A1470-A1469)/1000)</f>
        <v>-0.187545787545844</v>
      </c>
      <c r="J1470" s="6" t="n">
        <f aca="false">IF(OR(B1470&lt;Rules!$B$2,B1470&gt;Rules!$B$3,ABS(I1470)&gt;Rules!$B$4,OR(B1471&lt;Rules!$B$2,B1471&gt;Rules!$B$3,ABS(I1471)&gt;Rules!$B$4)),1,0)</f>
        <v>0</v>
      </c>
      <c r="K1470" s="6" t="str">
        <f aca="false">IF(F1470=1,COUNTIF($F$2:F1470,1),"")</f>
        <v/>
      </c>
    </row>
    <row r="1471" customFormat="false" ht="15" hidden="false" customHeight="false" outlineLevel="0" collapsed="false">
      <c r="A1471" s="6" t="n">
        <v>11628.493</v>
      </c>
      <c r="B1471" s="6" t="n">
        <v>1.82051282051282</v>
      </c>
      <c r="C1471" s="6" t="n">
        <v>82</v>
      </c>
      <c r="D1471" s="6" t="n">
        <v>-1</v>
      </c>
      <c r="E1471" s="6" t="n">
        <v>1.78974358974359</v>
      </c>
      <c r="F1471" s="6" t="n">
        <v>0</v>
      </c>
      <c r="G1471" s="6" t="n">
        <v>0.0234432234432236</v>
      </c>
      <c r="H1471" s="6" t="str">
        <f aca="false">IF(AND(A1471&gt;=Stimuli!$B$2,A1471&lt;=Stimuli!$C$2),Stimuli!$A$2,IF(AND(A1471&gt;=Stimuli!$B$3,A1471&lt;=Stimuli!$C$3),Stimuli!$A$3,IF(AND(A1471&gt;=Stimuli!$B$4,A1471&lt;=Stimuli!$C$4),Stimuli!$A$4,"")))</f>
        <v>01 Quiet baseline (60s)</v>
      </c>
      <c r="I1471" s="6" t="n">
        <f aca="false">(B1471-B1470)/((A1471-A1470)/1000)</f>
        <v>-0.18754578754573</v>
      </c>
      <c r="J1471" s="6" t="n">
        <f aca="false">IF(OR(B1471&lt;Rules!$B$2,B1471&gt;Rules!$B$3,ABS(I1471)&gt;Rules!$B$4,OR(B1472&lt;Rules!$B$2,B1472&gt;Rules!$B$3,ABS(I1472)&gt;Rules!$B$4)),1,0)</f>
        <v>0</v>
      </c>
      <c r="K1471" s="6" t="str">
        <f aca="false">IF(F1471=1,COUNTIF($F$2:F1471,1),"")</f>
        <v/>
      </c>
    </row>
    <row r="1472" customFormat="false" ht="15" hidden="false" customHeight="false" outlineLevel="0" collapsed="false">
      <c r="A1472" s="6" t="n">
        <v>11636.3055</v>
      </c>
      <c r="B1472" s="6" t="n">
        <v>1.82197802197802</v>
      </c>
      <c r="C1472" s="6" t="n">
        <v>82</v>
      </c>
      <c r="D1472" s="6" t="n">
        <v>-1</v>
      </c>
      <c r="E1472" s="6" t="n">
        <v>1.78974358974359</v>
      </c>
      <c r="F1472" s="6" t="n">
        <v>0</v>
      </c>
      <c r="G1472" s="6" t="n">
        <v>0.0234432234432236</v>
      </c>
      <c r="H1472" s="6" t="str">
        <f aca="false">IF(AND(A1472&gt;=Stimuli!$B$2,A1472&lt;=Stimuli!$C$2),Stimuli!$A$2,IF(AND(A1472&gt;=Stimuli!$B$3,A1472&lt;=Stimuli!$C$3),Stimuli!$A$3,IF(AND(A1472&gt;=Stimuli!$B$4,A1472&lt;=Stimuli!$C$4),Stimuli!$A$4,"")))</f>
        <v>01 Quiet baseline (60s)</v>
      </c>
      <c r="I1472" s="6" t="n">
        <f aca="false">(B1472-B1471)/((A1472-A1471)/1000)</f>
        <v>0.18754578754573</v>
      </c>
      <c r="J1472" s="6" t="n">
        <f aca="false">IF(OR(B1472&lt;Rules!$B$2,B1472&gt;Rules!$B$3,ABS(I1472)&gt;Rules!$B$4,OR(B1473&lt;Rules!$B$2,B1473&gt;Rules!$B$3,ABS(I1473)&gt;Rules!$B$4)),1,0)</f>
        <v>0</v>
      </c>
      <c r="K1472" s="6" t="str">
        <f aca="false">IF(F1472=1,COUNTIF($F$2:F1472,1),"")</f>
        <v/>
      </c>
    </row>
    <row r="1473" customFormat="false" ht="15" hidden="false" customHeight="false" outlineLevel="0" collapsed="false">
      <c r="A1473" s="6" t="n">
        <v>11644.118</v>
      </c>
      <c r="B1473" s="6" t="n">
        <v>1.81904761904762</v>
      </c>
      <c r="C1473" s="6" t="n">
        <v>82</v>
      </c>
      <c r="D1473" s="6" t="n">
        <v>-1</v>
      </c>
      <c r="E1473" s="6" t="n">
        <v>1.78974358974359</v>
      </c>
      <c r="F1473" s="6" t="n">
        <v>0</v>
      </c>
      <c r="G1473" s="6" t="n">
        <v>0.0234432234432236</v>
      </c>
      <c r="H1473" s="6" t="str">
        <f aca="false">IF(AND(A1473&gt;=Stimuli!$B$2,A1473&lt;=Stimuli!$C$2),Stimuli!$A$2,IF(AND(A1473&gt;=Stimuli!$B$3,A1473&lt;=Stimuli!$C$3),Stimuli!$A$3,IF(AND(A1473&gt;=Stimuli!$B$4,A1473&lt;=Stimuli!$C$4),Stimuli!$A$4,"")))</f>
        <v>01 Quiet baseline (60s)</v>
      </c>
      <c r="I1473" s="6" t="n">
        <f aca="false">(B1473-B1472)/((A1473-A1472)/1000)</f>
        <v>-0.37509157509146</v>
      </c>
      <c r="J1473" s="6" t="n">
        <f aca="false">IF(OR(B1473&lt;Rules!$B$2,B1473&gt;Rules!$B$3,ABS(I1473)&gt;Rules!$B$4,OR(B1474&lt;Rules!$B$2,B1474&gt;Rules!$B$3,ABS(I1474)&gt;Rules!$B$4)),1,0)</f>
        <v>0</v>
      </c>
      <c r="K1473" s="6" t="str">
        <f aca="false">IF(F1473=1,COUNTIF($F$2:F1473,1),"")</f>
        <v/>
      </c>
    </row>
    <row r="1474" customFormat="false" ht="15" hidden="false" customHeight="false" outlineLevel="0" collapsed="false">
      <c r="A1474" s="6" t="n">
        <v>11651.9305</v>
      </c>
      <c r="B1474" s="6" t="n">
        <v>1.82344322344322</v>
      </c>
      <c r="C1474" s="6" t="n">
        <v>82</v>
      </c>
      <c r="D1474" s="6" t="n">
        <v>-1</v>
      </c>
      <c r="E1474" s="6" t="n">
        <v>1.78974358974359</v>
      </c>
      <c r="F1474" s="6" t="n">
        <v>0</v>
      </c>
      <c r="G1474" s="6" t="n">
        <v>0.0234432234432236</v>
      </c>
      <c r="H1474" s="6" t="str">
        <f aca="false">IF(AND(A1474&gt;=Stimuli!$B$2,A1474&lt;=Stimuli!$C$2),Stimuli!$A$2,IF(AND(A1474&gt;=Stimuli!$B$3,A1474&lt;=Stimuli!$C$3),Stimuli!$A$3,IF(AND(A1474&gt;=Stimuli!$B$4,A1474&lt;=Stimuli!$C$4),Stimuli!$A$4,"")))</f>
        <v>01 Quiet baseline (60s)</v>
      </c>
      <c r="I1474" s="6" t="n">
        <f aca="false">(B1474-B1473)/((A1474-A1473)/1000)</f>
        <v>0.562637362637304</v>
      </c>
      <c r="J1474" s="6" t="n">
        <f aca="false">IF(OR(B1474&lt;Rules!$B$2,B1474&gt;Rules!$B$3,ABS(I1474)&gt;Rules!$B$4,OR(B1475&lt;Rules!$B$2,B1475&gt;Rules!$B$3,ABS(I1475)&gt;Rules!$B$4)),1,0)</f>
        <v>0</v>
      </c>
      <c r="K1474" s="6" t="str">
        <f aca="false">IF(F1474=1,COUNTIF($F$2:F1474,1),"")</f>
        <v/>
      </c>
    </row>
    <row r="1475" customFormat="false" ht="15" hidden="false" customHeight="false" outlineLevel="0" collapsed="false">
      <c r="A1475" s="6" t="n">
        <v>11659.743</v>
      </c>
      <c r="B1475" s="6" t="n">
        <v>1.81758241758242</v>
      </c>
      <c r="C1475" s="6" t="n">
        <v>82</v>
      </c>
      <c r="D1475" s="6" t="n">
        <v>-1</v>
      </c>
      <c r="E1475" s="6" t="n">
        <v>1.78974358974359</v>
      </c>
      <c r="F1475" s="6" t="n">
        <v>0</v>
      </c>
      <c r="G1475" s="6" t="n">
        <v>0.0234432234432236</v>
      </c>
      <c r="H1475" s="6" t="str">
        <f aca="false">IF(AND(A1475&gt;=Stimuli!$B$2,A1475&lt;=Stimuli!$C$2),Stimuli!$A$2,IF(AND(A1475&gt;=Stimuli!$B$3,A1475&lt;=Stimuli!$C$3),Stimuli!$A$3,IF(AND(A1475&gt;=Stimuli!$B$4,A1475&lt;=Stimuli!$C$4),Stimuli!$A$4,"")))</f>
        <v>01 Quiet baseline (60s)</v>
      </c>
      <c r="I1475" s="6" t="n">
        <f aca="false">(B1475-B1474)/((A1475-A1474)/1000)</f>
        <v>-0.750183150183034</v>
      </c>
      <c r="J1475" s="6" t="n">
        <f aca="false">IF(OR(B1475&lt;Rules!$B$2,B1475&gt;Rules!$B$3,ABS(I1475)&gt;Rules!$B$4,OR(B1476&lt;Rules!$B$2,B1476&gt;Rules!$B$3,ABS(I1476)&gt;Rules!$B$4)),1,0)</f>
        <v>0</v>
      </c>
      <c r="K1475" s="6" t="str">
        <f aca="false">IF(F1475=1,COUNTIF($F$2:F1475,1),"")</f>
        <v/>
      </c>
    </row>
    <row r="1476" customFormat="false" ht="15" hidden="false" customHeight="false" outlineLevel="0" collapsed="false">
      <c r="A1476" s="6" t="n">
        <v>11667.5555</v>
      </c>
      <c r="B1476" s="6" t="n">
        <v>1.82197802197802</v>
      </c>
      <c r="C1476" s="6" t="n">
        <v>82</v>
      </c>
      <c r="D1476" s="6" t="n">
        <v>-1</v>
      </c>
      <c r="E1476" s="6" t="n">
        <v>1.78974358974359</v>
      </c>
      <c r="F1476" s="6" t="n">
        <v>0</v>
      </c>
      <c r="G1476" s="6" t="n">
        <v>0.0234432234432236</v>
      </c>
      <c r="H1476" s="6" t="str">
        <f aca="false">IF(AND(A1476&gt;=Stimuli!$B$2,A1476&lt;=Stimuli!$C$2),Stimuli!$A$2,IF(AND(A1476&gt;=Stimuli!$B$3,A1476&lt;=Stimuli!$C$3),Stimuli!$A$3,IF(AND(A1476&gt;=Stimuli!$B$4,A1476&lt;=Stimuli!$C$4),Stimuli!$A$4,"")))</f>
        <v>01 Quiet baseline (60s)</v>
      </c>
      <c r="I1476" s="6" t="n">
        <f aca="false">(B1476-B1475)/((A1476-A1475)/1000)</f>
        <v>0.56263736263719</v>
      </c>
      <c r="J1476" s="6" t="n">
        <f aca="false">IF(OR(B1476&lt;Rules!$B$2,B1476&gt;Rules!$B$3,ABS(I1476)&gt;Rules!$B$4,OR(B1477&lt;Rules!$B$2,B1477&gt;Rules!$B$3,ABS(I1477)&gt;Rules!$B$4)),1,0)</f>
        <v>0</v>
      </c>
      <c r="K1476" s="6" t="str">
        <f aca="false">IF(F1476=1,COUNTIF($F$2:F1476,1),"")</f>
        <v/>
      </c>
    </row>
    <row r="1477" customFormat="false" ht="15" hidden="false" customHeight="false" outlineLevel="0" collapsed="false">
      <c r="A1477" s="6" t="n">
        <v>11675.368</v>
      </c>
      <c r="B1477" s="6" t="n">
        <v>1.81611721611722</v>
      </c>
      <c r="C1477" s="6" t="n">
        <v>82</v>
      </c>
      <c r="D1477" s="6" t="n">
        <v>-1</v>
      </c>
      <c r="E1477" s="6" t="n">
        <v>1.78974358974359</v>
      </c>
      <c r="F1477" s="6" t="n">
        <v>0</v>
      </c>
      <c r="G1477" s="6" t="n">
        <v>0.0234432234432236</v>
      </c>
      <c r="H1477" s="6" t="str">
        <f aca="false">IF(AND(A1477&gt;=Stimuli!$B$2,A1477&lt;=Stimuli!$C$2),Stimuli!$A$2,IF(AND(A1477&gt;=Stimuli!$B$3,A1477&lt;=Stimuli!$C$3),Stimuli!$A$3,IF(AND(A1477&gt;=Stimuli!$B$4,A1477&lt;=Stimuli!$C$4),Stimuli!$A$4,"")))</f>
        <v>01 Quiet baseline (60s)</v>
      </c>
      <c r="I1477" s="6" t="n">
        <f aca="false">(B1477-B1476)/((A1477-A1476)/1000)</f>
        <v>-0.750183150183034</v>
      </c>
      <c r="J1477" s="6" t="n">
        <f aca="false">IF(OR(B1477&lt;Rules!$B$2,B1477&gt;Rules!$B$3,ABS(I1477)&gt;Rules!$B$4,OR(B1478&lt;Rules!$B$2,B1478&gt;Rules!$B$3,ABS(I1478)&gt;Rules!$B$4)),1,0)</f>
        <v>0</v>
      </c>
      <c r="K1477" s="6" t="str">
        <f aca="false">IF(F1477=1,COUNTIF($F$2:F1477,1),"")</f>
        <v/>
      </c>
    </row>
    <row r="1478" customFormat="false" ht="15" hidden="false" customHeight="false" outlineLevel="0" collapsed="false">
      <c r="A1478" s="6" t="n">
        <v>11683.1805</v>
      </c>
      <c r="B1478" s="6" t="n">
        <v>1.82344322344322</v>
      </c>
      <c r="C1478" s="6" t="n">
        <v>82</v>
      </c>
      <c r="D1478" s="6" t="n">
        <v>-1</v>
      </c>
      <c r="E1478" s="6" t="n">
        <v>1.78974358974359</v>
      </c>
      <c r="F1478" s="6" t="n">
        <v>0</v>
      </c>
      <c r="G1478" s="6" t="n">
        <v>0.0234432234432236</v>
      </c>
      <c r="H1478" s="6" t="str">
        <f aca="false">IF(AND(A1478&gt;=Stimuli!$B$2,A1478&lt;=Stimuli!$C$2),Stimuli!$A$2,IF(AND(A1478&gt;=Stimuli!$B$3,A1478&lt;=Stimuli!$C$3),Stimuli!$A$3,IF(AND(A1478&gt;=Stimuli!$B$4,A1478&lt;=Stimuli!$C$4),Stimuli!$A$4,"")))</f>
        <v>01 Quiet baseline (60s)</v>
      </c>
      <c r="I1478" s="6" t="n">
        <f aca="false">(B1478-B1477)/((A1478-A1477)/1000)</f>
        <v>0.937728937728878</v>
      </c>
      <c r="J1478" s="6" t="n">
        <f aca="false">IF(OR(B1478&lt;Rules!$B$2,B1478&gt;Rules!$B$3,ABS(I1478)&gt;Rules!$B$4,OR(B1479&lt;Rules!$B$2,B1479&gt;Rules!$B$3,ABS(I1479)&gt;Rules!$B$4)),1,0)</f>
        <v>0</v>
      </c>
      <c r="K1478" s="6" t="str">
        <f aca="false">IF(F1478=1,COUNTIF($F$2:F1478,1),"")</f>
        <v/>
      </c>
    </row>
    <row r="1479" customFormat="false" ht="15" hidden="false" customHeight="false" outlineLevel="0" collapsed="false">
      <c r="A1479" s="6" t="n">
        <v>11690.993</v>
      </c>
      <c r="B1479" s="6" t="n">
        <v>1.81611721611722</v>
      </c>
      <c r="C1479" s="6" t="n">
        <v>82</v>
      </c>
      <c r="D1479" s="6" t="n">
        <v>-1</v>
      </c>
      <c r="E1479" s="6" t="n">
        <v>1.78974358974359</v>
      </c>
      <c r="F1479" s="6" t="n">
        <v>0</v>
      </c>
      <c r="G1479" s="6" t="n">
        <v>0.0234432234432236</v>
      </c>
      <c r="H1479" s="6" t="str">
        <f aca="false">IF(AND(A1479&gt;=Stimuli!$B$2,A1479&lt;=Stimuli!$C$2),Stimuli!$A$2,IF(AND(A1479&gt;=Stimuli!$B$3,A1479&lt;=Stimuli!$C$3),Stimuli!$A$3,IF(AND(A1479&gt;=Stimuli!$B$4,A1479&lt;=Stimuli!$C$4),Stimuli!$A$4,"")))</f>
        <v>01 Quiet baseline (60s)</v>
      </c>
      <c r="I1479" s="6" t="n">
        <f aca="false">(B1479-B1478)/((A1479-A1478)/1000)</f>
        <v>-0.937728937728878</v>
      </c>
      <c r="J1479" s="6" t="n">
        <f aca="false">IF(OR(B1479&lt;Rules!$B$2,B1479&gt;Rules!$B$3,ABS(I1479)&gt;Rules!$B$4,OR(B1480&lt;Rules!$B$2,B1480&gt;Rules!$B$3,ABS(I1480)&gt;Rules!$B$4)),1,0)</f>
        <v>0</v>
      </c>
      <c r="K1479" s="6" t="str">
        <f aca="false">IF(F1479=1,COUNTIF($F$2:F1479,1),"")</f>
        <v/>
      </c>
    </row>
    <row r="1480" customFormat="false" ht="15" hidden="false" customHeight="false" outlineLevel="0" collapsed="false">
      <c r="A1480" s="6" t="n">
        <v>11698.8055</v>
      </c>
      <c r="B1480" s="6" t="n">
        <v>1.82197802197802</v>
      </c>
      <c r="C1480" s="6" t="n">
        <v>82</v>
      </c>
      <c r="D1480" s="6" t="n">
        <v>-1</v>
      </c>
      <c r="E1480" s="6" t="n">
        <v>1.78974358974359</v>
      </c>
      <c r="F1480" s="6" t="n">
        <v>0</v>
      </c>
      <c r="G1480" s="6" t="n">
        <v>0.0234432234432236</v>
      </c>
      <c r="H1480" s="6" t="str">
        <f aca="false">IF(AND(A1480&gt;=Stimuli!$B$2,A1480&lt;=Stimuli!$C$2),Stimuli!$A$2,IF(AND(A1480&gt;=Stimuli!$B$3,A1480&lt;=Stimuli!$C$3),Stimuli!$A$3,IF(AND(A1480&gt;=Stimuli!$B$4,A1480&lt;=Stimuli!$C$4),Stimuli!$A$4,"")))</f>
        <v>01 Quiet baseline (60s)</v>
      </c>
      <c r="I1480" s="6" t="n">
        <f aca="false">(B1480-B1479)/((A1480-A1479)/1000)</f>
        <v>0.750183150183034</v>
      </c>
      <c r="J1480" s="6" t="n">
        <f aca="false">IF(OR(B1480&lt;Rules!$B$2,B1480&gt;Rules!$B$3,ABS(I1480)&gt;Rules!$B$4,OR(B1481&lt;Rules!$B$2,B1481&gt;Rules!$B$3,ABS(I1481)&gt;Rules!$B$4)),1,0)</f>
        <v>0</v>
      </c>
      <c r="K1480" s="6" t="str">
        <f aca="false">IF(F1480=1,COUNTIF($F$2:F1480,1),"")</f>
        <v/>
      </c>
    </row>
    <row r="1481" customFormat="false" ht="15" hidden="false" customHeight="false" outlineLevel="0" collapsed="false">
      <c r="A1481" s="6" t="n">
        <v>11706.618</v>
      </c>
      <c r="B1481" s="6" t="n">
        <v>1.81465201465201</v>
      </c>
      <c r="C1481" s="6" t="n">
        <v>82</v>
      </c>
      <c r="D1481" s="6" t="n">
        <v>-1</v>
      </c>
      <c r="E1481" s="6" t="n">
        <v>1.78974358974359</v>
      </c>
      <c r="F1481" s="6" t="n">
        <v>0</v>
      </c>
      <c r="G1481" s="6" t="n">
        <v>0.0234432234432236</v>
      </c>
      <c r="H1481" s="6" t="str">
        <f aca="false">IF(AND(A1481&gt;=Stimuli!$B$2,A1481&lt;=Stimuli!$C$2),Stimuli!$A$2,IF(AND(A1481&gt;=Stimuli!$B$3,A1481&lt;=Stimuli!$C$3),Stimuli!$A$3,IF(AND(A1481&gt;=Stimuli!$B$4,A1481&lt;=Stimuli!$C$4),Stimuli!$A$4,"")))</f>
        <v>01 Quiet baseline (60s)</v>
      </c>
      <c r="I1481" s="6" t="n">
        <f aca="false">(B1481-B1480)/((A1481-A1480)/1000)</f>
        <v>-0.937728937728906</v>
      </c>
      <c r="J1481" s="6" t="n">
        <f aca="false">IF(OR(B1481&lt;Rules!$B$2,B1481&gt;Rules!$B$3,ABS(I1481)&gt;Rules!$B$4,OR(B1482&lt;Rules!$B$2,B1482&gt;Rules!$B$3,ABS(I1482)&gt;Rules!$B$4)),1,0)</f>
        <v>0</v>
      </c>
      <c r="K1481" s="6" t="str">
        <f aca="false">IF(F1481=1,COUNTIF($F$2:F1481,1),"")</f>
        <v/>
      </c>
    </row>
    <row r="1482" customFormat="false" ht="15" hidden="false" customHeight="false" outlineLevel="0" collapsed="false">
      <c r="A1482" s="6" t="n">
        <v>11714.4305</v>
      </c>
      <c r="B1482" s="6" t="n">
        <v>1.82051282051282</v>
      </c>
      <c r="C1482" s="6" t="n">
        <v>82</v>
      </c>
      <c r="D1482" s="6" t="n">
        <v>-1</v>
      </c>
      <c r="E1482" s="6" t="n">
        <v>1.78974358974359</v>
      </c>
      <c r="F1482" s="6" t="n">
        <v>0</v>
      </c>
      <c r="G1482" s="6" t="n">
        <v>0.0234432234432236</v>
      </c>
      <c r="H1482" s="6" t="str">
        <f aca="false">IF(AND(A1482&gt;=Stimuli!$B$2,A1482&lt;=Stimuli!$C$2),Stimuli!$A$2,IF(AND(A1482&gt;=Stimuli!$B$3,A1482&lt;=Stimuli!$C$3),Stimuli!$A$3,IF(AND(A1482&gt;=Stimuli!$B$4,A1482&lt;=Stimuli!$C$4),Stimuli!$A$4,"")))</f>
        <v>01 Quiet baseline (60s)</v>
      </c>
      <c r="I1482" s="6" t="n">
        <f aca="false">(B1482-B1481)/((A1482-A1481)/1000)</f>
        <v>0.750183150183176</v>
      </c>
      <c r="J1482" s="6" t="n">
        <f aca="false">IF(OR(B1482&lt;Rules!$B$2,B1482&gt;Rules!$B$3,ABS(I1482)&gt;Rules!$B$4,OR(B1483&lt;Rules!$B$2,B1483&gt;Rules!$B$3,ABS(I1483)&gt;Rules!$B$4)),1,0)</f>
        <v>0</v>
      </c>
      <c r="K1482" s="6" t="str">
        <f aca="false">IF(F1482=1,COUNTIF($F$2:F1482,1),"")</f>
        <v/>
      </c>
    </row>
    <row r="1483" customFormat="false" ht="15" hidden="false" customHeight="false" outlineLevel="0" collapsed="false">
      <c r="A1483" s="6" t="n">
        <v>11722.243</v>
      </c>
      <c r="B1483" s="6" t="n">
        <v>1.81465201465201</v>
      </c>
      <c r="C1483" s="6" t="n">
        <v>82</v>
      </c>
      <c r="D1483" s="6" t="n">
        <v>-1</v>
      </c>
      <c r="E1483" s="6" t="n">
        <v>1.78974358974359</v>
      </c>
      <c r="F1483" s="6" t="n">
        <v>0</v>
      </c>
      <c r="G1483" s="6" t="n">
        <v>0.0234432234432236</v>
      </c>
      <c r="H1483" s="6" t="str">
        <f aca="false">IF(AND(A1483&gt;=Stimuli!$B$2,A1483&lt;=Stimuli!$C$2),Stimuli!$A$2,IF(AND(A1483&gt;=Stimuli!$B$3,A1483&lt;=Stimuli!$C$3),Stimuli!$A$3,IF(AND(A1483&gt;=Stimuli!$B$4,A1483&lt;=Stimuli!$C$4),Stimuli!$A$4,"")))</f>
        <v>01 Quiet baseline (60s)</v>
      </c>
      <c r="I1483" s="6" t="n">
        <f aca="false">(B1483-B1482)/((A1483-A1482)/1000)</f>
        <v>-0.750183150183176</v>
      </c>
      <c r="J1483" s="6" t="n">
        <f aca="false">IF(OR(B1483&lt;Rules!$B$2,B1483&gt;Rules!$B$3,ABS(I1483)&gt;Rules!$B$4,OR(B1484&lt;Rules!$B$2,B1484&gt;Rules!$B$3,ABS(I1484)&gt;Rules!$B$4)),1,0)</f>
        <v>0</v>
      </c>
      <c r="K1483" s="6" t="str">
        <f aca="false">IF(F1483=1,COUNTIF($F$2:F1483,1),"")</f>
        <v/>
      </c>
    </row>
    <row r="1484" customFormat="false" ht="15" hidden="false" customHeight="false" outlineLevel="0" collapsed="false">
      <c r="A1484" s="6" t="n">
        <v>11730.0555</v>
      </c>
      <c r="B1484" s="6" t="n">
        <v>1.81904761904762</v>
      </c>
      <c r="C1484" s="6" t="n">
        <v>82</v>
      </c>
      <c r="D1484" s="6" t="n">
        <v>-1</v>
      </c>
      <c r="E1484" s="6" t="n">
        <v>1.78974358974359</v>
      </c>
      <c r="F1484" s="6" t="n">
        <v>0</v>
      </c>
      <c r="G1484" s="6" t="n">
        <v>0.0234432234432236</v>
      </c>
      <c r="H1484" s="6" t="str">
        <f aca="false">IF(AND(A1484&gt;=Stimuli!$B$2,A1484&lt;=Stimuli!$C$2),Stimuli!$A$2,IF(AND(A1484&gt;=Stimuli!$B$3,A1484&lt;=Stimuli!$C$3),Stimuli!$A$3,IF(AND(A1484&gt;=Stimuli!$B$4,A1484&lt;=Stimuli!$C$4),Stimuli!$A$4,"")))</f>
        <v>01 Quiet baseline (60s)</v>
      </c>
      <c r="I1484" s="6" t="n">
        <f aca="false">(B1484-B1483)/((A1484-A1483)/1000)</f>
        <v>0.562637362637446</v>
      </c>
      <c r="J1484" s="6" t="n">
        <f aca="false">IF(OR(B1484&lt;Rules!$B$2,B1484&gt;Rules!$B$3,ABS(I1484)&gt;Rules!$B$4,OR(B1485&lt;Rules!$B$2,B1485&gt;Rules!$B$3,ABS(I1485)&gt;Rules!$B$4)),1,0)</f>
        <v>0</v>
      </c>
      <c r="K1484" s="6" t="str">
        <f aca="false">IF(F1484=1,COUNTIF($F$2:F1484,1),"")</f>
        <v/>
      </c>
    </row>
    <row r="1485" customFormat="false" ht="15" hidden="false" customHeight="false" outlineLevel="0" collapsed="false">
      <c r="A1485" s="6" t="n">
        <v>11737.868</v>
      </c>
      <c r="B1485" s="6" t="n">
        <v>1.81465201465201</v>
      </c>
      <c r="C1485" s="6" t="n">
        <v>82</v>
      </c>
      <c r="D1485" s="6" t="n">
        <v>-1</v>
      </c>
      <c r="E1485" s="6" t="n">
        <v>1.78827838827839</v>
      </c>
      <c r="F1485" s="6" t="n">
        <v>0</v>
      </c>
      <c r="G1485" s="6" t="n">
        <v>0.0234432234432236</v>
      </c>
      <c r="H1485" s="6" t="str">
        <f aca="false">IF(AND(A1485&gt;=Stimuli!$B$2,A1485&lt;=Stimuli!$C$2),Stimuli!$A$2,IF(AND(A1485&gt;=Stimuli!$B$3,A1485&lt;=Stimuli!$C$3),Stimuli!$A$3,IF(AND(A1485&gt;=Stimuli!$B$4,A1485&lt;=Stimuli!$C$4),Stimuli!$A$4,"")))</f>
        <v>01 Quiet baseline (60s)</v>
      </c>
      <c r="I1485" s="6" t="n">
        <f aca="false">(B1485-B1484)/((A1485-A1484)/1000)</f>
        <v>-0.562637362637446</v>
      </c>
      <c r="J1485" s="6" t="n">
        <f aca="false">IF(OR(B1485&lt;Rules!$B$2,B1485&gt;Rules!$B$3,ABS(I1485)&gt;Rules!$B$4,OR(B1486&lt;Rules!$B$2,B1486&gt;Rules!$B$3,ABS(I1486)&gt;Rules!$B$4)),1,0)</f>
        <v>0</v>
      </c>
      <c r="K1485" s="6" t="str">
        <f aca="false">IF(F1485=1,COUNTIF($F$2:F1485,1),"")</f>
        <v/>
      </c>
    </row>
    <row r="1486" customFormat="false" ht="15" hidden="false" customHeight="false" outlineLevel="0" collapsed="false">
      <c r="A1486" s="6" t="n">
        <v>11745.6805</v>
      </c>
      <c r="B1486" s="6" t="n">
        <v>1.81758241758242</v>
      </c>
      <c r="C1486" s="6" t="n">
        <v>82</v>
      </c>
      <c r="D1486" s="6" t="n">
        <v>-1</v>
      </c>
      <c r="E1486" s="6" t="n">
        <v>1.78827838827839</v>
      </c>
      <c r="F1486" s="6" t="n">
        <v>0</v>
      </c>
      <c r="G1486" s="6" t="n">
        <v>0.0234432234432236</v>
      </c>
      <c r="H1486" s="6" t="str">
        <f aca="false">IF(AND(A1486&gt;=Stimuli!$B$2,A1486&lt;=Stimuli!$C$2),Stimuli!$A$2,IF(AND(A1486&gt;=Stimuli!$B$3,A1486&lt;=Stimuli!$C$3),Stimuli!$A$3,IF(AND(A1486&gt;=Stimuli!$B$4,A1486&lt;=Stimuli!$C$4),Stimuli!$A$4,"")))</f>
        <v>01 Quiet baseline (60s)</v>
      </c>
      <c r="I1486" s="6" t="n">
        <f aca="false">(B1486-B1485)/((A1486-A1485)/1000)</f>
        <v>0.375091575091716</v>
      </c>
      <c r="J1486" s="6" t="n">
        <f aca="false">IF(OR(B1486&lt;Rules!$B$2,B1486&gt;Rules!$B$3,ABS(I1486)&gt;Rules!$B$4,OR(B1487&lt;Rules!$B$2,B1487&gt;Rules!$B$3,ABS(I1487)&gt;Rules!$B$4)),1,0)</f>
        <v>0</v>
      </c>
      <c r="K1486" s="6" t="str">
        <f aca="false">IF(F1486=1,COUNTIF($F$2:F1486,1),"")</f>
        <v/>
      </c>
    </row>
    <row r="1487" customFormat="false" ht="15" hidden="false" customHeight="false" outlineLevel="0" collapsed="false">
      <c r="A1487" s="6" t="n">
        <v>11753.493</v>
      </c>
      <c r="B1487" s="6" t="n">
        <v>1.81611721611722</v>
      </c>
      <c r="C1487" s="6" t="n">
        <v>82</v>
      </c>
      <c r="D1487" s="6" t="n">
        <v>-1</v>
      </c>
      <c r="E1487" s="6" t="n">
        <v>1.78827838827839</v>
      </c>
      <c r="F1487" s="6" t="n">
        <v>0</v>
      </c>
      <c r="G1487" s="6" t="n">
        <v>0.0234432234432236</v>
      </c>
      <c r="H1487" s="6" t="str">
        <f aca="false">IF(AND(A1487&gt;=Stimuli!$B$2,A1487&lt;=Stimuli!$C$2),Stimuli!$A$2,IF(AND(A1487&gt;=Stimuli!$B$3,A1487&lt;=Stimuli!$C$3),Stimuli!$A$3,IF(AND(A1487&gt;=Stimuli!$B$4,A1487&lt;=Stimuli!$C$4),Stimuli!$A$4,"")))</f>
        <v>01 Quiet baseline (60s)</v>
      </c>
      <c r="I1487" s="6" t="n">
        <f aca="false">(B1487-B1486)/((A1487-A1486)/1000)</f>
        <v>-0.187545787545844</v>
      </c>
      <c r="J1487" s="6" t="n">
        <f aca="false">IF(OR(B1487&lt;Rules!$B$2,B1487&gt;Rules!$B$3,ABS(I1487)&gt;Rules!$B$4,OR(B1488&lt;Rules!$B$2,B1488&gt;Rules!$B$3,ABS(I1488)&gt;Rules!$B$4)),1,0)</f>
        <v>0</v>
      </c>
      <c r="K1487" s="6" t="str">
        <f aca="false">IF(F1487=1,COUNTIF($F$2:F1487,1),"")</f>
        <v/>
      </c>
    </row>
    <row r="1488" customFormat="false" ht="15" hidden="false" customHeight="false" outlineLevel="0" collapsed="false">
      <c r="A1488" s="6" t="n">
        <v>11761.3055</v>
      </c>
      <c r="B1488" s="6" t="n">
        <v>1.81465201465201</v>
      </c>
      <c r="C1488" s="6" t="n">
        <v>82</v>
      </c>
      <c r="D1488" s="6" t="n">
        <v>-1</v>
      </c>
      <c r="E1488" s="6" t="n">
        <v>1.78827838827839</v>
      </c>
      <c r="F1488" s="6" t="n">
        <v>0</v>
      </c>
      <c r="G1488" s="6" t="n">
        <v>0.0234432234432236</v>
      </c>
      <c r="H1488" s="6" t="str">
        <f aca="false">IF(AND(A1488&gt;=Stimuli!$B$2,A1488&lt;=Stimuli!$C$2),Stimuli!$A$2,IF(AND(A1488&gt;=Stimuli!$B$3,A1488&lt;=Stimuli!$C$3),Stimuli!$A$3,IF(AND(A1488&gt;=Stimuli!$B$4,A1488&lt;=Stimuli!$C$4),Stimuli!$A$4,"")))</f>
        <v>01 Quiet baseline (60s)</v>
      </c>
      <c r="I1488" s="6" t="n">
        <f aca="false">(B1488-B1487)/((A1488-A1487)/1000)</f>
        <v>-0.187545787545872</v>
      </c>
      <c r="J1488" s="6" t="n">
        <f aca="false">IF(OR(B1488&lt;Rules!$B$2,B1488&gt;Rules!$B$3,ABS(I1488)&gt;Rules!$B$4,OR(B1489&lt;Rules!$B$2,B1489&gt;Rules!$B$3,ABS(I1489)&gt;Rules!$B$4)),1,0)</f>
        <v>0</v>
      </c>
      <c r="K1488" s="6" t="str">
        <f aca="false">IF(F1488=1,COUNTIF($F$2:F1488,1),"")</f>
        <v/>
      </c>
    </row>
    <row r="1489" customFormat="false" ht="15" hidden="false" customHeight="false" outlineLevel="0" collapsed="false">
      <c r="A1489" s="6" t="n">
        <v>11769.118</v>
      </c>
      <c r="B1489" s="6" t="n">
        <v>1.81758241758242</v>
      </c>
      <c r="C1489" s="6" t="n">
        <v>82</v>
      </c>
      <c r="D1489" s="6" t="n">
        <v>-1</v>
      </c>
      <c r="E1489" s="6" t="n">
        <v>1.78827838827839</v>
      </c>
      <c r="F1489" s="6" t="n">
        <v>0</v>
      </c>
      <c r="G1489" s="6" t="n">
        <v>0.0234432234432236</v>
      </c>
      <c r="H1489" s="6" t="str">
        <f aca="false">IF(AND(A1489&gt;=Stimuli!$B$2,A1489&lt;=Stimuli!$C$2),Stimuli!$A$2,IF(AND(A1489&gt;=Stimuli!$B$3,A1489&lt;=Stimuli!$C$3),Stimuli!$A$3,IF(AND(A1489&gt;=Stimuli!$B$4,A1489&lt;=Stimuli!$C$4),Stimuli!$A$4,"")))</f>
        <v>01 Quiet baseline (60s)</v>
      </c>
      <c r="I1489" s="6" t="n">
        <f aca="false">(B1489-B1488)/((A1489-A1488)/1000)</f>
        <v>0.375091575091716</v>
      </c>
      <c r="J1489" s="6" t="n">
        <f aca="false">IF(OR(B1489&lt;Rules!$B$2,B1489&gt;Rules!$B$3,ABS(I1489)&gt;Rules!$B$4,OR(B1490&lt;Rules!$B$2,B1490&gt;Rules!$B$3,ABS(I1490)&gt;Rules!$B$4)),1,0)</f>
        <v>0</v>
      </c>
      <c r="K1489" s="6" t="str">
        <f aca="false">IF(F1489=1,COUNTIF($F$2:F1489,1),"")</f>
        <v/>
      </c>
    </row>
    <row r="1490" customFormat="false" ht="15" hidden="false" customHeight="false" outlineLevel="0" collapsed="false">
      <c r="A1490" s="6" t="n">
        <v>11776.9305</v>
      </c>
      <c r="B1490" s="6" t="n">
        <v>1.81318681318681</v>
      </c>
      <c r="C1490" s="6" t="n">
        <v>82</v>
      </c>
      <c r="D1490" s="6" t="n">
        <v>-1</v>
      </c>
      <c r="E1490" s="6" t="n">
        <v>1.78827838827839</v>
      </c>
      <c r="F1490" s="6" t="n">
        <v>0</v>
      </c>
      <c r="G1490" s="6" t="n">
        <v>0.0234432234432236</v>
      </c>
      <c r="H1490" s="6" t="str">
        <f aca="false">IF(AND(A1490&gt;=Stimuli!$B$2,A1490&lt;=Stimuli!$C$2),Stimuli!$A$2,IF(AND(A1490&gt;=Stimuli!$B$3,A1490&lt;=Stimuli!$C$3),Stimuli!$A$3,IF(AND(A1490&gt;=Stimuli!$B$4,A1490&lt;=Stimuli!$C$4),Stimuli!$A$4,"")))</f>
        <v>01 Quiet baseline (60s)</v>
      </c>
      <c r="I1490" s="6" t="n">
        <f aca="false">(B1490-B1489)/((A1490-A1489)/1000)</f>
        <v>-0.562637362637446</v>
      </c>
      <c r="J1490" s="6" t="n">
        <f aca="false">IF(OR(B1490&lt;Rules!$B$2,B1490&gt;Rules!$B$3,ABS(I1490)&gt;Rules!$B$4,OR(B1491&lt;Rules!$B$2,B1491&gt;Rules!$B$3,ABS(I1491)&gt;Rules!$B$4)),1,0)</f>
        <v>0</v>
      </c>
      <c r="K1490" s="6" t="str">
        <f aca="false">IF(F1490=1,COUNTIF($F$2:F1490,1),"")</f>
        <v/>
      </c>
    </row>
    <row r="1491" customFormat="false" ht="15" hidden="false" customHeight="false" outlineLevel="0" collapsed="false">
      <c r="A1491" s="6" t="n">
        <v>11784.743</v>
      </c>
      <c r="B1491" s="6" t="n">
        <v>1.81758241758242</v>
      </c>
      <c r="C1491" s="6" t="n">
        <v>82</v>
      </c>
      <c r="D1491" s="6" t="n">
        <v>-1</v>
      </c>
      <c r="E1491" s="6" t="n">
        <v>1.78827838827839</v>
      </c>
      <c r="F1491" s="6" t="n">
        <v>0</v>
      </c>
      <c r="G1491" s="6" t="n">
        <v>0.0234432234432236</v>
      </c>
      <c r="H1491" s="6" t="str">
        <f aca="false">IF(AND(A1491&gt;=Stimuli!$B$2,A1491&lt;=Stimuli!$C$2),Stimuli!$A$2,IF(AND(A1491&gt;=Stimuli!$B$3,A1491&lt;=Stimuli!$C$3),Stimuli!$A$3,IF(AND(A1491&gt;=Stimuli!$B$4,A1491&lt;=Stimuli!$C$4),Stimuli!$A$4,"")))</f>
        <v>01 Quiet baseline (60s)</v>
      </c>
      <c r="I1491" s="6" t="n">
        <f aca="false">(B1491-B1490)/((A1491-A1490)/1000)</f>
        <v>0.562637362637446</v>
      </c>
      <c r="J1491" s="6" t="n">
        <f aca="false">IF(OR(B1491&lt;Rules!$B$2,B1491&gt;Rules!$B$3,ABS(I1491)&gt;Rules!$B$4,OR(B1492&lt;Rules!$B$2,B1492&gt;Rules!$B$3,ABS(I1492)&gt;Rules!$B$4)),1,0)</f>
        <v>0</v>
      </c>
      <c r="K1491" s="6" t="str">
        <f aca="false">IF(F1491=1,COUNTIF($F$2:F1491,1),"")</f>
        <v/>
      </c>
    </row>
    <row r="1492" customFormat="false" ht="15" hidden="false" customHeight="false" outlineLevel="0" collapsed="false">
      <c r="A1492" s="6" t="n">
        <v>11792.5555</v>
      </c>
      <c r="B1492" s="6" t="n">
        <v>1.81172161172161</v>
      </c>
      <c r="C1492" s="6" t="n">
        <v>82</v>
      </c>
      <c r="D1492" s="6" t="n">
        <v>-1</v>
      </c>
      <c r="E1492" s="6" t="n">
        <v>1.78827838827839</v>
      </c>
      <c r="F1492" s="6" t="n">
        <v>0</v>
      </c>
      <c r="G1492" s="6" t="n">
        <v>0.0234432234432236</v>
      </c>
      <c r="H1492" s="6" t="str">
        <f aca="false">IF(AND(A1492&gt;=Stimuli!$B$2,A1492&lt;=Stimuli!$C$2),Stimuli!$A$2,IF(AND(A1492&gt;=Stimuli!$B$3,A1492&lt;=Stimuli!$C$3),Stimuli!$A$3,IF(AND(A1492&gt;=Stimuli!$B$4,A1492&lt;=Stimuli!$C$4),Stimuli!$A$4,"")))</f>
        <v>01 Quiet baseline (60s)</v>
      </c>
      <c r="I1492" s="6" t="n">
        <f aca="false">(B1492-B1491)/((A1492-A1491)/1000)</f>
        <v>-0.750183150183176</v>
      </c>
      <c r="J1492" s="6" t="n">
        <f aca="false">IF(OR(B1492&lt;Rules!$B$2,B1492&gt;Rules!$B$3,ABS(I1492)&gt;Rules!$B$4,OR(B1493&lt;Rules!$B$2,B1493&gt;Rules!$B$3,ABS(I1493)&gt;Rules!$B$4)),1,0)</f>
        <v>0</v>
      </c>
      <c r="K1492" s="6" t="str">
        <f aca="false">IF(F1492=1,COUNTIF($F$2:F1492,1),"")</f>
        <v/>
      </c>
    </row>
    <row r="1493" customFormat="false" ht="15" hidden="false" customHeight="false" outlineLevel="0" collapsed="false">
      <c r="A1493" s="6" t="n">
        <v>11800.368</v>
      </c>
      <c r="B1493" s="6" t="n">
        <v>1.81758241758242</v>
      </c>
      <c r="C1493" s="6" t="n">
        <v>82</v>
      </c>
      <c r="D1493" s="6" t="n">
        <v>-1</v>
      </c>
      <c r="E1493" s="6" t="n">
        <v>1.78827838827839</v>
      </c>
      <c r="F1493" s="6" t="n">
        <v>0</v>
      </c>
      <c r="G1493" s="6" t="n">
        <v>0.0234432234432236</v>
      </c>
      <c r="H1493" s="6" t="str">
        <f aca="false">IF(AND(A1493&gt;=Stimuli!$B$2,A1493&lt;=Stimuli!$C$2),Stimuli!$A$2,IF(AND(A1493&gt;=Stimuli!$B$3,A1493&lt;=Stimuli!$C$3),Stimuli!$A$3,IF(AND(A1493&gt;=Stimuli!$B$4,A1493&lt;=Stimuli!$C$4),Stimuli!$A$4,"")))</f>
        <v>01 Quiet baseline (60s)</v>
      </c>
      <c r="I1493" s="6" t="n">
        <f aca="false">(B1493-B1492)/((A1493-A1492)/1000)</f>
        <v>0.750183150183176</v>
      </c>
      <c r="J1493" s="6" t="n">
        <f aca="false">IF(OR(B1493&lt;Rules!$B$2,B1493&gt;Rules!$B$3,ABS(I1493)&gt;Rules!$B$4,OR(B1494&lt;Rules!$B$2,B1494&gt;Rules!$B$3,ABS(I1494)&gt;Rules!$B$4)),1,0)</f>
        <v>0</v>
      </c>
      <c r="K1493" s="6" t="str">
        <f aca="false">IF(F1493=1,COUNTIF($F$2:F1493,1),"")</f>
        <v/>
      </c>
    </row>
    <row r="1494" customFormat="false" ht="15" hidden="false" customHeight="false" outlineLevel="0" collapsed="false">
      <c r="A1494" s="6" t="n">
        <v>11808.1805</v>
      </c>
      <c r="B1494" s="6" t="n">
        <v>1.81025641025641</v>
      </c>
      <c r="C1494" s="6" t="n">
        <v>82</v>
      </c>
      <c r="D1494" s="6" t="n">
        <v>-1</v>
      </c>
      <c r="E1494" s="6" t="n">
        <v>1.78827838827839</v>
      </c>
      <c r="F1494" s="6" t="n">
        <v>0</v>
      </c>
      <c r="G1494" s="6" t="n">
        <v>0.0234432234432236</v>
      </c>
      <c r="H1494" s="6" t="str">
        <f aca="false">IF(AND(A1494&gt;=Stimuli!$B$2,A1494&lt;=Stimuli!$C$2),Stimuli!$A$2,IF(AND(A1494&gt;=Stimuli!$B$3,A1494&lt;=Stimuli!$C$3),Stimuli!$A$3,IF(AND(A1494&gt;=Stimuli!$B$4,A1494&lt;=Stimuli!$C$4),Stimuli!$A$4,"")))</f>
        <v>01 Quiet baseline (60s)</v>
      </c>
      <c r="I1494" s="6" t="n">
        <f aca="false">(B1494-B1493)/((A1494-A1493)/1000)</f>
        <v>-0.93772893772902</v>
      </c>
      <c r="J1494" s="6" t="n">
        <f aca="false">IF(OR(B1494&lt;Rules!$B$2,B1494&gt;Rules!$B$3,ABS(I1494)&gt;Rules!$B$4,OR(B1495&lt;Rules!$B$2,B1495&gt;Rules!$B$3,ABS(I1495)&gt;Rules!$B$4)),1,0)</f>
        <v>0</v>
      </c>
      <c r="K1494" s="6" t="str">
        <f aca="false">IF(F1494=1,COUNTIF($F$2:F1494,1),"")</f>
        <v/>
      </c>
    </row>
    <row r="1495" customFormat="false" ht="15" hidden="false" customHeight="false" outlineLevel="0" collapsed="false">
      <c r="A1495" s="6" t="n">
        <v>11815.993</v>
      </c>
      <c r="B1495" s="6" t="n">
        <v>1.81758241758242</v>
      </c>
      <c r="C1495" s="6" t="n">
        <v>82</v>
      </c>
      <c r="D1495" s="6" t="n">
        <v>-1</v>
      </c>
      <c r="E1495" s="6" t="n">
        <v>1.78827838827839</v>
      </c>
      <c r="F1495" s="6" t="n">
        <v>0</v>
      </c>
      <c r="G1495" s="6" t="n">
        <v>0.0234432234432236</v>
      </c>
      <c r="H1495" s="6" t="str">
        <f aca="false">IF(AND(A1495&gt;=Stimuli!$B$2,A1495&lt;=Stimuli!$C$2),Stimuli!$A$2,IF(AND(A1495&gt;=Stimuli!$B$3,A1495&lt;=Stimuli!$C$3),Stimuli!$A$3,IF(AND(A1495&gt;=Stimuli!$B$4,A1495&lt;=Stimuli!$C$4),Stimuli!$A$4,"")))</f>
        <v>01 Quiet baseline (60s)</v>
      </c>
      <c r="I1495" s="6" t="n">
        <f aca="false">(B1495-B1494)/((A1495-A1494)/1000)</f>
        <v>0.93772893772902</v>
      </c>
      <c r="J1495" s="6" t="n">
        <f aca="false">IF(OR(B1495&lt;Rules!$B$2,B1495&gt;Rules!$B$3,ABS(I1495)&gt;Rules!$B$4,OR(B1496&lt;Rules!$B$2,B1496&gt;Rules!$B$3,ABS(I1496)&gt;Rules!$B$4)),1,0)</f>
        <v>0</v>
      </c>
      <c r="K1495" s="6" t="str">
        <f aca="false">IF(F1495=1,COUNTIF($F$2:F1495,1),"")</f>
        <v/>
      </c>
    </row>
    <row r="1496" customFormat="false" ht="15" hidden="false" customHeight="false" outlineLevel="0" collapsed="false">
      <c r="A1496" s="6" t="n">
        <v>11823.8055</v>
      </c>
      <c r="B1496" s="6" t="n">
        <v>1.81025641025641</v>
      </c>
      <c r="C1496" s="6" t="n">
        <v>82</v>
      </c>
      <c r="D1496" s="6" t="n">
        <v>-1</v>
      </c>
      <c r="E1496" s="6" t="n">
        <v>1.78827838827839</v>
      </c>
      <c r="F1496" s="6" t="n">
        <v>0</v>
      </c>
      <c r="G1496" s="6" t="n">
        <v>0.0234432234432236</v>
      </c>
      <c r="H1496" s="6" t="str">
        <f aca="false">IF(AND(A1496&gt;=Stimuli!$B$2,A1496&lt;=Stimuli!$C$2),Stimuli!$A$2,IF(AND(A1496&gt;=Stimuli!$B$3,A1496&lt;=Stimuli!$C$3),Stimuli!$A$3,IF(AND(A1496&gt;=Stimuli!$B$4,A1496&lt;=Stimuli!$C$4),Stimuli!$A$4,"")))</f>
        <v>01 Quiet baseline (60s)</v>
      </c>
      <c r="I1496" s="6" t="n">
        <f aca="false">(B1496-B1495)/((A1496-A1495)/1000)</f>
        <v>-0.93772893772902</v>
      </c>
      <c r="J1496" s="6" t="n">
        <f aca="false">IF(OR(B1496&lt;Rules!$B$2,B1496&gt;Rules!$B$3,ABS(I1496)&gt;Rules!$B$4,OR(B1497&lt;Rules!$B$2,B1497&gt;Rules!$B$3,ABS(I1497)&gt;Rules!$B$4)),1,0)</f>
        <v>0</v>
      </c>
      <c r="K1496" s="6" t="str">
        <f aca="false">IF(F1496=1,COUNTIF($F$2:F1496,1),"")</f>
        <v/>
      </c>
    </row>
    <row r="1497" customFormat="false" ht="15" hidden="false" customHeight="false" outlineLevel="0" collapsed="false">
      <c r="A1497" s="6" t="n">
        <v>11831.618</v>
      </c>
      <c r="B1497" s="6" t="n">
        <v>1.81611721611722</v>
      </c>
      <c r="C1497" s="6" t="n">
        <v>82</v>
      </c>
      <c r="D1497" s="6" t="n">
        <v>-1</v>
      </c>
      <c r="E1497" s="6" t="n">
        <v>1.78827838827839</v>
      </c>
      <c r="F1497" s="6" t="n">
        <v>0</v>
      </c>
      <c r="G1497" s="6" t="n">
        <v>0.0234432234432236</v>
      </c>
      <c r="H1497" s="6" t="str">
        <f aca="false">IF(AND(A1497&gt;=Stimuli!$B$2,A1497&lt;=Stimuli!$C$2),Stimuli!$A$2,IF(AND(A1497&gt;=Stimuli!$B$3,A1497&lt;=Stimuli!$C$3),Stimuli!$A$3,IF(AND(A1497&gt;=Stimuli!$B$4,A1497&lt;=Stimuli!$C$4),Stimuli!$A$4,"")))</f>
        <v>01 Quiet baseline (60s)</v>
      </c>
      <c r="I1497" s="6" t="n">
        <f aca="false">(B1497-B1496)/((A1497-A1496)/1000)</f>
        <v>0.750183150183176</v>
      </c>
      <c r="J1497" s="6" t="n">
        <f aca="false">IF(OR(B1497&lt;Rules!$B$2,B1497&gt;Rules!$B$3,ABS(I1497)&gt;Rules!$B$4,OR(B1498&lt;Rules!$B$2,B1498&gt;Rules!$B$3,ABS(I1498)&gt;Rules!$B$4)),1,0)</f>
        <v>0</v>
      </c>
      <c r="K1497" s="6" t="str">
        <f aca="false">IF(F1497=1,COUNTIF($F$2:F1497,1),"")</f>
        <v/>
      </c>
    </row>
    <row r="1498" customFormat="false" ht="15" hidden="false" customHeight="false" outlineLevel="0" collapsed="false">
      <c r="A1498" s="6" t="n">
        <v>11839.4305</v>
      </c>
      <c r="B1498" s="6" t="n">
        <v>1.81025641025641</v>
      </c>
      <c r="C1498" s="6" t="n">
        <v>82</v>
      </c>
      <c r="D1498" s="6" t="n">
        <v>-1</v>
      </c>
      <c r="E1498" s="6" t="n">
        <v>1.78827838827839</v>
      </c>
      <c r="F1498" s="6" t="n">
        <v>0</v>
      </c>
      <c r="G1498" s="6" t="n">
        <v>0.0234432234432236</v>
      </c>
      <c r="H1498" s="6" t="str">
        <f aca="false">IF(AND(A1498&gt;=Stimuli!$B$2,A1498&lt;=Stimuli!$C$2),Stimuli!$A$2,IF(AND(A1498&gt;=Stimuli!$B$3,A1498&lt;=Stimuli!$C$3),Stimuli!$A$3,IF(AND(A1498&gt;=Stimuli!$B$4,A1498&lt;=Stimuli!$C$4),Stimuli!$A$4,"")))</f>
        <v>01 Quiet baseline (60s)</v>
      </c>
      <c r="I1498" s="6" t="n">
        <f aca="false">(B1498-B1497)/((A1498-A1497)/1000)</f>
        <v>-0.750183150183176</v>
      </c>
      <c r="J1498" s="6" t="n">
        <f aca="false">IF(OR(B1498&lt;Rules!$B$2,B1498&gt;Rules!$B$3,ABS(I1498)&gt;Rules!$B$4,OR(B1499&lt;Rules!$B$2,B1499&gt;Rules!$B$3,ABS(I1499)&gt;Rules!$B$4)),1,0)</f>
        <v>0</v>
      </c>
      <c r="K1498" s="6" t="str">
        <f aca="false">IF(F1498=1,COUNTIF($F$2:F1498,1),"")</f>
        <v/>
      </c>
    </row>
    <row r="1499" customFormat="false" ht="15" hidden="false" customHeight="false" outlineLevel="0" collapsed="false">
      <c r="A1499" s="6" t="n">
        <v>11847.243</v>
      </c>
      <c r="B1499" s="6" t="n">
        <v>1.81465201465201</v>
      </c>
      <c r="C1499" s="6" t="n">
        <v>82</v>
      </c>
      <c r="D1499" s="6" t="n">
        <v>-1</v>
      </c>
      <c r="E1499" s="6" t="n">
        <v>1.78827838827839</v>
      </c>
      <c r="F1499" s="6" t="n">
        <v>0</v>
      </c>
      <c r="G1499" s="6" t="n">
        <v>0.0234432234432236</v>
      </c>
      <c r="H1499" s="6" t="str">
        <f aca="false">IF(AND(A1499&gt;=Stimuli!$B$2,A1499&lt;=Stimuli!$C$2),Stimuli!$A$2,IF(AND(A1499&gt;=Stimuli!$B$3,A1499&lt;=Stimuli!$C$3),Stimuli!$A$3,IF(AND(A1499&gt;=Stimuli!$B$4,A1499&lt;=Stimuli!$C$4),Stimuli!$A$4,"")))</f>
        <v>01 Quiet baseline (60s)</v>
      </c>
      <c r="I1499" s="6" t="n">
        <f aca="false">(B1499-B1498)/((A1499-A1498)/1000)</f>
        <v>0.562637362637304</v>
      </c>
      <c r="J1499" s="6" t="n">
        <f aca="false">IF(OR(B1499&lt;Rules!$B$2,B1499&gt;Rules!$B$3,ABS(I1499)&gt;Rules!$B$4,OR(B1500&lt;Rules!$B$2,B1500&gt;Rules!$B$3,ABS(I1500)&gt;Rules!$B$4)),1,0)</f>
        <v>0</v>
      </c>
      <c r="K1499" s="6" t="str">
        <f aca="false">IF(F1499=1,COUNTIF($F$2:F1499,1),"")</f>
        <v/>
      </c>
    </row>
    <row r="1500" customFormat="false" ht="15" hidden="false" customHeight="false" outlineLevel="0" collapsed="false">
      <c r="A1500" s="6" t="n">
        <v>11855.0555</v>
      </c>
      <c r="B1500" s="6" t="n">
        <v>1.81025641025641</v>
      </c>
      <c r="C1500" s="6" t="n">
        <v>82</v>
      </c>
      <c r="D1500" s="6" t="n">
        <v>-1</v>
      </c>
      <c r="E1500" s="6" t="n">
        <v>1.78827838827839</v>
      </c>
      <c r="F1500" s="6" t="n">
        <v>0</v>
      </c>
      <c r="G1500" s="6" t="n">
        <v>0.0234432234432236</v>
      </c>
      <c r="H1500" s="6" t="str">
        <f aca="false">IF(AND(A1500&gt;=Stimuli!$B$2,A1500&lt;=Stimuli!$C$2),Stimuli!$A$2,IF(AND(A1500&gt;=Stimuli!$B$3,A1500&lt;=Stimuli!$C$3),Stimuli!$A$3,IF(AND(A1500&gt;=Stimuli!$B$4,A1500&lt;=Stimuli!$C$4),Stimuli!$A$4,"")))</f>
        <v>01 Quiet baseline (60s)</v>
      </c>
      <c r="I1500" s="6" t="n">
        <f aca="false">(B1500-B1499)/((A1500-A1499)/1000)</f>
        <v>-0.562637362637304</v>
      </c>
      <c r="J1500" s="6" t="n">
        <f aca="false">IF(OR(B1500&lt;Rules!$B$2,B1500&gt;Rules!$B$3,ABS(I1500)&gt;Rules!$B$4,OR(B1501&lt;Rules!$B$2,B1501&gt;Rules!$B$3,ABS(I1501)&gt;Rules!$B$4)),1,0)</f>
        <v>0</v>
      </c>
      <c r="K1500" s="6" t="str">
        <f aca="false">IF(F1500=1,COUNTIF($F$2:F1500,1),"")</f>
        <v/>
      </c>
    </row>
    <row r="1501" customFormat="false" ht="15" hidden="false" customHeight="false" outlineLevel="0" collapsed="false">
      <c r="A1501" s="6" t="n">
        <v>11862.868</v>
      </c>
      <c r="B1501" s="6" t="n">
        <v>1.81172161172161</v>
      </c>
      <c r="C1501" s="6" t="n">
        <v>82</v>
      </c>
      <c r="D1501" s="6" t="n">
        <v>-1</v>
      </c>
      <c r="E1501" s="6" t="n">
        <v>1.78827838827839</v>
      </c>
      <c r="F1501" s="6" t="n">
        <v>0</v>
      </c>
      <c r="G1501" s="6" t="n">
        <v>0.0234432234432236</v>
      </c>
      <c r="H1501" s="6" t="str">
        <f aca="false">IF(AND(A1501&gt;=Stimuli!$B$2,A1501&lt;=Stimuli!$C$2),Stimuli!$A$2,IF(AND(A1501&gt;=Stimuli!$B$3,A1501&lt;=Stimuli!$C$3),Stimuli!$A$3,IF(AND(A1501&gt;=Stimuli!$B$4,A1501&lt;=Stimuli!$C$4),Stimuli!$A$4,"")))</f>
        <v>01 Quiet baseline (60s)</v>
      </c>
      <c r="I1501" s="6" t="n">
        <f aca="false">(B1501-B1500)/((A1501-A1500)/1000)</f>
        <v>0.187545787545844</v>
      </c>
      <c r="J1501" s="6" t="n">
        <f aca="false">IF(OR(B1501&lt;Rules!$B$2,B1501&gt;Rules!$B$3,ABS(I1501)&gt;Rules!$B$4,OR(B1502&lt;Rules!$B$2,B1502&gt;Rules!$B$3,ABS(I1502)&gt;Rules!$B$4)),1,0)</f>
        <v>0</v>
      </c>
      <c r="K1501" s="6" t="str">
        <f aca="false">IF(F1501=1,COUNTIF($F$2:F1501,1),"")</f>
        <v/>
      </c>
    </row>
    <row r="1502" customFormat="false" ht="15" hidden="false" customHeight="false" outlineLevel="0" collapsed="false">
      <c r="A1502" s="6" t="n">
        <v>11870.6805</v>
      </c>
      <c r="B1502" s="6" t="n">
        <v>1.81025641025641</v>
      </c>
      <c r="C1502" s="6" t="n">
        <v>82</v>
      </c>
      <c r="D1502" s="6" t="n">
        <v>-1</v>
      </c>
      <c r="E1502" s="6" t="n">
        <v>1.78681318681319</v>
      </c>
      <c r="F1502" s="6" t="n">
        <v>0</v>
      </c>
      <c r="G1502" s="6" t="n">
        <v>0.0234432234432236</v>
      </c>
      <c r="H1502" s="6" t="str">
        <f aca="false">IF(AND(A1502&gt;=Stimuli!$B$2,A1502&lt;=Stimuli!$C$2),Stimuli!$A$2,IF(AND(A1502&gt;=Stimuli!$B$3,A1502&lt;=Stimuli!$C$3),Stimuli!$A$3,IF(AND(A1502&gt;=Stimuli!$B$4,A1502&lt;=Stimuli!$C$4),Stimuli!$A$4,"")))</f>
        <v>01 Quiet baseline (60s)</v>
      </c>
      <c r="I1502" s="6" t="n">
        <f aca="false">(B1502-B1501)/((A1502-A1501)/1000)</f>
        <v>-0.187545787545844</v>
      </c>
      <c r="J1502" s="6" t="n">
        <f aca="false">IF(OR(B1502&lt;Rules!$B$2,B1502&gt;Rules!$B$3,ABS(I1502)&gt;Rules!$B$4,OR(B1503&lt;Rules!$B$2,B1503&gt;Rules!$B$3,ABS(I1503)&gt;Rules!$B$4)),1,0)</f>
        <v>0</v>
      </c>
      <c r="K1502" s="6" t="str">
        <f aca="false">IF(F1502=1,COUNTIF($F$2:F1502,1),"")</f>
        <v/>
      </c>
    </row>
    <row r="1503" customFormat="false" ht="15" hidden="false" customHeight="false" outlineLevel="0" collapsed="false">
      <c r="A1503" s="6" t="n">
        <v>11878.493</v>
      </c>
      <c r="B1503" s="6" t="n">
        <v>1.81172161172161</v>
      </c>
      <c r="C1503" s="6" t="n">
        <v>82</v>
      </c>
      <c r="D1503" s="6" t="n">
        <v>-1</v>
      </c>
      <c r="E1503" s="6" t="n">
        <v>1.78681318681319</v>
      </c>
      <c r="F1503" s="6" t="n">
        <v>0</v>
      </c>
      <c r="G1503" s="6" t="n">
        <v>0.0234432234432236</v>
      </c>
      <c r="H1503" s="6" t="str">
        <f aca="false">IF(AND(A1503&gt;=Stimuli!$B$2,A1503&lt;=Stimuli!$C$2),Stimuli!$A$2,IF(AND(A1503&gt;=Stimuli!$B$3,A1503&lt;=Stimuli!$C$3),Stimuli!$A$3,IF(AND(A1503&gt;=Stimuli!$B$4,A1503&lt;=Stimuli!$C$4),Stimuli!$A$4,"")))</f>
        <v>01 Quiet baseline (60s)</v>
      </c>
      <c r="I1503" s="6" t="n">
        <f aca="false">(B1503-B1502)/((A1503-A1502)/1000)</f>
        <v>0.187545787545844</v>
      </c>
      <c r="J1503" s="6" t="n">
        <f aca="false">IF(OR(B1503&lt;Rules!$B$2,B1503&gt;Rules!$B$3,ABS(I1503)&gt;Rules!$B$4,OR(B1504&lt;Rules!$B$2,B1504&gt;Rules!$B$3,ABS(I1504)&gt;Rules!$B$4)),1,0)</f>
        <v>0</v>
      </c>
      <c r="K1503" s="6" t="str">
        <f aca="false">IF(F1503=1,COUNTIF($F$2:F1503,1),"")</f>
        <v/>
      </c>
    </row>
    <row r="1504" customFormat="false" ht="15" hidden="false" customHeight="false" outlineLevel="0" collapsed="false">
      <c r="A1504" s="6" t="n">
        <v>11886.3055</v>
      </c>
      <c r="B1504" s="6" t="n">
        <v>1.81172161172161</v>
      </c>
      <c r="C1504" s="6" t="n">
        <v>82</v>
      </c>
      <c r="D1504" s="6" t="n">
        <v>-1</v>
      </c>
      <c r="E1504" s="6" t="n">
        <v>1.78681318681319</v>
      </c>
      <c r="F1504" s="6" t="n">
        <v>0</v>
      </c>
      <c r="G1504" s="6" t="n">
        <v>0.0234432234432236</v>
      </c>
      <c r="H1504" s="6" t="str">
        <f aca="false">IF(AND(A1504&gt;=Stimuli!$B$2,A1504&lt;=Stimuli!$C$2),Stimuli!$A$2,IF(AND(A1504&gt;=Stimuli!$B$3,A1504&lt;=Stimuli!$C$3),Stimuli!$A$3,IF(AND(A1504&gt;=Stimuli!$B$4,A1504&lt;=Stimuli!$C$4),Stimuli!$A$4,"")))</f>
        <v>01 Quiet baseline (60s)</v>
      </c>
      <c r="I1504" s="6" t="n">
        <f aca="false">(B1504-B1503)/((A1504-A1503)/1000)</f>
        <v>0</v>
      </c>
      <c r="J1504" s="6" t="n">
        <f aca="false">IF(OR(B1504&lt;Rules!$B$2,B1504&gt;Rules!$B$3,ABS(I1504)&gt;Rules!$B$4,OR(B1505&lt;Rules!$B$2,B1505&gt;Rules!$B$3,ABS(I1505)&gt;Rules!$B$4)),1,0)</f>
        <v>0</v>
      </c>
      <c r="K1504" s="6" t="str">
        <f aca="false">IF(F1504=1,COUNTIF($F$2:F1504,1),"")</f>
        <v/>
      </c>
    </row>
    <row r="1505" customFormat="false" ht="15" hidden="false" customHeight="false" outlineLevel="0" collapsed="false">
      <c r="A1505" s="6" t="n">
        <v>11894.118</v>
      </c>
      <c r="B1505" s="6" t="n">
        <v>1.80879120879121</v>
      </c>
      <c r="C1505" s="6" t="n">
        <v>82</v>
      </c>
      <c r="D1505" s="6" t="n">
        <v>-1</v>
      </c>
      <c r="E1505" s="6" t="n">
        <v>1.78681318681319</v>
      </c>
      <c r="F1505" s="6" t="n">
        <v>0</v>
      </c>
      <c r="G1505" s="6" t="n">
        <v>0.0234432234432236</v>
      </c>
      <c r="H1505" s="6" t="str">
        <f aca="false">IF(AND(A1505&gt;=Stimuli!$B$2,A1505&lt;=Stimuli!$C$2),Stimuli!$A$2,IF(AND(A1505&gt;=Stimuli!$B$3,A1505&lt;=Stimuli!$C$3),Stimuli!$A$3,IF(AND(A1505&gt;=Stimuli!$B$4,A1505&lt;=Stimuli!$C$4),Stimuli!$A$4,"")))</f>
        <v>01 Quiet baseline (60s)</v>
      </c>
      <c r="I1505" s="6" t="n">
        <f aca="false">(B1505-B1504)/((A1505-A1504)/1000)</f>
        <v>-0.375091575091574</v>
      </c>
      <c r="J1505" s="6" t="n">
        <f aca="false">IF(OR(B1505&lt;Rules!$B$2,B1505&gt;Rules!$B$3,ABS(I1505)&gt;Rules!$B$4,OR(B1506&lt;Rules!$B$2,B1506&gt;Rules!$B$3,ABS(I1506)&gt;Rules!$B$4)),1,0)</f>
        <v>0</v>
      </c>
      <c r="K1505" s="6" t="str">
        <f aca="false">IF(F1505=1,COUNTIF($F$2:F1505,1),"")</f>
        <v/>
      </c>
    </row>
    <row r="1506" customFormat="false" ht="15" hidden="false" customHeight="false" outlineLevel="0" collapsed="false">
      <c r="A1506" s="6" t="n">
        <v>11901.9305</v>
      </c>
      <c r="B1506" s="6" t="n">
        <v>1.81318681318681</v>
      </c>
      <c r="C1506" s="6" t="n">
        <v>82</v>
      </c>
      <c r="D1506" s="6" t="n">
        <v>-1</v>
      </c>
      <c r="E1506" s="6" t="n">
        <v>1.78681318681319</v>
      </c>
      <c r="F1506" s="6" t="n">
        <v>0</v>
      </c>
      <c r="G1506" s="6" t="n">
        <v>0.0234432234432236</v>
      </c>
      <c r="H1506" s="6" t="str">
        <f aca="false">IF(AND(A1506&gt;=Stimuli!$B$2,A1506&lt;=Stimuli!$C$2),Stimuli!$A$2,IF(AND(A1506&gt;=Stimuli!$B$3,A1506&lt;=Stimuli!$C$3),Stimuli!$A$3,IF(AND(A1506&gt;=Stimuli!$B$4,A1506&lt;=Stimuli!$C$4),Stimuli!$A$4,"")))</f>
        <v>01 Quiet baseline (60s)</v>
      </c>
      <c r="I1506" s="6" t="n">
        <f aca="false">(B1506-B1505)/((A1506-A1505)/1000)</f>
        <v>0.562637362637304</v>
      </c>
      <c r="J1506" s="6" t="n">
        <f aca="false">IF(OR(B1506&lt;Rules!$B$2,B1506&gt;Rules!$B$3,ABS(I1506)&gt;Rules!$B$4,OR(B1507&lt;Rules!$B$2,B1507&gt;Rules!$B$3,ABS(I1507)&gt;Rules!$B$4)),1,0)</f>
        <v>0</v>
      </c>
      <c r="K1506" s="6" t="str">
        <f aca="false">IF(F1506=1,COUNTIF($F$2:F1506,1),"")</f>
        <v/>
      </c>
    </row>
    <row r="1507" customFormat="false" ht="15" hidden="false" customHeight="false" outlineLevel="0" collapsed="false">
      <c r="A1507" s="6" t="n">
        <v>11909.743</v>
      </c>
      <c r="B1507" s="6" t="n">
        <v>1.80732600732601</v>
      </c>
      <c r="C1507" s="6" t="n">
        <v>82</v>
      </c>
      <c r="D1507" s="6" t="n">
        <v>-1</v>
      </c>
      <c r="E1507" s="6" t="n">
        <v>1.78681318681319</v>
      </c>
      <c r="F1507" s="6" t="n">
        <v>0</v>
      </c>
      <c r="G1507" s="6" t="n">
        <v>0.0234432234432236</v>
      </c>
      <c r="H1507" s="6" t="str">
        <f aca="false">IF(AND(A1507&gt;=Stimuli!$B$2,A1507&lt;=Stimuli!$C$2),Stimuli!$A$2,IF(AND(A1507&gt;=Stimuli!$B$3,A1507&lt;=Stimuli!$C$3),Stimuli!$A$3,IF(AND(A1507&gt;=Stimuli!$B$4,A1507&lt;=Stimuli!$C$4),Stimuli!$A$4,"")))</f>
        <v>01 Quiet baseline (60s)</v>
      </c>
      <c r="I1507" s="6" t="n">
        <f aca="false">(B1507-B1506)/((A1507-A1506)/1000)</f>
        <v>-0.750183150183034</v>
      </c>
      <c r="J1507" s="6" t="n">
        <f aca="false">IF(OR(B1507&lt;Rules!$B$2,B1507&gt;Rules!$B$3,ABS(I1507)&gt;Rules!$B$4,OR(B1508&lt;Rules!$B$2,B1508&gt;Rules!$B$3,ABS(I1508)&gt;Rules!$B$4)),1,0)</f>
        <v>0</v>
      </c>
      <c r="K1507" s="6" t="str">
        <f aca="false">IF(F1507=1,COUNTIF($F$2:F1507,1),"")</f>
        <v/>
      </c>
    </row>
    <row r="1508" customFormat="false" ht="15" hidden="false" customHeight="false" outlineLevel="0" collapsed="false">
      <c r="A1508" s="6" t="n">
        <v>11917.5555</v>
      </c>
      <c r="B1508" s="6" t="n">
        <v>1.81172161172161</v>
      </c>
      <c r="C1508" s="6" t="n">
        <v>82</v>
      </c>
      <c r="D1508" s="6" t="n">
        <v>-1</v>
      </c>
      <c r="E1508" s="6" t="n">
        <v>1.78681318681319</v>
      </c>
      <c r="F1508" s="6" t="n">
        <v>0</v>
      </c>
      <c r="G1508" s="6" t="n">
        <v>0.0234432234432236</v>
      </c>
      <c r="H1508" s="6" t="str">
        <f aca="false">IF(AND(A1508&gt;=Stimuli!$B$2,A1508&lt;=Stimuli!$C$2),Stimuli!$A$2,IF(AND(A1508&gt;=Stimuli!$B$3,A1508&lt;=Stimuli!$C$3),Stimuli!$A$3,IF(AND(A1508&gt;=Stimuli!$B$4,A1508&lt;=Stimuli!$C$4),Stimuli!$A$4,"")))</f>
        <v>01 Quiet baseline (60s)</v>
      </c>
      <c r="I1508" s="6" t="n">
        <f aca="false">(B1508-B1507)/((A1508-A1507)/1000)</f>
        <v>0.562637362637304</v>
      </c>
      <c r="J1508" s="6" t="n">
        <f aca="false">IF(OR(B1508&lt;Rules!$B$2,B1508&gt;Rules!$B$3,ABS(I1508)&gt;Rules!$B$4,OR(B1509&lt;Rules!$B$2,B1509&gt;Rules!$B$3,ABS(I1509)&gt;Rules!$B$4)),1,0)</f>
        <v>0</v>
      </c>
      <c r="K1508" s="6" t="str">
        <f aca="false">IF(F1508=1,COUNTIF($F$2:F1508,1),"")</f>
        <v/>
      </c>
    </row>
    <row r="1509" customFormat="false" ht="15" hidden="false" customHeight="false" outlineLevel="0" collapsed="false">
      <c r="A1509" s="6" t="n">
        <v>11925.368</v>
      </c>
      <c r="B1509" s="6" t="n">
        <v>1.80586080586081</v>
      </c>
      <c r="C1509" s="6" t="n">
        <v>82</v>
      </c>
      <c r="D1509" s="6" t="n">
        <v>-1</v>
      </c>
      <c r="E1509" s="6" t="n">
        <v>1.78681318681319</v>
      </c>
      <c r="F1509" s="6" t="n">
        <v>0</v>
      </c>
      <c r="G1509" s="6" t="n">
        <v>0.0234432234432236</v>
      </c>
      <c r="H1509" s="6" t="str">
        <f aca="false">IF(AND(A1509&gt;=Stimuli!$B$2,A1509&lt;=Stimuli!$C$2),Stimuli!$A$2,IF(AND(A1509&gt;=Stimuli!$B$3,A1509&lt;=Stimuli!$C$3),Stimuli!$A$3,IF(AND(A1509&gt;=Stimuli!$B$4,A1509&lt;=Stimuli!$C$4),Stimuli!$A$4,"")))</f>
        <v>01 Quiet baseline (60s)</v>
      </c>
      <c r="I1509" s="6" t="n">
        <f aca="false">(B1509-B1508)/((A1509-A1508)/1000)</f>
        <v>-0.750183150183148</v>
      </c>
      <c r="J1509" s="6" t="n">
        <f aca="false">IF(OR(B1509&lt;Rules!$B$2,B1509&gt;Rules!$B$3,ABS(I1509)&gt;Rules!$B$4,OR(B1510&lt;Rules!$B$2,B1510&gt;Rules!$B$3,ABS(I1510)&gt;Rules!$B$4)),1,0)</f>
        <v>0</v>
      </c>
      <c r="K1509" s="6" t="str">
        <f aca="false">IF(F1509=1,COUNTIF($F$2:F1509,1),"")</f>
        <v/>
      </c>
    </row>
    <row r="1510" customFormat="false" ht="15" hidden="false" customHeight="false" outlineLevel="0" collapsed="false">
      <c r="A1510" s="6" t="n">
        <v>11933.1805</v>
      </c>
      <c r="B1510" s="6" t="n">
        <v>1.81172161172161</v>
      </c>
      <c r="C1510" s="6" t="n">
        <v>82</v>
      </c>
      <c r="D1510" s="6" t="n">
        <v>-1</v>
      </c>
      <c r="E1510" s="6" t="n">
        <v>1.78681318681319</v>
      </c>
      <c r="F1510" s="6" t="n">
        <v>0</v>
      </c>
      <c r="G1510" s="6" t="n">
        <v>0.0234432234432236</v>
      </c>
      <c r="H1510" s="6" t="str">
        <f aca="false">IF(AND(A1510&gt;=Stimuli!$B$2,A1510&lt;=Stimuli!$C$2),Stimuli!$A$2,IF(AND(A1510&gt;=Stimuli!$B$3,A1510&lt;=Stimuli!$C$3),Stimuli!$A$3,IF(AND(A1510&gt;=Stimuli!$B$4,A1510&lt;=Stimuli!$C$4),Stimuli!$A$4,"")))</f>
        <v>01 Quiet baseline (60s)</v>
      </c>
      <c r="I1510" s="6" t="n">
        <f aca="false">(B1510-B1509)/((A1510-A1509)/1000)</f>
        <v>0.750183150183148</v>
      </c>
      <c r="J1510" s="6" t="n">
        <f aca="false">IF(OR(B1510&lt;Rules!$B$2,B1510&gt;Rules!$B$3,ABS(I1510)&gt;Rules!$B$4,OR(B1511&lt;Rules!$B$2,B1511&gt;Rules!$B$3,ABS(I1511)&gt;Rules!$B$4)),1,0)</f>
        <v>0</v>
      </c>
      <c r="K1510" s="6" t="str">
        <f aca="false">IF(F1510=1,COUNTIF($F$2:F1510,1),"")</f>
        <v/>
      </c>
    </row>
    <row r="1511" customFormat="false" ht="15" hidden="false" customHeight="false" outlineLevel="0" collapsed="false">
      <c r="A1511" s="6" t="n">
        <v>11940.993</v>
      </c>
      <c r="B1511" s="6" t="n">
        <v>1.80586080586081</v>
      </c>
      <c r="C1511" s="6" t="n">
        <v>82</v>
      </c>
      <c r="D1511" s="6" t="n">
        <v>-1</v>
      </c>
      <c r="E1511" s="6" t="n">
        <v>1.78681318681319</v>
      </c>
      <c r="F1511" s="6" t="n">
        <v>0</v>
      </c>
      <c r="G1511" s="6" t="n">
        <v>0.0234432234432236</v>
      </c>
      <c r="H1511" s="6" t="str">
        <f aca="false">IF(AND(A1511&gt;=Stimuli!$B$2,A1511&lt;=Stimuli!$C$2),Stimuli!$A$2,IF(AND(A1511&gt;=Stimuli!$B$3,A1511&lt;=Stimuli!$C$3),Stimuli!$A$3,IF(AND(A1511&gt;=Stimuli!$B$4,A1511&lt;=Stimuli!$C$4),Stimuli!$A$4,"")))</f>
        <v>01 Quiet baseline (60s)</v>
      </c>
      <c r="I1511" s="6" t="n">
        <f aca="false">(B1511-B1510)/((A1511-A1510)/1000)</f>
        <v>-0.750183150183148</v>
      </c>
      <c r="J1511" s="6" t="n">
        <f aca="false">IF(OR(B1511&lt;Rules!$B$2,B1511&gt;Rules!$B$3,ABS(I1511)&gt;Rules!$B$4,OR(B1512&lt;Rules!$B$2,B1512&gt;Rules!$B$3,ABS(I1512)&gt;Rules!$B$4)),1,0)</f>
        <v>0</v>
      </c>
      <c r="K1511" s="6" t="str">
        <f aca="false">IF(F1511=1,COUNTIF($F$2:F1511,1),"")</f>
        <v/>
      </c>
    </row>
    <row r="1512" customFormat="false" ht="15" hidden="false" customHeight="false" outlineLevel="0" collapsed="false">
      <c r="A1512" s="6" t="n">
        <v>11948.8055</v>
      </c>
      <c r="B1512" s="6" t="n">
        <v>1.81172161172161</v>
      </c>
      <c r="C1512" s="6" t="n">
        <v>82</v>
      </c>
      <c r="D1512" s="6" t="n">
        <v>-1</v>
      </c>
      <c r="E1512" s="6" t="n">
        <v>1.78681318681319</v>
      </c>
      <c r="F1512" s="6" t="n">
        <v>0</v>
      </c>
      <c r="G1512" s="6" t="n">
        <v>0.0234432234432236</v>
      </c>
      <c r="H1512" s="6" t="str">
        <f aca="false">IF(AND(A1512&gt;=Stimuli!$B$2,A1512&lt;=Stimuli!$C$2),Stimuli!$A$2,IF(AND(A1512&gt;=Stimuli!$B$3,A1512&lt;=Stimuli!$C$3),Stimuli!$A$3,IF(AND(A1512&gt;=Stimuli!$B$4,A1512&lt;=Stimuli!$C$4),Stimuli!$A$4,"")))</f>
        <v>01 Quiet baseline (60s)</v>
      </c>
      <c r="I1512" s="6" t="n">
        <f aca="false">(B1512-B1511)/((A1512-A1511)/1000)</f>
        <v>0.750183150183148</v>
      </c>
      <c r="J1512" s="6" t="n">
        <f aca="false">IF(OR(B1512&lt;Rules!$B$2,B1512&gt;Rules!$B$3,ABS(I1512)&gt;Rules!$B$4,OR(B1513&lt;Rules!$B$2,B1513&gt;Rules!$B$3,ABS(I1513)&gt;Rules!$B$4)),1,0)</f>
        <v>0</v>
      </c>
      <c r="K1512" s="6" t="str">
        <f aca="false">IF(F1512=1,COUNTIF($F$2:F1512,1),"")</f>
        <v/>
      </c>
    </row>
    <row r="1513" customFormat="false" ht="15" hidden="false" customHeight="false" outlineLevel="0" collapsed="false">
      <c r="A1513" s="6" t="n">
        <v>11956.618</v>
      </c>
      <c r="B1513" s="6" t="n">
        <v>1.8043956043956</v>
      </c>
      <c r="C1513" s="6" t="n">
        <v>82</v>
      </c>
      <c r="D1513" s="6" t="n">
        <v>-1</v>
      </c>
      <c r="E1513" s="6" t="n">
        <v>1.78681318681319</v>
      </c>
      <c r="F1513" s="6" t="n">
        <v>0</v>
      </c>
      <c r="G1513" s="6" t="n">
        <v>0.0234432234432236</v>
      </c>
      <c r="H1513" s="6" t="str">
        <f aca="false">IF(AND(A1513&gt;=Stimuli!$B$2,A1513&lt;=Stimuli!$C$2),Stimuli!$A$2,IF(AND(A1513&gt;=Stimuli!$B$3,A1513&lt;=Stimuli!$C$3),Stimuli!$A$3,IF(AND(A1513&gt;=Stimuli!$B$4,A1513&lt;=Stimuli!$C$4),Stimuli!$A$4,"")))</f>
        <v>01 Quiet baseline (60s)</v>
      </c>
      <c r="I1513" s="6" t="n">
        <f aca="false">(B1513-B1512)/((A1513-A1512)/1000)</f>
        <v>-0.93772893772902</v>
      </c>
      <c r="J1513" s="6" t="n">
        <f aca="false">IF(OR(B1513&lt;Rules!$B$2,B1513&gt;Rules!$B$3,ABS(I1513)&gt;Rules!$B$4,OR(B1514&lt;Rules!$B$2,B1514&gt;Rules!$B$3,ABS(I1514)&gt;Rules!$B$4)),1,0)</f>
        <v>0</v>
      </c>
      <c r="K1513" s="6" t="str">
        <f aca="false">IF(F1513=1,COUNTIF($F$2:F1513,1),"")</f>
        <v/>
      </c>
    </row>
    <row r="1514" customFormat="false" ht="15" hidden="false" customHeight="false" outlineLevel="0" collapsed="false">
      <c r="A1514" s="6" t="n">
        <v>11964.4305</v>
      </c>
      <c r="B1514" s="6" t="n">
        <v>1.81025641025641</v>
      </c>
      <c r="C1514" s="6" t="n">
        <v>82</v>
      </c>
      <c r="D1514" s="6" t="n">
        <v>-1</v>
      </c>
      <c r="E1514" s="6" t="n">
        <v>1.78681318681319</v>
      </c>
      <c r="F1514" s="6" t="n">
        <v>0</v>
      </c>
      <c r="G1514" s="6" t="n">
        <v>0.0234432234432236</v>
      </c>
      <c r="H1514" s="6" t="str">
        <f aca="false">IF(AND(A1514&gt;=Stimuli!$B$2,A1514&lt;=Stimuli!$C$2),Stimuli!$A$2,IF(AND(A1514&gt;=Stimuli!$B$3,A1514&lt;=Stimuli!$C$3),Stimuli!$A$3,IF(AND(A1514&gt;=Stimuli!$B$4,A1514&lt;=Stimuli!$C$4),Stimuli!$A$4,"")))</f>
        <v>01 Quiet baseline (60s)</v>
      </c>
      <c r="I1514" s="6" t="n">
        <f aca="false">(B1514-B1513)/((A1514-A1513)/1000)</f>
        <v>0.750183150183176</v>
      </c>
      <c r="J1514" s="6" t="n">
        <f aca="false">IF(OR(B1514&lt;Rules!$B$2,B1514&gt;Rules!$B$3,ABS(I1514)&gt;Rules!$B$4,OR(B1515&lt;Rules!$B$2,B1515&gt;Rules!$B$3,ABS(I1515)&gt;Rules!$B$4)),1,0)</f>
        <v>0</v>
      </c>
      <c r="K1514" s="6" t="str">
        <f aca="false">IF(F1514=1,COUNTIF($F$2:F1514,1),"")</f>
        <v/>
      </c>
    </row>
    <row r="1515" customFormat="false" ht="15" hidden="false" customHeight="false" outlineLevel="0" collapsed="false">
      <c r="A1515" s="6" t="n">
        <v>11972.243</v>
      </c>
      <c r="B1515" s="6" t="n">
        <v>1.8043956043956</v>
      </c>
      <c r="C1515" s="6" t="n">
        <v>82</v>
      </c>
      <c r="D1515" s="6" t="n">
        <v>-1</v>
      </c>
      <c r="E1515" s="6" t="n">
        <v>1.78681318681319</v>
      </c>
      <c r="F1515" s="6" t="n">
        <v>0</v>
      </c>
      <c r="G1515" s="6" t="n">
        <v>0.0234432234432236</v>
      </c>
      <c r="H1515" s="6" t="str">
        <f aca="false">IF(AND(A1515&gt;=Stimuli!$B$2,A1515&lt;=Stimuli!$C$2),Stimuli!$A$2,IF(AND(A1515&gt;=Stimuli!$B$3,A1515&lt;=Stimuli!$C$3),Stimuli!$A$3,IF(AND(A1515&gt;=Stimuli!$B$4,A1515&lt;=Stimuli!$C$4),Stimuli!$A$4,"")))</f>
        <v>01 Quiet baseline (60s)</v>
      </c>
      <c r="I1515" s="6" t="n">
        <f aca="false">(B1515-B1514)/((A1515-A1514)/1000)</f>
        <v>-0.750183150183176</v>
      </c>
      <c r="J1515" s="6" t="n">
        <f aca="false">IF(OR(B1515&lt;Rules!$B$2,B1515&gt;Rules!$B$3,ABS(I1515)&gt;Rules!$B$4,OR(B1516&lt;Rules!$B$2,B1516&gt;Rules!$B$3,ABS(I1516)&gt;Rules!$B$4)),1,0)</f>
        <v>0</v>
      </c>
      <c r="K1515" s="6" t="str">
        <f aca="false">IF(F1515=1,COUNTIF($F$2:F1515,1),"")</f>
        <v/>
      </c>
    </row>
    <row r="1516" customFormat="false" ht="15" hidden="false" customHeight="false" outlineLevel="0" collapsed="false">
      <c r="A1516" s="6" t="n">
        <v>11980.0555</v>
      </c>
      <c r="B1516" s="6" t="n">
        <v>1.80879120879121</v>
      </c>
      <c r="C1516" s="6" t="n">
        <v>82</v>
      </c>
      <c r="D1516" s="6" t="n">
        <v>-1</v>
      </c>
      <c r="E1516" s="6" t="n">
        <v>1.78681318681319</v>
      </c>
      <c r="F1516" s="6" t="n">
        <v>0</v>
      </c>
      <c r="G1516" s="6" t="n">
        <v>0.0234432234432236</v>
      </c>
      <c r="H1516" s="6" t="str">
        <f aca="false">IF(AND(A1516&gt;=Stimuli!$B$2,A1516&lt;=Stimuli!$C$2),Stimuli!$A$2,IF(AND(A1516&gt;=Stimuli!$B$3,A1516&lt;=Stimuli!$C$3),Stimuli!$A$3,IF(AND(A1516&gt;=Stimuli!$B$4,A1516&lt;=Stimuli!$C$4),Stimuli!$A$4,"")))</f>
        <v>01 Quiet baseline (60s)</v>
      </c>
      <c r="I1516" s="6" t="n">
        <f aca="false">(B1516-B1515)/((A1516-A1515)/1000)</f>
        <v>0.562637362637446</v>
      </c>
      <c r="J1516" s="6" t="n">
        <f aca="false">IF(OR(B1516&lt;Rules!$B$2,B1516&gt;Rules!$B$3,ABS(I1516)&gt;Rules!$B$4,OR(B1517&lt;Rules!$B$2,B1517&gt;Rules!$B$3,ABS(I1517)&gt;Rules!$B$4)),1,0)</f>
        <v>0</v>
      </c>
      <c r="K1516" s="6" t="str">
        <f aca="false">IF(F1516=1,COUNTIF($F$2:F1516,1),"")</f>
        <v/>
      </c>
    </row>
    <row r="1517" customFormat="false" ht="15" hidden="false" customHeight="false" outlineLevel="0" collapsed="false">
      <c r="A1517" s="6" t="n">
        <v>11987.868</v>
      </c>
      <c r="B1517" s="6" t="n">
        <v>1.80586080586081</v>
      </c>
      <c r="C1517" s="6" t="n">
        <v>82</v>
      </c>
      <c r="D1517" s="6" t="n">
        <v>-1</v>
      </c>
      <c r="E1517" s="6" t="n">
        <v>1.78681318681319</v>
      </c>
      <c r="F1517" s="6" t="n">
        <v>0</v>
      </c>
      <c r="G1517" s="6" t="n">
        <v>0.0234432234432236</v>
      </c>
      <c r="H1517" s="6" t="str">
        <f aca="false">IF(AND(A1517&gt;=Stimuli!$B$2,A1517&lt;=Stimuli!$C$2),Stimuli!$A$2,IF(AND(A1517&gt;=Stimuli!$B$3,A1517&lt;=Stimuli!$C$3),Stimuli!$A$3,IF(AND(A1517&gt;=Stimuli!$B$4,A1517&lt;=Stimuli!$C$4),Stimuli!$A$4,"")))</f>
        <v>01 Quiet baseline (60s)</v>
      </c>
      <c r="I1517" s="6" t="n">
        <f aca="false">(B1517-B1516)/((A1517-A1516)/1000)</f>
        <v>-0.375091575091574</v>
      </c>
      <c r="J1517" s="6" t="n">
        <f aca="false">IF(OR(B1517&lt;Rules!$B$2,B1517&gt;Rules!$B$3,ABS(I1517)&gt;Rules!$B$4,OR(B1518&lt;Rules!$B$2,B1518&gt;Rules!$B$3,ABS(I1518)&gt;Rules!$B$4)),1,0)</f>
        <v>0</v>
      </c>
      <c r="K1517" s="6" t="str">
        <f aca="false">IF(F1517=1,COUNTIF($F$2:F1517,1),"")</f>
        <v/>
      </c>
    </row>
    <row r="1518" customFormat="false" ht="15" hidden="false" customHeight="false" outlineLevel="0" collapsed="false">
      <c r="A1518" s="6" t="n">
        <v>11995.6805</v>
      </c>
      <c r="B1518" s="6" t="n">
        <v>1.80586080586081</v>
      </c>
      <c r="C1518" s="6" t="n">
        <v>82</v>
      </c>
      <c r="D1518" s="6" t="n">
        <v>-1</v>
      </c>
      <c r="E1518" s="6" t="n">
        <v>1.78681318681319</v>
      </c>
      <c r="F1518" s="6" t="n">
        <v>0</v>
      </c>
      <c r="G1518" s="6" t="n">
        <v>0.0234432234432236</v>
      </c>
      <c r="H1518" s="6" t="str">
        <f aca="false">IF(AND(A1518&gt;=Stimuli!$B$2,A1518&lt;=Stimuli!$C$2),Stimuli!$A$2,IF(AND(A1518&gt;=Stimuli!$B$3,A1518&lt;=Stimuli!$C$3),Stimuli!$A$3,IF(AND(A1518&gt;=Stimuli!$B$4,A1518&lt;=Stimuli!$C$4),Stimuli!$A$4,"")))</f>
        <v>01 Quiet baseline (60s)</v>
      </c>
      <c r="I1518" s="6" t="n">
        <f aca="false">(B1518-B1517)/((A1518-A1517)/1000)</f>
        <v>0</v>
      </c>
      <c r="J1518" s="6" t="n">
        <f aca="false">IF(OR(B1518&lt;Rules!$B$2,B1518&gt;Rules!$B$3,ABS(I1518)&gt;Rules!$B$4,OR(B1519&lt;Rules!$B$2,B1519&gt;Rules!$B$3,ABS(I1519)&gt;Rules!$B$4)),1,0)</f>
        <v>0</v>
      </c>
      <c r="K1518" s="6" t="str">
        <f aca="false">IF(F1518=1,COUNTIF($F$2:F1518,1),"")</f>
        <v/>
      </c>
    </row>
    <row r="1519" customFormat="false" ht="15" hidden="false" customHeight="false" outlineLevel="0" collapsed="false">
      <c r="A1519" s="6" t="n">
        <v>12003.493</v>
      </c>
      <c r="B1519" s="6" t="n">
        <v>1.80586080586081</v>
      </c>
      <c r="C1519" s="6" t="n">
        <v>82</v>
      </c>
      <c r="D1519" s="6" t="n">
        <v>-1</v>
      </c>
      <c r="E1519" s="6" t="n">
        <v>1.78681318681319</v>
      </c>
      <c r="F1519" s="6" t="n">
        <v>0</v>
      </c>
      <c r="G1519" s="6" t="n">
        <v>0.0234432234432236</v>
      </c>
      <c r="H1519" s="6" t="str">
        <f aca="false">IF(AND(A1519&gt;=Stimuli!$B$2,A1519&lt;=Stimuli!$C$2),Stimuli!$A$2,IF(AND(A1519&gt;=Stimuli!$B$3,A1519&lt;=Stimuli!$C$3),Stimuli!$A$3,IF(AND(A1519&gt;=Stimuli!$B$4,A1519&lt;=Stimuli!$C$4),Stimuli!$A$4,"")))</f>
        <v>01 Quiet baseline (60s)</v>
      </c>
      <c r="I1519" s="6" t="n">
        <f aca="false">(B1519-B1518)/((A1519-A1518)/1000)</f>
        <v>0</v>
      </c>
      <c r="J1519" s="6" t="n">
        <f aca="false">IF(OR(B1519&lt;Rules!$B$2,B1519&gt;Rules!$B$3,ABS(I1519)&gt;Rules!$B$4,OR(B1520&lt;Rules!$B$2,B1520&gt;Rules!$B$3,ABS(I1520)&gt;Rules!$B$4)),1,0)</f>
        <v>0</v>
      </c>
      <c r="K1519" s="6" t="str">
        <f aca="false">IF(F1519=1,COUNTIF($F$2:F1519,1),"")</f>
        <v/>
      </c>
    </row>
    <row r="1520" customFormat="false" ht="15" hidden="false" customHeight="false" outlineLevel="0" collapsed="false">
      <c r="A1520" s="6" t="n">
        <v>12011.3055</v>
      </c>
      <c r="B1520" s="6" t="n">
        <v>1.8043956043956</v>
      </c>
      <c r="C1520" s="6" t="n">
        <v>82</v>
      </c>
      <c r="D1520" s="6" t="n">
        <v>-1</v>
      </c>
      <c r="E1520" s="6" t="n">
        <v>1.78534798534799</v>
      </c>
      <c r="F1520" s="6" t="n">
        <v>0</v>
      </c>
      <c r="G1520" s="6" t="n">
        <v>0.0234432234432236</v>
      </c>
      <c r="H1520" s="6" t="str">
        <f aca="false">IF(AND(A1520&gt;=Stimuli!$B$2,A1520&lt;=Stimuli!$C$2),Stimuli!$A$2,IF(AND(A1520&gt;=Stimuli!$B$3,A1520&lt;=Stimuli!$C$3),Stimuli!$A$3,IF(AND(A1520&gt;=Stimuli!$B$4,A1520&lt;=Stimuli!$C$4),Stimuli!$A$4,"")))</f>
        <v>01 Quiet baseline (60s)</v>
      </c>
      <c r="I1520" s="6" t="n">
        <f aca="false">(B1520-B1519)/((A1520-A1519)/1000)</f>
        <v>-0.187545787545872</v>
      </c>
      <c r="J1520" s="6" t="n">
        <f aca="false">IF(OR(B1520&lt;Rules!$B$2,B1520&gt;Rules!$B$3,ABS(I1520)&gt;Rules!$B$4,OR(B1521&lt;Rules!$B$2,B1521&gt;Rules!$B$3,ABS(I1521)&gt;Rules!$B$4)),1,0)</f>
        <v>0</v>
      </c>
      <c r="K1520" s="6" t="str">
        <f aca="false">IF(F1520=1,COUNTIF($F$2:F1520,1),"")</f>
        <v/>
      </c>
    </row>
    <row r="1521" customFormat="false" ht="15" hidden="false" customHeight="false" outlineLevel="0" collapsed="false">
      <c r="A1521" s="6" t="n">
        <v>12019.118</v>
      </c>
      <c r="B1521" s="6" t="n">
        <v>1.80732600732601</v>
      </c>
      <c r="C1521" s="6" t="n">
        <v>82</v>
      </c>
      <c r="D1521" s="6" t="n">
        <v>-1</v>
      </c>
      <c r="E1521" s="6" t="n">
        <v>1.78534798534799</v>
      </c>
      <c r="F1521" s="6" t="n">
        <v>0</v>
      </c>
      <c r="G1521" s="6" t="n">
        <v>0.0234432234432236</v>
      </c>
      <c r="H1521" s="6" t="str">
        <f aca="false">IF(AND(A1521&gt;=Stimuli!$B$2,A1521&lt;=Stimuli!$C$2),Stimuli!$A$2,IF(AND(A1521&gt;=Stimuli!$B$3,A1521&lt;=Stimuli!$C$3),Stimuli!$A$3,IF(AND(A1521&gt;=Stimuli!$B$4,A1521&lt;=Stimuli!$C$4),Stimuli!$A$4,"")))</f>
        <v>01 Quiet baseline (60s)</v>
      </c>
      <c r="I1521" s="6" t="n">
        <f aca="false">(B1521-B1520)/((A1521-A1520)/1000)</f>
        <v>0.375091575091716</v>
      </c>
      <c r="J1521" s="6" t="n">
        <f aca="false">IF(OR(B1521&lt;Rules!$B$2,B1521&gt;Rules!$B$3,ABS(I1521)&gt;Rules!$B$4,OR(B1522&lt;Rules!$B$2,B1522&gt;Rules!$B$3,ABS(I1522)&gt;Rules!$B$4)),1,0)</f>
        <v>0</v>
      </c>
      <c r="K1521" s="6" t="str">
        <f aca="false">IF(F1521=1,COUNTIF($F$2:F1521,1),"")</f>
        <v/>
      </c>
    </row>
    <row r="1522" customFormat="false" ht="15" hidden="false" customHeight="false" outlineLevel="0" collapsed="false">
      <c r="A1522" s="6" t="n">
        <v>12026.9305</v>
      </c>
      <c r="B1522" s="6" t="n">
        <v>1.8029304029304</v>
      </c>
      <c r="C1522" s="6" t="n">
        <v>82</v>
      </c>
      <c r="D1522" s="6" t="n">
        <v>-1</v>
      </c>
      <c r="E1522" s="6" t="n">
        <v>1.78534798534799</v>
      </c>
      <c r="F1522" s="6" t="n">
        <v>0</v>
      </c>
      <c r="G1522" s="6" t="n">
        <v>0.0234432234432236</v>
      </c>
      <c r="H1522" s="6" t="str">
        <f aca="false">IF(AND(A1522&gt;=Stimuli!$B$2,A1522&lt;=Stimuli!$C$2),Stimuli!$A$2,IF(AND(A1522&gt;=Stimuli!$B$3,A1522&lt;=Stimuli!$C$3),Stimuli!$A$3,IF(AND(A1522&gt;=Stimuli!$B$4,A1522&lt;=Stimuli!$C$4),Stimuli!$A$4,"")))</f>
        <v>01 Quiet baseline (60s)</v>
      </c>
      <c r="I1522" s="6" t="n">
        <f aca="false">(B1522-B1521)/((A1522-A1521)/1000)</f>
        <v>-0.562637362637446</v>
      </c>
      <c r="J1522" s="6" t="n">
        <f aca="false">IF(OR(B1522&lt;Rules!$B$2,B1522&gt;Rules!$B$3,ABS(I1522)&gt;Rules!$B$4,OR(B1523&lt;Rules!$B$2,B1523&gt;Rules!$B$3,ABS(I1523)&gt;Rules!$B$4)),1,0)</f>
        <v>0</v>
      </c>
      <c r="K1522" s="6" t="str">
        <f aca="false">IF(F1522=1,COUNTIF($F$2:F1522,1),"")</f>
        <v/>
      </c>
    </row>
    <row r="1523" customFormat="false" ht="15" hidden="false" customHeight="false" outlineLevel="0" collapsed="false">
      <c r="A1523" s="6" t="n">
        <v>12034.743</v>
      </c>
      <c r="B1523" s="6" t="n">
        <v>1.80732600732601</v>
      </c>
      <c r="C1523" s="6" t="n">
        <v>82</v>
      </c>
      <c r="D1523" s="6" t="n">
        <v>-1</v>
      </c>
      <c r="E1523" s="6" t="n">
        <v>1.78534798534799</v>
      </c>
      <c r="F1523" s="6" t="n">
        <v>0</v>
      </c>
      <c r="G1523" s="6" t="n">
        <v>0.0234432234432236</v>
      </c>
      <c r="H1523" s="6" t="str">
        <f aca="false">IF(AND(A1523&gt;=Stimuli!$B$2,A1523&lt;=Stimuli!$C$2),Stimuli!$A$2,IF(AND(A1523&gt;=Stimuli!$B$3,A1523&lt;=Stimuli!$C$3),Stimuli!$A$3,IF(AND(A1523&gt;=Stimuli!$B$4,A1523&lt;=Stimuli!$C$4),Stimuli!$A$4,"")))</f>
        <v>01 Quiet baseline (60s)</v>
      </c>
      <c r="I1523" s="6" t="n">
        <f aca="false">(B1523-B1522)/((A1523-A1522)/1000)</f>
        <v>0.562637362637446</v>
      </c>
      <c r="J1523" s="6" t="n">
        <f aca="false">IF(OR(B1523&lt;Rules!$B$2,B1523&gt;Rules!$B$3,ABS(I1523)&gt;Rules!$B$4,OR(B1524&lt;Rules!$B$2,B1524&gt;Rules!$B$3,ABS(I1524)&gt;Rules!$B$4)),1,0)</f>
        <v>0</v>
      </c>
      <c r="K1523" s="6" t="str">
        <f aca="false">IF(F1523=1,COUNTIF($F$2:F1523,1),"")</f>
        <v/>
      </c>
    </row>
    <row r="1524" customFormat="false" ht="15" hidden="false" customHeight="false" outlineLevel="0" collapsed="false">
      <c r="A1524" s="6" t="n">
        <v>12042.5555</v>
      </c>
      <c r="B1524" s="6" t="n">
        <v>1.8014652014652</v>
      </c>
      <c r="C1524" s="6" t="n">
        <v>82</v>
      </c>
      <c r="D1524" s="6" t="n">
        <v>-1</v>
      </c>
      <c r="E1524" s="6" t="n">
        <v>1.78534798534799</v>
      </c>
      <c r="F1524" s="6" t="n">
        <v>0</v>
      </c>
      <c r="G1524" s="6" t="n">
        <v>0.0234432234432236</v>
      </c>
      <c r="H1524" s="6" t="str">
        <f aca="false">IF(AND(A1524&gt;=Stimuli!$B$2,A1524&lt;=Stimuli!$C$2),Stimuli!$A$2,IF(AND(A1524&gt;=Stimuli!$B$3,A1524&lt;=Stimuli!$C$3),Stimuli!$A$3,IF(AND(A1524&gt;=Stimuli!$B$4,A1524&lt;=Stimuli!$C$4),Stimuli!$A$4,"")))</f>
        <v>01 Quiet baseline (60s)</v>
      </c>
      <c r="I1524" s="6" t="n">
        <f aca="false">(B1524-B1523)/((A1524-A1523)/1000)</f>
        <v>-0.75018315018329</v>
      </c>
      <c r="J1524" s="6" t="n">
        <f aca="false">IF(OR(B1524&lt;Rules!$B$2,B1524&gt;Rules!$B$3,ABS(I1524)&gt;Rules!$B$4,OR(B1525&lt;Rules!$B$2,B1525&gt;Rules!$B$3,ABS(I1525)&gt;Rules!$B$4)),1,0)</f>
        <v>0</v>
      </c>
      <c r="K1524" s="6" t="str">
        <f aca="false">IF(F1524=1,COUNTIF($F$2:F1524,1),"")</f>
        <v/>
      </c>
    </row>
    <row r="1525" customFormat="false" ht="15" hidden="false" customHeight="false" outlineLevel="0" collapsed="false">
      <c r="A1525" s="6" t="n">
        <v>12050.368</v>
      </c>
      <c r="B1525" s="6" t="n">
        <v>1.80732600732601</v>
      </c>
      <c r="C1525" s="6" t="n">
        <v>82</v>
      </c>
      <c r="D1525" s="6" t="n">
        <v>-1</v>
      </c>
      <c r="E1525" s="6" t="n">
        <v>1.78534798534799</v>
      </c>
      <c r="F1525" s="6" t="n">
        <v>0</v>
      </c>
      <c r="G1525" s="6" t="n">
        <v>0.0234432234432236</v>
      </c>
      <c r="H1525" s="6" t="str">
        <f aca="false">IF(AND(A1525&gt;=Stimuli!$B$2,A1525&lt;=Stimuli!$C$2),Stimuli!$A$2,IF(AND(A1525&gt;=Stimuli!$B$3,A1525&lt;=Stimuli!$C$3),Stimuli!$A$3,IF(AND(A1525&gt;=Stimuli!$B$4,A1525&lt;=Stimuli!$C$4),Stimuli!$A$4,"")))</f>
        <v>01 Quiet baseline (60s)</v>
      </c>
      <c r="I1525" s="6" t="n">
        <f aca="false">(B1525-B1524)/((A1525-A1524)/1000)</f>
        <v>0.75018315018329</v>
      </c>
      <c r="J1525" s="6" t="n">
        <f aca="false">IF(OR(B1525&lt;Rules!$B$2,B1525&gt;Rules!$B$3,ABS(I1525)&gt;Rules!$B$4,OR(B1526&lt;Rules!$B$2,B1526&gt;Rules!$B$3,ABS(I1526)&gt;Rules!$B$4)),1,0)</f>
        <v>0</v>
      </c>
      <c r="K1525" s="6" t="str">
        <f aca="false">IF(F1525=1,COUNTIF($F$2:F1525,1),"")</f>
        <v/>
      </c>
    </row>
    <row r="1526" customFormat="false" ht="15" hidden="false" customHeight="false" outlineLevel="0" collapsed="false">
      <c r="A1526" s="6" t="n">
        <v>12058.1805</v>
      </c>
      <c r="B1526" s="6" t="n">
        <v>1.8</v>
      </c>
      <c r="C1526" s="6" t="n">
        <v>82</v>
      </c>
      <c r="D1526" s="6" t="n">
        <v>-1</v>
      </c>
      <c r="E1526" s="6" t="n">
        <v>1.78534798534799</v>
      </c>
      <c r="F1526" s="6" t="n">
        <v>0</v>
      </c>
      <c r="G1526" s="6" t="n">
        <v>0.0234432234432236</v>
      </c>
      <c r="H1526" s="6" t="str">
        <f aca="false">IF(AND(A1526&gt;=Stimuli!$B$2,A1526&lt;=Stimuli!$C$2),Stimuli!$A$2,IF(AND(A1526&gt;=Stimuli!$B$3,A1526&lt;=Stimuli!$C$3),Stimuli!$A$3,IF(AND(A1526&gt;=Stimuli!$B$4,A1526&lt;=Stimuli!$C$4),Stimuli!$A$4,"")))</f>
        <v>01 Quiet baseline (60s)</v>
      </c>
      <c r="I1526" s="6" t="n">
        <f aca="false">(B1526-B1525)/((A1526-A1525)/1000)</f>
        <v>-0.93772893772902</v>
      </c>
      <c r="J1526" s="6" t="n">
        <f aca="false">IF(OR(B1526&lt;Rules!$B$2,B1526&gt;Rules!$B$3,ABS(I1526)&gt;Rules!$B$4,OR(B1527&lt;Rules!$B$2,B1527&gt;Rules!$B$3,ABS(I1527)&gt;Rules!$B$4)),1,0)</f>
        <v>0</v>
      </c>
      <c r="K1526" s="6" t="str">
        <f aca="false">IF(F1526=1,COUNTIF($F$2:F1526,1),"")</f>
        <v/>
      </c>
    </row>
    <row r="1527" customFormat="false" ht="15" hidden="false" customHeight="false" outlineLevel="0" collapsed="false">
      <c r="A1527" s="6" t="n">
        <v>12065.993</v>
      </c>
      <c r="B1527" s="6" t="n">
        <v>1.80732600732601</v>
      </c>
      <c r="C1527" s="6" t="n">
        <v>82</v>
      </c>
      <c r="D1527" s="6" t="n">
        <v>-1</v>
      </c>
      <c r="E1527" s="6" t="n">
        <v>1.78534798534799</v>
      </c>
      <c r="F1527" s="6" t="n">
        <v>0</v>
      </c>
      <c r="G1527" s="6" t="n">
        <v>0.0234432234432236</v>
      </c>
      <c r="H1527" s="6" t="str">
        <f aca="false">IF(AND(A1527&gt;=Stimuli!$B$2,A1527&lt;=Stimuli!$C$2),Stimuli!$A$2,IF(AND(A1527&gt;=Stimuli!$B$3,A1527&lt;=Stimuli!$C$3),Stimuli!$A$3,IF(AND(A1527&gt;=Stimuli!$B$4,A1527&lt;=Stimuli!$C$4),Stimuli!$A$4,"")))</f>
        <v>01 Quiet baseline (60s)</v>
      </c>
      <c r="I1527" s="6" t="n">
        <f aca="false">(B1527-B1526)/((A1527-A1526)/1000)</f>
        <v>0.93772893772902</v>
      </c>
      <c r="J1527" s="6" t="n">
        <f aca="false">IF(OR(B1527&lt;Rules!$B$2,B1527&gt;Rules!$B$3,ABS(I1527)&gt;Rules!$B$4,OR(B1528&lt;Rules!$B$2,B1528&gt;Rules!$B$3,ABS(I1528)&gt;Rules!$B$4)),1,0)</f>
        <v>0</v>
      </c>
      <c r="K1527" s="6" t="str">
        <f aca="false">IF(F1527=1,COUNTIF($F$2:F1527,1),"")</f>
        <v/>
      </c>
    </row>
    <row r="1528" customFormat="false" ht="15" hidden="false" customHeight="false" outlineLevel="0" collapsed="false">
      <c r="A1528" s="6" t="n">
        <v>12073.8055</v>
      </c>
      <c r="B1528" s="6" t="n">
        <v>1.8</v>
      </c>
      <c r="C1528" s="6" t="n">
        <v>82</v>
      </c>
      <c r="D1528" s="6" t="n">
        <v>-1</v>
      </c>
      <c r="E1528" s="6" t="n">
        <v>1.78534798534799</v>
      </c>
      <c r="F1528" s="6" t="n">
        <v>0</v>
      </c>
      <c r="G1528" s="6" t="n">
        <v>0.0234432234432236</v>
      </c>
      <c r="H1528" s="6" t="str">
        <f aca="false">IF(AND(A1528&gt;=Stimuli!$B$2,A1528&lt;=Stimuli!$C$2),Stimuli!$A$2,IF(AND(A1528&gt;=Stimuli!$B$3,A1528&lt;=Stimuli!$C$3),Stimuli!$A$3,IF(AND(A1528&gt;=Stimuli!$B$4,A1528&lt;=Stimuli!$C$4),Stimuli!$A$4,"")))</f>
        <v>01 Quiet baseline (60s)</v>
      </c>
      <c r="I1528" s="6" t="n">
        <f aca="false">(B1528-B1527)/((A1528-A1527)/1000)</f>
        <v>-0.93772893772902</v>
      </c>
      <c r="J1528" s="6" t="n">
        <f aca="false">IF(OR(B1528&lt;Rules!$B$2,B1528&gt;Rules!$B$3,ABS(I1528)&gt;Rules!$B$4,OR(B1529&lt;Rules!$B$2,B1529&gt;Rules!$B$3,ABS(I1529)&gt;Rules!$B$4)),1,0)</f>
        <v>0</v>
      </c>
      <c r="K1528" s="6" t="str">
        <f aca="false">IF(F1528=1,COUNTIF($F$2:F1528,1),"")</f>
        <v/>
      </c>
    </row>
    <row r="1529" customFormat="false" ht="15" hidden="false" customHeight="false" outlineLevel="0" collapsed="false">
      <c r="A1529" s="6" t="n">
        <v>12081.618</v>
      </c>
      <c r="B1529" s="6" t="n">
        <v>1.80586080586081</v>
      </c>
      <c r="C1529" s="6" t="n">
        <v>82</v>
      </c>
      <c r="D1529" s="6" t="n">
        <v>-1</v>
      </c>
      <c r="E1529" s="6" t="n">
        <v>1.78534798534799</v>
      </c>
      <c r="F1529" s="6" t="n">
        <v>0</v>
      </c>
      <c r="G1529" s="6" t="n">
        <v>0.0234432234432236</v>
      </c>
      <c r="H1529" s="6" t="str">
        <f aca="false">IF(AND(A1529&gt;=Stimuli!$B$2,A1529&lt;=Stimuli!$C$2),Stimuli!$A$2,IF(AND(A1529&gt;=Stimuli!$B$3,A1529&lt;=Stimuli!$C$3),Stimuli!$A$3,IF(AND(A1529&gt;=Stimuli!$B$4,A1529&lt;=Stimuli!$C$4),Stimuli!$A$4,"")))</f>
        <v>01 Quiet baseline (60s)</v>
      </c>
      <c r="I1529" s="6" t="n">
        <f aca="false">(B1529-B1528)/((A1529-A1528)/1000)</f>
        <v>0.750183150183176</v>
      </c>
      <c r="J1529" s="6" t="n">
        <f aca="false">IF(OR(B1529&lt;Rules!$B$2,B1529&gt;Rules!$B$3,ABS(I1529)&gt;Rules!$B$4,OR(B1530&lt;Rules!$B$2,B1530&gt;Rules!$B$3,ABS(I1530)&gt;Rules!$B$4)),1,0)</f>
        <v>0</v>
      </c>
      <c r="K1529" s="6" t="str">
        <f aca="false">IF(F1529=1,COUNTIF($F$2:F1529,1),"")</f>
        <v/>
      </c>
    </row>
    <row r="1530" customFormat="false" ht="15" hidden="false" customHeight="false" outlineLevel="0" collapsed="false">
      <c r="A1530" s="6" t="n">
        <v>12089.4305</v>
      </c>
      <c r="B1530" s="6" t="n">
        <v>1.8</v>
      </c>
      <c r="C1530" s="6" t="n">
        <v>82</v>
      </c>
      <c r="D1530" s="6" t="n">
        <v>-1</v>
      </c>
      <c r="E1530" s="6" t="n">
        <v>1.78534798534799</v>
      </c>
      <c r="F1530" s="6" t="n">
        <v>0</v>
      </c>
      <c r="G1530" s="6" t="n">
        <v>0.0234432234432236</v>
      </c>
      <c r="H1530" s="6" t="str">
        <f aca="false">IF(AND(A1530&gt;=Stimuli!$B$2,A1530&lt;=Stimuli!$C$2),Stimuli!$A$2,IF(AND(A1530&gt;=Stimuli!$B$3,A1530&lt;=Stimuli!$C$3),Stimuli!$A$3,IF(AND(A1530&gt;=Stimuli!$B$4,A1530&lt;=Stimuli!$C$4),Stimuli!$A$4,"")))</f>
        <v>01 Quiet baseline (60s)</v>
      </c>
      <c r="I1530" s="6" t="n">
        <f aca="false">(B1530-B1529)/((A1530-A1529)/1000)</f>
        <v>-0.750183150183176</v>
      </c>
      <c r="J1530" s="6" t="n">
        <f aca="false">IF(OR(B1530&lt;Rules!$B$2,B1530&gt;Rules!$B$3,ABS(I1530)&gt;Rules!$B$4,OR(B1531&lt;Rules!$B$2,B1531&gt;Rules!$B$3,ABS(I1531)&gt;Rules!$B$4)),1,0)</f>
        <v>0</v>
      </c>
      <c r="K1530" s="6" t="str">
        <f aca="false">IF(F1530=1,COUNTIF($F$2:F1530,1),"")</f>
        <v/>
      </c>
    </row>
    <row r="1531" customFormat="false" ht="15" hidden="false" customHeight="false" outlineLevel="0" collapsed="false">
      <c r="A1531" s="6" t="n">
        <v>12097.243</v>
      </c>
      <c r="B1531" s="6" t="n">
        <v>1.8043956043956</v>
      </c>
      <c r="C1531" s="6" t="n">
        <v>82</v>
      </c>
      <c r="D1531" s="6" t="n">
        <v>-1</v>
      </c>
      <c r="E1531" s="6" t="n">
        <v>1.78534798534799</v>
      </c>
      <c r="F1531" s="6" t="n">
        <v>0</v>
      </c>
      <c r="G1531" s="6" t="n">
        <v>0.0234432234432236</v>
      </c>
      <c r="H1531" s="6" t="str">
        <f aca="false">IF(AND(A1531&gt;=Stimuli!$B$2,A1531&lt;=Stimuli!$C$2),Stimuli!$A$2,IF(AND(A1531&gt;=Stimuli!$B$3,A1531&lt;=Stimuli!$C$3),Stimuli!$A$3,IF(AND(A1531&gt;=Stimuli!$B$4,A1531&lt;=Stimuli!$C$4),Stimuli!$A$4,"")))</f>
        <v>01 Quiet baseline (60s)</v>
      </c>
      <c r="I1531" s="6" t="n">
        <f aca="false">(B1531-B1530)/((A1531-A1530)/1000)</f>
        <v>0.562637362637304</v>
      </c>
      <c r="J1531" s="6" t="n">
        <f aca="false">IF(OR(B1531&lt;Rules!$B$2,B1531&gt;Rules!$B$3,ABS(I1531)&gt;Rules!$B$4,OR(B1532&lt;Rules!$B$2,B1532&gt;Rules!$B$3,ABS(I1532)&gt;Rules!$B$4)),1,0)</f>
        <v>0</v>
      </c>
      <c r="K1531" s="6" t="str">
        <f aca="false">IF(F1531=1,COUNTIF($F$2:F1531,1),"")</f>
        <v/>
      </c>
    </row>
    <row r="1532" customFormat="false" ht="15" hidden="false" customHeight="false" outlineLevel="0" collapsed="false">
      <c r="A1532" s="6" t="n">
        <v>12105.0555</v>
      </c>
      <c r="B1532" s="6" t="n">
        <v>1.8</v>
      </c>
      <c r="C1532" s="6" t="n">
        <v>82</v>
      </c>
      <c r="D1532" s="6" t="n">
        <v>-1</v>
      </c>
      <c r="E1532" s="6" t="n">
        <v>1.78534798534799</v>
      </c>
      <c r="F1532" s="6" t="n">
        <v>0</v>
      </c>
      <c r="G1532" s="6" t="n">
        <v>0.0234432234432236</v>
      </c>
      <c r="H1532" s="6" t="str">
        <f aca="false">IF(AND(A1532&gt;=Stimuli!$B$2,A1532&lt;=Stimuli!$C$2),Stimuli!$A$2,IF(AND(A1532&gt;=Stimuli!$B$3,A1532&lt;=Stimuli!$C$3),Stimuli!$A$3,IF(AND(A1532&gt;=Stimuli!$B$4,A1532&lt;=Stimuli!$C$4),Stimuli!$A$4,"")))</f>
        <v>01 Quiet baseline (60s)</v>
      </c>
      <c r="I1532" s="6" t="n">
        <f aca="false">(B1532-B1531)/((A1532-A1531)/1000)</f>
        <v>-0.562637362637304</v>
      </c>
      <c r="J1532" s="6" t="n">
        <f aca="false">IF(OR(B1532&lt;Rules!$B$2,B1532&gt;Rules!$B$3,ABS(I1532)&gt;Rules!$B$4,OR(B1533&lt;Rules!$B$2,B1533&gt;Rules!$B$3,ABS(I1533)&gt;Rules!$B$4)),1,0)</f>
        <v>0</v>
      </c>
      <c r="K1532" s="6" t="str">
        <f aca="false">IF(F1532=1,COUNTIF($F$2:F1532,1),"")</f>
        <v/>
      </c>
    </row>
    <row r="1533" customFormat="false" ht="15" hidden="false" customHeight="false" outlineLevel="0" collapsed="false">
      <c r="A1533" s="6" t="n">
        <v>12112.868</v>
      </c>
      <c r="B1533" s="6" t="n">
        <v>1.8029304029304</v>
      </c>
      <c r="C1533" s="6" t="n">
        <v>82</v>
      </c>
      <c r="D1533" s="6" t="n">
        <v>-1</v>
      </c>
      <c r="E1533" s="6" t="n">
        <v>1.78534798534799</v>
      </c>
      <c r="F1533" s="6" t="n">
        <v>0</v>
      </c>
      <c r="G1533" s="6" t="n">
        <v>0.0234432234432236</v>
      </c>
      <c r="H1533" s="6" t="str">
        <f aca="false">IF(AND(A1533&gt;=Stimuli!$B$2,A1533&lt;=Stimuli!$C$2),Stimuli!$A$2,IF(AND(A1533&gt;=Stimuli!$B$3,A1533&lt;=Stimuli!$C$3),Stimuli!$A$3,IF(AND(A1533&gt;=Stimuli!$B$4,A1533&lt;=Stimuli!$C$4),Stimuli!$A$4,"")))</f>
        <v>01 Quiet baseline (60s)</v>
      </c>
      <c r="I1533" s="6" t="n">
        <f aca="false">(B1533-B1532)/((A1533-A1532)/1000)</f>
        <v>0.375091575091574</v>
      </c>
      <c r="J1533" s="6" t="n">
        <f aca="false">IF(OR(B1533&lt;Rules!$B$2,B1533&gt;Rules!$B$3,ABS(I1533)&gt;Rules!$B$4,OR(B1534&lt;Rules!$B$2,B1534&gt;Rules!$B$3,ABS(I1534)&gt;Rules!$B$4)),1,0)</f>
        <v>0</v>
      </c>
      <c r="K1533" s="6" t="str">
        <f aca="false">IF(F1533=1,COUNTIF($F$2:F1533,1),"")</f>
        <v/>
      </c>
    </row>
    <row r="1534" customFormat="false" ht="15" hidden="false" customHeight="false" outlineLevel="0" collapsed="false">
      <c r="A1534" s="6" t="n">
        <v>12120.6805</v>
      </c>
      <c r="B1534" s="6" t="n">
        <v>1.8014652014652</v>
      </c>
      <c r="C1534" s="6" t="n">
        <v>82</v>
      </c>
      <c r="D1534" s="6" t="n">
        <v>-1</v>
      </c>
      <c r="E1534" s="6" t="n">
        <v>1.78534798534799</v>
      </c>
      <c r="F1534" s="6" t="n">
        <v>0</v>
      </c>
      <c r="G1534" s="6" t="n">
        <v>0.0234432234432236</v>
      </c>
      <c r="H1534" s="6" t="str">
        <f aca="false">IF(AND(A1534&gt;=Stimuli!$B$2,A1534&lt;=Stimuli!$C$2),Stimuli!$A$2,IF(AND(A1534&gt;=Stimuli!$B$3,A1534&lt;=Stimuli!$C$3),Stimuli!$A$3,IF(AND(A1534&gt;=Stimuli!$B$4,A1534&lt;=Stimuli!$C$4),Stimuli!$A$4,"")))</f>
        <v>01 Quiet baseline (60s)</v>
      </c>
      <c r="I1534" s="6" t="n">
        <f aca="false">(B1534-B1533)/((A1534-A1533)/1000)</f>
        <v>-0.187545787545844</v>
      </c>
      <c r="J1534" s="6" t="n">
        <f aca="false">IF(OR(B1534&lt;Rules!$B$2,B1534&gt;Rules!$B$3,ABS(I1534)&gt;Rules!$B$4,OR(B1535&lt;Rules!$B$2,B1535&gt;Rules!$B$3,ABS(I1535)&gt;Rules!$B$4)),1,0)</f>
        <v>0</v>
      </c>
      <c r="K1534" s="6" t="str">
        <f aca="false">IF(F1534=1,COUNTIF($F$2:F1534,1),"")</f>
        <v/>
      </c>
    </row>
    <row r="1535" customFormat="false" ht="15" hidden="false" customHeight="false" outlineLevel="0" collapsed="false">
      <c r="A1535" s="6" t="n">
        <v>12128.493</v>
      </c>
      <c r="B1535" s="6" t="n">
        <v>1.8014652014652</v>
      </c>
      <c r="C1535" s="6" t="n">
        <v>82</v>
      </c>
      <c r="D1535" s="6" t="n">
        <v>-1</v>
      </c>
      <c r="E1535" s="6" t="n">
        <v>1.78534798534799</v>
      </c>
      <c r="F1535" s="6" t="n">
        <v>0</v>
      </c>
      <c r="G1535" s="6" t="n">
        <v>0.0234432234432236</v>
      </c>
      <c r="H1535" s="6" t="str">
        <f aca="false">IF(AND(A1535&gt;=Stimuli!$B$2,A1535&lt;=Stimuli!$C$2),Stimuli!$A$2,IF(AND(A1535&gt;=Stimuli!$B$3,A1535&lt;=Stimuli!$C$3),Stimuli!$A$3,IF(AND(A1535&gt;=Stimuli!$B$4,A1535&lt;=Stimuli!$C$4),Stimuli!$A$4,"")))</f>
        <v>01 Quiet baseline (60s)</v>
      </c>
      <c r="I1535" s="6" t="n">
        <f aca="false">(B1535-B1534)/((A1535-A1534)/1000)</f>
        <v>0</v>
      </c>
      <c r="J1535" s="6" t="n">
        <f aca="false">IF(OR(B1535&lt;Rules!$B$2,B1535&gt;Rules!$B$3,ABS(I1535)&gt;Rules!$B$4,OR(B1536&lt;Rules!$B$2,B1536&gt;Rules!$B$3,ABS(I1536)&gt;Rules!$B$4)),1,0)</f>
        <v>0</v>
      </c>
      <c r="K1535" s="6" t="str">
        <f aca="false">IF(F1535=1,COUNTIF($F$2:F1535,1),"")</f>
        <v/>
      </c>
    </row>
    <row r="1536" customFormat="false" ht="15" hidden="false" customHeight="false" outlineLevel="0" collapsed="false">
      <c r="A1536" s="6" t="n">
        <v>12136.3055</v>
      </c>
      <c r="B1536" s="6" t="n">
        <v>1.8014652014652</v>
      </c>
      <c r="C1536" s="6" t="n">
        <v>82</v>
      </c>
      <c r="D1536" s="6" t="n">
        <v>-1</v>
      </c>
      <c r="E1536" s="6" t="n">
        <v>1.78388278388278</v>
      </c>
      <c r="F1536" s="6" t="n">
        <v>0</v>
      </c>
      <c r="G1536" s="6" t="n">
        <v>0.0234432234432236</v>
      </c>
      <c r="H1536" s="6" t="str">
        <f aca="false">IF(AND(A1536&gt;=Stimuli!$B$2,A1536&lt;=Stimuli!$C$2),Stimuli!$A$2,IF(AND(A1536&gt;=Stimuli!$B$3,A1536&lt;=Stimuli!$C$3),Stimuli!$A$3,IF(AND(A1536&gt;=Stimuli!$B$4,A1536&lt;=Stimuli!$C$4),Stimuli!$A$4,"")))</f>
        <v>01 Quiet baseline (60s)</v>
      </c>
      <c r="I1536" s="6" t="n">
        <f aca="false">(B1536-B1535)/((A1536-A1535)/1000)</f>
        <v>0</v>
      </c>
      <c r="J1536" s="6" t="n">
        <f aca="false">IF(OR(B1536&lt;Rules!$B$2,B1536&gt;Rules!$B$3,ABS(I1536)&gt;Rules!$B$4,OR(B1537&lt;Rules!$B$2,B1537&gt;Rules!$B$3,ABS(I1537)&gt;Rules!$B$4)),1,0)</f>
        <v>0</v>
      </c>
      <c r="K1536" s="6" t="str">
        <f aca="false">IF(F1536=1,COUNTIF($F$2:F1536,1),"")</f>
        <v/>
      </c>
    </row>
    <row r="1537" customFormat="false" ht="15" hidden="false" customHeight="false" outlineLevel="0" collapsed="false">
      <c r="A1537" s="6" t="n">
        <v>12144.118</v>
      </c>
      <c r="B1537" s="6" t="n">
        <v>1.7985347985348</v>
      </c>
      <c r="C1537" s="6" t="n">
        <v>82</v>
      </c>
      <c r="D1537" s="6" t="n">
        <v>-1</v>
      </c>
      <c r="E1537" s="6" t="n">
        <v>1.78388278388278</v>
      </c>
      <c r="F1537" s="6" t="n">
        <v>0</v>
      </c>
      <c r="G1537" s="6" t="n">
        <v>0.0234432234432236</v>
      </c>
      <c r="H1537" s="6" t="str">
        <f aca="false">IF(AND(A1537&gt;=Stimuli!$B$2,A1537&lt;=Stimuli!$C$2),Stimuli!$A$2,IF(AND(A1537&gt;=Stimuli!$B$3,A1537&lt;=Stimuli!$C$3),Stimuli!$A$3,IF(AND(A1537&gt;=Stimuli!$B$4,A1537&lt;=Stimuli!$C$4),Stimuli!$A$4,"")))</f>
        <v>01 Quiet baseline (60s)</v>
      </c>
      <c r="I1537" s="6" t="n">
        <f aca="false">(B1537-B1536)/((A1537-A1536)/1000)</f>
        <v>-0.375091575091602</v>
      </c>
      <c r="J1537" s="6" t="n">
        <f aca="false">IF(OR(B1537&lt;Rules!$B$2,B1537&gt;Rules!$B$3,ABS(I1537)&gt;Rules!$B$4,OR(B1538&lt;Rules!$B$2,B1538&gt;Rules!$B$3,ABS(I1538)&gt;Rules!$B$4)),1,0)</f>
        <v>0</v>
      </c>
      <c r="K1537" s="6" t="str">
        <f aca="false">IF(F1537=1,COUNTIF($F$2:F1537,1),"")</f>
        <v/>
      </c>
    </row>
    <row r="1538" customFormat="false" ht="15" hidden="false" customHeight="false" outlineLevel="0" collapsed="false">
      <c r="A1538" s="6" t="n">
        <v>12151.9305</v>
      </c>
      <c r="B1538" s="6" t="n">
        <v>1.8029304029304</v>
      </c>
      <c r="C1538" s="6" t="n">
        <v>82</v>
      </c>
      <c r="D1538" s="6" t="n">
        <v>-1</v>
      </c>
      <c r="E1538" s="6" t="n">
        <v>1.78388278388278</v>
      </c>
      <c r="F1538" s="6" t="n">
        <v>0</v>
      </c>
      <c r="G1538" s="6" t="n">
        <v>0.0234432234432236</v>
      </c>
      <c r="H1538" s="6" t="str">
        <f aca="false">IF(AND(A1538&gt;=Stimuli!$B$2,A1538&lt;=Stimuli!$C$2),Stimuli!$A$2,IF(AND(A1538&gt;=Stimuli!$B$3,A1538&lt;=Stimuli!$C$3),Stimuli!$A$3,IF(AND(A1538&gt;=Stimuli!$B$4,A1538&lt;=Stimuli!$C$4),Stimuli!$A$4,"")))</f>
        <v>01 Quiet baseline (60s)</v>
      </c>
      <c r="I1538" s="6" t="n">
        <f aca="false">(B1538-B1537)/((A1538-A1537)/1000)</f>
        <v>0.562637362637446</v>
      </c>
      <c r="J1538" s="6" t="n">
        <f aca="false">IF(OR(B1538&lt;Rules!$B$2,B1538&gt;Rules!$B$3,ABS(I1538)&gt;Rules!$B$4,OR(B1539&lt;Rules!$B$2,B1539&gt;Rules!$B$3,ABS(I1539)&gt;Rules!$B$4)),1,0)</f>
        <v>0</v>
      </c>
      <c r="K1538" s="6" t="str">
        <f aca="false">IF(F1538=1,COUNTIF($F$2:F1538,1),"")</f>
        <v/>
      </c>
    </row>
    <row r="1539" customFormat="false" ht="15" hidden="false" customHeight="false" outlineLevel="0" collapsed="false">
      <c r="A1539" s="6" t="n">
        <v>12159.743</v>
      </c>
      <c r="B1539" s="6" t="n">
        <v>1.7970695970696</v>
      </c>
      <c r="C1539" s="6" t="n">
        <v>82</v>
      </c>
      <c r="D1539" s="6" t="n">
        <v>-1</v>
      </c>
      <c r="E1539" s="6" t="n">
        <v>1.78388278388278</v>
      </c>
      <c r="F1539" s="6" t="n">
        <v>0</v>
      </c>
      <c r="G1539" s="6" t="n">
        <v>0.0234432234432236</v>
      </c>
      <c r="H1539" s="6" t="str">
        <f aca="false">IF(AND(A1539&gt;=Stimuli!$B$2,A1539&lt;=Stimuli!$C$2),Stimuli!$A$2,IF(AND(A1539&gt;=Stimuli!$B$3,A1539&lt;=Stimuli!$C$3),Stimuli!$A$3,IF(AND(A1539&gt;=Stimuli!$B$4,A1539&lt;=Stimuli!$C$4),Stimuli!$A$4,"")))</f>
        <v>01 Quiet baseline (60s)</v>
      </c>
      <c r="I1539" s="6" t="n">
        <f aca="false">(B1539-B1538)/((A1539-A1538)/1000)</f>
        <v>-0.750183150183176</v>
      </c>
      <c r="J1539" s="6" t="n">
        <f aca="false">IF(OR(B1539&lt;Rules!$B$2,B1539&gt;Rules!$B$3,ABS(I1539)&gt;Rules!$B$4,OR(B1540&lt;Rules!$B$2,B1540&gt;Rules!$B$3,ABS(I1540)&gt;Rules!$B$4)),1,0)</f>
        <v>0</v>
      </c>
      <c r="K1539" s="6" t="str">
        <f aca="false">IF(F1539=1,COUNTIF($F$2:F1539,1),"")</f>
        <v/>
      </c>
    </row>
    <row r="1540" customFormat="false" ht="15" hidden="false" customHeight="false" outlineLevel="0" collapsed="false">
      <c r="A1540" s="6" t="n">
        <v>12167.5555</v>
      </c>
      <c r="B1540" s="6" t="n">
        <v>1.8029304029304</v>
      </c>
      <c r="C1540" s="6" t="n">
        <v>82</v>
      </c>
      <c r="D1540" s="6" t="n">
        <v>-1</v>
      </c>
      <c r="E1540" s="6" t="n">
        <v>1.78388278388278</v>
      </c>
      <c r="F1540" s="6" t="n">
        <v>0</v>
      </c>
      <c r="G1540" s="6" t="n">
        <v>0.0234432234432236</v>
      </c>
      <c r="H1540" s="6" t="str">
        <f aca="false">IF(AND(A1540&gt;=Stimuli!$B$2,A1540&lt;=Stimuli!$C$2),Stimuli!$A$2,IF(AND(A1540&gt;=Stimuli!$B$3,A1540&lt;=Stimuli!$C$3),Stimuli!$A$3,IF(AND(A1540&gt;=Stimuli!$B$4,A1540&lt;=Stimuli!$C$4),Stimuli!$A$4,"")))</f>
        <v>01 Quiet baseline (60s)</v>
      </c>
      <c r="I1540" s="6" t="n">
        <f aca="false">(B1540-B1539)/((A1540-A1539)/1000)</f>
        <v>0.750183150183176</v>
      </c>
      <c r="J1540" s="6" t="n">
        <f aca="false">IF(OR(B1540&lt;Rules!$B$2,B1540&gt;Rules!$B$3,ABS(I1540)&gt;Rules!$B$4,OR(B1541&lt;Rules!$B$2,B1541&gt;Rules!$B$3,ABS(I1541)&gt;Rules!$B$4)),1,0)</f>
        <v>0</v>
      </c>
      <c r="K1540" s="6" t="str">
        <f aca="false">IF(F1540=1,COUNTIF($F$2:F1540,1),"")</f>
        <v/>
      </c>
    </row>
    <row r="1541" customFormat="false" ht="15" hidden="false" customHeight="false" outlineLevel="0" collapsed="false">
      <c r="A1541" s="6" t="n">
        <v>12175.368</v>
      </c>
      <c r="B1541" s="6" t="n">
        <v>1.7956043956044</v>
      </c>
      <c r="C1541" s="6" t="n">
        <v>82</v>
      </c>
      <c r="D1541" s="6" t="n">
        <v>-1</v>
      </c>
      <c r="E1541" s="6" t="n">
        <v>1.78388278388278</v>
      </c>
      <c r="F1541" s="6" t="n">
        <v>0</v>
      </c>
      <c r="G1541" s="6" t="n">
        <v>0.0234432234432236</v>
      </c>
      <c r="H1541" s="6" t="str">
        <f aca="false">IF(AND(A1541&gt;=Stimuli!$B$2,A1541&lt;=Stimuli!$C$2),Stimuli!$A$2,IF(AND(A1541&gt;=Stimuli!$B$3,A1541&lt;=Stimuli!$C$3),Stimuli!$A$3,IF(AND(A1541&gt;=Stimuli!$B$4,A1541&lt;=Stimuli!$C$4),Stimuli!$A$4,"")))</f>
        <v>01 Quiet baseline (60s)</v>
      </c>
      <c r="I1541" s="6" t="n">
        <f aca="false">(B1541-B1540)/((A1541-A1540)/1000)</f>
        <v>-0.93772893772902</v>
      </c>
      <c r="J1541" s="6" t="n">
        <f aca="false">IF(OR(B1541&lt;Rules!$B$2,B1541&gt;Rules!$B$3,ABS(I1541)&gt;Rules!$B$4,OR(B1542&lt;Rules!$B$2,B1542&gt;Rules!$B$3,ABS(I1542)&gt;Rules!$B$4)),1,0)</f>
        <v>0</v>
      </c>
      <c r="K1541" s="6" t="str">
        <f aca="false">IF(F1541=1,COUNTIF($F$2:F1541,1),"")</f>
        <v/>
      </c>
    </row>
    <row r="1542" customFormat="false" ht="15" hidden="false" customHeight="false" outlineLevel="0" collapsed="false">
      <c r="A1542" s="6" t="n">
        <v>12183.1805</v>
      </c>
      <c r="B1542" s="6" t="n">
        <v>1.8029304029304</v>
      </c>
      <c r="C1542" s="6" t="n">
        <v>82</v>
      </c>
      <c r="D1542" s="6" t="n">
        <v>-1</v>
      </c>
      <c r="E1542" s="6" t="n">
        <v>1.78388278388278</v>
      </c>
      <c r="F1542" s="6" t="n">
        <v>0</v>
      </c>
      <c r="G1542" s="6" t="n">
        <v>0.0234432234432236</v>
      </c>
      <c r="H1542" s="6" t="str">
        <f aca="false">IF(AND(A1542&gt;=Stimuli!$B$2,A1542&lt;=Stimuli!$C$2),Stimuli!$A$2,IF(AND(A1542&gt;=Stimuli!$B$3,A1542&lt;=Stimuli!$C$3),Stimuli!$A$3,IF(AND(A1542&gt;=Stimuli!$B$4,A1542&lt;=Stimuli!$C$4),Stimuli!$A$4,"")))</f>
        <v>01 Quiet baseline (60s)</v>
      </c>
      <c r="I1542" s="6" t="n">
        <f aca="false">(B1542-B1541)/((A1542-A1541)/1000)</f>
        <v>0.93772893772902</v>
      </c>
      <c r="J1542" s="6" t="n">
        <f aca="false">IF(OR(B1542&lt;Rules!$B$2,B1542&gt;Rules!$B$3,ABS(I1542)&gt;Rules!$B$4,OR(B1543&lt;Rules!$B$2,B1543&gt;Rules!$B$3,ABS(I1543)&gt;Rules!$B$4)),1,0)</f>
        <v>0</v>
      </c>
      <c r="K1542" s="6" t="str">
        <f aca="false">IF(F1542=1,COUNTIF($F$2:F1542,1),"")</f>
        <v/>
      </c>
    </row>
    <row r="1543" customFormat="false" ht="15" hidden="false" customHeight="false" outlineLevel="0" collapsed="false">
      <c r="A1543" s="6" t="n">
        <v>12190.993</v>
      </c>
      <c r="B1543" s="6" t="n">
        <v>1.79413919413919</v>
      </c>
      <c r="C1543" s="6" t="n">
        <v>82</v>
      </c>
      <c r="D1543" s="6" t="n">
        <v>-1</v>
      </c>
      <c r="E1543" s="6" t="n">
        <v>1.78388278388278</v>
      </c>
      <c r="F1543" s="6" t="n">
        <v>0</v>
      </c>
      <c r="G1543" s="6" t="n">
        <v>0.0234432234432236</v>
      </c>
      <c r="H1543" s="6" t="str">
        <f aca="false">IF(AND(A1543&gt;=Stimuli!$B$2,A1543&lt;=Stimuli!$C$2),Stimuli!$A$2,IF(AND(A1543&gt;=Stimuli!$B$3,A1543&lt;=Stimuli!$C$3),Stimuli!$A$3,IF(AND(A1543&gt;=Stimuli!$B$4,A1543&lt;=Stimuli!$C$4),Stimuli!$A$4,"")))</f>
        <v>01 Quiet baseline (60s)</v>
      </c>
      <c r="I1543" s="6" t="n">
        <f aca="false">(B1543-B1542)/((A1543-A1542)/1000)</f>
        <v>-1.12527472527475</v>
      </c>
      <c r="J1543" s="6" t="n">
        <f aca="false">IF(OR(B1543&lt;Rules!$B$2,B1543&gt;Rules!$B$3,ABS(I1543)&gt;Rules!$B$4,OR(B1544&lt;Rules!$B$2,B1544&gt;Rules!$B$3,ABS(I1544)&gt;Rules!$B$4)),1,0)</f>
        <v>0</v>
      </c>
      <c r="K1543" s="6" t="str">
        <f aca="false">IF(F1543=1,COUNTIF($F$2:F1543,1),"")</f>
        <v/>
      </c>
    </row>
    <row r="1544" customFormat="false" ht="15" hidden="false" customHeight="false" outlineLevel="0" collapsed="false">
      <c r="A1544" s="6" t="n">
        <v>12198.8055</v>
      </c>
      <c r="B1544" s="6" t="n">
        <v>1.8014652014652</v>
      </c>
      <c r="C1544" s="6" t="n">
        <v>82</v>
      </c>
      <c r="D1544" s="6" t="n">
        <v>-1</v>
      </c>
      <c r="E1544" s="6" t="n">
        <v>1.78388278388278</v>
      </c>
      <c r="F1544" s="6" t="n">
        <v>0</v>
      </c>
      <c r="G1544" s="6" t="n">
        <v>0.0234432234432236</v>
      </c>
      <c r="H1544" s="6" t="str">
        <f aca="false">IF(AND(A1544&gt;=Stimuli!$B$2,A1544&lt;=Stimuli!$C$2),Stimuli!$A$2,IF(AND(A1544&gt;=Stimuli!$B$3,A1544&lt;=Stimuli!$C$3),Stimuli!$A$3,IF(AND(A1544&gt;=Stimuli!$B$4,A1544&lt;=Stimuli!$C$4),Stimuli!$A$4,"")))</f>
        <v>01 Quiet baseline (60s)</v>
      </c>
      <c r="I1544" s="6" t="n">
        <f aca="false">(B1544-B1543)/((A1544-A1543)/1000)</f>
        <v>0.937728937728906</v>
      </c>
      <c r="J1544" s="6" t="n">
        <f aca="false">IF(OR(B1544&lt;Rules!$B$2,B1544&gt;Rules!$B$3,ABS(I1544)&gt;Rules!$B$4,OR(B1545&lt;Rules!$B$2,B1545&gt;Rules!$B$3,ABS(I1545)&gt;Rules!$B$4)),1,0)</f>
        <v>0</v>
      </c>
      <c r="K1544" s="6" t="str">
        <f aca="false">IF(F1544=1,COUNTIF($F$2:F1544,1),"")</f>
        <v/>
      </c>
    </row>
    <row r="1545" customFormat="false" ht="15" hidden="false" customHeight="false" outlineLevel="0" collapsed="false">
      <c r="A1545" s="6" t="n">
        <v>12206.618</v>
      </c>
      <c r="B1545" s="6" t="n">
        <v>1.79413919413919</v>
      </c>
      <c r="C1545" s="6" t="n">
        <v>82</v>
      </c>
      <c r="D1545" s="6" t="n">
        <v>-1</v>
      </c>
      <c r="E1545" s="6" t="n">
        <v>1.78388278388278</v>
      </c>
      <c r="F1545" s="6" t="n">
        <v>0</v>
      </c>
      <c r="G1545" s="6" t="n">
        <v>0.0234432234432236</v>
      </c>
      <c r="H1545" s="6" t="str">
        <f aca="false">IF(AND(A1545&gt;=Stimuli!$B$2,A1545&lt;=Stimuli!$C$2),Stimuli!$A$2,IF(AND(A1545&gt;=Stimuli!$B$3,A1545&lt;=Stimuli!$C$3),Stimuli!$A$3,IF(AND(A1545&gt;=Stimuli!$B$4,A1545&lt;=Stimuli!$C$4),Stimuli!$A$4,"")))</f>
        <v>01 Quiet baseline (60s)</v>
      </c>
      <c r="I1545" s="6" t="n">
        <f aca="false">(B1545-B1544)/((A1545-A1544)/1000)</f>
        <v>-0.937728937728906</v>
      </c>
      <c r="J1545" s="6" t="n">
        <f aca="false">IF(OR(B1545&lt;Rules!$B$2,B1545&gt;Rules!$B$3,ABS(I1545)&gt;Rules!$B$4,OR(B1546&lt;Rules!$B$2,B1546&gt;Rules!$B$3,ABS(I1546)&gt;Rules!$B$4)),1,0)</f>
        <v>0</v>
      </c>
      <c r="K1545" s="6" t="str">
        <f aca="false">IF(F1545=1,COUNTIF($F$2:F1545,1),"")</f>
        <v/>
      </c>
    </row>
    <row r="1546" customFormat="false" ht="15" hidden="false" customHeight="false" outlineLevel="0" collapsed="false">
      <c r="A1546" s="6" t="n">
        <v>12214.4305</v>
      </c>
      <c r="B1546" s="6" t="n">
        <v>1.8</v>
      </c>
      <c r="C1546" s="6" t="n">
        <v>82</v>
      </c>
      <c r="D1546" s="6" t="n">
        <v>-1</v>
      </c>
      <c r="E1546" s="6" t="n">
        <v>1.78388278388278</v>
      </c>
      <c r="F1546" s="6" t="n">
        <v>0</v>
      </c>
      <c r="G1546" s="6" t="n">
        <v>0.0234432234432236</v>
      </c>
      <c r="H1546" s="6" t="str">
        <f aca="false">IF(AND(A1546&gt;=Stimuli!$B$2,A1546&lt;=Stimuli!$C$2),Stimuli!$A$2,IF(AND(A1546&gt;=Stimuli!$B$3,A1546&lt;=Stimuli!$C$3),Stimuli!$A$3,IF(AND(A1546&gt;=Stimuli!$B$4,A1546&lt;=Stimuli!$C$4),Stimuli!$A$4,"")))</f>
        <v>01 Quiet baseline (60s)</v>
      </c>
      <c r="I1546" s="6" t="n">
        <f aca="false">(B1546-B1545)/((A1546-A1545)/1000)</f>
        <v>0.750183150183176</v>
      </c>
      <c r="J1546" s="6" t="n">
        <f aca="false">IF(OR(B1546&lt;Rules!$B$2,B1546&gt;Rules!$B$3,ABS(I1546)&gt;Rules!$B$4,OR(B1547&lt;Rules!$B$2,B1547&gt;Rules!$B$3,ABS(I1547)&gt;Rules!$B$4)),1,0)</f>
        <v>0</v>
      </c>
      <c r="K1546" s="6" t="str">
        <f aca="false">IF(F1546=1,COUNTIF($F$2:F1546,1),"")</f>
        <v/>
      </c>
    </row>
    <row r="1547" customFormat="false" ht="15" hidden="false" customHeight="false" outlineLevel="0" collapsed="false">
      <c r="A1547" s="6" t="n">
        <v>12222.243</v>
      </c>
      <c r="B1547" s="6" t="n">
        <v>1.79413919413919</v>
      </c>
      <c r="C1547" s="6" t="n">
        <v>76</v>
      </c>
      <c r="D1547" s="6" t="n">
        <v>781.25</v>
      </c>
      <c r="E1547" s="6" t="n">
        <v>1.78388278388278</v>
      </c>
      <c r="F1547" s="6" t="n">
        <v>0</v>
      </c>
      <c r="G1547" s="6" t="n">
        <v>0.0234432234432236</v>
      </c>
      <c r="H1547" s="6" t="str">
        <f aca="false">IF(AND(A1547&gt;=Stimuli!$B$2,A1547&lt;=Stimuli!$C$2),Stimuli!$A$2,IF(AND(A1547&gt;=Stimuli!$B$3,A1547&lt;=Stimuli!$C$3),Stimuli!$A$3,IF(AND(A1547&gt;=Stimuli!$B$4,A1547&lt;=Stimuli!$C$4),Stimuli!$A$4,"")))</f>
        <v>01 Quiet baseline (60s)</v>
      </c>
      <c r="I1547" s="6" t="n">
        <f aca="false">(B1547-B1546)/((A1547-A1546)/1000)</f>
        <v>-0.750183150183176</v>
      </c>
      <c r="J1547" s="6" t="n">
        <f aca="false">IF(OR(B1547&lt;Rules!$B$2,B1547&gt;Rules!$B$3,ABS(I1547)&gt;Rules!$B$4,OR(B1548&lt;Rules!$B$2,B1548&gt;Rules!$B$3,ABS(I1548)&gt;Rules!$B$4)),1,0)</f>
        <v>0</v>
      </c>
      <c r="K1547" s="6" t="str">
        <f aca="false">IF(F1547=1,COUNTIF($F$2:F1547,1),"")</f>
        <v/>
      </c>
    </row>
    <row r="1548" customFormat="false" ht="15" hidden="false" customHeight="false" outlineLevel="0" collapsed="false">
      <c r="A1548" s="6" t="n">
        <v>12230.0555</v>
      </c>
      <c r="B1548" s="6" t="n">
        <v>1.7985347985348</v>
      </c>
      <c r="C1548" s="6" t="n">
        <v>76</v>
      </c>
      <c r="D1548" s="6" t="n">
        <v>-1</v>
      </c>
      <c r="E1548" s="6" t="n">
        <v>1.78388278388278</v>
      </c>
      <c r="F1548" s="6" t="n">
        <v>0</v>
      </c>
      <c r="G1548" s="6" t="n">
        <v>0.0234432234432236</v>
      </c>
      <c r="H1548" s="6" t="str">
        <f aca="false">IF(AND(A1548&gt;=Stimuli!$B$2,A1548&lt;=Stimuli!$C$2),Stimuli!$A$2,IF(AND(A1548&gt;=Stimuli!$B$3,A1548&lt;=Stimuli!$C$3),Stimuli!$A$3,IF(AND(A1548&gt;=Stimuli!$B$4,A1548&lt;=Stimuli!$C$4),Stimuli!$A$4,"")))</f>
        <v>01 Quiet baseline (60s)</v>
      </c>
      <c r="I1548" s="6" t="n">
        <f aca="false">(B1548-B1547)/((A1548-A1547)/1000)</f>
        <v>0.562637362637304</v>
      </c>
      <c r="J1548" s="6" t="n">
        <f aca="false">IF(OR(B1548&lt;Rules!$B$2,B1548&gt;Rules!$B$3,ABS(I1548)&gt;Rules!$B$4,OR(B1549&lt;Rules!$B$2,B1549&gt;Rules!$B$3,ABS(I1549)&gt;Rules!$B$4)),1,0)</f>
        <v>0</v>
      </c>
      <c r="K1548" s="6" t="str">
        <f aca="false">IF(F1548=1,COUNTIF($F$2:F1548,1),"")</f>
        <v/>
      </c>
    </row>
    <row r="1549" customFormat="false" ht="15" hidden="false" customHeight="false" outlineLevel="0" collapsed="false">
      <c r="A1549" s="6" t="n">
        <v>12237.868</v>
      </c>
      <c r="B1549" s="6" t="n">
        <v>1.79413919413919</v>
      </c>
      <c r="C1549" s="6" t="n">
        <v>76</v>
      </c>
      <c r="D1549" s="6" t="n">
        <v>-1</v>
      </c>
      <c r="E1549" s="6" t="n">
        <v>1.78388278388278</v>
      </c>
      <c r="F1549" s="6" t="n">
        <v>0</v>
      </c>
      <c r="G1549" s="6" t="n">
        <v>0.0234432234432236</v>
      </c>
      <c r="H1549" s="6" t="str">
        <f aca="false">IF(AND(A1549&gt;=Stimuli!$B$2,A1549&lt;=Stimuli!$C$2),Stimuli!$A$2,IF(AND(A1549&gt;=Stimuli!$B$3,A1549&lt;=Stimuli!$C$3),Stimuli!$A$3,IF(AND(A1549&gt;=Stimuli!$B$4,A1549&lt;=Stimuli!$C$4),Stimuli!$A$4,"")))</f>
        <v>01 Quiet baseline (60s)</v>
      </c>
      <c r="I1549" s="6" t="n">
        <f aca="false">(B1549-B1548)/((A1549-A1548)/1000)</f>
        <v>-0.562637362637304</v>
      </c>
      <c r="J1549" s="6" t="n">
        <f aca="false">IF(OR(B1549&lt;Rules!$B$2,B1549&gt;Rules!$B$3,ABS(I1549)&gt;Rules!$B$4,OR(B1550&lt;Rules!$B$2,B1550&gt;Rules!$B$3,ABS(I1550)&gt;Rules!$B$4)),1,0)</f>
        <v>0</v>
      </c>
      <c r="K1549" s="6" t="str">
        <f aca="false">IF(F1549=1,COUNTIF($F$2:F1549,1),"")</f>
        <v/>
      </c>
    </row>
    <row r="1550" customFormat="false" ht="15" hidden="false" customHeight="false" outlineLevel="0" collapsed="false">
      <c r="A1550" s="6" t="n">
        <v>12245.6805</v>
      </c>
      <c r="B1550" s="6" t="n">
        <v>1.7970695970696</v>
      </c>
      <c r="C1550" s="6" t="n">
        <v>76</v>
      </c>
      <c r="D1550" s="6" t="n">
        <v>-1</v>
      </c>
      <c r="E1550" s="6" t="n">
        <v>1.78388278388278</v>
      </c>
      <c r="F1550" s="6" t="n">
        <v>0</v>
      </c>
      <c r="G1550" s="6" t="n">
        <v>0.0234432234432236</v>
      </c>
      <c r="H1550" s="6" t="str">
        <f aca="false">IF(AND(A1550&gt;=Stimuli!$B$2,A1550&lt;=Stimuli!$C$2),Stimuli!$A$2,IF(AND(A1550&gt;=Stimuli!$B$3,A1550&lt;=Stimuli!$C$3),Stimuli!$A$3,IF(AND(A1550&gt;=Stimuli!$B$4,A1550&lt;=Stimuli!$C$4),Stimuli!$A$4,"")))</f>
        <v>01 Quiet baseline (60s)</v>
      </c>
      <c r="I1550" s="6" t="n">
        <f aca="false">(B1550-B1549)/((A1550-A1549)/1000)</f>
        <v>0.375091575091574</v>
      </c>
      <c r="J1550" s="6" t="n">
        <f aca="false">IF(OR(B1550&lt;Rules!$B$2,B1550&gt;Rules!$B$3,ABS(I1550)&gt;Rules!$B$4,OR(B1551&lt;Rules!$B$2,B1551&gt;Rules!$B$3,ABS(I1551)&gt;Rules!$B$4)),1,0)</f>
        <v>0</v>
      </c>
      <c r="K1550" s="6" t="str">
        <f aca="false">IF(F1550=1,COUNTIF($F$2:F1550,1),"")</f>
        <v/>
      </c>
    </row>
    <row r="1551" customFormat="false" ht="15" hidden="false" customHeight="false" outlineLevel="0" collapsed="false">
      <c r="A1551" s="6" t="n">
        <v>12253.493</v>
      </c>
      <c r="B1551" s="6" t="n">
        <v>1.7956043956044</v>
      </c>
      <c r="C1551" s="6" t="n">
        <v>76</v>
      </c>
      <c r="D1551" s="6" t="n">
        <v>-1</v>
      </c>
      <c r="E1551" s="6" t="n">
        <v>1.78388278388278</v>
      </c>
      <c r="F1551" s="6" t="n">
        <v>0</v>
      </c>
      <c r="G1551" s="6" t="n">
        <v>0.0234432234432236</v>
      </c>
      <c r="H1551" s="6" t="str">
        <f aca="false">IF(AND(A1551&gt;=Stimuli!$B$2,A1551&lt;=Stimuli!$C$2),Stimuli!$A$2,IF(AND(A1551&gt;=Stimuli!$B$3,A1551&lt;=Stimuli!$C$3),Stimuli!$A$3,IF(AND(A1551&gt;=Stimuli!$B$4,A1551&lt;=Stimuli!$C$4),Stimuli!$A$4,"")))</f>
        <v>01 Quiet baseline (60s)</v>
      </c>
      <c r="I1551" s="6" t="n">
        <f aca="false">(B1551-B1550)/((A1551-A1550)/1000)</f>
        <v>-0.187545787545844</v>
      </c>
      <c r="J1551" s="6" t="n">
        <f aca="false">IF(OR(B1551&lt;Rules!$B$2,B1551&gt;Rules!$B$3,ABS(I1551)&gt;Rules!$B$4,OR(B1552&lt;Rules!$B$2,B1552&gt;Rules!$B$3,ABS(I1552)&gt;Rules!$B$4)),1,0)</f>
        <v>0</v>
      </c>
      <c r="K1551" s="6" t="str">
        <f aca="false">IF(F1551=1,COUNTIF($F$2:F1551,1),"")</f>
        <v/>
      </c>
    </row>
    <row r="1552" customFormat="false" ht="15" hidden="false" customHeight="false" outlineLevel="0" collapsed="false">
      <c r="A1552" s="6" t="n">
        <v>12261.3055</v>
      </c>
      <c r="B1552" s="6" t="n">
        <v>1.7956043956044</v>
      </c>
      <c r="C1552" s="6" t="n">
        <v>76</v>
      </c>
      <c r="D1552" s="6" t="n">
        <v>-1</v>
      </c>
      <c r="E1552" s="6" t="n">
        <v>1.78388278388278</v>
      </c>
      <c r="F1552" s="6" t="n">
        <v>0</v>
      </c>
      <c r="G1552" s="6" t="n">
        <v>0.0234432234432236</v>
      </c>
      <c r="H1552" s="6" t="str">
        <f aca="false">IF(AND(A1552&gt;=Stimuli!$B$2,A1552&lt;=Stimuli!$C$2),Stimuli!$A$2,IF(AND(A1552&gt;=Stimuli!$B$3,A1552&lt;=Stimuli!$C$3),Stimuli!$A$3,IF(AND(A1552&gt;=Stimuli!$B$4,A1552&lt;=Stimuli!$C$4),Stimuli!$A$4,"")))</f>
        <v>01 Quiet baseline (60s)</v>
      </c>
      <c r="I1552" s="6" t="n">
        <f aca="false">(B1552-B1551)/((A1552-A1551)/1000)</f>
        <v>0</v>
      </c>
      <c r="J1552" s="6" t="n">
        <f aca="false">IF(OR(B1552&lt;Rules!$B$2,B1552&gt;Rules!$B$3,ABS(I1552)&gt;Rules!$B$4,OR(B1553&lt;Rules!$B$2,B1553&gt;Rules!$B$3,ABS(I1553)&gt;Rules!$B$4)),1,0)</f>
        <v>0</v>
      </c>
      <c r="K1552" s="6" t="str">
        <f aca="false">IF(F1552=1,COUNTIF($F$2:F1552,1),"")</f>
        <v/>
      </c>
    </row>
    <row r="1553" customFormat="false" ht="15" hidden="false" customHeight="false" outlineLevel="0" collapsed="false">
      <c r="A1553" s="6" t="n">
        <v>12269.118</v>
      </c>
      <c r="B1553" s="6" t="n">
        <v>1.7956043956044</v>
      </c>
      <c r="C1553" s="6" t="n">
        <v>76</v>
      </c>
      <c r="D1553" s="6" t="n">
        <v>-1</v>
      </c>
      <c r="E1553" s="6" t="n">
        <v>1.78388278388278</v>
      </c>
      <c r="F1553" s="6" t="n">
        <v>0</v>
      </c>
      <c r="G1553" s="6" t="n">
        <v>0.0234432234432236</v>
      </c>
      <c r="H1553" s="6" t="str">
        <f aca="false">IF(AND(A1553&gt;=Stimuli!$B$2,A1553&lt;=Stimuli!$C$2),Stimuli!$A$2,IF(AND(A1553&gt;=Stimuli!$B$3,A1553&lt;=Stimuli!$C$3),Stimuli!$A$3,IF(AND(A1553&gt;=Stimuli!$B$4,A1553&lt;=Stimuli!$C$4),Stimuli!$A$4,"")))</f>
        <v>01 Quiet baseline (60s)</v>
      </c>
      <c r="I1553" s="6" t="n">
        <f aca="false">(B1553-B1552)/((A1553-A1552)/1000)</f>
        <v>0</v>
      </c>
      <c r="J1553" s="6" t="n">
        <f aca="false">IF(OR(B1553&lt;Rules!$B$2,B1553&gt;Rules!$B$3,ABS(I1553)&gt;Rules!$B$4,OR(B1554&lt;Rules!$B$2,B1554&gt;Rules!$B$3,ABS(I1554)&gt;Rules!$B$4)),1,0)</f>
        <v>0</v>
      </c>
      <c r="K1553" s="6" t="str">
        <f aca="false">IF(F1553=1,COUNTIF($F$2:F1553,1),"")</f>
        <v/>
      </c>
    </row>
    <row r="1554" customFormat="false" ht="15" hidden="false" customHeight="false" outlineLevel="0" collapsed="false">
      <c r="A1554" s="6" t="n">
        <v>12276.9305</v>
      </c>
      <c r="B1554" s="6" t="n">
        <v>1.79267399267399</v>
      </c>
      <c r="C1554" s="6" t="n">
        <v>76</v>
      </c>
      <c r="D1554" s="6" t="n">
        <v>-1</v>
      </c>
      <c r="E1554" s="6" t="n">
        <v>1.78388278388278</v>
      </c>
      <c r="F1554" s="6" t="n">
        <v>0</v>
      </c>
      <c r="G1554" s="6" t="n">
        <v>0.0234432234432236</v>
      </c>
      <c r="H1554" s="6" t="str">
        <f aca="false">IF(AND(A1554&gt;=Stimuli!$B$2,A1554&lt;=Stimuli!$C$2),Stimuli!$A$2,IF(AND(A1554&gt;=Stimuli!$B$3,A1554&lt;=Stimuli!$C$3),Stimuli!$A$3,IF(AND(A1554&gt;=Stimuli!$B$4,A1554&lt;=Stimuli!$C$4),Stimuli!$A$4,"")))</f>
        <v>01 Quiet baseline (60s)</v>
      </c>
      <c r="I1554" s="6" t="n">
        <f aca="false">(B1554-B1553)/((A1554-A1553)/1000)</f>
        <v>-0.375091575091574</v>
      </c>
      <c r="J1554" s="6" t="n">
        <f aca="false">IF(OR(B1554&lt;Rules!$B$2,B1554&gt;Rules!$B$3,ABS(I1554)&gt;Rules!$B$4,OR(B1555&lt;Rules!$B$2,B1555&gt;Rules!$B$3,ABS(I1555)&gt;Rules!$B$4)),1,0)</f>
        <v>0</v>
      </c>
      <c r="K1554" s="6" t="str">
        <f aca="false">IF(F1554=1,COUNTIF($F$2:F1554,1),"")</f>
        <v/>
      </c>
    </row>
    <row r="1555" customFormat="false" ht="15" hidden="false" customHeight="false" outlineLevel="0" collapsed="false">
      <c r="A1555" s="6" t="n">
        <v>12284.743</v>
      </c>
      <c r="B1555" s="6" t="n">
        <v>1.7970695970696</v>
      </c>
      <c r="C1555" s="6" t="n">
        <v>76</v>
      </c>
      <c r="D1555" s="6" t="n">
        <v>-1</v>
      </c>
      <c r="E1555" s="6" t="n">
        <v>1.78388278388278</v>
      </c>
      <c r="F1555" s="6" t="n">
        <v>0</v>
      </c>
      <c r="G1555" s="6" t="n">
        <v>0.0234432234432236</v>
      </c>
      <c r="H1555" s="6" t="str">
        <f aca="false">IF(AND(A1555&gt;=Stimuli!$B$2,A1555&lt;=Stimuli!$C$2),Stimuli!$A$2,IF(AND(A1555&gt;=Stimuli!$B$3,A1555&lt;=Stimuli!$C$3),Stimuli!$A$3,IF(AND(A1555&gt;=Stimuli!$B$4,A1555&lt;=Stimuli!$C$4),Stimuli!$A$4,"")))</f>
        <v>01 Quiet baseline (60s)</v>
      </c>
      <c r="I1555" s="6" t="n">
        <f aca="false">(B1555-B1554)/((A1555-A1554)/1000)</f>
        <v>0.562637362637418</v>
      </c>
      <c r="J1555" s="6" t="n">
        <f aca="false">IF(OR(B1555&lt;Rules!$B$2,B1555&gt;Rules!$B$3,ABS(I1555)&gt;Rules!$B$4,OR(B1556&lt;Rules!$B$2,B1556&gt;Rules!$B$3,ABS(I1556)&gt;Rules!$B$4)),1,0)</f>
        <v>0</v>
      </c>
      <c r="K1555" s="6" t="str">
        <f aca="false">IF(F1555=1,COUNTIF($F$2:F1555,1),"")</f>
        <v/>
      </c>
    </row>
    <row r="1556" customFormat="false" ht="15" hidden="false" customHeight="false" outlineLevel="0" collapsed="false">
      <c r="A1556" s="6" t="n">
        <v>12292.5555</v>
      </c>
      <c r="B1556" s="6" t="n">
        <v>1.79120879120879</v>
      </c>
      <c r="C1556" s="6" t="n">
        <v>76</v>
      </c>
      <c r="D1556" s="6" t="n">
        <v>-1</v>
      </c>
      <c r="E1556" s="6" t="n">
        <v>1.78241758241758</v>
      </c>
      <c r="F1556" s="6" t="n">
        <v>0</v>
      </c>
      <c r="G1556" s="6" t="n">
        <v>0.0234432234432236</v>
      </c>
      <c r="H1556" s="6" t="str">
        <f aca="false">IF(AND(A1556&gt;=Stimuli!$B$2,A1556&lt;=Stimuli!$C$2),Stimuli!$A$2,IF(AND(A1556&gt;=Stimuli!$B$3,A1556&lt;=Stimuli!$C$3),Stimuli!$A$3,IF(AND(A1556&gt;=Stimuli!$B$4,A1556&lt;=Stimuli!$C$4),Stimuli!$A$4,"")))</f>
        <v>01 Quiet baseline (60s)</v>
      </c>
      <c r="I1556" s="6" t="n">
        <f aca="false">(B1556-B1555)/((A1556-A1555)/1000)</f>
        <v>-0.750183150183148</v>
      </c>
      <c r="J1556" s="6" t="n">
        <f aca="false">IF(OR(B1556&lt;Rules!$B$2,B1556&gt;Rules!$B$3,ABS(I1556)&gt;Rules!$B$4,OR(B1557&lt;Rules!$B$2,B1557&gt;Rules!$B$3,ABS(I1557)&gt;Rules!$B$4)),1,0)</f>
        <v>0</v>
      </c>
      <c r="K1556" s="6" t="str">
        <f aca="false">IF(F1556=1,COUNTIF($F$2:F1556,1),"")</f>
        <v/>
      </c>
    </row>
    <row r="1557" customFormat="false" ht="15" hidden="false" customHeight="false" outlineLevel="0" collapsed="false">
      <c r="A1557" s="6" t="n">
        <v>12300.368</v>
      </c>
      <c r="B1557" s="6" t="n">
        <v>1.7970695970696</v>
      </c>
      <c r="C1557" s="6" t="n">
        <v>76</v>
      </c>
      <c r="D1557" s="6" t="n">
        <v>-1</v>
      </c>
      <c r="E1557" s="6" t="n">
        <v>1.78241758241758</v>
      </c>
      <c r="F1557" s="6" t="n">
        <v>0</v>
      </c>
      <c r="G1557" s="6" t="n">
        <v>0.0234432234432236</v>
      </c>
      <c r="H1557" s="6" t="str">
        <f aca="false">IF(AND(A1557&gt;=Stimuli!$B$2,A1557&lt;=Stimuli!$C$2),Stimuli!$A$2,IF(AND(A1557&gt;=Stimuli!$B$3,A1557&lt;=Stimuli!$C$3),Stimuli!$A$3,IF(AND(A1557&gt;=Stimuli!$B$4,A1557&lt;=Stimuli!$C$4),Stimuli!$A$4,"")))</f>
        <v>01 Quiet baseline (60s)</v>
      </c>
      <c r="I1557" s="6" t="n">
        <f aca="false">(B1557-B1556)/((A1557-A1556)/1000)</f>
        <v>0.750183150183148</v>
      </c>
      <c r="J1557" s="6" t="n">
        <f aca="false">IF(OR(B1557&lt;Rules!$B$2,B1557&gt;Rules!$B$3,ABS(I1557)&gt;Rules!$B$4,OR(B1558&lt;Rules!$B$2,B1558&gt;Rules!$B$3,ABS(I1558)&gt;Rules!$B$4)),1,0)</f>
        <v>0</v>
      </c>
      <c r="K1557" s="6" t="str">
        <f aca="false">IF(F1557=1,COUNTIF($F$2:F1557,1),"")</f>
        <v/>
      </c>
    </row>
    <row r="1558" customFormat="false" ht="15" hidden="false" customHeight="false" outlineLevel="0" collapsed="false">
      <c r="A1558" s="6" t="n">
        <v>12308.1805</v>
      </c>
      <c r="B1558" s="6" t="n">
        <v>1.78974358974359</v>
      </c>
      <c r="C1558" s="6" t="n">
        <v>76</v>
      </c>
      <c r="D1558" s="6" t="n">
        <v>-1</v>
      </c>
      <c r="E1558" s="6" t="n">
        <v>1.78241758241758</v>
      </c>
      <c r="F1558" s="6" t="n">
        <v>0</v>
      </c>
      <c r="G1558" s="6" t="n">
        <v>0.0234432234432236</v>
      </c>
      <c r="H1558" s="6" t="str">
        <f aca="false">IF(AND(A1558&gt;=Stimuli!$B$2,A1558&lt;=Stimuli!$C$2),Stimuli!$A$2,IF(AND(A1558&gt;=Stimuli!$B$3,A1558&lt;=Stimuli!$C$3),Stimuli!$A$3,IF(AND(A1558&gt;=Stimuli!$B$4,A1558&lt;=Stimuli!$C$4),Stimuli!$A$4,"")))</f>
        <v>01 Quiet baseline (60s)</v>
      </c>
      <c r="I1558" s="6" t="n">
        <f aca="false">(B1558-B1557)/((A1558-A1557)/1000)</f>
        <v>-0.937728937728878</v>
      </c>
      <c r="J1558" s="6" t="n">
        <f aca="false">IF(OR(B1558&lt;Rules!$B$2,B1558&gt;Rules!$B$3,ABS(I1558)&gt;Rules!$B$4,OR(B1559&lt;Rules!$B$2,B1559&gt;Rules!$B$3,ABS(I1559)&gt;Rules!$B$4)),1,0)</f>
        <v>0</v>
      </c>
      <c r="K1558" s="6" t="str">
        <f aca="false">IF(F1558=1,COUNTIF($F$2:F1558,1),"")</f>
        <v/>
      </c>
    </row>
    <row r="1559" customFormat="false" ht="15" hidden="false" customHeight="false" outlineLevel="0" collapsed="false">
      <c r="A1559" s="6" t="n">
        <v>12315.993</v>
      </c>
      <c r="B1559" s="6" t="n">
        <v>1.7970695970696</v>
      </c>
      <c r="C1559" s="6" t="n">
        <v>76</v>
      </c>
      <c r="D1559" s="6" t="n">
        <v>-1</v>
      </c>
      <c r="E1559" s="6" t="n">
        <v>1.78241758241758</v>
      </c>
      <c r="F1559" s="6" t="n">
        <v>0</v>
      </c>
      <c r="G1559" s="6" t="n">
        <v>0.0234432234432236</v>
      </c>
      <c r="H1559" s="6" t="str">
        <f aca="false">IF(AND(A1559&gt;=Stimuli!$B$2,A1559&lt;=Stimuli!$C$2),Stimuli!$A$2,IF(AND(A1559&gt;=Stimuli!$B$3,A1559&lt;=Stimuli!$C$3),Stimuli!$A$3,IF(AND(A1559&gt;=Stimuli!$B$4,A1559&lt;=Stimuli!$C$4),Stimuli!$A$4,"")))</f>
        <v>01 Quiet baseline (60s)</v>
      </c>
      <c r="I1559" s="6" t="n">
        <f aca="false">(B1559-B1558)/((A1559-A1558)/1000)</f>
        <v>0.937728937728878</v>
      </c>
      <c r="J1559" s="6" t="n">
        <f aca="false">IF(OR(B1559&lt;Rules!$B$2,B1559&gt;Rules!$B$3,ABS(I1559)&gt;Rules!$B$4,OR(B1560&lt;Rules!$B$2,B1560&gt;Rules!$B$3,ABS(I1560)&gt;Rules!$B$4)),1,0)</f>
        <v>0</v>
      </c>
      <c r="K1559" s="6" t="str">
        <f aca="false">IF(F1559=1,COUNTIF($F$2:F1559,1),"")</f>
        <v/>
      </c>
    </row>
    <row r="1560" customFormat="false" ht="15" hidden="false" customHeight="false" outlineLevel="0" collapsed="false">
      <c r="A1560" s="6" t="n">
        <v>12323.8055</v>
      </c>
      <c r="B1560" s="6" t="n">
        <v>1.78974358974359</v>
      </c>
      <c r="C1560" s="6" t="n">
        <v>76</v>
      </c>
      <c r="D1560" s="6" t="n">
        <v>-1</v>
      </c>
      <c r="E1560" s="6" t="n">
        <v>1.78241758241758</v>
      </c>
      <c r="F1560" s="6" t="n">
        <v>0</v>
      </c>
      <c r="G1560" s="6" t="n">
        <v>0.0234432234432236</v>
      </c>
      <c r="H1560" s="6" t="str">
        <f aca="false">IF(AND(A1560&gt;=Stimuli!$B$2,A1560&lt;=Stimuli!$C$2),Stimuli!$A$2,IF(AND(A1560&gt;=Stimuli!$B$3,A1560&lt;=Stimuli!$C$3),Stimuli!$A$3,IF(AND(A1560&gt;=Stimuli!$B$4,A1560&lt;=Stimuli!$C$4),Stimuli!$A$4,"")))</f>
        <v>01 Quiet baseline (60s)</v>
      </c>
      <c r="I1560" s="6" t="n">
        <f aca="false">(B1560-B1559)/((A1560-A1559)/1000)</f>
        <v>-0.937728937728878</v>
      </c>
      <c r="J1560" s="6" t="n">
        <f aca="false">IF(OR(B1560&lt;Rules!$B$2,B1560&gt;Rules!$B$3,ABS(I1560)&gt;Rules!$B$4,OR(B1561&lt;Rules!$B$2,B1561&gt;Rules!$B$3,ABS(I1561)&gt;Rules!$B$4)),1,0)</f>
        <v>0</v>
      </c>
      <c r="K1560" s="6" t="str">
        <f aca="false">IF(F1560=1,COUNTIF($F$2:F1560,1),"")</f>
        <v/>
      </c>
    </row>
    <row r="1561" customFormat="false" ht="15" hidden="false" customHeight="false" outlineLevel="0" collapsed="false">
      <c r="A1561" s="6" t="n">
        <v>12331.618</v>
      </c>
      <c r="B1561" s="6" t="n">
        <v>1.7956043956044</v>
      </c>
      <c r="C1561" s="6" t="n">
        <v>76</v>
      </c>
      <c r="D1561" s="6" t="n">
        <v>-1</v>
      </c>
      <c r="E1561" s="6" t="n">
        <v>1.78241758241758</v>
      </c>
      <c r="F1561" s="6" t="n">
        <v>0</v>
      </c>
      <c r="G1561" s="6" t="n">
        <v>0.0234432234432236</v>
      </c>
      <c r="H1561" s="6" t="str">
        <f aca="false">IF(AND(A1561&gt;=Stimuli!$B$2,A1561&lt;=Stimuli!$C$2),Stimuli!$A$2,IF(AND(A1561&gt;=Stimuli!$B$3,A1561&lt;=Stimuli!$C$3),Stimuli!$A$3,IF(AND(A1561&gt;=Stimuli!$B$4,A1561&lt;=Stimuli!$C$4),Stimuli!$A$4,"")))</f>
        <v>01 Quiet baseline (60s)</v>
      </c>
      <c r="I1561" s="6" t="n">
        <f aca="false">(B1561-B1560)/((A1561-A1560)/1000)</f>
        <v>0.750183150183034</v>
      </c>
      <c r="J1561" s="6" t="n">
        <f aca="false">IF(OR(B1561&lt;Rules!$B$2,B1561&gt;Rules!$B$3,ABS(I1561)&gt;Rules!$B$4,OR(B1562&lt;Rules!$B$2,B1562&gt;Rules!$B$3,ABS(I1562)&gt;Rules!$B$4)),1,0)</f>
        <v>0</v>
      </c>
      <c r="K1561" s="6" t="str">
        <f aca="false">IF(F1561=1,COUNTIF($F$2:F1561,1),"")</f>
        <v/>
      </c>
    </row>
    <row r="1562" customFormat="false" ht="15" hidden="false" customHeight="false" outlineLevel="0" collapsed="false">
      <c r="A1562" s="6" t="n">
        <v>12339.4305</v>
      </c>
      <c r="B1562" s="6" t="n">
        <v>1.78974358974359</v>
      </c>
      <c r="C1562" s="6" t="n">
        <v>76</v>
      </c>
      <c r="D1562" s="6" t="n">
        <v>-1</v>
      </c>
      <c r="E1562" s="6" t="n">
        <v>1.78241758241758</v>
      </c>
      <c r="F1562" s="6" t="n">
        <v>0</v>
      </c>
      <c r="G1562" s="6" t="n">
        <v>0.0234432234432236</v>
      </c>
      <c r="H1562" s="6" t="str">
        <f aca="false">IF(AND(A1562&gt;=Stimuli!$B$2,A1562&lt;=Stimuli!$C$2),Stimuli!$A$2,IF(AND(A1562&gt;=Stimuli!$B$3,A1562&lt;=Stimuli!$C$3),Stimuli!$A$3,IF(AND(A1562&gt;=Stimuli!$B$4,A1562&lt;=Stimuli!$C$4),Stimuli!$A$4,"")))</f>
        <v>01 Quiet baseline (60s)</v>
      </c>
      <c r="I1562" s="6" t="n">
        <f aca="false">(B1562-B1561)/((A1562-A1561)/1000)</f>
        <v>-0.750183150183034</v>
      </c>
      <c r="J1562" s="6" t="n">
        <f aca="false">IF(OR(B1562&lt;Rules!$B$2,B1562&gt;Rules!$B$3,ABS(I1562)&gt;Rules!$B$4,OR(B1563&lt;Rules!$B$2,B1563&gt;Rules!$B$3,ABS(I1563)&gt;Rules!$B$4)),1,0)</f>
        <v>0</v>
      </c>
      <c r="K1562" s="6" t="str">
        <f aca="false">IF(F1562=1,COUNTIF($F$2:F1562,1),"")</f>
        <v/>
      </c>
    </row>
    <row r="1563" customFormat="false" ht="15" hidden="false" customHeight="false" outlineLevel="0" collapsed="false">
      <c r="A1563" s="6" t="n">
        <v>12347.243</v>
      </c>
      <c r="B1563" s="6" t="n">
        <v>1.79413919413919</v>
      </c>
      <c r="C1563" s="6" t="n">
        <v>76</v>
      </c>
      <c r="D1563" s="6" t="n">
        <v>-1</v>
      </c>
      <c r="E1563" s="6" t="n">
        <v>1.78241758241758</v>
      </c>
      <c r="F1563" s="6" t="n">
        <v>0</v>
      </c>
      <c r="G1563" s="6" t="n">
        <v>0.0234432234432236</v>
      </c>
      <c r="H1563" s="6" t="str">
        <f aca="false">IF(AND(A1563&gt;=Stimuli!$B$2,A1563&lt;=Stimuli!$C$2),Stimuli!$A$2,IF(AND(A1563&gt;=Stimuli!$B$3,A1563&lt;=Stimuli!$C$3),Stimuli!$A$3,IF(AND(A1563&gt;=Stimuli!$B$4,A1563&lt;=Stimuli!$C$4),Stimuli!$A$4,"")))</f>
        <v>01 Quiet baseline (60s)</v>
      </c>
      <c r="I1563" s="6" t="n">
        <f aca="false">(B1563-B1562)/((A1563-A1562)/1000)</f>
        <v>0.562637362637304</v>
      </c>
      <c r="J1563" s="6" t="n">
        <f aca="false">IF(OR(B1563&lt;Rules!$B$2,B1563&gt;Rules!$B$3,ABS(I1563)&gt;Rules!$B$4,OR(B1564&lt;Rules!$B$2,B1564&gt;Rules!$B$3,ABS(I1564)&gt;Rules!$B$4)),1,0)</f>
        <v>0</v>
      </c>
      <c r="K1563" s="6" t="str">
        <f aca="false">IF(F1563=1,COUNTIF($F$2:F1563,1),"")</f>
        <v/>
      </c>
    </row>
    <row r="1564" customFormat="false" ht="15" hidden="false" customHeight="false" outlineLevel="0" collapsed="false">
      <c r="A1564" s="6" t="n">
        <v>12355.0555</v>
      </c>
      <c r="B1564" s="6" t="n">
        <v>1.78974358974359</v>
      </c>
      <c r="C1564" s="6" t="n">
        <v>76</v>
      </c>
      <c r="D1564" s="6" t="n">
        <v>-1</v>
      </c>
      <c r="E1564" s="6" t="n">
        <v>1.78241758241758</v>
      </c>
      <c r="F1564" s="6" t="n">
        <v>0</v>
      </c>
      <c r="G1564" s="6" t="n">
        <v>0.0234432234432236</v>
      </c>
      <c r="H1564" s="6" t="str">
        <f aca="false">IF(AND(A1564&gt;=Stimuli!$B$2,A1564&lt;=Stimuli!$C$2),Stimuli!$A$2,IF(AND(A1564&gt;=Stimuli!$B$3,A1564&lt;=Stimuli!$C$3),Stimuli!$A$3,IF(AND(A1564&gt;=Stimuli!$B$4,A1564&lt;=Stimuli!$C$4),Stimuli!$A$4,"")))</f>
        <v>01 Quiet baseline (60s)</v>
      </c>
      <c r="I1564" s="6" t="n">
        <f aca="false">(B1564-B1563)/((A1564-A1563)/1000)</f>
        <v>-0.562637362637304</v>
      </c>
      <c r="J1564" s="6" t="n">
        <f aca="false">IF(OR(B1564&lt;Rules!$B$2,B1564&gt;Rules!$B$3,ABS(I1564)&gt;Rules!$B$4,OR(B1565&lt;Rules!$B$2,B1565&gt;Rules!$B$3,ABS(I1565)&gt;Rules!$B$4)),1,0)</f>
        <v>0</v>
      </c>
      <c r="K1564" s="6" t="str">
        <f aca="false">IF(F1564=1,COUNTIF($F$2:F1564,1),"")</f>
        <v/>
      </c>
    </row>
    <row r="1565" customFormat="false" ht="15" hidden="false" customHeight="false" outlineLevel="0" collapsed="false">
      <c r="A1565" s="6" t="n">
        <v>12362.868</v>
      </c>
      <c r="B1565" s="6" t="n">
        <v>1.79267399267399</v>
      </c>
      <c r="C1565" s="6" t="n">
        <v>76</v>
      </c>
      <c r="D1565" s="6" t="n">
        <v>-1</v>
      </c>
      <c r="E1565" s="6" t="n">
        <v>1.78241758241758</v>
      </c>
      <c r="F1565" s="6" t="n">
        <v>0</v>
      </c>
      <c r="G1565" s="6" t="n">
        <v>0.0234432234432236</v>
      </c>
      <c r="H1565" s="6" t="str">
        <f aca="false">IF(AND(A1565&gt;=Stimuli!$B$2,A1565&lt;=Stimuli!$C$2),Stimuli!$A$2,IF(AND(A1565&gt;=Stimuli!$B$3,A1565&lt;=Stimuli!$C$3),Stimuli!$A$3,IF(AND(A1565&gt;=Stimuli!$B$4,A1565&lt;=Stimuli!$C$4),Stimuli!$A$4,"")))</f>
        <v>01 Quiet baseline (60s)</v>
      </c>
      <c r="I1565" s="6" t="n">
        <f aca="false">(B1565-B1564)/((A1565-A1564)/1000)</f>
        <v>0.37509157509146</v>
      </c>
      <c r="J1565" s="6" t="n">
        <f aca="false">IF(OR(B1565&lt;Rules!$B$2,B1565&gt;Rules!$B$3,ABS(I1565)&gt;Rules!$B$4,OR(B1566&lt;Rules!$B$2,B1566&gt;Rules!$B$3,ABS(I1566)&gt;Rules!$B$4)),1,0)</f>
        <v>0</v>
      </c>
      <c r="K1565" s="6" t="str">
        <f aca="false">IF(F1565=1,COUNTIF($F$2:F1565,1),"")</f>
        <v/>
      </c>
    </row>
    <row r="1566" customFormat="false" ht="15" hidden="false" customHeight="false" outlineLevel="0" collapsed="false">
      <c r="A1566" s="6" t="n">
        <v>12370.6805</v>
      </c>
      <c r="B1566" s="6" t="n">
        <v>1.79120879120879</v>
      </c>
      <c r="C1566" s="6" t="n">
        <v>76</v>
      </c>
      <c r="D1566" s="6" t="n">
        <v>-1</v>
      </c>
      <c r="E1566" s="6" t="n">
        <v>1.78241758241758</v>
      </c>
      <c r="F1566" s="6" t="n">
        <v>0</v>
      </c>
      <c r="G1566" s="6" t="n">
        <v>0.0234432234432236</v>
      </c>
      <c r="H1566" s="6" t="str">
        <f aca="false">IF(AND(A1566&gt;=Stimuli!$B$2,A1566&lt;=Stimuli!$C$2),Stimuli!$A$2,IF(AND(A1566&gt;=Stimuli!$B$3,A1566&lt;=Stimuli!$C$3),Stimuli!$A$3,IF(AND(A1566&gt;=Stimuli!$B$4,A1566&lt;=Stimuli!$C$4),Stimuli!$A$4,"")))</f>
        <v>01 Quiet baseline (60s)</v>
      </c>
      <c r="I1566" s="6" t="n">
        <f aca="false">(B1566-B1565)/((A1566-A1565)/1000)</f>
        <v>-0.18754578754573</v>
      </c>
      <c r="J1566" s="6" t="n">
        <f aca="false">IF(OR(B1566&lt;Rules!$B$2,B1566&gt;Rules!$B$3,ABS(I1566)&gt;Rules!$B$4,OR(B1567&lt;Rules!$B$2,B1567&gt;Rules!$B$3,ABS(I1567)&gt;Rules!$B$4)),1,0)</f>
        <v>0</v>
      </c>
      <c r="K1566" s="6" t="str">
        <f aca="false">IF(F1566=1,COUNTIF($F$2:F1566,1),"")</f>
        <v/>
      </c>
    </row>
    <row r="1567" customFormat="false" ht="15" hidden="false" customHeight="false" outlineLevel="0" collapsed="false">
      <c r="A1567" s="6" t="n">
        <v>12378.493</v>
      </c>
      <c r="B1567" s="6" t="n">
        <v>1.79120879120879</v>
      </c>
      <c r="C1567" s="6" t="n">
        <v>76</v>
      </c>
      <c r="D1567" s="6" t="n">
        <v>-1</v>
      </c>
      <c r="E1567" s="6" t="n">
        <v>1.78241758241758</v>
      </c>
      <c r="F1567" s="6" t="n">
        <v>0</v>
      </c>
      <c r="G1567" s="6" t="n">
        <v>0.0234432234432236</v>
      </c>
      <c r="H1567" s="6" t="str">
        <f aca="false">IF(AND(A1567&gt;=Stimuli!$B$2,A1567&lt;=Stimuli!$C$2),Stimuli!$A$2,IF(AND(A1567&gt;=Stimuli!$B$3,A1567&lt;=Stimuli!$C$3),Stimuli!$A$3,IF(AND(A1567&gt;=Stimuli!$B$4,A1567&lt;=Stimuli!$C$4),Stimuli!$A$4,"")))</f>
        <v>01 Quiet baseline (60s)</v>
      </c>
      <c r="I1567" s="6" t="n">
        <f aca="false">(B1567-B1566)/((A1567-A1566)/1000)</f>
        <v>0</v>
      </c>
      <c r="J1567" s="6" t="n">
        <f aca="false">IF(OR(B1567&lt;Rules!$B$2,B1567&gt;Rules!$B$3,ABS(I1567)&gt;Rules!$B$4,OR(B1568&lt;Rules!$B$2,B1568&gt;Rules!$B$3,ABS(I1568)&gt;Rules!$B$4)),1,0)</f>
        <v>0</v>
      </c>
      <c r="K1567" s="6" t="str">
        <f aca="false">IF(F1567=1,COUNTIF($F$2:F1567,1),"")</f>
        <v/>
      </c>
    </row>
    <row r="1568" customFormat="false" ht="15" hidden="false" customHeight="false" outlineLevel="0" collapsed="false">
      <c r="A1568" s="6" t="n">
        <v>12386.3055</v>
      </c>
      <c r="B1568" s="6" t="n">
        <v>1.79120879120879</v>
      </c>
      <c r="C1568" s="6" t="n">
        <v>76</v>
      </c>
      <c r="D1568" s="6" t="n">
        <v>-1</v>
      </c>
      <c r="E1568" s="6" t="n">
        <v>1.78241758241758</v>
      </c>
      <c r="F1568" s="6" t="n">
        <v>0</v>
      </c>
      <c r="G1568" s="6" t="n">
        <v>0.0234432234432236</v>
      </c>
      <c r="H1568" s="6" t="str">
        <f aca="false">IF(AND(A1568&gt;=Stimuli!$B$2,A1568&lt;=Stimuli!$C$2),Stimuli!$A$2,IF(AND(A1568&gt;=Stimuli!$B$3,A1568&lt;=Stimuli!$C$3),Stimuli!$A$3,IF(AND(A1568&gt;=Stimuli!$B$4,A1568&lt;=Stimuli!$C$4),Stimuli!$A$4,"")))</f>
        <v>01 Quiet baseline (60s)</v>
      </c>
      <c r="I1568" s="6" t="n">
        <f aca="false">(B1568-B1567)/((A1568-A1567)/1000)</f>
        <v>0</v>
      </c>
      <c r="J1568" s="6" t="n">
        <f aca="false">IF(OR(B1568&lt;Rules!$B$2,B1568&gt;Rules!$B$3,ABS(I1568)&gt;Rules!$B$4,OR(B1569&lt;Rules!$B$2,B1569&gt;Rules!$B$3,ABS(I1569)&gt;Rules!$B$4)),1,0)</f>
        <v>0</v>
      </c>
      <c r="K1568" s="6" t="str">
        <f aca="false">IF(F1568=1,COUNTIF($F$2:F1568,1),"")</f>
        <v/>
      </c>
    </row>
    <row r="1569" customFormat="false" ht="15" hidden="false" customHeight="false" outlineLevel="0" collapsed="false">
      <c r="A1569" s="6" t="n">
        <v>12394.118</v>
      </c>
      <c r="B1569" s="6" t="n">
        <v>1.78827838827839</v>
      </c>
      <c r="C1569" s="6" t="n">
        <v>76</v>
      </c>
      <c r="D1569" s="6" t="n">
        <v>-1</v>
      </c>
      <c r="E1569" s="6" t="n">
        <v>1.78241758241758</v>
      </c>
      <c r="F1569" s="6" t="n">
        <v>0</v>
      </c>
      <c r="G1569" s="6" t="n">
        <v>0.0234432234432236</v>
      </c>
      <c r="H1569" s="6" t="str">
        <f aca="false">IF(AND(A1569&gt;=Stimuli!$B$2,A1569&lt;=Stimuli!$C$2),Stimuli!$A$2,IF(AND(A1569&gt;=Stimuli!$B$3,A1569&lt;=Stimuli!$C$3),Stimuli!$A$3,IF(AND(A1569&gt;=Stimuli!$B$4,A1569&lt;=Stimuli!$C$4),Stimuli!$A$4,"")))</f>
        <v>01 Quiet baseline (60s)</v>
      </c>
      <c r="I1569" s="6" t="n">
        <f aca="false">(B1569-B1568)/((A1569-A1568)/1000)</f>
        <v>-0.375091575091602</v>
      </c>
      <c r="J1569" s="6" t="n">
        <f aca="false">IF(OR(B1569&lt;Rules!$B$2,B1569&gt;Rules!$B$3,ABS(I1569)&gt;Rules!$B$4,OR(B1570&lt;Rules!$B$2,B1570&gt;Rules!$B$3,ABS(I1570)&gt;Rules!$B$4)),1,0)</f>
        <v>0</v>
      </c>
      <c r="K1569" s="6" t="str">
        <f aca="false">IF(F1569=1,COUNTIF($F$2:F1569,1),"")</f>
        <v/>
      </c>
    </row>
    <row r="1570" customFormat="false" ht="15" hidden="false" customHeight="false" outlineLevel="0" collapsed="false">
      <c r="A1570" s="6" t="n">
        <v>12401.9305</v>
      </c>
      <c r="B1570" s="6" t="n">
        <v>1.79267399267399</v>
      </c>
      <c r="C1570" s="6" t="n">
        <v>76</v>
      </c>
      <c r="D1570" s="6" t="n">
        <v>-1</v>
      </c>
      <c r="E1570" s="6" t="n">
        <v>1.78241758241758</v>
      </c>
      <c r="F1570" s="6" t="n">
        <v>0</v>
      </c>
      <c r="G1570" s="6" t="n">
        <v>0.0234432234432236</v>
      </c>
      <c r="H1570" s="6" t="str">
        <f aca="false">IF(AND(A1570&gt;=Stimuli!$B$2,A1570&lt;=Stimuli!$C$2),Stimuli!$A$2,IF(AND(A1570&gt;=Stimuli!$B$3,A1570&lt;=Stimuli!$C$3),Stimuli!$A$3,IF(AND(A1570&gt;=Stimuli!$B$4,A1570&lt;=Stimuli!$C$4),Stimuli!$A$4,"")))</f>
        <v>01 Quiet baseline (60s)</v>
      </c>
      <c r="I1570" s="6" t="n">
        <f aca="false">(B1570-B1569)/((A1570-A1569)/1000)</f>
        <v>0.562637362637332</v>
      </c>
      <c r="J1570" s="6" t="n">
        <f aca="false">IF(OR(B1570&lt;Rules!$B$2,B1570&gt;Rules!$B$3,ABS(I1570)&gt;Rules!$B$4,OR(B1571&lt;Rules!$B$2,B1571&gt;Rules!$B$3,ABS(I1571)&gt;Rules!$B$4)),1,0)</f>
        <v>0</v>
      </c>
      <c r="K1570" s="6" t="str">
        <f aca="false">IF(F1570=1,COUNTIF($F$2:F1570,1),"")</f>
        <v/>
      </c>
    </row>
    <row r="1571" customFormat="false" ht="15" hidden="false" customHeight="false" outlineLevel="0" collapsed="false">
      <c r="A1571" s="6" t="n">
        <v>12409.743</v>
      </c>
      <c r="B1571" s="6" t="n">
        <v>1.78681318681319</v>
      </c>
      <c r="C1571" s="6" t="n">
        <v>76</v>
      </c>
      <c r="D1571" s="6" t="n">
        <v>-1</v>
      </c>
      <c r="E1571" s="6" t="n">
        <v>1.78241758241758</v>
      </c>
      <c r="F1571" s="6" t="n">
        <v>0</v>
      </c>
      <c r="G1571" s="6" t="n">
        <v>0.0234432234432236</v>
      </c>
      <c r="H1571" s="6" t="str">
        <f aca="false">IF(AND(A1571&gt;=Stimuli!$B$2,A1571&lt;=Stimuli!$C$2),Stimuli!$A$2,IF(AND(A1571&gt;=Stimuli!$B$3,A1571&lt;=Stimuli!$C$3),Stimuli!$A$3,IF(AND(A1571&gt;=Stimuli!$B$4,A1571&lt;=Stimuli!$C$4),Stimuli!$A$4,"")))</f>
        <v>01 Quiet baseline (60s)</v>
      </c>
      <c r="I1571" s="6" t="n">
        <f aca="false">(B1571-B1570)/((A1571-A1570)/1000)</f>
        <v>-0.750183150183062</v>
      </c>
      <c r="J1571" s="6" t="n">
        <f aca="false">IF(OR(B1571&lt;Rules!$B$2,B1571&gt;Rules!$B$3,ABS(I1571)&gt;Rules!$B$4,OR(B1572&lt;Rules!$B$2,B1572&gt;Rules!$B$3,ABS(I1572)&gt;Rules!$B$4)),1,0)</f>
        <v>0</v>
      </c>
      <c r="K1571" s="6" t="str">
        <f aca="false">IF(F1571=1,COUNTIF($F$2:F1571,1),"")</f>
        <v/>
      </c>
    </row>
    <row r="1572" customFormat="false" ht="15" hidden="false" customHeight="false" outlineLevel="0" collapsed="false">
      <c r="A1572" s="6" t="n">
        <v>12417.5555</v>
      </c>
      <c r="B1572" s="6" t="n">
        <v>1.79267399267399</v>
      </c>
      <c r="C1572" s="6" t="n">
        <v>76</v>
      </c>
      <c r="D1572" s="6" t="n">
        <v>-1</v>
      </c>
      <c r="E1572" s="6" t="n">
        <v>1.78241758241758</v>
      </c>
      <c r="F1572" s="6" t="n">
        <v>0</v>
      </c>
      <c r="G1572" s="6" t="n">
        <v>0.0234432234432236</v>
      </c>
      <c r="H1572" s="6" t="str">
        <f aca="false">IF(AND(A1572&gt;=Stimuli!$B$2,A1572&lt;=Stimuli!$C$2),Stimuli!$A$2,IF(AND(A1572&gt;=Stimuli!$B$3,A1572&lt;=Stimuli!$C$3),Stimuli!$A$3,IF(AND(A1572&gt;=Stimuli!$B$4,A1572&lt;=Stimuli!$C$4),Stimuli!$A$4,"")))</f>
        <v>01 Quiet baseline (60s)</v>
      </c>
      <c r="I1572" s="6" t="n">
        <f aca="false">(B1572-B1571)/((A1572-A1571)/1000)</f>
        <v>0.750183150183062</v>
      </c>
      <c r="J1572" s="6" t="n">
        <f aca="false">IF(OR(B1572&lt;Rules!$B$2,B1572&gt;Rules!$B$3,ABS(I1572)&gt;Rules!$B$4,OR(B1573&lt;Rules!$B$2,B1573&gt;Rules!$B$3,ABS(I1573)&gt;Rules!$B$4)),1,0)</f>
        <v>0</v>
      </c>
      <c r="K1572" s="6" t="str">
        <f aca="false">IF(F1572=1,COUNTIF($F$2:F1572,1),"")</f>
        <v/>
      </c>
    </row>
    <row r="1573" customFormat="false" ht="15" hidden="false" customHeight="false" outlineLevel="0" collapsed="false">
      <c r="A1573" s="6" t="n">
        <v>12425.368</v>
      </c>
      <c r="B1573" s="6" t="n">
        <v>1.78681318681319</v>
      </c>
      <c r="C1573" s="6" t="n">
        <v>76</v>
      </c>
      <c r="D1573" s="6" t="n">
        <v>-1</v>
      </c>
      <c r="E1573" s="6" t="n">
        <v>1.78241758241758</v>
      </c>
      <c r="F1573" s="6" t="n">
        <v>0</v>
      </c>
      <c r="G1573" s="6" t="n">
        <v>0.0234432234432236</v>
      </c>
      <c r="H1573" s="6" t="str">
        <f aca="false">IF(AND(A1573&gt;=Stimuli!$B$2,A1573&lt;=Stimuli!$C$2),Stimuli!$A$2,IF(AND(A1573&gt;=Stimuli!$B$3,A1573&lt;=Stimuli!$C$3),Stimuli!$A$3,IF(AND(A1573&gt;=Stimuli!$B$4,A1573&lt;=Stimuli!$C$4),Stimuli!$A$4,"")))</f>
        <v>01 Quiet baseline (60s)</v>
      </c>
      <c r="I1573" s="6" t="n">
        <f aca="false">(B1573-B1572)/((A1573-A1572)/1000)</f>
        <v>-0.750183150183062</v>
      </c>
      <c r="J1573" s="6" t="n">
        <f aca="false">IF(OR(B1573&lt;Rules!$B$2,B1573&gt;Rules!$B$3,ABS(I1573)&gt;Rules!$B$4,OR(B1574&lt;Rules!$B$2,B1574&gt;Rules!$B$3,ABS(I1574)&gt;Rules!$B$4)),1,0)</f>
        <v>0</v>
      </c>
      <c r="K1573" s="6" t="str">
        <f aca="false">IF(F1573=1,COUNTIF($F$2:F1573,1),"")</f>
        <v/>
      </c>
    </row>
    <row r="1574" customFormat="false" ht="15" hidden="false" customHeight="false" outlineLevel="0" collapsed="false">
      <c r="A1574" s="6" t="n">
        <v>12433.1805</v>
      </c>
      <c r="B1574" s="6" t="n">
        <v>1.79267399267399</v>
      </c>
      <c r="C1574" s="6" t="n">
        <v>76</v>
      </c>
      <c r="D1574" s="6" t="n">
        <v>-1</v>
      </c>
      <c r="E1574" s="6" t="n">
        <v>1.78095238095238</v>
      </c>
      <c r="F1574" s="6" t="n">
        <v>0</v>
      </c>
      <c r="G1574" s="6" t="n">
        <v>0.0234432234432236</v>
      </c>
      <c r="H1574" s="6" t="str">
        <f aca="false">IF(AND(A1574&gt;=Stimuli!$B$2,A1574&lt;=Stimuli!$C$2),Stimuli!$A$2,IF(AND(A1574&gt;=Stimuli!$B$3,A1574&lt;=Stimuli!$C$3),Stimuli!$A$3,IF(AND(A1574&gt;=Stimuli!$B$4,A1574&lt;=Stimuli!$C$4),Stimuli!$A$4,"")))</f>
        <v>01 Quiet baseline (60s)</v>
      </c>
      <c r="I1574" s="6" t="n">
        <f aca="false">(B1574-B1573)/((A1574-A1573)/1000)</f>
        <v>0.750183150183062</v>
      </c>
      <c r="J1574" s="6" t="n">
        <f aca="false">IF(OR(B1574&lt;Rules!$B$2,B1574&gt;Rules!$B$3,ABS(I1574)&gt;Rules!$B$4,OR(B1575&lt;Rules!$B$2,B1575&gt;Rules!$B$3,ABS(I1575)&gt;Rules!$B$4)),1,0)</f>
        <v>0</v>
      </c>
      <c r="K1574" s="6" t="str">
        <f aca="false">IF(F1574=1,COUNTIF($F$2:F1574,1),"")</f>
        <v/>
      </c>
    </row>
    <row r="1575" customFormat="false" ht="15" hidden="false" customHeight="false" outlineLevel="0" collapsed="false">
      <c r="A1575" s="6" t="n">
        <v>12448.8055</v>
      </c>
      <c r="B1575" s="6" t="n">
        <v>1.79120879120879</v>
      </c>
      <c r="C1575" s="6" t="n">
        <v>76</v>
      </c>
      <c r="D1575" s="6" t="n">
        <v>-1</v>
      </c>
      <c r="E1575" s="6" t="n">
        <v>1.78095238095238</v>
      </c>
      <c r="F1575" s="6" t="n">
        <v>0</v>
      </c>
      <c r="G1575" s="6" t="n">
        <v>0.0234432234432236</v>
      </c>
      <c r="H1575" s="6" t="str">
        <f aca="false">IF(AND(A1575&gt;=Stimuli!$B$2,A1575&lt;=Stimuli!$C$2),Stimuli!$A$2,IF(AND(A1575&gt;=Stimuli!$B$3,A1575&lt;=Stimuli!$C$3),Stimuli!$A$3,IF(AND(A1575&gt;=Stimuli!$B$4,A1575&lt;=Stimuli!$C$4),Stimuli!$A$4,"")))</f>
        <v>01 Quiet baseline (60s)</v>
      </c>
      <c r="I1575" s="6" t="n">
        <f aca="false">(B1575-B1574)/((A1575-A1574)/1000)</f>
        <v>-0.093772893772865</v>
      </c>
      <c r="J1575" s="6" t="n">
        <f aca="false">IF(OR(B1575&lt;Rules!$B$2,B1575&gt;Rules!$B$3,ABS(I1575)&gt;Rules!$B$4,OR(B1576&lt;Rules!$B$2,B1576&gt;Rules!$B$3,ABS(I1576)&gt;Rules!$B$4)),1,0)</f>
        <v>0</v>
      </c>
      <c r="K1575" s="6" t="str">
        <f aca="false">IF(F1575=1,COUNTIF($F$2:F1575,1),"")</f>
        <v/>
      </c>
    </row>
    <row r="1576" customFormat="false" ht="15" hidden="false" customHeight="false" outlineLevel="0" collapsed="false">
      <c r="A1576" s="6" t="n">
        <v>12456.618</v>
      </c>
      <c r="B1576" s="6" t="n">
        <v>1.78534798534799</v>
      </c>
      <c r="C1576" s="6" t="n">
        <v>76</v>
      </c>
      <c r="D1576" s="6" t="n">
        <v>-1</v>
      </c>
      <c r="E1576" s="6" t="n">
        <v>1.78095238095238</v>
      </c>
      <c r="F1576" s="6" t="n">
        <v>0</v>
      </c>
      <c r="G1576" s="6" t="n">
        <v>0.0234432234432236</v>
      </c>
      <c r="H1576" s="6" t="str">
        <f aca="false">IF(AND(A1576&gt;=Stimuli!$B$2,A1576&lt;=Stimuli!$C$2),Stimuli!$A$2,IF(AND(A1576&gt;=Stimuli!$B$3,A1576&lt;=Stimuli!$C$3),Stimuli!$A$3,IF(AND(A1576&gt;=Stimuli!$B$4,A1576&lt;=Stimuli!$C$4),Stimuli!$A$4,"")))</f>
        <v>01 Quiet baseline (60s)</v>
      </c>
      <c r="I1576" s="6" t="n">
        <f aca="false">(B1576-B1575)/((A1576-A1575)/1000)</f>
        <v>-0.750183150183176</v>
      </c>
      <c r="J1576" s="6" t="n">
        <f aca="false">IF(OR(B1576&lt;Rules!$B$2,B1576&gt;Rules!$B$3,ABS(I1576)&gt;Rules!$B$4,OR(B1577&lt;Rules!$B$2,B1577&gt;Rules!$B$3,ABS(I1577)&gt;Rules!$B$4)),1,0)</f>
        <v>0</v>
      </c>
      <c r="K1576" s="6" t="str">
        <f aca="false">IF(F1576=1,COUNTIF($F$2:F1576,1),"")</f>
        <v/>
      </c>
    </row>
    <row r="1577" customFormat="false" ht="15" hidden="false" customHeight="false" outlineLevel="0" collapsed="false">
      <c r="A1577" s="6" t="n">
        <v>12464.4305</v>
      </c>
      <c r="B1577" s="6" t="n">
        <v>1.79120879120879</v>
      </c>
      <c r="C1577" s="6" t="n">
        <v>76</v>
      </c>
      <c r="D1577" s="6" t="n">
        <v>-1</v>
      </c>
      <c r="E1577" s="6" t="n">
        <v>1.78095238095238</v>
      </c>
      <c r="F1577" s="6" t="n">
        <v>0</v>
      </c>
      <c r="G1577" s="6" t="n">
        <v>0.0234432234432236</v>
      </c>
      <c r="H1577" s="6" t="str">
        <f aca="false">IF(AND(A1577&gt;=Stimuli!$B$2,A1577&lt;=Stimuli!$C$2),Stimuli!$A$2,IF(AND(A1577&gt;=Stimuli!$B$3,A1577&lt;=Stimuli!$C$3),Stimuli!$A$3,IF(AND(A1577&gt;=Stimuli!$B$4,A1577&lt;=Stimuli!$C$4),Stimuli!$A$4,"")))</f>
        <v>01 Quiet baseline (60s)</v>
      </c>
      <c r="I1577" s="6" t="n">
        <f aca="false">(B1577-B1576)/((A1577-A1576)/1000)</f>
        <v>0.750183150183176</v>
      </c>
      <c r="J1577" s="6" t="n">
        <f aca="false">IF(OR(B1577&lt;Rules!$B$2,B1577&gt;Rules!$B$3,ABS(I1577)&gt;Rules!$B$4,OR(B1578&lt;Rules!$B$2,B1578&gt;Rules!$B$3,ABS(I1578)&gt;Rules!$B$4)),1,0)</f>
        <v>0</v>
      </c>
      <c r="K1577" s="6" t="str">
        <f aca="false">IF(F1577=1,COUNTIF($F$2:F1577,1),"")</f>
        <v/>
      </c>
    </row>
    <row r="1578" customFormat="false" ht="15" hidden="false" customHeight="false" outlineLevel="0" collapsed="false">
      <c r="A1578" s="6" t="n">
        <v>12472.243</v>
      </c>
      <c r="B1578" s="6" t="n">
        <v>1.78534798534799</v>
      </c>
      <c r="C1578" s="6" t="n">
        <v>76</v>
      </c>
      <c r="D1578" s="6" t="n">
        <v>-1</v>
      </c>
      <c r="E1578" s="6" t="n">
        <v>1.78095238095238</v>
      </c>
      <c r="F1578" s="6" t="n">
        <v>0</v>
      </c>
      <c r="G1578" s="6" t="n">
        <v>0.0234432234432236</v>
      </c>
      <c r="H1578" s="6" t="str">
        <f aca="false">IF(AND(A1578&gt;=Stimuli!$B$2,A1578&lt;=Stimuli!$C$2),Stimuli!$A$2,IF(AND(A1578&gt;=Stimuli!$B$3,A1578&lt;=Stimuli!$C$3),Stimuli!$A$3,IF(AND(A1578&gt;=Stimuli!$B$4,A1578&lt;=Stimuli!$C$4),Stimuli!$A$4,"")))</f>
        <v>01 Quiet baseline (60s)</v>
      </c>
      <c r="I1578" s="6" t="n">
        <f aca="false">(B1578-B1577)/((A1578-A1577)/1000)</f>
        <v>-0.750183150183176</v>
      </c>
      <c r="J1578" s="6" t="n">
        <f aca="false">IF(OR(B1578&lt;Rules!$B$2,B1578&gt;Rules!$B$3,ABS(I1578)&gt;Rules!$B$4,OR(B1579&lt;Rules!$B$2,B1579&gt;Rules!$B$3,ABS(I1579)&gt;Rules!$B$4)),1,0)</f>
        <v>0</v>
      </c>
      <c r="K1578" s="6" t="str">
        <f aca="false">IF(F1578=1,COUNTIF($F$2:F1578,1),"")</f>
        <v/>
      </c>
    </row>
    <row r="1579" customFormat="false" ht="15" hidden="false" customHeight="false" outlineLevel="0" collapsed="false">
      <c r="A1579" s="6" t="n">
        <v>12480.0555</v>
      </c>
      <c r="B1579" s="6" t="n">
        <v>1.78974358974359</v>
      </c>
      <c r="C1579" s="6" t="n">
        <v>76</v>
      </c>
      <c r="D1579" s="6" t="n">
        <v>-1</v>
      </c>
      <c r="E1579" s="6" t="n">
        <v>1.78095238095238</v>
      </c>
      <c r="F1579" s="6" t="n">
        <v>0</v>
      </c>
      <c r="G1579" s="6" t="n">
        <v>0.0234432234432236</v>
      </c>
      <c r="H1579" s="6" t="str">
        <f aca="false">IF(AND(A1579&gt;=Stimuli!$B$2,A1579&lt;=Stimuli!$C$2),Stimuli!$A$2,IF(AND(A1579&gt;=Stimuli!$B$3,A1579&lt;=Stimuli!$C$3),Stimuli!$A$3,IF(AND(A1579&gt;=Stimuli!$B$4,A1579&lt;=Stimuli!$C$4),Stimuli!$A$4,"")))</f>
        <v>01 Quiet baseline (60s)</v>
      </c>
      <c r="I1579" s="6" t="n">
        <f aca="false">(B1579-B1578)/((A1579-A1578)/1000)</f>
        <v>0.562637362637446</v>
      </c>
      <c r="J1579" s="6" t="n">
        <f aca="false">IF(OR(B1579&lt;Rules!$B$2,B1579&gt;Rules!$B$3,ABS(I1579)&gt;Rules!$B$4,OR(B1580&lt;Rules!$B$2,B1580&gt;Rules!$B$3,ABS(I1580)&gt;Rules!$B$4)),1,0)</f>
        <v>0</v>
      </c>
      <c r="K1579" s="6" t="str">
        <f aca="false">IF(F1579=1,COUNTIF($F$2:F1579,1),"")</f>
        <v/>
      </c>
    </row>
    <row r="1580" customFormat="false" ht="15" hidden="false" customHeight="false" outlineLevel="0" collapsed="false">
      <c r="A1580" s="6" t="n">
        <v>12487.868</v>
      </c>
      <c r="B1580" s="6" t="n">
        <v>1.78534798534799</v>
      </c>
      <c r="C1580" s="6" t="n">
        <v>76</v>
      </c>
      <c r="D1580" s="6" t="n">
        <v>-1</v>
      </c>
      <c r="E1580" s="6" t="n">
        <v>1.78095238095238</v>
      </c>
      <c r="F1580" s="6" t="n">
        <v>0</v>
      </c>
      <c r="G1580" s="6" t="n">
        <v>0.0234432234432236</v>
      </c>
      <c r="H1580" s="6" t="str">
        <f aca="false">IF(AND(A1580&gt;=Stimuli!$B$2,A1580&lt;=Stimuli!$C$2),Stimuli!$A$2,IF(AND(A1580&gt;=Stimuli!$B$3,A1580&lt;=Stimuli!$C$3),Stimuli!$A$3,IF(AND(A1580&gt;=Stimuli!$B$4,A1580&lt;=Stimuli!$C$4),Stimuli!$A$4,"")))</f>
        <v>01 Quiet baseline (60s)</v>
      </c>
      <c r="I1580" s="6" t="n">
        <f aca="false">(B1580-B1579)/((A1580-A1579)/1000)</f>
        <v>-0.562637362637446</v>
      </c>
      <c r="J1580" s="6" t="n">
        <f aca="false">IF(OR(B1580&lt;Rules!$B$2,B1580&gt;Rules!$B$3,ABS(I1580)&gt;Rules!$B$4,OR(B1581&lt;Rules!$B$2,B1581&gt;Rules!$B$3,ABS(I1581)&gt;Rules!$B$4)),1,0)</f>
        <v>0</v>
      </c>
      <c r="K1580" s="6" t="str">
        <f aca="false">IF(F1580=1,COUNTIF($F$2:F1580,1),"")</f>
        <v/>
      </c>
    </row>
    <row r="1581" customFormat="false" ht="15" hidden="false" customHeight="false" outlineLevel="0" collapsed="false">
      <c r="A1581" s="6" t="n">
        <v>12495.6805</v>
      </c>
      <c r="B1581" s="6" t="n">
        <v>1.78681318681319</v>
      </c>
      <c r="C1581" s="6" t="n">
        <v>76</v>
      </c>
      <c r="D1581" s="6" t="n">
        <v>-1</v>
      </c>
      <c r="E1581" s="6" t="n">
        <v>1.78095238095238</v>
      </c>
      <c r="F1581" s="6" t="n">
        <v>0</v>
      </c>
      <c r="G1581" s="6" t="n">
        <v>0.0234432234432236</v>
      </c>
      <c r="H1581" s="6" t="str">
        <f aca="false">IF(AND(A1581&gt;=Stimuli!$B$2,A1581&lt;=Stimuli!$C$2),Stimuli!$A$2,IF(AND(A1581&gt;=Stimuli!$B$3,A1581&lt;=Stimuli!$C$3),Stimuli!$A$3,IF(AND(A1581&gt;=Stimuli!$B$4,A1581&lt;=Stimuli!$C$4),Stimuli!$A$4,"")))</f>
        <v>01 Quiet baseline (60s)</v>
      </c>
      <c r="I1581" s="6" t="n">
        <f aca="false">(B1581-B1580)/((A1581-A1580)/1000)</f>
        <v>0.187545787545844</v>
      </c>
      <c r="J1581" s="6" t="n">
        <f aca="false">IF(OR(B1581&lt;Rules!$B$2,B1581&gt;Rules!$B$3,ABS(I1581)&gt;Rules!$B$4,OR(B1582&lt;Rules!$B$2,B1582&gt;Rules!$B$3,ABS(I1582)&gt;Rules!$B$4)),1,0)</f>
        <v>0</v>
      </c>
      <c r="K1581" s="6" t="str">
        <f aca="false">IF(F1581=1,COUNTIF($F$2:F1581,1),"")</f>
        <v/>
      </c>
    </row>
    <row r="1582" customFormat="false" ht="15" hidden="false" customHeight="false" outlineLevel="0" collapsed="false">
      <c r="A1582" s="6" t="n">
        <v>12503.493</v>
      </c>
      <c r="B1582" s="6" t="n">
        <v>1.78681318681319</v>
      </c>
      <c r="C1582" s="6" t="n">
        <v>76</v>
      </c>
      <c r="D1582" s="6" t="n">
        <v>-1</v>
      </c>
      <c r="E1582" s="6" t="n">
        <v>1.78095238095238</v>
      </c>
      <c r="F1582" s="6" t="n">
        <v>0</v>
      </c>
      <c r="G1582" s="6" t="n">
        <v>0.0234432234432236</v>
      </c>
      <c r="H1582" s="6" t="str">
        <f aca="false">IF(AND(A1582&gt;=Stimuli!$B$2,A1582&lt;=Stimuli!$C$2),Stimuli!$A$2,IF(AND(A1582&gt;=Stimuli!$B$3,A1582&lt;=Stimuli!$C$3),Stimuli!$A$3,IF(AND(A1582&gt;=Stimuli!$B$4,A1582&lt;=Stimuli!$C$4),Stimuli!$A$4,"")))</f>
        <v>01 Quiet baseline (60s)</v>
      </c>
      <c r="I1582" s="6" t="n">
        <f aca="false">(B1582-B1581)/((A1582-A1581)/1000)</f>
        <v>0</v>
      </c>
      <c r="J1582" s="6" t="n">
        <f aca="false">IF(OR(B1582&lt;Rules!$B$2,B1582&gt;Rules!$B$3,ABS(I1582)&gt;Rules!$B$4,OR(B1583&lt;Rules!$B$2,B1583&gt;Rules!$B$3,ABS(I1583)&gt;Rules!$B$4)),1,0)</f>
        <v>0</v>
      </c>
      <c r="K1582" s="6" t="str">
        <f aca="false">IF(F1582=1,COUNTIF($F$2:F1582,1),"")</f>
        <v/>
      </c>
    </row>
    <row r="1583" customFormat="false" ht="15" hidden="false" customHeight="false" outlineLevel="0" collapsed="false">
      <c r="A1583" s="6" t="n">
        <v>12511.3055</v>
      </c>
      <c r="B1583" s="6" t="n">
        <v>1.78534798534799</v>
      </c>
      <c r="C1583" s="6" t="n">
        <v>76</v>
      </c>
      <c r="D1583" s="6" t="n">
        <v>-1</v>
      </c>
      <c r="E1583" s="6" t="n">
        <v>1.78095238095238</v>
      </c>
      <c r="F1583" s="6" t="n">
        <v>0</v>
      </c>
      <c r="G1583" s="6" t="n">
        <v>0.0234432234432236</v>
      </c>
      <c r="H1583" s="6" t="str">
        <f aca="false">IF(AND(A1583&gt;=Stimuli!$B$2,A1583&lt;=Stimuli!$C$2),Stimuli!$A$2,IF(AND(A1583&gt;=Stimuli!$B$3,A1583&lt;=Stimuli!$C$3),Stimuli!$A$3,IF(AND(A1583&gt;=Stimuli!$B$4,A1583&lt;=Stimuli!$C$4),Stimuli!$A$4,"")))</f>
        <v>01 Quiet baseline (60s)</v>
      </c>
      <c r="I1583" s="6" t="n">
        <f aca="false">(B1583-B1582)/((A1583-A1582)/1000)</f>
        <v>-0.187545787545844</v>
      </c>
      <c r="J1583" s="6" t="n">
        <f aca="false">IF(OR(B1583&lt;Rules!$B$2,B1583&gt;Rules!$B$3,ABS(I1583)&gt;Rules!$B$4,OR(B1584&lt;Rules!$B$2,B1584&gt;Rules!$B$3,ABS(I1584)&gt;Rules!$B$4)),1,0)</f>
        <v>0</v>
      </c>
      <c r="K1583" s="6" t="str">
        <f aca="false">IF(F1583=1,COUNTIF($F$2:F1583,1),"")</f>
        <v/>
      </c>
    </row>
    <row r="1584" customFormat="false" ht="15" hidden="false" customHeight="false" outlineLevel="0" collapsed="false">
      <c r="A1584" s="6" t="n">
        <v>12519.118</v>
      </c>
      <c r="B1584" s="6" t="n">
        <v>1.78681318681319</v>
      </c>
      <c r="C1584" s="6" t="n">
        <v>76</v>
      </c>
      <c r="D1584" s="6" t="n">
        <v>-1</v>
      </c>
      <c r="E1584" s="6" t="n">
        <v>1.78095238095238</v>
      </c>
      <c r="F1584" s="6" t="n">
        <v>0</v>
      </c>
      <c r="G1584" s="6" t="n">
        <v>0.0234432234432236</v>
      </c>
      <c r="H1584" s="6" t="str">
        <f aca="false">IF(AND(A1584&gt;=Stimuli!$B$2,A1584&lt;=Stimuli!$C$2),Stimuli!$A$2,IF(AND(A1584&gt;=Stimuli!$B$3,A1584&lt;=Stimuli!$C$3),Stimuli!$A$3,IF(AND(A1584&gt;=Stimuli!$B$4,A1584&lt;=Stimuli!$C$4),Stimuli!$A$4,"")))</f>
        <v>01 Quiet baseline (60s)</v>
      </c>
      <c r="I1584" s="6" t="n">
        <f aca="false">(B1584-B1583)/((A1584-A1583)/1000)</f>
        <v>0.187545787545844</v>
      </c>
      <c r="J1584" s="6" t="n">
        <f aca="false">IF(OR(B1584&lt;Rules!$B$2,B1584&gt;Rules!$B$3,ABS(I1584)&gt;Rules!$B$4,OR(B1585&lt;Rules!$B$2,B1585&gt;Rules!$B$3,ABS(I1585)&gt;Rules!$B$4)),1,0)</f>
        <v>0</v>
      </c>
      <c r="K1584" s="6" t="str">
        <f aca="false">IF(F1584=1,COUNTIF($F$2:F1584,1),"")</f>
        <v/>
      </c>
    </row>
    <row r="1585" customFormat="false" ht="15" hidden="false" customHeight="false" outlineLevel="0" collapsed="false">
      <c r="A1585" s="6" t="n">
        <v>12526.9305</v>
      </c>
      <c r="B1585" s="6" t="n">
        <v>1.78388278388278</v>
      </c>
      <c r="C1585" s="6" t="n">
        <v>76</v>
      </c>
      <c r="D1585" s="6" t="n">
        <v>-1</v>
      </c>
      <c r="E1585" s="6" t="n">
        <v>1.78095238095238</v>
      </c>
      <c r="F1585" s="6" t="n">
        <v>0</v>
      </c>
      <c r="G1585" s="6" t="n">
        <v>0.0234432234432236</v>
      </c>
      <c r="H1585" s="6" t="str">
        <f aca="false">IF(AND(A1585&gt;=Stimuli!$B$2,A1585&lt;=Stimuli!$C$2),Stimuli!$A$2,IF(AND(A1585&gt;=Stimuli!$B$3,A1585&lt;=Stimuli!$C$3),Stimuli!$A$3,IF(AND(A1585&gt;=Stimuli!$B$4,A1585&lt;=Stimuli!$C$4),Stimuli!$A$4,"")))</f>
        <v>01 Quiet baseline (60s)</v>
      </c>
      <c r="I1585" s="6" t="n">
        <f aca="false">(B1585-B1584)/((A1585-A1584)/1000)</f>
        <v>-0.375091575091574</v>
      </c>
      <c r="J1585" s="6" t="n">
        <f aca="false">IF(OR(B1585&lt;Rules!$B$2,B1585&gt;Rules!$B$3,ABS(I1585)&gt;Rules!$B$4,OR(B1586&lt;Rules!$B$2,B1586&gt;Rules!$B$3,ABS(I1586)&gt;Rules!$B$4)),1,0)</f>
        <v>0</v>
      </c>
      <c r="K1585" s="6" t="str">
        <f aca="false">IF(F1585=1,COUNTIF($F$2:F1585,1),"")</f>
        <v/>
      </c>
    </row>
    <row r="1586" customFormat="false" ht="15" hidden="false" customHeight="false" outlineLevel="0" collapsed="false">
      <c r="A1586" s="6" t="n">
        <v>12534.743</v>
      </c>
      <c r="B1586" s="6" t="n">
        <v>1.78827838827839</v>
      </c>
      <c r="C1586" s="6" t="n">
        <v>76</v>
      </c>
      <c r="D1586" s="6" t="n">
        <v>-1</v>
      </c>
      <c r="E1586" s="6" t="n">
        <v>1.78095238095238</v>
      </c>
      <c r="F1586" s="6" t="n">
        <v>0</v>
      </c>
      <c r="G1586" s="6" t="n">
        <v>0.0234432234432236</v>
      </c>
      <c r="H1586" s="6" t="str">
        <f aca="false">IF(AND(A1586&gt;=Stimuli!$B$2,A1586&lt;=Stimuli!$C$2),Stimuli!$A$2,IF(AND(A1586&gt;=Stimuli!$B$3,A1586&lt;=Stimuli!$C$3),Stimuli!$A$3,IF(AND(A1586&gt;=Stimuli!$B$4,A1586&lt;=Stimuli!$C$4),Stimuli!$A$4,"")))</f>
        <v>01 Quiet baseline (60s)</v>
      </c>
      <c r="I1586" s="6" t="n">
        <f aca="false">(B1586-B1585)/((A1586-A1585)/1000)</f>
        <v>0.562637362637304</v>
      </c>
      <c r="J1586" s="6" t="n">
        <f aca="false">IF(OR(B1586&lt;Rules!$B$2,B1586&gt;Rules!$B$3,ABS(I1586)&gt;Rules!$B$4,OR(B1587&lt;Rules!$B$2,B1587&gt;Rules!$B$3,ABS(I1587)&gt;Rules!$B$4)),1,0)</f>
        <v>0</v>
      </c>
      <c r="K1586" s="6" t="str">
        <f aca="false">IF(F1586=1,COUNTIF($F$2:F1586,1),"")</f>
        <v/>
      </c>
    </row>
    <row r="1587" customFormat="false" ht="15" hidden="false" customHeight="false" outlineLevel="0" collapsed="false">
      <c r="A1587" s="6" t="n">
        <v>12542.5555</v>
      </c>
      <c r="B1587" s="6" t="n">
        <v>1.78241758241758</v>
      </c>
      <c r="C1587" s="6" t="n">
        <v>76</v>
      </c>
      <c r="D1587" s="6" t="n">
        <v>-1</v>
      </c>
      <c r="E1587" s="6" t="n">
        <v>1.78095238095238</v>
      </c>
      <c r="F1587" s="6" t="n">
        <v>0</v>
      </c>
      <c r="G1587" s="6" t="n">
        <v>0.0234432234432236</v>
      </c>
      <c r="H1587" s="6" t="str">
        <f aca="false">IF(AND(A1587&gt;=Stimuli!$B$2,A1587&lt;=Stimuli!$C$2),Stimuli!$A$2,IF(AND(A1587&gt;=Stimuli!$B$3,A1587&lt;=Stimuli!$C$3),Stimuli!$A$3,IF(AND(A1587&gt;=Stimuli!$B$4,A1587&lt;=Stimuli!$C$4),Stimuli!$A$4,"")))</f>
        <v>01 Quiet baseline (60s)</v>
      </c>
      <c r="I1587" s="6" t="n">
        <f aca="false">(B1587-B1586)/((A1587-A1586)/1000)</f>
        <v>-0.750183150183148</v>
      </c>
      <c r="J1587" s="6" t="n">
        <f aca="false">IF(OR(B1587&lt;Rules!$B$2,B1587&gt;Rules!$B$3,ABS(I1587)&gt;Rules!$B$4,OR(B1588&lt;Rules!$B$2,B1588&gt;Rules!$B$3,ABS(I1588)&gt;Rules!$B$4)),1,0)</f>
        <v>0</v>
      </c>
      <c r="K1587" s="6" t="str">
        <f aca="false">IF(F1587=1,COUNTIF($F$2:F1587,1),"")</f>
        <v/>
      </c>
    </row>
    <row r="1588" customFormat="false" ht="15" hidden="false" customHeight="false" outlineLevel="0" collapsed="false">
      <c r="A1588" s="6" t="n">
        <v>12550.368</v>
      </c>
      <c r="B1588" s="6" t="n">
        <v>1.78827838827839</v>
      </c>
      <c r="C1588" s="6" t="n">
        <v>76</v>
      </c>
      <c r="D1588" s="6" t="n">
        <v>-1</v>
      </c>
      <c r="E1588" s="6" t="n">
        <v>1.78095238095238</v>
      </c>
      <c r="F1588" s="6" t="n">
        <v>0</v>
      </c>
      <c r="G1588" s="6" t="n">
        <v>0.0234432234432236</v>
      </c>
      <c r="H1588" s="6" t="str">
        <f aca="false">IF(AND(A1588&gt;=Stimuli!$B$2,A1588&lt;=Stimuli!$C$2),Stimuli!$A$2,IF(AND(A1588&gt;=Stimuli!$B$3,A1588&lt;=Stimuli!$C$3),Stimuli!$A$3,IF(AND(A1588&gt;=Stimuli!$B$4,A1588&lt;=Stimuli!$C$4),Stimuli!$A$4,"")))</f>
        <v>01 Quiet baseline (60s)</v>
      </c>
      <c r="I1588" s="6" t="n">
        <f aca="false">(B1588-B1587)/((A1588-A1587)/1000)</f>
        <v>0.750183150183148</v>
      </c>
      <c r="J1588" s="6" t="n">
        <f aca="false">IF(OR(B1588&lt;Rules!$B$2,B1588&gt;Rules!$B$3,ABS(I1588)&gt;Rules!$B$4,OR(B1589&lt;Rules!$B$2,B1589&gt;Rules!$B$3,ABS(I1589)&gt;Rules!$B$4)),1,0)</f>
        <v>0</v>
      </c>
      <c r="K1588" s="6" t="str">
        <f aca="false">IF(F1588=1,COUNTIF($F$2:F1588,1),"")</f>
        <v/>
      </c>
    </row>
    <row r="1589" customFormat="false" ht="15" hidden="false" customHeight="false" outlineLevel="0" collapsed="false">
      <c r="A1589" s="6" t="n">
        <v>12558.1805</v>
      </c>
      <c r="B1589" s="6" t="n">
        <v>1.78095238095238</v>
      </c>
      <c r="C1589" s="6" t="n">
        <v>76</v>
      </c>
      <c r="D1589" s="6" t="n">
        <v>-1</v>
      </c>
      <c r="E1589" s="6" t="n">
        <v>1.78095238095238</v>
      </c>
      <c r="F1589" s="6" t="n">
        <v>0</v>
      </c>
      <c r="G1589" s="6" t="n">
        <v>0.0234432234432236</v>
      </c>
      <c r="H1589" s="6" t="str">
        <f aca="false">IF(AND(A1589&gt;=Stimuli!$B$2,A1589&lt;=Stimuli!$C$2),Stimuli!$A$2,IF(AND(A1589&gt;=Stimuli!$B$3,A1589&lt;=Stimuli!$C$3),Stimuli!$A$3,IF(AND(A1589&gt;=Stimuli!$B$4,A1589&lt;=Stimuli!$C$4),Stimuli!$A$4,"")))</f>
        <v>01 Quiet baseline (60s)</v>
      </c>
      <c r="I1589" s="6" t="n">
        <f aca="false">(B1589-B1588)/((A1589-A1588)/1000)</f>
        <v>-0.937728937728878</v>
      </c>
      <c r="J1589" s="6" t="n">
        <f aca="false">IF(OR(B1589&lt;Rules!$B$2,B1589&gt;Rules!$B$3,ABS(I1589)&gt;Rules!$B$4,OR(B1590&lt;Rules!$B$2,B1590&gt;Rules!$B$3,ABS(I1590)&gt;Rules!$B$4)),1,0)</f>
        <v>0</v>
      </c>
      <c r="K1589" s="6" t="str">
        <f aca="false">IF(F1589=1,COUNTIF($F$2:F1589,1),"")</f>
        <v/>
      </c>
    </row>
    <row r="1590" customFormat="false" ht="15" hidden="false" customHeight="false" outlineLevel="0" collapsed="false">
      <c r="A1590" s="6" t="n">
        <v>12565.993</v>
      </c>
      <c r="B1590" s="6" t="n">
        <v>1.78827838827839</v>
      </c>
      <c r="C1590" s="6" t="n">
        <v>76</v>
      </c>
      <c r="D1590" s="6" t="n">
        <v>-1</v>
      </c>
      <c r="E1590" s="6" t="n">
        <v>1.78095238095238</v>
      </c>
      <c r="F1590" s="6" t="n">
        <v>0</v>
      </c>
      <c r="G1590" s="6" t="n">
        <v>0.0234432234432236</v>
      </c>
      <c r="H1590" s="6" t="str">
        <f aca="false">IF(AND(A1590&gt;=Stimuli!$B$2,A1590&lt;=Stimuli!$C$2),Stimuli!$A$2,IF(AND(A1590&gt;=Stimuli!$B$3,A1590&lt;=Stimuli!$C$3),Stimuli!$A$3,IF(AND(A1590&gt;=Stimuli!$B$4,A1590&lt;=Stimuli!$C$4),Stimuli!$A$4,"")))</f>
        <v>01 Quiet baseline (60s)</v>
      </c>
      <c r="I1590" s="6" t="n">
        <f aca="false">(B1590-B1589)/((A1590-A1589)/1000)</f>
        <v>0.937728937728878</v>
      </c>
      <c r="J1590" s="6" t="n">
        <f aca="false">IF(OR(B1590&lt;Rules!$B$2,B1590&gt;Rules!$B$3,ABS(I1590)&gt;Rules!$B$4,OR(B1591&lt;Rules!$B$2,B1591&gt;Rules!$B$3,ABS(I1591)&gt;Rules!$B$4)),1,0)</f>
        <v>0</v>
      </c>
      <c r="K1590" s="6" t="str">
        <f aca="false">IF(F1590=1,COUNTIF($F$2:F1590,1),"")</f>
        <v/>
      </c>
    </row>
    <row r="1591" customFormat="false" ht="15" hidden="false" customHeight="false" outlineLevel="0" collapsed="false">
      <c r="A1591" s="6" t="n">
        <v>12605.0555</v>
      </c>
      <c r="B1591" s="6" t="n">
        <v>1.78095238095238</v>
      </c>
      <c r="C1591" s="6" t="n">
        <v>76</v>
      </c>
      <c r="D1591" s="6" t="n">
        <v>-1</v>
      </c>
      <c r="E1591" s="6" t="n">
        <v>1.77948717948718</v>
      </c>
      <c r="F1591" s="6" t="n">
        <v>0</v>
      </c>
      <c r="G1591" s="6" t="n">
        <v>0.0234432234432236</v>
      </c>
      <c r="H1591" s="6" t="str">
        <f aca="false">IF(AND(A1591&gt;=Stimuli!$B$2,A1591&lt;=Stimuli!$C$2),Stimuli!$A$2,IF(AND(A1591&gt;=Stimuli!$B$3,A1591&lt;=Stimuli!$C$3),Stimuli!$A$3,IF(AND(A1591&gt;=Stimuli!$B$4,A1591&lt;=Stimuli!$C$4),Stimuli!$A$4,"")))</f>
        <v>01 Quiet baseline (60s)</v>
      </c>
      <c r="I1591" s="6" t="n">
        <f aca="false">(B1591-B1590)/((A1591-A1590)/1000)</f>
        <v>-0.187545787545776</v>
      </c>
      <c r="J1591" s="6" t="n">
        <f aca="false">IF(OR(B1591&lt;Rules!$B$2,B1591&gt;Rules!$B$3,ABS(I1591)&gt;Rules!$B$4,OR(B1592&lt;Rules!$B$2,B1592&gt;Rules!$B$3,ABS(I1592)&gt;Rules!$B$4)),1,0)</f>
        <v>0</v>
      </c>
      <c r="K1591" s="6" t="str">
        <f aca="false">IF(F1591=1,COUNTIF($F$2:F1591,1),"")</f>
        <v/>
      </c>
    </row>
    <row r="1592" customFormat="false" ht="15" hidden="false" customHeight="false" outlineLevel="0" collapsed="false">
      <c r="A1592" s="6" t="n">
        <v>12612.868</v>
      </c>
      <c r="B1592" s="6" t="n">
        <v>1.78388278388278</v>
      </c>
      <c r="C1592" s="6" t="n">
        <v>76</v>
      </c>
      <c r="D1592" s="6" t="n">
        <v>-1</v>
      </c>
      <c r="E1592" s="6" t="n">
        <v>1.77948717948718</v>
      </c>
      <c r="F1592" s="6" t="n">
        <v>0</v>
      </c>
      <c r="G1592" s="6" t="n">
        <v>0.0234432234432236</v>
      </c>
      <c r="H1592" s="6" t="str">
        <f aca="false">IF(AND(A1592&gt;=Stimuli!$B$2,A1592&lt;=Stimuli!$C$2),Stimuli!$A$2,IF(AND(A1592&gt;=Stimuli!$B$3,A1592&lt;=Stimuli!$C$3),Stimuli!$A$3,IF(AND(A1592&gt;=Stimuli!$B$4,A1592&lt;=Stimuli!$C$4),Stimuli!$A$4,"")))</f>
        <v>01 Quiet baseline (60s)</v>
      </c>
      <c r="I1592" s="6" t="n">
        <f aca="false">(B1592-B1591)/((A1592-A1591)/1000)</f>
        <v>0.375091575091574</v>
      </c>
      <c r="J1592" s="6" t="n">
        <f aca="false">IF(OR(B1592&lt;Rules!$B$2,B1592&gt;Rules!$B$3,ABS(I1592)&gt;Rules!$B$4,OR(B1593&lt;Rules!$B$2,B1593&gt;Rules!$B$3,ABS(I1593)&gt;Rules!$B$4)),1,0)</f>
        <v>0</v>
      </c>
      <c r="K1592" s="6" t="str">
        <f aca="false">IF(F1592=1,COUNTIF($F$2:F1592,1),"")</f>
        <v/>
      </c>
    </row>
    <row r="1593" customFormat="false" ht="15" hidden="false" customHeight="false" outlineLevel="0" collapsed="false">
      <c r="A1593" s="6" t="n">
        <v>12620.6805</v>
      </c>
      <c r="B1593" s="6" t="n">
        <v>1.78241758241758</v>
      </c>
      <c r="C1593" s="6" t="n">
        <v>76</v>
      </c>
      <c r="D1593" s="6" t="n">
        <v>-1</v>
      </c>
      <c r="E1593" s="6" t="n">
        <v>1.77948717948718</v>
      </c>
      <c r="F1593" s="6" t="n">
        <v>0</v>
      </c>
      <c r="G1593" s="6" t="n">
        <v>0.0234432234432236</v>
      </c>
      <c r="H1593" s="6" t="str">
        <f aca="false">IF(AND(A1593&gt;=Stimuli!$B$2,A1593&lt;=Stimuli!$C$2),Stimuli!$A$2,IF(AND(A1593&gt;=Stimuli!$B$3,A1593&lt;=Stimuli!$C$3),Stimuli!$A$3,IF(AND(A1593&gt;=Stimuli!$B$4,A1593&lt;=Stimuli!$C$4),Stimuli!$A$4,"")))</f>
        <v>01 Quiet baseline (60s)</v>
      </c>
      <c r="I1593" s="6" t="n">
        <f aca="false">(B1593-B1592)/((A1593-A1592)/1000)</f>
        <v>-0.187545787545844</v>
      </c>
      <c r="J1593" s="6" t="n">
        <f aca="false">IF(OR(B1593&lt;Rules!$B$2,B1593&gt;Rules!$B$3,ABS(I1593)&gt;Rules!$B$4,OR(B1594&lt;Rules!$B$2,B1594&gt;Rules!$B$3,ABS(I1594)&gt;Rules!$B$4)),1,0)</f>
        <v>0</v>
      </c>
      <c r="K1593" s="6" t="str">
        <f aca="false">IF(F1593=1,COUNTIF($F$2:F1593,1),"")</f>
        <v/>
      </c>
    </row>
    <row r="1594" customFormat="false" ht="15" hidden="false" customHeight="false" outlineLevel="0" collapsed="false">
      <c r="A1594" s="6" t="n">
        <v>12628.493</v>
      </c>
      <c r="B1594" s="6" t="n">
        <v>1.78241758241758</v>
      </c>
      <c r="C1594" s="6" t="n">
        <v>76</v>
      </c>
      <c r="D1594" s="6" t="n">
        <v>-1</v>
      </c>
      <c r="E1594" s="6" t="n">
        <v>1.77948717948718</v>
      </c>
      <c r="F1594" s="6" t="n">
        <v>0</v>
      </c>
      <c r="G1594" s="6" t="n">
        <v>0.0234432234432236</v>
      </c>
      <c r="H1594" s="6" t="str">
        <f aca="false">IF(AND(A1594&gt;=Stimuli!$B$2,A1594&lt;=Stimuli!$C$2),Stimuli!$A$2,IF(AND(A1594&gt;=Stimuli!$B$3,A1594&lt;=Stimuli!$C$3),Stimuli!$A$3,IF(AND(A1594&gt;=Stimuli!$B$4,A1594&lt;=Stimuli!$C$4),Stimuli!$A$4,"")))</f>
        <v>01 Quiet baseline (60s)</v>
      </c>
      <c r="I1594" s="6" t="n">
        <f aca="false">(B1594-B1593)/((A1594-A1593)/1000)</f>
        <v>0</v>
      </c>
      <c r="J1594" s="6" t="n">
        <f aca="false">IF(OR(B1594&lt;Rules!$B$2,B1594&gt;Rules!$B$3,ABS(I1594)&gt;Rules!$B$4,OR(B1595&lt;Rules!$B$2,B1595&gt;Rules!$B$3,ABS(I1595)&gt;Rules!$B$4)),1,0)</f>
        <v>0</v>
      </c>
      <c r="K1594" s="6" t="str">
        <f aca="false">IF(F1594=1,COUNTIF($F$2:F1594,1),"")</f>
        <v/>
      </c>
    </row>
    <row r="1595" customFormat="false" ht="15" hidden="false" customHeight="false" outlineLevel="0" collapsed="false">
      <c r="A1595" s="6" t="n">
        <v>12636.3055</v>
      </c>
      <c r="B1595" s="6" t="n">
        <v>1.78241758241758</v>
      </c>
      <c r="C1595" s="6" t="n">
        <v>76</v>
      </c>
      <c r="D1595" s="6" t="n">
        <v>-1</v>
      </c>
      <c r="E1595" s="6" t="n">
        <v>1.77948717948718</v>
      </c>
      <c r="F1595" s="6" t="n">
        <v>0</v>
      </c>
      <c r="G1595" s="6" t="n">
        <v>0.0234432234432236</v>
      </c>
      <c r="H1595" s="6" t="str">
        <f aca="false">IF(AND(A1595&gt;=Stimuli!$B$2,A1595&lt;=Stimuli!$C$2),Stimuli!$A$2,IF(AND(A1595&gt;=Stimuli!$B$3,A1595&lt;=Stimuli!$C$3),Stimuli!$A$3,IF(AND(A1595&gt;=Stimuli!$B$4,A1595&lt;=Stimuli!$C$4),Stimuli!$A$4,"")))</f>
        <v>01 Quiet baseline (60s)</v>
      </c>
      <c r="I1595" s="6" t="n">
        <f aca="false">(B1595-B1594)/((A1595-A1594)/1000)</f>
        <v>0</v>
      </c>
      <c r="J1595" s="6" t="n">
        <f aca="false">IF(OR(B1595&lt;Rules!$B$2,B1595&gt;Rules!$B$3,ABS(I1595)&gt;Rules!$B$4,OR(B1596&lt;Rules!$B$2,B1596&gt;Rules!$B$3,ABS(I1596)&gt;Rules!$B$4)),1,0)</f>
        <v>0</v>
      </c>
      <c r="K1595" s="6" t="str">
        <f aca="false">IF(F1595=1,COUNTIF($F$2:F1595,1),"")</f>
        <v/>
      </c>
    </row>
    <row r="1596" customFormat="false" ht="15" hidden="false" customHeight="false" outlineLevel="0" collapsed="false">
      <c r="A1596" s="6" t="n">
        <v>12644.118</v>
      </c>
      <c r="B1596" s="6" t="n">
        <v>1.78095238095238</v>
      </c>
      <c r="C1596" s="6" t="n">
        <v>76</v>
      </c>
      <c r="D1596" s="6" t="n">
        <v>-1</v>
      </c>
      <c r="E1596" s="6" t="n">
        <v>1.77948717948718</v>
      </c>
      <c r="F1596" s="6" t="n">
        <v>0</v>
      </c>
      <c r="G1596" s="6" t="n">
        <v>0.0234432234432236</v>
      </c>
      <c r="H1596" s="6" t="str">
        <f aca="false">IF(AND(A1596&gt;=Stimuli!$B$2,A1596&lt;=Stimuli!$C$2),Stimuli!$A$2,IF(AND(A1596&gt;=Stimuli!$B$3,A1596&lt;=Stimuli!$C$3),Stimuli!$A$3,IF(AND(A1596&gt;=Stimuli!$B$4,A1596&lt;=Stimuli!$C$4),Stimuli!$A$4,"")))</f>
        <v>01 Quiet baseline (60s)</v>
      </c>
      <c r="I1596" s="6" t="n">
        <f aca="false">(B1596-B1595)/((A1596-A1595)/1000)</f>
        <v>-0.18754578754573</v>
      </c>
      <c r="J1596" s="6" t="n">
        <f aca="false">IF(OR(B1596&lt;Rules!$B$2,B1596&gt;Rules!$B$3,ABS(I1596)&gt;Rules!$B$4,OR(B1597&lt;Rules!$B$2,B1597&gt;Rules!$B$3,ABS(I1597)&gt;Rules!$B$4)),1,0)</f>
        <v>0</v>
      </c>
      <c r="K1596" s="6" t="str">
        <f aca="false">IF(F1596=1,COUNTIF($F$2:F1596,1),"")</f>
        <v/>
      </c>
    </row>
    <row r="1597" customFormat="false" ht="15" hidden="false" customHeight="false" outlineLevel="0" collapsed="false">
      <c r="A1597" s="6" t="n">
        <v>12651.9305</v>
      </c>
      <c r="B1597" s="6" t="n">
        <v>1.78388278388278</v>
      </c>
      <c r="C1597" s="6" t="n">
        <v>76</v>
      </c>
      <c r="D1597" s="6" t="n">
        <v>-1</v>
      </c>
      <c r="E1597" s="6" t="n">
        <v>1.77948717948718</v>
      </c>
      <c r="F1597" s="6" t="n">
        <v>0</v>
      </c>
      <c r="G1597" s="6" t="n">
        <v>0.0234432234432236</v>
      </c>
      <c r="H1597" s="6" t="str">
        <f aca="false">IF(AND(A1597&gt;=Stimuli!$B$2,A1597&lt;=Stimuli!$C$2),Stimuli!$A$2,IF(AND(A1597&gt;=Stimuli!$B$3,A1597&lt;=Stimuli!$C$3),Stimuli!$A$3,IF(AND(A1597&gt;=Stimuli!$B$4,A1597&lt;=Stimuli!$C$4),Stimuli!$A$4,"")))</f>
        <v>01 Quiet baseline (60s)</v>
      </c>
      <c r="I1597" s="6" t="n">
        <f aca="false">(B1597-B1596)/((A1597-A1596)/1000)</f>
        <v>0.375091575091574</v>
      </c>
      <c r="J1597" s="6" t="n">
        <f aca="false">IF(OR(B1597&lt;Rules!$B$2,B1597&gt;Rules!$B$3,ABS(I1597)&gt;Rules!$B$4,OR(B1598&lt;Rules!$B$2,B1598&gt;Rules!$B$3,ABS(I1598)&gt;Rules!$B$4)),1,0)</f>
        <v>0</v>
      </c>
      <c r="K1597" s="6" t="str">
        <f aca="false">IF(F1597=1,COUNTIF($F$2:F1597,1),"")</f>
        <v/>
      </c>
    </row>
    <row r="1598" customFormat="false" ht="15" hidden="false" customHeight="false" outlineLevel="0" collapsed="false">
      <c r="A1598" s="6" t="n">
        <v>12659.743</v>
      </c>
      <c r="B1598" s="6" t="n">
        <v>1.77948717948718</v>
      </c>
      <c r="C1598" s="6" t="n">
        <v>76</v>
      </c>
      <c r="D1598" s="6" t="n">
        <v>-1</v>
      </c>
      <c r="E1598" s="6" t="n">
        <v>1.77802197802198</v>
      </c>
      <c r="F1598" s="6" t="n">
        <v>0</v>
      </c>
      <c r="G1598" s="6" t="n">
        <v>0.0234432234432236</v>
      </c>
      <c r="H1598" s="6" t="str">
        <f aca="false">IF(AND(A1598&gt;=Stimuli!$B$2,A1598&lt;=Stimuli!$C$2),Stimuli!$A$2,IF(AND(A1598&gt;=Stimuli!$B$3,A1598&lt;=Stimuli!$C$3),Stimuli!$A$3,IF(AND(A1598&gt;=Stimuli!$B$4,A1598&lt;=Stimuli!$C$4),Stimuli!$A$4,"")))</f>
        <v>01 Quiet baseline (60s)</v>
      </c>
      <c r="I1598" s="6" t="n">
        <f aca="false">(B1598-B1597)/((A1598-A1597)/1000)</f>
        <v>-0.562637362637446</v>
      </c>
      <c r="J1598" s="6" t="n">
        <f aca="false">IF(OR(B1598&lt;Rules!$B$2,B1598&gt;Rules!$B$3,ABS(I1598)&gt;Rules!$B$4,OR(B1599&lt;Rules!$B$2,B1599&gt;Rules!$B$3,ABS(I1599)&gt;Rules!$B$4)),1,0)</f>
        <v>0</v>
      </c>
      <c r="K1598" s="6" t="str">
        <f aca="false">IF(F1598=1,COUNTIF($F$2:F1598,1),"")</f>
        <v/>
      </c>
    </row>
    <row r="1599" customFormat="false" ht="15" hidden="false" customHeight="false" outlineLevel="0" collapsed="false">
      <c r="A1599" s="6" t="n">
        <v>12667.5555</v>
      </c>
      <c r="B1599" s="6" t="n">
        <v>1.78388278388278</v>
      </c>
      <c r="C1599" s="6" t="n">
        <v>76</v>
      </c>
      <c r="D1599" s="6" t="n">
        <v>-1</v>
      </c>
      <c r="E1599" s="6" t="n">
        <v>1.77802197802198</v>
      </c>
      <c r="F1599" s="6" t="n">
        <v>0</v>
      </c>
      <c r="G1599" s="6" t="n">
        <v>0.0234432234432236</v>
      </c>
      <c r="H1599" s="6" t="str">
        <f aca="false">IF(AND(A1599&gt;=Stimuli!$B$2,A1599&lt;=Stimuli!$C$2),Stimuli!$A$2,IF(AND(A1599&gt;=Stimuli!$B$3,A1599&lt;=Stimuli!$C$3),Stimuli!$A$3,IF(AND(A1599&gt;=Stimuli!$B$4,A1599&lt;=Stimuli!$C$4),Stimuli!$A$4,"")))</f>
        <v>01 Quiet baseline (60s)</v>
      </c>
      <c r="I1599" s="6" t="n">
        <f aca="false">(B1599-B1598)/((A1599-A1598)/1000)</f>
        <v>0.562637362637446</v>
      </c>
      <c r="J1599" s="6" t="n">
        <f aca="false">IF(OR(B1599&lt;Rules!$B$2,B1599&gt;Rules!$B$3,ABS(I1599)&gt;Rules!$B$4,OR(B1600&lt;Rules!$B$2,B1600&gt;Rules!$B$3,ABS(I1600)&gt;Rules!$B$4)),1,0)</f>
        <v>0</v>
      </c>
      <c r="K1599" s="6" t="str">
        <f aca="false">IF(F1599=1,COUNTIF($F$2:F1599,1),"")</f>
        <v/>
      </c>
    </row>
    <row r="1600" customFormat="false" ht="15" hidden="false" customHeight="false" outlineLevel="0" collapsed="false">
      <c r="A1600" s="6" t="n">
        <v>12675.368</v>
      </c>
      <c r="B1600" s="6" t="n">
        <v>1.77802197802198</v>
      </c>
      <c r="C1600" s="6" t="n">
        <v>76</v>
      </c>
      <c r="D1600" s="6" t="n">
        <v>-1</v>
      </c>
      <c r="E1600" s="6" t="n">
        <v>1.77802197802198</v>
      </c>
      <c r="F1600" s="6" t="n">
        <v>0</v>
      </c>
      <c r="G1600" s="6" t="n">
        <v>0.0234432234432236</v>
      </c>
      <c r="H1600" s="6" t="str">
        <f aca="false">IF(AND(A1600&gt;=Stimuli!$B$2,A1600&lt;=Stimuli!$C$2),Stimuli!$A$2,IF(AND(A1600&gt;=Stimuli!$B$3,A1600&lt;=Stimuli!$C$3),Stimuli!$A$3,IF(AND(A1600&gt;=Stimuli!$B$4,A1600&lt;=Stimuli!$C$4),Stimuli!$A$4,"")))</f>
        <v>01 Quiet baseline (60s)</v>
      </c>
      <c r="I1600" s="6" t="n">
        <f aca="false">(B1600-B1599)/((A1600-A1599)/1000)</f>
        <v>-0.750183150183176</v>
      </c>
      <c r="J1600" s="6" t="n">
        <f aca="false">IF(OR(B1600&lt;Rules!$B$2,B1600&gt;Rules!$B$3,ABS(I1600)&gt;Rules!$B$4,OR(B1601&lt;Rules!$B$2,B1601&gt;Rules!$B$3,ABS(I1601)&gt;Rules!$B$4)),1,0)</f>
        <v>0</v>
      </c>
      <c r="K1600" s="6" t="str">
        <f aca="false">IF(F1600=1,COUNTIF($F$2:F1600,1),"")</f>
        <v/>
      </c>
    </row>
    <row r="1601" customFormat="false" ht="15" hidden="false" customHeight="false" outlineLevel="0" collapsed="false">
      <c r="A1601" s="6" t="n">
        <v>12683.1805</v>
      </c>
      <c r="B1601" s="6" t="n">
        <v>1.78388278388278</v>
      </c>
      <c r="C1601" s="6" t="n">
        <v>76</v>
      </c>
      <c r="D1601" s="6" t="n">
        <v>-1</v>
      </c>
      <c r="E1601" s="6" t="n">
        <v>1.77802197802198</v>
      </c>
      <c r="F1601" s="6" t="n">
        <v>0</v>
      </c>
      <c r="G1601" s="6" t="n">
        <v>0.0234432234432236</v>
      </c>
      <c r="H1601" s="6" t="str">
        <f aca="false">IF(AND(A1601&gt;=Stimuli!$B$2,A1601&lt;=Stimuli!$C$2),Stimuli!$A$2,IF(AND(A1601&gt;=Stimuli!$B$3,A1601&lt;=Stimuli!$C$3),Stimuli!$A$3,IF(AND(A1601&gt;=Stimuli!$B$4,A1601&lt;=Stimuli!$C$4),Stimuli!$A$4,"")))</f>
        <v>01 Quiet baseline (60s)</v>
      </c>
      <c r="I1601" s="6" t="n">
        <f aca="false">(B1601-B1600)/((A1601-A1600)/1000)</f>
        <v>0.750183150183176</v>
      </c>
      <c r="J1601" s="6" t="n">
        <f aca="false">IF(OR(B1601&lt;Rules!$B$2,B1601&gt;Rules!$B$3,ABS(I1601)&gt;Rules!$B$4,OR(B1602&lt;Rules!$B$2,B1602&gt;Rules!$B$3,ABS(I1602)&gt;Rules!$B$4)),1,0)</f>
        <v>0</v>
      </c>
      <c r="K1601" s="6" t="str">
        <f aca="false">IF(F1601=1,COUNTIF($F$2:F1601,1),"")</f>
        <v/>
      </c>
    </row>
    <row r="1602" customFormat="false" ht="15" hidden="false" customHeight="false" outlineLevel="0" collapsed="false">
      <c r="A1602" s="6" t="n">
        <v>12690.993</v>
      </c>
      <c r="B1602" s="6" t="n">
        <v>1.77655677655678</v>
      </c>
      <c r="C1602" s="6" t="n">
        <v>76</v>
      </c>
      <c r="D1602" s="6" t="n">
        <v>-1</v>
      </c>
      <c r="E1602" s="6" t="n">
        <v>1.77802197802198</v>
      </c>
      <c r="F1602" s="6" t="n">
        <v>0</v>
      </c>
      <c r="G1602" s="6" t="n">
        <v>0.0234432234432236</v>
      </c>
      <c r="H1602" s="6" t="str">
        <f aca="false">IF(AND(A1602&gt;=Stimuli!$B$2,A1602&lt;=Stimuli!$C$2),Stimuli!$A$2,IF(AND(A1602&gt;=Stimuli!$B$3,A1602&lt;=Stimuli!$C$3),Stimuli!$A$3,IF(AND(A1602&gt;=Stimuli!$B$4,A1602&lt;=Stimuli!$C$4),Stimuli!$A$4,"")))</f>
        <v>01 Quiet baseline (60s)</v>
      </c>
      <c r="I1602" s="6" t="n">
        <f aca="false">(B1602-B1601)/((A1602-A1601)/1000)</f>
        <v>-0.93772893772902</v>
      </c>
      <c r="J1602" s="6" t="n">
        <f aca="false">IF(OR(B1602&lt;Rules!$B$2,B1602&gt;Rules!$B$3,ABS(I1602)&gt;Rules!$B$4,OR(B1603&lt;Rules!$B$2,B1603&gt;Rules!$B$3,ABS(I1603)&gt;Rules!$B$4)),1,0)</f>
        <v>0</v>
      </c>
      <c r="K1602" s="6" t="str">
        <f aca="false">IF(F1602=1,COUNTIF($F$2:F1602,1),"")</f>
        <v/>
      </c>
    </row>
    <row r="1603" customFormat="false" ht="15" hidden="false" customHeight="false" outlineLevel="0" collapsed="false">
      <c r="A1603" s="6" t="n">
        <v>12698.8055</v>
      </c>
      <c r="B1603" s="6" t="n">
        <v>1.78388278388278</v>
      </c>
      <c r="C1603" s="6" t="n">
        <v>76</v>
      </c>
      <c r="D1603" s="6" t="n">
        <v>-1</v>
      </c>
      <c r="E1603" s="6" t="n">
        <v>1.77802197802198</v>
      </c>
      <c r="F1603" s="6" t="n">
        <v>0</v>
      </c>
      <c r="G1603" s="6" t="n">
        <v>0.0234432234432236</v>
      </c>
      <c r="H1603" s="6" t="str">
        <f aca="false">IF(AND(A1603&gt;=Stimuli!$B$2,A1603&lt;=Stimuli!$C$2),Stimuli!$A$2,IF(AND(A1603&gt;=Stimuli!$B$3,A1603&lt;=Stimuli!$C$3),Stimuli!$A$3,IF(AND(A1603&gt;=Stimuli!$B$4,A1603&lt;=Stimuli!$C$4),Stimuli!$A$4,"")))</f>
        <v>01 Quiet baseline (60s)</v>
      </c>
      <c r="I1603" s="6" t="n">
        <f aca="false">(B1603-B1602)/((A1603-A1602)/1000)</f>
        <v>0.93772893772902</v>
      </c>
      <c r="J1603" s="6" t="n">
        <f aca="false">IF(OR(B1603&lt;Rules!$B$2,B1603&gt;Rules!$B$3,ABS(I1603)&gt;Rules!$B$4,OR(B1604&lt;Rules!$B$2,B1604&gt;Rules!$B$3,ABS(I1604)&gt;Rules!$B$4)),1,0)</f>
        <v>0</v>
      </c>
      <c r="K1603" s="6" t="str">
        <f aca="false">IF(F1603=1,COUNTIF($F$2:F1603,1),"")</f>
        <v/>
      </c>
    </row>
    <row r="1604" customFormat="false" ht="15" hidden="false" customHeight="false" outlineLevel="0" collapsed="false">
      <c r="A1604" s="6" t="n">
        <v>12706.618</v>
      </c>
      <c r="B1604" s="6" t="n">
        <v>1.77655677655678</v>
      </c>
      <c r="C1604" s="6" t="n">
        <v>76</v>
      </c>
      <c r="D1604" s="6" t="n">
        <v>-1</v>
      </c>
      <c r="E1604" s="6" t="n">
        <v>1.77802197802198</v>
      </c>
      <c r="F1604" s="6" t="n">
        <v>0</v>
      </c>
      <c r="G1604" s="6" t="n">
        <v>0.0234432234432236</v>
      </c>
      <c r="H1604" s="6" t="str">
        <f aca="false">IF(AND(A1604&gt;=Stimuli!$B$2,A1604&lt;=Stimuli!$C$2),Stimuli!$A$2,IF(AND(A1604&gt;=Stimuli!$B$3,A1604&lt;=Stimuli!$C$3),Stimuli!$A$3,IF(AND(A1604&gt;=Stimuli!$B$4,A1604&lt;=Stimuli!$C$4),Stimuli!$A$4,"")))</f>
        <v>01 Quiet baseline (60s)</v>
      </c>
      <c r="I1604" s="6" t="n">
        <f aca="false">(B1604-B1603)/((A1604-A1603)/1000)</f>
        <v>-0.93772893772902</v>
      </c>
      <c r="J1604" s="6" t="n">
        <f aca="false">IF(OR(B1604&lt;Rules!$B$2,B1604&gt;Rules!$B$3,ABS(I1604)&gt;Rules!$B$4,OR(B1605&lt;Rules!$B$2,B1605&gt;Rules!$B$3,ABS(I1605)&gt;Rules!$B$4)),1,0)</f>
        <v>0</v>
      </c>
      <c r="K1604" s="6" t="str">
        <f aca="false">IF(F1604=1,COUNTIF($F$2:F1604,1),"")</f>
        <v/>
      </c>
    </row>
    <row r="1605" customFormat="false" ht="15" hidden="false" customHeight="false" outlineLevel="0" collapsed="false">
      <c r="A1605" s="6" t="n">
        <v>12714.4305</v>
      </c>
      <c r="B1605" s="6" t="n">
        <v>1.78241758241758</v>
      </c>
      <c r="C1605" s="6" t="n">
        <v>76</v>
      </c>
      <c r="D1605" s="6" t="n">
        <v>-1</v>
      </c>
      <c r="E1605" s="6" t="n">
        <v>1.77802197802198</v>
      </c>
      <c r="F1605" s="6" t="n">
        <v>0</v>
      </c>
      <c r="G1605" s="6" t="n">
        <v>0.0234432234432236</v>
      </c>
      <c r="H1605" s="6" t="str">
        <f aca="false">IF(AND(A1605&gt;=Stimuli!$B$2,A1605&lt;=Stimuli!$C$2),Stimuli!$A$2,IF(AND(A1605&gt;=Stimuli!$B$3,A1605&lt;=Stimuli!$C$3),Stimuli!$A$3,IF(AND(A1605&gt;=Stimuli!$B$4,A1605&lt;=Stimuli!$C$4),Stimuli!$A$4,"")))</f>
        <v>01 Quiet baseline (60s)</v>
      </c>
      <c r="I1605" s="6" t="n">
        <f aca="false">(B1605-B1604)/((A1605-A1604)/1000)</f>
        <v>0.750183150183176</v>
      </c>
      <c r="J1605" s="6" t="n">
        <f aca="false">IF(OR(B1605&lt;Rules!$B$2,B1605&gt;Rules!$B$3,ABS(I1605)&gt;Rules!$B$4,OR(B1606&lt;Rules!$B$2,B1606&gt;Rules!$B$3,ABS(I1606)&gt;Rules!$B$4)),1,0)</f>
        <v>0</v>
      </c>
      <c r="K1605" s="6" t="str">
        <f aca="false">IF(F1605=1,COUNTIF($F$2:F1605,1),"")</f>
        <v/>
      </c>
    </row>
    <row r="1606" customFormat="false" ht="15" hidden="false" customHeight="false" outlineLevel="0" collapsed="false">
      <c r="A1606" s="6" t="n">
        <v>12722.243</v>
      </c>
      <c r="B1606" s="6" t="n">
        <v>1.77655677655678</v>
      </c>
      <c r="C1606" s="6" t="n">
        <v>76</v>
      </c>
      <c r="D1606" s="6" t="n">
        <v>-1</v>
      </c>
      <c r="E1606" s="6" t="n">
        <v>1.77802197802198</v>
      </c>
      <c r="F1606" s="6" t="n">
        <v>0</v>
      </c>
      <c r="G1606" s="6" t="n">
        <v>0.0234432234432236</v>
      </c>
      <c r="H1606" s="6" t="str">
        <f aca="false">IF(AND(A1606&gt;=Stimuli!$B$2,A1606&lt;=Stimuli!$C$2),Stimuli!$A$2,IF(AND(A1606&gt;=Stimuli!$B$3,A1606&lt;=Stimuli!$C$3),Stimuli!$A$3,IF(AND(A1606&gt;=Stimuli!$B$4,A1606&lt;=Stimuli!$C$4),Stimuli!$A$4,"")))</f>
        <v>01 Quiet baseline (60s)</v>
      </c>
      <c r="I1606" s="6" t="n">
        <f aca="false">(B1606-B1605)/((A1606-A1605)/1000)</f>
        <v>-0.750183150183176</v>
      </c>
      <c r="J1606" s="6" t="n">
        <f aca="false">IF(OR(B1606&lt;Rules!$B$2,B1606&gt;Rules!$B$3,ABS(I1606)&gt;Rules!$B$4,OR(B1607&lt;Rules!$B$2,B1607&gt;Rules!$B$3,ABS(I1607)&gt;Rules!$B$4)),1,0)</f>
        <v>0</v>
      </c>
      <c r="K1606" s="6" t="str">
        <f aca="false">IF(F1606=1,COUNTIF($F$2:F1606,1),"")</f>
        <v/>
      </c>
    </row>
    <row r="1607" customFormat="false" ht="15" hidden="false" customHeight="false" outlineLevel="0" collapsed="false">
      <c r="A1607" s="6" t="n">
        <v>12730.0555</v>
      </c>
      <c r="B1607" s="6" t="n">
        <v>1.78095238095238</v>
      </c>
      <c r="C1607" s="6" t="n">
        <v>76</v>
      </c>
      <c r="D1607" s="6" t="n">
        <v>-1</v>
      </c>
      <c r="E1607" s="6" t="n">
        <v>1.77802197802198</v>
      </c>
      <c r="F1607" s="6" t="n">
        <v>0</v>
      </c>
      <c r="G1607" s="6" t="n">
        <v>0.0234432234432236</v>
      </c>
      <c r="H1607" s="6" t="str">
        <f aca="false">IF(AND(A1607&gt;=Stimuli!$B$2,A1607&lt;=Stimuli!$C$2),Stimuli!$A$2,IF(AND(A1607&gt;=Stimuli!$B$3,A1607&lt;=Stimuli!$C$3),Stimuli!$A$3,IF(AND(A1607&gt;=Stimuli!$B$4,A1607&lt;=Stimuli!$C$4),Stimuli!$A$4,"")))</f>
        <v>01 Quiet baseline (60s)</v>
      </c>
      <c r="I1607" s="6" t="n">
        <f aca="false">(B1607-B1606)/((A1607-A1606)/1000)</f>
        <v>0.562637362637446</v>
      </c>
      <c r="J1607" s="6" t="n">
        <f aca="false">IF(OR(B1607&lt;Rules!$B$2,B1607&gt;Rules!$B$3,ABS(I1607)&gt;Rules!$B$4,OR(B1608&lt;Rules!$B$2,B1608&gt;Rules!$B$3,ABS(I1608)&gt;Rules!$B$4)),1,0)</f>
        <v>0</v>
      </c>
      <c r="K1607" s="6" t="str">
        <f aca="false">IF(F1607=1,COUNTIF($F$2:F1607,1),"")</f>
        <v/>
      </c>
    </row>
    <row r="1608" customFormat="false" ht="15" hidden="false" customHeight="false" outlineLevel="0" collapsed="false">
      <c r="A1608" s="6" t="n">
        <v>12737.868</v>
      </c>
      <c r="B1608" s="6" t="n">
        <v>1.77802197802198</v>
      </c>
      <c r="C1608" s="6" t="n">
        <v>76</v>
      </c>
      <c r="D1608" s="6" t="n">
        <v>-1</v>
      </c>
      <c r="E1608" s="6" t="n">
        <v>1.77802197802198</v>
      </c>
      <c r="F1608" s="6" t="n">
        <v>0</v>
      </c>
      <c r="G1608" s="6" t="n">
        <v>0.0234432234432236</v>
      </c>
      <c r="H1608" s="6" t="str">
        <f aca="false">IF(AND(A1608&gt;=Stimuli!$B$2,A1608&lt;=Stimuli!$C$2),Stimuli!$A$2,IF(AND(A1608&gt;=Stimuli!$B$3,A1608&lt;=Stimuli!$C$3),Stimuli!$A$3,IF(AND(A1608&gt;=Stimuli!$B$4,A1608&lt;=Stimuli!$C$4),Stimuli!$A$4,"")))</f>
        <v>01 Quiet baseline (60s)</v>
      </c>
      <c r="I1608" s="6" t="n">
        <f aca="false">(B1608-B1607)/((A1608-A1607)/1000)</f>
        <v>-0.375091575091602</v>
      </c>
      <c r="J1608" s="6" t="n">
        <f aca="false">IF(OR(B1608&lt;Rules!$B$2,B1608&gt;Rules!$B$3,ABS(I1608)&gt;Rules!$B$4,OR(B1609&lt;Rules!$B$2,B1609&gt;Rules!$B$3,ABS(I1609)&gt;Rules!$B$4)),1,0)</f>
        <v>0</v>
      </c>
      <c r="K1608" s="6" t="str">
        <f aca="false">IF(F1608=1,COUNTIF($F$2:F1608,1),"")</f>
        <v/>
      </c>
    </row>
    <row r="1609" customFormat="false" ht="15" hidden="false" customHeight="false" outlineLevel="0" collapsed="false">
      <c r="A1609" s="6" t="n">
        <v>12745.6805</v>
      </c>
      <c r="B1609" s="6" t="n">
        <v>1.77802197802198</v>
      </c>
      <c r="C1609" s="6" t="n">
        <v>76</v>
      </c>
      <c r="D1609" s="6" t="n">
        <v>-1</v>
      </c>
      <c r="E1609" s="6" t="n">
        <v>1.77802197802198</v>
      </c>
      <c r="F1609" s="6" t="n">
        <v>0</v>
      </c>
      <c r="G1609" s="6" t="n">
        <v>0.0234432234432236</v>
      </c>
      <c r="H1609" s="6" t="str">
        <f aca="false">IF(AND(A1609&gt;=Stimuli!$B$2,A1609&lt;=Stimuli!$C$2),Stimuli!$A$2,IF(AND(A1609&gt;=Stimuli!$B$3,A1609&lt;=Stimuli!$C$3),Stimuli!$A$3,IF(AND(A1609&gt;=Stimuli!$B$4,A1609&lt;=Stimuli!$C$4),Stimuli!$A$4,"")))</f>
        <v>01 Quiet baseline (60s)</v>
      </c>
      <c r="I1609" s="6" t="n">
        <f aca="false">(B1609-B1608)/((A1609-A1608)/1000)</f>
        <v>0</v>
      </c>
      <c r="J1609" s="6" t="n">
        <f aca="false">IF(OR(B1609&lt;Rules!$B$2,B1609&gt;Rules!$B$3,ABS(I1609)&gt;Rules!$B$4,OR(B1610&lt;Rules!$B$2,B1610&gt;Rules!$B$3,ABS(I1610)&gt;Rules!$B$4)),1,0)</f>
        <v>0</v>
      </c>
      <c r="K1609" s="6" t="str">
        <f aca="false">IF(F1609=1,COUNTIF($F$2:F1609,1),"")</f>
        <v/>
      </c>
    </row>
    <row r="1610" customFormat="false" ht="15" hidden="false" customHeight="false" outlineLevel="0" collapsed="false">
      <c r="A1610" s="6" t="n">
        <v>12753.493</v>
      </c>
      <c r="B1610" s="6" t="n">
        <v>1.77802197802198</v>
      </c>
      <c r="C1610" s="6" t="n">
        <v>76</v>
      </c>
      <c r="D1610" s="6" t="n">
        <v>-1</v>
      </c>
      <c r="E1610" s="6" t="n">
        <v>1.77802197802198</v>
      </c>
      <c r="F1610" s="6" t="n">
        <v>0</v>
      </c>
      <c r="G1610" s="6" t="n">
        <v>0.0234432234432236</v>
      </c>
      <c r="H1610" s="6" t="str">
        <f aca="false">IF(AND(A1610&gt;=Stimuli!$B$2,A1610&lt;=Stimuli!$C$2),Stimuli!$A$2,IF(AND(A1610&gt;=Stimuli!$B$3,A1610&lt;=Stimuli!$C$3),Stimuli!$A$3,IF(AND(A1610&gt;=Stimuli!$B$4,A1610&lt;=Stimuli!$C$4),Stimuli!$A$4,"")))</f>
        <v>01 Quiet baseline (60s)</v>
      </c>
      <c r="I1610" s="6" t="n">
        <f aca="false">(B1610-B1609)/((A1610-A1609)/1000)</f>
        <v>0</v>
      </c>
      <c r="J1610" s="6" t="n">
        <f aca="false">IF(OR(B1610&lt;Rules!$B$2,B1610&gt;Rules!$B$3,ABS(I1610)&gt;Rules!$B$4,OR(B1611&lt;Rules!$B$2,B1611&gt;Rules!$B$3,ABS(I1611)&gt;Rules!$B$4)),1,0)</f>
        <v>0</v>
      </c>
      <c r="K1610" s="6" t="str">
        <f aca="false">IF(F1610=1,COUNTIF($F$2:F1610,1),"")</f>
        <v/>
      </c>
    </row>
    <row r="1611" customFormat="false" ht="15" hidden="false" customHeight="false" outlineLevel="0" collapsed="false">
      <c r="A1611" s="6" t="n">
        <v>12761.3055</v>
      </c>
      <c r="B1611" s="6" t="n">
        <v>1.77802197802198</v>
      </c>
      <c r="C1611" s="6" t="n">
        <v>76</v>
      </c>
      <c r="D1611" s="6" t="n">
        <v>-1</v>
      </c>
      <c r="E1611" s="6" t="n">
        <v>1.77802197802198</v>
      </c>
      <c r="F1611" s="6" t="n">
        <v>0</v>
      </c>
      <c r="G1611" s="6" t="n">
        <v>0.0234432234432236</v>
      </c>
      <c r="H1611" s="6" t="str">
        <f aca="false">IF(AND(A1611&gt;=Stimuli!$B$2,A1611&lt;=Stimuli!$C$2),Stimuli!$A$2,IF(AND(A1611&gt;=Stimuli!$B$3,A1611&lt;=Stimuli!$C$3),Stimuli!$A$3,IF(AND(A1611&gt;=Stimuli!$B$4,A1611&lt;=Stimuli!$C$4),Stimuli!$A$4,"")))</f>
        <v>01 Quiet baseline (60s)</v>
      </c>
      <c r="I1611" s="6" t="n">
        <f aca="false">(B1611-B1610)/((A1611-A1610)/1000)</f>
        <v>0</v>
      </c>
      <c r="J1611" s="6" t="n">
        <f aca="false">IF(OR(B1611&lt;Rules!$B$2,B1611&gt;Rules!$B$3,ABS(I1611)&gt;Rules!$B$4,OR(B1612&lt;Rules!$B$2,B1612&gt;Rules!$B$3,ABS(I1612)&gt;Rules!$B$4)),1,0)</f>
        <v>0</v>
      </c>
      <c r="K1611" s="6" t="str">
        <f aca="false">IF(F1611=1,COUNTIF($F$2:F1611,1),"")</f>
        <v/>
      </c>
    </row>
    <row r="1612" customFormat="false" ht="15" hidden="false" customHeight="false" outlineLevel="0" collapsed="false">
      <c r="A1612" s="6" t="n">
        <v>12769.118</v>
      </c>
      <c r="B1612" s="6" t="n">
        <v>1.77948717948718</v>
      </c>
      <c r="C1612" s="6" t="n">
        <v>76</v>
      </c>
      <c r="D1612" s="6" t="n">
        <v>-1</v>
      </c>
      <c r="E1612" s="6" t="n">
        <v>1.77802197802198</v>
      </c>
      <c r="F1612" s="6" t="n">
        <v>0</v>
      </c>
      <c r="G1612" s="6" t="n">
        <v>0.0234432234432236</v>
      </c>
      <c r="H1612" s="6" t="str">
        <f aca="false">IF(AND(A1612&gt;=Stimuli!$B$2,A1612&lt;=Stimuli!$C$2),Stimuli!$A$2,IF(AND(A1612&gt;=Stimuli!$B$3,A1612&lt;=Stimuli!$C$3),Stimuli!$A$3,IF(AND(A1612&gt;=Stimuli!$B$4,A1612&lt;=Stimuli!$C$4),Stimuli!$A$4,"")))</f>
        <v>01 Quiet baseline (60s)</v>
      </c>
      <c r="I1612" s="6" t="n">
        <f aca="false">(B1612-B1611)/((A1612-A1611)/1000)</f>
        <v>0.18754578754573</v>
      </c>
      <c r="J1612" s="6" t="n">
        <f aca="false">IF(OR(B1612&lt;Rules!$B$2,B1612&gt;Rules!$B$3,ABS(I1612)&gt;Rules!$B$4,OR(B1613&lt;Rules!$B$2,B1613&gt;Rules!$B$3,ABS(I1613)&gt;Rules!$B$4)),1,0)</f>
        <v>0</v>
      </c>
      <c r="K1612" s="6" t="str">
        <f aca="false">IF(F1612=1,COUNTIF($F$2:F1612,1),"")</f>
        <v/>
      </c>
    </row>
    <row r="1613" customFormat="false" ht="15" hidden="false" customHeight="false" outlineLevel="0" collapsed="false">
      <c r="A1613" s="6" t="n">
        <v>12776.9305</v>
      </c>
      <c r="B1613" s="6" t="n">
        <v>1.77655677655678</v>
      </c>
      <c r="C1613" s="6" t="n">
        <v>76</v>
      </c>
      <c r="D1613" s="6" t="n">
        <v>-1</v>
      </c>
      <c r="E1613" s="6" t="n">
        <v>1.77802197802198</v>
      </c>
      <c r="F1613" s="6" t="n">
        <v>0</v>
      </c>
      <c r="G1613" s="6" t="n">
        <v>0.0234432234432236</v>
      </c>
      <c r="H1613" s="6" t="str">
        <f aca="false">IF(AND(A1613&gt;=Stimuli!$B$2,A1613&lt;=Stimuli!$C$2),Stimuli!$A$2,IF(AND(A1613&gt;=Stimuli!$B$3,A1613&lt;=Stimuli!$C$3),Stimuli!$A$3,IF(AND(A1613&gt;=Stimuli!$B$4,A1613&lt;=Stimuli!$C$4),Stimuli!$A$4,"")))</f>
        <v>01 Quiet baseline (60s)</v>
      </c>
      <c r="I1613" s="6" t="n">
        <f aca="false">(B1613-B1612)/((A1613-A1612)/1000)</f>
        <v>-0.375091575091574</v>
      </c>
      <c r="J1613" s="6" t="n">
        <f aca="false">IF(OR(B1613&lt;Rules!$B$2,B1613&gt;Rules!$B$3,ABS(I1613)&gt;Rules!$B$4,OR(B1614&lt;Rules!$B$2,B1614&gt;Rules!$B$3,ABS(I1614)&gt;Rules!$B$4)),1,0)</f>
        <v>0</v>
      </c>
      <c r="K1613" s="6" t="str">
        <f aca="false">IF(F1613=1,COUNTIF($F$2:F1613,1),"")</f>
        <v/>
      </c>
    </row>
    <row r="1614" customFormat="false" ht="15" hidden="false" customHeight="false" outlineLevel="0" collapsed="false">
      <c r="A1614" s="6" t="n">
        <v>12784.743</v>
      </c>
      <c r="B1614" s="6" t="n">
        <v>1.77948717948718</v>
      </c>
      <c r="C1614" s="6" t="n">
        <v>76</v>
      </c>
      <c r="D1614" s="6" t="n">
        <v>-1</v>
      </c>
      <c r="E1614" s="6" t="n">
        <v>1.77655677655678</v>
      </c>
      <c r="F1614" s="6" t="n">
        <v>0</v>
      </c>
      <c r="G1614" s="6" t="n">
        <v>0.0234432234432236</v>
      </c>
      <c r="H1614" s="6" t="str">
        <f aca="false">IF(AND(A1614&gt;=Stimuli!$B$2,A1614&lt;=Stimuli!$C$2),Stimuli!$A$2,IF(AND(A1614&gt;=Stimuli!$B$3,A1614&lt;=Stimuli!$C$3),Stimuli!$A$3,IF(AND(A1614&gt;=Stimuli!$B$4,A1614&lt;=Stimuli!$C$4),Stimuli!$A$4,"")))</f>
        <v>01 Quiet baseline (60s)</v>
      </c>
      <c r="I1614" s="6" t="n">
        <f aca="false">(B1614-B1613)/((A1614-A1613)/1000)</f>
        <v>0.375091575091574</v>
      </c>
      <c r="J1614" s="6" t="n">
        <f aca="false">IF(OR(B1614&lt;Rules!$B$2,B1614&gt;Rules!$B$3,ABS(I1614)&gt;Rules!$B$4,OR(B1615&lt;Rules!$B$2,B1615&gt;Rules!$B$3,ABS(I1615)&gt;Rules!$B$4)),1,0)</f>
        <v>0</v>
      </c>
      <c r="K1614" s="6" t="str">
        <f aca="false">IF(F1614=1,COUNTIF($F$2:F1614,1),"")</f>
        <v/>
      </c>
    </row>
    <row r="1615" customFormat="false" ht="15" hidden="false" customHeight="false" outlineLevel="0" collapsed="false">
      <c r="A1615" s="6" t="n">
        <v>12792.5555</v>
      </c>
      <c r="B1615" s="6" t="n">
        <v>1.77509157509158</v>
      </c>
      <c r="C1615" s="6" t="n">
        <v>76</v>
      </c>
      <c r="D1615" s="6" t="n">
        <v>-1</v>
      </c>
      <c r="E1615" s="6" t="n">
        <v>1.77655677655678</v>
      </c>
      <c r="F1615" s="6" t="n">
        <v>0</v>
      </c>
      <c r="G1615" s="6" t="n">
        <v>0.0234432234432236</v>
      </c>
      <c r="H1615" s="6" t="str">
        <f aca="false">IF(AND(A1615&gt;=Stimuli!$B$2,A1615&lt;=Stimuli!$C$2),Stimuli!$A$2,IF(AND(A1615&gt;=Stimuli!$B$3,A1615&lt;=Stimuli!$C$3),Stimuli!$A$3,IF(AND(A1615&gt;=Stimuli!$B$4,A1615&lt;=Stimuli!$C$4),Stimuli!$A$4,"")))</f>
        <v>01 Quiet baseline (60s)</v>
      </c>
      <c r="I1615" s="6" t="n">
        <f aca="false">(B1615-B1614)/((A1615-A1614)/1000)</f>
        <v>-0.562637362637304</v>
      </c>
      <c r="J1615" s="6" t="n">
        <f aca="false">IF(OR(B1615&lt;Rules!$B$2,B1615&gt;Rules!$B$3,ABS(I1615)&gt;Rules!$B$4,OR(B1616&lt;Rules!$B$2,B1616&gt;Rules!$B$3,ABS(I1616)&gt;Rules!$B$4)),1,0)</f>
        <v>0</v>
      </c>
      <c r="K1615" s="6" t="str">
        <f aca="false">IF(F1615=1,COUNTIF($F$2:F1615,1),"")</f>
        <v/>
      </c>
    </row>
    <row r="1616" customFormat="false" ht="15" hidden="false" customHeight="false" outlineLevel="0" collapsed="false">
      <c r="A1616" s="6" t="n">
        <v>12800.368</v>
      </c>
      <c r="B1616" s="6" t="n">
        <v>1.78095238095238</v>
      </c>
      <c r="C1616" s="6" t="n">
        <v>76</v>
      </c>
      <c r="D1616" s="6" t="n">
        <v>-1</v>
      </c>
      <c r="E1616" s="6" t="n">
        <v>1.77655677655678</v>
      </c>
      <c r="F1616" s="6" t="n">
        <v>0</v>
      </c>
      <c r="G1616" s="6" t="n">
        <v>0.0234432234432236</v>
      </c>
      <c r="H1616" s="6" t="str">
        <f aca="false">IF(AND(A1616&gt;=Stimuli!$B$2,A1616&lt;=Stimuli!$C$2),Stimuli!$A$2,IF(AND(A1616&gt;=Stimuli!$B$3,A1616&lt;=Stimuli!$C$3),Stimuli!$A$3,IF(AND(A1616&gt;=Stimuli!$B$4,A1616&lt;=Stimuli!$C$4),Stimuli!$A$4,"")))</f>
        <v>01 Quiet baseline (60s)</v>
      </c>
      <c r="I1616" s="6" t="n">
        <f aca="false">(B1616-B1615)/((A1616-A1615)/1000)</f>
        <v>0.750183150183176</v>
      </c>
      <c r="J1616" s="6" t="n">
        <f aca="false">IF(OR(B1616&lt;Rules!$B$2,B1616&gt;Rules!$B$3,ABS(I1616)&gt;Rules!$B$4,OR(B1617&lt;Rules!$B$2,B1617&gt;Rules!$B$3,ABS(I1617)&gt;Rules!$B$4)),1,0)</f>
        <v>0</v>
      </c>
      <c r="K1616" s="6" t="str">
        <f aca="false">IF(F1616=1,COUNTIF($F$2:F1616,1),"")</f>
        <v/>
      </c>
    </row>
    <row r="1617" customFormat="false" ht="15" hidden="false" customHeight="false" outlineLevel="0" collapsed="false">
      <c r="A1617" s="6" t="n">
        <v>12808.1805</v>
      </c>
      <c r="B1617" s="6" t="n">
        <v>1.77362637362637</v>
      </c>
      <c r="C1617" s="6" t="n">
        <v>76</v>
      </c>
      <c r="D1617" s="6" t="n">
        <v>-1</v>
      </c>
      <c r="E1617" s="6" t="n">
        <v>1.77655677655678</v>
      </c>
      <c r="F1617" s="6" t="n">
        <v>0</v>
      </c>
      <c r="G1617" s="6" t="n">
        <v>0.0234432234432236</v>
      </c>
      <c r="H1617" s="6" t="str">
        <f aca="false">IF(AND(A1617&gt;=Stimuli!$B$2,A1617&lt;=Stimuli!$C$2),Stimuli!$A$2,IF(AND(A1617&gt;=Stimuli!$B$3,A1617&lt;=Stimuli!$C$3),Stimuli!$A$3,IF(AND(A1617&gt;=Stimuli!$B$4,A1617&lt;=Stimuli!$C$4),Stimuli!$A$4,"")))</f>
        <v>01 Quiet baseline (60s)</v>
      </c>
      <c r="I1617" s="6" t="n">
        <f aca="false">(B1617-B1616)/((A1617-A1616)/1000)</f>
        <v>-0.937728937728906</v>
      </c>
      <c r="J1617" s="6" t="n">
        <f aca="false">IF(OR(B1617&lt;Rules!$B$2,B1617&gt;Rules!$B$3,ABS(I1617)&gt;Rules!$B$4,OR(B1618&lt;Rules!$B$2,B1618&gt;Rules!$B$3,ABS(I1618)&gt;Rules!$B$4)),1,0)</f>
        <v>0</v>
      </c>
      <c r="K1617" s="6" t="str">
        <f aca="false">IF(F1617=1,COUNTIF($F$2:F1617,1),"")</f>
        <v/>
      </c>
    </row>
    <row r="1618" customFormat="false" ht="15" hidden="false" customHeight="false" outlineLevel="0" collapsed="false">
      <c r="A1618" s="6" t="n">
        <v>12815.993</v>
      </c>
      <c r="B1618" s="6" t="n">
        <v>1.78095238095238</v>
      </c>
      <c r="C1618" s="6" t="n">
        <v>76</v>
      </c>
      <c r="D1618" s="6" t="n">
        <v>-1</v>
      </c>
      <c r="E1618" s="6" t="n">
        <v>1.77655677655678</v>
      </c>
      <c r="F1618" s="6" t="n">
        <v>0</v>
      </c>
      <c r="G1618" s="6" t="n">
        <v>0.0234432234432236</v>
      </c>
      <c r="H1618" s="6" t="str">
        <f aca="false">IF(AND(A1618&gt;=Stimuli!$B$2,A1618&lt;=Stimuli!$C$2),Stimuli!$A$2,IF(AND(A1618&gt;=Stimuli!$B$3,A1618&lt;=Stimuli!$C$3),Stimuli!$A$3,IF(AND(A1618&gt;=Stimuli!$B$4,A1618&lt;=Stimuli!$C$4),Stimuli!$A$4,"")))</f>
        <v>01 Quiet baseline (60s)</v>
      </c>
      <c r="I1618" s="6" t="n">
        <f aca="false">(B1618-B1617)/((A1618-A1617)/1000)</f>
        <v>0.937728937728906</v>
      </c>
      <c r="J1618" s="6" t="n">
        <f aca="false">IF(OR(B1618&lt;Rules!$B$2,B1618&gt;Rules!$B$3,ABS(I1618)&gt;Rules!$B$4,OR(B1619&lt;Rules!$B$2,B1619&gt;Rules!$B$3,ABS(I1619)&gt;Rules!$B$4)),1,0)</f>
        <v>0</v>
      </c>
      <c r="K1618" s="6" t="str">
        <f aca="false">IF(F1618=1,COUNTIF($F$2:F1618,1),"")</f>
        <v/>
      </c>
    </row>
    <row r="1619" customFormat="false" ht="15" hidden="false" customHeight="false" outlineLevel="0" collapsed="false">
      <c r="A1619" s="6" t="n">
        <v>12823.8055</v>
      </c>
      <c r="B1619" s="6" t="n">
        <v>1.77362637362637</v>
      </c>
      <c r="C1619" s="6" t="n">
        <v>76</v>
      </c>
      <c r="D1619" s="6" t="n">
        <v>-1</v>
      </c>
      <c r="E1619" s="6" t="n">
        <v>1.77655677655678</v>
      </c>
      <c r="F1619" s="6" t="n">
        <v>0</v>
      </c>
      <c r="G1619" s="6" t="n">
        <v>0.0234432234432236</v>
      </c>
      <c r="H1619" s="6" t="str">
        <f aca="false">IF(AND(A1619&gt;=Stimuli!$B$2,A1619&lt;=Stimuli!$C$2),Stimuli!$A$2,IF(AND(A1619&gt;=Stimuli!$B$3,A1619&lt;=Stimuli!$C$3),Stimuli!$A$3,IF(AND(A1619&gt;=Stimuli!$B$4,A1619&lt;=Stimuli!$C$4),Stimuli!$A$4,"")))</f>
        <v>01 Quiet baseline (60s)</v>
      </c>
      <c r="I1619" s="6" t="n">
        <f aca="false">(B1619-B1618)/((A1619-A1618)/1000)</f>
        <v>-0.937728937728906</v>
      </c>
      <c r="J1619" s="6" t="n">
        <f aca="false">IF(OR(B1619&lt;Rules!$B$2,B1619&gt;Rules!$B$3,ABS(I1619)&gt;Rules!$B$4,OR(B1620&lt;Rules!$B$2,B1620&gt;Rules!$B$3,ABS(I1620)&gt;Rules!$B$4)),1,0)</f>
        <v>0</v>
      </c>
      <c r="K1619" s="6" t="str">
        <f aca="false">IF(F1619=1,COUNTIF($F$2:F1619,1),"")</f>
        <v/>
      </c>
    </row>
    <row r="1620" customFormat="false" ht="15" hidden="false" customHeight="false" outlineLevel="0" collapsed="false">
      <c r="A1620" s="6" t="n">
        <v>12831.618</v>
      </c>
      <c r="B1620" s="6" t="n">
        <v>1.77948717948718</v>
      </c>
      <c r="C1620" s="6" t="n">
        <v>76</v>
      </c>
      <c r="D1620" s="6" t="n">
        <v>-1</v>
      </c>
      <c r="E1620" s="6" t="n">
        <v>1.77655677655678</v>
      </c>
      <c r="F1620" s="6" t="n">
        <v>0</v>
      </c>
      <c r="G1620" s="6" t="n">
        <v>0.0234432234432236</v>
      </c>
      <c r="H1620" s="6" t="str">
        <f aca="false">IF(AND(A1620&gt;=Stimuli!$B$2,A1620&lt;=Stimuli!$C$2),Stimuli!$A$2,IF(AND(A1620&gt;=Stimuli!$B$3,A1620&lt;=Stimuli!$C$3),Stimuli!$A$3,IF(AND(A1620&gt;=Stimuli!$B$4,A1620&lt;=Stimuli!$C$4),Stimuli!$A$4,"")))</f>
        <v>01 Quiet baseline (60s)</v>
      </c>
      <c r="I1620" s="6" t="n">
        <f aca="false">(B1620-B1619)/((A1620-A1619)/1000)</f>
        <v>0.750183150183034</v>
      </c>
      <c r="J1620" s="6" t="n">
        <f aca="false">IF(OR(B1620&lt;Rules!$B$2,B1620&gt;Rules!$B$3,ABS(I1620)&gt;Rules!$B$4,OR(B1621&lt;Rules!$B$2,B1621&gt;Rules!$B$3,ABS(I1621)&gt;Rules!$B$4)),1,0)</f>
        <v>0</v>
      </c>
      <c r="K1620" s="6" t="str">
        <f aca="false">IF(F1620=1,COUNTIF($F$2:F1620,1),"")</f>
        <v/>
      </c>
    </row>
    <row r="1621" customFormat="false" ht="15" hidden="false" customHeight="false" outlineLevel="0" collapsed="false">
      <c r="A1621" s="6" t="n">
        <v>12839.4305</v>
      </c>
      <c r="B1621" s="6" t="n">
        <v>1.77216117216117</v>
      </c>
      <c r="C1621" s="6" t="n">
        <v>76</v>
      </c>
      <c r="D1621" s="6" t="n">
        <v>-1</v>
      </c>
      <c r="E1621" s="6" t="n">
        <v>1.77655677655678</v>
      </c>
      <c r="F1621" s="6" t="n">
        <v>0</v>
      </c>
      <c r="G1621" s="6" t="n">
        <v>0.0234432234432236</v>
      </c>
      <c r="H1621" s="6" t="str">
        <f aca="false">IF(AND(A1621&gt;=Stimuli!$B$2,A1621&lt;=Stimuli!$C$2),Stimuli!$A$2,IF(AND(A1621&gt;=Stimuli!$B$3,A1621&lt;=Stimuli!$C$3),Stimuli!$A$3,IF(AND(A1621&gt;=Stimuli!$B$4,A1621&lt;=Stimuli!$C$4),Stimuli!$A$4,"")))</f>
        <v>01 Quiet baseline (60s)</v>
      </c>
      <c r="I1621" s="6" t="n">
        <f aca="false">(B1621-B1620)/((A1621-A1620)/1000)</f>
        <v>-0.937728937728878</v>
      </c>
      <c r="J1621" s="6" t="n">
        <f aca="false">IF(OR(B1621&lt;Rules!$B$2,B1621&gt;Rules!$B$3,ABS(I1621)&gt;Rules!$B$4,OR(B1622&lt;Rules!$B$2,B1622&gt;Rules!$B$3,ABS(I1622)&gt;Rules!$B$4)),1,0)</f>
        <v>0</v>
      </c>
      <c r="K1621" s="6" t="str">
        <f aca="false">IF(F1621=1,COUNTIF($F$2:F1621,1),"")</f>
        <v/>
      </c>
    </row>
    <row r="1622" customFormat="false" ht="15" hidden="false" customHeight="false" outlineLevel="0" collapsed="false">
      <c r="A1622" s="6" t="n">
        <v>12847.243</v>
      </c>
      <c r="B1622" s="6" t="n">
        <v>1.77802197802198</v>
      </c>
      <c r="C1622" s="6" t="n">
        <v>76</v>
      </c>
      <c r="D1622" s="6" t="n">
        <v>-1</v>
      </c>
      <c r="E1622" s="6" t="n">
        <v>1.77655677655678</v>
      </c>
      <c r="F1622" s="6" t="n">
        <v>0</v>
      </c>
      <c r="G1622" s="6" t="n">
        <v>0</v>
      </c>
      <c r="H1622" s="6" t="str">
        <f aca="false">IF(AND(A1622&gt;=Stimuli!$B$2,A1622&lt;=Stimuli!$C$2),Stimuli!$A$2,IF(AND(A1622&gt;=Stimuli!$B$3,A1622&lt;=Stimuli!$C$3),Stimuli!$A$3,IF(AND(A1622&gt;=Stimuli!$B$4,A1622&lt;=Stimuli!$C$4),Stimuli!$A$4,"")))</f>
        <v>01 Quiet baseline (60s)</v>
      </c>
      <c r="I1622" s="6" t="n">
        <f aca="false">(B1622-B1621)/((A1622-A1621)/1000)</f>
        <v>0.750183150183148</v>
      </c>
      <c r="J1622" s="6" t="n">
        <f aca="false">IF(OR(B1622&lt;Rules!$B$2,B1622&gt;Rules!$B$3,ABS(I1622)&gt;Rules!$B$4,OR(B1623&lt;Rules!$B$2,B1623&gt;Rules!$B$3,ABS(I1623)&gt;Rules!$B$4)),1,0)</f>
        <v>0</v>
      </c>
      <c r="K1622" s="6" t="str">
        <f aca="false">IF(F1622=1,COUNTIF($F$2:F1622,1),"")</f>
        <v/>
      </c>
    </row>
    <row r="1623" customFormat="false" ht="15" hidden="false" customHeight="false" outlineLevel="0" collapsed="false">
      <c r="A1623" s="6" t="n">
        <v>12855.0555</v>
      </c>
      <c r="B1623" s="6" t="n">
        <v>1.77362637362637</v>
      </c>
      <c r="C1623" s="6" t="n">
        <v>76</v>
      </c>
      <c r="D1623" s="6" t="n">
        <v>-1</v>
      </c>
      <c r="E1623" s="6" t="n">
        <v>1.77509157509158</v>
      </c>
      <c r="F1623" s="6" t="n">
        <v>0</v>
      </c>
      <c r="G1623" s="6" t="n">
        <v>0</v>
      </c>
      <c r="H1623" s="6" t="str">
        <f aca="false">IF(AND(A1623&gt;=Stimuli!$B$2,A1623&lt;=Stimuli!$C$2),Stimuli!$A$2,IF(AND(A1623&gt;=Stimuli!$B$3,A1623&lt;=Stimuli!$C$3),Stimuli!$A$3,IF(AND(A1623&gt;=Stimuli!$B$4,A1623&lt;=Stimuli!$C$4),Stimuli!$A$4,"")))</f>
        <v>01 Quiet baseline (60s)</v>
      </c>
      <c r="I1623" s="6" t="n">
        <f aca="false">(B1623-B1622)/((A1623-A1622)/1000)</f>
        <v>-0.562637362637304</v>
      </c>
      <c r="J1623" s="6" t="n">
        <f aca="false">IF(OR(B1623&lt;Rules!$B$2,B1623&gt;Rules!$B$3,ABS(I1623)&gt;Rules!$B$4,OR(B1624&lt;Rules!$B$2,B1624&gt;Rules!$B$3,ABS(I1624)&gt;Rules!$B$4)),1,0)</f>
        <v>0</v>
      </c>
      <c r="K1623" s="6" t="str">
        <f aca="false">IF(F1623=1,COUNTIF($F$2:F1623,1),"")</f>
        <v/>
      </c>
    </row>
    <row r="1624" customFormat="false" ht="15" hidden="false" customHeight="false" outlineLevel="0" collapsed="false">
      <c r="A1624" s="6" t="n">
        <v>12862.868</v>
      </c>
      <c r="B1624" s="6" t="n">
        <v>1.77655677655678</v>
      </c>
      <c r="C1624" s="6" t="n">
        <v>76</v>
      </c>
      <c r="D1624" s="6" t="n">
        <v>-1</v>
      </c>
      <c r="E1624" s="6" t="n">
        <v>1.77509157509158</v>
      </c>
      <c r="F1624" s="6" t="n">
        <v>0</v>
      </c>
      <c r="G1624" s="6" t="n">
        <v>0</v>
      </c>
      <c r="H1624" s="6" t="str">
        <f aca="false">IF(AND(A1624&gt;=Stimuli!$B$2,A1624&lt;=Stimuli!$C$2),Stimuli!$A$2,IF(AND(A1624&gt;=Stimuli!$B$3,A1624&lt;=Stimuli!$C$3),Stimuli!$A$3,IF(AND(A1624&gt;=Stimuli!$B$4,A1624&lt;=Stimuli!$C$4),Stimuli!$A$4,"")))</f>
        <v>01 Quiet baseline (60s)</v>
      </c>
      <c r="I1624" s="6" t="n">
        <f aca="false">(B1624-B1623)/((A1624-A1623)/1000)</f>
        <v>0.37509157509146</v>
      </c>
      <c r="J1624" s="6" t="n">
        <f aca="false">IF(OR(B1624&lt;Rules!$B$2,B1624&gt;Rules!$B$3,ABS(I1624)&gt;Rules!$B$4,OR(B1625&lt;Rules!$B$2,B1625&gt;Rules!$B$3,ABS(I1625)&gt;Rules!$B$4)),1,0)</f>
        <v>0</v>
      </c>
      <c r="K1624" s="6" t="str">
        <f aca="false">IF(F1624=1,COUNTIF($F$2:F1624,1),"")</f>
        <v/>
      </c>
    </row>
    <row r="1625" customFormat="false" ht="15" hidden="false" customHeight="false" outlineLevel="0" collapsed="false">
      <c r="A1625" s="6" t="n">
        <v>12870.6805</v>
      </c>
      <c r="B1625" s="6" t="n">
        <v>1.77509157509158</v>
      </c>
      <c r="C1625" s="6" t="n">
        <v>76</v>
      </c>
      <c r="D1625" s="6" t="n">
        <v>-1</v>
      </c>
      <c r="E1625" s="6" t="n">
        <v>1.77509157509158</v>
      </c>
      <c r="F1625" s="6" t="n">
        <v>0</v>
      </c>
      <c r="G1625" s="6" t="n">
        <v>0</v>
      </c>
      <c r="H1625" s="6" t="str">
        <f aca="false">IF(AND(A1625&gt;=Stimuli!$B$2,A1625&lt;=Stimuli!$C$2),Stimuli!$A$2,IF(AND(A1625&gt;=Stimuli!$B$3,A1625&lt;=Stimuli!$C$3),Stimuli!$A$3,IF(AND(A1625&gt;=Stimuli!$B$4,A1625&lt;=Stimuli!$C$4),Stimuli!$A$4,"")))</f>
        <v>01 Quiet baseline (60s)</v>
      </c>
      <c r="I1625" s="6" t="n">
        <f aca="false">(B1625-B1624)/((A1625-A1624)/1000)</f>
        <v>-0.18754578754573</v>
      </c>
      <c r="J1625" s="6" t="n">
        <f aca="false">IF(OR(B1625&lt;Rules!$B$2,B1625&gt;Rules!$B$3,ABS(I1625)&gt;Rules!$B$4,OR(B1626&lt;Rules!$B$2,B1626&gt;Rules!$B$3,ABS(I1626)&gt;Rules!$B$4)),1,0)</f>
        <v>0</v>
      </c>
      <c r="K1625" s="6" t="str">
        <f aca="false">IF(F1625=1,COUNTIF($F$2:F1625,1),"")</f>
        <v/>
      </c>
    </row>
    <row r="1626" customFormat="false" ht="15" hidden="false" customHeight="false" outlineLevel="0" collapsed="false">
      <c r="A1626" s="6" t="n">
        <v>12878.493</v>
      </c>
      <c r="B1626" s="6" t="n">
        <v>1.77509157509158</v>
      </c>
      <c r="C1626" s="6" t="n">
        <v>76</v>
      </c>
      <c r="D1626" s="6" t="n">
        <v>-1</v>
      </c>
      <c r="E1626" s="6" t="n">
        <v>1.77509157509158</v>
      </c>
      <c r="F1626" s="6" t="n">
        <v>0</v>
      </c>
      <c r="G1626" s="6" t="n">
        <v>0</v>
      </c>
      <c r="H1626" s="6" t="str">
        <f aca="false">IF(AND(A1626&gt;=Stimuli!$B$2,A1626&lt;=Stimuli!$C$2),Stimuli!$A$2,IF(AND(A1626&gt;=Stimuli!$B$3,A1626&lt;=Stimuli!$C$3),Stimuli!$A$3,IF(AND(A1626&gt;=Stimuli!$B$4,A1626&lt;=Stimuli!$C$4),Stimuli!$A$4,"")))</f>
        <v>01 Quiet baseline (60s)</v>
      </c>
      <c r="I1626" s="6" t="n">
        <f aca="false">(B1626-B1625)/((A1626-A1625)/1000)</f>
        <v>0</v>
      </c>
      <c r="J1626" s="6" t="n">
        <f aca="false">IF(OR(B1626&lt;Rules!$B$2,B1626&gt;Rules!$B$3,ABS(I1626)&gt;Rules!$B$4,OR(B1627&lt;Rules!$B$2,B1627&gt;Rules!$B$3,ABS(I1627)&gt;Rules!$B$4)),1,0)</f>
        <v>0</v>
      </c>
      <c r="K1626" s="6" t="str">
        <f aca="false">IF(F1626=1,COUNTIF($F$2:F1626,1),"")</f>
        <v/>
      </c>
    </row>
    <row r="1627" customFormat="false" ht="15" hidden="false" customHeight="false" outlineLevel="0" collapsed="false">
      <c r="A1627" s="6" t="n">
        <v>12886.3055</v>
      </c>
      <c r="B1627" s="6" t="n">
        <v>1.77509157509158</v>
      </c>
      <c r="C1627" s="6" t="n">
        <v>76</v>
      </c>
      <c r="D1627" s="6" t="n">
        <v>-1</v>
      </c>
      <c r="E1627" s="6" t="n">
        <v>1.77509157509158</v>
      </c>
      <c r="F1627" s="6" t="n">
        <v>0</v>
      </c>
      <c r="G1627" s="6" t="n">
        <v>0</v>
      </c>
      <c r="H1627" s="6" t="str">
        <f aca="false">IF(AND(A1627&gt;=Stimuli!$B$2,A1627&lt;=Stimuli!$C$2),Stimuli!$A$2,IF(AND(A1627&gt;=Stimuli!$B$3,A1627&lt;=Stimuli!$C$3),Stimuli!$A$3,IF(AND(A1627&gt;=Stimuli!$B$4,A1627&lt;=Stimuli!$C$4),Stimuli!$A$4,"")))</f>
        <v>01 Quiet baseline (60s)</v>
      </c>
      <c r="I1627" s="6" t="n">
        <f aca="false">(B1627-B1626)/((A1627-A1626)/1000)</f>
        <v>0</v>
      </c>
      <c r="J1627" s="6" t="n">
        <f aca="false">IF(OR(B1627&lt;Rules!$B$2,B1627&gt;Rules!$B$3,ABS(I1627)&gt;Rules!$B$4,OR(B1628&lt;Rules!$B$2,B1628&gt;Rules!$B$3,ABS(I1628)&gt;Rules!$B$4)),1,0)</f>
        <v>0</v>
      </c>
      <c r="K1627" s="6" t="str">
        <f aca="false">IF(F1627=1,COUNTIF($F$2:F1627,1),"")</f>
        <v/>
      </c>
    </row>
    <row r="1628" customFormat="false" ht="15" hidden="false" customHeight="false" outlineLevel="0" collapsed="false">
      <c r="A1628" s="6" t="n">
        <v>12894.118</v>
      </c>
      <c r="B1628" s="6" t="n">
        <v>1.77362637362637</v>
      </c>
      <c r="C1628" s="6" t="n">
        <v>76</v>
      </c>
      <c r="D1628" s="6" t="n">
        <v>-1</v>
      </c>
      <c r="E1628" s="6" t="n">
        <v>1.77509157509158</v>
      </c>
      <c r="F1628" s="6" t="n">
        <v>0</v>
      </c>
      <c r="G1628" s="6" t="n">
        <v>0</v>
      </c>
      <c r="H1628" s="6" t="str">
        <f aca="false">IF(AND(A1628&gt;=Stimuli!$B$2,A1628&lt;=Stimuli!$C$2),Stimuli!$A$2,IF(AND(A1628&gt;=Stimuli!$B$3,A1628&lt;=Stimuli!$C$3),Stimuli!$A$3,IF(AND(A1628&gt;=Stimuli!$B$4,A1628&lt;=Stimuli!$C$4),Stimuli!$A$4,"")))</f>
        <v>01 Quiet baseline (60s)</v>
      </c>
      <c r="I1628" s="6" t="n">
        <f aca="false">(B1628-B1627)/((A1628-A1627)/1000)</f>
        <v>-0.18754578754573</v>
      </c>
      <c r="J1628" s="6" t="n">
        <f aca="false">IF(OR(B1628&lt;Rules!$B$2,B1628&gt;Rules!$B$3,ABS(I1628)&gt;Rules!$B$4,OR(B1629&lt;Rules!$B$2,B1629&gt;Rules!$B$3,ABS(I1629)&gt;Rules!$B$4)),1,0)</f>
        <v>0</v>
      </c>
      <c r="K1628" s="6" t="str">
        <f aca="false">IF(F1628=1,COUNTIF($F$2:F1628,1),"")</f>
        <v/>
      </c>
    </row>
    <row r="1629" customFormat="false" ht="15" hidden="false" customHeight="false" outlineLevel="0" collapsed="false">
      <c r="A1629" s="6" t="n">
        <v>12901.9305</v>
      </c>
      <c r="B1629" s="6" t="n">
        <v>1.77655677655678</v>
      </c>
      <c r="C1629" s="6" t="n">
        <v>76</v>
      </c>
      <c r="D1629" s="6" t="n">
        <v>-1</v>
      </c>
      <c r="E1629" s="6" t="n">
        <v>1.77362637362637</v>
      </c>
      <c r="F1629" s="6" t="n">
        <v>0</v>
      </c>
      <c r="G1629" s="6" t="n">
        <v>0</v>
      </c>
      <c r="H1629" s="6" t="str">
        <f aca="false">IF(AND(A1629&gt;=Stimuli!$B$2,A1629&lt;=Stimuli!$C$2),Stimuli!$A$2,IF(AND(A1629&gt;=Stimuli!$B$3,A1629&lt;=Stimuli!$C$3),Stimuli!$A$3,IF(AND(A1629&gt;=Stimuli!$B$4,A1629&lt;=Stimuli!$C$4),Stimuli!$A$4,"")))</f>
        <v>01 Quiet baseline (60s)</v>
      </c>
      <c r="I1629" s="6" t="n">
        <f aca="false">(B1629-B1628)/((A1629-A1628)/1000)</f>
        <v>0.37509157509146</v>
      </c>
      <c r="J1629" s="6" t="n">
        <f aca="false">IF(OR(B1629&lt;Rules!$B$2,B1629&gt;Rules!$B$3,ABS(I1629)&gt;Rules!$B$4,OR(B1630&lt;Rules!$B$2,B1630&gt;Rules!$B$3,ABS(I1630)&gt;Rules!$B$4)),1,0)</f>
        <v>0</v>
      </c>
      <c r="K1629" s="6" t="str">
        <f aca="false">IF(F1629=1,COUNTIF($F$2:F1629,1),"")</f>
        <v/>
      </c>
    </row>
    <row r="1630" customFormat="false" ht="15" hidden="false" customHeight="false" outlineLevel="0" collapsed="false">
      <c r="A1630" s="6" t="n">
        <v>12909.743</v>
      </c>
      <c r="B1630" s="6" t="n">
        <v>1.77216117216117</v>
      </c>
      <c r="C1630" s="6" t="n">
        <v>76</v>
      </c>
      <c r="D1630" s="6" t="n">
        <v>-1</v>
      </c>
      <c r="E1630" s="6" t="n">
        <v>1.77362637362637</v>
      </c>
      <c r="F1630" s="6" t="n">
        <v>0</v>
      </c>
      <c r="G1630" s="6" t="n">
        <v>0</v>
      </c>
      <c r="H1630" s="6" t="str">
        <f aca="false">IF(AND(A1630&gt;=Stimuli!$B$2,A1630&lt;=Stimuli!$C$2),Stimuli!$A$2,IF(AND(A1630&gt;=Stimuli!$B$3,A1630&lt;=Stimuli!$C$3),Stimuli!$A$3,IF(AND(A1630&gt;=Stimuli!$B$4,A1630&lt;=Stimuli!$C$4),Stimuli!$A$4,"")))</f>
        <v>01 Quiet baseline (60s)</v>
      </c>
      <c r="I1630" s="6" t="n">
        <f aca="false">(B1630-B1629)/((A1630-A1629)/1000)</f>
        <v>-0.562637362637304</v>
      </c>
      <c r="J1630" s="6" t="n">
        <f aca="false">IF(OR(B1630&lt;Rules!$B$2,B1630&gt;Rules!$B$3,ABS(I1630)&gt;Rules!$B$4,OR(B1631&lt;Rules!$B$2,B1631&gt;Rules!$B$3,ABS(I1631)&gt;Rules!$B$4)),1,0)</f>
        <v>0</v>
      </c>
      <c r="K1630" s="6" t="str">
        <f aca="false">IF(F1630=1,COUNTIF($F$2:F1630,1),"")</f>
        <v/>
      </c>
    </row>
    <row r="1631" customFormat="false" ht="15" hidden="false" customHeight="false" outlineLevel="0" collapsed="false">
      <c r="A1631" s="6" t="n">
        <v>12917.5555</v>
      </c>
      <c r="B1631" s="6" t="n">
        <v>1.77655677655678</v>
      </c>
      <c r="C1631" s="6" t="n">
        <v>76</v>
      </c>
      <c r="D1631" s="6" t="n">
        <v>-1</v>
      </c>
      <c r="E1631" s="6" t="n">
        <v>1.77362637362637</v>
      </c>
      <c r="F1631" s="6" t="n">
        <v>0</v>
      </c>
      <c r="G1631" s="6" t="n">
        <v>0</v>
      </c>
      <c r="H1631" s="6" t="str">
        <f aca="false">IF(AND(A1631&gt;=Stimuli!$B$2,A1631&lt;=Stimuli!$C$2),Stimuli!$A$2,IF(AND(A1631&gt;=Stimuli!$B$3,A1631&lt;=Stimuli!$C$3),Stimuli!$A$3,IF(AND(A1631&gt;=Stimuli!$B$4,A1631&lt;=Stimuli!$C$4),Stimuli!$A$4,"")))</f>
        <v>01 Quiet baseline (60s)</v>
      </c>
      <c r="I1631" s="6" t="n">
        <f aca="false">(B1631-B1630)/((A1631-A1630)/1000)</f>
        <v>0.562637362637304</v>
      </c>
      <c r="J1631" s="6" t="n">
        <f aca="false">IF(OR(B1631&lt;Rules!$B$2,B1631&gt;Rules!$B$3,ABS(I1631)&gt;Rules!$B$4,OR(B1632&lt;Rules!$B$2,B1632&gt;Rules!$B$3,ABS(I1632)&gt;Rules!$B$4)),1,0)</f>
        <v>0</v>
      </c>
      <c r="K1631" s="6" t="str">
        <f aca="false">IF(F1631=1,COUNTIF($F$2:F1631,1),"")</f>
        <v/>
      </c>
    </row>
    <row r="1632" customFormat="false" ht="15" hidden="false" customHeight="false" outlineLevel="0" collapsed="false">
      <c r="A1632" s="6" t="n">
        <v>12925.368</v>
      </c>
      <c r="B1632" s="6" t="n">
        <v>1.77069597069597</v>
      </c>
      <c r="C1632" s="6" t="n">
        <v>76</v>
      </c>
      <c r="D1632" s="6" t="n">
        <v>-1</v>
      </c>
      <c r="E1632" s="6" t="n">
        <v>1.77362637362637</v>
      </c>
      <c r="F1632" s="6" t="n">
        <v>0</v>
      </c>
      <c r="G1632" s="6" t="n">
        <v>0</v>
      </c>
      <c r="H1632" s="6" t="str">
        <f aca="false">IF(AND(A1632&gt;=Stimuli!$B$2,A1632&lt;=Stimuli!$C$2),Stimuli!$A$2,IF(AND(A1632&gt;=Stimuli!$B$3,A1632&lt;=Stimuli!$C$3),Stimuli!$A$3,IF(AND(A1632&gt;=Stimuli!$B$4,A1632&lt;=Stimuli!$C$4),Stimuli!$A$4,"")))</f>
        <v>01 Quiet baseline (60s)</v>
      </c>
      <c r="I1632" s="6" t="n">
        <f aca="false">(B1632-B1631)/((A1632-A1631)/1000)</f>
        <v>-0.750183150183034</v>
      </c>
      <c r="J1632" s="6" t="n">
        <f aca="false">IF(OR(B1632&lt;Rules!$B$2,B1632&gt;Rules!$B$3,ABS(I1632)&gt;Rules!$B$4,OR(B1633&lt;Rules!$B$2,B1633&gt;Rules!$B$3,ABS(I1633)&gt;Rules!$B$4)),1,0)</f>
        <v>0</v>
      </c>
      <c r="K1632" s="6" t="str">
        <f aca="false">IF(F1632=1,COUNTIF($F$2:F1632,1),"")</f>
        <v/>
      </c>
    </row>
    <row r="1633" customFormat="false" ht="15" hidden="false" customHeight="false" outlineLevel="0" collapsed="false">
      <c r="A1633" s="6" t="n">
        <v>12933.1805</v>
      </c>
      <c r="B1633" s="6" t="n">
        <v>1.77655677655678</v>
      </c>
      <c r="C1633" s="6" t="n">
        <v>76</v>
      </c>
      <c r="D1633" s="6" t="n">
        <v>-1</v>
      </c>
      <c r="E1633" s="6" t="n">
        <v>1.77362637362637</v>
      </c>
      <c r="F1633" s="6" t="n">
        <v>0</v>
      </c>
      <c r="G1633" s="6" t="n">
        <v>0</v>
      </c>
      <c r="H1633" s="6" t="str">
        <f aca="false">IF(AND(A1633&gt;=Stimuli!$B$2,A1633&lt;=Stimuli!$C$2),Stimuli!$A$2,IF(AND(A1633&gt;=Stimuli!$B$3,A1633&lt;=Stimuli!$C$3),Stimuli!$A$3,IF(AND(A1633&gt;=Stimuli!$B$4,A1633&lt;=Stimuli!$C$4),Stimuli!$A$4,"")))</f>
        <v>01 Quiet baseline (60s)</v>
      </c>
      <c r="I1633" s="6" t="n">
        <f aca="false">(B1633-B1632)/((A1633-A1632)/1000)</f>
        <v>0.750183150183034</v>
      </c>
      <c r="J1633" s="6" t="n">
        <f aca="false">IF(OR(B1633&lt;Rules!$B$2,B1633&gt;Rules!$B$3,ABS(I1633)&gt;Rules!$B$4,OR(B1634&lt;Rules!$B$2,B1634&gt;Rules!$B$3,ABS(I1634)&gt;Rules!$B$4)),1,0)</f>
        <v>0</v>
      </c>
      <c r="K1633" s="6" t="str">
        <f aca="false">IF(F1633=1,COUNTIF($F$2:F1633,1),"")</f>
        <v/>
      </c>
    </row>
    <row r="1634" customFormat="false" ht="15" hidden="false" customHeight="false" outlineLevel="0" collapsed="false">
      <c r="A1634" s="6" t="n">
        <v>12940.993</v>
      </c>
      <c r="B1634" s="6" t="n">
        <v>1.76923076923077</v>
      </c>
      <c r="C1634" s="6" t="n">
        <v>76</v>
      </c>
      <c r="D1634" s="6" t="n">
        <v>-1</v>
      </c>
      <c r="E1634" s="6" t="n">
        <v>1.77362637362637</v>
      </c>
      <c r="F1634" s="6" t="n">
        <v>0</v>
      </c>
      <c r="G1634" s="6" t="n">
        <v>0</v>
      </c>
      <c r="H1634" s="6" t="str">
        <f aca="false">IF(AND(A1634&gt;=Stimuli!$B$2,A1634&lt;=Stimuli!$C$2),Stimuli!$A$2,IF(AND(A1634&gt;=Stimuli!$B$3,A1634&lt;=Stimuli!$C$3),Stimuli!$A$3,IF(AND(A1634&gt;=Stimuli!$B$4,A1634&lt;=Stimuli!$C$4),Stimuli!$A$4,"")))</f>
        <v>01 Quiet baseline (60s)</v>
      </c>
      <c r="I1634" s="6" t="n">
        <f aca="false">(B1634-B1633)/((A1634-A1633)/1000)</f>
        <v>-0.937728937728906</v>
      </c>
      <c r="J1634" s="6" t="n">
        <f aca="false">IF(OR(B1634&lt;Rules!$B$2,B1634&gt;Rules!$B$3,ABS(I1634)&gt;Rules!$B$4,OR(B1635&lt;Rules!$B$2,B1635&gt;Rules!$B$3,ABS(I1635)&gt;Rules!$B$4)),1,0)</f>
        <v>0</v>
      </c>
      <c r="K1634" s="6" t="str">
        <f aca="false">IF(F1634=1,COUNTIF($F$2:F1634,1),"")</f>
        <v/>
      </c>
    </row>
    <row r="1635" customFormat="false" ht="15" hidden="false" customHeight="false" outlineLevel="0" collapsed="false">
      <c r="A1635" s="6" t="n">
        <v>12948.8055</v>
      </c>
      <c r="B1635" s="6" t="n">
        <v>1.77509157509158</v>
      </c>
      <c r="C1635" s="6" t="n">
        <v>76</v>
      </c>
      <c r="D1635" s="6" t="n">
        <v>-1</v>
      </c>
      <c r="E1635" s="6" t="n">
        <v>1.77216117216117</v>
      </c>
      <c r="F1635" s="6" t="n">
        <v>0</v>
      </c>
      <c r="G1635" s="6" t="n">
        <v>0</v>
      </c>
      <c r="H1635" s="6" t="str">
        <f aca="false">IF(AND(A1635&gt;=Stimuli!$B$2,A1635&lt;=Stimuli!$C$2),Stimuli!$A$2,IF(AND(A1635&gt;=Stimuli!$B$3,A1635&lt;=Stimuli!$C$3),Stimuli!$A$3,IF(AND(A1635&gt;=Stimuli!$B$4,A1635&lt;=Stimuli!$C$4),Stimuli!$A$4,"")))</f>
        <v>01 Quiet baseline (60s)</v>
      </c>
      <c r="I1635" s="6" t="n">
        <f aca="false">(B1635-B1634)/((A1635-A1634)/1000)</f>
        <v>0.750183150183176</v>
      </c>
      <c r="J1635" s="6" t="n">
        <f aca="false">IF(OR(B1635&lt;Rules!$B$2,B1635&gt;Rules!$B$3,ABS(I1635)&gt;Rules!$B$4,OR(B1636&lt;Rules!$B$2,B1636&gt;Rules!$B$3,ABS(I1636)&gt;Rules!$B$4)),1,0)</f>
        <v>0</v>
      </c>
      <c r="K1635" s="6" t="str">
        <f aca="false">IF(F1635=1,COUNTIF($F$2:F1635,1),"")</f>
        <v/>
      </c>
    </row>
    <row r="1636" customFormat="false" ht="15" hidden="false" customHeight="false" outlineLevel="0" collapsed="false">
      <c r="A1636" s="6" t="n">
        <v>12956.618</v>
      </c>
      <c r="B1636" s="6" t="n">
        <v>1.76923076923077</v>
      </c>
      <c r="C1636" s="6" t="n">
        <v>76</v>
      </c>
      <c r="D1636" s="6" t="n">
        <v>-1</v>
      </c>
      <c r="E1636" s="6" t="n">
        <v>1.77216117216117</v>
      </c>
      <c r="F1636" s="6" t="n">
        <v>0</v>
      </c>
      <c r="G1636" s="6" t="n">
        <v>0</v>
      </c>
      <c r="H1636" s="6" t="str">
        <f aca="false">IF(AND(A1636&gt;=Stimuli!$B$2,A1636&lt;=Stimuli!$C$2),Stimuli!$A$2,IF(AND(A1636&gt;=Stimuli!$B$3,A1636&lt;=Stimuli!$C$3),Stimuli!$A$3,IF(AND(A1636&gt;=Stimuli!$B$4,A1636&lt;=Stimuli!$C$4),Stimuli!$A$4,"")))</f>
        <v>01 Quiet baseline (60s)</v>
      </c>
      <c r="I1636" s="6" t="n">
        <f aca="false">(B1636-B1635)/((A1636-A1635)/1000)</f>
        <v>-0.750183150183176</v>
      </c>
      <c r="J1636" s="6" t="n">
        <f aca="false">IF(OR(B1636&lt;Rules!$B$2,B1636&gt;Rules!$B$3,ABS(I1636)&gt;Rules!$B$4,OR(B1637&lt;Rules!$B$2,B1637&gt;Rules!$B$3,ABS(I1637)&gt;Rules!$B$4)),1,0)</f>
        <v>0</v>
      </c>
      <c r="K1636" s="6" t="str">
        <f aca="false">IF(F1636=1,COUNTIF($F$2:F1636,1),"")</f>
        <v/>
      </c>
    </row>
    <row r="1637" customFormat="false" ht="15" hidden="false" customHeight="false" outlineLevel="0" collapsed="false">
      <c r="A1637" s="6" t="n">
        <v>12964.4305</v>
      </c>
      <c r="B1637" s="6" t="n">
        <v>1.77509157509158</v>
      </c>
      <c r="C1637" s="6" t="n">
        <v>76</v>
      </c>
      <c r="D1637" s="6" t="n">
        <v>-1</v>
      </c>
      <c r="E1637" s="6" t="n">
        <v>1.77216117216117</v>
      </c>
      <c r="F1637" s="6" t="n">
        <v>0</v>
      </c>
      <c r="G1637" s="6" t="n">
        <v>0</v>
      </c>
      <c r="H1637" s="6" t="str">
        <f aca="false">IF(AND(A1637&gt;=Stimuli!$B$2,A1637&lt;=Stimuli!$C$2),Stimuli!$A$2,IF(AND(A1637&gt;=Stimuli!$B$3,A1637&lt;=Stimuli!$C$3),Stimuli!$A$3,IF(AND(A1637&gt;=Stimuli!$B$4,A1637&lt;=Stimuli!$C$4),Stimuli!$A$4,"")))</f>
        <v>01 Quiet baseline (60s)</v>
      </c>
      <c r="I1637" s="6" t="n">
        <f aca="false">(B1637-B1636)/((A1637-A1636)/1000)</f>
        <v>0.750183150183176</v>
      </c>
      <c r="J1637" s="6" t="n">
        <f aca="false">IF(OR(B1637&lt;Rules!$B$2,B1637&gt;Rules!$B$3,ABS(I1637)&gt;Rules!$B$4,OR(B1638&lt;Rules!$B$2,B1638&gt;Rules!$B$3,ABS(I1638)&gt;Rules!$B$4)),1,0)</f>
        <v>0</v>
      </c>
      <c r="K1637" s="6" t="str">
        <f aca="false">IF(F1637=1,COUNTIF($F$2:F1637,1),"")</f>
        <v/>
      </c>
    </row>
    <row r="1638" customFormat="false" ht="15" hidden="false" customHeight="false" outlineLevel="0" collapsed="false">
      <c r="A1638" s="6" t="n">
        <v>12972.243</v>
      </c>
      <c r="B1638" s="6" t="n">
        <v>1.76923076923077</v>
      </c>
      <c r="C1638" s="6" t="n">
        <v>76</v>
      </c>
      <c r="D1638" s="6" t="n">
        <v>-1</v>
      </c>
      <c r="E1638" s="6" t="n">
        <v>1.77216117216117</v>
      </c>
      <c r="F1638" s="6" t="n">
        <v>0</v>
      </c>
      <c r="G1638" s="6" t="n">
        <v>0</v>
      </c>
      <c r="H1638" s="6" t="str">
        <f aca="false">IF(AND(A1638&gt;=Stimuli!$B$2,A1638&lt;=Stimuli!$C$2),Stimuli!$A$2,IF(AND(A1638&gt;=Stimuli!$B$3,A1638&lt;=Stimuli!$C$3),Stimuli!$A$3,IF(AND(A1638&gt;=Stimuli!$B$4,A1638&lt;=Stimuli!$C$4),Stimuli!$A$4,"")))</f>
        <v>01 Quiet baseline (60s)</v>
      </c>
      <c r="I1638" s="6" t="n">
        <f aca="false">(B1638-B1637)/((A1638-A1637)/1000)</f>
        <v>-0.750183150183176</v>
      </c>
      <c r="J1638" s="6" t="n">
        <f aca="false">IF(OR(B1638&lt;Rules!$B$2,B1638&gt;Rules!$B$3,ABS(I1638)&gt;Rules!$B$4,OR(B1639&lt;Rules!$B$2,B1639&gt;Rules!$B$3,ABS(I1639)&gt;Rules!$B$4)),1,0)</f>
        <v>0</v>
      </c>
      <c r="K1638" s="6" t="str">
        <f aca="false">IF(F1638=1,COUNTIF($F$2:F1638,1),"")</f>
        <v/>
      </c>
    </row>
    <row r="1639" customFormat="false" ht="15" hidden="false" customHeight="false" outlineLevel="0" collapsed="false">
      <c r="A1639" s="6" t="n">
        <v>12980.0555</v>
      </c>
      <c r="B1639" s="6" t="n">
        <v>1.77362637362637</v>
      </c>
      <c r="C1639" s="6" t="n">
        <v>76</v>
      </c>
      <c r="D1639" s="6" t="n">
        <v>-1</v>
      </c>
      <c r="E1639" s="6" t="n">
        <v>1.77216117216117</v>
      </c>
      <c r="F1639" s="6" t="n">
        <v>0</v>
      </c>
      <c r="G1639" s="6" t="n">
        <v>0</v>
      </c>
      <c r="H1639" s="6" t="str">
        <f aca="false">IF(AND(A1639&gt;=Stimuli!$B$2,A1639&lt;=Stimuli!$C$2),Stimuli!$A$2,IF(AND(A1639&gt;=Stimuli!$B$3,A1639&lt;=Stimuli!$C$3),Stimuli!$A$3,IF(AND(A1639&gt;=Stimuli!$B$4,A1639&lt;=Stimuli!$C$4),Stimuli!$A$4,"")))</f>
        <v>01 Quiet baseline (60s)</v>
      </c>
      <c r="I1639" s="6" t="n">
        <f aca="false">(B1639-B1638)/((A1639-A1638)/1000)</f>
        <v>0.562637362637446</v>
      </c>
      <c r="J1639" s="6" t="n">
        <f aca="false">IF(OR(B1639&lt;Rules!$B$2,B1639&gt;Rules!$B$3,ABS(I1639)&gt;Rules!$B$4,OR(B1640&lt;Rules!$B$2,B1640&gt;Rules!$B$3,ABS(I1640)&gt;Rules!$B$4)),1,0)</f>
        <v>0</v>
      </c>
      <c r="K1639" s="6" t="str">
        <f aca="false">IF(F1639=1,COUNTIF($F$2:F1639,1),"")</f>
        <v/>
      </c>
    </row>
    <row r="1640" customFormat="false" ht="15" hidden="false" customHeight="false" outlineLevel="0" collapsed="false">
      <c r="A1640" s="6" t="n">
        <v>12987.868</v>
      </c>
      <c r="B1640" s="6" t="n">
        <v>1.76923076923077</v>
      </c>
      <c r="C1640" s="6" t="n">
        <v>76</v>
      </c>
      <c r="D1640" s="6" t="n">
        <v>-1</v>
      </c>
      <c r="E1640" s="6" t="n">
        <v>1.77216117216117</v>
      </c>
      <c r="F1640" s="6" t="n">
        <v>0</v>
      </c>
      <c r="G1640" s="6" t="n">
        <v>0</v>
      </c>
      <c r="H1640" s="6" t="str">
        <f aca="false">IF(AND(A1640&gt;=Stimuli!$B$2,A1640&lt;=Stimuli!$C$2),Stimuli!$A$2,IF(AND(A1640&gt;=Stimuli!$B$3,A1640&lt;=Stimuli!$C$3),Stimuli!$A$3,IF(AND(A1640&gt;=Stimuli!$B$4,A1640&lt;=Stimuli!$C$4),Stimuli!$A$4,"")))</f>
        <v>01 Quiet baseline (60s)</v>
      </c>
      <c r="I1640" s="6" t="n">
        <f aca="false">(B1640-B1639)/((A1640-A1639)/1000)</f>
        <v>-0.562637362637446</v>
      </c>
      <c r="J1640" s="6" t="n">
        <f aca="false">IF(OR(B1640&lt;Rules!$B$2,B1640&gt;Rules!$B$3,ABS(I1640)&gt;Rules!$B$4,OR(B1641&lt;Rules!$B$2,B1641&gt;Rules!$B$3,ABS(I1641)&gt;Rules!$B$4)),1,0)</f>
        <v>0</v>
      </c>
      <c r="K1640" s="6" t="str">
        <f aca="false">IF(F1640=1,COUNTIF($F$2:F1640,1),"")</f>
        <v/>
      </c>
    </row>
    <row r="1641" customFormat="false" ht="15" hidden="false" customHeight="false" outlineLevel="0" collapsed="false">
      <c r="A1641" s="6" t="n">
        <v>12995.6805</v>
      </c>
      <c r="B1641" s="6" t="n">
        <v>1.77216117216117</v>
      </c>
      <c r="C1641" s="6" t="n">
        <v>76</v>
      </c>
      <c r="D1641" s="6" t="n">
        <v>-1</v>
      </c>
      <c r="E1641" s="6" t="n">
        <v>1.77216117216117</v>
      </c>
      <c r="F1641" s="6" t="n">
        <v>0</v>
      </c>
      <c r="G1641" s="6" t="n">
        <v>0</v>
      </c>
      <c r="H1641" s="6" t="str">
        <f aca="false">IF(AND(A1641&gt;=Stimuli!$B$2,A1641&lt;=Stimuli!$C$2),Stimuli!$A$2,IF(AND(A1641&gt;=Stimuli!$B$3,A1641&lt;=Stimuli!$C$3),Stimuli!$A$3,IF(AND(A1641&gt;=Stimuli!$B$4,A1641&lt;=Stimuli!$C$4),Stimuli!$A$4,"")))</f>
        <v>01 Quiet baseline (60s)</v>
      </c>
      <c r="I1641" s="6" t="n">
        <f aca="false">(B1641-B1640)/((A1641-A1640)/1000)</f>
        <v>0.375091575091602</v>
      </c>
      <c r="J1641" s="6" t="n">
        <f aca="false">IF(OR(B1641&lt;Rules!$B$2,B1641&gt;Rules!$B$3,ABS(I1641)&gt;Rules!$B$4,OR(B1642&lt;Rules!$B$2,B1642&gt;Rules!$B$3,ABS(I1642)&gt;Rules!$B$4)),1,0)</f>
        <v>0</v>
      </c>
      <c r="K1641" s="6" t="str">
        <f aca="false">IF(F1641=1,COUNTIF($F$2:F1641,1),"")</f>
        <v/>
      </c>
    </row>
    <row r="1642" customFormat="false" ht="15" hidden="false" customHeight="false" outlineLevel="0" collapsed="false">
      <c r="A1642" s="6" t="n">
        <v>13003.493</v>
      </c>
      <c r="B1642" s="6" t="n">
        <v>1.77069597069597</v>
      </c>
      <c r="C1642" s="6" t="n">
        <v>76</v>
      </c>
      <c r="D1642" s="6" t="n">
        <v>-1</v>
      </c>
      <c r="E1642" s="6" t="n">
        <v>1.77216117216117</v>
      </c>
      <c r="F1642" s="6" t="n">
        <v>0</v>
      </c>
      <c r="G1642" s="6" t="n">
        <v>0</v>
      </c>
      <c r="H1642" s="6" t="str">
        <f aca="false">IF(AND(A1642&gt;=Stimuli!$B$2,A1642&lt;=Stimuli!$C$2),Stimuli!$A$2,IF(AND(A1642&gt;=Stimuli!$B$3,A1642&lt;=Stimuli!$C$3),Stimuli!$A$3,IF(AND(A1642&gt;=Stimuli!$B$4,A1642&lt;=Stimuli!$C$4),Stimuli!$A$4,"")))</f>
        <v>01 Quiet baseline (60s)</v>
      </c>
      <c r="I1642" s="6" t="n">
        <f aca="false">(B1642-B1641)/((A1642-A1641)/1000)</f>
        <v>-0.18754578754573</v>
      </c>
      <c r="J1642" s="6" t="n">
        <f aca="false">IF(OR(B1642&lt;Rules!$B$2,B1642&gt;Rules!$B$3,ABS(I1642)&gt;Rules!$B$4,OR(B1643&lt;Rules!$B$2,B1643&gt;Rules!$B$3,ABS(I1643)&gt;Rules!$B$4)),1,0)</f>
        <v>0</v>
      </c>
      <c r="K1642" s="6" t="str">
        <f aca="false">IF(F1642=1,COUNTIF($F$2:F1642,1),"")</f>
        <v/>
      </c>
    </row>
    <row r="1643" customFormat="false" ht="15" hidden="false" customHeight="false" outlineLevel="0" collapsed="false">
      <c r="A1643" s="6" t="n">
        <v>13011.3055</v>
      </c>
      <c r="B1643" s="6" t="n">
        <v>1.77069597069597</v>
      </c>
      <c r="C1643" s="6" t="n">
        <v>76</v>
      </c>
      <c r="D1643" s="6" t="n">
        <v>-1</v>
      </c>
      <c r="E1643" s="6" t="n">
        <v>1.77216117216117</v>
      </c>
      <c r="F1643" s="6" t="n">
        <v>0</v>
      </c>
      <c r="G1643" s="6" t="n">
        <v>0</v>
      </c>
      <c r="H1643" s="6" t="str">
        <f aca="false">IF(AND(A1643&gt;=Stimuli!$B$2,A1643&lt;=Stimuli!$C$2),Stimuli!$A$2,IF(AND(A1643&gt;=Stimuli!$B$3,A1643&lt;=Stimuli!$C$3),Stimuli!$A$3,IF(AND(A1643&gt;=Stimuli!$B$4,A1643&lt;=Stimuli!$C$4),Stimuli!$A$4,"")))</f>
        <v>01 Quiet baseline (60s)</v>
      </c>
      <c r="I1643" s="6" t="n">
        <f aca="false">(B1643-B1642)/((A1643-A1642)/1000)</f>
        <v>0</v>
      </c>
      <c r="J1643" s="6" t="n">
        <f aca="false">IF(OR(B1643&lt;Rules!$B$2,B1643&gt;Rules!$B$3,ABS(I1643)&gt;Rules!$B$4,OR(B1644&lt;Rules!$B$2,B1644&gt;Rules!$B$3,ABS(I1644)&gt;Rules!$B$4)),1,0)</f>
        <v>0</v>
      </c>
      <c r="K1643" s="6" t="str">
        <f aca="false">IF(F1643=1,COUNTIF($F$2:F1643,1),"")</f>
        <v/>
      </c>
    </row>
    <row r="1644" customFormat="false" ht="15" hidden="false" customHeight="false" outlineLevel="0" collapsed="false">
      <c r="A1644" s="6" t="n">
        <v>13019.118</v>
      </c>
      <c r="B1644" s="6" t="n">
        <v>1.77216117216117</v>
      </c>
      <c r="C1644" s="6" t="n">
        <v>80</v>
      </c>
      <c r="D1644" s="6" t="n">
        <v>750</v>
      </c>
      <c r="E1644" s="6" t="n">
        <v>1.77216117216117</v>
      </c>
      <c r="F1644" s="6" t="n">
        <v>0</v>
      </c>
      <c r="G1644" s="6" t="n">
        <v>0</v>
      </c>
      <c r="H1644" s="6" t="str">
        <f aca="false">IF(AND(A1644&gt;=Stimuli!$B$2,A1644&lt;=Stimuli!$C$2),Stimuli!$A$2,IF(AND(A1644&gt;=Stimuli!$B$3,A1644&lt;=Stimuli!$C$3),Stimuli!$A$3,IF(AND(A1644&gt;=Stimuli!$B$4,A1644&lt;=Stimuli!$C$4),Stimuli!$A$4,"")))</f>
        <v>01 Quiet baseline (60s)</v>
      </c>
      <c r="I1644" s="6" t="n">
        <f aca="false">(B1644-B1643)/((A1644-A1643)/1000)</f>
        <v>0.18754578754573</v>
      </c>
      <c r="J1644" s="6" t="n">
        <f aca="false">IF(OR(B1644&lt;Rules!$B$2,B1644&gt;Rules!$B$3,ABS(I1644)&gt;Rules!$B$4,OR(B1645&lt;Rules!$B$2,B1645&gt;Rules!$B$3,ABS(I1645)&gt;Rules!$B$4)),1,0)</f>
        <v>0</v>
      </c>
      <c r="K1644" s="6" t="str">
        <f aca="false">IF(F1644=1,COUNTIF($F$2:F1644,1),"")</f>
        <v/>
      </c>
    </row>
    <row r="1645" customFormat="false" ht="15" hidden="false" customHeight="false" outlineLevel="0" collapsed="false">
      <c r="A1645" s="6" t="n">
        <v>13026.9305</v>
      </c>
      <c r="B1645" s="6" t="n">
        <v>1.76776556776557</v>
      </c>
      <c r="C1645" s="6" t="n">
        <v>80</v>
      </c>
      <c r="D1645" s="6" t="n">
        <v>-1</v>
      </c>
      <c r="E1645" s="6" t="n">
        <v>1.77216117216117</v>
      </c>
      <c r="F1645" s="6" t="n">
        <v>0</v>
      </c>
      <c r="G1645" s="6" t="n">
        <v>0</v>
      </c>
      <c r="H1645" s="6" t="str">
        <f aca="false">IF(AND(A1645&gt;=Stimuli!$B$2,A1645&lt;=Stimuli!$C$2),Stimuli!$A$2,IF(AND(A1645&gt;=Stimuli!$B$3,A1645&lt;=Stimuli!$C$3),Stimuli!$A$3,IF(AND(A1645&gt;=Stimuli!$B$4,A1645&lt;=Stimuli!$C$4),Stimuli!$A$4,"")))</f>
        <v>01 Quiet baseline (60s)</v>
      </c>
      <c r="I1645" s="6" t="n">
        <f aca="false">(B1645-B1644)/((A1645-A1644)/1000)</f>
        <v>-0.562637362637332</v>
      </c>
      <c r="J1645" s="6" t="n">
        <f aca="false">IF(OR(B1645&lt;Rules!$B$2,B1645&gt;Rules!$B$3,ABS(I1645)&gt;Rules!$B$4,OR(B1646&lt;Rules!$B$2,B1646&gt;Rules!$B$3,ABS(I1646)&gt;Rules!$B$4)),1,0)</f>
        <v>0</v>
      </c>
      <c r="K1645" s="6" t="str">
        <f aca="false">IF(F1645=1,COUNTIF($F$2:F1645,1),"")</f>
        <v/>
      </c>
    </row>
    <row r="1646" customFormat="false" ht="15" hidden="false" customHeight="false" outlineLevel="0" collapsed="false">
      <c r="A1646" s="6" t="n">
        <v>13034.743</v>
      </c>
      <c r="B1646" s="6" t="n">
        <v>1.77216117216117</v>
      </c>
      <c r="C1646" s="6" t="n">
        <v>80</v>
      </c>
      <c r="D1646" s="6" t="n">
        <v>-1</v>
      </c>
      <c r="E1646" s="6" t="n">
        <v>1.77216117216117</v>
      </c>
      <c r="F1646" s="6" t="n">
        <v>0</v>
      </c>
      <c r="G1646" s="6" t="n">
        <v>0</v>
      </c>
      <c r="H1646" s="6" t="str">
        <f aca="false">IF(AND(A1646&gt;=Stimuli!$B$2,A1646&lt;=Stimuli!$C$2),Stimuli!$A$2,IF(AND(A1646&gt;=Stimuli!$B$3,A1646&lt;=Stimuli!$C$3),Stimuli!$A$3,IF(AND(A1646&gt;=Stimuli!$B$4,A1646&lt;=Stimuli!$C$4),Stimuli!$A$4,"")))</f>
        <v>01 Quiet baseline (60s)</v>
      </c>
      <c r="I1646" s="6" t="n">
        <f aca="false">(B1646-B1645)/((A1646-A1645)/1000)</f>
        <v>0.562637362637332</v>
      </c>
      <c r="J1646" s="6" t="n">
        <f aca="false">IF(OR(B1646&lt;Rules!$B$2,B1646&gt;Rules!$B$3,ABS(I1646)&gt;Rules!$B$4,OR(B1647&lt;Rules!$B$2,B1647&gt;Rules!$B$3,ABS(I1647)&gt;Rules!$B$4)),1,0)</f>
        <v>0</v>
      </c>
      <c r="K1646" s="6" t="str">
        <f aca="false">IF(F1646=1,COUNTIF($F$2:F1646,1),"")</f>
        <v/>
      </c>
    </row>
    <row r="1647" customFormat="false" ht="15" hidden="false" customHeight="false" outlineLevel="0" collapsed="false">
      <c r="A1647" s="6" t="n">
        <v>13042.5555</v>
      </c>
      <c r="B1647" s="6" t="n">
        <v>1.76776556776557</v>
      </c>
      <c r="C1647" s="6" t="n">
        <v>80</v>
      </c>
      <c r="D1647" s="6" t="n">
        <v>-1</v>
      </c>
      <c r="E1647" s="6" t="n">
        <v>1.77216117216117</v>
      </c>
      <c r="F1647" s="6" t="n">
        <v>0</v>
      </c>
      <c r="G1647" s="6" t="n">
        <v>0</v>
      </c>
      <c r="H1647" s="6" t="str">
        <f aca="false">IF(AND(A1647&gt;=Stimuli!$B$2,A1647&lt;=Stimuli!$C$2),Stimuli!$A$2,IF(AND(A1647&gt;=Stimuli!$B$3,A1647&lt;=Stimuli!$C$3),Stimuli!$A$3,IF(AND(A1647&gt;=Stimuli!$B$4,A1647&lt;=Stimuli!$C$4),Stimuli!$A$4,"")))</f>
        <v>01 Quiet baseline (60s)</v>
      </c>
      <c r="I1647" s="6" t="n">
        <f aca="false">(B1647-B1646)/((A1647-A1646)/1000)</f>
        <v>-0.562637362637332</v>
      </c>
      <c r="J1647" s="6" t="n">
        <f aca="false">IF(OR(B1647&lt;Rules!$B$2,B1647&gt;Rules!$B$3,ABS(I1647)&gt;Rules!$B$4,OR(B1648&lt;Rules!$B$2,B1648&gt;Rules!$B$3,ABS(I1648)&gt;Rules!$B$4)),1,0)</f>
        <v>0</v>
      </c>
      <c r="K1647" s="6" t="str">
        <f aca="false">IF(F1647=1,COUNTIF($F$2:F1647,1),"")</f>
        <v/>
      </c>
    </row>
    <row r="1648" customFormat="false" ht="15" hidden="false" customHeight="false" outlineLevel="0" collapsed="false">
      <c r="A1648" s="6" t="n">
        <v>13050.368</v>
      </c>
      <c r="B1648" s="6" t="n">
        <v>1.77362637362637</v>
      </c>
      <c r="C1648" s="6" t="n">
        <v>80</v>
      </c>
      <c r="D1648" s="6" t="n">
        <v>-1</v>
      </c>
      <c r="E1648" s="6" t="n">
        <v>1.77216117216117</v>
      </c>
      <c r="F1648" s="6" t="n">
        <v>0</v>
      </c>
      <c r="G1648" s="6" t="n">
        <v>0</v>
      </c>
      <c r="H1648" s="6" t="str">
        <f aca="false">IF(AND(A1648&gt;=Stimuli!$B$2,A1648&lt;=Stimuli!$C$2),Stimuli!$A$2,IF(AND(A1648&gt;=Stimuli!$B$3,A1648&lt;=Stimuli!$C$3),Stimuli!$A$3,IF(AND(A1648&gt;=Stimuli!$B$4,A1648&lt;=Stimuli!$C$4),Stimuli!$A$4,"")))</f>
        <v>01 Quiet baseline (60s)</v>
      </c>
      <c r="I1648" s="6" t="n">
        <f aca="false">(B1648-B1647)/((A1648-A1647)/1000)</f>
        <v>0.750183150183176</v>
      </c>
      <c r="J1648" s="6" t="n">
        <f aca="false">IF(OR(B1648&lt;Rules!$B$2,B1648&gt;Rules!$B$3,ABS(I1648)&gt;Rules!$B$4,OR(B1649&lt;Rules!$B$2,B1649&gt;Rules!$B$3,ABS(I1649)&gt;Rules!$B$4)),1,0)</f>
        <v>0</v>
      </c>
      <c r="K1648" s="6" t="str">
        <f aca="false">IF(F1648=1,COUNTIF($F$2:F1648,1),"")</f>
        <v/>
      </c>
    </row>
    <row r="1649" customFormat="false" ht="15" hidden="false" customHeight="false" outlineLevel="0" collapsed="false">
      <c r="A1649" s="6" t="n">
        <v>13058.1805</v>
      </c>
      <c r="B1649" s="6" t="n">
        <v>1.76630036630037</v>
      </c>
      <c r="C1649" s="6" t="n">
        <v>80</v>
      </c>
      <c r="D1649" s="6" t="n">
        <v>-1</v>
      </c>
      <c r="E1649" s="6" t="n">
        <v>1.77216117216117</v>
      </c>
      <c r="F1649" s="6" t="n">
        <v>0</v>
      </c>
      <c r="G1649" s="6" t="n">
        <v>0</v>
      </c>
      <c r="H1649" s="6" t="str">
        <f aca="false">IF(AND(A1649&gt;=Stimuli!$B$2,A1649&lt;=Stimuli!$C$2),Stimuli!$A$2,IF(AND(A1649&gt;=Stimuli!$B$3,A1649&lt;=Stimuli!$C$3),Stimuli!$A$3,IF(AND(A1649&gt;=Stimuli!$B$4,A1649&lt;=Stimuli!$C$4),Stimuli!$A$4,"")))</f>
        <v>01 Quiet baseline (60s)</v>
      </c>
      <c r="I1649" s="6" t="n">
        <f aca="false">(B1649-B1648)/((A1649-A1648)/1000)</f>
        <v>-0.93772893772902</v>
      </c>
      <c r="J1649" s="6" t="n">
        <f aca="false">IF(OR(B1649&lt;Rules!$B$2,B1649&gt;Rules!$B$3,ABS(I1649)&gt;Rules!$B$4,OR(B1650&lt;Rules!$B$2,B1650&gt;Rules!$B$3,ABS(I1650)&gt;Rules!$B$4)),1,0)</f>
        <v>0</v>
      </c>
      <c r="K1649" s="6" t="str">
        <f aca="false">IF(F1649=1,COUNTIF($F$2:F1649,1),"")</f>
        <v/>
      </c>
    </row>
    <row r="1650" customFormat="false" ht="15" hidden="false" customHeight="false" outlineLevel="0" collapsed="false">
      <c r="A1650" s="6" t="n">
        <v>13065.993</v>
      </c>
      <c r="B1650" s="6" t="n">
        <v>1.77216117216117</v>
      </c>
      <c r="C1650" s="6" t="n">
        <v>80</v>
      </c>
      <c r="D1650" s="6" t="n">
        <v>-1</v>
      </c>
      <c r="E1650" s="6" t="n">
        <v>1.77216117216117</v>
      </c>
      <c r="F1650" s="6" t="n">
        <v>0</v>
      </c>
      <c r="G1650" s="6" t="n">
        <v>0</v>
      </c>
      <c r="H1650" s="6" t="str">
        <f aca="false">IF(AND(A1650&gt;=Stimuli!$B$2,A1650&lt;=Stimuli!$C$2),Stimuli!$A$2,IF(AND(A1650&gt;=Stimuli!$B$3,A1650&lt;=Stimuli!$C$3),Stimuli!$A$3,IF(AND(A1650&gt;=Stimuli!$B$4,A1650&lt;=Stimuli!$C$4),Stimuli!$A$4,"")))</f>
        <v>01 Quiet baseline (60s)</v>
      </c>
      <c r="I1650" s="6" t="n">
        <f aca="false">(B1650-B1649)/((A1650-A1649)/1000)</f>
        <v>0.750183150183176</v>
      </c>
      <c r="J1650" s="6" t="n">
        <f aca="false">IF(OR(B1650&lt;Rules!$B$2,B1650&gt;Rules!$B$3,ABS(I1650)&gt;Rules!$B$4,OR(B1651&lt;Rules!$B$2,B1651&gt;Rules!$B$3,ABS(I1651)&gt;Rules!$B$4)),1,0)</f>
        <v>0</v>
      </c>
      <c r="K1650" s="6" t="str">
        <f aca="false">IF(F1650=1,COUNTIF($F$2:F1650,1),"")</f>
        <v/>
      </c>
    </row>
    <row r="1651" customFormat="false" ht="15" hidden="false" customHeight="false" outlineLevel="0" collapsed="false">
      <c r="A1651" s="6" t="n">
        <v>13073.8055</v>
      </c>
      <c r="B1651" s="6" t="n">
        <v>1.76483516483516</v>
      </c>
      <c r="C1651" s="6" t="n">
        <v>80</v>
      </c>
      <c r="D1651" s="6" t="n">
        <v>-1</v>
      </c>
      <c r="E1651" s="6" t="n">
        <v>1.77069597069597</v>
      </c>
      <c r="F1651" s="6" t="n">
        <v>0</v>
      </c>
      <c r="G1651" s="6" t="n">
        <v>0</v>
      </c>
      <c r="H1651" s="6" t="str">
        <f aca="false">IF(AND(A1651&gt;=Stimuli!$B$2,A1651&lt;=Stimuli!$C$2),Stimuli!$A$2,IF(AND(A1651&gt;=Stimuli!$B$3,A1651&lt;=Stimuli!$C$3),Stimuli!$A$3,IF(AND(A1651&gt;=Stimuli!$B$4,A1651&lt;=Stimuli!$C$4),Stimuli!$A$4,"")))</f>
        <v>01 Quiet baseline (60s)</v>
      </c>
      <c r="I1651" s="6" t="n">
        <f aca="false">(B1651-B1650)/((A1651-A1650)/1000)</f>
        <v>-0.937728937729048</v>
      </c>
      <c r="J1651" s="6" t="n">
        <f aca="false">IF(OR(B1651&lt;Rules!$B$2,B1651&gt;Rules!$B$3,ABS(I1651)&gt;Rules!$B$4,OR(B1652&lt;Rules!$B$2,B1652&gt;Rules!$B$3,ABS(I1652)&gt;Rules!$B$4)),1,0)</f>
        <v>0</v>
      </c>
      <c r="K1651" s="6" t="str">
        <f aca="false">IF(F1651=1,COUNTIF($F$2:F1651,1),"")</f>
        <v/>
      </c>
    </row>
    <row r="1652" customFormat="false" ht="15" hidden="false" customHeight="false" outlineLevel="0" collapsed="false">
      <c r="A1652" s="6" t="n">
        <v>13081.618</v>
      </c>
      <c r="B1652" s="6" t="n">
        <v>1.77216117216117</v>
      </c>
      <c r="C1652" s="6" t="n">
        <v>80</v>
      </c>
      <c r="D1652" s="6" t="n">
        <v>-1</v>
      </c>
      <c r="E1652" s="6" t="n">
        <v>1.77069597069597</v>
      </c>
      <c r="F1652" s="6" t="n">
        <v>0</v>
      </c>
      <c r="G1652" s="6" t="n">
        <v>0</v>
      </c>
      <c r="H1652" s="6" t="str">
        <f aca="false">IF(AND(A1652&gt;=Stimuli!$B$2,A1652&lt;=Stimuli!$C$2),Stimuli!$A$2,IF(AND(A1652&gt;=Stimuli!$B$3,A1652&lt;=Stimuli!$C$3),Stimuli!$A$3,IF(AND(A1652&gt;=Stimuli!$B$4,A1652&lt;=Stimuli!$C$4),Stimuli!$A$4,"")))</f>
        <v>01 Quiet baseline (60s)</v>
      </c>
      <c r="I1652" s="6" t="n">
        <f aca="false">(B1652-B1651)/((A1652-A1651)/1000)</f>
        <v>0.937728937729048</v>
      </c>
      <c r="J1652" s="6" t="n">
        <f aca="false">IF(OR(B1652&lt;Rules!$B$2,B1652&gt;Rules!$B$3,ABS(I1652)&gt;Rules!$B$4,OR(B1653&lt;Rules!$B$2,B1653&gt;Rules!$B$3,ABS(I1653)&gt;Rules!$B$4)),1,0)</f>
        <v>0</v>
      </c>
      <c r="K1652" s="6" t="str">
        <f aca="false">IF(F1652=1,COUNTIF($F$2:F1652,1),"")</f>
        <v/>
      </c>
    </row>
    <row r="1653" customFormat="false" ht="15" hidden="false" customHeight="false" outlineLevel="0" collapsed="false">
      <c r="A1653" s="6" t="n">
        <v>13089.4305</v>
      </c>
      <c r="B1653" s="6" t="n">
        <v>1.76630036630037</v>
      </c>
      <c r="C1653" s="6" t="n">
        <v>80</v>
      </c>
      <c r="D1653" s="6" t="n">
        <v>-1</v>
      </c>
      <c r="E1653" s="6" t="n">
        <v>1.77069597069597</v>
      </c>
      <c r="F1653" s="6" t="n">
        <v>0</v>
      </c>
      <c r="G1653" s="6" t="n">
        <v>0</v>
      </c>
      <c r="H1653" s="6" t="str">
        <f aca="false">IF(AND(A1653&gt;=Stimuli!$B$2,A1653&lt;=Stimuli!$C$2),Stimuli!$A$2,IF(AND(A1653&gt;=Stimuli!$B$3,A1653&lt;=Stimuli!$C$3),Stimuli!$A$3,IF(AND(A1653&gt;=Stimuli!$B$4,A1653&lt;=Stimuli!$C$4),Stimuli!$A$4,"")))</f>
        <v>01 Quiet baseline (60s)</v>
      </c>
      <c r="I1653" s="6" t="n">
        <f aca="false">(B1653-B1652)/((A1653-A1652)/1000)</f>
        <v>-0.750183150183176</v>
      </c>
      <c r="J1653" s="6" t="n">
        <f aca="false">IF(OR(B1653&lt;Rules!$B$2,B1653&gt;Rules!$B$3,ABS(I1653)&gt;Rules!$B$4,OR(B1654&lt;Rules!$B$2,B1654&gt;Rules!$B$3,ABS(I1654)&gt;Rules!$B$4)),1,0)</f>
        <v>0</v>
      </c>
      <c r="K1653" s="6" t="str">
        <f aca="false">IF(F1653=1,COUNTIF($F$2:F1653,1),"")</f>
        <v/>
      </c>
    </row>
    <row r="1654" customFormat="false" ht="15" hidden="false" customHeight="false" outlineLevel="0" collapsed="false">
      <c r="A1654" s="6" t="n">
        <v>13097.243</v>
      </c>
      <c r="B1654" s="6" t="n">
        <v>1.77069597069597</v>
      </c>
      <c r="C1654" s="6" t="n">
        <v>80</v>
      </c>
      <c r="D1654" s="6" t="n">
        <v>-1</v>
      </c>
      <c r="E1654" s="6" t="n">
        <v>1.77069597069597</v>
      </c>
      <c r="F1654" s="6" t="n">
        <v>0</v>
      </c>
      <c r="G1654" s="6" t="n">
        <v>0</v>
      </c>
      <c r="H1654" s="6" t="str">
        <f aca="false">IF(AND(A1654&gt;=Stimuli!$B$2,A1654&lt;=Stimuli!$C$2),Stimuli!$A$2,IF(AND(A1654&gt;=Stimuli!$B$3,A1654&lt;=Stimuli!$C$3),Stimuli!$A$3,IF(AND(A1654&gt;=Stimuli!$B$4,A1654&lt;=Stimuli!$C$4),Stimuli!$A$4,"")))</f>
        <v>01 Quiet baseline (60s)</v>
      </c>
      <c r="I1654" s="6" t="n">
        <f aca="false">(B1654-B1653)/((A1654-A1653)/1000)</f>
        <v>0.562637362637446</v>
      </c>
      <c r="J1654" s="6" t="n">
        <f aca="false">IF(OR(B1654&lt;Rules!$B$2,B1654&gt;Rules!$B$3,ABS(I1654)&gt;Rules!$B$4,OR(B1655&lt;Rules!$B$2,B1655&gt;Rules!$B$3,ABS(I1655)&gt;Rules!$B$4)),1,0)</f>
        <v>0</v>
      </c>
      <c r="K1654" s="6" t="str">
        <f aca="false">IF(F1654=1,COUNTIF($F$2:F1654,1),"")</f>
        <v/>
      </c>
    </row>
    <row r="1655" customFormat="false" ht="15" hidden="false" customHeight="false" outlineLevel="0" collapsed="false">
      <c r="A1655" s="6" t="n">
        <v>13105.0555</v>
      </c>
      <c r="B1655" s="6" t="n">
        <v>1.76630036630037</v>
      </c>
      <c r="C1655" s="6" t="n">
        <v>80</v>
      </c>
      <c r="D1655" s="6" t="n">
        <v>-1</v>
      </c>
      <c r="E1655" s="6" t="n">
        <v>1.77069597069597</v>
      </c>
      <c r="F1655" s="6" t="n">
        <v>0</v>
      </c>
      <c r="G1655" s="6" t="n">
        <v>0</v>
      </c>
      <c r="H1655" s="6" t="str">
        <f aca="false">IF(AND(A1655&gt;=Stimuli!$B$2,A1655&lt;=Stimuli!$C$2),Stimuli!$A$2,IF(AND(A1655&gt;=Stimuli!$B$3,A1655&lt;=Stimuli!$C$3),Stimuli!$A$3,IF(AND(A1655&gt;=Stimuli!$B$4,A1655&lt;=Stimuli!$C$4),Stimuli!$A$4,"")))</f>
        <v>01 Quiet baseline (60s)</v>
      </c>
      <c r="I1655" s="6" t="n">
        <f aca="false">(B1655-B1654)/((A1655-A1654)/1000)</f>
        <v>-0.562637362637446</v>
      </c>
      <c r="J1655" s="6" t="n">
        <f aca="false">IF(OR(B1655&lt;Rules!$B$2,B1655&gt;Rules!$B$3,ABS(I1655)&gt;Rules!$B$4,OR(B1656&lt;Rules!$B$2,B1656&gt;Rules!$B$3,ABS(I1656)&gt;Rules!$B$4)),1,0)</f>
        <v>0</v>
      </c>
      <c r="K1655" s="6" t="str">
        <f aca="false">IF(F1655=1,COUNTIF($F$2:F1655,1),"")</f>
        <v/>
      </c>
    </row>
    <row r="1656" customFormat="false" ht="15" hidden="false" customHeight="false" outlineLevel="0" collapsed="false">
      <c r="A1656" s="6" t="n">
        <v>13112.868</v>
      </c>
      <c r="B1656" s="6" t="n">
        <v>1.76923076923077</v>
      </c>
      <c r="C1656" s="6" t="n">
        <v>80</v>
      </c>
      <c r="D1656" s="6" t="n">
        <v>-1</v>
      </c>
      <c r="E1656" s="6" t="n">
        <v>1.77069597069597</v>
      </c>
      <c r="F1656" s="6" t="n">
        <v>0</v>
      </c>
      <c r="G1656" s="6" t="n">
        <v>0</v>
      </c>
      <c r="H1656" s="6" t="str">
        <f aca="false">IF(AND(A1656&gt;=Stimuli!$B$2,A1656&lt;=Stimuli!$C$2),Stimuli!$A$2,IF(AND(A1656&gt;=Stimuli!$B$3,A1656&lt;=Stimuli!$C$3),Stimuli!$A$3,IF(AND(A1656&gt;=Stimuli!$B$4,A1656&lt;=Stimuli!$C$4),Stimuli!$A$4,"")))</f>
        <v>01 Quiet baseline (60s)</v>
      </c>
      <c r="I1656" s="6" t="n">
        <f aca="false">(B1656-B1655)/((A1656-A1655)/1000)</f>
        <v>0.375091575091574</v>
      </c>
      <c r="J1656" s="6" t="n">
        <f aca="false">IF(OR(B1656&lt;Rules!$B$2,B1656&gt;Rules!$B$3,ABS(I1656)&gt;Rules!$B$4,OR(B1657&lt;Rules!$B$2,B1657&gt;Rules!$B$3,ABS(I1657)&gt;Rules!$B$4)),1,0)</f>
        <v>0</v>
      </c>
      <c r="K1656" s="6" t="str">
        <f aca="false">IF(F1656=1,COUNTIF($F$2:F1656,1),"")</f>
        <v/>
      </c>
    </row>
    <row r="1657" customFormat="false" ht="15" hidden="false" customHeight="false" outlineLevel="0" collapsed="false">
      <c r="A1657" s="6" t="n">
        <v>13120.6805</v>
      </c>
      <c r="B1657" s="6" t="n">
        <v>1.76630036630037</v>
      </c>
      <c r="C1657" s="6" t="n">
        <v>80</v>
      </c>
      <c r="D1657" s="6" t="n">
        <v>-1</v>
      </c>
      <c r="E1657" s="6" t="n">
        <v>1.77069597069597</v>
      </c>
      <c r="F1657" s="6" t="n">
        <v>0</v>
      </c>
      <c r="G1657" s="6" t="n">
        <v>0</v>
      </c>
      <c r="H1657" s="6" t="str">
        <f aca="false">IF(AND(A1657&gt;=Stimuli!$B$2,A1657&lt;=Stimuli!$C$2),Stimuli!$A$2,IF(AND(A1657&gt;=Stimuli!$B$3,A1657&lt;=Stimuli!$C$3),Stimuli!$A$3,IF(AND(A1657&gt;=Stimuli!$B$4,A1657&lt;=Stimuli!$C$4),Stimuli!$A$4,"")))</f>
        <v>01 Quiet baseline (60s)</v>
      </c>
      <c r="I1657" s="6" t="n">
        <f aca="false">(B1657-B1656)/((A1657-A1656)/1000)</f>
        <v>-0.375091575091574</v>
      </c>
      <c r="J1657" s="6" t="n">
        <f aca="false">IF(OR(B1657&lt;Rules!$B$2,B1657&gt;Rules!$B$3,ABS(I1657)&gt;Rules!$B$4,OR(B1658&lt;Rules!$B$2,B1658&gt;Rules!$B$3,ABS(I1658)&gt;Rules!$B$4)),1,0)</f>
        <v>0</v>
      </c>
      <c r="K1657" s="6" t="str">
        <f aca="false">IF(F1657=1,COUNTIF($F$2:F1657,1),"")</f>
        <v/>
      </c>
    </row>
    <row r="1658" customFormat="false" ht="15" hidden="false" customHeight="false" outlineLevel="0" collapsed="false">
      <c r="A1658" s="6" t="n">
        <v>13128.493</v>
      </c>
      <c r="B1658" s="6" t="n">
        <v>1.76776556776557</v>
      </c>
      <c r="C1658" s="6" t="n">
        <v>80</v>
      </c>
      <c r="D1658" s="6" t="n">
        <v>-1</v>
      </c>
      <c r="E1658" s="6" t="n">
        <v>1.77069597069597</v>
      </c>
      <c r="F1658" s="6" t="n">
        <v>0</v>
      </c>
      <c r="G1658" s="6" t="n">
        <v>0</v>
      </c>
      <c r="H1658" s="6" t="str">
        <f aca="false">IF(AND(A1658&gt;=Stimuli!$B$2,A1658&lt;=Stimuli!$C$2),Stimuli!$A$2,IF(AND(A1658&gt;=Stimuli!$B$3,A1658&lt;=Stimuli!$C$3),Stimuli!$A$3,IF(AND(A1658&gt;=Stimuli!$B$4,A1658&lt;=Stimuli!$C$4),Stimuli!$A$4,"")))</f>
        <v>01 Quiet baseline (60s)</v>
      </c>
      <c r="I1658" s="6" t="n">
        <f aca="false">(B1658-B1657)/((A1658-A1657)/1000)</f>
        <v>0.187545787545844</v>
      </c>
      <c r="J1658" s="6" t="n">
        <f aca="false">IF(OR(B1658&lt;Rules!$B$2,B1658&gt;Rules!$B$3,ABS(I1658)&gt;Rules!$B$4,OR(B1659&lt;Rules!$B$2,B1659&gt;Rules!$B$3,ABS(I1659)&gt;Rules!$B$4)),1,0)</f>
        <v>0</v>
      </c>
      <c r="K1658" s="6" t="str">
        <f aca="false">IF(F1658=1,COUNTIF($F$2:F1658,1),"")</f>
        <v/>
      </c>
    </row>
    <row r="1659" customFormat="false" ht="15" hidden="false" customHeight="false" outlineLevel="0" collapsed="false">
      <c r="A1659" s="6" t="n">
        <v>13136.3055</v>
      </c>
      <c r="B1659" s="6" t="n">
        <v>1.76776556776557</v>
      </c>
      <c r="C1659" s="6" t="n">
        <v>80</v>
      </c>
      <c r="D1659" s="6" t="n">
        <v>-1</v>
      </c>
      <c r="E1659" s="6" t="n">
        <v>1.77069597069597</v>
      </c>
      <c r="F1659" s="6" t="n">
        <v>0</v>
      </c>
      <c r="G1659" s="6" t="n">
        <v>0</v>
      </c>
      <c r="H1659" s="6" t="str">
        <f aca="false">IF(AND(A1659&gt;=Stimuli!$B$2,A1659&lt;=Stimuli!$C$2),Stimuli!$A$2,IF(AND(A1659&gt;=Stimuli!$B$3,A1659&lt;=Stimuli!$C$3),Stimuli!$A$3,IF(AND(A1659&gt;=Stimuli!$B$4,A1659&lt;=Stimuli!$C$4),Stimuli!$A$4,"")))</f>
        <v>01 Quiet baseline (60s)</v>
      </c>
      <c r="I1659" s="6" t="n">
        <f aca="false">(B1659-B1658)/((A1659-A1658)/1000)</f>
        <v>0</v>
      </c>
      <c r="J1659" s="6" t="n">
        <f aca="false">IF(OR(B1659&lt;Rules!$B$2,B1659&gt;Rules!$B$3,ABS(I1659)&gt;Rules!$B$4,OR(B1660&lt;Rules!$B$2,B1660&gt;Rules!$B$3,ABS(I1660)&gt;Rules!$B$4)),1,0)</f>
        <v>0</v>
      </c>
      <c r="K1659" s="6" t="str">
        <f aca="false">IF(F1659=1,COUNTIF($F$2:F1659,1),"")</f>
        <v/>
      </c>
    </row>
    <row r="1660" customFormat="false" ht="15" hidden="false" customHeight="false" outlineLevel="0" collapsed="false">
      <c r="A1660" s="6" t="n">
        <v>13144.118</v>
      </c>
      <c r="B1660" s="6" t="n">
        <v>1.76630036630037</v>
      </c>
      <c r="C1660" s="6" t="n">
        <v>80</v>
      </c>
      <c r="D1660" s="6" t="n">
        <v>-1</v>
      </c>
      <c r="E1660" s="6" t="n">
        <v>1.77069597069597</v>
      </c>
      <c r="F1660" s="6" t="n">
        <v>0</v>
      </c>
      <c r="G1660" s="6" t="n">
        <v>0</v>
      </c>
      <c r="H1660" s="6" t="str">
        <f aca="false">IF(AND(A1660&gt;=Stimuli!$B$2,A1660&lt;=Stimuli!$C$2),Stimuli!$A$2,IF(AND(A1660&gt;=Stimuli!$B$3,A1660&lt;=Stimuli!$C$3),Stimuli!$A$3,IF(AND(A1660&gt;=Stimuli!$B$4,A1660&lt;=Stimuli!$C$4),Stimuli!$A$4,"")))</f>
        <v>01 Quiet baseline (60s)</v>
      </c>
      <c r="I1660" s="6" t="n">
        <f aca="false">(B1660-B1659)/((A1660-A1659)/1000)</f>
        <v>-0.187545787545844</v>
      </c>
      <c r="J1660" s="6" t="n">
        <f aca="false">IF(OR(B1660&lt;Rules!$B$2,B1660&gt;Rules!$B$3,ABS(I1660)&gt;Rules!$B$4,OR(B1661&lt;Rules!$B$2,B1661&gt;Rules!$B$3,ABS(I1661)&gt;Rules!$B$4)),1,0)</f>
        <v>0</v>
      </c>
      <c r="K1660" s="6" t="str">
        <f aca="false">IF(F1660=1,COUNTIF($F$2:F1660,1),"")</f>
        <v/>
      </c>
    </row>
    <row r="1661" customFormat="false" ht="15" hidden="false" customHeight="false" outlineLevel="0" collapsed="false">
      <c r="A1661" s="6" t="n">
        <v>13151.9305</v>
      </c>
      <c r="B1661" s="6" t="n">
        <v>1.76923076923077</v>
      </c>
      <c r="C1661" s="6" t="n">
        <v>80</v>
      </c>
      <c r="D1661" s="6" t="n">
        <v>-1</v>
      </c>
      <c r="E1661" s="6" t="n">
        <v>1.77069597069597</v>
      </c>
      <c r="F1661" s="6" t="n">
        <v>0</v>
      </c>
      <c r="G1661" s="6" t="n">
        <v>0</v>
      </c>
      <c r="H1661" s="6" t="str">
        <f aca="false">IF(AND(A1661&gt;=Stimuli!$B$2,A1661&lt;=Stimuli!$C$2),Stimuli!$A$2,IF(AND(A1661&gt;=Stimuli!$B$3,A1661&lt;=Stimuli!$C$3),Stimuli!$A$3,IF(AND(A1661&gt;=Stimuli!$B$4,A1661&lt;=Stimuli!$C$4),Stimuli!$A$4,"")))</f>
        <v>01 Quiet baseline (60s)</v>
      </c>
      <c r="I1661" s="6" t="n">
        <f aca="false">(B1661-B1660)/((A1661-A1660)/1000)</f>
        <v>0.375091575091574</v>
      </c>
      <c r="J1661" s="6" t="n">
        <f aca="false">IF(OR(B1661&lt;Rules!$B$2,B1661&gt;Rules!$B$3,ABS(I1661)&gt;Rules!$B$4,OR(B1662&lt;Rules!$B$2,B1662&gt;Rules!$B$3,ABS(I1662)&gt;Rules!$B$4)),1,0)</f>
        <v>0</v>
      </c>
      <c r="K1661" s="6" t="str">
        <f aca="false">IF(F1661=1,COUNTIF($F$2:F1661,1),"")</f>
        <v/>
      </c>
    </row>
    <row r="1662" customFormat="false" ht="15" hidden="false" customHeight="false" outlineLevel="0" collapsed="false">
      <c r="A1662" s="6" t="n">
        <v>13159.743</v>
      </c>
      <c r="B1662" s="6" t="n">
        <v>1.76483516483516</v>
      </c>
      <c r="C1662" s="6" t="n">
        <v>80</v>
      </c>
      <c r="D1662" s="6" t="n">
        <v>-1</v>
      </c>
      <c r="E1662" s="6" t="n">
        <v>1.77069597069597</v>
      </c>
      <c r="F1662" s="6" t="n">
        <v>0</v>
      </c>
      <c r="G1662" s="6" t="n">
        <v>0</v>
      </c>
      <c r="H1662" s="6" t="str">
        <f aca="false">IF(AND(A1662&gt;=Stimuli!$B$2,A1662&lt;=Stimuli!$C$2),Stimuli!$A$2,IF(AND(A1662&gt;=Stimuli!$B$3,A1662&lt;=Stimuli!$C$3),Stimuli!$A$3,IF(AND(A1662&gt;=Stimuli!$B$4,A1662&lt;=Stimuli!$C$4),Stimuli!$A$4,"")))</f>
        <v>01 Quiet baseline (60s)</v>
      </c>
      <c r="I1662" s="6" t="n">
        <f aca="false">(B1662-B1661)/((A1662-A1661)/1000)</f>
        <v>-0.562637362637446</v>
      </c>
      <c r="J1662" s="6" t="n">
        <f aca="false">IF(OR(B1662&lt;Rules!$B$2,B1662&gt;Rules!$B$3,ABS(I1662)&gt;Rules!$B$4,OR(B1663&lt;Rules!$B$2,B1663&gt;Rules!$B$3,ABS(I1663)&gt;Rules!$B$4)),1,0)</f>
        <v>0</v>
      </c>
      <c r="K1662" s="6" t="str">
        <f aca="false">IF(F1662=1,COUNTIF($F$2:F1662,1),"")</f>
        <v/>
      </c>
    </row>
    <row r="1663" customFormat="false" ht="15" hidden="false" customHeight="false" outlineLevel="0" collapsed="false">
      <c r="A1663" s="6" t="n">
        <v>13167.5555</v>
      </c>
      <c r="B1663" s="6" t="n">
        <v>1.77069597069597</v>
      </c>
      <c r="C1663" s="6" t="n">
        <v>80</v>
      </c>
      <c r="D1663" s="6" t="n">
        <v>-1</v>
      </c>
      <c r="E1663" s="6" t="n">
        <v>1.77069597069597</v>
      </c>
      <c r="F1663" s="6" t="n">
        <v>0</v>
      </c>
      <c r="G1663" s="6" t="n">
        <v>0</v>
      </c>
      <c r="H1663" s="6" t="str">
        <f aca="false">IF(AND(A1663&gt;=Stimuli!$B$2,A1663&lt;=Stimuli!$C$2),Stimuli!$A$2,IF(AND(A1663&gt;=Stimuli!$B$3,A1663&lt;=Stimuli!$C$3),Stimuli!$A$3,IF(AND(A1663&gt;=Stimuli!$B$4,A1663&lt;=Stimuli!$C$4),Stimuli!$A$4,"")))</f>
        <v>01 Quiet baseline (60s)</v>
      </c>
      <c r="I1663" s="6" t="n">
        <f aca="false">(B1663-B1662)/((A1663-A1662)/1000)</f>
        <v>0.750183150183318</v>
      </c>
      <c r="J1663" s="6" t="n">
        <f aca="false">IF(OR(B1663&lt;Rules!$B$2,B1663&gt;Rules!$B$3,ABS(I1663)&gt;Rules!$B$4,OR(B1664&lt;Rules!$B$2,B1664&gt;Rules!$B$3,ABS(I1664)&gt;Rules!$B$4)),1,0)</f>
        <v>0</v>
      </c>
      <c r="K1663" s="6" t="str">
        <f aca="false">IF(F1663=1,COUNTIF($F$2:F1663,1),"")</f>
        <v/>
      </c>
    </row>
    <row r="1664" customFormat="false" ht="15" hidden="false" customHeight="false" outlineLevel="0" collapsed="false">
      <c r="A1664" s="6" t="n">
        <v>13175.368</v>
      </c>
      <c r="B1664" s="6" t="n">
        <v>1.76483516483516</v>
      </c>
      <c r="C1664" s="6" t="n">
        <v>80</v>
      </c>
      <c r="D1664" s="6" t="n">
        <v>-1</v>
      </c>
      <c r="E1664" s="6" t="n">
        <v>1.77069597069597</v>
      </c>
      <c r="F1664" s="6" t="n">
        <v>0</v>
      </c>
      <c r="G1664" s="6" t="n">
        <v>0</v>
      </c>
      <c r="H1664" s="6" t="str">
        <f aca="false">IF(AND(A1664&gt;=Stimuli!$B$2,A1664&lt;=Stimuli!$C$2),Stimuli!$A$2,IF(AND(A1664&gt;=Stimuli!$B$3,A1664&lt;=Stimuli!$C$3),Stimuli!$A$3,IF(AND(A1664&gt;=Stimuli!$B$4,A1664&lt;=Stimuli!$C$4),Stimuli!$A$4,"")))</f>
        <v>01 Quiet baseline (60s)</v>
      </c>
      <c r="I1664" s="6" t="n">
        <f aca="false">(B1664-B1663)/((A1664-A1663)/1000)</f>
        <v>-0.750183150183318</v>
      </c>
      <c r="J1664" s="6" t="n">
        <f aca="false">IF(OR(B1664&lt;Rules!$B$2,B1664&gt;Rules!$B$3,ABS(I1664)&gt;Rules!$B$4,OR(B1665&lt;Rules!$B$2,B1665&gt;Rules!$B$3,ABS(I1665)&gt;Rules!$B$4)),1,0)</f>
        <v>0</v>
      </c>
      <c r="K1664" s="6" t="str">
        <f aca="false">IF(F1664=1,COUNTIF($F$2:F1664,1),"")</f>
        <v/>
      </c>
    </row>
    <row r="1665" customFormat="false" ht="15" hidden="false" customHeight="false" outlineLevel="0" collapsed="false">
      <c r="A1665" s="6" t="n">
        <v>13183.1805</v>
      </c>
      <c r="B1665" s="6" t="n">
        <v>1.77069597069597</v>
      </c>
      <c r="C1665" s="6" t="n">
        <v>80</v>
      </c>
      <c r="D1665" s="6" t="n">
        <v>-1</v>
      </c>
      <c r="E1665" s="6" t="n">
        <v>1.77069597069597</v>
      </c>
      <c r="F1665" s="6" t="n">
        <v>0</v>
      </c>
      <c r="G1665" s="6" t="n">
        <v>0</v>
      </c>
      <c r="H1665" s="6" t="str">
        <f aca="false">IF(AND(A1665&gt;=Stimuli!$B$2,A1665&lt;=Stimuli!$C$2),Stimuli!$A$2,IF(AND(A1665&gt;=Stimuli!$B$3,A1665&lt;=Stimuli!$C$3),Stimuli!$A$3,IF(AND(A1665&gt;=Stimuli!$B$4,A1665&lt;=Stimuli!$C$4),Stimuli!$A$4,"")))</f>
        <v>01 Quiet baseline (60s)</v>
      </c>
      <c r="I1665" s="6" t="n">
        <f aca="false">(B1665-B1664)/((A1665-A1664)/1000)</f>
        <v>0.750183150183318</v>
      </c>
      <c r="J1665" s="6" t="n">
        <f aca="false">IF(OR(B1665&lt;Rules!$B$2,B1665&gt;Rules!$B$3,ABS(I1665)&gt;Rules!$B$4,OR(B1666&lt;Rules!$B$2,B1666&gt;Rules!$B$3,ABS(I1666)&gt;Rules!$B$4)),1,0)</f>
        <v>0</v>
      </c>
      <c r="K1665" s="6" t="str">
        <f aca="false">IF(F1665=1,COUNTIF($F$2:F1665,1),"")</f>
        <v/>
      </c>
    </row>
    <row r="1666" customFormat="false" ht="15" hidden="false" customHeight="false" outlineLevel="0" collapsed="false">
      <c r="A1666" s="6" t="n">
        <v>13190.993</v>
      </c>
      <c r="B1666" s="6" t="n">
        <v>1.76336996336996</v>
      </c>
      <c r="C1666" s="6" t="n">
        <v>80</v>
      </c>
      <c r="D1666" s="6" t="n">
        <v>-1</v>
      </c>
      <c r="E1666" s="6" t="n">
        <v>1.77069597069597</v>
      </c>
      <c r="F1666" s="6" t="n">
        <v>0</v>
      </c>
      <c r="G1666" s="6" t="n">
        <v>0</v>
      </c>
      <c r="H1666" s="6" t="str">
        <f aca="false">IF(AND(A1666&gt;=Stimuli!$B$2,A1666&lt;=Stimuli!$C$2),Stimuli!$A$2,IF(AND(A1666&gt;=Stimuli!$B$3,A1666&lt;=Stimuli!$C$3),Stimuli!$A$3,IF(AND(A1666&gt;=Stimuli!$B$4,A1666&lt;=Stimuli!$C$4),Stimuli!$A$4,"")))</f>
        <v>01 Quiet baseline (60s)</v>
      </c>
      <c r="I1666" s="6" t="n">
        <f aca="false">(B1666-B1665)/((A1666-A1665)/1000)</f>
        <v>-0.93772893772902</v>
      </c>
      <c r="J1666" s="6" t="n">
        <f aca="false">IF(OR(B1666&lt;Rules!$B$2,B1666&gt;Rules!$B$3,ABS(I1666)&gt;Rules!$B$4,OR(B1667&lt;Rules!$B$2,B1667&gt;Rules!$B$3,ABS(I1667)&gt;Rules!$B$4)),1,0)</f>
        <v>0</v>
      </c>
      <c r="K1666" s="6" t="str">
        <f aca="false">IF(F1666=1,COUNTIF($F$2:F1666,1),"")</f>
        <v/>
      </c>
    </row>
    <row r="1667" customFormat="false" ht="15" hidden="false" customHeight="false" outlineLevel="0" collapsed="false">
      <c r="A1667" s="6" t="n">
        <v>13198.8055</v>
      </c>
      <c r="B1667" s="6" t="n">
        <v>1.77069597069597</v>
      </c>
      <c r="C1667" s="6" t="n">
        <v>80</v>
      </c>
      <c r="D1667" s="6" t="n">
        <v>-1</v>
      </c>
      <c r="E1667" s="6" t="n">
        <v>1.77069597069597</v>
      </c>
      <c r="F1667" s="6" t="n">
        <v>0</v>
      </c>
      <c r="G1667" s="6" t="n">
        <v>0</v>
      </c>
      <c r="H1667" s="6" t="str">
        <f aca="false">IF(AND(A1667&gt;=Stimuli!$B$2,A1667&lt;=Stimuli!$C$2),Stimuli!$A$2,IF(AND(A1667&gt;=Stimuli!$B$3,A1667&lt;=Stimuli!$C$3),Stimuli!$A$3,IF(AND(A1667&gt;=Stimuli!$B$4,A1667&lt;=Stimuli!$C$4),Stimuli!$A$4,"")))</f>
        <v>01 Quiet baseline (60s)</v>
      </c>
      <c r="I1667" s="6" t="n">
        <f aca="false">(B1667-B1666)/((A1667-A1666)/1000)</f>
        <v>0.93772893772902</v>
      </c>
      <c r="J1667" s="6" t="n">
        <f aca="false">IF(OR(B1667&lt;Rules!$B$2,B1667&gt;Rules!$B$3,ABS(I1667)&gt;Rules!$B$4,OR(B1668&lt;Rules!$B$2,B1668&gt;Rules!$B$3,ABS(I1668)&gt;Rules!$B$4)),1,0)</f>
        <v>0</v>
      </c>
      <c r="K1667" s="6" t="str">
        <f aca="false">IF(F1667=1,COUNTIF($F$2:F1667,1),"")</f>
        <v/>
      </c>
    </row>
    <row r="1668" customFormat="false" ht="15" hidden="false" customHeight="false" outlineLevel="0" collapsed="false">
      <c r="A1668" s="6" t="n">
        <v>13206.618</v>
      </c>
      <c r="B1668" s="6" t="n">
        <v>1.76336996336996</v>
      </c>
      <c r="C1668" s="6" t="n">
        <v>80</v>
      </c>
      <c r="D1668" s="6" t="n">
        <v>-1</v>
      </c>
      <c r="E1668" s="6" t="n">
        <v>1.77069597069597</v>
      </c>
      <c r="F1668" s="6" t="n">
        <v>0</v>
      </c>
      <c r="G1668" s="6" t="n">
        <v>0</v>
      </c>
      <c r="H1668" s="6" t="str">
        <f aca="false">IF(AND(A1668&gt;=Stimuli!$B$2,A1668&lt;=Stimuli!$C$2),Stimuli!$A$2,IF(AND(A1668&gt;=Stimuli!$B$3,A1668&lt;=Stimuli!$C$3),Stimuli!$A$3,IF(AND(A1668&gt;=Stimuli!$B$4,A1668&lt;=Stimuli!$C$4),Stimuli!$A$4,"")))</f>
        <v>01 Quiet baseline (60s)</v>
      </c>
      <c r="I1668" s="6" t="n">
        <f aca="false">(B1668-B1667)/((A1668-A1667)/1000)</f>
        <v>-0.93772893772902</v>
      </c>
      <c r="J1668" s="6" t="n">
        <f aca="false">IF(OR(B1668&lt;Rules!$B$2,B1668&gt;Rules!$B$3,ABS(I1668)&gt;Rules!$B$4,OR(B1669&lt;Rules!$B$2,B1669&gt;Rules!$B$3,ABS(I1669)&gt;Rules!$B$4)),1,0)</f>
        <v>0</v>
      </c>
      <c r="K1668" s="6" t="str">
        <f aca="false">IF(F1668=1,COUNTIF($F$2:F1668,1),"")</f>
        <v/>
      </c>
    </row>
    <row r="1669" customFormat="false" ht="15" hidden="false" customHeight="false" outlineLevel="0" collapsed="false">
      <c r="A1669" s="6" t="n">
        <v>13214.4305</v>
      </c>
      <c r="B1669" s="6" t="n">
        <v>1.76923076923077</v>
      </c>
      <c r="C1669" s="6" t="n">
        <v>80</v>
      </c>
      <c r="D1669" s="6" t="n">
        <v>-1</v>
      </c>
      <c r="E1669" s="6" t="n">
        <v>1.77069597069597</v>
      </c>
      <c r="F1669" s="6" t="n">
        <v>0</v>
      </c>
      <c r="G1669" s="6" t="n">
        <v>0</v>
      </c>
      <c r="H1669" s="6" t="str">
        <f aca="false">IF(AND(A1669&gt;=Stimuli!$B$2,A1669&lt;=Stimuli!$C$2),Stimuli!$A$2,IF(AND(A1669&gt;=Stimuli!$B$3,A1669&lt;=Stimuli!$C$3),Stimuli!$A$3,IF(AND(A1669&gt;=Stimuli!$B$4,A1669&lt;=Stimuli!$C$4),Stimuli!$A$4,"")))</f>
        <v>01 Quiet baseline (60s)</v>
      </c>
      <c r="I1669" s="6" t="n">
        <f aca="false">(B1669-B1668)/((A1669-A1668)/1000)</f>
        <v>0.750183150183148</v>
      </c>
      <c r="J1669" s="6" t="n">
        <f aca="false">IF(OR(B1669&lt;Rules!$B$2,B1669&gt;Rules!$B$3,ABS(I1669)&gt;Rules!$B$4,OR(B1670&lt;Rules!$B$2,B1670&gt;Rules!$B$3,ABS(I1670)&gt;Rules!$B$4)),1,0)</f>
        <v>0</v>
      </c>
      <c r="K1669" s="6" t="str">
        <f aca="false">IF(F1669=1,COUNTIF($F$2:F1669,1),"")</f>
        <v/>
      </c>
    </row>
    <row r="1670" customFormat="false" ht="15" hidden="false" customHeight="false" outlineLevel="0" collapsed="false">
      <c r="A1670" s="6" t="n">
        <v>13222.243</v>
      </c>
      <c r="B1670" s="6" t="n">
        <v>1.76336996336996</v>
      </c>
      <c r="C1670" s="6" t="n">
        <v>80</v>
      </c>
      <c r="D1670" s="6" t="n">
        <v>-1</v>
      </c>
      <c r="E1670" s="6" t="n">
        <v>1.77069597069597</v>
      </c>
      <c r="F1670" s="6" t="n">
        <v>0</v>
      </c>
      <c r="G1670" s="6" t="n">
        <v>0</v>
      </c>
      <c r="H1670" s="6" t="str">
        <f aca="false">IF(AND(A1670&gt;=Stimuli!$B$2,A1670&lt;=Stimuli!$C$2),Stimuli!$A$2,IF(AND(A1670&gt;=Stimuli!$B$3,A1670&lt;=Stimuli!$C$3),Stimuli!$A$3,IF(AND(A1670&gt;=Stimuli!$B$4,A1670&lt;=Stimuli!$C$4),Stimuli!$A$4,"")))</f>
        <v>01 Quiet baseline (60s)</v>
      </c>
      <c r="I1670" s="6" t="n">
        <f aca="false">(B1670-B1669)/((A1670-A1669)/1000)</f>
        <v>-0.750183150183148</v>
      </c>
      <c r="J1670" s="6" t="n">
        <f aca="false">IF(OR(B1670&lt;Rules!$B$2,B1670&gt;Rules!$B$3,ABS(I1670)&gt;Rules!$B$4,OR(B1671&lt;Rules!$B$2,B1671&gt;Rules!$B$3,ABS(I1671)&gt;Rules!$B$4)),1,0)</f>
        <v>0</v>
      </c>
      <c r="K1670" s="6" t="str">
        <f aca="false">IF(F1670=1,COUNTIF($F$2:F1670,1),"")</f>
        <v/>
      </c>
    </row>
    <row r="1671" customFormat="false" ht="15" hidden="false" customHeight="false" outlineLevel="0" collapsed="false">
      <c r="A1671" s="6" t="n">
        <v>13230.0555</v>
      </c>
      <c r="B1671" s="6" t="n">
        <v>1.76776556776557</v>
      </c>
      <c r="C1671" s="6" t="n">
        <v>80</v>
      </c>
      <c r="D1671" s="6" t="n">
        <v>-1</v>
      </c>
      <c r="E1671" s="6" t="n">
        <v>1.77069597069597</v>
      </c>
      <c r="F1671" s="6" t="n">
        <v>0</v>
      </c>
      <c r="G1671" s="6" t="n">
        <v>0</v>
      </c>
      <c r="H1671" s="6" t="str">
        <f aca="false">IF(AND(A1671&gt;=Stimuli!$B$2,A1671&lt;=Stimuli!$C$2),Stimuli!$A$2,IF(AND(A1671&gt;=Stimuli!$B$3,A1671&lt;=Stimuli!$C$3),Stimuli!$A$3,IF(AND(A1671&gt;=Stimuli!$B$4,A1671&lt;=Stimuli!$C$4),Stimuli!$A$4,"")))</f>
        <v>01 Quiet baseline (60s)</v>
      </c>
      <c r="I1671" s="6" t="n">
        <f aca="false">(B1671-B1670)/((A1671-A1670)/1000)</f>
        <v>0.562637362637418</v>
      </c>
      <c r="J1671" s="6" t="n">
        <f aca="false">IF(OR(B1671&lt;Rules!$B$2,B1671&gt;Rules!$B$3,ABS(I1671)&gt;Rules!$B$4,OR(B1672&lt;Rules!$B$2,B1672&gt;Rules!$B$3,ABS(I1672)&gt;Rules!$B$4)),1,0)</f>
        <v>0</v>
      </c>
      <c r="K1671" s="6" t="str">
        <f aca="false">IF(F1671=1,COUNTIF($F$2:F1671,1),"")</f>
        <v/>
      </c>
    </row>
    <row r="1672" customFormat="false" ht="15" hidden="false" customHeight="false" outlineLevel="0" collapsed="false">
      <c r="A1672" s="6" t="n">
        <v>13237.868</v>
      </c>
      <c r="B1672" s="6" t="n">
        <v>1.76483516483516</v>
      </c>
      <c r="C1672" s="6" t="n">
        <v>80</v>
      </c>
      <c r="D1672" s="6" t="n">
        <v>-1</v>
      </c>
      <c r="E1672" s="6" t="n">
        <v>1.77069597069597</v>
      </c>
      <c r="F1672" s="6" t="n">
        <v>0</v>
      </c>
      <c r="G1672" s="6" t="n">
        <v>0</v>
      </c>
      <c r="H1672" s="6" t="str">
        <f aca="false">IF(AND(A1672&gt;=Stimuli!$B$2,A1672&lt;=Stimuli!$C$2),Stimuli!$A$2,IF(AND(A1672&gt;=Stimuli!$B$3,A1672&lt;=Stimuli!$C$3),Stimuli!$A$3,IF(AND(A1672&gt;=Stimuli!$B$4,A1672&lt;=Stimuli!$C$4),Stimuli!$A$4,"")))</f>
        <v>01 Quiet baseline (60s)</v>
      </c>
      <c r="I1672" s="6" t="n">
        <f aca="false">(B1672-B1671)/((A1672-A1671)/1000)</f>
        <v>-0.375091575091716</v>
      </c>
      <c r="J1672" s="6" t="n">
        <f aca="false">IF(OR(B1672&lt;Rules!$B$2,B1672&gt;Rules!$B$3,ABS(I1672)&gt;Rules!$B$4,OR(B1673&lt;Rules!$B$2,B1673&gt;Rules!$B$3,ABS(I1673)&gt;Rules!$B$4)),1,0)</f>
        <v>0</v>
      </c>
      <c r="K1672" s="6" t="str">
        <f aca="false">IF(F1672=1,COUNTIF($F$2:F1672,1),"")</f>
        <v/>
      </c>
    </row>
    <row r="1673" customFormat="false" ht="15" hidden="false" customHeight="false" outlineLevel="0" collapsed="false">
      <c r="A1673" s="6" t="n">
        <v>13245.6805</v>
      </c>
      <c r="B1673" s="6" t="n">
        <v>1.76630036630037</v>
      </c>
      <c r="C1673" s="6" t="n">
        <v>80</v>
      </c>
      <c r="D1673" s="6" t="n">
        <v>-1</v>
      </c>
      <c r="E1673" s="6" t="n">
        <v>1.77069597069597</v>
      </c>
      <c r="F1673" s="6" t="n">
        <v>0</v>
      </c>
      <c r="G1673" s="6" t="n">
        <v>0</v>
      </c>
      <c r="H1673" s="6" t="str">
        <f aca="false">IF(AND(A1673&gt;=Stimuli!$B$2,A1673&lt;=Stimuli!$C$2),Stimuli!$A$2,IF(AND(A1673&gt;=Stimuli!$B$3,A1673&lt;=Stimuli!$C$3),Stimuli!$A$3,IF(AND(A1673&gt;=Stimuli!$B$4,A1673&lt;=Stimuli!$C$4),Stimuli!$A$4,"")))</f>
        <v>01 Quiet baseline (60s)</v>
      </c>
      <c r="I1673" s="6" t="n">
        <f aca="false">(B1673-B1672)/((A1673-A1672)/1000)</f>
        <v>0.187545787545872</v>
      </c>
      <c r="J1673" s="6" t="n">
        <f aca="false">IF(OR(B1673&lt;Rules!$B$2,B1673&gt;Rules!$B$3,ABS(I1673)&gt;Rules!$B$4,OR(B1674&lt;Rules!$B$2,B1674&gt;Rules!$B$3,ABS(I1674)&gt;Rules!$B$4)),1,0)</f>
        <v>0</v>
      </c>
      <c r="K1673" s="6" t="str">
        <f aca="false">IF(F1673=1,COUNTIF($F$2:F1673,1),"")</f>
        <v/>
      </c>
    </row>
    <row r="1674" customFormat="false" ht="15" hidden="false" customHeight="false" outlineLevel="0" collapsed="false">
      <c r="A1674" s="6" t="n">
        <v>13253.493</v>
      </c>
      <c r="B1674" s="6" t="n">
        <v>1.76630036630037</v>
      </c>
      <c r="C1674" s="6" t="n">
        <v>80</v>
      </c>
      <c r="D1674" s="6" t="n">
        <v>-1</v>
      </c>
      <c r="E1674" s="6" t="n">
        <v>1.77069597069597</v>
      </c>
      <c r="F1674" s="6" t="n">
        <v>0</v>
      </c>
      <c r="G1674" s="6" t="n">
        <v>0</v>
      </c>
      <c r="H1674" s="6" t="str">
        <f aca="false">IF(AND(A1674&gt;=Stimuli!$B$2,A1674&lt;=Stimuli!$C$2),Stimuli!$A$2,IF(AND(A1674&gt;=Stimuli!$B$3,A1674&lt;=Stimuli!$C$3),Stimuli!$A$3,IF(AND(A1674&gt;=Stimuli!$B$4,A1674&lt;=Stimuli!$C$4),Stimuli!$A$4,"")))</f>
        <v>01 Quiet baseline (60s)</v>
      </c>
      <c r="I1674" s="6" t="n">
        <f aca="false">(B1674-B1673)/((A1674-A1673)/1000)</f>
        <v>0</v>
      </c>
      <c r="J1674" s="6" t="n">
        <f aca="false">IF(OR(B1674&lt;Rules!$B$2,B1674&gt;Rules!$B$3,ABS(I1674)&gt;Rules!$B$4,OR(B1675&lt;Rules!$B$2,B1675&gt;Rules!$B$3,ABS(I1675)&gt;Rules!$B$4)),1,0)</f>
        <v>0</v>
      </c>
      <c r="K1674" s="6" t="str">
        <f aca="false">IF(F1674=1,COUNTIF($F$2:F1674,1),"")</f>
        <v/>
      </c>
    </row>
    <row r="1675" customFormat="false" ht="15" hidden="false" customHeight="false" outlineLevel="0" collapsed="false">
      <c r="A1675" s="6" t="n">
        <v>13261.3055</v>
      </c>
      <c r="B1675" s="6" t="n">
        <v>1.76483516483516</v>
      </c>
      <c r="C1675" s="6" t="n">
        <v>80</v>
      </c>
      <c r="D1675" s="6" t="n">
        <v>-1</v>
      </c>
      <c r="E1675" s="6" t="n">
        <v>1.77069597069597</v>
      </c>
      <c r="F1675" s="6" t="n">
        <v>0</v>
      </c>
      <c r="G1675" s="6" t="n">
        <v>0</v>
      </c>
      <c r="H1675" s="6" t="str">
        <f aca="false">IF(AND(A1675&gt;=Stimuli!$B$2,A1675&lt;=Stimuli!$C$2),Stimuli!$A$2,IF(AND(A1675&gt;=Stimuli!$B$3,A1675&lt;=Stimuli!$C$3),Stimuli!$A$3,IF(AND(A1675&gt;=Stimuli!$B$4,A1675&lt;=Stimuli!$C$4),Stimuli!$A$4,"")))</f>
        <v>01 Quiet baseline (60s)</v>
      </c>
      <c r="I1675" s="6" t="n">
        <f aca="false">(B1675-B1674)/((A1675-A1674)/1000)</f>
        <v>-0.187545787545872</v>
      </c>
      <c r="J1675" s="6" t="n">
        <f aca="false">IF(OR(B1675&lt;Rules!$B$2,B1675&gt;Rules!$B$3,ABS(I1675)&gt;Rules!$B$4,OR(B1676&lt;Rules!$B$2,B1676&gt;Rules!$B$3,ABS(I1676)&gt;Rules!$B$4)),1,0)</f>
        <v>0</v>
      </c>
      <c r="K1675" s="6" t="str">
        <f aca="false">IF(F1675=1,COUNTIF($F$2:F1675,1),"")</f>
        <v/>
      </c>
    </row>
    <row r="1676" customFormat="false" ht="15" hidden="false" customHeight="false" outlineLevel="0" collapsed="false">
      <c r="A1676" s="6" t="n">
        <v>13269.118</v>
      </c>
      <c r="B1676" s="6" t="n">
        <v>1.76630036630037</v>
      </c>
      <c r="C1676" s="6" t="n">
        <v>80</v>
      </c>
      <c r="D1676" s="6" t="n">
        <v>-1</v>
      </c>
      <c r="E1676" s="6" t="n">
        <v>1.77069597069597</v>
      </c>
      <c r="F1676" s="6" t="n">
        <v>0</v>
      </c>
      <c r="G1676" s="6" t="n">
        <v>0</v>
      </c>
      <c r="H1676" s="6" t="str">
        <f aca="false">IF(AND(A1676&gt;=Stimuli!$B$2,A1676&lt;=Stimuli!$C$2),Stimuli!$A$2,IF(AND(A1676&gt;=Stimuli!$B$3,A1676&lt;=Stimuli!$C$3),Stimuli!$A$3,IF(AND(A1676&gt;=Stimuli!$B$4,A1676&lt;=Stimuli!$C$4),Stimuli!$A$4,"")))</f>
        <v>01 Quiet baseline (60s)</v>
      </c>
      <c r="I1676" s="6" t="n">
        <f aca="false">(B1676-B1675)/((A1676-A1675)/1000)</f>
        <v>0.187545787545872</v>
      </c>
      <c r="J1676" s="6" t="n">
        <f aca="false">IF(OR(B1676&lt;Rules!$B$2,B1676&gt;Rules!$B$3,ABS(I1676)&gt;Rules!$B$4,OR(B1677&lt;Rules!$B$2,B1677&gt;Rules!$B$3,ABS(I1677)&gt;Rules!$B$4)),1,0)</f>
        <v>0</v>
      </c>
      <c r="K1676" s="6" t="str">
        <f aca="false">IF(F1676=1,COUNTIF($F$2:F1676,1),"")</f>
        <v/>
      </c>
    </row>
    <row r="1677" customFormat="false" ht="15" hidden="false" customHeight="false" outlineLevel="0" collapsed="false">
      <c r="A1677" s="6" t="n">
        <v>13276.9305</v>
      </c>
      <c r="B1677" s="6" t="n">
        <v>1.76483516483516</v>
      </c>
      <c r="C1677" s="6" t="n">
        <v>80</v>
      </c>
      <c r="D1677" s="6" t="n">
        <v>-1</v>
      </c>
      <c r="E1677" s="6" t="n">
        <v>1.77069597069597</v>
      </c>
      <c r="F1677" s="6" t="n">
        <v>0</v>
      </c>
      <c r="G1677" s="6" t="n">
        <v>0</v>
      </c>
      <c r="H1677" s="6" t="str">
        <f aca="false">IF(AND(A1677&gt;=Stimuli!$B$2,A1677&lt;=Stimuli!$C$2),Stimuli!$A$2,IF(AND(A1677&gt;=Stimuli!$B$3,A1677&lt;=Stimuli!$C$3),Stimuli!$A$3,IF(AND(A1677&gt;=Stimuli!$B$4,A1677&lt;=Stimuli!$C$4),Stimuli!$A$4,"")))</f>
        <v>01 Quiet baseline (60s)</v>
      </c>
      <c r="I1677" s="6" t="n">
        <f aca="false">(B1677-B1676)/((A1677-A1676)/1000)</f>
        <v>-0.187545787545872</v>
      </c>
      <c r="J1677" s="6" t="n">
        <f aca="false">IF(OR(B1677&lt;Rules!$B$2,B1677&gt;Rules!$B$3,ABS(I1677)&gt;Rules!$B$4,OR(B1678&lt;Rules!$B$2,B1678&gt;Rules!$B$3,ABS(I1678)&gt;Rules!$B$4)),1,0)</f>
        <v>0</v>
      </c>
      <c r="K1677" s="6" t="str">
        <f aca="false">IF(F1677=1,COUNTIF($F$2:F1677,1),"")</f>
        <v/>
      </c>
    </row>
    <row r="1678" customFormat="false" ht="15" hidden="false" customHeight="false" outlineLevel="0" collapsed="false">
      <c r="A1678" s="6" t="n">
        <v>13284.743</v>
      </c>
      <c r="B1678" s="6" t="n">
        <v>1.76776556776557</v>
      </c>
      <c r="C1678" s="6" t="n">
        <v>80</v>
      </c>
      <c r="D1678" s="6" t="n">
        <v>-1</v>
      </c>
      <c r="E1678" s="6" t="n">
        <v>1.76923076923077</v>
      </c>
      <c r="F1678" s="6" t="n">
        <v>0</v>
      </c>
      <c r="G1678" s="6" t="n">
        <v>0</v>
      </c>
      <c r="H1678" s="6" t="str">
        <f aca="false">IF(AND(A1678&gt;=Stimuli!$B$2,A1678&lt;=Stimuli!$C$2),Stimuli!$A$2,IF(AND(A1678&gt;=Stimuli!$B$3,A1678&lt;=Stimuli!$C$3),Stimuli!$A$3,IF(AND(A1678&gt;=Stimuli!$B$4,A1678&lt;=Stimuli!$C$4),Stimuli!$A$4,"")))</f>
        <v>01 Quiet baseline (60s)</v>
      </c>
      <c r="I1678" s="6" t="n">
        <f aca="false">(B1678-B1677)/((A1678-A1677)/1000)</f>
        <v>0.375091575091716</v>
      </c>
      <c r="J1678" s="6" t="n">
        <f aca="false">IF(OR(B1678&lt;Rules!$B$2,B1678&gt;Rules!$B$3,ABS(I1678)&gt;Rules!$B$4,OR(B1679&lt;Rules!$B$2,B1679&gt;Rules!$B$3,ABS(I1679)&gt;Rules!$B$4)),1,0)</f>
        <v>0</v>
      </c>
      <c r="K1678" s="6" t="str">
        <f aca="false">IF(F1678=1,COUNTIF($F$2:F1678,1),"")</f>
        <v/>
      </c>
    </row>
    <row r="1679" customFormat="false" ht="15" hidden="false" customHeight="false" outlineLevel="0" collapsed="false">
      <c r="A1679" s="6" t="n">
        <v>13292.5555</v>
      </c>
      <c r="B1679" s="6" t="n">
        <v>1.76336996336996</v>
      </c>
      <c r="C1679" s="6" t="n">
        <v>80</v>
      </c>
      <c r="D1679" s="6" t="n">
        <v>-1</v>
      </c>
      <c r="E1679" s="6" t="n">
        <v>1.76923076923077</v>
      </c>
      <c r="F1679" s="6" t="n">
        <v>0</v>
      </c>
      <c r="G1679" s="6" t="n">
        <v>0</v>
      </c>
      <c r="H1679" s="6" t="str">
        <f aca="false">IF(AND(A1679&gt;=Stimuli!$B$2,A1679&lt;=Stimuli!$C$2),Stimuli!$A$2,IF(AND(A1679&gt;=Stimuli!$B$3,A1679&lt;=Stimuli!$C$3),Stimuli!$A$3,IF(AND(A1679&gt;=Stimuli!$B$4,A1679&lt;=Stimuli!$C$4),Stimuli!$A$4,"")))</f>
        <v>01 Quiet baseline (60s)</v>
      </c>
      <c r="I1679" s="6" t="n">
        <f aca="false">(B1679-B1678)/((A1679-A1678)/1000)</f>
        <v>-0.562637362637418</v>
      </c>
      <c r="J1679" s="6" t="n">
        <f aca="false">IF(OR(B1679&lt;Rules!$B$2,B1679&gt;Rules!$B$3,ABS(I1679)&gt;Rules!$B$4,OR(B1680&lt;Rules!$B$2,B1680&gt;Rules!$B$3,ABS(I1680)&gt;Rules!$B$4)),1,0)</f>
        <v>0</v>
      </c>
      <c r="K1679" s="6" t="str">
        <f aca="false">IF(F1679=1,COUNTIF($F$2:F1679,1),"")</f>
        <v/>
      </c>
    </row>
    <row r="1680" customFormat="false" ht="15" hidden="false" customHeight="false" outlineLevel="0" collapsed="false">
      <c r="A1680" s="6" t="n">
        <v>13300.368</v>
      </c>
      <c r="B1680" s="6" t="n">
        <v>1.76923076923077</v>
      </c>
      <c r="C1680" s="6" t="n">
        <v>80</v>
      </c>
      <c r="D1680" s="6" t="n">
        <v>-1</v>
      </c>
      <c r="E1680" s="6" t="n">
        <v>1.76923076923077</v>
      </c>
      <c r="F1680" s="6" t="n">
        <v>0</v>
      </c>
      <c r="G1680" s="6" t="n">
        <v>0</v>
      </c>
      <c r="H1680" s="6" t="str">
        <f aca="false">IF(AND(A1680&gt;=Stimuli!$B$2,A1680&lt;=Stimuli!$C$2),Stimuli!$A$2,IF(AND(A1680&gt;=Stimuli!$B$3,A1680&lt;=Stimuli!$C$3),Stimuli!$A$3,IF(AND(A1680&gt;=Stimuli!$B$4,A1680&lt;=Stimuli!$C$4),Stimuli!$A$4,"")))</f>
        <v>01 Quiet baseline (60s)</v>
      </c>
      <c r="I1680" s="6" t="n">
        <f aca="false">(B1680-B1679)/((A1680-A1679)/1000)</f>
        <v>0.750183150183148</v>
      </c>
      <c r="J1680" s="6" t="n">
        <f aca="false">IF(OR(B1680&lt;Rules!$B$2,B1680&gt;Rules!$B$3,ABS(I1680)&gt;Rules!$B$4,OR(B1681&lt;Rules!$B$2,B1681&gt;Rules!$B$3,ABS(I1681)&gt;Rules!$B$4)),1,0)</f>
        <v>0</v>
      </c>
      <c r="K1680" s="6" t="str">
        <f aca="false">IF(F1680=1,COUNTIF($F$2:F1680,1),"")</f>
        <v/>
      </c>
    </row>
    <row r="1681" customFormat="false" ht="15" hidden="false" customHeight="false" outlineLevel="0" collapsed="false">
      <c r="A1681" s="6" t="n">
        <v>13308.1805</v>
      </c>
      <c r="B1681" s="6" t="n">
        <v>1.76336996336996</v>
      </c>
      <c r="C1681" s="6" t="n">
        <v>80</v>
      </c>
      <c r="D1681" s="6" t="n">
        <v>-1</v>
      </c>
      <c r="E1681" s="6" t="n">
        <v>1.76923076923077</v>
      </c>
      <c r="F1681" s="6" t="n">
        <v>0</v>
      </c>
      <c r="G1681" s="6" t="n">
        <v>0</v>
      </c>
      <c r="H1681" s="6" t="str">
        <f aca="false">IF(AND(A1681&gt;=Stimuli!$B$2,A1681&lt;=Stimuli!$C$2),Stimuli!$A$2,IF(AND(A1681&gt;=Stimuli!$B$3,A1681&lt;=Stimuli!$C$3),Stimuli!$A$3,IF(AND(A1681&gt;=Stimuli!$B$4,A1681&lt;=Stimuli!$C$4),Stimuli!$A$4,"")))</f>
        <v>01 Quiet baseline (60s)</v>
      </c>
      <c r="I1681" s="6" t="n">
        <f aca="false">(B1681-B1680)/((A1681-A1680)/1000)</f>
        <v>-0.750183150183148</v>
      </c>
      <c r="J1681" s="6" t="n">
        <f aca="false">IF(OR(B1681&lt;Rules!$B$2,B1681&gt;Rules!$B$3,ABS(I1681)&gt;Rules!$B$4,OR(B1682&lt;Rules!$B$2,B1682&gt;Rules!$B$3,ABS(I1682)&gt;Rules!$B$4)),1,0)</f>
        <v>0</v>
      </c>
      <c r="K1681" s="6" t="str">
        <f aca="false">IF(F1681=1,COUNTIF($F$2:F1681,1),"")</f>
        <v/>
      </c>
    </row>
    <row r="1682" customFormat="false" ht="15" hidden="false" customHeight="false" outlineLevel="0" collapsed="false">
      <c r="A1682" s="6" t="n">
        <v>13315.993</v>
      </c>
      <c r="B1682" s="6" t="n">
        <v>1.76923076923077</v>
      </c>
      <c r="C1682" s="6" t="n">
        <v>80</v>
      </c>
      <c r="D1682" s="6" t="n">
        <v>-1</v>
      </c>
      <c r="E1682" s="6" t="n">
        <v>1.76923076923077</v>
      </c>
      <c r="F1682" s="6" t="n">
        <v>0</v>
      </c>
      <c r="G1682" s="6" t="n">
        <v>0</v>
      </c>
      <c r="H1682" s="6" t="str">
        <f aca="false">IF(AND(A1682&gt;=Stimuli!$B$2,A1682&lt;=Stimuli!$C$2),Stimuli!$A$2,IF(AND(A1682&gt;=Stimuli!$B$3,A1682&lt;=Stimuli!$C$3),Stimuli!$A$3,IF(AND(A1682&gt;=Stimuli!$B$4,A1682&lt;=Stimuli!$C$4),Stimuli!$A$4,"")))</f>
        <v>01 Quiet baseline (60s)</v>
      </c>
      <c r="I1682" s="6" t="n">
        <f aca="false">(B1682-B1681)/((A1682-A1681)/1000)</f>
        <v>0.750183150183148</v>
      </c>
      <c r="J1682" s="6" t="n">
        <f aca="false">IF(OR(B1682&lt;Rules!$B$2,B1682&gt;Rules!$B$3,ABS(I1682)&gt;Rules!$B$4,OR(B1683&lt;Rules!$B$2,B1683&gt;Rules!$B$3,ABS(I1683)&gt;Rules!$B$4)),1,0)</f>
        <v>0</v>
      </c>
      <c r="K1682" s="6" t="str">
        <f aca="false">IF(F1682=1,COUNTIF($F$2:F1682,1),"")</f>
        <v/>
      </c>
    </row>
    <row r="1683" customFormat="false" ht="15" hidden="false" customHeight="false" outlineLevel="0" collapsed="false">
      <c r="A1683" s="6" t="n">
        <v>13323.8055</v>
      </c>
      <c r="B1683" s="6" t="n">
        <v>1.76190476190476</v>
      </c>
      <c r="C1683" s="6" t="n">
        <v>80</v>
      </c>
      <c r="D1683" s="6" t="n">
        <v>-1</v>
      </c>
      <c r="E1683" s="6" t="n">
        <v>1.76923076923077</v>
      </c>
      <c r="F1683" s="6" t="n">
        <v>0</v>
      </c>
      <c r="G1683" s="6" t="n">
        <v>0</v>
      </c>
      <c r="H1683" s="6" t="str">
        <f aca="false">IF(AND(A1683&gt;=Stimuli!$B$2,A1683&lt;=Stimuli!$C$2),Stimuli!$A$2,IF(AND(A1683&gt;=Stimuli!$B$3,A1683&lt;=Stimuli!$C$3),Stimuli!$A$3,IF(AND(A1683&gt;=Stimuli!$B$4,A1683&lt;=Stimuli!$C$4),Stimuli!$A$4,"")))</f>
        <v>01 Quiet baseline (60s)</v>
      </c>
      <c r="I1683" s="6" t="n">
        <f aca="false">(B1683-B1682)/((A1683-A1682)/1000)</f>
        <v>-0.937728937728878</v>
      </c>
      <c r="J1683" s="6" t="n">
        <f aca="false">IF(OR(B1683&lt;Rules!$B$2,B1683&gt;Rules!$B$3,ABS(I1683)&gt;Rules!$B$4,OR(B1684&lt;Rules!$B$2,B1684&gt;Rules!$B$3,ABS(I1684)&gt;Rules!$B$4)),1,0)</f>
        <v>0</v>
      </c>
      <c r="K1683" s="6" t="str">
        <f aca="false">IF(F1683=1,COUNTIF($F$2:F1683,1),"")</f>
        <v/>
      </c>
    </row>
    <row r="1684" customFormat="false" ht="15" hidden="false" customHeight="false" outlineLevel="0" collapsed="false">
      <c r="A1684" s="6" t="n">
        <v>13331.618</v>
      </c>
      <c r="B1684" s="6" t="n">
        <v>1.76923076923077</v>
      </c>
      <c r="C1684" s="6" t="n">
        <v>80</v>
      </c>
      <c r="D1684" s="6" t="n">
        <v>-1</v>
      </c>
      <c r="E1684" s="6" t="n">
        <v>1.76923076923077</v>
      </c>
      <c r="F1684" s="6" t="n">
        <v>0</v>
      </c>
      <c r="G1684" s="6" t="n">
        <v>0</v>
      </c>
      <c r="H1684" s="6" t="str">
        <f aca="false">IF(AND(A1684&gt;=Stimuli!$B$2,A1684&lt;=Stimuli!$C$2),Stimuli!$A$2,IF(AND(A1684&gt;=Stimuli!$B$3,A1684&lt;=Stimuli!$C$3),Stimuli!$A$3,IF(AND(A1684&gt;=Stimuli!$B$4,A1684&lt;=Stimuli!$C$4),Stimuli!$A$4,"")))</f>
        <v>01 Quiet baseline (60s)</v>
      </c>
      <c r="I1684" s="6" t="n">
        <f aca="false">(B1684-B1683)/((A1684-A1683)/1000)</f>
        <v>0.937728937728878</v>
      </c>
      <c r="J1684" s="6" t="n">
        <f aca="false">IF(OR(B1684&lt;Rules!$B$2,B1684&gt;Rules!$B$3,ABS(I1684)&gt;Rules!$B$4,OR(B1685&lt;Rules!$B$2,B1685&gt;Rules!$B$3,ABS(I1685)&gt;Rules!$B$4)),1,0)</f>
        <v>0</v>
      </c>
      <c r="K1684" s="6" t="str">
        <f aca="false">IF(F1684=1,COUNTIF($F$2:F1684,1),"")</f>
        <v/>
      </c>
    </row>
    <row r="1685" customFormat="false" ht="15" hidden="false" customHeight="false" outlineLevel="0" collapsed="false">
      <c r="A1685" s="6" t="n">
        <v>13339.4305</v>
      </c>
      <c r="B1685" s="6" t="n">
        <v>1.76190476190476</v>
      </c>
      <c r="C1685" s="6" t="n">
        <v>80</v>
      </c>
      <c r="D1685" s="6" t="n">
        <v>-1</v>
      </c>
      <c r="E1685" s="6" t="n">
        <v>1.76923076923077</v>
      </c>
      <c r="F1685" s="6" t="n">
        <v>0</v>
      </c>
      <c r="G1685" s="6" t="n">
        <v>0</v>
      </c>
      <c r="H1685" s="6" t="str">
        <f aca="false">IF(AND(A1685&gt;=Stimuli!$B$2,A1685&lt;=Stimuli!$C$2),Stimuli!$A$2,IF(AND(A1685&gt;=Stimuli!$B$3,A1685&lt;=Stimuli!$C$3),Stimuli!$A$3,IF(AND(A1685&gt;=Stimuli!$B$4,A1685&lt;=Stimuli!$C$4),Stimuli!$A$4,"")))</f>
        <v>01 Quiet baseline (60s)</v>
      </c>
      <c r="I1685" s="6" t="n">
        <f aca="false">(B1685-B1684)/((A1685-A1684)/1000)</f>
        <v>-0.937728937728878</v>
      </c>
      <c r="J1685" s="6" t="n">
        <f aca="false">IF(OR(B1685&lt;Rules!$B$2,B1685&gt;Rules!$B$3,ABS(I1685)&gt;Rules!$B$4,OR(B1686&lt;Rules!$B$2,B1686&gt;Rules!$B$3,ABS(I1686)&gt;Rules!$B$4)),1,0)</f>
        <v>0</v>
      </c>
      <c r="K1685" s="6" t="str">
        <f aca="false">IF(F1685=1,COUNTIF($F$2:F1685,1),"")</f>
        <v/>
      </c>
    </row>
    <row r="1686" customFormat="false" ht="15" hidden="false" customHeight="false" outlineLevel="0" collapsed="false">
      <c r="A1686" s="6" t="n">
        <v>13347.243</v>
      </c>
      <c r="B1686" s="6" t="n">
        <v>1.76776556776557</v>
      </c>
      <c r="C1686" s="6" t="n">
        <v>80</v>
      </c>
      <c r="D1686" s="6" t="n">
        <v>-1</v>
      </c>
      <c r="E1686" s="6" t="n">
        <v>1.76923076923077</v>
      </c>
      <c r="F1686" s="6" t="n">
        <v>0</v>
      </c>
      <c r="G1686" s="6" t="n">
        <v>0</v>
      </c>
      <c r="H1686" s="6" t="str">
        <f aca="false">IF(AND(A1686&gt;=Stimuli!$B$2,A1686&lt;=Stimuli!$C$2),Stimuli!$A$2,IF(AND(A1686&gt;=Stimuli!$B$3,A1686&lt;=Stimuli!$C$3),Stimuli!$A$3,IF(AND(A1686&gt;=Stimuli!$B$4,A1686&lt;=Stimuli!$C$4),Stimuli!$A$4,"")))</f>
        <v>01 Quiet baseline (60s)</v>
      </c>
      <c r="I1686" s="6" t="n">
        <f aca="false">(B1686-B1685)/((A1686-A1685)/1000)</f>
        <v>0.750183150183148</v>
      </c>
      <c r="J1686" s="6" t="n">
        <f aca="false">IF(OR(B1686&lt;Rules!$B$2,B1686&gt;Rules!$B$3,ABS(I1686)&gt;Rules!$B$4,OR(B1687&lt;Rules!$B$2,B1687&gt;Rules!$B$3,ABS(I1687)&gt;Rules!$B$4)),1,0)</f>
        <v>0</v>
      </c>
      <c r="K1686" s="6" t="str">
        <f aca="false">IF(F1686=1,COUNTIF($F$2:F1686,1),"")</f>
        <v/>
      </c>
    </row>
    <row r="1687" customFormat="false" ht="15" hidden="false" customHeight="false" outlineLevel="0" collapsed="false">
      <c r="A1687" s="6" t="n">
        <v>13355.0555</v>
      </c>
      <c r="B1687" s="6" t="n">
        <v>1.76336996336996</v>
      </c>
      <c r="C1687" s="6" t="n">
        <v>80</v>
      </c>
      <c r="D1687" s="6" t="n">
        <v>-1</v>
      </c>
      <c r="E1687" s="6" t="n">
        <v>1.76923076923077</v>
      </c>
      <c r="F1687" s="6" t="n">
        <v>0</v>
      </c>
      <c r="G1687" s="6" t="n">
        <v>0</v>
      </c>
      <c r="H1687" s="6" t="str">
        <f aca="false">IF(AND(A1687&gt;=Stimuli!$B$2,A1687&lt;=Stimuli!$C$2),Stimuli!$A$2,IF(AND(A1687&gt;=Stimuli!$B$3,A1687&lt;=Stimuli!$C$3),Stimuli!$A$3,IF(AND(A1687&gt;=Stimuli!$B$4,A1687&lt;=Stimuli!$C$4),Stimuli!$A$4,"")))</f>
        <v>01 Quiet baseline (60s)</v>
      </c>
      <c r="I1687" s="6" t="n">
        <f aca="false">(B1687-B1686)/((A1687-A1686)/1000)</f>
        <v>-0.562637362637418</v>
      </c>
      <c r="J1687" s="6" t="n">
        <f aca="false">IF(OR(B1687&lt;Rules!$B$2,B1687&gt;Rules!$B$3,ABS(I1687)&gt;Rules!$B$4,OR(B1688&lt;Rules!$B$2,B1688&gt;Rules!$B$3,ABS(I1688)&gt;Rules!$B$4)),1,0)</f>
        <v>0</v>
      </c>
      <c r="K1687" s="6" t="str">
        <f aca="false">IF(F1687=1,COUNTIF($F$2:F1687,1),"")</f>
        <v/>
      </c>
    </row>
    <row r="1688" customFormat="false" ht="15" hidden="false" customHeight="false" outlineLevel="0" collapsed="false">
      <c r="A1688" s="6" t="n">
        <v>13362.868</v>
      </c>
      <c r="B1688" s="6" t="n">
        <v>1.76630036630037</v>
      </c>
      <c r="C1688" s="6" t="n">
        <v>80</v>
      </c>
      <c r="D1688" s="6" t="n">
        <v>-1</v>
      </c>
      <c r="E1688" s="6" t="n">
        <v>1.76923076923077</v>
      </c>
      <c r="F1688" s="6" t="n">
        <v>0</v>
      </c>
      <c r="G1688" s="6" t="n">
        <v>0</v>
      </c>
      <c r="H1688" s="6" t="str">
        <f aca="false">IF(AND(A1688&gt;=Stimuli!$B$2,A1688&lt;=Stimuli!$C$2),Stimuli!$A$2,IF(AND(A1688&gt;=Stimuli!$B$3,A1688&lt;=Stimuli!$C$3),Stimuli!$A$3,IF(AND(A1688&gt;=Stimuli!$B$4,A1688&lt;=Stimuli!$C$4),Stimuli!$A$4,"")))</f>
        <v>01 Quiet baseline (60s)</v>
      </c>
      <c r="I1688" s="6" t="n">
        <f aca="false">(B1688-B1687)/((A1688-A1687)/1000)</f>
        <v>0.375091575091574</v>
      </c>
      <c r="J1688" s="6" t="n">
        <f aca="false">IF(OR(B1688&lt;Rules!$B$2,B1688&gt;Rules!$B$3,ABS(I1688)&gt;Rules!$B$4,OR(B1689&lt;Rules!$B$2,B1689&gt;Rules!$B$3,ABS(I1689)&gt;Rules!$B$4)),1,0)</f>
        <v>0</v>
      </c>
      <c r="K1688" s="6" t="str">
        <f aca="false">IF(F1688=1,COUNTIF($F$2:F1688,1),"")</f>
        <v/>
      </c>
    </row>
    <row r="1689" customFormat="false" ht="15" hidden="false" customHeight="false" outlineLevel="0" collapsed="false">
      <c r="A1689" s="6" t="n">
        <v>13370.6805</v>
      </c>
      <c r="B1689" s="6" t="n">
        <v>1.76483516483516</v>
      </c>
      <c r="C1689" s="6" t="n">
        <v>80</v>
      </c>
      <c r="D1689" s="6" t="n">
        <v>-1</v>
      </c>
      <c r="E1689" s="6" t="n">
        <v>1.76923076923077</v>
      </c>
      <c r="F1689" s="6" t="n">
        <v>0</v>
      </c>
      <c r="G1689" s="6" t="n">
        <v>0</v>
      </c>
      <c r="H1689" s="6" t="str">
        <f aca="false">IF(AND(A1689&gt;=Stimuli!$B$2,A1689&lt;=Stimuli!$C$2),Stimuli!$A$2,IF(AND(A1689&gt;=Stimuli!$B$3,A1689&lt;=Stimuli!$C$3),Stimuli!$A$3,IF(AND(A1689&gt;=Stimuli!$B$4,A1689&lt;=Stimuli!$C$4),Stimuli!$A$4,"")))</f>
        <v>01 Quiet baseline (60s)</v>
      </c>
      <c r="I1689" s="6" t="n">
        <f aca="false">(B1689-B1688)/((A1689-A1688)/1000)</f>
        <v>-0.187545787545872</v>
      </c>
      <c r="J1689" s="6" t="n">
        <f aca="false">IF(OR(B1689&lt;Rules!$B$2,B1689&gt;Rules!$B$3,ABS(I1689)&gt;Rules!$B$4,OR(B1690&lt;Rules!$B$2,B1690&gt;Rules!$B$3,ABS(I1690)&gt;Rules!$B$4)),1,0)</f>
        <v>0</v>
      </c>
      <c r="K1689" s="6" t="str">
        <f aca="false">IF(F1689=1,COUNTIF($F$2:F1689,1),"")</f>
        <v/>
      </c>
    </row>
    <row r="1690" customFormat="false" ht="15" hidden="false" customHeight="false" outlineLevel="0" collapsed="false">
      <c r="A1690" s="6" t="n">
        <v>13378.493</v>
      </c>
      <c r="B1690" s="6" t="n">
        <v>1.76630036630037</v>
      </c>
      <c r="C1690" s="6" t="n">
        <v>80</v>
      </c>
      <c r="D1690" s="6" t="n">
        <v>-1</v>
      </c>
      <c r="E1690" s="6" t="n">
        <v>1.76923076923077</v>
      </c>
      <c r="F1690" s="6" t="n">
        <v>0</v>
      </c>
      <c r="G1690" s="6" t="n">
        <v>0</v>
      </c>
      <c r="H1690" s="6" t="str">
        <f aca="false">IF(AND(A1690&gt;=Stimuli!$B$2,A1690&lt;=Stimuli!$C$2),Stimuli!$A$2,IF(AND(A1690&gt;=Stimuli!$B$3,A1690&lt;=Stimuli!$C$3),Stimuli!$A$3,IF(AND(A1690&gt;=Stimuli!$B$4,A1690&lt;=Stimuli!$C$4),Stimuli!$A$4,"")))</f>
        <v>01 Quiet baseline (60s)</v>
      </c>
      <c r="I1690" s="6" t="n">
        <f aca="false">(B1690-B1689)/((A1690-A1689)/1000)</f>
        <v>0.187545787545872</v>
      </c>
      <c r="J1690" s="6" t="n">
        <f aca="false">IF(OR(B1690&lt;Rules!$B$2,B1690&gt;Rules!$B$3,ABS(I1690)&gt;Rules!$B$4,OR(B1691&lt;Rules!$B$2,B1691&gt;Rules!$B$3,ABS(I1691)&gt;Rules!$B$4)),1,0)</f>
        <v>0</v>
      </c>
      <c r="K1690" s="6" t="str">
        <f aca="false">IF(F1690=1,COUNTIF($F$2:F1690,1),"")</f>
        <v/>
      </c>
    </row>
    <row r="1691" customFormat="false" ht="15" hidden="false" customHeight="false" outlineLevel="0" collapsed="false">
      <c r="A1691" s="6" t="n">
        <v>13386.3055</v>
      </c>
      <c r="B1691" s="6" t="n">
        <v>1.76630036630037</v>
      </c>
      <c r="C1691" s="6" t="n">
        <v>80</v>
      </c>
      <c r="D1691" s="6" t="n">
        <v>-1</v>
      </c>
      <c r="E1691" s="6" t="n">
        <v>1.76923076923077</v>
      </c>
      <c r="F1691" s="6" t="n">
        <v>0</v>
      </c>
      <c r="G1691" s="6" t="n">
        <v>0</v>
      </c>
      <c r="H1691" s="6" t="str">
        <f aca="false">IF(AND(A1691&gt;=Stimuli!$B$2,A1691&lt;=Stimuli!$C$2),Stimuli!$A$2,IF(AND(A1691&gt;=Stimuli!$B$3,A1691&lt;=Stimuli!$C$3),Stimuli!$A$3,IF(AND(A1691&gt;=Stimuli!$B$4,A1691&lt;=Stimuli!$C$4),Stimuli!$A$4,"")))</f>
        <v>01 Quiet baseline (60s)</v>
      </c>
      <c r="I1691" s="6" t="n">
        <f aca="false">(B1691-B1690)/((A1691-A1690)/1000)</f>
        <v>0</v>
      </c>
      <c r="J1691" s="6" t="n">
        <f aca="false">IF(OR(B1691&lt;Rules!$B$2,B1691&gt;Rules!$B$3,ABS(I1691)&gt;Rules!$B$4,OR(B1692&lt;Rules!$B$2,B1692&gt;Rules!$B$3,ABS(I1692)&gt;Rules!$B$4)),1,0)</f>
        <v>0</v>
      </c>
      <c r="K1691" s="6" t="str">
        <f aca="false">IF(F1691=1,COUNTIF($F$2:F1691,1),"")</f>
        <v/>
      </c>
    </row>
    <row r="1692" customFormat="false" ht="15" hidden="false" customHeight="false" outlineLevel="0" collapsed="false">
      <c r="A1692" s="6" t="n">
        <v>13394.118</v>
      </c>
      <c r="B1692" s="6" t="n">
        <v>1.76483516483516</v>
      </c>
      <c r="C1692" s="6" t="n">
        <v>80</v>
      </c>
      <c r="D1692" s="6" t="n">
        <v>-1</v>
      </c>
      <c r="E1692" s="6" t="n">
        <v>1.76923076923077</v>
      </c>
      <c r="F1692" s="6" t="n">
        <v>0</v>
      </c>
      <c r="G1692" s="6" t="n">
        <v>0</v>
      </c>
      <c r="H1692" s="6" t="str">
        <f aca="false">IF(AND(A1692&gt;=Stimuli!$B$2,A1692&lt;=Stimuli!$C$2),Stimuli!$A$2,IF(AND(A1692&gt;=Stimuli!$B$3,A1692&lt;=Stimuli!$C$3),Stimuli!$A$3,IF(AND(A1692&gt;=Stimuli!$B$4,A1692&lt;=Stimuli!$C$4),Stimuli!$A$4,"")))</f>
        <v>01 Quiet baseline (60s)</v>
      </c>
      <c r="I1692" s="6" t="n">
        <f aca="false">(B1692-B1691)/((A1692-A1691)/1000)</f>
        <v>-0.187545787545872</v>
      </c>
      <c r="J1692" s="6" t="n">
        <f aca="false">IF(OR(B1692&lt;Rules!$B$2,B1692&gt;Rules!$B$3,ABS(I1692)&gt;Rules!$B$4,OR(B1693&lt;Rules!$B$2,B1693&gt;Rules!$B$3,ABS(I1693)&gt;Rules!$B$4)),1,0)</f>
        <v>0</v>
      </c>
      <c r="K1692" s="6" t="str">
        <f aca="false">IF(F1692=1,COUNTIF($F$2:F1692,1),"")</f>
        <v/>
      </c>
    </row>
    <row r="1693" customFormat="false" ht="15" hidden="false" customHeight="false" outlineLevel="0" collapsed="false">
      <c r="A1693" s="6" t="n">
        <v>13401.9305</v>
      </c>
      <c r="B1693" s="6" t="n">
        <v>1.76776556776557</v>
      </c>
      <c r="C1693" s="6" t="n">
        <v>80</v>
      </c>
      <c r="D1693" s="6" t="n">
        <v>-1</v>
      </c>
      <c r="E1693" s="6" t="n">
        <v>1.76923076923077</v>
      </c>
      <c r="F1693" s="6" t="n">
        <v>0</v>
      </c>
      <c r="G1693" s="6" t="n">
        <v>0</v>
      </c>
      <c r="H1693" s="6" t="str">
        <f aca="false">IF(AND(A1693&gt;=Stimuli!$B$2,A1693&lt;=Stimuli!$C$2),Stimuli!$A$2,IF(AND(A1693&gt;=Stimuli!$B$3,A1693&lt;=Stimuli!$C$3),Stimuli!$A$3,IF(AND(A1693&gt;=Stimuli!$B$4,A1693&lt;=Stimuli!$C$4),Stimuli!$A$4,"")))</f>
        <v>01 Quiet baseline (60s)</v>
      </c>
      <c r="I1693" s="6" t="n">
        <f aca="false">(B1693-B1692)/((A1693-A1692)/1000)</f>
        <v>0.375091575091716</v>
      </c>
      <c r="J1693" s="6" t="n">
        <f aca="false">IF(OR(B1693&lt;Rules!$B$2,B1693&gt;Rules!$B$3,ABS(I1693)&gt;Rules!$B$4,OR(B1694&lt;Rules!$B$2,B1694&gt;Rules!$B$3,ABS(I1694)&gt;Rules!$B$4)),1,0)</f>
        <v>0</v>
      </c>
      <c r="K1693" s="6" t="str">
        <f aca="false">IF(F1693=1,COUNTIF($F$2:F1693,1),"")</f>
        <v/>
      </c>
    </row>
    <row r="1694" customFormat="false" ht="15" hidden="false" customHeight="false" outlineLevel="0" collapsed="false">
      <c r="A1694" s="6" t="n">
        <v>13409.743</v>
      </c>
      <c r="B1694" s="6" t="n">
        <v>1.76336996336996</v>
      </c>
      <c r="C1694" s="6" t="n">
        <v>80</v>
      </c>
      <c r="D1694" s="6" t="n">
        <v>-1</v>
      </c>
      <c r="E1694" s="6" t="n">
        <v>1.76923076923077</v>
      </c>
      <c r="F1694" s="6" t="n">
        <v>0</v>
      </c>
      <c r="G1694" s="6" t="n">
        <v>0</v>
      </c>
      <c r="H1694" s="6" t="str">
        <f aca="false">IF(AND(A1694&gt;=Stimuli!$B$2,A1694&lt;=Stimuli!$C$2),Stimuli!$A$2,IF(AND(A1694&gt;=Stimuli!$B$3,A1694&lt;=Stimuli!$C$3),Stimuli!$A$3,IF(AND(A1694&gt;=Stimuli!$B$4,A1694&lt;=Stimuli!$C$4),Stimuli!$A$4,"")))</f>
        <v>01 Quiet baseline (60s)</v>
      </c>
      <c r="I1694" s="6" t="n">
        <f aca="false">(B1694-B1693)/((A1694-A1693)/1000)</f>
        <v>-0.562637362637418</v>
      </c>
      <c r="J1694" s="6" t="n">
        <f aca="false">IF(OR(B1694&lt;Rules!$B$2,B1694&gt;Rules!$B$3,ABS(I1694)&gt;Rules!$B$4,OR(B1695&lt;Rules!$B$2,B1695&gt;Rules!$B$3,ABS(I1695)&gt;Rules!$B$4)),1,0)</f>
        <v>0</v>
      </c>
      <c r="K1694" s="6" t="str">
        <f aca="false">IF(F1694=1,COUNTIF($F$2:F1694,1),"")</f>
        <v/>
      </c>
    </row>
    <row r="1695" customFormat="false" ht="15" hidden="false" customHeight="false" outlineLevel="0" collapsed="false">
      <c r="A1695" s="6" t="n">
        <v>13417.5555</v>
      </c>
      <c r="B1695" s="6" t="n">
        <v>1.76776556776557</v>
      </c>
      <c r="C1695" s="6" t="n">
        <v>80</v>
      </c>
      <c r="D1695" s="6" t="n">
        <v>-1</v>
      </c>
      <c r="E1695" s="6" t="n">
        <v>1.76923076923077</v>
      </c>
      <c r="F1695" s="6" t="n">
        <v>0</v>
      </c>
      <c r="G1695" s="6" t="n">
        <v>0</v>
      </c>
      <c r="H1695" s="6" t="str">
        <f aca="false">IF(AND(A1695&gt;=Stimuli!$B$2,A1695&lt;=Stimuli!$C$2),Stimuli!$A$2,IF(AND(A1695&gt;=Stimuli!$B$3,A1695&lt;=Stimuli!$C$3),Stimuli!$A$3,IF(AND(A1695&gt;=Stimuli!$B$4,A1695&lt;=Stimuli!$C$4),Stimuli!$A$4,"")))</f>
        <v>01 Quiet baseline (60s)</v>
      </c>
      <c r="I1695" s="6" t="n">
        <f aca="false">(B1695-B1694)/((A1695-A1694)/1000)</f>
        <v>0.562637362637418</v>
      </c>
      <c r="J1695" s="6" t="n">
        <f aca="false">IF(OR(B1695&lt;Rules!$B$2,B1695&gt;Rules!$B$3,ABS(I1695)&gt;Rules!$B$4,OR(B1696&lt;Rules!$B$2,B1696&gt;Rules!$B$3,ABS(I1696)&gt;Rules!$B$4)),1,0)</f>
        <v>0</v>
      </c>
      <c r="K1695" s="6" t="str">
        <f aca="false">IF(F1695=1,COUNTIF($F$2:F1695,1),"")</f>
        <v/>
      </c>
    </row>
    <row r="1696" customFormat="false" ht="15" hidden="false" customHeight="false" outlineLevel="0" collapsed="false">
      <c r="A1696" s="6" t="n">
        <v>13425.368</v>
      </c>
      <c r="B1696" s="6" t="n">
        <v>1.76336996336996</v>
      </c>
      <c r="C1696" s="6" t="n">
        <v>80</v>
      </c>
      <c r="D1696" s="6" t="n">
        <v>-1</v>
      </c>
      <c r="E1696" s="6" t="n">
        <v>1.76923076923077</v>
      </c>
      <c r="F1696" s="6" t="n">
        <v>0</v>
      </c>
      <c r="G1696" s="6" t="n">
        <v>0</v>
      </c>
      <c r="H1696" s="6" t="str">
        <f aca="false">IF(AND(A1696&gt;=Stimuli!$B$2,A1696&lt;=Stimuli!$C$2),Stimuli!$A$2,IF(AND(A1696&gt;=Stimuli!$B$3,A1696&lt;=Stimuli!$C$3),Stimuli!$A$3,IF(AND(A1696&gt;=Stimuli!$B$4,A1696&lt;=Stimuli!$C$4),Stimuli!$A$4,"")))</f>
        <v>01 Quiet baseline (60s)</v>
      </c>
      <c r="I1696" s="6" t="n">
        <f aca="false">(B1696-B1695)/((A1696-A1695)/1000)</f>
        <v>-0.562637362637418</v>
      </c>
      <c r="J1696" s="6" t="n">
        <f aca="false">IF(OR(B1696&lt;Rules!$B$2,B1696&gt;Rules!$B$3,ABS(I1696)&gt;Rules!$B$4,OR(B1697&lt;Rules!$B$2,B1697&gt;Rules!$B$3,ABS(I1697)&gt;Rules!$B$4)),1,0)</f>
        <v>0</v>
      </c>
      <c r="K1696" s="6" t="str">
        <f aca="false">IF(F1696=1,COUNTIF($F$2:F1696,1),"")</f>
        <v/>
      </c>
    </row>
    <row r="1697" customFormat="false" ht="15" hidden="false" customHeight="false" outlineLevel="0" collapsed="false">
      <c r="A1697" s="6" t="n">
        <v>13433.1805</v>
      </c>
      <c r="B1697" s="6" t="n">
        <v>1.76923076923077</v>
      </c>
      <c r="C1697" s="6" t="n">
        <v>80</v>
      </c>
      <c r="D1697" s="6" t="n">
        <v>-1</v>
      </c>
      <c r="E1697" s="6" t="n">
        <v>1.76923076923077</v>
      </c>
      <c r="F1697" s="6" t="n">
        <v>0</v>
      </c>
      <c r="G1697" s="6" t="n">
        <v>0</v>
      </c>
      <c r="H1697" s="6" t="str">
        <f aca="false">IF(AND(A1697&gt;=Stimuli!$B$2,A1697&lt;=Stimuli!$C$2),Stimuli!$A$2,IF(AND(A1697&gt;=Stimuli!$B$3,A1697&lt;=Stimuli!$C$3),Stimuli!$A$3,IF(AND(A1697&gt;=Stimuli!$B$4,A1697&lt;=Stimuli!$C$4),Stimuli!$A$4,"")))</f>
        <v>01 Quiet baseline (60s)</v>
      </c>
      <c r="I1697" s="6" t="n">
        <f aca="false">(B1697-B1696)/((A1697-A1696)/1000)</f>
        <v>0.750183150183148</v>
      </c>
      <c r="J1697" s="6" t="n">
        <f aca="false">IF(OR(B1697&lt;Rules!$B$2,B1697&gt;Rules!$B$3,ABS(I1697)&gt;Rules!$B$4,OR(B1698&lt;Rules!$B$2,B1698&gt;Rules!$B$3,ABS(I1698)&gt;Rules!$B$4)),1,0)</f>
        <v>0</v>
      </c>
      <c r="K1697" s="6" t="str">
        <f aca="false">IF(F1697=1,COUNTIF($F$2:F1697,1),"")</f>
        <v/>
      </c>
    </row>
    <row r="1698" customFormat="false" ht="15" hidden="false" customHeight="false" outlineLevel="0" collapsed="false">
      <c r="A1698" s="6" t="n">
        <v>13440.993</v>
      </c>
      <c r="B1698" s="6" t="n">
        <v>1.76190476190476</v>
      </c>
      <c r="C1698" s="6" t="n">
        <v>80</v>
      </c>
      <c r="D1698" s="6" t="n">
        <v>-1</v>
      </c>
      <c r="E1698" s="6" t="n">
        <v>1.76923076923077</v>
      </c>
      <c r="F1698" s="6" t="n">
        <v>0</v>
      </c>
      <c r="G1698" s="6" t="n">
        <v>0</v>
      </c>
      <c r="H1698" s="6" t="str">
        <f aca="false">IF(AND(A1698&gt;=Stimuli!$B$2,A1698&lt;=Stimuli!$C$2),Stimuli!$A$2,IF(AND(A1698&gt;=Stimuli!$B$3,A1698&lt;=Stimuli!$C$3),Stimuli!$A$3,IF(AND(A1698&gt;=Stimuli!$B$4,A1698&lt;=Stimuli!$C$4),Stimuli!$A$4,"")))</f>
        <v>01 Quiet baseline (60s)</v>
      </c>
      <c r="I1698" s="6" t="n">
        <f aca="false">(B1698-B1697)/((A1698-A1697)/1000)</f>
        <v>-0.937728937728878</v>
      </c>
      <c r="J1698" s="6" t="n">
        <f aca="false">IF(OR(B1698&lt;Rules!$B$2,B1698&gt;Rules!$B$3,ABS(I1698)&gt;Rules!$B$4,OR(B1699&lt;Rules!$B$2,B1699&gt;Rules!$B$3,ABS(I1699)&gt;Rules!$B$4)),1,0)</f>
        <v>0</v>
      </c>
      <c r="K1698" s="6" t="str">
        <f aca="false">IF(F1698=1,COUNTIF($F$2:F1698,1),"")</f>
        <v/>
      </c>
    </row>
    <row r="1699" customFormat="false" ht="15" hidden="false" customHeight="false" outlineLevel="0" collapsed="false">
      <c r="A1699" s="6" t="n">
        <v>13448.8055</v>
      </c>
      <c r="B1699" s="6" t="n">
        <v>1.76923076923077</v>
      </c>
      <c r="C1699" s="6" t="n">
        <v>80</v>
      </c>
      <c r="D1699" s="6" t="n">
        <v>-1</v>
      </c>
      <c r="E1699" s="6" t="n">
        <v>1.76923076923077</v>
      </c>
      <c r="F1699" s="6" t="n">
        <v>0</v>
      </c>
      <c r="G1699" s="6" t="n">
        <v>0</v>
      </c>
      <c r="H1699" s="6" t="str">
        <f aca="false">IF(AND(A1699&gt;=Stimuli!$B$2,A1699&lt;=Stimuli!$C$2),Stimuli!$A$2,IF(AND(A1699&gt;=Stimuli!$B$3,A1699&lt;=Stimuli!$C$3),Stimuli!$A$3,IF(AND(A1699&gt;=Stimuli!$B$4,A1699&lt;=Stimuli!$C$4),Stimuli!$A$4,"")))</f>
        <v>01 Quiet baseline (60s)</v>
      </c>
      <c r="I1699" s="6" t="n">
        <f aca="false">(B1699-B1698)/((A1699-A1698)/1000)</f>
        <v>0.937728937728878</v>
      </c>
      <c r="J1699" s="6" t="n">
        <f aca="false">IF(OR(B1699&lt;Rules!$B$2,B1699&gt;Rules!$B$3,ABS(I1699)&gt;Rules!$B$4,OR(B1700&lt;Rules!$B$2,B1700&gt;Rules!$B$3,ABS(I1700)&gt;Rules!$B$4)),1,0)</f>
        <v>0</v>
      </c>
      <c r="K1699" s="6" t="str">
        <f aca="false">IF(F1699=1,COUNTIF($F$2:F1699,1),"")</f>
        <v/>
      </c>
    </row>
    <row r="1700" customFormat="false" ht="15" hidden="false" customHeight="false" outlineLevel="0" collapsed="false">
      <c r="A1700" s="6" t="n">
        <v>13456.618</v>
      </c>
      <c r="B1700" s="6" t="n">
        <v>1.76336996336996</v>
      </c>
      <c r="C1700" s="6" t="n">
        <v>80</v>
      </c>
      <c r="D1700" s="6" t="n">
        <v>-1</v>
      </c>
      <c r="E1700" s="6" t="n">
        <v>1.76923076923077</v>
      </c>
      <c r="F1700" s="6" t="n">
        <v>0</v>
      </c>
      <c r="G1700" s="6" t="n">
        <v>0</v>
      </c>
      <c r="H1700" s="6" t="str">
        <f aca="false">IF(AND(A1700&gt;=Stimuli!$B$2,A1700&lt;=Stimuli!$C$2),Stimuli!$A$2,IF(AND(A1700&gt;=Stimuli!$B$3,A1700&lt;=Stimuli!$C$3),Stimuli!$A$3,IF(AND(A1700&gt;=Stimuli!$B$4,A1700&lt;=Stimuli!$C$4),Stimuli!$A$4,"")))</f>
        <v>01 Quiet baseline (60s)</v>
      </c>
      <c r="I1700" s="6" t="n">
        <f aca="false">(B1700-B1699)/((A1700-A1699)/1000)</f>
        <v>-0.750183150183148</v>
      </c>
      <c r="J1700" s="6" t="n">
        <f aca="false">IF(OR(B1700&lt;Rules!$B$2,B1700&gt;Rules!$B$3,ABS(I1700)&gt;Rules!$B$4,OR(B1701&lt;Rules!$B$2,B1701&gt;Rules!$B$3,ABS(I1701)&gt;Rules!$B$4)),1,0)</f>
        <v>0</v>
      </c>
      <c r="K1700" s="6" t="str">
        <f aca="false">IF(F1700=1,COUNTIF($F$2:F1700,1),"")</f>
        <v/>
      </c>
    </row>
    <row r="1701" customFormat="false" ht="15" hidden="false" customHeight="false" outlineLevel="0" collapsed="false">
      <c r="A1701" s="6" t="n">
        <v>13464.4305</v>
      </c>
      <c r="B1701" s="6" t="n">
        <v>1.76923076923077</v>
      </c>
      <c r="C1701" s="6" t="n">
        <v>80</v>
      </c>
      <c r="D1701" s="6" t="n">
        <v>-1</v>
      </c>
      <c r="E1701" s="6" t="n">
        <v>1.76923076923077</v>
      </c>
      <c r="F1701" s="6" t="n">
        <v>0</v>
      </c>
      <c r="G1701" s="6" t="n">
        <v>0</v>
      </c>
      <c r="H1701" s="6" t="str">
        <f aca="false">IF(AND(A1701&gt;=Stimuli!$B$2,A1701&lt;=Stimuli!$C$2),Stimuli!$A$2,IF(AND(A1701&gt;=Stimuli!$B$3,A1701&lt;=Stimuli!$C$3),Stimuli!$A$3,IF(AND(A1701&gt;=Stimuli!$B$4,A1701&lt;=Stimuli!$C$4),Stimuli!$A$4,"")))</f>
        <v>01 Quiet baseline (60s)</v>
      </c>
      <c r="I1701" s="6" t="n">
        <f aca="false">(B1701-B1700)/((A1701-A1700)/1000)</f>
        <v>0.750183150183148</v>
      </c>
      <c r="J1701" s="6" t="n">
        <f aca="false">IF(OR(B1701&lt;Rules!$B$2,B1701&gt;Rules!$B$3,ABS(I1701)&gt;Rules!$B$4,OR(B1702&lt;Rules!$B$2,B1702&gt;Rules!$B$3,ABS(I1702)&gt;Rules!$B$4)),1,0)</f>
        <v>0</v>
      </c>
      <c r="K1701" s="6" t="str">
        <f aca="false">IF(F1701=1,COUNTIF($F$2:F1701,1),"")</f>
        <v/>
      </c>
    </row>
    <row r="1702" customFormat="false" ht="15" hidden="false" customHeight="false" outlineLevel="0" collapsed="false">
      <c r="A1702" s="6" t="n">
        <v>13472.243</v>
      </c>
      <c r="B1702" s="6" t="n">
        <v>1.76336996336996</v>
      </c>
      <c r="C1702" s="6" t="n">
        <v>80</v>
      </c>
      <c r="D1702" s="6" t="n">
        <v>-1</v>
      </c>
      <c r="E1702" s="6" t="n">
        <v>1.76923076923077</v>
      </c>
      <c r="F1702" s="6" t="n">
        <v>0</v>
      </c>
      <c r="G1702" s="6" t="n">
        <v>0</v>
      </c>
      <c r="H1702" s="6" t="str">
        <f aca="false">IF(AND(A1702&gt;=Stimuli!$B$2,A1702&lt;=Stimuli!$C$2),Stimuli!$A$2,IF(AND(A1702&gt;=Stimuli!$B$3,A1702&lt;=Stimuli!$C$3),Stimuli!$A$3,IF(AND(A1702&gt;=Stimuli!$B$4,A1702&lt;=Stimuli!$C$4),Stimuli!$A$4,"")))</f>
        <v>01 Quiet baseline (60s)</v>
      </c>
      <c r="I1702" s="6" t="n">
        <f aca="false">(B1702-B1701)/((A1702-A1701)/1000)</f>
        <v>-0.750183150183148</v>
      </c>
      <c r="J1702" s="6" t="n">
        <f aca="false">IF(OR(B1702&lt;Rules!$B$2,B1702&gt;Rules!$B$3,ABS(I1702)&gt;Rules!$B$4,OR(B1703&lt;Rules!$B$2,B1703&gt;Rules!$B$3,ABS(I1703)&gt;Rules!$B$4)),1,0)</f>
        <v>0</v>
      </c>
      <c r="K1702" s="6" t="str">
        <f aca="false">IF(F1702=1,COUNTIF($F$2:F1702,1),"")</f>
        <v/>
      </c>
    </row>
    <row r="1703" customFormat="false" ht="15" hidden="false" customHeight="false" outlineLevel="0" collapsed="false">
      <c r="A1703" s="6" t="n">
        <v>13480.0555</v>
      </c>
      <c r="B1703" s="6" t="n">
        <v>1.76776556776557</v>
      </c>
      <c r="C1703" s="6" t="n">
        <v>80</v>
      </c>
      <c r="D1703" s="6" t="n">
        <v>-1</v>
      </c>
      <c r="E1703" s="6" t="n">
        <v>1.76923076923077</v>
      </c>
      <c r="F1703" s="6" t="n">
        <v>0</v>
      </c>
      <c r="G1703" s="6" t="n">
        <v>0</v>
      </c>
      <c r="H1703" s="6" t="str">
        <f aca="false">IF(AND(A1703&gt;=Stimuli!$B$2,A1703&lt;=Stimuli!$C$2),Stimuli!$A$2,IF(AND(A1703&gt;=Stimuli!$B$3,A1703&lt;=Stimuli!$C$3),Stimuli!$A$3,IF(AND(A1703&gt;=Stimuli!$B$4,A1703&lt;=Stimuli!$C$4),Stimuli!$A$4,"")))</f>
        <v>01 Quiet baseline (60s)</v>
      </c>
      <c r="I1703" s="6" t="n">
        <f aca="false">(B1703-B1702)/((A1703-A1702)/1000)</f>
        <v>0.562637362637418</v>
      </c>
      <c r="J1703" s="6" t="n">
        <f aca="false">IF(OR(B1703&lt;Rules!$B$2,B1703&gt;Rules!$B$3,ABS(I1703)&gt;Rules!$B$4,OR(B1704&lt;Rules!$B$2,B1704&gt;Rules!$B$3,ABS(I1704)&gt;Rules!$B$4)),1,0)</f>
        <v>0</v>
      </c>
      <c r="K1703" s="6" t="str">
        <f aca="false">IF(F1703=1,COUNTIF($F$2:F1703,1),"")</f>
        <v/>
      </c>
    </row>
    <row r="1704" customFormat="false" ht="15" hidden="false" customHeight="false" outlineLevel="0" collapsed="false">
      <c r="A1704" s="6" t="n">
        <v>13487.868</v>
      </c>
      <c r="B1704" s="6" t="n">
        <v>1.76336996336996</v>
      </c>
      <c r="C1704" s="6" t="n">
        <v>80</v>
      </c>
      <c r="D1704" s="6" t="n">
        <v>-1</v>
      </c>
      <c r="E1704" s="6" t="n">
        <v>1.76923076923077</v>
      </c>
      <c r="F1704" s="6" t="n">
        <v>0</v>
      </c>
      <c r="G1704" s="6" t="n">
        <v>0</v>
      </c>
      <c r="H1704" s="6" t="str">
        <f aca="false">IF(AND(A1704&gt;=Stimuli!$B$2,A1704&lt;=Stimuli!$C$2),Stimuli!$A$2,IF(AND(A1704&gt;=Stimuli!$B$3,A1704&lt;=Stimuli!$C$3),Stimuli!$A$3,IF(AND(A1704&gt;=Stimuli!$B$4,A1704&lt;=Stimuli!$C$4),Stimuli!$A$4,"")))</f>
        <v>01 Quiet baseline (60s)</v>
      </c>
      <c r="I1704" s="6" t="n">
        <f aca="false">(B1704-B1703)/((A1704-A1703)/1000)</f>
        <v>-0.562637362637418</v>
      </c>
      <c r="J1704" s="6" t="n">
        <f aca="false">IF(OR(B1704&lt;Rules!$B$2,B1704&gt;Rules!$B$3,ABS(I1704)&gt;Rules!$B$4,OR(B1705&lt;Rules!$B$2,B1705&gt;Rules!$B$3,ABS(I1705)&gt;Rules!$B$4)),1,0)</f>
        <v>0</v>
      </c>
      <c r="K1704" s="6" t="str">
        <f aca="false">IF(F1704=1,COUNTIF($F$2:F1704,1),"")</f>
        <v/>
      </c>
    </row>
    <row r="1705" customFormat="false" ht="15" hidden="false" customHeight="false" outlineLevel="0" collapsed="false">
      <c r="A1705" s="6" t="n">
        <v>13495.6805</v>
      </c>
      <c r="B1705" s="6" t="n">
        <v>1.76630036630037</v>
      </c>
      <c r="C1705" s="6" t="n">
        <v>80</v>
      </c>
      <c r="D1705" s="6" t="n">
        <v>-1</v>
      </c>
      <c r="E1705" s="6" t="n">
        <v>1.76923076923077</v>
      </c>
      <c r="F1705" s="6" t="n">
        <v>0</v>
      </c>
      <c r="G1705" s="6" t="n">
        <v>0</v>
      </c>
      <c r="H1705" s="6" t="str">
        <f aca="false">IF(AND(A1705&gt;=Stimuli!$B$2,A1705&lt;=Stimuli!$C$2),Stimuli!$A$2,IF(AND(A1705&gt;=Stimuli!$B$3,A1705&lt;=Stimuli!$C$3),Stimuli!$A$3,IF(AND(A1705&gt;=Stimuli!$B$4,A1705&lt;=Stimuli!$C$4),Stimuli!$A$4,"")))</f>
        <v>01 Quiet baseline (60s)</v>
      </c>
      <c r="I1705" s="6" t="n">
        <f aca="false">(B1705-B1704)/((A1705-A1704)/1000)</f>
        <v>0.375091575091574</v>
      </c>
      <c r="J1705" s="6" t="n">
        <f aca="false">IF(OR(B1705&lt;Rules!$B$2,B1705&gt;Rules!$B$3,ABS(I1705)&gt;Rules!$B$4,OR(B1706&lt;Rules!$B$2,B1706&gt;Rules!$B$3,ABS(I1706)&gt;Rules!$B$4)),1,0)</f>
        <v>0</v>
      </c>
      <c r="K1705" s="6" t="str">
        <f aca="false">IF(F1705=1,COUNTIF($F$2:F1705,1),"")</f>
        <v/>
      </c>
    </row>
    <row r="1706" customFormat="false" ht="15" hidden="false" customHeight="false" outlineLevel="0" collapsed="false">
      <c r="A1706" s="6" t="n">
        <v>13503.493</v>
      </c>
      <c r="B1706" s="6" t="n">
        <v>1.76630036630037</v>
      </c>
      <c r="C1706" s="6" t="n">
        <v>80</v>
      </c>
      <c r="D1706" s="6" t="n">
        <v>-1</v>
      </c>
      <c r="E1706" s="6" t="n">
        <v>1.76923076923077</v>
      </c>
      <c r="F1706" s="6" t="n">
        <v>0</v>
      </c>
      <c r="G1706" s="6" t="n">
        <v>0</v>
      </c>
      <c r="H1706" s="6" t="str">
        <f aca="false">IF(AND(A1706&gt;=Stimuli!$B$2,A1706&lt;=Stimuli!$C$2),Stimuli!$A$2,IF(AND(A1706&gt;=Stimuli!$B$3,A1706&lt;=Stimuli!$C$3),Stimuli!$A$3,IF(AND(A1706&gt;=Stimuli!$B$4,A1706&lt;=Stimuli!$C$4),Stimuli!$A$4,"")))</f>
        <v>01 Quiet baseline (60s)</v>
      </c>
      <c r="I1706" s="6" t="n">
        <f aca="false">(B1706-B1705)/((A1706-A1705)/1000)</f>
        <v>0</v>
      </c>
      <c r="J1706" s="6" t="n">
        <f aca="false">IF(OR(B1706&lt;Rules!$B$2,B1706&gt;Rules!$B$3,ABS(I1706)&gt;Rules!$B$4,OR(B1707&lt;Rules!$B$2,B1707&gt;Rules!$B$3,ABS(I1707)&gt;Rules!$B$4)),1,0)</f>
        <v>0</v>
      </c>
      <c r="K1706" s="6" t="str">
        <f aca="false">IF(F1706=1,COUNTIF($F$2:F1706,1),"")</f>
        <v/>
      </c>
    </row>
    <row r="1707" customFormat="false" ht="15" hidden="false" customHeight="false" outlineLevel="0" collapsed="false">
      <c r="A1707" s="6" t="n">
        <v>13511.3055</v>
      </c>
      <c r="B1707" s="6" t="n">
        <v>1.76630036630037</v>
      </c>
      <c r="C1707" s="6" t="n">
        <v>80</v>
      </c>
      <c r="D1707" s="6" t="n">
        <v>-1</v>
      </c>
      <c r="E1707" s="6" t="n">
        <v>1.76923076923077</v>
      </c>
      <c r="F1707" s="6" t="n">
        <v>0</v>
      </c>
      <c r="G1707" s="6" t="n">
        <v>0</v>
      </c>
      <c r="H1707" s="6" t="str">
        <f aca="false">IF(AND(A1707&gt;=Stimuli!$B$2,A1707&lt;=Stimuli!$C$2),Stimuli!$A$2,IF(AND(A1707&gt;=Stimuli!$B$3,A1707&lt;=Stimuli!$C$3),Stimuli!$A$3,IF(AND(A1707&gt;=Stimuli!$B$4,A1707&lt;=Stimuli!$C$4),Stimuli!$A$4,"")))</f>
        <v>01 Quiet baseline (60s)</v>
      </c>
      <c r="I1707" s="6" t="n">
        <f aca="false">(B1707-B1706)/((A1707-A1706)/1000)</f>
        <v>0</v>
      </c>
      <c r="J1707" s="6" t="n">
        <f aca="false">IF(OR(B1707&lt;Rules!$B$2,B1707&gt;Rules!$B$3,ABS(I1707)&gt;Rules!$B$4,OR(B1708&lt;Rules!$B$2,B1708&gt;Rules!$B$3,ABS(I1708)&gt;Rules!$B$4)),1,0)</f>
        <v>0</v>
      </c>
      <c r="K1707" s="6" t="str">
        <f aca="false">IF(F1707=1,COUNTIF($F$2:F1707,1),"")</f>
        <v/>
      </c>
    </row>
    <row r="1708" customFormat="false" ht="15" hidden="false" customHeight="false" outlineLevel="0" collapsed="false">
      <c r="A1708" s="6" t="n">
        <v>13519.118</v>
      </c>
      <c r="B1708" s="6" t="n">
        <v>1.76776556776557</v>
      </c>
      <c r="C1708" s="6" t="n">
        <v>80</v>
      </c>
      <c r="D1708" s="6" t="n">
        <v>-1</v>
      </c>
      <c r="E1708" s="6" t="n">
        <v>1.76923076923077</v>
      </c>
      <c r="F1708" s="6" t="n">
        <v>0</v>
      </c>
      <c r="G1708" s="6" t="n">
        <v>0</v>
      </c>
      <c r="H1708" s="6" t="str">
        <f aca="false">IF(AND(A1708&gt;=Stimuli!$B$2,A1708&lt;=Stimuli!$C$2),Stimuli!$A$2,IF(AND(A1708&gt;=Stimuli!$B$3,A1708&lt;=Stimuli!$C$3),Stimuli!$A$3,IF(AND(A1708&gt;=Stimuli!$B$4,A1708&lt;=Stimuli!$C$4),Stimuli!$A$4,"")))</f>
        <v>01 Quiet baseline (60s)</v>
      </c>
      <c r="I1708" s="6" t="n">
        <f aca="false">(B1708-B1707)/((A1708-A1707)/1000)</f>
        <v>0.187545787545844</v>
      </c>
      <c r="J1708" s="6" t="n">
        <f aca="false">IF(OR(B1708&lt;Rules!$B$2,B1708&gt;Rules!$B$3,ABS(I1708)&gt;Rules!$B$4,OR(B1709&lt;Rules!$B$2,B1709&gt;Rules!$B$3,ABS(I1709)&gt;Rules!$B$4)),1,0)</f>
        <v>0</v>
      </c>
      <c r="K1708" s="6" t="str">
        <f aca="false">IF(F1708=1,COUNTIF($F$2:F1708,1),"")</f>
        <v/>
      </c>
    </row>
    <row r="1709" customFormat="false" ht="15" hidden="false" customHeight="false" outlineLevel="0" collapsed="false">
      <c r="A1709" s="6" t="n">
        <v>13526.9305</v>
      </c>
      <c r="B1709" s="6" t="n">
        <v>1.76630036630037</v>
      </c>
      <c r="C1709" s="6" t="n">
        <v>80</v>
      </c>
      <c r="D1709" s="6" t="n">
        <v>-1</v>
      </c>
      <c r="E1709" s="6" t="n">
        <v>1.76923076923077</v>
      </c>
      <c r="F1709" s="6" t="n">
        <v>0</v>
      </c>
      <c r="G1709" s="6" t="n">
        <v>0</v>
      </c>
      <c r="H1709" s="6" t="str">
        <f aca="false">IF(AND(A1709&gt;=Stimuli!$B$2,A1709&lt;=Stimuli!$C$2),Stimuli!$A$2,IF(AND(A1709&gt;=Stimuli!$B$3,A1709&lt;=Stimuli!$C$3),Stimuli!$A$3,IF(AND(A1709&gt;=Stimuli!$B$4,A1709&lt;=Stimuli!$C$4),Stimuli!$A$4,"")))</f>
        <v>01 Quiet baseline (60s)</v>
      </c>
      <c r="I1709" s="6" t="n">
        <f aca="false">(B1709-B1708)/((A1709-A1708)/1000)</f>
        <v>-0.187545787545844</v>
      </c>
      <c r="J1709" s="6" t="n">
        <f aca="false">IF(OR(B1709&lt;Rules!$B$2,B1709&gt;Rules!$B$3,ABS(I1709)&gt;Rules!$B$4,OR(B1710&lt;Rules!$B$2,B1710&gt;Rules!$B$3,ABS(I1710)&gt;Rules!$B$4)),1,0)</f>
        <v>0</v>
      </c>
      <c r="K1709" s="6" t="str">
        <f aca="false">IF(F1709=1,COUNTIF($F$2:F1709,1),"")</f>
        <v/>
      </c>
    </row>
    <row r="1710" customFormat="false" ht="15" hidden="false" customHeight="false" outlineLevel="0" collapsed="false">
      <c r="A1710" s="6" t="n">
        <v>13534.743</v>
      </c>
      <c r="B1710" s="6" t="n">
        <v>1.76923076923077</v>
      </c>
      <c r="C1710" s="6" t="n">
        <v>80</v>
      </c>
      <c r="D1710" s="6" t="n">
        <v>-1</v>
      </c>
      <c r="E1710" s="6" t="n">
        <v>1.76776556776557</v>
      </c>
      <c r="F1710" s="6" t="n">
        <v>0</v>
      </c>
      <c r="G1710" s="6" t="n">
        <v>0</v>
      </c>
      <c r="H1710" s="6" t="str">
        <f aca="false">IF(AND(A1710&gt;=Stimuli!$B$2,A1710&lt;=Stimuli!$C$2),Stimuli!$A$2,IF(AND(A1710&gt;=Stimuli!$B$3,A1710&lt;=Stimuli!$C$3),Stimuli!$A$3,IF(AND(A1710&gt;=Stimuli!$B$4,A1710&lt;=Stimuli!$C$4),Stimuli!$A$4,"")))</f>
        <v>01 Quiet baseline (60s)</v>
      </c>
      <c r="I1710" s="6" t="n">
        <f aca="false">(B1710-B1709)/((A1710-A1709)/1000)</f>
        <v>0.375091575091574</v>
      </c>
      <c r="J1710" s="6" t="n">
        <f aca="false">IF(OR(B1710&lt;Rules!$B$2,B1710&gt;Rules!$B$3,ABS(I1710)&gt;Rules!$B$4,OR(B1711&lt;Rules!$B$2,B1711&gt;Rules!$B$3,ABS(I1711)&gt;Rules!$B$4)),1,0)</f>
        <v>0</v>
      </c>
      <c r="K1710" s="6" t="str">
        <f aca="false">IF(F1710=1,COUNTIF($F$2:F1710,1),"")</f>
        <v/>
      </c>
    </row>
    <row r="1711" customFormat="false" ht="15" hidden="false" customHeight="false" outlineLevel="0" collapsed="false">
      <c r="A1711" s="6" t="n">
        <v>13542.5555</v>
      </c>
      <c r="B1711" s="6" t="n">
        <v>1.76483516483516</v>
      </c>
      <c r="C1711" s="6" t="n">
        <v>80</v>
      </c>
      <c r="D1711" s="6" t="n">
        <v>-1</v>
      </c>
      <c r="E1711" s="6" t="n">
        <v>1.76776556776557</v>
      </c>
      <c r="F1711" s="6" t="n">
        <v>0</v>
      </c>
      <c r="G1711" s="6" t="n">
        <v>0</v>
      </c>
      <c r="H1711" s="6" t="str">
        <f aca="false">IF(AND(A1711&gt;=Stimuli!$B$2,A1711&lt;=Stimuli!$C$2),Stimuli!$A$2,IF(AND(A1711&gt;=Stimuli!$B$3,A1711&lt;=Stimuli!$C$3),Stimuli!$A$3,IF(AND(A1711&gt;=Stimuli!$B$4,A1711&lt;=Stimuli!$C$4),Stimuli!$A$4,"")))</f>
        <v>01 Quiet baseline (60s)</v>
      </c>
      <c r="I1711" s="6" t="n">
        <f aca="false">(B1711-B1710)/((A1711-A1710)/1000)</f>
        <v>-0.562637362637446</v>
      </c>
      <c r="J1711" s="6" t="n">
        <f aca="false">IF(OR(B1711&lt;Rules!$B$2,B1711&gt;Rules!$B$3,ABS(I1711)&gt;Rules!$B$4,OR(B1712&lt;Rules!$B$2,B1712&gt;Rules!$B$3,ABS(I1712)&gt;Rules!$B$4)),1,0)</f>
        <v>0</v>
      </c>
      <c r="K1711" s="6" t="str">
        <f aca="false">IF(F1711=1,COUNTIF($F$2:F1711,1),"")</f>
        <v/>
      </c>
    </row>
    <row r="1712" customFormat="false" ht="15" hidden="false" customHeight="false" outlineLevel="0" collapsed="false">
      <c r="A1712" s="6" t="n">
        <v>13550.368</v>
      </c>
      <c r="B1712" s="6" t="n">
        <v>1.77069597069597</v>
      </c>
      <c r="C1712" s="6" t="n">
        <v>80</v>
      </c>
      <c r="D1712" s="6" t="n">
        <v>-1</v>
      </c>
      <c r="E1712" s="6" t="n">
        <v>1.76776556776557</v>
      </c>
      <c r="F1712" s="6" t="n">
        <v>0</v>
      </c>
      <c r="G1712" s="6" t="n">
        <v>0</v>
      </c>
      <c r="H1712" s="6" t="str">
        <f aca="false">IF(AND(A1712&gt;=Stimuli!$B$2,A1712&lt;=Stimuli!$C$2),Stimuli!$A$2,IF(AND(A1712&gt;=Stimuli!$B$3,A1712&lt;=Stimuli!$C$3),Stimuli!$A$3,IF(AND(A1712&gt;=Stimuli!$B$4,A1712&lt;=Stimuli!$C$4),Stimuli!$A$4,"")))</f>
        <v>01 Quiet baseline (60s)</v>
      </c>
      <c r="I1712" s="6" t="n">
        <f aca="false">(B1712-B1711)/((A1712-A1711)/1000)</f>
        <v>0.750183150183318</v>
      </c>
      <c r="J1712" s="6" t="n">
        <f aca="false">IF(OR(B1712&lt;Rules!$B$2,B1712&gt;Rules!$B$3,ABS(I1712)&gt;Rules!$B$4,OR(B1713&lt;Rules!$B$2,B1713&gt;Rules!$B$3,ABS(I1713)&gt;Rules!$B$4)),1,0)</f>
        <v>0</v>
      </c>
      <c r="K1712" s="6" t="str">
        <f aca="false">IF(F1712=1,COUNTIF($F$2:F1712,1),"")</f>
        <v/>
      </c>
    </row>
    <row r="1713" customFormat="false" ht="15" hidden="false" customHeight="false" outlineLevel="0" collapsed="false">
      <c r="A1713" s="6" t="n">
        <v>13558.1805</v>
      </c>
      <c r="B1713" s="6" t="n">
        <v>1.76336996336996</v>
      </c>
      <c r="C1713" s="6" t="n">
        <v>80</v>
      </c>
      <c r="D1713" s="6" t="n">
        <v>-1</v>
      </c>
      <c r="E1713" s="6" t="n">
        <v>1.76776556776557</v>
      </c>
      <c r="F1713" s="6" t="n">
        <v>0</v>
      </c>
      <c r="G1713" s="6" t="n">
        <v>0</v>
      </c>
      <c r="H1713" s="6" t="str">
        <f aca="false">IF(AND(A1713&gt;=Stimuli!$B$2,A1713&lt;=Stimuli!$C$2),Stimuli!$A$2,IF(AND(A1713&gt;=Stimuli!$B$3,A1713&lt;=Stimuli!$C$3),Stimuli!$A$3,IF(AND(A1713&gt;=Stimuli!$B$4,A1713&lt;=Stimuli!$C$4),Stimuli!$A$4,"")))</f>
        <v>01 Quiet baseline (60s)</v>
      </c>
      <c r="I1713" s="6" t="n">
        <f aca="false">(B1713-B1712)/((A1713-A1712)/1000)</f>
        <v>-0.93772893772902</v>
      </c>
      <c r="J1713" s="6" t="n">
        <f aca="false">IF(OR(B1713&lt;Rules!$B$2,B1713&gt;Rules!$B$3,ABS(I1713)&gt;Rules!$B$4,OR(B1714&lt;Rules!$B$2,B1714&gt;Rules!$B$3,ABS(I1714)&gt;Rules!$B$4)),1,0)</f>
        <v>0</v>
      </c>
      <c r="K1713" s="6" t="str">
        <f aca="false">IF(F1713=1,COUNTIF($F$2:F1713,1),"")</f>
        <v/>
      </c>
    </row>
    <row r="1714" customFormat="false" ht="15" hidden="false" customHeight="false" outlineLevel="0" collapsed="false">
      <c r="A1714" s="6" t="n">
        <v>13565.993</v>
      </c>
      <c r="B1714" s="6" t="n">
        <v>1.77069597069597</v>
      </c>
      <c r="C1714" s="6" t="n">
        <v>80</v>
      </c>
      <c r="D1714" s="6" t="n">
        <v>-1</v>
      </c>
      <c r="E1714" s="6" t="n">
        <v>1.76776556776557</v>
      </c>
      <c r="F1714" s="6" t="n">
        <v>0</v>
      </c>
      <c r="G1714" s="6" t="n">
        <v>0</v>
      </c>
      <c r="H1714" s="6" t="str">
        <f aca="false">IF(AND(A1714&gt;=Stimuli!$B$2,A1714&lt;=Stimuli!$C$2),Stimuli!$A$2,IF(AND(A1714&gt;=Stimuli!$B$3,A1714&lt;=Stimuli!$C$3),Stimuli!$A$3,IF(AND(A1714&gt;=Stimuli!$B$4,A1714&lt;=Stimuli!$C$4),Stimuli!$A$4,"")))</f>
        <v>01 Quiet baseline (60s)</v>
      </c>
      <c r="I1714" s="6" t="n">
        <f aca="false">(B1714-B1713)/((A1714-A1713)/1000)</f>
        <v>0.93772893772902</v>
      </c>
      <c r="J1714" s="6" t="n">
        <f aca="false">IF(OR(B1714&lt;Rules!$B$2,B1714&gt;Rules!$B$3,ABS(I1714)&gt;Rules!$B$4,OR(B1715&lt;Rules!$B$2,B1715&gt;Rules!$B$3,ABS(I1715)&gt;Rules!$B$4)),1,0)</f>
        <v>0</v>
      </c>
      <c r="K1714" s="6" t="str">
        <f aca="false">IF(F1714=1,COUNTIF($F$2:F1714,1),"")</f>
        <v/>
      </c>
    </row>
    <row r="1715" customFormat="false" ht="15" hidden="false" customHeight="false" outlineLevel="0" collapsed="false">
      <c r="A1715" s="6" t="n">
        <v>13573.8055</v>
      </c>
      <c r="B1715" s="6" t="n">
        <v>1.76336996336996</v>
      </c>
      <c r="C1715" s="6" t="n">
        <v>80</v>
      </c>
      <c r="D1715" s="6" t="n">
        <v>-1</v>
      </c>
      <c r="E1715" s="6" t="n">
        <v>1.76776556776557</v>
      </c>
      <c r="F1715" s="6" t="n">
        <v>0</v>
      </c>
      <c r="G1715" s="6" t="n">
        <v>0</v>
      </c>
      <c r="H1715" s="6" t="str">
        <f aca="false">IF(AND(A1715&gt;=Stimuli!$B$2,A1715&lt;=Stimuli!$C$2),Stimuli!$A$2,IF(AND(A1715&gt;=Stimuli!$B$3,A1715&lt;=Stimuli!$C$3),Stimuli!$A$3,IF(AND(A1715&gt;=Stimuli!$B$4,A1715&lt;=Stimuli!$C$4),Stimuli!$A$4,"")))</f>
        <v>01 Quiet baseline (60s)</v>
      </c>
      <c r="I1715" s="6" t="n">
        <f aca="false">(B1715-B1714)/((A1715-A1714)/1000)</f>
        <v>-0.93772893772902</v>
      </c>
      <c r="J1715" s="6" t="n">
        <f aca="false">IF(OR(B1715&lt;Rules!$B$2,B1715&gt;Rules!$B$3,ABS(I1715)&gt;Rules!$B$4,OR(B1716&lt;Rules!$B$2,B1716&gt;Rules!$B$3,ABS(I1716)&gt;Rules!$B$4)),1,0)</f>
        <v>0</v>
      </c>
      <c r="K1715" s="6" t="str">
        <f aca="false">IF(F1715=1,COUNTIF($F$2:F1715,1),"")</f>
        <v/>
      </c>
    </row>
    <row r="1716" customFormat="false" ht="15" hidden="false" customHeight="false" outlineLevel="0" collapsed="false">
      <c r="A1716" s="6" t="n">
        <v>13581.618</v>
      </c>
      <c r="B1716" s="6" t="n">
        <v>1.77069597069597</v>
      </c>
      <c r="C1716" s="6" t="n">
        <v>80</v>
      </c>
      <c r="D1716" s="6" t="n">
        <v>-1</v>
      </c>
      <c r="E1716" s="6" t="n">
        <v>1.76776556776557</v>
      </c>
      <c r="F1716" s="6" t="n">
        <v>0</v>
      </c>
      <c r="G1716" s="6" t="n">
        <v>0</v>
      </c>
      <c r="H1716" s="6" t="str">
        <f aca="false">IF(AND(A1716&gt;=Stimuli!$B$2,A1716&lt;=Stimuli!$C$2),Stimuli!$A$2,IF(AND(A1716&gt;=Stimuli!$B$3,A1716&lt;=Stimuli!$C$3),Stimuli!$A$3,IF(AND(A1716&gt;=Stimuli!$B$4,A1716&lt;=Stimuli!$C$4),Stimuli!$A$4,"")))</f>
        <v>01 Quiet baseline (60s)</v>
      </c>
      <c r="I1716" s="6" t="n">
        <f aca="false">(B1716-B1715)/((A1716-A1715)/1000)</f>
        <v>0.93772893772902</v>
      </c>
      <c r="J1716" s="6" t="n">
        <f aca="false">IF(OR(B1716&lt;Rules!$B$2,B1716&gt;Rules!$B$3,ABS(I1716)&gt;Rules!$B$4,OR(B1717&lt;Rules!$B$2,B1717&gt;Rules!$B$3,ABS(I1717)&gt;Rules!$B$4)),1,0)</f>
        <v>0</v>
      </c>
      <c r="K1716" s="6" t="str">
        <f aca="false">IF(F1716=1,COUNTIF($F$2:F1716,1),"")</f>
        <v/>
      </c>
    </row>
    <row r="1717" customFormat="false" ht="15" hidden="false" customHeight="false" outlineLevel="0" collapsed="false">
      <c r="A1717" s="6" t="n">
        <v>13589.4305</v>
      </c>
      <c r="B1717" s="6" t="n">
        <v>1.76336996336996</v>
      </c>
      <c r="C1717" s="6" t="n">
        <v>80</v>
      </c>
      <c r="D1717" s="6" t="n">
        <v>-1</v>
      </c>
      <c r="E1717" s="6" t="n">
        <v>1.76776556776557</v>
      </c>
      <c r="F1717" s="6" t="n">
        <v>0</v>
      </c>
      <c r="G1717" s="6" t="n">
        <v>0</v>
      </c>
      <c r="H1717" s="6" t="str">
        <f aca="false">IF(AND(A1717&gt;=Stimuli!$B$2,A1717&lt;=Stimuli!$C$2),Stimuli!$A$2,IF(AND(A1717&gt;=Stimuli!$B$3,A1717&lt;=Stimuli!$C$3),Stimuli!$A$3,IF(AND(A1717&gt;=Stimuli!$B$4,A1717&lt;=Stimuli!$C$4),Stimuli!$A$4,"")))</f>
        <v>01 Quiet baseline (60s)</v>
      </c>
      <c r="I1717" s="6" t="n">
        <f aca="false">(B1717-B1716)/((A1717-A1716)/1000)</f>
        <v>-0.93772893772902</v>
      </c>
      <c r="J1717" s="6" t="n">
        <f aca="false">IF(OR(B1717&lt;Rules!$B$2,B1717&gt;Rules!$B$3,ABS(I1717)&gt;Rules!$B$4,OR(B1718&lt;Rules!$B$2,B1718&gt;Rules!$B$3,ABS(I1718)&gt;Rules!$B$4)),1,0)</f>
        <v>0</v>
      </c>
      <c r="K1717" s="6" t="str">
        <f aca="false">IF(F1717=1,COUNTIF($F$2:F1717,1),"")</f>
        <v/>
      </c>
    </row>
    <row r="1718" customFormat="false" ht="15" hidden="false" customHeight="false" outlineLevel="0" collapsed="false">
      <c r="A1718" s="6" t="n">
        <v>13597.243</v>
      </c>
      <c r="B1718" s="6" t="n">
        <v>1.76923076923077</v>
      </c>
      <c r="C1718" s="6" t="n">
        <v>80</v>
      </c>
      <c r="D1718" s="6" t="n">
        <v>-1</v>
      </c>
      <c r="E1718" s="6" t="n">
        <v>1.76776556776557</v>
      </c>
      <c r="F1718" s="6" t="n">
        <v>0</v>
      </c>
      <c r="G1718" s="6" t="n">
        <v>0</v>
      </c>
      <c r="H1718" s="6" t="str">
        <f aca="false">IF(AND(A1718&gt;=Stimuli!$B$2,A1718&lt;=Stimuli!$C$2),Stimuli!$A$2,IF(AND(A1718&gt;=Stimuli!$B$3,A1718&lt;=Stimuli!$C$3),Stimuli!$A$3,IF(AND(A1718&gt;=Stimuli!$B$4,A1718&lt;=Stimuli!$C$4),Stimuli!$A$4,"")))</f>
        <v>01 Quiet baseline (60s)</v>
      </c>
      <c r="I1718" s="6" t="n">
        <f aca="false">(B1718-B1717)/((A1718-A1717)/1000)</f>
        <v>0.750183150183148</v>
      </c>
      <c r="J1718" s="6" t="n">
        <f aca="false">IF(OR(B1718&lt;Rules!$B$2,B1718&gt;Rules!$B$3,ABS(I1718)&gt;Rules!$B$4,OR(B1719&lt;Rules!$B$2,B1719&gt;Rules!$B$3,ABS(I1719)&gt;Rules!$B$4)),1,0)</f>
        <v>0</v>
      </c>
      <c r="K1718" s="6" t="str">
        <f aca="false">IF(F1718=1,COUNTIF($F$2:F1718,1),"")</f>
        <v/>
      </c>
    </row>
    <row r="1719" customFormat="false" ht="15" hidden="false" customHeight="false" outlineLevel="0" collapsed="false">
      <c r="A1719" s="6" t="n">
        <v>13605.0555</v>
      </c>
      <c r="B1719" s="6" t="n">
        <v>1.76483516483516</v>
      </c>
      <c r="C1719" s="6" t="n">
        <v>80</v>
      </c>
      <c r="D1719" s="6" t="n">
        <v>-1</v>
      </c>
      <c r="E1719" s="6" t="n">
        <v>1.76776556776557</v>
      </c>
      <c r="F1719" s="6" t="n">
        <v>0</v>
      </c>
      <c r="G1719" s="6" t="n">
        <v>0</v>
      </c>
      <c r="H1719" s="6" t="str">
        <f aca="false">IF(AND(A1719&gt;=Stimuli!$B$2,A1719&lt;=Stimuli!$C$2),Stimuli!$A$2,IF(AND(A1719&gt;=Stimuli!$B$3,A1719&lt;=Stimuli!$C$3),Stimuli!$A$3,IF(AND(A1719&gt;=Stimuli!$B$4,A1719&lt;=Stimuli!$C$4),Stimuli!$A$4,"")))</f>
        <v>01 Quiet baseline (60s)</v>
      </c>
      <c r="I1719" s="6" t="n">
        <f aca="false">(B1719-B1718)/((A1719-A1718)/1000)</f>
        <v>-0.562637362637446</v>
      </c>
      <c r="J1719" s="6" t="n">
        <f aca="false">IF(OR(B1719&lt;Rules!$B$2,B1719&gt;Rules!$B$3,ABS(I1719)&gt;Rules!$B$4,OR(B1720&lt;Rules!$B$2,B1720&gt;Rules!$B$3,ABS(I1720)&gt;Rules!$B$4)),1,0)</f>
        <v>0</v>
      </c>
      <c r="K1719" s="6" t="str">
        <f aca="false">IF(F1719=1,COUNTIF($F$2:F1719,1),"")</f>
        <v/>
      </c>
    </row>
    <row r="1720" customFormat="false" ht="15" hidden="false" customHeight="false" outlineLevel="0" collapsed="false">
      <c r="A1720" s="6" t="n">
        <v>13612.868</v>
      </c>
      <c r="B1720" s="6" t="n">
        <v>1.76776556776557</v>
      </c>
      <c r="C1720" s="6" t="n">
        <v>80</v>
      </c>
      <c r="D1720" s="6" t="n">
        <v>-1</v>
      </c>
      <c r="E1720" s="6" t="n">
        <v>1.76776556776557</v>
      </c>
      <c r="F1720" s="6" t="n">
        <v>0</v>
      </c>
      <c r="G1720" s="6" t="n">
        <v>0</v>
      </c>
      <c r="H1720" s="6" t="str">
        <f aca="false">IF(AND(A1720&gt;=Stimuli!$B$2,A1720&lt;=Stimuli!$C$2),Stimuli!$A$2,IF(AND(A1720&gt;=Stimuli!$B$3,A1720&lt;=Stimuli!$C$3),Stimuli!$A$3,IF(AND(A1720&gt;=Stimuli!$B$4,A1720&lt;=Stimuli!$C$4),Stimuli!$A$4,"")))</f>
        <v>01 Quiet baseline (60s)</v>
      </c>
      <c r="I1720" s="6" t="n">
        <f aca="false">(B1720-B1719)/((A1720-A1719)/1000)</f>
        <v>0.375091575091716</v>
      </c>
      <c r="J1720" s="6" t="n">
        <f aca="false">IF(OR(B1720&lt;Rules!$B$2,B1720&gt;Rules!$B$3,ABS(I1720)&gt;Rules!$B$4,OR(B1721&lt;Rules!$B$2,B1721&gt;Rules!$B$3,ABS(I1721)&gt;Rules!$B$4)),1,0)</f>
        <v>0</v>
      </c>
      <c r="K1720" s="6" t="str">
        <f aca="false">IF(F1720=1,COUNTIF($F$2:F1720,1),"")</f>
        <v/>
      </c>
    </row>
    <row r="1721" customFormat="false" ht="15" hidden="false" customHeight="false" outlineLevel="0" collapsed="false">
      <c r="A1721" s="6" t="n">
        <v>13620.6805</v>
      </c>
      <c r="B1721" s="6" t="n">
        <v>1.76630036630037</v>
      </c>
      <c r="C1721" s="6" t="n">
        <v>80</v>
      </c>
      <c r="D1721" s="6" t="n">
        <v>-1</v>
      </c>
      <c r="E1721" s="6" t="n">
        <v>1.76776556776557</v>
      </c>
      <c r="F1721" s="6" t="n">
        <v>0</v>
      </c>
      <c r="G1721" s="6" t="n">
        <v>0</v>
      </c>
      <c r="H1721" s="6" t="str">
        <f aca="false">IF(AND(A1721&gt;=Stimuli!$B$2,A1721&lt;=Stimuli!$C$2),Stimuli!$A$2,IF(AND(A1721&gt;=Stimuli!$B$3,A1721&lt;=Stimuli!$C$3),Stimuli!$A$3,IF(AND(A1721&gt;=Stimuli!$B$4,A1721&lt;=Stimuli!$C$4),Stimuli!$A$4,"")))</f>
        <v>01 Quiet baseline (60s)</v>
      </c>
      <c r="I1721" s="6" t="n">
        <f aca="false">(B1721-B1720)/((A1721-A1720)/1000)</f>
        <v>-0.187545787545844</v>
      </c>
      <c r="J1721" s="6" t="n">
        <f aca="false">IF(OR(B1721&lt;Rules!$B$2,B1721&gt;Rules!$B$3,ABS(I1721)&gt;Rules!$B$4,OR(B1722&lt;Rules!$B$2,B1722&gt;Rules!$B$3,ABS(I1722)&gt;Rules!$B$4)),1,0)</f>
        <v>0</v>
      </c>
      <c r="K1721" s="6" t="str">
        <f aca="false">IF(F1721=1,COUNTIF($F$2:F1721,1),"")</f>
        <v/>
      </c>
    </row>
    <row r="1722" customFormat="false" ht="15" hidden="false" customHeight="false" outlineLevel="0" collapsed="false">
      <c r="A1722" s="6" t="n">
        <v>13628.493</v>
      </c>
      <c r="B1722" s="6" t="n">
        <v>1.76630036630037</v>
      </c>
      <c r="C1722" s="6" t="n">
        <v>80</v>
      </c>
      <c r="D1722" s="6" t="n">
        <v>-1</v>
      </c>
      <c r="E1722" s="6" t="n">
        <v>1.76776556776557</v>
      </c>
      <c r="F1722" s="6" t="n">
        <v>0</v>
      </c>
      <c r="G1722" s="6" t="n">
        <v>0</v>
      </c>
      <c r="H1722" s="6" t="str">
        <f aca="false">IF(AND(A1722&gt;=Stimuli!$B$2,A1722&lt;=Stimuli!$C$2),Stimuli!$A$2,IF(AND(A1722&gt;=Stimuli!$B$3,A1722&lt;=Stimuli!$C$3),Stimuli!$A$3,IF(AND(A1722&gt;=Stimuli!$B$4,A1722&lt;=Stimuli!$C$4),Stimuli!$A$4,"")))</f>
        <v>01 Quiet baseline (60s)</v>
      </c>
      <c r="I1722" s="6" t="n">
        <f aca="false">(B1722-B1721)/((A1722-A1721)/1000)</f>
        <v>0</v>
      </c>
      <c r="J1722" s="6" t="n">
        <f aca="false">IF(OR(B1722&lt;Rules!$B$2,B1722&gt;Rules!$B$3,ABS(I1722)&gt;Rules!$B$4,OR(B1723&lt;Rules!$B$2,B1723&gt;Rules!$B$3,ABS(I1723)&gt;Rules!$B$4)),1,0)</f>
        <v>0</v>
      </c>
      <c r="K1722" s="6" t="str">
        <f aca="false">IF(F1722=1,COUNTIF($F$2:F1722,1),"")</f>
        <v/>
      </c>
    </row>
    <row r="1723" customFormat="false" ht="15" hidden="false" customHeight="false" outlineLevel="0" collapsed="false">
      <c r="A1723" s="6" t="n">
        <v>13636.3055</v>
      </c>
      <c r="B1723" s="6" t="n">
        <v>1.76630036630037</v>
      </c>
      <c r="C1723" s="6" t="n">
        <v>80</v>
      </c>
      <c r="D1723" s="6" t="n">
        <v>-1</v>
      </c>
      <c r="E1723" s="6" t="n">
        <v>1.76776556776557</v>
      </c>
      <c r="F1723" s="6" t="n">
        <v>0</v>
      </c>
      <c r="G1723" s="6" t="n">
        <v>0</v>
      </c>
      <c r="H1723" s="6" t="str">
        <f aca="false">IF(AND(A1723&gt;=Stimuli!$B$2,A1723&lt;=Stimuli!$C$2),Stimuli!$A$2,IF(AND(A1723&gt;=Stimuli!$B$3,A1723&lt;=Stimuli!$C$3),Stimuli!$A$3,IF(AND(A1723&gt;=Stimuli!$B$4,A1723&lt;=Stimuli!$C$4),Stimuli!$A$4,"")))</f>
        <v>01 Quiet baseline (60s)</v>
      </c>
      <c r="I1723" s="6" t="n">
        <f aca="false">(B1723-B1722)/((A1723-A1722)/1000)</f>
        <v>0</v>
      </c>
      <c r="J1723" s="6" t="n">
        <f aca="false">IF(OR(B1723&lt;Rules!$B$2,B1723&gt;Rules!$B$3,ABS(I1723)&gt;Rules!$B$4,OR(B1724&lt;Rules!$B$2,B1724&gt;Rules!$B$3,ABS(I1724)&gt;Rules!$B$4)),1,0)</f>
        <v>0</v>
      </c>
      <c r="K1723" s="6" t="str">
        <f aca="false">IF(F1723=1,COUNTIF($F$2:F1723,1),"")</f>
        <v/>
      </c>
    </row>
    <row r="1724" customFormat="false" ht="15" hidden="false" customHeight="false" outlineLevel="0" collapsed="false">
      <c r="A1724" s="6" t="n">
        <v>13644.118</v>
      </c>
      <c r="B1724" s="6" t="n">
        <v>1.76630036630037</v>
      </c>
      <c r="C1724" s="6" t="n">
        <v>80</v>
      </c>
      <c r="D1724" s="6" t="n">
        <v>-1</v>
      </c>
      <c r="E1724" s="6" t="n">
        <v>1.76776556776557</v>
      </c>
      <c r="F1724" s="6" t="n">
        <v>0</v>
      </c>
      <c r="G1724" s="6" t="n">
        <v>0</v>
      </c>
      <c r="H1724" s="6" t="str">
        <f aca="false">IF(AND(A1724&gt;=Stimuli!$B$2,A1724&lt;=Stimuli!$C$2),Stimuli!$A$2,IF(AND(A1724&gt;=Stimuli!$B$3,A1724&lt;=Stimuli!$C$3),Stimuli!$A$3,IF(AND(A1724&gt;=Stimuli!$B$4,A1724&lt;=Stimuli!$C$4),Stimuli!$A$4,"")))</f>
        <v>01 Quiet baseline (60s)</v>
      </c>
      <c r="I1724" s="6" t="n">
        <f aca="false">(B1724-B1723)/((A1724-A1723)/1000)</f>
        <v>0</v>
      </c>
      <c r="J1724" s="6" t="n">
        <f aca="false">IF(OR(B1724&lt;Rules!$B$2,B1724&gt;Rules!$B$3,ABS(I1724)&gt;Rules!$B$4,OR(B1725&lt;Rules!$B$2,B1725&gt;Rules!$B$3,ABS(I1725)&gt;Rules!$B$4)),1,0)</f>
        <v>0</v>
      </c>
      <c r="K1724" s="6" t="str">
        <f aca="false">IF(F1724=1,COUNTIF($F$2:F1724,1),"")</f>
        <v/>
      </c>
    </row>
    <row r="1725" customFormat="false" ht="15" hidden="false" customHeight="false" outlineLevel="0" collapsed="false">
      <c r="A1725" s="6" t="n">
        <v>13651.9305</v>
      </c>
      <c r="B1725" s="6" t="n">
        <v>1.76923076923077</v>
      </c>
      <c r="C1725" s="6" t="n">
        <v>80</v>
      </c>
      <c r="D1725" s="6" t="n">
        <v>-1</v>
      </c>
      <c r="E1725" s="6" t="n">
        <v>1.76776556776557</v>
      </c>
      <c r="F1725" s="6" t="n">
        <v>0</v>
      </c>
      <c r="G1725" s="6" t="n">
        <v>0</v>
      </c>
      <c r="H1725" s="6" t="str">
        <f aca="false">IF(AND(A1725&gt;=Stimuli!$B$2,A1725&lt;=Stimuli!$C$2),Stimuli!$A$2,IF(AND(A1725&gt;=Stimuli!$B$3,A1725&lt;=Stimuli!$C$3),Stimuli!$A$3,IF(AND(A1725&gt;=Stimuli!$B$4,A1725&lt;=Stimuli!$C$4),Stimuli!$A$4,"")))</f>
        <v>01 Quiet baseline (60s)</v>
      </c>
      <c r="I1725" s="6" t="n">
        <f aca="false">(B1725-B1724)/((A1725-A1724)/1000)</f>
        <v>0.375091575091574</v>
      </c>
      <c r="J1725" s="6" t="n">
        <f aca="false">IF(OR(B1725&lt;Rules!$B$2,B1725&gt;Rules!$B$3,ABS(I1725)&gt;Rules!$B$4,OR(B1726&lt;Rules!$B$2,B1726&gt;Rules!$B$3,ABS(I1726)&gt;Rules!$B$4)),1,0)</f>
        <v>0</v>
      </c>
      <c r="K1725" s="6" t="str">
        <f aca="false">IF(F1725=1,COUNTIF($F$2:F1725,1),"")</f>
        <v/>
      </c>
    </row>
    <row r="1726" customFormat="false" ht="15" hidden="false" customHeight="false" outlineLevel="0" collapsed="false">
      <c r="A1726" s="6" t="n">
        <v>13659.743</v>
      </c>
      <c r="B1726" s="6" t="n">
        <v>1.76483516483516</v>
      </c>
      <c r="C1726" s="6" t="n">
        <v>80</v>
      </c>
      <c r="D1726" s="6" t="n">
        <v>-1</v>
      </c>
      <c r="E1726" s="6" t="n">
        <v>1.76776556776557</v>
      </c>
      <c r="F1726" s="6" t="n">
        <v>0</v>
      </c>
      <c r="G1726" s="6" t="n">
        <v>0</v>
      </c>
      <c r="H1726" s="6" t="str">
        <f aca="false">IF(AND(A1726&gt;=Stimuli!$B$2,A1726&lt;=Stimuli!$C$2),Stimuli!$A$2,IF(AND(A1726&gt;=Stimuli!$B$3,A1726&lt;=Stimuli!$C$3),Stimuli!$A$3,IF(AND(A1726&gt;=Stimuli!$B$4,A1726&lt;=Stimuli!$C$4),Stimuli!$A$4,"")))</f>
        <v>01 Quiet baseline (60s)</v>
      </c>
      <c r="I1726" s="6" t="n">
        <f aca="false">(B1726-B1725)/((A1726-A1725)/1000)</f>
        <v>-0.562637362637446</v>
      </c>
      <c r="J1726" s="6" t="n">
        <f aca="false">IF(OR(B1726&lt;Rules!$B$2,B1726&gt;Rules!$B$3,ABS(I1726)&gt;Rules!$B$4,OR(B1727&lt;Rules!$B$2,B1727&gt;Rules!$B$3,ABS(I1727)&gt;Rules!$B$4)),1,0)</f>
        <v>0</v>
      </c>
      <c r="K1726" s="6" t="str">
        <f aca="false">IF(F1726=1,COUNTIF($F$2:F1726,1),"")</f>
        <v/>
      </c>
    </row>
    <row r="1727" customFormat="false" ht="15" hidden="false" customHeight="false" outlineLevel="0" collapsed="false">
      <c r="A1727" s="6" t="n">
        <v>13667.5555</v>
      </c>
      <c r="B1727" s="6" t="n">
        <v>1.77069597069597</v>
      </c>
      <c r="C1727" s="6" t="n">
        <v>80</v>
      </c>
      <c r="D1727" s="6" t="n">
        <v>-1</v>
      </c>
      <c r="E1727" s="6" t="n">
        <v>1.76776556776557</v>
      </c>
      <c r="F1727" s="6" t="n">
        <v>0</v>
      </c>
      <c r="G1727" s="6" t="n">
        <v>0</v>
      </c>
      <c r="H1727" s="6" t="str">
        <f aca="false">IF(AND(A1727&gt;=Stimuli!$B$2,A1727&lt;=Stimuli!$C$2),Stimuli!$A$2,IF(AND(A1727&gt;=Stimuli!$B$3,A1727&lt;=Stimuli!$C$3),Stimuli!$A$3,IF(AND(A1727&gt;=Stimuli!$B$4,A1727&lt;=Stimuli!$C$4),Stimuli!$A$4,"")))</f>
        <v>01 Quiet baseline (60s)</v>
      </c>
      <c r="I1727" s="6" t="n">
        <f aca="false">(B1727-B1726)/((A1727-A1726)/1000)</f>
        <v>0.750183150183318</v>
      </c>
      <c r="J1727" s="6" t="n">
        <f aca="false">IF(OR(B1727&lt;Rules!$B$2,B1727&gt;Rules!$B$3,ABS(I1727)&gt;Rules!$B$4,OR(B1728&lt;Rules!$B$2,B1728&gt;Rules!$B$3,ABS(I1728)&gt;Rules!$B$4)),1,0)</f>
        <v>0</v>
      </c>
      <c r="K1727" s="6" t="str">
        <f aca="false">IF(F1727=1,COUNTIF($F$2:F1727,1),"")</f>
        <v/>
      </c>
    </row>
    <row r="1728" customFormat="false" ht="15" hidden="false" customHeight="false" outlineLevel="0" collapsed="false">
      <c r="A1728" s="6" t="n">
        <v>13675.368</v>
      </c>
      <c r="B1728" s="6" t="n">
        <v>1.76483516483516</v>
      </c>
      <c r="C1728" s="6" t="n">
        <v>80</v>
      </c>
      <c r="D1728" s="6" t="n">
        <v>-1</v>
      </c>
      <c r="E1728" s="6" t="n">
        <v>1.76776556776557</v>
      </c>
      <c r="F1728" s="6" t="n">
        <v>0</v>
      </c>
      <c r="G1728" s="6" t="n">
        <v>0</v>
      </c>
      <c r="H1728" s="6" t="str">
        <f aca="false">IF(AND(A1728&gt;=Stimuli!$B$2,A1728&lt;=Stimuli!$C$2),Stimuli!$A$2,IF(AND(A1728&gt;=Stimuli!$B$3,A1728&lt;=Stimuli!$C$3),Stimuli!$A$3,IF(AND(A1728&gt;=Stimuli!$B$4,A1728&lt;=Stimuli!$C$4),Stimuli!$A$4,"")))</f>
        <v>01 Quiet baseline (60s)</v>
      </c>
      <c r="I1728" s="6" t="n">
        <f aca="false">(B1728-B1727)/((A1728-A1727)/1000)</f>
        <v>-0.750183150183318</v>
      </c>
      <c r="J1728" s="6" t="n">
        <f aca="false">IF(OR(B1728&lt;Rules!$B$2,B1728&gt;Rules!$B$3,ABS(I1728)&gt;Rules!$B$4,OR(B1729&lt;Rules!$B$2,B1729&gt;Rules!$B$3,ABS(I1729)&gt;Rules!$B$4)),1,0)</f>
        <v>0</v>
      </c>
      <c r="K1728" s="6" t="str">
        <f aca="false">IF(F1728=1,COUNTIF($F$2:F1728,1),"")</f>
        <v/>
      </c>
    </row>
    <row r="1729" customFormat="false" ht="15" hidden="false" customHeight="false" outlineLevel="0" collapsed="false">
      <c r="A1729" s="6" t="n">
        <v>13683.1805</v>
      </c>
      <c r="B1729" s="6" t="n">
        <v>1.77069597069597</v>
      </c>
      <c r="C1729" s="6" t="n">
        <v>80</v>
      </c>
      <c r="D1729" s="6" t="n">
        <v>-1</v>
      </c>
      <c r="E1729" s="6" t="n">
        <v>1.76776556776557</v>
      </c>
      <c r="F1729" s="6" t="n">
        <v>0</v>
      </c>
      <c r="G1729" s="6" t="n">
        <v>0</v>
      </c>
      <c r="H1729" s="6" t="str">
        <f aca="false">IF(AND(A1729&gt;=Stimuli!$B$2,A1729&lt;=Stimuli!$C$2),Stimuli!$A$2,IF(AND(A1729&gt;=Stimuli!$B$3,A1729&lt;=Stimuli!$C$3),Stimuli!$A$3,IF(AND(A1729&gt;=Stimuli!$B$4,A1729&lt;=Stimuli!$C$4),Stimuli!$A$4,"")))</f>
        <v>01 Quiet baseline (60s)</v>
      </c>
      <c r="I1729" s="6" t="n">
        <f aca="false">(B1729-B1728)/((A1729-A1728)/1000)</f>
        <v>0.750183150183318</v>
      </c>
      <c r="J1729" s="6" t="n">
        <f aca="false">IF(OR(B1729&lt;Rules!$B$2,B1729&gt;Rules!$B$3,ABS(I1729)&gt;Rules!$B$4,OR(B1730&lt;Rules!$B$2,B1730&gt;Rules!$B$3,ABS(I1730)&gt;Rules!$B$4)),1,0)</f>
        <v>0</v>
      </c>
      <c r="K1729" s="6" t="str">
        <f aca="false">IF(F1729=1,COUNTIF($F$2:F1729,1),"")</f>
        <v/>
      </c>
    </row>
    <row r="1730" customFormat="false" ht="15" hidden="false" customHeight="false" outlineLevel="0" collapsed="false">
      <c r="A1730" s="6" t="n">
        <v>13690.993</v>
      </c>
      <c r="B1730" s="6" t="n">
        <v>1.76336996336996</v>
      </c>
      <c r="C1730" s="6" t="n">
        <v>80</v>
      </c>
      <c r="D1730" s="6" t="n">
        <v>-1</v>
      </c>
      <c r="E1730" s="6" t="n">
        <v>1.76776556776557</v>
      </c>
      <c r="F1730" s="6" t="n">
        <v>0</v>
      </c>
      <c r="G1730" s="6" t="n">
        <v>0</v>
      </c>
      <c r="H1730" s="6" t="str">
        <f aca="false">IF(AND(A1730&gt;=Stimuli!$B$2,A1730&lt;=Stimuli!$C$2),Stimuli!$A$2,IF(AND(A1730&gt;=Stimuli!$B$3,A1730&lt;=Stimuli!$C$3),Stimuli!$A$3,IF(AND(A1730&gt;=Stimuli!$B$4,A1730&lt;=Stimuli!$C$4),Stimuli!$A$4,"")))</f>
        <v>01 Quiet baseline (60s)</v>
      </c>
      <c r="I1730" s="6" t="n">
        <f aca="false">(B1730-B1729)/((A1730-A1729)/1000)</f>
        <v>-0.93772893772902</v>
      </c>
      <c r="J1730" s="6" t="n">
        <f aca="false">IF(OR(B1730&lt;Rules!$B$2,B1730&gt;Rules!$B$3,ABS(I1730)&gt;Rules!$B$4,OR(B1731&lt;Rules!$B$2,B1731&gt;Rules!$B$3,ABS(I1731)&gt;Rules!$B$4)),1,0)</f>
        <v>0</v>
      </c>
      <c r="K1730" s="6" t="str">
        <f aca="false">IF(F1730=1,COUNTIF($F$2:F1730,1),"")</f>
        <v/>
      </c>
    </row>
    <row r="1731" customFormat="false" ht="15" hidden="false" customHeight="false" outlineLevel="0" collapsed="false">
      <c r="A1731" s="6" t="n">
        <v>13698.8055</v>
      </c>
      <c r="B1731" s="6" t="n">
        <v>1.77069597069597</v>
      </c>
      <c r="C1731" s="6" t="n">
        <v>80</v>
      </c>
      <c r="D1731" s="6" t="n">
        <v>-1</v>
      </c>
      <c r="E1731" s="6" t="n">
        <v>1.76630036630037</v>
      </c>
      <c r="F1731" s="6" t="n">
        <v>0</v>
      </c>
      <c r="G1731" s="6" t="n">
        <v>0</v>
      </c>
      <c r="H1731" s="6" t="str">
        <f aca="false">IF(AND(A1731&gt;=Stimuli!$B$2,A1731&lt;=Stimuli!$C$2),Stimuli!$A$2,IF(AND(A1731&gt;=Stimuli!$B$3,A1731&lt;=Stimuli!$C$3),Stimuli!$A$3,IF(AND(A1731&gt;=Stimuli!$B$4,A1731&lt;=Stimuli!$C$4),Stimuli!$A$4,"")))</f>
        <v>01 Quiet baseline (60s)</v>
      </c>
      <c r="I1731" s="6" t="n">
        <f aca="false">(B1731-B1730)/((A1731-A1730)/1000)</f>
        <v>0.93772893772902</v>
      </c>
      <c r="J1731" s="6" t="n">
        <f aca="false">IF(OR(B1731&lt;Rules!$B$2,B1731&gt;Rules!$B$3,ABS(I1731)&gt;Rules!$B$4,OR(B1732&lt;Rules!$B$2,B1732&gt;Rules!$B$3,ABS(I1732)&gt;Rules!$B$4)),1,0)</f>
        <v>0</v>
      </c>
      <c r="K1731" s="6" t="str">
        <f aca="false">IF(F1731=1,COUNTIF($F$2:F1731,1),"")</f>
        <v/>
      </c>
    </row>
    <row r="1732" customFormat="false" ht="15" hidden="false" customHeight="false" outlineLevel="0" collapsed="false">
      <c r="A1732" s="6" t="n">
        <v>13706.618</v>
      </c>
      <c r="B1732" s="6" t="n">
        <v>1.76336996336996</v>
      </c>
      <c r="C1732" s="6" t="n">
        <v>80</v>
      </c>
      <c r="D1732" s="6" t="n">
        <v>-1</v>
      </c>
      <c r="E1732" s="6" t="n">
        <v>1.76630036630037</v>
      </c>
      <c r="F1732" s="6" t="n">
        <v>0</v>
      </c>
      <c r="G1732" s="6" t="n">
        <v>0</v>
      </c>
      <c r="H1732" s="6" t="str">
        <f aca="false">IF(AND(A1732&gt;=Stimuli!$B$2,A1732&lt;=Stimuli!$C$2),Stimuli!$A$2,IF(AND(A1732&gt;=Stimuli!$B$3,A1732&lt;=Stimuli!$C$3),Stimuli!$A$3,IF(AND(A1732&gt;=Stimuli!$B$4,A1732&lt;=Stimuli!$C$4),Stimuli!$A$4,"")))</f>
        <v>01 Quiet baseline (60s)</v>
      </c>
      <c r="I1732" s="6" t="n">
        <f aca="false">(B1732-B1731)/((A1732-A1731)/1000)</f>
        <v>-0.93772893772902</v>
      </c>
      <c r="J1732" s="6" t="n">
        <f aca="false">IF(OR(B1732&lt;Rules!$B$2,B1732&gt;Rules!$B$3,ABS(I1732)&gt;Rules!$B$4,OR(B1733&lt;Rules!$B$2,B1733&gt;Rules!$B$3,ABS(I1733)&gt;Rules!$B$4)),1,0)</f>
        <v>0</v>
      </c>
      <c r="K1732" s="6" t="str">
        <f aca="false">IF(F1732=1,COUNTIF($F$2:F1732,1),"")</f>
        <v/>
      </c>
    </row>
    <row r="1733" customFormat="false" ht="15" hidden="false" customHeight="false" outlineLevel="0" collapsed="false">
      <c r="A1733" s="6" t="n">
        <v>13714.4305</v>
      </c>
      <c r="B1733" s="6" t="n">
        <v>1.77069597069597</v>
      </c>
      <c r="C1733" s="6" t="n">
        <v>80</v>
      </c>
      <c r="D1733" s="6" t="n">
        <v>-1</v>
      </c>
      <c r="E1733" s="6" t="n">
        <v>1.76630036630037</v>
      </c>
      <c r="F1733" s="6" t="n">
        <v>0</v>
      </c>
      <c r="G1733" s="6" t="n">
        <v>0</v>
      </c>
      <c r="H1733" s="6" t="str">
        <f aca="false">IF(AND(A1733&gt;=Stimuli!$B$2,A1733&lt;=Stimuli!$C$2),Stimuli!$A$2,IF(AND(A1733&gt;=Stimuli!$B$3,A1733&lt;=Stimuli!$C$3),Stimuli!$A$3,IF(AND(A1733&gt;=Stimuli!$B$4,A1733&lt;=Stimuli!$C$4),Stimuli!$A$4,"")))</f>
        <v>01 Quiet baseline (60s)</v>
      </c>
      <c r="I1733" s="6" t="n">
        <f aca="false">(B1733-B1732)/((A1733-A1732)/1000)</f>
        <v>0.93772893772902</v>
      </c>
      <c r="J1733" s="6" t="n">
        <f aca="false">IF(OR(B1733&lt;Rules!$B$2,B1733&gt;Rules!$B$3,ABS(I1733)&gt;Rules!$B$4,OR(B1734&lt;Rules!$B$2,B1734&gt;Rules!$B$3,ABS(I1734)&gt;Rules!$B$4)),1,0)</f>
        <v>0</v>
      </c>
      <c r="K1733" s="6" t="str">
        <f aca="false">IF(F1733=1,COUNTIF($F$2:F1733,1),"")</f>
        <v/>
      </c>
    </row>
    <row r="1734" customFormat="false" ht="15" hidden="false" customHeight="false" outlineLevel="0" collapsed="false">
      <c r="A1734" s="6" t="n">
        <v>13722.243</v>
      </c>
      <c r="B1734" s="6" t="n">
        <v>1.76483516483516</v>
      </c>
      <c r="C1734" s="6" t="n">
        <v>80</v>
      </c>
      <c r="D1734" s="6" t="n">
        <v>-1</v>
      </c>
      <c r="E1734" s="6" t="n">
        <v>1.76630036630037</v>
      </c>
      <c r="F1734" s="6" t="n">
        <v>0</v>
      </c>
      <c r="G1734" s="6" t="n">
        <v>0</v>
      </c>
      <c r="H1734" s="6" t="str">
        <f aca="false">IF(AND(A1734&gt;=Stimuli!$B$2,A1734&lt;=Stimuli!$C$2),Stimuli!$A$2,IF(AND(A1734&gt;=Stimuli!$B$3,A1734&lt;=Stimuli!$C$3),Stimuli!$A$3,IF(AND(A1734&gt;=Stimuli!$B$4,A1734&lt;=Stimuli!$C$4),Stimuli!$A$4,"")))</f>
        <v>01 Quiet baseline (60s)</v>
      </c>
      <c r="I1734" s="6" t="n">
        <f aca="false">(B1734-B1733)/((A1734-A1733)/1000)</f>
        <v>-0.750183150183318</v>
      </c>
      <c r="J1734" s="6" t="n">
        <f aca="false">IF(OR(B1734&lt;Rules!$B$2,B1734&gt;Rules!$B$3,ABS(I1734)&gt;Rules!$B$4,OR(B1735&lt;Rules!$B$2,B1735&gt;Rules!$B$3,ABS(I1735)&gt;Rules!$B$4)),1,0)</f>
        <v>0</v>
      </c>
      <c r="K1734" s="6" t="str">
        <f aca="false">IF(F1734=1,COUNTIF($F$2:F1734,1),"")</f>
        <v/>
      </c>
    </row>
    <row r="1735" customFormat="false" ht="15" hidden="false" customHeight="false" outlineLevel="0" collapsed="false">
      <c r="A1735" s="6" t="n">
        <v>13730.0555</v>
      </c>
      <c r="B1735" s="6" t="n">
        <v>1.76923076923077</v>
      </c>
      <c r="C1735" s="6" t="n">
        <v>80</v>
      </c>
      <c r="D1735" s="6" t="n">
        <v>-1</v>
      </c>
      <c r="E1735" s="6" t="n">
        <v>1.76630036630037</v>
      </c>
      <c r="F1735" s="6" t="n">
        <v>0</v>
      </c>
      <c r="G1735" s="6" t="n">
        <v>0</v>
      </c>
      <c r="H1735" s="6" t="str">
        <f aca="false">IF(AND(A1735&gt;=Stimuli!$B$2,A1735&lt;=Stimuli!$C$2),Stimuli!$A$2,IF(AND(A1735&gt;=Stimuli!$B$3,A1735&lt;=Stimuli!$C$3),Stimuli!$A$3,IF(AND(A1735&gt;=Stimuli!$B$4,A1735&lt;=Stimuli!$C$4),Stimuli!$A$4,"")))</f>
        <v>01 Quiet baseline (60s)</v>
      </c>
      <c r="I1735" s="6" t="n">
        <f aca="false">(B1735-B1734)/((A1735-A1734)/1000)</f>
        <v>0.562637362637446</v>
      </c>
      <c r="J1735" s="6" t="n">
        <f aca="false">IF(OR(B1735&lt;Rules!$B$2,B1735&gt;Rules!$B$3,ABS(I1735)&gt;Rules!$B$4,OR(B1736&lt;Rules!$B$2,B1736&gt;Rules!$B$3,ABS(I1736)&gt;Rules!$B$4)),1,0)</f>
        <v>0</v>
      </c>
      <c r="K1735" s="6" t="str">
        <f aca="false">IF(F1735=1,COUNTIF($F$2:F1735,1),"")</f>
        <v/>
      </c>
    </row>
    <row r="1736" customFormat="false" ht="15" hidden="false" customHeight="false" outlineLevel="0" collapsed="false">
      <c r="A1736" s="6" t="n">
        <v>13737.868</v>
      </c>
      <c r="B1736" s="6" t="n">
        <v>1.76630036630037</v>
      </c>
      <c r="C1736" s="6" t="n">
        <v>80</v>
      </c>
      <c r="D1736" s="6" t="n">
        <v>-1</v>
      </c>
      <c r="E1736" s="6" t="n">
        <v>1.76630036630037</v>
      </c>
      <c r="F1736" s="6" t="n">
        <v>0</v>
      </c>
      <c r="G1736" s="6" t="n">
        <v>0</v>
      </c>
      <c r="H1736" s="6" t="str">
        <f aca="false">IF(AND(A1736&gt;=Stimuli!$B$2,A1736&lt;=Stimuli!$C$2),Stimuli!$A$2,IF(AND(A1736&gt;=Stimuli!$B$3,A1736&lt;=Stimuli!$C$3),Stimuli!$A$3,IF(AND(A1736&gt;=Stimuli!$B$4,A1736&lt;=Stimuli!$C$4),Stimuli!$A$4,"")))</f>
        <v>01 Quiet baseline (60s)</v>
      </c>
      <c r="I1736" s="6" t="n">
        <f aca="false">(B1736-B1735)/((A1736-A1735)/1000)</f>
        <v>-0.375091575091574</v>
      </c>
      <c r="J1736" s="6" t="n">
        <f aca="false">IF(OR(B1736&lt;Rules!$B$2,B1736&gt;Rules!$B$3,ABS(I1736)&gt;Rules!$B$4,OR(B1737&lt;Rules!$B$2,B1737&gt;Rules!$B$3,ABS(I1737)&gt;Rules!$B$4)),1,0)</f>
        <v>0</v>
      </c>
      <c r="K1736" s="6" t="str">
        <f aca="false">IF(F1736=1,COUNTIF($F$2:F1736,1),"")</f>
        <v/>
      </c>
    </row>
    <row r="1737" customFormat="false" ht="15" hidden="false" customHeight="false" outlineLevel="0" collapsed="false">
      <c r="A1737" s="6" t="n">
        <v>13745.6805</v>
      </c>
      <c r="B1737" s="6" t="n">
        <v>1.76923076923077</v>
      </c>
      <c r="C1737" s="6" t="n">
        <v>80</v>
      </c>
      <c r="D1737" s="6" t="n">
        <v>-1</v>
      </c>
      <c r="E1737" s="6" t="n">
        <v>1.76630036630037</v>
      </c>
      <c r="F1737" s="6" t="n">
        <v>0</v>
      </c>
      <c r="G1737" s="6" t="n">
        <v>0</v>
      </c>
      <c r="H1737" s="6" t="str">
        <f aca="false">IF(AND(A1737&gt;=Stimuli!$B$2,A1737&lt;=Stimuli!$C$2),Stimuli!$A$2,IF(AND(A1737&gt;=Stimuli!$B$3,A1737&lt;=Stimuli!$C$3),Stimuli!$A$3,IF(AND(A1737&gt;=Stimuli!$B$4,A1737&lt;=Stimuli!$C$4),Stimuli!$A$4,"")))</f>
        <v>01 Quiet baseline (60s)</v>
      </c>
      <c r="I1737" s="6" t="n">
        <f aca="false">(B1737-B1736)/((A1737-A1736)/1000)</f>
        <v>0.375091575091574</v>
      </c>
      <c r="J1737" s="6" t="n">
        <f aca="false">IF(OR(B1737&lt;Rules!$B$2,B1737&gt;Rules!$B$3,ABS(I1737)&gt;Rules!$B$4,OR(B1738&lt;Rules!$B$2,B1738&gt;Rules!$B$3,ABS(I1738)&gt;Rules!$B$4)),1,0)</f>
        <v>0</v>
      </c>
      <c r="K1737" s="6" t="str">
        <f aca="false">IF(F1737=1,COUNTIF($F$2:F1737,1),"")</f>
        <v/>
      </c>
    </row>
    <row r="1738" customFormat="false" ht="15" hidden="false" customHeight="false" outlineLevel="0" collapsed="false">
      <c r="A1738" s="6" t="n">
        <v>13753.493</v>
      </c>
      <c r="B1738" s="6" t="n">
        <v>1.76776556776557</v>
      </c>
      <c r="C1738" s="6" t="n">
        <v>75</v>
      </c>
      <c r="D1738" s="6" t="n">
        <v>796.875</v>
      </c>
      <c r="E1738" s="6" t="n">
        <v>1.76630036630037</v>
      </c>
      <c r="F1738" s="6" t="n">
        <v>0</v>
      </c>
      <c r="G1738" s="6" t="n">
        <v>0</v>
      </c>
      <c r="H1738" s="6" t="str">
        <f aca="false">IF(AND(A1738&gt;=Stimuli!$B$2,A1738&lt;=Stimuli!$C$2),Stimuli!$A$2,IF(AND(A1738&gt;=Stimuli!$B$3,A1738&lt;=Stimuli!$C$3),Stimuli!$A$3,IF(AND(A1738&gt;=Stimuli!$B$4,A1738&lt;=Stimuli!$C$4),Stimuli!$A$4,"")))</f>
        <v>01 Quiet baseline (60s)</v>
      </c>
      <c r="I1738" s="6" t="n">
        <f aca="false">(B1738-B1737)/((A1738-A1737)/1000)</f>
        <v>-0.18754578754573</v>
      </c>
      <c r="J1738" s="6" t="n">
        <f aca="false">IF(OR(B1738&lt;Rules!$B$2,B1738&gt;Rules!$B$3,ABS(I1738)&gt;Rules!$B$4,OR(B1739&lt;Rules!$B$2,B1739&gt;Rules!$B$3,ABS(I1739)&gt;Rules!$B$4)),1,0)</f>
        <v>0</v>
      </c>
      <c r="K1738" s="6" t="str">
        <f aca="false">IF(F1738=1,COUNTIF($F$2:F1738,1),"")</f>
        <v/>
      </c>
    </row>
    <row r="1739" customFormat="false" ht="15" hidden="false" customHeight="false" outlineLevel="0" collapsed="false">
      <c r="A1739" s="6" t="n">
        <v>13761.3055</v>
      </c>
      <c r="B1739" s="6" t="n">
        <v>1.76630036630037</v>
      </c>
      <c r="C1739" s="6" t="n">
        <v>75</v>
      </c>
      <c r="D1739" s="6" t="n">
        <v>-1</v>
      </c>
      <c r="E1739" s="6" t="n">
        <v>1.76630036630037</v>
      </c>
      <c r="F1739" s="6" t="n">
        <v>0</v>
      </c>
      <c r="G1739" s="6" t="n">
        <v>0</v>
      </c>
      <c r="H1739" s="6" t="str">
        <f aca="false">IF(AND(A1739&gt;=Stimuli!$B$2,A1739&lt;=Stimuli!$C$2),Stimuli!$A$2,IF(AND(A1739&gt;=Stimuli!$B$3,A1739&lt;=Stimuli!$C$3),Stimuli!$A$3,IF(AND(A1739&gt;=Stimuli!$B$4,A1739&lt;=Stimuli!$C$4),Stimuli!$A$4,"")))</f>
        <v>01 Quiet baseline (60s)</v>
      </c>
      <c r="I1739" s="6" t="n">
        <f aca="false">(B1739-B1738)/((A1739-A1738)/1000)</f>
        <v>-0.187545787545844</v>
      </c>
      <c r="J1739" s="6" t="n">
        <f aca="false">IF(OR(B1739&lt;Rules!$B$2,B1739&gt;Rules!$B$3,ABS(I1739)&gt;Rules!$B$4,OR(B1740&lt;Rules!$B$2,B1740&gt;Rules!$B$3,ABS(I1740)&gt;Rules!$B$4)),1,0)</f>
        <v>0</v>
      </c>
      <c r="K1739" s="6" t="str">
        <f aca="false">IF(F1739=1,COUNTIF($F$2:F1739,1),"")</f>
        <v/>
      </c>
    </row>
    <row r="1740" customFormat="false" ht="15" hidden="false" customHeight="false" outlineLevel="0" collapsed="false">
      <c r="A1740" s="6" t="n">
        <v>13769.118</v>
      </c>
      <c r="B1740" s="6" t="n">
        <v>1.76923076923077</v>
      </c>
      <c r="C1740" s="6" t="n">
        <v>75</v>
      </c>
      <c r="D1740" s="6" t="n">
        <v>-1</v>
      </c>
      <c r="E1740" s="6" t="n">
        <v>1.76630036630037</v>
      </c>
      <c r="F1740" s="6" t="n">
        <v>0</v>
      </c>
      <c r="G1740" s="6" t="n">
        <v>0</v>
      </c>
      <c r="H1740" s="6" t="str">
        <f aca="false">IF(AND(A1740&gt;=Stimuli!$B$2,A1740&lt;=Stimuli!$C$2),Stimuli!$A$2,IF(AND(A1740&gt;=Stimuli!$B$3,A1740&lt;=Stimuli!$C$3),Stimuli!$A$3,IF(AND(A1740&gt;=Stimuli!$B$4,A1740&lt;=Stimuli!$C$4),Stimuli!$A$4,"")))</f>
        <v>01 Quiet baseline (60s)</v>
      </c>
      <c r="I1740" s="6" t="n">
        <f aca="false">(B1740-B1739)/((A1740-A1739)/1000)</f>
        <v>0.375091575091574</v>
      </c>
      <c r="J1740" s="6" t="n">
        <f aca="false">IF(OR(B1740&lt;Rules!$B$2,B1740&gt;Rules!$B$3,ABS(I1740)&gt;Rules!$B$4,OR(B1741&lt;Rules!$B$2,B1741&gt;Rules!$B$3,ABS(I1741)&gt;Rules!$B$4)),1,0)</f>
        <v>0</v>
      </c>
      <c r="K1740" s="6" t="str">
        <f aca="false">IF(F1740=1,COUNTIF($F$2:F1740,1),"")</f>
        <v/>
      </c>
    </row>
    <row r="1741" customFormat="false" ht="15" hidden="false" customHeight="false" outlineLevel="0" collapsed="false">
      <c r="A1741" s="6" t="n">
        <v>13776.9305</v>
      </c>
      <c r="B1741" s="6" t="n">
        <v>1.76630036630037</v>
      </c>
      <c r="C1741" s="6" t="n">
        <v>75</v>
      </c>
      <c r="D1741" s="6" t="n">
        <v>-1</v>
      </c>
      <c r="E1741" s="6" t="n">
        <v>1.76630036630037</v>
      </c>
      <c r="F1741" s="6" t="n">
        <v>0</v>
      </c>
      <c r="G1741" s="6" t="n">
        <v>0</v>
      </c>
      <c r="H1741" s="6" t="str">
        <f aca="false">IF(AND(A1741&gt;=Stimuli!$B$2,A1741&lt;=Stimuli!$C$2),Stimuli!$A$2,IF(AND(A1741&gt;=Stimuli!$B$3,A1741&lt;=Stimuli!$C$3),Stimuli!$A$3,IF(AND(A1741&gt;=Stimuli!$B$4,A1741&lt;=Stimuli!$C$4),Stimuli!$A$4,"")))</f>
        <v>01 Quiet baseline (60s)</v>
      </c>
      <c r="I1741" s="6" t="n">
        <f aca="false">(B1741-B1740)/((A1741-A1740)/1000)</f>
        <v>-0.375091575091574</v>
      </c>
      <c r="J1741" s="6" t="n">
        <f aca="false">IF(OR(B1741&lt;Rules!$B$2,B1741&gt;Rules!$B$3,ABS(I1741)&gt;Rules!$B$4,OR(B1742&lt;Rules!$B$2,B1742&gt;Rules!$B$3,ABS(I1742)&gt;Rules!$B$4)),1,0)</f>
        <v>0</v>
      </c>
      <c r="K1741" s="6" t="str">
        <f aca="false">IF(F1741=1,COUNTIF($F$2:F1741,1),"")</f>
        <v/>
      </c>
    </row>
    <row r="1742" customFormat="false" ht="15" hidden="false" customHeight="false" outlineLevel="0" collapsed="false">
      <c r="A1742" s="6" t="n">
        <v>13784.743</v>
      </c>
      <c r="B1742" s="6" t="n">
        <v>1.77069597069597</v>
      </c>
      <c r="C1742" s="6" t="n">
        <v>75</v>
      </c>
      <c r="D1742" s="6" t="n">
        <v>-1</v>
      </c>
      <c r="E1742" s="6" t="n">
        <v>1.76630036630037</v>
      </c>
      <c r="F1742" s="6" t="n">
        <v>0</v>
      </c>
      <c r="G1742" s="6" t="n">
        <v>0</v>
      </c>
      <c r="H1742" s="6" t="str">
        <f aca="false">IF(AND(A1742&gt;=Stimuli!$B$2,A1742&lt;=Stimuli!$C$2),Stimuli!$A$2,IF(AND(A1742&gt;=Stimuli!$B$3,A1742&lt;=Stimuli!$C$3),Stimuli!$A$3,IF(AND(A1742&gt;=Stimuli!$B$4,A1742&lt;=Stimuli!$C$4),Stimuli!$A$4,"")))</f>
        <v>01 Quiet baseline (60s)</v>
      </c>
      <c r="I1742" s="6" t="n">
        <f aca="false">(B1742-B1741)/((A1742-A1741)/1000)</f>
        <v>0.562637362637446</v>
      </c>
      <c r="J1742" s="6" t="n">
        <f aca="false">IF(OR(B1742&lt;Rules!$B$2,B1742&gt;Rules!$B$3,ABS(I1742)&gt;Rules!$B$4,OR(B1743&lt;Rules!$B$2,B1743&gt;Rules!$B$3,ABS(I1743)&gt;Rules!$B$4)),1,0)</f>
        <v>0</v>
      </c>
      <c r="K1742" s="6" t="str">
        <f aca="false">IF(F1742=1,COUNTIF($F$2:F1742,1),"")</f>
        <v/>
      </c>
    </row>
    <row r="1743" customFormat="false" ht="15" hidden="false" customHeight="false" outlineLevel="0" collapsed="false">
      <c r="A1743" s="6" t="n">
        <v>13792.5555</v>
      </c>
      <c r="B1743" s="6" t="n">
        <v>1.76483516483516</v>
      </c>
      <c r="C1743" s="6" t="n">
        <v>75</v>
      </c>
      <c r="D1743" s="6" t="n">
        <v>-1</v>
      </c>
      <c r="E1743" s="6" t="n">
        <v>1.76630036630037</v>
      </c>
      <c r="F1743" s="6" t="n">
        <v>0</v>
      </c>
      <c r="G1743" s="6" t="n">
        <v>0</v>
      </c>
      <c r="H1743" s="6" t="str">
        <f aca="false">IF(AND(A1743&gt;=Stimuli!$B$2,A1743&lt;=Stimuli!$C$2),Stimuli!$A$2,IF(AND(A1743&gt;=Stimuli!$B$3,A1743&lt;=Stimuli!$C$3),Stimuli!$A$3,IF(AND(A1743&gt;=Stimuli!$B$4,A1743&lt;=Stimuli!$C$4),Stimuli!$A$4,"")))</f>
        <v>01 Quiet baseline (60s)</v>
      </c>
      <c r="I1743" s="6" t="n">
        <f aca="false">(B1743-B1742)/((A1743-A1742)/1000)</f>
        <v>-0.750183150183318</v>
      </c>
      <c r="J1743" s="6" t="n">
        <f aca="false">IF(OR(B1743&lt;Rules!$B$2,B1743&gt;Rules!$B$3,ABS(I1743)&gt;Rules!$B$4,OR(B1744&lt;Rules!$B$2,B1744&gt;Rules!$B$3,ABS(I1744)&gt;Rules!$B$4)),1,0)</f>
        <v>0</v>
      </c>
      <c r="K1743" s="6" t="str">
        <f aca="false">IF(F1743=1,COUNTIF($F$2:F1743,1),"")</f>
        <v/>
      </c>
    </row>
    <row r="1744" customFormat="false" ht="15" hidden="false" customHeight="false" outlineLevel="0" collapsed="false">
      <c r="A1744" s="6" t="n">
        <v>13800.368</v>
      </c>
      <c r="B1744" s="6" t="n">
        <v>1.77069597069597</v>
      </c>
      <c r="C1744" s="6" t="n">
        <v>75</v>
      </c>
      <c r="D1744" s="6" t="n">
        <v>-1</v>
      </c>
      <c r="E1744" s="6" t="n">
        <v>1.76630036630037</v>
      </c>
      <c r="F1744" s="6" t="n">
        <v>0</v>
      </c>
      <c r="G1744" s="6" t="n">
        <v>0</v>
      </c>
      <c r="H1744" s="6" t="str">
        <f aca="false">IF(AND(A1744&gt;=Stimuli!$B$2,A1744&lt;=Stimuli!$C$2),Stimuli!$A$2,IF(AND(A1744&gt;=Stimuli!$B$3,A1744&lt;=Stimuli!$C$3),Stimuli!$A$3,IF(AND(A1744&gt;=Stimuli!$B$4,A1744&lt;=Stimuli!$C$4),Stimuli!$A$4,"")))</f>
        <v>01 Quiet baseline (60s)</v>
      </c>
      <c r="I1744" s="6" t="n">
        <f aca="false">(B1744-B1743)/((A1744-A1743)/1000)</f>
        <v>0.750183150183318</v>
      </c>
      <c r="J1744" s="6" t="n">
        <f aca="false">IF(OR(B1744&lt;Rules!$B$2,B1744&gt;Rules!$B$3,ABS(I1744)&gt;Rules!$B$4,OR(B1745&lt;Rules!$B$2,B1745&gt;Rules!$B$3,ABS(I1745)&gt;Rules!$B$4)),1,0)</f>
        <v>0</v>
      </c>
      <c r="K1744" s="6" t="str">
        <f aca="false">IF(F1744=1,COUNTIF($F$2:F1744,1),"")</f>
        <v/>
      </c>
    </row>
    <row r="1745" customFormat="false" ht="15" hidden="false" customHeight="false" outlineLevel="0" collapsed="false">
      <c r="A1745" s="6" t="n">
        <v>13808.1805</v>
      </c>
      <c r="B1745" s="6" t="n">
        <v>1.76483516483516</v>
      </c>
      <c r="C1745" s="6" t="n">
        <v>75</v>
      </c>
      <c r="D1745" s="6" t="n">
        <v>-1</v>
      </c>
      <c r="E1745" s="6" t="n">
        <v>1.76630036630037</v>
      </c>
      <c r="F1745" s="6" t="n">
        <v>0</v>
      </c>
      <c r="G1745" s="6" t="n">
        <v>0</v>
      </c>
      <c r="H1745" s="6" t="str">
        <f aca="false">IF(AND(A1745&gt;=Stimuli!$B$2,A1745&lt;=Stimuli!$C$2),Stimuli!$A$2,IF(AND(A1745&gt;=Stimuli!$B$3,A1745&lt;=Stimuli!$C$3),Stimuli!$A$3,IF(AND(A1745&gt;=Stimuli!$B$4,A1745&lt;=Stimuli!$C$4),Stimuli!$A$4,"")))</f>
        <v>01 Quiet baseline (60s)</v>
      </c>
      <c r="I1745" s="6" t="n">
        <f aca="false">(B1745-B1744)/((A1745-A1744)/1000)</f>
        <v>-0.750183150183318</v>
      </c>
      <c r="J1745" s="6" t="n">
        <f aca="false">IF(OR(B1745&lt;Rules!$B$2,B1745&gt;Rules!$B$3,ABS(I1745)&gt;Rules!$B$4,OR(B1746&lt;Rules!$B$2,B1746&gt;Rules!$B$3,ABS(I1746)&gt;Rules!$B$4)),1,0)</f>
        <v>0</v>
      </c>
      <c r="K1745" s="6" t="str">
        <f aca="false">IF(F1745=1,COUNTIF($F$2:F1745,1),"")</f>
        <v/>
      </c>
    </row>
    <row r="1746" customFormat="false" ht="15" hidden="false" customHeight="false" outlineLevel="0" collapsed="false">
      <c r="A1746" s="6" t="n">
        <v>13815.993</v>
      </c>
      <c r="B1746" s="6" t="n">
        <v>1.77216117216117</v>
      </c>
      <c r="C1746" s="6" t="n">
        <v>75</v>
      </c>
      <c r="D1746" s="6" t="n">
        <v>-1</v>
      </c>
      <c r="E1746" s="6" t="n">
        <v>1.76630036630037</v>
      </c>
      <c r="F1746" s="6" t="n">
        <v>0</v>
      </c>
      <c r="G1746" s="6" t="n">
        <v>0</v>
      </c>
      <c r="H1746" s="6" t="str">
        <f aca="false">IF(AND(A1746&gt;=Stimuli!$B$2,A1746&lt;=Stimuli!$C$2),Stimuli!$A$2,IF(AND(A1746&gt;=Stimuli!$B$3,A1746&lt;=Stimuli!$C$3),Stimuli!$A$3,IF(AND(A1746&gt;=Stimuli!$B$4,A1746&lt;=Stimuli!$C$4),Stimuli!$A$4,"")))</f>
        <v>01 Quiet baseline (60s)</v>
      </c>
      <c r="I1746" s="6" t="n">
        <f aca="false">(B1746-B1745)/((A1746-A1745)/1000)</f>
        <v>0.937728937729048</v>
      </c>
      <c r="J1746" s="6" t="n">
        <f aca="false">IF(OR(B1746&lt;Rules!$B$2,B1746&gt;Rules!$B$3,ABS(I1746)&gt;Rules!$B$4,OR(B1747&lt;Rules!$B$2,B1747&gt;Rules!$B$3,ABS(I1747)&gt;Rules!$B$4)),1,0)</f>
        <v>0</v>
      </c>
      <c r="K1746" s="6" t="str">
        <f aca="false">IF(F1746=1,COUNTIF($F$2:F1746,1),"")</f>
        <v/>
      </c>
    </row>
    <row r="1747" customFormat="false" ht="15" hidden="false" customHeight="false" outlineLevel="0" collapsed="false">
      <c r="A1747" s="6" t="n">
        <v>13823.8055</v>
      </c>
      <c r="B1747" s="6" t="n">
        <v>1.76483516483516</v>
      </c>
      <c r="C1747" s="6" t="n">
        <v>75</v>
      </c>
      <c r="D1747" s="6" t="n">
        <v>-1</v>
      </c>
      <c r="E1747" s="6" t="n">
        <v>1.76630036630037</v>
      </c>
      <c r="F1747" s="6" t="n">
        <v>0</v>
      </c>
      <c r="G1747" s="6" t="n">
        <v>0</v>
      </c>
      <c r="H1747" s="6" t="str">
        <f aca="false">IF(AND(A1747&gt;=Stimuli!$B$2,A1747&lt;=Stimuli!$C$2),Stimuli!$A$2,IF(AND(A1747&gt;=Stimuli!$B$3,A1747&lt;=Stimuli!$C$3),Stimuli!$A$3,IF(AND(A1747&gt;=Stimuli!$B$4,A1747&lt;=Stimuli!$C$4),Stimuli!$A$4,"")))</f>
        <v>01 Quiet baseline (60s)</v>
      </c>
      <c r="I1747" s="6" t="n">
        <f aca="false">(B1747-B1746)/((A1747-A1746)/1000)</f>
        <v>-0.937728937729048</v>
      </c>
      <c r="J1747" s="6" t="n">
        <f aca="false">IF(OR(B1747&lt;Rules!$B$2,B1747&gt;Rules!$B$3,ABS(I1747)&gt;Rules!$B$4,OR(B1748&lt;Rules!$B$2,B1748&gt;Rules!$B$3,ABS(I1748)&gt;Rules!$B$4)),1,0)</f>
        <v>0</v>
      </c>
      <c r="K1747" s="6" t="str">
        <f aca="false">IF(F1747=1,COUNTIF($F$2:F1747,1),"")</f>
        <v/>
      </c>
    </row>
    <row r="1748" customFormat="false" ht="15" hidden="false" customHeight="false" outlineLevel="0" collapsed="false">
      <c r="A1748" s="6" t="n">
        <v>13831.618</v>
      </c>
      <c r="B1748" s="6" t="n">
        <v>1.77216117216117</v>
      </c>
      <c r="C1748" s="6" t="n">
        <v>75</v>
      </c>
      <c r="D1748" s="6" t="n">
        <v>-1</v>
      </c>
      <c r="E1748" s="6" t="n">
        <v>1.76630036630037</v>
      </c>
      <c r="F1748" s="6" t="n">
        <v>0</v>
      </c>
      <c r="G1748" s="6" t="n">
        <v>0</v>
      </c>
      <c r="H1748" s="6" t="str">
        <f aca="false">IF(AND(A1748&gt;=Stimuli!$B$2,A1748&lt;=Stimuli!$C$2),Stimuli!$A$2,IF(AND(A1748&gt;=Stimuli!$B$3,A1748&lt;=Stimuli!$C$3),Stimuli!$A$3,IF(AND(A1748&gt;=Stimuli!$B$4,A1748&lt;=Stimuli!$C$4),Stimuli!$A$4,"")))</f>
        <v>01 Quiet baseline (60s)</v>
      </c>
      <c r="I1748" s="6" t="n">
        <f aca="false">(B1748-B1747)/((A1748-A1747)/1000)</f>
        <v>0.937728937729048</v>
      </c>
      <c r="J1748" s="6" t="n">
        <f aca="false">IF(OR(B1748&lt;Rules!$B$2,B1748&gt;Rules!$B$3,ABS(I1748)&gt;Rules!$B$4,OR(B1749&lt;Rules!$B$2,B1749&gt;Rules!$B$3,ABS(I1749)&gt;Rules!$B$4)),1,0)</f>
        <v>0</v>
      </c>
      <c r="K1748" s="6" t="str">
        <f aca="false">IF(F1748=1,COUNTIF($F$2:F1748,1),"")</f>
        <v/>
      </c>
    </row>
    <row r="1749" customFormat="false" ht="15" hidden="false" customHeight="false" outlineLevel="0" collapsed="false">
      <c r="A1749" s="6" t="n">
        <v>13839.4305</v>
      </c>
      <c r="B1749" s="6" t="n">
        <v>1.76483516483516</v>
      </c>
      <c r="C1749" s="6" t="n">
        <v>75</v>
      </c>
      <c r="D1749" s="6" t="n">
        <v>-1</v>
      </c>
      <c r="E1749" s="6" t="n">
        <v>1.76630036630037</v>
      </c>
      <c r="F1749" s="6" t="n">
        <v>0</v>
      </c>
      <c r="G1749" s="6" t="n">
        <v>0</v>
      </c>
      <c r="H1749" s="6" t="str">
        <f aca="false">IF(AND(A1749&gt;=Stimuli!$B$2,A1749&lt;=Stimuli!$C$2),Stimuli!$A$2,IF(AND(A1749&gt;=Stimuli!$B$3,A1749&lt;=Stimuli!$C$3),Stimuli!$A$3,IF(AND(A1749&gt;=Stimuli!$B$4,A1749&lt;=Stimuli!$C$4),Stimuli!$A$4,"")))</f>
        <v>01 Quiet baseline (60s)</v>
      </c>
      <c r="I1749" s="6" t="n">
        <f aca="false">(B1749-B1748)/((A1749-A1748)/1000)</f>
        <v>-0.937728937729048</v>
      </c>
      <c r="J1749" s="6" t="n">
        <f aca="false">IF(OR(B1749&lt;Rules!$B$2,B1749&gt;Rules!$B$3,ABS(I1749)&gt;Rules!$B$4,OR(B1750&lt;Rules!$B$2,B1750&gt;Rules!$B$3,ABS(I1750)&gt;Rules!$B$4)),1,0)</f>
        <v>0</v>
      </c>
      <c r="K1749" s="6" t="str">
        <f aca="false">IF(F1749=1,COUNTIF($F$2:F1749,1),"")</f>
        <v/>
      </c>
    </row>
    <row r="1750" customFormat="false" ht="15" hidden="false" customHeight="false" outlineLevel="0" collapsed="false">
      <c r="A1750" s="6" t="n">
        <v>13847.243</v>
      </c>
      <c r="B1750" s="6" t="n">
        <v>1.77069597069597</v>
      </c>
      <c r="C1750" s="6" t="n">
        <v>75</v>
      </c>
      <c r="D1750" s="6" t="n">
        <v>-1</v>
      </c>
      <c r="E1750" s="6" t="n">
        <v>1.76630036630037</v>
      </c>
      <c r="F1750" s="6" t="n">
        <v>0</v>
      </c>
      <c r="G1750" s="6" t="n">
        <v>0</v>
      </c>
      <c r="H1750" s="6" t="str">
        <f aca="false">IF(AND(A1750&gt;=Stimuli!$B$2,A1750&lt;=Stimuli!$C$2),Stimuli!$A$2,IF(AND(A1750&gt;=Stimuli!$B$3,A1750&lt;=Stimuli!$C$3),Stimuli!$A$3,IF(AND(A1750&gt;=Stimuli!$B$4,A1750&lt;=Stimuli!$C$4),Stimuli!$A$4,"")))</f>
        <v>01 Quiet baseline (60s)</v>
      </c>
      <c r="I1750" s="6" t="n">
        <f aca="false">(B1750-B1749)/((A1750-A1749)/1000)</f>
        <v>0.750183150183318</v>
      </c>
      <c r="J1750" s="6" t="n">
        <f aca="false">IF(OR(B1750&lt;Rules!$B$2,B1750&gt;Rules!$B$3,ABS(I1750)&gt;Rules!$B$4,OR(B1751&lt;Rules!$B$2,B1751&gt;Rules!$B$3,ABS(I1751)&gt;Rules!$B$4)),1,0)</f>
        <v>0</v>
      </c>
      <c r="K1750" s="6" t="str">
        <f aca="false">IF(F1750=1,COUNTIF($F$2:F1750,1),"")</f>
        <v/>
      </c>
    </row>
    <row r="1751" customFormat="false" ht="15" hidden="false" customHeight="false" outlineLevel="0" collapsed="false">
      <c r="A1751" s="6" t="n">
        <v>13855.0555</v>
      </c>
      <c r="B1751" s="6" t="n">
        <v>1.76630036630037</v>
      </c>
      <c r="C1751" s="6" t="n">
        <v>75</v>
      </c>
      <c r="D1751" s="6" t="n">
        <v>-1</v>
      </c>
      <c r="E1751" s="6" t="n">
        <v>1.76630036630037</v>
      </c>
      <c r="F1751" s="6" t="n">
        <v>0</v>
      </c>
      <c r="G1751" s="6" t="n">
        <v>0</v>
      </c>
      <c r="H1751" s="6" t="str">
        <f aca="false">IF(AND(A1751&gt;=Stimuli!$B$2,A1751&lt;=Stimuli!$C$2),Stimuli!$A$2,IF(AND(A1751&gt;=Stimuli!$B$3,A1751&lt;=Stimuli!$C$3),Stimuli!$A$3,IF(AND(A1751&gt;=Stimuli!$B$4,A1751&lt;=Stimuli!$C$4),Stimuli!$A$4,"")))</f>
        <v>01 Quiet baseline (60s)</v>
      </c>
      <c r="I1751" s="6" t="n">
        <f aca="false">(B1751-B1750)/((A1751-A1750)/1000)</f>
        <v>-0.562637362637446</v>
      </c>
      <c r="J1751" s="6" t="n">
        <f aca="false">IF(OR(B1751&lt;Rules!$B$2,B1751&gt;Rules!$B$3,ABS(I1751)&gt;Rules!$B$4,OR(B1752&lt;Rules!$B$2,B1752&gt;Rules!$B$3,ABS(I1752)&gt;Rules!$B$4)),1,0)</f>
        <v>0</v>
      </c>
      <c r="K1751" s="6" t="str">
        <f aca="false">IF(F1751=1,COUNTIF($F$2:F1751,1),"")</f>
        <v/>
      </c>
    </row>
    <row r="1752" customFormat="false" ht="15" hidden="false" customHeight="false" outlineLevel="0" collapsed="false">
      <c r="A1752" s="6" t="n">
        <v>13862.868</v>
      </c>
      <c r="B1752" s="6" t="n">
        <v>1.76923076923077</v>
      </c>
      <c r="C1752" s="6" t="n">
        <v>75</v>
      </c>
      <c r="D1752" s="6" t="n">
        <v>-1</v>
      </c>
      <c r="E1752" s="6" t="n">
        <v>1.76630036630037</v>
      </c>
      <c r="F1752" s="6" t="n">
        <v>0</v>
      </c>
      <c r="G1752" s="6" t="n">
        <v>0</v>
      </c>
      <c r="H1752" s="6" t="str">
        <f aca="false">IF(AND(A1752&gt;=Stimuli!$B$2,A1752&lt;=Stimuli!$C$2),Stimuli!$A$2,IF(AND(A1752&gt;=Stimuli!$B$3,A1752&lt;=Stimuli!$C$3),Stimuli!$A$3,IF(AND(A1752&gt;=Stimuli!$B$4,A1752&lt;=Stimuli!$C$4),Stimuli!$A$4,"")))</f>
        <v>01 Quiet baseline (60s)</v>
      </c>
      <c r="I1752" s="6" t="n">
        <f aca="false">(B1752-B1751)/((A1752-A1751)/1000)</f>
        <v>0.375091575091574</v>
      </c>
      <c r="J1752" s="6" t="n">
        <f aca="false">IF(OR(B1752&lt;Rules!$B$2,B1752&gt;Rules!$B$3,ABS(I1752)&gt;Rules!$B$4,OR(B1753&lt;Rules!$B$2,B1753&gt;Rules!$B$3,ABS(I1753)&gt;Rules!$B$4)),1,0)</f>
        <v>0</v>
      </c>
      <c r="K1752" s="6" t="str">
        <f aca="false">IF(F1752=1,COUNTIF($F$2:F1752,1),"")</f>
        <v/>
      </c>
    </row>
    <row r="1753" customFormat="false" ht="15" hidden="false" customHeight="false" outlineLevel="0" collapsed="false">
      <c r="A1753" s="6" t="n">
        <v>13870.6805</v>
      </c>
      <c r="B1753" s="6" t="n">
        <v>1.76630036630037</v>
      </c>
      <c r="C1753" s="6" t="n">
        <v>75</v>
      </c>
      <c r="D1753" s="6" t="n">
        <v>-1</v>
      </c>
      <c r="E1753" s="6" t="n">
        <v>1.76630036630037</v>
      </c>
      <c r="F1753" s="6" t="n">
        <v>0</v>
      </c>
      <c r="G1753" s="6" t="n">
        <v>0</v>
      </c>
      <c r="H1753" s="6" t="str">
        <f aca="false">IF(AND(A1753&gt;=Stimuli!$B$2,A1753&lt;=Stimuli!$C$2),Stimuli!$A$2,IF(AND(A1753&gt;=Stimuli!$B$3,A1753&lt;=Stimuli!$C$3),Stimuli!$A$3,IF(AND(A1753&gt;=Stimuli!$B$4,A1753&lt;=Stimuli!$C$4),Stimuli!$A$4,"")))</f>
        <v>01 Quiet baseline (60s)</v>
      </c>
      <c r="I1753" s="6" t="n">
        <f aca="false">(B1753-B1752)/((A1753-A1752)/1000)</f>
        <v>-0.375091575091574</v>
      </c>
      <c r="J1753" s="6" t="n">
        <f aca="false">IF(OR(B1753&lt;Rules!$B$2,B1753&gt;Rules!$B$3,ABS(I1753)&gt;Rules!$B$4,OR(B1754&lt;Rules!$B$2,B1754&gt;Rules!$B$3,ABS(I1754)&gt;Rules!$B$4)),1,0)</f>
        <v>0</v>
      </c>
      <c r="K1753" s="6" t="str">
        <f aca="false">IF(F1753=1,COUNTIF($F$2:F1753,1),"")</f>
        <v/>
      </c>
    </row>
    <row r="1754" customFormat="false" ht="15" hidden="false" customHeight="false" outlineLevel="0" collapsed="false">
      <c r="A1754" s="6" t="n">
        <v>13878.493</v>
      </c>
      <c r="B1754" s="6" t="n">
        <v>1.76923076923077</v>
      </c>
      <c r="C1754" s="6" t="n">
        <v>75</v>
      </c>
      <c r="D1754" s="6" t="n">
        <v>-1</v>
      </c>
      <c r="E1754" s="6" t="n">
        <v>1.76630036630037</v>
      </c>
      <c r="F1754" s="6" t="n">
        <v>0</v>
      </c>
      <c r="G1754" s="6" t="n">
        <v>0</v>
      </c>
      <c r="H1754" s="6" t="str">
        <f aca="false">IF(AND(A1754&gt;=Stimuli!$B$2,A1754&lt;=Stimuli!$C$2),Stimuli!$A$2,IF(AND(A1754&gt;=Stimuli!$B$3,A1754&lt;=Stimuli!$C$3),Stimuli!$A$3,IF(AND(A1754&gt;=Stimuli!$B$4,A1754&lt;=Stimuli!$C$4),Stimuli!$A$4,"")))</f>
        <v>01 Quiet baseline (60s)</v>
      </c>
      <c r="I1754" s="6" t="n">
        <f aca="false">(B1754-B1753)/((A1754-A1753)/1000)</f>
        <v>0.375091575091574</v>
      </c>
      <c r="J1754" s="6" t="n">
        <f aca="false">IF(OR(B1754&lt;Rules!$B$2,B1754&gt;Rules!$B$3,ABS(I1754)&gt;Rules!$B$4,OR(B1755&lt;Rules!$B$2,B1755&gt;Rules!$B$3,ABS(I1755)&gt;Rules!$B$4)),1,0)</f>
        <v>0</v>
      </c>
      <c r="K1754" s="6" t="str">
        <f aca="false">IF(F1754=1,COUNTIF($F$2:F1754,1),"")</f>
        <v/>
      </c>
    </row>
    <row r="1755" customFormat="false" ht="15" hidden="false" customHeight="false" outlineLevel="0" collapsed="false">
      <c r="A1755" s="6" t="n">
        <v>13886.3055</v>
      </c>
      <c r="B1755" s="6" t="n">
        <v>1.76923076923077</v>
      </c>
      <c r="C1755" s="6" t="n">
        <v>75</v>
      </c>
      <c r="D1755" s="6" t="n">
        <v>-1</v>
      </c>
      <c r="E1755" s="6" t="n">
        <v>1.76630036630037</v>
      </c>
      <c r="F1755" s="6" t="n">
        <v>0</v>
      </c>
      <c r="G1755" s="6" t="n">
        <v>0</v>
      </c>
      <c r="H1755" s="6" t="str">
        <f aca="false">IF(AND(A1755&gt;=Stimuli!$B$2,A1755&lt;=Stimuli!$C$2),Stimuli!$A$2,IF(AND(A1755&gt;=Stimuli!$B$3,A1755&lt;=Stimuli!$C$3),Stimuli!$A$3,IF(AND(A1755&gt;=Stimuli!$B$4,A1755&lt;=Stimuli!$C$4),Stimuli!$A$4,"")))</f>
        <v>01 Quiet baseline (60s)</v>
      </c>
      <c r="I1755" s="6" t="n">
        <f aca="false">(B1755-B1754)/((A1755-A1754)/1000)</f>
        <v>0</v>
      </c>
      <c r="J1755" s="6" t="n">
        <f aca="false">IF(OR(B1755&lt;Rules!$B$2,B1755&gt;Rules!$B$3,ABS(I1755)&gt;Rules!$B$4,OR(B1756&lt;Rules!$B$2,B1756&gt;Rules!$B$3,ABS(I1756)&gt;Rules!$B$4)),1,0)</f>
        <v>0</v>
      </c>
      <c r="K1755" s="6" t="str">
        <f aca="false">IF(F1755=1,COUNTIF($F$2:F1755,1),"")</f>
        <v/>
      </c>
    </row>
    <row r="1756" customFormat="false" ht="15" hidden="false" customHeight="false" outlineLevel="0" collapsed="false">
      <c r="A1756" s="6" t="n">
        <v>13894.118</v>
      </c>
      <c r="B1756" s="6" t="n">
        <v>1.76776556776557</v>
      </c>
      <c r="C1756" s="6" t="n">
        <v>75</v>
      </c>
      <c r="D1756" s="6" t="n">
        <v>-1</v>
      </c>
      <c r="E1756" s="6" t="n">
        <v>1.76630036630037</v>
      </c>
      <c r="F1756" s="6" t="n">
        <v>0</v>
      </c>
      <c r="G1756" s="6" t="n">
        <v>0</v>
      </c>
      <c r="H1756" s="6" t="str">
        <f aca="false">IF(AND(A1756&gt;=Stimuli!$B$2,A1756&lt;=Stimuli!$C$2),Stimuli!$A$2,IF(AND(A1756&gt;=Stimuli!$B$3,A1756&lt;=Stimuli!$C$3),Stimuli!$A$3,IF(AND(A1756&gt;=Stimuli!$B$4,A1756&lt;=Stimuli!$C$4),Stimuli!$A$4,"")))</f>
        <v>01 Quiet baseline (60s)</v>
      </c>
      <c r="I1756" s="6" t="n">
        <f aca="false">(B1756-B1755)/((A1756-A1755)/1000)</f>
        <v>-0.18754578754573</v>
      </c>
      <c r="J1756" s="6" t="n">
        <f aca="false">IF(OR(B1756&lt;Rules!$B$2,B1756&gt;Rules!$B$3,ABS(I1756)&gt;Rules!$B$4,OR(B1757&lt;Rules!$B$2,B1757&gt;Rules!$B$3,ABS(I1757)&gt;Rules!$B$4)),1,0)</f>
        <v>0</v>
      </c>
      <c r="K1756" s="6" t="str">
        <f aca="false">IF(F1756=1,COUNTIF($F$2:F1756,1),"")</f>
        <v/>
      </c>
    </row>
    <row r="1757" customFormat="false" ht="15" hidden="false" customHeight="false" outlineLevel="0" collapsed="false">
      <c r="A1757" s="6" t="n">
        <v>13901.9305</v>
      </c>
      <c r="B1757" s="6" t="n">
        <v>1.77069597069597</v>
      </c>
      <c r="C1757" s="6" t="n">
        <v>75</v>
      </c>
      <c r="D1757" s="6" t="n">
        <v>-1</v>
      </c>
      <c r="E1757" s="6" t="n">
        <v>1.76630036630037</v>
      </c>
      <c r="F1757" s="6" t="n">
        <v>0</v>
      </c>
      <c r="G1757" s="6" t="n">
        <v>0</v>
      </c>
      <c r="H1757" s="6" t="str">
        <f aca="false">IF(AND(A1757&gt;=Stimuli!$B$2,A1757&lt;=Stimuli!$C$2),Stimuli!$A$2,IF(AND(A1757&gt;=Stimuli!$B$3,A1757&lt;=Stimuli!$C$3),Stimuli!$A$3,IF(AND(A1757&gt;=Stimuli!$B$4,A1757&lt;=Stimuli!$C$4),Stimuli!$A$4,"")))</f>
        <v>01 Quiet baseline (60s)</v>
      </c>
      <c r="I1757" s="6" t="n">
        <f aca="false">(B1757-B1756)/((A1757-A1756)/1000)</f>
        <v>0.375091575091602</v>
      </c>
      <c r="J1757" s="6" t="n">
        <f aca="false">IF(OR(B1757&lt;Rules!$B$2,B1757&gt;Rules!$B$3,ABS(I1757)&gt;Rules!$B$4,OR(B1758&lt;Rules!$B$2,B1758&gt;Rules!$B$3,ABS(I1758)&gt;Rules!$B$4)),1,0)</f>
        <v>0</v>
      </c>
      <c r="K1757" s="6" t="str">
        <f aca="false">IF(F1757=1,COUNTIF($F$2:F1757,1),"")</f>
        <v/>
      </c>
    </row>
    <row r="1758" customFormat="false" ht="15" hidden="false" customHeight="false" outlineLevel="0" collapsed="false">
      <c r="A1758" s="6" t="n">
        <v>13909.743</v>
      </c>
      <c r="B1758" s="6" t="n">
        <v>1.76630036630037</v>
      </c>
      <c r="C1758" s="6" t="n">
        <v>75</v>
      </c>
      <c r="D1758" s="6" t="n">
        <v>-1</v>
      </c>
      <c r="E1758" s="6" t="n">
        <v>1.76630036630037</v>
      </c>
      <c r="F1758" s="6" t="n">
        <v>0</v>
      </c>
      <c r="G1758" s="6" t="n">
        <v>0</v>
      </c>
      <c r="H1758" s="6" t="str">
        <f aca="false">IF(AND(A1758&gt;=Stimuli!$B$2,A1758&lt;=Stimuli!$C$2),Stimuli!$A$2,IF(AND(A1758&gt;=Stimuli!$B$3,A1758&lt;=Stimuli!$C$3),Stimuli!$A$3,IF(AND(A1758&gt;=Stimuli!$B$4,A1758&lt;=Stimuli!$C$4),Stimuli!$A$4,"")))</f>
        <v>01 Quiet baseline (60s)</v>
      </c>
      <c r="I1758" s="6" t="n">
        <f aca="false">(B1758-B1757)/((A1758-A1757)/1000)</f>
        <v>-0.562637362637446</v>
      </c>
      <c r="J1758" s="6" t="n">
        <f aca="false">IF(OR(B1758&lt;Rules!$B$2,B1758&gt;Rules!$B$3,ABS(I1758)&gt;Rules!$B$4,OR(B1759&lt;Rules!$B$2,B1759&gt;Rules!$B$3,ABS(I1759)&gt;Rules!$B$4)),1,0)</f>
        <v>0</v>
      </c>
      <c r="K1758" s="6" t="str">
        <f aca="false">IF(F1758=1,COUNTIF($F$2:F1758,1),"")</f>
        <v/>
      </c>
    </row>
    <row r="1759" customFormat="false" ht="15" hidden="false" customHeight="false" outlineLevel="0" collapsed="false">
      <c r="A1759" s="6" t="n">
        <v>13917.5555</v>
      </c>
      <c r="B1759" s="6" t="n">
        <v>1.77069597069597</v>
      </c>
      <c r="C1759" s="6" t="n">
        <v>75</v>
      </c>
      <c r="D1759" s="6" t="n">
        <v>-1</v>
      </c>
      <c r="E1759" s="6" t="n">
        <v>1.76630036630037</v>
      </c>
      <c r="F1759" s="6" t="n">
        <v>0</v>
      </c>
      <c r="G1759" s="6" t="n">
        <v>0</v>
      </c>
      <c r="H1759" s="6" t="str">
        <f aca="false">IF(AND(A1759&gt;=Stimuli!$B$2,A1759&lt;=Stimuli!$C$2),Stimuli!$A$2,IF(AND(A1759&gt;=Stimuli!$B$3,A1759&lt;=Stimuli!$C$3),Stimuli!$A$3,IF(AND(A1759&gt;=Stimuli!$B$4,A1759&lt;=Stimuli!$C$4),Stimuli!$A$4,"")))</f>
        <v>01 Quiet baseline (60s)</v>
      </c>
      <c r="I1759" s="6" t="n">
        <f aca="false">(B1759-B1758)/((A1759-A1758)/1000)</f>
        <v>0.562637362637446</v>
      </c>
      <c r="J1759" s="6" t="n">
        <f aca="false">IF(OR(B1759&lt;Rules!$B$2,B1759&gt;Rules!$B$3,ABS(I1759)&gt;Rules!$B$4,OR(B1760&lt;Rules!$B$2,B1760&gt;Rules!$B$3,ABS(I1760)&gt;Rules!$B$4)),1,0)</f>
        <v>0</v>
      </c>
      <c r="K1759" s="6" t="str">
        <f aca="false">IF(F1759=1,COUNTIF($F$2:F1759,1),"")</f>
        <v/>
      </c>
    </row>
    <row r="1760" customFormat="false" ht="15" hidden="false" customHeight="false" outlineLevel="0" collapsed="false">
      <c r="A1760" s="6" t="n">
        <v>13925.368</v>
      </c>
      <c r="B1760" s="6" t="n">
        <v>1.76630036630037</v>
      </c>
      <c r="C1760" s="6" t="n">
        <v>75</v>
      </c>
      <c r="D1760" s="6" t="n">
        <v>-1</v>
      </c>
      <c r="E1760" s="6" t="n">
        <v>1.76630036630037</v>
      </c>
      <c r="F1760" s="6" t="n">
        <v>0</v>
      </c>
      <c r="G1760" s="6" t="n">
        <v>0</v>
      </c>
      <c r="H1760" s="6" t="str">
        <f aca="false">IF(AND(A1760&gt;=Stimuli!$B$2,A1760&lt;=Stimuli!$C$2),Stimuli!$A$2,IF(AND(A1760&gt;=Stimuli!$B$3,A1760&lt;=Stimuli!$C$3),Stimuli!$A$3,IF(AND(A1760&gt;=Stimuli!$B$4,A1760&lt;=Stimuli!$C$4),Stimuli!$A$4,"")))</f>
        <v>01 Quiet baseline (60s)</v>
      </c>
      <c r="I1760" s="6" t="n">
        <f aca="false">(B1760-B1759)/((A1760-A1759)/1000)</f>
        <v>-0.562637362637446</v>
      </c>
      <c r="J1760" s="6" t="n">
        <f aca="false">IF(OR(B1760&lt;Rules!$B$2,B1760&gt;Rules!$B$3,ABS(I1760)&gt;Rules!$B$4,OR(B1761&lt;Rules!$B$2,B1761&gt;Rules!$B$3,ABS(I1761)&gt;Rules!$B$4)),1,0)</f>
        <v>0</v>
      </c>
      <c r="K1760" s="6" t="str">
        <f aca="false">IF(F1760=1,COUNTIF($F$2:F1760,1),"")</f>
        <v/>
      </c>
    </row>
    <row r="1761" customFormat="false" ht="15" hidden="false" customHeight="false" outlineLevel="0" collapsed="false">
      <c r="A1761" s="6" t="n">
        <v>13933.1805</v>
      </c>
      <c r="B1761" s="6" t="n">
        <v>1.77216117216117</v>
      </c>
      <c r="C1761" s="6" t="n">
        <v>75</v>
      </c>
      <c r="D1761" s="6" t="n">
        <v>-1</v>
      </c>
      <c r="E1761" s="6" t="n">
        <v>1.76630036630037</v>
      </c>
      <c r="F1761" s="6" t="n">
        <v>0</v>
      </c>
      <c r="G1761" s="6" t="n">
        <v>0</v>
      </c>
      <c r="H1761" s="6" t="str">
        <f aca="false">IF(AND(A1761&gt;=Stimuli!$B$2,A1761&lt;=Stimuli!$C$2),Stimuli!$A$2,IF(AND(A1761&gt;=Stimuli!$B$3,A1761&lt;=Stimuli!$C$3),Stimuli!$A$3,IF(AND(A1761&gt;=Stimuli!$B$4,A1761&lt;=Stimuli!$C$4),Stimuli!$A$4,"")))</f>
        <v>01 Quiet baseline (60s)</v>
      </c>
      <c r="I1761" s="6" t="n">
        <f aca="false">(B1761-B1760)/((A1761-A1760)/1000)</f>
        <v>0.750183150183176</v>
      </c>
      <c r="J1761" s="6" t="n">
        <f aca="false">IF(OR(B1761&lt;Rules!$B$2,B1761&gt;Rules!$B$3,ABS(I1761)&gt;Rules!$B$4,OR(B1762&lt;Rules!$B$2,B1762&gt;Rules!$B$3,ABS(I1762)&gt;Rules!$B$4)),1,0)</f>
        <v>0</v>
      </c>
      <c r="K1761" s="6" t="str">
        <f aca="false">IF(F1761=1,COUNTIF($F$2:F1761,1),"")</f>
        <v/>
      </c>
    </row>
    <row r="1762" customFormat="false" ht="15" hidden="false" customHeight="false" outlineLevel="0" collapsed="false">
      <c r="A1762" s="6" t="n">
        <v>13940.993</v>
      </c>
      <c r="B1762" s="6" t="n">
        <v>1.76483516483516</v>
      </c>
      <c r="C1762" s="6" t="n">
        <v>75</v>
      </c>
      <c r="D1762" s="6" t="n">
        <v>-1</v>
      </c>
      <c r="E1762" s="6" t="n">
        <v>1.76630036630037</v>
      </c>
      <c r="F1762" s="6" t="n">
        <v>0</v>
      </c>
      <c r="G1762" s="6" t="n">
        <v>0</v>
      </c>
      <c r="H1762" s="6" t="str">
        <f aca="false">IF(AND(A1762&gt;=Stimuli!$B$2,A1762&lt;=Stimuli!$C$2),Stimuli!$A$2,IF(AND(A1762&gt;=Stimuli!$B$3,A1762&lt;=Stimuli!$C$3),Stimuli!$A$3,IF(AND(A1762&gt;=Stimuli!$B$4,A1762&lt;=Stimuli!$C$4),Stimuli!$A$4,"")))</f>
        <v>01 Quiet baseline (60s)</v>
      </c>
      <c r="I1762" s="6" t="n">
        <f aca="false">(B1762-B1761)/((A1762-A1761)/1000)</f>
        <v>-0.937728937729048</v>
      </c>
      <c r="J1762" s="6" t="n">
        <f aca="false">IF(OR(B1762&lt;Rules!$B$2,B1762&gt;Rules!$B$3,ABS(I1762)&gt;Rules!$B$4,OR(B1763&lt;Rules!$B$2,B1763&gt;Rules!$B$3,ABS(I1763)&gt;Rules!$B$4)),1,0)</f>
        <v>0</v>
      </c>
      <c r="K1762" s="6" t="str">
        <f aca="false">IF(F1762=1,COUNTIF($F$2:F1762,1),"")</f>
        <v/>
      </c>
    </row>
    <row r="1763" customFormat="false" ht="15" hidden="false" customHeight="false" outlineLevel="0" collapsed="false">
      <c r="A1763" s="6" t="n">
        <v>13948.8055</v>
      </c>
      <c r="B1763" s="6" t="n">
        <v>1.77216117216117</v>
      </c>
      <c r="C1763" s="6" t="n">
        <v>75</v>
      </c>
      <c r="D1763" s="6" t="n">
        <v>-1</v>
      </c>
      <c r="E1763" s="6" t="n">
        <v>1.76630036630037</v>
      </c>
      <c r="F1763" s="6" t="n">
        <v>0</v>
      </c>
      <c r="G1763" s="6" t="n">
        <v>0</v>
      </c>
      <c r="H1763" s="6" t="str">
        <f aca="false">IF(AND(A1763&gt;=Stimuli!$B$2,A1763&lt;=Stimuli!$C$2),Stimuli!$A$2,IF(AND(A1763&gt;=Stimuli!$B$3,A1763&lt;=Stimuli!$C$3),Stimuli!$A$3,IF(AND(A1763&gt;=Stimuli!$B$4,A1763&lt;=Stimuli!$C$4),Stimuli!$A$4,"")))</f>
        <v>01 Quiet baseline (60s)</v>
      </c>
      <c r="I1763" s="6" t="n">
        <f aca="false">(B1763-B1762)/((A1763-A1762)/1000)</f>
        <v>0.937728937729048</v>
      </c>
      <c r="J1763" s="6" t="n">
        <f aca="false">IF(OR(B1763&lt;Rules!$B$2,B1763&gt;Rules!$B$3,ABS(I1763)&gt;Rules!$B$4,OR(B1764&lt;Rules!$B$2,B1764&gt;Rules!$B$3,ABS(I1764)&gt;Rules!$B$4)),1,0)</f>
        <v>0</v>
      </c>
      <c r="K1763" s="6" t="str">
        <f aca="false">IF(F1763=1,COUNTIF($F$2:F1763,1),"")</f>
        <v/>
      </c>
    </row>
    <row r="1764" customFormat="false" ht="15" hidden="false" customHeight="false" outlineLevel="0" collapsed="false">
      <c r="A1764" s="6" t="n">
        <v>13956.618</v>
      </c>
      <c r="B1764" s="6" t="n">
        <v>1.76630036630037</v>
      </c>
      <c r="C1764" s="6" t="n">
        <v>75</v>
      </c>
      <c r="D1764" s="6" t="n">
        <v>-1</v>
      </c>
      <c r="E1764" s="6" t="n">
        <v>1.76630036630037</v>
      </c>
      <c r="F1764" s="6" t="n">
        <v>0</v>
      </c>
      <c r="G1764" s="6" t="n">
        <v>0</v>
      </c>
      <c r="H1764" s="6" t="str">
        <f aca="false">IF(AND(A1764&gt;=Stimuli!$B$2,A1764&lt;=Stimuli!$C$2),Stimuli!$A$2,IF(AND(A1764&gt;=Stimuli!$B$3,A1764&lt;=Stimuli!$C$3),Stimuli!$A$3,IF(AND(A1764&gt;=Stimuli!$B$4,A1764&lt;=Stimuli!$C$4),Stimuli!$A$4,"")))</f>
        <v>01 Quiet baseline (60s)</v>
      </c>
      <c r="I1764" s="6" t="n">
        <f aca="false">(B1764-B1763)/((A1764-A1763)/1000)</f>
        <v>-0.750183150183176</v>
      </c>
      <c r="J1764" s="6" t="n">
        <f aca="false">IF(OR(B1764&lt;Rules!$B$2,B1764&gt;Rules!$B$3,ABS(I1764)&gt;Rules!$B$4,OR(B1765&lt;Rules!$B$2,B1765&gt;Rules!$B$3,ABS(I1765)&gt;Rules!$B$4)),1,0)</f>
        <v>0</v>
      </c>
      <c r="K1764" s="6" t="str">
        <f aca="false">IF(F1764=1,COUNTIF($F$2:F1764,1),"")</f>
        <v/>
      </c>
    </row>
    <row r="1765" customFormat="false" ht="15" hidden="false" customHeight="false" outlineLevel="0" collapsed="false">
      <c r="A1765" s="6" t="n">
        <v>13964.4305</v>
      </c>
      <c r="B1765" s="6" t="n">
        <v>1.77216117216117</v>
      </c>
      <c r="C1765" s="6" t="n">
        <v>75</v>
      </c>
      <c r="D1765" s="6" t="n">
        <v>-1</v>
      </c>
      <c r="E1765" s="6" t="n">
        <v>1.76630036630037</v>
      </c>
      <c r="F1765" s="6" t="n">
        <v>0</v>
      </c>
      <c r="G1765" s="6" t="n">
        <v>0</v>
      </c>
      <c r="H1765" s="6" t="str">
        <f aca="false">IF(AND(A1765&gt;=Stimuli!$B$2,A1765&lt;=Stimuli!$C$2),Stimuli!$A$2,IF(AND(A1765&gt;=Stimuli!$B$3,A1765&lt;=Stimuli!$C$3),Stimuli!$A$3,IF(AND(A1765&gt;=Stimuli!$B$4,A1765&lt;=Stimuli!$C$4),Stimuli!$A$4,"")))</f>
        <v>01 Quiet baseline (60s)</v>
      </c>
      <c r="I1765" s="6" t="n">
        <f aca="false">(B1765-B1764)/((A1765-A1764)/1000)</f>
        <v>0.750183150183176</v>
      </c>
      <c r="J1765" s="6" t="n">
        <f aca="false">IF(OR(B1765&lt;Rules!$B$2,B1765&gt;Rules!$B$3,ABS(I1765)&gt;Rules!$B$4,OR(B1766&lt;Rules!$B$2,B1766&gt;Rules!$B$3,ABS(I1766)&gt;Rules!$B$4)),1,0)</f>
        <v>0</v>
      </c>
      <c r="K1765" s="6" t="str">
        <f aca="false">IF(F1765=1,COUNTIF($F$2:F1765,1),"")</f>
        <v/>
      </c>
    </row>
    <row r="1766" customFormat="false" ht="15" hidden="false" customHeight="false" outlineLevel="0" collapsed="false">
      <c r="A1766" s="6" t="n">
        <v>13972.243</v>
      </c>
      <c r="B1766" s="6" t="n">
        <v>1.76630036630037</v>
      </c>
      <c r="C1766" s="6" t="n">
        <v>75</v>
      </c>
      <c r="D1766" s="6" t="n">
        <v>-1</v>
      </c>
      <c r="E1766" s="6" t="n">
        <v>1.76630036630037</v>
      </c>
      <c r="F1766" s="6" t="n">
        <v>0</v>
      </c>
      <c r="G1766" s="6" t="n">
        <v>0</v>
      </c>
      <c r="H1766" s="6" t="str">
        <f aca="false">IF(AND(A1766&gt;=Stimuli!$B$2,A1766&lt;=Stimuli!$C$2),Stimuli!$A$2,IF(AND(A1766&gt;=Stimuli!$B$3,A1766&lt;=Stimuli!$C$3),Stimuli!$A$3,IF(AND(A1766&gt;=Stimuli!$B$4,A1766&lt;=Stimuli!$C$4),Stimuli!$A$4,"")))</f>
        <v>01 Quiet baseline (60s)</v>
      </c>
      <c r="I1766" s="6" t="n">
        <f aca="false">(B1766-B1765)/((A1766-A1765)/1000)</f>
        <v>-0.750183150183176</v>
      </c>
      <c r="J1766" s="6" t="n">
        <f aca="false">IF(OR(B1766&lt;Rules!$B$2,B1766&gt;Rules!$B$3,ABS(I1766)&gt;Rules!$B$4,OR(B1767&lt;Rules!$B$2,B1767&gt;Rules!$B$3,ABS(I1767)&gt;Rules!$B$4)),1,0)</f>
        <v>0</v>
      </c>
      <c r="K1766" s="6" t="str">
        <f aca="false">IF(F1766=1,COUNTIF($F$2:F1766,1),"")</f>
        <v/>
      </c>
    </row>
    <row r="1767" customFormat="false" ht="15" hidden="false" customHeight="false" outlineLevel="0" collapsed="false">
      <c r="A1767" s="6" t="n">
        <v>13980.0555</v>
      </c>
      <c r="B1767" s="6" t="n">
        <v>1.77069597069597</v>
      </c>
      <c r="C1767" s="6" t="n">
        <v>75</v>
      </c>
      <c r="D1767" s="6" t="n">
        <v>-1</v>
      </c>
      <c r="E1767" s="6" t="n">
        <v>1.76630036630037</v>
      </c>
      <c r="F1767" s="6" t="n">
        <v>0</v>
      </c>
      <c r="G1767" s="6" t="n">
        <v>0</v>
      </c>
      <c r="H1767" s="6" t="str">
        <f aca="false">IF(AND(A1767&gt;=Stimuli!$B$2,A1767&lt;=Stimuli!$C$2),Stimuli!$A$2,IF(AND(A1767&gt;=Stimuli!$B$3,A1767&lt;=Stimuli!$C$3),Stimuli!$A$3,IF(AND(A1767&gt;=Stimuli!$B$4,A1767&lt;=Stimuli!$C$4),Stimuli!$A$4,"")))</f>
        <v>01 Quiet baseline (60s)</v>
      </c>
      <c r="I1767" s="6" t="n">
        <f aca="false">(B1767-B1766)/((A1767-A1766)/1000)</f>
        <v>0.562637362637446</v>
      </c>
      <c r="J1767" s="6" t="n">
        <f aca="false">IF(OR(B1767&lt;Rules!$B$2,B1767&gt;Rules!$B$3,ABS(I1767)&gt;Rules!$B$4,OR(B1768&lt;Rules!$B$2,B1768&gt;Rules!$B$3,ABS(I1768)&gt;Rules!$B$4)),1,0)</f>
        <v>0</v>
      </c>
      <c r="K1767" s="6" t="str">
        <f aca="false">IF(F1767=1,COUNTIF($F$2:F1767,1),"")</f>
        <v/>
      </c>
    </row>
    <row r="1768" customFormat="false" ht="15" hidden="false" customHeight="false" outlineLevel="0" collapsed="false">
      <c r="A1768" s="6" t="n">
        <v>13987.868</v>
      </c>
      <c r="B1768" s="6" t="n">
        <v>1.76630036630037</v>
      </c>
      <c r="C1768" s="6" t="n">
        <v>75</v>
      </c>
      <c r="D1768" s="6" t="n">
        <v>-1</v>
      </c>
      <c r="E1768" s="6" t="n">
        <v>1.76630036630037</v>
      </c>
      <c r="F1768" s="6" t="n">
        <v>0</v>
      </c>
      <c r="G1768" s="6" t="n">
        <v>0</v>
      </c>
      <c r="H1768" s="6" t="str">
        <f aca="false">IF(AND(A1768&gt;=Stimuli!$B$2,A1768&lt;=Stimuli!$C$2),Stimuli!$A$2,IF(AND(A1768&gt;=Stimuli!$B$3,A1768&lt;=Stimuli!$C$3),Stimuli!$A$3,IF(AND(A1768&gt;=Stimuli!$B$4,A1768&lt;=Stimuli!$C$4),Stimuli!$A$4,"")))</f>
        <v>01 Quiet baseline (60s)</v>
      </c>
      <c r="I1768" s="6" t="n">
        <f aca="false">(B1768-B1767)/((A1768-A1767)/1000)</f>
        <v>-0.562637362637446</v>
      </c>
      <c r="J1768" s="6" t="n">
        <f aca="false">IF(OR(B1768&lt;Rules!$B$2,B1768&gt;Rules!$B$3,ABS(I1768)&gt;Rules!$B$4,OR(B1769&lt;Rules!$B$2,B1769&gt;Rules!$B$3,ABS(I1769)&gt;Rules!$B$4)),1,0)</f>
        <v>0</v>
      </c>
      <c r="K1768" s="6" t="str">
        <f aca="false">IF(F1768=1,COUNTIF($F$2:F1768,1),"")</f>
        <v/>
      </c>
    </row>
    <row r="1769" customFormat="false" ht="15" hidden="false" customHeight="false" outlineLevel="0" collapsed="false">
      <c r="A1769" s="6" t="n">
        <v>13995.6805</v>
      </c>
      <c r="B1769" s="6" t="n">
        <v>1.76923076923077</v>
      </c>
      <c r="C1769" s="6" t="n">
        <v>75</v>
      </c>
      <c r="D1769" s="6" t="n">
        <v>-1</v>
      </c>
      <c r="E1769" s="6" t="n">
        <v>1.76630036630037</v>
      </c>
      <c r="F1769" s="6" t="n">
        <v>0</v>
      </c>
      <c r="G1769" s="6" t="n">
        <v>0</v>
      </c>
      <c r="H1769" s="6" t="str">
        <f aca="false">IF(AND(A1769&gt;=Stimuli!$B$2,A1769&lt;=Stimuli!$C$2),Stimuli!$A$2,IF(AND(A1769&gt;=Stimuli!$B$3,A1769&lt;=Stimuli!$C$3),Stimuli!$A$3,IF(AND(A1769&gt;=Stimuli!$B$4,A1769&lt;=Stimuli!$C$4),Stimuli!$A$4,"")))</f>
        <v>01 Quiet baseline (60s)</v>
      </c>
      <c r="I1769" s="6" t="n">
        <f aca="false">(B1769-B1768)/((A1769-A1768)/1000)</f>
        <v>0.375091575091574</v>
      </c>
      <c r="J1769" s="6" t="n">
        <f aca="false">IF(OR(B1769&lt;Rules!$B$2,B1769&gt;Rules!$B$3,ABS(I1769)&gt;Rules!$B$4,OR(B1770&lt;Rules!$B$2,B1770&gt;Rules!$B$3,ABS(I1770)&gt;Rules!$B$4)),1,0)</f>
        <v>0</v>
      </c>
      <c r="K1769" s="6" t="str">
        <f aca="false">IF(F1769=1,COUNTIF($F$2:F1769,1),"")</f>
        <v/>
      </c>
    </row>
    <row r="1770" customFormat="false" ht="15" hidden="false" customHeight="false" outlineLevel="0" collapsed="false">
      <c r="A1770" s="6" t="n">
        <v>14003.493</v>
      </c>
      <c r="B1770" s="6" t="n">
        <v>1.76923076923077</v>
      </c>
      <c r="C1770" s="6" t="n">
        <v>75</v>
      </c>
      <c r="D1770" s="6" t="n">
        <v>-1</v>
      </c>
      <c r="E1770" s="6" t="n">
        <v>1.76630036630037</v>
      </c>
      <c r="F1770" s="6" t="n">
        <v>0</v>
      </c>
      <c r="G1770" s="6" t="n">
        <v>0</v>
      </c>
      <c r="H1770" s="6" t="str">
        <f aca="false">IF(AND(A1770&gt;=Stimuli!$B$2,A1770&lt;=Stimuli!$C$2),Stimuli!$A$2,IF(AND(A1770&gt;=Stimuli!$B$3,A1770&lt;=Stimuli!$C$3),Stimuli!$A$3,IF(AND(A1770&gt;=Stimuli!$B$4,A1770&lt;=Stimuli!$C$4),Stimuli!$A$4,"")))</f>
        <v>01 Quiet baseline (60s)</v>
      </c>
      <c r="I1770" s="6" t="n">
        <f aca="false">(B1770-B1769)/((A1770-A1769)/1000)</f>
        <v>0</v>
      </c>
      <c r="J1770" s="6" t="n">
        <f aca="false">IF(OR(B1770&lt;Rules!$B$2,B1770&gt;Rules!$B$3,ABS(I1770)&gt;Rules!$B$4,OR(B1771&lt;Rules!$B$2,B1771&gt;Rules!$B$3,ABS(I1771)&gt;Rules!$B$4)),1,0)</f>
        <v>0</v>
      </c>
      <c r="K1770" s="6" t="str">
        <f aca="false">IF(F1770=1,COUNTIF($F$2:F1770,1),"")</f>
        <v/>
      </c>
    </row>
    <row r="1771" customFormat="false" ht="15" hidden="false" customHeight="false" outlineLevel="0" collapsed="false">
      <c r="A1771" s="6" t="n">
        <v>14011.3055</v>
      </c>
      <c r="B1771" s="6" t="n">
        <v>1.76776556776557</v>
      </c>
      <c r="C1771" s="6" t="n">
        <v>75</v>
      </c>
      <c r="D1771" s="6" t="n">
        <v>-1</v>
      </c>
      <c r="E1771" s="6" t="n">
        <v>1.76630036630037</v>
      </c>
      <c r="F1771" s="6" t="n">
        <v>0</v>
      </c>
      <c r="G1771" s="6" t="n">
        <v>0</v>
      </c>
      <c r="H1771" s="6" t="str">
        <f aca="false">IF(AND(A1771&gt;=Stimuli!$B$2,A1771&lt;=Stimuli!$C$2),Stimuli!$A$2,IF(AND(A1771&gt;=Stimuli!$B$3,A1771&lt;=Stimuli!$C$3),Stimuli!$A$3,IF(AND(A1771&gt;=Stimuli!$B$4,A1771&lt;=Stimuli!$C$4),Stimuli!$A$4,"")))</f>
        <v>01 Quiet baseline (60s)</v>
      </c>
      <c r="I1771" s="6" t="n">
        <f aca="false">(B1771-B1770)/((A1771-A1770)/1000)</f>
        <v>-0.18754578754573</v>
      </c>
      <c r="J1771" s="6" t="n">
        <f aca="false">IF(OR(B1771&lt;Rules!$B$2,B1771&gt;Rules!$B$3,ABS(I1771)&gt;Rules!$B$4,OR(B1772&lt;Rules!$B$2,B1772&gt;Rules!$B$3,ABS(I1772)&gt;Rules!$B$4)),1,0)</f>
        <v>0</v>
      </c>
      <c r="K1771" s="6" t="str">
        <f aca="false">IF(F1771=1,COUNTIF($F$2:F1771,1),"")</f>
        <v/>
      </c>
    </row>
    <row r="1772" customFormat="false" ht="15" hidden="false" customHeight="false" outlineLevel="0" collapsed="false">
      <c r="A1772" s="6" t="n">
        <v>14019.118</v>
      </c>
      <c r="B1772" s="6" t="n">
        <v>1.77069597069597</v>
      </c>
      <c r="C1772" s="6" t="n">
        <v>75</v>
      </c>
      <c r="D1772" s="6" t="n">
        <v>-1</v>
      </c>
      <c r="E1772" s="6" t="n">
        <v>1.76630036630037</v>
      </c>
      <c r="F1772" s="6" t="n">
        <v>0</v>
      </c>
      <c r="G1772" s="6" t="n">
        <v>0</v>
      </c>
      <c r="H1772" s="6" t="str">
        <f aca="false">IF(AND(A1772&gt;=Stimuli!$B$2,A1772&lt;=Stimuli!$C$2),Stimuli!$A$2,IF(AND(A1772&gt;=Stimuli!$B$3,A1772&lt;=Stimuli!$C$3),Stimuli!$A$3,IF(AND(A1772&gt;=Stimuli!$B$4,A1772&lt;=Stimuli!$C$4),Stimuli!$A$4,"")))</f>
        <v>01 Quiet baseline (60s)</v>
      </c>
      <c r="I1772" s="6" t="n">
        <f aca="false">(B1772-B1771)/((A1772-A1771)/1000)</f>
        <v>0.375091575091602</v>
      </c>
      <c r="J1772" s="6" t="n">
        <f aca="false">IF(OR(B1772&lt;Rules!$B$2,B1772&gt;Rules!$B$3,ABS(I1772)&gt;Rules!$B$4,OR(B1773&lt;Rules!$B$2,B1773&gt;Rules!$B$3,ABS(I1773)&gt;Rules!$B$4)),1,0)</f>
        <v>0</v>
      </c>
      <c r="K1772" s="6" t="str">
        <f aca="false">IF(F1772=1,COUNTIF($F$2:F1772,1),"")</f>
        <v/>
      </c>
    </row>
    <row r="1773" customFormat="false" ht="15" hidden="false" customHeight="false" outlineLevel="0" collapsed="false">
      <c r="A1773" s="6" t="n">
        <v>14026.9305</v>
      </c>
      <c r="B1773" s="6" t="n">
        <v>1.76776556776557</v>
      </c>
      <c r="C1773" s="6" t="n">
        <v>75</v>
      </c>
      <c r="D1773" s="6" t="n">
        <v>-1</v>
      </c>
      <c r="E1773" s="6" t="n">
        <v>1.76630036630037</v>
      </c>
      <c r="F1773" s="6" t="n">
        <v>0</v>
      </c>
      <c r="G1773" s="6" t="n">
        <v>0</v>
      </c>
      <c r="H1773" s="6" t="str">
        <f aca="false">IF(AND(A1773&gt;=Stimuli!$B$2,A1773&lt;=Stimuli!$C$2),Stimuli!$A$2,IF(AND(A1773&gt;=Stimuli!$B$3,A1773&lt;=Stimuli!$C$3),Stimuli!$A$3,IF(AND(A1773&gt;=Stimuli!$B$4,A1773&lt;=Stimuli!$C$4),Stimuli!$A$4,"")))</f>
        <v>01 Quiet baseline (60s)</v>
      </c>
      <c r="I1773" s="6" t="n">
        <f aca="false">(B1773-B1772)/((A1773-A1772)/1000)</f>
        <v>-0.375091575091602</v>
      </c>
      <c r="J1773" s="6" t="n">
        <f aca="false">IF(OR(B1773&lt;Rules!$B$2,B1773&gt;Rules!$B$3,ABS(I1773)&gt;Rules!$B$4,OR(B1774&lt;Rules!$B$2,B1774&gt;Rules!$B$3,ABS(I1774)&gt;Rules!$B$4)),1,0)</f>
        <v>0</v>
      </c>
      <c r="K1773" s="6" t="str">
        <f aca="false">IF(F1773=1,COUNTIF($F$2:F1773,1),"")</f>
        <v/>
      </c>
    </row>
    <row r="1774" customFormat="false" ht="15" hidden="false" customHeight="false" outlineLevel="0" collapsed="false">
      <c r="A1774" s="6" t="n">
        <v>14034.743</v>
      </c>
      <c r="B1774" s="6" t="n">
        <v>1.77069597069597</v>
      </c>
      <c r="C1774" s="6" t="n">
        <v>75</v>
      </c>
      <c r="D1774" s="6" t="n">
        <v>-1</v>
      </c>
      <c r="E1774" s="6" t="n">
        <v>1.76630036630037</v>
      </c>
      <c r="F1774" s="6" t="n">
        <v>0</v>
      </c>
      <c r="G1774" s="6" t="n">
        <v>0</v>
      </c>
      <c r="H1774" s="6" t="str">
        <f aca="false">IF(AND(A1774&gt;=Stimuli!$B$2,A1774&lt;=Stimuli!$C$2),Stimuli!$A$2,IF(AND(A1774&gt;=Stimuli!$B$3,A1774&lt;=Stimuli!$C$3),Stimuli!$A$3,IF(AND(A1774&gt;=Stimuli!$B$4,A1774&lt;=Stimuli!$C$4),Stimuli!$A$4,"")))</f>
        <v>01 Quiet baseline (60s)</v>
      </c>
      <c r="I1774" s="6" t="n">
        <f aca="false">(B1774-B1773)/((A1774-A1773)/1000)</f>
        <v>0.375091575091602</v>
      </c>
      <c r="J1774" s="6" t="n">
        <f aca="false">IF(OR(B1774&lt;Rules!$B$2,B1774&gt;Rules!$B$3,ABS(I1774)&gt;Rules!$B$4,OR(B1775&lt;Rules!$B$2,B1775&gt;Rules!$B$3,ABS(I1775)&gt;Rules!$B$4)),1,0)</f>
        <v>0</v>
      </c>
      <c r="K1774" s="6" t="str">
        <f aca="false">IF(F1774=1,COUNTIF($F$2:F1774,1),"")</f>
        <v/>
      </c>
    </row>
    <row r="1775" customFormat="false" ht="15" hidden="false" customHeight="false" outlineLevel="0" collapsed="false">
      <c r="A1775" s="6" t="n">
        <v>14042.5555</v>
      </c>
      <c r="B1775" s="6" t="n">
        <v>1.76630036630037</v>
      </c>
      <c r="C1775" s="6" t="n">
        <v>75</v>
      </c>
      <c r="D1775" s="6" t="n">
        <v>-1</v>
      </c>
      <c r="E1775" s="6" t="n">
        <v>1.76630036630037</v>
      </c>
      <c r="F1775" s="6" t="n">
        <v>0</v>
      </c>
      <c r="G1775" s="6" t="n">
        <v>0</v>
      </c>
      <c r="H1775" s="6" t="str">
        <f aca="false">IF(AND(A1775&gt;=Stimuli!$B$2,A1775&lt;=Stimuli!$C$2),Stimuli!$A$2,IF(AND(A1775&gt;=Stimuli!$B$3,A1775&lt;=Stimuli!$C$3),Stimuli!$A$3,IF(AND(A1775&gt;=Stimuli!$B$4,A1775&lt;=Stimuli!$C$4),Stimuli!$A$4,"")))</f>
        <v>01 Quiet baseline (60s)</v>
      </c>
      <c r="I1775" s="6" t="n">
        <f aca="false">(B1775-B1774)/((A1775-A1774)/1000)</f>
        <v>-0.562637362637446</v>
      </c>
      <c r="J1775" s="6" t="n">
        <f aca="false">IF(OR(B1775&lt;Rules!$B$2,B1775&gt;Rules!$B$3,ABS(I1775)&gt;Rules!$B$4,OR(B1776&lt;Rules!$B$2,B1776&gt;Rules!$B$3,ABS(I1776)&gt;Rules!$B$4)),1,0)</f>
        <v>0</v>
      </c>
      <c r="K1775" s="6" t="str">
        <f aca="false">IF(F1775=1,COUNTIF($F$2:F1775,1),"")</f>
        <v/>
      </c>
    </row>
    <row r="1776" customFormat="false" ht="15" hidden="false" customHeight="false" outlineLevel="0" collapsed="false">
      <c r="A1776" s="6" t="n">
        <v>14050.368</v>
      </c>
      <c r="B1776" s="6" t="n">
        <v>1.77216117216117</v>
      </c>
      <c r="C1776" s="6" t="n">
        <v>75</v>
      </c>
      <c r="D1776" s="6" t="n">
        <v>-1</v>
      </c>
      <c r="E1776" s="6" t="n">
        <v>1.76483516483516</v>
      </c>
      <c r="F1776" s="6" t="n">
        <v>0</v>
      </c>
      <c r="G1776" s="6" t="n">
        <v>0</v>
      </c>
      <c r="H1776" s="6" t="str">
        <f aca="false">IF(AND(A1776&gt;=Stimuli!$B$2,A1776&lt;=Stimuli!$C$2),Stimuli!$A$2,IF(AND(A1776&gt;=Stimuli!$B$3,A1776&lt;=Stimuli!$C$3),Stimuli!$A$3,IF(AND(A1776&gt;=Stimuli!$B$4,A1776&lt;=Stimuli!$C$4),Stimuli!$A$4,"")))</f>
        <v>01 Quiet baseline (60s)</v>
      </c>
      <c r="I1776" s="6" t="n">
        <f aca="false">(B1776-B1775)/((A1776-A1775)/1000)</f>
        <v>0.750183150183176</v>
      </c>
      <c r="J1776" s="6" t="n">
        <f aca="false">IF(OR(B1776&lt;Rules!$B$2,B1776&gt;Rules!$B$3,ABS(I1776)&gt;Rules!$B$4,OR(B1777&lt;Rules!$B$2,B1777&gt;Rules!$B$3,ABS(I1777)&gt;Rules!$B$4)),1,0)</f>
        <v>0</v>
      </c>
      <c r="K1776" s="6" t="str">
        <f aca="false">IF(F1776=1,COUNTIF($F$2:F1776,1),"")</f>
        <v/>
      </c>
    </row>
    <row r="1777" customFormat="false" ht="15" hidden="false" customHeight="false" outlineLevel="0" collapsed="false">
      <c r="A1777" s="6" t="n">
        <v>14058.1805</v>
      </c>
      <c r="B1777" s="6" t="n">
        <v>1.76630036630037</v>
      </c>
      <c r="C1777" s="6" t="n">
        <v>75</v>
      </c>
      <c r="D1777" s="6" t="n">
        <v>-1</v>
      </c>
      <c r="E1777" s="6" t="n">
        <v>1.76483516483516</v>
      </c>
      <c r="F1777" s="6" t="n">
        <v>0</v>
      </c>
      <c r="G1777" s="6" t="n">
        <v>0</v>
      </c>
      <c r="H1777" s="6" t="str">
        <f aca="false">IF(AND(A1777&gt;=Stimuli!$B$2,A1777&lt;=Stimuli!$C$2),Stimuli!$A$2,IF(AND(A1777&gt;=Stimuli!$B$3,A1777&lt;=Stimuli!$C$3),Stimuli!$A$3,IF(AND(A1777&gt;=Stimuli!$B$4,A1777&lt;=Stimuli!$C$4),Stimuli!$A$4,"")))</f>
        <v>01 Quiet baseline (60s)</v>
      </c>
      <c r="I1777" s="6" t="n">
        <f aca="false">(B1777-B1776)/((A1777-A1776)/1000)</f>
        <v>-0.750183150183176</v>
      </c>
      <c r="J1777" s="6" t="n">
        <f aca="false">IF(OR(B1777&lt;Rules!$B$2,B1777&gt;Rules!$B$3,ABS(I1777)&gt;Rules!$B$4,OR(B1778&lt;Rules!$B$2,B1778&gt;Rules!$B$3,ABS(I1778)&gt;Rules!$B$4)),1,0)</f>
        <v>0</v>
      </c>
      <c r="K1777" s="6" t="str">
        <f aca="false">IF(F1777=1,COUNTIF($F$2:F1777,1),"")</f>
        <v/>
      </c>
    </row>
    <row r="1778" customFormat="false" ht="15" hidden="false" customHeight="false" outlineLevel="0" collapsed="false">
      <c r="A1778" s="6" t="n">
        <v>14065.993</v>
      </c>
      <c r="B1778" s="6" t="n">
        <v>1.77216117216117</v>
      </c>
      <c r="C1778" s="6" t="n">
        <v>75</v>
      </c>
      <c r="D1778" s="6" t="n">
        <v>-1</v>
      </c>
      <c r="E1778" s="6" t="n">
        <v>1.76483516483516</v>
      </c>
      <c r="F1778" s="6" t="n">
        <v>0</v>
      </c>
      <c r="G1778" s="6" t="n">
        <v>0</v>
      </c>
      <c r="H1778" s="6" t="str">
        <f aca="false">IF(AND(A1778&gt;=Stimuli!$B$2,A1778&lt;=Stimuli!$C$2),Stimuli!$A$2,IF(AND(A1778&gt;=Stimuli!$B$3,A1778&lt;=Stimuli!$C$3),Stimuli!$A$3,IF(AND(A1778&gt;=Stimuli!$B$4,A1778&lt;=Stimuli!$C$4),Stimuli!$A$4,"")))</f>
        <v>01 Quiet baseline (60s)</v>
      </c>
      <c r="I1778" s="6" t="n">
        <f aca="false">(B1778-B1777)/((A1778-A1777)/1000)</f>
        <v>0.750183150183176</v>
      </c>
      <c r="J1778" s="6" t="n">
        <f aca="false">IF(OR(B1778&lt;Rules!$B$2,B1778&gt;Rules!$B$3,ABS(I1778)&gt;Rules!$B$4,OR(B1779&lt;Rules!$B$2,B1779&gt;Rules!$B$3,ABS(I1779)&gt;Rules!$B$4)),1,0)</f>
        <v>0</v>
      </c>
      <c r="K1778" s="6" t="str">
        <f aca="false">IF(F1778=1,COUNTIF($F$2:F1778,1),"")</f>
        <v/>
      </c>
    </row>
    <row r="1779" customFormat="false" ht="15" hidden="false" customHeight="false" outlineLevel="0" collapsed="false">
      <c r="A1779" s="6" t="n">
        <v>14073.8055</v>
      </c>
      <c r="B1779" s="6" t="n">
        <v>1.76630036630037</v>
      </c>
      <c r="C1779" s="6" t="n">
        <v>75</v>
      </c>
      <c r="D1779" s="6" t="n">
        <v>-1</v>
      </c>
      <c r="E1779" s="6" t="n">
        <v>1.76483516483516</v>
      </c>
      <c r="F1779" s="6" t="n">
        <v>0</v>
      </c>
      <c r="G1779" s="6" t="n">
        <v>0</v>
      </c>
      <c r="H1779" s="6" t="str">
        <f aca="false">IF(AND(A1779&gt;=Stimuli!$B$2,A1779&lt;=Stimuli!$C$2),Stimuli!$A$2,IF(AND(A1779&gt;=Stimuli!$B$3,A1779&lt;=Stimuli!$C$3),Stimuli!$A$3,IF(AND(A1779&gt;=Stimuli!$B$4,A1779&lt;=Stimuli!$C$4),Stimuli!$A$4,"")))</f>
        <v>01 Quiet baseline (60s)</v>
      </c>
      <c r="I1779" s="6" t="n">
        <f aca="false">(B1779-B1778)/((A1779-A1778)/1000)</f>
        <v>-0.750183150183176</v>
      </c>
      <c r="J1779" s="6" t="n">
        <f aca="false">IF(OR(B1779&lt;Rules!$B$2,B1779&gt;Rules!$B$3,ABS(I1779)&gt;Rules!$B$4,OR(B1780&lt;Rules!$B$2,B1780&gt;Rules!$B$3,ABS(I1780)&gt;Rules!$B$4)),1,0)</f>
        <v>0</v>
      </c>
      <c r="K1779" s="6" t="str">
        <f aca="false">IF(F1779=1,COUNTIF($F$2:F1779,1),"")</f>
        <v/>
      </c>
    </row>
    <row r="1780" customFormat="false" ht="15" hidden="false" customHeight="false" outlineLevel="0" collapsed="false">
      <c r="A1780" s="6" t="n">
        <v>14081.618</v>
      </c>
      <c r="B1780" s="6" t="n">
        <v>1.77216117216117</v>
      </c>
      <c r="C1780" s="6" t="n">
        <v>75</v>
      </c>
      <c r="D1780" s="6" t="n">
        <v>-1</v>
      </c>
      <c r="E1780" s="6" t="n">
        <v>1.76483516483516</v>
      </c>
      <c r="F1780" s="6" t="n">
        <v>0</v>
      </c>
      <c r="G1780" s="6" t="n">
        <v>0</v>
      </c>
      <c r="H1780" s="6" t="str">
        <f aca="false">IF(AND(A1780&gt;=Stimuli!$B$2,A1780&lt;=Stimuli!$C$2),Stimuli!$A$2,IF(AND(A1780&gt;=Stimuli!$B$3,A1780&lt;=Stimuli!$C$3),Stimuli!$A$3,IF(AND(A1780&gt;=Stimuli!$B$4,A1780&lt;=Stimuli!$C$4),Stimuli!$A$4,"")))</f>
        <v>01 Quiet baseline (60s)</v>
      </c>
      <c r="I1780" s="6" t="n">
        <f aca="false">(B1780-B1779)/((A1780-A1779)/1000)</f>
        <v>0.750183150183176</v>
      </c>
      <c r="J1780" s="6" t="n">
        <f aca="false">IF(OR(B1780&lt;Rules!$B$2,B1780&gt;Rules!$B$3,ABS(I1780)&gt;Rules!$B$4,OR(B1781&lt;Rules!$B$2,B1781&gt;Rules!$B$3,ABS(I1781)&gt;Rules!$B$4)),1,0)</f>
        <v>0</v>
      </c>
      <c r="K1780" s="6" t="str">
        <f aca="false">IF(F1780=1,COUNTIF($F$2:F1780,1),"")</f>
        <v/>
      </c>
    </row>
    <row r="1781" customFormat="false" ht="15" hidden="false" customHeight="false" outlineLevel="0" collapsed="false">
      <c r="A1781" s="6" t="n">
        <v>14089.4305</v>
      </c>
      <c r="B1781" s="6" t="n">
        <v>1.76630036630037</v>
      </c>
      <c r="C1781" s="6" t="n">
        <v>75</v>
      </c>
      <c r="D1781" s="6" t="n">
        <v>-1</v>
      </c>
      <c r="E1781" s="6" t="n">
        <v>1.76483516483516</v>
      </c>
      <c r="F1781" s="6" t="n">
        <v>0</v>
      </c>
      <c r="G1781" s="6" t="n">
        <v>0</v>
      </c>
      <c r="H1781" s="6" t="str">
        <f aca="false">IF(AND(A1781&gt;=Stimuli!$B$2,A1781&lt;=Stimuli!$C$2),Stimuli!$A$2,IF(AND(A1781&gt;=Stimuli!$B$3,A1781&lt;=Stimuli!$C$3),Stimuli!$A$3,IF(AND(A1781&gt;=Stimuli!$B$4,A1781&lt;=Stimuli!$C$4),Stimuli!$A$4,"")))</f>
        <v>01 Quiet baseline (60s)</v>
      </c>
      <c r="I1781" s="6" t="n">
        <f aca="false">(B1781-B1780)/((A1781-A1780)/1000)</f>
        <v>-0.750183150183176</v>
      </c>
      <c r="J1781" s="6" t="n">
        <f aca="false">IF(OR(B1781&lt;Rules!$B$2,B1781&gt;Rules!$B$3,ABS(I1781)&gt;Rules!$B$4,OR(B1782&lt;Rules!$B$2,B1782&gt;Rules!$B$3,ABS(I1782)&gt;Rules!$B$4)),1,0)</f>
        <v>0</v>
      </c>
      <c r="K1781" s="6" t="str">
        <f aca="false">IF(F1781=1,COUNTIF($F$2:F1781,1),"")</f>
        <v/>
      </c>
    </row>
    <row r="1782" customFormat="false" ht="15" hidden="false" customHeight="false" outlineLevel="0" collapsed="false">
      <c r="A1782" s="6" t="n">
        <v>14097.243</v>
      </c>
      <c r="B1782" s="6" t="n">
        <v>1.77069597069597</v>
      </c>
      <c r="C1782" s="6" t="n">
        <v>75</v>
      </c>
      <c r="D1782" s="6" t="n">
        <v>-1</v>
      </c>
      <c r="E1782" s="6" t="n">
        <v>1.76483516483516</v>
      </c>
      <c r="F1782" s="6" t="n">
        <v>0</v>
      </c>
      <c r="G1782" s="6" t="n">
        <v>0</v>
      </c>
      <c r="H1782" s="6" t="str">
        <f aca="false">IF(AND(A1782&gt;=Stimuli!$B$2,A1782&lt;=Stimuli!$C$2),Stimuli!$A$2,IF(AND(A1782&gt;=Stimuli!$B$3,A1782&lt;=Stimuli!$C$3),Stimuli!$A$3,IF(AND(A1782&gt;=Stimuli!$B$4,A1782&lt;=Stimuli!$C$4),Stimuli!$A$4,"")))</f>
        <v>01 Quiet baseline (60s)</v>
      </c>
      <c r="I1782" s="6" t="n">
        <f aca="false">(B1782-B1781)/((A1782-A1781)/1000)</f>
        <v>0.562637362637446</v>
      </c>
      <c r="J1782" s="6" t="n">
        <f aca="false">IF(OR(B1782&lt;Rules!$B$2,B1782&gt;Rules!$B$3,ABS(I1782)&gt;Rules!$B$4,OR(B1783&lt;Rules!$B$2,B1783&gt;Rules!$B$3,ABS(I1783)&gt;Rules!$B$4)),1,0)</f>
        <v>0</v>
      </c>
      <c r="K1782" s="6" t="str">
        <f aca="false">IF(F1782=1,COUNTIF($F$2:F1782,1),"")</f>
        <v/>
      </c>
    </row>
    <row r="1783" customFormat="false" ht="15" hidden="false" customHeight="false" outlineLevel="0" collapsed="false">
      <c r="A1783" s="6" t="n">
        <v>14105.0555</v>
      </c>
      <c r="B1783" s="6" t="n">
        <v>1.76630036630037</v>
      </c>
      <c r="C1783" s="6" t="n">
        <v>75</v>
      </c>
      <c r="D1783" s="6" t="n">
        <v>-1</v>
      </c>
      <c r="E1783" s="6" t="n">
        <v>1.76483516483516</v>
      </c>
      <c r="F1783" s="6" t="n">
        <v>0</v>
      </c>
      <c r="G1783" s="6" t="n">
        <v>0</v>
      </c>
      <c r="H1783" s="6" t="str">
        <f aca="false">IF(AND(A1783&gt;=Stimuli!$B$2,A1783&lt;=Stimuli!$C$2),Stimuli!$A$2,IF(AND(A1783&gt;=Stimuli!$B$3,A1783&lt;=Stimuli!$C$3),Stimuli!$A$3,IF(AND(A1783&gt;=Stimuli!$B$4,A1783&lt;=Stimuli!$C$4),Stimuli!$A$4,"")))</f>
        <v>01 Quiet baseline (60s)</v>
      </c>
      <c r="I1783" s="6" t="n">
        <f aca="false">(B1783-B1782)/((A1783-A1782)/1000)</f>
        <v>-0.562637362637446</v>
      </c>
      <c r="J1783" s="6" t="n">
        <f aca="false">IF(OR(B1783&lt;Rules!$B$2,B1783&gt;Rules!$B$3,ABS(I1783)&gt;Rules!$B$4,OR(B1784&lt;Rules!$B$2,B1784&gt;Rules!$B$3,ABS(I1784)&gt;Rules!$B$4)),1,0)</f>
        <v>0</v>
      </c>
      <c r="K1783" s="6" t="str">
        <f aca="false">IF(F1783=1,COUNTIF($F$2:F1783,1),"")</f>
        <v/>
      </c>
    </row>
    <row r="1784" customFormat="false" ht="15" hidden="false" customHeight="false" outlineLevel="0" collapsed="false">
      <c r="A1784" s="6" t="n">
        <v>14112.868</v>
      </c>
      <c r="B1784" s="6" t="n">
        <v>1.77069597069597</v>
      </c>
      <c r="C1784" s="6" t="n">
        <v>75</v>
      </c>
      <c r="D1784" s="6" t="n">
        <v>-1</v>
      </c>
      <c r="E1784" s="6" t="n">
        <v>1.76483516483516</v>
      </c>
      <c r="F1784" s="6" t="n">
        <v>0</v>
      </c>
      <c r="G1784" s="6" t="n">
        <v>0</v>
      </c>
      <c r="H1784" s="6" t="str">
        <f aca="false">IF(AND(A1784&gt;=Stimuli!$B$2,A1784&lt;=Stimuli!$C$2),Stimuli!$A$2,IF(AND(A1784&gt;=Stimuli!$B$3,A1784&lt;=Stimuli!$C$3),Stimuli!$A$3,IF(AND(A1784&gt;=Stimuli!$B$4,A1784&lt;=Stimuli!$C$4),Stimuli!$A$4,"")))</f>
        <v>01 Quiet baseline (60s)</v>
      </c>
      <c r="I1784" s="6" t="n">
        <f aca="false">(B1784-B1783)/((A1784-A1783)/1000)</f>
        <v>0.562637362637446</v>
      </c>
      <c r="J1784" s="6" t="n">
        <f aca="false">IF(OR(B1784&lt;Rules!$B$2,B1784&gt;Rules!$B$3,ABS(I1784)&gt;Rules!$B$4,OR(B1785&lt;Rules!$B$2,B1785&gt;Rules!$B$3,ABS(I1785)&gt;Rules!$B$4)),1,0)</f>
        <v>0</v>
      </c>
      <c r="K1784" s="6" t="str">
        <f aca="false">IF(F1784=1,COUNTIF($F$2:F1784,1),"")</f>
        <v/>
      </c>
    </row>
    <row r="1785" customFormat="false" ht="15" hidden="false" customHeight="false" outlineLevel="0" collapsed="false">
      <c r="A1785" s="6" t="n">
        <v>14120.6805</v>
      </c>
      <c r="B1785" s="6" t="n">
        <v>1.76776556776557</v>
      </c>
      <c r="C1785" s="6" t="n">
        <v>75</v>
      </c>
      <c r="D1785" s="6" t="n">
        <v>-1</v>
      </c>
      <c r="E1785" s="6" t="n">
        <v>1.76483516483516</v>
      </c>
      <c r="F1785" s="6" t="n">
        <v>0</v>
      </c>
      <c r="G1785" s="6" t="n">
        <v>0</v>
      </c>
      <c r="H1785" s="6" t="str">
        <f aca="false">IF(AND(A1785&gt;=Stimuli!$B$2,A1785&lt;=Stimuli!$C$2),Stimuli!$A$2,IF(AND(A1785&gt;=Stimuli!$B$3,A1785&lt;=Stimuli!$C$3),Stimuli!$A$3,IF(AND(A1785&gt;=Stimuli!$B$4,A1785&lt;=Stimuli!$C$4),Stimuli!$A$4,"")))</f>
        <v>01 Quiet baseline (60s)</v>
      </c>
      <c r="I1785" s="6" t="n">
        <f aca="false">(B1785-B1784)/((A1785-A1784)/1000)</f>
        <v>-0.375091575091602</v>
      </c>
      <c r="J1785" s="6" t="n">
        <f aca="false">IF(OR(B1785&lt;Rules!$B$2,B1785&gt;Rules!$B$3,ABS(I1785)&gt;Rules!$B$4,OR(B1786&lt;Rules!$B$2,B1786&gt;Rules!$B$3,ABS(I1786)&gt;Rules!$B$4)),1,0)</f>
        <v>0</v>
      </c>
      <c r="K1785" s="6" t="str">
        <f aca="false">IF(F1785=1,COUNTIF($F$2:F1785,1),"")</f>
        <v/>
      </c>
    </row>
    <row r="1786" customFormat="false" ht="15" hidden="false" customHeight="false" outlineLevel="0" collapsed="false">
      <c r="A1786" s="6" t="n">
        <v>14128.493</v>
      </c>
      <c r="B1786" s="6" t="n">
        <v>1.76923076923077</v>
      </c>
      <c r="C1786" s="6" t="n">
        <v>75</v>
      </c>
      <c r="D1786" s="6" t="n">
        <v>-1</v>
      </c>
      <c r="E1786" s="6" t="n">
        <v>1.76483516483516</v>
      </c>
      <c r="F1786" s="6" t="n">
        <v>0</v>
      </c>
      <c r="G1786" s="6" t="n">
        <v>0</v>
      </c>
      <c r="H1786" s="6" t="str">
        <f aca="false">IF(AND(A1786&gt;=Stimuli!$B$2,A1786&lt;=Stimuli!$C$2),Stimuli!$A$2,IF(AND(A1786&gt;=Stimuli!$B$3,A1786&lt;=Stimuli!$C$3),Stimuli!$A$3,IF(AND(A1786&gt;=Stimuli!$B$4,A1786&lt;=Stimuli!$C$4),Stimuli!$A$4,"")))</f>
        <v>01 Quiet baseline (60s)</v>
      </c>
      <c r="I1786" s="6" t="n">
        <f aca="false">(B1786-B1785)/((A1786-A1785)/1000)</f>
        <v>0.18754578754573</v>
      </c>
      <c r="J1786" s="6" t="n">
        <f aca="false">IF(OR(B1786&lt;Rules!$B$2,B1786&gt;Rules!$B$3,ABS(I1786)&gt;Rules!$B$4,OR(B1787&lt;Rules!$B$2,B1787&gt;Rules!$B$3,ABS(I1787)&gt;Rules!$B$4)),1,0)</f>
        <v>0</v>
      </c>
      <c r="K1786" s="6" t="str">
        <f aca="false">IF(F1786=1,COUNTIF($F$2:F1786,1),"")</f>
        <v/>
      </c>
    </row>
    <row r="1787" customFormat="false" ht="15" hidden="false" customHeight="false" outlineLevel="0" collapsed="false">
      <c r="A1787" s="6" t="n">
        <v>14136.3055</v>
      </c>
      <c r="B1787" s="6" t="n">
        <v>1.76923076923077</v>
      </c>
      <c r="C1787" s="6" t="n">
        <v>75</v>
      </c>
      <c r="D1787" s="6" t="n">
        <v>-1</v>
      </c>
      <c r="E1787" s="6" t="n">
        <v>1.76483516483516</v>
      </c>
      <c r="F1787" s="6" t="n">
        <v>0</v>
      </c>
      <c r="G1787" s="6" t="n">
        <v>0</v>
      </c>
      <c r="H1787" s="6" t="str">
        <f aca="false">IF(AND(A1787&gt;=Stimuli!$B$2,A1787&lt;=Stimuli!$C$2),Stimuli!$A$2,IF(AND(A1787&gt;=Stimuli!$B$3,A1787&lt;=Stimuli!$C$3),Stimuli!$A$3,IF(AND(A1787&gt;=Stimuli!$B$4,A1787&lt;=Stimuli!$C$4),Stimuli!$A$4,"")))</f>
        <v>01 Quiet baseline (60s)</v>
      </c>
      <c r="I1787" s="6" t="n">
        <f aca="false">(B1787-B1786)/((A1787-A1786)/1000)</f>
        <v>0</v>
      </c>
      <c r="J1787" s="6" t="n">
        <f aca="false">IF(OR(B1787&lt;Rules!$B$2,B1787&gt;Rules!$B$3,ABS(I1787)&gt;Rules!$B$4,OR(B1788&lt;Rules!$B$2,B1788&gt;Rules!$B$3,ABS(I1788)&gt;Rules!$B$4)),1,0)</f>
        <v>0</v>
      </c>
      <c r="K1787" s="6" t="str">
        <f aca="false">IF(F1787=1,COUNTIF($F$2:F1787,1),"")</f>
        <v/>
      </c>
    </row>
    <row r="1788" customFormat="false" ht="15" hidden="false" customHeight="false" outlineLevel="0" collapsed="false">
      <c r="A1788" s="6" t="n">
        <v>14144.118</v>
      </c>
      <c r="B1788" s="6" t="n">
        <v>1.76776556776557</v>
      </c>
      <c r="C1788" s="6" t="n">
        <v>75</v>
      </c>
      <c r="D1788" s="6" t="n">
        <v>-1</v>
      </c>
      <c r="E1788" s="6" t="n">
        <v>1.76483516483516</v>
      </c>
      <c r="F1788" s="6" t="n">
        <v>0</v>
      </c>
      <c r="G1788" s="6" t="n">
        <v>0</v>
      </c>
      <c r="H1788" s="6" t="str">
        <f aca="false">IF(AND(A1788&gt;=Stimuli!$B$2,A1788&lt;=Stimuli!$C$2),Stimuli!$A$2,IF(AND(A1788&gt;=Stimuli!$B$3,A1788&lt;=Stimuli!$C$3),Stimuli!$A$3,IF(AND(A1788&gt;=Stimuli!$B$4,A1788&lt;=Stimuli!$C$4),Stimuli!$A$4,"")))</f>
        <v>01 Quiet baseline (60s)</v>
      </c>
      <c r="I1788" s="6" t="n">
        <f aca="false">(B1788-B1787)/((A1788-A1787)/1000)</f>
        <v>-0.18754578754573</v>
      </c>
      <c r="J1788" s="6" t="n">
        <f aca="false">IF(OR(B1788&lt;Rules!$B$2,B1788&gt;Rules!$B$3,ABS(I1788)&gt;Rules!$B$4,OR(B1789&lt;Rules!$B$2,B1789&gt;Rules!$B$3,ABS(I1789)&gt;Rules!$B$4)),1,0)</f>
        <v>0</v>
      </c>
      <c r="K1788" s="6" t="str">
        <f aca="false">IF(F1788=1,COUNTIF($F$2:F1788,1),"")</f>
        <v/>
      </c>
    </row>
    <row r="1789" customFormat="false" ht="15" hidden="false" customHeight="false" outlineLevel="0" collapsed="false">
      <c r="A1789" s="6" t="n">
        <v>14151.9305</v>
      </c>
      <c r="B1789" s="6" t="n">
        <v>1.76923076923077</v>
      </c>
      <c r="C1789" s="6" t="n">
        <v>75</v>
      </c>
      <c r="D1789" s="6" t="n">
        <v>-1</v>
      </c>
      <c r="E1789" s="6" t="n">
        <v>1.76483516483516</v>
      </c>
      <c r="F1789" s="6" t="n">
        <v>0</v>
      </c>
      <c r="G1789" s="6" t="n">
        <v>0</v>
      </c>
      <c r="H1789" s="6" t="str">
        <f aca="false">IF(AND(A1789&gt;=Stimuli!$B$2,A1789&lt;=Stimuli!$C$2),Stimuli!$A$2,IF(AND(A1789&gt;=Stimuli!$B$3,A1789&lt;=Stimuli!$C$3),Stimuli!$A$3,IF(AND(A1789&gt;=Stimuli!$B$4,A1789&lt;=Stimuli!$C$4),Stimuli!$A$4,"")))</f>
        <v>01 Quiet baseline (60s)</v>
      </c>
      <c r="I1789" s="6" t="n">
        <f aca="false">(B1789-B1788)/((A1789-A1788)/1000)</f>
        <v>0.18754578754573</v>
      </c>
      <c r="J1789" s="6" t="n">
        <f aca="false">IF(OR(B1789&lt;Rules!$B$2,B1789&gt;Rules!$B$3,ABS(I1789)&gt;Rules!$B$4,OR(B1790&lt;Rules!$B$2,B1790&gt;Rules!$B$3,ABS(I1790)&gt;Rules!$B$4)),1,0)</f>
        <v>0</v>
      </c>
      <c r="K1789" s="6" t="str">
        <f aca="false">IF(F1789=1,COUNTIF($F$2:F1789,1),"")</f>
        <v/>
      </c>
    </row>
    <row r="1790" customFormat="false" ht="15" hidden="false" customHeight="false" outlineLevel="0" collapsed="false">
      <c r="A1790" s="6" t="n">
        <v>14159.743</v>
      </c>
      <c r="B1790" s="6" t="n">
        <v>1.76630036630037</v>
      </c>
      <c r="C1790" s="6" t="n">
        <v>75</v>
      </c>
      <c r="D1790" s="6" t="n">
        <v>-1</v>
      </c>
      <c r="E1790" s="6" t="n">
        <v>1.76483516483516</v>
      </c>
      <c r="F1790" s="6" t="n">
        <v>0</v>
      </c>
      <c r="G1790" s="6" t="n">
        <v>0</v>
      </c>
      <c r="H1790" s="6" t="str">
        <f aca="false">IF(AND(A1790&gt;=Stimuli!$B$2,A1790&lt;=Stimuli!$C$2),Stimuli!$A$2,IF(AND(A1790&gt;=Stimuli!$B$3,A1790&lt;=Stimuli!$C$3),Stimuli!$A$3,IF(AND(A1790&gt;=Stimuli!$B$4,A1790&lt;=Stimuli!$C$4),Stimuli!$A$4,"")))</f>
        <v>01 Quiet baseline (60s)</v>
      </c>
      <c r="I1790" s="6" t="n">
        <f aca="false">(B1790-B1789)/((A1790-A1789)/1000)</f>
        <v>-0.375091575091574</v>
      </c>
      <c r="J1790" s="6" t="n">
        <f aca="false">IF(OR(B1790&lt;Rules!$B$2,B1790&gt;Rules!$B$3,ABS(I1790)&gt;Rules!$B$4,OR(B1791&lt;Rules!$B$2,B1791&gt;Rules!$B$3,ABS(I1791)&gt;Rules!$B$4)),1,0)</f>
        <v>0</v>
      </c>
      <c r="K1790" s="6" t="str">
        <f aca="false">IF(F1790=1,COUNTIF($F$2:F1790,1),"")</f>
        <v/>
      </c>
    </row>
    <row r="1791" customFormat="false" ht="15" hidden="false" customHeight="false" outlineLevel="0" collapsed="false">
      <c r="A1791" s="6" t="n">
        <v>14167.5555</v>
      </c>
      <c r="B1791" s="6" t="n">
        <v>1.77069597069597</v>
      </c>
      <c r="C1791" s="6" t="n">
        <v>75</v>
      </c>
      <c r="D1791" s="6" t="n">
        <v>-1</v>
      </c>
      <c r="E1791" s="6" t="n">
        <v>1.76483516483516</v>
      </c>
      <c r="F1791" s="6" t="n">
        <v>0</v>
      </c>
      <c r="G1791" s="6" t="n">
        <v>0</v>
      </c>
      <c r="H1791" s="6" t="str">
        <f aca="false">IF(AND(A1791&gt;=Stimuli!$B$2,A1791&lt;=Stimuli!$C$2),Stimuli!$A$2,IF(AND(A1791&gt;=Stimuli!$B$3,A1791&lt;=Stimuli!$C$3),Stimuli!$A$3,IF(AND(A1791&gt;=Stimuli!$B$4,A1791&lt;=Stimuli!$C$4),Stimuli!$A$4,"")))</f>
        <v>01 Quiet baseline (60s)</v>
      </c>
      <c r="I1791" s="6" t="n">
        <f aca="false">(B1791-B1790)/((A1791-A1790)/1000)</f>
        <v>0.562637362637446</v>
      </c>
      <c r="J1791" s="6" t="n">
        <f aca="false">IF(OR(B1791&lt;Rules!$B$2,B1791&gt;Rules!$B$3,ABS(I1791)&gt;Rules!$B$4,OR(B1792&lt;Rules!$B$2,B1792&gt;Rules!$B$3,ABS(I1792)&gt;Rules!$B$4)),1,0)</f>
        <v>0</v>
      </c>
      <c r="K1791" s="6" t="str">
        <f aca="false">IF(F1791=1,COUNTIF($F$2:F1791,1),"")</f>
        <v/>
      </c>
    </row>
    <row r="1792" customFormat="false" ht="15" hidden="false" customHeight="false" outlineLevel="0" collapsed="false">
      <c r="A1792" s="6" t="n">
        <v>14175.368</v>
      </c>
      <c r="B1792" s="6" t="n">
        <v>1.76630036630037</v>
      </c>
      <c r="C1792" s="6" t="n">
        <v>75</v>
      </c>
      <c r="D1792" s="6" t="n">
        <v>-1</v>
      </c>
      <c r="E1792" s="6" t="n">
        <v>1.76483516483516</v>
      </c>
      <c r="F1792" s="6" t="n">
        <v>0</v>
      </c>
      <c r="G1792" s="6" t="n">
        <v>0</v>
      </c>
      <c r="H1792" s="6" t="str">
        <f aca="false">IF(AND(A1792&gt;=Stimuli!$B$2,A1792&lt;=Stimuli!$C$2),Stimuli!$A$2,IF(AND(A1792&gt;=Stimuli!$B$3,A1792&lt;=Stimuli!$C$3),Stimuli!$A$3,IF(AND(A1792&gt;=Stimuli!$B$4,A1792&lt;=Stimuli!$C$4),Stimuli!$A$4,"")))</f>
        <v>01 Quiet baseline (60s)</v>
      </c>
      <c r="I1792" s="6" t="n">
        <f aca="false">(B1792-B1791)/((A1792-A1791)/1000)</f>
        <v>-0.562637362637446</v>
      </c>
      <c r="J1792" s="6" t="n">
        <f aca="false">IF(OR(B1792&lt;Rules!$B$2,B1792&gt;Rules!$B$3,ABS(I1792)&gt;Rules!$B$4,OR(B1793&lt;Rules!$B$2,B1793&gt;Rules!$B$3,ABS(I1793)&gt;Rules!$B$4)),1,0)</f>
        <v>0</v>
      </c>
      <c r="K1792" s="6" t="str">
        <f aca="false">IF(F1792=1,COUNTIF($F$2:F1792,1),"")</f>
        <v/>
      </c>
    </row>
    <row r="1793" customFormat="false" ht="15" hidden="false" customHeight="false" outlineLevel="0" collapsed="false">
      <c r="A1793" s="6" t="n">
        <v>14183.1805</v>
      </c>
      <c r="B1793" s="6" t="n">
        <v>1.77216117216117</v>
      </c>
      <c r="C1793" s="6" t="n">
        <v>75</v>
      </c>
      <c r="D1793" s="6" t="n">
        <v>-1</v>
      </c>
      <c r="E1793" s="6" t="n">
        <v>1.76483516483516</v>
      </c>
      <c r="F1793" s="6" t="n">
        <v>0</v>
      </c>
      <c r="G1793" s="6" t="n">
        <v>0</v>
      </c>
      <c r="H1793" s="6" t="str">
        <f aca="false">IF(AND(A1793&gt;=Stimuli!$B$2,A1793&lt;=Stimuli!$C$2),Stimuli!$A$2,IF(AND(A1793&gt;=Stimuli!$B$3,A1793&lt;=Stimuli!$C$3),Stimuli!$A$3,IF(AND(A1793&gt;=Stimuli!$B$4,A1793&lt;=Stimuli!$C$4),Stimuli!$A$4,"")))</f>
        <v>01 Quiet baseline (60s)</v>
      </c>
      <c r="I1793" s="6" t="n">
        <f aca="false">(B1793-B1792)/((A1793-A1792)/1000)</f>
        <v>0.750183150183176</v>
      </c>
      <c r="J1793" s="6" t="n">
        <f aca="false">IF(OR(B1793&lt;Rules!$B$2,B1793&gt;Rules!$B$3,ABS(I1793)&gt;Rules!$B$4,OR(B1794&lt;Rules!$B$2,B1794&gt;Rules!$B$3,ABS(I1794)&gt;Rules!$B$4)),1,0)</f>
        <v>0</v>
      </c>
      <c r="K1793" s="6" t="str">
        <f aca="false">IF(F1793=1,COUNTIF($F$2:F1793,1),"")</f>
        <v/>
      </c>
    </row>
    <row r="1794" customFormat="false" ht="15" hidden="false" customHeight="false" outlineLevel="0" collapsed="false">
      <c r="A1794" s="6" t="n">
        <v>14190.993</v>
      </c>
      <c r="B1794" s="6" t="n">
        <v>1.76483516483516</v>
      </c>
      <c r="C1794" s="6" t="n">
        <v>75</v>
      </c>
      <c r="D1794" s="6" t="n">
        <v>-1</v>
      </c>
      <c r="E1794" s="6" t="n">
        <v>1.76483516483516</v>
      </c>
      <c r="F1794" s="6" t="n">
        <v>0</v>
      </c>
      <c r="G1794" s="6" t="n">
        <v>0</v>
      </c>
      <c r="H1794" s="6" t="str">
        <f aca="false">IF(AND(A1794&gt;=Stimuli!$B$2,A1794&lt;=Stimuli!$C$2),Stimuli!$A$2,IF(AND(A1794&gt;=Stimuli!$B$3,A1794&lt;=Stimuli!$C$3),Stimuli!$A$3,IF(AND(A1794&gt;=Stimuli!$B$4,A1794&lt;=Stimuli!$C$4),Stimuli!$A$4,"")))</f>
        <v>01 Quiet baseline (60s)</v>
      </c>
      <c r="I1794" s="6" t="n">
        <f aca="false">(B1794-B1793)/((A1794-A1793)/1000)</f>
        <v>-0.937728937729048</v>
      </c>
      <c r="J1794" s="6" t="n">
        <f aca="false">IF(OR(B1794&lt;Rules!$B$2,B1794&gt;Rules!$B$3,ABS(I1794)&gt;Rules!$B$4,OR(B1795&lt;Rules!$B$2,B1795&gt;Rules!$B$3,ABS(I1795)&gt;Rules!$B$4)),1,0)</f>
        <v>0</v>
      </c>
      <c r="K1794" s="6" t="str">
        <f aca="false">IF(F1794=1,COUNTIF($F$2:F1794,1),"")</f>
        <v/>
      </c>
    </row>
    <row r="1795" customFormat="false" ht="15" hidden="false" customHeight="false" outlineLevel="0" collapsed="false">
      <c r="A1795" s="6" t="n">
        <v>14198.8055</v>
      </c>
      <c r="B1795" s="6" t="n">
        <v>1.77069597069597</v>
      </c>
      <c r="C1795" s="6" t="n">
        <v>75</v>
      </c>
      <c r="D1795" s="6" t="n">
        <v>-1</v>
      </c>
      <c r="E1795" s="6" t="n">
        <v>1.76483516483516</v>
      </c>
      <c r="F1795" s="6" t="n">
        <v>0</v>
      </c>
      <c r="G1795" s="6" t="n">
        <v>0</v>
      </c>
      <c r="H1795" s="6" t="str">
        <f aca="false">IF(AND(A1795&gt;=Stimuli!$B$2,A1795&lt;=Stimuli!$C$2),Stimuli!$A$2,IF(AND(A1795&gt;=Stimuli!$B$3,A1795&lt;=Stimuli!$C$3),Stimuli!$A$3,IF(AND(A1795&gt;=Stimuli!$B$4,A1795&lt;=Stimuli!$C$4),Stimuli!$A$4,"")))</f>
        <v>01 Quiet baseline (60s)</v>
      </c>
      <c r="I1795" s="6" t="n">
        <f aca="false">(B1795-B1794)/((A1795-A1794)/1000)</f>
        <v>0.750183150183318</v>
      </c>
      <c r="J1795" s="6" t="n">
        <f aca="false">IF(OR(B1795&lt;Rules!$B$2,B1795&gt;Rules!$B$3,ABS(I1795)&gt;Rules!$B$4,OR(B1796&lt;Rules!$B$2,B1796&gt;Rules!$B$3,ABS(I1796)&gt;Rules!$B$4)),1,0)</f>
        <v>0</v>
      </c>
      <c r="K1795" s="6" t="str">
        <f aca="false">IF(F1795=1,COUNTIF($F$2:F1795,1),"")</f>
        <v/>
      </c>
    </row>
    <row r="1796" customFormat="false" ht="15" hidden="false" customHeight="false" outlineLevel="0" collapsed="false">
      <c r="A1796" s="6" t="n">
        <v>14206.618</v>
      </c>
      <c r="B1796" s="6" t="n">
        <v>1.76483516483516</v>
      </c>
      <c r="C1796" s="6" t="n">
        <v>75</v>
      </c>
      <c r="D1796" s="6" t="n">
        <v>-1</v>
      </c>
      <c r="E1796" s="6" t="n">
        <v>1.76483516483516</v>
      </c>
      <c r="F1796" s="6" t="n">
        <v>0</v>
      </c>
      <c r="G1796" s="6" t="n">
        <v>0</v>
      </c>
      <c r="H1796" s="6" t="str">
        <f aca="false">IF(AND(A1796&gt;=Stimuli!$B$2,A1796&lt;=Stimuli!$C$2),Stimuli!$A$2,IF(AND(A1796&gt;=Stimuli!$B$3,A1796&lt;=Stimuli!$C$3),Stimuli!$A$3,IF(AND(A1796&gt;=Stimuli!$B$4,A1796&lt;=Stimuli!$C$4),Stimuli!$A$4,"")))</f>
        <v>01 Quiet baseline (60s)</v>
      </c>
      <c r="I1796" s="6" t="n">
        <f aca="false">(B1796-B1795)/((A1796-A1795)/1000)</f>
        <v>-0.750183150183318</v>
      </c>
      <c r="J1796" s="6" t="n">
        <f aca="false">IF(OR(B1796&lt;Rules!$B$2,B1796&gt;Rules!$B$3,ABS(I1796)&gt;Rules!$B$4,OR(B1797&lt;Rules!$B$2,B1797&gt;Rules!$B$3,ABS(I1797)&gt;Rules!$B$4)),1,0)</f>
        <v>0</v>
      </c>
      <c r="K1796" s="6" t="str">
        <f aca="false">IF(F1796=1,COUNTIF($F$2:F1796,1),"")</f>
        <v/>
      </c>
    </row>
    <row r="1797" customFormat="false" ht="15" hidden="false" customHeight="false" outlineLevel="0" collapsed="false">
      <c r="A1797" s="6" t="n">
        <v>14214.4305</v>
      </c>
      <c r="B1797" s="6" t="n">
        <v>1.77069597069597</v>
      </c>
      <c r="C1797" s="6" t="n">
        <v>75</v>
      </c>
      <c r="D1797" s="6" t="n">
        <v>-1</v>
      </c>
      <c r="E1797" s="6" t="n">
        <v>1.76483516483516</v>
      </c>
      <c r="F1797" s="6" t="n">
        <v>0</v>
      </c>
      <c r="G1797" s="6" t="n">
        <v>0</v>
      </c>
      <c r="H1797" s="6" t="str">
        <f aca="false">IF(AND(A1797&gt;=Stimuli!$B$2,A1797&lt;=Stimuli!$C$2),Stimuli!$A$2,IF(AND(A1797&gt;=Stimuli!$B$3,A1797&lt;=Stimuli!$C$3),Stimuli!$A$3,IF(AND(A1797&gt;=Stimuli!$B$4,A1797&lt;=Stimuli!$C$4),Stimuli!$A$4,"")))</f>
        <v>01 Quiet baseline (60s)</v>
      </c>
      <c r="I1797" s="6" t="n">
        <f aca="false">(B1797-B1796)/((A1797-A1796)/1000)</f>
        <v>0.750183150183318</v>
      </c>
      <c r="J1797" s="6" t="n">
        <f aca="false">IF(OR(B1797&lt;Rules!$B$2,B1797&gt;Rules!$B$3,ABS(I1797)&gt;Rules!$B$4,OR(B1798&lt;Rules!$B$2,B1798&gt;Rules!$B$3,ABS(I1798)&gt;Rules!$B$4)),1,0)</f>
        <v>0</v>
      </c>
      <c r="K1797" s="6" t="str">
        <f aca="false">IF(F1797=1,COUNTIF($F$2:F1797,1),"")</f>
        <v/>
      </c>
    </row>
    <row r="1798" customFormat="false" ht="15" hidden="false" customHeight="false" outlineLevel="0" collapsed="false">
      <c r="A1798" s="6" t="n">
        <v>14222.243</v>
      </c>
      <c r="B1798" s="6" t="n">
        <v>1.76483516483516</v>
      </c>
      <c r="C1798" s="6" t="n">
        <v>75</v>
      </c>
      <c r="D1798" s="6" t="n">
        <v>-1</v>
      </c>
      <c r="E1798" s="6" t="n">
        <v>1.76483516483516</v>
      </c>
      <c r="F1798" s="6" t="n">
        <v>0</v>
      </c>
      <c r="G1798" s="6" t="n">
        <v>0</v>
      </c>
      <c r="H1798" s="6" t="str">
        <f aca="false">IF(AND(A1798&gt;=Stimuli!$B$2,A1798&lt;=Stimuli!$C$2),Stimuli!$A$2,IF(AND(A1798&gt;=Stimuli!$B$3,A1798&lt;=Stimuli!$C$3),Stimuli!$A$3,IF(AND(A1798&gt;=Stimuli!$B$4,A1798&lt;=Stimuli!$C$4),Stimuli!$A$4,"")))</f>
        <v>01 Quiet baseline (60s)</v>
      </c>
      <c r="I1798" s="6" t="n">
        <f aca="false">(B1798-B1797)/((A1798-A1797)/1000)</f>
        <v>-0.750183150183318</v>
      </c>
      <c r="J1798" s="6" t="n">
        <f aca="false">IF(OR(B1798&lt;Rules!$B$2,B1798&gt;Rules!$B$3,ABS(I1798)&gt;Rules!$B$4,OR(B1799&lt;Rules!$B$2,B1799&gt;Rules!$B$3,ABS(I1799)&gt;Rules!$B$4)),1,0)</f>
        <v>0</v>
      </c>
      <c r="K1798" s="6" t="str">
        <f aca="false">IF(F1798=1,COUNTIF($F$2:F1798,1),"")</f>
        <v/>
      </c>
    </row>
    <row r="1799" customFormat="false" ht="15" hidden="false" customHeight="false" outlineLevel="0" collapsed="false">
      <c r="A1799" s="6" t="n">
        <v>14230.0555</v>
      </c>
      <c r="B1799" s="6" t="n">
        <v>1.76923076923077</v>
      </c>
      <c r="C1799" s="6" t="n">
        <v>75</v>
      </c>
      <c r="D1799" s="6" t="n">
        <v>-1</v>
      </c>
      <c r="E1799" s="6" t="n">
        <v>1.76483516483516</v>
      </c>
      <c r="F1799" s="6" t="n">
        <v>0</v>
      </c>
      <c r="G1799" s="6" t="n">
        <v>0</v>
      </c>
      <c r="H1799" s="6" t="str">
        <f aca="false">IF(AND(A1799&gt;=Stimuli!$B$2,A1799&lt;=Stimuli!$C$2),Stimuli!$A$2,IF(AND(A1799&gt;=Stimuli!$B$3,A1799&lt;=Stimuli!$C$3),Stimuli!$A$3,IF(AND(A1799&gt;=Stimuli!$B$4,A1799&lt;=Stimuli!$C$4),Stimuli!$A$4,"")))</f>
        <v>01 Quiet baseline (60s)</v>
      </c>
      <c r="I1799" s="6" t="n">
        <f aca="false">(B1799-B1798)/((A1799-A1798)/1000)</f>
        <v>0.562637362637446</v>
      </c>
      <c r="J1799" s="6" t="n">
        <f aca="false">IF(OR(B1799&lt;Rules!$B$2,B1799&gt;Rules!$B$3,ABS(I1799)&gt;Rules!$B$4,OR(B1800&lt;Rules!$B$2,B1800&gt;Rules!$B$3,ABS(I1800)&gt;Rules!$B$4)),1,0)</f>
        <v>0</v>
      </c>
      <c r="K1799" s="6" t="str">
        <f aca="false">IF(F1799=1,COUNTIF($F$2:F1799,1),"")</f>
        <v/>
      </c>
    </row>
    <row r="1800" customFormat="false" ht="15" hidden="false" customHeight="false" outlineLevel="0" collapsed="false">
      <c r="A1800" s="6" t="n">
        <v>14237.868</v>
      </c>
      <c r="B1800" s="6" t="n">
        <v>1.76483516483516</v>
      </c>
      <c r="C1800" s="6" t="n">
        <v>75</v>
      </c>
      <c r="D1800" s="6" t="n">
        <v>-1</v>
      </c>
      <c r="E1800" s="6" t="n">
        <v>1.76483516483516</v>
      </c>
      <c r="F1800" s="6" t="n">
        <v>0</v>
      </c>
      <c r="G1800" s="6" t="n">
        <v>0</v>
      </c>
      <c r="H1800" s="6" t="str">
        <f aca="false">IF(AND(A1800&gt;=Stimuli!$B$2,A1800&lt;=Stimuli!$C$2),Stimuli!$A$2,IF(AND(A1800&gt;=Stimuli!$B$3,A1800&lt;=Stimuli!$C$3),Stimuli!$A$3,IF(AND(A1800&gt;=Stimuli!$B$4,A1800&lt;=Stimuli!$C$4),Stimuli!$A$4,"")))</f>
        <v>01 Quiet baseline (60s)</v>
      </c>
      <c r="I1800" s="6" t="n">
        <f aca="false">(B1800-B1799)/((A1800-A1799)/1000)</f>
        <v>-0.562637362637446</v>
      </c>
      <c r="J1800" s="6" t="n">
        <f aca="false">IF(OR(B1800&lt;Rules!$B$2,B1800&gt;Rules!$B$3,ABS(I1800)&gt;Rules!$B$4,OR(B1801&lt;Rules!$B$2,B1801&gt;Rules!$B$3,ABS(I1801)&gt;Rules!$B$4)),1,0)</f>
        <v>0</v>
      </c>
      <c r="K1800" s="6" t="str">
        <f aca="false">IF(F1800=1,COUNTIF($F$2:F1800,1),"")</f>
        <v/>
      </c>
    </row>
    <row r="1801" customFormat="false" ht="15" hidden="false" customHeight="false" outlineLevel="0" collapsed="false">
      <c r="A1801" s="6" t="n">
        <v>14245.6805</v>
      </c>
      <c r="B1801" s="6" t="n">
        <v>1.76776556776557</v>
      </c>
      <c r="C1801" s="6" t="n">
        <v>75</v>
      </c>
      <c r="D1801" s="6" t="n">
        <v>-1</v>
      </c>
      <c r="E1801" s="6" t="n">
        <v>1.76483516483516</v>
      </c>
      <c r="F1801" s="6" t="n">
        <v>0</v>
      </c>
      <c r="G1801" s="6" t="n">
        <v>0</v>
      </c>
      <c r="H1801" s="6" t="str">
        <f aca="false">IF(AND(A1801&gt;=Stimuli!$B$2,A1801&lt;=Stimuli!$C$2),Stimuli!$A$2,IF(AND(A1801&gt;=Stimuli!$B$3,A1801&lt;=Stimuli!$C$3),Stimuli!$A$3,IF(AND(A1801&gt;=Stimuli!$B$4,A1801&lt;=Stimuli!$C$4),Stimuli!$A$4,"")))</f>
        <v>01 Quiet baseline (60s)</v>
      </c>
      <c r="I1801" s="6" t="n">
        <f aca="false">(B1801-B1800)/((A1801-A1800)/1000)</f>
        <v>0.375091575091716</v>
      </c>
      <c r="J1801" s="6" t="n">
        <f aca="false">IF(OR(B1801&lt;Rules!$B$2,B1801&gt;Rules!$B$3,ABS(I1801)&gt;Rules!$B$4,OR(B1802&lt;Rules!$B$2,B1802&gt;Rules!$B$3,ABS(I1802)&gt;Rules!$B$4)),1,0)</f>
        <v>0</v>
      </c>
      <c r="K1801" s="6" t="str">
        <f aca="false">IF(F1801=1,COUNTIF($F$2:F1801,1),"")</f>
        <v/>
      </c>
    </row>
    <row r="1802" customFormat="false" ht="15" hidden="false" customHeight="false" outlineLevel="0" collapsed="false">
      <c r="A1802" s="6" t="n">
        <v>14253.493</v>
      </c>
      <c r="B1802" s="6" t="n">
        <v>1.76630036630037</v>
      </c>
      <c r="C1802" s="6" t="n">
        <v>75</v>
      </c>
      <c r="D1802" s="6" t="n">
        <v>-1</v>
      </c>
      <c r="E1802" s="6" t="n">
        <v>1.76483516483516</v>
      </c>
      <c r="F1802" s="6" t="n">
        <v>0</v>
      </c>
      <c r="G1802" s="6" t="n">
        <v>0</v>
      </c>
      <c r="H1802" s="6" t="str">
        <f aca="false">IF(AND(A1802&gt;=Stimuli!$B$2,A1802&lt;=Stimuli!$C$2),Stimuli!$A$2,IF(AND(A1802&gt;=Stimuli!$B$3,A1802&lt;=Stimuli!$C$3),Stimuli!$A$3,IF(AND(A1802&gt;=Stimuli!$B$4,A1802&lt;=Stimuli!$C$4),Stimuli!$A$4,"")))</f>
        <v>01 Quiet baseline (60s)</v>
      </c>
      <c r="I1802" s="6" t="n">
        <f aca="false">(B1802-B1801)/((A1802-A1801)/1000)</f>
        <v>-0.187545787545844</v>
      </c>
      <c r="J1802" s="6" t="n">
        <f aca="false">IF(OR(B1802&lt;Rules!$B$2,B1802&gt;Rules!$B$3,ABS(I1802)&gt;Rules!$B$4,OR(B1803&lt;Rules!$B$2,B1803&gt;Rules!$B$3,ABS(I1803)&gt;Rules!$B$4)),1,0)</f>
        <v>0</v>
      </c>
      <c r="K1802" s="6" t="str">
        <f aca="false">IF(F1802=1,COUNTIF($F$2:F1802,1),"")</f>
        <v/>
      </c>
    </row>
    <row r="1803" customFormat="false" ht="15" hidden="false" customHeight="false" outlineLevel="0" collapsed="false">
      <c r="A1803" s="6" t="n">
        <v>14261.3055</v>
      </c>
      <c r="B1803" s="6" t="n">
        <v>1.76630036630037</v>
      </c>
      <c r="C1803" s="6" t="n">
        <v>75</v>
      </c>
      <c r="D1803" s="6" t="n">
        <v>-1</v>
      </c>
      <c r="E1803" s="6" t="n">
        <v>1.76483516483516</v>
      </c>
      <c r="F1803" s="6" t="n">
        <v>0</v>
      </c>
      <c r="G1803" s="6" t="n">
        <v>0</v>
      </c>
      <c r="H1803" s="6" t="str">
        <f aca="false">IF(AND(A1803&gt;=Stimuli!$B$2,A1803&lt;=Stimuli!$C$2),Stimuli!$A$2,IF(AND(A1803&gt;=Stimuli!$B$3,A1803&lt;=Stimuli!$C$3),Stimuli!$A$3,IF(AND(A1803&gt;=Stimuli!$B$4,A1803&lt;=Stimuli!$C$4),Stimuli!$A$4,"")))</f>
        <v>01 Quiet baseline (60s)</v>
      </c>
      <c r="I1803" s="6" t="n">
        <f aca="false">(B1803-B1802)/((A1803-A1802)/1000)</f>
        <v>0</v>
      </c>
      <c r="J1803" s="6" t="n">
        <f aca="false">IF(OR(B1803&lt;Rules!$B$2,B1803&gt;Rules!$B$3,ABS(I1803)&gt;Rules!$B$4,OR(B1804&lt;Rules!$B$2,B1804&gt;Rules!$B$3,ABS(I1804)&gt;Rules!$B$4)),1,0)</f>
        <v>0</v>
      </c>
      <c r="K1803" s="6" t="str">
        <f aca="false">IF(F1803=1,COUNTIF($F$2:F1803,1),"")</f>
        <v/>
      </c>
    </row>
    <row r="1804" customFormat="false" ht="15" hidden="false" customHeight="false" outlineLevel="0" collapsed="false">
      <c r="A1804" s="6" t="n">
        <v>14269.118</v>
      </c>
      <c r="B1804" s="6" t="n">
        <v>1.76776556776557</v>
      </c>
      <c r="C1804" s="6" t="n">
        <v>75</v>
      </c>
      <c r="D1804" s="6" t="n">
        <v>-1</v>
      </c>
      <c r="E1804" s="6" t="n">
        <v>1.76483516483516</v>
      </c>
      <c r="F1804" s="6" t="n">
        <v>0</v>
      </c>
      <c r="G1804" s="6" t="n">
        <v>0</v>
      </c>
      <c r="H1804" s="6" t="str">
        <f aca="false">IF(AND(A1804&gt;=Stimuli!$B$2,A1804&lt;=Stimuli!$C$2),Stimuli!$A$2,IF(AND(A1804&gt;=Stimuli!$B$3,A1804&lt;=Stimuli!$C$3),Stimuli!$A$3,IF(AND(A1804&gt;=Stimuli!$B$4,A1804&lt;=Stimuli!$C$4),Stimuli!$A$4,"")))</f>
        <v>01 Quiet baseline (60s)</v>
      </c>
      <c r="I1804" s="6" t="n">
        <f aca="false">(B1804-B1803)/((A1804-A1803)/1000)</f>
        <v>0.187545787545844</v>
      </c>
      <c r="J1804" s="6" t="n">
        <f aca="false">IF(OR(B1804&lt;Rules!$B$2,B1804&gt;Rules!$B$3,ABS(I1804)&gt;Rules!$B$4,OR(B1805&lt;Rules!$B$2,B1805&gt;Rules!$B$3,ABS(I1805)&gt;Rules!$B$4)),1,0)</f>
        <v>0</v>
      </c>
      <c r="K1804" s="6" t="str">
        <f aca="false">IF(F1804=1,COUNTIF($F$2:F1804,1),"")</f>
        <v/>
      </c>
    </row>
    <row r="1805" customFormat="false" ht="15" hidden="false" customHeight="false" outlineLevel="0" collapsed="false">
      <c r="A1805" s="6" t="n">
        <v>14276.9305</v>
      </c>
      <c r="B1805" s="6" t="n">
        <v>1.76630036630037</v>
      </c>
      <c r="C1805" s="6" t="n">
        <v>75</v>
      </c>
      <c r="D1805" s="6" t="n">
        <v>-1</v>
      </c>
      <c r="E1805" s="6" t="n">
        <v>1.76483516483516</v>
      </c>
      <c r="F1805" s="6" t="n">
        <v>0</v>
      </c>
      <c r="G1805" s="6" t="n">
        <v>0</v>
      </c>
      <c r="H1805" s="6" t="str">
        <f aca="false">IF(AND(A1805&gt;=Stimuli!$B$2,A1805&lt;=Stimuli!$C$2),Stimuli!$A$2,IF(AND(A1805&gt;=Stimuli!$B$3,A1805&lt;=Stimuli!$C$3),Stimuli!$A$3,IF(AND(A1805&gt;=Stimuli!$B$4,A1805&lt;=Stimuli!$C$4),Stimuli!$A$4,"")))</f>
        <v>01 Quiet baseline (60s)</v>
      </c>
      <c r="I1805" s="6" t="n">
        <f aca="false">(B1805-B1804)/((A1805-A1804)/1000)</f>
        <v>-0.187545787545844</v>
      </c>
      <c r="J1805" s="6" t="n">
        <f aca="false">IF(OR(B1805&lt;Rules!$B$2,B1805&gt;Rules!$B$3,ABS(I1805)&gt;Rules!$B$4,OR(B1806&lt;Rules!$B$2,B1806&gt;Rules!$B$3,ABS(I1806)&gt;Rules!$B$4)),1,0)</f>
        <v>0</v>
      </c>
      <c r="K1805" s="6" t="str">
        <f aca="false">IF(F1805=1,COUNTIF($F$2:F1805,1),"")</f>
        <v/>
      </c>
    </row>
    <row r="1806" customFormat="false" ht="15" hidden="false" customHeight="false" outlineLevel="0" collapsed="false">
      <c r="A1806" s="6" t="n">
        <v>14284.743</v>
      </c>
      <c r="B1806" s="6" t="n">
        <v>1.76923076923077</v>
      </c>
      <c r="C1806" s="6" t="n">
        <v>75</v>
      </c>
      <c r="D1806" s="6" t="n">
        <v>-1</v>
      </c>
      <c r="E1806" s="6" t="n">
        <v>1.76336996336996</v>
      </c>
      <c r="F1806" s="6" t="n">
        <v>0</v>
      </c>
      <c r="G1806" s="6" t="n">
        <v>0</v>
      </c>
      <c r="H1806" s="6" t="str">
        <f aca="false">IF(AND(A1806&gt;=Stimuli!$B$2,A1806&lt;=Stimuli!$C$2),Stimuli!$A$2,IF(AND(A1806&gt;=Stimuli!$B$3,A1806&lt;=Stimuli!$C$3),Stimuli!$A$3,IF(AND(A1806&gt;=Stimuli!$B$4,A1806&lt;=Stimuli!$C$4),Stimuli!$A$4,"")))</f>
        <v>01 Quiet baseline (60s)</v>
      </c>
      <c r="I1806" s="6" t="n">
        <f aca="false">(B1806-B1805)/((A1806-A1805)/1000)</f>
        <v>0.375091575091574</v>
      </c>
      <c r="J1806" s="6" t="n">
        <f aca="false">IF(OR(B1806&lt;Rules!$B$2,B1806&gt;Rules!$B$3,ABS(I1806)&gt;Rules!$B$4,OR(B1807&lt;Rules!$B$2,B1807&gt;Rules!$B$3,ABS(I1807)&gt;Rules!$B$4)),1,0)</f>
        <v>0</v>
      </c>
      <c r="K1806" s="6" t="str">
        <f aca="false">IF(F1806=1,COUNTIF($F$2:F1806,1),"")</f>
        <v/>
      </c>
    </row>
    <row r="1807" customFormat="false" ht="15" hidden="false" customHeight="false" outlineLevel="0" collapsed="false">
      <c r="A1807" s="6" t="n">
        <v>14292.5555</v>
      </c>
      <c r="B1807" s="6" t="n">
        <v>1.76483516483516</v>
      </c>
      <c r="C1807" s="6" t="n">
        <v>75</v>
      </c>
      <c r="D1807" s="6" t="n">
        <v>-1</v>
      </c>
      <c r="E1807" s="6" t="n">
        <v>1.76336996336996</v>
      </c>
      <c r="F1807" s="6" t="n">
        <v>0</v>
      </c>
      <c r="G1807" s="6" t="n">
        <v>0</v>
      </c>
      <c r="H1807" s="6" t="str">
        <f aca="false">IF(AND(A1807&gt;=Stimuli!$B$2,A1807&lt;=Stimuli!$C$2),Stimuli!$A$2,IF(AND(A1807&gt;=Stimuli!$B$3,A1807&lt;=Stimuli!$C$3),Stimuli!$A$3,IF(AND(A1807&gt;=Stimuli!$B$4,A1807&lt;=Stimuli!$C$4),Stimuli!$A$4,"")))</f>
        <v>01 Quiet baseline (60s)</v>
      </c>
      <c r="I1807" s="6" t="n">
        <f aca="false">(B1807-B1806)/((A1807-A1806)/1000)</f>
        <v>-0.562637362637446</v>
      </c>
      <c r="J1807" s="6" t="n">
        <f aca="false">IF(OR(B1807&lt;Rules!$B$2,B1807&gt;Rules!$B$3,ABS(I1807)&gt;Rules!$B$4,OR(B1808&lt;Rules!$B$2,B1808&gt;Rules!$B$3,ABS(I1808)&gt;Rules!$B$4)),1,0)</f>
        <v>0</v>
      </c>
      <c r="K1807" s="6" t="str">
        <f aca="false">IF(F1807=1,COUNTIF($F$2:F1807,1),"")</f>
        <v/>
      </c>
    </row>
    <row r="1808" customFormat="false" ht="15" hidden="false" customHeight="false" outlineLevel="0" collapsed="false">
      <c r="A1808" s="6" t="n">
        <v>14300.368</v>
      </c>
      <c r="B1808" s="6" t="n">
        <v>1.76923076923077</v>
      </c>
      <c r="C1808" s="6" t="n">
        <v>75</v>
      </c>
      <c r="D1808" s="6" t="n">
        <v>-1</v>
      </c>
      <c r="E1808" s="6" t="n">
        <v>1.76336996336996</v>
      </c>
      <c r="F1808" s="6" t="n">
        <v>0</v>
      </c>
      <c r="G1808" s="6" t="n">
        <v>0</v>
      </c>
      <c r="H1808" s="6" t="str">
        <f aca="false">IF(AND(A1808&gt;=Stimuli!$B$2,A1808&lt;=Stimuli!$C$2),Stimuli!$A$2,IF(AND(A1808&gt;=Stimuli!$B$3,A1808&lt;=Stimuli!$C$3),Stimuli!$A$3,IF(AND(A1808&gt;=Stimuli!$B$4,A1808&lt;=Stimuli!$C$4),Stimuli!$A$4,"")))</f>
        <v>01 Quiet baseline (60s)</v>
      </c>
      <c r="I1808" s="6" t="n">
        <f aca="false">(B1808-B1807)/((A1808-A1807)/1000)</f>
        <v>0.562637362637446</v>
      </c>
      <c r="J1808" s="6" t="n">
        <f aca="false">IF(OR(B1808&lt;Rules!$B$2,B1808&gt;Rules!$B$3,ABS(I1808)&gt;Rules!$B$4,OR(B1809&lt;Rules!$B$2,B1809&gt;Rules!$B$3,ABS(I1809)&gt;Rules!$B$4)),1,0)</f>
        <v>0</v>
      </c>
      <c r="K1808" s="6" t="str">
        <f aca="false">IF(F1808=1,COUNTIF($F$2:F1808,1),"")</f>
        <v/>
      </c>
    </row>
    <row r="1809" customFormat="false" ht="15" hidden="false" customHeight="false" outlineLevel="0" collapsed="false">
      <c r="A1809" s="6" t="n">
        <v>14308.1805</v>
      </c>
      <c r="B1809" s="6" t="n">
        <v>1.76336996336996</v>
      </c>
      <c r="C1809" s="6" t="n">
        <v>75</v>
      </c>
      <c r="D1809" s="6" t="n">
        <v>-1</v>
      </c>
      <c r="E1809" s="6" t="n">
        <v>1.76336996336996</v>
      </c>
      <c r="F1809" s="6" t="n">
        <v>0</v>
      </c>
      <c r="G1809" s="6" t="n">
        <v>0</v>
      </c>
      <c r="H1809" s="6" t="str">
        <f aca="false">IF(AND(A1809&gt;=Stimuli!$B$2,A1809&lt;=Stimuli!$C$2),Stimuli!$A$2,IF(AND(A1809&gt;=Stimuli!$B$3,A1809&lt;=Stimuli!$C$3),Stimuli!$A$3,IF(AND(A1809&gt;=Stimuli!$B$4,A1809&lt;=Stimuli!$C$4),Stimuli!$A$4,"")))</f>
        <v>01 Quiet baseline (60s)</v>
      </c>
      <c r="I1809" s="6" t="n">
        <f aca="false">(B1809-B1808)/((A1809-A1808)/1000)</f>
        <v>-0.750183150183148</v>
      </c>
      <c r="J1809" s="6" t="n">
        <f aca="false">IF(OR(B1809&lt;Rules!$B$2,B1809&gt;Rules!$B$3,ABS(I1809)&gt;Rules!$B$4,OR(B1810&lt;Rules!$B$2,B1810&gt;Rules!$B$3,ABS(I1810)&gt;Rules!$B$4)),1,0)</f>
        <v>0</v>
      </c>
      <c r="K1809" s="6" t="str">
        <f aca="false">IF(F1809=1,COUNTIF($F$2:F1809,1),"")</f>
        <v/>
      </c>
    </row>
    <row r="1810" customFormat="false" ht="15" hidden="false" customHeight="false" outlineLevel="0" collapsed="false">
      <c r="A1810" s="6" t="n">
        <v>14315.993</v>
      </c>
      <c r="B1810" s="6" t="n">
        <v>1.76923076923077</v>
      </c>
      <c r="C1810" s="6" t="n">
        <v>75</v>
      </c>
      <c r="D1810" s="6" t="n">
        <v>-1</v>
      </c>
      <c r="E1810" s="6" t="n">
        <v>1.76336996336996</v>
      </c>
      <c r="F1810" s="6" t="n">
        <v>0</v>
      </c>
      <c r="G1810" s="6" t="n">
        <v>0</v>
      </c>
      <c r="H1810" s="6" t="str">
        <f aca="false">IF(AND(A1810&gt;=Stimuli!$B$2,A1810&lt;=Stimuli!$C$2),Stimuli!$A$2,IF(AND(A1810&gt;=Stimuli!$B$3,A1810&lt;=Stimuli!$C$3),Stimuli!$A$3,IF(AND(A1810&gt;=Stimuli!$B$4,A1810&lt;=Stimuli!$C$4),Stimuli!$A$4,"")))</f>
        <v>01 Quiet baseline (60s)</v>
      </c>
      <c r="I1810" s="6" t="n">
        <f aca="false">(B1810-B1809)/((A1810-A1809)/1000)</f>
        <v>0.750183150183148</v>
      </c>
      <c r="J1810" s="6" t="n">
        <f aca="false">IF(OR(B1810&lt;Rules!$B$2,B1810&gt;Rules!$B$3,ABS(I1810)&gt;Rules!$B$4,OR(B1811&lt;Rules!$B$2,B1811&gt;Rules!$B$3,ABS(I1811)&gt;Rules!$B$4)),1,0)</f>
        <v>0</v>
      </c>
      <c r="K1810" s="6" t="str">
        <f aca="false">IF(F1810=1,COUNTIF($F$2:F1810,1),"")</f>
        <v/>
      </c>
    </row>
    <row r="1811" customFormat="false" ht="15" hidden="false" customHeight="false" outlineLevel="0" collapsed="false">
      <c r="A1811" s="6" t="n">
        <v>14323.8055</v>
      </c>
      <c r="B1811" s="6" t="n">
        <v>1.76336996336996</v>
      </c>
      <c r="C1811" s="6" t="n">
        <v>75</v>
      </c>
      <c r="D1811" s="6" t="n">
        <v>-1</v>
      </c>
      <c r="E1811" s="6" t="n">
        <v>1.76336996336996</v>
      </c>
      <c r="F1811" s="6" t="n">
        <v>0</v>
      </c>
      <c r="G1811" s="6" t="n">
        <v>0</v>
      </c>
      <c r="H1811" s="6" t="str">
        <f aca="false">IF(AND(A1811&gt;=Stimuli!$B$2,A1811&lt;=Stimuli!$C$2),Stimuli!$A$2,IF(AND(A1811&gt;=Stimuli!$B$3,A1811&lt;=Stimuli!$C$3),Stimuli!$A$3,IF(AND(A1811&gt;=Stimuli!$B$4,A1811&lt;=Stimuli!$C$4),Stimuli!$A$4,"")))</f>
        <v>01 Quiet baseline (60s)</v>
      </c>
      <c r="I1811" s="6" t="n">
        <f aca="false">(B1811-B1810)/((A1811-A1810)/1000)</f>
        <v>-0.750183150183148</v>
      </c>
      <c r="J1811" s="6" t="n">
        <f aca="false">IF(OR(B1811&lt;Rules!$B$2,B1811&gt;Rules!$B$3,ABS(I1811)&gt;Rules!$B$4,OR(B1812&lt;Rules!$B$2,B1812&gt;Rules!$B$3,ABS(I1812)&gt;Rules!$B$4)),1,0)</f>
        <v>0</v>
      </c>
      <c r="K1811" s="6" t="str">
        <f aca="false">IF(F1811=1,COUNTIF($F$2:F1811,1),"")</f>
        <v/>
      </c>
    </row>
    <row r="1812" customFormat="false" ht="15" hidden="false" customHeight="false" outlineLevel="0" collapsed="false">
      <c r="A1812" s="6" t="n">
        <v>14331.618</v>
      </c>
      <c r="B1812" s="6" t="n">
        <v>1.76923076923077</v>
      </c>
      <c r="C1812" s="6" t="n">
        <v>75</v>
      </c>
      <c r="D1812" s="6" t="n">
        <v>-1</v>
      </c>
      <c r="E1812" s="6" t="n">
        <v>1.76336996336996</v>
      </c>
      <c r="F1812" s="6" t="n">
        <v>0</v>
      </c>
      <c r="G1812" s="6" t="n">
        <v>0</v>
      </c>
      <c r="H1812" s="6" t="str">
        <f aca="false">IF(AND(A1812&gt;=Stimuli!$B$2,A1812&lt;=Stimuli!$C$2),Stimuli!$A$2,IF(AND(A1812&gt;=Stimuli!$B$3,A1812&lt;=Stimuli!$C$3),Stimuli!$A$3,IF(AND(A1812&gt;=Stimuli!$B$4,A1812&lt;=Stimuli!$C$4),Stimuli!$A$4,"")))</f>
        <v>01 Quiet baseline (60s)</v>
      </c>
      <c r="I1812" s="6" t="n">
        <f aca="false">(B1812-B1811)/((A1812-A1811)/1000)</f>
        <v>0.750183150183148</v>
      </c>
      <c r="J1812" s="6" t="n">
        <f aca="false">IF(OR(B1812&lt;Rules!$B$2,B1812&gt;Rules!$B$3,ABS(I1812)&gt;Rules!$B$4,OR(B1813&lt;Rules!$B$2,B1813&gt;Rules!$B$3,ABS(I1813)&gt;Rules!$B$4)),1,0)</f>
        <v>0</v>
      </c>
      <c r="K1812" s="6" t="str">
        <f aca="false">IF(F1812=1,COUNTIF($F$2:F1812,1),"")</f>
        <v/>
      </c>
    </row>
    <row r="1813" customFormat="false" ht="15" hidden="false" customHeight="false" outlineLevel="0" collapsed="false">
      <c r="A1813" s="6" t="n">
        <v>14339.4305</v>
      </c>
      <c r="B1813" s="6" t="n">
        <v>1.76190476190476</v>
      </c>
      <c r="C1813" s="6" t="n">
        <v>75</v>
      </c>
      <c r="D1813" s="6" t="n">
        <v>-1</v>
      </c>
      <c r="E1813" s="6" t="n">
        <v>1.76336996336996</v>
      </c>
      <c r="F1813" s="6" t="n">
        <v>0</v>
      </c>
      <c r="G1813" s="6" t="n">
        <v>0</v>
      </c>
      <c r="H1813" s="6" t="str">
        <f aca="false">IF(AND(A1813&gt;=Stimuli!$B$2,A1813&lt;=Stimuli!$C$2),Stimuli!$A$2,IF(AND(A1813&gt;=Stimuli!$B$3,A1813&lt;=Stimuli!$C$3),Stimuli!$A$3,IF(AND(A1813&gt;=Stimuli!$B$4,A1813&lt;=Stimuli!$C$4),Stimuli!$A$4,"")))</f>
        <v>01 Quiet baseline (60s)</v>
      </c>
      <c r="I1813" s="6" t="n">
        <f aca="false">(B1813-B1812)/((A1813-A1812)/1000)</f>
        <v>-0.937728937728878</v>
      </c>
      <c r="J1813" s="6" t="n">
        <f aca="false">IF(OR(B1813&lt;Rules!$B$2,B1813&gt;Rules!$B$3,ABS(I1813)&gt;Rules!$B$4,OR(B1814&lt;Rules!$B$2,B1814&gt;Rules!$B$3,ABS(I1814)&gt;Rules!$B$4)),1,0)</f>
        <v>0</v>
      </c>
      <c r="K1813" s="6" t="str">
        <f aca="false">IF(F1813=1,COUNTIF($F$2:F1813,1),"")</f>
        <v/>
      </c>
    </row>
    <row r="1814" customFormat="false" ht="15" hidden="false" customHeight="false" outlineLevel="0" collapsed="false">
      <c r="A1814" s="6" t="n">
        <v>14347.243</v>
      </c>
      <c r="B1814" s="6" t="n">
        <v>1.76776556776557</v>
      </c>
      <c r="C1814" s="6" t="n">
        <v>75</v>
      </c>
      <c r="D1814" s="6" t="n">
        <v>-1</v>
      </c>
      <c r="E1814" s="6" t="n">
        <v>1.76336996336996</v>
      </c>
      <c r="F1814" s="6" t="n">
        <v>0</v>
      </c>
      <c r="G1814" s="6" t="n">
        <v>0</v>
      </c>
      <c r="H1814" s="6" t="str">
        <f aca="false">IF(AND(A1814&gt;=Stimuli!$B$2,A1814&lt;=Stimuli!$C$2),Stimuli!$A$2,IF(AND(A1814&gt;=Stimuli!$B$3,A1814&lt;=Stimuli!$C$3),Stimuli!$A$3,IF(AND(A1814&gt;=Stimuli!$B$4,A1814&lt;=Stimuli!$C$4),Stimuli!$A$4,"")))</f>
        <v>01 Quiet baseline (60s)</v>
      </c>
      <c r="I1814" s="6" t="n">
        <f aca="false">(B1814-B1813)/((A1814-A1813)/1000)</f>
        <v>0.750183150183148</v>
      </c>
      <c r="J1814" s="6" t="n">
        <f aca="false">IF(OR(B1814&lt;Rules!$B$2,B1814&gt;Rules!$B$3,ABS(I1814)&gt;Rules!$B$4,OR(B1815&lt;Rules!$B$2,B1815&gt;Rules!$B$3,ABS(I1815)&gt;Rules!$B$4)),1,0)</f>
        <v>0</v>
      </c>
      <c r="K1814" s="6" t="str">
        <f aca="false">IF(F1814=1,COUNTIF($F$2:F1814,1),"")</f>
        <v/>
      </c>
    </row>
    <row r="1815" customFormat="false" ht="15" hidden="false" customHeight="false" outlineLevel="0" collapsed="false">
      <c r="A1815" s="6" t="n">
        <v>14355.0555</v>
      </c>
      <c r="B1815" s="6" t="n">
        <v>1.76336996336996</v>
      </c>
      <c r="C1815" s="6" t="n">
        <v>75</v>
      </c>
      <c r="D1815" s="6" t="n">
        <v>-1</v>
      </c>
      <c r="E1815" s="6" t="n">
        <v>1.76336996336996</v>
      </c>
      <c r="F1815" s="6" t="n">
        <v>0</v>
      </c>
      <c r="G1815" s="6" t="n">
        <v>0</v>
      </c>
      <c r="H1815" s="6" t="str">
        <f aca="false">IF(AND(A1815&gt;=Stimuli!$B$2,A1815&lt;=Stimuli!$C$2),Stimuli!$A$2,IF(AND(A1815&gt;=Stimuli!$B$3,A1815&lt;=Stimuli!$C$3),Stimuli!$A$3,IF(AND(A1815&gt;=Stimuli!$B$4,A1815&lt;=Stimuli!$C$4),Stimuli!$A$4,"")))</f>
        <v>01 Quiet baseline (60s)</v>
      </c>
      <c r="I1815" s="6" t="n">
        <f aca="false">(B1815-B1814)/((A1815-A1814)/1000)</f>
        <v>-0.562637362637418</v>
      </c>
      <c r="J1815" s="6" t="n">
        <f aca="false">IF(OR(B1815&lt;Rules!$B$2,B1815&gt;Rules!$B$3,ABS(I1815)&gt;Rules!$B$4,OR(B1816&lt;Rules!$B$2,B1816&gt;Rules!$B$3,ABS(I1816)&gt;Rules!$B$4)),1,0)</f>
        <v>0</v>
      </c>
      <c r="K1815" s="6" t="str">
        <f aca="false">IF(F1815=1,COUNTIF($F$2:F1815,1),"")</f>
        <v/>
      </c>
    </row>
    <row r="1816" customFormat="false" ht="15" hidden="false" customHeight="false" outlineLevel="0" collapsed="false">
      <c r="A1816" s="6" t="n">
        <v>14362.868</v>
      </c>
      <c r="B1816" s="6" t="n">
        <v>1.76630036630037</v>
      </c>
      <c r="C1816" s="6" t="n">
        <v>75</v>
      </c>
      <c r="D1816" s="6" t="n">
        <v>-1</v>
      </c>
      <c r="E1816" s="6" t="n">
        <v>1.76336996336996</v>
      </c>
      <c r="F1816" s="6" t="n">
        <v>0</v>
      </c>
      <c r="G1816" s="6" t="n">
        <v>0</v>
      </c>
      <c r="H1816" s="6" t="str">
        <f aca="false">IF(AND(A1816&gt;=Stimuli!$B$2,A1816&lt;=Stimuli!$C$2),Stimuli!$A$2,IF(AND(A1816&gt;=Stimuli!$B$3,A1816&lt;=Stimuli!$C$3),Stimuli!$A$3,IF(AND(A1816&gt;=Stimuli!$B$4,A1816&lt;=Stimuli!$C$4),Stimuli!$A$4,"")))</f>
        <v>01 Quiet baseline (60s)</v>
      </c>
      <c r="I1816" s="6" t="n">
        <f aca="false">(B1816-B1815)/((A1816-A1815)/1000)</f>
        <v>0.375091575091574</v>
      </c>
      <c r="J1816" s="6" t="n">
        <f aca="false">IF(OR(B1816&lt;Rules!$B$2,B1816&gt;Rules!$B$3,ABS(I1816)&gt;Rules!$B$4,OR(B1817&lt;Rules!$B$2,B1817&gt;Rules!$B$3,ABS(I1817)&gt;Rules!$B$4)),1,0)</f>
        <v>0</v>
      </c>
      <c r="K1816" s="6" t="str">
        <f aca="false">IF(F1816=1,COUNTIF($F$2:F1816,1),"")</f>
        <v/>
      </c>
    </row>
    <row r="1817" customFormat="false" ht="15" hidden="false" customHeight="false" outlineLevel="0" collapsed="false">
      <c r="A1817" s="6" t="n">
        <v>14370.6805</v>
      </c>
      <c r="B1817" s="6" t="n">
        <v>1.76336996336996</v>
      </c>
      <c r="C1817" s="6" t="n">
        <v>75</v>
      </c>
      <c r="D1817" s="6" t="n">
        <v>-1</v>
      </c>
      <c r="E1817" s="6" t="n">
        <v>1.76336996336996</v>
      </c>
      <c r="F1817" s="6" t="n">
        <v>0</v>
      </c>
      <c r="G1817" s="6" t="n">
        <v>0</v>
      </c>
      <c r="H1817" s="6" t="str">
        <f aca="false">IF(AND(A1817&gt;=Stimuli!$B$2,A1817&lt;=Stimuli!$C$2),Stimuli!$A$2,IF(AND(A1817&gt;=Stimuli!$B$3,A1817&lt;=Stimuli!$C$3),Stimuli!$A$3,IF(AND(A1817&gt;=Stimuli!$B$4,A1817&lt;=Stimuli!$C$4),Stimuli!$A$4,"")))</f>
        <v>01 Quiet baseline (60s)</v>
      </c>
      <c r="I1817" s="6" t="n">
        <f aca="false">(B1817-B1816)/((A1817-A1816)/1000)</f>
        <v>-0.375091575091574</v>
      </c>
      <c r="J1817" s="6" t="n">
        <f aca="false">IF(OR(B1817&lt;Rules!$B$2,B1817&gt;Rules!$B$3,ABS(I1817)&gt;Rules!$B$4,OR(B1818&lt;Rules!$B$2,B1818&gt;Rules!$B$3,ABS(I1818)&gt;Rules!$B$4)),1,0)</f>
        <v>0</v>
      </c>
      <c r="K1817" s="6" t="str">
        <f aca="false">IF(F1817=1,COUNTIF($F$2:F1817,1),"")</f>
        <v/>
      </c>
    </row>
    <row r="1818" customFormat="false" ht="15" hidden="false" customHeight="false" outlineLevel="0" collapsed="false">
      <c r="A1818" s="6" t="n">
        <v>14378.493</v>
      </c>
      <c r="B1818" s="6" t="n">
        <v>1.76483516483516</v>
      </c>
      <c r="C1818" s="6" t="n">
        <v>75</v>
      </c>
      <c r="D1818" s="6" t="n">
        <v>-1</v>
      </c>
      <c r="E1818" s="6" t="n">
        <v>1.76336996336996</v>
      </c>
      <c r="F1818" s="6" t="n">
        <v>0</v>
      </c>
      <c r="G1818" s="6" t="n">
        <v>0</v>
      </c>
      <c r="H1818" s="6" t="str">
        <f aca="false">IF(AND(A1818&gt;=Stimuli!$B$2,A1818&lt;=Stimuli!$C$2),Stimuli!$A$2,IF(AND(A1818&gt;=Stimuli!$B$3,A1818&lt;=Stimuli!$C$3),Stimuli!$A$3,IF(AND(A1818&gt;=Stimuli!$B$4,A1818&lt;=Stimuli!$C$4),Stimuli!$A$4,"")))</f>
        <v>01 Quiet baseline (60s)</v>
      </c>
      <c r="I1818" s="6" t="n">
        <f aca="false">(B1818-B1817)/((A1818-A1817)/1000)</f>
        <v>0.187545787545702</v>
      </c>
      <c r="J1818" s="6" t="n">
        <f aca="false">IF(OR(B1818&lt;Rules!$B$2,B1818&gt;Rules!$B$3,ABS(I1818)&gt;Rules!$B$4,OR(B1819&lt;Rules!$B$2,B1819&gt;Rules!$B$3,ABS(I1819)&gt;Rules!$B$4)),1,0)</f>
        <v>0</v>
      </c>
      <c r="K1818" s="6" t="str">
        <f aca="false">IF(F1818=1,COUNTIF($F$2:F1818,1),"")</f>
        <v/>
      </c>
    </row>
    <row r="1819" customFormat="false" ht="15" hidden="false" customHeight="false" outlineLevel="0" collapsed="false">
      <c r="A1819" s="6" t="n">
        <v>14386.3055</v>
      </c>
      <c r="B1819" s="6" t="n">
        <v>1.76483516483516</v>
      </c>
      <c r="C1819" s="6" t="n">
        <v>75</v>
      </c>
      <c r="D1819" s="6" t="n">
        <v>-1</v>
      </c>
      <c r="E1819" s="6" t="n">
        <v>1.76336996336996</v>
      </c>
      <c r="F1819" s="6" t="n">
        <v>0</v>
      </c>
      <c r="G1819" s="6" t="n">
        <v>0</v>
      </c>
      <c r="H1819" s="6" t="str">
        <f aca="false">IF(AND(A1819&gt;=Stimuli!$B$2,A1819&lt;=Stimuli!$C$2),Stimuli!$A$2,IF(AND(A1819&gt;=Stimuli!$B$3,A1819&lt;=Stimuli!$C$3),Stimuli!$A$3,IF(AND(A1819&gt;=Stimuli!$B$4,A1819&lt;=Stimuli!$C$4),Stimuli!$A$4,"")))</f>
        <v>01 Quiet baseline (60s)</v>
      </c>
      <c r="I1819" s="6" t="n">
        <f aca="false">(B1819-B1818)/((A1819-A1818)/1000)</f>
        <v>0</v>
      </c>
      <c r="J1819" s="6" t="n">
        <f aca="false">IF(OR(B1819&lt;Rules!$B$2,B1819&gt;Rules!$B$3,ABS(I1819)&gt;Rules!$B$4,OR(B1820&lt;Rules!$B$2,B1820&gt;Rules!$B$3,ABS(I1820)&gt;Rules!$B$4)),1,0)</f>
        <v>0</v>
      </c>
      <c r="K1819" s="6" t="str">
        <f aca="false">IF(F1819=1,COUNTIF($F$2:F1819,1),"")</f>
        <v/>
      </c>
    </row>
    <row r="1820" customFormat="false" ht="15" hidden="false" customHeight="false" outlineLevel="0" collapsed="false">
      <c r="A1820" s="6" t="n">
        <v>14394.118</v>
      </c>
      <c r="B1820" s="6" t="n">
        <v>1.76336996336996</v>
      </c>
      <c r="C1820" s="6" t="n">
        <v>75</v>
      </c>
      <c r="D1820" s="6" t="n">
        <v>-1</v>
      </c>
      <c r="E1820" s="6" t="n">
        <v>1.76336996336996</v>
      </c>
      <c r="F1820" s="6" t="n">
        <v>0</v>
      </c>
      <c r="G1820" s="6" t="n">
        <v>0</v>
      </c>
      <c r="H1820" s="6" t="str">
        <f aca="false">IF(AND(A1820&gt;=Stimuli!$B$2,A1820&lt;=Stimuli!$C$2),Stimuli!$A$2,IF(AND(A1820&gt;=Stimuli!$B$3,A1820&lt;=Stimuli!$C$3),Stimuli!$A$3,IF(AND(A1820&gt;=Stimuli!$B$4,A1820&lt;=Stimuli!$C$4),Stimuli!$A$4,"")))</f>
        <v>01 Quiet baseline (60s)</v>
      </c>
      <c r="I1820" s="6" t="n">
        <f aca="false">(B1820-B1819)/((A1820-A1819)/1000)</f>
        <v>-0.187545787545702</v>
      </c>
      <c r="J1820" s="6" t="n">
        <f aca="false">IF(OR(B1820&lt;Rules!$B$2,B1820&gt;Rules!$B$3,ABS(I1820)&gt;Rules!$B$4,OR(B1821&lt;Rules!$B$2,B1821&gt;Rules!$B$3,ABS(I1821)&gt;Rules!$B$4)),1,0)</f>
        <v>0</v>
      </c>
      <c r="K1820" s="6" t="str">
        <f aca="false">IF(F1820=1,COUNTIF($F$2:F1820,1),"")</f>
        <v/>
      </c>
    </row>
    <row r="1821" customFormat="false" ht="15" hidden="false" customHeight="false" outlineLevel="0" collapsed="false">
      <c r="A1821" s="6" t="n">
        <v>14401.9305</v>
      </c>
      <c r="B1821" s="6" t="n">
        <v>1.76630036630037</v>
      </c>
      <c r="C1821" s="6" t="n">
        <v>75</v>
      </c>
      <c r="D1821" s="6" t="n">
        <v>-1</v>
      </c>
      <c r="E1821" s="6" t="n">
        <v>1.76336996336996</v>
      </c>
      <c r="F1821" s="6" t="n">
        <v>0</v>
      </c>
      <c r="G1821" s="6" t="n">
        <v>0</v>
      </c>
      <c r="H1821" s="6" t="str">
        <f aca="false">IF(AND(A1821&gt;=Stimuli!$B$2,A1821&lt;=Stimuli!$C$2),Stimuli!$A$2,IF(AND(A1821&gt;=Stimuli!$B$3,A1821&lt;=Stimuli!$C$3),Stimuli!$A$3,IF(AND(A1821&gt;=Stimuli!$B$4,A1821&lt;=Stimuli!$C$4),Stimuli!$A$4,"")))</f>
        <v>01 Quiet baseline (60s)</v>
      </c>
      <c r="I1821" s="6" t="n">
        <f aca="false">(B1821-B1820)/((A1821-A1820)/1000)</f>
        <v>0.375091575091574</v>
      </c>
      <c r="J1821" s="6" t="n">
        <f aca="false">IF(OR(B1821&lt;Rules!$B$2,B1821&gt;Rules!$B$3,ABS(I1821)&gt;Rules!$B$4,OR(B1822&lt;Rules!$B$2,B1822&gt;Rules!$B$3,ABS(I1822)&gt;Rules!$B$4)),1,0)</f>
        <v>0</v>
      </c>
      <c r="K1821" s="6" t="str">
        <f aca="false">IF(F1821=1,COUNTIF($F$2:F1821,1),"")</f>
        <v/>
      </c>
    </row>
    <row r="1822" customFormat="false" ht="15" hidden="false" customHeight="false" outlineLevel="0" collapsed="false">
      <c r="A1822" s="6" t="n">
        <v>14409.743</v>
      </c>
      <c r="B1822" s="6" t="n">
        <v>1.76190476190476</v>
      </c>
      <c r="C1822" s="6" t="n">
        <v>75</v>
      </c>
      <c r="D1822" s="6" t="n">
        <v>-1</v>
      </c>
      <c r="E1822" s="6" t="n">
        <v>1.76336996336996</v>
      </c>
      <c r="F1822" s="6" t="n">
        <v>0</v>
      </c>
      <c r="G1822" s="6" t="n">
        <v>0</v>
      </c>
      <c r="H1822" s="6" t="str">
        <f aca="false">IF(AND(A1822&gt;=Stimuli!$B$2,A1822&lt;=Stimuli!$C$2),Stimuli!$A$2,IF(AND(A1822&gt;=Stimuli!$B$3,A1822&lt;=Stimuli!$C$3),Stimuli!$A$3,IF(AND(A1822&gt;=Stimuli!$B$4,A1822&lt;=Stimuli!$C$4),Stimuli!$A$4,"")))</f>
        <v>01 Quiet baseline (60s)</v>
      </c>
      <c r="I1822" s="6" t="n">
        <f aca="false">(B1822-B1821)/((A1822-A1821)/1000)</f>
        <v>-0.562637362637304</v>
      </c>
      <c r="J1822" s="6" t="n">
        <f aca="false">IF(OR(B1822&lt;Rules!$B$2,B1822&gt;Rules!$B$3,ABS(I1822)&gt;Rules!$B$4,OR(B1823&lt;Rules!$B$2,B1823&gt;Rules!$B$3,ABS(I1823)&gt;Rules!$B$4)),1,0)</f>
        <v>0</v>
      </c>
      <c r="K1822" s="6" t="str">
        <f aca="false">IF(F1822=1,COUNTIF($F$2:F1822,1),"")</f>
        <v/>
      </c>
    </row>
    <row r="1823" customFormat="false" ht="15" hidden="false" customHeight="false" outlineLevel="0" collapsed="false">
      <c r="A1823" s="6" t="n">
        <v>14417.5555</v>
      </c>
      <c r="B1823" s="6" t="n">
        <v>1.76630036630037</v>
      </c>
      <c r="C1823" s="6" t="n">
        <v>75</v>
      </c>
      <c r="D1823" s="6" t="n">
        <v>-1</v>
      </c>
      <c r="E1823" s="6" t="n">
        <v>1.76336996336996</v>
      </c>
      <c r="F1823" s="6" t="n">
        <v>0</v>
      </c>
      <c r="G1823" s="6" t="n">
        <v>0</v>
      </c>
      <c r="H1823" s="6" t="str">
        <f aca="false">IF(AND(A1823&gt;=Stimuli!$B$2,A1823&lt;=Stimuli!$C$2),Stimuli!$A$2,IF(AND(A1823&gt;=Stimuli!$B$3,A1823&lt;=Stimuli!$C$3),Stimuli!$A$3,IF(AND(A1823&gt;=Stimuli!$B$4,A1823&lt;=Stimuli!$C$4),Stimuli!$A$4,"")))</f>
        <v>01 Quiet baseline (60s)</v>
      </c>
      <c r="I1823" s="6" t="n">
        <f aca="false">(B1823-B1822)/((A1823-A1822)/1000)</f>
        <v>0.562637362637304</v>
      </c>
      <c r="J1823" s="6" t="n">
        <f aca="false">IF(OR(B1823&lt;Rules!$B$2,B1823&gt;Rules!$B$3,ABS(I1823)&gt;Rules!$B$4,OR(B1824&lt;Rules!$B$2,B1824&gt;Rules!$B$3,ABS(I1824)&gt;Rules!$B$4)),1,0)</f>
        <v>0</v>
      </c>
      <c r="K1823" s="6" t="str">
        <f aca="false">IF(F1823=1,COUNTIF($F$2:F1823,1),"")</f>
        <v/>
      </c>
    </row>
    <row r="1824" customFormat="false" ht="15" hidden="false" customHeight="false" outlineLevel="0" collapsed="false">
      <c r="A1824" s="6" t="n">
        <v>14425.368</v>
      </c>
      <c r="B1824" s="6" t="n">
        <v>1.76190476190476</v>
      </c>
      <c r="C1824" s="6" t="n">
        <v>75</v>
      </c>
      <c r="D1824" s="6" t="n">
        <v>-1</v>
      </c>
      <c r="E1824" s="6" t="n">
        <v>1.76336996336996</v>
      </c>
      <c r="F1824" s="6" t="n">
        <v>0</v>
      </c>
      <c r="G1824" s="6" t="n">
        <v>0</v>
      </c>
      <c r="H1824" s="6" t="str">
        <f aca="false">IF(AND(A1824&gt;=Stimuli!$B$2,A1824&lt;=Stimuli!$C$2),Stimuli!$A$2,IF(AND(A1824&gt;=Stimuli!$B$3,A1824&lt;=Stimuli!$C$3),Stimuli!$A$3,IF(AND(A1824&gt;=Stimuli!$B$4,A1824&lt;=Stimuli!$C$4),Stimuli!$A$4,"")))</f>
        <v>01 Quiet baseline (60s)</v>
      </c>
      <c r="I1824" s="6" t="n">
        <f aca="false">(B1824-B1823)/((A1824-A1823)/1000)</f>
        <v>-0.562637362637304</v>
      </c>
      <c r="J1824" s="6" t="n">
        <f aca="false">IF(OR(B1824&lt;Rules!$B$2,B1824&gt;Rules!$B$3,ABS(I1824)&gt;Rules!$B$4,OR(B1825&lt;Rules!$B$2,B1825&gt;Rules!$B$3,ABS(I1825)&gt;Rules!$B$4)),1,0)</f>
        <v>0</v>
      </c>
      <c r="K1824" s="6" t="str">
        <f aca="false">IF(F1824=1,COUNTIF($F$2:F1824,1),"")</f>
        <v/>
      </c>
    </row>
    <row r="1825" customFormat="false" ht="15" hidden="false" customHeight="false" outlineLevel="0" collapsed="false">
      <c r="A1825" s="6" t="n">
        <v>14433.1805</v>
      </c>
      <c r="B1825" s="6" t="n">
        <v>1.76630036630037</v>
      </c>
      <c r="C1825" s="6" t="n">
        <v>75</v>
      </c>
      <c r="D1825" s="6" t="n">
        <v>-1</v>
      </c>
      <c r="E1825" s="6" t="n">
        <v>1.76336996336996</v>
      </c>
      <c r="F1825" s="6" t="n">
        <v>0</v>
      </c>
      <c r="G1825" s="6" t="n">
        <v>0</v>
      </c>
      <c r="H1825" s="6" t="str">
        <f aca="false">IF(AND(A1825&gt;=Stimuli!$B$2,A1825&lt;=Stimuli!$C$2),Stimuli!$A$2,IF(AND(A1825&gt;=Stimuli!$B$3,A1825&lt;=Stimuli!$C$3),Stimuli!$A$3,IF(AND(A1825&gt;=Stimuli!$B$4,A1825&lt;=Stimuli!$C$4),Stimuli!$A$4,"")))</f>
        <v>01 Quiet baseline (60s)</v>
      </c>
      <c r="I1825" s="6" t="n">
        <f aca="false">(B1825-B1824)/((A1825-A1824)/1000)</f>
        <v>0.562637362637304</v>
      </c>
      <c r="J1825" s="6" t="n">
        <f aca="false">IF(OR(B1825&lt;Rules!$B$2,B1825&gt;Rules!$B$3,ABS(I1825)&gt;Rules!$B$4,OR(B1826&lt;Rules!$B$2,B1826&gt;Rules!$B$3,ABS(I1826)&gt;Rules!$B$4)),1,0)</f>
        <v>0</v>
      </c>
      <c r="K1825" s="6" t="str">
        <f aca="false">IF(F1825=1,COUNTIF($F$2:F1825,1),"")</f>
        <v/>
      </c>
    </row>
    <row r="1826" customFormat="false" ht="15" hidden="false" customHeight="false" outlineLevel="0" collapsed="false">
      <c r="A1826" s="6" t="n">
        <v>14440.993</v>
      </c>
      <c r="B1826" s="6" t="n">
        <v>1.76043956043956</v>
      </c>
      <c r="C1826" s="6" t="n">
        <v>81</v>
      </c>
      <c r="D1826" s="6" t="n">
        <v>734.375</v>
      </c>
      <c r="E1826" s="6" t="n">
        <v>1.76336996336996</v>
      </c>
      <c r="F1826" s="6" t="n">
        <v>0</v>
      </c>
      <c r="G1826" s="6" t="n">
        <v>0</v>
      </c>
      <c r="H1826" s="6" t="str">
        <f aca="false">IF(AND(A1826&gt;=Stimuli!$B$2,A1826&lt;=Stimuli!$C$2),Stimuli!$A$2,IF(AND(A1826&gt;=Stimuli!$B$3,A1826&lt;=Stimuli!$C$3),Stimuli!$A$3,IF(AND(A1826&gt;=Stimuli!$B$4,A1826&lt;=Stimuli!$C$4),Stimuli!$A$4,"")))</f>
        <v>01 Quiet baseline (60s)</v>
      </c>
      <c r="I1826" s="6" t="n">
        <f aca="false">(B1826-B1825)/((A1826-A1825)/1000)</f>
        <v>-0.750183150183176</v>
      </c>
      <c r="J1826" s="6" t="n">
        <f aca="false">IF(OR(B1826&lt;Rules!$B$2,B1826&gt;Rules!$B$3,ABS(I1826)&gt;Rules!$B$4,OR(B1827&lt;Rules!$B$2,B1827&gt;Rules!$B$3,ABS(I1827)&gt;Rules!$B$4)),1,0)</f>
        <v>0</v>
      </c>
      <c r="K1826" s="6" t="str">
        <f aca="false">IF(F1826=1,COUNTIF($F$2:F1826,1),"")</f>
        <v/>
      </c>
    </row>
    <row r="1827" customFormat="false" ht="15" hidden="false" customHeight="false" outlineLevel="0" collapsed="false">
      <c r="A1827" s="6" t="n">
        <v>14448.8055</v>
      </c>
      <c r="B1827" s="6" t="n">
        <v>1.76630036630037</v>
      </c>
      <c r="C1827" s="6" t="n">
        <v>81</v>
      </c>
      <c r="D1827" s="6" t="n">
        <v>-1</v>
      </c>
      <c r="E1827" s="6" t="n">
        <v>1.76336996336996</v>
      </c>
      <c r="F1827" s="6" t="n">
        <v>0</v>
      </c>
      <c r="G1827" s="6" t="n">
        <v>0</v>
      </c>
      <c r="H1827" s="6" t="str">
        <f aca="false">IF(AND(A1827&gt;=Stimuli!$B$2,A1827&lt;=Stimuli!$C$2),Stimuli!$A$2,IF(AND(A1827&gt;=Stimuli!$B$3,A1827&lt;=Stimuli!$C$3),Stimuli!$A$3,IF(AND(A1827&gt;=Stimuli!$B$4,A1827&lt;=Stimuli!$C$4),Stimuli!$A$4,"")))</f>
        <v>01 Quiet baseline (60s)</v>
      </c>
      <c r="I1827" s="6" t="n">
        <f aca="false">(B1827-B1826)/((A1827-A1826)/1000)</f>
        <v>0.750183150183176</v>
      </c>
      <c r="J1827" s="6" t="n">
        <f aca="false">IF(OR(B1827&lt;Rules!$B$2,B1827&gt;Rules!$B$3,ABS(I1827)&gt;Rules!$B$4,OR(B1828&lt;Rules!$B$2,B1828&gt;Rules!$B$3,ABS(I1828)&gt;Rules!$B$4)),1,0)</f>
        <v>0</v>
      </c>
      <c r="K1827" s="6" t="str">
        <f aca="false">IF(F1827=1,COUNTIF($F$2:F1827,1),"")</f>
        <v/>
      </c>
    </row>
    <row r="1828" customFormat="false" ht="15" hidden="false" customHeight="false" outlineLevel="0" collapsed="false">
      <c r="A1828" s="6" t="n">
        <v>14456.618</v>
      </c>
      <c r="B1828" s="6" t="n">
        <v>1.76043956043956</v>
      </c>
      <c r="C1828" s="6" t="n">
        <v>81</v>
      </c>
      <c r="D1828" s="6" t="n">
        <v>-1</v>
      </c>
      <c r="E1828" s="6" t="n">
        <v>1.76336996336996</v>
      </c>
      <c r="F1828" s="6" t="n">
        <v>0</v>
      </c>
      <c r="G1828" s="6" t="n">
        <v>0</v>
      </c>
      <c r="H1828" s="6" t="str">
        <f aca="false">IF(AND(A1828&gt;=Stimuli!$B$2,A1828&lt;=Stimuli!$C$2),Stimuli!$A$2,IF(AND(A1828&gt;=Stimuli!$B$3,A1828&lt;=Stimuli!$C$3),Stimuli!$A$3,IF(AND(A1828&gt;=Stimuli!$B$4,A1828&lt;=Stimuli!$C$4),Stimuli!$A$4,"")))</f>
        <v>01 Quiet baseline (60s)</v>
      </c>
      <c r="I1828" s="6" t="n">
        <f aca="false">(B1828-B1827)/((A1828-A1827)/1000)</f>
        <v>-0.750183150183176</v>
      </c>
      <c r="J1828" s="6" t="n">
        <f aca="false">IF(OR(B1828&lt;Rules!$B$2,B1828&gt;Rules!$B$3,ABS(I1828)&gt;Rules!$B$4,OR(B1829&lt;Rules!$B$2,B1829&gt;Rules!$B$3,ABS(I1829)&gt;Rules!$B$4)),1,0)</f>
        <v>0</v>
      </c>
      <c r="K1828" s="6" t="str">
        <f aca="false">IF(F1828=1,COUNTIF($F$2:F1828,1),"")</f>
        <v/>
      </c>
    </row>
    <row r="1829" customFormat="false" ht="15" hidden="false" customHeight="false" outlineLevel="0" collapsed="false">
      <c r="A1829" s="6" t="n">
        <v>14464.4305</v>
      </c>
      <c r="B1829" s="6" t="n">
        <v>1.76630036630037</v>
      </c>
      <c r="C1829" s="6" t="n">
        <v>81</v>
      </c>
      <c r="D1829" s="6" t="n">
        <v>-1</v>
      </c>
      <c r="E1829" s="6" t="n">
        <v>1.76336996336996</v>
      </c>
      <c r="F1829" s="6" t="n">
        <v>0</v>
      </c>
      <c r="G1829" s="6" t="n">
        <v>0</v>
      </c>
      <c r="H1829" s="6" t="str">
        <f aca="false">IF(AND(A1829&gt;=Stimuli!$B$2,A1829&lt;=Stimuli!$C$2),Stimuli!$A$2,IF(AND(A1829&gt;=Stimuli!$B$3,A1829&lt;=Stimuli!$C$3),Stimuli!$A$3,IF(AND(A1829&gt;=Stimuli!$B$4,A1829&lt;=Stimuli!$C$4),Stimuli!$A$4,"")))</f>
        <v>01 Quiet baseline (60s)</v>
      </c>
      <c r="I1829" s="6" t="n">
        <f aca="false">(B1829-B1828)/((A1829-A1828)/1000)</f>
        <v>0.750183150183176</v>
      </c>
      <c r="J1829" s="6" t="n">
        <f aca="false">IF(OR(B1829&lt;Rules!$B$2,B1829&gt;Rules!$B$3,ABS(I1829)&gt;Rules!$B$4,OR(B1830&lt;Rules!$B$2,B1830&gt;Rules!$B$3,ABS(I1830)&gt;Rules!$B$4)),1,0)</f>
        <v>0</v>
      </c>
      <c r="K1829" s="6" t="str">
        <f aca="false">IF(F1829=1,COUNTIF($F$2:F1829,1),"")</f>
        <v/>
      </c>
    </row>
    <row r="1830" customFormat="false" ht="15" hidden="false" customHeight="false" outlineLevel="0" collapsed="false">
      <c r="A1830" s="6" t="n">
        <v>14472.243</v>
      </c>
      <c r="B1830" s="6" t="n">
        <v>1.76043956043956</v>
      </c>
      <c r="C1830" s="6" t="n">
        <v>81</v>
      </c>
      <c r="D1830" s="6" t="n">
        <v>-1</v>
      </c>
      <c r="E1830" s="6" t="n">
        <v>1.76336996336996</v>
      </c>
      <c r="F1830" s="6" t="n">
        <v>0</v>
      </c>
      <c r="G1830" s="6" t="n">
        <v>0</v>
      </c>
      <c r="H1830" s="6" t="str">
        <f aca="false">IF(AND(A1830&gt;=Stimuli!$B$2,A1830&lt;=Stimuli!$C$2),Stimuli!$A$2,IF(AND(A1830&gt;=Stimuli!$B$3,A1830&lt;=Stimuli!$C$3),Stimuli!$A$3,IF(AND(A1830&gt;=Stimuli!$B$4,A1830&lt;=Stimuli!$C$4),Stimuli!$A$4,"")))</f>
        <v>01 Quiet baseline (60s)</v>
      </c>
      <c r="I1830" s="6" t="n">
        <f aca="false">(B1830-B1829)/((A1830-A1829)/1000)</f>
        <v>-0.750183150183176</v>
      </c>
      <c r="J1830" s="6" t="n">
        <f aca="false">IF(OR(B1830&lt;Rules!$B$2,B1830&gt;Rules!$B$3,ABS(I1830)&gt;Rules!$B$4,OR(B1831&lt;Rules!$B$2,B1831&gt;Rules!$B$3,ABS(I1831)&gt;Rules!$B$4)),1,0)</f>
        <v>0</v>
      </c>
      <c r="K1830" s="6" t="str">
        <f aca="false">IF(F1830=1,COUNTIF($F$2:F1830,1),"")</f>
        <v/>
      </c>
    </row>
    <row r="1831" customFormat="false" ht="15" hidden="false" customHeight="false" outlineLevel="0" collapsed="false">
      <c r="A1831" s="6" t="n">
        <v>14480.0555</v>
      </c>
      <c r="B1831" s="6" t="n">
        <v>1.76483516483516</v>
      </c>
      <c r="C1831" s="6" t="n">
        <v>81</v>
      </c>
      <c r="D1831" s="6" t="n">
        <v>-1</v>
      </c>
      <c r="E1831" s="6" t="n">
        <v>1.76190476190476</v>
      </c>
      <c r="F1831" s="6" t="n">
        <v>0</v>
      </c>
      <c r="G1831" s="6" t="n">
        <v>0</v>
      </c>
      <c r="H1831" s="6" t="str">
        <f aca="false">IF(AND(A1831&gt;=Stimuli!$B$2,A1831&lt;=Stimuli!$C$2),Stimuli!$A$2,IF(AND(A1831&gt;=Stimuli!$B$3,A1831&lt;=Stimuli!$C$3),Stimuli!$A$3,IF(AND(A1831&gt;=Stimuli!$B$4,A1831&lt;=Stimuli!$C$4),Stimuli!$A$4,"")))</f>
        <v>01 Quiet baseline (60s)</v>
      </c>
      <c r="I1831" s="6" t="n">
        <f aca="false">(B1831-B1830)/((A1831-A1830)/1000)</f>
        <v>0.562637362637304</v>
      </c>
      <c r="J1831" s="6" t="n">
        <f aca="false">IF(OR(B1831&lt;Rules!$B$2,B1831&gt;Rules!$B$3,ABS(I1831)&gt;Rules!$B$4,OR(B1832&lt;Rules!$B$2,B1832&gt;Rules!$B$3,ABS(I1832)&gt;Rules!$B$4)),1,0)</f>
        <v>0</v>
      </c>
      <c r="K1831" s="6" t="str">
        <f aca="false">IF(F1831=1,COUNTIF($F$2:F1831,1),"")</f>
        <v/>
      </c>
    </row>
    <row r="1832" customFormat="false" ht="15" hidden="false" customHeight="false" outlineLevel="0" collapsed="false">
      <c r="A1832" s="6" t="n">
        <v>14487.868</v>
      </c>
      <c r="B1832" s="6" t="n">
        <v>1.76043956043956</v>
      </c>
      <c r="C1832" s="6" t="n">
        <v>81</v>
      </c>
      <c r="D1832" s="6" t="n">
        <v>-1</v>
      </c>
      <c r="E1832" s="6" t="n">
        <v>1.76190476190476</v>
      </c>
      <c r="F1832" s="6" t="n">
        <v>0</v>
      </c>
      <c r="G1832" s="6" t="n">
        <v>0</v>
      </c>
      <c r="H1832" s="6" t="str">
        <f aca="false">IF(AND(A1832&gt;=Stimuli!$B$2,A1832&lt;=Stimuli!$C$2),Stimuli!$A$2,IF(AND(A1832&gt;=Stimuli!$B$3,A1832&lt;=Stimuli!$C$3),Stimuli!$A$3,IF(AND(A1832&gt;=Stimuli!$B$4,A1832&lt;=Stimuli!$C$4),Stimuli!$A$4,"")))</f>
        <v>01 Quiet baseline (60s)</v>
      </c>
      <c r="I1832" s="6" t="n">
        <f aca="false">(B1832-B1831)/((A1832-A1831)/1000)</f>
        <v>-0.562637362637304</v>
      </c>
      <c r="J1832" s="6" t="n">
        <f aca="false">IF(OR(B1832&lt;Rules!$B$2,B1832&gt;Rules!$B$3,ABS(I1832)&gt;Rules!$B$4,OR(B1833&lt;Rules!$B$2,B1833&gt;Rules!$B$3,ABS(I1833)&gt;Rules!$B$4)),1,0)</f>
        <v>0</v>
      </c>
      <c r="K1832" s="6" t="str">
        <f aca="false">IF(F1832=1,COUNTIF($F$2:F1832,1),"")</f>
        <v/>
      </c>
    </row>
    <row r="1833" customFormat="false" ht="15" hidden="false" customHeight="false" outlineLevel="0" collapsed="false">
      <c r="A1833" s="6" t="n">
        <v>14495.6805</v>
      </c>
      <c r="B1833" s="6" t="n">
        <v>1.76336996336996</v>
      </c>
      <c r="C1833" s="6" t="n">
        <v>81</v>
      </c>
      <c r="D1833" s="6" t="n">
        <v>-1</v>
      </c>
      <c r="E1833" s="6" t="n">
        <v>1.76190476190476</v>
      </c>
      <c r="F1833" s="6" t="n">
        <v>0</v>
      </c>
      <c r="G1833" s="6" t="n">
        <v>0</v>
      </c>
      <c r="H1833" s="6" t="str">
        <f aca="false">IF(AND(A1833&gt;=Stimuli!$B$2,A1833&lt;=Stimuli!$C$2),Stimuli!$A$2,IF(AND(A1833&gt;=Stimuli!$B$3,A1833&lt;=Stimuli!$C$3),Stimuli!$A$3,IF(AND(A1833&gt;=Stimuli!$B$4,A1833&lt;=Stimuli!$C$4),Stimuli!$A$4,"")))</f>
        <v>01 Quiet baseline (60s)</v>
      </c>
      <c r="I1833" s="6" t="n">
        <f aca="false">(B1833-B1832)/((A1833-A1832)/1000)</f>
        <v>0.375091575091602</v>
      </c>
      <c r="J1833" s="6" t="n">
        <f aca="false">IF(OR(B1833&lt;Rules!$B$2,B1833&gt;Rules!$B$3,ABS(I1833)&gt;Rules!$B$4,OR(B1834&lt;Rules!$B$2,B1834&gt;Rules!$B$3,ABS(I1834)&gt;Rules!$B$4)),1,0)</f>
        <v>0</v>
      </c>
      <c r="K1833" s="6" t="str">
        <f aca="false">IF(F1833=1,COUNTIF($F$2:F1833,1),"")</f>
        <v/>
      </c>
    </row>
    <row r="1834" customFormat="false" ht="15" hidden="false" customHeight="false" outlineLevel="0" collapsed="false">
      <c r="A1834" s="6" t="n">
        <v>14503.493</v>
      </c>
      <c r="B1834" s="6" t="n">
        <v>1.76190476190476</v>
      </c>
      <c r="C1834" s="6" t="n">
        <v>81</v>
      </c>
      <c r="D1834" s="6" t="n">
        <v>-1</v>
      </c>
      <c r="E1834" s="6" t="n">
        <v>1.76190476190476</v>
      </c>
      <c r="F1834" s="6" t="n">
        <v>0</v>
      </c>
      <c r="G1834" s="6" t="n">
        <v>0</v>
      </c>
      <c r="H1834" s="6" t="str">
        <f aca="false">IF(AND(A1834&gt;=Stimuli!$B$2,A1834&lt;=Stimuli!$C$2),Stimuli!$A$2,IF(AND(A1834&gt;=Stimuli!$B$3,A1834&lt;=Stimuli!$C$3),Stimuli!$A$3,IF(AND(A1834&gt;=Stimuli!$B$4,A1834&lt;=Stimuli!$C$4),Stimuli!$A$4,"")))</f>
        <v>01 Quiet baseline (60s)</v>
      </c>
      <c r="I1834" s="6" t="n">
        <f aca="false">(B1834-B1833)/((A1834-A1833)/1000)</f>
        <v>-0.18754578754573</v>
      </c>
      <c r="J1834" s="6" t="n">
        <f aca="false">IF(OR(B1834&lt;Rules!$B$2,B1834&gt;Rules!$B$3,ABS(I1834)&gt;Rules!$B$4,OR(B1835&lt;Rules!$B$2,B1835&gt;Rules!$B$3,ABS(I1835)&gt;Rules!$B$4)),1,0)</f>
        <v>0</v>
      </c>
      <c r="K1834" s="6" t="str">
        <f aca="false">IF(F1834=1,COUNTIF($F$2:F1834,1),"")</f>
        <v/>
      </c>
    </row>
    <row r="1835" customFormat="false" ht="15" hidden="false" customHeight="false" outlineLevel="0" collapsed="false">
      <c r="A1835" s="6" t="n">
        <v>14511.3055</v>
      </c>
      <c r="B1835" s="6" t="n">
        <v>1.76190476190476</v>
      </c>
      <c r="C1835" s="6" t="n">
        <v>81</v>
      </c>
      <c r="D1835" s="6" t="n">
        <v>-1</v>
      </c>
      <c r="E1835" s="6" t="n">
        <v>1.76190476190476</v>
      </c>
      <c r="F1835" s="6" t="n">
        <v>0</v>
      </c>
      <c r="G1835" s="6" t="n">
        <v>0</v>
      </c>
      <c r="H1835" s="6" t="str">
        <f aca="false">IF(AND(A1835&gt;=Stimuli!$B$2,A1835&lt;=Stimuli!$C$2),Stimuli!$A$2,IF(AND(A1835&gt;=Stimuli!$B$3,A1835&lt;=Stimuli!$C$3),Stimuli!$A$3,IF(AND(A1835&gt;=Stimuli!$B$4,A1835&lt;=Stimuli!$C$4),Stimuli!$A$4,"")))</f>
        <v>01 Quiet baseline (60s)</v>
      </c>
      <c r="I1835" s="6" t="n">
        <f aca="false">(B1835-B1834)/((A1835-A1834)/1000)</f>
        <v>0</v>
      </c>
      <c r="J1835" s="6" t="n">
        <f aca="false">IF(OR(B1835&lt;Rules!$B$2,B1835&gt;Rules!$B$3,ABS(I1835)&gt;Rules!$B$4,OR(B1836&lt;Rules!$B$2,B1836&gt;Rules!$B$3,ABS(I1836)&gt;Rules!$B$4)),1,0)</f>
        <v>0</v>
      </c>
      <c r="K1835" s="6" t="str">
        <f aca="false">IF(F1835=1,COUNTIF($F$2:F1835,1),"")</f>
        <v/>
      </c>
    </row>
    <row r="1836" customFormat="false" ht="15" hidden="false" customHeight="false" outlineLevel="0" collapsed="false">
      <c r="A1836" s="6" t="n">
        <v>14519.118</v>
      </c>
      <c r="B1836" s="6" t="n">
        <v>1.76336996336996</v>
      </c>
      <c r="C1836" s="6" t="n">
        <v>81</v>
      </c>
      <c r="D1836" s="6" t="n">
        <v>-1</v>
      </c>
      <c r="E1836" s="6" t="n">
        <v>1.76190476190476</v>
      </c>
      <c r="F1836" s="6" t="n">
        <v>0</v>
      </c>
      <c r="G1836" s="6" t="n">
        <v>0</v>
      </c>
      <c r="H1836" s="6" t="str">
        <f aca="false">IF(AND(A1836&gt;=Stimuli!$B$2,A1836&lt;=Stimuli!$C$2),Stimuli!$A$2,IF(AND(A1836&gt;=Stimuli!$B$3,A1836&lt;=Stimuli!$C$3),Stimuli!$A$3,IF(AND(A1836&gt;=Stimuli!$B$4,A1836&lt;=Stimuli!$C$4),Stimuli!$A$4,"")))</f>
        <v>01 Quiet baseline (60s)</v>
      </c>
      <c r="I1836" s="6" t="n">
        <f aca="false">(B1836-B1835)/((A1836-A1835)/1000)</f>
        <v>0.18754578754573</v>
      </c>
      <c r="J1836" s="6" t="n">
        <f aca="false">IF(OR(B1836&lt;Rules!$B$2,B1836&gt;Rules!$B$3,ABS(I1836)&gt;Rules!$B$4,OR(B1837&lt;Rules!$B$2,B1837&gt;Rules!$B$3,ABS(I1837)&gt;Rules!$B$4)),1,0)</f>
        <v>0</v>
      </c>
      <c r="K1836" s="6" t="str">
        <f aca="false">IF(F1836=1,COUNTIF($F$2:F1836,1),"")</f>
        <v/>
      </c>
    </row>
    <row r="1837" customFormat="false" ht="15" hidden="false" customHeight="false" outlineLevel="0" collapsed="false">
      <c r="A1837" s="6" t="n">
        <v>14526.9305</v>
      </c>
      <c r="B1837" s="6" t="n">
        <v>1.76043956043956</v>
      </c>
      <c r="C1837" s="6" t="n">
        <v>81</v>
      </c>
      <c r="D1837" s="6" t="n">
        <v>-1</v>
      </c>
      <c r="E1837" s="6" t="n">
        <v>1.76190476190476</v>
      </c>
      <c r="F1837" s="6" t="n">
        <v>0</v>
      </c>
      <c r="G1837" s="6" t="n">
        <v>0</v>
      </c>
      <c r="H1837" s="6" t="str">
        <f aca="false">IF(AND(A1837&gt;=Stimuli!$B$2,A1837&lt;=Stimuli!$C$2),Stimuli!$A$2,IF(AND(A1837&gt;=Stimuli!$B$3,A1837&lt;=Stimuli!$C$3),Stimuli!$A$3,IF(AND(A1837&gt;=Stimuli!$B$4,A1837&lt;=Stimuli!$C$4),Stimuli!$A$4,"")))</f>
        <v>01 Quiet baseline (60s)</v>
      </c>
      <c r="I1837" s="6" t="n">
        <f aca="false">(B1837-B1836)/((A1837-A1836)/1000)</f>
        <v>-0.375091575091602</v>
      </c>
      <c r="J1837" s="6" t="n">
        <f aca="false">IF(OR(B1837&lt;Rules!$B$2,B1837&gt;Rules!$B$3,ABS(I1837)&gt;Rules!$B$4,OR(B1838&lt;Rules!$B$2,B1838&gt;Rules!$B$3,ABS(I1838)&gt;Rules!$B$4)),1,0)</f>
        <v>0</v>
      </c>
      <c r="K1837" s="6" t="str">
        <f aca="false">IF(F1837=1,COUNTIF($F$2:F1837,1),"")</f>
        <v/>
      </c>
    </row>
    <row r="1838" customFormat="false" ht="15" hidden="false" customHeight="false" outlineLevel="0" collapsed="false">
      <c r="A1838" s="6" t="n">
        <v>14534.743</v>
      </c>
      <c r="B1838" s="6" t="n">
        <v>1.76483516483516</v>
      </c>
      <c r="C1838" s="6" t="n">
        <v>81</v>
      </c>
      <c r="D1838" s="6" t="n">
        <v>-1</v>
      </c>
      <c r="E1838" s="6" t="n">
        <v>1.76190476190476</v>
      </c>
      <c r="F1838" s="6" t="n">
        <v>0</v>
      </c>
      <c r="G1838" s="6" t="n">
        <v>0</v>
      </c>
      <c r="H1838" s="6" t="str">
        <f aca="false">IF(AND(A1838&gt;=Stimuli!$B$2,A1838&lt;=Stimuli!$C$2),Stimuli!$A$2,IF(AND(A1838&gt;=Stimuli!$B$3,A1838&lt;=Stimuli!$C$3),Stimuli!$A$3,IF(AND(A1838&gt;=Stimuli!$B$4,A1838&lt;=Stimuli!$C$4),Stimuli!$A$4,"")))</f>
        <v>01 Quiet baseline (60s)</v>
      </c>
      <c r="I1838" s="6" t="n">
        <f aca="false">(B1838-B1837)/((A1838-A1837)/1000)</f>
        <v>0.562637362637304</v>
      </c>
      <c r="J1838" s="6" t="n">
        <f aca="false">IF(OR(B1838&lt;Rules!$B$2,B1838&gt;Rules!$B$3,ABS(I1838)&gt;Rules!$B$4,OR(B1839&lt;Rules!$B$2,B1839&gt;Rules!$B$3,ABS(I1839)&gt;Rules!$B$4)),1,0)</f>
        <v>0</v>
      </c>
      <c r="K1838" s="6" t="str">
        <f aca="false">IF(F1838=1,COUNTIF($F$2:F1838,1),"")</f>
        <v/>
      </c>
    </row>
    <row r="1839" customFormat="false" ht="15" hidden="false" customHeight="false" outlineLevel="0" collapsed="false">
      <c r="A1839" s="6" t="n">
        <v>14542.5555</v>
      </c>
      <c r="B1839" s="6" t="n">
        <v>1.75897435897436</v>
      </c>
      <c r="C1839" s="6" t="n">
        <v>81</v>
      </c>
      <c r="D1839" s="6" t="n">
        <v>-1</v>
      </c>
      <c r="E1839" s="6" t="n">
        <v>1.76190476190476</v>
      </c>
      <c r="F1839" s="6" t="n">
        <v>0</v>
      </c>
      <c r="G1839" s="6" t="n">
        <v>0</v>
      </c>
      <c r="H1839" s="6" t="str">
        <f aca="false">IF(AND(A1839&gt;=Stimuli!$B$2,A1839&lt;=Stimuli!$C$2),Stimuli!$A$2,IF(AND(A1839&gt;=Stimuli!$B$3,A1839&lt;=Stimuli!$C$3),Stimuli!$A$3,IF(AND(A1839&gt;=Stimuli!$B$4,A1839&lt;=Stimuli!$C$4),Stimuli!$A$4,"")))</f>
        <v>01 Quiet baseline (60s)</v>
      </c>
      <c r="I1839" s="6" t="n">
        <f aca="false">(B1839-B1838)/((A1839-A1838)/1000)</f>
        <v>-0.750183150183034</v>
      </c>
      <c r="J1839" s="6" t="n">
        <f aca="false">IF(OR(B1839&lt;Rules!$B$2,B1839&gt;Rules!$B$3,ABS(I1839)&gt;Rules!$B$4,OR(B1840&lt;Rules!$B$2,B1840&gt;Rules!$B$3,ABS(I1840)&gt;Rules!$B$4)),1,0)</f>
        <v>0</v>
      </c>
      <c r="K1839" s="6" t="str">
        <f aca="false">IF(F1839=1,COUNTIF($F$2:F1839,1),"")</f>
        <v/>
      </c>
    </row>
    <row r="1840" customFormat="false" ht="15" hidden="false" customHeight="false" outlineLevel="0" collapsed="false">
      <c r="A1840" s="6" t="n">
        <v>14550.368</v>
      </c>
      <c r="B1840" s="6" t="n">
        <v>1.76483516483516</v>
      </c>
      <c r="C1840" s="6" t="n">
        <v>81</v>
      </c>
      <c r="D1840" s="6" t="n">
        <v>-1</v>
      </c>
      <c r="E1840" s="6" t="n">
        <v>1.76190476190476</v>
      </c>
      <c r="F1840" s="6" t="n">
        <v>0</v>
      </c>
      <c r="G1840" s="6" t="n">
        <v>0</v>
      </c>
      <c r="H1840" s="6" t="str">
        <f aca="false">IF(AND(A1840&gt;=Stimuli!$B$2,A1840&lt;=Stimuli!$C$2),Stimuli!$A$2,IF(AND(A1840&gt;=Stimuli!$B$3,A1840&lt;=Stimuli!$C$3),Stimuli!$A$3,IF(AND(A1840&gt;=Stimuli!$B$4,A1840&lt;=Stimuli!$C$4),Stimuli!$A$4,"")))</f>
        <v>01 Quiet baseline (60s)</v>
      </c>
      <c r="I1840" s="6" t="n">
        <f aca="false">(B1840-B1839)/((A1840-A1839)/1000)</f>
        <v>0.750183150183034</v>
      </c>
      <c r="J1840" s="6" t="n">
        <f aca="false">IF(OR(B1840&lt;Rules!$B$2,B1840&gt;Rules!$B$3,ABS(I1840)&gt;Rules!$B$4,OR(B1841&lt;Rules!$B$2,B1841&gt;Rules!$B$3,ABS(I1841)&gt;Rules!$B$4)),1,0)</f>
        <v>0</v>
      </c>
      <c r="K1840" s="6" t="str">
        <f aca="false">IF(F1840=1,COUNTIF($F$2:F1840,1),"")</f>
        <v/>
      </c>
    </row>
    <row r="1841" customFormat="false" ht="15" hidden="false" customHeight="false" outlineLevel="0" collapsed="false">
      <c r="A1841" s="6" t="n">
        <v>14558.1805</v>
      </c>
      <c r="B1841" s="6" t="n">
        <v>1.75897435897436</v>
      </c>
      <c r="C1841" s="6" t="n">
        <v>81</v>
      </c>
      <c r="D1841" s="6" t="n">
        <v>-1</v>
      </c>
      <c r="E1841" s="6" t="n">
        <v>1.76190476190476</v>
      </c>
      <c r="F1841" s="6" t="n">
        <v>0</v>
      </c>
      <c r="G1841" s="6" t="n">
        <v>0</v>
      </c>
      <c r="H1841" s="6" t="str">
        <f aca="false">IF(AND(A1841&gt;=Stimuli!$B$2,A1841&lt;=Stimuli!$C$2),Stimuli!$A$2,IF(AND(A1841&gt;=Stimuli!$B$3,A1841&lt;=Stimuli!$C$3),Stimuli!$A$3,IF(AND(A1841&gt;=Stimuli!$B$4,A1841&lt;=Stimuli!$C$4),Stimuli!$A$4,"")))</f>
        <v>01 Quiet baseline (60s)</v>
      </c>
      <c r="I1841" s="6" t="n">
        <f aca="false">(B1841-B1840)/((A1841-A1840)/1000)</f>
        <v>-0.750183150183034</v>
      </c>
      <c r="J1841" s="6" t="n">
        <f aca="false">IF(OR(B1841&lt;Rules!$B$2,B1841&gt;Rules!$B$3,ABS(I1841)&gt;Rules!$B$4,OR(B1842&lt;Rules!$B$2,B1842&gt;Rules!$B$3,ABS(I1842)&gt;Rules!$B$4)),1,0)</f>
        <v>0</v>
      </c>
      <c r="K1841" s="6" t="str">
        <f aca="false">IF(F1841=1,COUNTIF($F$2:F1841,1),"")</f>
        <v/>
      </c>
    </row>
    <row r="1842" customFormat="false" ht="15" hidden="false" customHeight="false" outlineLevel="0" collapsed="false">
      <c r="A1842" s="6" t="n">
        <v>14565.993</v>
      </c>
      <c r="B1842" s="6" t="n">
        <v>1.76483516483516</v>
      </c>
      <c r="C1842" s="6" t="n">
        <v>81</v>
      </c>
      <c r="D1842" s="6" t="n">
        <v>-1</v>
      </c>
      <c r="E1842" s="6" t="n">
        <v>1.76190476190476</v>
      </c>
      <c r="F1842" s="6" t="n">
        <v>0</v>
      </c>
      <c r="G1842" s="6" t="n">
        <v>0</v>
      </c>
      <c r="H1842" s="6" t="str">
        <f aca="false">IF(AND(A1842&gt;=Stimuli!$B$2,A1842&lt;=Stimuli!$C$2),Stimuli!$A$2,IF(AND(A1842&gt;=Stimuli!$B$3,A1842&lt;=Stimuli!$C$3),Stimuli!$A$3,IF(AND(A1842&gt;=Stimuli!$B$4,A1842&lt;=Stimuli!$C$4),Stimuli!$A$4,"")))</f>
        <v>01 Quiet baseline (60s)</v>
      </c>
      <c r="I1842" s="6" t="n">
        <f aca="false">(B1842-B1841)/((A1842-A1841)/1000)</f>
        <v>0.750183150183034</v>
      </c>
      <c r="J1842" s="6" t="n">
        <f aca="false">IF(OR(B1842&lt;Rules!$B$2,B1842&gt;Rules!$B$3,ABS(I1842)&gt;Rules!$B$4,OR(B1843&lt;Rules!$B$2,B1843&gt;Rules!$B$3,ABS(I1843)&gt;Rules!$B$4)),1,0)</f>
        <v>0</v>
      </c>
      <c r="K1842" s="6" t="str">
        <f aca="false">IF(F1842=1,COUNTIF($F$2:F1842,1),"")</f>
        <v/>
      </c>
    </row>
    <row r="1843" customFormat="false" ht="15" hidden="false" customHeight="false" outlineLevel="0" collapsed="false">
      <c r="A1843" s="6" t="n">
        <v>14573.8055</v>
      </c>
      <c r="B1843" s="6" t="n">
        <v>1.75750915750916</v>
      </c>
      <c r="C1843" s="6" t="n">
        <v>81</v>
      </c>
      <c r="D1843" s="6" t="n">
        <v>-1</v>
      </c>
      <c r="E1843" s="6" t="n">
        <v>1.76190476190476</v>
      </c>
      <c r="F1843" s="6" t="n">
        <v>0</v>
      </c>
      <c r="G1843" s="6" t="n">
        <v>0</v>
      </c>
      <c r="H1843" s="6" t="str">
        <f aca="false">IF(AND(A1843&gt;=Stimuli!$B$2,A1843&lt;=Stimuli!$C$2),Stimuli!$A$2,IF(AND(A1843&gt;=Stimuli!$B$3,A1843&lt;=Stimuli!$C$3),Stimuli!$A$3,IF(AND(A1843&gt;=Stimuli!$B$4,A1843&lt;=Stimuli!$C$4),Stimuli!$A$4,"")))</f>
        <v>01 Quiet baseline (60s)</v>
      </c>
      <c r="I1843" s="6" t="n">
        <f aca="false">(B1843-B1842)/((A1843-A1842)/1000)</f>
        <v>-0.937728937728764</v>
      </c>
      <c r="J1843" s="6" t="n">
        <f aca="false">IF(OR(B1843&lt;Rules!$B$2,B1843&gt;Rules!$B$3,ABS(I1843)&gt;Rules!$B$4,OR(B1844&lt;Rules!$B$2,B1844&gt;Rules!$B$3,ABS(I1844)&gt;Rules!$B$4)),1,0)</f>
        <v>0</v>
      </c>
      <c r="K1843" s="6" t="str">
        <f aca="false">IF(F1843=1,COUNTIF($F$2:F1843,1),"")</f>
        <v/>
      </c>
    </row>
    <row r="1844" customFormat="false" ht="15" hidden="false" customHeight="false" outlineLevel="0" collapsed="false">
      <c r="A1844" s="6" t="n">
        <v>14581.618</v>
      </c>
      <c r="B1844" s="6" t="n">
        <v>1.76483516483516</v>
      </c>
      <c r="C1844" s="6" t="n">
        <v>81</v>
      </c>
      <c r="D1844" s="6" t="n">
        <v>-1</v>
      </c>
      <c r="E1844" s="6" t="n">
        <v>1.76043956043956</v>
      </c>
      <c r="F1844" s="6" t="n">
        <v>0</v>
      </c>
      <c r="G1844" s="6" t="n">
        <v>0</v>
      </c>
      <c r="H1844" s="6" t="str">
        <f aca="false">IF(AND(A1844&gt;=Stimuli!$B$2,A1844&lt;=Stimuli!$C$2),Stimuli!$A$2,IF(AND(A1844&gt;=Stimuli!$B$3,A1844&lt;=Stimuli!$C$3),Stimuli!$A$3,IF(AND(A1844&gt;=Stimuli!$B$4,A1844&lt;=Stimuli!$C$4),Stimuli!$A$4,"")))</f>
        <v>01 Quiet baseline (60s)</v>
      </c>
      <c r="I1844" s="6" t="n">
        <f aca="false">(B1844-B1843)/((A1844-A1843)/1000)</f>
        <v>0.937728937728764</v>
      </c>
      <c r="J1844" s="6" t="n">
        <f aca="false">IF(OR(B1844&lt;Rules!$B$2,B1844&gt;Rules!$B$3,ABS(I1844)&gt;Rules!$B$4,OR(B1845&lt;Rules!$B$2,B1845&gt;Rules!$B$3,ABS(I1845)&gt;Rules!$B$4)),1,0)</f>
        <v>0</v>
      </c>
      <c r="K1844" s="6" t="str">
        <f aca="false">IF(F1844=1,COUNTIF($F$2:F1844,1),"")</f>
        <v/>
      </c>
    </row>
    <row r="1845" customFormat="false" ht="15" hidden="false" customHeight="false" outlineLevel="0" collapsed="false">
      <c r="A1845" s="6" t="n">
        <v>14589.4305</v>
      </c>
      <c r="B1845" s="6" t="n">
        <v>1.75750915750916</v>
      </c>
      <c r="C1845" s="6" t="n">
        <v>81</v>
      </c>
      <c r="D1845" s="6" t="n">
        <v>-1</v>
      </c>
      <c r="E1845" s="6" t="n">
        <v>1.76043956043956</v>
      </c>
      <c r="F1845" s="6" t="n">
        <v>0</v>
      </c>
      <c r="G1845" s="6" t="n">
        <v>0</v>
      </c>
      <c r="H1845" s="6" t="str">
        <f aca="false">IF(AND(A1845&gt;=Stimuli!$B$2,A1845&lt;=Stimuli!$C$2),Stimuli!$A$2,IF(AND(A1845&gt;=Stimuli!$B$3,A1845&lt;=Stimuli!$C$3),Stimuli!$A$3,IF(AND(A1845&gt;=Stimuli!$B$4,A1845&lt;=Stimuli!$C$4),Stimuli!$A$4,"")))</f>
        <v>01 Quiet baseline (60s)</v>
      </c>
      <c r="I1845" s="6" t="n">
        <f aca="false">(B1845-B1844)/((A1845-A1844)/1000)</f>
        <v>-0.937728937728764</v>
      </c>
      <c r="J1845" s="6" t="n">
        <f aca="false">IF(OR(B1845&lt;Rules!$B$2,B1845&gt;Rules!$B$3,ABS(I1845)&gt;Rules!$B$4,OR(B1846&lt;Rules!$B$2,B1846&gt;Rules!$B$3,ABS(I1846)&gt;Rules!$B$4)),1,0)</f>
        <v>0</v>
      </c>
      <c r="K1845" s="6" t="str">
        <f aca="false">IF(F1845=1,COUNTIF($F$2:F1845,1),"")</f>
        <v/>
      </c>
    </row>
    <row r="1846" customFormat="false" ht="15" hidden="false" customHeight="false" outlineLevel="0" collapsed="false">
      <c r="A1846" s="6" t="n">
        <v>14597.243</v>
      </c>
      <c r="B1846" s="6" t="n">
        <v>1.76336996336996</v>
      </c>
      <c r="C1846" s="6" t="n">
        <v>81</v>
      </c>
      <c r="D1846" s="6" t="n">
        <v>-1</v>
      </c>
      <c r="E1846" s="6" t="n">
        <v>1.76043956043956</v>
      </c>
      <c r="F1846" s="6" t="n">
        <v>0</v>
      </c>
      <c r="G1846" s="6" t="n">
        <v>0</v>
      </c>
      <c r="H1846" s="6" t="str">
        <f aca="false">IF(AND(A1846&gt;=Stimuli!$B$2,A1846&lt;=Stimuli!$C$2),Stimuli!$A$2,IF(AND(A1846&gt;=Stimuli!$B$3,A1846&lt;=Stimuli!$C$3),Stimuli!$A$3,IF(AND(A1846&gt;=Stimuli!$B$4,A1846&lt;=Stimuli!$C$4),Stimuli!$A$4,"")))</f>
        <v>01 Quiet baseline (60s)</v>
      </c>
      <c r="I1846" s="6" t="n">
        <f aca="false">(B1846-B1845)/((A1846-A1845)/1000)</f>
        <v>0.750183150183062</v>
      </c>
      <c r="J1846" s="6" t="n">
        <f aca="false">IF(OR(B1846&lt;Rules!$B$2,B1846&gt;Rules!$B$3,ABS(I1846)&gt;Rules!$B$4,OR(B1847&lt;Rules!$B$2,B1847&gt;Rules!$B$3,ABS(I1847)&gt;Rules!$B$4)),1,0)</f>
        <v>0</v>
      </c>
      <c r="K1846" s="6" t="str">
        <f aca="false">IF(F1846=1,COUNTIF($F$2:F1846,1),"")</f>
        <v/>
      </c>
    </row>
    <row r="1847" customFormat="false" ht="15" hidden="false" customHeight="false" outlineLevel="0" collapsed="false">
      <c r="A1847" s="6" t="n">
        <v>14605.0555</v>
      </c>
      <c r="B1847" s="6" t="n">
        <v>1.75897435897436</v>
      </c>
      <c r="C1847" s="6" t="n">
        <v>81</v>
      </c>
      <c r="D1847" s="6" t="n">
        <v>-1</v>
      </c>
      <c r="E1847" s="6" t="n">
        <v>1.76043956043956</v>
      </c>
      <c r="F1847" s="6" t="n">
        <v>0</v>
      </c>
      <c r="G1847" s="6" t="n">
        <v>0</v>
      </c>
      <c r="H1847" s="6" t="str">
        <f aca="false">IF(AND(A1847&gt;=Stimuli!$B$2,A1847&lt;=Stimuli!$C$2),Stimuli!$A$2,IF(AND(A1847&gt;=Stimuli!$B$3,A1847&lt;=Stimuli!$C$3),Stimuli!$A$3,IF(AND(A1847&gt;=Stimuli!$B$4,A1847&lt;=Stimuli!$C$4),Stimuli!$A$4,"")))</f>
        <v>01 Quiet baseline (60s)</v>
      </c>
      <c r="I1847" s="6" t="n">
        <f aca="false">(B1847-B1846)/((A1847-A1846)/1000)</f>
        <v>-0.562637362637332</v>
      </c>
      <c r="J1847" s="6" t="n">
        <f aca="false">IF(OR(B1847&lt;Rules!$B$2,B1847&gt;Rules!$B$3,ABS(I1847)&gt;Rules!$B$4,OR(B1848&lt;Rules!$B$2,B1848&gt;Rules!$B$3,ABS(I1848)&gt;Rules!$B$4)),1,0)</f>
        <v>0</v>
      </c>
      <c r="K1847" s="6" t="str">
        <f aca="false">IF(F1847=1,COUNTIF($F$2:F1847,1),"")</f>
        <v/>
      </c>
    </row>
    <row r="1848" customFormat="false" ht="15" hidden="false" customHeight="false" outlineLevel="0" collapsed="false">
      <c r="A1848" s="6" t="n">
        <v>14612.868</v>
      </c>
      <c r="B1848" s="6" t="n">
        <v>1.76190476190476</v>
      </c>
      <c r="C1848" s="6" t="n">
        <v>81</v>
      </c>
      <c r="D1848" s="6" t="n">
        <v>-1</v>
      </c>
      <c r="E1848" s="6" t="n">
        <v>1.76043956043956</v>
      </c>
      <c r="F1848" s="6" t="n">
        <v>0</v>
      </c>
      <c r="G1848" s="6" t="n">
        <v>0</v>
      </c>
      <c r="H1848" s="6" t="str">
        <f aca="false">IF(AND(A1848&gt;=Stimuli!$B$2,A1848&lt;=Stimuli!$C$2),Stimuli!$A$2,IF(AND(A1848&gt;=Stimuli!$B$3,A1848&lt;=Stimuli!$C$3),Stimuli!$A$3,IF(AND(A1848&gt;=Stimuli!$B$4,A1848&lt;=Stimuli!$C$4),Stimuli!$A$4,"")))</f>
        <v>01 Quiet baseline (60s)</v>
      </c>
      <c r="I1848" s="6" t="n">
        <f aca="false">(B1848-B1847)/((A1848-A1847)/1000)</f>
        <v>0.375091575091602</v>
      </c>
      <c r="J1848" s="6" t="n">
        <f aca="false">IF(OR(B1848&lt;Rules!$B$2,B1848&gt;Rules!$B$3,ABS(I1848)&gt;Rules!$B$4,OR(B1849&lt;Rules!$B$2,B1849&gt;Rules!$B$3,ABS(I1849)&gt;Rules!$B$4)),1,0)</f>
        <v>0</v>
      </c>
      <c r="K1848" s="6" t="str">
        <f aca="false">IF(F1848=1,COUNTIF($F$2:F1848,1),"")</f>
        <v/>
      </c>
    </row>
    <row r="1849" customFormat="false" ht="15" hidden="false" customHeight="false" outlineLevel="0" collapsed="false">
      <c r="A1849" s="6" t="n">
        <v>14620.6805</v>
      </c>
      <c r="B1849" s="6" t="n">
        <v>1.75897435897436</v>
      </c>
      <c r="C1849" s="6" t="n">
        <v>81</v>
      </c>
      <c r="D1849" s="6" t="n">
        <v>-1</v>
      </c>
      <c r="E1849" s="6" t="n">
        <v>1.76043956043956</v>
      </c>
      <c r="F1849" s="6" t="n">
        <v>0</v>
      </c>
      <c r="G1849" s="6" t="n">
        <v>0</v>
      </c>
      <c r="H1849" s="6" t="str">
        <f aca="false">IF(AND(A1849&gt;=Stimuli!$B$2,A1849&lt;=Stimuli!$C$2),Stimuli!$A$2,IF(AND(A1849&gt;=Stimuli!$B$3,A1849&lt;=Stimuli!$C$3),Stimuli!$A$3,IF(AND(A1849&gt;=Stimuli!$B$4,A1849&lt;=Stimuli!$C$4),Stimuli!$A$4,"")))</f>
        <v>01 Quiet baseline (60s)</v>
      </c>
      <c r="I1849" s="6" t="n">
        <f aca="false">(B1849-B1848)/((A1849-A1848)/1000)</f>
        <v>-0.375091575091602</v>
      </c>
      <c r="J1849" s="6" t="n">
        <f aca="false">IF(OR(B1849&lt;Rules!$B$2,B1849&gt;Rules!$B$3,ABS(I1849)&gt;Rules!$B$4,OR(B1850&lt;Rules!$B$2,B1850&gt;Rules!$B$3,ABS(I1850)&gt;Rules!$B$4)),1,0)</f>
        <v>0</v>
      </c>
      <c r="K1849" s="6" t="str">
        <f aca="false">IF(F1849=1,COUNTIF($F$2:F1849,1),"")</f>
        <v/>
      </c>
    </row>
    <row r="1850" customFormat="false" ht="15" hidden="false" customHeight="false" outlineLevel="0" collapsed="false">
      <c r="A1850" s="6" t="n">
        <v>14628.493</v>
      </c>
      <c r="B1850" s="6" t="n">
        <v>1.76043956043956</v>
      </c>
      <c r="C1850" s="6" t="n">
        <v>81</v>
      </c>
      <c r="D1850" s="6" t="n">
        <v>-1</v>
      </c>
      <c r="E1850" s="6" t="n">
        <v>1.76043956043956</v>
      </c>
      <c r="F1850" s="6" t="n">
        <v>0</v>
      </c>
      <c r="G1850" s="6" t="n">
        <v>0</v>
      </c>
      <c r="H1850" s="6" t="str">
        <f aca="false">IF(AND(A1850&gt;=Stimuli!$B$2,A1850&lt;=Stimuli!$C$2),Stimuli!$A$2,IF(AND(A1850&gt;=Stimuli!$B$3,A1850&lt;=Stimuli!$C$3),Stimuli!$A$3,IF(AND(A1850&gt;=Stimuli!$B$4,A1850&lt;=Stimuli!$C$4),Stimuli!$A$4,"")))</f>
        <v>01 Quiet baseline (60s)</v>
      </c>
      <c r="I1850" s="6" t="n">
        <f aca="false">(B1850-B1849)/((A1850-A1849)/1000)</f>
        <v>0.18754578754573</v>
      </c>
      <c r="J1850" s="6" t="n">
        <f aca="false">IF(OR(B1850&lt;Rules!$B$2,B1850&gt;Rules!$B$3,ABS(I1850)&gt;Rules!$B$4,OR(B1851&lt;Rules!$B$2,B1851&gt;Rules!$B$3,ABS(I1851)&gt;Rules!$B$4)),1,0)</f>
        <v>0</v>
      </c>
      <c r="K1850" s="6" t="str">
        <f aca="false">IF(F1850=1,COUNTIF($F$2:F1850,1),"")</f>
        <v/>
      </c>
    </row>
    <row r="1851" customFormat="false" ht="15" hidden="false" customHeight="false" outlineLevel="0" collapsed="false">
      <c r="A1851" s="6" t="n">
        <v>14636.3055</v>
      </c>
      <c r="B1851" s="6" t="n">
        <v>1.76043956043956</v>
      </c>
      <c r="C1851" s="6" t="n">
        <v>81</v>
      </c>
      <c r="D1851" s="6" t="n">
        <v>-1</v>
      </c>
      <c r="E1851" s="6" t="n">
        <v>1.76043956043956</v>
      </c>
      <c r="F1851" s="6" t="n">
        <v>0</v>
      </c>
      <c r="G1851" s="6" t="n">
        <v>0</v>
      </c>
      <c r="H1851" s="6" t="str">
        <f aca="false">IF(AND(A1851&gt;=Stimuli!$B$2,A1851&lt;=Stimuli!$C$2),Stimuli!$A$2,IF(AND(A1851&gt;=Stimuli!$B$3,A1851&lt;=Stimuli!$C$3),Stimuli!$A$3,IF(AND(A1851&gt;=Stimuli!$B$4,A1851&lt;=Stimuli!$C$4),Stimuli!$A$4,"")))</f>
        <v>01 Quiet baseline (60s)</v>
      </c>
      <c r="I1851" s="6" t="n">
        <f aca="false">(B1851-B1850)/((A1851-A1850)/1000)</f>
        <v>0</v>
      </c>
      <c r="J1851" s="6" t="n">
        <f aca="false">IF(OR(B1851&lt;Rules!$B$2,B1851&gt;Rules!$B$3,ABS(I1851)&gt;Rules!$B$4,OR(B1852&lt;Rules!$B$2,B1852&gt;Rules!$B$3,ABS(I1852)&gt;Rules!$B$4)),1,0)</f>
        <v>0</v>
      </c>
      <c r="K1851" s="6" t="str">
        <f aca="false">IF(F1851=1,COUNTIF($F$2:F1851,1),"")</f>
        <v/>
      </c>
    </row>
    <row r="1852" customFormat="false" ht="15" hidden="false" customHeight="false" outlineLevel="0" collapsed="false">
      <c r="A1852" s="6" t="n">
        <v>14644.118</v>
      </c>
      <c r="B1852" s="6" t="n">
        <v>1.75897435897436</v>
      </c>
      <c r="C1852" s="6" t="n">
        <v>81</v>
      </c>
      <c r="D1852" s="6" t="n">
        <v>-1</v>
      </c>
      <c r="E1852" s="6" t="n">
        <v>1.76043956043956</v>
      </c>
      <c r="F1852" s="6" t="n">
        <v>0</v>
      </c>
      <c r="G1852" s="6" t="n">
        <v>0</v>
      </c>
      <c r="H1852" s="6" t="str">
        <f aca="false">IF(AND(A1852&gt;=Stimuli!$B$2,A1852&lt;=Stimuli!$C$2),Stimuli!$A$2,IF(AND(A1852&gt;=Stimuli!$B$3,A1852&lt;=Stimuli!$C$3),Stimuli!$A$3,IF(AND(A1852&gt;=Stimuli!$B$4,A1852&lt;=Stimuli!$C$4),Stimuli!$A$4,"")))</f>
        <v>01 Quiet baseline (60s)</v>
      </c>
      <c r="I1852" s="6" t="n">
        <f aca="false">(B1852-B1851)/((A1852-A1851)/1000)</f>
        <v>-0.18754578754573</v>
      </c>
      <c r="J1852" s="6" t="n">
        <f aca="false">IF(OR(B1852&lt;Rules!$B$2,B1852&gt;Rules!$B$3,ABS(I1852)&gt;Rules!$B$4,OR(B1853&lt;Rules!$B$2,B1853&gt;Rules!$B$3,ABS(I1853)&gt;Rules!$B$4)),1,0)</f>
        <v>0</v>
      </c>
      <c r="K1852" s="6" t="str">
        <f aca="false">IF(F1852=1,COUNTIF($F$2:F1852,1),"")</f>
        <v/>
      </c>
    </row>
    <row r="1853" customFormat="false" ht="15" hidden="false" customHeight="false" outlineLevel="0" collapsed="false">
      <c r="A1853" s="6" t="n">
        <v>14651.9305</v>
      </c>
      <c r="B1853" s="6" t="n">
        <v>1.76190476190476</v>
      </c>
      <c r="C1853" s="6" t="n">
        <v>81</v>
      </c>
      <c r="D1853" s="6" t="n">
        <v>-1</v>
      </c>
      <c r="E1853" s="6" t="n">
        <v>1.76043956043956</v>
      </c>
      <c r="F1853" s="6" t="n">
        <v>0</v>
      </c>
      <c r="G1853" s="6" t="n">
        <v>0</v>
      </c>
      <c r="H1853" s="6" t="str">
        <f aca="false">IF(AND(A1853&gt;=Stimuli!$B$2,A1853&lt;=Stimuli!$C$2),Stimuli!$A$2,IF(AND(A1853&gt;=Stimuli!$B$3,A1853&lt;=Stimuli!$C$3),Stimuli!$A$3,IF(AND(A1853&gt;=Stimuli!$B$4,A1853&lt;=Stimuli!$C$4),Stimuli!$A$4,"")))</f>
        <v>01 Quiet baseline (60s)</v>
      </c>
      <c r="I1853" s="6" t="n">
        <f aca="false">(B1853-B1852)/((A1853-A1852)/1000)</f>
        <v>0.375091575091602</v>
      </c>
      <c r="J1853" s="6" t="n">
        <f aca="false">IF(OR(B1853&lt;Rules!$B$2,B1853&gt;Rules!$B$3,ABS(I1853)&gt;Rules!$B$4,OR(B1854&lt;Rules!$B$2,B1854&gt;Rules!$B$3,ABS(I1854)&gt;Rules!$B$4)),1,0)</f>
        <v>0</v>
      </c>
      <c r="K1853" s="6" t="str">
        <f aca="false">IF(F1853=1,COUNTIF($F$2:F1853,1),"")</f>
        <v/>
      </c>
    </row>
    <row r="1854" customFormat="false" ht="15" hidden="false" customHeight="false" outlineLevel="0" collapsed="false">
      <c r="A1854" s="6" t="n">
        <v>14659.743</v>
      </c>
      <c r="B1854" s="6" t="n">
        <v>1.75750915750916</v>
      </c>
      <c r="C1854" s="6" t="n">
        <v>81</v>
      </c>
      <c r="D1854" s="6" t="n">
        <v>-1</v>
      </c>
      <c r="E1854" s="6" t="n">
        <v>1.75897435897436</v>
      </c>
      <c r="F1854" s="6" t="n">
        <v>0</v>
      </c>
      <c r="G1854" s="6" t="n">
        <v>0</v>
      </c>
      <c r="H1854" s="6" t="str">
        <f aca="false">IF(AND(A1854&gt;=Stimuli!$B$2,A1854&lt;=Stimuli!$C$2),Stimuli!$A$2,IF(AND(A1854&gt;=Stimuli!$B$3,A1854&lt;=Stimuli!$C$3),Stimuli!$A$3,IF(AND(A1854&gt;=Stimuli!$B$4,A1854&lt;=Stimuli!$C$4),Stimuli!$A$4,"")))</f>
        <v>01 Quiet baseline (60s)</v>
      </c>
      <c r="I1854" s="6" t="n">
        <f aca="false">(B1854-B1853)/((A1854-A1853)/1000)</f>
        <v>-0.562637362637332</v>
      </c>
      <c r="J1854" s="6" t="n">
        <f aca="false">IF(OR(B1854&lt;Rules!$B$2,B1854&gt;Rules!$B$3,ABS(I1854)&gt;Rules!$B$4,OR(B1855&lt;Rules!$B$2,B1855&gt;Rules!$B$3,ABS(I1855)&gt;Rules!$B$4)),1,0)</f>
        <v>0</v>
      </c>
      <c r="K1854" s="6" t="str">
        <f aca="false">IF(F1854=1,COUNTIF($F$2:F1854,1),"")</f>
        <v/>
      </c>
    </row>
    <row r="1855" customFormat="false" ht="15" hidden="false" customHeight="false" outlineLevel="0" collapsed="false">
      <c r="A1855" s="6" t="n">
        <v>14667.5555</v>
      </c>
      <c r="B1855" s="6" t="n">
        <v>1.76190476190476</v>
      </c>
      <c r="C1855" s="6" t="n">
        <v>81</v>
      </c>
      <c r="D1855" s="6" t="n">
        <v>-1</v>
      </c>
      <c r="E1855" s="6" t="n">
        <v>1.75897435897436</v>
      </c>
      <c r="F1855" s="6" t="n">
        <v>0</v>
      </c>
      <c r="G1855" s="6" t="n">
        <v>0</v>
      </c>
      <c r="H1855" s="6" t="str">
        <f aca="false">IF(AND(A1855&gt;=Stimuli!$B$2,A1855&lt;=Stimuli!$C$2),Stimuli!$A$2,IF(AND(A1855&gt;=Stimuli!$B$3,A1855&lt;=Stimuli!$C$3),Stimuli!$A$3,IF(AND(A1855&gt;=Stimuli!$B$4,A1855&lt;=Stimuli!$C$4),Stimuli!$A$4,"")))</f>
        <v>01 Quiet baseline (60s)</v>
      </c>
      <c r="I1855" s="6" t="n">
        <f aca="false">(B1855-B1854)/((A1855-A1854)/1000)</f>
        <v>0.562637362637332</v>
      </c>
      <c r="J1855" s="6" t="n">
        <f aca="false">IF(OR(B1855&lt;Rules!$B$2,B1855&gt;Rules!$B$3,ABS(I1855)&gt;Rules!$B$4,OR(B1856&lt;Rules!$B$2,B1856&gt;Rules!$B$3,ABS(I1856)&gt;Rules!$B$4)),1,0)</f>
        <v>0</v>
      </c>
      <c r="K1855" s="6" t="str">
        <f aca="false">IF(F1855=1,COUNTIF($F$2:F1855,1),"")</f>
        <v/>
      </c>
    </row>
    <row r="1856" customFormat="false" ht="15" hidden="false" customHeight="false" outlineLevel="0" collapsed="false">
      <c r="A1856" s="6" t="n">
        <v>14675.368</v>
      </c>
      <c r="B1856" s="6" t="n">
        <v>1.75604395604396</v>
      </c>
      <c r="C1856" s="6" t="n">
        <v>81</v>
      </c>
      <c r="D1856" s="6" t="n">
        <v>-1</v>
      </c>
      <c r="E1856" s="6" t="n">
        <v>1.75897435897436</v>
      </c>
      <c r="F1856" s="6" t="n">
        <v>0</v>
      </c>
      <c r="G1856" s="6" t="n">
        <v>0</v>
      </c>
      <c r="H1856" s="6" t="str">
        <f aca="false">IF(AND(A1856&gt;=Stimuli!$B$2,A1856&lt;=Stimuli!$C$2),Stimuli!$A$2,IF(AND(A1856&gt;=Stimuli!$B$3,A1856&lt;=Stimuli!$C$3),Stimuli!$A$3,IF(AND(A1856&gt;=Stimuli!$B$4,A1856&lt;=Stimuli!$C$4),Stimuli!$A$4,"")))</f>
        <v>01 Quiet baseline (60s)</v>
      </c>
      <c r="I1856" s="6" t="n">
        <f aca="false">(B1856-B1855)/((A1856-A1855)/1000)</f>
        <v>-0.750183150183176</v>
      </c>
      <c r="J1856" s="6" t="n">
        <f aca="false">IF(OR(B1856&lt;Rules!$B$2,B1856&gt;Rules!$B$3,ABS(I1856)&gt;Rules!$B$4,OR(B1857&lt;Rules!$B$2,B1857&gt;Rules!$B$3,ABS(I1857)&gt;Rules!$B$4)),1,0)</f>
        <v>0</v>
      </c>
      <c r="K1856" s="6" t="str">
        <f aca="false">IF(F1856=1,COUNTIF($F$2:F1856,1),"")</f>
        <v/>
      </c>
    </row>
    <row r="1857" customFormat="false" ht="15" hidden="false" customHeight="false" outlineLevel="0" collapsed="false">
      <c r="A1857" s="6" t="n">
        <v>14683.1805</v>
      </c>
      <c r="B1857" s="6" t="n">
        <v>1.76336996336996</v>
      </c>
      <c r="C1857" s="6" t="n">
        <v>81</v>
      </c>
      <c r="D1857" s="6" t="n">
        <v>-1</v>
      </c>
      <c r="E1857" s="6" t="n">
        <v>1.75897435897436</v>
      </c>
      <c r="F1857" s="6" t="n">
        <v>0</v>
      </c>
      <c r="G1857" s="6" t="n">
        <v>0</v>
      </c>
      <c r="H1857" s="6" t="str">
        <f aca="false">IF(AND(A1857&gt;=Stimuli!$B$2,A1857&lt;=Stimuli!$C$2),Stimuli!$A$2,IF(AND(A1857&gt;=Stimuli!$B$3,A1857&lt;=Stimuli!$C$3),Stimuli!$A$3,IF(AND(A1857&gt;=Stimuli!$B$4,A1857&lt;=Stimuli!$C$4),Stimuli!$A$4,"")))</f>
        <v>01 Quiet baseline (60s)</v>
      </c>
      <c r="I1857" s="6" t="n">
        <f aca="false">(B1857-B1856)/((A1857-A1856)/1000)</f>
        <v>0.937728937728906</v>
      </c>
      <c r="J1857" s="6" t="n">
        <f aca="false">IF(OR(B1857&lt;Rules!$B$2,B1857&gt;Rules!$B$3,ABS(I1857)&gt;Rules!$B$4,OR(B1858&lt;Rules!$B$2,B1858&gt;Rules!$B$3,ABS(I1858)&gt;Rules!$B$4)),1,0)</f>
        <v>0</v>
      </c>
      <c r="K1857" s="6" t="str">
        <f aca="false">IF(F1857=1,COUNTIF($F$2:F1857,1),"")</f>
        <v/>
      </c>
    </row>
    <row r="1858" customFormat="false" ht="15" hidden="false" customHeight="false" outlineLevel="0" collapsed="false">
      <c r="A1858" s="6" t="n">
        <v>14690.993</v>
      </c>
      <c r="B1858" s="6" t="n">
        <v>1.75604395604396</v>
      </c>
      <c r="C1858" s="6" t="n">
        <v>81</v>
      </c>
      <c r="D1858" s="6" t="n">
        <v>-1</v>
      </c>
      <c r="E1858" s="6" t="n">
        <v>1.75897435897436</v>
      </c>
      <c r="F1858" s="6" t="n">
        <v>0</v>
      </c>
      <c r="G1858" s="6" t="n">
        <v>0</v>
      </c>
      <c r="H1858" s="6" t="str">
        <f aca="false">IF(AND(A1858&gt;=Stimuli!$B$2,A1858&lt;=Stimuli!$C$2),Stimuli!$A$2,IF(AND(A1858&gt;=Stimuli!$B$3,A1858&lt;=Stimuli!$C$3),Stimuli!$A$3,IF(AND(A1858&gt;=Stimuli!$B$4,A1858&lt;=Stimuli!$C$4),Stimuli!$A$4,"")))</f>
        <v>01 Quiet baseline (60s)</v>
      </c>
      <c r="I1858" s="6" t="n">
        <f aca="false">(B1858-B1857)/((A1858-A1857)/1000)</f>
        <v>-0.937728937728906</v>
      </c>
      <c r="J1858" s="6" t="n">
        <f aca="false">IF(OR(B1858&lt;Rules!$B$2,B1858&gt;Rules!$B$3,ABS(I1858)&gt;Rules!$B$4,OR(B1859&lt;Rules!$B$2,B1859&gt;Rules!$B$3,ABS(I1859)&gt;Rules!$B$4)),1,0)</f>
        <v>0</v>
      </c>
      <c r="K1858" s="6" t="str">
        <f aca="false">IF(F1858=1,COUNTIF($F$2:F1858,1),"")</f>
        <v/>
      </c>
    </row>
    <row r="1859" customFormat="false" ht="15" hidden="false" customHeight="false" outlineLevel="0" collapsed="false">
      <c r="A1859" s="6" t="n">
        <v>14698.8055</v>
      </c>
      <c r="B1859" s="6" t="n">
        <v>1.76190476190476</v>
      </c>
      <c r="C1859" s="6" t="n">
        <v>81</v>
      </c>
      <c r="D1859" s="6" t="n">
        <v>-1</v>
      </c>
      <c r="E1859" s="6" t="n">
        <v>1.75897435897436</v>
      </c>
      <c r="F1859" s="6" t="n">
        <v>0</v>
      </c>
      <c r="G1859" s="6" t="n">
        <v>0</v>
      </c>
      <c r="H1859" s="6" t="str">
        <f aca="false">IF(AND(A1859&gt;=Stimuli!$B$2,A1859&lt;=Stimuli!$C$2),Stimuli!$A$2,IF(AND(A1859&gt;=Stimuli!$B$3,A1859&lt;=Stimuli!$C$3),Stimuli!$A$3,IF(AND(A1859&gt;=Stimuli!$B$4,A1859&lt;=Stimuli!$C$4),Stimuli!$A$4,"")))</f>
        <v>01 Quiet baseline (60s)</v>
      </c>
      <c r="I1859" s="6" t="n">
        <f aca="false">(B1859-B1858)/((A1859-A1858)/1000)</f>
        <v>0.750183150183176</v>
      </c>
      <c r="J1859" s="6" t="n">
        <f aca="false">IF(OR(B1859&lt;Rules!$B$2,B1859&gt;Rules!$B$3,ABS(I1859)&gt;Rules!$B$4,OR(B1860&lt;Rules!$B$2,B1860&gt;Rules!$B$3,ABS(I1860)&gt;Rules!$B$4)),1,0)</f>
        <v>0</v>
      </c>
      <c r="K1859" s="6" t="str">
        <f aca="false">IF(F1859=1,COUNTIF($F$2:F1859,1),"")</f>
        <v/>
      </c>
    </row>
    <row r="1860" customFormat="false" ht="15" hidden="false" customHeight="false" outlineLevel="0" collapsed="false">
      <c r="A1860" s="6" t="n">
        <v>14706.618</v>
      </c>
      <c r="B1860" s="6" t="n">
        <v>1.75457875457876</v>
      </c>
      <c r="C1860" s="6" t="n">
        <v>81</v>
      </c>
      <c r="D1860" s="6" t="n">
        <v>-1</v>
      </c>
      <c r="E1860" s="6" t="n">
        <v>1.75897435897436</v>
      </c>
      <c r="F1860" s="6" t="n">
        <v>0</v>
      </c>
      <c r="G1860" s="6" t="n">
        <v>0</v>
      </c>
      <c r="H1860" s="6" t="str">
        <f aca="false">IF(AND(A1860&gt;=Stimuli!$B$2,A1860&lt;=Stimuli!$C$2),Stimuli!$A$2,IF(AND(A1860&gt;=Stimuli!$B$3,A1860&lt;=Stimuli!$C$3),Stimuli!$A$3,IF(AND(A1860&gt;=Stimuli!$B$4,A1860&lt;=Stimuli!$C$4),Stimuli!$A$4,"")))</f>
        <v>01 Quiet baseline (60s)</v>
      </c>
      <c r="I1860" s="6" t="n">
        <f aca="false">(B1860-B1859)/((A1860-A1859)/1000)</f>
        <v>-0.937728937728906</v>
      </c>
      <c r="J1860" s="6" t="n">
        <f aca="false">IF(OR(B1860&lt;Rules!$B$2,B1860&gt;Rules!$B$3,ABS(I1860)&gt;Rules!$B$4,OR(B1861&lt;Rules!$B$2,B1861&gt;Rules!$B$3,ABS(I1861)&gt;Rules!$B$4)),1,0)</f>
        <v>0</v>
      </c>
      <c r="K1860" s="6" t="str">
        <f aca="false">IF(F1860=1,COUNTIF($F$2:F1860,1),"")</f>
        <v/>
      </c>
    </row>
    <row r="1861" customFormat="false" ht="15" hidden="false" customHeight="false" outlineLevel="0" collapsed="false">
      <c r="A1861" s="6" t="n">
        <v>14714.4305</v>
      </c>
      <c r="B1861" s="6" t="n">
        <v>1.76190476190476</v>
      </c>
      <c r="C1861" s="6" t="n">
        <v>81</v>
      </c>
      <c r="D1861" s="6" t="n">
        <v>-1</v>
      </c>
      <c r="E1861" s="6" t="n">
        <v>1.75897435897436</v>
      </c>
      <c r="F1861" s="6" t="n">
        <v>0</v>
      </c>
      <c r="G1861" s="6" t="n">
        <v>0</v>
      </c>
      <c r="H1861" s="6" t="str">
        <f aca="false">IF(AND(A1861&gt;=Stimuli!$B$2,A1861&lt;=Stimuli!$C$2),Stimuli!$A$2,IF(AND(A1861&gt;=Stimuli!$B$3,A1861&lt;=Stimuli!$C$3),Stimuli!$A$3,IF(AND(A1861&gt;=Stimuli!$B$4,A1861&lt;=Stimuli!$C$4),Stimuli!$A$4,"")))</f>
        <v>01 Quiet baseline (60s)</v>
      </c>
      <c r="I1861" s="6" t="n">
        <f aca="false">(B1861-B1860)/((A1861-A1860)/1000)</f>
        <v>0.937728937728906</v>
      </c>
      <c r="J1861" s="6" t="n">
        <f aca="false">IF(OR(B1861&lt;Rules!$B$2,B1861&gt;Rules!$B$3,ABS(I1861)&gt;Rules!$B$4,OR(B1862&lt;Rules!$B$2,B1862&gt;Rules!$B$3,ABS(I1862)&gt;Rules!$B$4)),1,0)</f>
        <v>0</v>
      </c>
      <c r="K1861" s="6" t="str">
        <f aca="false">IF(F1861=1,COUNTIF($F$2:F1861,1),"")</f>
        <v/>
      </c>
    </row>
    <row r="1862" customFormat="false" ht="15" hidden="false" customHeight="false" outlineLevel="0" collapsed="false">
      <c r="A1862" s="6" t="n">
        <v>14722.243</v>
      </c>
      <c r="B1862" s="6" t="n">
        <v>1.75604395604396</v>
      </c>
      <c r="C1862" s="6" t="n">
        <v>81</v>
      </c>
      <c r="D1862" s="6" t="n">
        <v>-1</v>
      </c>
      <c r="E1862" s="6" t="n">
        <v>1.75897435897436</v>
      </c>
      <c r="F1862" s="6" t="n">
        <v>0</v>
      </c>
      <c r="G1862" s="6" t="n">
        <v>0</v>
      </c>
      <c r="H1862" s="6" t="str">
        <f aca="false">IF(AND(A1862&gt;=Stimuli!$B$2,A1862&lt;=Stimuli!$C$2),Stimuli!$A$2,IF(AND(A1862&gt;=Stimuli!$B$3,A1862&lt;=Stimuli!$C$3),Stimuli!$A$3,IF(AND(A1862&gt;=Stimuli!$B$4,A1862&lt;=Stimuli!$C$4),Stimuli!$A$4,"")))</f>
        <v>01 Quiet baseline (60s)</v>
      </c>
      <c r="I1862" s="6" t="n">
        <f aca="false">(B1862-B1861)/((A1862-A1861)/1000)</f>
        <v>-0.750183150183176</v>
      </c>
      <c r="J1862" s="6" t="n">
        <f aca="false">IF(OR(B1862&lt;Rules!$B$2,B1862&gt;Rules!$B$3,ABS(I1862)&gt;Rules!$B$4,OR(B1863&lt;Rules!$B$2,B1863&gt;Rules!$B$3,ABS(I1863)&gt;Rules!$B$4)),1,0)</f>
        <v>0</v>
      </c>
      <c r="K1862" s="6" t="str">
        <f aca="false">IF(F1862=1,COUNTIF($F$2:F1862,1),"")</f>
        <v/>
      </c>
    </row>
    <row r="1863" customFormat="false" ht="15" hidden="false" customHeight="false" outlineLevel="0" collapsed="false">
      <c r="A1863" s="6" t="n">
        <v>14730.0555</v>
      </c>
      <c r="B1863" s="6" t="n">
        <v>1.76043956043956</v>
      </c>
      <c r="C1863" s="6" t="n">
        <v>81</v>
      </c>
      <c r="D1863" s="6" t="n">
        <v>-1</v>
      </c>
      <c r="E1863" s="6" t="n">
        <v>1.75897435897436</v>
      </c>
      <c r="F1863" s="6" t="n">
        <v>0</v>
      </c>
      <c r="G1863" s="6" t="n">
        <v>0</v>
      </c>
      <c r="H1863" s="6" t="str">
        <f aca="false">IF(AND(A1863&gt;=Stimuli!$B$2,A1863&lt;=Stimuli!$C$2),Stimuli!$A$2,IF(AND(A1863&gt;=Stimuli!$B$3,A1863&lt;=Stimuli!$C$3),Stimuli!$A$3,IF(AND(A1863&gt;=Stimuli!$B$4,A1863&lt;=Stimuli!$C$4),Stimuli!$A$4,"")))</f>
        <v>01 Quiet baseline (60s)</v>
      </c>
      <c r="I1863" s="6" t="n">
        <f aca="false">(B1863-B1862)/((A1863-A1862)/1000)</f>
        <v>0.562637362637304</v>
      </c>
      <c r="J1863" s="6" t="n">
        <f aca="false">IF(OR(B1863&lt;Rules!$B$2,B1863&gt;Rules!$B$3,ABS(I1863)&gt;Rules!$B$4,OR(B1864&lt;Rules!$B$2,B1864&gt;Rules!$B$3,ABS(I1864)&gt;Rules!$B$4)),1,0)</f>
        <v>0</v>
      </c>
      <c r="K1863" s="6" t="str">
        <f aca="false">IF(F1863=1,COUNTIF($F$2:F1863,1),"")</f>
        <v/>
      </c>
    </row>
    <row r="1864" customFormat="false" ht="15" hidden="false" customHeight="false" outlineLevel="0" collapsed="false">
      <c r="A1864" s="6" t="n">
        <v>14737.868</v>
      </c>
      <c r="B1864" s="6" t="n">
        <v>1.75604395604396</v>
      </c>
      <c r="C1864" s="6" t="n">
        <v>81</v>
      </c>
      <c r="D1864" s="6" t="n">
        <v>-1</v>
      </c>
      <c r="E1864" s="6" t="n">
        <v>1.75750915750916</v>
      </c>
      <c r="F1864" s="6" t="n">
        <v>0</v>
      </c>
      <c r="G1864" s="6" t="n">
        <v>0</v>
      </c>
      <c r="H1864" s="6" t="str">
        <f aca="false">IF(AND(A1864&gt;=Stimuli!$B$2,A1864&lt;=Stimuli!$C$2),Stimuli!$A$2,IF(AND(A1864&gt;=Stimuli!$B$3,A1864&lt;=Stimuli!$C$3),Stimuli!$A$3,IF(AND(A1864&gt;=Stimuli!$B$4,A1864&lt;=Stimuli!$C$4),Stimuli!$A$4,"")))</f>
        <v>01 Quiet baseline (60s)</v>
      </c>
      <c r="I1864" s="6" t="n">
        <f aca="false">(B1864-B1863)/((A1864-A1863)/1000)</f>
        <v>-0.562637362637304</v>
      </c>
      <c r="J1864" s="6" t="n">
        <f aca="false">IF(OR(B1864&lt;Rules!$B$2,B1864&gt;Rules!$B$3,ABS(I1864)&gt;Rules!$B$4,OR(B1865&lt;Rules!$B$2,B1865&gt;Rules!$B$3,ABS(I1865)&gt;Rules!$B$4)),1,0)</f>
        <v>0</v>
      </c>
      <c r="K1864" s="6" t="str">
        <f aca="false">IF(F1864=1,COUNTIF($F$2:F1864,1),"")</f>
        <v/>
      </c>
    </row>
    <row r="1865" customFormat="false" ht="15" hidden="false" customHeight="false" outlineLevel="0" collapsed="false">
      <c r="A1865" s="6" t="n">
        <v>14745.6805</v>
      </c>
      <c r="B1865" s="6" t="n">
        <v>1.75897435897436</v>
      </c>
      <c r="C1865" s="6" t="n">
        <v>81</v>
      </c>
      <c r="D1865" s="6" t="n">
        <v>-1</v>
      </c>
      <c r="E1865" s="6" t="n">
        <v>1.75750915750916</v>
      </c>
      <c r="F1865" s="6" t="n">
        <v>0</v>
      </c>
      <c r="G1865" s="6" t="n">
        <v>0</v>
      </c>
      <c r="H1865" s="6" t="str">
        <f aca="false">IF(AND(A1865&gt;=Stimuli!$B$2,A1865&lt;=Stimuli!$C$2),Stimuli!$A$2,IF(AND(A1865&gt;=Stimuli!$B$3,A1865&lt;=Stimuli!$C$3),Stimuli!$A$3,IF(AND(A1865&gt;=Stimuli!$B$4,A1865&lt;=Stimuli!$C$4),Stimuli!$A$4,"")))</f>
        <v>01 Quiet baseline (60s)</v>
      </c>
      <c r="I1865" s="6" t="n">
        <f aca="false">(B1865-B1864)/((A1865-A1864)/1000)</f>
        <v>0.375091575091574</v>
      </c>
      <c r="J1865" s="6" t="n">
        <f aca="false">IF(OR(B1865&lt;Rules!$B$2,B1865&gt;Rules!$B$3,ABS(I1865)&gt;Rules!$B$4,OR(B1866&lt;Rules!$B$2,B1866&gt;Rules!$B$3,ABS(I1866)&gt;Rules!$B$4)),1,0)</f>
        <v>0</v>
      </c>
      <c r="K1865" s="6" t="str">
        <f aca="false">IF(F1865=1,COUNTIF($F$2:F1865,1),"")</f>
        <v/>
      </c>
    </row>
    <row r="1866" customFormat="false" ht="15" hidden="false" customHeight="false" outlineLevel="0" collapsed="false">
      <c r="A1866" s="6" t="n">
        <v>14753.493</v>
      </c>
      <c r="B1866" s="6" t="n">
        <v>1.75750915750916</v>
      </c>
      <c r="C1866" s="6" t="n">
        <v>81</v>
      </c>
      <c r="D1866" s="6" t="n">
        <v>-1</v>
      </c>
      <c r="E1866" s="6" t="n">
        <v>1.75750915750916</v>
      </c>
      <c r="F1866" s="6" t="n">
        <v>0</v>
      </c>
      <c r="G1866" s="6" t="n">
        <v>0</v>
      </c>
      <c r="H1866" s="6" t="str">
        <f aca="false">IF(AND(A1866&gt;=Stimuli!$B$2,A1866&lt;=Stimuli!$C$2),Stimuli!$A$2,IF(AND(A1866&gt;=Stimuli!$B$3,A1866&lt;=Stimuli!$C$3),Stimuli!$A$3,IF(AND(A1866&gt;=Stimuli!$B$4,A1866&lt;=Stimuli!$C$4),Stimuli!$A$4,"")))</f>
        <v>01 Quiet baseline (60s)</v>
      </c>
      <c r="I1866" s="6" t="n">
        <f aca="false">(B1866-B1865)/((A1866-A1865)/1000)</f>
        <v>-0.18754578754573</v>
      </c>
      <c r="J1866" s="6" t="n">
        <f aca="false">IF(OR(B1866&lt;Rules!$B$2,B1866&gt;Rules!$B$3,ABS(I1866)&gt;Rules!$B$4,OR(B1867&lt;Rules!$B$2,B1867&gt;Rules!$B$3,ABS(I1867)&gt;Rules!$B$4)),1,0)</f>
        <v>0</v>
      </c>
      <c r="K1866" s="6" t="str">
        <f aca="false">IF(F1866=1,COUNTIF($F$2:F1866,1),"")</f>
        <v/>
      </c>
    </row>
    <row r="1867" customFormat="false" ht="15" hidden="false" customHeight="false" outlineLevel="0" collapsed="false">
      <c r="A1867" s="6" t="n">
        <v>14761.3055</v>
      </c>
      <c r="B1867" s="6" t="n">
        <v>1.75750915750916</v>
      </c>
      <c r="C1867" s="6" t="n">
        <v>81</v>
      </c>
      <c r="D1867" s="6" t="n">
        <v>-1</v>
      </c>
      <c r="E1867" s="6" t="n">
        <v>1.75750915750916</v>
      </c>
      <c r="F1867" s="6" t="n">
        <v>0</v>
      </c>
      <c r="G1867" s="6" t="n">
        <v>0</v>
      </c>
      <c r="H1867" s="6" t="str">
        <f aca="false">IF(AND(A1867&gt;=Stimuli!$B$2,A1867&lt;=Stimuli!$C$2),Stimuli!$A$2,IF(AND(A1867&gt;=Stimuli!$B$3,A1867&lt;=Stimuli!$C$3),Stimuli!$A$3,IF(AND(A1867&gt;=Stimuli!$B$4,A1867&lt;=Stimuli!$C$4),Stimuli!$A$4,"")))</f>
        <v>01 Quiet baseline (60s)</v>
      </c>
      <c r="I1867" s="6" t="n">
        <f aca="false">(B1867-B1866)/((A1867-A1866)/1000)</f>
        <v>0</v>
      </c>
      <c r="J1867" s="6" t="n">
        <f aca="false">IF(OR(B1867&lt;Rules!$B$2,B1867&gt;Rules!$B$3,ABS(I1867)&gt;Rules!$B$4,OR(B1868&lt;Rules!$B$2,B1868&gt;Rules!$B$3,ABS(I1868)&gt;Rules!$B$4)),1,0)</f>
        <v>0</v>
      </c>
      <c r="K1867" s="6" t="str">
        <f aca="false">IF(F1867=1,COUNTIF($F$2:F1867,1),"")</f>
        <v/>
      </c>
    </row>
    <row r="1868" customFormat="false" ht="15" hidden="false" customHeight="false" outlineLevel="0" collapsed="false">
      <c r="A1868" s="6" t="n">
        <v>14769.118</v>
      </c>
      <c r="B1868" s="6" t="n">
        <v>1.75897435897436</v>
      </c>
      <c r="C1868" s="6" t="n">
        <v>81</v>
      </c>
      <c r="D1868" s="6" t="n">
        <v>-1</v>
      </c>
      <c r="E1868" s="6" t="n">
        <v>1.75750915750916</v>
      </c>
      <c r="F1868" s="6" t="n">
        <v>0</v>
      </c>
      <c r="G1868" s="6" t="n">
        <v>0</v>
      </c>
      <c r="H1868" s="6" t="str">
        <f aca="false">IF(AND(A1868&gt;=Stimuli!$B$2,A1868&lt;=Stimuli!$C$2),Stimuli!$A$2,IF(AND(A1868&gt;=Stimuli!$B$3,A1868&lt;=Stimuli!$C$3),Stimuli!$A$3,IF(AND(A1868&gt;=Stimuli!$B$4,A1868&lt;=Stimuli!$C$4),Stimuli!$A$4,"")))</f>
        <v>01 Quiet baseline (60s)</v>
      </c>
      <c r="I1868" s="6" t="n">
        <f aca="false">(B1868-B1867)/((A1868-A1867)/1000)</f>
        <v>0.18754578754573</v>
      </c>
      <c r="J1868" s="6" t="n">
        <f aca="false">IF(OR(B1868&lt;Rules!$B$2,B1868&gt;Rules!$B$3,ABS(I1868)&gt;Rules!$B$4,OR(B1869&lt;Rules!$B$2,B1869&gt;Rules!$B$3,ABS(I1869)&gt;Rules!$B$4)),1,0)</f>
        <v>0</v>
      </c>
      <c r="K1868" s="6" t="str">
        <f aca="false">IF(F1868=1,COUNTIF($F$2:F1868,1),"")</f>
        <v/>
      </c>
    </row>
    <row r="1869" customFormat="false" ht="15" hidden="false" customHeight="false" outlineLevel="0" collapsed="false">
      <c r="A1869" s="6" t="n">
        <v>14776.9305</v>
      </c>
      <c r="B1869" s="6" t="n">
        <v>1.75604395604396</v>
      </c>
      <c r="C1869" s="6" t="n">
        <v>81</v>
      </c>
      <c r="D1869" s="6" t="n">
        <v>-1</v>
      </c>
      <c r="E1869" s="6" t="n">
        <v>1.75750915750916</v>
      </c>
      <c r="F1869" s="6" t="n">
        <v>0</v>
      </c>
      <c r="G1869" s="6" t="n">
        <v>0</v>
      </c>
      <c r="H1869" s="6" t="str">
        <f aca="false">IF(AND(A1869&gt;=Stimuli!$B$2,A1869&lt;=Stimuli!$C$2),Stimuli!$A$2,IF(AND(A1869&gt;=Stimuli!$B$3,A1869&lt;=Stimuli!$C$3),Stimuli!$A$3,IF(AND(A1869&gt;=Stimuli!$B$4,A1869&lt;=Stimuli!$C$4),Stimuli!$A$4,"")))</f>
        <v>01 Quiet baseline (60s)</v>
      </c>
      <c r="I1869" s="6" t="n">
        <f aca="false">(B1869-B1868)/((A1869-A1868)/1000)</f>
        <v>-0.375091575091574</v>
      </c>
      <c r="J1869" s="6" t="n">
        <f aca="false">IF(OR(B1869&lt;Rules!$B$2,B1869&gt;Rules!$B$3,ABS(I1869)&gt;Rules!$B$4,OR(B1870&lt;Rules!$B$2,B1870&gt;Rules!$B$3,ABS(I1870)&gt;Rules!$B$4)),1,0)</f>
        <v>0</v>
      </c>
      <c r="K1869" s="6" t="str">
        <f aca="false">IF(F1869=1,COUNTIF($F$2:F1869,1),"")</f>
        <v/>
      </c>
    </row>
    <row r="1870" customFormat="false" ht="15" hidden="false" customHeight="false" outlineLevel="0" collapsed="false">
      <c r="A1870" s="6" t="n">
        <v>14784.743</v>
      </c>
      <c r="B1870" s="6" t="n">
        <v>1.75897435897436</v>
      </c>
      <c r="C1870" s="6" t="n">
        <v>81</v>
      </c>
      <c r="D1870" s="6" t="n">
        <v>-1</v>
      </c>
      <c r="E1870" s="6" t="n">
        <v>1.75604395604396</v>
      </c>
      <c r="F1870" s="6" t="n">
        <v>0</v>
      </c>
      <c r="G1870" s="6" t="n">
        <v>0</v>
      </c>
      <c r="H1870" s="6" t="str">
        <f aca="false">IF(AND(A1870&gt;=Stimuli!$B$2,A1870&lt;=Stimuli!$C$2),Stimuli!$A$2,IF(AND(A1870&gt;=Stimuli!$B$3,A1870&lt;=Stimuli!$C$3),Stimuli!$A$3,IF(AND(A1870&gt;=Stimuli!$B$4,A1870&lt;=Stimuli!$C$4),Stimuli!$A$4,"")))</f>
        <v>01 Quiet baseline (60s)</v>
      </c>
      <c r="I1870" s="6" t="n">
        <f aca="false">(B1870-B1869)/((A1870-A1869)/1000)</f>
        <v>0.375091575091574</v>
      </c>
      <c r="J1870" s="6" t="n">
        <f aca="false">IF(OR(B1870&lt;Rules!$B$2,B1870&gt;Rules!$B$3,ABS(I1870)&gt;Rules!$B$4,OR(B1871&lt;Rules!$B$2,B1871&gt;Rules!$B$3,ABS(I1871)&gt;Rules!$B$4)),1,0)</f>
        <v>0</v>
      </c>
      <c r="K1870" s="6" t="str">
        <f aca="false">IF(F1870=1,COUNTIF($F$2:F1870,1),"")</f>
        <v/>
      </c>
    </row>
    <row r="1871" customFormat="false" ht="15" hidden="false" customHeight="false" outlineLevel="0" collapsed="false">
      <c r="A1871" s="6" t="n">
        <v>14792.5555</v>
      </c>
      <c r="B1871" s="6" t="n">
        <v>1.75457875457876</v>
      </c>
      <c r="C1871" s="6" t="n">
        <v>81</v>
      </c>
      <c r="D1871" s="6" t="n">
        <v>-1</v>
      </c>
      <c r="E1871" s="6" t="n">
        <v>1.75604395604396</v>
      </c>
      <c r="F1871" s="6" t="n">
        <v>0</v>
      </c>
      <c r="G1871" s="6" t="n">
        <v>0</v>
      </c>
      <c r="H1871" s="6" t="str">
        <f aca="false">IF(AND(A1871&gt;=Stimuli!$B$2,A1871&lt;=Stimuli!$C$2),Stimuli!$A$2,IF(AND(A1871&gt;=Stimuli!$B$3,A1871&lt;=Stimuli!$C$3),Stimuli!$A$3,IF(AND(A1871&gt;=Stimuli!$B$4,A1871&lt;=Stimuli!$C$4),Stimuli!$A$4,"")))</f>
        <v>01 Quiet baseline (60s)</v>
      </c>
      <c r="I1871" s="6" t="n">
        <f aca="false">(B1871-B1870)/((A1871-A1870)/1000)</f>
        <v>-0.562637362637304</v>
      </c>
      <c r="J1871" s="6" t="n">
        <f aca="false">IF(OR(B1871&lt;Rules!$B$2,B1871&gt;Rules!$B$3,ABS(I1871)&gt;Rules!$B$4,OR(B1872&lt;Rules!$B$2,B1872&gt;Rules!$B$3,ABS(I1872)&gt;Rules!$B$4)),1,0)</f>
        <v>0</v>
      </c>
      <c r="K1871" s="6" t="str">
        <f aca="false">IF(F1871=1,COUNTIF($F$2:F1871,1),"")</f>
        <v/>
      </c>
    </row>
    <row r="1872" customFormat="false" ht="15" hidden="false" customHeight="false" outlineLevel="0" collapsed="false">
      <c r="A1872" s="6" t="n">
        <v>14800.368</v>
      </c>
      <c r="B1872" s="6" t="n">
        <v>1.75897435897436</v>
      </c>
      <c r="C1872" s="6" t="n">
        <v>81</v>
      </c>
      <c r="D1872" s="6" t="n">
        <v>-1</v>
      </c>
      <c r="E1872" s="6" t="n">
        <v>1.75604395604396</v>
      </c>
      <c r="F1872" s="6" t="n">
        <v>0</v>
      </c>
      <c r="G1872" s="6" t="n">
        <v>0</v>
      </c>
      <c r="H1872" s="6" t="str">
        <f aca="false">IF(AND(A1872&gt;=Stimuli!$B$2,A1872&lt;=Stimuli!$C$2),Stimuli!$A$2,IF(AND(A1872&gt;=Stimuli!$B$3,A1872&lt;=Stimuli!$C$3),Stimuli!$A$3,IF(AND(A1872&gt;=Stimuli!$B$4,A1872&lt;=Stimuli!$C$4),Stimuli!$A$4,"")))</f>
        <v>01 Quiet baseline (60s)</v>
      </c>
      <c r="I1872" s="6" t="n">
        <f aca="false">(B1872-B1871)/((A1872-A1871)/1000)</f>
        <v>0.562637362637304</v>
      </c>
      <c r="J1872" s="6" t="n">
        <f aca="false">IF(OR(B1872&lt;Rules!$B$2,B1872&gt;Rules!$B$3,ABS(I1872)&gt;Rules!$B$4,OR(B1873&lt;Rules!$B$2,B1873&gt;Rules!$B$3,ABS(I1873)&gt;Rules!$B$4)),1,0)</f>
        <v>0</v>
      </c>
      <c r="K1872" s="6" t="str">
        <f aca="false">IF(F1872=1,COUNTIF($F$2:F1872,1),"")</f>
        <v/>
      </c>
    </row>
    <row r="1873" customFormat="false" ht="15" hidden="false" customHeight="false" outlineLevel="0" collapsed="false">
      <c r="A1873" s="6" t="n">
        <v>14808.1805</v>
      </c>
      <c r="B1873" s="6" t="n">
        <v>1.75457875457876</v>
      </c>
      <c r="C1873" s="6" t="n">
        <v>81</v>
      </c>
      <c r="D1873" s="6" t="n">
        <v>-1</v>
      </c>
      <c r="E1873" s="6" t="n">
        <v>1.75604395604396</v>
      </c>
      <c r="F1873" s="6" t="n">
        <v>0</v>
      </c>
      <c r="G1873" s="6" t="n">
        <v>0</v>
      </c>
      <c r="H1873" s="6" t="str">
        <f aca="false">IF(AND(A1873&gt;=Stimuli!$B$2,A1873&lt;=Stimuli!$C$2),Stimuli!$A$2,IF(AND(A1873&gt;=Stimuli!$B$3,A1873&lt;=Stimuli!$C$3),Stimuli!$A$3,IF(AND(A1873&gt;=Stimuli!$B$4,A1873&lt;=Stimuli!$C$4),Stimuli!$A$4,"")))</f>
        <v>01 Quiet baseline (60s)</v>
      </c>
      <c r="I1873" s="6" t="n">
        <f aca="false">(B1873-B1872)/((A1873-A1872)/1000)</f>
        <v>-0.562637362637304</v>
      </c>
      <c r="J1873" s="6" t="n">
        <f aca="false">IF(OR(B1873&lt;Rules!$B$2,B1873&gt;Rules!$B$3,ABS(I1873)&gt;Rules!$B$4,OR(B1874&lt;Rules!$B$2,B1874&gt;Rules!$B$3,ABS(I1874)&gt;Rules!$B$4)),1,0)</f>
        <v>0</v>
      </c>
      <c r="K1873" s="6" t="str">
        <f aca="false">IF(F1873=1,COUNTIF($F$2:F1873,1),"")</f>
        <v/>
      </c>
    </row>
    <row r="1874" customFormat="false" ht="15" hidden="false" customHeight="false" outlineLevel="0" collapsed="false">
      <c r="A1874" s="6" t="n">
        <v>14815.993</v>
      </c>
      <c r="B1874" s="6" t="n">
        <v>1.76043956043956</v>
      </c>
      <c r="C1874" s="6" t="n">
        <v>81</v>
      </c>
      <c r="D1874" s="6" t="n">
        <v>-1</v>
      </c>
      <c r="E1874" s="6" t="n">
        <v>1.75604395604396</v>
      </c>
      <c r="F1874" s="6" t="n">
        <v>0</v>
      </c>
      <c r="G1874" s="6" t="n">
        <v>0</v>
      </c>
      <c r="H1874" s="6" t="str">
        <f aca="false">IF(AND(A1874&gt;=Stimuli!$B$2,A1874&lt;=Stimuli!$C$2),Stimuli!$A$2,IF(AND(A1874&gt;=Stimuli!$B$3,A1874&lt;=Stimuli!$C$3),Stimuli!$A$3,IF(AND(A1874&gt;=Stimuli!$B$4,A1874&lt;=Stimuli!$C$4),Stimuli!$A$4,"")))</f>
        <v>01 Quiet baseline (60s)</v>
      </c>
      <c r="I1874" s="6" t="n">
        <f aca="false">(B1874-B1873)/((A1874-A1873)/1000)</f>
        <v>0.750183150183034</v>
      </c>
      <c r="J1874" s="6" t="n">
        <f aca="false">IF(OR(B1874&lt;Rules!$B$2,B1874&gt;Rules!$B$3,ABS(I1874)&gt;Rules!$B$4,OR(B1875&lt;Rules!$B$2,B1875&gt;Rules!$B$3,ABS(I1875)&gt;Rules!$B$4)),1,0)</f>
        <v>0</v>
      </c>
      <c r="K1874" s="6" t="str">
        <f aca="false">IF(F1874=1,COUNTIF($F$2:F1874,1),"")</f>
        <v/>
      </c>
    </row>
    <row r="1875" customFormat="false" ht="15" hidden="false" customHeight="false" outlineLevel="0" collapsed="false">
      <c r="A1875" s="6" t="n">
        <v>14823.8055</v>
      </c>
      <c r="B1875" s="6" t="n">
        <v>1.75311355311355</v>
      </c>
      <c r="C1875" s="6" t="n">
        <v>81</v>
      </c>
      <c r="D1875" s="6" t="n">
        <v>-1</v>
      </c>
      <c r="E1875" s="6" t="n">
        <v>1.75604395604396</v>
      </c>
      <c r="F1875" s="6" t="n">
        <v>0</v>
      </c>
      <c r="G1875" s="6" t="n">
        <v>0</v>
      </c>
      <c r="H1875" s="6" t="str">
        <f aca="false">IF(AND(A1875&gt;=Stimuli!$B$2,A1875&lt;=Stimuli!$C$2),Stimuli!$A$2,IF(AND(A1875&gt;=Stimuli!$B$3,A1875&lt;=Stimuli!$C$3),Stimuli!$A$3,IF(AND(A1875&gt;=Stimuli!$B$4,A1875&lt;=Stimuli!$C$4),Stimuli!$A$4,"")))</f>
        <v>01 Quiet baseline (60s)</v>
      </c>
      <c r="I1875" s="6" t="n">
        <f aca="false">(B1875-B1874)/((A1875-A1874)/1000)</f>
        <v>-0.937728937728878</v>
      </c>
      <c r="J1875" s="6" t="n">
        <f aca="false">IF(OR(B1875&lt;Rules!$B$2,B1875&gt;Rules!$B$3,ABS(I1875)&gt;Rules!$B$4,OR(B1876&lt;Rules!$B$2,B1876&gt;Rules!$B$3,ABS(I1876)&gt;Rules!$B$4)),1,0)</f>
        <v>0</v>
      </c>
      <c r="K1875" s="6" t="str">
        <f aca="false">IF(F1875=1,COUNTIF($F$2:F1875,1),"")</f>
        <v/>
      </c>
    </row>
    <row r="1876" customFormat="false" ht="15" hidden="false" customHeight="false" outlineLevel="0" collapsed="false">
      <c r="A1876" s="6" t="n">
        <v>14831.618</v>
      </c>
      <c r="B1876" s="6" t="n">
        <v>1.76043956043956</v>
      </c>
      <c r="C1876" s="6" t="n">
        <v>81</v>
      </c>
      <c r="D1876" s="6" t="n">
        <v>-1</v>
      </c>
      <c r="E1876" s="6" t="n">
        <v>1.75604395604396</v>
      </c>
      <c r="F1876" s="6" t="n">
        <v>0</v>
      </c>
      <c r="G1876" s="6" t="n">
        <v>0</v>
      </c>
      <c r="H1876" s="6" t="str">
        <f aca="false">IF(AND(A1876&gt;=Stimuli!$B$2,A1876&lt;=Stimuli!$C$2),Stimuli!$A$2,IF(AND(A1876&gt;=Stimuli!$B$3,A1876&lt;=Stimuli!$C$3),Stimuli!$A$3,IF(AND(A1876&gt;=Stimuli!$B$4,A1876&lt;=Stimuli!$C$4),Stimuli!$A$4,"")))</f>
        <v>01 Quiet baseline (60s)</v>
      </c>
      <c r="I1876" s="6" t="n">
        <f aca="false">(B1876-B1875)/((A1876-A1875)/1000)</f>
        <v>0.937728937728878</v>
      </c>
      <c r="J1876" s="6" t="n">
        <f aca="false">IF(OR(B1876&lt;Rules!$B$2,B1876&gt;Rules!$B$3,ABS(I1876)&gt;Rules!$B$4,OR(B1877&lt;Rules!$B$2,B1877&gt;Rules!$B$3,ABS(I1877)&gt;Rules!$B$4)),1,0)</f>
        <v>0</v>
      </c>
      <c r="K1876" s="6" t="str">
        <f aca="false">IF(F1876=1,COUNTIF($F$2:F1876,1),"")</f>
        <v/>
      </c>
    </row>
    <row r="1877" customFormat="false" ht="15" hidden="false" customHeight="false" outlineLevel="0" collapsed="false">
      <c r="A1877" s="6" t="n">
        <v>14839.4305</v>
      </c>
      <c r="B1877" s="6" t="n">
        <v>1.75311355311355</v>
      </c>
      <c r="C1877" s="6" t="n">
        <v>81</v>
      </c>
      <c r="D1877" s="6" t="n">
        <v>-1</v>
      </c>
      <c r="E1877" s="6" t="n">
        <v>1.75604395604396</v>
      </c>
      <c r="F1877" s="6" t="n">
        <v>0</v>
      </c>
      <c r="G1877" s="6" t="n">
        <v>0</v>
      </c>
      <c r="H1877" s="6" t="str">
        <f aca="false">IF(AND(A1877&gt;=Stimuli!$B$2,A1877&lt;=Stimuli!$C$2),Stimuli!$A$2,IF(AND(A1877&gt;=Stimuli!$B$3,A1877&lt;=Stimuli!$C$3),Stimuli!$A$3,IF(AND(A1877&gt;=Stimuli!$B$4,A1877&lt;=Stimuli!$C$4),Stimuli!$A$4,"")))</f>
        <v>01 Quiet baseline (60s)</v>
      </c>
      <c r="I1877" s="6" t="n">
        <f aca="false">(B1877-B1876)/((A1877-A1876)/1000)</f>
        <v>-0.937728937728878</v>
      </c>
      <c r="J1877" s="6" t="n">
        <f aca="false">IF(OR(B1877&lt;Rules!$B$2,B1877&gt;Rules!$B$3,ABS(I1877)&gt;Rules!$B$4,OR(B1878&lt;Rules!$B$2,B1878&gt;Rules!$B$3,ABS(I1878)&gt;Rules!$B$4)),1,0)</f>
        <v>0</v>
      </c>
      <c r="K1877" s="6" t="str">
        <f aca="false">IF(F1877=1,COUNTIF($F$2:F1877,1),"")</f>
        <v/>
      </c>
    </row>
    <row r="1878" customFormat="false" ht="15" hidden="false" customHeight="false" outlineLevel="0" collapsed="false">
      <c r="A1878" s="6" t="n">
        <v>14847.243</v>
      </c>
      <c r="B1878" s="6" t="n">
        <v>1.75897435897436</v>
      </c>
      <c r="C1878" s="6" t="n">
        <v>81</v>
      </c>
      <c r="D1878" s="6" t="n">
        <v>-1</v>
      </c>
      <c r="E1878" s="6" t="n">
        <v>1.75457875457875</v>
      </c>
      <c r="F1878" s="6" t="n">
        <v>0</v>
      </c>
      <c r="G1878" s="6" t="n">
        <v>0</v>
      </c>
      <c r="H1878" s="6" t="str">
        <f aca="false">IF(AND(A1878&gt;=Stimuli!$B$2,A1878&lt;=Stimuli!$C$2),Stimuli!$A$2,IF(AND(A1878&gt;=Stimuli!$B$3,A1878&lt;=Stimuli!$C$3),Stimuli!$A$3,IF(AND(A1878&gt;=Stimuli!$B$4,A1878&lt;=Stimuli!$C$4),Stimuli!$A$4,"")))</f>
        <v>01 Quiet baseline (60s)</v>
      </c>
      <c r="I1878" s="6" t="n">
        <f aca="false">(B1878-B1877)/((A1878-A1877)/1000)</f>
        <v>0.750183150183148</v>
      </c>
      <c r="J1878" s="6" t="n">
        <f aca="false">IF(OR(B1878&lt;Rules!$B$2,B1878&gt;Rules!$B$3,ABS(I1878)&gt;Rules!$B$4,OR(B1879&lt;Rules!$B$2,B1879&gt;Rules!$B$3,ABS(I1879)&gt;Rules!$B$4)),1,0)</f>
        <v>0</v>
      </c>
      <c r="K1878" s="6" t="str">
        <f aca="false">IF(F1878=1,COUNTIF($F$2:F1878,1),"")</f>
        <v/>
      </c>
    </row>
    <row r="1879" customFormat="false" ht="15" hidden="false" customHeight="false" outlineLevel="0" collapsed="false">
      <c r="A1879" s="6" t="n">
        <v>14855.0555</v>
      </c>
      <c r="B1879" s="6" t="n">
        <v>1.75311355311355</v>
      </c>
      <c r="C1879" s="6" t="n">
        <v>81</v>
      </c>
      <c r="D1879" s="6" t="n">
        <v>-1</v>
      </c>
      <c r="E1879" s="6" t="n">
        <v>1.75457875457875</v>
      </c>
      <c r="F1879" s="6" t="n">
        <v>0</v>
      </c>
      <c r="G1879" s="6" t="n">
        <v>0</v>
      </c>
      <c r="H1879" s="6" t="str">
        <f aca="false">IF(AND(A1879&gt;=Stimuli!$B$2,A1879&lt;=Stimuli!$C$2),Stimuli!$A$2,IF(AND(A1879&gt;=Stimuli!$B$3,A1879&lt;=Stimuli!$C$3),Stimuli!$A$3,IF(AND(A1879&gt;=Stimuli!$B$4,A1879&lt;=Stimuli!$C$4),Stimuli!$A$4,"")))</f>
        <v>01 Quiet baseline (60s)</v>
      </c>
      <c r="I1879" s="6" t="n">
        <f aca="false">(B1879-B1878)/((A1879-A1878)/1000)</f>
        <v>-0.750183150183148</v>
      </c>
      <c r="J1879" s="6" t="n">
        <f aca="false">IF(OR(B1879&lt;Rules!$B$2,B1879&gt;Rules!$B$3,ABS(I1879)&gt;Rules!$B$4,OR(B1880&lt;Rules!$B$2,B1880&gt;Rules!$B$3,ABS(I1880)&gt;Rules!$B$4)),1,0)</f>
        <v>0</v>
      </c>
      <c r="K1879" s="6" t="str">
        <f aca="false">IF(F1879=1,COUNTIF($F$2:F1879,1),"")</f>
        <v/>
      </c>
    </row>
    <row r="1880" customFormat="false" ht="15" hidden="false" customHeight="false" outlineLevel="0" collapsed="false">
      <c r="A1880" s="6" t="n">
        <v>14862.868</v>
      </c>
      <c r="B1880" s="6" t="n">
        <v>1.75750915750916</v>
      </c>
      <c r="C1880" s="6" t="n">
        <v>81</v>
      </c>
      <c r="D1880" s="6" t="n">
        <v>-1</v>
      </c>
      <c r="E1880" s="6" t="n">
        <v>1.75457875457875</v>
      </c>
      <c r="F1880" s="6" t="n">
        <v>0</v>
      </c>
      <c r="G1880" s="6" t="n">
        <v>0</v>
      </c>
      <c r="H1880" s="6" t="str">
        <f aca="false">IF(AND(A1880&gt;=Stimuli!$B$2,A1880&lt;=Stimuli!$C$2),Stimuli!$A$2,IF(AND(A1880&gt;=Stimuli!$B$3,A1880&lt;=Stimuli!$C$3),Stimuli!$A$3,IF(AND(A1880&gt;=Stimuli!$B$4,A1880&lt;=Stimuli!$C$4),Stimuli!$A$4,"")))</f>
        <v>01 Quiet baseline (60s)</v>
      </c>
      <c r="I1880" s="6" t="n">
        <f aca="false">(B1880-B1879)/((A1880-A1879)/1000)</f>
        <v>0.562637362637418</v>
      </c>
      <c r="J1880" s="6" t="n">
        <f aca="false">IF(OR(B1880&lt;Rules!$B$2,B1880&gt;Rules!$B$3,ABS(I1880)&gt;Rules!$B$4,OR(B1881&lt;Rules!$B$2,B1881&gt;Rules!$B$3,ABS(I1881)&gt;Rules!$B$4)),1,0)</f>
        <v>0</v>
      </c>
      <c r="K1880" s="6" t="str">
        <f aca="false">IF(F1880=1,COUNTIF($F$2:F1880,1),"")</f>
        <v/>
      </c>
    </row>
    <row r="1881" customFormat="false" ht="15" hidden="false" customHeight="false" outlineLevel="0" collapsed="false">
      <c r="A1881" s="6" t="n">
        <v>14870.6805</v>
      </c>
      <c r="B1881" s="6" t="n">
        <v>1.75311355311355</v>
      </c>
      <c r="C1881" s="6" t="n">
        <v>81</v>
      </c>
      <c r="D1881" s="6" t="n">
        <v>-1</v>
      </c>
      <c r="E1881" s="6" t="n">
        <v>1.75457875457875</v>
      </c>
      <c r="F1881" s="6" t="n">
        <v>0</v>
      </c>
      <c r="G1881" s="6" t="n">
        <v>0</v>
      </c>
      <c r="H1881" s="6" t="str">
        <f aca="false">IF(AND(A1881&gt;=Stimuli!$B$2,A1881&lt;=Stimuli!$C$2),Stimuli!$A$2,IF(AND(A1881&gt;=Stimuli!$B$3,A1881&lt;=Stimuli!$C$3),Stimuli!$A$3,IF(AND(A1881&gt;=Stimuli!$B$4,A1881&lt;=Stimuli!$C$4),Stimuli!$A$4,"")))</f>
        <v>01 Quiet baseline (60s)</v>
      </c>
      <c r="I1881" s="6" t="n">
        <f aca="false">(B1881-B1880)/((A1881-A1880)/1000)</f>
        <v>-0.562637362637418</v>
      </c>
      <c r="J1881" s="6" t="n">
        <f aca="false">IF(OR(B1881&lt;Rules!$B$2,B1881&gt;Rules!$B$3,ABS(I1881)&gt;Rules!$B$4,OR(B1882&lt;Rules!$B$2,B1882&gt;Rules!$B$3,ABS(I1882)&gt;Rules!$B$4)),1,0)</f>
        <v>0</v>
      </c>
      <c r="K1881" s="6" t="str">
        <f aca="false">IF(F1881=1,COUNTIF($F$2:F1881,1),"")</f>
        <v/>
      </c>
    </row>
    <row r="1882" customFormat="false" ht="15" hidden="false" customHeight="false" outlineLevel="0" collapsed="false">
      <c r="A1882" s="6" t="n">
        <v>14878.493</v>
      </c>
      <c r="B1882" s="6" t="n">
        <v>1.75457875457876</v>
      </c>
      <c r="C1882" s="6" t="n">
        <v>81</v>
      </c>
      <c r="D1882" s="6" t="n">
        <v>-1</v>
      </c>
      <c r="E1882" s="6" t="n">
        <v>1.75457875457875</v>
      </c>
      <c r="F1882" s="6" t="n">
        <v>0</v>
      </c>
      <c r="G1882" s="6" t="n">
        <v>0</v>
      </c>
      <c r="H1882" s="6" t="str">
        <f aca="false">IF(AND(A1882&gt;=Stimuli!$B$2,A1882&lt;=Stimuli!$C$2),Stimuli!$A$2,IF(AND(A1882&gt;=Stimuli!$B$3,A1882&lt;=Stimuli!$C$3),Stimuli!$A$3,IF(AND(A1882&gt;=Stimuli!$B$4,A1882&lt;=Stimuli!$C$4),Stimuli!$A$4,"")))</f>
        <v>01 Quiet baseline (60s)</v>
      </c>
      <c r="I1882" s="6" t="n">
        <f aca="false">(B1882-B1881)/((A1882-A1881)/1000)</f>
        <v>0.187545787545844</v>
      </c>
      <c r="J1882" s="6" t="n">
        <f aca="false">IF(OR(B1882&lt;Rules!$B$2,B1882&gt;Rules!$B$3,ABS(I1882)&gt;Rules!$B$4,OR(B1883&lt;Rules!$B$2,B1883&gt;Rules!$B$3,ABS(I1883)&gt;Rules!$B$4)),1,0)</f>
        <v>0</v>
      </c>
      <c r="K1882" s="6" t="str">
        <f aca="false">IF(F1882=1,COUNTIF($F$2:F1882,1),"")</f>
        <v/>
      </c>
    </row>
    <row r="1883" customFormat="false" ht="15" hidden="false" customHeight="false" outlineLevel="0" collapsed="false">
      <c r="A1883" s="6" t="n">
        <v>14886.3055</v>
      </c>
      <c r="B1883" s="6" t="n">
        <v>1.75311355311355</v>
      </c>
      <c r="C1883" s="6" t="n">
        <v>81</v>
      </c>
      <c r="D1883" s="6" t="n">
        <v>-1</v>
      </c>
      <c r="E1883" s="6" t="n">
        <v>1.75457875457875</v>
      </c>
      <c r="F1883" s="6" t="n">
        <v>0</v>
      </c>
      <c r="G1883" s="6" t="n">
        <v>0</v>
      </c>
      <c r="H1883" s="6" t="str">
        <f aca="false">IF(AND(A1883&gt;=Stimuli!$B$2,A1883&lt;=Stimuli!$C$2),Stimuli!$A$2,IF(AND(A1883&gt;=Stimuli!$B$3,A1883&lt;=Stimuli!$C$3),Stimuli!$A$3,IF(AND(A1883&gt;=Stimuli!$B$4,A1883&lt;=Stimuli!$C$4),Stimuli!$A$4,"")))</f>
        <v>01 Quiet baseline (60s)</v>
      </c>
      <c r="I1883" s="6" t="n">
        <f aca="false">(B1883-B1882)/((A1883-A1882)/1000)</f>
        <v>-0.187545787545844</v>
      </c>
      <c r="J1883" s="6" t="n">
        <f aca="false">IF(OR(B1883&lt;Rules!$B$2,B1883&gt;Rules!$B$3,ABS(I1883)&gt;Rules!$B$4,OR(B1884&lt;Rules!$B$2,B1884&gt;Rules!$B$3,ABS(I1884)&gt;Rules!$B$4)),1,0)</f>
        <v>0</v>
      </c>
      <c r="K1883" s="6" t="str">
        <f aca="false">IF(F1883=1,COUNTIF($F$2:F1883,1),"")</f>
        <v/>
      </c>
    </row>
    <row r="1884" customFormat="false" ht="15" hidden="false" customHeight="false" outlineLevel="0" collapsed="false">
      <c r="A1884" s="6" t="n">
        <v>14894.118</v>
      </c>
      <c r="B1884" s="6" t="n">
        <v>1.75311355311355</v>
      </c>
      <c r="C1884" s="6" t="n">
        <v>81</v>
      </c>
      <c r="D1884" s="6" t="n">
        <v>-1</v>
      </c>
      <c r="E1884" s="6" t="n">
        <v>1.75457875457875</v>
      </c>
      <c r="F1884" s="6" t="n">
        <v>0</v>
      </c>
      <c r="G1884" s="6" t="n">
        <v>0</v>
      </c>
      <c r="H1884" s="6" t="str">
        <f aca="false">IF(AND(A1884&gt;=Stimuli!$B$2,A1884&lt;=Stimuli!$C$2),Stimuli!$A$2,IF(AND(A1884&gt;=Stimuli!$B$3,A1884&lt;=Stimuli!$C$3),Stimuli!$A$3,IF(AND(A1884&gt;=Stimuli!$B$4,A1884&lt;=Stimuli!$C$4),Stimuli!$A$4,"")))</f>
        <v>01 Quiet baseline (60s)</v>
      </c>
      <c r="I1884" s="6" t="n">
        <f aca="false">(B1884-B1883)/((A1884-A1883)/1000)</f>
        <v>0</v>
      </c>
      <c r="J1884" s="6" t="n">
        <f aca="false">IF(OR(B1884&lt;Rules!$B$2,B1884&gt;Rules!$B$3,ABS(I1884)&gt;Rules!$B$4,OR(B1885&lt;Rules!$B$2,B1885&gt;Rules!$B$3,ABS(I1885)&gt;Rules!$B$4)),1,0)</f>
        <v>0</v>
      </c>
      <c r="K1884" s="6" t="str">
        <f aca="false">IF(F1884=1,COUNTIF($F$2:F1884,1),"")</f>
        <v/>
      </c>
    </row>
    <row r="1885" customFormat="false" ht="15" hidden="false" customHeight="false" outlineLevel="0" collapsed="false">
      <c r="A1885" s="6" t="n">
        <v>14901.9305</v>
      </c>
      <c r="B1885" s="6" t="n">
        <v>1.75457875457876</v>
      </c>
      <c r="C1885" s="6" t="n">
        <v>81</v>
      </c>
      <c r="D1885" s="6" t="n">
        <v>-1</v>
      </c>
      <c r="E1885" s="6" t="n">
        <v>1.75311355311355</v>
      </c>
      <c r="F1885" s="6" t="n">
        <v>0</v>
      </c>
      <c r="G1885" s="6" t="n">
        <v>0</v>
      </c>
      <c r="H1885" s="6" t="str">
        <f aca="false">IF(AND(A1885&gt;=Stimuli!$B$2,A1885&lt;=Stimuli!$C$2),Stimuli!$A$2,IF(AND(A1885&gt;=Stimuli!$B$3,A1885&lt;=Stimuli!$C$3),Stimuli!$A$3,IF(AND(A1885&gt;=Stimuli!$B$4,A1885&lt;=Stimuli!$C$4),Stimuli!$A$4,"")))</f>
        <v>01 Quiet baseline (60s)</v>
      </c>
      <c r="I1885" s="6" t="n">
        <f aca="false">(B1885-B1884)/((A1885-A1884)/1000)</f>
        <v>0.187545787545844</v>
      </c>
      <c r="J1885" s="6" t="n">
        <f aca="false">IF(OR(B1885&lt;Rules!$B$2,B1885&gt;Rules!$B$3,ABS(I1885)&gt;Rules!$B$4,OR(B1886&lt;Rules!$B$2,B1886&gt;Rules!$B$3,ABS(I1886)&gt;Rules!$B$4)),1,0)</f>
        <v>0</v>
      </c>
      <c r="K1885" s="6" t="str">
        <f aca="false">IF(F1885=1,COUNTIF($F$2:F1885,1),"")</f>
        <v/>
      </c>
    </row>
    <row r="1886" customFormat="false" ht="15" hidden="false" customHeight="false" outlineLevel="0" collapsed="false">
      <c r="A1886" s="6" t="n">
        <v>14909.743</v>
      </c>
      <c r="B1886" s="6" t="n">
        <v>1.75164835164835</v>
      </c>
      <c r="C1886" s="6" t="n">
        <v>81</v>
      </c>
      <c r="D1886" s="6" t="n">
        <v>-1</v>
      </c>
      <c r="E1886" s="6" t="n">
        <v>1.75311355311355</v>
      </c>
      <c r="F1886" s="6" t="n">
        <v>0</v>
      </c>
      <c r="G1886" s="6" t="n">
        <v>0</v>
      </c>
      <c r="H1886" s="6" t="str">
        <f aca="false">IF(AND(A1886&gt;=Stimuli!$B$2,A1886&lt;=Stimuli!$C$2),Stimuli!$A$2,IF(AND(A1886&gt;=Stimuli!$B$3,A1886&lt;=Stimuli!$C$3),Stimuli!$A$3,IF(AND(A1886&gt;=Stimuli!$B$4,A1886&lt;=Stimuli!$C$4),Stimuli!$A$4,"")))</f>
        <v>01 Quiet baseline (60s)</v>
      </c>
      <c r="I1886" s="6" t="n">
        <f aca="false">(B1886-B1885)/((A1886-A1885)/1000)</f>
        <v>-0.375091575091716</v>
      </c>
      <c r="J1886" s="6" t="n">
        <f aca="false">IF(OR(B1886&lt;Rules!$B$2,B1886&gt;Rules!$B$3,ABS(I1886)&gt;Rules!$B$4,OR(B1887&lt;Rules!$B$2,B1887&gt;Rules!$B$3,ABS(I1887)&gt;Rules!$B$4)),1,0)</f>
        <v>0</v>
      </c>
      <c r="K1886" s="6" t="str">
        <f aca="false">IF(F1886=1,COUNTIF($F$2:F1886,1),"")</f>
        <v/>
      </c>
    </row>
    <row r="1887" customFormat="false" ht="15" hidden="false" customHeight="false" outlineLevel="0" collapsed="false">
      <c r="A1887" s="6" t="n">
        <v>14917.5555</v>
      </c>
      <c r="B1887" s="6" t="n">
        <v>1.75457875457876</v>
      </c>
      <c r="C1887" s="6" t="n">
        <v>81</v>
      </c>
      <c r="D1887" s="6" t="n">
        <v>-1</v>
      </c>
      <c r="E1887" s="6" t="n">
        <v>1.75311355311355</v>
      </c>
      <c r="F1887" s="6" t="n">
        <v>0</v>
      </c>
      <c r="G1887" s="6" t="n">
        <v>0</v>
      </c>
      <c r="H1887" s="6" t="str">
        <f aca="false">IF(AND(A1887&gt;=Stimuli!$B$2,A1887&lt;=Stimuli!$C$2),Stimuli!$A$2,IF(AND(A1887&gt;=Stimuli!$B$3,A1887&lt;=Stimuli!$C$3),Stimuli!$A$3,IF(AND(A1887&gt;=Stimuli!$B$4,A1887&lt;=Stimuli!$C$4),Stimuli!$A$4,"")))</f>
        <v>01 Quiet baseline (60s)</v>
      </c>
      <c r="I1887" s="6" t="n">
        <f aca="false">(B1887-B1886)/((A1887-A1886)/1000)</f>
        <v>0.375091575091716</v>
      </c>
      <c r="J1887" s="6" t="n">
        <f aca="false">IF(OR(B1887&lt;Rules!$B$2,B1887&gt;Rules!$B$3,ABS(I1887)&gt;Rules!$B$4,OR(B1888&lt;Rules!$B$2,B1888&gt;Rules!$B$3,ABS(I1888)&gt;Rules!$B$4)),1,0)</f>
        <v>0</v>
      </c>
      <c r="K1887" s="6" t="str">
        <f aca="false">IF(F1887=1,COUNTIF($F$2:F1887,1),"")</f>
        <v/>
      </c>
    </row>
    <row r="1888" customFormat="false" ht="15" hidden="false" customHeight="false" outlineLevel="0" collapsed="false">
      <c r="A1888" s="6" t="n">
        <v>14925.368</v>
      </c>
      <c r="B1888" s="6" t="n">
        <v>1.75018315018315</v>
      </c>
      <c r="C1888" s="6" t="n">
        <v>81</v>
      </c>
      <c r="D1888" s="6" t="n">
        <v>-1</v>
      </c>
      <c r="E1888" s="6" t="n">
        <v>1.75311355311355</v>
      </c>
      <c r="F1888" s="6" t="n">
        <v>0</v>
      </c>
      <c r="G1888" s="6" t="n">
        <v>0</v>
      </c>
      <c r="H1888" s="6" t="str">
        <f aca="false">IF(AND(A1888&gt;=Stimuli!$B$2,A1888&lt;=Stimuli!$C$2),Stimuli!$A$2,IF(AND(A1888&gt;=Stimuli!$B$3,A1888&lt;=Stimuli!$C$3),Stimuli!$A$3,IF(AND(A1888&gt;=Stimuli!$B$4,A1888&lt;=Stimuli!$C$4),Stimuli!$A$4,"")))</f>
        <v>01 Quiet baseline (60s)</v>
      </c>
      <c r="I1888" s="6" t="n">
        <f aca="false">(B1888-B1887)/((A1888-A1887)/1000)</f>
        <v>-0.562637362637446</v>
      </c>
      <c r="J1888" s="6" t="n">
        <f aca="false">IF(OR(B1888&lt;Rules!$B$2,B1888&gt;Rules!$B$3,ABS(I1888)&gt;Rules!$B$4,OR(B1889&lt;Rules!$B$2,B1889&gt;Rules!$B$3,ABS(I1889)&gt;Rules!$B$4)),1,0)</f>
        <v>0</v>
      </c>
      <c r="K1888" s="6" t="str">
        <f aca="false">IF(F1888=1,COUNTIF($F$2:F1888,1),"")</f>
        <v/>
      </c>
    </row>
    <row r="1889" customFormat="false" ht="15" hidden="false" customHeight="false" outlineLevel="0" collapsed="false">
      <c r="A1889" s="6" t="n">
        <v>14933.1805</v>
      </c>
      <c r="B1889" s="6" t="n">
        <v>1.75604395604396</v>
      </c>
      <c r="C1889" s="6" t="n">
        <v>81</v>
      </c>
      <c r="D1889" s="6" t="n">
        <v>-1</v>
      </c>
      <c r="E1889" s="6" t="n">
        <v>1.75311355311355</v>
      </c>
      <c r="F1889" s="6" t="n">
        <v>0</v>
      </c>
      <c r="G1889" s="6" t="n">
        <v>0</v>
      </c>
      <c r="H1889" s="6" t="str">
        <f aca="false">IF(AND(A1889&gt;=Stimuli!$B$2,A1889&lt;=Stimuli!$C$2),Stimuli!$A$2,IF(AND(A1889&gt;=Stimuli!$B$3,A1889&lt;=Stimuli!$C$3),Stimuli!$A$3,IF(AND(A1889&gt;=Stimuli!$B$4,A1889&lt;=Stimuli!$C$4),Stimuli!$A$4,"")))</f>
        <v>01 Quiet baseline (60s)</v>
      </c>
      <c r="I1889" s="6" t="n">
        <f aca="false">(B1889-B1888)/((A1889-A1888)/1000)</f>
        <v>0.750183150183176</v>
      </c>
      <c r="J1889" s="6" t="n">
        <f aca="false">IF(OR(B1889&lt;Rules!$B$2,B1889&gt;Rules!$B$3,ABS(I1889)&gt;Rules!$B$4,OR(B1890&lt;Rules!$B$2,B1890&gt;Rules!$B$3,ABS(I1890)&gt;Rules!$B$4)),1,0)</f>
        <v>0</v>
      </c>
      <c r="K1889" s="6" t="str">
        <f aca="false">IF(F1889=1,COUNTIF($F$2:F1889,1),"")</f>
        <v/>
      </c>
    </row>
    <row r="1890" customFormat="false" ht="15" hidden="false" customHeight="false" outlineLevel="0" collapsed="false">
      <c r="A1890" s="6" t="n">
        <v>14940.993</v>
      </c>
      <c r="B1890" s="6" t="n">
        <v>1.74871794871795</v>
      </c>
      <c r="C1890" s="6" t="n">
        <v>81</v>
      </c>
      <c r="D1890" s="6" t="n">
        <v>-1</v>
      </c>
      <c r="E1890" s="6" t="n">
        <v>1.75311355311355</v>
      </c>
      <c r="F1890" s="6" t="n">
        <v>0</v>
      </c>
      <c r="G1890" s="6" t="n">
        <v>0</v>
      </c>
      <c r="H1890" s="6" t="str">
        <f aca="false">IF(AND(A1890&gt;=Stimuli!$B$2,A1890&lt;=Stimuli!$C$2),Stimuli!$A$2,IF(AND(A1890&gt;=Stimuli!$B$3,A1890&lt;=Stimuli!$C$3),Stimuli!$A$3,IF(AND(A1890&gt;=Stimuli!$B$4,A1890&lt;=Stimuli!$C$4),Stimuli!$A$4,"")))</f>
        <v>01 Quiet baseline (60s)</v>
      </c>
      <c r="I1890" s="6" t="n">
        <f aca="false">(B1890-B1889)/((A1890-A1889)/1000)</f>
        <v>-0.937728937728906</v>
      </c>
      <c r="J1890" s="6" t="n">
        <f aca="false">IF(OR(B1890&lt;Rules!$B$2,B1890&gt;Rules!$B$3,ABS(I1890)&gt;Rules!$B$4,OR(B1891&lt;Rules!$B$2,B1891&gt;Rules!$B$3,ABS(I1891)&gt;Rules!$B$4)),1,0)</f>
        <v>0</v>
      </c>
      <c r="K1890" s="6" t="str">
        <f aca="false">IF(F1890=1,COUNTIF($F$2:F1890,1),"")</f>
        <v/>
      </c>
    </row>
    <row r="1891" customFormat="false" ht="15" hidden="false" customHeight="false" outlineLevel="0" collapsed="false">
      <c r="A1891" s="6" t="n">
        <v>14948.8055</v>
      </c>
      <c r="B1891" s="6" t="n">
        <v>1.75604395604396</v>
      </c>
      <c r="C1891" s="6" t="n">
        <v>81</v>
      </c>
      <c r="D1891" s="6" t="n">
        <v>-1</v>
      </c>
      <c r="E1891" s="6" t="n">
        <v>1.75311355311355</v>
      </c>
      <c r="F1891" s="6" t="n">
        <v>0</v>
      </c>
      <c r="G1891" s="6" t="n">
        <v>0</v>
      </c>
      <c r="H1891" s="6" t="str">
        <f aca="false">IF(AND(A1891&gt;=Stimuli!$B$2,A1891&lt;=Stimuli!$C$2),Stimuli!$A$2,IF(AND(A1891&gt;=Stimuli!$B$3,A1891&lt;=Stimuli!$C$3),Stimuli!$A$3,IF(AND(A1891&gt;=Stimuli!$B$4,A1891&lt;=Stimuli!$C$4),Stimuli!$A$4,"")))</f>
        <v>01 Quiet baseline (60s)</v>
      </c>
      <c r="I1891" s="6" t="n">
        <f aca="false">(B1891-B1890)/((A1891-A1890)/1000)</f>
        <v>0.937728937728906</v>
      </c>
      <c r="J1891" s="6" t="n">
        <f aca="false">IF(OR(B1891&lt;Rules!$B$2,B1891&gt;Rules!$B$3,ABS(I1891)&gt;Rules!$B$4,OR(B1892&lt;Rules!$B$2,B1892&gt;Rules!$B$3,ABS(I1892)&gt;Rules!$B$4)),1,0)</f>
        <v>0</v>
      </c>
      <c r="K1891" s="6" t="str">
        <f aca="false">IF(F1891=1,COUNTIF($F$2:F1891,1),"")</f>
        <v/>
      </c>
    </row>
    <row r="1892" customFormat="false" ht="15" hidden="false" customHeight="false" outlineLevel="0" collapsed="false">
      <c r="A1892" s="6" t="n">
        <v>14956.618</v>
      </c>
      <c r="B1892" s="6" t="n">
        <v>1.74871794871795</v>
      </c>
      <c r="C1892" s="6" t="n">
        <v>81</v>
      </c>
      <c r="D1892" s="6" t="n">
        <v>-1</v>
      </c>
      <c r="E1892" s="6" t="n">
        <v>1.75311355311355</v>
      </c>
      <c r="F1892" s="6" t="n">
        <v>0</v>
      </c>
      <c r="G1892" s="6" t="n">
        <v>0</v>
      </c>
      <c r="H1892" s="6" t="str">
        <f aca="false">IF(AND(A1892&gt;=Stimuli!$B$2,A1892&lt;=Stimuli!$C$2),Stimuli!$A$2,IF(AND(A1892&gt;=Stimuli!$B$3,A1892&lt;=Stimuli!$C$3),Stimuli!$A$3,IF(AND(A1892&gt;=Stimuli!$B$4,A1892&lt;=Stimuli!$C$4),Stimuli!$A$4,"")))</f>
        <v>01 Quiet baseline (60s)</v>
      </c>
      <c r="I1892" s="6" t="n">
        <f aca="false">(B1892-B1891)/((A1892-A1891)/1000)</f>
        <v>-0.937728937728906</v>
      </c>
      <c r="J1892" s="6" t="n">
        <f aca="false">IF(OR(B1892&lt;Rules!$B$2,B1892&gt;Rules!$B$3,ABS(I1892)&gt;Rules!$B$4,OR(B1893&lt;Rules!$B$2,B1893&gt;Rules!$B$3,ABS(I1893)&gt;Rules!$B$4)),1,0)</f>
        <v>0</v>
      </c>
      <c r="K1892" s="6" t="str">
        <f aca="false">IF(F1892=1,COUNTIF($F$2:F1892,1),"")</f>
        <v/>
      </c>
    </row>
    <row r="1893" customFormat="false" ht="15" hidden="false" customHeight="false" outlineLevel="0" collapsed="false">
      <c r="A1893" s="6" t="n">
        <v>14964.4305</v>
      </c>
      <c r="B1893" s="6" t="n">
        <v>1.75604395604396</v>
      </c>
      <c r="C1893" s="6" t="n">
        <v>81</v>
      </c>
      <c r="D1893" s="6" t="n">
        <v>-1</v>
      </c>
      <c r="E1893" s="6" t="n">
        <v>1.75311355311355</v>
      </c>
      <c r="F1893" s="6" t="n">
        <v>0</v>
      </c>
      <c r="G1893" s="6" t="n">
        <v>0</v>
      </c>
      <c r="H1893" s="6" t="str">
        <f aca="false">IF(AND(A1893&gt;=Stimuli!$B$2,A1893&lt;=Stimuli!$C$2),Stimuli!$A$2,IF(AND(A1893&gt;=Stimuli!$B$3,A1893&lt;=Stimuli!$C$3),Stimuli!$A$3,IF(AND(A1893&gt;=Stimuli!$B$4,A1893&lt;=Stimuli!$C$4),Stimuli!$A$4,"")))</f>
        <v>01 Quiet baseline (60s)</v>
      </c>
      <c r="I1893" s="6" t="n">
        <f aca="false">(B1893-B1892)/((A1893-A1892)/1000)</f>
        <v>0.937728937728906</v>
      </c>
      <c r="J1893" s="6" t="n">
        <f aca="false">IF(OR(B1893&lt;Rules!$B$2,B1893&gt;Rules!$B$3,ABS(I1893)&gt;Rules!$B$4,OR(B1894&lt;Rules!$B$2,B1894&gt;Rules!$B$3,ABS(I1894)&gt;Rules!$B$4)),1,0)</f>
        <v>0</v>
      </c>
      <c r="K1893" s="6" t="str">
        <f aca="false">IF(F1893=1,COUNTIF($F$2:F1893,1),"")</f>
        <v/>
      </c>
    </row>
    <row r="1894" customFormat="false" ht="15" hidden="false" customHeight="false" outlineLevel="0" collapsed="false">
      <c r="A1894" s="6" t="n">
        <v>14972.243</v>
      </c>
      <c r="B1894" s="6" t="n">
        <v>1.74871794871795</v>
      </c>
      <c r="C1894" s="6" t="n">
        <v>81</v>
      </c>
      <c r="D1894" s="6" t="n">
        <v>-1</v>
      </c>
      <c r="E1894" s="6" t="n">
        <v>1.75311355311355</v>
      </c>
      <c r="F1894" s="6" t="n">
        <v>0</v>
      </c>
      <c r="G1894" s="6" t="n">
        <v>0</v>
      </c>
      <c r="H1894" s="6" t="str">
        <f aca="false">IF(AND(A1894&gt;=Stimuli!$B$2,A1894&lt;=Stimuli!$C$2),Stimuli!$A$2,IF(AND(A1894&gt;=Stimuli!$B$3,A1894&lt;=Stimuli!$C$3),Stimuli!$A$3,IF(AND(A1894&gt;=Stimuli!$B$4,A1894&lt;=Stimuli!$C$4),Stimuli!$A$4,"")))</f>
        <v>01 Quiet baseline (60s)</v>
      </c>
      <c r="I1894" s="6" t="n">
        <f aca="false">(B1894-B1893)/((A1894-A1893)/1000)</f>
        <v>-0.937728937728906</v>
      </c>
      <c r="J1894" s="6" t="n">
        <f aca="false">IF(OR(B1894&lt;Rules!$B$2,B1894&gt;Rules!$B$3,ABS(I1894)&gt;Rules!$B$4,OR(B1895&lt;Rules!$B$2,B1895&gt;Rules!$B$3,ABS(I1895)&gt;Rules!$B$4)),1,0)</f>
        <v>0</v>
      </c>
      <c r="K1894" s="6" t="str">
        <f aca="false">IF(F1894=1,COUNTIF($F$2:F1894,1),"")</f>
        <v/>
      </c>
    </row>
    <row r="1895" customFormat="false" ht="15" hidden="false" customHeight="false" outlineLevel="0" collapsed="false">
      <c r="A1895" s="6" t="n">
        <v>14980.0555</v>
      </c>
      <c r="B1895" s="6" t="n">
        <v>1.75457875457876</v>
      </c>
      <c r="C1895" s="6" t="n">
        <v>81</v>
      </c>
      <c r="D1895" s="6" t="n">
        <v>-1</v>
      </c>
      <c r="E1895" s="6" t="n">
        <v>1.75311355311355</v>
      </c>
      <c r="F1895" s="6" t="n">
        <v>0</v>
      </c>
      <c r="G1895" s="6" t="n">
        <v>0</v>
      </c>
      <c r="H1895" s="6" t="str">
        <f aca="false">IF(AND(A1895&gt;=Stimuli!$B$2,A1895&lt;=Stimuli!$C$2),Stimuli!$A$2,IF(AND(A1895&gt;=Stimuli!$B$3,A1895&lt;=Stimuli!$C$3),Stimuli!$A$3,IF(AND(A1895&gt;=Stimuli!$B$4,A1895&lt;=Stimuli!$C$4),Stimuli!$A$4,"")))</f>
        <v>01 Quiet baseline (60s)</v>
      </c>
      <c r="I1895" s="6" t="n">
        <f aca="false">(B1895-B1894)/((A1895-A1894)/1000)</f>
        <v>0.750183150183176</v>
      </c>
      <c r="J1895" s="6" t="n">
        <f aca="false">IF(OR(B1895&lt;Rules!$B$2,B1895&gt;Rules!$B$3,ABS(I1895)&gt;Rules!$B$4,OR(B1896&lt;Rules!$B$2,B1896&gt;Rules!$B$3,ABS(I1896)&gt;Rules!$B$4)),1,0)</f>
        <v>0</v>
      </c>
      <c r="K1895" s="6" t="str">
        <f aca="false">IF(F1895=1,COUNTIF($F$2:F1895,1),"")</f>
        <v/>
      </c>
    </row>
    <row r="1896" customFormat="false" ht="15" hidden="false" customHeight="false" outlineLevel="0" collapsed="false">
      <c r="A1896" s="6" t="n">
        <v>14987.868</v>
      </c>
      <c r="B1896" s="6" t="n">
        <v>1.74871794871795</v>
      </c>
      <c r="C1896" s="6" t="n">
        <v>81</v>
      </c>
      <c r="D1896" s="6" t="n">
        <v>-1</v>
      </c>
      <c r="E1896" s="6" t="n">
        <v>1.75164835164835</v>
      </c>
      <c r="F1896" s="6" t="n">
        <v>0</v>
      </c>
      <c r="G1896" s="6" t="n">
        <v>0</v>
      </c>
      <c r="H1896" s="6" t="str">
        <f aca="false">IF(AND(A1896&gt;=Stimuli!$B$2,A1896&lt;=Stimuli!$C$2),Stimuli!$A$2,IF(AND(A1896&gt;=Stimuli!$B$3,A1896&lt;=Stimuli!$C$3),Stimuli!$A$3,IF(AND(A1896&gt;=Stimuli!$B$4,A1896&lt;=Stimuli!$C$4),Stimuli!$A$4,"")))</f>
        <v>01 Quiet baseline (60s)</v>
      </c>
      <c r="I1896" s="6" t="n">
        <f aca="false">(B1896-B1895)/((A1896-A1895)/1000)</f>
        <v>-0.750183150183176</v>
      </c>
      <c r="J1896" s="6" t="n">
        <f aca="false">IF(OR(B1896&lt;Rules!$B$2,B1896&gt;Rules!$B$3,ABS(I1896)&gt;Rules!$B$4,OR(B1897&lt;Rules!$B$2,B1897&gt;Rules!$B$3,ABS(I1897)&gt;Rules!$B$4)),1,0)</f>
        <v>0</v>
      </c>
      <c r="K1896" s="6" t="str">
        <f aca="false">IF(F1896=1,COUNTIF($F$2:F1896,1),"")</f>
        <v/>
      </c>
    </row>
    <row r="1897" customFormat="false" ht="15" hidden="false" customHeight="false" outlineLevel="0" collapsed="false">
      <c r="A1897" s="6" t="n">
        <v>14995.6805</v>
      </c>
      <c r="B1897" s="6" t="n">
        <v>1.75311355311355</v>
      </c>
      <c r="C1897" s="6" t="n">
        <v>81</v>
      </c>
      <c r="D1897" s="6" t="n">
        <v>-1</v>
      </c>
      <c r="E1897" s="6" t="n">
        <v>1.75164835164835</v>
      </c>
      <c r="F1897" s="6" t="n">
        <v>0</v>
      </c>
      <c r="G1897" s="6" t="n">
        <v>0</v>
      </c>
      <c r="H1897" s="6" t="str">
        <f aca="false">IF(AND(A1897&gt;=Stimuli!$B$2,A1897&lt;=Stimuli!$C$2),Stimuli!$A$2,IF(AND(A1897&gt;=Stimuli!$B$3,A1897&lt;=Stimuli!$C$3),Stimuli!$A$3,IF(AND(A1897&gt;=Stimuli!$B$4,A1897&lt;=Stimuli!$C$4),Stimuli!$A$4,"")))</f>
        <v>01 Quiet baseline (60s)</v>
      </c>
      <c r="I1897" s="6" t="n">
        <f aca="false">(B1897-B1896)/((A1897-A1896)/1000)</f>
        <v>0.562637362637332</v>
      </c>
      <c r="J1897" s="6" t="n">
        <f aca="false">IF(OR(B1897&lt;Rules!$B$2,B1897&gt;Rules!$B$3,ABS(I1897)&gt;Rules!$B$4,OR(B1898&lt;Rules!$B$2,B1898&gt;Rules!$B$3,ABS(I1898)&gt;Rules!$B$4)),1,0)</f>
        <v>0</v>
      </c>
      <c r="K1897" s="6" t="str">
        <f aca="false">IF(F1897=1,COUNTIF($F$2:F1897,1),"")</f>
        <v/>
      </c>
    </row>
    <row r="1898" customFormat="false" ht="15" hidden="false" customHeight="false" outlineLevel="0" collapsed="false">
      <c r="A1898" s="6" t="n">
        <v>15003.493</v>
      </c>
      <c r="B1898" s="6" t="n">
        <v>1.75018315018315</v>
      </c>
      <c r="C1898" s="6" t="n">
        <v>81</v>
      </c>
      <c r="D1898" s="6" t="n">
        <v>-1</v>
      </c>
      <c r="E1898" s="6" t="n">
        <v>1.75164835164835</v>
      </c>
      <c r="F1898" s="6" t="n">
        <v>0</v>
      </c>
      <c r="G1898" s="6" t="n">
        <v>0</v>
      </c>
      <c r="H1898" s="6" t="str">
        <f aca="false">IF(AND(A1898&gt;=Stimuli!$B$2,A1898&lt;=Stimuli!$C$2),Stimuli!$A$2,IF(AND(A1898&gt;=Stimuli!$B$3,A1898&lt;=Stimuli!$C$3),Stimuli!$A$3,IF(AND(A1898&gt;=Stimuli!$B$4,A1898&lt;=Stimuli!$C$4),Stimuli!$A$4,"")))</f>
        <v>01 Quiet baseline (60s)</v>
      </c>
      <c r="I1898" s="6" t="n">
        <f aca="false">(B1898-B1897)/((A1898-A1897)/1000)</f>
        <v>-0.375091575091602</v>
      </c>
      <c r="J1898" s="6" t="n">
        <f aca="false">IF(OR(B1898&lt;Rules!$B$2,B1898&gt;Rules!$B$3,ABS(I1898)&gt;Rules!$B$4,OR(B1899&lt;Rules!$B$2,B1899&gt;Rules!$B$3,ABS(I1899)&gt;Rules!$B$4)),1,0)</f>
        <v>0</v>
      </c>
      <c r="K1898" s="6" t="str">
        <f aca="false">IF(F1898=1,COUNTIF($F$2:F1898,1),"")</f>
        <v/>
      </c>
    </row>
    <row r="1899" customFormat="false" ht="15" hidden="false" customHeight="false" outlineLevel="0" collapsed="false">
      <c r="A1899" s="6" t="n">
        <v>15011.3055</v>
      </c>
      <c r="B1899" s="6" t="n">
        <v>1.75164835164835</v>
      </c>
      <c r="C1899" s="6" t="n">
        <v>81</v>
      </c>
      <c r="D1899" s="6" t="n">
        <v>-1</v>
      </c>
      <c r="E1899" s="6" t="n">
        <v>1.75164835164835</v>
      </c>
      <c r="F1899" s="6" t="n">
        <v>0</v>
      </c>
      <c r="G1899" s="6" t="n">
        <v>0</v>
      </c>
      <c r="H1899" s="6" t="str">
        <f aca="false">IF(AND(A1899&gt;=Stimuli!$B$2,A1899&lt;=Stimuli!$C$2),Stimuli!$A$2,IF(AND(A1899&gt;=Stimuli!$B$3,A1899&lt;=Stimuli!$C$3),Stimuli!$A$3,IF(AND(A1899&gt;=Stimuli!$B$4,A1899&lt;=Stimuli!$C$4),Stimuli!$A$4,"")))</f>
        <v>01 Quiet baseline (60s)</v>
      </c>
      <c r="I1899" s="6" t="n">
        <f aca="false">(B1899-B1898)/((A1899-A1898)/1000)</f>
        <v>0.18754578754573</v>
      </c>
      <c r="J1899" s="6" t="n">
        <f aca="false">IF(OR(B1899&lt;Rules!$B$2,B1899&gt;Rules!$B$3,ABS(I1899)&gt;Rules!$B$4,OR(B1900&lt;Rules!$B$2,B1900&gt;Rules!$B$3,ABS(I1900)&gt;Rules!$B$4)),1,0)</f>
        <v>0</v>
      </c>
      <c r="K1899" s="6" t="str">
        <f aca="false">IF(F1899=1,COUNTIF($F$2:F1899,1),"")</f>
        <v/>
      </c>
    </row>
    <row r="1900" customFormat="false" ht="15" hidden="false" customHeight="false" outlineLevel="0" collapsed="false">
      <c r="A1900" s="6" t="n">
        <v>15019.118</v>
      </c>
      <c r="B1900" s="6" t="n">
        <v>1.75164835164835</v>
      </c>
      <c r="C1900" s="6" t="n">
        <v>81</v>
      </c>
      <c r="D1900" s="6" t="n">
        <v>-1</v>
      </c>
      <c r="E1900" s="6" t="n">
        <v>1.75164835164835</v>
      </c>
      <c r="F1900" s="6" t="n">
        <v>0</v>
      </c>
      <c r="G1900" s="6" t="n">
        <v>0</v>
      </c>
      <c r="H1900" s="6" t="str">
        <f aca="false">IF(AND(A1900&gt;=Stimuli!$B$2,A1900&lt;=Stimuli!$C$2),Stimuli!$A$2,IF(AND(A1900&gt;=Stimuli!$B$3,A1900&lt;=Stimuli!$C$3),Stimuli!$A$3,IF(AND(A1900&gt;=Stimuli!$B$4,A1900&lt;=Stimuli!$C$4),Stimuli!$A$4,"")))</f>
        <v>01 Quiet baseline (60s)</v>
      </c>
      <c r="I1900" s="6" t="n">
        <f aca="false">(B1900-B1899)/((A1900-A1899)/1000)</f>
        <v>0</v>
      </c>
      <c r="J1900" s="6" t="n">
        <f aca="false">IF(OR(B1900&lt;Rules!$B$2,B1900&gt;Rules!$B$3,ABS(I1900)&gt;Rules!$B$4,OR(B1901&lt;Rules!$B$2,B1901&gt;Rules!$B$3,ABS(I1901)&gt;Rules!$B$4)),1,0)</f>
        <v>0</v>
      </c>
      <c r="K1900" s="6" t="str">
        <f aca="false">IF(F1900=1,COUNTIF($F$2:F1900,1),"")</f>
        <v/>
      </c>
    </row>
    <row r="1901" customFormat="false" ht="15" hidden="false" customHeight="false" outlineLevel="0" collapsed="false">
      <c r="A1901" s="6" t="n">
        <v>15026.9305</v>
      </c>
      <c r="B1901" s="6" t="n">
        <v>1.75018315018315</v>
      </c>
      <c r="C1901" s="6" t="n">
        <v>81</v>
      </c>
      <c r="D1901" s="6" t="n">
        <v>-1</v>
      </c>
      <c r="E1901" s="6" t="n">
        <v>1.75164835164835</v>
      </c>
      <c r="F1901" s="6" t="n">
        <v>0</v>
      </c>
      <c r="G1901" s="6" t="n">
        <v>0</v>
      </c>
      <c r="H1901" s="6" t="str">
        <f aca="false">IF(AND(A1901&gt;=Stimuli!$B$2,A1901&lt;=Stimuli!$C$2),Stimuli!$A$2,IF(AND(A1901&gt;=Stimuli!$B$3,A1901&lt;=Stimuli!$C$3),Stimuli!$A$3,IF(AND(A1901&gt;=Stimuli!$B$4,A1901&lt;=Stimuli!$C$4),Stimuli!$A$4,"")))</f>
        <v>01 Quiet baseline (60s)</v>
      </c>
      <c r="I1901" s="6" t="n">
        <f aca="false">(B1901-B1900)/((A1901-A1900)/1000)</f>
        <v>-0.18754578754573</v>
      </c>
      <c r="J1901" s="6" t="n">
        <f aca="false">IF(OR(B1901&lt;Rules!$B$2,B1901&gt;Rules!$B$3,ABS(I1901)&gt;Rules!$B$4,OR(B1902&lt;Rules!$B$2,B1902&gt;Rules!$B$3,ABS(I1902)&gt;Rules!$B$4)),1,0)</f>
        <v>0</v>
      </c>
      <c r="K1901" s="6" t="str">
        <f aca="false">IF(F1901=1,COUNTIF($F$2:F1901,1),"")</f>
        <v/>
      </c>
    </row>
    <row r="1902" customFormat="false" ht="15" hidden="false" customHeight="false" outlineLevel="0" collapsed="false">
      <c r="A1902" s="6" t="n">
        <v>15034.743</v>
      </c>
      <c r="B1902" s="6" t="n">
        <v>1.75311355311355</v>
      </c>
      <c r="C1902" s="6" t="n">
        <v>81</v>
      </c>
      <c r="D1902" s="6" t="n">
        <v>-1</v>
      </c>
      <c r="E1902" s="6" t="n">
        <v>1.75018315018315</v>
      </c>
      <c r="F1902" s="6" t="n">
        <v>0</v>
      </c>
      <c r="G1902" s="6" t="n">
        <v>0</v>
      </c>
      <c r="H1902" s="6" t="str">
        <f aca="false">IF(AND(A1902&gt;=Stimuli!$B$2,A1902&lt;=Stimuli!$C$2),Stimuli!$A$2,IF(AND(A1902&gt;=Stimuli!$B$3,A1902&lt;=Stimuli!$C$3),Stimuli!$A$3,IF(AND(A1902&gt;=Stimuli!$B$4,A1902&lt;=Stimuli!$C$4),Stimuli!$A$4,"")))</f>
        <v>01 Quiet baseline (60s)</v>
      </c>
      <c r="I1902" s="6" t="n">
        <f aca="false">(B1902-B1901)/((A1902-A1901)/1000)</f>
        <v>0.375091575091602</v>
      </c>
      <c r="J1902" s="6" t="n">
        <f aca="false">IF(OR(B1902&lt;Rules!$B$2,B1902&gt;Rules!$B$3,ABS(I1902)&gt;Rules!$B$4,OR(B1903&lt;Rules!$B$2,B1903&gt;Rules!$B$3,ABS(I1903)&gt;Rules!$B$4)),1,0)</f>
        <v>0</v>
      </c>
      <c r="K1902" s="6" t="str">
        <f aca="false">IF(F1902=1,COUNTIF($F$2:F1902,1),"")</f>
        <v/>
      </c>
    </row>
    <row r="1903" customFormat="false" ht="15" hidden="false" customHeight="false" outlineLevel="0" collapsed="false">
      <c r="A1903" s="6" t="n">
        <v>15042.5555</v>
      </c>
      <c r="B1903" s="6" t="n">
        <v>1.74871794871795</v>
      </c>
      <c r="C1903" s="6" t="n">
        <v>81</v>
      </c>
      <c r="D1903" s="6" t="n">
        <v>-1</v>
      </c>
      <c r="E1903" s="6" t="n">
        <v>1.75018315018315</v>
      </c>
      <c r="F1903" s="6" t="n">
        <v>0</v>
      </c>
      <c r="G1903" s="6" t="n">
        <v>0</v>
      </c>
      <c r="H1903" s="6" t="str">
        <f aca="false">IF(AND(A1903&gt;=Stimuli!$B$2,A1903&lt;=Stimuli!$C$2),Stimuli!$A$2,IF(AND(A1903&gt;=Stimuli!$B$3,A1903&lt;=Stimuli!$C$3),Stimuli!$A$3,IF(AND(A1903&gt;=Stimuli!$B$4,A1903&lt;=Stimuli!$C$4),Stimuli!$A$4,"")))</f>
        <v>01 Quiet baseline (60s)</v>
      </c>
      <c r="I1903" s="6" t="n">
        <f aca="false">(B1903-B1902)/((A1903-A1902)/1000)</f>
        <v>-0.562637362637332</v>
      </c>
      <c r="J1903" s="6" t="n">
        <f aca="false">IF(OR(B1903&lt;Rules!$B$2,B1903&gt;Rules!$B$3,ABS(I1903)&gt;Rules!$B$4,OR(B1904&lt;Rules!$B$2,B1904&gt;Rules!$B$3,ABS(I1904)&gt;Rules!$B$4)),1,0)</f>
        <v>0</v>
      </c>
      <c r="K1903" s="6" t="str">
        <f aca="false">IF(F1903=1,COUNTIF($F$2:F1903,1),"")</f>
        <v/>
      </c>
    </row>
    <row r="1904" customFormat="false" ht="15" hidden="false" customHeight="false" outlineLevel="0" collapsed="false">
      <c r="A1904" s="6" t="n">
        <v>15050.368</v>
      </c>
      <c r="B1904" s="6" t="n">
        <v>1.75311355311355</v>
      </c>
      <c r="C1904" s="6" t="n">
        <v>81</v>
      </c>
      <c r="D1904" s="6" t="n">
        <v>-1</v>
      </c>
      <c r="E1904" s="6" t="n">
        <v>1.75018315018315</v>
      </c>
      <c r="F1904" s="6" t="n">
        <v>0</v>
      </c>
      <c r="G1904" s="6" t="n">
        <v>0</v>
      </c>
      <c r="H1904" s="6" t="str">
        <f aca="false">IF(AND(A1904&gt;=Stimuli!$B$2,A1904&lt;=Stimuli!$C$2),Stimuli!$A$2,IF(AND(A1904&gt;=Stimuli!$B$3,A1904&lt;=Stimuli!$C$3),Stimuli!$A$3,IF(AND(A1904&gt;=Stimuli!$B$4,A1904&lt;=Stimuli!$C$4),Stimuli!$A$4,"")))</f>
        <v>01 Quiet baseline (60s)</v>
      </c>
      <c r="I1904" s="6" t="n">
        <f aca="false">(B1904-B1903)/((A1904-A1903)/1000)</f>
        <v>0.562637362637332</v>
      </c>
      <c r="J1904" s="6" t="n">
        <f aca="false">IF(OR(B1904&lt;Rules!$B$2,B1904&gt;Rules!$B$3,ABS(I1904)&gt;Rules!$B$4,OR(B1905&lt;Rules!$B$2,B1905&gt;Rules!$B$3,ABS(I1905)&gt;Rules!$B$4)),1,0)</f>
        <v>0</v>
      </c>
      <c r="K1904" s="6" t="str">
        <f aca="false">IF(F1904=1,COUNTIF($F$2:F1904,1),"")</f>
        <v/>
      </c>
    </row>
    <row r="1905" customFormat="false" ht="15" hidden="false" customHeight="false" outlineLevel="0" collapsed="false">
      <c r="A1905" s="6" t="n">
        <v>15058.1805</v>
      </c>
      <c r="B1905" s="6" t="n">
        <v>1.74725274725275</v>
      </c>
      <c r="C1905" s="6" t="n">
        <v>81</v>
      </c>
      <c r="D1905" s="6" t="n">
        <v>-1</v>
      </c>
      <c r="E1905" s="6" t="n">
        <v>1.75018315018315</v>
      </c>
      <c r="F1905" s="6" t="n">
        <v>0</v>
      </c>
      <c r="G1905" s="6" t="n">
        <v>0</v>
      </c>
      <c r="H1905" s="6" t="str">
        <f aca="false">IF(AND(A1905&gt;=Stimuli!$B$2,A1905&lt;=Stimuli!$C$2),Stimuli!$A$2,IF(AND(A1905&gt;=Stimuli!$B$3,A1905&lt;=Stimuli!$C$3),Stimuli!$A$3,IF(AND(A1905&gt;=Stimuli!$B$4,A1905&lt;=Stimuli!$C$4),Stimuli!$A$4,"")))</f>
        <v>01 Quiet baseline (60s)</v>
      </c>
      <c r="I1905" s="6" t="n">
        <f aca="false">(B1905-B1904)/((A1905-A1904)/1000)</f>
        <v>-0.750183150183062</v>
      </c>
      <c r="J1905" s="6" t="n">
        <f aca="false">IF(OR(B1905&lt;Rules!$B$2,B1905&gt;Rules!$B$3,ABS(I1905)&gt;Rules!$B$4,OR(B1906&lt;Rules!$B$2,B1906&gt;Rules!$B$3,ABS(I1906)&gt;Rules!$B$4)),1,0)</f>
        <v>0</v>
      </c>
      <c r="K1905" s="6" t="str">
        <f aca="false">IF(F1905=1,COUNTIF($F$2:F1905,1),"")</f>
        <v/>
      </c>
    </row>
    <row r="1906" customFormat="false" ht="15" hidden="false" customHeight="false" outlineLevel="0" collapsed="false">
      <c r="A1906" s="6" t="n">
        <v>15065.993</v>
      </c>
      <c r="B1906" s="6" t="n">
        <v>1.75311355311355</v>
      </c>
      <c r="C1906" s="6" t="n">
        <v>81</v>
      </c>
      <c r="D1906" s="6" t="n">
        <v>-1</v>
      </c>
      <c r="E1906" s="6" t="n">
        <v>1.75018315018315</v>
      </c>
      <c r="F1906" s="6" t="n">
        <v>0</v>
      </c>
      <c r="G1906" s="6" t="n">
        <v>0</v>
      </c>
      <c r="H1906" s="6" t="str">
        <f aca="false">IF(AND(A1906&gt;=Stimuli!$B$2,A1906&lt;=Stimuli!$C$2),Stimuli!$A$2,IF(AND(A1906&gt;=Stimuli!$B$3,A1906&lt;=Stimuli!$C$3),Stimuli!$A$3,IF(AND(A1906&gt;=Stimuli!$B$4,A1906&lt;=Stimuli!$C$4),Stimuli!$A$4,"")))</f>
        <v>01 Quiet baseline (60s)</v>
      </c>
      <c r="I1906" s="6" t="n">
        <f aca="false">(B1906-B1905)/((A1906-A1905)/1000)</f>
        <v>0.750183150183062</v>
      </c>
      <c r="J1906" s="6" t="n">
        <f aca="false">IF(OR(B1906&lt;Rules!$B$2,B1906&gt;Rules!$B$3,ABS(I1906)&gt;Rules!$B$4,OR(B1907&lt;Rules!$B$2,B1907&gt;Rules!$B$3,ABS(I1907)&gt;Rules!$B$4)),1,0)</f>
        <v>0</v>
      </c>
      <c r="K1906" s="6" t="str">
        <f aca="false">IF(F1906=1,COUNTIF($F$2:F1906,1),"")</f>
        <v/>
      </c>
    </row>
    <row r="1907" customFormat="false" ht="15" hidden="false" customHeight="false" outlineLevel="0" collapsed="false">
      <c r="A1907" s="6" t="n">
        <v>15073.8055</v>
      </c>
      <c r="B1907" s="6" t="n">
        <v>1.74725274725275</v>
      </c>
      <c r="C1907" s="6" t="n">
        <v>81</v>
      </c>
      <c r="D1907" s="6" t="n">
        <v>-1</v>
      </c>
      <c r="E1907" s="6" t="n">
        <v>1.75018315018315</v>
      </c>
      <c r="F1907" s="6" t="n">
        <v>0</v>
      </c>
      <c r="G1907" s="6" t="n">
        <v>0</v>
      </c>
      <c r="H1907" s="6" t="str">
        <f aca="false">IF(AND(A1907&gt;=Stimuli!$B$2,A1907&lt;=Stimuli!$C$2),Stimuli!$A$2,IF(AND(A1907&gt;=Stimuli!$B$3,A1907&lt;=Stimuli!$C$3),Stimuli!$A$3,IF(AND(A1907&gt;=Stimuli!$B$4,A1907&lt;=Stimuli!$C$4),Stimuli!$A$4,"")))</f>
        <v>01 Quiet baseline (60s)</v>
      </c>
      <c r="I1907" s="6" t="n">
        <f aca="false">(B1907-B1906)/((A1907-A1906)/1000)</f>
        <v>-0.750183150183062</v>
      </c>
      <c r="J1907" s="6" t="n">
        <f aca="false">IF(OR(B1907&lt;Rules!$B$2,B1907&gt;Rules!$B$3,ABS(I1907)&gt;Rules!$B$4,OR(B1908&lt;Rules!$B$2,B1908&gt;Rules!$B$3,ABS(I1908)&gt;Rules!$B$4)),1,0)</f>
        <v>0</v>
      </c>
      <c r="K1907" s="6" t="str">
        <f aca="false">IF(F1907=1,COUNTIF($F$2:F1907,1),"")</f>
        <v/>
      </c>
    </row>
    <row r="1908" customFormat="false" ht="15" hidden="false" customHeight="false" outlineLevel="0" collapsed="false">
      <c r="A1908" s="6" t="n">
        <v>15081.618</v>
      </c>
      <c r="B1908" s="6" t="n">
        <v>1.75311355311355</v>
      </c>
      <c r="C1908" s="6" t="n">
        <v>81</v>
      </c>
      <c r="D1908" s="6" t="n">
        <v>-1</v>
      </c>
      <c r="E1908" s="6" t="n">
        <v>1.75018315018315</v>
      </c>
      <c r="F1908" s="6" t="n">
        <v>0</v>
      </c>
      <c r="G1908" s="6" t="n">
        <v>0</v>
      </c>
      <c r="H1908" s="6" t="str">
        <f aca="false">IF(AND(A1908&gt;=Stimuli!$B$2,A1908&lt;=Stimuli!$C$2),Stimuli!$A$2,IF(AND(A1908&gt;=Stimuli!$B$3,A1908&lt;=Stimuli!$C$3),Stimuli!$A$3,IF(AND(A1908&gt;=Stimuli!$B$4,A1908&lt;=Stimuli!$C$4),Stimuli!$A$4,"")))</f>
        <v>01 Quiet baseline (60s)</v>
      </c>
      <c r="I1908" s="6" t="n">
        <f aca="false">(B1908-B1907)/((A1908-A1907)/1000)</f>
        <v>0.750183150183062</v>
      </c>
      <c r="J1908" s="6" t="n">
        <f aca="false">IF(OR(B1908&lt;Rules!$B$2,B1908&gt;Rules!$B$3,ABS(I1908)&gt;Rules!$B$4,OR(B1909&lt;Rules!$B$2,B1909&gt;Rules!$B$3,ABS(I1909)&gt;Rules!$B$4)),1,0)</f>
        <v>0</v>
      </c>
      <c r="K1908" s="6" t="str">
        <f aca="false">IF(F1908=1,COUNTIF($F$2:F1908,1),"")</f>
        <v/>
      </c>
    </row>
    <row r="1909" customFormat="false" ht="15" hidden="false" customHeight="false" outlineLevel="0" collapsed="false">
      <c r="A1909" s="6" t="n">
        <v>15089.4305</v>
      </c>
      <c r="B1909" s="6" t="n">
        <v>1.74725274725275</v>
      </c>
      <c r="C1909" s="6" t="n">
        <v>81</v>
      </c>
      <c r="D1909" s="6" t="n">
        <v>-1</v>
      </c>
      <c r="E1909" s="6" t="n">
        <v>1.74871794871795</v>
      </c>
      <c r="F1909" s="6" t="n">
        <v>0</v>
      </c>
      <c r="G1909" s="6" t="n">
        <v>0</v>
      </c>
      <c r="H1909" s="6" t="str">
        <f aca="false">IF(AND(A1909&gt;=Stimuli!$B$2,A1909&lt;=Stimuli!$C$2),Stimuli!$A$2,IF(AND(A1909&gt;=Stimuli!$B$3,A1909&lt;=Stimuli!$C$3),Stimuli!$A$3,IF(AND(A1909&gt;=Stimuli!$B$4,A1909&lt;=Stimuli!$C$4),Stimuli!$A$4,"")))</f>
        <v>01 Quiet baseline (60s)</v>
      </c>
      <c r="I1909" s="6" t="n">
        <f aca="false">(B1909-B1908)/((A1909-A1908)/1000)</f>
        <v>-0.750183150183062</v>
      </c>
      <c r="J1909" s="6" t="n">
        <f aca="false">IF(OR(B1909&lt;Rules!$B$2,B1909&gt;Rules!$B$3,ABS(I1909)&gt;Rules!$B$4,OR(B1910&lt;Rules!$B$2,B1910&gt;Rules!$B$3,ABS(I1910)&gt;Rules!$B$4)),1,0)</f>
        <v>0</v>
      </c>
      <c r="K1909" s="6" t="str">
        <f aca="false">IF(F1909=1,COUNTIF($F$2:F1909,1),"")</f>
        <v/>
      </c>
    </row>
    <row r="1910" customFormat="false" ht="15" hidden="false" customHeight="false" outlineLevel="0" collapsed="false">
      <c r="A1910" s="6" t="n">
        <v>15097.243</v>
      </c>
      <c r="B1910" s="6" t="n">
        <v>1.75164835164835</v>
      </c>
      <c r="C1910" s="6" t="n">
        <v>81</v>
      </c>
      <c r="D1910" s="6" t="n">
        <v>-1</v>
      </c>
      <c r="E1910" s="6" t="n">
        <v>1.74871794871795</v>
      </c>
      <c r="F1910" s="6" t="n">
        <v>0</v>
      </c>
      <c r="G1910" s="6" t="n">
        <v>0</v>
      </c>
      <c r="H1910" s="6" t="str">
        <f aca="false">IF(AND(A1910&gt;=Stimuli!$B$2,A1910&lt;=Stimuli!$C$2),Stimuli!$A$2,IF(AND(A1910&gt;=Stimuli!$B$3,A1910&lt;=Stimuli!$C$3),Stimuli!$A$3,IF(AND(A1910&gt;=Stimuli!$B$4,A1910&lt;=Stimuli!$C$4),Stimuli!$A$4,"")))</f>
        <v>01 Quiet baseline (60s)</v>
      </c>
      <c r="I1910" s="6" t="n">
        <f aca="false">(B1910-B1909)/((A1910-A1909)/1000)</f>
        <v>0.56263736263719</v>
      </c>
      <c r="J1910" s="6" t="n">
        <f aca="false">IF(OR(B1910&lt;Rules!$B$2,B1910&gt;Rules!$B$3,ABS(I1910)&gt;Rules!$B$4,OR(B1911&lt;Rules!$B$2,B1911&gt;Rules!$B$3,ABS(I1911)&gt;Rules!$B$4)),1,0)</f>
        <v>0</v>
      </c>
      <c r="K1910" s="6" t="str">
        <f aca="false">IF(F1910=1,COUNTIF($F$2:F1910,1),"")</f>
        <v/>
      </c>
    </row>
    <row r="1911" customFormat="false" ht="15" hidden="false" customHeight="false" outlineLevel="0" collapsed="false">
      <c r="A1911" s="6" t="n">
        <v>15105.0555</v>
      </c>
      <c r="B1911" s="6" t="n">
        <v>1.74725274725275</v>
      </c>
      <c r="C1911" s="6" t="n">
        <v>81</v>
      </c>
      <c r="D1911" s="6" t="n">
        <v>-1</v>
      </c>
      <c r="E1911" s="6" t="n">
        <v>1.74871794871795</v>
      </c>
      <c r="F1911" s="6" t="n">
        <v>0</v>
      </c>
      <c r="G1911" s="6" t="n">
        <v>0</v>
      </c>
      <c r="H1911" s="6" t="str">
        <f aca="false">IF(AND(A1911&gt;=Stimuli!$B$2,A1911&lt;=Stimuli!$C$2),Stimuli!$A$2,IF(AND(A1911&gt;=Stimuli!$B$3,A1911&lt;=Stimuli!$C$3),Stimuli!$A$3,IF(AND(A1911&gt;=Stimuli!$B$4,A1911&lt;=Stimuli!$C$4),Stimuli!$A$4,"")))</f>
        <v>01 Quiet baseline (60s)</v>
      </c>
      <c r="I1911" s="6" t="n">
        <f aca="false">(B1911-B1910)/((A1911-A1910)/1000)</f>
        <v>-0.56263736263719</v>
      </c>
      <c r="J1911" s="6" t="n">
        <f aca="false">IF(OR(B1911&lt;Rules!$B$2,B1911&gt;Rules!$B$3,ABS(I1911)&gt;Rules!$B$4,OR(B1912&lt;Rules!$B$2,B1912&gt;Rules!$B$3,ABS(I1912)&gt;Rules!$B$4)),1,0)</f>
        <v>0</v>
      </c>
      <c r="K1911" s="6" t="str">
        <f aca="false">IF(F1911=1,COUNTIF($F$2:F1911,1),"")</f>
        <v/>
      </c>
    </row>
    <row r="1912" customFormat="false" ht="15" hidden="false" customHeight="false" outlineLevel="0" collapsed="false">
      <c r="A1912" s="6" t="n">
        <v>15112.868</v>
      </c>
      <c r="B1912" s="6" t="n">
        <v>1.75018315018315</v>
      </c>
      <c r="C1912" s="6" t="n">
        <v>81</v>
      </c>
      <c r="D1912" s="6" t="n">
        <v>-1</v>
      </c>
      <c r="E1912" s="6" t="n">
        <v>1.74871794871795</v>
      </c>
      <c r="F1912" s="6" t="n">
        <v>0</v>
      </c>
      <c r="G1912" s="6" t="n">
        <v>0</v>
      </c>
      <c r="H1912" s="6" t="str">
        <f aca="false">IF(AND(A1912&gt;=Stimuli!$B$2,A1912&lt;=Stimuli!$C$2),Stimuli!$A$2,IF(AND(A1912&gt;=Stimuli!$B$3,A1912&lt;=Stimuli!$C$3),Stimuli!$A$3,IF(AND(A1912&gt;=Stimuli!$B$4,A1912&lt;=Stimuli!$C$4),Stimuli!$A$4,"")))</f>
        <v>01 Quiet baseline (60s)</v>
      </c>
      <c r="I1912" s="6" t="n">
        <f aca="false">(B1912-B1911)/((A1912-A1911)/1000)</f>
        <v>0.37509157509146</v>
      </c>
      <c r="J1912" s="6" t="n">
        <f aca="false">IF(OR(B1912&lt;Rules!$B$2,B1912&gt;Rules!$B$3,ABS(I1912)&gt;Rules!$B$4,OR(B1913&lt;Rules!$B$2,B1913&gt;Rules!$B$3,ABS(I1913)&gt;Rules!$B$4)),1,0)</f>
        <v>0</v>
      </c>
      <c r="K1912" s="6" t="str">
        <f aca="false">IF(F1912=1,COUNTIF($F$2:F1912,1),"")</f>
        <v/>
      </c>
    </row>
    <row r="1913" customFormat="false" ht="15" hidden="false" customHeight="false" outlineLevel="0" collapsed="false">
      <c r="A1913" s="6" t="n">
        <v>15120.6805</v>
      </c>
      <c r="B1913" s="6" t="n">
        <v>1.74725274725275</v>
      </c>
      <c r="C1913" s="6" t="n">
        <v>81</v>
      </c>
      <c r="D1913" s="6" t="n">
        <v>-1</v>
      </c>
      <c r="E1913" s="6" t="n">
        <v>1.74871794871795</v>
      </c>
      <c r="F1913" s="6" t="n">
        <v>0</v>
      </c>
      <c r="G1913" s="6" t="n">
        <v>0</v>
      </c>
      <c r="H1913" s="6" t="str">
        <f aca="false">IF(AND(A1913&gt;=Stimuli!$B$2,A1913&lt;=Stimuli!$C$2),Stimuli!$A$2,IF(AND(A1913&gt;=Stimuli!$B$3,A1913&lt;=Stimuli!$C$3),Stimuli!$A$3,IF(AND(A1913&gt;=Stimuli!$B$4,A1913&lt;=Stimuli!$C$4),Stimuli!$A$4,"")))</f>
        <v>01 Quiet baseline (60s)</v>
      </c>
      <c r="I1913" s="6" t="n">
        <f aca="false">(B1913-B1912)/((A1913-A1912)/1000)</f>
        <v>-0.37509157509146</v>
      </c>
      <c r="J1913" s="6" t="n">
        <f aca="false">IF(OR(B1913&lt;Rules!$B$2,B1913&gt;Rules!$B$3,ABS(I1913)&gt;Rules!$B$4,OR(B1914&lt;Rules!$B$2,B1914&gt;Rules!$B$3,ABS(I1914)&gt;Rules!$B$4)),1,0)</f>
        <v>0</v>
      </c>
      <c r="K1913" s="6" t="str">
        <f aca="false">IF(F1913=1,COUNTIF($F$2:F1913,1),"")</f>
        <v/>
      </c>
    </row>
    <row r="1914" customFormat="false" ht="15" hidden="false" customHeight="false" outlineLevel="0" collapsed="false">
      <c r="A1914" s="6" t="n">
        <v>15128.493</v>
      </c>
      <c r="B1914" s="6" t="n">
        <v>1.74871794871795</v>
      </c>
      <c r="C1914" s="6" t="n">
        <v>81</v>
      </c>
      <c r="D1914" s="6" t="n">
        <v>-1</v>
      </c>
      <c r="E1914" s="6" t="n">
        <v>1.74871794871795</v>
      </c>
      <c r="F1914" s="6" t="n">
        <v>0</v>
      </c>
      <c r="G1914" s="6" t="n">
        <v>0</v>
      </c>
      <c r="H1914" s="6" t="str">
        <f aca="false">IF(AND(A1914&gt;=Stimuli!$B$2,A1914&lt;=Stimuli!$C$2),Stimuli!$A$2,IF(AND(A1914&gt;=Stimuli!$B$3,A1914&lt;=Stimuli!$C$3),Stimuli!$A$3,IF(AND(A1914&gt;=Stimuli!$B$4,A1914&lt;=Stimuli!$C$4),Stimuli!$A$4,"")))</f>
        <v>01 Quiet baseline (60s)</v>
      </c>
      <c r="I1914" s="6" t="n">
        <f aca="false">(B1914-B1913)/((A1914-A1913)/1000)</f>
        <v>0.18754578754573</v>
      </c>
      <c r="J1914" s="6" t="n">
        <f aca="false">IF(OR(B1914&lt;Rules!$B$2,B1914&gt;Rules!$B$3,ABS(I1914)&gt;Rules!$B$4,OR(B1915&lt;Rules!$B$2,B1915&gt;Rules!$B$3,ABS(I1915)&gt;Rules!$B$4)),1,0)</f>
        <v>0</v>
      </c>
      <c r="K1914" s="6" t="str">
        <f aca="false">IF(F1914=1,COUNTIF($F$2:F1914,1),"")</f>
        <v/>
      </c>
    </row>
    <row r="1915" customFormat="false" ht="15" hidden="false" customHeight="false" outlineLevel="0" collapsed="false">
      <c r="A1915" s="6" t="n">
        <v>15136.3055</v>
      </c>
      <c r="B1915" s="6" t="n">
        <v>1.74871794871795</v>
      </c>
      <c r="C1915" s="6" t="n">
        <v>81</v>
      </c>
      <c r="D1915" s="6" t="n">
        <v>-1</v>
      </c>
      <c r="E1915" s="6" t="n">
        <v>1.74871794871795</v>
      </c>
      <c r="F1915" s="6" t="n">
        <v>0</v>
      </c>
      <c r="G1915" s="6" t="n">
        <v>0</v>
      </c>
      <c r="H1915" s="6" t="str">
        <f aca="false">IF(AND(A1915&gt;=Stimuli!$B$2,A1915&lt;=Stimuli!$C$2),Stimuli!$A$2,IF(AND(A1915&gt;=Stimuli!$B$3,A1915&lt;=Stimuli!$C$3),Stimuli!$A$3,IF(AND(A1915&gt;=Stimuli!$B$4,A1915&lt;=Stimuli!$C$4),Stimuli!$A$4,"")))</f>
        <v>01 Quiet baseline (60s)</v>
      </c>
      <c r="I1915" s="6" t="n">
        <f aca="false">(B1915-B1914)/((A1915-A1914)/1000)</f>
        <v>0</v>
      </c>
      <c r="J1915" s="6" t="n">
        <f aca="false">IF(OR(B1915&lt;Rules!$B$2,B1915&gt;Rules!$B$3,ABS(I1915)&gt;Rules!$B$4,OR(B1916&lt;Rules!$B$2,B1916&gt;Rules!$B$3,ABS(I1916)&gt;Rules!$B$4)),1,0)</f>
        <v>0</v>
      </c>
      <c r="K1915" s="6" t="str">
        <f aca="false">IF(F1915=1,COUNTIF($F$2:F1915,1),"")</f>
        <v/>
      </c>
    </row>
    <row r="1916" customFormat="false" ht="15" hidden="false" customHeight="false" outlineLevel="0" collapsed="false">
      <c r="A1916" s="6" t="n">
        <v>15144.118</v>
      </c>
      <c r="B1916" s="6" t="n">
        <v>1.74871794871795</v>
      </c>
      <c r="C1916" s="6" t="n">
        <v>81</v>
      </c>
      <c r="D1916" s="6" t="n">
        <v>-1</v>
      </c>
      <c r="E1916" s="6" t="n">
        <v>1.74871794871795</v>
      </c>
      <c r="F1916" s="6" t="n">
        <v>0</v>
      </c>
      <c r="G1916" s="6" t="n">
        <v>0</v>
      </c>
      <c r="H1916" s="6" t="str">
        <f aca="false">IF(AND(A1916&gt;=Stimuli!$B$2,A1916&lt;=Stimuli!$C$2),Stimuli!$A$2,IF(AND(A1916&gt;=Stimuli!$B$3,A1916&lt;=Stimuli!$C$3),Stimuli!$A$3,IF(AND(A1916&gt;=Stimuli!$B$4,A1916&lt;=Stimuli!$C$4),Stimuli!$A$4,"")))</f>
        <v>01 Quiet baseline (60s)</v>
      </c>
      <c r="I1916" s="6" t="n">
        <f aca="false">(B1916-B1915)/((A1916-A1915)/1000)</f>
        <v>0</v>
      </c>
      <c r="J1916" s="6" t="n">
        <f aca="false">IF(OR(B1916&lt;Rules!$B$2,B1916&gt;Rules!$B$3,ABS(I1916)&gt;Rules!$B$4,OR(B1917&lt;Rules!$B$2,B1917&gt;Rules!$B$3,ABS(I1917)&gt;Rules!$B$4)),1,0)</f>
        <v>0</v>
      </c>
      <c r="K1916" s="6" t="str">
        <f aca="false">IF(F1916=1,COUNTIF($F$2:F1916,1),"")</f>
        <v/>
      </c>
    </row>
    <row r="1917" customFormat="false" ht="15" hidden="false" customHeight="false" outlineLevel="0" collapsed="false">
      <c r="A1917" s="6" t="n">
        <v>15151.9305</v>
      </c>
      <c r="B1917" s="6" t="n">
        <v>1.74871794871795</v>
      </c>
      <c r="C1917" s="6" t="n">
        <v>81</v>
      </c>
      <c r="D1917" s="6" t="n">
        <v>-1</v>
      </c>
      <c r="E1917" s="6" t="n">
        <v>1.74871794871795</v>
      </c>
      <c r="F1917" s="6" t="n">
        <v>0</v>
      </c>
      <c r="G1917" s="6" t="n">
        <v>0</v>
      </c>
      <c r="H1917" s="6" t="str">
        <f aca="false">IF(AND(A1917&gt;=Stimuli!$B$2,A1917&lt;=Stimuli!$C$2),Stimuli!$A$2,IF(AND(A1917&gt;=Stimuli!$B$3,A1917&lt;=Stimuli!$C$3),Stimuli!$A$3,IF(AND(A1917&gt;=Stimuli!$B$4,A1917&lt;=Stimuli!$C$4),Stimuli!$A$4,"")))</f>
        <v>01 Quiet baseline (60s)</v>
      </c>
      <c r="I1917" s="6" t="n">
        <f aca="false">(B1917-B1916)/((A1917-A1916)/1000)</f>
        <v>0</v>
      </c>
      <c r="J1917" s="6" t="n">
        <f aca="false">IF(OR(B1917&lt;Rules!$B$2,B1917&gt;Rules!$B$3,ABS(I1917)&gt;Rules!$B$4,OR(B1918&lt;Rules!$B$2,B1918&gt;Rules!$B$3,ABS(I1918)&gt;Rules!$B$4)),1,0)</f>
        <v>0</v>
      </c>
      <c r="K1917" s="6" t="str">
        <f aca="false">IF(F1917=1,COUNTIF($F$2:F1917,1),"")</f>
        <v/>
      </c>
    </row>
    <row r="1918" customFormat="false" ht="15" hidden="false" customHeight="false" outlineLevel="0" collapsed="false">
      <c r="A1918" s="6" t="n">
        <v>15159.743</v>
      </c>
      <c r="B1918" s="6" t="n">
        <v>1.74578754578755</v>
      </c>
      <c r="C1918" s="6" t="n">
        <v>81</v>
      </c>
      <c r="D1918" s="6" t="n">
        <v>-1</v>
      </c>
      <c r="E1918" s="6" t="n">
        <v>1.74871794871795</v>
      </c>
      <c r="F1918" s="6" t="n">
        <v>0</v>
      </c>
      <c r="G1918" s="6" t="n">
        <v>0</v>
      </c>
      <c r="H1918" s="6" t="str">
        <f aca="false">IF(AND(A1918&gt;=Stimuli!$B$2,A1918&lt;=Stimuli!$C$2),Stimuli!$A$2,IF(AND(A1918&gt;=Stimuli!$B$3,A1918&lt;=Stimuli!$C$3),Stimuli!$A$3,IF(AND(A1918&gt;=Stimuli!$B$4,A1918&lt;=Stimuli!$C$4),Stimuli!$A$4,"")))</f>
        <v>01 Quiet baseline (60s)</v>
      </c>
      <c r="I1918" s="6" t="n">
        <f aca="false">(B1918-B1917)/((A1918-A1917)/1000)</f>
        <v>-0.375091575091574</v>
      </c>
      <c r="J1918" s="6" t="n">
        <f aca="false">IF(OR(B1918&lt;Rules!$B$2,B1918&gt;Rules!$B$3,ABS(I1918)&gt;Rules!$B$4,OR(B1919&lt;Rules!$B$2,B1919&gt;Rules!$B$3,ABS(I1919)&gt;Rules!$B$4)),1,0)</f>
        <v>0</v>
      </c>
      <c r="K1918" s="6" t="str">
        <f aca="false">IF(F1918=1,COUNTIF($F$2:F1918,1),"")</f>
        <v/>
      </c>
    </row>
    <row r="1919" customFormat="false" ht="15" hidden="false" customHeight="false" outlineLevel="0" collapsed="false">
      <c r="A1919" s="6" t="n">
        <v>15167.5555</v>
      </c>
      <c r="B1919" s="6" t="n">
        <v>1.75018315018315</v>
      </c>
      <c r="C1919" s="6" t="n">
        <v>87</v>
      </c>
      <c r="D1919" s="6" t="n">
        <v>687.5</v>
      </c>
      <c r="E1919" s="6" t="n">
        <v>1.74871794871795</v>
      </c>
      <c r="F1919" s="6" t="n">
        <v>0</v>
      </c>
      <c r="G1919" s="6" t="n">
        <v>0</v>
      </c>
      <c r="H1919" s="6" t="str">
        <f aca="false">IF(AND(A1919&gt;=Stimuli!$B$2,A1919&lt;=Stimuli!$C$2),Stimuli!$A$2,IF(AND(A1919&gt;=Stimuli!$B$3,A1919&lt;=Stimuli!$C$3),Stimuli!$A$3,IF(AND(A1919&gt;=Stimuli!$B$4,A1919&lt;=Stimuli!$C$4),Stimuli!$A$4,"")))</f>
        <v>01 Quiet baseline (60s)</v>
      </c>
      <c r="I1919" s="6" t="n">
        <f aca="false">(B1919-B1918)/((A1919-A1918)/1000)</f>
        <v>0.562637362637304</v>
      </c>
      <c r="J1919" s="6" t="n">
        <f aca="false">IF(OR(B1919&lt;Rules!$B$2,B1919&gt;Rules!$B$3,ABS(I1919)&gt;Rules!$B$4,OR(B1920&lt;Rules!$B$2,B1920&gt;Rules!$B$3,ABS(I1920)&gt;Rules!$B$4)),1,0)</f>
        <v>0</v>
      </c>
      <c r="K1919" s="6" t="str">
        <f aca="false">IF(F1919=1,COUNTIF($F$2:F1919,1),"")</f>
        <v/>
      </c>
    </row>
    <row r="1920" customFormat="false" ht="15" hidden="false" customHeight="false" outlineLevel="0" collapsed="false">
      <c r="A1920" s="6" t="n">
        <v>15175.368</v>
      </c>
      <c r="B1920" s="6" t="n">
        <v>1.74578754578755</v>
      </c>
      <c r="C1920" s="6" t="n">
        <v>87</v>
      </c>
      <c r="D1920" s="6" t="n">
        <v>-1</v>
      </c>
      <c r="E1920" s="6" t="n">
        <v>1.74871794871795</v>
      </c>
      <c r="F1920" s="6" t="n">
        <v>0</v>
      </c>
      <c r="G1920" s="6" t="n">
        <v>0</v>
      </c>
      <c r="H1920" s="6" t="str">
        <f aca="false">IF(AND(A1920&gt;=Stimuli!$B$2,A1920&lt;=Stimuli!$C$2),Stimuli!$A$2,IF(AND(A1920&gt;=Stimuli!$B$3,A1920&lt;=Stimuli!$C$3),Stimuli!$A$3,IF(AND(A1920&gt;=Stimuli!$B$4,A1920&lt;=Stimuli!$C$4),Stimuli!$A$4,"")))</f>
        <v>01 Quiet baseline (60s)</v>
      </c>
      <c r="I1920" s="6" t="n">
        <f aca="false">(B1920-B1919)/((A1920-A1919)/1000)</f>
        <v>-0.562637362637304</v>
      </c>
      <c r="J1920" s="6" t="n">
        <f aca="false">IF(OR(B1920&lt;Rules!$B$2,B1920&gt;Rules!$B$3,ABS(I1920)&gt;Rules!$B$4,OR(B1921&lt;Rules!$B$2,B1921&gt;Rules!$B$3,ABS(I1921)&gt;Rules!$B$4)),1,0)</f>
        <v>0</v>
      </c>
      <c r="K1920" s="6" t="str">
        <f aca="false">IF(F1920=1,COUNTIF($F$2:F1920,1),"")</f>
        <v/>
      </c>
    </row>
    <row r="1921" customFormat="false" ht="15" hidden="false" customHeight="false" outlineLevel="0" collapsed="false">
      <c r="A1921" s="6" t="n">
        <v>15183.1805</v>
      </c>
      <c r="B1921" s="6" t="n">
        <v>1.75164835164835</v>
      </c>
      <c r="C1921" s="6" t="n">
        <v>87</v>
      </c>
      <c r="D1921" s="6" t="n">
        <v>-1</v>
      </c>
      <c r="E1921" s="6" t="n">
        <v>1.74871794871795</v>
      </c>
      <c r="F1921" s="6" t="n">
        <v>0</v>
      </c>
      <c r="G1921" s="6" t="n">
        <v>0</v>
      </c>
      <c r="H1921" s="6" t="str">
        <f aca="false">IF(AND(A1921&gt;=Stimuli!$B$2,A1921&lt;=Stimuli!$C$2),Stimuli!$A$2,IF(AND(A1921&gt;=Stimuli!$B$3,A1921&lt;=Stimuli!$C$3),Stimuli!$A$3,IF(AND(A1921&gt;=Stimuli!$B$4,A1921&lt;=Stimuli!$C$4),Stimuli!$A$4,"")))</f>
        <v>01 Quiet baseline (60s)</v>
      </c>
      <c r="I1921" s="6" t="n">
        <f aca="false">(B1921-B1920)/((A1921-A1920)/1000)</f>
        <v>0.750183150183034</v>
      </c>
      <c r="J1921" s="6" t="n">
        <f aca="false">IF(OR(B1921&lt;Rules!$B$2,B1921&gt;Rules!$B$3,ABS(I1921)&gt;Rules!$B$4,OR(B1922&lt;Rules!$B$2,B1922&gt;Rules!$B$3,ABS(I1922)&gt;Rules!$B$4)),1,0)</f>
        <v>0</v>
      </c>
      <c r="K1921" s="6" t="str">
        <f aca="false">IF(F1921=1,COUNTIF($F$2:F1921,1),"")</f>
        <v/>
      </c>
    </row>
    <row r="1922" customFormat="false" ht="15" hidden="false" customHeight="false" outlineLevel="0" collapsed="false">
      <c r="A1922" s="6" t="n">
        <v>15190.993</v>
      </c>
      <c r="B1922" s="6" t="n">
        <v>1.74432234432235</v>
      </c>
      <c r="C1922" s="6" t="n">
        <v>87</v>
      </c>
      <c r="D1922" s="6" t="n">
        <v>-1</v>
      </c>
      <c r="E1922" s="6" t="n">
        <v>1.74871794871795</v>
      </c>
      <c r="F1922" s="6" t="n">
        <v>0</v>
      </c>
      <c r="G1922" s="6" t="n">
        <v>0</v>
      </c>
      <c r="H1922" s="6" t="str">
        <f aca="false">IF(AND(A1922&gt;=Stimuli!$B$2,A1922&lt;=Stimuli!$C$2),Stimuli!$A$2,IF(AND(A1922&gt;=Stimuli!$B$3,A1922&lt;=Stimuli!$C$3),Stimuli!$A$3,IF(AND(A1922&gt;=Stimuli!$B$4,A1922&lt;=Stimuli!$C$4),Stimuli!$A$4,"")))</f>
        <v>01 Quiet baseline (60s)</v>
      </c>
      <c r="I1922" s="6" t="n">
        <f aca="false">(B1922-B1921)/((A1922-A1921)/1000)</f>
        <v>-0.937728937728764</v>
      </c>
      <c r="J1922" s="6" t="n">
        <f aca="false">IF(OR(B1922&lt;Rules!$B$2,B1922&gt;Rules!$B$3,ABS(I1922)&gt;Rules!$B$4,OR(B1923&lt;Rules!$B$2,B1923&gt;Rules!$B$3,ABS(I1923)&gt;Rules!$B$4)),1,0)</f>
        <v>0</v>
      </c>
      <c r="K1922" s="6" t="str">
        <f aca="false">IF(F1922=1,COUNTIF($F$2:F1922,1),"")</f>
        <v/>
      </c>
    </row>
    <row r="1923" customFormat="false" ht="15" hidden="false" customHeight="false" outlineLevel="0" collapsed="false">
      <c r="A1923" s="6" t="n">
        <v>15198.8055</v>
      </c>
      <c r="B1923" s="6" t="n">
        <v>1.75164835164835</v>
      </c>
      <c r="C1923" s="6" t="n">
        <v>87</v>
      </c>
      <c r="D1923" s="6" t="n">
        <v>-1</v>
      </c>
      <c r="E1923" s="6" t="n">
        <v>1.74871794871795</v>
      </c>
      <c r="F1923" s="6" t="n">
        <v>0</v>
      </c>
      <c r="G1923" s="6" t="n">
        <v>0</v>
      </c>
      <c r="H1923" s="6" t="str">
        <f aca="false">IF(AND(A1923&gt;=Stimuli!$B$2,A1923&lt;=Stimuli!$C$2),Stimuli!$A$2,IF(AND(A1923&gt;=Stimuli!$B$3,A1923&lt;=Stimuli!$C$3),Stimuli!$A$3,IF(AND(A1923&gt;=Stimuli!$B$4,A1923&lt;=Stimuli!$C$4),Stimuli!$A$4,"")))</f>
        <v>01 Quiet baseline (60s)</v>
      </c>
      <c r="I1923" s="6" t="n">
        <f aca="false">(B1923-B1922)/((A1923-A1922)/1000)</f>
        <v>0.937728937728764</v>
      </c>
      <c r="J1923" s="6" t="n">
        <f aca="false">IF(OR(B1923&lt;Rules!$B$2,B1923&gt;Rules!$B$3,ABS(I1923)&gt;Rules!$B$4,OR(B1924&lt;Rules!$B$2,B1924&gt;Rules!$B$3,ABS(I1924)&gt;Rules!$B$4)),1,0)</f>
        <v>0</v>
      </c>
      <c r="K1923" s="6" t="str">
        <f aca="false">IF(F1923=1,COUNTIF($F$2:F1923,1),"")</f>
        <v/>
      </c>
    </row>
    <row r="1924" customFormat="false" ht="15" hidden="false" customHeight="false" outlineLevel="0" collapsed="false">
      <c r="A1924" s="6" t="n">
        <v>15206.618</v>
      </c>
      <c r="B1924" s="6" t="n">
        <v>1.74432234432235</v>
      </c>
      <c r="C1924" s="6" t="n">
        <v>87</v>
      </c>
      <c r="D1924" s="6" t="n">
        <v>-1</v>
      </c>
      <c r="E1924" s="6" t="n">
        <v>1.74871794871795</v>
      </c>
      <c r="F1924" s="6" t="n">
        <v>0</v>
      </c>
      <c r="G1924" s="6" t="n">
        <v>0</v>
      </c>
      <c r="H1924" s="6" t="str">
        <f aca="false">IF(AND(A1924&gt;=Stimuli!$B$2,A1924&lt;=Stimuli!$C$2),Stimuli!$A$2,IF(AND(A1924&gt;=Stimuli!$B$3,A1924&lt;=Stimuli!$C$3),Stimuli!$A$3,IF(AND(A1924&gt;=Stimuli!$B$4,A1924&lt;=Stimuli!$C$4),Stimuli!$A$4,"")))</f>
        <v>01 Quiet baseline (60s)</v>
      </c>
      <c r="I1924" s="6" t="n">
        <f aca="false">(B1924-B1923)/((A1924-A1923)/1000)</f>
        <v>-0.937728937728764</v>
      </c>
      <c r="J1924" s="6" t="n">
        <f aca="false">IF(OR(B1924&lt;Rules!$B$2,B1924&gt;Rules!$B$3,ABS(I1924)&gt;Rules!$B$4,OR(B1925&lt;Rules!$B$2,B1925&gt;Rules!$B$3,ABS(I1925)&gt;Rules!$B$4)),1,0)</f>
        <v>0</v>
      </c>
      <c r="K1924" s="6" t="str">
        <f aca="false">IF(F1924=1,COUNTIF($F$2:F1924,1),"")</f>
        <v/>
      </c>
    </row>
    <row r="1925" customFormat="false" ht="15" hidden="false" customHeight="false" outlineLevel="0" collapsed="false">
      <c r="A1925" s="6" t="n">
        <v>15214.4305</v>
      </c>
      <c r="B1925" s="6" t="n">
        <v>1.75018315018315</v>
      </c>
      <c r="C1925" s="6" t="n">
        <v>87</v>
      </c>
      <c r="D1925" s="6" t="n">
        <v>-1</v>
      </c>
      <c r="E1925" s="6" t="n">
        <v>1.74871794871795</v>
      </c>
      <c r="F1925" s="6" t="n">
        <v>0</v>
      </c>
      <c r="G1925" s="6" t="n">
        <v>0</v>
      </c>
      <c r="H1925" s="6" t="str">
        <f aca="false">IF(AND(A1925&gt;=Stimuli!$B$2,A1925&lt;=Stimuli!$C$2),Stimuli!$A$2,IF(AND(A1925&gt;=Stimuli!$B$3,A1925&lt;=Stimuli!$C$3),Stimuli!$A$3,IF(AND(A1925&gt;=Stimuli!$B$4,A1925&lt;=Stimuli!$C$4),Stimuli!$A$4,"")))</f>
        <v>01 Quiet baseline (60s)</v>
      </c>
      <c r="I1925" s="6" t="n">
        <f aca="false">(B1925-B1924)/((A1925-A1924)/1000)</f>
        <v>0.750183150183034</v>
      </c>
      <c r="J1925" s="6" t="n">
        <f aca="false">IF(OR(B1925&lt;Rules!$B$2,B1925&gt;Rules!$B$3,ABS(I1925)&gt;Rules!$B$4,OR(B1926&lt;Rules!$B$2,B1926&gt;Rules!$B$3,ABS(I1926)&gt;Rules!$B$4)),1,0)</f>
        <v>0</v>
      </c>
      <c r="K1925" s="6" t="str">
        <f aca="false">IF(F1925=1,COUNTIF($F$2:F1925,1),"")</f>
        <v/>
      </c>
    </row>
    <row r="1926" customFormat="false" ht="15" hidden="false" customHeight="false" outlineLevel="0" collapsed="false">
      <c r="A1926" s="6" t="n">
        <v>15222.243</v>
      </c>
      <c r="B1926" s="6" t="n">
        <v>1.74432234432235</v>
      </c>
      <c r="C1926" s="6" t="n">
        <v>87</v>
      </c>
      <c r="D1926" s="6" t="n">
        <v>-1</v>
      </c>
      <c r="E1926" s="6" t="n">
        <v>1.74871794871795</v>
      </c>
      <c r="F1926" s="6" t="n">
        <v>0</v>
      </c>
      <c r="G1926" s="6" t="n">
        <v>0</v>
      </c>
      <c r="H1926" s="6" t="str">
        <f aca="false">IF(AND(A1926&gt;=Stimuli!$B$2,A1926&lt;=Stimuli!$C$2),Stimuli!$A$2,IF(AND(A1926&gt;=Stimuli!$B$3,A1926&lt;=Stimuli!$C$3),Stimuli!$A$3,IF(AND(A1926&gt;=Stimuli!$B$4,A1926&lt;=Stimuli!$C$4),Stimuli!$A$4,"")))</f>
        <v>01 Quiet baseline (60s)</v>
      </c>
      <c r="I1926" s="6" t="n">
        <f aca="false">(B1926-B1925)/((A1926-A1925)/1000)</f>
        <v>-0.750183150183034</v>
      </c>
      <c r="J1926" s="6" t="n">
        <f aca="false">IF(OR(B1926&lt;Rules!$B$2,B1926&gt;Rules!$B$3,ABS(I1926)&gt;Rules!$B$4,OR(B1927&lt;Rules!$B$2,B1927&gt;Rules!$B$3,ABS(I1927)&gt;Rules!$B$4)),1,0)</f>
        <v>0</v>
      </c>
      <c r="K1926" s="6" t="str">
        <f aca="false">IF(F1926=1,COUNTIF($F$2:F1926,1),"")</f>
        <v/>
      </c>
    </row>
    <row r="1927" customFormat="false" ht="15" hidden="false" customHeight="false" outlineLevel="0" collapsed="false">
      <c r="A1927" s="6" t="n">
        <v>15230.0555</v>
      </c>
      <c r="B1927" s="6" t="n">
        <v>1.74871794871795</v>
      </c>
      <c r="C1927" s="6" t="n">
        <v>87</v>
      </c>
      <c r="D1927" s="6" t="n">
        <v>-1</v>
      </c>
      <c r="E1927" s="6" t="n">
        <v>1.74871794871795</v>
      </c>
      <c r="F1927" s="6" t="n">
        <v>0</v>
      </c>
      <c r="G1927" s="6" t="n">
        <v>0</v>
      </c>
      <c r="H1927" s="6" t="str">
        <f aca="false">IF(AND(A1927&gt;=Stimuli!$B$2,A1927&lt;=Stimuli!$C$2),Stimuli!$A$2,IF(AND(A1927&gt;=Stimuli!$B$3,A1927&lt;=Stimuli!$C$3),Stimuli!$A$3,IF(AND(A1927&gt;=Stimuli!$B$4,A1927&lt;=Stimuli!$C$4),Stimuli!$A$4,"")))</f>
        <v>01 Quiet baseline (60s)</v>
      </c>
      <c r="I1927" s="6" t="n">
        <f aca="false">(B1927-B1926)/((A1927-A1926)/1000)</f>
        <v>0.562637362637304</v>
      </c>
      <c r="J1927" s="6" t="n">
        <f aca="false">IF(OR(B1927&lt;Rules!$B$2,B1927&gt;Rules!$B$3,ABS(I1927)&gt;Rules!$B$4,OR(B1928&lt;Rules!$B$2,B1928&gt;Rules!$B$3,ABS(I1928)&gt;Rules!$B$4)),1,0)</f>
        <v>0</v>
      </c>
      <c r="K1927" s="6" t="str">
        <f aca="false">IF(F1927=1,COUNTIF($F$2:F1927,1),"")</f>
        <v/>
      </c>
    </row>
    <row r="1928" customFormat="false" ht="15" hidden="false" customHeight="false" outlineLevel="0" collapsed="false">
      <c r="A1928" s="6" t="n">
        <v>15237.868</v>
      </c>
      <c r="B1928" s="6" t="n">
        <v>1.74578754578755</v>
      </c>
      <c r="C1928" s="6" t="n">
        <v>87</v>
      </c>
      <c r="D1928" s="6" t="n">
        <v>-1</v>
      </c>
      <c r="E1928" s="6" t="n">
        <v>1.74871794871795</v>
      </c>
      <c r="F1928" s="6" t="n">
        <v>0</v>
      </c>
      <c r="G1928" s="6" t="n">
        <v>0</v>
      </c>
      <c r="H1928" s="6" t="str">
        <f aca="false">IF(AND(A1928&gt;=Stimuli!$B$2,A1928&lt;=Stimuli!$C$2),Stimuli!$A$2,IF(AND(A1928&gt;=Stimuli!$B$3,A1928&lt;=Stimuli!$C$3),Stimuli!$A$3,IF(AND(A1928&gt;=Stimuli!$B$4,A1928&lt;=Stimuli!$C$4),Stimuli!$A$4,"")))</f>
        <v>01 Quiet baseline (60s)</v>
      </c>
      <c r="I1928" s="6" t="n">
        <f aca="false">(B1928-B1927)/((A1928-A1927)/1000)</f>
        <v>-0.375091575091574</v>
      </c>
      <c r="J1928" s="6" t="n">
        <f aca="false">IF(OR(B1928&lt;Rules!$B$2,B1928&gt;Rules!$B$3,ABS(I1928)&gt;Rules!$B$4,OR(B1929&lt;Rules!$B$2,B1929&gt;Rules!$B$3,ABS(I1929)&gt;Rules!$B$4)),1,0)</f>
        <v>0</v>
      </c>
      <c r="K1928" s="6" t="str">
        <f aca="false">IF(F1928=1,COUNTIF($F$2:F1928,1),"")</f>
        <v/>
      </c>
    </row>
    <row r="1929" customFormat="false" ht="15" hidden="false" customHeight="false" outlineLevel="0" collapsed="false">
      <c r="A1929" s="6" t="n">
        <v>15245.6805</v>
      </c>
      <c r="B1929" s="6" t="n">
        <v>1.74871794871795</v>
      </c>
      <c r="C1929" s="6" t="n">
        <v>87</v>
      </c>
      <c r="D1929" s="6" t="n">
        <v>-1</v>
      </c>
      <c r="E1929" s="6" t="n">
        <v>1.74871794871795</v>
      </c>
      <c r="F1929" s="6" t="n">
        <v>0</v>
      </c>
      <c r="G1929" s="6" t="n">
        <v>0</v>
      </c>
      <c r="H1929" s="6" t="str">
        <f aca="false">IF(AND(A1929&gt;=Stimuli!$B$2,A1929&lt;=Stimuli!$C$2),Stimuli!$A$2,IF(AND(A1929&gt;=Stimuli!$B$3,A1929&lt;=Stimuli!$C$3),Stimuli!$A$3,IF(AND(A1929&gt;=Stimuli!$B$4,A1929&lt;=Stimuli!$C$4),Stimuli!$A$4,"")))</f>
        <v>01 Quiet baseline (60s)</v>
      </c>
      <c r="I1929" s="6" t="n">
        <f aca="false">(B1929-B1928)/((A1929-A1928)/1000)</f>
        <v>0.375091575091574</v>
      </c>
      <c r="J1929" s="6" t="n">
        <f aca="false">IF(OR(B1929&lt;Rules!$B$2,B1929&gt;Rules!$B$3,ABS(I1929)&gt;Rules!$B$4,OR(B1930&lt;Rules!$B$2,B1930&gt;Rules!$B$3,ABS(I1930)&gt;Rules!$B$4)),1,0)</f>
        <v>0</v>
      </c>
      <c r="K1929" s="6" t="str">
        <f aca="false">IF(F1929=1,COUNTIF($F$2:F1929,1),"")</f>
        <v/>
      </c>
    </row>
    <row r="1930" customFormat="false" ht="15" hidden="false" customHeight="false" outlineLevel="0" collapsed="false">
      <c r="A1930" s="6" t="n">
        <v>15253.493</v>
      </c>
      <c r="B1930" s="6" t="n">
        <v>1.74578754578755</v>
      </c>
      <c r="C1930" s="6" t="n">
        <v>87</v>
      </c>
      <c r="D1930" s="6" t="n">
        <v>-1</v>
      </c>
      <c r="E1930" s="6" t="n">
        <v>1.74871794871795</v>
      </c>
      <c r="F1930" s="6" t="n">
        <v>0</v>
      </c>
      <c r="G1930" s="6" t="n">
        <v>0</v>
      </c>
      <c r="H1930" s="6" t="str">
        <f aca="false">IF(AND(A1930&gt;=Stimuli!$B$2,A1930&lt;=Stimuli!$C$2),Stimuli!$A$2,IF(AND(A1930&gt;=Stimuli!$B$3,A1930&lt;=Stimuli!$C$3),Stimuli!$A$3,IF(AND(A1930&gt;=Stimuli!$B$4,A1930&lt;=Stimuli!$C$4),Stimuli!$A$4,"")))</f>
        <v>01 Quiet baseline (60s)</v>
      </c>
      <c r="I1930" s="6" t="n">
        <f aca="false">(B1930-B1929)/((A1930-A1929)/1000)</f>
        <v>-0.375091575091574</v>
      </c>
      <c r="J1930" s="6" t="n">
        <f aca="false">IF(OR(B1930&lt;Rules!$B$2,B1930&gt;Rules!$B$3,ABS(I1930)&gt;Rules!$B$4,OR(B1931&lt;Rules!$B$2,B1931&gt;Rules!$B$3,ABS(I1931)&gt;Rules!$B$4)),1,0)</f>
        <v>0</v>
      </c>
      <c r="K1930" s="6" t="str">
        <f aca="false">IF(F1930=1,COUNTIF($F$2:F1930,1),"")</f>
        <v/>
      </c>
    </row>
    <row r="1931" customFormat="false" ht="15" hidden="false" customHeight="false" outlineLevel="0" collapsed="false">
      <c r="A1931" s="6" t="n">
        <v>15261.3055</v>
      </c>
      <c r="B1931" s="6" t="n">
        <v>1.74578754578755</v>
      </c>
      <c r="C1931" s="6" t="n">
        <v>87</v>
      </c>
      <c r="D1931" s="6" t="n">
        <v>-1</v>
      </c>
      <c r="E1931" s="6" t="n">
        <v>1.74871794871795</v>
      </c>
      <c r="F1931" s="6" t="n">
        <v>0</v>
      </c>
      <c r="G1931" s="6" t="n">
        <v>0</v>
      </c>
      <c r="H1931" s="6" t="str">
        <f aca="false">IF(AND(A1931&gt;=Stimuli!$B$2,A1931&lt;=Stimuli!$C$2),Stimuli!$A$2,IF(AND(A1931&gt;=Stimuli!$B$3,A1931&lt;=Stimuli!$C$3),Stimuli!$A$3,IF(AND(A1931&gt;=Stimuli!$B$4,A1931&lt;=Stimuli!$C$4),Stimuli!$A$4,"")))</f>
        <v>01 Quiet baseline (60s)</v>
      </c>
      <c r="I1931" s="6" t="n">
        <f aca="false">(B1931-B1930)/((A1931-A1930)/1000)</f>
        <v>0</v>
      </c>
      <c r="J1931" s="6" t="n">
        <f aca="false">IF(OR(B1931&lt;Rules!$B$2,B1931&gt;Rules!$B$3,ABS(I1931)&gt;Rules!$B$4,OR(B1932&lt;Rules!$B$2,B1932&gt;Rules!$B$3,ABS(I1932)&gt;Rules!$B$4)),1,0)</f>
        <v>0</v>
      </c>
      <c r="K1931" s="6" t="str">
        <f aca="false">IF(F1931=1,COUNTIF($F$2:F1931,1),"")</f>
        <v/>
      </c>
    </row>
    <row r="1932" customFormat="false" ht="15" hidden="false" customHeight="false" outlineLevel="0" collapsed="false">
      <c r="A1932" s="6" t="n">
        <v>15269.118</v>
      </c>
      <c r="B1932" s="6" t="n">
        <v>1.74725274725275</v>
      </c>
      <c r="C1932" s="6" t="n">
        <v>87</v>
      </c>
      <c r="D1932" s="6" t="n">
        <v>-1</v>
      </c>
      <c r="E1932" s="6" t="n">
        <v>1.74871794871795</v>
      </c>
      <c r="F1932" s="6" t="n">
        <v>0</v>
      </c>
      <c r="G1932" s="6" t="n">
        <v>0</v>
      </c>
      <c r="H1932" s="6" t="str">
        <f aca="false">IF(AND(A1932&gt;=Stimuli!$B$2,A1932&lt;=Stimuli!$C$2),Stimuli!$A$2,IF(AND(A1932&gt;=Stimuli!$B$3,A1932&lt;=Stimuli!$C$3),Stimuli!$A$3,IF(AND(A1932&gt;=Stimuli!$B$4,A1932&lt;=Stimuli!$C$4),Stimuli!$A$4,"")))</f>
        <v>01 Quiet baseline (60s)</v>
      </c>
      <c r="I1932" s="6" t="n">
        <f aca="false">(B1932-B1931)/((A1932-A1931)/1000)</f>
        <v>0.187545787545844</v>
      </c>
      <c r="J1932" s="6" t="n">
        <f aca="false">IF(OR(B1932&lt;Rules!$B$2,B1932&gt;Rules!$B$3,ABS(I1932)&gt;Rules!$B$4,OR(B1933&lt;Rules!$B$2,B1933&gt;Rules!$B$3,ABS(I1933)&gt;Rules!$B$4)),1,0)</f>
        <v>0</v>
      </c>
      <c r="K1932" s="6" t="str">
        <f aca="false">IF(F1932=1,COUNTIF($F$2:F1932,1),"")</f>
        <v/>
      </c>
    </row>
    <row r="1933" customFormat="false" ht="15" hidden="false" customHeight="false" outlineLevel="0" collapsed="false">
      <c r="A1933" s="6" t="n">
        <v>15276.9305</v>
      </c>
      <c r="B1933" s="6" t="n">
        <v>1.74578754578755</v>
      </c>
      <c r="C1933" s="6" t="n">
        <v>87</v>
      </c>
      <c r="D1933" s="6" t="n">
        <v>-1</v>
      </c>
      <c r="E1933" s="6" t="n">
        <v>1.74871794871795</v>
      </c>
      <c r="F1933" s="6" t="n">
        <v>0</v>
      </c>
      <c r="G1933" s="6" t="n">
        <v>0</v>
      </c>
      <c r="H1933" s="6" t="str">
        <f aca="false">IF(AND(A1933&gt;=Stimuli!$B$2,A1933&lt;=Stimuli!$C$2),Stimuli!$A$2,IF(AND(A1933&gt;=Stimuli!$B$3,A1933&lt;=Stimuli!$C$3),Stimuli!$A$3,IF(AND(A1933&gt;=Stimuli!$B$4,A1933&lt;=Stimuli!$C$4),Stimuli!$A$4,"")))</f>
        <v>01 Quiet baseline (60s)</v>
      </c>
      <c r="I1933" s="6" t="n">
        <f aca="false">(B1933-B1932)/((A1933-A1932)/1000)</f>
        <v>-0.187545787545844</v>
      </c>
      <c r="J1933" s="6" t="n">
        <f aca="false">IF(OR(B1933&lt;Rules!$B$2,B1933&gt;Rules!$B$3,ABS(I1933)&gt;Rules!$B$4,OR(B1934&lt;Rules!$B$2,B1934&gt;Rules!$B$3,ABS(I1934)&gt;Rules!$B$4)),1,0)</f>
        <v>0</v>
      </c>
      <c r="K1933" s="6" t="str">
        <f aca="false">IF(F1933=1,COUNTIF($F$2:F1933,1),"")</f>
        <v/>
      </c>
    </row>
    <row r="1934" customFormat="false" ht="15" hidden="false" customHeight="false" outlineLevel="0" collapsed="false">
      <c r="A1934" s="6" t="n">
        <v>15284.743</v>
      </c>
      <c r="B1934" s="6" t="n">
        <v>1.74871794871795</v>
      </c>
      <c r="C1934" s="6" t="n">
        <v>87</v>
      </c>
      <c r="D1934" s="6" t="n">
        <v>-1</v>
      </c>
      <c r="E1934" s="6" t="n">
        <v>1.74871794871795</v>
      </c>
      <c r="F1934" s="6" t="n">
        <v>0</v>
      </c>
      <c r="G1934" s="6" t="n">
        <v>0</v>
      </c>
      <c r="H1934" s="6" t="str">
        <f aca="false">IF(AND(A1934&gt;=Stimuli!$B$2,A1934&lt;=Stimuli!$C$2),Stimuli!$A$2,IF(AND(A1934&gt;=Stimuli!$B$3,A1934&lt;=Stimuli!$C$3),Stimuli!$A$3,IF(AND(A1934&gt;=Stimuli!$B$4,A1934&lt;=Stimuli!$C$4),Stimuli!$A$4,"")))</f>
        <v>01 Quiet baseline (60s)</v>
      </c>
      <c r="I1934" s="6" t="n">
        <f aca="false">(B1934-B1933)/((A1934-A1933)/1000)</f>
        <v>0.375091575091574</v>
      </c>
      <c r="J1934" s="6" t="n">
        <f aca="false">IF(OR(B1934&lt;Rules!$B$2,B1934&gt;Rules!$B$3,ABS(I1934)&gt;Rules!$B$4,OR(B1935&lt;Rules!$B$2,B1935&gt;Rules!$B$3,ABS(I1935)&gt;Rules!$B$4)),1,0)</f>
        <v>0</v>
      </c>
      <c r="K1934" s="6" t="str">
        <f aca="false">IF(F1934=1,COUNTIF($F$2:F1934,1),"")</f>
        <v/>
      </c>
    </row>
    <row r="1935" customFormat="false" ht="15" hidden="false" customHeight="false" outlineLevel="0" collapsed="false">
      <c r="A1935" s="6" t="n">
        <v>15292.5555</v>
      </c>
      <c r="B1935" s="6" t="n">
        <v>1.74432234432235</v>
      </c>
      <c r="C1935" s="6" t="n">
        <v>87</v>
      </c>
      <c r="D1935" s="6" t="n">
        <v>-1</v>
      </c>
      <c r="E1935" s="6" t="n">
        <v>1.74871794871795</v>
      </c>
      <c r="F1935" s="6" t="n">
        <v>0</v>
      </c>
      <c r="G1935" s="6" t="n">
        <v>0</v>
      </c>
      <c r="H1935" s="6" t="str">
        <f aca="false">IF(AND(A1935&gt;=Stimuli!$B$2,A1935&lt;=Stimuli!$C$2),Stimuli!$A$2,IF(AND(A1935&gt;=Stimuli!$B$3,A1935&lt;=Stimuli!$C$3),Stimuli!$A$3,IF(AND(A1935&gt;=Stimuli!$B$4,A1935&lt;=Stimuli!$C$4),Stimuli!$A$4,"")))</f>
        <v>01 Quiet baseline (60s)</v>
      </c>
      <c r="I1935" s="6" t="n">
        <f aca="false">(B1935-B1934)/((A1935-A1934)/1000)</f>
        <v>-0.562637362637304</v>
      </c>
      <c r="J1935" s="6" t="n">
        <f aca="false">IF(OR(B1935&lt;Rules!$B$2,B1935&gt;Rules!$B$3,ABS(I1935)&gt;Rules!$B$4,OR(B1936&lt;Rules!$B$2,B1936&gt;Rules!$B$3,ABS(I1936)&gt;Rules!$B$4)),1,0)</f>
        <v>0</v>
      </c>
      <c r="K1935" s="6" t="str">
        <f aca="false">IF(F1935=1,COUNTIF($F$2:F1935,1),"")</f>
        <v/>
      </c>
    </row>
    <row r="1936" customFormat="false" ht="15" hidden="false" customHeight="false" outlineLevel="0" collapsed="false">
      <c r="A1936" s="6" t="n">
        <v>15300.368</v>
      </c>
      <c r="B1936" s="6" t="n">
        <v>1.74871794871795</v>
      </c>
      <c r="C1936" s="6" t="n">
        <v>87</v>
      </c>
      <c r="D1936" s="6" t="n">
        <v>-1</v>
      </c>
      <c r="E1936" s="6" t="n">
        <v>1.74871794871795</v>
      </c>
      <c r="F1936" s="6" t="n">
        <v>0</v>
      </c>
      <c r="G1936" s="6" t="n">
        <v>0</v>
      </c>
      <c r="H1936" s="6" t="str">
        <f aca="false">IF(AND(A1936&gt;=Stimuli!$B$2,A1936&lt;=Stimuli!$C$2),Stimuli!$A$2,IF(AND(A1936&gt;=Stimuli!$B$3,A1936&lt;=Stimuli!$C$3),Stimuli!$A$3,IF(AND(A1936&gt;=Stimuli!$B$4,A1936&lt;=Stimuli!$C$4),Stimuli!$A$4,"")))</f>
        <v>01 Quiet baseline (60s)</v>
      </c>
      <c r="I1936" s="6" t="n">
        <f aca="false">(B1936-B1935)/((A1936-A1935)/1000)</f>
        <v>0.562637362637304</v>
      </c>
      <c r="J1936" s="6" t="n">
        <f aca="false">IF(OR(B1936&lt;Rules!$B$2,B1936&gt;Rules!$B$3,ABS(I1936)&gt;Rules!$B$4,OR(B1937&lt;Rules!$B$2,B1937&gt;Rules!$B$3,ABS(I1937)&gt;Rules!$B$4)),1,0)</f>
        <v>0</v>
      </c>
      <c r="K1936" s="6" t="str">
        <f aca="false">IF(F1936=1,COUNTIF($F$2:F1936,1),"")</f>
        <v/>
      </c>
    </row>
    <row r="1937" customFormat="false" ht="15" hidden="false" customHeight="false" outlineLevel="0" collapsed="false">
      <c r="A1937" s="6" t="n">
        <v>15308.1805</v>
      </c>
      <c r="B1937" s="6" t="n">
        <v>1.74285714285714</v>
      </c>
      <c r="C1937" s="6" t="n">
        <v>87</v>
      </c>
      <c r="D1937" s="6" t="n">
        <v>-1</v>
      </c>
      <c r="E1937" s="6" t="n">
        <v>1.74871794871795</v>
      </c>
      <c r="F1937" s="6" t="n">
        <v>0</v>
      </c>
      <c r="G1937" s="6" t="n">
        <v>0</v>
      </c>
      <c r="H1937" s="6" t="str">
        <f aca="false">IF(AND(A1937&gt;=Stimuli!$B$2,A1937&lt;=Stimuli!$C$2),Stimuli!$A$2,IF(AND(A1937&gt;=Stimuli!$B$3,A1937&lt;=Stimuli!$C$3),Stimuli!$A$3,IF(AND(A1937&gt;=Stimuli!$B$4,A1937&lt;=Stimuli!$C$4),Stimuli!$A$4,"")))</f>
        <v>01 Quiet baseline (60s)</v>
      </c>
      <c r="I1937" s="6" t="n">
        <f aca="false">(B1937-B1936)/((A1937-A1936)/1000)</f>
        <v>-0.750183150183148</v>
      </c>
      <c r="J1937" s="6" t="n">
        <f aca="false">IF(OR(B1937&lt;Rules!$B$2,B1937&gt;Rules!$B$3,ABS(I1937)&gt;Rules!$B$4,OR(B1938&lt;Rules!$B$2,B1938&gt;Rules!$B$3,ABS(I1938)&gt;Rules!$B$4)),1,0)</f>
        <v>0</v>
      </c>
      <c r="K1937" s="6" t="str">
        <f aca="false">IF(F1937=1,COUNTIF($F$2:F1937,1),"")</f>
        <v/>
      </c>
    </row>
    <row r="1938" customFormat="false" ht="15" hidden="false" customHeight="false" outlineLevel="0" collapsed="false">
      <c r="A1938" s="6" t="n">
        <v>15315.993</v>
      </c>
      <c r="B1938" s="6" t="n">
        <v>1.74871794871795</v>
      </c>
      <c r="C1938" s="6" t="n">
        <v>87</v>
      </c>
      <c r="D1938" s="6" t="n">
        <v>-1</v>
      </c>
      <c r="E1938" s="6" t="n">
        <v>1.74871794871795</v>
      </c>
      <c r="F1938" s="6" t="n">
        <v>0</v>
      </c>
      <c r="G1938" s="6" t="n">
        <v>0</v>
      </c>
      <c r="H1938" s="6" t="str">
        <f aca="false">IF(AND(A1938&gt;=Stimuli!$B$2,A1938&lt;=Stimuli!$C$2),Stimuli!$A$2,IF(AND(A1938&gt;=Stimuli!$B$3,A1938&lt;=Stimuli!$C$3),Stimuli!$A$3,IF(AND(A1938&gt;=Stimuli!$B$4,A1938&lt;=Stimuli!$C$4),Stimuli!$A$4,"")))</f>
        <v>01 Quiet baseline (60s)</v>
      </c>
      <c r="I1938" s="6" t="n">
        <f aca="false">(B1938-B1937)/((A1938-A1937)/1000)</f>
        <v>0.750183150183148</v>
      </c>
      <c r="J1938" s="6" t="n">
        <f aca="false">IF(OR(B1938&lt;Rules!$B$2,B1938&gt;Rules!$B$3,ABS(I1938)&gt;Rules!$B$4,OR(B1939&lt;Rules!$B$2,B1939&gt;Rules!$B$3,ABS(I1939)&gt;Rules!$B$4)),1,0)</f>
        <v>0</v>
      </c>
      <c r="K1938" s="6" t="str">
        <f aca="false">IF(F1938=1,COUNTIF($F$2:F1938,1),"")</f>
        <v/>
      </c>
    </row>
    <row r="1939" customFormat="false" ht="15" hidden="false" customHeight="false" outlineLevel="0" collapsed="false">
      <c r="A1939" s="6" t="n">
        <v>15323.8055</v>
      </c>
      <c r="B1939" s="6" t="n">
        <v>1.74285714285714</v>
      </c>
      <c r="C1939" s="6" t="n">
        <v>87</v>
      </c>
      <c r="D1939" s="6" t="n">
        <v>-1</v>
      </c>
      <c r="E1939" s="6" t="n">
        <v>1.74871794871795</v>
      </c>
      <c r="F1939" s="6" t="n">
        <v>0</v>
      </c>
      <c r="G1939" s="6" t="n">
        <v>0</v>
      </c>
      <c r="H1939" s="6" t="str">
        <f aca="false">IF(AND(A1939&gt;=Stimuli!$B$2,A1939&lt;=Stimuli!$C$2),Stimuli!$A$2,IF(AND(A1939&gt;=Stimuli!$B$3,A1939&lt;=Stimuli!$C$3),Stimuli!$A$3,IF(AND(A1939&gt;=Stimuli!$B$4,A1939&lt;=Stimuli!$C$4),Stimuli!$A$4,"")))</f>
        <v>01 Quiet baseline (60s)</v>
      </c>
      <c r="I1939" s="6" t="n">
        <f aca="false">(B1939-B1938)/((A1939-A1938)/1000)</f>
        <v>-0.750183150183148</v>
      </c>
      <c r="J1939" s="6" t="n">
        <f aca="false">IF(OR(B1939&lt;Rules!$B$2,B1939&gt;Rules!$B$3,ABS(I1939)&gt;Rules!$B$4,OR(B1940&lt;Rules!$B$2,B1940&gt;Rules!$B$3,ABS(I1940)&gt;Rules!$B$4)),1,0)</f>
        <v>0</v>
      </c>
      <c r="K1939" s="6" t="str">
        <f aca="false">IF(F1939=1,COUNTIF($F$2:F1939,1),"")</f>
        <v/>
      </c>
    </row>
    <row r="1940" customFormat="false" ht="15" hidden="false" customHeight="false" outlineLevel="0" collapsed="false">
      <c r="A1940" s="6" t="n">
        <v>15331.618</v>
      </c>
      <c r="B1940" s="6" t="n">
        <v>1.74871794871795</v>
      </c>
      <c r="C1940" s="6" t="n">
        <v>87</v>
      </c>
      <c r="D1940" s="6" t="n">
        <v>-1</v>
      </c>
      <c r="E1940" s="6" t="n">
        <v>1.74871794871795</v>
      </c>
      <c r="F1940" s="6" t="n">
        <v>0</v>
      </c>
      <c r="G1940" s="6" t="n">
        <v>0</v>
      </c>
      <c r="H1940" s="6" t="str">
        <f aca="false">IF(AND(A1940&gt;=Stimuli!$B$2,A1940&lt;=Stimuli!$C$2),Stimuli!$A$2,IF(AND(A1940&gt;=Stimuli!$B$3,A1940&lt;=Stimuli!$C$3),Stimuli!$A$3,IF(AND(A1940&gt;=Stimuli!$B$4,A1940&lt;=Stimuli!$C$4),Stimuli!$A$4,"")))</f>
        <v>01 Quiet baseline (60s)</v>
      </c>
      <c r="I1940" s="6" t="n">
        <f aca="false">(B1940-B1939)/((A1940-A1939)/1000)</f>
        <v>0.750183150183148</v>
      </c>
      <c r="J1940" s="6" t="n">
        <f aca="false">IF(OR(B1940&lt;Rules!$B$2,B1940&gt;Rules!$B$3,ABS(I1940)&gt;Rules!$B$4,OR(B1941&lt;Rules!$B$2,B1941&gt;Rules!$B$3,ABS(I1941)&gt;Rules!$B$4)),1,0)</f>
        <v>0</v>
      </c>
      <c r="K1940" s="6" t="str">
        <f aca="false">IF(F1940=1,COUNTIF($F$2:F1940,1),"")</f>
        <v/>
      </c>
    </row>
    <row r="1941" customFormat="false" ht="15" hidden="false" customHeight="false" outlineLevel="0" collapsed="false">
      <c r="A1941" s="6" t="n">
        <v>15339.4305</v>
      </c>
      <c r="B1941" s="6" t="n">
        <v>1.74139194139194</v>
      </c>
      <c r="C1941" s="6" t="n">
        <v>87</v>
      </c>
      <c r="D1941" s="6" t="n">
        <v>-1</v>
      </c>
      <c r="E1941" s="6" t="n">
        <v>1.74871794871795</v>
      </c>
      <c r="F1941" s="6" t="n">
        <v>0</v>
      </c>
      <c r="G1941" s="6" t="n">
        <v>0</v>
      </c>
      <c r="H1941" s="6" t="str">
        <f aca="false">IF(AND(A1941&gt;=Stimuli!$B$2,A1941&lt;=Stimuli!$C$2),Stimuli!$A$2,IF(AND(A1941&gt;=Stimuli!$B$3,A1941&lt;=Stimuli!$C$3),Stimuli!$A$3,IF(AND(A1941&gt;=Stimuli!$B$4,A1941&lt;=Stimuli!$C$4),Stimuli!$A$4,"")))</f>
        <v>01 Quiet baseline (60s)</v>
      </c>
      <c r="I1941" s="6" t="n">
        <f aca="false">(B1941-B1940)/((A1941-A1940)/1000)</f>
        <v>-0.93772893772902</v>
      </c>
      <c r="J1941" s="6" t="n">
        <f aca="false">IF(OR(B1941&lt;Rules!$B$2,B1941&gt;Rules!$B$3,ABS(I1941)&gt;Rules!$B$4,OR(B1942&lt;Rules!$B$2,B1942&gt;Rules!$B$3,ABS(I1942)&gt;Rules!$B$4)),1,0)</f>
        <v>0</v>
      </c>
      <c r="K1941" s="6" t="str">
        <f aca="false">IF(F1941=1,COUNTIF($F$2:F1941,1),"")</f>
        <v/>
      </c>
    </row>
    <row r="1942" customFormat="false" ht="15" hidden="false" customHeight="false" outlineLevel="0" collapsed="false">
      <c r="A1942" s="6" t="n">
        <v>15347.243</v>
      </c>
      <c r="B1942" s="6" t="n">
        <v>1.74725274725275</v>
      </c>
      <c r="C1942" s="6" t="n">
        <v>87</v>
      </c>
      <c r="D1942" s="6" t="n">
        <v>-1</v>
      </c>
      <c r="E1942" s="6" t="n">
        <v>1.74871794871795</v>
      </c>
      <c r="F1942" s="6" t="n">
        <v>0</v>
      </c>
      <c r="G1942" s="6" t="n">
        <v>0</v>
      </c>
      <c r="H1942" s="6" t="str">
        <f aca="false">IF(AND(A1942&gt;=Stimuli!$B$2,A1942&lt;=Stimuli!$C$2),Stimuli!$A$2,IF(AND(A1942&gt;=Stimuli!$B$3,A1942&lt;=Stimuli!$C$3),Stimuli!$A$3,IF(AND(A1942&gt;=Stimuli!$B$4,A1942&lt;=Stimuli!$C$4),Stimuli!$A$4,"")))</f>
        <v>01 Quiet baseline (60s)</v>
      </c>
      <c r="I1942" s="6" t="n">
        <f aca="false">(B1942-B1941)/((A1942-A1941)/1000)</f>
        <v>0.75018315018329</v>
      </c>
      <c r="J1942" s="6" t="n">
        <f aca="false">IF(OR(B1942&lt;Rules!$B$2,B1942&gt;Rules!$B$3,ABS(I1942)&gt;Rules!$B$4,OR(B1943&lt;Rules!$B$2,B1943&gt;Rules!$B$3,ABS(I1943)&gt;Rules!$B$4)),1,0)</f>
        <v>0</v>
      </c>
      <c r="K1942" s="6" t="str">
        <f aca="false">IF(F1942=1,COUNTIF($F$2:F1942,1),"")</f>
        <v/>
      </c>
    </row>
    <row r="1943" customFormat="false" ht="15" hidden="false" customHeight="false" outlineLevel="0" collapsed="false">
      <c r="A1943" s="6" t="n">
        <v>15355.0555</v>
      </c>
      <c r="B1943" s="6" t="n">
        <v>1.74139194139194</v>
      </c>
      <c r="C1943" s="6" t="n">
        <v>87</v>
      </c>
      <c r="D1943" s="6" t="n">
        <v>-1</v>
      </c>
      <c r="E1943" s="6" t="n">
        <v>1.74871794871795</v>
      </c>
      <c r="F1943" s="6" t="n">
        <v>0</v>
      </c>
      <c r="G1943" s="6" t="n">
        <v>0</v>
      </c>
      <c r="H1943" s="6" t="str">
        <f aca="false">IF(AND(A1943&gt;=Stimuli!$B$2,A1943&lt;=Stimuli!$C$2),Stimuli!$A$2,IF(AND(A1943&gt;=Stimuli!$B$3,A1943&lt;=Stimuli!$C$3),Stimuli!$A$3,IF(AND(A1943&gt;=Stimuli!$B$4,A1943&lt;=Stimuli!$C$4),Stimuli!$A$4,"")))</f>
        <v>01 Quiet baseline (60s)</v>
      </c>
      <c r="I1943" s="6" t="n">
        <f aca="false">(B1943-B1942)/((A1943-A1942)/1000)</f>
        <v>-0.75018315018329</v>
      </c>
      <c r="J1943" s="6" t="n">
        <f aca="false">IF(OR(B1943&lt;Rules!$B$2,B1943&gt;Rules!$B$3,ABS(I1943)&gt;Rules!$B$4,OR(B1944&lt;Rules!$B$2,B1944&gt;Rules!$B$3,ABS(I1944)&gt;Rules!$B$4)),1,0)</f>
        <v>0</v>
      </c>
      <c r="K1943" s="6" t="str">
        <f aca="false">IF(F1943=1,COUNTIF($F$2:F1943,1),"")</f>
        <v/>
      </c>
    </row>
    <row r="1944" customFormat="false" ht="15" hidden="false" customHeight="false" outlineLevel="0" collapsed="false">
      <c r="A1944" s="6" t="n">
        <v>15362.868</v>
      </c>
      <c r="B1944" s="6" t="n">
        <v>1.74725274725275</v>
      </c>
      <c r="C1944" s="6" t="n">
        <v>87</v>
      </c>
      <c r="D1944" s="6" t="n">
        <v>-1</v>
      </c>
      <c r="E1944" s="6" t="n">
        <v>1.74871794871795</v>
      </c>
      <c r="F1944" s="6" t="n">
        <v>0</v>
      </c>
      <c r="G1944" s="6" t="n">
        <v>0</v>
      </c>
      <c r="H1944" s="6" t="str">
        <f aca="false">IF(AND(A1944&gt;=Stimuli!$B$2,A1944&lt;=Stimuli!$C$2),Stimuli!$A$2,IF(AND(A1944&gt;=Stimuli!$B$3,A1944&lt;=Stimuli!$C$3),Stimuli!$A$3,IF(AND(A1944&gt;=Stimuli!$B$4,A1944&lt;=Stimuli!$C$4),Stimuli!$A$4,"")))</f>
        <v>01 Quiet baseline (60s)</v>
      </c>
      <c r="I1944" s="6" t="n">
        <f aca="false">(B1944-B1943)/((A1944-A1943)/1000)</f>
        <v>0.75018315018329</v>
      </c>
      <c r="J1944" s="6" t="n">
        <f aca="false">IF(OR(B1944&lt;Rules!$B$2,B1944&gt;Rules!$B$3,ABS(I1944)&gt;Rules!$B$4,OR(B1945&lt;Rules!$B$2,B1945&gt;Rules!$B$3,ABS(I1945)&gt;Rules!$B$4)),1,0)</f>
        <v>0</v>
      </c>
      <c r="K1944" s="6" t="str">
        <f aca="false">IF(F1944=1,COUNTIF($F$2:F1944,1),"")</f>
        <v/>
      </c>
    </row>
    <row r="1945" customFormat="false" ht="15" hidden="false" customHeight="false" outlineLevel="0" collapsed="false">
      <c r="A1945" s="6" t="n">
        <v>15370.6805</v>
      </c>
      <c r="B1945" s="6" t="n">
        <v>1.74285714285714</v>
      </c>
      <c r="C1945" s="6" t="n">
        <v>87</v>
      </c>
      <c r="D1945" s="6" t="n">
        <v>-1</v>
      </c>
      <c r="E1945" s="6" t="n">
        <v>1.74871794871795</v>
      </c>
      <c r="F1945" s="6" t="n">
        <v>0</v>
      </c>
      <c r="G1945" s="6" t="n">
        <v>0</v>
      </c>
      <c r="H1945" s="6" t="str">
        <f aca="false">IF(AND(A1945&gt;=Stimuli!$B$2,A1945&lt;=Stimuli!$C$2),Stimuli!$A$2,IF(AND(A1945&gt;=Stimuli!$B$3,A1945&lt;=Stimuli!$C$3),Stimuli!$A$3,IF(AND(A1945&gt;=Stimuli!$B$4,A1945&lt;=Stimuli!$C$4),Stimuli!$A$4,"")))</f>
        <v>01 Quiet baseline (60s)</v>
      </c>
      <c r="I1945" s="6" t="n">
        <f aca="false">(B1945-B1944)/((A1945-A1944)/1000)</f>
        <v>-0.562637362637418</v>
      </c>
      <c r="J1945" s="6" t="n">
        <f aca="false">IF(OR(B1945&lt;Rules!$B$2,B1945&gt;Rules!$B$3,ABS(I1945)&gt;Rules!$B$4,OR(B1946&lt;Rules!$B$2,B1946&gt;Rules!$B$3,ABS(I1946)&gt;Rules!$B$4)),1,0)</f>
        <v>0</v>
      </c>
      <c r="K1945" s="6" t="str">
        <f aca="false">IF(F1945=1,COUNTIF($F$2:F1945,1),"")</f>
        <v/>
      </c>
    </row>
    <row r="1946" customFormat="false" ht="15" hidden="false" customHeight="false" outlineLevel="0" collapsed="false">
      <c r="A1946" s="6" t="n">
        <v>15378.493</v>
      </c>
      <c r="B1946" s="6" t="n">
        <v>1.74432234432235</v>
      </c>
      <c r="C1946" s="6" t="n">
        <v>87</v>
      </c>
      <c r="D1946" s="6" t="n">
        <v>-1</v>
      </c>
      <c r="E1946" s="6" t="n">
        <v>1.74871794871795</v>
      </c>
      <c r="F1946" s="6" t="n">
        <v>0</v>
      </c>
      <c r="G1946" s="6" t="n">
        <v>0</v>
      </c>
      <c r="H1946" s="6" t="str">
        <f aca="false">IF(AND(A1946&gt;=Stimuli!$B$2,A1946&lt;=Stimuli!$C$2),Stimuli!$A$2,IF(AND(A1946&gt;=Stimuli!$B$3,A1946&lt;=Stimuli!$C$3),Stimuli!$A$3,IF(AND(A1946&gt;=Stimuli!$B$4,A1946&lt;=Stimuli!$C$4),Stimuli!$A$4,"")))</f>
        <v>01 Quiet baseline (60s)</v>
      </c>
      <c r="I1946" s="6" t="n">
        <f aca="false">(B1946-B1945)/((A1946-A1945)/1000)</f>
        <v>0.187545787545844</v>
      </c>
      <c r="J1946" s="6" t="n">
        <f aca="false">IF(OR(B1946&lt;Rules!$B$2,B1946&gt;Rules!$B$3,ABS(I1946)&gt;Rules!$B$4,OR(B1947&lt;Rules!$B$2,B1947&gt;Rules!$B$3,ABS(I1947)&gt;Rules!$B$4)),1,0)</f>
        <v>0</v>
      </c>
      <c r="K1946" s="6" t="str">
        <f aca="false">IF(F1946=1,COUNTIF($F$2:F1946,1),"")</f>
        <v/>
      </c>
    </row>
    <row r="1947" customFormat="false" ht="15" hidden="false" customHeight="false" outlineLevel="0" collapsed="false">
      <c r="A1947" s="6" t="n">
        <v>15386.3055</v>
      </c>
      <c r="B1947" s="6" t="n">
        <v>1.74432234432235</v>
      </c>
      <c r="C1947" s="6" t="n">
        <v>87</v>
      </c>
      <c r="D1947" s="6" t="n">
        <v>-1</v>
      </c>
      <c r="E1947" s="6" t="n">
        <v>1.74871794871795</v>
      </c>
      <c r="F1947" s="6" t="n">
        <v>0</v>
      </c>
      <c r="G1947" s="6" t="n">
        <v>0</v>
      </c>
      <c r="H1947" s="6" t="str">
        <f aca="false">IF(AND(A1947&gt;=Stimuli!$B$2,A1947&lt;=Stimuli!$C$2),Stimuli!$A$2,IF(AND(A1947&gt;=Stimuli!$B$3,A1947&lt;=Stimuli!$C$3),Stimuli!$A$3,IF(AND(A1947&gt;=Stimuli!$B$4,A1947&lt;=Stimuli!$C$4),Stimuli!$A$4,"")))</f>
        <v>01 Quiet baseline (60s)</v>
      </c>
      <c r="I1947" s="6" t="n">
        <f aca="false">(B1947-B1946)/((A1947-A1946)/1000)</f>
        <v>0</v>
      </c>
      <c r="J1947" s="6" t="n">
        <f aca="false">IF(OR(B1947&lt;Rules!$B$2,B1947&gt;Rules!$B$3,ABS(I1947)&gt;Rules!$B$4,OR(B1948&lt;Rules!$B$2,B1948&gt;Rules!$B$3,ABS(I1948)&gt;Rules!$B$4)),1,0)</f>
        <v>0</v>
      </c>
      <c r="K1947" s="6" t="str">
        <f aca="false">IF(F1947=1,COUNTIF($F$2:F1947,1),"")</f>
        <v/>
      </c>
    </row>
    <row r="1948" customFormat="false" ht="15" hidden="false" customHeight="false" outlineLevel="0" collapsed="false">
      <c r="A1948" s="6" t="n">
        <v>15394.118</v>
      </c>
      <c r="B1948" s="6" t="n">
        <v>1.74432234432235</v>
      </c>
      <c r="C1948" s="6" t="n">
        <v>87</v>
      </c>
      <c r="D1948" s="6" t="n">
        <v>-1</v>
      </c>
      <c r="E1948" s="6" t="n">
        <v>1.74871794871795</v>
      </c>
      <c r="F1948" s="6" t="n">
        <v>0</v>
      </c>
      <c r="G1948" s="6" t="n">
        <v>0</v>
      </c>
      <c r="H1948" s="6" t="str">
        <f aca="false">IF(AND(A1948&gt;=Stimuli!$B$2,A1948&lt;=Stimuli!$C$2),Stimuli!$A$2,IF(AND(A1948&gt;=Stimuli!$B$3,A1948&lt;=Stimuli!$C$3),Stimuli!$A$3,IF(AND(A1948&gt;=Stimuli!$B$4,A1948&lt;=Stimuli!$C$4),Stimuli!$A$4,"")))</f>
        <v>01 Quiet baseline (60s)</v>
      </c>
      <c r="I1948" s="6" t="n">
        <f aca="false">(B1948-B1947)/((A1948-A1947)/1000)</f>
        <v>0</v>
      </c>
      <c r="J1948" s="6" t="n">
        <f aca="false">IF(OR(B1948&lt;Rules!$B$2,B1948&gt;Rules!$B$3,ABS(I1948)&gt;Rules!$B$4,OR(B1949&lt;Rules!$B$2,B1949&gt;Rules!$B$3,ABS(I1949)&gt;Rules!$B$4)),1,0)</f>
        <v>0</v>
      </c>
      <c r="K1948" s="6" t="str">
        <f aca="false">IF(F1948=1,COUNTIF($F$2:F1948,1),"")</f>
        <v/>
      </c>
    </row>
    <row r="1949" customFormat="false" ht="15" hidden="false" customHeight="false" outlineLevel="0" collapsed="false">
      <c r="A1949" s="6" t="n">
        <v>15401.9305</v>
      </c>
      <c r="B1949" s="6" t="n">
        <v>1.74578754578755</v>
      </c>
      <c r="C1949" s="6" t="n">
        <v>87</v>
      </c>
      <c r="D1949" s="6" t="n">
        <v>-1</v>
      </c>
      <c r="E1949" s="6" t="n">
        <v>1.74871794871795</v>
      </c>
      <c r="F1949" s="6" t="n">
        <v>0</v>
      </c>
      <c r="G1949" s="6" t="n">
        <v>0</v>
      </c>
      <c r="H1949" s="6" t="str">
        <f aca="false">IF(AND(A1949&gt;=Stimuli!$B$2,A1949&lt;=Stimuli!$C$2),Stimuli!$A$2,IF(AND(A1949&gt;=Stimuli!$B$3,A1949&lt;=Stimuli!$C$3),Stimuli!$A$3,IF(AND(A1949&gt;=Stimuli!$B$4,A1949&lt;=Stimuli!$C$4),Stimuli!$A$4,"")))</f>
        <v>01 Quiet baseline (60s)</v>
      </c>
      <c r="I1949" s="6" t="n">
        <f aca="false">(B1949-B1948)/((A1949-A1948)/1000)</f>
        <v>0.18754578754573</v>
      </c>
      <c r="J1949" s="6" t="n">
        <f aca="false">IF(OR(B1949&lt;Rules!$B$2,B1949&gt;Rules!$B$3,ABS(I1949)&gt;Rules!$B$4,OR(B1950&lt;Rules!$B$2,B1950&gt;Rules!$B$3,ABS(I1950)&gt;Rules!$B$4)),1,0)</f>
        <v>0</v>
      </c>
      <c r="K1949" s="6" t="str">
        <f aca="false">IF(F1949=1,COUNTIF($F$2:F1949,1),"")</f>
        <v/>
      </c>
    </row>
    <row r="1950" customFormat="false" ht="15" hidden="false" customHeight="false" outlineLevel="0" collapsed="false">
      <c r="A1950" s="6" t="n">
        <v>15409.743</v>
      </c>
      <c r="B1950" s="6" t="n">
        <v>1.74139194139194</v>
      </c>
      <c r="C1950" s="6" t="n">
        <v>87</v>
      </c>
      <c r="D1950" s="6" t="n">
        <v>-1</v>
      </c>
      <c r="E1950" s="6" t="n">
        <v>1.74871794871795</v>
      </c>
      <c r="F1950" s="6" t="n">
        <v>0</v>
      </c>
      <c r="G1950" s="6" t="n">
        <v>0</v>
      </c>
      <c r="H1950" s="6" t="str">
        <f aca="false">IF(AND(A1950&gt;=Stimuli!$B$2,A1950&lt;=Stimuli!$C$2),Stimuli!$A$2,IF(AND(A1950&gt;=Stimuli!$B$3,A1950&lt;=Stimuli!$C$3),Stimuli!$A$3,IF(AND(A1950&gt;=Stimuli!$B$4,A1950&lt;=Stimuli!$C$4),Stimuli!$A$4,"")))</f>
        <v>01 Quiet baseline (60s)</v>
      </c>
      <c r="I1950" s="6" t="n">
        <f aca="false">(B1950-B1949)/((A1950-A1949)/1000)</f>
        <v>-0.562637362637446</v>
      </c>
      <c r="J1950" s="6" t="n">
        <f aca="false">IF(OR(B1950&lt;Rules!$B$2,B1950&gt;Rules!$B$3,ABS(I1950)&gt;Rules!$B$4,OR(B1951&lt;Rules!$B$2,B1951&gt;Rules!$B$3,ABS(I1951)&gt;Rules!$B$4)),1,0)</f>
        <v>0</v>
      </c>
      <c r="K1950" s="6" t="str">
        <f aca="false">IF(F1950=1,COUNTIF($F$2:F1950,1),"")</f>
        <v/>
      </c>
    </row>
    <row r="1951" customFormat="false" ht="15" hidden="false" customHeight="false" outlineLevel="0" collapsed="false">
      <c r="A1951" s="6" t="n">
        <v>15417.5555</v>
      </c>
      <c r="B1951" s="6" t="n">
        <v>1.74578754578755</v>
      </c>
      <c r="C1951" s="6" t="n">
        <v>87</v>
      </c>
      <c r="D1951" s="6" t="n">
        <v>-1</v>
      </c>
      <c r="E1951" s="6" t="n">
        <v>1.74871794871795</v>
      </c>
      <c r="F1951" s="6" t="n">
        <v>0</v>
      </c>
      <c r="G1951" s="6" t="n">
        <v>0</v>
      </c>
      <c r="H1951" s="6" t="str">
        <f aca="false">IF(AND(A1951&gt;=Stimuli!$B$2,A1951&lt;=Stimuli!$C$2),Stimuli!$A$2,IF(AND(A1951&gt;=Stimuli!$B$3,A1951&lt;=Stimuli!$C$3),Stimuli!$A$3,IF(AND(A1951&gt;=Stimuli!$B$4,A1951&lt;=Stimuli!$C$4),Stimuli!$A$4,"")))</f>
        <v>01 Quiet baseline (60s)</v>
      </c>
      <c r="I1951" s="6" t="n">
        <f aca="false">(B1951-B1950)/((A1951-A1950)/1000)</f>
        <v>0.562637362637446</v>
      </c>
      <c r="J1951" s="6" t="n">
        <f aca="false">IF(OR(B1951&lt;Rules!$B$2,B1951&gt;Rules!$B$3,ABS(I1951)&gt;Rules!$B$4,OR(B1952&lt;Rules!$B$2,B1952&gt;Rules!$B$3,ABS(I1952)&gt;Rules!$B$4)),1,0)</f>
        <v>0</v>
      </c>
      <c r="K1951" s="6" t="str">
        <f aca="false">IF(F1951=1,COUNTIF($F$2:F1951,1),"")</f>
        <v/>
      </c>
    </row>
    <row r="1952" customFormat="false" ht="15" hidden="false" customHeight="false" outlineLevel="0" collapsed="false">
      <c r="A1952" s="6" t="n">
        <v>15425.368</v>
      </c>
      <c r="B1952" s="6" t="n">
        <v>1.74139194139194</v>
      </c>
      <c r="C1952" s="6" t="n">
        <v>87</v>
      </c>
      <c r="D1952" s="6" t="n">
        <v>-1</v>
      </c>
      <c r="E1952" s="6" t="n">
        <v>1.74871794871795</v>
      </c>
      <c r="F1952" s="6" t="n">
        <v>0</v>
      </c>
      <c r="G1952" s="6" t="n">
        <v>0</v>
      </c>
      <c r="H1952" s="6" t="str">
        <f aca="false">IF(AND(A1952&gt;=Stimuli!$B$2,A1952&lt;=Stimuli!$C$2),Stimuli!$A$2,IF(AND(A1952&gt;=Stimuli!$B$3,A1952&lt;=Stimuli!$C$3),Stimuli!$A$3,IF(AND(A1952&gt;=Stimuli!$B$4,A1952&lt;=Stimuli!$C$4),Stimuli!$A$4,"")))</f>
        <v>01 Quiet baseline (60s)</v>
      </c>
      <c r="I1952" s="6" t="n">
        <f aca="false">(B1952-B1951)/((A1952-A1951)/1000)</f>
        <v>-0.562637362637446</v>
      </c>
      <c r="J1952" s="6" t="n">
        <f aca="false">IF(OR(B1952&lt;Rules!$B$2,B1952&gt;Rules!$B$3,ABS(I1952)&gt;Rules!$B$4,OR(B1953&lt;Rules!$B$2,B1953&gt;Rules!$B$3,ABS(I1953)&gt;Rules!$B$4)),1,0)</f>
        <v>0</v>
      </c>
      <c r="K1952" s="6" t="str">
        <f aca="false">IF(F1952=1,COUNTIF($F$2:F1952,1),"")</f>
        <v/>
      </c>
    </row>
    <row r="1953" customFormat="false" ht="15" hidden="false" customHeight="false" outlineLevel="0" collapsed="false">
      <c r="A1953" s="6" t="n">
        <v>15433.1805</v>
      </c>
      <c r="B1953" s="6" t="n">
        <v>1.74578754578755</v>
      </c>
      <c r="C1953" s="6" t="n">
        <v>87</v>
      </c>
      <c r="D1953" s="6" t="n">
        <v>-1</v>
      </c>
      <c r="E1953" s="6" t="n">
        <v>1.74871794871795</v>
      </c>
      <c r="F1953" s="6" t="n">
        <v>0</v>
      </c>
      <c r="G1953" s="6" t="n">
        <v>0</v>
      </c>
      <c r="H1953" s="6" t="str">
        <f aca="false">IF(AND(A1953&gt;=Stimuli!$B$2,A1953&lt;=Stimuli!$C$2),Stimuli!$A$2,IF(AND(A1953&gt;=Stimuli!$B$3,A1953&lt;=Stimuli!$C$3),Stimuli!$A$3,IF(AND(A1953&gt;=Stimuli!$B$4,A1953&lt;=Stimuli!$C$4),Stimuli!$A$4,"")))</f>
        <v>01 Quiet baseline (60s)</v>
      </c>
      <c r="I1953" s="6" t="n">
        <f aca="false">(B1953-B1952)/((A1953-A1952)/1000)</f>
        <v>0.562637362637446</v>
      </c>
      <c r="J1953" s="6" t="n">
        <f aca="false">IF(OR(B1953&lt;Rules!$B$2,B1953&gt;Rules!$B$3,ABS(I1953)&gt;Rules!$B$4,OR(B1954&lt;Rules!$B$2,B1954&gt;Rules!$B$3,ABS(I1954)&gt;Rules!$B$4)),1,0)</f>
        <v>0</v>
      </c>
      <c r="K1953" s="6" t="str">
        <f aca="false">IF(F1953=1,COUNTIF($F$2:F1953,1),"")</f>
        <v/>
      </c>
    </row>
    <row r="1954" customFormat="false" ht="15" hidden="false" customHeight="false" outlineLevel="0" collapsed="false">
      <c r="A1954" s="6" t="n">
        <v>15440.993</v>
      </c>
      <c r="B1954" s="6" t="n">
        <v>1.73992673992674</v>
      </c>
      <c r="C1954" s="6" t="n">
        <v>87</v>
      </c>
      <c r="D1954" s="6" t="n">
        <v>-1</v>
      </c>
      <c r="E1954" s="6" t="n">
        <v>1.74871794871795</v>
      </c>
      <c r="F1954" s="6" t="n">
        <v>0</v>
      </c>
      <c r="G1954" s="6" t="n">
        <v>0</v>
      </c>
      <c r="H1954" s="6" t="str">
        <f aca="false">IF(AND(A1954&gt;=Stimuli!$B$2,A1954&lt;=Stimuli!$C$2),Stimuli!$A$2,IF(AND(A1954&gt;=Stimuli!$B$3,A1954&lt;=Stimuli!$C$3),Stimuli!$A$3,IF(AND(A1954&gt;=Stimuli!$B$4,A1954&lt;=Stimuli!$C$4),Stimuli!$A$4,"")))</f>
        <v>01 Quiet baseline (60s)</v>
      </c>
      <c r="I1954" s="6" t="n">
        <f aca="false">(B1954-B1953)/((A1954-A1953)/1000)</f>
        <v>-0.75018315018329</v>
      </c>
      <c r="J1954" s="6" t="n">
        <f aca="false">IF(OR(B1954&lt;Rules!$B$2,B1954&gt;Rules!$B$3,ABS(I1954)&gt;Rules!$B$4,OR(B1955&lt;Rules!$B$2,B1955&gt;Rules!$B$3,ABS(I1955)&gt;Rules!$B$4)),1,0)</f>
        <v>0</v>
      </c>
      <c r="K1954" s="6" t="str">
        <f aca="false">IF(F1954=1,COUNTIF($F$2:F1954,1),"")</f>
        <v/>
      </c>
    </row>
    <row r="1955" customFormat="false" ht="15" hidden="false" customHeight="false" outlineLevel="0" collapsed="false">
      <c r="A1955" s="6" t="n">
        <v>15448.8055</v>
      </c>
      <c r="B1955" s="6" t="n">
        <v>1.74725274725275</v>
      </c>
      <c r="C1955" s="6" t="n">
        <v>87</v>
      </c>
      <c r="D1955" s="6" t="n">
        <v>-1</v>
      </c>
      <c r="E1955" s="6" t="n">
        <v>1.74871794871795</v>
      </c>
      <c r="F1955" s="6" t="n">
        <v>0</v>
      </c>
      <c r="G1955" s="6" t="n">
        <v>0</v>
      </c>
      <c r="H1955" s="6" t="str">
        <f aca="false">IF(AND(A1955&gt;=Stimuli!$B$2,A1955&lt;=Stimuli!$C$2),Stimuli!$A$2,IF(AND(A1955&gt;=Stimuli!$B$3,A1955&lt;=Stimuli!$C$3),Stimuli!$A$3,IF(AND(A1955&gt;=Stimuli!$B$4,A1955&lt;=Stimuli!$C$4),Stimuli!$A$4,"")))</f>
        <v>01 Quiet baseline (60s)</v>
      </c>
      <c r="I1955" s="6" t="n">
        <f aca="false">(B1955-B1954)/((A1955-A1954)/1000)</f>
        <v>0.937728937729133</v>
      </c>
      <c r="J1955" s="6" t="n">
        <f aca="false">IF(OR(B1955&lt;Rules!$B$2,B1955&gt;Rules!$B$3,ABS(I1955)&gt;Rules!$B$4,OR(B1956&lt;Rules!$B$2,B1956&gt;Rules!$B$3,ABS(I1956)&gt;Rules!$B$4)),1,0)</f>
        <v>0</v>
      </c>
      <c r="K1955" s="6" t="str">
        <f aca="false">IF(F1955=1,COUNTIF($F$2:F1955,1),"")</f>
        <v/>
      </c>
    </row>
    <row r="1956" customFormat="false" ht="15" hidden="false" customHeight="false" outlineLevel="0" collapsed="false">
      <c r="A1956" s="6" t="n">
        <v>15456.618</v>
      </c>
      <c r="B1956" s="6" t="n">
        <v>1.73992673992674</v>
      </c>
      <c r="C1956" s="6" t="n">
        <v>87</v>
      </c>
      <c r="D1956" s="6" t="n">
        <v>-1</v>
      </c>
      <c r="E1956" s="6" t="n">
        <v>1.74871794871795</v>
      </c>
      <c r="F1956" s="6" t="n">
        <v>0</v>
      </c>
      <c r="G1956" s="6" t="n">
        <v>0</v>
      </c>
      <c r="H1956" s="6" t="str">
        <f aca="false">IF(AND(A1956&gt;=Stimuli!$B$2,A1956&lt;=Stimuli!$C$2),Stimuli!$A$2,IF(AND(A1956&gt;=Stimuli!$B$3,A1956&lt;=Stimuli!$C$3),Stimuli!$A$3,IF(AND(A1956&gt;=Stimuli!$B$4,A1956&lt;=Stimuli!$C$4),Stimuli!$A$4,"")))</f>
        <v>01 Quiet baseline (60s)</v>
      </c>
      <c r="I1956" s="6" t="n">
        <f aca="false">(B1956-B1955)/((A1956-A1955)/1000)</f>
        <v>-0.937728937729133</v>
      </c>
      <c r="J1956" s="6" t="n">
        <f aca="false">IF(OR(B1956&lt;Rules!$B$2,B1956&gt;Rules!$B$3,ABS(I1956)&gt;Rules!$B$4,OR(B1957&lt;Rules!$B$2,B1957&gt;Rules!$B$3,ABS(I1957)&gt;Rules!$B$4)),1,0)</f>
        <v>0</v>
      </c>
      <c r="K1956" s="6" t="str">
        <f aca="false">IF(F1956=1,COUNTIF($F$2:F1956,1),"")</f>
        <v/>
      </c>
    </row>
    <row r="1957" customFormat="false" ht="15" hidden="false" customHeight="false" outlineLevel="0" collapsed="false">
      <c r="A1957" s="6" t="n">
        <v>15464.4305</v>
      </c>
      <c r="B1957" s="6" t="n">
        <v>1.74578754578755</v>
      </c>
      <c r="C1957" s="6" t="n">
        <v>87</v>
      </c>
      <c r="D1957" s="6" t="n">
        <v>-1</v>
      </c>
      <c r="E1957" s="6" t="n">
        <v>1.74871794871795</v>
      </c>
      <c r="F1957" s="6" t="n">
        <v>0</v>
      </c>
      <c r="G1957" s="6" t="n">
        <v>0</v>
      </c>
      <c r="H1957" s="6" t="str">
        <f aca="false">IF(AND(A1957&gt;=Stimuli!$B$2,A1957&lt;=Stimuli!$C$2),Stimuli!$A$2,IF(AND(A1957&gt;=Stimuli!$B$3,A1957&lt;=Stimuli!$C$3),Stimuli!$A$3,IF(AND(A1957&gt;=Stimuli!$B$4,A1957&lt;=Stimuli!$C$4),Stimuli!$A$4,"")))</f>
        <v>01 Quiet baseline (60s)</v>
      </c>
      <c r="I1957" s="6" t="n">
        <f aca="false">(B1957-B1956)/((A1957-A1956)/1000)</f>
        <v>0.75018315018329</v>
      </c>
      <c r="J1957" s="6" t="n">
        <f aca="false">IF(OR(B1957&lt;Rules!$B$2,B1957&gt;Rules!$B$3,ABS(I1957)&gt;Rules!$B$4,OR(B1958&lt;Rules!$B$2,B1958&gt;Rules!$B$3,ABS(I1958)&gt;Rules!$B$4)),1,0)</f>
        <v>0</v>
      </c>
      <c r="K1957" s="6" t="str">
        <f aca="false">IF(F1957=1,COUNTIF($F$2:F1957,1),"")</f>
        <v/>
      </c>
    </row>
    <row r="1958" customFormat="false" ht="15" hidden="false" customHeight="false" outlineLevel="0" collapsed="false">
      <c r="A1958" s="6" t="n">
        <v>15472.243</v>
      </c>
      <c r="B1958" s="6" t="n">
        <v>1.73992673992674</v>
      </c>
      <c r="C1958" s="6" t="n">
        <v>87</v>
      </c>
      <c r="D1958" s="6" t="n">
        <v>-1</v>
      </c>
      <c r="E1958" s="6" t="n">
        <v>1.74871794871795</v>
      </c>
      <c r="F1958" s="6" t="n">
        <v>0</v>
      </c>
      <c r="G1958" s="6" t="n">
        <v>0</v>
      </c>
      <c r="H1958" s="6" t="str">
        <f aca="false">IF(AND(A1958&gt;=Stimuli!$B$2,A1958&lt;=Stimuli!$C$2),Stimuli!$A$2,IF(AND(A1958&gt;=Stimuli!$B$3,A1958&lt;=Stimuli!$C$3),Stimuli!$A$3,IF(AND(A1958&gt;=Stimuli!$B$4,A1958&lt;=Stimuli!$C$4),Stimuli!$A$4,"")))</f>
        <v>01 Quiet baseline (60s)</v>
      </c>
      <c r="I1958" s="6" t="n">
        <f aca="false">(B1958-B1957)/((A1958-A1957)/1000)</f>
        <v>-0.75018315018329</v>
      </c>
      <c r="J1958" s="6" t="n">
        <f aca="false">IF(OR(B1958&lt;Rules!$B$2,B1958&gt;Rules!$B$3,ABS(I1958)&gt;Rules!$B$4,OR(B1959&lt;Rules!$B$2,B1959&gt;Rules!$B$3,ABS(I1959)&gt;Rules!$B$4)),1,0)</f>
        <v>0</v>
      </c>
      <c r="K1958" s="6" t="str">
        <f aca="false">IF(F1958=1,COUNTIF($F$2:F1958,1),"")</f>
        <v/>
      </c>
    </row>
    <row r="1959" customFormat="false" ht="15" hidden="false" customHeight="false" outlineLevel="0" collapsed="false">
      <c r="A1959" s="6" t="n">
        <v>15480.0555</v>
      </c>
      <c r="B1959" s="6" t="n">
        <v>1.74432234432235</v>
      </c>
      <c r="C1959" s="6" t="n">
        <v>87</v>
      </c>
      <c r="D1959" s="6" t="n">
        <v>-1</v>
      </c>
      <c r="E1959" s="6" t="n">
        <v>1.74871794871795</v>
      </c>
      <c r="F1959" s="6" t="n">
        <v>0</v>
      </c>
      <c r="G1959" s="6" t="n">
        <v>0</v>
      </c>
      <c r="H1959" s="6" t="str">
        <f aca="false">IF(AND(A1959&gt;=Stimuli!$B$2,A1959&lt;=Stimuli!$C$2),Stimuli!$A$2,IF(AND(A1959&gt;=Stimuli!$B$3,A1959&lt;=Stimuli!$C$3),Stimuli!$A$3,IF(AND(A1959&gt;=Stimuli!$B$4,A1959&lt;=Stimuli!$C$4),Stimuli!$A$4,"")))</f>
        <v>01 Quiet baseline (60s)</v>
      </c>
      <c r="I1959" s="6" t="n">
        <f aca="false">(B1959-B1958)/((A1959-A1958)/1000)</f>
        <v>0.56263736263756</v>
      </c>
      <c r="J1959" s="6" t="n">
        <f aca="false">IF(OR(B1959&lt;Rules!$B$2,B1959&gt;Rules!$B$3,ABS(I1959)&gt;Rules!$B$4,OR(B1960&lt;Rules!$B$2,B1960&gt;Rules!$B$3,ABS(I1960)&gt;Rules!$B$4)),1,0)</f>
        <v>0</v>
      </c>
      <c r="K1959" s="6" t="str">
        <f aca="false">IF(F1959=1,COUNTIF($F$2:F1959,1),"")</f>
        <v/>
      </c>
    </row>
    <row r="1960" customFormat="false" ht="15" hidden="false" customHeight="false" outlineLevel="0" collapsed="false">
      <c r="A1960" s="6" t="n">
        <v>15487.868</v>
      </c>
      <c r="B1960" s="6" t="n">
        <v>1.73992673992674</v>
      </c>
      <c r="C1960" s="6" t="n">
        <v>87</v>
      </c>
      <c r="D1960" s="6" t="n">
        <v>-1</v>
      </c>
      <c r="E1960" s="6" t="n">
        <v>1.74871794871795</v>
      </c>
      <c r="F1960" s="6" t="n">
        <v>0</v>
      </c>
      <c r="G1960" s="6" t="n">
        <v>0</v>
      </c>
      <c r="H1960" s="6" t="str">
        <f aca="false">IF(AND(A1960&gt;=Stimuli!$B$2,A1960&lt;=Stimuli!$C$2),Stimuli!$A$2,IF(AND(A1960&gt;=Stimuli!$B$3,A1960&lt;=Stimuli!$C$3),Stimuli!$A$3,IF(AND(A1960&gt;=Stimuli!$B$4,A1960&lt;=Stimuli!$C$4),Stimuli!$A$4,"")))</f>
        <v>01 Quiet baseline (60s)</v>
      </c>
      <c r="I1960" s="6" t="n">
        <f aca="false">(B1960-B1959)/((A1960-A1959)/1000)</f>
        <v>-0.56263736263756</v>
      </c>
      <c r="J1960" s="6" t="n">
        <f aca="false">IF(OR(B1960&lt;Rules!$B$2,B1960&gt;Rules!$B$3,ABS(I1960)&gt;Rules!$B$4,OR(B1961&lt;Rules!$B$2,B1961&gt;Rules!$B$3,ABS(I1961)&gt;Rules!$B$4)),1,0)</f>
        <v>0</v>
      </c>
      <c r="K1960" s="6" t="str">
        <f aca="false">IF(F1960=1,COUNTIF($F$2:F1960,1),"")</f>
        <v/>
      </c>
    </row>
    <row r="1961" customFormat="false" ht="15" hidden="false" customHeight="false" outlineLevel="0" collapsed="false">
      <c r="A1961" s="6" t="n">
        <v>15495.6805</v>
      </c>
      <c r="B1961" s="6" t="n">
        <v>1.74285714285714</v>
      </c>
      <c r="C1961" s="6" t="n">
        <v>87</v>
      </c>
      <c r="D1961" s="6" t="n">
        <v>-1</v>
      </c>
      <c r="E1961" s="6" t="n">
        <v>1.74871794871795</v>
      </c>
      <c r="F1961" s="6" t="n">
        <v>0</v>
      </c>
      <c r="G1961" s="6" t="n">
        <v>0</v>
      </c>
      <c r="H1961" s="6" t="str">
        <f aca="false">IF(AND(A1961&gt;=Stimuli!$B$2,A1961&lt;=Stimuli!$C$2),Stimuli!$A$2,IF(AND(A1961&gt;=Stimuli!$B$3,A1961&lt;=Stimuli!$C$3),Stimuli!$A$3,IF(AND(A1961&gt;=Stimuli!$B$4,A1961&lt;=Stimuli!$C$4),Stimuli!$A$4,"")))</f>
        <v>01 Quiet baseline (60s)</v>
      </c>
      <c r="I1961" s="6" t="n">
        <f aca="false">(B1961-B1960)/((A1961-A1960)/1000)</f>
        <v>0.375091575091716</v>
      </c>
      <c r="J1961" s="6" t="n">
        <f aca="false">IF(OR(B1961&lt;Rules!$B$2,B1961&gt;Rules!$B$3,ABS(I1961)&gt;Rules!$B$4,OR(B1962&lt;Rules!$B$2,B1962&gt;Rules!$B$3,ABS(I1962)&gt;Rules!$B$4)),1,0)</f>
        <v>0</v>
      </c>
      <c r="K1961" s="6" t="str">
        <f aca="false">IF(F1961=1,COUNTIF($F$2:F1961,1),"")</f>
        <v/>
      </c>
    </row>
    <row r="1962" customFormat="false" ht="15" hidden="false" customHeight="false" outlineLevel="0" collapsed="false">
      <c r="A1962" s="6" t="n">
        <v>15503.493</v>
      </c>
      <c r="B1962" s="6" t="n">
        <v>1.74139194139194</v>
      </c>
      <c r="C1962" s="6" t="n">
        <v>87</v>
      </c>
      <c r="D1962" s="6" t="n">
        <v>-1</v>
      </c>
      <c r="E1962" s="6" t="n">
        <v>1.74871794871795</v>
      </c>
      <c r="F1962" s="6" t="n">
        <v>0</v>
      </c>
      <c r="G1962" s="6" t="n">
        <v>0</v>
      </c>
      <c r="H1962" s="6" t="str">
        <f aca="false">IF(AND(A1962&gt;=Stimuli!$B$2,A1962&lt;=Stimuli!$C$2),Stimuli!$A$2,IF(AND(A1962&gt;=Stimuli!$B$3,A1962&lt;=Stimuli!$C$3),Stimuli!$A$3,IF(AND(A1962&gt;=Stimuli!$B$4,A1962&lt;=Stimuli!$C$4),Stimuli!$A$4,"")))</f>
        <v>01 Quiet baseline (60s)</v>
      </c>
      <c r="I1962" s="6" t="n">
        <f aca="false">(B1962-B1961)/((A1962-A1961)/1000)</f>
        <v>-0.187545787545872</v>
      </c>
      <c r="J1962" s="6" t="n">
        <f aca="false">IF(OR(B1962&lt;Rules!$B$2,B1962&gt;Rules!$B$3,ABS(I1962)&gt;Rules!$B$4,OR(B1963&lt;Rules!$B$2,B1963&gt;Rules!$B$3,ABS(I1963)&gt;Rules!$B$4)),1,0)</f>
        <v>0</v>
      </c>
      <c r="K1962" s="6" t="str">
        <f aca="false">IF(F1962=1,COUNTIF($F$2:F1962,1),"")</f>
        <v/>
      </c>
    </row>
    <row r="1963" customFormat="false" ht="15" hidden="false" customHeight="false" outlineLevel="0" collapsed="false">
      <c r="A1963" s="6" t="n">
        <v>15511.3055</v>
      </c>
      <c r="B1963" s="6" t="n">
        <v>1.74139194139194</v>
      </c>
      <c r="C1963" s="6" t="n">
        <v>87</v>
      </c>
      <c r="D1963" s="6" t="n">
        <v>-1</v>
      </c>
      <c r="E1963" s="6" t="n">
        <v>1.74871794871795</v>
      </c>
      <c r="F1963" s="6" t="n">
        <v>0</v>
      </c>
      <c r="G1963" s="6" t="n">
        <v>0</v>
      </c>
      <c r="H1963" s="6" t="str">
        <f aca="false">IF(AND(A1963&gt;=Stimuli!$B$2,A1963&lt;=Stimuli!$C$2),Stimuli!$A$2,IF(AND(A1963&gt;=Stimuli!$B$3,A1963&lt;=Stimuli!$C$3),Stimuli!$A$3,IF(AND(A1963&gt;=Stimuli!$B$4,A1963&lt;=Stimuli!$C$4),Stimuli!$A$4,"")))</f>
        <v>01 Quiet baseline (60s)</v>
      </c>
      <c r="I1963" s="6" t="n">
        <f aca="false">(B1963-B1962)/((A1963-A1962)/1000)</f>
        <v>0</v>
      </c>
      <c r="J1963" s="6" t="n">
        <f aca="false">IF(OR(B1963&lt;Rules!$B$2,B1963&gt;Rules!$B$3,ABS(I1963)&gt;Rules!$B$4,OR(B1964&lt;Rules!$B$2,B1964&gt;Rules!$B$3,ABS(I1964)&gt;Rules!$B$4)),1,0)</f>
        <v>0</v>
      </c>
      <c r="K1963" s="6" t="str">
        <f aca="false">IF(F1963=1,COUNTIF($F$2:F1963,1),"")</f>
        <v/>
      </c>
    </row>
    <row r="1964" customFormat="false" ht="15" hidden="false" customHeight="false" outlineLevel="0" collapsed="false">
      <c r="A1964" s="6" t="n">
        <v>15519.118</v>
      </c>
      <c r="B1964" s="6" t="n">
        <v>1.74285714285714</v>
      </c>
      <c r="C1964" s="6" t="n">
        <v>87</v>
      </c>
      <c r="D1964" s="6" t="n">
        <v>-1</v>
      </c>
      <c r="E1964" s="6" t="n">
        <v>1.74725274725275</v>
      </c>
      <c r="F1964" s="6" t="n">
        <v>0</v>
      </c>
      <c r="G1964" s="6" t="n">
        <v>0</v>
      </c>
      <c r="H1964" s="6" t="str">
        <f aca="false">IF(AND(A1964&gt;=Stimuli!$B$2,A1964&lt;=Stimuli!$C$2),Stimuli!$A$2,IF(AND(A1964&gt;=Stimuli!$B$3,A1964&lt;=Stimuli!$C$3),Stimuli!$A$3,IF(AND(A1964&gt;=Stimuli!$B$4,A1964&lt;=Stimuli!$C$4),Stimuli!$A$4,"")))</f>
        <v>01 Quiet baseline (60s)</v>
      </c>
      <c r="I1964" s="6" t="n">
        <f aca="false">(B1964-B1963)/((A1964-A1963)/1000)</f>
        <v>0.187545787545872</v>
      </c>
      <c r="J1964" s="6" t="n">
        <f aca="false">IF(OR(B1964&lt;Rules!$B$2,B1964&gt;Rules!$B$3,ABS(I1964)&gt;Rules!$B$4,OR(B1965&lt;Rules!$B$2,B1965&gt;Rules!$B$3,ABS(I1965)&gt;Rules!$B$4)),1,0)</f>
        <v>0</v>
      </c>
      <c r="K1964" s="6" t="str">
        <f aca="false">IF(F1964=1,COUNTIF($F$2:F1964,1),"")</f>
        <v/>
      </c>
    </row>
    <row r="1965" customFormat="false" ht="15" hidden="false" customHeight="false" outlineLevel="0" collapsed="false">
      <c r="A1965" s="6" t="n">
        <v>15526.9305</v>
      </c>
      <c r="B1965" s="6" t="n">
        <v>1.73992673992674</v>
      </c>
      <c r="C1965" s="6" t="n">
        <v>87</v>
      </c>
      <c r="D1965" s="6" t="n">
        <v>-1</v>
      </c>
      <c r="E1965" s="6" t="n">
        <v>1.74725274725275</v>
      </c>
      <c r="F1965" s="6" t="n">
        <v>0</v>
      </c>
      <c r="G1965" s="6" t="n">
        <v>0</v>
      </c>
      <c r="H1965" s="6" t="str">
        <f aca="false">IF(AND(A1965&gt;=Stimuli!$B$2,A1965&lt;=Stimuli!$C$2),Stimuli!$A$2,IF(AND(A1965&gt;=Stimuli!$B$3,A1965&lt;=Stimuli!$C$3),Stimuli!$A$3,IF(AND(A1965&gt;=Stimuli!$B$4,A1965&lt;=Stimuli!$C$4),Stimuli!$A$4,"")))</f>
        <v>01 Quiet baseline (60s)</v>
      </c>
      <c r="I1965" s="6" t="n">
        <f aca="false">(B1965-B1964)/((A1965-A1964)/1000)</f>
        <v>-0.375091575091716</v>
      </c>
      <c r="J1965" s="6" t="n">
        <f aca="false">IF(OR(B1965&lt;Rules!$B$2,B1965&gt;Rules!$B$3,ABS(I1965)&gt;Rules!$B$4,OR(B1966&lt;Rules!$B$2,B1966&gt;Rules!$B$3,ABS(I1966)&gt;Rules!$B$4)),1,0)</f>
        <v>0</v>
      </c>
      <c r="K1965" s="6" t="str">
        <f aca="false">IF(F1965=1,COUNTIF($F$2:F1965,1),"")</f>
        <v/>
      </c>
    </row>
    <row r="1966" customFormat="false" ht="15" hidden="false" customHeight="false" outlineLevel="0" collapsed="false">
      <c r="A1966" s="6" t="n">
        <v>15534.743</v>
      </c>
      <c r="B1966" s="6" t="n">
        <v>1.74432234432235</v>
      </c>
      <c r="C1966" s="6" t="n">
        <v>87</v>
      </c>
      <c r="D1966" s="6" t="n">
        <v>-1</v>
      </c>
      <c r="E1966" s="6" t="n">
        <v>1.74725274725275</v>
      </c>
      <c r="F1966" s="6" t="n">
        <v>0</v>
      </c>
      <c r="G1966" s="6" t="n">
        <v>0</v>
      </c>
      <c r="H1966" s="6" t="str">
        <f aca="false">IF(AND(A1966&gt;=Stimuli!$B$2,A1966&lt;=Stimuli!$C$2),Stimuli!$A$2,IF(AND(A1966&gt;=Stimuli!$B$3,A1966&lt;=Stimuli!$C$3),Stimuli!$A$3,IF(AND(A1966&gt;=Stimuli!$B$4,A1966&lt;=Stimuli!$C$4),Stimuli!$A$4,"")))</f>
        <v>01 Quiet baseline (60s)</v>
      </c>
      <c r="I1966" s="6" t="n">
        <f aca="false">(B1966-B1965)/((A1966-A1965)/1000)</f>
        <v>0.56263736263756</v>
      </c>
      <c r="J1966" s="6" t="n">
        <f aca="false">IF(OR(B1966&lt;Rules!$B$2,B1966&gt;Rules!$B$3,ABS(I1966)&gt;Rules!$B$4,OR(B1967&lt;Rules!$B$2,B1967&gt;Rules!$B$3,ABS(I1967)&gt;Rules!$B$4)),1,0)</f>
        <v>0</v>
      </c>
      <c r="K1966" s="6" t="str">
        <f aca="false">IF(F1966=1,COUNTIF($F$2:F1966,1),"")</f>
        <v/>
      </c>
    </row>
    <row r="1967" customFormat="false" ht="15" hidden="false" customHeight="false" outlineLevel="0" collapsed="false">
      <c r="A1967" s="6" t="n">
        <v>15542.5555</v>
      </c>
      <c r="B1967" s="6" t="n">
        <v>1.73992673992674</v>
      </c>
      <c r="C1967" s="6" t="n">
        <v>87</v>
      </c>
      <c r="D1967" s="6" t="n">
        <v>-1</v>
      </c>
      <c r="E1967" s="6" t="n">
        <v>1.74725274725275</v>
      </c>
      <c r="F1967" s="6" t="n">
        <v>0</v>
      </c>
      <c r="G1967" s="6" t="n">
        <v>0</v>
      </c>
      <c r="H1967" s="6" t="str">
        <f aca="false">IF(AND(A1967&gt;=Stimuli!$B$2,A1967&lt;=Stimuli!$C$2),Stimuli!$A$2,IF(AND(A1967&gt;=Stimuli!$B$3,A1967&lt;=Stimuli!$C$3),Stimuli!$A$3,IF(AND(A1967&gt;=Stimuli!$B$4,A1967&lt;=Stimuli!$C$4),Stimuli!$A$4,"")))</f>
        <v>01 Quiet baseline (60s)</v>
      </c>
      <c r="I1967" s="6" t="n">
        <f aca="false">(B1967-B1966)/((A1967-A1966)/1000)</f>
        <v>-0.56263736263756</v>
      </c>
      <c r="J1967" s="6" t="n">
        <f aca="false">IF(OR(B1967&lt;Rules!$B$2,B1967&gt;Rules!$B$3,ABS(I1967)&gt;Rules!$B$4,OR(B1968&lt;Rules!$B$2,B1968&gt;Rules!$B$3,ABS(I1968)&gt;Rules!$B$4)),1,0)</f>
        <v>0</v>
      </c>
      <c r="K1967" s="6" t="str">
        <f aca="false">IF(F1967=1,COUNTIF($F$2:F1967,1),"")</f>
        <v/>
      </c>
    </row>
    <row r="1968" customFormat="false" ht="15" hidden="false" customHeight="false" outlineLevel="0" collapsed="false">
      <c r="A1968" s="6" t="n">
        <v>15550.368</v>
      </c>
      <c r="B1968" s="6" t="n">
        <v>1.74432234432235</v>
      </c>
      <c r="C1968" s="6" t="n">
        <v>87</v>
      </c>
      <c r="D1968" s="6" t="n">
        <v>-1</v>
      </c>
      <c r="E1968" s="6" t="n">
        <v>1.74725274725275</v>
      </c>
      <c r="F1968" s="6" t="n">
        <v>0</v>
      </c>
      <c r="G1968" s="6" t="n">
        <v>0</v>
      </c>
      <c r="H1968" s="6" t="str">
        <f aca="false">IF(AND(A1968&gt;=Stimuli!$B$2,A1968&lt;=Stimuli!$C$2),Stimuli!$A$2,IF(AND(A1968&gt;=Stimuli!$B$3,A1968&lt;=Stimuli!$C$3),Stimuli!$A$3,IF(AND(A1968&gt;=Stimuli!$B$4,A1968&lt;=Stimuli!$C$4),Stimuli!$A$4,"")))</f>
        <v>01 Quiet baseline (60s)</v>
      </c>
      <c r="I1968" s="6" t="n">
        <f aca="false">(B1968-B1967)/((A1968-A1967)/1000)</f>
        <v>0.56263736263756</v>
      </c>
      <c r="J1968" s="6" t="n">
        <f aca="false">IF(OR(B1968&lt;Rules!$B$2,B1968&gt;Rules!$B$3,ABS(I1968)&gt;Rules!$B$4,OR(B1969&lt;Rules!$B$2,B1969&gt;Rules!$B$3,ABS(I1969)&gt;Rules!$B$4)),1,0)</f>
        <v>0</v>
      </c>
      <c r="K1968" s="6" t="str">
        <f aca="false">IF(F1968=1,COUNTIF($F$2:F1968,1),"")</f>
        <v/>
      </c>
    </row>
    <row r="1969" customFormat="false" ht="15" hidden="false" customHeight="false" outlineLevel="0" collapsed="false">
      <c r="A1969" s="6" t="n">
        <v>15558.1805</v>
      </c>
      <c r="B1969" s="6" t="n">
        <v>1.73846153846154</v>
      </c>
      <c r="C1969" s="6" t="n">
        <v>87</v>
      </c>
      <c r="D1969" s="6" t="n">
        <v>-1</v>
      </c>
      <c r="E1969" s="6" t="n">
        <v>1.74725274725275</v>
      </c>
      <c r="F1969" s="6" t="n">
        <v>0</v>
      </c>
      <c r="G1969" s="6" t="n">
        <v>0</v>
      </c>
      <c r="H1969" s="6" t="str">
        <f aca="false">IF(AND(A1969&gt;=Stimuli!$B$2,A1969&lt;=Stimuli!$C$2),Stimuli!$A$2,IF(AND(A1969&gt;=Stimuli!$B$3,A1969&lt;=Stimuli!$C$3),Stimuli!$A$3,IF(AND(A1969&gt;=Stimuli!$B$4,A1969&lt;=Stimuli!$C$4),Stimuli!$A$4,"")))</f>
        <v>01 Quiet baseline (60s)</v>
      </c>
      <c r="I1969" s="6" t="n">
        <f aca="false">(B1969-B1968)/((A1969-A1968)/1000)</f>
        <v>-0.75018315018329</v>
      </c>
      <c r="J1969" s="6" t="n">
        <f aca="false">IF(OR(B1969&lt;Rules!$B$2,B1969&gt;Rules!$B$3,ABS(I1969)&gt;Rules!$B$4,OR(B1970&lt;Rules!$B$2,B1970&gt;Rules!$B$3,ABS(I1970)&gt;Rules!$B$4)),1,0)</f>
        <v>0</v>
      </c>
      <c r="K1969" s="6" t="str">
        <f aca="false">IF(F1969=1,COUNTIF($F$2:F1969,1),"")</f>
        <v/>
      </c>
    </row>
    <row r="1970" customFormat="false" ht="15" hidden="false" customHeight="false" outlineLevel="0" collapsed="false">
      <c r="A1970" s="6" t="n">
        <v>15565.993</v>
      </c>
      <c r="B1970" s="6" t="n">
        <v>1.74432234432235</v>
      </c>
      <c r="C1970" s="6" t="n">
        <v>87</v>
      </c>
      <c r="D1970" s="6" t="n">
        <v>-1</v>
      </c>
      <c r="E1970" s="6" t="n">
        <v>1.74725274725275</v>
      </c>
      <c r="F1970" s="6" t="n">
        <v>0</v>
      </c>
      <c r="G1970" s="6" t="n">
        <v>0</v>
      </c>
      <c r="H1970" s="6" t="str">
        <f aca="false">IF(AND(A1970&gt;=Stimuli!$B$2,A1970&lt;=Stimuli!$C$2),Stimuli!$A$2,IF(AND(A1970&gt;=Stimuli!$B$3,A1970&lt;=Stimuli!$C$3),Stimuli!$A$3,IF(AND(A1970&gt;=Stimuli!$B$4,A1970&lt;=Stimuli!$C$4),Stimuli!$A$4,"")))</f>
        <v>01 Quiet baseline (60s)</v>
      </c>
      <c r="I1970" s="6" t="n">
        <f aca="false">(B1970-B1969)/((A1970-A1969)/1000)</f>
        <v>0.75018315018329</v>
      </c>
      <c r="J1970" s="6" t="n">
        <f aca="false">IF(OR(B1970&lt;Rules!$B$2,B1970&gt;Rules!$B$3,ABS(I1970)&gt;Rules!$B$4,OR(B1971&lt;Rules!$B$2,B1971&gt;Rules!$B$3,ABS(I1971)&gt;Rules!$B$4)),1,0)</f>
        <v>0</v>
      </c>
      <c r="K1970" s="6" t="str">
        <f aca="false">IF(F1970=1,COUNTIF($F$2:F1970,1),"")</f>
        <v/>
      </c>
    </row>
    <row r="1971" customFormat="false" ht="15" hidden="false" customHeight="false" outlineLevel="0" collapsed="false">
      <c r="A1971" s="6" t="n">
        <v>15573.8055</v>
      </c>
      <c r="B1971" s="6" t="n">
        <v>1.73699633699634</v>
      </c>
      <c r="C1971" s="6" t="n">
        <v>87</v>
      </c>
      <c r="D1971" s="6" t="n">
        <v>-1</v>
      </c>
      <c r="E1971" s="6" t="n">
        <v>1.74725274725275</v>
      </c>
      <c r="F1971" s="6" t="n">
        <v>0</v>
      </c>
      <c r="G1971" s="6" t="n">
        <v>0</v>
      </c>
      <c r="H1971" s="6" t="str">
        <f aca="false">IF(AND(A1971&gt;=Stimuli!$B$2,A1971&lt;=Stimuli!$C$2),Stimuli!$A$2,IF(AND(A1971&gt;=Stimuli!$B$3,A1971&lt;=Stimuli!$C$3),Stimuli!$A$3,IF(AND(A1971&gt;=Stimuli!$B$4,A1971&lt;=Stimuli!$C$4),Stimuli!$A$4,"")))</f>
        <v>01 Quiet baseline (60s)</v>
      </c>
      <c r="I1971" s="6" t="n">
        <f aca="false">(B1971-B1970)/((A1971-A1970)/1000)</f>
        <v>-0.93772893772902</v>
      </c>
      <c r="J1971" s="6" t="n">
        <f aca="false">IF(OR(B1971&lt;Rules!$B$2,B1971&gt;Rules!$B$3,ABS(I1971)&gt;Rules!$B$4,OR(B1972&lt;Rules!$B$2,B1972&gt;Rules!$B$3,ABS(I1972)&gt;Rules!$B$4)),1,0)</f>
        <v>0</v>
      </c>
      <c r="K1971" s="6" t="str">
        <f aca="false">IF(F1971=1,COUNTIF($F$2:F1971,1),"")</f>
        <v/>
      </c>
    </row>
    <row r="1972" customFormat="false" ht="15" hidden="false" customHeight="false" outlineLevel="0" collapsed="false">
      <c r="A1972" s="6" t="n">
        <v>15581.618</v>
      </c>
      <c r="B1972" s="6" t="n">
        <v>1.74432234432235</v>
      </c>
      <c r="C1972" s="6" t="n">
        <v>87</v>
      </c>
      <c r="D1972" s="6" t="n">
        <v>-1</v>
      </c>
      <c r="E1972" s="6" t="n">
        <v>1.74725274725275</v>
      </c>
      <c r="F1972" s="6" t="n">
        <v>0</v>
      </c>
      <c r="G1972" s="6" t="n">
        <v>0</v>
      </c>
      <c r="H1972" s="6" t="str">
        <f aca="false">IF(AND(A1972&gt;=Stimuli!$B$2,A1972&lt;=Stimuli!$C$2),Stimuli!$A$2,IF(AND(A1972&gt;=Stimuli!$B$3,A1972&lt;=Stimuli!$C$3),Stimuli!$A$3,IF(AND(A1972&gt;=Stimuli!$B$4,A1972&lt;=Stimuli!$C$4),Stimuli!$A$4,"")))</f>
        <v>01 Quiet baseline (60s)</v>
      </c>
      <c r="I1972" s="6" t="n">
        <f aca="false">(B1972-B1971)/((A1972-A1971)/1000)</f>
        <v>0.93772893772902</v>
      </c>
      <c r="J1972" s="6" t="n">
        <f aca="false">IF(OR(B1972&lt;Rules!$B$2,B1972&gt;Rules!$B$3,ABS(I1972)&gt;Rules!$B$4,OR(B1973&lt;Rules!$B$2,B1973&gt;Rules!$B$3,ABS(I1973)&gt;Rules!$B$4)),1,0)</f>
        <v>0</v>
      </c>
      <c r="K1972" s="6" t="str">
        <f aca="false">IF(F1972=1,COUNTIF($F$2:F1972,1),"")</f>
        <v/>
      </c>
    </row>
    <row r="1973" customFormat="false" ht="15" hidden="false" customHeight="false" outlineLevel="0" collapsed="false">
      <c r="A1973" s="6" t="n">
        <v>15589.4305</v>
      </c>
      <c r="B1973" s="6" t="n">
        <v>1.73699633699634</v>
      </c>
      <c r="C1973" s="6" t="n">
        <v>87</v>
      </c>
      <c r="D1973" s="6" t="n">
        <v>-1</v>
      </c>
      <c r="E1973" s="6" t="n">
        <v>1.74725274725275</v>
      </c>
      <c r="F1973" s="6" t="n">
        <v>0</v>
      </c>
      <c r="G1973" s="6" t="n">
        <v>0</v>
      </c>
      <c r="H1973" s="6" t="str">
        <f aca="false">IF(AND(A1973&gt;=Stimuli!$B$2,A1973&lt;=Stimuli!$C$2),Stimuli!$A$2,IF(AND(A1973&gt;=Stimuli!$B$3,A1973&lt;=Stimuli!$C$3),Stimuli!$A$3,IF(AND(A1973&gt;=Stimuli!$B$4,A1973&lt;=Stimuli!$C$4),Stimuli!$A$4,"")))</f>
        <v>01 Quiet baseline (60s)</v>
      </c>
      <c r="I1973" s="6" t="n">
        <f aca="false">(B1973-B1972)/((A1973-A1972)/1000)</f>
        <v>-0.93772893772902</v>
      </c>
      <c r="J1973" s="6" t="n">
        <f aca="false">IF(OR(B1973&lt;Rules!$B$2,B1973&gt;Rules!$B$3,ABS(I1973)&gt;Rules!$B$4,OR(B1974&lt;Rules!$B$2,B1974&gt;Rules!$B$3,ABS(I1974)&gt;Rules!$B$4)),1,0)</f>
        <v>0</v>
      </c>
      <c r="K1973" s="6" t="str">
        <f aca="false">IF(F1973=1,COUNTIF($F$2:F1973,1),"")</f>
        <v/>
      </c>
    </row>
    <row r="1974" customFormat="false" ht="15" hidden="false" customHeight="false" outlineLevel="0" collapsed="false">
      <c r="A1974" s="6" t="n">
        <v>15597.243</v>
      </c>
      <c r="B1974" s="6" t="n">
        <v>1.74432234432235</v>
      </c>
      <c r="C1974" s="6" t="n">
        <v>87</v>
      </c>
      <c r="D1974" s="6" t="n">
        <v>-1</v>
      </c>
      <c r="E1974" s="6" t="n">
        <v>1.74725274725275</v>
      </c>
      <c r="F1974" s="6" t="n">
        <v>0</v>
      </c>
      <c r="G1974" s="6" t="n">
        <v>0</v>
      </c>
      <c r="H1974" s="6" t="str">
        <f aca="false">IF(AND(A1974&gt;=Stimuli!$B$2,A1974&lt;=Stimuli!$C$2),Stimuli!$A$2,IF(AND(A1974&gt;=Stimuli!$B$3,A1974&lt;=Stimuli!$C$3),Stimuli!$A$3,IF(AND(A1974&gt;=Stimuli!$B$4,A1974&lt;=Stimuli!$C$4),Stimuli!$A$4,"")))</f>
        <v>01 Quiet baseline (60s)</v>
      </c>
      <c r="I1974" s="6" t="n">
        <f aca="false">(B1974-B1973)/((A1974-A1973)/1000)</f>
        <v>0.93772893772902</v>
      </c>
      <c r="J1974" s="6" t="n">
        <f aca="false">IF(OR(B1974&lt;Rules!$B$2,B1974&gt;Rules!$B$3,ABS(I1974)&gt;Rules!$B$4,OR(B1975&lt;Rules!$B$2,B1975&gt;Rules!$B$3,ABS(I1975)&gt;Rules!$B$4)),1,0)</f>
        <v>0</v>
      </c>
      <c r="K1974" s="6" t="str">
        <f aca="false">IF(F1974=1,COUNTIF($F$2:F1974,1),"")</f>
        <v/>
      </c>
    </row>
    <row r="1975" customFormat="false" ht="15" hidden="false" customHeight="false" outlineLevel="0" collapsed="false">
      <c r="A1975" s="6" t="n">
        <v>15605.0555</v>
      </c>
      <c r="B1975" s="6" t="n">
        <v>1.73846153846154</v>
      </c>
      <c r="C1975" s="6" t="n">
        <v>87</v>
      </c>
      <c r="D1975" s="6" t="n">
        <v>-1</v>
      </c>
      <c r="E1975" s="6" t="n">
        <v>1.74578754578755</v>
      </c>
      <c r="F1975" s="6" t="n">
        <v>0</v>
      </c>
      <c r="G1975" s="6" t="n">
        <v>0</v>
      </c>
      <c r="H1975" s="6" t="str">
        <f aca="false">IF(AND(A1975&gt;=Stimuli!$B$2,A1975&lt;=Stimuli!$C$2),Stimuli!$A$2,IF(AND(A1975&gt;=Stimuli!$B$3,A1975&lt;=Stimuli!$C$3),Stimuli!$A$3,IF(AND(A1975&gt;=Stimuli!$B$4,A1975&lt;=Stimuli!$C$4),Stimuli!$A$4,"")))</f>
        <v>01 Quiet baseline (60s)</v>
      </c>
      <c r="I1975" s="6" t="n">
        <f aca="false">(B1975-B1974)/((A1975-A1974)/1000)</f>
        <v>-0.75018315018329</v>
      </c>
      <c r="J1975" s="6" t="n">
        <f aca="false">IF(OR(B1975&lt;Rules!$B$2,B1975&gt;Rules!$B$3,ABS(I1975)&gt;Rules!$B$4,OR(B1976&lt;Rules!$B$2,B1976&gt;Rules!$B$3,ABS(I1976)&gt;Rules!$B$4)),1,0)</f>
        <v>0</v>
      </c>
      <c r="K1975" s="6" t="str">
        <f aca="false">IF(F1975=1,COUNTIF($F$2:F1975,1),"")</f>
        <v/>
      </c>
    </row>
    <row r="1976" customFormat="false" ht="15" hidden="false" customHeight="false" outlineLevel="0" collapsed="false">
      <c r="A1976" s="6" t="n">
        <v>15612.868</v>
      </c>
      <c r="B1976" s="6" t="n">
        <v>1.74285714285714</v>
      </c>
      <c r="C1976" s="6" t="n">
        <v>87</v>
      </c>
      <c r="D1976" s="6" t="n">
        <v>-1</v>
      </c>
      <c r="E1976" s="6" t="n">
        <v>1.74578754578755</v>
      </c>
      <c r="F1976" s="6" t="n">
        <v>0</v>
      </c>
      <c r="G1976" s="6" t="n">
        <v>0</v>
      </c>
      <c r="H1976" s="6" t="str">
        <f aca="false">IF(AND(A1976&gt;=Stimuli!$B$2,A1976&lt;=Stimuli!$C$2),Stimuli!$A$2,IF(AND(A1976&gt;=Stimuli!$B$3,A1976&lt;=Stimuli!$C$3),Stimuli!$A$3,IF(AND(A1976&gt;=Stimuli!$B$4,A1976&lt;=Stimuli!$C$4),Stimuli!$A$4,"")))</f>
        <v>01 Quiet baseline (60s)</v>
      </c>
      <c r="I1976" s="6" t="n">
        <f aca="false">(B1976-B1975)/((A1976-A1975)/1000)</f>
        <v>0.562637362637446</v>
      </c>
      <c r="J1976" s="6" t="n">
        <f aca="false">IF(OR(B1976&lt;Rules!$B$2,B1976&gt;Rules!$B$3,ABS(I1976)&gt;Rules!$B$4,OR(B1977&lt;Rules!$B$2,B1977&gt;Rules!$B$3,ABS(I1977)&gt;Rules!$B$4)),1,0)</f>
        <v>0</v>
      </c>
      <c r="K1976" s="6" t="str">
        <f aca="false">IF(F1976=1,COUNTIF($F$2:F1976,1),"")</f>
        <v/>
      </c>
    </row>
    <row r="1977" customFormat="false" ht="15" hidden="false" customHeight="false" outlineLevel="0" collapsed="false">
      <c r="A1977" s="6" t="n">
        <v>15620.6805</v>
      </c>
      <c r="B1977" s="6" t="n">
        <v>1.73846153846154</v>
      </c>
      <c r="C1977" s="6" t="n">
        <v>87</v>
      </c>
      <c r="D1977" s="6" t="n">
        <v>-1</v>
      </c>
      <c r="E1977" s="6" t="n">
        <v>1.74578754578755</v>
      </c>
      <c r="F1977" s="6" t="n">
        <v>0</v>
      </c>
      <c r="G1977" s="6" t="n">
        <v>0</v>
      </c>
      <c r="H1977" s="6" t="str">
        <f aca="false">IF(AND(A1977&gt;=Stimuli!$B$2,A1977&lt;=Stimuli!$C$2),Stimuli!$A$2,IF(AND(A1977&gt;=Stimuli!$B$3,A1977&lt;=Stimuli!$C$3),Stimuli!$A$3,IF(AND(A1977&gt;=Stimuli!$B$4,A1977&lt;=Stimuli!$C$4),Stimuli!$A$4,"")))</f>
        <v>01 Quiet baseline (60s)</v>
      </c>
      <c r="I1977" s="6" t="n">
        <f aca="false">(B1977-B1976)/((A1977-A1976)/1000)</f>
        <v>-0.562637362637446</v>
      </c>
      <c r="J1977" s="6" t="n">
        <f aca="false">IF(OR(B1977&lt;Rules!$B$2,B1977&gt;Rules!$B$3,ABS(I1977)&gt;Rules!$B$4,OR(B1978&lt;Rules!$B$2,B1978&gt;Rules!$B$3,ABS(I1978)&gt;Rules!$B$4)),1,0)</f>
        <v>0</v>
      </c>
      <c r="K1977" s="6" t="str">
        <f aca="false">IF(F1977=1,COUNTIF($F$2:F1977,1),"")</f>
        <v/>
      </c>
    </row>
    <row r="1978" customFormat="false" ht="15" hidden="false" customHeight="false" outlineLevel="0" collapsed="false">
      <c r="A1978" s="6" t="n">
        <v>15628.493</v>
      </c>
      <c r="B1978" s="6" t="n">
        <v>1.74139194139194</v>
      </c>
      <c r="C1978" s="6" t="n">
        <v>87</v>
      </c>
      <c r="D1978" s="6" t="n">
        <v>-1</v>
      </c>
      <c r="E1978" s="6" t="n">
        <v>1.74578754578755</v>
      </c>
      <c r="F1978" s="6" t="n">
        <v>0</v>
      </c>
      <c r="G1978" s="6" t="n">
        <v>0</v>
      </c>
      <c r="H1978" s="6" t="str">
        <f aca="false">IF(AND(A1978&gt;=Stimuli!$B$2,A1978&lt;=Stimuli!$C$2),Stimuli!$A$2,IF(AND(A1978&gt;=Stimuli!$B$3,A1978&lt;=Stimuli!$C$3),Stimuli!$A$3,IF(AND(A1978&gt;=Stimuli!$B$4,A1978&lt;=Stimuli!$C$4),Stimuli!$A$4,"")))</f>
        <v>01 Quiet baseline (60s)</v>
      </c>
      <c r="I1978" s="6" t="n">
        <f aca="false">(B1978-B1977)/((A1978-A1977)/1000)</f>
        <v>0.375091575091574</v>
      </c>
      <c r="J1978" s="6" t="n">
        <f aca="false">IF(OR(B1978&lt;Rules!$B$2,B1978&gt;Rules!$B$3,ABS(I1978)&gt;Rules!$B$4,OR(B1979&lt;Rules!$B$2,B1979&gt;Rules!$B$3,ABS(I1979)&gt;Rules!$B$4)),1,0)</f>
        <v>0</v>
      </c>
      <c r="K1978" s="6" t="str">
        <f aca="false">IF(F1978=1,COUNTIF($F$2:F1978,1),"")</f>
        <v/>
      </c>
    </row>
    <row r="1979" customFormat="false" ht="15" hidden="false" customHeight="false" outlineLevel="0" collapsed="false">
      <c r="A1979" s="6" t="n">
        <v>15636.3055</v>
      </c>
      <c r="B1979" s="6" t="n">
        <v>1.73992673992674</v>
      </c>
      <c r="C1979" s="6" t="n">
        <v>87</v>
      </c>
      <c r="D1979" s="6" t="n">
        <v>-1</v>
      </c>
      <c r="E1979" s="6" t="n">
        <v>1.74578754578755</v>
      </c>
      <c r="F1979" s="6" t="n">
        <v>0</v>
      </c>
      <c r="G1979" s="6" t="n">
        <v>0</v>
      </c>
      <c r="H1979" s="6" t="str">
        <f aca="false">IF(AND(A1979&gt;=Stimuli!$B$2,A1979&lt;=Stimuli!$C$2),Stimuli!$A$2,IF(AND(A1979&gt;=Stimuli!$B$3,A1979&lt;=Stimuli!$C$3),Stimuli!$A$3,IF(AND(A1979&gt;=Stimuli!$B$4,A1979&lt;=Stimuli!$C$4),Stimuli!$A$4,"")))</f>
        <v>01 Quiet baseline (60s)</v>
      </c>
      <c r="I1979" s="6" t="n">
        <f aca="false">(B1979-B1978)/((A1979-A1978)/1000)</f>
        <v>-0.187545787545844</v>
      </c>
      <c r="J1979" s="6" t="n">
        <f aca="false">IF(OR(B1979&lt;Rules!$B$2,B1979&gt;Rules!$B$3,ABS(I1979)&gt;Rules!$B$4,OR(B1980&lt;Rules!$B$2,B1980&gt;Rules!$B$3,ABS(I1980)&gt;Rules!$B$4)),1,0)</f>
        <v>0</v>
      </c>
      <c r="K1979" s="6" t="str">
        <f aca="false">IF(F1979=1,COUNTIF($F$2:F1979,1),"")</f>
        <v/>
      </c>
    </row>
    <row r="1980" customFormat="false" ht="15" hidden="false" customHeight="false" outlineLevel="0" collapsed="false">
      <c r="A1980" s="6" t="n">
        <v>15644.118</v>
      </c>
      <c r="B1980" s="6" t="n">
        <v>1.73846153846154</v>
      </c>
      <c r="C1980" s="6" t="n">
        <v>87</v>
      </c>
      <c r="D1980" s="6" t="n">
        <v>-1</v>
      </c>
      <c r="E1980" s="6" t="n">
        <v>1.74578754578755</v>
      </c>
      <c r="F1980" s="6" t="n">
        <v>0</v>
      </c>
      <c r="G1980" s="6" t="n">
        <v>0</v>
      </c>
      <c r="H1980" s="6" t="str">
        <f aca="false">IF(AND(A1980&gt;=Stimuli!$B$2,A1980&lt;=Stimuli!$C$2),Stimuli!$A$2,IF(AND(A1980&gt;=Stimuli!$B$3,A1980&lt;=Stimuli!$C$3),Stimuli!$A$3,IF(AND(A1980&gt;=Stimuli!$B$4,A1980&lt;=Stimuli!$C$4),Stimuli!$A$4,"")))</f>
        <v>01 Quiet baseline (60s)</v>
      </c>
      <c r="I1980" s="6" t="n">
        <f aca="false">(B1980-B1979)/((A1980-A1979)/1000)</f>
        <v>-0.18754578754573</v>
      </c>
      <c r="J1980" s="6" t="n">
        <f aca="false">IF(OR(B1980&lt;Rules!$B$2,B1980&gt;Rules!$B$3,ABS(I1980)&gt;Rules!$B$4,OR(B1981&lt;Rules!$B$2,B1981&gt;Rules!$B$3,ABS(I1981)&gt;Rules!$B$4)),1,0)</f>
        <v>0</v>
      </c>
      <c r="K1980" s="6" t="str">
        <f aca="false">IF(F1980=1,COUNTIF($F$2:F1980,1),"")</f>
        <v/>
      </c>
    </row>
    <row r="1981" customFormat="false" ht="15" hidden="false" customHeight="false" outlineLevel="0" collapsed="false">
      <c r="A1981" s="6" t="n">
        <v>15651.9305</v>
      </c>
      <c r="B1981" s="6" t="n">
        <v>1.74139194139194</v>
      </c>
      <c r="C1981" s="6" t="n">
        <v>87</v>
      </c>
      <c r="D1981" s="6" t="n">
        <v>-1</v>
      </c>
      <c r="E1981" s="6" t="n">
        <v>1.74578754578755</v>
      </c>
      <c r="F1981" s="6" t="n">
        <v>0</v>
      </c>
      <c r="G1981" s="6" t="n">
        <v>0</v>
      </c>
      <c r="H1981" s="6" t="str">
        <f aca="false">IF(AND(A1981&gt;=Stimuli!$B$2,A1981&lt;=Stimuli!$C$2),Stimuli!$A$2,IF(AND(A1981&gt;=Stimuli!$B$3,A1981&lt;=Stimuli!$C$3),Stimuli!$A$3,IF(AND(A1981&gt;=Stimuli!$B$4,A1981&lt;=Stimuli!$C$4),Stimuli!$A$4,"")))</f>
        <v>01 Quiet baseline (60s)</v>
      </c>
      <c r="I1981" s="6" t="n">
        <f aca="false">(B1981-B1980)/((A1981-A1980)/1000)</f>
        <v>0.375091575091574</v>
      </c>
      <c r="J1981" s="6" t="n">
        <f aca="false">IF(OR(B1981&lt;Rules!$B$2,B1981&gt;Rules!$B$3,ABS(I1981)&gt;Rules!$B$4,OR(B1982&lt;Rules!$B$2,B1982&gt;Rules!$B$3,ABS(I1982)&gt;Rules!$B$4)),1,0)</f>
        <v>0</v>
      </c>
      <c r="K1981" s="6" t="str">
        <f aca="false">IF(F1981=1,COUNTIF($F$2:F1981,1),"")</f>
        <v/>
      </c>
    </row>
    <row r="1982" customFormat="false" ht="15" hidden="false" customHeight="false" outlineLevel="0" collapsed="false">
      <c r="A1982" s="6" t="n">
        <v>15659.743</v>
      </c>
      <c r="B1982" s="6" t="n">
        <v>1.73699633699634</v>
      </c>
      <c r="C1982" s="6" t="n">
        <v>87</v>
      </c>
      <c r="D1982" s="6" t="n">
        <v>-1</v>
      </c>
      <c r="E1982" s="6" t="n">
        <v>1.74578754578755</v>
      </c>
      <c r="F1982" s="6" t="n">
        <v>0</v>
      </c>
      <c r="G1982" s="6" t="n">
        <v>0</v>
      </c>
      <c r="H1982" s="6" t="str">
        <f aca="false">IF(AND(A1982&gt;=Stimuli!$B$2,A1982&lt;=Stimuli!$C$2),Stimuli!$A$2,IF(AND(A1982&gt;=Stimuli!$B$3,A1982&lt;=Stimuli!$C$3),Stimuli!$A$3,IF(AND(A1982&gt;=Stimuli!$B$4,A1982&lt;=Stimuli!$C$4),Stimuli!$A$4,"")))</f>
        <v>01 Quiet baseline (60s)</v>
      </c>
      <c r="I1982" s="6" t="n">
        <f aca="false">(B1982-B1981)/((A1982-A1981)/1000)</f>
        <v>-0.562637362637304</v>
      </c>
      <c r="J1982" s="6" t="n">
        <f aca="false">IF(OR(B1982&lt;Rules!$B$2,B1982&gt;Rules!$B$3,ABS(I1982)&gt;Rules!$B$4,OR(B1983&lt;Rules!$B$2,B1983&gt;Rules!$B$3,ABS(I1983)&gt;Rules!$B$4)),1,0)</f>
        <v>0</v>
      </c>
      <c r="K1982" s="6" t="str">
        <f aca="false">IF(F1982=1,COUNTIF($F$2:F1982,1),"")</f>
        <v/>
      </c>
    </row>
    <row r="1983" customFormat="false" ht="15" hidden="false" customHeight="false" outlineLevel="0" collapsed="false">
      <c r="A1983" s="6" t="n">
        <v>15667.5555</v>
      </c>
      <c r="B1983" s="6" t="n">
        <v>1.74139194139194</v>
      </c>
      <c r="C1983" s="6" t="n">
        <v>87</v>
      </c>
      <c r="D1983" s="6" t="n">
        <v>-1</v>
      </c>
      <c r="E1983" s="6" t="n">
        <v>1.74578754578755</v>
      </c>
      <c r="F1983" s="6" t="n">
        <v>0</v>
      </c>
      <c r="G1983" s="6" t="n">
        <v>0</v>
      </c>
      <c r="H1983" s="6" t="str">
        <f aca="false">IF(AND(A1983&gt;=Stimuli!$B$2,A1983&lt;=Stimuli!$C$2),Stimuli!$A$2,IF(AND(A1983&gt;=Stimuli!$B$3,A1983&lt;=Stimuli!$C$3),Stimuli!$A$3,IF(AND(A1983&gt;=Stimuli!$B$4,A1983&lt;=Stimuli!$C$4),Stimuli!$A$4,"")))</f>
        <v>01 Quiet baseline (60s)</v>
      </c>
      <c r="I1983" s="6" t="n">
        <f aca="false">(B1983-B1982)/((A1983-A1982)/1000)</f>
        <v>0.562637362637304</v>
      </c>
      <c r="J1983" s="6" t="n">
        <f aca="false">IF(OR(B1983&lt;Rules!$B$2,B1983&gt;Rules!$B$3,ABS(I1983)&gt;Rules!$B$4,OR(B1984&lt;Rules!$B$2,B1984&gt;Rules!$B$3,ABS(I1984)&gt;Rules!$B$4)),1,0)</f>
        <v>0</v>
      </c>
      <c r="K1983" s="6" t="str">
        <f aca="false">IF(F1983=1,COUNTIF($F$2:F1983,1),"")</f>
        <v/>
      </c>
    </row>
    <row r="1984" customFormat="false" ht="15" hidden="false" customHeight="false" outlineLevel="0" collapsed="false">
      <c r="A1984" s="6" t="n">
        <v>15675.368</v>
      </c>
      <c r="B1984" s="6" t="n">
        <v>1.73699633699634</v>
      </c>
      <c r="C1984" s="6" t="n">
        <v>87</v>
      </c>
      <c r="D1984" s="6" t="n">
        <v>-1</v>
      </c>
      <c r="E1984" s="6" t="n">
        <v>1.74578754578755</v>
      </c>
      <c r="F1984" s="6" t="n">
        <v>0</v>
      </c>
      <c r="G1984" s="6" t="n">
        <v>0</v>
      </c>
      <c r="H1984" s="6" t="str">
        <f aca="false">IF(AND(A1984&gt;=Stimuli!$B$2,A1984&lt;=Stimuli!$C$2),Stimuli!$A$2,IF(AND(A1984&gt;=Stimuli!$B$3,A1984&lt;=Stimuli!$C$3),Stimuli!$A$3,IF(AND(A1984&gt;=Stimuli!$B$4,A1984&lt;=Stimuli!$C$4),Stimuli!$A$4,"")))</f>
        <v>01 Quiet baseline (60s)</v>
      </c>
      <c r="I1984" s="6" t="n">
        <f aca="false">(B1984-B1983)/((A1984-A1983)/1000)</f>
        <v>-0.562637362637304</v>
      </c>
      <c r="J1984" s="6" t="n">
        <f aca="false">IF(OR(B1984&lt;Rules!$B$2,B1984&gt;Rules!$B$3,ABS(I1984)&gt;Rules!$B$4,OR(B1985&lt;Rules!$B$2,B1985&gt;Rules!$B$3,ABS(I1985)&gt;Rules!$B$4)),1,0)</f>
        <v>0</v>
      </c>
      <c r="K1984" s="6" t="str">
        <f aca="false">IF(F1984=1,COUNTIF($F$2:F1984,1),"")</f>
        <v/>
      </c>
    </row>
    <row r="1985" customFormat="false" ht="15" hidden="false" customHeight="false" outlineLevel="0" collapsed="false">
      <c r="A1985" s="6" t="n">
        <v>15683.1805</v>
      </c>
      <c r="B1985" s="6" t="n">
        <v>1.74139194139194</v>
      </c>
      <c r="C1985" s="6" t="n">
        <v>87</v>
      </c>
      <c r="D1985" s="6" t="n">
        <v>-1</v>
      </c>
      <c r="E1985" s="6" t="n">
        <v>1.74578754578755</v>
      </c>
      <c r="F1985" s="6" t="n">
        <v>0</v>
      </c>
      <c r="G1985" s="6" t="n">
        <v>0</v>
      </c>
      <c r="H1985" s="6" t="str">
        <f aca="false">IF(AND(A1985&gt;=Stimuli!$B$2,A1985&lt;=Stimuli!$C$2),Stimuli!$A$2,IF(AND(A1985&gt;=Stimuli!$B$3,A1985&lt;=Stimuli!$C$3),Stimuli!$A$3,IF(AND(A1985&gt;=Stimuli!$B$4,A1985&lt;=Stimuli!$C$4),Stimuli!$A$4,"")))</f>
        <v>01 Quiet baseline (60s)</v>
      </c>
      <c r="I1985" s="6" t="n">
        <f aca="false">(B1985-B1984)/((A1985-A1984)/1000)</f>
        <v>0.562637362637304</v>
      </c>
      <c r="J1985" s="6" t="n">
        <f aca="false">IF(OR(B1985&lt;Rules!$B$2,B1985&gt;Rules!$B$3,ABS(I1985)&gt;Rules!$B$4,OR(B1986&lt;Rules!$B$2,B1986&gt;Rules!$B$3,ABS(I1986)&gt;Rules!$B$4)),1,0)</f>
        <v>0</v>
      </c>
      <c r="K1985" s="6" t="str">
        <f aca="false">IF(F1985=1,COUNTIF($F$2:F1985,1),"")</f>
        <v/>
      </c>
    </row>
    <row r="1986" customFormat="false" ht="15" hidden="false" customHeight="false" outlineLevel="0" collapsed="false">
      <c r="A1986" s="6" t="n">
        <v>15690.993</v>
      </c>
      <c r="B1986" s="6" t="n">
        <v>1.73553113553114</v>
      </c>
      <c r="C1986" s="6" t="n">
        <v>87</v>
      </c>
      <c r="D1986" s="6" t="n">
        <v>-1</v>
      </c>
      <c r="E1986" s="6" t="n">
        <v>1.74432234432234</v>
      </c>
      <c r="F1986" s="6" t="n">
        <v>0</v>
      </c>
      <c r="G1986" s="6" t="n">
        <v>0</v>
      </c>
      <c r="H1986" s="6" t="str">
        <f aca="false">IF(AND(A1986&gt;=Stimuli!$B$2,A1986&lt;=Stimuli!$C$2),Stimuli!$A$2,IF(AND(A1986&gt;=Stimuli!$B$3,A1986&lt;=Stimuli!$C$3),Stimuli!$A$3,IF(AND(A1986&gt;=Stimuli!$B$4,A1986&lt;=Stimuli!$C$4),Stimuli!$A$4,"")))</f>
        <v>01 Quiet baseline (60s)</v>
      </c>
      <c r="I1986" s="6" t="n">
        <f aca="false">(B1986-B1985)/((A1986-A1985)/1000)</f>
        <v>-0.750183150183034</v>
      </c>
      <c r="J1986" s="6" t="n">
        <f aca="false">IF(OR(B1986&lt;Rules!$B$2,B1986&gt;Rules!$B$3,ABS(I1986)&gt;Rules!$B$4,OR(B1987&lt;Rules!$B$2,B1987&gt;Rules!$B$3,ABS(I1987)&gt;Rules!$B$4)),1,0)</f>
        <v>0</v>
      </c>
      <c r="K1986" s="6" t="str">
        <f aca="false">IF(F1986=1,COUNTIF($F$2:F1986,1),"")</f>
        <v/>
      </c>
    </row>
    <row r="1987" customFormat="false" ht="15" hidden="false" customHeight="false" outlineLevel="0" collapsed="false">
      <c r="A1987" s="6" t="n">
        <v>15698.8055</v>
      </c>
      <c r="B1987" s="6" t="n">
        <v>1.74285714285714</v>
      </c>
      <c r="C1987" s="6" t="n">
        <v>87</v>
      </c>
      <c r="D1987" s="6" t="n">
        <v>-1</v>
      </c>
      <c r="E1987" s="6" t="n">
        <v>1.74432234432234</v>
      </c>
      <c r="F1987" s="6" t="n">
        <v>0</v>
      </c>
      <c r="G1987" s="6" t="n">
        <v>0</v>
      </c>
      <c r="H1987" s="6" t="str">
        <f aca="false">IF(AND(A1987&gt;=Stimuli!$B$2,A1987&lt;=Stimuli!$C$2),Stimuli!$A$2,IF(AND(A1987&gt;=Stimuli!$B$3,A1987&lt;=Stimuli!$C$3),Stimuli!$A$3,IF(AND(A1987&gt;=Stimuli!$B$4,A1987&lt;=Stimuli!$C$4),Stimuli!$A$4,"")))</f>
        <v>01 Quiet baseline (60s)</v>
      </c>
      <c r="I1987" s="6" t="n">
        <f aca="false">(B1987-B1986)/((A1987-A1986)/1000)</f>
        <v>0.937728937728906</v>
      </c>
      <c r="J1987" s="6" t="n">
        <f aca="false">IF(OR(B1987&lt;Rules!$B$2,B1987&gt;Rules!$B$3,ABS(I1987)&gt;Rules!$B$4,OR(B1988&lt;Rules!$B$2,B1988&gt;Rules!$B$3,ABS(I1988)&gt;Rules!$B$4)),1,0)</f>
        <v>0</v>
      </c>
      <c r="K1987" s="6" t="str">
        <f aca="false">IF(F1987=1,COUNTIF($F$2:F1987,1),"")</f>
        <v/>
      </c>
    </row>
    <row r="1988" customFormat="false" ht="15" hidden="false" customHeight="false" outlineLevel="0" collapsed="false">
      <c r="A1988" s="6" t="n">
        <v>15706.618</v>
      </c>
      <c r="B1988" s="6" t="n">
        <v>1.73553113553114</v>
      </c>
      <c r="C1988" s="6" t="n">
        <v>87</v>
      </c>
      <c r="D1988" s="6" t="n">
        <v>-1</v>
      </c>
      <c r="E1988" s="6" t="n">
        <v>1.74432234432234</v>
      </c>
      <c r="F1988" s="6" t="n">
        <v>0</v>
      </c>
      <c r="G1988" s="6" t="n">
        <v>0</v>
      </c>
      <c r="H1988" s="6" t="str">
        <f aca="false">IF(AND(A1988&gt;=Stimuli!$B$2,A1988&lt;=Stimuli!$C$2),Stimuli!$A$2,IF(AND(A1988&gt;=Stimuli!$B$3,A1988&lt;=Stimuli!$C$3),Stimuli!$A$3,IF(AND(A1988&gt;=Stimuli!$B$4,A1988&lt;=Stimuli!$C$4),Stimuli!$A$4,"")))</f>
        <v>01 Quiet baseline (60s)</v>
      </c>
      <c r="I1988" s="6" t="n">
        <f aca="false">(B1988-B1987)/((A1988-A1987)/1000)</f>
        <v>-0.937728937728906</v>
      </c>
      <c r="J1988" s="6" t="n">
        <f aca="false">IF(OR(B1988&lt;Rules!$B$2,B1988&gt;Rules!$B$3,ABS(I1988)&gt;Rules!$B$4,OR(B1989&lt;Rules!$B$2,B1989&gt;Rules!$B$3,ABS(I1989)&gt;Rules!$B$4)),1,0)</f>
        <v>0</v>
      </c>
      <c r="K1988" s="6" t="str">
        <f aca="false">IF(F1988=1,COUNTIF($F$2:F1988,1),"")</f>
        <v/>
      </c>
    </row>
    <row r="1989" customFormat="false" ht="15" hidden="false" customHeight="false" outlineLevel="0" collapsed="false">
      <c r="A1989" s="6" t="n">
        <v>15714.4305</v>
      </c>
      <c r="B1989" s="6" t="n">
        <v>1.74139194139194</v>
      </c>
      <c r="C1989" s="6" t="n">
        <v>87</v>
      </c>
      <c r="D1989" s="6" t="n">
        <v>-1</v>
      </c>
      <c r="E1989" s="6" t="n">
        <v>1.74432234432234</v>
      </c>
      <c r="F1989" s="6" t="n">
        <v>0</v>
      </c>
      <c r="G1989" s="6" t="n">
        <v>0</v>
      </c>
      <c r="H1989" s="6" t="str">
        <f aca="false">IF(AND(A1989&gt;=Stimuli!$B$2,A1989&lt;=Stimuli!$C$2),Stimuli!$A$2,IF(AND(A1989&gt;=Stimuli!$B$3,A1989&lt;=Stimuli!$C$3),Stimuli!$A$3,IF(AND(A1989&gt;=Stimuli!$B$4,A1989&lt;=Stimuli!$C$4),Stimuli!$A$4,"")))</f>
        <v>01 Quiet baseline (60s)</v>
      </c>
      <c r="I1989" s="6" t="n">
        <f aca="false">(B1989-B1988)/((A1989-A1988)/1000)</f>
        <v>0.750183150183034</v>
      </c>
      <c r="J1989" s="6" t="n">
        <f aca="false">IF(OR(B1989&lt;Rules!$B$2,B1989&gt;Rules!$B$3,ABS(I1989)&gt;Rules!$B$4,OR(B1990&lt;Rules!$B$2,B1990&gt;Rules!$B$3,ABS(I1990)&gt;Rules!$B$4)),1,0)</f>
        <v>0</v>
      </c>
      <c r="K1989" s="6" t="str">
        <f aca="false">IF(F1989=1,COUNTIF($F$2:F1989,1),"")</f>
        <v/>
      </c>
    </row>
    <row r="1990" customFormat="false" ht="15" hidden="false" customHeight="false" outlineLevel="0" collapsed="false">
      <c r="A1990" s="6" t="n">
        <v>15722.243</v>
      </c>
      <c r="B1990" s="6" t="n">
        <v>1.73553113553114</v>
      </c>
      <c r="C1990" s="6" t="n">
        <v>87</v>
      </c>
      <c r="D1990" s="6" t="n">
        <v>-1</v>
      </c>
      <c r="E1990" s="6" t="n">
        <v>1.74432234432234</v>
      </c>
      <c r="F1990" s="6" t="n">
        <v>0</v>
      </c>
      <c r="G1990" s="6" t="n">
        <v>0</v>
      </c>
      <c r="H1990" s="6" t="str">
        <f aca="false">IF(AND(A1990&gt;=Stimuli!$B$2,A1990&lt;=Stimuli!$C$2),Stimuli!$A$2,IF(AND(A1990&gt;=Stimuli!$B$3,A1990&lt;=Stimuli!$C$3),Stimuli!$A$3,IF(AND(A1990&gt;=Stimuli!$B$4,A1990&lt;=Stimuli!$C$4),Stimuli!$A$4,"")))</f>
        <v>01 Quiet baseline (60s)</v>
      </c>
      <c r="I1990" s="6" t="n">
        <f aca="false">(B1990-B1989)/((A1990-A1989)/1000)</f>
        <v>-0.750183150183034</v>
      </c>
      <c r="J1990" s="6" t="n">
        <f aca="false">IF(OR(B1990&lt;Rules!$B$2,B1990&gt;Rules!$B$3,ABS(I1990)&gt;Rules!$B$4,OR(B1991&lt;Rules!$B$2,B1991&gt;Rules!$B$3,ABS(I1991)&gt;Rules!$B$4)),1,0)</f>
        <v>0</v>
      </c>
      <c r="K1990" s="6" t="str">
        <f aca="false">IF(F1990=1,COUNTIF($F$2:F1990,1),"")</f>
        <v/>
      </c>
    </row>
    <row r="1991" customFormat="false" ht="15" hidden="false" customHeight="false" outlineLevel="0" collapsed="false">
      <c r="A1991" s="6" t="n">
        <v>15730.0555</v>
      </c>
      <c r="B1991" s="6" t="n">
        <v>1.74139194139194</v>
      </c>
      <c r="C1991" s="6" t="n">
        <v>87</v>
      </c>
      <c r="D1991" s="6" t="n">
        <v>-1</v>
      </c>
      <c r="E1991" s="6" t="n">
        <v>1.74432234432234</v>
      </c>
      <c r="F1991" s="6" t="n">
        <v>0</v>
      </c>
      <c r="G1991" s="6" t="n">
        <v>0</v>
      </c>
      <c r="H1991" s="6" t="str">
        <f aca="false">IF(AND(A1991&gt;=Stimuli!$B$2,A1991&lt;=Stimuli!$C$2),Stimuli!$A$2,IF(AND(A1991&gt;=Stimuli!$B$3,A1991&lt;=Stimuli!$C$3),Stimuli!$A$3,IF(AND(A1991&gt;=Stimuli!$B$4,A1991&lt;=Stimuli!$C$4),Stimuli!$A$4,"")))</f>
        <v>01 Quiet baseline (60s)</v>
      </c>
      <c r="I1991" s="6" t="n">
        <f aca="false">(B1991-B1990)/((A1991-A1990)/1000)</f>
        <v>0.750183150183034</v>
      </c>
      <c r="J1991" s="6" t="n">
        <f aca="false">IF(OR(B1991&lt;Rules!$B$2,B1991&gt;Rules!$B$3,ABS(I1991)&gt;Rules!$B$4,OR(B1992&lt;Rules!$B$2,B1992&gt;Rules!$B$3,ABS(I1992)&gt;Rules!$B$4)),1,0)</f>
        <v>0</v>
      </c>
      <c r="K1991" s="6" t="str">
        <f aca="false">IF(F1991=1,COUNTIF($F$2:F1991,1),"")</f>
        <v/>
      </c>
    </row>
    <row r="1992" customFormat="false" ht="15" hidden="false" customHeight="false" outlineLevel="0" collapsed="false">
      <c r="A1992" s="6" t="n">
        <v>15737.868</v>
      </c>
      <c r="B1992" s="6" t="n">
        <v>1.73553113553114</v>
      </c>
      <c r="C1992" s="6" t="n">
        <v>87</v>
      </c>
      <c r="D1992" s="6" t="n">
        <v>-1</v>
      </c>
      <c r="E1992" s="6" t="n">
        <v>1.74432234432234</v>
      </c>
      <c r="F1992" s="6" t="n">
        <v>0</v>
      </c>
      <c r="G1992" s="6" t="n">
        <v>0</v>
      </c>
      <c r="H1992" s="6" t="str">
        <f aca="false">IF(AND(A1992&gt;=Stimuli!$B$2,A1992&lt;=Stimuli!$C$2),Stimuli!$A$2,IF(AND(A1992&gt;=Stimuli!$B$3,A1992&lt;=Stimuli!$C$3),Stimuli!$A$3,IF(AND(A1992&gt;=Stimuli!$B$4,A1992&lt;=Stimuli!$C$4),Stimuli!$A$4,"")))</f>
        <v>01 Quiet baseline (60s)</v>
      </c>
      <c r="I1992" s="6" t="n">
        <f aca="false">(B1992-B1991)/((A1992-A1991)/1000)</f>
        <v>-0.750183150183034</v>
      </c>
      <c r="J1992" s="6" t="n">
        <f aca="false">IF(OR(B1992&lt;Rules!$B$2,B1992&gt;Rules!$B$3,ABS(I1992)&gt;Rules!$B$4,OR(B1993&lt;Rules!$B$2,B1993&gt;Rules!$B$3,ABS(I1993)&gt;Rules!$B$4)),1,0)</f>
        <v>0</v>
      </c>
      <c r="K1992" s="6" t="str">
        <f aca="false">IF(F1992=1,COUNTIF($F$2:F1992,1),"")</f>
        <v/>
      </c>
    </row>
    <row r="1993" customFormat="false" ht="15" hidden="false" customHeight="false" outlineLevel="0" collapsed="false">
      <c r="A1993" s="6" t="n">
        <v>15745.6805</v>
      </c>
      <c r="B1993" s="6" t="n">
        <v>1.73992673992674</v>
      </c>
      <c r="C1993" s="6" t="n">
        <v>87</v>
      </c>
      <c r="D1993" s="6" t="n">
        <v>-1</v>
      </c>
      <c r="E1993" s="6" t="n">
        <v>1.74432234432234</v>
      </c>
      <c r="F1993" s="6" t="n">
        <v>0</v>
      </c>
      <c r="G1993" s="6" t="n">
        <v>0</v>
      </c>
      <c r="H1993" s="6" t="str">
        <f aca="false">IF(AND(A1993&gt;=Stimuli!$B$2,A1993&lt;=Stimuli!$C$2),Stimuli!$A$2,IF(AND(A1993&gt;=Stimuli!$B$3,A1993&lt;=Stimuli!$C$3),Stimuli!$A$3,IF(AND(A1993&gt;=Stimuli!$B$4,A1993&lt;=Stimuli!$C$4),Stimuli!$A$4,"")))</f>
        <v>01 Quiet baseline (60s)</v>
      </c>
      <c r="I1993" s="6" t="n">
        <f aca="false">(B1993-B1992)/((A1993-A1992)/1000)</f>
        <v>0.56263736263719</v>
      </c>
      <c r="J1993" s="6" t="n">
        <f aca="false">IF(OR(B1993&lt;Rules!$B$2,B1993&gt;Rules!$B$3,ABS(I1993)&gt;Rules!$B$4,OR(B1994&lt;Rules!$B$2,B1994&gt;Rules!$B$3,ABS(I1994)&gt;Rules!$B$4)),1,0)</f>
        <v>0</v>
      </c>
      <c r="K1993" s="6" t="str">
        <f aca="false">IF(F1993=1,COUNTIF($F$2:F1993,1),"")</f>
        <v/>
      </c>
    </row>
    <row r="1994" customFormat="false" ht="15" hidden="false" customHeight="false" outlineLevel="0" collapsed="false">
      <c r="A1994" s="6" t="n">
        <v>15753.493</v>
      </c>
      <c r="B1994" s="6" t="n">
        <v>1.73699633699634</v>
      </c>
      <c r="C1994" s="6" t="n">
        <v>87</v>
      </c>
      <c r="D1994" s="6" t="n">
        <v>-1</v>
      </c>
      <c r="E1994" s="6" t="n">
        <v>1.74432234432234</v>
      </c>
      <c r="F1994" s="6" t="n">
        <v>0</v>
      </c>
      <c r="G1994" s="6" t="n">
        <v>0</v>
      </c>
      <c r="H1994" s="6" t="str">
        <f aca="false">IF(AND(A1994&gt;=Stimuli!$B$2,A1994&lt;=Stimuli!$C$2),Stimuli!$A$2,IF(AND(A1994&gt;=Stimuli!$B$3,A1994&lt;=Stimuli!$C$3),Stimuli!$A$3,IF(AND(A1994&gt;=Stimuli!$B$4,A1994&lt;=Stimuli!$C$4),Stimuli!$A$4,"")))</f>
        <v>01 Quiet baseline (60s)</v>
      </c>
      <c r="I1994" s="6" t="n">
        <f aca="false">(B1994-B1993)/((A1994-A1993)/1000)</f>
        <v>-0.37509157509146</v>
      </c>
      <c r="J1994" s="6" t="n">
        <f aca="false">IF(OR(B1994&lt;Rules!$B$2,B1994&gt;Rules!$B$3,ABS(I1994)&gt;Rules!$B$4,OR(B1995&lt;Rules!$B$2,B1995&gt;Rules!$B$3,ABS(I1995)&gt;Rules!$B$4)),1,0)</f>
        <v>0</v>
      </c>
      <c r="K1994" s="6" t="str">
        <f aca="false">IF(F1994=1,COUNTIF($F$2:F1994,1),"")</f>
        <v/>
      </c>
    </row>
    <row r="1995" customFormat="false" ht="15" hidden="false" customHeight="false" outlineLevel="0" collapsed="false">
      <c r="A1995" s="6" t="n">
        <v>15761.3055</v>
      </c>
      <c r="B1995" s="6" t="n">
        <v>1.73846153846154</v>
      </c>
      <c r="C1995" s="6" t="n">
        <v>87</v>
      </c>
      <c r="D1995" s="6" t="n">
        <v>-1</v>
      </c>
      <c r="E1995" s="6" t="n">
        <v>1.74432234432234</v>
      </c>
      <c r="F1995" s="6" t="n">
        <v>0</v>
      </c>
      <c r="G1995" s="6" t="n">
        <v>0</v>
      </c>
      <c r="H1995" s="6" t="str">
        <f aca="false">IF(AND(A1995&gt;=Stimuli!$B$2,A1995&lt;=Stimuli!$C$2),Stimuli!$A$2,IF(AND(A1995&gt;=Stimuli!$B$3,A1995&lt;=Stimuli!$C$3),Stimuli!$A$3,IF(AND(A1995&gt;=Stimuli!$B$4,A1995&lt;=Stimuli!$C$4),Stimuli!$A$4,"")))</f>
        <v>01 Quiet baseline (60s)</v>
      </c>
      <c r="I1995" s="6" t="n">
        <f aca="false">(B1995-B1994)/((A1995-A1994)/1000)</f>
        <v>0.18754578754573</v>
      </c>
      <c r="J1995" s="6" t="n">
        <f aca="false">IF(OR(B1995&lt;Rules!$B$2,B1995&gt;Rules!$B$3,ABS(I1995)&gt;Rules!$B$4,OR(B1996&lt;Rules!$B$2,B1996&gt;Rules!$B$3,ABS(I1996)&gt;Rules!$B$4)),1,0)</f>
        <v>0</v>
      </c>
      <c r="K1995" s="6" t="str">
        <f aca="false">IF(F1995=1,COUNTIF($F$2:F1995,1),"")</f>
        <v/>
      </c>
    </row>
    <row r="1996" customFormat="false" ht="15" hidden="false" customHeight="false" outlineLevel="0" collapsed="false">
      <c r="A1996" s="6" t="n">
        <v>15769.118</v>
      </c>
      <c r="B1996" s="6" t="n">
        <v>1.73699633699634</v>
      </c>
      <c r="C1996" s="6" t="n">
        <v>87</v>
      </c>
      <c r="D1996" s="6" t="n">
        <v>-1</v>
      </c>
      <c r="E1996" s="6" t="n">
        <v>1.74432234432234</v>
      </c>
      <c r="F1996" s="6" t="n">
        <v>0</v>
      </c>
      <c r="G1996" s="6" t="n">
        <v>0</v>
      </c>
      <c r="H1996" s="6" t="str">
        <f aca="false">IF(AND(A1996&gt;=Stimuli!$B$2,A1996&lt;=Stimuli!$C$2),Stimuli!$A$2,IF(AND(A1996&gt;=Stimuli!$B$3,A1996&lt;=Stimuli!$C$3),Stimuli!$A$3,IF(AND(A1996&gt;=Stimuli!$B$4,A1996&lt;=Stimuli!$C$4),Stimuli!$A$4,"")))</f>
        <v>01 Quiet baseline (60s)</v>
      </c>
      <c r="I1996" s="6" t="n">
        <f aca="false">(B1996-B1995)/((A1996-A1995)/1000)</f>
        <v>-0.18754578754573</v>
      </c>
      <c r="J1996" s="6" t="n">
        <f aca="false">IF(OR(B1996&lt;Rules!$B$2,B1996&gt;Rules!$B$3,ABS(I1996)&gt;Rules!$B$4,OR(B1997&lt;Rules!$B$2,B1997&gt;Rules!$B$3,ABS(I1997)&gt;Rules!$B$4)),1,0)</f>
        <v>0</v>
      </c>
      <c r="K1996" s="6" t="str">
        <f aca="false">IF(F1996=1,COUNTIF($F$2:F1996,1),"")</f>
        <v/>
      </c>
    </row>
    <row r="1997" customFormat="false" ht="15" hidden="false" customHeight="false" outlineLevel="0" collapsed="false">
      <c r="A1997" s="6" t="n">
        <v>15776.9305</v>
      </c>
      <c r="B1997" s="6" t="n">
        <v>1.73699633699634</v>
      </c>
      <c r="C1997" s="6" t="n">
        <v>87</v>
      </c>
      <c r="D1997" s="6" t="n">
        <v>-1</v>
      </c>
      <c r="E1997" s="6" t="n">
        <v>1.74432234432234</v>
      </c>
      <c r="F1997" s="6" t="n">
        <v>0</v>
      </c>
      <c r="G1997" s="6" t="n">
        <v>0</v>
      </c>
      <c r="H1997" s="6" t="str">
        <f aca="false">IF(AND(A1997&gt;=Stimuli!$B$2,A1997&lt;=Stimuli!$C$2),Stimuli!$A$2,IF(AND(A1997&gt;=Stimuli!$B$3,A1997&lt;=Stimuli!$C$3),Stimuli!$A$3,IF(AND(A1997&gt;=Stimuli!$B$4,A1997&lt;=Stimuli!$C$4),Stimuli!$A$4,"")))</f>
        <v>01 Quiet baseline (60s)</v>
      </c>
      <c r="I1997" s="6" t="n">
        <f aca="false">(B1997-B1996)/((A1997-A1996)/1000)</f>
        <v>0</v>
      </c>
      <c r="J1997" s="6" t="n">
        <f aca="false">IF(OR(B1997&lt;Rules!$B$2,B1997&gt;Rules!$B$3,ABS(I1997)&gt;Rules!$B$4,OR(B1998&lt;Rules!$B$2,B1998&gt;Rules!$B$3,ABS(I1998)&gt;Rules!$B$4)),1,0)</f>
        <v>0</v>
      </c>
      <c r="K1997" s="6" t="str">
        <f aca="false">IF(F1997=1,COUNTIF($F$2:F1997,1),"")</f>
        <v/>
      </c>
    </row>
    <row r="1998" customFormat="false" ht="15" hidden="false" customHeight="false" outlineLevel="0" collapsed="false">
      <c r="A1998" s="6" t="n">
        <v>15784.743</v>
      </c>
      <c r="B1998" s="6" t="n">
        <v>1.73846153846154</v>
      </c>
      <c r="C1998" s="6" t="n">
        <v>87</v>
      </c>
      <c r="D1998" s="6" t="n">
        <v>-1</v>
      </c>
      <c r="E1998" s="6" t="n">
        <v>1.74432234432234</v>
      </c>
      <c r="F1998" s="6" t="n">
        <v>0</v>
      </c>
      <c r="G1998" s="6" t="n">
        <v>0</v>
      </c>
      <c r="H1998" s="6" t="str">
        <f aca="false">IF(AND(A1998&gt;=Stimuli!$B$2,A1998&lt;=Stimuli!$C$2),Stimuli!$A$2,IF(AND(A1998&gt;=Stimuli!$B$3,A1998&lt;=Stimuli!$C$3),Stimuli!$A$3,IF(AND(A1998&gt;=Stimuli!$B$4,A1998&lt;=Stimuli!$C$4),Stimuli!$A$4,"")))</f>
        <v>01 Quiet baseline (60s)</v>
      </c>
      <c r="I1998" s="6" t="n">
        <f aca="false">(B1998-B1997)/((A1998-A1997)/1000)</f>
        <v>0.18754578754573</v>
      </c>
      <c r="J1998" s="6" t="n">
        <f aca="false">IF(OR(B1998&lt;Rules!$B$2,B1998&gt;Rules!$B$3,ABS(I1998)&gt;Rules!$B$4,OR(B1999&lt;Rules!$B$2,B1999&gt;Rules!$B$3,ABS(I1999)&gt;Rules!$B$4)),1,0)</f>
        <v>0</v>
      </c>
      <c r="K1998" s="6" t="str">
        <f aca="false">IF(F1998=1,COUNTIF($F$2:F1998,1),"")</f>
        <v/>
      </c>
    </row>
    <row r="1999" customFormat="false" ht="15" hidden="false" customHeight="false" outlineLevel="0" collapsed="false">
      <c r="A1999" s="6" t="n">
        <v>15792.5555</v>
      </c>
      <c r="B1999" s="6" t="n">
        <v>1.73553113553114</v>
      </c>
      <c r="C1999" s="6" t="n">
        <v>87</v>
      </c>
      <c r="D1999" s="6" t="n">
        <v>-1</v>
      </c>
      <c r="E1999" s="6" t="n">
        <v>1.74432234432234</v>
      </c>
      <c r="F1999" s="6" t="n">
        <v>0</v>
      </c>
      <c r="G1999" s="6" t="n">
        <v>0</v>
      </c>
      <c r="H1999" s="6" t="str">
        <f aca="false">IF(AND(A1999&gt;=Stimuli!$B$2,A1999&lt;=Stimuli!$C$2),Stimuli!$A$2,IF(AND(A1999&gt;=Stimuli!$B$3,A1999&lt;=Stimuli!$C$3),Stimuli!$A$3,IF(AND(A1999&gt;=Stimuli!$B$4,A1999&lt;=Stimuli!$C$4),Stimuli!$A$4,"")))</f>
        <v>01 Quiet baseline (60s)</v>
      </c>
      <c r="I1999" s="6" t="n">
        <f aca="false">(B1999-B1998)/((A1999-A1998)/1000)</f>
        <v>-0.37509157509146</v>
      </c>
      <c r="J1999" s="6" t="n">
        <f aca="false">IF(OR(B1999&lt;Rules!$B$2,B1999&gt;Rules!$B$3,ABS(I1999)&gt;Rules!$B$4,OR(B2000&lt;Rules!$B$2,B2000&gt;Rules!$B$3,ABS(I2000)&gt;Rules!$B$4)),1,0)</f>
        <v>0</v>
      </c>
      <c r="K1999" s="6" t="str">
        <f aca="false">IF(F1999=1,COUNTIF($F$2:F1999,1),"")</f>
        <v/>
      </c>
    </row>
    <row r="2000" customFormat="false" ht="15" hidden="false" customHeight="false" outlineLevel="0" collapsed="false">
      <c r="A2000" s="6" t="n">
        <v>15800.368</v>
      </c>
      <c r="B2000" s="6" t="n">
        <v>1.73992673992674</v>
      </c>
      <c r="C2000" s="6" t="n">
        <v>87</v>
      </c>
      <c r="D2000" s="6" t="n">
        <v>-1</v>
      </c>
      <c r="E2000" s="6" t="n">
        <v>1.74285714285714</v>
      </c>
      <c r="F2000" s="6" t="n">
        <v>0</v>
      </c>
      <c r="G2000" s="6" t="n">
        <v>0</v>
      </c>
      <c r="H2000" s="6" t="str">
        <f aca="false">IF(AND(A2000&gt;=Stimuli!$B$2,A2000&lt;=Stimuli!$C$2),Stimuli!$A$2,IF(AND(A2000&gt;=Stimuli!$B$3,A2000&lt;=Stimuli!$C$3),Stimuli!$A$3,IF(AND(A2000&gt;=Stimuli!$B$4,A2000&lt;=Stimuli!$C$4),Stimuli!$A$4,"")))</f>
        <v>01 Quiet baseline (60s)</v>
      </c>
      <c r="I2000" s="6" t="n">
        <f aca="false">(B2000-B1999)/((A2000-A1999)/1000)</f>
        <v>0.56263736263719</v>
      </c>
      <c r="J2000" s="6" t="n">
        <f aca="false">IF(OR(B2000&lt;Rules!$B$2,B2000&gt;Rules!$B$3,ABS(I2000)&gt;Rules!$B$4,OR(B2001&lt;Rules!$B$2,B2001&gt;Rules!$B$3,ABS(I2001)&gt;Rules!$B$4)),1,0)</f>
        <v>0</v>
      </c>
      <c r="K2000" s="6" t="str">
        <f aca="false">IF(F2000=1,COUNTIF($F$2:F2000,1),"")</f>
        <v/>
      </c>
    </row>
    <row r="2001" customFormat="false" ht="15" hidden="false" customHeight="false" outlineLevel="0" collapsed="false">
      <c r="A2001" s="6" t="n">
        <v>15808.1805</v>
      </c>
      <c r="B2001" s="6" t="n">
        <v>1.73406593406593</v>
      </c>
      <c r="C2001" s="6" t="n">
        <v>87</v>
      </c>
      <c r="D2001" s="6" t="n">
        <v>-1</v>
      </c>
      <c r="E2001" s="6" t="n">
        <v>1.74285714285714</v>
      </c>
      <c r="F2001" s="6" t="n">
        <v>0</v>
      </c>
      <c r="G2001" s="6" t="n">
        <v>0</v>
      </c>
      <c r="H2001" s="6" t="str">
        <f aca="false">IF(AND(A2001&gt;=Stimuli!$B$2,A2001&lt;=Stimuli!$C$2),Stimuli!$A$2,IF(AND(A2001&gt;=Stimuli!$B$3,A2001&lt;=Stimuli!$C$3),Stimuli!$A$3,IF(AND(A2001&gt;=Stimuli!$B$4,A2001&lt;=Stimuli!$C$4),Stimuli!$A$4,"")))</f>
        <v>01 Quiet baseline (60s)</v>
      </c>
      <c r="I2001" s="6" t="n">
        <f aca="false">(B2001-B2000)/((A2001-A2000)/1000)</f>
        <v>-0.750183150183062</v>
      </c>
      <c r="J2001" s="6" t="n">
        <f aca="false">IF(OR(B2001&lt;Rules!$B$2,B2001&gt;Rules!$B$3,ABS(I2001)&gt;Rules!$B$4,OR(B2002&lt;Rules!$B$2,B2002&gt;Rules!$B$3,ABS(I2002)&gt;Rules!$B$4)),1,0)</f>
        <v>0</v>
      </c>
      <c r="K2001" s="6" t="str">
        <f aca="false">IF(F2001=1,COUNTIF($F$2:F2001,1),"")</f>
        <v/>
      </c>
    </row>
    <row r="2002" customFormat="false" ht="15" hidden="false" customHeight="false" outlineLevel="0" collapsed="false">
      <c r="A2002" s="6" t="n">
        <v>15815.993</v>
      </c>
      <c r="B2002" s="6" t="n">
        <v>1.73992673992674</v>
      </c>
      <c r="C2002" s="6" t="n">
        <v>87</v>
      </c>
      <c r="D2002" s="6" t="n">
        <v>-1</v>
      </c>
      <c r="E2002" s="6" t="n">
        <v>1.74285714285714</v>
      </c>
      <c r="F2002" s="6" t="n">
        <v>0</v>
      </c>
      <c r="G2002" s="6" t="n">
        <v>0</v>
      </c>
      <c r="H2002" s="6" t="str">
        <f aca="false">IF(AND(A2002&gt;=Stimuli!$B$2,A2002&lt;=Stimuli!$C$2),Stimuli!$A$2,IF(AND(A2002&gt;=Stimuli!$B$3,A2002&lt;=Stimuli!$C$3),Stimuli!$A$3,IF(AND(A2002&gt;=Stimuli!$B$4,A2002&lt;=Stimuli!$C$4),Stimuli!$A$4,"")))</f>
        <v>01 Quiet baseline (60s)</v>
      </c>
      <c r="I2002" s="6" t="n">
        <f aca="false">(B2002-B2001)/((A2002-A2001)/1000)</f>
        <v>0.750183150183062</v>
      </c>
      <c r="J2002" s="6" t="n">
        <f aca="false">IF(OR(B2002&lt;Rules!$B$2,B2002&gt;Rules!$B$3,ABS(I2002)&gt;Rules!$B$4,OR(B2003&lt;Rules!$B$2,B2003&gt;Rules!$B$3,ABS(I2003)&gt;Rules!$B$4)),1,0)</f>
        <v>0</v>
      </c>
      <c r="K2002" s="6" t="str">
        <f aca="false">IF(F2002=1,COUNTIF($F$2:F2002,1),"")</f>
        <v/>
      </c>
    </row>
    <row r="2003" customFormat="false" ht="15" hidden="false" customHeight="false" outlineLevel="0" collapsed="false">
      <c r="A2003" s="6" t="n">
        <v>15823.8055</v>
      </c>
      <c r="B2003" s="6" t="n">
        <v>1.73406593406593</v>
      </c>
      <c r="C2003" s="6" t="n">
        <v>87</v>
      </c>
      <c r="D2003" s="6" t="n">
        <v>-1</v>
      </c>
      <c r="E2003" s="6" t="n">
        <v>1.74285714285714</v>
      </c>
      <c r="F2003" s="6" t="n">
        <v>0</v>
      </c>
      <c r="G2003" s="6" t="n">
        <v>0</v>
      </c>
      <c r="H2003" s="6" t="str">
        <f aca="false">IF(AND(A2003&gt;=Stimuli!$B$2,A2003&lt;=Stimuli!$C$2),Stimuli!$A$2,IF(AND(A2003&gt;=Stimuli!$B$3,A2003&lt;=Stimuli!$C$3),Stimuli!$A$3,IF(AND(A2003&gt;=Stimuli!$B$4,A2003&lt;=Stimuli!$C$4),Stimuli!$A$4,"")))</f>
        <v>01 Quiet baseline (60s)</v>
      </c>
      <c r="I2003" s="6" t="n">
        <f aca="false">(B2003-B2002)/((A2003-A2002)/1000)</f>
        <v>-0.750183150183062</v>
      </c>
      <c r="J2003" s="6" t="n">
        <f aca="false">IF(OR(B2003&lt;Rules!$B$2,B2003&gt;Rules!$B$3,ABS(I2003)&gt;Rules!$B$4,OR(B2004&lt;Rules!$B$2,B2004&gt;Rules!$B$3,ABS(I2004)&gt;Rules!$B$4)),1,0)</f>
        <v>0</v>
      </c>
      <c r="K2003" s="6" t="str">
        <f aca="false">IF(F2003=1,COUNTIF($F$2:F2003,1),"")</f>
        <v/>
      </c>
    </row>
    <row r="2004" customFormat="false" ht="15" hidden="false" customHeight="false" outlineLevel="0" collapsed="false">
      <c r="A2004" s="6" t="n">
        <v>15831.618</v>
      </c>
      <c r="B2004" s="6" t="n">
        <v>1.73992673992674</v>
      </c>
      <c r="C2004" s="6" t="n">
        <v>87</v>
      </c>
      <c r="D2004" s="6" t="n">
        <v>-1</v>
      </c>
      <c r="E2004" s="6" t="n">
        <v>1.74285714285714</v>
      </c>
      <c r="F2004" s="6" t="n">
        <v>0</v>
      </c>
      <c r="G2004" s="6" t="n">
        <v>0</v>
      </c>
      <c r="H2004" s="6" t="str">
        <f aca="false">IF(AND(A2004&gt;=Stimuli!$B$2,A2004&lt;=Stimuli!$C$2),Stimuli!$A$2,IF(AND(A2004&gt;=Stimuli!$B$3,A2004&lt;=Stimuli!$C$3),Stimuli!$A$3,IF(AND(A2004&gt;=Stimuli!$B$4,A2004&lt;=Stimuli!$C$4),Stimuli!$A$4,"")))</f>
        <v>01 Quiet baseline (60s)</v>
      </c>
      <c r="I2004" s="6" t="n">
        <f aca="false">(B2004-B2003)/((A2004-A2003)/1000)</f>
        <v>0.750183150183062</v>
      </c>
      <c r="J2004" s="6" t="n">
        <f aca="false">IF(OR(B2004&lt;Rules!$B$2,B2004&gt;Rules!$B$3,ABS(I2004)&gt;Rules!$B$4,OR(B2005&lt;Rules!$B$2,B2005&gt;Rules!$B$3,ABS(I2005)&gt;Rules!$B$4)),1,0)</f>
        <v>0</v>
      </c>
      <c r="K2004" s="6" t="str">
        <f aca="false">IF(F2004=1,COUNTIF($F$2:F2004,1),"")</f>
        <v/>
      </c>
    </row>
    <row r="2005" customFormat="false" ht="15" hidden="false" customHeight="false" outlineLevel="0" collapsed="false">
      <c r="A2005" s="6" t="n">
        <v>15839.4305</v>
      </c>
      <c r="B2005" s="6" t="n">
        <v>1.73406593406593</v>
      </c>
      <c r="C2005" s="6" t="n">
        <v>87</v>
      </c>
      <c r="D2005" s="6" t="n">
        <v>-1</v>
      </c>
      <c r="E2005" s="6" t="n">
        <v>1.74285714285714</v>
      </c>
      <c r="F2005" s="6" t="n">
        <v>0</v>
      </c>
      <c r="G2005" s="6" t="n">
        <v>0</v>
      </c>
      <c r="H2005" s="6" t="str">
        <f aca="false">IF(AND(A2005&gt;=Stimuli!$B$2,A2005&lt;=Stimuli!$C$2),Stimuli!$A$2,IF(AND(A2005&gt;=Stimuli!$B$3,A2005&lt;=Stimuli!$C$3),Stimuli!$A$3,IF(AND(A2005&gt;=Stimuli!$B$4,A2005&lt;=Stimuli!$C$4),Stimuli!$A$4,"")))</f>
        <v>01 Quiet baseline (60s)</v>
      </c>
      <c r="I2005" s="6" t="n">
        <f aca="false">(B2005-B2004)/((A2005-A2004)/1000)</f>
        <v>-0.750183150183062</v>
      </c>
      <c r="J2005" s="6" t="n">
        <f aca="false">IF(OR(B2005&lt;Rules!$B$2,B2005&gt;Rules!$B$3,ABS(I2005)&gt;Rules!$B$4,OR(B2006&lt;Rules!$B$2,B2006&gt;Rules!$B$3,ABS(I2006)&gt;Rules!$B$4)),1,0)</f>
        <v>0</v>
      </c>
      <c r="K2005" s="6" t="str">
        <f aca="false">IF(F2005=1,COUNTIF($F$2:F2005,1),"")</f>
        <v/>
      </c>
    </row>
    <row r="2006" customFormat="false" ht="15" hidden="false" customHeight="false" outlineLevel="0" collapsed="false">
      <c r="A2006" s="6" t="n">
        <v>15847.243</v>
      </c>
      <c r="B2006" s="6" t="n">
        <v>1.73846153846154</v>
      </c>
      <c r="C2006" s="6" t="n">
        <v>87</v>
      </c>
      <c r="D2006" s="6" t="n">
        <v>-1</v>
      </c>
      <c r="E2006" s="6" t="n">
        <v>1.74285714285714</v>
      </c>
      <c r="F2006" s="6" t="n">
        <v>0</v>
      </c>
      <c r="G2006" s="6" t="n">
        <v>0</v>
      </c>
      <c r="H2006" s="6" t="str">
        <f aca="false">IF(AND(A2006&gt;=Stimuli!$B$2,A2006&lt;=Stimuli!$C$2),Stimuli!$A$2,IF(AND(A2006&gt;=Stimuli!$B$3,A2006&lt;=Stimuli!$C$3),Stimuli!$A$3,IF(AND(A2006&gt;=Stimuli!$B$4,A2006&lt;=Stimuli!$C$4),Stimuli!$A$4,"")))</f>
        <v>01 Quiet baseline (60s)</v>
      </c>
      <c r="I2006" s="6" t="n">
        <f aca="false">(B2006-B2005)/((A2006-A2005)/1000)</f>
        <v>0.562637362637332</v>
      </c>
      <c r="J2006" s="6" t="n">
        <f aca="false">IF(OR(B2006&lt;Rules!$B$2,B2006&gt;Rules!$B$3,ABS(I2006)&gt;Rules!$B$4,OR(B2007&lt;Rules!$B$2,B2007&gt;Rules!$B$3,ABS(I2007)&gt;Rules!$B$4)),1,0)</f>
        <v>0</v>
      </c>
      <c r="K2006" s="6" t="str">
        <f aca="false">IF(F2006=1,COUNTIF($F$2:F2006,1),"")</f>
        <v/>
      </c>
    </row>
    <row r="2007" customFormat="false" ht="15" hidden="false" customHeight="false" outlineLevel="0" collapsed="false">
      <c r="A2007" s="6" t="n">
        <v>15855.0555</v>
      </c>
      <c r="B2007" s="6" t="n">
        <v>1.73406593406593</v>
      </c>
      <c r="C2007" s="6" t="n">
        <v>87</v>
      </c>
      <c r="D2007" s="6" t="n">
        <v>-1</v>
      </c>
      <c r="E2007" s="6" t="n">
        <v>1.74285714285714</v>
      </c>
      <c r="F2007" s="6" t="n">
        <v>0</v>
      </c>
      <c r="G2007" s="6" t="n">
        <v>0</v>
      </c>
      <c r="H2007" s="6" t="str">
        <f aca="false">IF(AND(A2007&gt;=Stimuli!$B$2,A2007&lt;=Stimuli!$C$2),Stimuli!$A$2,IF(AND(A2007&gt;=Stimuli!$B$3,A2007&lt;=Stimuli!$C$3),Stimuli!$A$3,IF(AND(A2007&gt;=Stimuli!$B$4,A2007&lt;=Stimuli!$C$4),Stimuli!$A$4,"")))</f>
        <v>01 Quiet baseline (60s)</v>
      </c>
      <c r="I2007" s="6" t="n">
        <f aca="false">(B2007-B2006)/((A2007-A2006)/1000)</f>
        <v>-0.562637362637332</v>
      </c>
      <c r="J2007" s="6" t="n">
        <f aca="false">IF(OR(B2007&lt;Rules!$B$2,B2007&gt;Rules!$B$3,ABS(I2007)&gt;Rules!$B$4,OR(B2008&lt;Rules!$B$2,B2008&gt;Rules!$B$3,ABS(I2008)&gt;Rules!$B$4)),1,0)</f>
        <v>0</v>
      </c>
      <c r="K2007" s="6" t="str">
        <f aca="false">IF(F2007=1,COUNTIF($F$2:F2007,1),"")</f>
        <v/>
      </c>
    </row>
    <row r="2008" customFormat="false" ht="15" hidden="false" customHeight="false" outlineLevel="0" collapsed="false">
      <c r="A2008" s="6" t="n">
        <v>15862.868</v>
      </c>
      <c r="B2008" s="6" t="n">
        <v>1.73846153846154</v>
      </c>
      <c r="C2008" s="6" t="n">
        <v>87</v>
      </c>
      <c r="D2008" s="6" t="n">
        <v>-1</v>
      </c>
      <c r="E2008" s="6" t="n">
        <v>1.74139194139194</v>
      </c>
      <c r="F2008" s="6" t="n">
        <v>0</v>
      </c>
      <c r="G2008" s="6" t="n">
        <v>0</v>
      </c>
      <c r="H2008" s="6" t="str">
        <f aca="false">IF(AND(A2008&gt;=Stimuli!$B$2,A2008&lt;=Stimuli!$C$2),Stimuli!$A$2,IF(AND(A2008&gt;=Stimuli!$B$3,A2008&lt;=Stimuli!$C$3),Stimuli!$A$3,IF(AND(A2008&gt;=Stimuli!$B$4,A2008&lt;=Stimuli!$C$4),Stimuli!$A$4,"")))</f>
        <v>01 Quiet baseline (60s)</v>
      </c>
      <c r="I2008" s="6" t="n">
        <f aca="false">(B2008-B2007)/((A2008-A2007)/1000)</f>
        <v>0.562637362637332</v>
      </c>
      <c r="J2008" s="6" t="n">
        <f aca="false">IF(OR(B2008&lt;Rules!$B$2,B2008&gt;Rules!$B$3,ABS(I2008)&gt;Rules!$B$4,OR(B2009&lt;Rules!$B$2,B2009&gt;Rules!$B$3,ABS(I2009)&gt;Rules!$B$4)),1,0)</f>
        <v>0</v>
      </c>
      <c r="K2008" s="6" t="str">
        <f aca="false">IF(F2008=1,COUNTIF($F$2:F2008,1),"")</f>
        <v/>
      </c>
    </row>
    <row r="2009" customFormat="false" ht="15" hidden="false" customHeight="false" outlineLevel="0" collapsed="false">
      <c r="A2009" s="6" t="n">
        <v>15870.6805</v>
      </c>
      <c r="B2009" s="6" t="n">
        <v>1.73406593406593</v>
      </c>
      <c r="C2009" s="6" t="n">
        <v>87</v>
      </c>
      <c r="D2009" s="6" t="n">
        <v>-1</v>
      </c>
      <c r="E2009" s="6" t="n">
        <v>1.74139194139194</v>
      </c>
      <c r="F2009" s="6" t="n">
        <v>0</v>
      </c>
      <c r="G2009" s="6" t="n">
        <v>0</v>
      </c>
      <c r="H2009" s="6" t="str">
        <f aca="false">IF(AND(A2009&gt;=Stimuli!$B$2,A2009&lt;=Stimuli!$C$2),Stimuli!$A$2,IF(AND(A2009&gt;=Stimuli!$B$3,A2009&lt;=Stimuli!$C$3),Stimuli!$A$3,IF(AND(A2009&gt;=Stimuli!$B$4,A2009&lt;=Stimuli!$C$4),Stimuli!$A$4,"")))</f>
        <v>01 Quiet baseline (60s)</v>
      </c>
      <c r="I2009" s="6" t="n">
        <f aca="false">(B2009-B2008)/((A2009-A2008)/1000)</f>
        <v>-0.562637362637332</v>
      </c>
      <c r="J2009" s="6" t="n">
        <f aca="false">IF(OR(B2009&lt;Rules!$B$2,B2009&gt;Rules!$B$3,ABS(I2009)&gt;Rules!$B$4,OR(B2010&lt;Rules!$B$2,B2010&gt;Rules!$B$3,ABS(I2010)&gt;Rules!$B$4)),1,0)</f>
        <v>0</v>
      </c>
      <c r="K2009" s="6" t="str">
        <f aca="false">IF(F2009=1,COUNTIF($F$2:F2009,1),"")</f>
        <v/>
      </c>
    </row>
    <row r="2010" customFormat="false" ht="15" hidden="false" customHeight="false" outlineLevel="0" collapsed="false">
      <c r="A2010" s="6" t="n">
        <v>15878.493</v>
      </c>
      <c r="B2010" s="6" t="n">
        <v>1.73699633699634</v>
      </c>
      <c r="C2010" s="6" t="n">
        <v>87</v>
      </c>
      <c r="D2010" s="6" t="n">
        <v>-1</v>
      </c>
      <c r="E2010" s="6" t="n">
        <v>1.74139194139194</v>
      </c>
      <c r="F2010" s="6" t="n">
        <v>0</v>
      </c>
      <c r="G2010" s="6" t="n">
        <v>0</v>
      </c>
      <c r="H2010" s="6" t="str">
        <f aca="false">IF(AND(A2010&gt;=Stimuli!$B$2,A2010&lt;=Stimuli!$C$2),Stimuli!$A$2,IF(AND(A2010&gt;=Stimuli!$B$3,A2010&lt;=Stimuli!$C$3),Stimuli!$A$3,IF(AND(A2010&gt;=Stimuli!$B$4,A2010&lt;=Stimuli!$C$4),Stimuli!$A$4,"")))</f>
        <v>01 Quiet baseline (60s)</v>
      </c>
      <c r="I2010" s="6" t="n">
        <f aca="false">(B2010-B2009)/((A2010-A2009)/1000)</f>
        <v>0.375091575091602</v>
      </c>
      <c r="J2010" s="6" t="n">
        <f aca="false">IF(OR(B2010&lt;Rules!$B$2,B2010&gt;Rules!$B$3,ABS(I2010)&gt;Rules!$B$4,OR(B2011&lt;Rules!$B$2,B2011&gt;Rules!$B$3,ABS(I2011)&gt;Rules!$B$4)),1,0)</f>
        <v>0</v>
      </c>
      <c r="K2010" s="6" t="str">
        <f aca="false">IF(F2010=1,COUNTIF($F$2:F2010,1),"")</f>
        <v/>
      </c>
    </row>
    <row r="2011" customFormat="false" ht="15" hidden="false" customHeight="false" outlineLevel="0" collapsed="false">
      <c r="A2011" s="6" t="n">
        <v>15886.3055</v>
      </c>
      <c r="B2011" s="6" t="n">
        <v>1.73553113553114</v>
      </c>
      <c r="C2011" s="6" t="n">
        <v>87</v>
      </c>
      <c r="D2011" s="6" t="n">
        <v>-1</v>
      </c>
      <c r="E2011" s="6" t="n">
        <v>1.74139194139194</v>
      </c>
      <c r="F2011" s="6" t="n">
        <v>0</v>
      </c>
      <c r="G2011" s="6" t="n">
        <v>0</v>
      </c>
      <c r="H2011" s="6" t="str">
        <f aca="false">IF(AND(A2011&gt;=Stimuli!$B$2,A2011&lt;=Stimuli!$C$2),Stimuli!$A$2,IF(AND(A2011&gt;=Stimuli!$B$3,A2011&lt;=Stimuli!$C$3),Stimuli!$A$3,IF(AND(A2011&gt;=Stimuli!$B$4,A2011&lt;=Stimuli!$C$4),Stimuli!$A$4,"")))</f>
        <v>01 Quiet baseline (60s)</v>
      </c>
      <c r="I2011" s="6" t="n">
        <f aca="false">(B2011-B2010)/((A2011-A2010)/1000)</f>
        <v>-0.18754578754573</v>
      </c>
      <c r="J2011" s="6" t="n">
        <f aca="false">IF(OR(B2011&lt;Rules!$B$2,B2011&gt;Rules!$B$3,ABS(I2011)&gt;Rules!$B$4,OR(B2012&lt;Rules!$B$2,B2012&gt;Rules!$B$3,ABS(I2012)&gt;Rules!$B$4)),1,0)</f>
        <v>0</v>
      </c>
      <c r="K2011" s="6" t="str">
        <f aca="false">IF(F2011=1,COUNTIF($F$2:F2011,1),"")</f>
        <v/>
      </c>
    </row>
    <row r="2012" customFormat="false" ht="15" hidden="false" customHeight="false" outlineLevel="0" collapsed="false">
      <c r="A2012" s="6" t="n">
        <v>15894.118</v>
      </c>
      <c r="B2012" s="6" t="n">
        <v>1.73553113553114</v>
      </c>
      <c r="C2012" s="6" t="n">
        <v>82</v>
      </c>
      <c r="D2012" s="6" t="n">
        <v>726.5625</v>
      </c>
      <c r="E2012" s="6" t="n">
        <v>1.74139194139194</v>
      </c>
      <c r="F2012" s="6" t="n">
        <v>0</v>
      </c>
      <c r="G2012" s="6" t="n">
        <v>0</v>
      </c>
      <c r="H2012" s="6" t="str">
        <f aca="false">IF(AND(A2012&gt;=Stimuli!$B$2,A2012&lt;=Stimuli!$C$2),Stimuli!$A$2,IF(AND(A2012&gt;=Stimuli!$B$3,A2012&lt;=Stimuli!$C$3),Stimuli!$A$3,IF(AND(A2012&gt;=Stimuli!$B$4,A2012&lt;=Stimuli!$C$4),Stimuli!$A$4,"")))</f>
        <v>01 Quiet baseline (60s)</v>
      </c>
      <c r="I2012" s="6" t="n">
        <f aca="false">(B2012-B2011)/((A2012-A2011)/1000)</f>
        <v>0</v>
      </c>
      <c r="J2012" s="6" t="n">
        <f aca="false">IF(OR(B2012&lt;Rules!$B$2,B2012&gt;Rules!$B$3,ABS(I2012)&gt;Rules!$B$4,OR(B2013&lt;Rules!$B$2,B2013&gt;Rules!$B$3,ABS(I2013)&gt;Rules!$B$4)),1,0)</f>
        <v>0</v>
      </c>
      <c r="K2012" s="6" t="str">
        <f aca="false">IF(F2012=1,COUNTIF($F$2:F2012,1),"")</f>
        <v/>
      </c>
    </row>
    <row r="2013" customFormat="false" ht="15" hidden="false" customHeight="false" outlineLevel="0" collapsed="false">
      <c r="A2013" s="6" t="n">
        <v>15901.9305</v>
      </c>
      <c r="B2013" s="6" t="n">
        <v>1.73699633699634</v>
      </c>
      <c r="C2013" s="6" t="n">
        <v>82</v>
      </c>
      <c r="D2013" s="6" t="n">
        <v>-1</v>
      </c>
      <c r="E2013" s="6" t="n">
        <v>1.74139194139194</v>
      </c>
      <c r="F2013" s="6" t="n">
        <v>0</v>
      </c>
      <c r="G2013" s="6" t="n">
        <v>0</v>
      </c>
      <c r="H2013" s="6" t="str">
        <f aca="false">IF(AND(A2013&gt;=Stimuli!$B$2,A2013&lt;=Stimuli!$C$2),Stimuli!$A$2,IF(AND(A2013&gt;=Stimuli!$B$3,A2013&lt;=Stimuli!$C$3),Stimuli!$A$3,IF(AND(A2013&gt;=Stimuli!$B$4,A2013&lt;=Stimuli!$C$4),Stimuli!$A$4,"")))</f>
        <v>01 Quiet baseline (60s)</v>
      </c>
      <c r="I2013" s="6" t="n">
        <f aca="false">(B2013-B2012)/((A2013-A2012)/1000)</f>
        <v>0.18754578754573</v>
      </c>
      <c r="J2013" s="6" t="n">
        <f aca="false">IF(OR(B2013&lt;Rules!$B$2,B2013&gt;Rules!$B$3,ABS(I2013)&gt;Rules!$B$4,OR(B2014&lt;Rules!$B$2,B2014&gt;Rules!$B$3,ABS(I2014)&gt;Rules!$B$4)),1,0)</f>
        <v>0</v>
      </c>
      <c r="K2013" s="6" t="str">
        <f aca="false">IF(F2013=1,COUNTIF($F$2:F2013,1),"")</f>
        <v/>
      </c>
    </row>
    <row r="2014" customFormat="false" ht="15" hidden="false" customHeight="false" outlineLevel="0" collapsed="false">
      <c r="A2014" s="6" t="n">
        <v>15909.743</v>
      </c>
      <c r="B2014" s="6" t="n">
        <v>1.73260073260073</v>
      </c>
      <c r="C2014" s="6" t="n">
        <v>82</v>
      </c>
      <c r="D2014" s="6" t="n">
        <v>-1</v>
      </c>
      <c r="E2014" s="6" t="n">
        <v>1.74139194139194</v>
      </c>
      <c r="F2014" s="6" t="n">
        <v>0</v>
      </c>
      <c r="G2014" s="6" t="n">
        <v>0</v>
      </c>
      <c r="H2014" s="6" t="str">
        <f aca="false">IF(AND(A2014&gt;=Stimuli!$B$2,A2014&lt;=Stimuli!$C$2),Stimuli!$A$2,IF(AND(A2014&gt;=Stimuli!$B$3,A2014&lt;=Stimuli!$C$3),Stimuli!$A$3,IF(AND(A2014&gt;=Stimuli!$B$4,A2014&lt;=Stimuli!$C$4),Stimuli!$A$4,"")))</f>
        <v>01 Quiet baseline (60s)</v>
      </c>
      <c r="I2014" s="6" t="n">
        <f aca="false">(B2014-B2013)/((A2014-A2013)/1000)</f>
        <v>-0.562637362637304</v>
      </c>
      <c r="J2014" s="6" t="n">
        <f aca="false">IF(OR(B2014&lt;Rules!$B$2,B2014&gt;Rules!$B$3,ABS(I2014)&gt;Rules!$B$4,OR(B2015&lt;Rules!$B$2,B2015&gt;Rules!$B$3,ABS(I2015)&gt;Rules!$B$4)),1,0)</f>
        <v>0</v>
      </c>
      <c r="K2014" s="6" t="str">
        <f aca="false">IF(F2014=1,COUNTIF($F$2:F2014,1),"")</f>
        <v/>
      </c>
    </row>
    <row r="2015" customFormat="false" ht="15" hidden="false" customHeight="false" outlineLevel="0" collapsed="false">
      <c r="A2015" s="6" t="n">
        <v>15917.5555</v>
      </c>
      <c r="B2015" s="6" t="n">
        <v>1.73699633699634</v>
      </c>
      <c r="C2015" s="6" t="n">
        <v>82</v>
      </c>
      <c r="D2015" s="6" t="n">
        <v>-1</v>
      </c>
      <c r="E2015" s="6" t="n">
        <v>1.74139194139194</v>
      </c>
      <c r="F2015" s="6" t="n">
        <v>0</v>
      </c>
      <c r="G2015" s="6" t="n">
        <v>0</v>
      </c>
      <c r="H2015" s="6" t="str">
        <f aca="false">IF(AND(A2015&gt;=Stimuli!$B$2,A2015&lt;=Stimuli!$C$2),Stimuli!$A$2,IF(AND(A2015&gt;=Stimuli!$B$3,A2015&lt;=Stimuli!$C$3),Stimuli!$A$3,IF(AND(A2015&gt;=Stimuli!$B$4,A2015&lt;=Stimuli!$C$4),Stimuli!$A$4,"")))</f>
        <v>01 Quiet baseline (60s)</v>
      </c>
      <c r="I2015" s="6" t="n">
        <f aca="false">(B2015-B2014)/((A2015-A2014)/1000)</f>
        <v>0.562637362637304</v>
      </c>
      <c r="J2015" s="6" t="n">
        <f aca="false">IF(OR(B2015&lt;Rules!$B$2,B2015&gt;Rules!$B$3,ABS(I2015)&gt;Rules!$B$4,OR(B2016&lt;Rules!$B$2,B2016&gt;Rules!$B$3,ABS(I2016)&gt;Rules!$B$4)),1,0)</f>
        <v>0</v>
      </c>
      <c r="K2015" s="6" t="str">
        <f aca="false">IF(F2015=1,COUNTIF($F$2:F2015,1),"")</f>
        <v/>
      </c>
    </row>
    <row r="2016" customFormat="false" ht="15" hidden="false" customHeight="false" outlineLevel="0" collapsed="false">
      <c r="A2016" s="6" t="n">
        <v>15925.368</v>
      </c>
      <c r="B2016" s="6" t="n">
        <v>1.73260073260073</v>
      </c>
      <c r="C2016" s="6" t="n">
        <v>82</v>
      </c>
      <c r="D2016" s="6" t="n">
        <v>-1</v>
      </c>
      <c r="E2016" s="6" t="n">
        <v>1.74139194139194</v>
      </c>
      <c r="F2016" s="6" t="n">
        <v>0</v>
      </c>
      <c r="G2016" s="6" t="n">
        <v>0</v>
      </c>
      <c r="H2016" s="6" t="str">
        <f aca="false">IF(AND(A2016&gt;=Stimuli!$B$2,A2016&lt;=Stimuli!$C$2),Stimuli!$A$2,IF(AND(A2016&gt;=Stimuli!$B$3,A2016&lt;=Stimuli!$C$3),Stimuli!$A$3,IF(AND(A2016&gt;=Stimuli!$B$4,A2016&lt;=Stimuli!$C$4),Stimuli!$A$4,"")))</f>
        <v>01 Quiet baseline (60s)</v>
      </c>
      <c r="I2016" s="6" t="n">
        <f aca="false">(B2016-B2015)/((A2016-A2015)/1000)</f>
        <v>-0.562637362637304</v>
      </c>
      <c r="J2016" s="6" t="n">
        <f aca="false">IF(OR(B2016&lt;Rules!$B$2,B2016&gt;Rules!$B$3,ABS(I2016)&gt;Rules!$B$4,OR(B2017&lt;Rules!$B$2,B2017&gt;Rules!$B$3,ABS(I2017)&gt;Rules!$B$4)),1,0)</f>
        <v>0</v>
      </c>
      <c r="K2016" s="6" t="str">
        <f aca="false">IF(F2016=1,COUNTIF($F$2:F2016,1),"")</f>
        <v/>
      </c>
    </row>
    <row r="2017" customFormat="false" ht="15" hidden="false" customHeight="false" outlineLevel="0" collapsed="false">
      <c r="A2017" s="6" t="n">
        <v>15933.1805</v>
      </c>
      <c r="B2017" s="6" t="n">
        <v>1.73846153846154</v>
      </c>
      <c r="C2017" s="6" t="n">
        <v>82</v>
      </c>
      <c r="D2017" s="6" t="n">
        <v>-1</v>
      </c>
      <c r="E2017" s="6" t="n">
        <v>1.74139194139194</v>
      </c>
      <c r="F2017" s="6" t="n">
        <v>0</v>
      </c>
      <c r="G2017" s="6" t="n">
        <v>0</v>
      </c>
      <c r="H2017" s="6" t="str">
        <f aca="false">IF(AND(A2017&gt;=Stimuli!$B$2,A2017&lt;=Stimuli!$C$2),Stimuli!$A$2,IF(AND(A2017&gt;=Stimuli!$B$3,A2017&lt;=Stimuli!$C$3),Stimuli!$A$3,IF(AND(A2017&gt;=Stimuli!$B$4,A2017&lt;=Stimuli!$C$4),Stimuli!$A$4,"")))</f>
        <v>01 Quiet baseline (60s)</v>
      </c>
      <c r="I2017" s="6" t="n">
        <f aca="false">(B2017-B2016)/((A2017-A2016)/1000)</f>
        <v>0.750183150183034</v>
      </c>
      <c r="J2017" s="6" t="n">
        <f aca="false">IF(OR(B2017&lt;Rules!$B$2,B2017&gt;Rules!$B$3,ABS(I2017)&gt;Rules!$B$4,OR(B2018&lt;Rules!$B$2,B2018&gt;Rules!$B$3,ABS(I2018)&gt;Rules!$B$4)),1,0)</f>
        <v>0</v>
      </c>
      <c r="K2017" s="6" t="str">
        <f aca="false">IF(F2017=1,COUNTIF($F$2:F2017,1),"")</f>
        <v/>
      </c>
    </row>
    <row r="2018" customFormat="false" ht="15" hidden="false" customHeight="false" outlineLevel="0" collapsed="false">
      <c r="A2018" s="6" t="n">
        <v>15940.993</v>
      </c>
      <c r="B2018" s="6" t="n">
        <v>1.73260073260073</v>
      </c>
      <c r="C2018" s="6" t="n">
        <v>82</v>
      </c>
      <c r="D2018" s="6" t="n">
        <v>-1</v>
      </c>
      <c r="E2018" s="6" t="n">
        <v>1.74139194139194</v>
      </c>
      <c r="F2018" s="6" t="n">
        <v>0</v>
      </c>
      <c r="G2018" s="6" t="n">
        <v>0</v>
      </c>
      <c r="H2018" s="6" t="str">
        <f aca="false">IF(AND(A2018&gt;=Stimuli!$B$2,A2018&lt;=Stimuli!$C$2),Stimuli!$A$2,IF(AND(A2018&gt;=Stimuli!$B$3,A2018&lt;=Stimuli!$C$3),Stimuli!$A$3,IF(AND(A2018&gt;=Stimuli!$B$4,A2018&lt;=Stimuli!$C$4),Stimuli!$A$4,"")))</f>
        <v>01 Quiet baseline (60s)</v>
      </c>
      <c r="I2018" s="6" t="n">
        <f aca="false">(B2018-B2017)/((A2018-A2017)/1000)</f>
        <v>-0.750183150183034</v>
      </c>
      <c r="J2018" s="6" t="n">
        <f aca="false">IF(OR(B2018&lt;Rules!$B$2,B2018&gt;Rules!$B$3,ABS(I2018)&gt;Rules!$B$4,OR(B2019&lt;Rules!$B$2,B2019&gt;Rules!$B$3,ABS(I2019)&gt;Rules!$B$4)),1,0)</f>
        <v>0</v>
      </c>
      <c r="K2018" s="6" t="str">
        <f aca="false">IF(F2018=1,COUNTIF($F$2:F2018,1),"")</f>
        <v/>
      </c>
    </row>
    <row r="2019" customFormat="false" ht="15" hidden="false" customHeight="false" outlineLevel="0" collapsed="false">
      <c r="A2019" s="6" t="n">
        <v>15948.8055</v>
      </c>
      <c r="B2019" s="6" t="n">
        <v>1.73846153846154</v>
      </c>
      <c r="C2019" s="6" t="n">
        <v>82</v>
      </c>
      <c r="D2019" s="6" t="n">
        <v>-1</v>
      </c>
      <c r="E2019" s="6" t="n">
        <v>1.74139194139194</v>
      </c>
      <c r="F2019" s="6" t="n">
        <v>0</v>
      </c>
      <c r="G2019" s="6" t="n">
        <v>0</v>
      </c>
      <c r="H2019" s="6" t="str">
        <f aca="false">IF(AND(A2019&gt;=Stimuli!$B$2,A2019&lt;=Stimuli!$C$2),Stimuli!$A$2,IF(AND(A2019&gt;=Stimuli!$B$3,A2019&lt;=Stimuli!$C$3),Stimuli!$A$3,IF(AND(A2019&gt;=Stimuli!$B$4,A2019&lt;=Stimuli!$C$4),Stimuli!$A$4,"")))</f>
        <v>01 Quiet baseline (60s)</v>
      </c>
      <c r="I2019" s="6" t="n">
        <f aca="false">(B2019-B2018)/((A2019-A2018)/1000)</f>
        <v>0.750183150183034</v>
      </c>
      <c r="J2019" s="6" t="n">
        <f aca="false">IF(OR(B2019&lt;Rules!$B$2,B2019&gt;Rules!$B$3,ABS(I2019)&gt;Rules!$B$4,OR(B2020&lt;Rules!$B$2,B2020&gt;Rules!$B$3,ABS(I2020)&gt;Rules!$B$4)),1,0)</f>
        <v>0</v>
      </c>
      <c r="K2019" s="6" t="str">
        <f aca="false">IF(F2019=1,COUNTIF($F$2:F2019,1),"")</f>
        <v/>
      </c>
    </row>
    <row r="2020" customFormat="false" ht="15" hidden="false" customHeight="false" outlineLevel="0" collapsed="false">
      <c r="A2020" s="6" t="n">
        <v>15956.618</v>
      </c>
      <c r="B2020" s="6" t="n">
        <v>1.73113553113553</v>
      </c>
      <c r="C2020" s="6" t="n">
        <v>82</v>
      </c>
      <c r="D2020" s="6" t="n">
        <v>-1</v>
      </c>
      <c r="E2020" s="6" t="n">
        <v>1.74139194139194</v>
      </c>
      <c r="F2020" s="6" t="n">
        <v>0</v>
      </c>
      <c r="G2020" s="6" t="n">
        <v>0</v>
      </c>
      <c r="H2020" s="6" t="str">
        <f aca="false">IF(AND(A2020&gt;=Stimuli!$B$2,A2020&lt;=Stimuli!$C$2),Stimuli!$A$2,IF(AND(A2020&gt;=Stimuli!$B$3,A2020&lt;=Stimuli!$C$3),Stimuli!$A$3,IF(AND(A2020&gt;=Stimuli!$B$4,A2020&lt;=Stimuli!$C$4),Stimuli!$A$4,"")))</f>
        <v>01 Quiet baseline (60s)</v>
      </c>
      <c r="I2020" s="6" t="n">
        <f aca="false">(B2020-B2019)/((A2020-A2019)/1000)</f>
        <v>-0.937728937728906</v>
      </c>
      <c r="J2020" s="6" t="n">
        <f aca="false">IF(OR(B2020&lt;Rules!$B$2,B2020&gt;Rules!$B$3,ABS(I2020)&gt;Rules!$B$4,OR(B2021&lt;Rules!$B$2,B2021&gt;Rules!$B$3,ABS(I2021)&gt;Rules!$B$4)),1,0)</f>
        <v>0</v>
      </c>
      <c r="K2020" s="6" t="str">
        <f aca="false">IF(F2020=1,COUNTIF($F$2:F2020,1),"")</f>
        <v/>
      </c>
    </row>
    <row r="2021" customFormat="false" ht="15" hidden="false" customHeight="false" outlineLevel="0" collapsed="false">
      <c r="A2021" s="6" t="n">
        <v>15964.4305</v>
      </c>
      <c r="B2021" s="6" t="n">
        <v>1.73846153846154</v>
      </c>
      <c r="C2021" s="6" t="n">
        <v>82</v>
      </c>
      <c r="D2021" s="6" t="n">
        <v>-1</v>
      </c>
      <c r="E2021" s="6" t="n">
        <v>1.73992673992674</v>
      </c>
      <c r="F2021" s="6" t="n">
        <v>0</v>
      </c>
      <c r="G2021" s="6" t="n">
        <v>0</v>
      </c>
      <c r="H2021" s="6" t="str">
        <f aca="false">IF(AND(A2021&gt;=Stimuli!$B$2,A2021&lt;=Stimuli!$C$2),Stimuli!$A$2,IF(AND(A2021&gt;=Stimuli!$B$3,A2021&lt;=Stimuli!$C$3),Stimuli!$A$3,IF(AND(A2021&gt;=Stimuli!$B$4,A2021&lt;=Stimuli!$C$4),Stimuli!$A$4,"")))</f>
        <v>01 Quiet baseline (60s)</v>
      </c>
      <c r="I2021" s="6" t="n">
        <f aca="false">(B2021-B2020)/((A2021-A2020)/1000)</f>
        <v>0.937728937728906</v>
      </c>
      <c r="J2021" s="6" t="n">
        <f aca="false">IF(OR(B2021&lt;Rules!$B$2,B2021&gt;Rules!$B$3,ABS(I2021)&gt;Rules!$B$4,OR(B2022&lt;Rules!$B$2,B2022&gt;Rules!$B$3,ABS(I2022)&gt;Rules!$B$4)),1,0)</f>
        <v>0</v>
      </c>
      <c r="K2021" s="6" t="str">
        <f aca="false">IF(F2021=1,COUNTIF($F$2:F2021,1),"")</f>
        <v/>
      </c>
    </row>
    <row r="2022" customFormat="false" ht="15" hidden="false" customHeight="false" outlineLevel="0" collapsed="false">
      <c r="A2022" s="6" t="n">
        <v>15972.243</v>
      </c>
      <c r="B2022" s="6" t="n">
        <v>1.73113553113553</v>
      </c>
      <c r="C2022" s="6" t="n">
        <v>82</v>
      </c>
      <c r="D2022" s="6" t="n">
        <v>-1</v>
      </c>
      <c r="E2022" s="6" t="n">
        <v>1.73992673992674</v>
      </c>
      <c r="F2022" s="6" t="n">
        <v>0</v>
      </c>
      <c r="G2022" s="6" t="n">
        <v>0</v>
      </c>
      <c r="H2022" s="6" t="str">
        <f aca="false">IF(AND(A2022&gt;=Stimuli!$B$2,A2022&lt;=Stimuli!$C$2),Stimuli!$A$2,IF(AND(A2022&gt;=Stimuli!$B$3,A2022&lt;=Stimuli!$C$3),Stimuli!$A$3,IF(AND(A2022&gt;=Stimuli!$B$4,A2022&lt;=Stimuli!$C$4),Stimuli!$A$4,"")))</f>
        <v>01 Quiet baseline (60s)</v>
      </c>
      <c r="I2022" s="6" t="n">
        <f aca="false">(B2022-B2021)/((A2022-A2021)/1000)</f>
        <v>-0.937728937728906</v>
      </c>
      <c r="J2022" s="6" t="n">
        <f aca="false">IF(OR(B2022&lt;Rules!$B$2,B2022&gt;Rules!$B$3,ABS(I2022)&gt;Rules!$B$4,OR(B2023&lt;Rules!$B$2,B2023&gt;Rules!$B$3,ABS(I2023)&gt;Rules!$B$4)),1,0)</f>
        <v>0</v>
      </c>
      <c r="K2022" s="6" t="str">
        <f aca="false">IF(F2022=1,COUNTIF($F$2:F2022,1),"")</f>
        <v/>
      </c>
    </row>
    <row r="2023" customFormat="false" ht="15" hidden="false" customHeight="false" outlineLevel="0" collapsed="false">
      <c r="A2023" s="6" t="n">
        <v>15980.0555</v>
      </c>
      <c r="B2023" s="6" t="n">
        <v>1.73699633699634</v>
      </c>
      <c r="C2023" s="6" t="n">
        <v>82</v>
      </c>
      <c r="D2023" s="6" t="n">
        <v>-1</v>
      </c>
      <c r="E2023" s="6" t="n">
        <v>1.73992673992674</v>
      </c>
      <c r="F2023" s="6" t="n">
        <v>0</v>
      </c>
      <c r="G2023" s="6" t="n">
        <v>0</v>
      </c>
      <c r="H2023" s="6" t="str">
        <f aca="false">IF(AND(A2023&gt;=Stimuli!$B$2,A2023&lt;=Stimuli!$C$2),Stimuli!$A$2,IF(AND(A2023&gt;=Stimuli!$B$3,A2023&lt;=Stimuli!$C$3),Stimuli!$A$3,IF(AND(A2023&gt;=Stimuli!$B$4,A2023&lt;=Stimuli!$C$4),Stimuli!$A$4,"")))</f>
        <v>01 Quiet baseline (60s)</v>
      </c>
      <c r="I2023" s="6" t="n">
        <f aca="false">(B2023-B2022)/((A2023-A2022)/1000)</f>
        <v>0.750183150183176</v>
      </c>
      <c r="J2023" s="6" t="n">
        <f aca="false">IF(OR(B2023&lt;Rules!$B$2,B2023&gt;Rules!$B$3,ABS(I2023)&gt;Rules!$B$4,OR(B2024&lt;Rules!$B$2,B2024&gt;Rules!$B$3,ABS(I2024)&gt;Rules!$B$4)),1,0)</f>
        <v>0</v>
      </c>
      <c r="K2023" s="6" t="str">
        <f aca="false">IF(F2023=1,COUNTIF($F$2:F2023,1),"")</f>
        <v/>
      </c>
    </row>
    <row r="2024" customFormat="false" ht="15" hidden="false" customHeight="false" outlineLevel="0" collapsed="false">
      <c r="A2024" s="6" t="n">
        <v>15987.868</v>
      </c>
      <c r="B2024" s="6" t="n">
        <v>1.73113553113553</v>
      </c>
      <c r="C2024" s="6" t="n">
        <v>82</v>
      </c>
      <c r="D2024" s="6" t="n">
        <v>-1</v>
      </c>
      <c r="E2024" s="6" t="n">
        <v>1.73992673992674</v>
      </c>
      <c r="F2024" s="6" t="n">
        <v>0</v>
      </c>
      <c r="G2024" s="6" t="n">
        <v>0</v>
      </c>
      <c r="H2024" s="6" t="str">
        <f aca="false">IF(AND(A2024&gt;=Stimuli!$B$2,A2024&lt;=Stimuli!$C$2),Stimuli!$A$2,IF(AND(A2024&gt;=Stimuli!$B$3,A2024&lt;=Stimuli!$C$3),Stimuli!$A$3,IF(AND(A2024&gt;=Stimuli!$B$4,A2024&lt;=Stimuli!$C$4),Stimuli!$A$4,"")))</f>
        <v>01 Quiet baseline (60s)</v>
      </c>
      <c r="I2024" s="6" t="n">
        <f aca="false">(B2024-B2023)/((A2024-A2023)/1000)</f>
        <v>-0.750183150183176</v>
      </c>
      <c r="J2024" s="6" t="n">
        <f aca="false">IF(OR(B2024&lt;Rules!$B$2,B2024&gt;Rules!$B$3,ABS(I2024)&gt;Rules!$B$4,OR(B2025&lt;Rules!$B$2,B2025&gt;Rules!$B$3,ABS(I2025)&gt;Rules!$B$4)),1,0)</f>
        <v>0</v>
      </c>
      <c r="K2024" s="6" t="str">
        <f aca="false">IF(F2024=1,COUNTIF($F$2:F2024,1),"")</f>
        <v/>
      </c>
    </row>
    <row r="2025" customFormat="false" ht="15" hidden="false" customHeight="false" outlineLevel="0" collapsed="false">
      <c r="A2025" s="6" t="n">
        <v>15995.6805</v>
      </c>
      <c r="B2025" s="6" t="n">
        <v>1.73553113553114</v>
      </c>
      <c r="C2025" s="6" t="n">
        <v>82</v>
      </c>
      <c r="D2025" s="6" t="n">
        <v>-1</v>
      </c>
      <c r="E2025" s="6" t="n">
        <v>1.73992673992674</v>
      </c>
      <c r="F2025" s="6" t="n">
        <v>0</v>
      </c>
      <c r="G2025" s="6" t="n">
        <v>0</v>
      </c>
      <c r="H2025" s="6" t="str">
        <f aca="false">IF(AND(A2025&gt;=Stimuli!$B$2,A2025&lt;=Stimuli!$C$2),Stimuli!$A$2,IF(AND(A2025&gt;=Stimuli!$B$3,A2025&lt;=Stimuli!$C$3),Stimuli!$A$3,IF(AND(A2025&gt;=Stimuli!$B$4,A2025&lt;=Stimuli!$C$4),Stimuli!$A$4,"")))</f>
        <v>01 Quiet baseline (60s)</v>
      </c>
      <c r="I2025" s="6" t="n">
        <f aca="false">(B2025-B2024)/((A2025-A2024)/1000)</f>
        <v>0.562637362637446</v>
      </c>
      <c r="J2025" s="6" t="n">
        <f aca="false">IF(OR(B2025&lt;Rules!$B$2,B2025&gt;Rules!$B$3,ABS(I2025)&gt;Rules!$B$4,OR(B2026&lt;Rules!$B$2,B2026&gt;Rules!$B$3,ABS(I2026)&gt;Rules!$B$4)),1,0)</f>
        <v>0</v>
      </c>
      <c r="K2025" s="6" t="str">
        <f aca="false">IF(F2025=1,COUNTIF($F$2:F2025,1),"")</f>
        <v/>
      </c>
    </row>
    <row r="2026" customFormat="false" ht="15" hidden="false" customHeight="false" outlineLevel="0" collapsed="false">
      <c r="A2026" s="6" t="n">
        <v>16003.493</v>
      </c>
      <c r="B2026" s="6" t="n">
        <v>1.73260073260073</v>
      </c>
      <c r="C2026" s="6" t="n">
        <v>82</v>
      </c>
      <c r="D2026" s="6" t="n">
        <v>-1</v>
      </c>
      <c r="E2026" s="6" t="n">
        <v>1.73992673992674</v>
      </c>
      <c r="F2026" s="6" t="n">
        <v>0</v>
      </c>
      <c r="G2026" s="6" t="n">
        <v>0</v>
      </c>
      <c r="H2026" s="6" t="str">
        <f aca="false">IF(AND(A2026&gt;=Stimuli!$B$2,A2026&lt;=Stimuli!$C$2),Stimuli!$A$2,IF(AND(A2026&gt;=Stimuli!$B$3,A2026&lt;=Stimuli!$C$3),Stimuli!$A$3,IF(AND(A2026&gt;=Stimuli!$B$4,A2026&lt;=Stimuli!$C$4),Stimuli!$A$4,"")))</f>
        <v>01 Quiet baseline (60s)</v>
      </c>
      <c r="I2026" s="6" t="n">
        <f aca="false">(B2026-B2025)/((A2026-A2025)/1000)</f>
        <v>-0.375091575091574</v>
      </c>
      <c r="J2026" s="6" t="n">
        <f aca="false">IF(OR(B2026&lt;Rules!$B$2,B2026&gt;Rules!$B$3,ABS(I2026)&gt;Rules!$B$4,OR(B2027&lt;Rules!$B$2,B2027&gt;Rules!$B$3,ABS(I2027)&gt;Rules!$B$4)),1,0)</f>
        <v>0</v>
      </c>
      <c r="K2026" s="6" t="str">
        <f aca="false">IF(F2026=1,COUNTIF($F$2:F2026,1),"")</f>
        <v/>
      </c>
    </row>
    <row r="2027" customFormat="false" ht="15" hidden="false" customHeight="false" outlineLevel="0" collapsed="false">
      <c r="A2027" s="6" t="n">
        <v>16011.3055</v>
      </c>
      <c r="B2027" s="6" t="n">
        <v>1.73406593406593</v>
      </c>
      <c r="C2027" s="6" t="n">
        <v>82</v>
      </c>
      <c r="D2027" s="6" t="n">
        <v>-1</v>
      </c>
      <c r="E2027" s="6" t="n">
        <v>1.73992673992674</v>
      </c>
      <c r="F2027" s="6" t="n">
        <v>0</v>
      </c>
      <c r="G2027" s="6" t="n">
        <v>0</v>
      </c>
      <c r="H2027" s="6" t="str">
        <f aca="false">IF(AND(A2027&gt;=Stimuli!$B$2,A2027&lt;=Stimuli!$C$2),Stimuli!$A$2,IF(AND(A2027&gt;=Stimuli!$B$3,A2027&lt;=Stimuli!$C$3),Stimuli!$A$3,IF(AND(A2027&gt;=Stimuli!$B$4,A2027&lt;=Stimuli!$C$4),Stimuli!$A$4,"")))</f>
        <v>01 Quiet baseline (60s)</v>
      </c>
      <c r="I2027" s="6" t="n">
        <f aca="false">(B2027-B2026)/((A2027-A2026)/1000)</f>
        <v>0.187545787545702</v>
      </c>
      <c r="J2027" s="6" t="n">
        <f aca="false">IF(OR(B2027&lt;Rules!$B$2,B2027&gt;Rules!$B$3,ABS(I2027)&gt;Rules!$B$4,OR(B2028&lt;Rules!$B$2,B2028&gt;Rules!$B$3,ABS(I2028)&gt;Rules!$B$4)),1,0)</f>
        <v>0</v>
      </c>
      <c r="K2027" s="6" t="str">
        <f aca="false">IF(F2027=1,COUNTIF($F$2:F2027,1),"")</f>
        <v/>
      </c>
    </row>
    <row r="2028" customFormat="false" ht="15" hidden="false" customHeight="false" outlineLevel="0" collapsed="false">
      <c r="A2028" s="6" t="n">
        <v>16019.118</v>
      </c>
      <c r="B2028" s="6" t="n">
        <v>1.73406593406593</v>
      </c>
      <c r="C2028" s="6" t="n">
        <v>82</v>
      </c>
      <c r="D2028" s="6" t="n">
        <v>-1</v>
      </c>
      <c r="E2028" s="6" t="n">
        <v>1.73992673992674</v>
      </c>
      <c r="F2028" s="6" t="n">
        <v>0</v>
      </c>
      <c r="G2028" s="6" t="n">
        <v>0</v>
      </c>
      <c r="H2028" s="6" t="str">
        <f aca="false">IF(AND(A2028&gt;=Stimuli!$B$2,A2028&lt;=Stimuli!$C$2),Stimuli!$A$2,IF(AND(A2028&gt;=Stimuli!$B$3,A2028&lt;=Stimuli!$C$3),Stimuli!$A$3,IF(AND(A2028&gt;=Stimuli!$B$4,A2028&lt;=Stimuli!$C$4),Stimuli!$A$4,"")))</f>
        <v>01 Quiet baseline (60s)</v>
      </c>
      <c r="I2028" s="6" t="n">
        <f aca="false">(B2028-B2027)/((A2028-A2027)/1000)</f>
        <v>0</v>
      </c>
      <c r="J2028" s="6" t="n">
        <f aca="false">IF(OR(B2028&lt;Rules!$B$2,B2028&gt;Rules!$B$3,ABS(I2028)&gt;Rules!$B$4,OR(B2029&lt;Rules!$B$2,B2029&gt;Rules!$B$3,ABS(I2029)&gt;Rules!$B$4)),1,0)</f>
        <v>0</v>
      </c>
      <c r="K2028" s="6" t="str">
        <f aca="false">IF(F2028=1,COUNTIF($F$2:F2028,1),"")</f>
        <v/>
      </c>
    </row>
    <row r="2029" customFormat="false" ht="15" hidden="false" customHeight="false" outlineLevel="0" collapsed="false">
      <c r="A2029" s="6" t="n">
        <v>16026.9305</v>
      </c>
      <c r="B2029" s="6" t="n">
        <v>1.73260073260073</v>
      </c>
      <c r="C2029" s="6" t="n">
        <v>82</v>
      </c>
      <c r="D2029" s="6" t="n">
        <v>-1</v>
      </c>
      <c r="E2029" s="6" t="n">
        <v>1.73992673992674</v>
      </c>
      <c r="F2029" s="6" t="n">
        <v>0</v>
      </c>
      <c r="G2029" s="6" t="n">
        <v>0</v>
      </c>
      <c r="H2029" s="6" t="str">
        <f aca="false">IF(AND(A2029&gt;=Stimuli!$B$2,A2029&lt;=Stimuli!$C$2),Stimuli!$A$2,IF(AND(A2029&gt;=Stimuli!$B$3,A2029&lt;=Stimuli!$C$3),Stimuli!$A$3,IF(AND(A2029&gt;=Stimuli!$B$4,A2029&lt;=Stimuli!$C$4),Stimuli!$A$4,"")))</f>
        <v>01 Quiet baseline (60s)</v>
      </c>
      <c r="I2029" s="6" t="n">
        <f aca="false">(B2029-B2028)/((A2029-A2028)/1000)</f>
        <v>-0.187545787545702</v>
      </c>
      <c r="J2029" s="6" t="n">
        <f aca="false">IF(OR(B2029&lt;Rules!$B$2,B2029&gt;Rules!$B$3,ABS(I2029)&gt;Rules!$B$4,OR(B2030&lt;Rules!$B$2,B2030&gt;Rules!$B$3,ABS(I2030)&gt;Rules!$B$4)),1,0)</f>
        <v>0</v>
      </c>
      <c r="K2029" s="6" t="str">
        <f aca="false">IF(F2029=1,COUNTIF($F$2:F2029,1),"")</f>
        <v/>
      </c>
    </row>
    <row r="2030" customFormat="false" ht="15" hidden="false" customHeight="false" outlineLevel="0" collapsed="false">
      <c r="A2030" s="6" t="n">
        <v>16034.743</v>
      </c>
      <c r="B2030" s="6" t="n">
        <v>1.73553113553114</v>
      </c>
      <c r="C2030" s="6" t="n">
        <v>82</v>
      </c>
      <c r="D2030" s="6" t="n">
        <v>-1</v>
      </c>
      <c r="E2030" s="6" t="n">
        <v>1.73992673992674</v>
      </c>
      <c r="F2030" s="6" t="n">
        <v>0</v>
      </c>
      <c r="G2030" s="6" t="n">
        <v>0</v>
      </c>
      <c r="H2030" s="6" t="str">
        <f aca="false">IF(AND(A2030&gt;=Stimuli!$B$2,A2030&lt;=Stimuli!$C$2),Stimuli!$A$2,IF(AND(A2030&gt;=Stimuli!$B$3,A2030&lt;=Stimuli!$C$3),Stimuli!$A$3,IF(AND(A2030&gt;=Stimuli!$B$4,A2030&lt;=Stimuli!$C$4),Stimuli!$A$4,"")))</f>
        <v>01 Quiet baseline (60s)</v>
      </c>
      <c r="I2030" s="6" t="n">
        <f aca="false">(B2030-B2029)/((A2030-A2029)/1000)</f>
        <v>0.375091575091574</v>
      </c>
      <c r="J2030" s="6" t="n">
        <f aca="false">IF(OR(B2030&lt;Rules!$B$2,B2030&gt;Rules!$B$3,ABS(I2030)&gt;Rules!$B$4,OR(B2031&lt;Rules!$B$2,B2031&gt;Rules!$B$3,ABS(I2031)&gt;Rules!$B$4)),1,0)</f>
        <v>0</v>
      </c>
      <c r="K2030" s="6" t="str">
        <f aca="false">IF(F2030=1,COUNTIF($F$2:F2030,1),"")</f>
        <v/>
      </c>
    </row>
    <row r="2031" customFormat="false" ht="15" hidden="false" customHeight="false" outlineLevel="0" collapsed="false">
      <c r="A2031" s="6" t="n">
        <v>16042.5555</v>
      </c>
      <c r="B2031" s="6" t="n">
        <v>1.73113553113553</v>
      </c>
      <c r="C2031" s="6" t="n">
        <v>82</v>
      </c>
      <c r="D2031" s="6" t="n">
        <v>-1</v>
      </c>
      <c r="E2031" s="6" t="n">
        <v>1.73992673992674</v>
      </c>
      <c r="F2031" s="6" t="n">
        <v>0</v>
      </c>
      <c r="G2031" s="6" t="n">
        <v>0</v>
      </c>
      <c r="H2031" s="6" t="str">
        <f aca="false">IF(AND(A2031&gt;=Stimuli!$B$2,A2031&lt;=Stimuli!$C$2),Stimuli!$A$2,IF(AND(A2031&gt;=Stimuli!$B$3,A2031&lt;=Stimuli!$C$3),Stimuli!$A$3,IF(AND(A2031&gt;=Stimuli!$B$4,A2031&lt;=Stimuli!$C$4),Stimuli!$A$4,"")))</f>
        <v>01 Quiet baseline (60s)</v>
      </c>
      <c r="I2031" s="6" t="n">
        <f aca="false">(B2031-B2030)/((A2031-A2030)/1000)</f>
        <v>-0.562637362637446</v>
      </c>
      <c r="J2031" s="6" t="n">
        <f aca="false">IF(OR(B2031&lt;Rules!$B$2,B2031&gt;Rules!$B$3,ABS(I2031)&gt;Rules!$B$4,OR(B2032&lt;Rules!$B$2,B2032&gt;Rules!$B$3,ABS(I2032)&gt;Rules!$B$4)),1,0)</f>
        <v>0</v>
      </c>
      <c r="K2031" s="6" t="str">
        <f aca="false">IF(F2031=1,COUNTIF($F$2:F2031,1),"")</f>
        <v/>
      </c>
    </row>
    <row r="2032" customFormat="false" ht="15" hidden="false" customHeight="false" outlineLevel="0" collapsed="false">
      <c r="A2032" s="6" t="n">
        <v>16050.368</v>
      </c>
      <c r="B2032" s="6" t="n">
        <v>1.73699633699634</v>
      </c>
      <c r="C2032" s="6" t="n">
        <v>82</v>
      </c>
      <c r="D2032" s="6" t="n">
        <v>-1</v>
      </c>
      <c r="E2032" s="6" t="n">
        <v>1.73992673992674</v>
      </c>
      <c r="F2032" s="6" t="n">
        <v>0</v>
      </c>
      <c r="G2032" s="6" t="n">
        <v>0</v>
      </c>
      <c r="H2032" s="6" t="str">
        <f aca="false">IF(AND(A2032&gt;=Stimuli!$B$2,A2032&lt;=Stimuli!$C$2),Stimuli!$A$2,IF(AND(A2032&gt;=Stimuli!$B$3,A2032&lt;=Stimuli!$C$3),Stimuli!$A$3,IF(AND(A2032&gt;=Stimuli!$B$4,A2032&lt;=Stimuli!$C$4),Stimuli!$A$4,"")))</f>
        <v>01 Quiet baseline (60s)</v>
      </c>
      <c r="I2032" s="6" t="n">
        <f aca="false">(B2032-B2031)/((A2032-A2031)/1000)</f>
        <v>0.750183150183176</v>
      </c>
      <c r="J2032" s="6" t="n">
        <f aca="false">IF(OR(B2032&lt;Rules!$B$2,B2032&gt;Rules!$B$3,ABS(I2032)&gt;Rules!$B$4,OR(B2033&lt;Rules!$B$2,B2033&gt;Rules!$B$3,ABS(I2033)&gt;Rules!$B$4)),1,0)</f>
        <v>0</v>
      </c>
      <c r="K2032" s="6" t="str">
        <f aca="false">IF(F2032=1,COUNTIF($F$2:F2032,1),"")</f>
        <v/>
      </c>
    </row>
    <row r="2033" customFormat="false" ht="15" hidden="false" customHeight="false" outlineLevel="0" collapsed="false">
      <c r="A2033" s="6" t="n">
        <v>16058.1805</v>
      </c>
      <c r="B2033" s="6" t="n">
        <v>1.73113553113553</v>
      </c>
      <c r="C2033" s="6" t="n">
        <v>82</v>
      </c>
      <c r="D2033" s="6" t="n">
        <v>-1</v>
      </c>
      <c r="E2033" s="6" t="n">
        <v>1.73992673992674</v>
      </c>
      <c r="F2033" s="6" t="n">
        <v>0</v>
      </c>
      <c r="G2033" s="6" t="n">
        <v>0</v>
      </c>
      <c r="H2033" s="6" t="str">
        <f aca="false">IF(AND(A2033&gt;=Stimuli!$B$2,A2033&lt;=Stimuli!$C$2),Stimuli!$A$2,IF(AND(A2033&gt;=Stimuli!$B$3,A2033&lt;=Stimuli!$C$3),Stimuli!$A$3,IF(AND(A2033&gt;=Stimuli!$B$4,A2033&lt;=Stimuli!$C$4),Stimuli!$A$4,"")))</f>
        <v>01 Quiet baseline (60s)</v>
      </c>
      <c r="I2033" s="6" t="n">
        <f aca="false">(B2033-B2032)/((A2033-A2032)/1000)</f>
        <v>-0.750183150183176</v>
      </c>
      <c r="J2033" s="6" t="n">
        <f aca="false">IF(OR(B2033&lt;Rules!$B$2,B2033&gt;Rules!$B$3,ABS(I2033)&gt;Rules!$B$4,OR(B2034&lt;Rules!$B$2,B2034&gt;Rules!$B$3,ABS(I2034)&gt;Rules!$B$4)),1,0)</f>
        <v>0</v>
      </c>
      <c r="K2033" s="6" t="str">
        <f aca="false">IF(F2033=1,COUNTIF($F$2:F2033,1),"")</f>
        <v/>
      </c>
    </row>
    <row r="2034" customFormat="false" ht="15" hidden="false" customHeight="false" outlineLevel="0" collapsed="false">
      <c r="A2034" s="6" t="n">
        <v>16065.993</v>
      </c>
      <c r="B2034" s="6" t="n">
        <v>1.73699633699634</v>
      </c>
      <c r="C2034" s="6" t="n">
        <v>82</v>
      </c>
      <c r="D2034" s="6" t="n">
        <v>-1</v>
      </c>
      <c r="E2034" s="6" t="n">
        <v>1.73992673992674</v>
      </c>
      <c r="F2034" s="6" t="n">
        <v>0</v>
      </c>
      <c r="G2034" s="6" t="n">
        <v>0</v>
      </c>
      <c r="H2034" s="6" t="str">
        <f aca="false">IF(AND(A2034&gt;=Stimuli!$B$2,A2034&lt;=Stimuli!$C$2),Stimuli!$A$2,IF(AND(A2034&gt;=Stimuli!$B$3,A2034&lt;=Stimuli!$C$3),Stimuli!$A$3,IF(AND(A2034&gt;=Stimuli!$B$4,A2034&lt;=Stimuli!$C$4),Stimuli!$A$4,"")))</f>
        <v>01 Quiet baseline (60s)</v>
      </c>
      <c r="I2034" s="6" t="n">
        <f aca="false">(B2034-B2033)/((A2034-A2033)/1000)</f>
        <v>0.750183150183176</v>
      </c>
      <c r="J2034" s="6" t="n">
        <f aca="false">IF(OR(B2034&lt;Rules!$B$2,B2034&gt;Rules!$B$3,ABS(I2034)&gt;Rules!$B$4,OR(B2035&lt;Rules!$B$2,B2035&gt;Rules!$B$3,ABS(I2035)&gt;Rules!$B$4)),1,0)</f>
        <v>0</v>
      </c>
      <c r="K2034" s="6" t="str">
        <f aca="false">IF(F2034=1,COUNTIF($F$2:F2034,1),"")</f>
        <v/>
      </c>
    </row>
    <row r="2035" customFormat="false" ht="15" hidden="false" customHeight="false" outlineLevel="0" collapsed="false">
      <c r="A2035" s="6" t="n">
        <v>16073.8055</v>
      </c>
      <c r="B2035" s="6" t="n">
        <v>1.72967032967033</v>
      </c>
      <c r="C2035" s="6" t="n">
        <v>82</v>
      </c>
      <c r="D2035" s="6" t="n">
        <v>-1</v>
      </c>
      <c r="E2035" s="6" t="n">
        <v>1.73846153846154</v>
      </c>
      <c r="F2035" s="6" t="n">
        <v>0</v>
      </c>
      <c r="G2035" s="6" t="n">
        <v>0</v>
      </c>
      <c r="H2035" s="6" t="str">
        <f aca="false">IF(AND(A2035&gt;=Stimuli!$B$2,A2035&lt;=Stimuli!$C$2),Stimuli!$A$2,IF(AND(A2035&gt;=Stimuli!$B$3,A2035&lt;=Stimuli!$C$3),Stimuli!$A$3,IF(AND(A2035&gt;=Stimuli!$B$4,A2035&lt;=Stimuli!$C$4),Stimuli!$A$4,"")))</f>
        <v>01 Quiet baseline (60s)</v>
      </c>
      <c r="I2035" s="6" t="n">
        <f aca="false">(B2035-B2034)/((A2035-A2034)/1000)</f>
        <v>-0.93772893772902</v>
      </c>
      <c r="J2035" s="6" t="n">
        <f aca="false">IF(OR(B2035&lt;Rules!$B$2,B2035&gt;Rules!$B$3,ABS(I2035)&gt;Rules!$B$4,OR(B2036&lt;Rules!$B$2,B2036&gt;Rules!$B$3,ABS(I2036)&gt;Rules!$B$4)),1,0)</f>
        <v>0</v>
      </c>
      <c r="K2035" s="6" t="str">
        <f aca="false">IF(F2035=1,COUNTIF($F$2:F2035,1),"")</f>
        <v/>
      </c>
    </row>
    <row r="2036" customFormat="false" ht="15" hidden="false" customHeight="false" outlineLevel="0" collapsed="false">
      <c r="A2036" s="6" t="n">
        <v>16081.618</v>
      </c>
      <c r="B2036" s="6" t="n">
        <v>1.73699633699634</v>
      </c>
      <c r="C2036" s="6" t="n">
        <v>82</v>
      </c>
      <c r="D2036" s="6" t="n">
        <v>-1</v>
      </c>
      <c r="E2036" s="6" t="n">
        <v>1.73846153846154</v>
      </c>
      <c r="F2036" s="6" t="n">
        <v>0</v>
      </c>
      <c r="G2036" s="6" t="n">
        <v>0</v>
      </c>
      <c r="H2036" s="6" t="str">
        <f aca="false">IF(AND(A2036&gt;=Stimuli!$B$2,A2036&lt;=Stimuli!$C$2),Stimuli!$A$2,IF(AND(A2036&gt;=Stimuli!$B$3,A2036&lt;=Stimuli!$C$3),Stimuli!$A$3,IF(AND(A2036&gt;=Stimuli!$B$4,A2036&lt;=Stimuli!$C$4),Stimuli!$A$4,"")))</f>
        <v>01 Quiet baseline (60s)</v>
      </c>
      <c r="I2036" s="6" t="n">
        <f aca="false">(B2036-B2035)/((A2036-A2035)/1000)</f>
        <v>0.93772893772902</v>
      </c>
      <c r="J2036" s="6" t="n">
        <f aca="false">IF(OR(B2036&lt;Rules!$B$2,B2036&gt;Rules!$B$3,ABS(I2036)&gt;Rules!$B$4,OR(B2037&lt;Rules!$B$2,B2037&gt;Rules!$B$3,ABS(I2037)&gt;Rules!$B$4)),1,0)</f>
        <v>0</v>
      </c>
      <c r="K2036" s="6" t="str">
        <f aca="false">IF(F2036=1,COUNTIF($F$2:F2036,1),"")</f>
        <v/>
      </c>
    </row>
    <row r="2037" customFormat="false" ht="15" hidden="false" customHeight="false" outlineLevel="0" collapsed="false">
      <c r="A2037" s="6" t="n">
        <v>16089.4305</v>
      </c>
      <c r="B2037" s="6" t="n">
        <v>1.72967032967033</v>
      </c>
      <c r="C2037" s="6" t="n">
        <v>82</v>
      </c>
      <c r="D2037" s="6" t="n">
        <v>-1</v>
      </c>
      <c r="E2037" s="6" t="n">
        <v>1.73846153846154</v>
      </c>
      <c r="F2037" s="6" t="n">
        <v>0</v>
      </c>
      <c r="G2037" s="6" t="n">
        <v>0</v>
      </c>
      <c r="H2037" s="6" t="str">
        <f aca="false">IF(AND(A2037&gt;=Stimuli!$B$2,A2037&lt;=Stimuli!$C$2),Stimuli!$A$2,IF(AND(A2037&gt;=Stimuli!$B$3,A2037&lt;=Stimuli!$C$3),Stimuli!$A$3,IF(AND(A2037&gt;=Stimuli!$B$4,A2037&lt;=Stimuli!$C$4),Stimuli!$A$4,"")))</f>
        <v>01 Quiet baseline (60s)</v>
      </c>
      <c r="I2037" s="6" t="n">
        <f aca="false">(B2037-B2036)/((A2037-A2036)/1000)</f>
        <v>-0.93772893772902</v>
      </c>
      <c r="J2037" s="6" t="n">
        <f aca="false">IF(OR(B2037&lt;Rules!$B$2,B2037&gt;Rules!$B$3,ABS(I2037)&gt;Rules!$B$4,OR(B2038&lt;Rules!$B$2,B2038&gt;Rules!$B$3,ABS(I2038)&gt;Rules!$B$4)),1,0)</f>
        <v>0</v>
      </c>
      <c r="K2037" s="6" t="str">
        <f aca="false">IF(F2037=1,COUNTIF($F$2:F2037,1),"")</f>
        <v/>
      </c>
    </row>
    <row r="2038" customFormat="false" ht="15" hidden="false" customHeight="false" outlineLevel="0" collapsed="false">
      <c r="A2038" s="6" t="n">
        <v>16097.243</v>
      </c>
      <c r="B2038" s="6" t="n">
        <v>1.73553113553114</v>
      </c>
      <c r="C2038" s="6" t="n">
        <v>82</v>
      </c>
      <c r="D2038" s="6" t="n">
        <v>-1</v>
      </c>
      <c r="E2038" s="6" t="n">
        <v>1.73846153846154</v>
      </c>
      <c r="F2038" s="6" t="n">
        <v>0</v>
      </c>
      <c r="G2038" s="6" t="n">
        <v>0</v>
      </c>
      <c r="H2038" s="6" t="str">
        <f aca="false">IF(AND(A2038&gt;=Stimuli!$B$2,A2038&lt;=Stimuli!$C$2),Stimuli!$A$2,IF(AND(A2038&gt;=Stimuli!$B$3,A2038&lt;=Stimuli!$C$3),Stimuli!$A$3,IF(AND(A2038&gt;=Stimuli!$B$4,A2038&lt;=Stimuli!$C$4),Stimuli!$A$4,"")))</f>
        <v>01 Quiet baseline (60s)</v>
      </c>
      <c r="I2038" s="6" t="n">
        <f aca="false">(B2038-B2037)/((A2038-A2037)/1000)</f>
        <v>0.75018315018329</v>
      </c>
      <c r="J2038" s="6" t="n">
        <f aca="false">IF(OR(B2038&lt;Rules!$B$2,B2038&gt;Rules!$B$3,ABS(I2038)&gt;Rules!$B$4,OR(B2039&lt;Rules!$B$2,B2039&gt;Rules!$B$3,ABS(I2039)&gt;Rules!$B$4)),1,0)</f>
        <v>0</v>
      </c>
      <c r="K2038" s="6" t="str">
        <f aca="false">IF(F2038=1,COUNTIF($F$2:F2038,1),"")</f>
        <v/>
      </c>
    </row>
    <row r="2039" customFormat="false" ht="15" hidden="false" customHeight="false" outlineLevel="0" collapsed="false">
      <c r="A2039" s="6" t="n">
        <v>16105.0555</v>
      </c>
      <c r="B2039" s="6" t="n">
        <v>1.72967032967033</v>
      </c>
      <c r="C2039" s="6" t="n">
        <v>82</v>
      </c>
      <c r="D2039" s="6" t="n">
        <v>-1</v>
      </c>
      <c r="E2039" s="6" t="n">
        <v>1.73846153846154</v>
      </c>
      <c r="F2039" s="6" t="n">
        <v>0</v>
      </c>
      <c r="G2039" s="6" t="n">
        <v>0</v>
      </c>
      <c r="H2039" s="6" t="str">
        <f aca="false">IF(AND(A2039&gt;=Stimuli!$B$2,A2039&lt;=Stimuli!$C$2),Stimuli!$A$2,IF(AND(A2039&gt;=Stimuli!$B$3,A2039&lt;=Stimuli!$C$3),Stimuli!$A$3,IF(AND(A2039&gt;=Stimuli!$B$4,A2039&lt;=Stimuli!$C$4),Stimuli!$A$4,"")))</f>
        <v>01 Quiet baseline (60s)</v>
      </c>
      <c r="I2039" s="6" t="n">
        <f aca="false">(B2039-B2038)/((A2039-A2038)/1000)</f>
        <v>-0.75018315018329</v>
      </c>
      <c r="J2039" s="6" t="n">
        <f aca="false">IF(OR(B2039&lt;Rules!$B$2,B2039&gt;Rules!$B$3,ABS(I2039)&gt;Rules!$B$4,OR(B2040&lt;Rules!$B$2,B2040&gt;Rules!$B$3,ABS(I2040)&gt;Rules!$B$4)),1,0)</f>
        <v>0</v>
      </c>
      <c r="K2039" s="6" t="str">
        <f aca="false">IF(F2039=1,COUNTIF($F$2:F2039,1),"")</f>
        <v/>
      </c>
    </row>
    <row r="2040" customFormat="false" ht="15" hidden="false" customHeight="false" outlineLevel="0" collapsed="false">
      <c r="A2040" s="6" t="n">
        <v>16112.868</v>
      </c>
      <c r="B2040" s="6" t="n">
        <v>1.73553113553114</v>
      </c>
      <c r="C2040" s="6" t="n">
        <v>82</v>
      </c>
      <c r="D2040" s="6" t="n">
        <v>-1</v>
      </c>
      <c r="E2040" s="6" t="n">
        <v>1.73846153846154</v>
      </c>
      <c r="F2040" s="6" t="n">
        <v>0</v>
      </c>
      <c r="G2040" s="6" t="n">
        <v>0</v>
      </c>
      <c r="H2040" s="6" t="str">
        <f aca="false">IF(AND(A2040&gt;=Stimuli!$B$2,A2040&lt;=Stimuli!$C$2),Stimuli!$A$2,IF(AND(A2040&gt;=Stimuli!$B$3,A2040&lt;=Stimuli!$C$3),Stimuli!$A$3,IF(AND(A2040&gt;=Stimuli!$B$4,A2040&lt;=Stimuli!$C$4),Stimuli!$A$4,"")))</f>
        <v>01 Quiet baseline (60s)</v>
      </c>
      <c r="I2040" s="6" t="n">
        <f aca="false">(B2040-B2039)/((A2040-A2039)/1000)</f>
        <v>0.75018315018329</v>
      </c>
      <c r="J2040" s="6" t="n">
        <f aca="false">IF(OR(B2040&lt;Rules!$B$2,B2040&gt;Rules!$B$3,ABS(I2040)&gt;Rules!$B$4,OR(B2041&lt;Rules!$B$2,B2041&gt;Rules!$B$3,ABS(I2041)&gt;Rules!$B$4)),1,0)</f>
        <v>0</v>
      </c>
      <c r="K2040" s="6" t="str">
        <f aca="false">IF(F2040=1,COUNTIF($F$2:F2040,1),"")</f>
        <v/>
      </c>
    </row>
    <row r="2041" customFormat="false" ht="15" hidden="false" customHeight="false" outlineLevel="0" collapsed="false">
      <c r="A2041" s="6" t="n">
        <v>16120.6805</v>
      </c>
      <c r="B2041" s="6" t="n">
        <v>1.73113553113553</v>
      </c>
      <c r="C2041" s="6" t="n">
        <v>82</v>
      </c>
      <c r="D2041" s="6" t="n">
        <v>-1</v>
      </c>
      <c r="E2041" s="6" t="n">
        <v>1.73846153846154</v>
      </c>
      <c r="F2041" s="6" t="n">
        <v>0</v>
      </c>
      <c r="G2041" s="6" t="n">
        <v>0</v>
      </c>
      <c r="H2041" s="6" t="str">
        <f aca="false">IF(AND(A2041&gt;=Stimuli!$B$2,A2041&lt;=Stimuli!$C$2),Stimuli!$A$2,IF(AND(A2041&gt;=Stimuli!$B$3,A2041&lt;=Stimuli!$C$3),Stimuli!$A$3,IF(AND(A2041&gt;=Stimuli!$B$4,A2041&lt;=Stimuli!$C$4),Stimuli!$A$4,"")))</f>
        <v>01 Quiet baseline (60s)</v>
      </c>
      <c r="I2041" s="6" t="n">
        <f aca="false">(B2041-B2040)/((A2041-A2040)/1000)</f>
        <v>-0.562637362637446</v>
      </c>
      <c r="J2041" s="6" t="n">
        <f aca="false">IF(OR(B2041&lt;Rules!$B$2,B2041&gt;Rules!$B$3,ABS(I2041)&gt;Rules!$B$4,OR(B2042&lt;Rules!$B$2,B2042&gt;Rules!$B$3,ABS(I2042)&gt;Rules!$B$4)),1,0)</f>
        <v>0</v>
      </c>
      <c r="K2041" s="6" t="str">
        <f aca="false">IF(F2041=1,COUNTIF($F$2:F2041,1),"")</f>
        <v/>
      </c>
    </row>
    <row r="2042" customFormat="false" ht="15" hidden="false" customHeight="false" outlineLevel="0" collapsed="false">
      <c r="A2042" s="6" t="n">
        <v>16128.493</v>
      </c>
      <c r="B2042" s="6" t="n">
        <v>1.73260073260073</v>
      </c>
      <c r="C2042" s="6" t="n">
        <v>82</v>
      </c>
      <c r="D2042" s="6" t="n">
        <v>-1</v>
      </c>
      <c r="E2042" s="6" t="n">
        <v>1.73846153846154</v>
      </c>
      <c r="F2042" s="6" t="n">
        <v>0</v>
      </c>
      <c r="G2042" s="6" t="n">
        <v>0</v>
      </c>
      <c r="H2042" s="6" t="str">
        <f aca="false">IF(AND(A2042&gt;=Stimuli!$B$2,A2042&lt;=Stimuli!$C$2),Stimuli!$A$2,IF(AND(A2042&gt;=Stimuli!$B$3,A2042&lt;=Stimuli!$C$3),Stimuli!$A$3,IF(AND(A2042&gt;=Stimuli!$B$4,A2042&lt;=Stimuli!$C$4),Stimuli!$A$4,"")))</f>
        <v>01 Quiet baseline (60s)</v>
      </c>
      <c r="I2042" s="6" t="n">
        <f aca="false">(B2042-B2041)/((A2042-A2041)/1000)</f>
        <v>0.187545787545872</v>
      </c>
      <c r="J2042" s="6" t="n">
        <f aca="false">IF(OR(B2042&lt;Rules!$B$2,B2042&gt;Rules!$B$3,ABS(I2042)&gt;Rules!$B$4,OR(B2043&lt;Rules!$B$2,B2043&gt;Rules!$B$3,ABS(I2043)&gt;Rules!$B$4)),1,0)</f>
        <v>0</v>
      </c>
      <c r="K2042" s="6" t="str">
        <f aca="false">IF(F2042=1,COUNTIF($F$2:F2042,1),"")</f>
        <v/>
      </c>
    </row>
    <row r="2043" customFormat="false" ht="15" hidden="false" customHeight="false" outlineLevel="0" collapsed="false">
      <c r="A2043" s="6" t="n">
        <v>16136.3055</v>
      </c>
      <c r="B2043" s="6" t="n">
        <v>1.73260073260073</v>
      </c>
      <c r="C2043" s="6" t="n">
        <v>82</v>
      </c>
      <c r="D2043" s="6" t="n">
        <v>-1</v>
      </c>
      <c r="E2043" s="6" t="n">
        <v>1.73846153846154</v>
      </c>
      <c r="F2043" s="6" t="n">
        <v>0</v>
      </c>
      <c r="G2043" s="6" t="n">
        <v>0</v>
      </c>
      <c r="H2043" s="6" t="str">
        <f aca="false">IF(AND(A2043&gt;=Stimuli!$B$2,A2043&lt;=Stimuli!$C$2),Stimuli!$A$2,IF(AND(A2043&gt;=Stimuli!$B$3,A2043&lt;=Stimuli!$C$3),Stimuli!$A$3,IF(AND(A2043&gt;=Stimuli!$B$4,A2043&lt;=Stimuli!$C$4),Stimuli!$A$4,"")))</f>
        <v>01 Quiet baseline (60s)</v>
      </c>
      <c r="I2043" s="6" t="n">
        <f aca="false">(B2043-B2042)/((A2043-A2042)/1000)</f>
        <v>0</v>
      </c>
      <c r="J2043" s="6" t="n">
        <f aca="false">IF(OR(B2043&lt;Rules!$B$2,B2043&gt;Rules!$B$3,ABS(I2043)&gt;Rules!$B$4,OR(B2044&lt;Rules!$B$2,B2044&gt;Rules!$B$3,ABS(I2044)&gt;Rules!$B$4)),1,0)</f>
        <v>0</v>
      </c>
      <c r="K2043" s="6" t="str">
        <f aca="false">IF(F2043=1,COUNTIF($F$2:F2043,1),"")</f>
        <v/>
      </c>
    </row>
    <row r="2044" customFormat="false" ht="15" hidden="false" customHeight="false" outlineLevel="0" collapsed="false">
      <c r="A2044" s="6" t="n">
        <v>16144.118</v>
      </c>
      <c r="B2044" s="6" t="n">
        <v>1.73113553113553</v>
      </c>
      <c r="C2044" s="6" t="n">
        <v>82</v>
      </c>
      <c r="D2044" s="6" t="n">
        <v>-1</v>
      </c>
      <c r="E2044" s="6" t="n">
        <v>1.73846153846154</v>
      </c>
      <c r="F2044" s="6" t="n">
        <v>0</v>
      </c>
      <c r="G2044" s="6" t="n">
        <v>0</v>
      </c>
      <c r="H2044" s="6" t="str">
        <f aca="false">IF(AND(A2044&gt;=Stimuli!$B$2,A2044&lt;=Stimuli!$C$2),Stimuli!$A$2,IF(AND(A2044&gt;=Stimuli!$B$3,A2044&lt;=Stimuli!$C$3),Stimuli!$A$3,IF(AND(A2044&gt;=Stimuli!$B$4,A2044&lt;=Stimuli!$C$4),Stimuli!$A$4,"")))</f>
        <v>01 Quiet baseline (60s)</v>
      </c>
      <c r="I2044" s="6" t="n">
        <f aca="false">(B2044-B2043)/((A2044-A2043)/1000)</f>
        <v>-0.187545787545872</v>
      </c>
      <c r="J2044" s="6" t="n">
        <f aca="false">IF(OR(B2044&lt;Rules!$B$2,B2044&gt;Rules!$B$3,ABS(I2044)&gt;Rules!$B$4,OR(B2045&lt;Rules!$B$2,B2045&gt;Rules!$B$3,ABS(I2045)&gt;Rules!$B$4)),1,0)</f>
        <v>0</v>
      </c>
      <c r="K2044" s="6" t="str">
        <f aca="false">IF(F2044=1,COUNTIF($F$2:F2044,1),"")</f>
        <v/>
      </c>
    </row>
    <row r="2045" customFormat="false" ht="15" hidden="false" customHeight="false" outlineLevel="0" collapsed="false">
      <c r="A2045" s="6" t="n">
        <v>16151.9305</v>
      </c>
      <c r="B2045" s="6" t="n">
        <v>1.73406593406593</v>
      </c>
      <c r="C2045" s="6" t="n">
        <v>82</v>
      </c>
      <c r="D2045" s="6" t="n">
        <v>-1</v>
      </c>
      <c r="E2045" s="6" t="n">
        <v>1.73846153846154</v>
      </c>
      <c r="F2045" s="6" t="n">
        <v>0</v>
      </c>
      <c r="G2045" s="6" t="n">
        <v>0</v>
      </c>
      <c r="H2045" s="6" t="str">
        <f aca="false">IF(AND(A2045&gt;=Stimuli!$B$2,A2045&lt;=Stimuli!$C$2),Stimuli!$A$2,IF(AND(A2045&gt;=Stimuli!$B$3,A2045&lt;=Stimuli!$C$3),Stimuli!$A$3,IF(AND(A2045&gt;=Stimuli!$B$4,A2045&lt;=Stimuli!$C$4),Stimuli!$A$4,"")))</f>
        <v>01 Quiet baseline (60s)</v>
      </c>
      <c r="I2045" s="6" t="n">
        <f aca="false">(B2045-B2044)/((A2045-A2044)/1000)</f>
        <v>0.375091575091574</v>
      </c>
      <c r="J2045" s="6" t="n">
        <f aca="false">IF(OR(B2045&lt;Rules!$B$2,B2045&gt;Rules!$B$3,ABS(I2045)&gt;Rules!$B$4,OR(B2046&lt;Rules!$B$2,B2046&gt;Rules!$B$3,ABS(I2046)&gt;Rules!$B$4)),1,0)</f>
        <v>0</v>
      </c>
      <c r="K2045" s="6" t="str">
        <f aca="false">IF(F2045=1,COUNTIF($F$2:F2045,1),"")</f>
        <v/>
      </c>
    </row>
    <row r="2046" customFormat="false" ht="15" hidden="false" customHeight="false" outlineLevel="0" collapsed="false">
      <c r="A2046" s="6" t="n">
        <v>16159.743</v>
      </c>
      <c r="B2046" s="6" t="n">
        <v>1.72967032967033</v>
      </c>
      <c r="C2046" s="6" t="n">
        <v>82</v>
      </c>
      <c r="D2046" s="6" t="n">
        <v>-1</v>
      </c>
      <c r="E2046" s="6" t="n">
        <v>1.73846153846154</v>
      </c>
      <c r="F2046" s="6" t="n">
        <v>0</v>
      </c>
      <c r="G2046" s="6" t="n">
        <v>0</v>
      </c>
      <c r="H2046" s="6" t="str">
        <f aca="false">IF(AND(A2046&gt;=Stimuli!$B$2,A2046&lt;=Stimuli!$C$2),Stimuli!$A$2,IF(AND(A2046&gt;=Stimuli!$B$3,A2046&lt;=Stimuli!$C$3),Stimuli!$A$3,IF(AND(A2046&gt;=Stimuli!$B$4,A2046&lt;=Stimuli!$C$4),Stimuli!$A$4,"")))</f>
        <v>01 Quiet baseline (60s)</v>
      </c>
      <c r="I2046" s="6" t="n">
        <f aca="false">(B2046-B2045)/((A2046-A2045)/1000)</f>
        <v>-0.562637362637418</v>
      </c>
      <c r="J2046" s="6" t="n">
        <f aca="false">IF(OR(B2046&lt;Rules!$B$2,B2046&gt;Rules!$B$3,ABS(I2046)&gt;Rules!$B$4,OR(B2047&lt;Rules!$B$2,B2047&gt;Rules!$B$3,ABS(I2047)&gt;Rules!$B$4)),1,0)</f>
        <v>0</v>
      </c>
      <c r="K2046" s="6" t="str">
        <f aca="false">IF(F2046=1,COUNTIF($F$2:F2046,1),"")</f>
        <v/>
      </c>
    </row>
    <row r="2047" customFormat="false" ht="15" hidden="false" customHeight="false" outlineLevel="0" collapsed="false">
      <c r="A2047" s="6" t="n">
        <v>16167.5555</v>
      </c>
      <c r="B2047" s="6" t="n">
        <v>1.73406593406593</v>
      </c>
      <c r="C2047" s="6" t="n">
        <v>82</v>
      </c>
      <c r="D2047" s="6" t="n">
        <v>-1</v>
      </c>
      <c r="E2047" s="6" t="n">
        <v>1.73846153846154</v>
      </c>
      <c r="F2047" s="6" t="n">
        <v>0</v>
      </c>
      <c r="G2047" s="6" t="n">
        <v>0</v>
      </c>
      <c r="H2047" s="6" t="str">
        <f aca="false">IF(AND(A2047&gt;=Stimuli!$B$2,A2047&lt;=Stimuli!$C$2),Stimuli!$A$2,IF(AND(A2047&gt;=Stimuli!$B$3,A2047&lt;=Stimuli!$C$3),Stimuli!$A$3,IF(AND(A2047&gt;=Stimuli!$B$4,A2047&lt;=Stimuli!$C$4),Stimuli!$A$4,"")))</f>
        <v>01 Quiet baseline (60s)</v>
      </c>
      <c r="I2047" s="6" t="n">
        <f aca="false">(B2047-B2046)/((A2047-A2046)/1000)</f>
        <v>0.562637362637418</v>
      </c>
      <c r="J2047" s="6" t="n">
        <f aca="false">IF(OR(B2047&lt;Rules!$B$2,B2047&gt;Rules!$B$3,ABS(I2047)&gt;Rules!$B$4,OR(B2048&lt;Rules!$B$2,B2048&gt;Rules!$B$3,ABS(I2048)&gt;Rules!$B$4)),1,0)</f>
        <v>0</v>
      </c>
      <c r="K2047" s="6" t="str">
        <f aca="false">IF(F2047=1,COUNTIF($F$2:F2047,1),"")</f>
        <v/>
      </c>
    </row>
    <row r="2048" customFormat="false" ht="15" hidden="false" customHeight="false" outlineLevel="0" collapsed="false">
      <c r="A2048" s="6" t="n">
        <v>16175.368</v>
      </c>
      <c r="B2048" s="6" t="n">
        <v>1.72967032967033</v>
      </c>
      <c r="C2048" s="6" t="n">
        <v>82</v>
      </c>
      <c r="D2048" s="6" t="n">
        <v>-1</v>
      </c>
      <c r="E2048" s="6" t="n">
        <v>1.73699633699634</v>
      </c>
      <c r="F2048" s="6" t="n">
        <v>0</v>
      </c>
      <c r="G2048" s="6" t="n">
        <v>0</v>
      </c>
      <c r="H2048" s="6" t="str">
        <f aca="false">IF(AND(A2048&gt;=Stimuli!$B$2,A2048&lt;=Stimuli!$C$2),Stimuli!$A$2,IF(AND(A2048&gt;=Stimuli!$B$3,A2048&lt;=Stimuli!$C$3),Stimuli!$A$3,IF(AND(A2048&gt;=Stimuli!$B$4,A2048&lt;=Stimuli!$C$4),Stimuli!$A$4,"")))</f>
        <v>01 Quiet baseline (60s)</v>
      </c>
      <c r="I2048" s="6" t="n">
        <f aca="false">(B2048-B2047)/((A2048-A2047)/1000)</f>
        <v>-0.562637362637418</v>
      </c>
      <c r="J2048" s="6" t="n">
        <f aca="false">IF(OR(B2048&lt;Rules!$B$2,B2048&gt;Rules!$B$3,ABS(I2048)&gt;Rules!$B$4,OR(B2049&lt;Rules!$B$2,B2049&gt;Rules!$B$3,ABS(I2049)&gt;Rules!$B$4)),1,0)</f>
        <v>0</v>
      </c>
      <c r="K2048" s="6" t="str">
        <f aca="false">IF(F2048=1,COUNTIF($F$2:F2048,1),"")</f>
        <v/>
      </c>
    </row>
    <row r="2049" customFormat="false" ht="15" hidden="false" customHeight="false" outlineLevel="0" collapsed="false">
      <c r="A2049" s="6" t="n">
        <v>16183.1805</v>
      </c>
      <c r="B2049" s="6" t="n">
        <v>1.73553113553114</v>
      </c>
      <c r="C2049" s="6" t="n">
        <v>82</v>
      </c>
      <c r="D2049" s="6" t="n">
        <v>-1</v>
      </c>
      <c r="E2049" s="6" t="n">
        <v>1.73699633699634</v>
      </c>
      <c r="F2049" s="6" t="n">
        <v>0</v>
      </c>
      <c r="G2049" s="6" t="n">
        <v>0</v>
      </c>
      <c r="H2049" s="6" t="str">
        <f aca="false">IF(AND(A2049&gt;=Stimuli!$B$2,A2049&lt;=Stimuli!$C$2),Stimuli!$A$2,IF(AND(A2049&gt;=Stimuli!$B$3,A2049&lt;=Stimuli!$C$3),Stimuli!$A$3,IF(AND(A2049&gt;=Stimuli!$B$4,A2049&lt;=Stimuli!$C$4),Stimuli!$A$4,"")))</f>
        <v>01 Quiet baseline (60s)</v>
      </c>
      <c r="I2049" s="6" t="n">
        <f aca="false">(B2049-B2048)/((A2049-A2048)/1000)</f>
        <v>0.75018315018329</v>
      </c>
      <c r="J2049" s="6" t="n">
        <f aca="false">IF(OR(B2049&lt;Rules!$B$2,B2049&gt;Rules!$B$3,ABS(I2049)&gt;Rules!$B$4,OR(B2050&lt;Rules!$B$2,B2050&gt;Rules!$B$3,ABS(I2050)&gt;Rules!$B$4)),1,0)</f>
        <v>0</v>
      </c>
      <c r="K2049" s="6" t="str">
        <f aca="false">IF(F2049=1,COUNTIF($F$2:F2049,1),"")</f>
        <v/>
      </c>
    </row>
    <row r="2050" customFormat="false" ht="15" hidden="false" customHeight="false" outlineLevel="0" collapsed="false">
      <c r="A2050" s="6" t="n">
        <v>16190.993</v>
      </c>
      <c r="B2050" s="6" t="n">
        <v>1.72820512820513</v>
      </c>
      <c r="C2050" s="6" t="n">
        <v>82</v>
      </c>
      <c r="D2050" s="6" t="n">
        <v>-1</v>
      </c>
      <c r="E2050" s="6" t="n">
        <v>1.73699633699634</v>
      </c>
      <c r="F2050" s="6" t="n">
        <v>0</v>
      </c>
      <c r="G2050" s="6" t="n">
        <v>0</v>
      </c>
      <c r="H2050" s="6" t="str">
        <f aca="false">IF(AND(A2050&gt;=Stimuli!$B$2,A2050&lt;=Stimuli!$C$2),Stimuli!$A$2,IF(AND(A2050&gt;=Stimuli!$B$3,A2050&lt;=Stimuli!$C$3),Stimuli!$A$3,IF(AND(A2050&gt;=Stimuli!$B$4,A2050&lt;=Stimuli!$C$4),Stimuli!$A$4,"")))</f>
        <v>01 Quiet baseline (60s)</v>
      </c>
      <c r="I2050" s="6" t="n">
        <f aca="false">(B2050-B2049)/((A2050-A2049)/1000)</f>
        <v>-0.93772893772902</v>
      </c>
      <c r="J2050" s="6" t="n">
        <f aca="false">IF(OR(B2050&lt;Rules!$B$2,B2050&gt;Rules!$B$3,ABS(I2050)&gt;Rules!$B$4,OR(B2051&lt;Rules!$B$2,B2051&gt;Rules!$B$3,ABS(I2051)&gt;Rules!$B$4)),1,0)</f>
        <v>0</v>
      </c>
      <c r="K2050" s="6" t="str">
        <f aca="false">IF(F2050=1,COUNTIF($F$2:F2050,1),"")</f>
        <v/>
      </c>
    </row>
    <row r="2051" customFormat="false" ht="15" hidden="false" customHeight="false" outlineLevel="0" collapsed="false">
      <c r="A2051" s="6" t="n">
        <v>16198.8055</v>
      </c>
      <c r="B2051" s="6" t="n">
        <v>1.73553113553114</v>
      </c>
      <c r="C2051" s="6" t="n">
        <v>82</v>
      </c>
      <c r="D2051" s="6" t="n">
        <v>-1</v>
      </c>
      <c r="E2051" s="6" t="n">
        <v>1.73699633699634</v>
      </c>
      <c r="F2051" s="6" t="n">
        <v>0</v>
      </c>
      <c r="G2051" s="6" t="n">
        <v>0</v>
      </c>
      <c r="H2051" s="6" t="str">
        <f aca="false">IF(AND(A2051&gt;=Stimuli!$B$2,A2051&lt;=Stimuli!$C$2),Stimuli!$A$2,IF(AND(A2051&gt;=Stimuli!$B$3,A2051&lt;=Stimuli!$C$3),Stimuli!$A$3,IF(AND(A2051&gt;=Stimuli!$B$4,A2051&lt;=Stimuli!$C$4),Stimuli!$A$4,"")))</f>
        <v>01 Quiet baseline (60s)</v>
      </c>
      <c r="I2051" s="6" t="n">
        <f aca="false">(B2051-B2050)/((A2051-A2050)/1000)</f>
        <v>0.93772893772902</v>
      </c>
      <c r="J2051" s="6" t="n">
        <f aca="false">IF(OR(B2051&lt;Rules!$B$2,B2051&gt;Rules!$B$3,ABS(I2051)&gt;Rules!$B$4,OR(B2052&lt;Rules!$B$2,B2052&gt;Rules!$B$3,ABS(I2052)&gt;Rules!$B$4)),1,0)</f>
        <v>0</v>
      </c>
      <c r="K2051" s="6" t="str">
        <f aca="false">IF(F2051=1,COUNTIF($F$2:F2051,1),"")</f>
        <v/>
      </c>
    </row>
    <row r="2052" customFormat="false" ht="15" hidden="false" customHeight="false" outlineLevel="0" collapsed="false">
      <c r="A2052" s="6" t="n">
        <v>16206.618</v>
      </c>
      <c r="B2052" s="6" t="n">
        <v>1.72820512820513</v>
      </c>
      <c r="C2052" s="6" t="n">
        <v>82</v>
      </c>
      <c r="D2052" s="6" t="n">
        <v>-1</v>
      </c>
      <c r="E2052" s="6" t="n">
        <v>1.73699633699634</v>
      </c>
      <c r="F2052" s="6" t="n">
        <v>0</v>
      </c>
      <c r="G2052" s="6" t="n">
        <v>0</v>
      </c>
      <c r="H2052" s="6" t="str">
        <f aca="false">IF(AND(A2052&gt;=Stimuli!$B$2,A2052&lt;=Stimuli!$C$2),Stimuli!$A$2,IF(AND(A2052&gt;=Stimuli!$B$3,A2052&lt;=Stimuli!$C$3),Stimuli!$A$3,IF(AND(A2052&gt;=Stimuli!$B$4,A2052&lt;=Stimuli!$C$4),Stimuli!$A$4,"")))</f>
        <v>01 Quiet baseline (60s)</v>
      </c>
      <c r="I2052" s="6" t="n">
        <f aca="false">(B2052-B2051)/((A2052-A2051)/1000)</f>
        <v>-0.93772893772902</v>
      </c>
      <c r="J2052" s="6" t="n">
        <f aca="false">IF(OR(B2052&lt;Rules!$B$2,B2052&gt;Rules!$B$3,ABS(I2052)&gt;Rules!$B$4,OR(B2053&lt;Rules!$B$2,B2053&gt;Rules!$B$3,ABS(I2053)&gt;Rules!$B$4)),1,0)</f>
        <v>0</v>
      </c>
      <c r="K2052" s="6" t="str">
        <f aca="false">IF(F2052=1,COUNTIF($F$2:F2052,1),"")</f>
        <v/>
      </c>
    </row>
    <row r="2053" customFormat="false" ht="15" hidden="false" customHeight="false" outlineLevel="0" collapsed="false">
      <c r="A2053" s="6" t="n">
        <v>16214.4305</v>
      </c>
      <c r="B2053" s="6" t="n">
        <v>1.73553113553114</v>
      </c>
      <c r="C2053" s="6" t="n">
        <v>82</v>
      </c>
      <c r="D2053" s="6" t="n">
        <v>-1</v>
      </c>
      <c r="E2053" s="6" t="n">
        <v>1.73699633699634</v>
      </c>
      <c r="F2053" s="6" t="n">
        <v>0</v>
      </c>
      <c r="G2053" s="6" t="n">
        <v>0</v>
      </c>
      <c r="H2053" s="6" t="str">
        <f aca="false">IF(AND(A2053&gt;=Stimuli!$B$2,A2053&lt;=Stimuli!$C$2),Stimuli!$A$2,IF(AND(A2053&gt;=Stimuli!$B$3,A2053&lt;=Stimuli!$C$3),Stimuli!$A$3,IF(AND(A2053&gt;=Stimuli!$B$4,A2053&lt;=Stimuli!$C$4),Stimuli!$A$4,"")))</f>
        <v>01 Quiet baseline (60s)</v>
      </c>
      <c r="I2053" s="6" t="n">
        <f aca="false">(B2053-B2052)/((A2053-A2052)/1000)</f>
        <v>0.93772893772902</v>
      </c>
      <c r="J2053" s="6" t="n">
        <f aca="false">IF(OR(B2053&lt;Rules!$B$2,B2053&gt;Rules!$B$3,ABS(I2053)&gt;Rules!$B$4,OR(B2054&lt;Rules!$B$2,B2054&gt;Rules!$B$3,ABS(I2054)&gt;Rules!$B$4)),1,0)</f>
        <v>0</v>
      </c>
      <c r="K2053" s="6" t="str">
        <f aca="false">IF(F2053=1,COUNTIF($F$2:F2053,1),"")</f>
        <v/>
      </c>
    </row>
    <row r="2054" customFormat="false" ht="15" hidden="false" customHeight="false" outlineLevel="0" collapsed="false">
      <c r="A2054" s="6" t="n">
        <v>16222.243</v>
      </c>
      <c r="B2054" s="6" t="n">
        <v>1.72820512820513</v>
      </c>
      <c r="C2054" s="6" t="n">
        <v>82</v>
      </c>
      <c r="D2054" s="6" t="n">
        <v>-1</v>
      </c>
      <c r="E2054" s="6" t="n">
        <v>1.73699633699634</v>
      </c>
      <c r="F2054" s="6" t="n">
        <v>0</v>
      </c>
      <c r="G2054" s="6" t="n">
        <v>0</v>
      </c>
      <c r="H2054" s="6" t="str">
        <f aca="false">IF(AND(A2054&gt;=Stimuli!$B$2,A2054&lt;=Stimuli!$C$2),Stimuli!$A$2,IF(AND(A2054&gt;=Stimuli!$B$3,A2054&lt;=Stimuli!$C$3),Stimuli!$A$3,IF(AND(A2054&gt;=Stimuli!$B$4,A2054&lt;=Stimuli!$C$4),Stimuli!$A$4,"")))</f>
        <v>01 Quiet baseline (60s)</v>
      </c>
      <c r="I2054" s="6" t="n">
        <f aca="false">(B2054-B2053)/((A2054-A2053)/1000)</f>
        <v>-0.93772893772902</v>
      </c>
      <c r="J2054" s="6" t="n">
        <f aca="false">IF(OR(B2054&lt;Rules!$B$2,B2054&gt;Rules!$B$3,ABS(I2054)&gt;Rules!$B$4,OR(B2055&lt;Rules!$B$2,B2055&gt;Rules!$B$3,ABS(I2055)&gt;Rules!$B$4)),1,0)</f>
        <v>0</v>
      </c>
      <c r="K2054" s="6" t="str">
        <f aca="false">IF(F2054=1,COUNTIF($F$2:F2054,1),"")</f>
        <v/>
      </c>
    </row>
    <row r="2055" customFormat="false" ht="15" hidden="false" customHeight="false" outlineLevel="0" collapsed="false">
      <c r="A2055" s="6" t="n">
        <v>16230.0555</v>
      </c>
      <c r="B2055" s="6" t="n">
        <v>1.73406593406593</v>
      </c>
      <c r="C2055" s="6" t="n">
        <v>82</v>
      </c>
      <c r="D2055" s="6" t="n">
        <v>-1</v>
      </c>
      <c r="E2055" s="6" t="n">
        <v>1.73699633699634</v>
      </c>
      <c r="F2055" s="6" t="n">
        <v>0</v>
      </c>
      <c r="G2055" s="6" t="n">
        <v>0</v>
      </c>
      <c r="H2055" s="6" t="str">
        <f aca="false">IF(AND(A2055&gt;=Stimuli!$B$2,A2055&lt;=Stimuli!$C$2),Stimuli!$A$2,IF(AND(A2055&gt;=Stimuli!$B$3,A2055&lt;=Stimuli!$C$3),Stimuli!$A$3,IF(AND(A2055&gt;=Stimuli!$B$4,A2055&lt;=Stimuli!$C$4),Stimuli!$A$4,"")))</f>
        <v>01 Quiet baseline (60s)</v>
      </c>
      <c r="I2055" s="6" t="n">
        <f aca="false">(B2055-B2054)/((A2055-A2054)/1000)</f>
        <v>0.750183150183148</v>
      </c>
      <c r="J2055" s="6" t="n">
        <f aca="false">IF(OR(B2055&lt;Rules!$B$2,B2055&gt;Rules!$B$3,ABS(I2055)&gt;Rules!$B$4,OR(B2056&lt;Rules!$B$2,B2056&gt;Rules!$B$3,ABS(I2056)&gt;Rules!$B$4)),1,0)</f>
        <v>0</v>
      </c>
      <c r="K2055" s="6" t="str">
        <f aca="false">IF(F2055=1,COUNTIF($F$2:F2055,1),"")</f>
        <v/>
      </c>
    </row>
    <row r="2056" customFormat="false" ht="15" hidden="false" customHeight="false" outlineLevel="0" collapsed="false">
      <c r="A2056" s="6" t="n">
        <v>16237.868</v>
      </c>
      <c r="B2056" s="6" t="n">
        <v>1.72967032967033</v>
      </c>
      <c r="C2056" s="6" t="n">
        <v>82</v>
      </c>
      <c r="D2056" s="6" t="n">
        <v>-1</v>
      </c>
      <c r="E2056" s="6" t="n">
        <v>1.73699633699634</v>
      </c>
      <c r="F2056" s="6" t="n">
        <v>0</v>
      </c>
      <c r="G2056" s="6" t="n">
        <v>0</v>
      </c>
      <c r="H2056" s="6" t="str">
        <f aca="false">IF(AND(A2056&gt;=Stimuli!$B$2,A2056&lt;=Stimuli!$C$2),Stimuli!$A$2,IF(AND(A2056&gt;=Stimuli!$B$3,A2056&lt;=Stimuli!$C$3),Stimuli!$A$3,IF(AND(A2056&gt;=Stimuli!$B$4,A2056&lt;=Stimuli!$C$4),Stimuli!$A$4,"")))</f>
        <v>01 Quiet baseline (60s)</v>
      </c>
      <c r="I2056" s="6" t="n">
        <f aca="false">(B2056-B2055)/((A2056-A2055)/1000)</f>
        <v>-0.562637362637418</v>
      </c>
      <c r="J2056" s="6" t="n">
        <f aca="false">IF(OR(B2056&lt;Rules!$B$2,B2056&gt;Rules!$B$3,ABS(I2056)&gt;Rules!$B$4,OR(B2057&lt;Rules!$B$2,B2057&gt;Rules!$B$3,ABS(I2057)&gt;Rules!$B$4)),1,0)</f>
        <v>0</v>
      </c>
      <c r="K2056" s="6" t="str">
        <f aca="false">IF(F2056=1,COUNTIF($F$2:F2056,1),"")</f>
        <v/>
      </c>
    </row>
    <row r="2057" customFormat="false" ht="15" hidden="false" customHeight="false" outlineLevel="0" collapsed="false">
      <c r="A2057" s="6" t="n">
        <v>16245.6805</v>
      </c>
      <c r="B2057" s="6" t="n">
        <v>1.73406593406593</v>
      </c>
      <c r="C2057" s="6" t="n">
        <v>82</v>
      </c>
      <c r="D2057" s="6" t="n">
        <v>-1</v>
      </c>
      <c r="E2057" s="6" t="n">
        <v>1.73699633699634</v>
      </c>
      <c r="F2057" s="6" t="n">
        <v>0</v>
      </c>
      <c r="G2057" s="6" t="n">
        <v>0</v>
      </c>
      <c r="H2057" s="6" t="str">
        <f aca="false">IF(AND(A2057&gt;=Stimuli!$B$2,A2057&lt;=Stimuli!$C$2),Stimuli!$A$2,IF(AND(A2057&gt;=Stimuli!$B$3,A2057&lt;=Stimuli!$C$3),Stimuli!$A$3,IF(AND(A2057&gt;=Stimuli!$B$4,A2057&lt;=Stimuli!$C$4),Stimuli!$A$4,"")))</f>
        <v>01 Quiet baseline (60s)</v>
      </c>
      <c r="I2057" s="6" t="n">
        <f aca="false">(B2057-B2056)/((A2057-A2056)/1000)</f>
        <v>0.562637362637418</v>
      </c>
      <c r="J2057" s="6" t="n">
        <f aca="false">IF(OR(B2057&lt;Rules!$B$2,B2057&gt;Rules!$B$3,ABS(I2057)&gt;Rules!$B$4,OR(B2058&lt;Rules!$B$2,B2058&gt;Rules!$B$3,ABS(I2058)&gt;Rules!$B$4)),1,0)</f>
        <v>0</v>
      </c>
      <c r="K2057" s="6" t="str">
        <f aca="false">IF(F2057=1,COUNTIF($F$2:F2057,1),"")</f>
        <v/>
      </c>
    </row>
    <row r="2058" customFormat="false" ht="15" hidden="false" customHeight="false" outlineLevel="0" collapsed="false">
      <c r="A2058" s="6" t="n">
        <v>16253.493</v>
      </c>
      <c r="B2058" s="6" t="n">
        <v>1.72967032967033</v>
      </c>
      <c r="C2058" s="6" t="n">
        <v>82</v>
      </c>
      <c r="D2058" s="6" t="n">
        <v>-1</v>
      </c>
      <c r="E2058" s="6" t="n">
        <v>1.73699633699634</v>
      </c>
      <c r="F2058" s="6" t="n">
        <v>0</v>
      </c>
      <c r="G2058" s="6" t="n">
        <v>0</v>
      </c>
      <c r="H2058" s="6" t="str">
        <f aca="false">IF(AND(A2058&gt;=Stimuli!$B$2,A2058&lt;=Stimuli!$C$2),Stimuli!$A$2,IF(AND(A2058&gt;=Stimuli!$B$3,A2058&lt;=Stimuli!$C$3),Stimuli!$A$3,IF(AND(A2058&gt;=Stimuli!$B$4,A2058&lt;=Stimuli!$C$4),Stimuli!$A$4,"")))</f>
        <v>01 Quiet baseline (60s)</v>
      </c>
      <c r="I2058" s="6" t="n">
        <f aca="false">(B2058-B2057)/((A2058-A2057)/1000)</f>
        <v>-0.562637362637418</v>
      </c>
      <c r="J2058" s="6" t="n">
        <f aca="false">IF(OR(B2058&lt;Rules!$B$2,B2058&gt;Rules!$B$3,ABS(I2058)&gt;Rules!$B$4,OR(B2059&lt;Rules!$B$2,B2059&gt;Rules!$B$3,ABS(I2059)&gt;Rules!$B$4)),1,0)</f>
        <v>0</v>
      </c>
      <c r="K2058" s="6" t="str">
        <f aca="false">IF(F2058=1,COUNTIF($F$2:F2058,1),"")</f>
        <v/>
      </c>
    </row>
    <row r="2059" customFormat="false" ht="15" hidden="false" customHeight="false" outlineLevel="0" collapsed="false">
      <c r="A2059" s="6" t="n">
        <v>16261.3055</v>
      </c>
      <c r="B2059" s="6" t="n">
        <v>1.73113553113553</v>
      </c>
      <c r="C2059" s="6" t="n">
        <v>82</v>
      </c>
      <c r="D2059" s="6" t="n">
        <v>-1</v>
      </c>
      <c r="E2059" s="6" t="n">
        <v>1.73699633699634</v>
      </c>
      <c r="F2059" s="6" t="n">
        <v>0</v>
      </c>
      <c r="G2059" s="6" t="n">
        <v>0</v>
      </c>
      <c r="H2059" s="6" t="str">
        <f aca="false">IF(AND(A2059&gt;=Stimuli!$B$2,A2059&lt;=Stimuli!$C$2),Stimuli!$A$2,IF(AND(A2059&gt;=Stimuli!$B$3,A2059&lt;=Stimuli!$C$3),Stimuli!$A$3,IF(AND(A2059&gt;=Stimuli!$B$4,A2059&lt;=Stimuli!$C$4),Stimuli!$A$4,"")))</f>
        <v>01 Quiet baseline (60s)</v>
      </c>
      <c r="I2059" s="6" t="n">
        <f aca="false">(B2059-B2058)/((A2059-A2058)/1000)</f>
        <v>0.187545787545844</v>
      </c>
      <c r="J2059" s="6" t="n">
        <f aca="false">IF(OR(B2059&lt;Rules!$B$2,B2059&gt;Rules!$B$3,ABS(I2059)&gt;Rules!$B$4,OR(B2060&lt;Rules!$B$2,B2060&gt;Rules!$B$3,ABS(I2060)&gt;Rules!$B$4)),1,0)</f>
        <v>0</v>
      </c>
      <c r="K2059" s="6" t="str">
        <f aca="false">IF(F2059=1,COUNTIF($F$2:F2059,1),"")</f>
        <v/>
      </c>
    </row>
    <row r="2060" customFormat="false" ht="15" hidden="false" customHeight="false" outlineLevel="0" collapsed="false">
      <c r="A2060" s="6" t="n">
        <v>16269.118</v>
      </c>
      <c r="B2060" s="6" t="n">
        <v>1.73113553113553</v>
      </c>
      <c r="C2060" s="6" t="n">
        <v>82</v>
      </c>
      <c r="D2060" s="6" t="n">
        <v>-1</v>
      </c>
      <c r="E2060" s="6" t="n">
        <v>1.73699633699634</v>
      </c>
      <c r="F2060" s="6" t="n">
        <v>0</v>
      </c>
      <c r="G2060" s="6" t="n">
        <v>0</v>
      </c>
      <c r="H2060" s="6" t="str">
        <f aca="false">IF(AND(A2060&gt;=Stimuli!$B$2,A2060&lt;=Stimuli!$C$2),Stimuli!$A$2,IF(AND(A2060&gt;=Stimuli!$B$3,A2060&lt;=Stimuli!$C$3),Stimuli!$A$3,IF(AND(A2060&gt;=Stimuli!$B$4,A2060&lt;=Stimuli!$C$4),Stimuli!$A$4,"")))</f>
        <v>01 Quiet baseline (60s)</v>
      </c>
      <c r="I2060" s="6" t="n">
        <f aca="false">(B2060-B2059)/((A2060-A2059)/1000)</f>
        <v>0</v>
      </c>
      <c r="J2060" s="6" t="n">
        <f aca="false">IF(OR(B2060&lt;Rules!$B$2,B2060&gt;Rules!$B$3,ABS(I2060)&gt;Rules!$B$4,OR(B2061&lt;Rules!$B$2,B2061&gt;Rules!$B$3,ABS(I2061)&gt;Rules!$B$4)),1,0)</f>
        <v>0</v>
      </c>
      <c r="K2060" s="6" t="str">
        <f aca="false">IF(F2060=1,COUNTIF($F$2:F2060,1),"")</f>
        <v/>
      </c>
    </row>
    <row r="2061" customFormat="false" ht="15" hidden="false" customHeight="false" outlineLevel="0" collapsed="false">
      <c r="A2061" s="6" t="n">
        <v>16276.9305</v>
      </c>
      <c r="B2061" s="6" t="n">
        <v>1.72967032967033</v>
      </c>
      <c r="C2061" s="6" t="n">
        <v>82</v>
      </c>
      <c r="D2061" s="6" t="n">
        <v>-1</v>
      </c>
      <c r="E2061" s="6" t="n">
        <v>1.73699633699634</v>
      </c>
      <c r="F2061" s="6" t="n">
        <v>0</v>
      </c>
      <c r="G2061" s="6" t="n">
        <v>0</v>
      </c>
      <c r="H2061" s="6" t="str">
        <f aca="false">IF(AND(A2061&gt;=Stimuli!$B$2,A2061&lt;=Stimuli!$C$2),Stimuli!$A$2,IF(AND(A2061&gt;=Stimuli!$B$3,A2061&lt;=Stimuli!$C$3),Stimuli!$A$3,IF(AND(A2061&gt;=Stimuli!$B$4,A2061&lt;=Stimuli!$C$4),Stimuli!$A$4,"")))</f>
        <v>01 Quiet baseline (60s)</v>
      </c>
      <c r="I2061" s="6" t="n">
        <f aca="false">(B2061-B2060)/((A2061-A2060)/1000)</f>
        <v>-0.187545787545844</v>
      </c>
      <c r="J2061" s="6" t="n">
        <f aca="false">IF(OR(B2061&lt;Rules!$B$2,B2061&gt;Rules!$B$3,ABS(I2061)&gt;Rules!$B$4,OR(B2062&lt;Rules!$B$2,B2062&gt;Rules!$B$3,ABS(I2062)&gt;Rules!$B$4)),1,0)</f>
        <v>0</v>
      </c>
      <c r="K2061" s="6" t="str">
        <f aca="false">IF(F2061=1,COUNTIF($F$2:F2061,1),"")</f>
        <v/>
      </c>
    </row>
    <row r="2062" customFormat="false" ht="15" hidden="false" customHeight="false" outlineLevel="0" collapsed="false">
      <c r="A2062" s="6" t="n">
        <v>16284.743</v>
      </c>
      <c r="B2062" s="6" t="n">
        <v>1.73260073260073</v>
      </c>
      <c r="C2062" s="6" t="n">
        <v>82</v>
      </c>
      <c r="D2062" s="6" t="n">
        <v>-1</v>
      </c>
      <c r="E2062" s="6" t="n">
        <v>1.73699633699634</v>
      </c>
      <c r="F2062" s="6" t="n">
        <v>0</v>
      </c>
      <c r="G2062" s="6" t="n">
        <v>0</v>
      </c>
      <c r="H2062" s="6" t="str">
        <f aca="false">IF(AND(A2062&gt;=Stimuli!$B$2,A2062&lt;=Stimuli!$C$2),Stimuli!$A$2,IF(AND(A2062&gt;=Stimuli!$B$3,A2062&lt;=Stimuli!$C$3),Stimuli!$A$3,IF(AND(A2062&gt;=Stimuli!$B$4,A2062&lt;=Stimuli!$C$4),Stimuli!$A$4,"")))</f>
        <v>01 Quiet baseline (60s)</v>
      </c>
      <c r="I2062" s="6" t="n">
        <f aca="false">(B2062-B2061)/((A2062-A2061)/1000)</f>
        <v>0.375091575091716</v>
      </c>
      <c r="J2062" s="6" t="n">
        <f aca="false">IF(OR(B2062&lt;Rules!$B$2,B2062&gt;Rules!$B$3,ABS(I2062)&gt;Rules!$B$4,OR(B2063&lt;Rules!$B$2,B2063&gt;Rules!$B$3,ABS(I2063)&gt;Rules!$B$4)),1,0)</f>
        <v>0</v>
      </c>
      <c r="K2062" s="6" t="str">
        <f aca="false">IF(F2062=1,COUNTIF($F$2:F2062,1),"")</f>
        <v/>
      </c>
    </row>
    <row r="2063" customFormat="false" ht="15" hidden="false" customHeight="false" outlineLevel="0" collapsed="false">
      <c r="A2063" s="6" t="n">
        <v>16292.5555</v>
      </c>
      <c r="B2063" s="6" t="n">
        <v>1.72967032967033</v>
      </c>
      <c r="C2063" s="6" t="n">
        <v>82</v>
      </c>
      <c r="D2063" s="6" t="n">
        <v>-1</v>
      </c>
      <c r="E2063" s="6" t="n">
        <v>1.73553113553114</v>
      </c>
      <c r="F2063" s="6" t="n">
        <v>0</v>
      </c>
      <c r="G2063" s="6" t="n">
        <v>0</v>
      </c>
      <c r="H2063" s="6" t="str">
        <f aca="false">IF(AND(A2063&gt;=Stimuli!$B$2,A2063&lt;=Stimuli!$C$2),Stimuli!$A$2,IF(AND(A2063&gt;=Stimuli!$B$3,A2063&lt;=Stimuli!$C$3),Stimuli!$A$3,IF(AND(A2063&gt;=Stimuli!$B$4,A2063&lt;=Stimuli!$C$4),Stimuli!$A$4,"")))</f>
        <v>01 Quiet baseline (60s)</v>
      </c>
      <c r="I2063" s="6" t="n">
        <f aca="false">(B2063-B2062)/((A2063-A2062)/1000)</f>
        <v>-0.375091575091716</v>
      </c>
      <c r="J2063" s="6" t="n">
        <f aca="false">IF(OR(B2063&lt;Rules!$B$2,B2063&gt;Rules!$B$3,ABS(I2063)&gt;Rules!$B$4,OR(B2064&lt;Rules!$B$2,B2064&gt;Rules!$B$3,ABS(I2064)&gt;Rules!$B$4)),1,0)</f>
        <v>0</v>
      </c>
      <c r="K2063" s="6" t="str">
        <f aca="false">IF(F2063=1,COUNTIF($F$2:F2063,1),"")</f>
        <v/>
      </c>
    </row>
    <row r="2064" customFormat="false" ht="15" hidden="false" customHeight="false" outlineLevel="0" collapsed="false">
      <c r="A2064" s="6" t="n">
        <v>16300.368</v>
      </c>
      <c r="B2064" s="6" t="n">
        <v>1.73406593406593</v>
      </c>
      <c r="C2064" s="6" t="n">
        <v>82</v>
      </c>
      <c r="D2064" s="6" t="n">
        <v>-1</v>
      </c>
      <c r="E2064" s="6" t="n">
        <v>1.73553113553114</v>
      </c>
      <c r="F2064" s="6" t="n">
        <v>0</v>
      </c>
      <c r="G2064" s="6" t="n">
        <v>0</v>
      </c>
      <c r="H2064" s="6" t="str">
        <f aca="false">IF(AND(A2064&gt;=Stimuli!$B$2,A2064&lt;=Stimuli!$C$2),Stimuli!$A$2,IF(AND(A2064&gt;=Stimuli!$B$3,A2064&lt;=Stimuli!$C$3),Stimuli!$A$3,IF(AND(A2064&gt;=Stimuli!$B$4,A2064&lt;=Stimuli!$C$4),Stimuli!$A$4,"")))</f>
        <v>01 Quiet baseline (60s)</v>
      </c>
      <c r="I2064" s="6" t="n">
        <f aca="false">(B2064-B2063)/((A2064-A2063)/1000)</f>
        <v>0.562637362637418</v>
      </c>
      <c r="J2064" s="6" t="n">
        <f aca="false">IF(OR(B2064&lt;Rules!$B$2,B2064&gt;Rules!$B$3,ABS(I2064)&gt;Rules!$B$4,OR(B2065&lt;Rules!$B$2,B2065&gt;Rules!$B$3,ABS(I2065)&gt;Rules!$B$4)),1,0)</f>
        <v>0</v>
      </c>
      <c r="K2064" s="6" t="str">
        <f aca="false">IF(F2064=1,COUNTIF($F$2:F2064,1),"")</f>
        <v/>
      </c>
    </row>
    <row r="2065" customFormat="false" ht="15" hidden="false" customHeight="false" outlineLevel="0" collapsed="false">
      <c r="A2065" s="6" t="n">
        <v>16308.1805</v>
      </c>
      <c r="B2065" s="6" t="n">
        <v>1.72820512820513</v>
      </c>
      <c r="C2065" s="6" t="n">
        <v>82</v>
      </c>
      <c r="D2065" s="6" t="n">
        <v>-1</v>
      </c>
      <c r="E2065" s="6" t="n">
        <v>1.73553113553114</v>
      </c>
      <c r="F2065" s="6" t="n">
        <v>0</v>
      </c>
      <c r="G2065" s="6" t="n">
        <v>0</v>
      </c>
      <c r="H2065" s="6" t="str">
        <f aca="false">IF(AND(A2065&gt;=Stimuli!$B$2,A2065&lt;=Stimuli!$C$2),Stimuli!$A$2,IF(AND(A2065&gt;=Stimuli!$B$3,A2065&lt;=Stimuli!$C$3),Stimuli!$A$3,IF(AND(A2065&gt;=Stimuli!$B$4,A2065&lt;=Stimuli!$C$4),Stimuli!$A$4,"")))</f>
        <v>01 Quiet baseline (60s)</v>
      </c>
      <c r="I2065" s="6" t="n">
        <f aca="false">(B2065-B2064)/((A2065-A2064)/1000)</f>
        <v>-0.750183150183148</v>
      </c>
      <c r="J2065" s="6" t="n">
        <f aca="false">IF(OR(B2065&lt;Rules!$B$2,B2065&gt;Rules!$B$3,ABS(I2065)&gt;Rules!$B$4,OR(B2066&lt;Rules!$B$2,B2066&gt;Rules!$B$3,ABS(I2066)&gt;Rules!$B$4)),1,0)</f>
        <v>0</v>
      </c>
      <c r="K2065" s="6" t="str">
        <f aca="false">IF(F2065=1,COUNTIF($F$2:F2065,1),"")</f>
        <v/>
      </c>
    </row>
    <row r="2066" customFormat="false" ht="15" hidden="false" customHeight="false" outlineLevel="0" collapsed="false">
      <c r="A2066" s="6" t="n">
        <v>16315.993</v>
      </c>
      <c r="B2066" s="6" t="n">
        <v>1.73406593406593</v>
      </c>
      <c r="C2066" s="6" t="n">
        <v>82</v>
      </c>
      <c r="D2066" s="6" t="n">
        <v>-1</v>
      </c>
      <c r="E2066" s="6" t="n">
        <v>1.73553113553114</v>
      </c>
      <c r="F2066" s="6" t="n">
        <v>0</v>
      </c>
      <c r="G2066" s="6" t="n">
        <v>0</v>
      </c>
      <c r="H2066" s="6" t="str">
        <f aca="false">IF(AND(A2066&gt;=Stimuli!$B$2,A2066&lt;=Stimuli!$C$2),Stimuli!$A$2,IF(AND(A2066&gt;=Stimuli!$B$3,A2066&lt;=Stimuli!$C$3),Stimuli!$A$3,IF(AND(A2066&gt;=Stimuli!$B$4,A2066&lt;=Stimuli!$C$4),Stimuli!$A$4,"")))</f>
        <v>01 Quiet baseline (60s)</v>
      </c>
      <c r="I2066" s="6" t="n">
        <f aca="false">(B2066-B2065)/((A2066-A2065)/1000)</f>
        <v>0.750183150183148</v>
      </c>
      <c r="J2066" s="6" t="n">
        <f aca="false">IF(OR(B2066&lt;Rules!$B$2,B2066&gt;Rules!$B$3,ABS(I2066)&gt;Rules!$B$4,OR(B2067&lt;Rules!$B$2,B2067&gt;Rules!$B$3,ABS(I2067)&gt;Rules!$B$4)),1,0)</f>
        <v>0</v>
      </c>
      <c r="K2066" s="6" t="str">
        <f aca="false">IF(F2066=1,COUNTIF($F$2:F2066,1),"")</f>
        <v/>
      </c>
    </row>
    <row r="2067" customFormat="false" ht="15" hidden="false" customHeight="false" outlineLevel="0" collapsed="false">
      <c r="A2067" s="6" t="n">
        <v>16323.8055</v>
      </c>
      <c r="B2067" s="6" t="n">
        <v>1.72820512820513</v>
      </c>
      <c r="C2067" s="6" t="n">
        <v>82</v>
      </c>
      <c r="D2067" s="6" t="n">
        <v>-1</v>
      </c>
      <c r="E2067" s="6" t="n">
        <v>1.73553113553114</v>
      </c>
      <c r="F2067" s="6" t="n">
        <v>0</v>
      </c>
      <c r="G2067" s="6" t="n">
        <v>0</v>
      </c>
      <c r="H2067" s="6" t="str">
        <f aca="false">IF(AND(A2067&gt;=Stimuli!$B$2,A2067&lt;=Stimuli!$C$2),Stimuli!$A$2,IF(AND(A2067&gt;=Stimuli!$B$3,A2067&lt;=Stimuli!$C$3),Stimuli!$A$3,IF(AND(A2067&gt;=Stimuli!$B$4,A2067&lt;=Stimuli!$C$4),Stimuli!$A$4,"")))</f>
        <v>01 Quiet baseline (60s)</v>
      </c>
      <c r="I2067" s="6" t="n">
        <f aca="false">(B2067-B2066)/((A2067-A2066)/1000)</f>
        <v>-0.750183150183148</v>
      </c>
      <c r="J2067" s="6" t="n">
        <f aca="false">IF(OR(B2067&lt;Rules!$B$2,B2067&gt;Rules!$B$3,ABS(I2067)&gt;Rules!$B$4,OR(B2068&lt;Rules!$B$2,B2068&gt;Rules!$B$3,ABS(I2068)&gt;Rules!$B$4)),1,0)</f>
        <v>0</v>
      </c>
      <c r="K2067" s="6" t="str">
        <f aca="false">IF(F2067=1,COUNTIF($F$2:F2067,1),"")</f>
        <v/>
      </c>
    </row>
    <row r="2068" customFormat="false" ht="15" hidden="false" customHeight="false" outlineLevel="0" collapsed="false">
      <c r="A2068" s="6" t="n">
        <v>16331.618</v>
      </c>
      <c r="B2068" s="6" t="n">
        <v>1.73406593406593</v>
      </c>
      <c r="C2068" s="6" t="n">
        <v>82</v>
      </c>
      <c r="D2068" s="6" t="n">
        <v>-1</v>
      </c>
      <c r="E2068" s="6" t="n">
        <v>1.73553113553114</v>
      </c>
      <c r="F2068" s="6" t="n">
        <v>0</v>
      </c>
      <c r="G2068" s="6" t="n">
        <v>0</v>
      </c>
      <c r="H2068" s="6" t="str">
        <f aca="false">IF(AND(A2068&gt;=Stimuli!$B$2,A2068&lt;=Stimuli!$C$2),Stimuli!$A$2,IF(AND(A2068&gt;=Stimuli!$B$3,A2068&lt;=Stimuli!$C$3),Stimuli!$A$3,IF(AND(A2068&gt;=Stimuli!$B$4,A2068&lt;=Stimuli!$C$4),Stimuli!$A$4,"")))</f>
        <v>01 Quiet baseline (60s)</v>
      </c>
      <c r="I2068" s="6" t="n">
        <f aca="false">(B2068-B2067)/((A2068-A2067)/1000)</f>
        <v>0.750183150183148</v>
      </c>
      <c r="J2068" s="6" t="n">
        <f aca="false">IF(OR(B2068&lt;Rules!$B$2,B2068&gt;Rules!$B$3,ABS(I2068)&gt;Rules!$B$4,OR(B2069&lt;Rules!$B$2,B2069&gt;Rules!$B$3,ABS(I2069)&gt;Rules!$B$4)),1,0)</f>
        <v>0</v>
      </c>
      <c r="K2068" s="6" t="str">
        <f aca="false">IF(F2068=1,COUNTIF($F$2:F2068,1),"")</f>
        <v/>
      </c>
    </row>
    <row r="2069" customFormat="false" ht="15" hidden="false" customHeight="false" outlineLevel="0" collapsed="false">
      <c r="A2069" s="6" t="n">
        <v>16339.4305</v>
      </c>
      <c r="B2069" s="6" t="n">
        <v>1.72673992673993</v>
      </c>
      <c r="C2069" s="6" t="n">
        <v>82</v>
      </c>
      <c r="D2069" s="6" t="n">
        <v>-1</v>
      </c>
      <c r="E2069" s="6" t="n">
        <v>1.73553113553114</v>
      </c>
      <c r="F2069" s="6" t="n">
        <v>0</v>
      </c>
      <c r="G2069" s="6" t="n">
        <v>0</v>
      </c>
      <c r="H2069" s="6" t="str">
        <f aca="false">IF(AND(A2069&gt;=Stimuli!$B$2,A2069&lt;=Stimuli!$C$2),Stimuli!$A$2,IF(AND(A2069&gt;=Stimuli!$B$3,A2069&lt;=Stimuli!$C$3),Stimuli!$A$3,IF(AND(A2069&gt;=Stimuli!$B$4,A2069&lt;=Stimuli!$C$4),Stimuli!$A$4,"")))</f>
        <v>01 Quiet baseline (60s)</v>
      </c>
      <c r="I2069" s="6" t="n">
        <f aca="false">(B2069-B2068)/((A2069-A2068)/1000)</f>
        <v>-0.93772893772902</v>
      </c>
      <c r="J2069" s="6" t="n">
        <f aca="false">IF(OR(B2069&lt;Rules!$B$2,B2069&gt;Rules!$B$3,ABS(I2069)&gt;Rules!$B$4,OR(B2070&lt;Rules!$B$2,B2070&gt;Rules!$B$3,ABS(I2070)&gt;Rules!$B$4)),1,0)</f>
        <v>0</v>
      </c>
      <c r="K2069" s="6" t="str">
        <f aca="false">IF(F2069=1,COUNTIF($F$2:F2069,1),"")</f>
        <v/>
      </c>
    </row>
    <row r="2070" customFormat="false" ht="15" hidden="false" customHeight="false" outlineLevel="0" collapsed="false">
      <c r="A2070" s="6" t="n">
        <v>16347.243</v>
      </c>
      <c r="B2070" s="6" t="n">
        <v>1.73406593406593</v>
      </c>
      <c r="C2070" s="6" t="n">
        <v>82</v>
      </c>
      <c r="D2070" s="6" t="n">
        <v>-1</v>
      </c>
      <c r="E2070" s="6" t="n">
        <v>1.73553113553114</v>
      </c>
      <c r="F2070" s="6" t="n">
        <v>0</v>
      </c>
      <c r="G2070" s="6" t="n">
        <v>0</v>
      </c>
      <c r="H2070" s="6" t="str">
        <f aca="false">IF(AND(A2070&gt;=Stimuli!$B$2,A2070&lt;=Stimuli!$C$2),Stimuli!$A$2,IF(AND(A2070&gt;=Stimuli!$B$3,A2070&lt;=Stimuli!$C$3),Stimuli!$A$3,IF(AND(A2070&gt;=Stimuli!$B$4,A2070&lt;=Stimuli!$C$4),Stimuli!$A$4,"")))</f>
        <v>01 Quiet baseline (60s)</v>
      </c>
      <c r="I2070" s="6" t="n">
        <f aca="false">(B2070-B2069)/((A2070-A2069)/1000)</f>
        <v>0.93772893772902</v>
      </c>
      <c r="J2070" s="6" t="n">
        <f aca="false">IF(OR(B2070&lt;Rules!$B$2,B2070&gt;Rules!$B$3,ABS(I2070)&gt;Rules!$B$4,OR(B2071&lt;Rules!$B$2,B2071&gt;Rules!$B$3,ABS(I2071)&gt;Rules!$B$4)),1,0)</f>
        <v>0</v>
      </c>
      <c r="K2070" s="6" t="str">
        <f aca="false">IF(F2070=1,COUNTIF($F$2:F2070,1),"")</f>
        <v/>
      </c>
    </row>
    <row r="2071" customFormat="false" ht="15" hidden="false" customHeight="false" outlineLevel="0" collapsed="false">
      <c r="A2071" s="6" t="n">
        <v>16355.0555</v>
      </c>
      <c r="B2071" s="6" t="n">
        <v>1.72820512820513</v>
      </c>
      <c r="C2071" s="6" t="n">
        <v>82</v>
      </c>
      <c r="D2071" s="6" t="n">
        <v>-1</v>
      </c>
      <c r="E2071" s="6" t="n">
        <v>1.73553113553114</v>
      </c>
      <c r="F2071" s="6" t="n">
        <v>0</v>
      </c>
      <c r="G2071" s="6" t="n">
        <v>0</v>
      </c>
      <c r="H2071" s="6" t="str">
        <f aca="false">IF(AND(A2071&gt;=Stimuli!$B$2,A2071&lt;=Stimuli!$C$2),Stimuli!$A$2,IF(AND(A2071&gt;=Stimuli!$B$3,A2071&lt;=Stimuli!$C$3),Stimuli!$A$3,IF(AND(A2071&gt;=Stimuli!$B$4,A2071&lt;=Stimuli!$C$4),Stimuli!$A$4,"")))</f>
        <v>01 Quiet baseline (60s)</v>
      </c>
      <c r="I2071" s="6" t="n">
        <f aca="false">(B2071-B2070)/((A2071-A2070)/1000)</f>
        <v>-0.750183150183148</v>
      </c>
      <c r="J2071" s="6" t="n">
        <f aca="false">IF(OR(B2071&lt;Rules!$B$2,B2071&gt;Rules!$B$3,ABS(I2071)&gt;Rules!$B$4,OR(B2072&lt;Rules!$B$2,B2072&gt;Rules!$B$3,ABS(I2072)&gt;Rules!$B$4)),1,0)</f>
        <v>0</v>
      </c>
      <c r="K2071" s="6" t="str">
        <f aca="false">IF(F2071=1,COUNTIF($F$2:F2071,1),"")</f>
        <v/>
      </c>
    </row>
    <row r="2072" customFormat="false" ht="15" hidden="false" customHeight="false" outlineLevel="0" collapsed="false">
      <c r="A2072" s="6" t="n">
        <v>16362.868</v>
      </c>
      <c r="B2072" s="6" t="n">
        <v>1.73260073260073</v>
      </c>
      <c r="C2072" s="6" t="n">
        <v>82</v>
      </c>
      <c r="D2072" s="6" t="n">
        <v>-1</v>
      </c>
      <c r="E2072" s="6" t="n">
        <v>1.73553113553114</v>
      </c>
      <c r="F2072" s="6" t="n">
        <v>0</v>
      </c>
      <c r="G2072" s="6" t="n">
        <v>0</v>
      </c>
      <c r="H2072" s="6" t="str">
        <f aca="false">IF(AND(A2072&gt;=Stimuli!$B$2,A2072&lt;=Stimuli!$C$2),Stimuli!$A$2,IF(AND(A2072&gt;=Stimuli!$B$3,A2072&lt;=Stimuli!$C$3),Stimuli!$A$3,IF(AND(A2072&gt;=Stimuli!$B$4,A2072&lt;=Stimuli!$C$4),Stimuli!$A$4,"")))</f>
        <v>01 Quiet baseline (60s)</v>
      </c>
      <c r="I2072" s="6" t="n">
        <f aca="false">(B2072-B2071)/((A2072-A2071)/1000)</f>
        <v>0.562637362637446</v>
      </c>
      <c r="J2072" s="6" t="n">
        <f aca="false">IF(OR(B2072&lt;Rules!$B$2,B2072&gt;Rules!$B$3,ABS(I2072)&gt;Rules!$B$4,OR(B2073&lt;Rules!$B$2,B2073&gt;Rules!$B$3,ABS(I2073)&gt;Rules!$B$4)),1,0)</f>
        <v>0</v>
      </c>
      <c r="K2072" s="6" t="str">
        <f aca="false">IF(F2072=1,COUNTIF($F$2:F2072,1),"")</f>
        <v/>
      </c>
    </row>
    <row r="2073" customFormat="false" ht="15" hidden="false" customHeight="false" outlineLevel="0" collapsed="false">
      <c r="A2073" s="6" t="n">
        <v>16370.6805</v>
      </c>
      <c r="B2073" s="6" t="n">
        <v>1.72967032967033</v>
      </c>
      <c r="C2073" s="6" t="n">
        <v>82</v>
      </c>
      <c r="D2073" s="6" t="n">
        <v>-1</v>
      </c>
      <c r="E2073" s="6" t="n">
        <v>1.73553113553114</v>
      </c>
      <c r="F2073" s="6" t="n">
        <v>0</v>
      </c>
      <c r="G2073" s="6" t="n">
        <v>0</v>
      </c>
      <c r="H2073" s="6" t="str">
        <f aca="false">IF(AND(A2073&gt;=Stimuli!$B$2,A2073&lt;=Stimuli!$C$2),Stimuli!$A$2,IF(AND(A2073&gt;=Stimuli!$B$3,A2073&lt;=Stimuli!$C$3),Stimuli!$A$3,IF(AND(A2073&gt;=Stimuli!$B$4,A2073&lt;=Stimuli!$C$4),Stimuli!$A$4,"")))</f>
        <v>01 Quiet baseline (60s)</v>
      </c>
      <c r="I2073" s="6" t="n">
        <f aca="false">(B2073-B2072)/((A2073-A2072)/1000)</f>
        <v>-0.375091575091716</v>
      </c>
      <c r="J2073" s="6" t="n">
        <f aca="false">IF(OR(B2073&lt;Rules!$B$2,B2073&gt;Rules!$B$3,ABS(I2073)&gt;Rules!$B$4,OR(B2074&lt;Rules!$B$2,B2074&gt;Rules!$B$3,ABS(I2074)&gt;Rules!$B$4)),1,0)</f>
        <v>0</v>
      </c>
      <c r="K2073" s="6" t="str">
        <f aca="false">IF(F2073=1,COUNTIF($F$2:F2073,1),"")</f>
        <v/>
      </c>
    </row>
    <row r="2074" customFormat="false" ht="15" hidden="false" customHeight="false" outlineLevel="0" collapsed="false">
      <c r="A2074" s="6" t="n">
        <v>16378.493</v>
      </c>
      <c r="B2074" s="6" t="n">
        <v>1.73113553113553</v>
      </c>
      <c r="C2074" s="6" t="n">
        <v>82</v>
      </c>
      <c r="D2074" s="6" t="n">
        <v>-1</v>
      </c>
      <c r="E2074" s="6" t="n">
        <v>1.73553113553114</v>
      </c>
      <c r="F2074" s="6" t="n">
        <v>0</v>
      </c>
      <c r="G2074" s="6" t="n">
        <v>0</v>
      </c>
      <c r="H2074" s="6" t="str">
        <f aca="false">IF(AND(A2074&gt;=Stimuli!$B$2,A2074&lt;=Stimuli!$C$2),Stimuli!$A$2,IF(AND(A2074&gt;=Stimuli!$B$3,A2074&lt;=Stimuli!$C$3),Stimuli!$A$3,IF(AND(A2074&gt;=Stimuli!$B$4,A2074&lt;=Stimuli!$C$4),Stimuli!$A$4,"")))</f>
        <v>01 Quiet baseline (60s)</v>
      </c>
      <c r="I2074" s="6" t="n">
        <f aca="false">(B2074-B2073)/((A2074-A2073)/1000)</f>
        <v>0.187545787545844</v>
      </c>
      <c r="J2074" s="6" t="n">
        <f aca="false">IF(OR(B2074&lt;Rules!$B$2,B2074&gt;Rules!$B$3,ABS(I2074)&gt;Rules!$B$4,OR(B2075&lt;Rules!$B$2,B2075&gt;Rules!$B$3,ABS(I2075)&gt;Rules!$B$4)),1,0)</f>
        <v>0</v>
      </c>
      <c r="K2074" s="6" t="str">
        <f aca="false">IF(F2074=1,COUNTIF($F$2:F2074,1),"")</f>
        <v/>
      </c>
    </row>
    <row r="2075" customFormat="false" ht="15" hidden="false" customHeight="false" outlineLevel="0" collapsed="false">
      <c r="A2075" s="6" t="n">
        <v>16386.3055</v>
      </c>
      <c r="B2075" s="6" t="n">
        <v>1.72967032967033</v>
      </c>
      <c r="C2075" s="6" t="n">
        <v>82</v>
      </c>
      <c r="D2075" s="6" t="n">
        <v>-1</v>
      </c>
      <c r="E2075" s="6" t="n">
        <v>1.73553113553114</v>
      </c>
      <c r="F2075" s="6" t="n">
        <v>0</v>
      </c>
      <c r="G2075" s="6" t="n">
        <v>0</v>
      </c>
      <c r="H2075" s="6" t="str">
        <f aca="false">IF(AND(A2075&gt;=Stimuli!$B$2,A2075&lt;=Stimuli!$C$2),Stimuli!$A$2,IF(AND(A2075&gt;=Stimuli!$B$3,A2075&lt;=Stimuli!$C$3),Stimuli!$A$3,IF(AND(A2075&gt;=Stimuli!$B$4,A2075&lt;=Stimuli!$C$4),Stimuli!$A$4,"")))</f>
        <v>01 Quiet baseline (60s)</v>
      </c>
      <c r="I2075" s="6" t="n">
        <f aca="false">(B2075-B2074)/((A2075-A2074)/1000)</f>
        <v>-0.187545787545887</v>
      </c>
      <c r="J2075" s="6" t="n">
        <f aca="false">IF(OR(B2075&lt;Rules!$B$2,B2075&gt;Rules!$B$3,ABS(I2075)&gt;Rules!$B$4,OR(B2076&lt;Rules!$B$2,B2076&gt;Rules!$B$3,ABS(I2076)&gt;Rules!$B$4)),1,0)</f>
        <v>0</v>
      </c>
      <c r="K2075" s="6" t="str">
        <f aca="false">IF(F2075=1,COUNTIF($F$2:F2075,1),"")</f>
        <v/>
      </c>
    </row>
    <row r="2076" customFormat="false" ht="15" hidden="false" customHeight="false" outlineLevel="0" collapsed="false">
      <c r="A2076" s="6" t="n">
        <v>16394.118</v>
      </c>
      <c r="B2076" s="6" t="n">
        <v>1.72967032967033</v>
      </c>
      <c r="C2076" s="6" t="n">
        <v>82</v>
      </c>
      <c r="D2076" s="6" t="n">
        <v>-1</v>
      </c>
      <c r="E2076" s="6" t="n">
        <v>1.73553113553114</v>
      </c>
      <c r="F2076" s="6" t="n">
        <v>0</v>
      </c>
      <c r="G2076" s="6" t="n">
        <v>0</v>
      </c>
      <c r="H2076" s="6" t="str">
        <f aca="false">IF(AND(A2076&gt;=Stimuli!$B$2,A2076&lt;=Stimuli!$C$2),Stimuli!$A$2,IF(AND(A2076&gt;=Stimuli!$B$3,A2076&lt;=Stimuli!$C$3),Stimuli!$A$3,IF(AND(A2076&gt;=Stimuli!$B$4,A2076&lt;=Stimuli!$C$4),Stimuli!$A$4,"")))</f>
        <v>01 Quiet baseline (60s)</v>
      </c>
      <c r="I2076" s="6" t="n">
        <f aca="false">(B2076-B2075)/((A2076-A2075)/1000)</f>
        <v>0</v>
      </c>
      <c r="J2076" s="6" t="n">
        <f aca="false">IF(OR(B2076&lt;Rules!$B$2,B2076&gt;Rules!$B$3,ABS(I2076)&gt;Rules!$B$4,OR(B2077&lt;Rules!$B$2,B2077&gt;Rules!$B$3,ABS(I2077)&gt;Rules!$B$4)),1,0)</f>
        <v>0</v>
      </c>
      <c r="K2076" s="6" t="str">
        <f aca="false">IF(F2076=1,COUNTIF($F$2:F2076,1),"")</f>
        <v/>
      </c>
    </row>
    <row r="2077" customFormat="false" ht="15" hidden="false" customHeight="false" outlineLevel="0" collapsed="false">
      <c r="A2077" s="6" t="n">
        <v>16401.9305</v>
      </c>
      <c r="B2077" s="6" t="n">
        <v>1.73113553113553</v>
      </c>
      <c r="C2077" s="6" t="n">
        <v>82</v>
      </c>
      <c r="D2077" s="6" t="n">
        <v>-1</v>
      </c>
      <c r="E2077" s="6" t="n">
        <v>1.73553113553114</v>
      </c>
      <c r="F2077" s="6" t="n">
        <v>0</v>
      </c>
      <c r="G2077" s="6" t="n">
        <v>0</v>
      </c>
      <c r="H2077" s="6" t="str">
        <f aca="false">IF(AND(A2077&gt;=Stimuli!$B$2,A2077&lt;=Stimuli!$C$2),Stimuli!$A$2,IF(AND(A2077&gt;=Stimuli!$B$3,A2077&lt;=Stimuli!$C$3),Stimuli!$A$3,IF(AND(A2077&gt;=Stimuli!$B$4,A2077&lt;=Stimuli!$C$4),Stimuli!$A$4,"")))</f>
        <v>01 Quiet baseline (60s)</v>
      </c>
      <c r="I2077" s="6" t="n">
        <f aca="false">(B2077-B2076)/((A2077-A2076)/1000)</f>
        <v>0.187545787545844</v>
      </c>
      <c r="J2077" s="6" t="n">
        <f aca="false">IF(OR(B2077&lt;Rules!$B$2,B2077&gt;Rules!$B$3,ABS(I2077)&gt;Rules!$B$4,OR(B2078&lt;Rules!$B$2,B2078&gt;Rules!$B$3,ABS(I2078)&gt;Rules!$B$4)),1,0)</f>
        <v>0</v>
      </c>
      <c r="K2077" s="6" t="str">
        <f aca="false">IF(F2077=1,COUNTIF($F$2:F2077,1),"")</f>
        <v/>
      </c>
    </row>
    <row r="2078" customFormat="false" ht="15" hidden="false" customHeight="false" outlineLevel="0" collapsed="false">
      <c r="A2078" s="6" t="n">
        <v>16409.743</v>
      </c>
      <c r="B2078" s="6" t="n">
        <v>1.72820512820513</v>
      </c>
      <c r="C2078" s="6" t="n">
        <v>82</v>
      </c>
      <c r="D2078" s="6" t="n">
        <v>-1</v>
      </c>
      <c r="E2078" s="6" t="n">
        <v>1.73553113553114</v>
      </c>
      <c r="F2078" s="6" t="n">
        <v>0</v>
      </c>
      <c r="G2078" s="6" t="n">
        <v>0</v>
      </c>
      <c r="H2078" s="6" t="str">
        <f aca="false">IF(AND(A2078&gt;=Stimuli!$B$2,A2078&lt;=Stimuli!$C$2),Stimuli!$A$2,IF(AND(A2078&gt;=Stimuli!$B$3,A2078&lt;=Stimuli!$C$3),Stimuli!$A$3,IF(AND(A2078&gt;=Stimuli!$B$4,A2078&lt;=Stimuli!$C$4),Stimuli!$A$4,"")))</f>
        <v>01 Quiet baseline (60s)</v>
      </c>
      <c r="I2078" s="6" t="n">
        <f aca="false">(B2078-B2077)/((A2078-A2077)/1000)</f>
        <v>-0.375091575091574</v>
      </c>
      <c r="J2078" s="6" t="n">
        <f aca="false">IF(OR(B2078&lt;Rules!$B$2,B2078&gt;Rules!$B$3,ABS(I2078)&gt;Rules!$B$4,OR(B2079&lt;Rules!$B$2,B2079&gt;Rules!$B$3,ABS(I2079)&gt;Rules!$B$4)),1,0)</f>
        <v>0</v>
      </c>
      <c r="K2078" s="6" t="str">
        <f aca="false">IF(F2078=1,COUNTIF($F$2:F2078,1),"")</f>
        <v/>
      </c>
    </row>
    <row r="2079" customFormat="false" ht="15" hidden="false" customHeight="false" outlineLevel="0" collapsed="false">
      <c r="A2079" s="6" t="n">
        <v>16417.5555</v>
      </c>
      <c r="B2079" s="6" t="n">
        <v>1.73260073260073</v>
      </c>
      <c r="C2079" s="6" t="n">
        <v>82</v>
      </c>
      <c r="D2079" s="6" t="n">
        <v>-1</v>
      </c>
      <c r="E2079" s="6" t="n">
        <v>1.73553113553114</v>
      </c>
      <c r="F2079" s="6" t="n">
        <v>0</v>
      </c>
      <c r="G2079" s="6" t="n">
        <v>0</v>
      </c>
      <c r="H2079" s="6" t="str">
        <f aca="false">IF(AND(A2079&gt;=Stimuli!$B$2,A2079&lt;=Stimuli!$C$2),Stimuli!$A$2,IF(AND(A2079&gt;=Stimuli!$B$3,A2079&lt;=Stimuli!$C$3),Stimuli!$A$3,IF(AND(A2079&gt;=Stimuli!$B$4,A2079&lt;=Stimuli!$C$4),Stimuli!$A$4,"")))</f>
        <v>01 Quiet baseline (60s)</v>
      </c>
      <c r="I2079" s="6" t="n">
        <f aca="false">(B2079-B2078)/((A2079-A2078)/1000)</f>
        <v>0.562637362637446</v>
      </c>
      <c r="J2079" s="6" t="n">
        <f aca="false">IF(OR(B2079&lt;Rules!$B$2,B2079&gt;Rules!$B$3,ABS(I2079)&gt;Rules!$B$4,OR(B2080&lt;Rules!$B$2,B2080&gt;Rules!$B$3,ABS(I2080)&gt;Rules!$B$4)),1,0)</f>
        <v>0</v>
      </c>
      <c r="K2079" s="6" t="str">
        <f aca="false">IF(F2079=1,COUNTIF($F$2:F2079,1),"")</f>
        <v/>
      </c>
    </row>
    <row r="2080" customFormat="false" ht="15" hidden="false" customHeight="false" outlineLevel="0" collapsed="false">
      <c r="A2080" s="6" t="n">
        <v>16425.368</v>
      </c>
      <c r="B2080" s="6" t="n">
        <v>1.72820512820513</v>
      </c>
      <c r="C2080" s="6" t="n">
        <v>82</v>
      </c>
      <c r="D2080" s="6" t="n">
        <v>-1</v>
      </c>
      <c r="E2080" s="6" t="n">
        <v>1.73553113553114</v>
      </c>
      <c r="F2080" s="6" t="n">
        <v>0</v>
      </c>
      <c r="G2080" s="6" t="n">
        <v>0</v>
      </c>
      <c r="H2080" s="6" t="str">
        <f aca="false">IF(AND(A2080&gt;=Stimuli!$B$2,A2080&lt;=Stimuli!$C$2),Stimuli!$A$2,IF(AND(A2080&gt;=Stimuli!$B$3,A2080&lt;=Stimuli!$C$3),Stimuli!$A$3,IF(AND(A2080&gt;=Stimuli!$B$4,A2080&lt;=Stimuli!$C$4),Stimuli!$A$4,"")))</f>
        <v>01 Quiet baseline (60s)</v>
      </c>
      <c r="I2080" s="6" t="n">
        <f aca="false">(B2080-B2079)/((A2080-A2079)/1000)</f>
        <v>-0.562637362637446</v>
      </c>
      <c r="J2080" s="6" t="n">
        <f aca="false">IF(OR(B2080&lt;Rules!$B$2,B2080&gt;Rules!$B$3,ABS(I2080)&gt;Rules!$B$4,OR(B2081&lt;Rules!$B$2,B2081&gt;Rules!$B$3,ABS(I2081)&gt;Rules!$B$4)),1,0)</f>
        <v>0</v>
      </c>
      <c r="K2080" s="6" t="str">
        <f aca="false">IF(F2080=1,COUNTIF($F$2:F2080,1),"")</f>
        <v/>
      </c>
    </row>
    <row r="2081" customFormat="false" ht="15" hidden="false" customHeight="false" outlineLevel="0" collapsed="false">
      <c r="A2081" s="6" t="n">
        <v>16433.1805</v>
      </c>
      <c r="B2081" s="6" t="n">
        <v>1.73260073260073</v>
      </c>
      <c r="C2081" s="6" t="n">
        <v>82</v>
      </c>
      <c r="D2081" s="6" t="n">
        <v>-1</v>
      </c>
      <c r="E2081" s="6" t="n">
        <v>1.73553113553114</v>
      </c>
      <c r="F2081" s="6" t="n">
        <v>0</v>
      </c>
      <c r="G2081" s="6" t="n">
        <v>0</v>
      </c>
      <c r="H2081" s="6" t="str">
        <f aca="false">IF(AND(A2081&gt;=Stimuli!$B$2,A2081&lt;=Stimuli!$C$2),Stimuli!$A$2,IF(AND(A2081&gt;=Stimuli!$B$3,A2081&lt;=Stimuli!$C$3),Stimuli!$A$3,IF(AND(A2081&gt;=Stimuli!$B$4,A2081&lt;=Stimuli!$C$4),Stimuli!$A$4,"")))</f>
        <v>01 Quiet baseline (60s)</v>
      </c>
      <c r="I2081" s="6" t="n">
        <f aca="false">(B2081-B2080)/((A2081-A2080)/1000)</f>
        <v>0.562637362637446</v>
      </c>
      <c r="J2081" s="6" t="n">
        <f aca="false">IF(OR(B2081&lt;Rules!$B$2,B2081&gt;Rules!$B$3,ABS(I2081)&gt;Rules!$B$4,OR(B2082&lt;Rules!$B$2,B2082&gt;Rules!$B$3,ABS(I2082)&gt;Rules!$B$4)),1,0)</f>
        <v>0</v>
      </c>
      <c r="K2081" s="6" t="str">
        <f aca="false">IF(F2081=1,COUNTIF($F$2:F2081,1),"")</f>
        <v/>
      </c>
    </row>
    <row r="2082" customFormat="false" ht="15" hidden="false" customHeight="false" outlineLevel="0" collapsed="false">
      <c r="A2082" s="6" t="n">
        <v>16440.993</v>
      </c>
      <c r="B2082" s="6" t="n">
        <v>1.72673992673993</v>
      </c>
      <c r="C2082" s="6" t="n">
        <v>82</v>
      </c>
      <c r="D2082" s="6" t="n">
        <v>-1</v>
      </c>
      <c r="E2082" s="6" t="n">
        <v>1.73406593406593</v>
      </c>
      <c r="F2082" s="6" t="n">
        <v>0</v>
      </c>
      <c r="G2082" s="6" t="n">
        <v>0</v>
      </c>
      <c r="H2082" s="6" t="str">
        <f aca="false">IF(AND(A2082&gt;=Stimuli!$B$2,A2082&lt;=Stimuli!$C$2),Stimuli!$A$2,IF(AND(A2082&gt;=Stimuli!$B$3,A2082&lt;=Stimuli!$C$3),Stimuli!$A$3,IF(AND(A2082&gt;=Stimuli!$B$4,A2082&lt;=Stimuli!$C$4),Stimuli!$A$4,"")))</f>
        <v>01 Quiet baseline (60s)</v>
      </c>
      <c r="I2082" s="6" t="n">
        <f aca="false">(B2082-B2081)/((A2082-A2081)/1000)</f>
        <v>-0.750183150183318</v>
      </c>
      <c r="J2082" s="6" t="n">
        <f aca="false">IF(OR(B2082&lt;Rules!$B$2,B2082&gt;Rules!$B$3,ABS(I2082)&gt;Rules!$B$4,OR(B2083&lt;Rules!$B$2,B2083&gt;Rules!$B$3,ABS(I2083)&gt;Rules!$B$4)),1,0)</f>
        <v>0</v>
      </c>
      <c r="K2082" s="6" t="str">
        <f aca="false">IF(F2082=1,COUNTIF($F$2:F2082,1),"")</f>
        <v/>
      </c>
    </row>
    <row r="2083" customFormat="false" ht="15" hidden="false" customHeight="false" outlineLevel="0" collapsed="false">
      <c r="A2083" s="6" t="n">
        <v>16448.8055</v>
      </c>
      <c r="B2083" s="6" t="n">
        <v>1.73260073260073</v>
      </c>
      <c r="C2083" s="6" t="n">
        <v>82</v>
      </c>
      <c r="D2083" s="6" t="n">
        <v>-1</v>
      </c>
      <c r="E2083" s="6" t="n">
        <v>1.73406593406593</v>
      </c>
      <c r="F2083" s="6" t="n">
        <v>0</v>
      </c>
      <c r="G2083" s="6" t="n">
        <v>0</v>
      </c>
      <c r="H2083" s="6" t="str">
        <f aca="false">IF(AND(A2083&gt;=Stimuli!$B$2,A2083&lt;=Stimuli!$C$2),Stimuli!$A$2,IF(AND(A2083&gt;=Stimuli!$B$3,A2083&lt;=Stimuli!$C$3),Stimuli!$A$3,IF(AND(A2083&gt;=Stimuli!$B$4,A2083&lt;=Stimuli!$C$4),Stimuli!$A$4,"")))</f>
        <v>01 Quiet baseline (60s)</v>
      </c>
      <c r="I2083" s="6" t="n">
        <f aca="false">(B2083-B2082)/((A2083-A2082)/1000)</f>
        <v>0.750183150183318</v>
      </c>
      <c r="J2083" s="6" t="n">
        <f aca="false">IF(OR(B2083&lt;Rules!$B$2,B2083&gt;Rules!$B$3,ABS(I2083)&gt;Rules!$B$4,OR(B2084&lt;Rules!$B$2,B2084&gt;Rules!$B$3,ABS(I2084)&gt;Rules!$B$4)),1,0)</f>
        <v>0</v>
      </c>
      <c r="K2083" s="6" t="str">
        <f aca="false">IF(F2083=1,COUNTIF($F$2:F2083,1),"")</f>
        <v/>
      </c>
    </row>
    <row r="2084" customFormat="false" ht="15" hidden="false" customHeight="false" outlineLevel="0" collapsed="false">
      <c r="A2084" s="6" t="n">
        <v>16456.618</v>
      </c>
      <c r="B2084" s="6" t="n">
        <v>1.72527472527473</v>
      </c>
      <c r="C2084" s="6" t="n">
        <v>82</v>
      </c>
      <c r="D2084" s="6" t="n">
        <v>-1</v>
      </c>
      <c r="E2084" s="6" t="n">
        <v>1.73406593406593</v>
      </c>
      <c r="F2084" s="6" t="n">
        <v>0</v>
      </c>
      <c r="G2084" s="6" t="n">
        <v>0</v>
      </c>
      <c r="H2084" s="6" t="str">
        <f aca="false">IF(AND(A2084&gt;=Stimuli!$B$2,A2084&lt;=Stimuli!$C$2),Stimuli!$A$2,IF(AND(A2084&gt;=Stimuli!$B$3,A2084&lt;=Stimuli!$C$3),Stimuli!$A$3,IF(AND(A2084&gt;=Stimuli!$B$4,A2084&lt;=Stimuli!$C$4),Stimuli!$A$4,"")))</f>
        <v>01 Quiet baseline (60s)</v>
      </c>
      <c r="I2084" s="6" t="n">
        <f aca="false">(B2084-B2083)/((A2084-A2083)/1000)</f>
        <v>-0.937728937729048</v>
      </c>
      <c r="J2084" s="6" t="n">
        <f aca="false">IF(OR(B2084&lt;Rules!$B$2,B2084&gt;Rules!$B$3,ABS(I2084)&gt;Rules!$B$4,OR(B2085&lt;Rules!$B$2,B2085&gt;Rules!$B$3,ABS(I2085)&gt;Rules!$B$4)),1,0)</f>
        <v>0</v>
      </c>
      <c r="K2084" s="6" t="str">
        <f aca="false">IF(F2084=1,COUNTIF($F$2:F2084,1),"")</f>
        <v/>
      </c>
    </row>
    <row r="2085" customFormat="false" ht="15" hidden="false" customHeight="false" outlineLevel="0" collapsed="false">
      <c r="A2085" s="6" t="n">
        <v>16464.4305</v>
      </c>
      <c r="B2085" s="6" t="n">
        <v>1.73260073260073</v>
      </c>
      <c r="C2085" s="6" t="n">
        <v>82</v>
      </c>
      <c r="D2085" s="6" t="n">
        <v>-1</v>
      </c>
      <c r="E2085" s="6" t="n">
        <v>1.73406593406593</v>
      </c>
      <c r="F2085" s="6" t="n">
        <v>0</v>
      </c>
      <c r="G2085" s="6" t="n">
        <v>0</v>
      </c>
      <c r="H2085" s="6" t="str">
        <f aca="false">IF(AND(A2085&gt;=Stimuli!$B$2,A2085&lt;=Stimuli!$C$2),Stimuli!$A$2,IF(AND(A2085&gt;=Stimuli!$B$3,A2085&lt;=Stimuli!$C$3),Stimuli!$A$3,IF(AND(A2085&gt;=Stimuli!$B$4,A2085&lt;=Stimuli!$C$4),Stimuli!$A$4,"")))</f>
        <v>01 Quiet baseline (60s)</v>
      </c>
      <c r="I2085" s="6" t="n">
        <f aca="false">(B2085-B2084)/((A2085-A2084)/1000)</f>
        <v>0.937728937729048</v>
      </c>
      <c r="J2085" s="6" t="n">
        <f aca="false">IF(OR(B2085&lt;Rules!$B$2,B2085&gt;Rules!$B$3,ABS(I2085)&gt;Rules!$B$4,OR(B2086&lt;Rules!$B$2,B2086&gt;Rules!$B$3,ABS(I2086)&gt;Rules!$B$4)),1,0)</f>
        <v>0</v>
      </c>
      <c r="K2085" s="6" t="str">
        <f aca="false">IF(F2085=1,COUNTIF($F$2:F2085,1),"")</f>
        <v/>
      </c>
    </row>
    <row r="2086" customFormat="false" ht="15" hidden="false" customHeight="false" outlineLevel="0" collapsed="false">
      <c r="A2086" s="6" t="n">
        <v>16472.243</v>
      </c>
      <c r="B2086" s="6" t="n">
        <v>1.72673992673993</v>
      </c>
      <c r="C2086" s="6" t="n">
        <v>82</v>
      </c>
      <c r="D2086" s="6" t="n">
        <v>-1</v>
      </c>
      <c r="E2086" s="6" t="n">
        <v>1.73406593406593</v>
      </c>
      <c r="F2086" s="6" t="n">
        <v>0</v>
      </c>
      <c r="G2086" s="6" t="n">
        <v>0</v>
      </c>
      <c r="H2086" s="6" t="str">
        <f aca="false">IF(AND(A2086&gt;=Stimuli!$B$2,A2086&lt;=Stimuli!$C$2),Stimuli!$A$2,IF(AND(A2086&gt;=Stimuli!$B$3,A2086&lt;=Stimuli!$C$3),Stimuli!$A$3,IF(AND(A2086&gt;=Stimuli!$B$4,A2086&lt;=Stimuli!$C$4),Stimuli!$A$4,"")))</f>
        <v>01 Quiet baseline (60s)</v>
      </c>
      <c r="I2086" s="6" t="n">
        <f aca="false">(B2086-B2085)/((A2086-A2085)/1000)</f>
        <v>-0.750183150183318</v>
      </c>
      <c r="J2086" s="6" t="n">
        <f aca="false">IF(OR(B2086&lt;Rules!$B$2,B2086&gt;Rules!$B$3,ABS(I2086)&gt;Rules!$B$4,OR(B2087&lt;Rules!$B$2,B2087&gt;Rules!$B$3,ABS(I2087)&gt;Rules!$B$4)),1,0)</f>
        <v>0</v>
      </c>
      <c r="K2086" s="6" t="str">
        <f aca="false">IF(F2086=1,COUNTIF($F$2:F2086,1),"")</f>
        <v/>
      </c>
    </row>
    <row r="2087" customFormat="false" ht="15" hidden="false" customHeight="false" outlineLevel="0" collapsed="false">
      <c r="A2087" s="6" t="n">
        <v>16480.0555</v>
      </c>
      <c r="B2087" s="6" t="n">
        <v>1.73260073260073</v>
      </c>
      <c r="C2087" s="6" t="n">
        <v>82</v>
      </c>
      <c r="D2087" s="6" t="n">
        <v>-1</v>
      </c>
      <c r="E2087" s="6" t="n">
        <v>1.73406593406593</v>
      </c>
      <c r="F2087" s="6" t="n">
        <v>0</v>
      </c>
      <c r="G2087" s="6" t="n">
        <v>0</v>
      </c>
      <c r="H2087" s="6" t="str">
        <f aca="false">IF(AND(A2087&gt;=Stimuli!$B$2,A2087&lt;=Stimuli!$C$2),Stimuli!$A$2,IF(AND(A2087&gt;=Stimuli!$B$3,A2087&lt;=Stimuli!$C$3),Stimuli!$A$3,IF(AND(A2087&gt;=Stimuli!$B$4,A2087&lt;=Stimuli!$C$4),Stimuli!$A$4,"")))</f>
        <v>01 Quiet baseline (60s)</v>
      </c>
      <c r="I2087" s="6" t="n">
        <f aca="false">(B2087-B2086)/((A2087-A2086)/1000)</f>
        <v>0.750183150183318</v>
      </c>
      <c r="J2087" s="6" t="n">
        <f aca="false">IF(OR(B2087&lt;Rules!$B$2,B2087&gt;Rules!$B$3,ABS(I2087)&gt;Rules!$B$4,OR(B2088&lt;Rules!$B$2,B2088&gt;Rules!$B$3,ABS(I2088)&gt;Rules!$B$4)),1,0)</f>
        <v>0</v>
      </c>
      <c r="K2087" s="6" t="str">
        <f aca="false">IF(F2087=1,COUNTIF($F$2:F2087,1),"")</f>
        <v/>
      </c>
    </row>
    <row r="2088" customFormat="false" ht="15" hidden="false" customHeight="false" outlineLevel="0" collapsed="false">
      <c r="A2088" s="6" t="n">
        <v>16487.868</v>
      </c>
      <c r="B2088" s="6" t="n">
        <v>1.72673992673993</v>
      </c>
      <c r="C2088" s="6" t="n">
        <v>82</v>
      </c>
      <c r="D2088" s="6" t="n">
        <v>-1</v>
      </c>
      <c r="E2088" s="6" t="n">
        <v>1.73406593406593</v>
      </c>
      <c r="F2088" s="6" t="n">
        <v>0</v>
      </c>
      <c r="G2088" s="6" t="n">
        <v>0</v>
      </c>
      <c r="H2088" s="6" t="str">
        <f aca="false">IF(AND(A2088&gt;=Stimuli!$B$2,A2088&lt;=Stimuli!$C$2),Stimuli!$A$2,IF(AND(A2088&gt;=Stimuli!$B$3,A2088&lt;=Stimuli!$C$3),Stimuli!$A$3,IF(AND(A2088&gt;=Stimuli!$B$4,A2088&lt;=Stimuli!$C$4),Stimuli!$A$4,"")))</f>
        <v>01 Quiet baseline (60s)</v>
      </c>
      <c r="I2088" s="6" t="n">
        <f aca="false">(B2088-B2087)/((A2088-A2087)/1000)</f>
        <v>-0.750183150183318</v>
      </c>
      <c r="J2088" s="6" t="n">
        <f aca="false">IF(OR(B2088&lt;Rules!$B$2,B2088&gt;Rules!$B$3,ABS(I2088)&gt;Rules!$B$4,OR(B2089&lt;Rules!$B$2,B2089&gt;Rules!$B$3,ABS(I2089)&gt;Rules!$B$4)),1,0)</f>
        <v>0</v>
      </c>
      <c r="K2088" s="6" t="str">
        <f aca="false">IF(F2088=1,COUNTIF($F$2:F2088,1),"")</f>
        <v/>
      </c>
    </row>
    <row r="2089" customFormat="false" ht="15" hidden="false" customHeight="false" outlineLevel="0" collapsed="false">
      <c r="A2089" s="6" t="n">
        <v>16495.6805</v>
      </c>
      <c r="B2089" s="6" t="n">
        <v>1.73113553113553</v>
      </c>
      <c r="C2089" s="6" t="n">
        <v>82</v>
      </c>
      <c r="D2089" s="6" t="n">
        <v>-1</v>
      </c>
      <c r="E2089" s="6" t="n">
        <v>1.73406593406593</v>
      </c>
      <c r="F2089" s="6" t="n">
        <v>0</v>
      </c>
      <c r="G2089" s="6" t="n">
        <v>0</v>
      </c>
      <c r="H2089" s="6" t="str">
        <f aca="false">IF(AND(A2089&gt;=Stimuli!$B$2,A2089&lt;=Stimuli!$C$2),Stimuli!$A$2,IF(AND(A2089&gt;=Stimuli!$B$3,A2089&lt;=Stimuli!$C$3),Stimuli!$A$3,IF(AND(A2089&gt;=Stimuli!$B$4,A2089&lt;=Stimuli!$C$4),Stimuli!$A$4,"")))</f>
        <v>01 Quiet baseline (60s)</v>
      </c>
      <c r="I2089" s="6" t="n">
        <f aca="false">(B2089-B2088)/((A2089-A2088)/1000)</f>
        <v>0.562637362637446</v>
      </c>
      <c r="J2089" s="6" t="n">
        <f aca="false">IF(OR(B2089&lt;Rules!$B$2,B2089&gt;Rules!$B$3,ABS(I2089)&gt;Rules!$B$4,OR(B2090&lt;Rules!$B$2,B2090&gt;Rules!$B$3,ABS(I2090)&gt;Rules!$B$4)),1,0)</f>
        <v>0</v>
      </c>
      <c r="K2089" s="6" t="str">
        <f aca="false">IF(F2089=1,COUNTIF($F$2:F2089,1),"")</f>
        <v/>
      </c>
    </row>
    <row r="2090" customFormat="false" ht="15" hidden="false" customHeight="false" outlineLevel="0" collapsed="false">
      <c r="A2090" s="6" t="n">
        <v>16503.493</v>
      </c>
      <c r="B2090" s="6" t="n">
        <v>1.72820512820513</v>
      </c>
      <c r="C2090" s="6" t="n">
        <v>82</v>
      </c>
      <c r="D2090" s="6" t="n">
        <v>-1</v>
      </c>
      <c r="E2090" s="6" t="n">
        <v>1.73406593406593</v>
      </c>
      <c r="F2090" s="6" t="n">
        <v>0</v>
      </c>
      <c r="G2090" s="6" t="n">
        <v>0</v>
      </c>
      <c r="H2090" s="6" t="str">
        <f aca="false">IF(AND(A2090&gt;=Stimuli!$B$2,A2090&lt;=Stimuli!$C$2),Stimuli!$A$2,IF(AND(A2090&gt;=Stimuli!$B$3,A2090&lt;=Stimuli!$C$3),Stimuli!$A$3,IF(AND(A2090&gt;=Stimuli!$B$4,A2090&lt;=Stimuli!$C$4),Stimuli!$A$4,"")))</f>
        <v>01 Quiet baseline (60s)</v>
      </c>
      <c r="I2090" s="6" t="n">
        <f aca="false">(B2090-B2089)/((A2090-A2089)/1000)</f>
        <v>-0.375091575091574</v>
      </c>
      <c r="J2090" s="6" t="n">
        <f aca="false">IF(OR(B2090&lt;Rules!$B$2,B2090&gt;Rules!$B$3,ABS(I2090)&gt;Rules!$B$4,OR(B2091&lt;Rules!$B$2,B2091&gt;Rules!$B$3,ABS(I2091)&gt;Rules!$B$4)),1,0)</f>
        <v>0</v>
      </c>
      <c r="K2090" s="6" t="str">
        <f aca="false">IF(F2090=1,COUNTIF($F$2:F2090,1),"")</f>
        <v/>
      </c>
    </row>
    <row r="2091" customFormat="false" ht="15" hidden="false" customHeight="false" outlineLevel="0" collapsed="false">
      <c r="A2091" s="6" t="n">
        <v>16511.3055</v>
      </c>
      <c r="B2091" s="6" t="n">
        <v>1.72967032967033</v>
      </c>
      <c r="C2091" s="6" t="n">
        <v>82</v>
      </c>
      <c r="D2091" s="6" t="n">
        <v>-1</v>
      </c>
      <c r="E2091" s="6" t="n">
        <v>1.73406593406593</v>
      </c>
      <c r="F2091" s="6" t="n">
        <v>0</v>
      </c>
      <c r="G2091" s="6" t="n">
        <v>0</v>
      </c>
      <c r="H2091" s="6" t="str">
        <f aca="false">IF(AND(A2091&gt;=Stimuli!$B$2,A2091&lt;=Stimuli!$C$2),Stimuli!$A$2,IF(AND(A2091&gt;=Stimuli!$B$3,A2091&lt;=Stimuli!$C$3),Stimuli!$A$3,IF(AND(A2091&gt;=Stimuli!$B$4,A2091&lt;=Stimuli!$C$4),Stimuli!$A$4,"")))</f>
        <v>01 Quiet baseline (60s)</v>
      </c>
      <c r="I2091" s="6" t="n">
        <f aca="false">(B2091-B2090)/((A2091-A2090)/1000)</f>
        <v>0.18754578754573</v>
      </c>
      <c r="J2091" s="6" t="n">
        <f aca="false">IF(OR(B2091&lt;Rules!$B$2,B2091&gt;Rules!$B$3,ABS(I2091)&gt;Rules!$B$4,OR(B2092&lt;Rules!$B$2,B2092&gt;Rules!$B$3,ABS(I2092)&gt;Rules!$B$4)),1,0)</f>
        <v>0</v>
      </c>
      <c r="K2091" s="6" t="str">
        <f aca="false">IF(F2091=1,COUNTIF($F$2:F2091,1),"")</f>
        <v/>
      </c>
    </row>
    <row r="2092" customFormat="false" ht="15" hidden="false" customHeight="false" outlineLevel="0" collapsed="false">
      <c r="A2092" s="6" t="n">
        <v>16519.118</v>
      </c>
      <c r="B2092" s="6" t="n">
        <v>1.72820512820513</v>
      </c>
      <c r="C2092" s="6" t="n">
        <v>82</v>
      </c>
      <c r="D2092" s="6" t="n">
        <v>-1</v>
      </c>
      <c r="E2092" s="6" t="n">
        <v>1.73406593406593</v>
      </c>
      <c r="F2092" s="6" t="n">
        <v>0</v>
      </c>
      <c r="G2092" s="6" t="n">
        <v>0</v>
      </c>
      <c r="H2092" s="6" t="str">
        <f aca="false">IF(AND(A2092&gt;=Stimuli!$B$2,A2092&lt;=Stimuli!$C$2),Stimuli!$A$2,IF(AND(A2092&gt;=Stimuli!$B$3,A2092&lt;=Stimuli!$C$3),Stimuli!$A$3,IF(AND(A2092&gt;=Stimuli!$B$4,A2092&lt;=Stimuli!$C$4),Stimuli!$A$4,"")))</f>
        <v>01 Quiet baseline (60s)</v>
      </c>
      <c r="I2092" s="6" t="n">
        <f aca="false">(B2092-B2091)/((A2092-A2091)/1000)</f>
        <v>-0.18754578754573</v>
      </c>
      <c r="J2092" s="6" t="n">
        <f aca="false">IF(OR(B2092&lt;Rules!$B$2,B2092&gt;Rules!$B$3,ABS(I2092)&gt;Rules!$B$4,OR(B2093&lt;Rules!$B$2,B2093&gt;Rules!$B$3,ABS(I2093)&gt;Rules!$B$4)),1,0)</f>
        <v>0</v>
      </c>
      <c r="K2092" s="6" t="str">
        <f aca="false">IF(F2092=1,COUNTIF($F$2:F2092,1),"")</f>
        <v/>
      </c>
    </row>
    <row r="2093" customFormat="false" ht="15" hidden="false" customHeight="false" outlineLevel="0" collapsed="false">
      <c r="A2093" s="6" t="n">
        <v>16526.9305</v>
      </c>
      <c r="B2093" s="6" t="n">
        <v>1.72673992673993</v>
      </c>
      <c r="C2093" s="6" t="n">
        <v>82</v>
      </c>
      <c r="D2093" s="6" t="n">
        <v>-1</v>
      </c>
      <c r="E2093" s="6" t="n">
        <v>1.73406593406593</v>
      </c>
      <c r="F2093" s="6" t="n">
        <v>0</v>
      </c>
      <c r="G2093" s="6" t="n">
        <v>0</v>
      </c>
      <c r="H2093" s="6" t="str">
        <f aca="false">IF(AND(A2093&gt;=Stimuli!$B$2,A2093&lt;=Stimuli!$C$2),Stimuli!$A$2,IF(AND(A2093&gt;=Stimuli!$B$3,A2093&lt;=Stimuli!$C$3),Stimuli!$A$3,IF(AND(A2093&gt;=Stimuli!$B$4,A2093&lt;=Stimuli!$C$4),Stimuli!$A$4,"")))</f>
        <v>01 Quiet baseline (60s)</v>
      </c>
      <c r="I2093" s="6" t="n">
        <f aca="false">(B2093-B2092)/((A2093-A2092)/1000)</f>
        <v>-0.187545787545872</v>
      </c>
      <c r="J2093" s="6" t="n">
        <f aca="false">IF(OR(B2093&lt;Rules!$B$2,B2093&gt;Rules!$B$3,ABS(I2093)&gt;Rules!$B$4,OR(B2094&lt;Rules!$B$2,B2094&gt;Rules!$B$3,ABS(I2094)&gt;Rules!$B$4)),1,0)</f>
        <v>0</v>
      </c>
      <c r="K2093" s="6" t="str">
        <f aca="false">IF(F2093=1,COUNTIF($F$2:F2093,1),"")</f>
        <v/>
      </c>
    </row>
    <row r="2094" customFormat="false" ht="15" hidden="false" customHeight="false" outlineLevel="0" collapsed="false">
      <c r="A2094" s="6" t="n">
        <v>16534.743</v>
      </c>
      <c r="B2094" s="6" t="n">
        <v>1.72967032967033</v>
      </c>
      <c r="C2094" s="6" t="n">
        <v>82</v>
      </c>
      <c r="D2094" s="6" t="n">
        <v>-1</v>
      </c>
      <c r="E2094" s="6" t="n">
        <v>1.73406593406593</v>
      </c>
      <c r="F2094" s="6" t="n">
        <v>0</v>
      </c>
      <c r="G2094" s="6" t="n">
        <v>0</v>
      </c>
      <c r="H2094" s="6" t="str">
        <f aca="false">IF(AND(A2094&gt;=Stimuli!$B$2,A2094&lt;=Stimuli!$C$2),Stimuli!$A$2,IF(AND(A2094&gt;=Stimuli!$B$3,A2094&lt;=Stimuli!$C$3),Stimuli!$A$3,IF(AND(A2094&gt;=Stimuli!$B$4,A2094&lt;=Stimuli!$C$4),Stimuli!$A$4,"")))</f>
        <v>01 Quiet baseline (60s)</v>
      </c>
      <c r="I2094" s="6" t="n">
        <f aca="false">(B2094-B2093)/((A2094-A2093)/1000)</f>
        <v>0.375091575091602</v>
      </c>
      <c r="J2094" s="6" t="n">
        <f aca="false">IF(OR(B2094&lt;Rules!$B$2,B2094&gt;Rules!$B$3,ABS(I2094)&gt;Rules!$B$4,OR(B2095&lt;Rules!$B$2,B2095&gt;Rules!$B$3,ABS(I2095)&gt;Rules!$B$4)),1,0)</f>
        <v>0</v>
      </c>
      <c r="K2094" s="6" t="str">
        <f aca="false">IF(F2094=1,COUNTIF($F$2:F2094,1),"")</f>
        <v/>
      </c>
    </row>
    <row r="2095" customFormat="false" ht="15" hidden="false" customHeight="false" outlineLevel="0" collapsed="false">
      <c r="A2095" s="6" t="n">
        <v>16542.5555</v>
      </c>
      <c r="B2095" s="6" t="n">
        <v>1.72673992673993</v>
      </c>
      <c r="C2095" s="6" t="n">
        <v>82</v>
      </c>
      <c r="D2095" s="6" t="n">
        <v>-1</v>
      </c>
      <c r="E2095" s="6" t="n">
        <v>1.73406593406593</v>
      </c>
      <c r="F2095" s="6" t="n">
        <v>0</v>
      </c>
      <c r="G2095" s="6" t="n">
        <v>0</v>
      </c>
      <c r="H2095" s="6" t="str">
        <f aca="false">IF(AND(A2095&gt;=Stimuli!$B$2,A2095&lt;=Stimuli!$C$2),Stimuli!$A$2,IF(AND(A2095&gt;=Stimuli!$B$3,A2095&lt;=Stimuli!$C$3),Stimuli!$A$3,IF(AND(A2095&gt;=Stimuli!$B$4,A2095&lt;=Stimuli!$C$4),Stimuli!$A$4,"")))</f>
        <v>01 Quiet baseline (60s)</v>
      </c>
      <c r="I2095" s="6" t="n">
        <f aca="false">(B2095-B2094)/((A2095-A2094)/1000)</f>
        <v>-0.375091575091602</v>
      </c>
      <c r="J2095" s="6" t="n">
        <f aca="false">IF(OR(B2095&lt;Rules!$B$2,B2095&gt;Rules!$B$3,ABS(I2095)&gt;Rules!$B$4,OR(B2096&lt;Rules!$B$2,B2096&gt;Rules!$B$3,ABS(I2096)&gt;Rules!$B$4)),1,0)</f>
        <v>0</v>
      </c>
      <c r="K2095" s="6" t="str">
        <f aca="false">IF(F2095=1,COUNTIF($F$2:F2095,1),"")</f>
        <v/>
      </c>
    </row>
    <row r="2096" customFormat="false" ht="15" hidden="false" customHeight="false" outlineLevel="0" collapsed="false">
      <c r="A2096" s="6" t="n">
        <v>16550.368</v>
      </c>
      <c r="B2096" s="6" t="n">
        <v>1.73113553113553</v>
      </c>
      <c r="C2096" s="6" t="n">
        <v>82</v>
      </c>
      <c r="D2096" s="6" t="n">
        <v>-1</v>
      </c>
      <c r="E2096" s="6" t="n">
        <v>1.73406593406593</v>
      </c>
      <c r="F2096" s="6" t="n">
        <v>0</v>
      </c>
      <c r="G2096" s="6" t="n">
        <v>0</v>
      </c>
      <c r="H2096" s="6" t="str">
        <f aca="false">IF(AND(A2096&gt;=Stimuli!$B$2,A2096&lt;=Stimuli!$C$2),Stimuli!$A$2,IF(AND(A2096&gt;=Stimuli!$B$3,A2096&lt;=Stimuli!$C$3),Stimuli!$A$3,IF(AND(A2096&gt;=Stimuli!$B$4,A2096&lt;=Stimuli!$C$4),Stimuli!$A$4,"")))</f>
        <v>01 Quiet baseline (60s)</v>
      </c>
      <c r="I2096" s="6" t="n">
        <f aca="false">(B2096-B2095)/((A2096-A2095)/1000)</f>
        <v>0.562637362637446</v>
      </c>
      <c r="J2096" s="6" t="n">
        <f aca="false">IF(OR(B2096&lt;Rules!$B$2,B2096&gt;Rules!$B$3,ABS(I2096)&gt;Rules!$B$4,OR(B2097&lt;Rules!$B$2,B2097&gt;Rules!$B$3,ABS(I2097)&gt;Rules!$B$4)),1,0)</f>
        <v>0</v>
      </c>
      <c r="K2096" s="6" t="str">
        <f aca="false">IF(F2096=1,COUNTIF($F$2:F2096,1),"")</f>
        <v/>
      </c>
    </row>
    <row r="2097" customFormat="false" ht="15" hidden="false" customHeight="false" outlineLevel="0" collapsed="false">
      <c r="A2097" s="6" t="n">
        <v>16558.1805</v>
      </c>
      <c r="B2097" s="6" t="n">
        <v>1.72527472527473</v>
      </c>
      <c r="C2097" s="6" t="n">
        <v>82</v>
      </c>
      <c r="D2097" s="6" t="n">
        <v>-1</v>
      </c>
      <c r="E2097" s="6" t="n">
        <v>1.73406593406593</v>
      </c>
      <c r="F2097" s="6" t="n">
        <v>0</v>
      </c>
      <c r="G2097" s="6" t="n">
        <v>0</v>
      </c>
      <c r="H2097" s="6" t="str">
        <f aca="false">IF(AND(A2097&gt;=Stimuli!$B$2,A2097&lt;=Stimuli!$C$2),Stimuli!$A$2,IF(AND(A2097&gt;=Stimuli!$B$3,A2097&lt;=Stimuli!$C$3),Stimuli!$A$3,IF(AND(A2097&gt;=Stimuli!$B$4,A2097&lt;=Stimuli!$C$4),Stimuli!$A$4,"")))</f>
        <v>01 Quiet baseline (60s)</v>
      </c>
      <c r="I2097" s="6" t="n">
        <f aca="false">(B2097-B2096)/((A2097-A2096)/1000)</f>
        <v>-0.750183150183176</v>
      </c>
      <c r="J2097" s="6" t="n">
        <f aca="false">IF(OR(B2097&lt;Rules!$B$2,B2097&gt;Rules!$B$3,ABS(I2097)&gt;Rules!$B$4,OR(B2098&lt;Rules!$B$2,B2098&gt;Rules!$B$3,ABS(I2098)&gt;Rules!$B$4)),1,0)</f>
        <v>0</v>
      </c>
      <c r="K2097" s="6" t="str">
        <f aca="false">IF(F2097=1,COUNTIF($F$2:F2097,1),"")</f>
        <v/>
      </c>
    </row>
    <row r="2098" customFormat="false" ht="15" hidden="false" customHeight="false" outlineLevel="0" collapsed="false">
      <c r="A2098" s="6" t="n">
        <v>16565.993</v>
      </c>
      <c r="B2098" s="6" t="n">
        <v>1.73260073260073</v>
      </c>
      <c r="C2098" s="6" t="n">
        <v>82</v>
      </c>
      <c r="D2098" s="6" t="n">
        <v>-1</v>
      </c>
      <c r="E2098" s="6" t="n">
        <v>1.73406593406593</v>
      </c>
      <c r="F2098" s="6" t="n">
        <v>0</v>
      </c>
      <c r="G2098" s="6" t="n">
        <v>0</v>
      </c>
      <c r="H2098" s="6" t="str">
        <f aca="false">IF(AND(A2098&gt;=Stimuli!$B$2,A2098&lt;=Stimuli!$C$2),Stimuli!$A$2,IF(AND(A2098&gt;=Stimuli!$B$3,A2098&lt;=Stimuli!$C$3),Stimuli!$A$3,IF(AND(A2098&gt;=Stimuli!$B$4,A2098&lt;=Stimuli!$C$4),Stimuli!$A$4,"")))</f>
        <v>01 Quiet baseline (60s)</v>
      </c>
      <c r="I2098" s="6" t="n">
        <f aca="false">(B2098-B2097)/((A2098-A2097)/1000)</f>
        <v>0.937728937729048</v>
      </c>
      <c r="J2098" s="6" t="n">
        <f aca="false">IF(OR(B2098&lt;Rules!$B$2,B2098&gt;Rules!$B$3,ABS(I2098)&gt;Rules!$B$4,OR(B2099&lt;Rules!$B$2,B2099&gt;Rules!$B$3,ABS(I2099)&gt;Rules!$B$4)),1,0)</f>
        <v>0</v>
      </c>
      <c r="K2098" s="6" t="str">
        <f aca="false">IF(F2098=1,COUNTIF($F$2:F2098,1),"")</f>
        <v/>
      </c>
    </row>
    <row r="2099" customFormat="false" ht="15" hidden="false" customHeight="false" outlineLevel="0" collapsed="false">
      <c r="A2099" s="6" t="n">
        <v>16573.8055</v>
      </c>
      <c r="B2099" s="6" t="n">
        <v>1.72527472527473</v>
      </c>
      <c r="C2099" s="6" t="n">
        <v>82</v>
      </c>
      <c r="D2099" s="6" t="n">
        <v>-1</v>
      </c>
      <c r="E2099" s="6" t="n">
        <v>1.73406593406593</v>
      </c>
      <c r="F2099" s="6" t="n">
        <v>0</v>
      </c>
      <c r="G2099" s="6" t="n">
        <v>0</v>
      </c>
      <c r="H2099" s="6" t="str">
        <f aca="false">IF(AND(A2099&gt;=Stimuli!$B$2,A2099&lt;=Stimuli!$C$2),Stimuli!$A$2,IF(AND(A2099&gt;=Stimuli!$B$3,A2099&lt;=Stimuli!$C$3),Stimuli!$A$3,IF(AND(A2099&gt;=Stimuli!$B$4,A2099&lt;=Stimuli!$C$4),Stimuli!$A$4,"")))</f>
        <v>01 Quiet baseline (60s)</v>
      </c>
      <c r="I2099" s="6" t="n">
        <f aca="false">(B2099-B2098)/((A2099-A2098)/1000)</f>
        <v>-0.937728937729048</v>
      </c>
      <c r="J2099" s="6" t="n">
        <f aca="false">IF(OR(B2099&lt;Rules!$B$2,B2099&gt;Rules!$B$3,ABS(I2099)&gt;Rules!$B$4,OR(B2100&lt;Rules!$B$2,B2100&gt;Rules!$B$3,ABS(I2100)&gt;Rules!$B$4)),1,0)</f>
        <v>0</v>
      </c>
      <c r="K2099" s="6" t="str">
        <f aca="false">IF(F2099=1,COUNTIF($F$2:F2099,1),"")</f>
        <v/>
      </c>
    </row>
    <row r="2100" customFormat="false" ht="15" hidden="false" customHeight="false" outlineLevel="0" collapsed="false">
      <c r="A2100" s="6" t="n">
        <v>16581.618</v>
      </c>
      <c r="B2100" s="6" t="n">
        <v>1.73113553113553</v>
      </c>
      <c r="C2100" s="6" t="n">
        <v>82</v>
      </c>
      <c r="D2100" s="6" t="n">
        <v>-1</v>
      </c>
      <c r="E2100" s="6" t="n">
        <v>1.73406593406593</v>
      </c>
      <c r="F2100" s="6" t="n">
        <v>0</v>
      </c>
      <c r="G2100" s="6" t="n">
        <v>0</v>
      </c>
      <c r="H2100" s="6" t="str">
        <f aca="false">IF(AND(A2100&gt;=Stimuli!$B$2,A2100&lt;=Stimuli!$C$2),Stimuli!$A$2,IF(AND(A2100&gt;=Stimuli!$B$3,A2100&lt;=Stimuli!$C$3),Stimuli!$A$3,IF(AND(A2100&gt;=Stimuli!$B$4,A2100&lt;=Stimuli!$C$4),Stimuli!$A$4,"")))</f>
        <v>01 Quiet baseline (60s)</v>
      </c>
      <c r="I2100" s="6" t="n">
        <f aca="false">(B2100-B2099)/((A2100-A2099)/1000)</f>
        <v>0.750183150183176</v>
      </c>
      <c r="J2100" s="6" t="n">
        <f aca="false">IF(OR(B2100&lt;Rules!$B$2,B2100&gt;Rules!$B$3,ABS(I2100)&gt;Rules!$B$4,OR(B2101&lt;Rules!$B$2,B2101&gt;Rules!$B$3,ABS(I2101)&gt;Rules!$B$4)),1,0)</f>
        <v>0</v>
      </c>
      <c r="K2100" s="6" t="str">
        <f aca="false">IF(F2100=1,COUNTIF($F$2:F2100,1),"")</f>
        <v/>
      </c>
    </row>
    <row r="2101" customFormat="false" ht="15" hidden="false" customHeight="false" outlineLevel="0" collapsed="false">
      <c r="A2101" s="6" t="n">
        <v>16589.4305</v>
      </c>
      <c r="B2101" s="6" t="n">
        <v>1.72527472527473</v>
      </c>
      <c r="C2101" s="6" t="n">
        <v>82</v>
      </c>
      <c r="D2101" s="6" t="n">
        <v>-1</v>
      </c>
      <c r="E2101" s="6" t="n">
        <v>1.73406593406593</v>
      </c>
      <c r="F2101" s="6" t="n">
        <v>0</v>
      </c>
      <c r="G2101" s="6" t="n">
        <v>0</v>
      </c>
      <c r="H2101" s="6" t="str">
        <f aca="false">IF(AND(A2101&gt;=Stimuli!$B$2,A2101&lt;=Stimuli!$C$2),Stimuli!$A$2,IF(AND(A2101&gt;=Stimuli!$B$3,A2101&lt;=Stimuli!$C$3),Stimuli!$A$3,IF(AND(A2101&gt;=Stimuli!$B$4,A2101&lt;=Stimuli!$C$4),Stimuli!$A$4,"")))</f>
        <v>01 Quiet baseline (60s)</v>
      </c>
      <c r="I2101" s="6" t="n">
        <f aca="false">(B2101-B2100)/((A2101-A2100)/1000)</f>
        <v>-0.750183150183176</v>
      </c>
      <c r="J2101" s="6" t="n">
        <f aca="false">IF(OR(B2101&lt;Rules!$B$2,B2101&gt;Rules!$B$3,ABS(I2101)&gt;Rules!$B$4,OR(B2102&lt;Rules!$B$2,B2102&gt;Rules!$B$3,ABS(I2102)&gt;Rules!$B$4)),1,0)</f>
        <v>0</v>
      </c>
      <c r="K2101" s="6" t="str">
        <f aca="false">IF(F2101=1,COUNTIF($F$2:F2101,1),"")</f>
        <v/>
      </c>
    </row>
    <row r="2102" customFormat="false" ht="15" hidden="false" customHeight="false" outlineLevel="0" collapsed="false">
      <c r="A2102" s="6" t="n">
        <v>16597.243</v>
      </c>
      <c r="B2102" s="6" t="n">
        <v>1.73113553113553</v>
      </c>
      <c r="C2102" s="6" t="n">
        <v>82</v>
      </c>
      <c r="D2102" s="6" t="n">
        <v>-1</v>
      </c>
      <c r="E2102" s="6" t="n">
        <v>1.73406593406593</v>
      </c>
      <c r="F2102" s="6" t="n">
        <v>0</v>
      </c>
      <c r="G2102" s="6" t="n">
        <v>0</v>
      </c>
      <c r="H2102" s="6" t="str">
        <f aca="false">IF(AND(A2102&gt;=Stimuli!$B$2,A2102&lt;=Stimuli!$C$2),Stimuli!$A$2,IF(AND(A2102&gt;=Stimuli!$B$3,A2102&lt;=Stimuli!$C$3),Stimuli!$A$3,IF(AND(A2102&gt;=Stimuli!$B$4,A2102&lt;=Stimuli!$C$4),Stimuli!$A$4,"")))</f>
        <v>01 Quiet baseline (60s)</v>
      </c>
      <c r="I2102" s="6" t="n">
        <f aca="false">(B2102-B2101)/((A2102-A2101)/1000)</f>
        <v>0.750183150183176</v>
      </c>
      <c r="J2102" s="6" t="n">
        <f aca="false">IF(OR(B2102&lt;Rules!$B$2,B2102&gt;Rules!$B$3,ABS(I2102)&gt;Rules!$B$4,OR(B2103&lt;Rules!$B$2,B2103&gt;Rules!$B$3,ABS(I2103)&gt;Rules!$B$4)),1,0)</f>
        <v>0</v>
      </c>
      <c r="K2102" s="6" t="str">
        <f aca="false">IF(F2102=1,COUNTIF($F$2:F2102,1),"")</f>
        <v/>
      </c>
    </row>
    <row r="2103" customFormat="false" ht="15" hidden="false" customHeight="false" outlineLevel="0" collapsed="false">
      <c r="A2103" s="6" t="n">
        <v>16605.0555</v>
      </c>
      <c r="B2103" s="6" t="n">
        <v>1.72527472527473</v>
      </c>
      <c r="C2103" s="6" t="n">
        <v>82</v>
      </c>
      <c r="D2103" s="6" t="n">
        <v>-1</v>
      </c>
      <c r="E2103" s="6" t="n">
        <v>1.73406593406593</v>
      </c>
      <c r="F2103" s="6" t="n">
        <v>0</v>
      </c>
      <c r="G2103" s="6" t="n">
        <v>0</v>
      </c>
      <c r="H2103" s="6" t="str">
        <f aca="false">IF(AND(A2103&gt;=Stimuli!$B$2,A2103&lt;=Stimuli!$C$2),Stimuli!$A$2,IF(AND(A2103&gt;=Stimuli!$B$3,A2103&lt;=Stimuli!$C$3),Stimuli!$A$3,IF(AND(A2103&gt;=Stimuli!$B$4,A2103&lt;=Stimuli!$C$4),Stimuli!$A$4,"")))</f>
        <v>01 Quiet baseline (60s)</v>
      </c>
      <c r="I2103" s="6" t="n">
        <f aca="false">(B2103-B2102)/((A2103-A2102)/1000)</f>
        <v>-0.750183150183176</v>
      </c>
      <c r="J2103" s="6" t="n">
        <f aca="false">IF(OR(B2103&lt;Rules!$B$2,B2103&gt;Rules!$B$3,ABS(I2103)&gt;Rules!$B$4,OR(B2104&lt;Rules!$B$2,B2104&gt;Rules!$B$3,ABS(I2104)&gt;Rules!$B$4)),1,0)</f>
        <v>0</v>
      </c>
      <c r="K2103" s="6" t="str">
        <f aca="false">IF(F2103=1,COUNTIF($F$2:F2103,1),"")</f>
        <v/>
      </c>
    </row>
    <row r="2104" customFormat="false" ht="15" hidden="false" customHeight="false" outlineLevel="0" collapsed="false">
      <c r="A2104" s="6" t="n">
        <v>16612.868</v>
      </c>
      <c r="B2104" s="6" t="n">
        <v>1.72967032967033</v>
      </c>
      <c r="C2104" s="6" t="n">
        <v>82</v>
      </c>
      <c r="D2104" s="6" t="n">
        <v>726.5625</v>
      </c>
      <c r="E2104" s="6" t="n">
        <v>1.73406593406593</v>
      </c>
      <c r="F2104" s="6" t="n">
        <v>0</v>
      </c>
      <c r="G2104" s="6" t="n">
        <v>0</v>
      </c>
      <c r="H2104" s="6" t="str">
        <f aca="false">IF(AND(A2104&gt;=Stimuli!$B$2,A2104&lt;=Stimuli!$C$2),Stimuli!$A$2,IF(AND(A2104&gt;=Stimuli!$B$3,A2104&lt;=Stimuli!$C$3),Stimuli!$A$3,IF(AND(A2104&gt;=Stimuli!$B$4,A2104&lt;=Stimuli!$C$4),Stimuli!$A$4,"")))</f>
        <v>01 Quiet baseline (60s)</v>
      </c>
      <c r="I2104" s="6" t="n">
        <f aca="false">(B2104-B2103)/((A2104-A2103)/1000)</f>
        <v>0.562637362637332</v>
      </c>
      <c r="J2104" s="6" t="n">
        <f aca="false">IF(OR(B2104&lt;Rules!$B$2,B2104&gt;Rules!$B$3,ABS(I2104)&gt;Rules!$B$4,OR(B2105&lt;Rules!$B$2,B2105&gt;Rules!$B$3,ABS(I2105)&gt;Rules!$B$4)),1,0)</f>
        <v>0</v>
      </c>
      <c r="K2104" s="6" t="str">
        <f aca="false">IF(F2104=1,COUNTIF($F$2:F2104,1),"")</f>
        <v/>
      </c>
    </row>
    <row r="2105" customFormat="false" ht="15" hidden="false" customHeight="false" outlineLevel="0" collapsed="false">
      <c r="A2105" s="6" t="n">
        <v>16620.6805</v>
      </c>
      <c r="B2105" s="6" t="n">
        <v>1.72527472527473</v>
      </c>
      <c r="C2105" s="6" t="n">
        <v>82</v>
      </c>
      <c r="D2105" s="6" t="n">
        <v>-1</v>
      </c>
      <c r="E2105" s="6" t="n">
        <v>1.73406593406593</v>
      </c>
      <c r="F2105" s="6" t="n">
        <v>0</v>
      </c>
      <c r="G2105" s="6" t="n">
        <v>0</v>
      </c>
      <c r="H2105" s="6" t="str">
        <f aca="false">IF(AND(A2105&gt;=Stimuli!$B$2,A2105&lt;=Stimuli!$C$2),Stimuli!$A$2,IF(AND(A2105&gt;=Stimuli!$B$3,A2105&lt;=Stimuli!$C$3),Stimuli!$A$3,IF(AND(A2105&gt;=Stimuli!$B$4,A2105&lt;=Stimuli!$C$4),Stimuli!$A$4,"")))</f>
        <v>01 Quiet baseline (60s)</v>
      </c>
      <c r="I2105" s="6" t="n">
        <f aca="false">(B2105-B2104)/((A2105-A2104)/1000)</f>
        <v>-0.562637362637332</v>
      </c>
      <c r="J2105" s="6" t="n">
        <f aca="false">IF(OR(B2105&lt;Rules!$B$2,B2105&gt;Rules!$B$3,ABS(I2105)&gt;Rules!$B$4,OR(B2106&lt;Rules!$B$2,B2106&gt;Rules!$B$3,ABS(I2106)&gt;Rules!$B$4)),1,0)</f>
        <v>0</v>
      </c>
      <c r="K2105" s="6" t="str">
        <f aca="false">IF(F2105=1,COUNTIF($F$2:F2105,1),"")</f>
        <v/>
      </c>
    </row>
    <row r="2106" customFormat="false" ht="15" hidden="false" customHeight="false" outlineLevel="0" collapsed="false">
      <c r="A2106" s="6" t="n">
        <v>16628.493</v>
      </c>
      <c r="B2106" s="6" t="n">
        <v>1.72820512820513</v>
      </c>
      <c r="C2106" s="6" t="n">
        <v>82</v>
      </c>
      <c r="D2106" s="6" t="n">
        <v>-1</v>
      </c>
      <c r="E2106" s="6" t="n">
        <v>1.73406593406593</v>
      </c>
      <c r="F2106" s="6" t="n">
        <v>0</v>
      </c>
      <c r="G2106" s="6" t="n">
        <v>0</v>
      </c>
      <c r="H2106" s="6" t="str">
        <f aca="false">IF(AND(A2106&gt;=Stimuli!$B$2,A2106&lt;=Stimuli!$C$2),Stimuli!$A$2,IF(AND(A2106&gt;=Stimuli!$B$3,A2106&lt;=Stimuli!$C$3),Stimuli!$A$3,IF(AND(A2106&gt;=Stimuli!$B$4,A2106&lt;=Stimuli!$C$4),Stimuli!$A$4,"")))</f>
        <v>01 Quiet baseline (60s)</v>
      </c>
      <c r="I2106" s="6" t="n">
        <f aca="false">(B2106-B2105)/((A2106-A2105)/1000)</f>
        <v>0.375091575091602</v>
      </c>
      <c r="J2106" s="6" t="n">
        <f aca="false">IF(OR(B2106&lt;Rules!$B$2,B2106&gt;Rules!$B$3,ABS(I2106)&gt;Rules!$B$4,OR(B2107&lt;Rules!$B$2,B2107&gt;Rules!$B$3,ABS(I2107)&gt;Rules!$B$4)),1,0)</f>
        <v>0</v>
      </c>
      <c r="K2106" s="6" t="str">
        <f aca="false">IF(F2106=1,COUNTIF($F$2:F2106,1),"")</f>
        <v/>
      </c>
    </row>
    <row r="2107" customFormat="false" ht="15" hidden="false" customHeight="false" outlineLevel="0" collapsed="false">
      <c r="A2107" s="6" t="n">
        <v>16636.3055</v>
      </c>
      <c r="B2107" s="6" t="n">
        <v>1.72673992673993</v>
      </c>
      <c r="C2107" s="6" t="n">
        <v>82</v>
      </c>
      <c r="D2107" s="6" t="n">
        <v>-1</v>
      </c>
      <c r="E2107" s="6" t="n">
        <v>1.73406593406593</v>
      </c>
      <c r="F2107" s="6" t="n">
        <v>0</v>
      </c>
      <c r="G2107" s="6" t="n">
        <v>0</v>
      </c>
      <c r="H2107" s="6" t="str">
        <f aca="false">IF(AND(A2107&gt;=Stimuli!$B$2,A2107&lt;=Stimuli!$C$2),Stimuli!$A$2,IF(AND(A2107&gt;=Stimuli!$B$3,A2107&lt;=Stimuli!$C$3),Stimuli!$A$3,IF(AND(A2107&gt;=Stimuli!$B$4,A2107&lt;=Stimuli!$C$4),Stimuli!$A$4,"")))</f>
        <v>01 Quiet baseline (60s)</v>
      </c>
      <c r="I2107" s="6" t="n">
        <f aca="false">(B2107-B2106)/((A2107-A2106)/1000)</f>
        <v>-0.187545787545872</v>
      </c>
      <c r="J2107" s="6" t="n">
        <f aca="false">IF(OR(B2107&lt;Rules!$B$2,B2107&gt;Rules!$B$3,ABS(I2107)&gt;Rules!$B$4,OR(B2108&lt;Rules!$B$2,B2108&gt;Rules!$B$3,ABS(I2108)&gt;Rules!$B$4)),1,0)</f>
        <v>0</v>
      </c>
      <c r="K2107" s="6" t="str">
        <f aca="false">IF(F2107=1,COUNTIF($F$2:F2107,1),"")</f>
        <v/>
      </c>
    </row>
    <row r="2108" customFormat="false" ht="15" hidden="false" customHeight="false" outlineLevel="0" collapsed="false">
      <c r="A2108" s="6" t="n">
        <v>16644.118</v>
      </c>
      <c r="B2108" s="6" t="n">
        <v>1.72820512820513</v>
      </c>
      <c r="C2108" s="6" t="n">
        <v>82</v>
      </c>
      <c r="D2108" s="6" t="n">
        <v>-1</v>
      </c>
      <c r="E2108" s="6" t="n">
        <v>1.73406593406593</v>
      </c>
      <c r="F2108" s="6" t="n">
        <v>0</v>
      </c>
      <c r="G2108" s="6" t="n">
        <v>0</v>
      </c>
      <c r="H2108" s="6" t="str">
        <f aca="false">IF(AND(A2108&gt;=Stimuli!$B$2,A2108&lt;=Stimuli!$C$2),Stimuli!$A$2,IF(AND(A2108&gt;=Stimuli!$B$3,A2108&lt;=Stimuli!$C$3),Stimuli!$A$3,IF(AND(A2108&gt;=Stimuli!$B$4,A2108&lt;=Stimuli!$C$4),Stimuli!$A$4,"")))</f>
        <v>01 Quiet baseline (60s)</v>
      </c>
      <c r="I2108" s="6" t="n">
        <f aca="false">(B2108-B2107)/((A2108-A2107)/1000)</f>
        <v>0.187545787545872</v>
      </c>
      <c r="J2108" s="6" t="n">
        <f aca="false">IF(OR(B2108&lt;Rules!$B$2,B2108&gt;Rules!$B$3,ABS(I2108)&gt;Rules!$B$4,OR(B2109&lt;Rules!$B$2,B2109&gt;Rules!$B$3,ABS(I2109)&gt;Rules!$B$4)),1,0)</f>
        <v>0</v>
      </c>
      <c r="K2108" s="6" t="str">
        <f aca="false">IF(F2108=1,COUNTIF($F$2:F2108,1),"")</f>
        <v/>
      </c>
    </row>
    <row r="2109" customFormat="false" ht="15" hidden="false" customHeight="false" outlineLevel="0" collapsed="false">
      <c r="A2109" s="6" t="n">
        <v>16651.9305</v>
      </c>
      <c r="B2109" s="6" t="n">
        <v>1.72967032967033</v>
      </c>
      <c r="C2109" s="6" t="n">
        <v>82</v>
      </c>
      <c r="D2109" s="6" t="n">
        <v>-1</v>
      </c>
      <c r="E2109" s="6" t="n">
        <v>1.73406593406593</v>
      </c>
      <c r="F2109" s="6" t="n">
        <v>0</v>
      </c>
      <c r="G2109" s="6" t="n">
        <v>0</v>
      </c>
      <c r="H2109" s="6" t="str">
        <f aca="false">IF(AND(A2109&gt;=Stimuli!$B$2,A2109&lt;=Stimuli!$C$2),Stimuli!$A$2,IF(AND(A2109&gt;=Stimuli!$B$3,A2109&lt;=Stimuli!$C$3),Stimuli!$A$3,IF(AND(A2109&gt;=Stimuli!$B$4,A2109&lt;=Stimuli!$C$4),Stimuli!$A$4,"")))</f>
        <v>01 Quiet baseline (60s)</v>
      </c>
      <c r="I2109" s="6" t="n">
        <f aca="false">(B2109-B2108)/((A2109-A2108)/1000)</f>
        <v>0.18754578754573</v>
      </c>
      <c r="J2109" s="6" t="n">
        <f aca="false">IF(OR(B2109&lt;Rules!$B$2,B2109&gt;Rules!$B$3,ABS(I2109)&gt;Rules!$B$4,OR(B2110&lt;Rules!$B$2,B2110&gt;Rules!$B$3,ABS(I2110)&gt;Rules!$B$4)),1,0)</f>
        <v>0</v>
      </c>
      <c r="K2109" s="6" t="str">
        <f aca="false">IF(F2109=1,COUNTIF($F$2:F2109,1),"")</f>
        <v/>
      </c>
    </row>
    <row r="2110" customFormat="false" ht="15" hidden="false" customHeight="false" outlineLevel="0" collapsed="false">
      <c r="A2110" s="6" t="n">
        <v>16659.743</v>
      </c>
      <c r="B2110" s="6" t="n">
        <v>1.72673992673993</v>
      </c>
      <c r="C2110" s="6" t="n">
        <v>82</v>
      </c>
      <c r="D2110" s="6" t="n">
        <v>-1</v>
      </c>
      <c r="E2110" s="6" t="n">
        <v>1.73406593406593</v>
      </c>
      <c r="F2110" s="6" t="n">
        <v>0</v>
      </c>
      <c r="G2110" s="6" t="n">
        <v>0</v>
      </c>
      <c r="H2110" s="6" t="str">
        <f aca="false">IF(AND(A2110&gt;=Stimuli!$B$2,A2110&lt;=Stimuli!$C$2),Stimuli!$A$2,IF(AND(A2110&gt;=Stimuli!$B$3,A2110&lt;=Stimuli!$C$3),Stimuli!$A$3,IF(AND(A2110&gt;=Stimuli!$B$4,A2110&lt;=Stimuli!$C$4),Stimuli!$A$4,"")))</f>
        <v>01 Quiet baseline (60s)</v>
      </c>
      <c r="I2110" s="6" t="n">
        <f aca="false">(B2110-B2109)/((A2110-A2109)/1000)</f>
        <v>-0.375091575091602</v>
      </c>
      <c r="J2110" s="6" t="n">
        <f aca="false">IF(OR(B2110&lt;Rules!$B$2,B2110&gt;Rules!$B$3,ABS(I2110)&gt;Rules!$B$4,OR(B2111&lt;Rules!$B$2,B2111&gt;Rules!$B$3,ABS(I2111)&gt;Rules!$B$4)),1,0)</f>
        <v>0</v>
      </c>
      <c r="K2110" s="6" t="str">
        <f aca="false">IF(F2110=1,COUNTIF($F$2:F2110,1),"")</f>
        <v/>
      </c>
    </row>
    <row r="2111" customFormat="false" ht="15" hidden="false" customHeight="false" outlineLevel="0" collapsed="false">
      <c r="A2111" s="6" t="n">
        <v>16667.5555</v>
      </c>
      <c r="B2111" s="6" t="n">
        <v>1.73113553113553</v>
      </c>
      <c r="C2111" s="6" t="n">
        <v>82</v>
      </c>
      <c r="D2111" s="6" t="n">
        <v>-1</v>
      </c>
      <c r="E2111" s="6" t="n">
        <v>1.73406593406593</v>
      </c>
      <c r="F2111" s="6" t="n">
        <v>0</v>
      </c>
      <c r="G2111" s="6" t="n">
        <v>0</v>
      </c>
      <c r="H2111" s="6" t="str">
        <f aca="false">IF(AND(A2111&gt;=Stimuli!$B$2,A2111&lt;=Stimuli!$C$2),Stimuli!$A$2,IF(AND(A2111&gt;=Stimuli!$B$3,A2111&lt;=Stimuli!$C$3),Stimuli!$A$3,IF(AND(A2111&gt;=Stimuli!$B$4,A2111&lt;=Stimuli!$C$4),Stimuli!$A$4,"")))</f>
        <v>01 Quiet baseline (60s)</v>
      </c>
      <c r="I2111" s="6" t="n">
        <f aca="false">(B2111-B2110)/((A2111-A2110)/1000)</f>
        <v>0.562637362637446</v>
      </c>
      <c r="J2111" s="6" t="n">
        <f aca="false">IF(OR(B2111&lt;Rules!$B$2,B2111&gt;Rules!$B$3,ABS(I2111)&gt;Rules!$B$4,OR(B2112&lt;Rules!$B$2,B2112&gt;Rules!$B$3,ABS(I2112)&gt;Rules!$B$4)),1,0)</f>
        <v>0</v>
      </c>
      <c r="K2111" s="6" t="str">
        <f aca="false">IF(F2111=1,COUNTIF($F$2:F2111,1),"")</f>
        <v/>
      </c>
    </row>
    <row r="2112" customFormat="false" ht="15" hidden="false" customHeight="false" outlineLevel="0" collapsed="false">
      <c r="A2112" s="6" t="n">
        <v>16675.368</v>
      </c>
      <c r="B2112" s="6" t="n">
        <v>1.72527472527473</v>
      </c>
      <c r="C2112" s="6" t="n">
        <v>82</v>
      </c>
      <c r="D2112" s="6" t="n">
        <v>-1</v>
      </c>
      <c r="E2112" s="6" t="n">
        <v>1.73406593406593</v>
      </c>
      <c r="F2112" s="6" t="n">
        <v>0</v>
      </c>
      <c r="G2112" s="6" t="n">
        <v>0</v>
      </c>
      <c r="H2112" s="6" t="str">
        <f aca="false">IF(AND(A2112&gt;=Stimuli!$B$2,A2112&lt;=Stimuli!$C$2),Stimuli!$A$2,IF(AND(A2112&gt;=Stimuli!$B$3,A2112&lt;=Stimuli!$C$3),Stimuli!$A$3,IF(AND(A2112&gt;=Stimuli!$B$4,A2112&lt;=Stimuli!$C$4),Stimuli!$A$4,"")))</f>
        <v>01 Quiet baseline (60s)</v>
      </c>
      <c r="I2112" s="6" t="n">
        <f aca="false">(B2112-B2111)/((A2112-A2111)/1000)</f>
        <v>-0.750183150183176</v>
      </c>
      <c r="J2112" s="6" t="n">
        <f aca="false">IF(OR(B2112&lt;Rules!$B$2,B2112&gt;Rules!$B$3,ABS(I2112)&gt;Rules!$B$4,OR(B2113&lt;Rules!$B$2,B2113&gt;Rules!$B$3,ABS(I2113)&gt;Rules!$B$4)),1,0)</f>
        <v>0</v>
      </c>
      <c r="K2112" s="6" t="str">
        <f aca="false">IF(F2112=1,COUNTIF($F$2:F2112,1),"")</f>
        <v/>
      </c>
    </row>
    <row r="2113" customFormat="false" ht="15" hidden="false" customHeight="false" outlineLevel="0" collapsed="false">
      <c r="A2113" s="6" t="n">
        <v>16683.1805</v>
      </c>
      <c r="B2113" s="6" t="n">
        <v>1.73113553113553</v>
      </c>
      <c r="C2113" s="6" t="n">
        <v>82</v>
      </c>
      <c r="D2113" s="6" t="n">
        <v>-1</v>
      </c>
      <c r="E2113" s="6" t="n">
        <v>1.73406593406593</v>
      </c>
      <c r="F2113" s="6" t="n">
        <v>0</v>
      </c>
      <c r="G2113" s="6" t="n">
        <v>0</v>
      </c>
      <c r="H2113" s="6" t="str">
        <f aca="false">IF(AND(A2113&gt;=Stimuli!$B$2,A2113&lt;=Stimuli!$C$2),Stimuli!$A$2,IF(AND(A2113&gt;=Stimuli!$B$3,A2113&lt;=Stimuli!$C$3),Stimuli!$A$3,IF(AND(A2113&gt;=Stimuli!$B$4,A2113&lt;=Stimuli!$C$4),Stimuli!$A$4,"")))</f>
        <v>01 Quiet baseline (60s)</v>
      </c>
      <c r="I2113" s="6" t="n">
        <f aca="false">(B2113-B2112)/((A2113-A2112)/1000)</f>
        <v>0.750183150183176</v>
      </c>
      <c r="J2113" s="6" t="n">
        <f aca="false">IF(OR(B2113&lt;Rules!$B$2,B2113&gt;Rules!$B$3,ABS(I2113)&gt;Rules!$B$4,OR(B2114&lt;Rules!$B$2,B2114&gt;Rules!$B$3,ABS(I2114)&gt;Rules!$B$4)),1,0)</f>
        <v>0</v>
      </c>
      <c r="K2113" s="6" t="str">
        <f aca="false">IF(F2113=1,COUNTIF($F$2:F2113,1),"")</f>
        <v/>
      </c>
    </row>
    <row r="2114" customFormat="false" ht="15" hidden="false" customHeight="false" outlineLevel="0" collapsed="false">
      <c r="A2114" s="6" t="n">
        <v>16690.993</v>
      </c>
      <c r="B2114" s="6" t="n">
        <v>1.72527472527473</v>
      </c>
      <c r="C2114" s="6" t="n">
        <v>82</v>
      </c>
      <c r="D2114" s="6" t="n">
        <v>-1</v>
      </c>
      <c r="E2114" s="6" t="n">
        <v>1.73406593406593</v>
      </c>
      <c r="F2114" s="6" t="n">
        <v>0</v>
      </c>
      <c r="G2114" s="6" t="n">
        <v>0</v>
      </c>
      <c r="H2114" s="6" t="str">
        <f aca="false">IF(AND(A2114&gt;=Stimuli!$B$2,A2114&lt;=Stimuli!$C$2),Stimuli!$A$2,IF(AND(A2114&gt;=Stimuli!$B$3,A2114&lt;=Stimuli!$C$3),Stimuli!$A$3,IF(AND(A2114&gt;=Stimuli!$B$4,A2114&lt;=Stimuli!$C$4),Stimuli!$A$4,"")))</f>
        <v>01 Quiet baseline (60s)</v>
      </c>
      <c r="I2114" s="6" t="n">
        <f aca="false">(B2114-B2113)/((A2114-A2113)/1000)</f>
        <v>-0.750183150183176</v>
      </c>
      <c r="J2114" s="6" t="n">
        <f aca="false">IF(OR(B2114&lt;Rules!$B$2,B2114&gt;Rules!$B$3,ABS(I2114)&gt;Rules!$B$4,OR(B2115&lt;Rules!$B$2,B2115&gt;Rules!$B$3,ABS(I2115)&gt;Rules!$B$4)),1,0)</f>
        <v>0</v>
      </c>
      <c r="K2114" s="6" t="str">
        <f aca="false">IF(F2114=1,COUNTIF($F$2:F2114,1),"")</f>
        <v/>
      </c>
    </row>
    <row r="2115" customFormat="false" ht="15" hidden="false" customHeight="false" outlineLevel="0" collapsed="false">
      <c r="A2115" s="6" t="n">
        <v>16698.8055</v>
      </c>
      <c r="B2115" s="6" t="n">
        <v>1.73113553113553</v>
      </c>
      <c r="C2115" s="6" t="n">
        <v>82</v>
      </c>
      <c r="D2115" s="6" t="n">
        <v>-1</v>
      </c>
      <c r="E2115" s="6" t="n">
        <v>1.73406593406593</v>
      </c>
      <c r="F2115" s="6" t="n">
        <v>0</v>
      </c>
      <c r="G2115" s="6" t="n">
        <v>0</v>
      </c>
      <c r="H2115" s="6" t="str">
        <f aca="false">IF(AND(A2115&gt;=Stimuli!$B$2,A2115&lt;=Stimuli!$C$2),Stimuli!$A$2,IF(AND(A2115&gt;=Stimuli!$B$3,A2115&lt;=Stimuli!$C$3),Stimuli!$A$3,IF(AND(A2115&gt;=Stimuli!$B$4,A2115&lt;=Stimuli!$C$4),Stimuli!$A$4,"")))</f>
        <v>01 Quiet baseline (60s)</v>
      </c>
      <c r="I2115" s="6" t="n">
        <f aca="false">(B2115-B2114)/((A2115-A2114)/1000)</f>
        <v>0.750183150183176</v>
      </c>
      <c r="J2115" s="6" t="n">
        <f aca="false">IF(OR(B2115&lt;Rules!$B$2,B2115&gt;Rules!$B$3,ABS(I2115)&gt;Rules!$B$4,OR(B2116&lt;Rules!$B$2,B2116&gt;Rules!$B$3,ABS(I2116)&gt;Rules!$B$4)),1,0)</f>
        <v>0</v>
      </c>
      <c r="K2115" s="6" t="str">
        <f aca="false">IF(F2115=1,COUNTIF($F$2:F2115,1),"")</f>
        <v/>
      </c>
    </row>
    <row r="2116" customFormat="false" ht="15" hidden="false" customHeight="false" outlineLevel="0" collapsed="false">
      <c r="A2116" s="6" t="n">
        <v>16706.618</v>
      </c>
      <c r="B2116" s="6" t="n">
        <v>1.72527472527473</v>
      </c>
      <c r="C2116" s="6" t="n">
        <v>82</v>
      </c>
      <c r="D2116" s="6" t="n">
        <v>-1</v>
      </c>
      <c r="E2116" s="6" t="n">
        <v>1.73406593406593</v>
      </c>
      <c r="F2116" s="6" t="n">
        <v>0</v>
      </c>
      <c r="G2116" s="6" t="n">
        <v>0</v>
      </c>
      <c r="H2116" s="6" t="str">
        <f aca="false">IF(AND(A2116&gt;=Stimuli!$B$2,A2116&lt;=Stimuli!$C$2),Stimuli!$A$2,IF(AND(A2116&gt;=Stimuli!$B$3,A2116&lt;=Stimuli!$C$3),Stimuli!$A$3,IF(AND(A2116&gt;=Stimuli!$B$4,A2116&lt;=Stimuli!$C$4),Stimuli!$A$4,"")))</f>
        <v>01 Quiet baseline (60s)</v>
      </c>
      <c r="I2116" s="6" t="n">
        <f aca="false">(B2116-B2115)/((A2116-A2115)/1000)</f>
        <v>-0.750183150183176</v>
      </c>
      <c r="J2116" s="6" t="n">
        <f aca="false">IF(OR(B2116&lt;Rules!$B$2,B2116&gt;Rules!$B$3,ABS(I2116)&gt;Rules!$B$4,OR(B2117&lt;Rules!$B$2,B2117&gt;Rules!$B$3,ABS(I2117)&gt;Rules!$B$4)),1,0)</f>
        <v>0</v>
      </c>
      <c r="K2116" s="6" t="str">
        <f aca="false">IF(F2116=1,COUNTIF($F$2:F2116,1),"")</f>
        <v/>
      </c>
    </row>
    <row r="2117" customFormat="false" ht="15" hidden="false" customHeight="false" outlineLevel="0" collapsed="false">
      <c r="A2117" s="6" t="n">
        <v>16714.4305</v>
      </c>
      <c r="B2117" s="6" t="n">
        <v>1.73260073260073</v>
      </c>
      <c r="C2117" s="6" t="n">
        <v>82</v>
      </c>
      <c r="D2117" s="6" t="n">
        <v>-1</v>
      </c>
      <c r="E2117" s="6" t="n">
        <v>1.73406593406593</v>
      </c>
      <c r="F2117" s="6" t="n">
        <v>0</v>
      </c>
      <c r="G2117" s="6" t="n">
        <v>0</v>
      </c>
      <c r="H2117" s="6" t="str">
        <f aca="false">IF(AND(A2117&gt;=Stimuli!$B$2,A2117&lt;=Stimuli!$C$2),Stimuli!$A$2,IF(AND(A2117&gt;=Stimuli!$B$3,A2117&lt;=Stimuli!$C$3),Stimuli!$A$3,IF(AND(A2117&gt;=Stimuli!$B$4,A2117&lt;=Stimuli!$C$4),Stimuli!$A$4,"")))</f>
        <v>01 Quiet baseline (60s)</v>
      </c>
      <c r="I2117" s="6" t="n">
        <f aca="false">(B2117-B2116)/((A2117-A2116)/1000)</f>
        <v>0.937728937729048</v>
      </c>
      <c r="J2117" s="6" t="n">
        <f aca="false">IF(OR(B2117&lt;Rules!$B$2,B2117&gt;Rules!$B$3,ABS(I2117)&gt;Rules!$B$4,OR(B2118&lt;Rules!$B$2,B2118&gt;Rules!$B$3,ABS(I2118)&gt;Rules!$B$4)),1,0)</f>
        <v>0</v>
      </c>
      <c r="K2117" s="6" t="str">
        <f aca="false">IF(F2117=1,COUNTIF($F$2:F2117,1),"")</f>
        <v/>
      </c>
    </row>
    <row r="2118" customFormat="false" ht="15" hidden="false" customHeight="false" outlineLevel="0" collapsed="false">
      <c r="A2118" s="6" t="n">
        <v>16722.243</v>
      </c>
      <c r="B2118" s="6" t="n">
        <v>1.72527472527473</v>
      </c>
      <c r="C2118" s="6" t="n">
        <v>82</v>
      </c>
      <c r="D2118" s="6" t="n">
        <v>-1</v>
      </c>
      <c r="E2118" s="6" t="n">
        <v>1.73406593406593</v>
      </c>
      <c r="F2118" s="6" t="n">
        <v>0</v>
      </c>
      <c r="G2118" s="6" t="n">
        <v>0</v>
      </c>
      <c r="H2118" s="6" t="str">
        <f aca="false">IF(AND(A2118&gt;=Stimuli!$B$2,A2118&lt;=Stimuli!$C$2),Stimuli!$A$2,IF(AND(A2118&gt;=Stimuli!$B$3,A2118&lt;=Stimuli!$C$3),Stimuli!$A$3,IF(AND(A2118&gt;=Stimuli!$B$4,A2118&lt;=Stimuli!$C$4),Stimuli!$A$4,"")))</f>
        <v>01 Quiet baseline (60s)</v>
      </c>
      <c r="I2118" s="6" t="n">
        <f aca="false">(B2118-B2117)/((A2118-A2117)/1000)</f>
        <v>-0.937728937729048</v>
      </c>
      <c r="J2118" s="6" t="n">
        <f aca="false">IF(OR(B2118&lt;Rules!$B$2,B2118&gt;Rules!$B$3,ABS(I2118)&gt;Rules!$B$4,OR(B2119&lt;Rules!$B$2,B2119&gt;Rules!$B$3,ABS(I2119)&gt;Rules!$B$4)),1,0)</f>
        <v>0</v>
      </c>
      <c r="K2118" s="6" t="str">
        <f aca="false">IF(F2118=1,COUNTIF($F$2:F2118,1),"")</f>
        <v/>
      </c>
    </row>
    <row r="2119" customFormat="false" ht="15" hidden="false" customHeight="false" outlineLevel="0" collapsed="false">
      <c r="A2119" s="6" t="n">
        <v>16730.0555</v>
      </c>
      <c r="B2119" s="6" t="n">
        <v>1.73113553113553</v>
      </c>
      <c r="C2119" s="6" t="n">
        <v>82</v>
      </c>
      <c r="D2119" s="6" t="n">
        <v>-1</v>
      </c>
      <c r="E2119" s="6" t="n">
        <v>1.73406593406593</v>
      </c>
      <c r="F2119" s="6" t="n">
        <v>0</v>
      </c>
      <c r="G2119" s="6" t="n">
        <v>0</v>
      </c>
      <c r="H2119" s="6" t="str">
        <f aca="false">IF(AND(A2119&gt;=Stimuli!$B$2,A2119&lt;=Stimuli!$C$2),Stimuli!$A$2,IF(AND(A2119&gt;=Stimuli!$B$3,A2119&lt;=Stimuli!$C$3),Stimuli!$A$3,IF(AND(A2119&gt;=Stimuli!$B$4,A2119&lt;=Stimuli!$C$4),Stimuli!$A$4,"")))</f>
        <v>01 Quiet baseline (60s)</v>
      </c>
      <c r="I2119" s="6" t="n">
        <f aca="false">(B2119-B2118)/((A2119-A2118)/1000)</f>
        <v>0.750183150183176</v>
      </c>
      <c r="J2119" s="6" t="n">
        <f aca="false">IF(OR(B2119&lt;Rules!$B$2,B2119&gt;Rules!$B$3,ABS(I2119)&gt;Rules!$B$4,OR(B2120&lt;Rules!$B$2,B2120&gt;Rules!$B$3,ABS(I2120)&gt;Rules!$B$4)),1,0)</f>
        <v>0</v>
      </c>
      <c r="K2119" s="6" t="str">
        <f aca="false">IF(F2119=1,COUNTIF($F$2:F2119,1),"")</f>
        <v/>
      </c>
    </row>
    <row r="2120" customFormat="false" ht="15" hidden="false" customHeight="false" outlineLevel="0" collapsed="false">
      <c r="A2120" s="6" t="n">
        <v>16737.868</v>
      </c>
      <c r="B2120" s="6" t="n">
        <v>1.72527472527473</v>
      </c>
      <c r="C2120" s="6" t="n">
        <v>82</v>
      </c>
      <c r="D2120" s="6" t="n">
        <v>-1</v>
      </c>
      <c r="E2120" s="6" t="n">
        <v>1.73406593406593</v>
      </c>
      <c r="F2120" s="6" t="n">
        <v>0</v>
      </c>
      <c r="G2120" s="6" t="n">
        <v>0</v>
      </c>
      <c r="H2120" s="6" t="str">
        <f aca="false">IF(AND(A2120&gt;=Stimuli!$B$2,A2120&lt;=Stimuli!$C$2),Stimuli!$A$2,IF(AND(A2120&gt;=Stimuli!$B$3,A2120&lt;=Stimuli!$C$3),Stimuli!$A$3,IF(AND(A2120&gt;=Stimuli!$B$4,A2120&lt;=Stimuli!$C$4),Stimuli!$A$4,"")))</f>
        <v>01 Quiet baseline (60s)</v>
      </c>
      <c r="I2120" s="6" t="n">
        <f aca="false">(B2120-B2119)/((A2120-A2119)/1000)</f>
        <v>-0.750183150183176</v>
      </c>
      <c r="J2120" s="6" t="n">
        <f aca="false">IF(OR(B2120&lt;Rules!$B$2,B2120&gt;Rules!$B$3,ABS(I2120)&gt;Rules!$B$4,OR(B2121&lt;Rules!$B$2,B2121&gt;Rules!$B$3,ABS(I2121)&gt;Rules!$B$4)),1,0)</f>
        <v>0</v>
      </c>
      <c r="K2120" s="6" t="str">
        <f aca="false">IF(F2120=1,COUNTIF($F$2:F2120,1),"")</f>
        <v/>
      </c>
    </row>
    <row r="2121" customFormat="false" ht="15" hidden="false" customHeight="false" outlineLevel="0" collapsed="false">
      <c r="A2121" s="6" t="n">
        <v>16745.6805</v>
      </c>
      <c r="B2121" s="6" t="n">
        <v>1.72967032967033</v>
      </c>
      <c r="C2121" s="6" t="n">
        <v>82</v>
      </c>
      <c r="D2121" s="6" t="n">
        <v>-1</v>
      </c>
      <c r="E2121" s="6" t="n">
        <v>1.73406593406593</v>
      </c>
      <c r="F2121" s="6" t="n">
        <v>0</v>
      </c>
      <c r="G2121" s="6" t="n">
        <v>0</v>
      </c>
      <c r="H2121" s="6" t="str">
        <f aca="false">IF(AND(A2121&gt;=Stimuli!$B$2,A2121&lt;=Stimuli!$C$2),Stimuli!$A$2,IF(AND(A2121&gt;=Stimuli!$B$3,A2121&lt;=Stimuli!$C$3),Stimuli!$A$3,IF(AND(A2121&gt;=Stimuli!$B$4,A2121&lt;=Stimuli!$C$4),Stimuli!$A$4,"")))</f>
        <v>01 Quiet baseline (60s)</v>
      </c>
      <c r="I2121" s="6" t="n">
        <f aca="false">(B2121-B2120)/((A2121-A2120)/1000)</f>
        <v>0.562637362637332</v>
      </c>
      <c r="J2121" s="6" t="n">
        <f aca="false">IF(OR(B2121&lt;Rules!$B$2,B2121&gt;Rules!$B$3,ABS(I2121)&gt;Rules!$B$4,OR(B2122&lt;Rules!$B$2,B2122&gt;Rules!$B$3,ABS(I2122)&gt;Rules!$B$4)),1,0)</f>
        <v>0</v>
      </c>
      <c r="K2121" s="6" t="str">
        <f aca="false">IF(F2121=1,COUNTIF($F$2:F2121,1),"")</f>
        <v/>
      </c>
    </row>
    <row r="2122" customFormat="false" ht="15" hidden="false" customHeight="false" outlineLevel="0" collapsed="false">
      <c r="A2122" s="6" t="n">
        <v>16753.493</v>
      </c>
      <c r="B2122" s="6" t="n">
        <v>1.72673992673993</v>
      </c>
      <c r="C2122" s="6" t="n">
        <v>82</v>
      </c>
      <c r="D2122" s="6" t="n">
        <v>-1</v>
      </c>
      <c r="E2122" s="6" t="n">
        <v>1.73406593406593</v>
      </c>
      <c r="F2122" s="6" t="n">
        <v>0</v>
      </c>
      <c r="G2122" s="6" t="n">
        <v>0</v>
      </c>
      <c r="H2122" s="6" t="str">
        <f aca="false">IF(AND(A2122&gt;=Stimuli!$B$2,A2122&lt;=Stimuli!$C$2),Stimuli!$A$2,IF(AND(A2122&gt;=Stimuli!$B$3,A2122&lt;=Stimuli!$C$3),Stimuli!$A$3,IF(AND(A2122&gt;=Stimuli!$B$4,A2122&lt;=Stimuli!$C$4),Stimuli!$A$4,"")))</f>
        <v>01 Quiet baseline (60s)</v>
      </c>
      <c r="I2122" s="6" t="n">
        <f aca="false">(B2122-B2121)/((A2122-A2121)/1000)</f>
        <v>-0.375091575091602</v>
      </c>
      <c r="J2122" s="6" t="n">
        <f aca="false">IF(OR(B2122&lt;Rules!$B$2,B2122&gt;Rules!$B$3,ABS(I2122)&gt;Rules!$B$4,OR(B2123&lt;Rules!$B$2,B2123&gt;Rules!$B$3,ABS(I2123)&gt;Rules!$B$4)),1,0)</f>
        <v>0</v>
      </c>
      <c r="K2122" s="6" t="str">
        <f aca="false">IF(F2122=1,COUNTIF($F$2:F2122,1),"")</f>
        <v/>
      </c>
    </row>
    <row r="2123" customFormat="false" ht="15" hidden="false" customHeight="false" outlineLevel="0" collapsed="false">
      <c r="A2123" s="6" t="n">
        <v>16761.3055</v>
      </c>
      <c r="B2123" s="6" t="n">
        <v>1.72967032967033</v>
      </c>
      <c r="C2123" s="6" t="n">
        <v>82</v>
      </c>
      <c r="D2123" s="6" t="n">
        <v>-1</v>
      </c>
      <c r="E2123" s="6" t="n">
        <v>1.73406593406593</v>
      </c>
      <c r="F2123" s="6" t="n">
        <v>0</v>
      </c>
      <c r="G2123" s="6" t="n">
        <v>0</v>
      </c>
      <c r="H2123" s="6" t="str">
        <f aca="false">IF(AND(A2123&gt;=Stimuli!$B$2,A2123&lt;=Stimuli!$C$2),Stimuli!$A$2,IF(AND(A2123&gt;=Stimuli!$B$3,A2123&lt;=Stimuli!$C$3),Stimuli!$A$3,IF(AND(A2123&gt;=Stimuli!$B$4,A2123&lt;=Stimuli!$C$4),Stimuli!$A$4,"")))</f>
        <v>01 Quiet baseline (60s)</v>
      </c>
      <c r="I2123" s="6" t="n">
        <f aca="false">(B2123-B2122)/((A2123-A2122)/1000)</f>
        <v>0.375091575091602</v>
      </c>
      <c r="J2123" s="6" t="n">
        <f aca="false">IF(OR(B2123&lt;Rules!$B$2,B2123&gt;Rules!$B$3,ABS(I2123)&gt;Rules!$B$4,OR(B2124&lt;Rules!$B$2,B2124&gt;Rules!$B$3,ABS(I2124)&gt;Rules!$B$4)),1,0)</f>
        <v>0</v>
      </c>
      <c r="K2123" s="6" t="str">
        <f aca="false">IF(F2123=1,COUNTIF($F$2:F2123,1),"")</f>
        <v/>
      </c>
    </row>
    <row r="2124" customFormat="false" ht="15" hidden="false" customHeight="false" outlineLevel="0" collapsed="false">
      <c r="A2124" s="6" t="n">
        <v>16769.118</v>
      </c>
      <c r="B2124" s="6" t="n">
        <v>1.72820512820513</v>
      </c>
      <c r="C2124" s="6" t="n">
        <v>82</v>
      </c>
      <c r="D2124" s="6" t="n">
        <v>-1</v>
      </c>
      <c r="E2124" s="6" t="n">
        <v>1.73406593406593</v>
      </c>
      <c r="F2124" s="6" t="n">
        <v>0</v>
      </c>
      <c r="G2124" s="6" t="n">
        <v>0</v>
      </c>
      <c r="H2124" s="6" t="str">
        <f aca="false">IF(AND(A2124&gt;=Stimuli!$B$2,A2124&lt;=Stimuli!$C$2),Stimuli!$A$2,IF(AND(A2124&gt;=Stimuli!$B$3,A2124&lt;=Stimuli!$C$3),Stimuli!$A$3,IF(AND(A2124&gt;=Stimuli!$B$4,A2124&lt;=Stimuli!$C$4),Stimuli!$A$4,"")))</f>
        <v>01 Quiet baseline (60s)</v>
      </c>
      <c r="I2124" s="6" t="n">
        <f aca="false">(B2124-B2123)/((A2124-A2123)/1000)</f>
        <v>-0.18754578754573</v>
      </c>
      <c r="J2124" s="6" t="n">
        <f aca="false">IF(OR(B2124&lt;Rules!$B$2,B2124&gt;Rules!$B$3,ABS(I2124)&gt;Rules!$B$4,OR(B2125&lt;Rules!$B$2,B2125&gt;Rules!$B$3,ABS(I2125)&gt;Rules!$B$4)),1,0)</f>
        <v>0</v>
      </c>
      <c r="K2124" s="6" t="str">
        <f aca="false">IF(F2124=1,COUNTIF($F$2:F2124,1),"")</f>
        <v/>
      </c>
    </row>
    <row r="2125" customFormat="false" ht="15" hidden="false" customHeight="false" outlineLevel="0" collapsed="false">
      <c r="A2125" s="6" t="n">
        <v>16776.9305</v>
      </c>
      <c r="B2125" s="6" t="n">
        <v>1.72820512820513</v>
      </c>
      <c r="C2125" s="6" t="n">
        <v>82</v>
      </c>
      <c r="D2125" s="6" t="n">
        <v>-1</v>
      </c>
      <c r="E2125" s="6" t="n">
        <v>1.73406593406593</v>
      </c>
      <c r="F2125" s="6" t="n">
        <v>0</v>
      </c>
      <c r="G2125" s="6" t="n">
        <v>0</v>
      </c>
      <c r="H2125" s="6" t="str">
        <f aca="false">IF(AND(A2125&gt;=Stimuli!$B$2,A2125&lt;=Stimuli!$C$2),Stimuli!$A$2,IF(AND(A2125&gt;=Stimuli!$B$3,A2125&lt;=Stimuli!$C$3),Stimuli!$A$3,IF(AND(A2125&gt;=Stimuli!$B$4,A2125&lt;=Stimuli!$C$4),Stimuli!$A$4,"")))</f>
        <v>01 Quiet baseline (60s)</v>
      </c>
      <c r="I2125" s="6" t="n">
        <f aca="false">(B2125-B2124)/((A2125-A2124)/1000)</f>
        <v>0</v>
      </c>
      <c r="J2125" s="6" t="n">
        <f aca="false">IF(OR(B2125&lt;Rules!$B$2,B2125&gt;Rules!$B$3,ABS(I2125)&gt;Rules!$B$4,OR(B2126&lt;Rules!$B$2,B2126&gt;Rules!$B$3,ABS(I2126)&gt;Rules!$B$4)),1,0)</f>
        <v>0</v>
      </c>
      <c r="K2125" s="6" t="str">
        <f aca="false">IF(F2125=1,COUNTIF($F$2:F2125,1),"")</f>
        <v/>
      </c>
    </row>
    <row r="2126" customFormat="false" ht="15" hidden="false" customHeight="false" outlineLevel="0" collapsed="false">
      <c r="A2126" s="6" t="n">
        <v>16784.743</v>
      </c>
      <c r="B2126" s="6" t="n">
        <v>1.72967032967033</v>
      </c>
      <c r="C2126" s="6" t="n">
        <v>82</v>
      </c>
      <c r="D2126" s="6" t="n">
        <v>-1</v>
      </c>
      <c r="E2126" s="6" t="n">
        <v>1.73406593406593</v>
      </c>
      <c r="F2126" s="6" t="n">
        <v>0</v>
      </c>
      <c r="G2126" s="6" t="n">
        <v>0</v>
      </c>
      <c r="H2126" s="6" t="str">
        <f aca="false">IF(AND(A2126&gt;=Stimuli!$B$2,A2126&lt;=Stimuli!$C$2),Stimuli!$A$2,IF(AND(A2126&gt;=Stimuli!$B$3,A2126&lt;=Stimuli!$C$3),Stimuli!$A$3,IF(AND(A2126&gt;=Stimuli!$B$4,A2126&lt;=Stimuli!$C$4),Stimuli!$A$4,"")))</f>
        <v>01 Quiet baseline (60s)</v>
      </c>
      <c r="I2126" s="6" t="n">
        <f aca="false">(B2126-B2125)/((A2126-A2125)/1000)</f>
        <v>0.18754578754573</v>
      </c>
      <c r="J2126" s="6" t="n">
        <f aca="false">IF(OR(B2126&lt;Rules!$B$2,B2126&gt;Rules!$B$3,ABS(I2126)&gt;Rules!$B$4,OR(B2127&lt;Rules!$B$2,B2127&gt;Rules!$B$3,ABS(I2127)&gt;Rules!$B$4)),1,0)</f>
        <v>0</v>
      </c>
      <c r="K2126" s="6" t="str">
        <f aca="false">IF(F2126=1,COUNTIF($F$2:F2126,1),"")</f>
        <v/>
      </c>
    </row>
    <row r="2127" customFormat="false" ht="15" hidden="false" customHeight="false" outlineLevel="0" collapsed="false">
      <c r="A2127" s="6" t="n">
        <v>16792.5555</v>
      </c>
      <c r="B2127" s="6" t="n">
        <v>1.72673992673993</v>
      </c>
      <c r="C2127" s="6" t="n">
        <v>82</v>
      </c>
      <c r="D2127" s="6" t="n">
        <v>-1</v>
      </c>
      <c r="E2127" s="6" t="n">
        <v>1.73406593406593</v>
      </c>
      <c r="F2127" s="6" t="n">
        <v>0</v>
      </c>
      <c r="G2127" s="6" t="n">
        <v>0</v>
      </c>
      <c r="H2127" s="6" t="str">
        <f aca="false">IF(AND(A2127&gt;=Stimuli!$B$2,A2127&lt;=Stimuli!$C$2),Stimuli!$A$2,IF(AND(A2127&gt;=Stimuli!$B$3,A2127&lt;=Stimuli!$C$3),Stimuli!$A$3,IF(AND(A2127&gt;=Stimuli!$B$4,A2127&lt;=Stimuli!$C$4),Stimuli!$A$4,"")))</f>
        <v>01 Quiet baseline (60s)</v>
      </c>
      <c r="I2127" s="6" t="n">
        <f aca="false">(B2127-B2126)/((A2127-A2126)/1000)</f>
        <v>-0.375091575091602</v>
      </c>
      <c r="J2127" s="6" t="n">
        <f aca="false">IF(OR(B2127&lt;Rules!$B$2,B2127&gt;Rules!$B$3,ABS(I2127)&gt;Rules!$B$4,OR(B2128&lt;Rules!$B$2,B2128&gt;Rules!$B$3,ABS(I2128)&gt;Rules!$B$4)),1,0)</f>
        <v>0</v>
      </c>
      <c r="K2127" s="6" t="str">
        <f aca="false">IF(F2127=1,COUNTIF($F$2:F2127,1),"")</f>
        <v/>
      </c>
    </row>
    <row r="2128" customFormat="false" ht="15" hidden="false" customHeight="false" outlineLevel="0" collapsed="false">
      <c r="A2128" s="6" t="n">
        <v>16800.368</v>
      </c>
      <c r="B2128" s="6" t="n">
        <v>1.73113553113553</v>
      </c>
      <c r="C2128" s="6" t="n">
        <v>82</v>
      </c>
      <c r="D2128" s="6" t="n">
        <v>-1</v>
      </c>
      <c r="E2128" s="6" t="n">
        <v>1.73406593406593</v>
      </c>
      <c r="F2128" s="6" t="n">
        <v>0</v>
      </c>
      <c r="G2128" s="6" t="n">
        <v>0</v>
      </c>
      <c r="H2128" s="6" t="str">
        <f aca="false">IF(AND(A2128&gt;=Stimuli!$B$2,A2128&lt;=Stimuli!$C$2),Stimuli!$A$2,IF(AND(A2128&gt;=Stimuli!$B$3,A2128&lt;=Stimuli!$C$3),Stimuli!$A$3,IF(AND(A2128&gt;=Stimuli!$B$4,A2128&lt;=Stimuli!$C$4),Stimuli!$A$4,"")))</f>
        <v>01 Quiet baseline (60s)</v>
      </c>
      <c r="I2128" s="6" t="n">
        <f aca="false">(B2128-B2127)/((A2128-A2127)/1000)</f>
        <v>0.562637362637446</v>
      </c>
      <c r="J2128" s="6" t="n">
        <f aca="false">IF(OR(B2128&lt;Rules!$B$2,B2128&gt;Rules!$B$3,ABS(I2128)&gt;Rules!$B$4,OR(B2129&lt;Rules!$B$2,B2129&gt;Rules!$B$3,ABS(I2129)&gt;Rules!$B$4)),1,0)</f>
        <v>0</v>
      </c>
      <c r="K2128" s="6" t="str">
        <f aca="false">IF(F2128=1,COUNTIF($F$2:F2128,1),"")</f>
        <v/>
      </c>
    </row>
    <row r="2129" customFormat="false" ht="15" hidden="false" customHeight="false" outlineLevel="0" collapsed="false">
      <c r="A2129" s="6" t="n">
        <v>16808.1805</v>
      </c>
      <c r="B2129" s="6" t="n">
        <v>1.72673992673993</v>
      </c>
      <c r="C2129" s="6" t="n">
        <v>82</v>
      </c>
      <c r="D2129" s="6" t="n">
        <v>-1</v>
      </c>
      <c r="E2129" s="6" t="n">
        <v>1.73406593406593</v>
      </c>
      <c r="F2129" s="6" t="n">
        <v>0</v>
      </c>
      <c r="G2129" s="6" t="n">
        <v>0</v>
      </c>
      <c r="H2129" s="6" t="str">
        <f aca="false">IF(AND(A2129&gt;=Stimuli!$B$2,A2129&lt;=Stimuli!$C$2),Stimuli!$A$2,IF(AND(A2129&gt;=Stimuli!$B$3,A2129&lt;=Stimuli!$C$3),Stimuli!$A$3,IF(AND(A2129&gt;=Stimuli!$B$4,A2129&lt;=Stimuli!$C$4),Stimuli!$A$4,"")))</f>
        <v>01 Quiet baseline (60s)</v>
      </c>
      <c r="I2129" s="6" t="n">
        <f aca="false">(B2129-B2128)/((A2129-A2128)/1000)</f>
        <v>-0.562637362637446</v>
      </c>
      <c r="J2129" s="6" t="n">
        <f aca="false">IF(OR(B2129&lt;Rules!$B$2,B2129&gt;Rules!$B$3,ABS(I2129)&gt;Rules!$B$4,OR(B2130&lt;Rules!$B$2,B2130&gt;Rules!$B$3,ABS(I2130)&gt;Rules!$B$4)),1,0)</f>
        <v>0</v>
      </c>
      <c r="K2129" s="6" t="str">
        <f aca="false">IF(F2129=1,COUNTIF($F$2:F2129,1),"")</f>
        <v/>
      </c>
    </row>
    <row r="2130" customFormat="false" ht="15" hidden="false" customHeight="false" outlineLevel="0" collapsed="false">
      <c r="A2130" s="6" t="n">
        <v>16815.993</v>
      </c>
      <c r="B2130" s="6" t="n">
        <v>1.73260073260073</v>
      </c>
      <c r="C2130" s="6" t="n">
        <v>82</v>
      </c>
      <c r="D2130" s="6" t="n">
        <v>-1</v>
      </c>
      <c r="E2130" s="6" t="n">
        <v>1.73406593406593</v>
      </c>
      <c r="F2130" s="6" t="n">
        <v>0</v>
      </c>
      <c r="G2130" s="6" t="n">
        <v>0</v>
      </c>
      <c r="H2130" s="6" t="str">
        <f aca="false">IF(AND(A2130&gt;=Stimuli!$B$2,A2130&lt;=Stimuli!$C$2),Stimuli!$A$2,IF(AND(A2130&gt;=Stimuli!$B$3,A2130&lt;=Stimuli!$C$3),Stimuli!$A$3,IF(AND(A2130&gt;=Stimuli!$B$4,A2130&lt;=Stimuli!$C$4),Stimuli!$A$4,"")))</f>
        <v>01 Quiet baseline (60s)</v>
      </c>
      <c r="I2130" s="6" t="n">
        <f aca="false">(B2130-B2129)/((A2130-A2129)/1000)</f>
        <v>0.750183150183318</v>
      </c>
      <c r="J2130" s="6" t="n">
        <f aca="false">IF(OR(B2130&lt;Rules!$B$2,B2130&gt;Rules!$B$3,ABS(I2130)&gt;Rules!$B$4,OR(B2131&lt;Rules!$B$2,B2131&gt;Rules!$B$3,ABS(I2131)&gt;Rules!$B$4)),1,0)</f>
        <v>0</v>
      </c>
      <c r="K2130" s="6" t="str">
        <f aca="false">IF(F2130=1,COUNTIF($F$2:F2130,1),"")</f>
        <v/>
      </c>
    </row>
    <row r="2131" customFormat="false" ht="15" hidden="false" customHeight="false" outlineLevel="0" collapsed="false">
      <c r="A2131" s="6" t="n">
        <v>16823.8055</v>
      </c>
      <c r="B2131" s="6" t="n">
        <v>1.72527472527473</v>
      </c>
      <c r="C2131" s="6" t="n">
        <v>82</v>
      </c>
      <c r="D2131" s="6" t="n">
        <v>-1</v>
      </c>
      <c r="E2131" s="6" t="n">
        <v>1.73406593406593</v>
      </c>
      <c r="F2131" s="6" t="n">
        <v>0</v>
      </c>
      <c r="G2131" s="6" t="n">
        <v>0</v>
      </c>
      <c r="H2131" s="6" t="str">
        <f aca="false">IF(AND(A2131&gt;=Stimuli!$B$2,A2131&lt;=Stimuli!$C$2),Stimuli!$A$2,IF(AND(A2131&gt;=Stimuli!$B$3,A2131&lt;=Stimuli!$C$3),Stimuli!$A$3,IF(AND(A2131&gt;=Stimuli!$B$4,A2131&lt;=Stimuli!$C$4),Stimuli!$A$4,"")))</f>
        <v>01 Quiet baseline (60s)</v>
      </c>
      <c r="I2131" s="6" t="n">
        <f aca="false">(B2131-B2130)/((A2131-A2130)/1000)</f>
        <v>-0.937728937729048</v>
      </c>
      <c r="J2131" s="6" t="n">
        <f aca="false">IF(OR(B2131&lt;Rules!$B$2,B2131&gt;Rules!$B$3,ABS(I2131)&gt;Rules!$B$4,OR(B2132&lt;Rules!$B$2,B2132&gt;Rules!$B$3,ABS(I2132)&gt;Rules!$B$4)),1,0)</f>
        <v>0</v>
      </c>
      <c r="K2131" s="6" t="str">
        <f aca="false">IF(F2131=1,COUNTIF($F$2:F2131,1),"")</f>
        <v/>
      </c>
    </row>
    <row r="2132" customFormat="false" ht="15" hidden="false" customHeight="false" outlineLevel="0" collapsed="false">
      <c r="A2132" s="6" t="n">
        <v>16831.618</v>
      </c>
      <c r="B2132" s="6" t="n">
        <v>1.73260073260073</v>
      </c>
      <c r="C2132" s="6" t="n">
        <v>82</v>
      </c>
      <c r="D2132" s="6" t="n">
        <v>-1</v>
      </c>
      <c r="E2132" s="6" t="n">
        <v>1.73406593406593</v>
      </c>
      <c r="F2132" s="6" t="n">
        <v>0</v>
      </c>
      <c r="G2132" s="6" t="n">
        <v>0</v>
      </c>
      <c r="H2132" s="6" t="str">
        <f aca="false">IF(AND(A2132&gt;=Stimuli!$B$2,A2132&lt;=Stimuli!$C$2),Stimuli!$A$2,IF(AND(A2132&gt;=Stimuli!$B$3,A2132&lt;=Stimuli!$C$3),Stimuli!$A$3,IF(AND(A2132&gt;=Stimuli!$B$4,A2132&lt;=Stimuli!$C$4),Stimuli!$A$4,"")))</f>
        <v>01 Quiet baseline (60s)</v>
      </c>
      <c r="I2132" s="6" t="n">
        <f aca="false">(B2132-B2131)/((A2132-A2131)/1000)</f>
        <v>0.937728937729048</v>
      </c>
      <c r="J2132" s="6" t="n">
        <f aca="false">IF(OR(B2132&lt;Rules!$B$2,B2132&gt;Rules!$B$3,ABS(I2132)&gt;Rules!$B$4,OR(B2133&lt;Rules!$B$2,B2133&gt;Rules!$B$3,ABS(I2133)&gt;Rules!$B$4)),1,0)</f>
        <v>0</v>
      </c>
      <c r="K2132" s="6" t="str">
        <f aca="false">IF(F2132=1,COUNTIF($F$2:F2132,1),"")</f>
        <v/>
      </c>
    </row>
    <row r="2133" customFormat="false" ht="15" hidden="false" customHeight="false" outlineLevel="0" collapsed="false">
      <c r="A2133" s="6" t="n">
        <v>16839.4305</v>
      </c>
      <c r="B2133" s="6" t="n">
        <v>1.72673992673993</v>
      </c>
      <c r="C2133" s="6" t="n">
        <v>82</v>
      </c>
      <c r="D2133" s="6" t="n">
        <v>-1</v>
      </c>
      <c r="E2133" s="6" t="n">
        <v>1.73406593406593</v>
      </c>
      <c r="F2133" s="6" t="n">
        <v>0</v>
      </c>
      <c r="G2133" s="6" t="n">
        <v>0</v>
      </c>
      <c r="H2133" s="6" t="str">
        <f aca="false">IF(AND(A2133&gt;=Stimuli!$B$2,A2133&lt;=Stimuli!$C$2),Stimuli!$A$2,IF(AND(A2133&gt;=Stimuli!$B$3,A2133&lt;=Stimuli!$C$3),Stimuli!$A$3,IF(AND(A2133&gt;=Stimuli!$B$4,A2133&lt;=Stimuli!$C$4),Stimuli!$A$4,"")))</f>
        <v>01 Quiet baseline (60s)</v>
      </c>
      <c r="I2133" s="6" t="n">
        <f aca="false">(B2133-B2132)/((A2133-A2132)/1000)</f>
        <v>-0.750183150183318</v>
      </c>
      <c r="J2133" s="6" t="n">
        <f aca="false">IF(OR(B2133&lt;Rules!$B$2,B2133&gt;Rules!$B$3,ABS(I2133)&gt;Rules!$B$4,OR(B2134&lt;Rules!$B$2,B2134&gt;Rules!$B$3,ABS(I2134)&gt;Rules!$B$4)),1,0)</f>
        <v>0</v>
      </c>
      <c r="K2133" s="6" t="str">
        <f aca="false">IF(F2133=1,COUNTIF($F$2:F2133,1),"")</f>
        <v/>
      </c>
    </row>
    <row r="2134" customFormat="false" ht="15" hidden="false" customHeight="false" outlineLevel="0" collapsed="false">
      <c r="A2134" s="6" t="n">
        <v>16847.243</v>
      </c>
      <c r="B2134" s="6" t="n">
        <v>1.73260073260073</v>
      </c>
      <c r="C2134" s="6" t="n">
        <v>82</v>
      </c>
      <c r="D2134" s="6" t="n">
        <v>-1</v>
      </c>
      <c r="E2134" s="6" t="n">
        <v>1.73406593406593</v>
      </c>
      <c r="F2134" s="6" t="n">
        <v>0</v>
      </c>
      <c r="G2134" s="6" t="n">
        <v>0</v>
      </c>
      <c r="H2134" s="6" t="str">
        <f aca="false">IF(AND(A2134&gt;=Stimuli!$B$2,A2134&lt;=Stimuli!$C$2),Stimuli!$A$2,IF(AND(A2134&gt;=Stimuli!$B$3,A2134&lt;=Stimuli!$C$3),Stimuli!$A$3,IF(AND(A2134&gt;=Stimuli!$B$4,A2134&lt;=Stimuli!$C$4),Stimuli!$A$4,"")))</f>
        <v>01 Quiet baseline (60s)</v>
      </c>
      <c r="I2134" s="6" t="n">
        <f aca="false">(B2134-B2133)/((A2134-A2133)/1000)</f>
        <v>0.750183150183318</v>
      </c>
      <c r="J2134" s="6" t="n">
        <f aca="false">IF(OR(B2134&lt;Rules!$B$2,B2134&gt;Rules!$B$3,ABS(I2134)&gt;Rules!$B$4,OR(B2135&lt;Rules!$B$2,B2135&gt;Rules!$B$3,ABS(I2135)&gt;Rules!$B$4)),1,0)</f>
        <v>0</v>
      </c>
      <c r="K2134" s="6" t="str">
        <f aca="false">IF(F2134=1,COUNTIF($F$2:F2134,1),"")</f>
        <v/>
      </c>
    </row>
    <row r="2135" customFormat="false" ht="15" hidden="false" customHeight="false" outlineLevel="0" collapsed="false">
      <c r="A2135" s="6" t="n">
        <v>16855.0555</v>
      </c>
      <c r="B2135" s="6" t="n">
        <v>1.72527472527473</v>
      </c>
      <c r="C2135" s="6" t="n">
        <v>82</v>
      </c>
      <c r="D2135" s="6" t="n">
        <v>-1</v>
      </c>
      <c r="E2135" s="6" t="n">
        <v>1.73406593406593</v>
      </c>
      <c r="F2135" s="6" t="n">
        <v>0</v>
      </c>
      <c r="G2135" s="6" t="n">
        <v>0</v>
      </c>
      <c r="H2135" s="6" t="str">
        <f aca="false">IF(AND(A2135&gt;=Stimuli!$B$2,A2135&lt;=Stimuli!$C$2),Stimuli!$A$2,IF(AND(A2135&gt;=Stimuli!$B$3,A2135&lt;=Stimuli!$C$3),Stimuli!$A$3,IF(AND(A2135&gt;=Stimuli!$B$4,A2135&lt;=Stimuli!$C$4),Stimuli!$A$4,"")))</f>
        <v>01 Quiet baseline (60s)</v>
      </c>
      <c r="I2135" s="6" t="n">
        <f aca="false">(B2135-B2134)/((A2135-A2134)/1000)</f>
        <v>-0.937728937729048</v>
      </c>
      <c r="J2135" s="6" t="n">
        <f aca="false">IF(OR(B2135&lt;Rules!$B$2,B2135&gt;Rules!$B$3,ABS(I2135)&gt;Rules!$B$4,OR(B2136&lt;Rules!$B$2,B2136&gt;Rules!$B$3,ABS(I2136)&gt;Rules!$B$4)),1,0)</f>
        <v>0</v>
      </c>
      <c r="K2135" s="6" t="str">
        <f aca="false">IF(F2135=1,COUNTIF($F$2:F2135,1),"")</f>
        <v/>
      </c>
    </row>
    <row r="2136" customFormat="false" ht="15" hidden="false" customHeight="false" outlineLevel="0" collapsed="false">
      <c r="A2136" s="6" t="n">
        <v>16862.868</v>
      </c>
      <c r="B2136" s="6" t="n">
        <v>1.73113553113553</v>
      </c>
      <c r="C2136" s="6" t="n">
        <v>82</v>
      </c>
      <c r="D2136" s="6" t="n">
        <v>-1</v>
      </c>
      <c r="E2136" s="6" t="n">
        <v>1.73406593406593</v>
      </c>
      <c r="F2136" s="6" t="n">
        <v>0</v>
      </c>
      <c r="G2136" s="6" t="n">
        <v>0</v>
      </c>
      <c r="H2136" s="6" t="str">
        <f aca="false">IF(AND(A2136&gt;=Stimuli!$B$2,A2136&lt;=Stimuli!$C$2),Stimuli!$A$2,IF(AND(A2136&gt;=Stimuli!$B$3,A2136&lt;=Stimuli!$C$3),Stimuli!$A$3,IF(AND(A2136&gt;=Stimuli!$B$4,A2136&lt;=Stimuli!$C$4),Stimuli!$A$4,"")))</f>
        <v>01 Quiet baseline (60s)</v>
      </c>
      <c r="I2136" s="6" t="n">
        <f aca="false">(B2136-B2135)/((A2136-A2135)/1000)</f>
        <v>0.750183150183176</v>
      </c>
      <c r="J2136" s="6" t="n">
        <f aca="false">IF(OR(B2136&lt;Rules!$B$2,B2136&gt;Rules!$B$3,ABS(I2136)&gt;Rules!$B$4,OR(B2137&lt;Rules!$B$2,B2137&gt;Rules!$B$3,ABS(I2137)&gt;Rules!$B$4)),1,0)</f>
        <v>0</v>
      </c>
      <c r="K2136" s="6" t="str">
        <f aca="false">IF(F2136=1,COUNTIF($F$2:F2136,1),"")</f>
        <v/>
      </c>
    </row>
    <row r="2137" customFormat="false" ht="15" hidden="false" customHeight="false" outlineLevel="0" collapsed="false">
      <c r="A2137" s="6" t="n">
        <v>16870.6805</v>
      </c>
      <c r="B2137" s="6" t="n">
        <v>1.72820512820513</v>
      </c>
      <c r="C2137" s="6" t="n">
        <v>82</v>
      </c>
      <c r="D2137" s="6" t="n">
        <v>-1</v>
      </c>
      <c r="E2137" s="6" t="n">
        <v>1.73406593406593</v>
      </c>
      <c r="F2137" s="6" t="n">
        <v>0</v>
      </c>
      <c r="G2137" s="6" t="n">
        <v>0</v>
      </c>
      <c r="H2137" s="6" t="str">
        <f aca="false">IF(AND(A2137&gt;=Stimuli!$B$2,A2137&lt;=Stimuli!$C$2),Stimuli!$A$2,IF(AND(A2137&gt;=Stimuli!$B$3,A2137&lt;=Stimuli!$C$3),Stimuli!$A$3,IF(AND(A2137&gt;=Stimuli!$B$4,A2137&lt;=Stimuli!$C$4),Stimuli!$A$4,"")))</f>
        <v>01 Quiet baseline (60s)</v>
      </c>
      <c r="I2137" s="6" t="n">
        <f aca="false">(B2137-B2136)/((A2137-A2136)/1000)</f>
        <v>-0.375091575091574</v>
      </c>
      <c r="J2137" s="6" t="n">
        <f aca="false">IF(OR(B2137&lt;Rules!$B$2,B2137&gt;Rules!$B$3,ABS(I2137)&gt;Rules!$B$4,OR(B2138&lt;Rules!$B$2,B2138&gt;Rules!$B$3,ABS(I2138)&gt;Rules!$B$4)),1,0)</f>
        <v>0</v>
      </c>
      <c r="K2137" s="6" t="str">
        <f aca="false">IF(F2137=1,COUNTIF($F$2:F2137,1),"")</f>
        <v/>
      </c>
    </row>
    <row r="2138" customFormat="false" ht="15" hidden="false" customHeight="false" outlineLevel="0" collapsed="false">
      <c r="A2138" s="6" t="n">
        <v>16878.493</v>
      </c>
      <c r="B2138" s="6" t="n">
        <v>1.72967032967033</v>
      </c>
      <c r="C2138" s="6" t="n">
        <v>82</v>
      </c>
      <c r="D2138" s="6" t="n">
        <v>-1</v>
      </c>
      <c r="E2138" s="6" t="n">
        <v>1.73406593406593</v>
      </c>
      <c r="F2138" s="6" t="n">
        <v>0</v>
      </c>
      <c r="G2138" s="6" t="n">
        <v>0</v>
      </c>
      <c r="H2138" s="6" t="str">
        <f aca="false">IF(AND(A2138&gt;=Stimuli!$B$2,A2138&lt;=Stimuli!$C$2),Stimuli!$A$2,IF(AND(A2138&gt;=Stimuli!$B$3,A2138&lt;=Stimuli!$C$3),Stimuli!$A$3,IF(AND(A2138&gt;=Stimuli!$B$4,A2138&lt;=Stimuli!$C$4),Stimuli!$A$4,"")))</f>
        <v>01 Quiet baseline (60s)</v>
      </c>
      <c r="I2138" s="6" t="n">
        <f aca="false">(B2138-B2137)/((A2138-A2137)/1000)</f>
        <v>0.18754578754573</v>
      </c>
      <c r="J2138" s="6" t="n">
        <f aca="false">IF(OR(B2138&lt;Rules!$B$2,B2138&gt;Rules!$B$3,ABS(I2138)&gt;Rules!$B$4,OR(B2139&lt;Rules!$B$2,B2139&gt;Rules!$B$3,ABS(I2139)&gt;Rules!$B$4)),1,0)</f>
        <v>0</v>
      </c>
      <c r="K2138" s="6" t="str">
        <f aca="false">IF(F2138=1,COUNTIF($F$2:F2138,1),"")</f>
        <v/>
      </c>
    </row>
    <row r="2139" customFormat="false" ht="15" hidden="false" customHeight="false" outlineLevel="0" collapsed="false">
      <c r="A2139" s="6" t="n">
        <v>16886.3055</v>
      </c>
      <c r="B2139" s="6" t="n">
        <v>1.72967032967033</v>
      </c>
      <c r="C2139" s="6" t="n">
        <v>82</v>
      </c>
      <c r="D2139" s="6" t="n">
        <v>-1</v>
      </c>
      <c r="E2139" s="6" t="n">
        <v>1.73406593406593</v>
      </c>
      <c r="F2139" s="6" t="n">
        <v>0</v>
      </c>
      <c r="G2139" s="6" t="n">
        <v>0</v>
      </c>
      <c r="H2139" s="6" t="str">
        <f aca="false">IF(AND(A2139&gt;=Stimuli!$B$2,A2139&lt;=Stimuli!$C$2),Stimuli!$A$2,IF(AND(A2139&gt;=Stimuli!$B$3,A2139&lt;=Stimuli!$C$3),Stimuli!$A$3,IF(AND(A2139&gt;=Stimuli!$B$4,A2139&lt;=Stimuli!$C$4),Stimuli!$A$4,"")))</f>
        <v>01 Quiet baseline (60s)</v>
      </c>
      <c r="I2139" s="6" t="n">
        <f aca="false">(B2139-B2138)/((A2139-A2138)/1000)</f>
        <v>0</v>
      </c>
      <c r="J2139" s="6" t="n">
        <f aca="false">IF(OR(B2139&lt;Rules!$B$2,B2139&gt;Rules!$B$3,ABS(I2139)&gt;Rules!$B$4,OR(B2140&lt;Rules!$B$2,B2140&gt;Rules!$B$3,ABS(I2140)&gt;Rules!$B$4)),1,0)</f>
        <v>0</v>
      </c>
      <c r="K2139" s="6" t="str">
        <f aca="false">IF(F2139=1,COUNTIF($F$2:F2139,1),"")</f>
        <v/>
      </c>
    </row>
    <row r="2140" customFormat="false" ht="15" hidden="false" customHeight="false" outlineLevel="0" collapsed="false">
      <c r="A2140" s="6" t="n">
        <v>16894.118</v>
      </c>
      <c r="B2140" s="6" t="n">
        <v>1.72820512820513</v>
      </c>
      <c r="C2140" s="6" t="n">
        <v>82</v>
      </c>
      <c r="D2140" s="6" t="n">
        <v>-1</v>
      </c>
      <c r="E2140" s="6" t="n">
        <v>1.73406593406593</v>
      </c>
      <c r="F2140" s="6" t="n">
        <v>0</v>
      </c>
      <c r="G2140" s="6" t="n">
        <v>0</v>
      </c>
      <c r="H2140" s="6" t="str">
        <f aca="false">IF(AND(A2140&gt;=Stimuli!$B$2,A2140&lt;=Stimuli!$C$2),Stimuli!$A$2,IF(AND(A2140&gt;=Stimuli!$B$3,A2140&lt;=Stimuli!$C$3),Stimuli!$A$3,IF(AND(A2140&gt;=Stimuli!$B$4,A2140&lt;=Stimuli!$C$4),Stimuli!$A$4,"")))</f>
        <v>01 Quiet baseline (60s)</v>
      </c>
      <c r="I2140" s="6" t="n">
        <f aca="false">(B2140-B2139)/((A2140-A2139)/1000)</f>
        <v>-0.18754578754573</v>
      </c>
      <c r="J2140" s="6" t="n">
        <f aca="false">IF(OR(B2140&lt;Rules!$B$2,B2140&gt;Rules!$B$3,ABS(I2140)&gt;Rules!$B$4,OR(B2141&lt;Rules!$B$2,B2141&gt;Rules!$B$3,ABS(I2141)&gt;Rules!$B$4)),1,0)</f>
        <v>0</v>
      </c>
      <c r="K2140" s="6" t="str">
        <f aca="false">IF(F2140=1,COUNTIF($F$2:F2140,1),"")</f>
        <v/>
      </c>
    </row>
    <row r="2141" customFormat="false" ht="15" hidden="false" customHeight="false" outlineLevel="0" collapsed="false">
      <c r="A2141" s="6" t="n">
        <v>16901.9305</v>
      </c>
      <c r="B2141" s="6" t="n">
        <v>1.72967032967033</v>
      </c>
      <c r="C2141" s="6" t="n">
        <v>82</v>
      </c>
      <c r="D2141" s="6" t="n">
        <v>-1</v>
      </c>
      <c r="E2141" s="6" t="n">
        <v>1.73406593406593</v>
      </c>
      <c r="F2141" s="6" t="n">
        <v>0</v>
      </c>
      <c r="G2141" s="6" t="n">
        <v>0</v>
      </c>
      <c r="H2141" s="6" t="str">
        <f aca="false">IF(AND(A2141&gt;=Stimuli!$B$2,A2141&lt;=Stimuli!$C$2),Stimuli!$A$2,IF(AND(A2141&gt;=Stimuli!$B$3,A2141&lt;=Stimuli!$C$3),Stimuli!$A$3,IF(AND(A2141&gt;=Stimuli!$B$4,A2141&lt;=Stimuli!$C$4),Stimuli!$A$4,"")))</f>
        <v>01 Quiet baseline (60s)</v>
      </c>
      <c r="I2141" s="6" t="n">
        <f aca="false">(B2141-B2140)/((A2141-A2140)/1000)</f>
        <v>0.18754578754573</v>
      </c>
      <c r="J2141" s="6" t="n">
        <f aca="false">IF(OR(B2141&lt;Rules!$B$2,B2141&gt;Rules!$B$3,ABS(I2141)&gt;Rules!$B$4,OR(B2142&lt;Rules!$B$2,B2142&gt;Rules!$B$3,ABS(I2142)&gt;Rules!$B$4)),1,0)</f>
        <v>0</v>
      </c>
      <c r="K2141" s="6" t="str">
        <f aca="false">IF(F2141=1,COUNTIF($F$2:F2141,1),"")</f>
        <v/>
      </c>
    </row>
    <row r="2142" customFormat="false" ht="15" hidden="false" customHeight="false" outlineLevel="0" collapsed="false">
      <c r="A2142" s="6" t="n">
        <v>16909.743</v>
      </c>
      <c r="B2142" s="6" t="n">
        <v>1.72820512820513</v>
      </c>
      <c r="C2142" s="6" t="n">
        <v>82</v>
      </c>
      <c r="D2142" s="6" t="n">
        <v>-1</v>
      </c>
      <c r="E2142" s="6" t="n">
        <v>1.73406593406593</v>
      </c>
      <c r="F2142" s="6" t="n">
        <v>0</v>
      </c>
      <c r="G2142" s="6" t="n">
        <v>0</v>
      </c>
      <c r="H2142" s="6" t="str">
        <f aca="false">IF(AND(A2142&gt;=Stimuli!$B$2,A2142&lt;=Stimuli!$C$2),Stimuli!$A$2,IF(AND(A2142&gt;=Stimuli!$B$3,A2142&lt;=Stimuli!$C$3),Stimuli!$A$3,IF(AND(A2142&gt;=Stimuli!$B$4,A2142&lt;=Stimuli!$C$4),Stimuli!$A$4,"")))</f>
        <v>01 Quiet baseline (60s)</v>
      </c>
      <c r="I2142" s="6" t="n">
        <f aca="false">(B2142-B2141)/((A2142-A2141)/1000)</f>
        <v>-0.18754578754573</v>
      </c>
      <c r="J2142" s="6" t="n">
        <f aca="false">IF(OR(B2142&lt;Rules!$B$2,B2142&gt;Rules!$B$3,ABS(I2142)&gt;Rules!$B$4,OR(B2143&lt;Rules!$B$2,B2143&gt;Rules!$B$3,ABS(I2143)&gt;Rules!$B$4)),1,0)</f>
        <v>0</v>
      </c>
      <c r="K2142" s="6" t="str">
        <f aca="false">IF(F2142=1,COUNTIF($F$2:F2142,1),"")</f>
        <v/>
      </c>
    </row>
    <row r="2143" customFormat="false" ht="15" hidden="false" customHeight="false" outlineLevel="0" collapsed="false">
      <c r="A2143" s="6" t="n">
        <v>16917.5555</v>
      </c>
      <c r="B2143" s="6" t="n">
        <v>1.73260073260073</v>
      </c>
      <c r="C2143" s="6" t="n">
        <v>82</v>
      </c>
      <c r="D2143" s="6" t="n">
        <v>-1</v>
      </c>
      <c r="E2143" s="6" t="n">
        <v>1.73406593406593</v>
      </c>
      <c r="F2143" s="6" t="n">
        <v>0</v>
      </c>
      <c r="G2143" s="6" t="n">
        <v>0</v>
      </c>
      <c r="H2143" s="6" t="str">
        <f aca="false">IF(AND(A2143&gt;=Stimuli!$B$2,A2143&lt;=Stimuli!$C$2),Stimuli!$A$2,IF(AND(A2143&gt;=Stimuli!$B$3,A2143&lt;=Stimuli!$C$3),Stimuli!$A$3,IF(AND(A2143&gt;=Stimuli!$B$4,A2143&lt;=Stimuli!$C$4),Stimuli!$A$4,"")))</f>
        <v>01 Quiet baseline (60s)</v>
      </c>
      <c r="I2143" s="6" t="n">
        <f aca="false">(B2143-B2142)/((A2143-A2142)/1000)</f>
        <v>0.562637362637446</v>
      </c>
      <c r="J2143" s="6" t="n">
        <f aca="false">IF(OR(B2143&lt;Rules!$B$2,B2143&gt;Rules!$B$3,ABS(I2143)&gt;Rules!$B$4,OR(B2144&lt;Rules!$B$2,B2144&gt;Rules!$B$3,ABS(I2144)&gt;Rules!$B$4)),1,0)</f>
        <v>0</v>
      </c>
      <c r="K2143" s="6" t="str">
        <f aca="false">IF(F2143=1,COUNTIF($F$2:F2143,1),"")</f>
        <v/>
      </c>
    </row>
    <row r="2144" customFormat="false" ht="15" hidden="false" customHeight="false" outlineLevel="0" collapsed="false">
      <c r="A2144" s="6" t="n">
        <v>16925.368</v>
      </c>
      <c r="B2144" s="6" t="n">
        <v>1.72673992673993</v>
      </c>
      <c r="C2144" s="6" t="n">
        <v>82</v>
      </c>
      <c r="D2144" s="6" t="n">
        <v>-1</v>
      </c>
      <c r="E2144" s="6" t="n">
        <v>1.73406593406593</v>
      </c>
      <c r="F2144" s="6" t="n">
        <v>0</v>
      </c>
      <c r="G2144" s="6" t="n">
        <v>0</v>
      </c>
      <c r="H2144" s="6" t="str">
        <f aca="false">IF(AND(A2144&gt;=Stimuli!$B$2,A2144&lt;=Stimuli!$C$2),Stimuli!$A$2,IF(AND(A2144&gt;=Stimuli!$B$3,A2144&lt;=Stimuli!$C$3),Stimuli!$A$3,IF(AND(A2144&gt;=Stimuli!$B$4,A2144&lt;=Stimuli!$C$4),Stimuli!$A$4,"")))</f>
        <v>01 Quiet baseline (60s)</v>
      </c>
      <c r="I2144" s="6" t="n">
        <f aca="false">(B2144-B2143)/((A2144-A2143)/1000)</f>
        <v>-0.750183150183318</v>
      </c>
      <c r="J2144" s="6" t="n">
        <f aca="false">IF(OR(B2144&lt;Rules!$B$2,B2144&gt;Rules!$B$3,ABS(I2144)&gt;Rules!$B$4,OR(B2145&lt;Rules!$B$2,B2145&gt;Rules!$B$3,ABS(I2145)&gt;Rules!$B$4)),1,0)</f>
        <v>0</v>
      </c>
      <c r="K2144" s="6" t="str">
        <f aca="false">IF(F2144=1,COUNTIF($F$2:F2144,1),"")</f>
        <v/>
      </c>
    </row>
    <row r="2145" customFormat="false" ht="15" hidden="false" customHeight="false" outlineLevel="0" collapsed="false">
      <c r="A2145" s="6" t="n">
        <v>16933.1805</v>
      </c>
      <c r="B2145" s="6" t="n">
        <v>1.73260073260073</v>
      </c>
      <c r="C2145" s="6" t="n">
        <v>82</v>
      </c>
      <c r="D2145" s="6" t="n">
        <v>-1</v>
      </c>
      <c r="E2145" s="6" t="n">
        <v>1.73406593406593</v>
      </c>
      <c r="F2145" s="6" t="n">
        <v>0</v>
      </c>
      <c r="G2145" s="6" t="n">
        <v>0</v>
      </c>
      <c r="H2145" s="6" t="str">
        <f aca="false">IF(AND(A2145&gt;=Stimuli!$B$2,A2145&lt;=Stimuli!$C$2),Stimuli!$A$2,IF(AND(A2145&gt;=Stimuli!$B$3,A2145&lt;=Stimuli!$C$3),Stimuli!$A$3,IF(AND(A2145&gt;=Stimuli!$B$4,A2145&lt;=Stimuli!$C$4),Stimuli!$A$4,"")))</f>
        <v>01 Quiet baseline (60s)</v>
      </c>
      <c r="I2145" s="6" t="n">
        <f aca="false">(B2145-B2144)/((A2145-A2144)/1000)</f>
        <v>0.750183150183318</v>
      </c>
      <c r="J2145" s="6" t="n">
        <f aca="false">IF(OR(B2145&lt;Rules!$B$2,B2145&gt;Rules!$B$3,ABS(I2145)&gt;Rules!$B$4,OR(B2146&lt;Rules!$B$2,B2146&gt;Rules!$B$3,ABS(I2146)&gt;Rules!$B$4)),1,0)</f>
        <v>0</v>
      </c>
      <c r="K2145" s="6" t="str">
        <f aca="false">IF(F2145=1,COUNTIF($F$2:F2145,1),"")</f>
        <v/>
      </c>
    </row>
    <row r="2146" customFormat="false" ht="15" hidden="false" customHeight="false" outlineLevel="0" collapsed="false">
      <c r="A2146" s="6" t="n">
        <v>16940.993</v>
      </c>
      <c r="B2146" s="6" t="n">
        <v>1.72673992673993</v>
      </c>
      <c r="C2146" s="6" t="n">
        <v>82</v>
      </c>
      <c r="D2146" s="6" t="n">
        <v>-1</v>
      </c>
      <c r="E2146" s="6" t="n">
        <v>1.73406593406593</v>
      </c>
      <c r="F2146" s="6" t="n">
        <v>0</v>
      </c>
      <c r="G2146" s="6" t="n">
        <v>0</v>
      </c>
      <c r="H2146" s="6" t="str">
        <f aca="false">IF(AND(A2146&gt;=Stimuli!$B$2,A2146&lt;=Stimuli!$C$2),Stimuli!$A$2,IF(AND(A2146&gt;=Stimuli!$B$3,A2146&lt;=Stimuli!$C$3),Stimuli!$A$3,IF(AND(A2146&gt;=Stimuli!$B$4,A2146&lt;=Stimuli!$C$4),Stimuli!$A$4,"")))</f>
        <v>01 Quiet baseline (60s)</v>
      </c>
      <c r="I2146" s="6" t="n">
        <f aca="false">(B2146-B2145)/((A2146-A2145)/1000)</f>
        <v>-0.750183150183318</v>
      </c>
      <c r="J2146" s="6" t="n">
        <f aca="false">IF(OR(B2146&lt;Rules!$B$2,B2146&gt;Rules!$B$3,ABS(I2146)&gt;Rules!$B$4,OR(B2147&lt;Rules!$B$2,B2147&gt;Rules!$B$3,ABS(I2147)&gt;Rules!$B$4)),1,0)</f>
        <v>0</v>
      </c>
      <c r="K2146" s="6" t="str">
        <f aca="false">IF(F2146=1,COUNTIF($F$2:F2146,1),"")</f>
        <v/>
      </c>
    </row>
    <row r="2147" customFormat="false" ht="15" hidden="false" customHeight="false" outlineLevel="0" collapsed="false">
      <c r="A2147" s="6" t="n">
        <v>16948.8055</v>
      </c>
      <c r="B2147" s="6" t="n">
        <v>1.73260073260073</v>
      </c>
      <c r="C2147" s="6" t="n">
        <v>82</v>
      </c>
      <c r="D2147" s="6" t="n">
        <v>-1</v>
      </c>
      <c r="E2147" s="6" t="n">
        <v>1.73406593406593</v>
      </c>
      <c r="F2147" s="6" t="n">
        <v>0</v>
      </c>
      <c r="G2147" s="6" t="n">
        <v>0</v>
      </c>
      <c r="H2147" s="6" t="str">
        <f aca="false">IF(AND(A2147&gt;=Stimuli!$B$2,A2147&lt;=Stimuli!$C$2),Stimuli!$A$2,IF(AND(A2147&gt;=Stimuli!$B$3,A2147&lt;=Stimuli!$C$3),Stimuli!$A$3,IF(AND(A2147&gt;=Stimuli!$B$4,A2147&lt;=Stimuli!$C$4),Stimuli!$A$4,"")))</f>
        <v>01 Quiet baseline (60s)</v>
      </c>
      <c r="I2147" s="6" t="n">
        <f aca="false">(B2147-B2146)/((A2147-A2146)/1000)</f>
        <v>0.750183150183318</v>
      </c>
      <c r="J2147" s="6" t="n">
        <f aca="false">IF(OR(B2147&lt;Rules!$B$2,B2147&gt;Rules!$B$3,ABS(I2147)&gt;Rules!$B$4,OR(B2148&lt;Rules!$B$2,B2148&gt;Rules!$B$3,ABS(I2148)&gt;Rules!$B$4)),1,0)</f>
        <v>0</v>
      </c>
      <c r="K2147" s="6" t="str">
        <f aca="false">IF(F2147=1,COUNTIF($F$2:F2147,1),"")</f>
        <v/>
      </c>
    </row>
    <row r="2148" customFormat="false" ht="15" hidden="false" customHeight="false" outlineLevel="0" collapsed="false">
      <c r="A2148" s="6" t="n">
        <v>16956.618</v>
      </c>
      <c r="B2148" s="6" t="n">
        <v>1.72673992673993</v>
      </c>
      <c r="C2148" s="6" t="n">
        <v>82</v>
      </c>
      <c r="D2148" s="6" t="n">
        <v>-1</v>
      </c>
      <c r="E2148" s="6" t="n">
        <v>1.73406593406593</v>
      </c>
      <c r="F2148" s="6" t="n">
        <v>0</v>
      </c>
      <c r="G2148" s="6" t="n">
        <v>0</v>
      </c>
      <c r="H2148" s="6" t="str">
        <f aca="false">IF(AND(A2148&gt;=Stimuli!$B$2,A2148&lt;=Stimuli!$C$2),Stimuli!$A$2,IF(AND(A2148&gt;=Stimuli!$B$3,A2148&lt;=Stimuli!$C$3),Stimuli!$A$3,IF(AND(A2148&gt;=Stimuli!$B$4,A2148&lt;=Stimuli!$C$4),Stimuli!$A$4,"")))</f>
        <v>01 Quiet baseline (60s)</v>
      </c>
      <c r="I2148" s="6" t="n">
        <f aca="false">(B2148-B2147)/((A2148-A2147)/1000)</f>
        <v>-0.750183150183318</v>
      </c>
      <c r="J2148" s="6" t="n">
        <f aca="false">IF(OR(B2148&lt;Rules!$B$2,B2148&gt;Rules!$B$3,ABS(I2148)&gt;Rules!$B$4,OR(B2149&lt;Rules!$B$2,B2149&gt;Rules!$B$3,ABS(I2149)&gt;Rules!$B$4)),1,0)</f>
        <v>0</v>
      </c>
      <c r="K2148" s="6" t="str">
        <f aca="false">IF(F2148=1,COUNTIF($F$2:F2148,1),"")</f>
        <v/>
      </c>
    </row>
    <row r="2149" customFormat="false" ht="15" hidden="false" customHeight="false" outlineLevel="0" collapsed="false">
      <c r="A2149" s="6" t="n">
        <v>16964.4305</v>
      </c>
      <c r="B2149" s="6" t="n">
        <v>1.73260073260073</v>
      </c>
      <c r="C2149" s="6" t="n">
        <v>82</v>
      </c>
      <c r="D2149" s="6" t="n">
        <v>-1</v>
      </c>
      <c r="E2149" s="6" t="n">
        <v>1.73406593406593</v>
      </c>
      <c r="F2149" s="6" t="n">
        <v>0</v>
      </c>
      <c r="G2149" s="6" t="n">
        <v>0</v>
      </c>
      <c r="H2149" s="6" t="str">
        <f aca="false">IF(AND(A2149&gt;=Stimuli!$B$2,A2149&lt;=Stimuli!$C$2),Stimuli!$A$2,IF(AND(A2149&gt;=Stimuli!$B$3,A2149&lt;=Stimuli!$C$3),Stimuli!$A$3,IF(AND(A2149&gt;=Stimuli!$B$4,A2149&lt;=Stimuli!$C$4),Stimuli!$A$4,"")))</f>
        <v>01 Quiet baseline (60s)</v>
      </c>
      <c r="I2149" s="6" t="n">
        <f aca="false">(B2149-B2148)/((A2149-A2148)/1000)</f>
        <v>0.750183150183318</v>
      </c>
      <c r="J2149" s="6" t="n">
        <f aca="false">IF(OR(B2149&lt;Rules!$B$2,B2149&gt;Rules!$B$3,ABS(I2149)&gt;Rules!$B$4,OR(B2150&lt;Rules!$B$2,B2150&gt;Rules!$B$3,ABS(I2150)&gt;Rules!$B$4)),1,0)</f>
        <v>0</v>
      </c>
      <c r="K2149" s="6" t="str">
        <f aca="false">IF(F2149=1,COUNTIF($F$2:F2149,1),"")</f>
        <v/>
      </c>
    </row>
    <row r="2150" customFormat="false" ht="15" hidden="false" customHeight="false" outlineLevel="0" collapsed="false">
      <c r="A2150" s="6" t="n">
        <v>16972.243</v>
      </c>
      <c r="B2150" s="6" t="n">
        <v>1.72673992673993</v>
      </c>
      <c r="C2150" s="6" t="n">
        <v>82</v>
      </c>
      <c r="D2150" s="6" t="n">
        <v>-1</v>
      </c>
      <c r="E2150" s="6" t="n">
        <v>1.73406593406593</v>
      </c>
      <c r="F2150" s="6" t="n">
        <v>0</v>
      </c>
      <c r="G2150" s="6" t="n">
        <v>0</v>
      </c>
      <c r="H2150" s="6" t="str">
        <f aca="false">IF(AND(A2150&gt;=Stimuli!$B$2,A2150&lt;=Stimuli!$C$2),Stimuli!$A$2,IF(AND(A2150&gt;=Stimuli!$B$3,A2150&lt;=Stimuli!$C$3),Stimuli!$A$3,IF(AND(A2150&gt;=Stimuli!$B$4,A2150&lt;=Stimuli!$C$4),Stimuli!$A$4,"")))</f>
        <v>01 Quiet baseline (60s)</v>
      </c>
      <c r="I2150" s="6" t="n">
        <f aca="false">(B2150-B2149)/((A2150-A2149)/1000)</f>
        <v>-0.750183150183318</v>
      </c>
      <c r="J2150" s="6" t="n">
        <f aca="false">IF(OR(B2150&lt;Rules!$B$2,B2150&gt;Rules!$B$3,ABS(I2150)&gt;Rules!$B$4,OR(B2151&lt;Rules!$B$2,B2151&gt;Rules!$B$3,ABS(I2151)&gt;Rules!$B$4)),1,0)</f>
        <v>0</v>
      </c>
      <c r="K2150" s="6" t="str">
        <f aca="false">IF(F2150=1,COUNTIF($F$2:F2150,1),"")</f>
        <v/>
      </c>
    </row>
    <row r="2151" customFormat="false" ht="15" hidden="false" customHeight="false" outlineLevel="0" collapsed="false">
      <c r="A2151" s="6" t="n">
        <v>16980.0555</v>
      </c>
      <c r="B2151" s="6" t="n">
        <v>1.73260073260073</v>
      </c>
      <c r="C2151" s="6" t="n">
        <v>82</v>
      </c>
      <c r="D2151" s="6" t="n">
        <v>-1</v>
      </c>
      <c r="E2151" s="6" t="n">
        <v>1.73406593406593</v>
      </c>
      <c r="F2151" s="6" t="n">
        <v>0</v>
      </c>
      <c r="G2151" s="6" t="n">
        <v>0</v>
      </c>
      <c r="H2151" s="6" t="str">
        <f aca="false">IF(AND(A2151&gt;=Stimuli!$B$2,A2151&lt;=Stimuli!$C$2),Stimuli!$A$2,IF(AND(A2151&gt;=Stimuli!$B$3,A2151&lt;=Stimuli!$C$3),Stimuli!$A$3,IF(AND(A2151&gt;=Stimuli!$B$4,A2151&lt;=Stimuli!$C$4),Stimuli!$A$4,"")))</f>
        <v>01 Quiet baseline (60s)</v>
      </c>
      <c r="I2151" s="6" t="n">
        <f aca="false">(B2151-B2150)/((A2151-A2150)/1000)</f>
        <v>0.750183150183318</v>
      </c>
      <c r="J2151" s="6" t="n">
        <f aca="false">IF(OR(B2151&lt;Rules!$B$2,B2151&gt;Rules!$B$3,ABS(I2151)&gt;Rules!$B$4,OR(B2152&lt;Rules!$B$2,B2152&gt;Rules!$B$3,ABS(I2152)&gt;Rules!$B$4)),1,0)</f>
        <v>0</v>
      </c>
      <c r="K2151" s="6" t="str">
        <f aca="false">IF(F2151=1,COUNTIF($F$2:F2151,1),"")</f>
        <v/>
      </c>
    </row>
    <row r="2152" customFormat="false" ht="15" hidden="false" customHeight="false" outlineLevel="0" collapsed="false">
      <c r="A2152" s="6" t="n">
        <v>16987.868</v>
      </c>
      <c r="B2152" s="6" t="n">
        <v>1.72820512820513</v>
      </c>
      <c r="C2152" s="6" t="n">
        <v>82</v>
      </c>
      <c r="D2152" s="6" t="n">
        <v>-1</v>
      </c>
      <c r="E2152" s="6" t="n">
        <v>1.73406593406593</v>
      </c>
      <c r="F2152" s="6" t="n">
        <v>0</v>
      </c>
      <c r="G2152" s="6" t="n">
        <v>0</v>
      </c>
      <c r="H2152" s="6" t="str">
        <f aca="false">IF(AND(A2152&gt;=Stimuli!$B$2,A2152&lt;=Stimuli!$C$2),Stimuli!$A$2,IF(AND(A2152&gt;=Stimuli!$B$3,A2152&lt;=Stimuli!$C$3),Stimuli!$A$3,IF(AND(A2152&gt;=Stimuli!$B$4,A2152&lt;=Stimuli!$C$4),Stimuli!$A$4,"")))</f>
        <v>01 Quiet baseline (60s)</v>
      </c>
      <c r="I2152" s="6" t="n">
        <f aca="false">(B2152-B2151)/((A2152-A2151)/1000)</f>
        <v>-0.562637362637446</v>
      </c>
      <c r="J2152" s="6" t="n">
        <f aca="false">IF(OR(B2152&lt;Rules!$B$2,B2152&gt;Rules!$B$3,ABS(I2152)&gt;Rules!$B$4,OR(B2153&lt;Rules!$B$2,B2153&gt;Rules!$B$3,ABS(I2153)&gt;Rules!$B$4)),1,0)</f>
        <v>0</v>
      </c>
      <c r="K2152" s="6" t="str">
        <f aca="false">IF(F2152=1,COUNTIF($F$2:F2152,1),"")</f>
        <v/>
      </c>
    </row>
    <row r="2153" customFormat="false" ht="15" hidden="false" customHeight="false" outlineLevel="0" collapsed="false">
      <c r="A2153" s="6" t="n">
        <v>16995.6805</v>
      </c>
      <c r="B2153" s="6" t="n">
        <v>1.73113553113553</v>
      </c>
      <c r="C2153" s="6" t="n">
        <v>82</v>
      </c>
      <c r="D2153" s="6" t="n">
        <v>-1</v>
      </c>
      <c r="E2153" s="6" t="n">
        <v>1.73406593406593</v>
      </c>
      <c r="F2153" s="6" t="n">
        <v>0</v>
      </c>
      <c r="G2153" s="6" t="n">
        <v>0</v>
      </c>
      <c r="H2153" s="6" t="str">
        <f aca="false">IF(AND(A2153&gt;=Stimuli!$B$2,A2153&lt;=Stimuli!$C$2),Stimuli!$A$2,IF(AND(A2153&gt;=Stimuli!$B$3,A2153&lt;=Stimuli!$C$3),Stimuli!$A$3,IF(AND(A2153&gt;=Stimuli!$B$4,A2153&lt;=Stimuli!$C$4),Stimuli!$A$4,"")))</f>
        <v>01 Quiet baseline (60s)</v>
      </c>
      <c r="I2153" s="6" t="n">
        <f aca="false">(B2153-B2152)/((A2153-A2152)/1000)</f>
        <v>0.375091575091574</v>
      </c>
      <c r="J2153" s="6" t="n">
        <f aca="false">IF(OR(B2153&lt;Rules!$B$2,B2153&gt;Rules!$B$3,ABS(I2153)&gt;Rules!$B$4,OR(B2154&lt;Rules!$B$2,B2154&gt;Rules!$B$3,ABS(I2154)&gt;Rules!$B$4)),1,0)</f>
        <v>0</v>
      </c>
      <c r="K2153" s="6" t="str">
        <f aca="false">IF(F2153=1,COUNTIF($F$2:F2153,1),"")</f>
        <v/>
      </c>
    </row>
    <row r="2154" customFormat="false" ht="15" hidden="false" customHeight="false" outlineLevel="0" collapsed="false">
      <c r="A2154" s="6" t="n">
        <v>17003.493</v>
      </c>
      <c r="B2154" s="6" t="n">
        <v>1.72820512820513</v>
      </c>
      <c r="C2154" s="6" t="n">
        <v>82</v>
      </c>
      <c r="D2154" s="6" t="n">
        <v>-1</v>
      </c>
      <c r="E2154" s="6" t="n">
        <v>1.73406593406593</v>
      </c>
      <c r="F2154" s="6" t="n">
        <v>0</v>
      </c>
      <c r="G2154" s="6" t="n">
        <v>0</v>
      </c>
      <c r="H2154" s="6" t="str">
        <f aca="false">IF(AND(A2154&gt;=Stimuli!$B$2,A2154&lt;=Stimuli!$C$2),Stimuli!$A$2,IF(AND(A2154&gt;=Stimuli!$B$3,A2154&lt;=Stimuli!$C$3),Stimuli!$A$3,IF(AND(A2154&gt;=Stimuli!$B$4,A2154&lt;=Stimuli!$C$4),Stimuli!$A$4,"")))</f>
        <v>01 Quiet baseline (60s)</v>
      </c>
      <c r="I2154" s="6" t="n">
        <f aca="false">(B2154-B2153)/((A2154-A2153)/1000)</f>
        <v>-0.375091575091574</v>
      </c>
      <c r="J2154" s="6" t="n">
        <f aca="false">IF(OR(B2154&lt;Rules!$B$2,B2154&gt;Rules!$B$3,ABS(I2154)&gt;Rules!$B$4,OR(B2155&lt;Rules!$B$2,B2155&gt;Rules!$B$3,ABS(I2155)&gt;Rules!$B$4)),1,0)</f>
        <v>0</v>
      </c>
      <c r="K2154" s="6" t="str">
        <f aca="false">IF(F2154=1,COUNTIF($F$2:F2154,1),"")</f>
        <v/>
      </c>
    </row>
    <row r="2155" customFormat="false" ht="15" hidden="false" customHeight="false" outlineLevel="0" collapsed="false">
      <c r="A2155" s="6" t="n">
        <v>17011.3055</v>
      </c>
      <c r="B2155" s="6" t="n">
        <v>1.73113553113553</v>
      </c>
      <c r="C2155" s="6" t="n">
        <v>82</v>
      </c>
      <c r="D2155" s="6" t="n">
        <v>-1</v>
      </c>
      <c r="E2155" s="6" t="n">
        <v>1.73406593406593</v>
      </c>
      <c r="F2155" s="6" t="n">
        <v>0</v>
      </c>
      <c r="G2155" s="6" t="n">
        <v>0</v>
      </c>
      <c r="H2155" s="6" t="str">
        <f aca="false">IF(AND(A2155&gt;=Stimuli!$B$2,A2155&lt;=Stimuli!$C$2),Stimuli!$A$2,IF(AND(A2155&gt;=Stimuli!$B$3,A2155&lt;=Stimuli!$C$3),Stimuli!$A$3,IF(AND(A2155&gt;=Stimuli!$B$4,A2155&lt;=Stimuli!$C$4),Stimuli!$A$4,"")))</f>
        <v>01 Quiet baseline (60s)</v>
      </c>
      <c r="I2155" s="6" t="n">
        <f aca="false">(B2155-B2154)/((A2155-A2154)/1000)</f>
        <v>0.375091575091574</v>
      </c>
      <c r="J2155" s="6" t="n">
        <f aca="false">IF(OR(B2155&lt;Rules!$B$2,B2155&gt;Rules!$B$3,ABS(I2155)&gt;Rules!$B$4,OR(B2156&lt;Rules!$B$2,B2156&gt;Rules!$B$3,ABS(I2156)&gt;Rules!$B$4)),1,0)</f>
        <v>0</v>
      </c>
      <c r="K2155" s="6" t="str">
        <f aca="false">IF(F2155=1,COUNTIF($F$2:F2155,1),"")</f>
        <v/>
      </c>
    </row>
    <row r="2156" customFormat="false" ht="15" hidden="false" customHeight="false" outlineLevel="0" collapsed="false">
      <c r="A2156" s="6" t="n">
        <v>17019.118</v>
      </c>
      <c r="B2156" s="6" t="n">
        <v>1.73113553113553</v>
      </c>
      <c r="C2156" s="6" t="n">
        <v>82</v>
      </c>
      <c r="D2156" s="6" t="n">
        <v>-1</v>
      </c>
      <c r="E2156" s="6" t="n">
        <v>1.73406593406593</v>
      </c>
      <c r="F2156" s="6" t="n">
        <v>0</v>
      </c>
      <c r="G2156" s="6" t="n">
        <v>0</v>
      </c>
      <c r="H2156" s="6" t="str">
        <f aca="false">IF(AND(A2156&gt;=Stimuli!$B$2,A2156&lt;=Stimuli!$C$2),Stimuli!$A$2,IF(AND(A2156&gt;=Stimuli!$B$3,A2156&lt;=Stimuli!$C$3),Stimuli!$A$3,IF(AND(A2156&gt;=Stimuli!$B$4,A2156&lt;=Stimuli!$C$4),Stimuli!$A$4,"")))</f>
        <v>01 Quiet baseline (60s)</v>
      </c>
      <c r="I2156" s="6" t="n">
        <f aca="false">(B2156-B2155)/((A2156-A2155)/1000)</f>
        <v>0</v>
      </c>
      <c r="J2156" s="6" t="n">
        <f aca="false">IF(OR(B2156&lt;Rules!$B$2,B2156&gt;Rules!$B$3,ABS(I2156)&gt;Rules!$B$4,OR(B2157&lt;Rules!$B$2,B2157&gt;Rules!$B$3,ABS(I2157)&gt;Rules!$B$4)),1,0)</f>
        <v>0</v>
      </c>
      <c r="K2156" s="6" t="str">
        <f aca="false">IF(F2156=1,COUNTIF($F$2:F2156,1),"")</f>
        <v/>
      </c>
    </row>
    <row r="2157" customFormat="false" ht="15" hidden="false" customHeight="false" outlineLevel="0" collapsed="false">
      <c r="A2157" s="6" t="n">
        <v>17026.9305</v>
      </c>
      <c r="B2157" s="6" t="n">
        <v>1.72967032967033</v>
      </c>
      <c r="C2157" s="6" t="n">
        <v>82</v>
      </c>
      <c r="D2157" s="6" t="n">
        <v>-1</v>
      </c>
      <c r="E2157" s="6" t="n">
        <v>1.73406593406593</v>
      </c>
      <c r="F2157" s="6" t="n">
        <v>0</v>
      </c>
      <c r="G2157" s="6" t="n">
        <v>0</v>
      </c>
      <c r="H2157" s="6" t="str">
        <f aca="false">IF(AND(A2157&gt;=Stimuli!$B$2,A2157&lt;=Stimuli!$C$2),Stimuli!$A$2,IF(AND(A2157&gt;=Stimuli!$B$3,A2157&lt;=Stimuli!$C$3),Stimuli!$A$3,IF(AND(A2157&gt;=Stimuli!$B$4,A2157&lt;=Stimuli!$C$4),Stimuli!$A$4,"")))</f>
        <v>01 Quiet baseline (60s)</v>
      </c>
      <c r="I2157" s="6" t="n">
        <f aca="false">(B2157-B2156)/((A2157-A2156)/1000)</f>
        <v>-0.187545787545844</v>
      </c>
      <c r="J2157" s="6" t="n">
        <f aca="false">IF(OR(B2157&lt;Rules!$B$2,B2157&gt;Rules!$B$3,ABS(I2157)&gt;Rules!$B$4,OR(B2158&lt;Rules!$B$2,B2158&gt;Rules!$B$3,ABS(I2158)&gt;Rules!$B$4)),1,0)</f>
        <v>0</v>
      </c>
      <c r="K2157" s="6" t="str">
        <f aca="false">IF(F2157=1,COUNTIF($F$2:F2157,1),"")</f>
        <v/>
      </c>
    </row>
    <row r="2158" customFormat="false" ht="15" hidden="false" customHeight="false" outlineLevel="0" collapsed="false">
      <c r="A2158" s="6" t="n">
        <v>17034.743</v>
      </c>
      <c r="B2158" s="6" t="n">
        <v>1.73260073260073</v>
      </c>
      <c r="C2158" s="6" t="n">
        <v>82</v>
      </c>
      <c r="D2158" s="6" t="n">
        <v>-1</v>
      </c>
      <c r="E2158" s="6" t="n">
        <v>1.73406593406593</v>
      </c>
      <c r="F2158" s="6" t="n">
        <v>0</v>
      </c>
      <c r="G2158" s="6" t="n">
        <v>0</v>
      </c>
      <c r="H2158" s="6" t="str">
        <f aca="false">IF(AND(A2158&gt;=Stimuli!$B$2,A2158&lt;=Stimuli!$C$2),Stimuli!$A$2,IF(AND(A2158&gt;=Stimuli!$B$3,A2158&lt;=Stimuli!$C$3),Stimuli!$A$3,IF(AND(A2158&gt;=Stimuli!$B$4,A2158&lt;=Stimuli!$C$4),Stimuli!$A$4,"")))</f>
        <v>01 Quiet baseline (60s)</v>
      </c>
      <c r="I2158" s="6" t="n">
        <f aca="false">(B2158-B2157)/((A2158-A2157)/1000)</f>
        <v>0.375091575091716</v>
      </c>
      <c r="J2158" s="6" t="n">
        <f aca="false">IF(OR(B2158&lt;Rules!$B$2,B2158&gt;Rules!$B$3,ABS(I2158)&gt;Rules!$B$4,OR(B2159&lt;Rules!$B$2,B2159&gt;Rules!$B$3,ABS(I2159)&gt;Rules!$B$4)),1,0)</f>
        <v>0</v>
      </c>
      <c r="K2158" s="6" t="str">
        <f aca="false">IF(F2158=1,COUNTIF($F$2:F2158,1),"")</f>
        <v/>
      </c>
    </row>
    <row r="2159" customFormat="false" ht="15" hidden="false" customHeight="false" outlineLevel="0" collapsed="false">
      <c r="A2159" s="6" t="n">
        <v>17042.5555</v>
      </c>
      <c r="B2159" s="6" t="n">
        <v>1.72820512820513</v>
      </c>
      <c r="C2159" s="6" t="n">
        <v>82</v>
      </c>
      <c r="D2159" s="6" t="n">
        <v>-1</v>
      </c>
      <c r="E2159" s="6" t="n">
        <v>1.73406593406593</v>
      </c>
      <c r="F2159" s="6" t="n">
        <v>0</v>
      </c>
      <c r="G2159" s="6" t="n">
        <v>0</v>
      </c>
      <c r="H2159" s="6" t="str">
        <f aca="false">IF(AND(A2159&gt;=Stimuli!$B$2,A2159&lt;=Stimuli!$C$2),Stimuli!$A$2,IF(AND(A2159&gt;=Stimuli!$B$3,A2159&lt;=Stimuli!$C$3),Stimuli!$A$3,IF(AND(A2159&gt;=Stimuli!$B$4,A2159&lt;=Stimuli!$C$4),Stimuli!$A$4,"")))</f>
        <v>01 Quiet baseline (60s)</v>
      </c>
      <c r="I2159" s="6" t="n">
        <f aca="false">(B2159-B2158)/((A2159-A2158)/1000)</f>
        <v>-0.562637362637446</v>
      </c>
      <c r="J2159" s="6" t="n">
        <f aca="false">IF(OR(B2159&lt;Rules!$B$2,B2159&gt;Rules!$B$3,ABS(I2159)&gt;Rules!$B$4,OR(B2160&lt;Rules!$B$2,B2160&gt;Rules!$B$3,ABS(I2160)&gt;Rules!$B$4)),1,0)</f>
        <v>0</v>
      </c>
      <c r="K2159" s="6" t="str">
        <f aca="false">IF(F2159=1,COUNTIF($F$2:F2159,1),"")</f>
        <v/>
      </c>
    </row>
    <row r="2160" customFormat="false" ht="15" hidden="false" customHeight="false" outlineLevel="0" collapsed="false">
      <c r="A2160" s="6" t="n">
        <v>17050.368</v>
      </c>
      <c r="B2160" s="6" t="n">
        <v>1.73260073260073</v>
      </c>
      <c r="C2160" s="6" t="n">
        <v>82</v>
      </c>
      <c r="D2160" s="6" t="n">
        <v>-1</v>
      </c>
      <c r="E2160" s="6" t="n">
        <v>1.73406593406593</v>
      </c>
      <c r="F2160" s="6" t="n">
        <v>0</v>
      </c>
      <c r="G2160" s="6" t="n">
        <v>0</v>
      </c>
      <c r="H2160" s="6" t="str">
        <f aca="false">IF(AND(A2160&gt;=Stimuli!$B$2,A2160&lt;=Stimuli!$C$2),Stimuli!$A$2,IF(AND(A2160&gt;=Stimuli!$B$3,A2160&lt;=Stimuli!$C$3),Stimuli!$A$3,IF(AND(A2160&gt;=Stimuli!$B$4,A2160&lt;=Stimuli!$C$4),Stimuli!$A$4,"")))</f>
        <v>01 Quiet baseline (60s)</v>
      </c>
      <c r="I2160" s="6" t="n">
        <f aca="false">(B2160-B2159)/((A2160-A2159)/1000)</f>
        <v>0.562637362637446</v>
      </c>
      <c r="J2160" s="6" t="n">
        <f aca="false">IF(OR(B2160&lt;Rules!$B$2,B2160&gt;Rules!$B$3,ABS(I2160)&gt;Rules!$B$4,OR(B2161&lt;Rules!$B$2,B2161&gt;Rules!$B$3,ABS(I2161)&gt;Rules!$B$4)),1,0)</f>
        <v>0</v>
      </c>
      <c r="K2160" s="6" t="str">
        <f aca="false">IF(F2160=1,COUNTIF($F$2:F2160,1),"")</f>
        <v/>
      </c>
    </row>
    <row r="2161" customFormat="false" ht="15" hidden="false" customHeight="false" outlineLevel="0" collapsed="false">
      <c r="A2161" s="6" t="n">
        <v>17058.1805</v>
      </c>
      <c r="B2161" s="6" t="n">
        <v>1.72820512820513</v>
      </c>
      <c r="C2161" s="6" t="n">
        <v>82</v>
      </c>
      <c r="D2161" s="6" t="n">
        <v>-1</v>
      </c>
      <c r="E2161" s="6" t="n">
        <v>1.73406593406593</v>
      </c>
      <c r="F2161" s="6" t="n">
        <v>0</v>
      </c>
      <c r="G2161" s="6" t="n">
        <v>0</v>
      </c>
      <c r="H2161" s="6" t="str">
        <f aca="false">IF(AND(A2161&gt;=Stimuli!$B$2,A2161&lt;=Stimuli!$C$2),Stimuli!$A$2,IF(AND(A2161&gt;=Stimuli!$B$3,A2161&lt;=Stimuli!$C$3),Stimuli!$A$3,IF(AND(A2161&gt;=Stimuli!$B$4,A2161&lt;=Stimuli!$C$4),Stimuli!$A$4,"")))</f>
        <v>01 Quiet baseline (60s)</v>
      </c>
      <c r="I2161" s="6" t="n">
        <f aca="false">(B2161-B2160)/((A2161-A2160)/1000)</f>
        <v>-0.562637362637446</v>
      </c>
      <c r="J2161" s="6" t="n">
        <f aca="false">IF(OR(B2161&lt;Rules!$B$2,B2161&gt;Rules!$B$3,ABS(I2161)&gt;Rules!$B$4,OR(B2162&lt;Rules!$B$2,B2162&gt;Rules!$B$3,ABS(I2162)&gt;Rules!$B$4)),1,0)</f>
        <v>0</v>
      </c>
      <c r="K2161" s="6" t="str">
        <f aca="false">IF(F2161=1,COUNTIF($F$2:F2161,1),"")</f>
        <v/>
      </c>
    </row>
    <row r="2162" customFormat="false" ht="15" hidden="false" customHeight="false" outlineLevel="0" collapsed="false">
      <c r="A2162" s="6" t="n">
        <v>17065.993</v>
      </c>
      <c r="B2162" s="6" t="n">
        <v>1.73406593406593</v>
      </c>
      <c r="C2162" s="6" t="n">
        <v>82</v>
      </c>
      <c r="D2162" s="6" t="n">
        <v>-1</v>
      </c>
      <c r="E2162" s="6" t="n">
        <v>1.73406593406593</v>
      </c>
      <c r="F2162" s="6" t="n">
        <v>0</v>
      </c>
      <c r="G2162" s="6" t="n">
        <v>0</v>
      </c>
      <c r="H2162" s="6" t="str">
        <f aca="false">IF(AND(A2162&gt;=Stimuli!$B$2,A2162&lt;=Stimuli!$C$2),Stimuli!$A$2,IF(AND(A2162&gt;=Stimuli!$B$3,A2162&lt;=Stimuli!$C$3),Stimuli!$A$3,IF(AND(A2162&gt;=Stimuli!$B$4,A2162&lt;=Stimuli!$C$4),Stimuli!$A$4,"")))</f>
        <v>01 Quiet baseline (60s)</v>
      </c>
      <c r="I2162" s="6" t="n">
        <f aca="false">(B2162-B2161)/((A2162-A2161)/1000)</f>
        <v>0.750183150183148</v>
      </c>
      <c r="J2162" s="6" t="n">
        <f aca="false">IF(OR(B2162&lt;Rules!$B$2,B2162&gt;Rules!$B$3,ABS(I2162)&gt;Rules!$B$4,OR(B2163&lt;Rules!$B$2,B2163&gt;Rules!$B$3,ABS(I2163)&gt;Rules!$B$4)),1,0)</f>
        <v>0</v>
      </c>
      <c r="K2162" s="6" t="str">
        <f aca="false">IF(F2162=1,COUNTIF($F$2:F2162,1),"")</f>
        <v/>
      </c>
    </row>
    <row r="2163" customFormat="false" ht="15" hidden="false" customHeight="false" outlineLevel="0" collapsed="false">
      <c r="A2163" s="6" t="n">
        <v>17073.8055</v>
      </c>
      <c r="B2163" s="6" t="n">
        <v>1.72673992673993</v>
      </c>
      <c r="C2163" s="6" t="n">
        <v>82</v>
      </c>
      <c r="D2163" s="6" t="n">
        <v>-1</v>
      </c>
      <c r="E2163" s="6" t="n">
        <v>1.73406593406593</v>
      </c>
      <c r="F2163" s="6" t="n">
        <v>0</v>
      </c>
      <c r="G2163" s="6" t="n">
        <v>0</v>
      </c>
      <c r="H2163" s="6" t="str">
        <f aca="false">IF(AND(A2163&gt;=Stimuli!$B$2,A2163&lt;=Stimuli!$C$2),Stimuli!$A$2,IF(AND(A2163&gt;=Stimuli!$B$3,A2163&lt;=Stimuli!$C$3),Stimuli!$A$3,IF(AND(A2163&gt;=Stimuli!$B$4,A2163&lt;=Stimuli!$C$4),Stimuli!$A$4,"")))</f>
        <v>01 Quiet baseline (60s)</v>
      </c>
      <c r="I2163" s="6" t="n">
        <f aca="false">(B2163-B2162)/((A2163-A2162)/1000)</f>
        <v>-0.93772893772902</v>
      </c>
      <c r="J2163" s="6" t="n">
        <f aca="false">IF(OR(B2163&lt;Rules!$B$2,B2163&gt;Rules!$B$3,ABS(I2163)&gt;Rules!$B$4,OR(B2164&lt;Rules!$B$2,B2164&gt;Rules!$B$3,ABS(I2164)&gt;Rules!$B$4)),1,0)</f>
        <v>0</v>
      </c>
      <c r="K2163" s="6" t="str">
        <f aca="false">IF(F2163=1,COUNTIF($F$2:F2163,1),"")</f>
        <v/>
      </c>
    </row>
    <row r="2164" customFormat="false" ht="15" hidden="false" customHeight="false" outlineLevel="0" collapsed="false">
      <c r="A2164" s="6" t="n">
        <v>17081.618</v>
      </c>
      <c r="B2164" s="6" t="n">
        <v>1.73406593406593</v>
      </c>
      <c r="C2164" s="6" t="n">
        <v>82</v>
      </c>
      <c r="D2164" s="6" t="n">
        <v>-1</v>
      </c>
      <c r="E2164" s="6" t="n">
        <v>1.73406593406593</v>
      </c>
      <c r="F2164" s="6" t="n">
        <v>0</v>
      </c>
      <c r="G2164" s="6" t="n">
        <v>0</v>
      </c>
      <c r="H2164" s="6" t="str">
        <f aca="false">IF(AND(A2164&gt;=Stimuli!$B$2,A2164&lt;=Stimuli!$C$2),Stimuli!$A$2,IF(AND(A2164&gt;=Stimuli!$B$3,A2164&lt;=Stimuli!$C$3),Stimuli!$A$3,IF(AND(A2164&gt;=Stimuli!$B$4,A2164&lt;=Stimuli!$C$4),Stimuli!$A$4,"")))</f>
        <v>01 Quiet baseline (60s)</v>
      </c>
      <c r="I2164" s="6" t="n">
        <f aca="false">(B2164-B2163)/((A2164-A2163)/1000)</f>
        <v>0.93772893772902</v>
      </c>
      <c r="J2164" s="6" t="n">
        <f aca="false">IF(OR(B2164&lt;Rules!$B$2,B2164&gt;Rules!$B$3,ABS(I2164)&gt;Rules!$B$4,OR(B2165&lt;Rules!$B$2,B2165&gt;Rules!$B$3,ABS(I2165)&gt;Rules!$B$4)),1,0)</f>
        <v>0</v>
      </c>
      <c r="K2164" s="6" t="str">
        <f aca="false">IF(F2164=1,COUNTIF($F$2:F2164,1),"")</f>
        <v/>
      </c>
    </row>
    <row r="2165" customFormat="false" ht="15" hidden="false" customHeight="false" outlineLevel="0" collapsed="false">
      <c r="A2165" s="6" t="n">
        <v>17089.4305</v>
      </c>
      <c r="B2165" s="6" t="n">
        <v>1.72673992673993</v>
      </c>
      <c r="C2165" s="6" t="n">
        <v>82</v>
      </c>
      <c r="D2165" s="6" t="n">
        <v>-1</v>
      </c>
      <c r="E2165" s="6" t="n">
        <v>1.73406593406593</v>
      </c>
      <c r="F2165" s="6" t="n">
        <v>0</v>
      </c>
      <c r="G2165" s="6" t="n">
        <v>0</v>
      </c>
      <c r="H2165" s="6" t="str">
        <f aca="false">IF(AND(A2165&gt;=Stimuli!$B$2,A2165&lt;=Stimuli!$C$2),Stimuli!$A$2,IF(AND(A2165&gt;=Stimuli!$B$3,A2165&lt;=Stimuli!$C$3),Stimuli!$A$3,IF(AND(A2165&gt;=Stimuli!$B$4,A2165&lt;=Stimuli!$C$4),Stimuli!$A$4,"")))</f>
        <v>01 Quiet baseline (60s)</v>
      </c>
      <c r="I2165" s="6" t="n">
        <f aca="false">(B2165-B2164)/((A2165-A2164)/1000)</f>
        <v>-0.93772893772902</v>
      </c>
      <c r="J2165" s="6" t="n">
        <f aca="false">IF(OR(B2165&lt;Rules!$B$2,B2165&gt;Rules!$B$3,ABS(I2165)&gt;Rules!$B$4,OR(B2166&lt;Rules!$B$2,B2166&gt;Rules!$B$3,ABS(I2166)&gt;Rules!$B$4)),1,0)</f>
        <v>0</v>
      </c>
      <c r="K2165" s="6" t="str">
        <f aca="false">IF(F2165=1,COUNTIF($F$2:F2165,1),"")</f>
        <v/>
      </c>
    </row>
    <row r="2166" customFormat="false" ht="15" hidden="false" customHeight="false" outlineLevel="0" collapsed="false">
      <c r="A2166" s="6" t="n">
        <v>17097.243</v>
      </c>
      <c r="B2166" s="6" t="n">
        <v>1.73406593406593</v>
      </c>
      <c r="C2166" s="6" t="n">
        <v>82</v>
      </c>
      <c r="D2166" s="6" t="n">
        <v>-1</v>
      </c>
      <c r="E2166" s="6" t="n">
        <v>1.73406593406593</v>
      </c>
      <c r="F2166" s="6" t="n">
        <v>0</v>
      </c>
      <c r="G2166" s="6" t="n">
        <v>0</v>
      </c>
      <c r="H2166" s="6" t="str">
        <f aca="false">IF(AND(A2166&gt;=Stimuli!$B$2,A2166&lt;=Stimuli!$C$2),Stimuli!$A$2,IF(AND(A2166&gt;=Stimuli!$B$3,A2166&lt;=Stimuli!$C$3),Stimuli!$A$3,IF(AND(A2166&gt;=Stimuli!$B$4,A2166&lt;=Stimuli!$C$4),Stimuli!$A$4,"")))</f>
        <v>01 Quiet baseline (60s)</v>
      </c>
      <c r="I2166" s="6" t="n">
        <f aca="false">(B2166-B2165)/((A2166-A2165)/1000)</f>
        <v>0.93772893772902</v>
      </c>
      <c r="J2166" s="6" t="n">
        <f aca="false">IF(OR(B2166&lt;Rules!$B$2,B2166&gt;Rules!$B$3,ABS(I2166)&gt;Rules!$B$4,OR(B2167&lt;Rules!$B$2,B2167&gt;Rules!$B$3,ABS(I2167)&gt;Rules!$B$4)),1,0)</f>
        <v>0</v>
      </c>
      <c r="K2166" s="6" t="str">
        <f aca="false">IF(F2166=1,COUNTIF($F$2:F2166,1),"")</f>
        <v/>
      </c>
    </row>
    <row r="2167" customFormat="false" ht="15" hidden="false" customHeight="false" outlineLevel="0" collapsed="false">
      <c r="A2167" s="6" t="n">
        <v>17105.0555</v>
      </c>
      <c r="B2167" s="6" t="n">
        <v>1.72820512820513</v>
      </c>
      <c r="C2167" s="6" t="n">
        <v>82</v>
      </c>
      <c r="D2167" s="6" t="n">
        <v>-1</v>
      </c>
      <c r="E2167" s="6" t="n">
        <v>1.73406593406593</v>
      </c>
      <c r="F2167" s="6" t="n">
        <v>0</v>
      </c>
      <c r="G2167" s="6" t="n">
        <v>0</v>
      </c>
      <c r="H2167" s="6" t="str">
        <f aca="false">IF(AND(A2167&gt;=Stimuli!$B$2,A2167&lt;=Stimuli!$C$2),Stimuli!$A$2,IF(AND(A2167&gt;=Stimuli!$B$3,A2167&lt;=Stimuli!$C$3),Stimuli!$A$3,IF(AND(A2167&gt;=Stimuli!$B$4,A2167&lt;=Stimuli!$C$4),Stimuli!$A$4,"")))</f>
        <v>01 Quiet baseline (60s)</v>
      </c>
      <c r="I2167" s="6" t="n">
        <f aca="false">(B2167-B2166)/((A2167-A2166)/1000)</f>
        <v>-0.750183150183148</v>
      </c>
      <c r="J2167" s="6" t="n">
        <f aca="false">IF(OR(B2167&lt;Rules!$B$2,B2167&gt;Rules!$B$3,ABS(I2167)&gt;Rules!$B$4,OR(B2168&lt;Rules!$B$2,B2168&gt;Rules!$B$3,ABS(I2168)&gt;Rules!$B$4)),1,0)</f>
        <v>0</v>
      </c>
      <c r="K2167" s="6" t="str">
        <f aca="false">IF(F2167=1,COUNTIF($F$2:F2167,1),"")</f>
        <v/>
      </c>
    </row>
    <row r="2168" customFormat="false" ht="15" hidden="false" customHeight="false" outlineLevel="0" collapsed="false">
      <c r="A2168" s="6" t="n">
        <v>17112.868</v>
      </c>
      <c r="B2168" s="6" t="n">
        <v>1.73260073260073</v>
      </c>
      <c r="C2168" s="6" t="n">
        <v>82</v>
      </c>
      <c r="D2168" s="6" t="n">
        <v>-1</v>
      </c>
      <c r="E2168" s="6" t="n">
        <v>1.73406593406593</v>
      </c>
      <c r="F2168" s="6" t="n">
        <v>0</v>
      </c>
      <c r="G2168" s="6" t="n">
        <v>0</v>
      </c>
      <c r="H2168" s="6" t="str">
        <f aca="false">IF(AND(A2168&gt;=Stimuli!$B$2,A2168&lt;=Stimuli!$C$2),Stimuli!$A$2,IF(AND(A2168&gt;=Stimuli!$B$3,A2168&lt;=Stimuli!$C$3),Stimuli!$A$3,IF(AND(A2168&gt;=Stimuli!$B$4,A2168&lt;=Stimuli!$C$4),Stimuli!$A$4,"")))</f>
        <v>01 Quiet baseline (60s)</v>
      </c>
      <c r="I2168" s="6" t="n">
        <f aca="false">(B2168-B2167)/((A2168-A2167)/1000)</f>
        <v>0.562637362637446</v>
      </c>
      <c r="J2168" s="6" t="n">
        <f aca="false">IF(OR(B2168&lt;Rules!$B$2,B2168&gt;Rules!$B$3,ABS(I2168)&gt;Rules!$B$4,OR(B2169&lt;Rules!$B$2,B2169&gt;Rules!$B$3,ABS(I2169)&gt;Rules!$B$4)),1,0)</f>
        <v>0</v>
      </c>
      <c r="K2168" s="6" t="str">
        <f aca="false">IF(F2168=1,COUNTIF($F$2:F2168,1),"")</f>
        <v/>
      </c>
    </row>
    <row r="2169" customFormat="false" ht="15" hidden="false" customHeight="false" outlineLevel="0" collapsed="false">
      <c r="A2169" s="6" t="n">
        <v>17120.6805</v>
      </c>
      <c r="B2169" s="6" t="n">
        <v>1.72820512820513</v>
      </c>
      <c r="C2169" s="6" t="n">
        <v>82</v>
      </c>
      <c r="D2169" s="6" t="n">
        <v>-1</v>
      </c>
      <c r="E2169" s="6" t="n">
        <v>1.73406593406593</v>
      </c>
      <c r="F2169" s="6" t="n">
        <v>0</v>
      </c>
      <c r="G2169" s="6" t="n">
        <v>0</v>
      </c>
      <c r="H2169" s="6" t="str">
        <f aca="false">IF(AND(A2169&gt;=Stimuli!$B$2,A2169&lt;=Stimuli!$C$2),Stimuli!$A$2,IF(AND(A2169&gt;=Stimuli!$B$3,A2169&lt;=Stimuli!$C$3),Stimuli!$A$3,IF(AND(A2169&gt;=Stimuli!$B$4,A2169&lt;=Stimuli!$C$4),Stimuli!$A$4,"")))</f>
        <v>01 Quiet baseline (60s)</v>
      </c>
      <c r="I2169" s="6" t="n">
        <f aca="false">(B2169-B2168)/((A2169-A2168)/1000)</f>
        <v>-0.562637362637446</v>
      </c>
      <c r="J2169" s="6" t="n">
        <f aca="false">IF(OR(B2169&lt;Rules!$B$2,B2169&gt;Rules!$B$3,ABS(I2169)&gt;Rules!$B$4,OR(B2170&lt;Rules!$B$2,B2170&gt;Rules!$B$3,ABS(I2170)&gt;Rules!$B$4)),1,0)</f>
        <v>0</v>
      </c>
      <c r="K2169" s="6" t="str">
        <f aca="false">IF(F2169=1,COUNTIF($F$2:F2169,1),"")</f>
        <v/>
      </c>
    </row>
    <row r="2170" customFormat="false" ht="15" hidden="false" customHeight="false" outlineLevel="0" collapsed="false">
      <c r="A2170" s="6" t="n">
        <v>17128.493</v>
      </c>
      <c r="B2170" s="6" t="n">
        <v>1.73113553113553</v>
      </c>
      <c r="C2170" s="6" t="n">
        <v>82</v>
      </c>
      <c r="D2170" s="6" t="n">
        <v>-1</v>
      </c>
      <c r="E2170" s="6" t="n">
        <v>1.73406593406593</v>
      </c>
      <c r="F2170" s="6" t="n">
        <v>0</v>
      </c>
      <c r="G2170" s="6" t="n">
        <v>0</v>
      </c>
      <c r="H2170" s="6" t="str">
        <f aca="false">IF(AND(A2170&gt;=Stimuli!$B$2,A2170&lt;=Stimuli!$C$2),Stimuli!$A$2,IF(AND(A2170&gt;=Stimuli!$B$3,A2170&lt;=Stimuli!$C$3),Stimuli!$A$3,IF(AND(A2170&gt;=Stimuli!$B$4,A2170&lt;=Stimuli!$C$4),Stimuli!$A$4,"")))</f>
        <v>01 Quiet baseline (60s)</v>
      </c>
      <c r="I2170" s="6" t="n">
        <f aca="false">(B2170-B2169)/((A2170-A2169)/1000)</f>
        <v>0.375091575091574</v>
      </c>
      <c r="J2170" s="6" t="n">
        <f aca="false">IF(OR(B2170&lt;Rules!$B$2,B2170&gt;Rules!$B$3,ABS(I2170)&gt;Rules!$B$4,OR(B2171&lt;Rules!$B$2,B2171&gt;Rules!$B$3,ABS(I2171)&gt;Rules!$B$4)),1,0)</f>
        <v>0</v>
      </c>
      <c r="K2170" s="6" t="str">
        <f aca="false">IF(F2170=1,COUNTIF($F$2:F2170,1),"")</f>
        <v/>
      </c>
    </row>
    <row r="2171" customFormat="false" ht="15" hidden="false" customHeight="false" outlineLevel="0" collapsed="false">
      <c r="A2171" s="6" t="n">
        <v>17136.3055</v>
      </c>
      <c r="B2171" s="6" t="n">
        <v>1.73113553113553</v>
      </c>
      <c r="C2171" s="6" t="n">
        <v>82</v>
      </c>
      <c r="D2171" s="6" t="n">
        <v>-1</v>
      </c>
      <c r="E2171" s="6" t="n">
        <v>1.73406593406593</v>
      </c>
      <c r="F2171" s="6" t="n">
        <v>0</v>
      </c>
      <c r="G2171" s="6" t="n">
        <v>0</v>
      </c>
      <c r="H2171" s="6" t="str">
        <f aca="false">IF(AND(A2171&gt;=Stimuli!$B$2,A2171&lt;=Stimuli!$C$2),Stimuli!$A$2,IF(AND(A2171&gt;=Stimuli!$B$3,A2171&lt;=Stimuli!$C$3),Stimuli!$A$3,IF(AND(A2171&gt;=Stimuli!$B$4,A2171&lt;=Stimuli!$C$4),Stimuli!$A$4,"")))</f>
        <v>01 Quiet baseline (60s)</v>
      </c>
      <c r="I2171" s="6" t="n">
        <f aca="false">(B2171-B2170)/((A2171-A2170)/1000)</f>
        <v>0</v>
      </c>
      <c r="J2171" s="6" t="n">
        <f aca="false">IF(OR(B2171&lt;Rules!$B$2,B2171&gt;Rules!$B$3,ABS(I2171)&gt;Rules!$B$4,OR(B2172&lt;Rules!$B$2,B2172&gt;Rules!$B$3,ABS(I2172)&gt;Rules!$B$4)),1,0)</f>
        <v>0</v>
      </c>
      <c r="K2171" s="6" t="str">
        <f aca="false">IF(F2171=1,COUNTIF($F$2:F2171,1),"")</f>
        <v/>
      </c>
    </row>
    <row r="2172" customFormat="false" ht="15" hidden="false" customHeight="false" outlineLevel="0" collapsed="false">
      <c r="A2172" s="6" t="n">
        <v>17144.118</v>
      </c>
      <c r="B2172" s="6" t="n">
        <v>1.73113553113553</v>
      </c>
      <c r="C2172" s="6" t="n">
        <v>82</v>
      </c>
      <c r="D2172" s="6" t="n">
        <v>-1</v>
      </c>
      <c r="E2172" s="6" t="n">
        <v>1.73406593406593</v>
      </c>
      <c r="F2172" s="6" t="n">
        <v>0</v>
      </c>
      <c r="G2172" s="6" t="n">
        <v>0</v>
      </c>
      <c r="H2172" s="6" t="str">
        <f aca="false">IF(AND(A2172&gt;=Stimuli!$B$2,A2172&lt;=Stimuli!$C$2),Stimuli!$A$2,IF(AND(A2172&gt;=Stimuli!$B$3,A2172&lt;=Stimuli!$C$3),Stimuli!$A$3,IF(AND(A2172&gt;=Stimuli!$B$4,A2172&lt;=Stimuli!$C$4),Stimuli!$A$4,"")))</f>
        <v>01 Quiet baseline (60s)</v>
      </c>
      <c r="I2172" s="6" t="n">
        <f aca="false">(B2172-B2171)/((A2172-A2171)/1000)</f>
        <v>0</v>
      </c>
      <c r="J2172" s="6" t="n">
        <f aca="false">IF(OR(B2172&lt;Rules!$B$2,B2172&gt;Rules!$B$3,ABS(I2172)&gt;Rules!$B$4,OR(B2173&lt;Rules!$B$2,B2173&gt;Rules!$B$3,ABS(I2173)&gt;Rules!$B$4)),1,0)</f>
        <v>0</v>
      </c>
      <c r="K2172" s="6" t="str">
        <f aca="false">IF(F2172=1,COUNTIF($F$2:F2172,1),"")</f>
        <v/>
      </c>
    </row>
    <row r="2173" customFormat="false" ht="15" hidden="false" customHeight="false" outlineLevel="0" collapsed="false">
      <c r="A2173" s="6" t="n">
        <v>17151.9305</v>
      </c>
      <c r="B2173" s="6" t="n">
        <v>1.73260073260073</v>
      </c>
      <c r="C2173" s="6" t="n">
        <v>82</v>
      </c>
      <c r="D2173" s="6" t="n">
        <v>-1</v>
      </c>
      <c r="E2173" s="6" t="n">
        <v>1.73406593406593</v>
      </c>
      <c r="F2173" s="6" t="n">
        <v>0</v>
      </c>
      <c r="G2173" s="6" t="n">
        <v>0</v>
      </c>
      <c r="H2173" s="6" t="str">
        <f aca="false">IF(AND(A2173&gt;=Stimuli!$B$2,A2173&lt;=Stimuli!$C$2),Stimuli!$A$2,IF(AND(A2173&gt;=Stimuli!$B$3,A2173&lt;=Stimuli!$C$3),Stimuli!$A$3,IF(AND(A2173&gt;=Stimuli!$B$4,A2173&lt;=Stimuli!$C$4),Stimuli!$A$4,"")))</f>
        <v>01 Quiet baseline (60s)</v>
      </c>
      <c r="I2173" s="6" t="n">
        <f aca="false">(B2173-B2172)/((A2173-A2172)/1000)</f>
        <v>0.187545787545872</v>
      </c>
      <c r="J2173" s="6" t="n">
        <f aca="false">IF(OR(B2173&lt;Rules!$B$2,B2173&gt;Rules!$B$3,ABS(I2173)&gt;Rules!$B$4,OR(B2174&lt;Rules!$B$2,B2174&gt;Rules!$B$3,ABS(I2174)&gt;Rules!$B$4)),1,0)</f>
        <v>0</v>
      </c>
      <c r="K2173" s="6" t="str">
        <f aca="false">IF(F2173=1,COUNTIF($F$2:F2173,1),"")</f>
        <v/>
      </c>
    </row>
    <row r="2174" customFormat="false" ht="15" hidden="false" customHeight="false" outlineLevel="0" collapsed="false">
      <c r="A2174" s="6" t="n">
        <v>17159.743</v>
      </c>
      <c r="B2174" s="6" t="n">
        <v>1.72967032967033</v>
      </c>
      <c r="C2174" s="6" t="n">
        <v>82</v>
      </c>
      <c r="D2174" s="6" t="n">
        <v>-1</v>
      </c>
      <c r="E2174" s="6" t="n">
        <v>1.73406593406593</v>
      </c>
      <c r="F2174" s="6" t="n">
        <v>0</v>
      </c>
      <c r="G2174" s="6" t="n">
        <v>0</v>
      </c>
      <c r="H2174" s="6" t="str">
        <f aca="false">IF(AND(A2174&gt;=Stimuli!$B$2,A2174&lt;=Stimuli!$C$2),Stimuli!$A$2,IF(AND(A2174&gt;=Stimuli!$B$3,A2174&lt;=Stimuli!$C$3),Stimuli!$A$3,IF(AND(A2174&gt;=Stimuli!$B$4,A2174&lt;=Stimuli!$C$4),Stimuli!$A$4,"")))</f>
        <v>01 Quiet baseline (60s)</v>
      </c>
      <c r="I2174" s="6" t="n">
        <f aca="false">(B2174-B2173)/((A2174-A2173)/1000)</f>
        <v>-0.375091575091716</v>
      </c>
      <c r="J2174" s="6" t="n">
        <f aca="false">IF(OR(B2174&lt;Rules!$B$2,B2174&gt;Rules!$B$3,ABS(I2174)&gt;Rules!$B$4,OR(B2175&lt;Rules!$B$2,B2175&gt;Rules!$B$3,ABS(I2175)&gt;Rules!$B$4)),1,0)</f>
        <v>0</v>
      </c>
      <c r="K2174" s="6" t="str">
        <f aca="false">IF(F2174=1,COUNTIF($F$2:F2174,1),"")</f>
        <v/>
      </c>
    </row>
    <row r="2175" customFormat="false" ht="15" hidden="false" customHeight="false" outlineLevel="0" collapsed="false">
      <c r="A2175" s="6" t="n">
        <v>17167.5555</v>
      </c>
      <c r="B2175" s="6" t="n">
        <v>1.73260073260073</v>
      </c>
      <c r="C2175" s="6" t="n">
        <v>82</v>
      </c>
      <c r="D2175" s="6" t="n">
        <v>-1</v>
      </c>
      <c r="E2175" s="6" t="n">
        <v>1.73406593406593</v>
      </c>
      <c r="F2175" s="6" t="n">
        <v>0</v>
      </c>
      <c r="G2175" s="6" t="n">
        <v>0</v>
      </c>
      <c r="H2175" s="6" t="str">
        <f aca="false">IF(AND(A2175&gt;=Stimuli!$B$2,A2175&lt;=Stimuli!$C$2),Stimuli!$A$2,IF(AND(A2175&gt;=Stimuli!$B$3,A2175&lt;=Stimuli!$C$3),Stimuli!$A$3,IF(AND(A2175&gt;=Stimuli!$B$4,A2175&lt;=Stimuli!$C$4),Stimuli!$A$4,"")))</f>
        <v>01 Quiet baseline (60s)</v>
      </c>
      <c r="I2175" s="6" t="n">
        <f aca="false">(B2175-B2174)/((A2175-A2174)/1000)</f>
        <v>0.375091575091716</v>
      </c>
      <c r="J2175" s="6" t="n">
        <f aca="false">IF(OR(B2175&lt;Rules!$B$2,B2175&gt;Rules!$B$3,ABS(I2175)&gt;Rules!$B$4,OR(B2176&lt;Rules!$B$2,B2176&gt;Rules!$B$3,ABS(I2176)&gt;Rules!$B$4)),1,0)</f>
        <v>0</v>
      </c>
      <c r="K2175" s="6" t="str">
        <f aca="false">IF(F2175=1,COUNTIF($F$2:F2175,1),"")</f>
        <v/>
      </c>
    </row>
    <row r="2176" customFormat="false" ht="15" hidden="false" customHeight="false" outlineLevel="0" collapsed="false">
      <c r="A2176" s="6" t="n">
        <v>17175.368</v>
      </c>
      <c r="B2176" s="6" t="n">
        <v>1.72967032967033</v>
      </c>
      <c r="C2176" s="6" t="n">
        <v>82</v>
      </c>
      <c r="D2176" s="6" t="n">
        <v>-1</v>
      </c>
      <c r="E2176" s="6" t="n">
        <v>1.73406593406593</v>
      </c>
      <c r="F2176" s="6" t="n">
        <v>0</v>
      </c>
      <c r="G2176" s="6" t="n">
        <v>0</v>
      </c>
      <c r="H2176" s="6" t="str">
        <f aca="false">IF(AND(A2176&gt;=Stimuli!$B$2,A2176&lt;=Stimuli!$C$2),Stimuli!$A$2,IF(AND(A2176&gt;=Stimuli!$B$3,A2176&lt;=Stimuli!$C$3),Stimuli!$A$3,IF(AND(A2176&gt;=Stimuli!$B$4,A2176&lt;=Stimuli!$C$4),Stimuli!$A$4,"")))</f>
        <v>01 Quiet baseline (60s)</v>
      </c>
      <c r="I2176" s="6" t="n">
        <f aca="false">(B2176-B2175)/((A2176-A2175)/1000)</f>
        <v>-0.375091575091716</v>
      </c>
      <c r="J2176" s="6" t="n">
        <f aca="false">IF(OR(B2176&lt;Rules!$B$2,B2176&gt;Rules!$B$3,ABS(I2176)&gt;Rules!$B$4,OR(B2177&lt;Rules!$B$2,B2177&gt;Rules!$B$3,ABS(I2177)&gt;Rules!$B$4)),1,0)</f>
        <v>0</v>
      </c>
      <c r="K2176" s="6" t="str">
        <f aca="false">IF(F2176=1,COUNTIF($F$2:F2176,1),"")</f>
        <v/>
      </c>
    </row>
    <row r="2177" customFormat="false" ht="15" hidden="false" customHeight="false" outlineLevel="0" collapsed="false">
      <c r="A2177" s="6" t="n">
        <v>17183.1805</v>
      </c>
      <c r="B2177" s="6" t="n">
        <v>1.73406593406593</v>
      </c>
      <c r="C2177" s="6" t="n">
        <v>82</v>
      </c>
      <c r="D2177" s="6" t="n">
        <v>-1</v>
      </c>
      <c r="E2177" s="6" t="n">
        <v>1.73406593406593</v>
      </c>
      <c r="F2177" s="6" t="n">
        <v>0</v>
      </c>
      <c r="G2177" s="6" t="n">
        <v>0</v>
      </c>
      <c r="H2177" s="6" t="str">
        <f aca="false">IF(AND(A2177&gt;=Stimuli!$B$2,A2177&lt;=Stimuli!$C$2),Stimuli!$A$2,IF(AND(A2177&gt;=Stimuli!$B$3,A2177&lt;=Stimuli!$C$3),Stimuli!$A$3,IF(AND(A2177&gt;=Stimuli!$B$4,A2177&lt;=Stimuli!$C$4),Stimuli!$A$4,"")))</f>
        <v>01 Quiet baseline (60s)</v>
      </c>
      <c r="I2177" s="6" t="n">
        <f aca="false">(B2177-B2176)/((A2177-A2176)/1000)</f>
        <v>0.562637362637418</v>
      </c>
      <c r="J2177" s="6" t="n">
        <f aca="false">IF(OR(B2177&lt;Rules!$B$2,B2177&gt;Rules!$B$3,ABS(I2177)&gt;Rules!$B$4,OR(B2178&lt;Rules!$B$2,B2178&gt;Rules!$B$3,ABS(I2178)&gt;Rules!$B$4)),1,0)</f>
        <v>0</v>
      </c>
      <c r="K2177" s="6" t="str">
        <f aca="false">IF(F2177=1,COUNTIF($F$2:F2177,1),"")</f>
        <v/>
      </c>
    </row>
    <row r="2178" customFormat="false" ht="15" hidden="false" customHeight="false" outlineLevel="0" collapsed="false">
      <c r="A2178" s="6" t="n">
        <v>17190.993</v>
      </c>
      <c r="B2178" s="6" t="n">
        <v>1.72820512820513</v>
      </c>
      <c r="C2178" s="6" t="n">
        <v>82</v>
      </c>
      <c r="D2178" s="6" t="n">
        <v>-1</v>
      </c>
      <c r="E2178" s="6" t="n">
        <v>1.73406593406593</v>
      </c>
      <c r="F2178" s="6" t="n">
        <v>0</v>
      </c>
      <c r="G2178" s="6" t="n">
        <v>0</v>
      </c>
      <c r="H2178" s="6" t="str">
        <f aca="false">IF(AND(A2178&gt;=Stimuli!$B$2,A2178&lt;=Stimuli!$C$2),Stimuli!$A$2,IF(AND(A2178&gt;=Stimuli!$B$3,A2178&lt;=Stimuli!$C$3),Stimuli!$A$3,IF(AND(A2178&gt;=Stimuli!$B$4,A2178&lt;=Stimuli!$C$4),Stimuli!$A$4,"")))</f>
        <v>01 Quiet baseline (60s)</v>
      </c>
      <c r="I2178" s="6" t="n">
        <f aca="false">(B2178-B2177)/((A2178-A2177)/1000)</f>
        <v>-0.750183150183148</v>
      </c>
      <c r="J2178" s="6" t="n">
        <f aca="false">IF(OR(B2178&lt;Rules!$B$2,B2178&gt;Rules!$B$3,ABS(I2178)&gt;Rules!$B$4,OR(B2179&lt;Rules!$B$2,B2179&gt;Rules!$B$3,ABS(I2179)&gt;Rules!$B$4)),1,0)</f>
        <v>0</v>
      </c>
      <c r="K2178" s="6" t="str">
        <f aca="false">IF(F2178=1,COUNTIF($F$2:F2178,1),"")</f>
        <v/>
      </c>
    </row>
    <row r="2179" customFormat="false" ht="15" hidden="false" customHeight="false" outlineLevel="0" collapsed="false">
      <c r="A2179" s="6" t="n">
        <v>17198.8055</v>
      </c>
      <c r="B2179" s="6" t="n">
        <v>1.73553113553114</v>
      </c>
      <c r="C2179" s="6" t="n">
        <v>82</v>
      </c>
      <c r="D2179" s="6" t="n">
        <v>-1</v>
      </c>
      <c r="E2179" s="6" t="n">
        <v>1.73406593406593</v>
      </c>
      <c r="F2179" s="6" t="n">
        <v>0</v>
      </c>
      <c r="G2179" s="6" t="n">
        <v>0</v>
      </c>
      <c r="H2179" s="6" t="str">
        <f aca="false">IF(AND(A2179&gt;=Stimuli!$B$2,A2179&lt;=Stimuli!$C$2),Stimuli!$A$2,IF(AND(A2179&gt;=Stimuli!$B$3,A2179&lt;=Stimuli!$C$3),Stimuli!$A$3,IF(AND(A2179&gt;=Stimuli!$B$4,A2179&lt;=Stimuli!$C$4),Stimuli!$A$4,"")))</f>
        <v>01 Quiet baseline (60s)</v>
      </c>
      <c r="I2179" s="6" t="n">
        <f aca="false">(B2179-B2178)/((A2179-A2178)/1000)</f>
        <v>0.93772893772902</v>
      </c>
      <c r="J2179" s="6" t="n">
        <f aca="false">IF(OR(B2179&lt;Rules!$B$2,B2179&gt;Rules!$B$3,ABS(I2179)&gt;Rules!$B$4,OR(B2180&lt;Rules!$B$2,B2180&gt;Rules!$B$3,ABS(I2180)&gt;Rules!$B$4)),1,0)</f>
        <v>0</v>
      </c>
      <c r="K2179" s="6" t="str">
        <f aca="false">IF(F2179=1,COUNTIF($F$2:F2179,1),"")</f>
        <v/>
      </c>
    </row>
    <row r="2180" customFormat="false" ht="15" hidden="false" customHeight="false" outlineLevel="0" collapsed="false">
      <c r="A2180" s="6" t="n">
        <v>17206.618</v>
      </c>
      <c r="B2180" s="6" t="n">
        <v>1.72820512820513</v>
      </c>
      <c r="C2180" s="6" t="n">
        <v>82</v>
      </c>
      <c r="D2180" s="6" t="n">
        <v>-1</v>
      </c>
      <c r="E2180" s="6" t="n">
        <v>1.73406593406593</v>
      </c>
      <c r="F2180" s="6" t="n">
        <v>0</v>
      </c>
      <c r="G2180" s="6" t="n">
        <v>0</v>
      </c>
      <c r="H2180" s="6" t="str">
        <f aca="false">IF(AND(A2180&gt;=Stimuli!$B$2,A2180&lt;=Stimuli!$C$2),Stimuli!$A$2,IF(AND(A2180&gt;=Stimuli!$B$3,A2180&lt;=Stimuli!$C$3),Stimuli!$A$3,IF(AND(A2180&gt;=Stimuli!$B$4,A2180&lt;=Stimuli!$C$4),Stimuli!$A$4,"")))</f>
        <v>01 Quiet baseline (60s)</v>
      </c>
      <c r="I2180" s="6" t="n">
        <f aca="false">(B2180-B2179)/((A2180-A2179)/1000)</f>
        <v>-0.93772893772902</v>
      </c>
      <c r="J2180" s="6" t="n">
        <f aca="false">IF(OR(B2180&lt;Rules!$B$2,B2180&gt;Rules!$B$3,ABS(I2180)&gt;Rules!$B$4,OR(B2181&lt;Rules!$B$2,B2181&gt;Rules!$B$3,ABS(I2181)&gt;Rules!$B$4)),1,0)</f>
        <v>0</v>
      </c>
      <c r="K2180" s="6" t="str">
        <f aca="false">IF(F2180=1,COUNTIF($F$2:F2180,1),"")</f>
        <v/>
      </c>
    </row>
    <row r="2181" customFormat="false" ht="15" hidden="false" customHeight="false" outlineLevel="0" collapsed="false">
      <c r="A2181" s="6" t="n">
        <v>17214.4305</v>
      </c>
      <c r="B2181" s="6" t="n">
        <v>1.73553113553114</v>
      </c>
      <c r="C2181" s="6" t="n">
        <v>82</v>
      </c>
      <c r="D2181" s="6" t="n">
        <v>-1</v>
      </c>
      <c r="E2181" s="6" t="n">
        <v>1.73406593406593</v>
      </c>
      <c r="F2181" s="6" t="n">
        <v>0</v>
      </c>
      <c r="G2181" s="6" t="n">
        <v>0</v>
      </c>
      <c r="H2181" s="6" t="str">
        <f aca="false">IF(AND(A2181&gt;=Stimuli!$B$2,A2181&lt;=Stimuli!$C$2),Stimuli!$A$2,IF(AND(A2181&gt;=Stimuli!$B$3,A2181&lt;=Stimuli!$C$3),Stimuli!$A$3,IF(AND(A2181&gt;=Stimuli!$B$4,A2181&lt;=Stimuli!$C$4),Stimuli!$A$4,"")))</f>
        <v>01 Quiet baseline (60s)</v>
      </c>
      <c r="I2181" s="6" t="n">
        <f aca="false">(B2181-B2180)/((A2181-A2180)/1000)</f>
        <v>0.93772893772902</v>
      </c>
      <c r="J2181" s="6" t="n">
        <f aca="false">IF(OR(B2181&lt;Rules!$B$2,B2181&gt;Rules!$B$3,ABS(I2181)&gt;Rules!$B$4,OR(B2182&lt;Rules!$B$2,B2182&gt;Rules!$B$3,ABS(I2182)&gt;Rules!$B$4)),1,0)</f>
        <v>0</v>
      </c>
      <c r="K2181" s="6" t="str">
        <f aca="false">IF(F2181=1,COUNTIF($F$2:F2181,1),"")</f>
        <v/>
      </c>
    </row>
    <row r="2182" customFormat="false" ht="15" hidden="false" customHeight="false" outlineLevel="0" collapsed="false">
      <c r="A2182" s="6" t="n">
        <v>17222.243</v>
      </c>
      <c r="B2182" s="6" t="n">
        <v>1.72820512820513</v>
      </c>
      <c r="C2182" s="6" t="n">
        <v>82</v>
      </c>
      <c r="D2182" s="6" t="n">
        <v>-1</v>
      </c>
      <c r="E2182" s="6" t="n">
        <v>1.73406593406593</v>
      </c>
      <c r="F2182" s="6" t="n">
        <v>0</v>
      </c>
      <c r="G2182" s="6" t="n">
        <v>0</v>
      </c>
      <c r="H2182" s="6" t="str">
        <f aca="false">IF(AND(A2182&gt;=Stimuli!$B$2,A2182&lt;=Stimuli!$C$2),Stimuli!$A$2,IF(AND(A2182&gt;=Stimuli!$B$3,A2182&lt;=Stimuli!$C$3),Stimuli!$A$3,IF(AND(A2182&gt;=Stimuli!$B$4,A2182&lt;=Stimuli!$C$4),Stimuli!$A$4,"")))</f>
        <v>01 Quiet baseline (60s)</v>
      </c>
      <c r="I2182" s="6" t="n">
        <f aca="false">(B2182-B2181)/((A2182-A2181)/1000)</f>
        <v>-0.93772893772902</v>
      </c>
      <c r="J2182" s="6" t="n">
        <f aca="false">IF(OR(B2182&lt;Rules!$B$2,B2182&gt;Rules!$B$3,ABS(I2182)&gt;Rules!$B$4,OR(B2183&lt;Rules!$B$2,B2183&gt;Rules!$B$3,ABS(I2183)&gt;Rules!$B$4)),1,0)</f>
        <v>0</v>
      </c>
      <c r="K2182" s="6" t="str">
        <f aca="false">IF(F2182=1,COUNTIF($F$2:F2182,1),"")</f>
        <v/>
      </c>
    </row>
    <row r="2183" customFormat="false" ht="15" hidden="false" customHeight="false" outlineLevel="0" collapsed="false">
      <c r="A2183" s="6" t="n">
        <v>17230.0555</v>
      </c>
      <c r="B2183" s="6" t="n">
        <v>1.73406593406593</v>
      </c>
      <c r="C2183" s="6" t="n">
        <v>82</v>
      </c>
      <c r="D2183" s="6" t="n">
        <v>-1</v>
      </c>
      <c r="E2183" s="6" t="n">
        <v>1.73406593406593</v>
      </c>
      <c r="F2183" s="6" t="n">
        <v>0</v>
      </c>
      <c r="G2183" s="6" t="n">
        <v>0</v>
      </c>
      <c r="H2183" s="6" t="str">
        <f aca="false">IF(AND(A2183&gt;=Stimuli!$B$2,A2183&lt;=Stimuli!$C$2),Stimuli!$A$2,IF(AND(A2183&gt;=Stimuli!$B$3,A2183&lt;=Stimuli!$C$3),Stimuli!$A$3,IF(AND(A2183&gt;=Stimuli!$B$4,A2183&lt;=Stimuli!$C$4),Stimuli!$A$4,"")))</f>
        <v>01 Quiet baseline (60s)</v>
      </c>
      <c r="I2183" s="6" t="n">
        <f aca="false">(B2183-B2182)/((A2183-A2182)/1000)</f>
        <v>0.750183150183148</v>
      </c>
      <c r="J2183" s="6" t="n">
        <f aca="false">IF(OR(B2183&lt;Rules!$B$2,B2183&gt;Rules!$B$3,ABS(I2183)&gt;Rules!$B$4,OR(B2184&lt;Rules!$B$2,B2184&gt;Rules!$B$3,ABS(I2184)&gt;Rules!$B$4)),1,0)</f>
        <v>0</v>
      </c>
      <c r="K2183" s="6" t="str">
        <f aca="false">IF(F2183=1,COUNTIF($F$2:F2183,1),"")</f>
        <v/>
      </c>
    </row>
    <row r="2184" customFormat="false" ht="15" hidden="false" customHeight="false" outlineLevel="0" collapsed="false">
      <c r="A2184" s="6" t="n">
        <v>17237.868</v>
      </c>
      <c r="B2184" s="6" t="n">
        <v>1.72967032967033</v>
      </c>
      <c r="C2184" s="6" t="n">
        <v>82</v>
      </c>
      <c r="D2184" s="6" t="n">
        <v>-1</v>
      </c>
      <c r="E2184" s="6" t="n">
        <v>1.73406593406593</v>
      </c>
      <c r="F2184" s="6" t="n">
        <v>0</v>
      </c>
      <c r="G2184" s="6" t="n">
        <v>0</v>
      </c>
      <c r="H2184" s="6" t="str">
        <f aca="false">IF(AND(A2184&gt;=Stimuli!$B$2,A2184&lt;=Stimuli!$C$2),Stimuli!$A$2,IF(AND(A2184&gt;=Stimuli!$B$3,A2184&lt;=Stimuli!$C$3),Stimuli!$A$3,IF(AND(A2184&gt;=Stimuli!$B$4,A2184&lt;=Stimuli!$C$4),Stimuli!$A$4,"")))</f>
        <v>01 Quiet baseline (60s)</v>
      </c>
      <c r="I2184" s="6" t="n">
        <f aca="false">(B2184-B2183)/((A2184-A2183)/1000)</f>
        <v>-0.562637362637418</v>
      </c>
      <c r="J2184" s="6" t="n">
        <f aca="false">IF(OR(B2184&lt;Rules!$B$2,B2184&gt;Rules!$B$3,ABS(I2184)&gt;Rules!$B$4,OR(B2185&lt;Rules!$B$2,B2185&gt;Rules!$B$3,ABS(I2185)&gt;Rules!$B$4)),1,0)</f>
        <v>0</v>
      </c>
      <c r="K2184" s="6" t="str">
        <f aca="false">IF(F2184=1,COUNTIF($F$2:F2184,1),"")</f>
        <v/>
      </c>
    </row>
    <row r="2185" customFormat="false" ht="15" hidden="false" customHeight="false" outlineLevel="0" collapsed="false">
      <c r="A2185" s="6" t="n">
        <v>17245.6805</v>
      </c>
      <c r="B2185" s="6" t="n">
        <v>1.73260073260073</v>
      </c>
      <c r="C2185" s="6" t="n">
        <v>82</v>
      </c>
      <c r="D2185" s="6" t="n">
        <v>-1</v>
      </c>
      <c r="E2185" s="6" t="n">
        <v>1.73406593406593</v>
      </c>
      <c r="F2185" s="6" t="n">
        <v>0</v>
      </c>
      <c r="G2185" s="6" t="n">
        <v>0</v>
      </c>
      <c r="H2185" s="6" t="str">
        <f aca="false">IF(AND(A2185&gt;=Stimuli!$B$2,A2185&lt;=Stimuli!$C$2),Stimuli!$A$2,IF(AND(A2185&gt;=Stimuli!$B$3,A2185&lt;=Stimuli!$C$3),Stimuli!$A$3,IF(AND(A2185&gt;=Stimuli!$B$4,A2185&lt;=Stimuli!$C$4),Stimuli!$A$4,"")))</f>
        <v>01 Quiet baseline (60s)</v>
      </c>
      <c r="I2185" s="6" t="n">
        <f aca="false">(B2185-B2184)/((A2185-A2184)/1000)</f>
        <v>0.375091575091716</v>
      </c>
      <c r="J2185" s="6" t="n">
        <f aca="false">IF(OR(B2185&lt;Rules!$B$2,B2185&gt;Rules!$B$3,ABS(I2185)&gt;Rules!$B$4,OR(B2186&lt;Rules!$B$2,B2186&gt;Rules!$B$3,ABS(I2186)&gt;Rules!$B$4)),1,0)</f>
        <v>0</v>
      </c>
      <c r="K2185" s="6" t="str">
        <f aca="false">IF(F2185=1,COUNTIF($F$2:F2185,1),"")</f>
        <v/>
      </c>
    </row>
    <row r="2186" customFormat="false" ht="15" hidden="false" customHeight="false" outlineLevel="0" collapsed="false">
      <c r="A2186" s="6" t="n">
        <v>17253.493</v>
      </c>
      <c r="B2186" s="6" t="n">
        <v>1.72967032967033</v>
      </c>
      <c r="C2186" s="6" t="n">
        <v>82</v>
      </c>
      <c r="D2186" s="6" t="n">
        <v>-1</v>
      </c>
      <c r="E2186" s="6" t="n">
        <v>1.73406593406593</v>
      </c>
      <c r="F2186" s="6" t="n">
        <v>0</v>
      </c>
      <c r="G2186" s="6" t="n">
        <v>0</v>
      </c>
      <c r="H2186" s="6" t="str">
        <f aca="false">IF(AND(A2186&gt;=Stimuli!$B$2,A2186&lt;=Stimuli!$C$2),Stimuli!$A$2,IF(AND(A2186&gt;=Stimuli!$B$3,A2186&lt;=Stimuli!$C$3),Stimuli!$A$3,IF(AND(A2186&gt;=Stimuli!$B$4,A2186&lt;=Stimuli!$C$4),Stimuli!$A$4,"")))</f>
        <v>01 Quiet baseline (60s)</v>
      </c>
      <c r="I2186" s="6" t="n">
        <f aca="false">(B2186-B2185)/((A2186-A2185)/1000)</f>
        <v>-0.375091575091716</v>
      </c>
      <c r="J2186" s="6" t="n">
        <f aca="false">IF(OR(B2186&lt;Rules!$B$2,B2186&gt;Rules!$B$3,ABS(I2186)&gt;Rules!$B$4,OR(B2187&lt;Rules!$B$2,B2187&gt;Rules!$B$3,ABS(I2187)&gt;Rules!$B$4)),1,0)</f>
        <v>0</v>
      </c>
      <c r="K2186" s="6" t="str">
        <f aca="false">IF(F2186=1,COUNTIF($F$2:F2186,1),"")</f>
        <v/>
      </c>
    </row>
    <row r="2187" customFormat="false" ht="15" hidden="false" customHeight="false" outlineLevel="0" collapsed="false">
      <c r="A2187" s="6" t="n">
        <v>17261.3055</v>
      </c>
      <c r="B2187" s="6" t="n">
        <v>1.73113553113553</v>
      </c>
      <c r="C2187" s="6" t="n">
        <v>82</v>
      </c>
      <c r="D2187" s="6" t="n">
        <v>-1</v>
      </c>
      <c r="E2187" s="6" t="n">
        <v>1.73406593406593</v>
      </c>
      <c r="F2187" s="6" t="n">
        <v>0</v>
      </c>
      <c r="G2187" s="6" t="n">
        <v>0</v>
      </c>
      <c r="H2187" s="6" t="str">
        <f aca="false">IF(AND(A2187&gt;=Stimuli!$B$2,A2187&lt;=Stimuli!$C$2),Stimuli!$A$2,IF(AND(A2187&gt;=Stimuli!$B$3,A2187&lt;=Stimuli!$C$3),Stimuli!$A$3,IF(AND(A2187&gt;=Stimuli!$B$4,A2187&lt;=Stimuli!$C$4),Stimuli!$A$4,"")))</f>
        <v>01 Quiet baseline (60s)</v>
      </c>
      <c r="I2187" s="6" t="n">
        <f aca="false">(B2187-B2186)/((A2187-A2186)/1000)</f>
        <v>0.187545787545844</v>
      </c>
      <c r="J2187" s="6" t="n">
        <f aca="false">IF(OR(B2187&lt;Rules!$B$2,B2187&gt;Rules!$B$3,ABS(I2187)&gt;Rules!$B$4,OR(B2188&lt;Rules!$B$2,B2188&gt;Rules!$B$3,ABS(I2188)&gt;Rules!$B$4)),1,0)</f>
        <v>0</v>
      </c>
      <c r="K2187" s="6" t="str">
        <f aca="false">IF(F2187=1,COUNTIF($F$2:F2187,1),"")</f>
        <v/>
      </c>
    </row>
    <row r="2188" customFormat="false" ht="15" hidden="false" customHeight="false" outlineLevel="0" collapsed="false">
      <c r="A2188" s="6" t="n">
        <v>17269.118</v>
      </c>
      <c r="B2188" s="6" t="n">
        <v>1.73113553113553</v>
      </c>
      <c r="C2188" s="6" t="n">
        <v>82</v>
      </c>
      <c r="D2188" s="6" t="n">
        <v>-1</v>
      </c>
      <c r="E2188" s="6" t="n">
        <v>1.73406593406593</v>
      </c>
      <c r="F2188" s="6" t="n">
        <v>0</v>
      </c>
      <c r="G2188" s="6" t="n">
        <v>0</v>
      </c>
      <c r="H2188" s="6" t="str">
        <f aca="false">IF(AND(A2188&gt;=Stimuli!$B$2,A2188&lt;=Stimuli!$C$2),Stimuli!$A$2,IF(AND(A2188&gt;=Stimuli!$B$3,A2188&lt;=Stimuli!$C$3),Stimuli!$A$3,IF(AND(A2188&gt;=Stimuli!$B$4,A2188&lt;=Stimuli!$C$4),Stimuli!$A$4,"")))</f>
        <v>01 Quiet baseline (60s)</v>
      </c>
      <c r="I2188" s="6" t="n">
        <f aca="false">(B2188-B2187)/((A2188-A2187)/1000)</f>
        <v>0</v>
      </c>
      <c r="J2188" s="6" t="n">
        <f aca="false">IF(OR(B2188&lt;Rules!$B$2,B2188&gt;Rules!$B$3,ABS(I2188)&gt;Rules!$B$4,OR(B2189&lt;Rules!$B$2,B2189&gt;Rules!$B$3,ABS(I2189)&gt;Rules!$B$4)),1,0)</f>
        <v>0</v>
      </c>
      <c r="K2188" s="6" t="str">
        <f aca="false">IF(F2188=1,COUNTIF($F$2:F2188,1),"")</f>
        <v/>
      </c>
    </row>
    <row r="2189" customFormat="false" ht="15" hidden="false" customHeight="false" outlineLevel="0" collapsed="false">
      <c r="A2189" s="6" t="n">
        <v>17276.9305</v>
      </c>
      <c r="B2189" s="6" t="n">
        <v>1.73113553113553</v>
      </c>
      <c r="C2189" s="6" t="n">
        <v>82</v>
      </c>
      <c r="D2189" s="6" t="n">
        <v>-1</v>
      </c>
      <c r="E2189" s="6" t="n">
        <v>1.73406593406593</v>
      </c>
      <c r="F2189" s="6" t="n">
        <v>0</v>
      </c>
      <c r="G2189" s="6" t="n">
        <v>0</v>
      </c>
      <c r="H2189" s="6" t="str">
        <f aca="false">IF(AND(A2189&gt;=Stimuli!$B$2,A2189&lt;=Stimuli!$C$2),Stimuli!$A$2,IF(AND(A2189&gt;=Stimuli!$B$3,A2189&lt;=Stimuli!$C$3),Stimuli!$A$3,IF(AND(A2189&gt;=Stimuli!$B$4,A2189&lt;=Stimuli!$C$4),Stimuli!$A$4,"")))</f>
        <v>01 Quiet baseline (60s)</v>
      </c>
      <c r="I2189" s="6" t="n">
        <f aca="false">(B2189-B2188)/((A2189-A2188)/1000)</f>
        <v>0</v>
      </c>
      <c r="J2189" s="6" t="n">
        <f aca="false">IF(OR(B2189&lt;Rules!$B$2,B2189&gt;Rules!$B$3,ABS(I2189)&gt;Rules!$B$4,OR(B2190&lt;Rules!$B$2,B2190&gt;Rules!$B$3,ABS(I2190)&gt;Rules!$B$4)),1,0)</f>
        <v>0</v>
      </c>
      <c r="K2189" s="6" t="str">
        <f aca="false">IF(F2189=1,COUNTIF($F$2:F2189,1),"")</f>
        <v/>
      </c>
    </row>
    <row r="2190" customFormat="false" ht="15" hidden="false" customHeight="false" outlineLevel="0" collapsed="false">
      <c r="A2190" s="6" t="n">
        <v>17284.743</v>
      </c>
      <c r="B2190" s="6" t="n">
        <v>1.73260073260073</v>
      </c>
      <c r="C2190" s="6" t="n">
        <v>82</v>
      </c>
      <c r="D2190" s="6" t="n">
        <v>-1</v>
      </c>
      <c r="E2190" s="6" t="n">
        <v>1.73406593406593</v>
      </c>
      <c r="F2190" s="6" t="n">
        <v>0</v>
      </c>
      <c r="G2190" s="6" t="n">
        <v>0</v>
      </c>
      <c r="H2190" s="6" t="str">
        <f aca="false">IF(AND(A2190&gt;=Stimuli!$B$2,A2190&lt;=Stimuli!$C$2),Stimuli!$A$2,IF(AND(A2190&gt;=Stimuli!$B$3,A2190&lt;=Stimuli!$C$3),Stimuli!$A$3,IF(AND(A2190&gt;=Stimuli!$B$4,A2190&lt;=Stimuli!$C$4),Stimuli!$A$4,"")))</f>
        <v>01 Quiet baseline (60s)</v>
      </c>
      <c r="I2190" s="6" t="n">
        <f aca="false">(B2190-B2189)/((A2190-A2189)/1000)</f>
        <v>0.187545787545872</v>
      </c>
      <c r="J2190" s="6" t="n">
        <f aca="false">IF(OR(B2190&lt;Rules!$B$2,B2190&gt;Rules!$B$3,ABS(I2190)&gt;Rules!$B$4,OR(B2191&lt;Rules!$B$2,B2191&gt;Rules!$B$3,ABS(I2191)&gt;Rules!$B$4)),1,0)</f>
        <v>0</v>
      </c>
      <c r="K2190" s="6" t="str">
        <f aca="false">IF(F2190=1,COUNTIF($F$2:F2190,1),"")</f>
        <v/>
      </c>
    </row>
    <row r="2191" customFormat="false" ht="15" hidden="false" customHeight="false" outlineLevel="0" collapsed="false">
      <c r="A2191" s="6" t="n">
        <v>17292.5555</v>
      </c>
      <c r="B2191" s="6" t="n">
        <v>1.72967032967033</v>
      </c>
      <c r="C2191" s="6" t="n">
        <v>82</v>
      </c>
      <c r="D2191" s="6" t="n">
        <v>-1</v>
      </c>
      <c r="E2191" s="6" t="n">
        <v>1.73406593406593</v>
      </c>
      <c r="F2191" s="6" t="n">
        <v>0</v>
      </c>
      <c r="G2191" s="6" t="n">
        <v>0</v>
      </c>
      <c r="H2191" s="6" t="str">
        <f aca="false">IF(AND(A2191&gt;=Stimuli!$B$2,A2191&lt;=Stimuli!$C$2),Stimuli!$A$2,IF(AND(A2191&gt;=Stimuli!$B$3,A2191&lt;=Stimuli!$C$3),Stimuli!$A$3,IF(AND(A2191&gt;=Stimuli!$B$4,A2191&lt;=Stimuli!$C$4),Stimuli!$A$4,"")))</f>
        <v>01 Quiet baseline (60s)</v>
      </c>
      <c r="I2191" s="6" t="n">
        <f aca="false">(B2191-B2190)/((A2191-A2190)/1000)</f>
        <v>-0.375091575091716</v>
      </c>
      <c r="J2191" s="6" t="n">
        <f aca="false">IF(OR(B2191&lt;Rules!$B$2,B2191&gt;Rules!$B$3,ABS(I2191)&gt;Rules!$B$4,OR(B2192&lt;Rules!$B$2,B2192&gt;Rules!$B$3,ABS(I2192)&gt;Rules!$B$4)),1,0)</f>
        <v>0</v>
      </c>
      <c r="K2191" s="6" t="str">
        <f aca="false">IF(F2191=1,COUNTIF($F$2:F2191,1),"")</f>
        <v/>
      </c>
    </row>
    <row r="2192" customFormat="false" ht="15" hidden="false" customHeight="false" outlineLevel="0" collapsed="false">
      <c r="A2192" s="6" t="n">
        <v>17300.368</v>
      </c>
      <c r="B2192" s="6" t="n">
        <v>1.73406593406593</v>
      </c>
      <c r="C2192" s="6" t="n">
        <v>82</v>
      </c>
      <c r="D2192" s="6" t="n">
        <v>-1</v>
      </c>
      <c r="E2192" s="6" t="n">
        <v>1.73406593406593</v>
      </c>
      <c r="F2192" s="6" t="n">
        <v>0</v>
      </c>
      <c r="G2192" s="6" t="n">
        <v>0</v>
      </c>
      <c r="H2192" s="6" t="str">
        <f aca="false">IF(AND(A2192&gt;=Stimuli!$B$2,A2192&lt;=Stimuli!$C$2),Stimuli!$A$2,IF(AND(A2192&gt;=Stimuli!$B$3,A2192&lt;=Stimuli!$C$3),Stimuli!$A$3,IF(AND(A2192&gt;=Stimuli!$B$4,A2192&lt;=Stimuli!$C$4),Stimuli!$A$4,"")))</f>
        <v>01 Quiet baseline (60s)</v>
      </c>
      <c r="I2192" s="6" t="n">
        <f aca="false">(B2192-B2191)/((A2192-A2191)/1000)</f>
        <v>0.562637362637418</v>
      </c>
      <c r="J2192" s="6" t="n">
        <f aca="false">IF(OR(B2192&lt;Rules!$B$2,B2192&gt;Rules!$B$3,ABS(I2192)&gt;Rules!$B$4,OR(B2193&lt;Rules!$B$2,B2193&gt;Rules!$B$3,ABS(I2193)&gt;Rules!$B$4)),1,0)</f>
        <v>0</v>
      </c>
      <c r="K2192" s="6" t="str">
        <f aca="false">IF(F2192=1,COUNTIF($F$2:F2192,1),"")</f>
        <v/>
      </c>
    </row>
    <row r="2193" customFormat="false" ht="15" hidden="false" customHeight="false" outlineLevel="0" collapsed="false">
      <c r="A2193" s="6" t="n">
        <v>17308.1805</v>
      </c>
      <c r="B2193" s="6" t="n">
        <v>1.72820512820513</v>
      </c>
      <c r="C2193" s="6" t="n">
        <v>82</v>
      </c>
      <c r="D2193" s="6" t="n">
        <v>-1</v>
      </c>
      <c r="E2193" s="6" t="n">
        <v>1.73406593406593</v>
      </c>
      <c r="F2193" s="6" t="n">
        <v>0</v>
      </c>
      <c r="G2193" s="6" t="n">
        <v>0</v>
      </c>
      <c r="H2193" s="6" t="str">
        <f aca="false">IF(AND(A2193&gt;=Stimuli!$B$2,A2193&lt;=Stimuli!$C$2),Stimuli!$A$2,IF(AND(A2193&gt;=Stimuli!$B$3,A2193&lt;=Stimuli!$C$3),Stimuli!$A$3,IF(AND(A2193&gt;=Stimuli!$B$4,A2193&lt;=Stimuli!$C$4),Stimuli!$A$4,"")))</f>
        <v>01 Quiet baseline (60s)</v>
      </c>
      <c r="I2193" s="6" t="n">
        <f aca="false">(B2193-B2192)/((A2193-A2192)/1000)</f>
        <v>-0.750183150183148</v>
      </c>
      <c r="J2193" s="6" t="n">
        <f aca="false">IF(OR(B2193&lt;Rules!$B$2,B2193&gt;Rules!$B$3,ABS(I2193)&gt;Rules!$B$4,OR(B2194&lt;Rules!$B$2,B2194&gt;Rules!$B$3,ABS(I2194)&gt;Rules!$B$4)),1,0)</f>
        <v>0</v>
      </c>
      <c r="K2193" s="6" t="str">
        <f aca="false">IF(F2193=1,COUNTIF($F$2:F2193,1),"")</f>
        <v/>
      </c>
    </row>
    <row r="2194" customFormat="false" ht="15" hidden="false" customHeight="false" outlineLevel="0" collapsed="false">
      <c r="A2194" s="6" t="n">
        <v>17315.993</v>
      </c>
      <c r="B2194" s="6" t="n">
        <v>1.73406593406593</v>
      </c>
      <c r="C2194" s="6" t="n">
        <v>82</v>
      </c>
      <c r="D2194" s="6" t="n">
        <v>-1</v>
      </c>
      <c r="E2194" s="6" t="n">
        <v>1.73406593406593</v>
      </c>
      <c r="F2194" s="6" t="n">
        <v>0</v>
      </c>
      <c r="G2194" s="6" t="n">
        <v>0</v>
      </c>
      <c r="H2194" s="6" t="str">
        <f aca="false">IF(AND(A2194&gt;=Stimuli!$B$2,A2194&lt;=Stimuli!$C$2),Stimuli!$A$2,IF(AND(A2194&gt;=Stimuli!$B$3,A2194&lt;=Stimuli!$C$3),Stimuli!$A$3,IF(AND(A2194&gt;=Stimuli!$B$4,A2194&lt;=Stimuli!$C$4),Stimuli!$A$4,"")))</f>
        <v>01 Quiet baseline (60s)</v>
      </c>
      <c r="I2194" s="6" t="n">
        <f aca="false">(B2194-B2193)/((A2194-A2193)/1000)</f>
        <v>0.750183150183148</v>
      </c>
      <c r="J2194" s="6" t="n">
        <f aca="false">IF(OR(B2194&lt;Rules!$B$2,B2194&gt;Rules!$B$3,ABS(I2194)&gt;Rules!$B$4,OR(B2195&lt;Rules!$B$2,B2195&gt;Rules!$B$3,ABS(I2195)&gt;Rules!$B$4)),1,0)</f>
        <v>0</v>
      </c>
      <c r="K2194" s="6" t="str">
        <f aca="false">IF(F2194=1,COUNTIF($F$2:F2194,1),"")</f>
        <v/>
      </c>
    </row>
    <row r="2195" customFormat="false" ht="15" hidden="false" customHeight="false" outlineLevel="0" collapsed="false">
      <c r="A2195" s="6" t="n">
        <v>17323.8055</v>
      </c>
      <c r="B2195" s="6" t="n">
        <v>1.72820512820513</v>
      </c>
      <c r="C2195" s="6" t="n">
        <v>82</v>
      </c>
      <c r="D2195" s="6" t="n">
        <v>-1</v>
      </c>
      <c r="E2195" s="6" t="n">
        <v>1.73406593406593</v>
      </c>
      <c r="F2195" s="6" t="n">
        <v>0</v>
      </c>
      <c r="G2195" s="6" t="n">
        <v>0</v>
      </c>
      <c r="H2195" s="6" t="str">
        <f aca="false">IF(AND(A2195&gt;=Stimuli!$B$2,A2195&lt;=Stimuli!$C$2),Stimuli!$A$2,IF(AND(A2195&gt;=Stimuli!$B$3,A2195&lt;=Stimuli!$C$3),Stimuli!$A$3,IF(AND(A2195&gt;=Stimuli!$B$4,A2195&lt;=Stimuli!$C$4),Stimuli!$A$4,"")))</f>
        <v>01 Quiet baseline (60s)</v>
      </c>
      <c r="I2195" s="6" t="n">
        <f aca="false">(B2195-B2194)/((A2195-A2194)/1000)</f>
        <v>-0.750183150183148</v>
      </c>
      <c r="J2195" s="6" t="n">
        <f aca="false">IF(OR(B2195&lt;Rules!$B$2,B2195&gt;Rules!$B$3,ABS(I2195)&gt;Rules!$B$4,OR(B2196&lt;Rules!$B$2,B2196&gt;Rules!$B$3,ABS(I2196)&gt;Rules!$B$4)),1,0)</f>
        <v>0</v>
      </c>
      <c r="K2195" s="6" t="str">
        <f aca="false">IF(F2195=1,COUNTIF($F$2:F2195,1),"")</f>
        <v/>
      </c>
    </row>
    <row r="2196" customFormat="false" ht="15" hidden="false" customHeight="false" outlineLevel="0" collapsed="false">
      <c r="A2196" s="6" t="n">
        <v>17331.618</v>
      </c>
      <c r="B2196" s="6" t="n">
        <v>1.73553113553114</v>
      </c>
      <c r="C2196" s="6" t="n">
        <v>82</v>
      </c>
      <c r="D2196" s="6" t="n">
        <v>-1</v>
      </c>
      <c r="E2196" s="6" t="n">
        <v>1.73406593406593</v>
      </c>
      <c r="F2196" s="6" t="n">
        <v>0</v>
      </c>
      <c r="G2196" s="6" t="n">
        <v>0</v>
      </c>
      <c r="H2196" s="6" t="str">
        <f aca="false">IF(AND(A2196&gt;=Stimuli!$B$2,A2196&lt;=Stimuli!$C$2),Stimuli!$A$2,IF(AND(A2196&gt;=Stimuli!$B$3,A2196&lt;=Stimuli!$C$3),Stimuli!$A$3,IF(AND(A2196&gt;=Stimuli!$B$4,A2196&lt;=Stimuli!$C$4),Stimuli!$A$4,"")))</f>
        <v>01 Quiet baseline (60s)</v>
      </c>
      <c r="I2196" s="6" t="n">
        <f aca="false">(B2196-B2195)/((A2196-A2195)/1000)</f>
        <v>0.93772893772902</v>
      </c>
      <c r="J2196" s="6" t="n">
        <f aca="false">IF(OR(B2196&lt;Rules!$B$2,B2196&gt;Rules!$B$3,ABS(I2196)&gt;Rules!$B$4,OR(B2197&lt;Rules!$B$2,B2197&gt;Rules!$B$3,ABS(I2197)&gt;Rules!$B$4)),1,0)</f>
        <v>0</v>
      </c>
      <c r="K2196" s="6" t="str">
        <f aca="false">IF(F2196=1,COUNTIF($F$2:F2196,1),"")</f>
        <v/>
      </c>
    </row>
    <row r="2197" customFormat="false" ht="15" hidden="false" customHeight="false" outlineLevel="0" collapsed="false">
      <c r="A2197" s="6" t="n">
        <v>17339.4305</v>
      </c>
      <c r="B2197" s="6" t="n">
        <v>1.72820512820513</v>
      </c>
      <c r="C2197" s="6" t="n">
        <v>83</v>
      </c>
      <c r="D2197" s="6" t="n">
        <v>718.75</v>
      </c>
      <c r="E2197" s="6" t="n">
        <v>1.73406593406593</v>
      </c>
      <c r="F2197" s="6" t="n">
        <v>0</v>
      </c>
      <c r="G2197" s="6" t="n">
        <v>0</v>
      </c>
      <c r="H2197" s="6" t="str">
        <f aca="false">IF(AND(A2197&gt;=Stimuli!$B$2,A2197&lt;=Stimuli!$C$2),Stimuli!$A$2,IF(AND(A2197&gt;=Stimuli!$B$3,A2197&lt;=Stimuli!$C$3),Stimuli!$A$3,IF(AND(A2197&gt;=Stimuli!$B$4,A2197&lt;=Stimuli!$C$4),Stimuli!$A$4,"")))</f>
        <v>01 Quiet baseline (60s)</v>
      </c>
      <c r="I2197" s="6" t="n">
        <f aca="false">(B2197-B2196)/((A2197-A2196)/1000)</f>
        <v>-0.93772893772902</v>
      </c>
      <c r="J2197" s="6" t="n">
        <f aca="false">IF(OR(B2197&lt;Rules!$B$2,B2197&gt;Rules!$B$3,ABS(I2197)&gt;Rules!$B$4,OR(B2198&lt;Rules!$B$2,B2198&gt;Rules!$B$3,ABS(I2198)&gt;Rules!$B$4)),1,0)</f>
        <v>0</v>
      </c>
      <c r="K2197" s="6" t="str">
        <f aca="false">IF(F2197=1,COUNTIF($F$2:F2197,1),"")</f>
        <v/>
      </c>
    </row>
    <row r="2198" customFormat="false" ht="15" hidden="false" customHeight="false" outlineLevel="0" collapsed="false">
      <c r="A2198" s="6" t="n">
        <v>17347.243</v>
      </c>
      <c r="B2198" s="6" t="n">
        <v>1.73406593406593</v>
      </c>
      <c r="C2198" s="6" t="n">
        <v>83</v>
      </c>
      <c r="D2198" s="6" t="n">
        <v>-1</v>
      </c>
      <c r="E2198" s="6" t="n">
        <v>1.73406593406593</v>
      </c>
      <c r="F2198" s="6" t="n">
        <v>0</v>
      </c>
      <c r="G2198" s="6" t="n">
        <v>0</v>
      </c>
      <c r="H2198" s="6" t="str">
        <f aca="false">IF(AND(A2198&gt;=Stimuli!$B$2,A2198&lt;=Stimuli!$C$2),Stimuli!$A$2,IF(AND(A2198&gt;=Stimuli!$B$3,A2198&lt;=Stimuli!$C$3),Stimuli!$A$3,IF(AND(A2198&gt;=Stimuli!$B$4,A2198&lt;=Stimuli!$C$4),Stimuli!$A$4,"")))</f>
        <v>01 Quiet baseline (60s)</v>
      </c>
      <c r="I2198" s="6" t="n">
        <f aca="false">(B2198-B2197)/((A2198-A2197)/1000)</f>
        <v>0.750183150183148</v>
      </c>
      <c r="J2198" s="6" t="n">
        <f aca="false">IF(OR(B2198&lt;Rules!$B$2,B2198&gt;Rules!$B$3,ABS(I2198)&gt;Rules!$B$4,OR(B2199&lt;Rules!$B$2,B2199&gt;Rules!$B$3,ABS(I2199)&gt;Rules!$B$4)),1,0)</f>
        <v>0</v>
      </c>
      <c r="K2198" s="6" t="str">
        <f aca="false">IF(F2198=1,COUNTIF($F$2:F2198,1),"")</f>
        <v/>
      </c>
    </row>
    <row r="2199" customFormat="false" ht="15" hidden="false" customHeight="false" outlineLevel="0" collapsed="false">
      <c r="A2199" s="6" t="n">
        <v>17355.0555</v>
      </c>
      <c r="B2199" s="6" t="n">
        <v>1.72820512820513</v>
      </c>
      <c r="C2199" s="6" t="n">
        <v>83</v>
      </c>
      <c r="D2199" s="6" t="n">
        <v>-1</v>
      </c>
      <c r="E2199" s="6" t="n">
        <v>1.73406593406593</v>
      </c>
      <c r="F2199" s="6" t="n">
        <v>0</v>
      </c>
      <c r="G2199" s="6" t="n">
        <v>0</v>
      </c>
      <c r="H2199" s="6" t="str">
        <f aca="false">IF(AND(A2199&gt;=Stimuli!$B$2,A2199&lt;=Stimuli!$C$2),Stimuli!$A$2,IF(AND(A2199&gt;=Stimuli!$B$3,A2199&lt;=Stimuli!$C$3),Stimuli!$A$3,IF(AND(A2199&gt;=Stimuli!$B$4,A2199&lt;=Stimuli!$C$4),Stimuli!$A$4,"")))</f>
        <v>01 Quiet baseline (60s)</v>
      </c>
      <c r="I2199" s="6" t="n">
        <f aca="false">(B2199-B2198)/((A2199-A2198)/1000)</f>
        <v>-0.750183150183148</v>
      </c>
      <c r="J2199" s="6" t="n">
        <f aca="false">IF(OR(B2199&lt;Rules!$B$2,B2199&gt;Rules!$B$3,ABS(I2199)&gt;Rules!$B$4,OR(B2200&lt;Rules!$B$2,B2200&gt;Rules!$B$3,ABS(I2200)&gt;Rules!$B$4)),1,0)</f>
        <v>0</v>
      </c>
      <c r="K2199" s="6" t="str">
        <f aca="false">IF(F2199=1,COUNTIF($F$2:F2199,1),"")</f>
        <v/>
      </c>
    </row>
    <row r="2200" customFormat="false" ht="15" hidden="false" customHeight="false" outlineLevel="0" collapsed="false">
      <c r="A2200" s="6" t="n">
        <v>17362.868</v>
      </c>
      <c r="B2200" s="6" t="n">
        <v>1.73406593406593</v>
      </c>
      <c r="C2200" s="6" t="n">
        <v>83</v>
      </c>
      <c r="D2200" s="6" t="n">
        <v>-1</v>
      </c>
      <c r="E2200" s="6" t="n">
        <v>1.73406593406593</v>
      </c>
      <c r="F2200" s="6" t="n">
        <v>0</v>
      </c>
      <c r="G2200" s="6" t="n">
        <v>0</v>
      </c>
      <c r="H2200" s="6" t="str">
        <f aca="false">IF(AND(A2200&gt;=Stimuli!$B$2,A2200&lt;=Stimuli!$C$2),Stimuli!$A$2,IF(AND(A2200&gt;=Stimuli!$B$3,A2200&lt;=Stimuli!$C$3),Stimuli!$A$3,IF(AND(A2200&gt;=Stimuli!$B$4,A2200&lt;=Stimuli!$C$4),Stimuli!$A$4,"")))</f>
        <v>01 Quiet baseline (60s)</v>
      </c>
      <c r="I2200" s="6" t="n">
        <f aca="false">(B2200-B2199)/((A2200-A2199)/1000)</f>
        <v>0.750183150183148</v>
      </c>
      <c r="J2200" s="6" t="n">
        <f aca="false">IF(OR(B2200&lt;Rules!$B$2,B2200&gt;Rules!$B$3,ABS(I2200)&gt;Rules!$B$4,OR(B2201&lt;Rules!$B$2,B2201&gt;Rules!$B$3,ABS(I2201)&gt;Rules!$B$4)),1,0)</f>
        <v>0</v>
      </c>
      <c r="K2200" s="6" t="str">
        <f aca="false">IF(F2200=1,COUNTIF($F$2:F2200,1),"")</f>
        <v/>
      </c>
    </row>
    <row r="2201" customFormat="false" ht="15" hidden="false" customHeight="false" outlineLevel="0" collapsed="false">
      <c r="A2201" s="6" t="n">
        <v>17370.6805</v>
      </c>
      <c r="B2201" s="6" t="n">
        <v>1.72967032967033</v>
      </c>
      <c r="C2201" s="6" t="n">
        <v>83</v>
      </c>
      <c r="D2201" s="6" t="n">
        <v>-1</v>
      </c>
      <c r="E2201" s="6" t="n">
        <v>1.73406593406593</v>
      </c>
      <c r="F2201" s="6" t="n">
        <v>0</v>
      </c>
      <c r="G2201" s="6" t="n">
        <v>0</v>
      </c>
      <c r="H2201" s="6" t="str">
        <f aca="false">IF(AND(A2201&gt;=Stimuli!$B$2,A2201&lt;=Stimuli!$C$2),Stimuli!$A$2,IF(AND(A2201&gt;=Stimuli!$B$3,A2201&lt;=Stimuli!$C$3),Stimuli!$A$3,IF(AND(A2201&gt;=Stimuli!$B$4,A2201&lt;=Stimuli!$C$4),Stimuli!$A$4,"")))</f>
        <v>01 Quiet baseline (60s)</v>
      </c>
      <c r="I2201" s="6" t="n">
        <f aca="false">(B2201-B2200)/((A2201-A2200)/1000)</f>
        <v>-0.562637362637418</v>
      </c>
      <c r="J2201" s="6" t="n">
        <f aca="false">IF(OR(B2201&lt;Rules!$B$2,B2201&gt;Rules!$B$3,ABS(I2201)&gt;Rules!$B$4,OR(B2202&lt;Rules!$B$2,B2202&gt;Rules!$B$3,ABS(I2202)&gt;Rules!$B$4)),1,0)</f>
        <v>0</v>
      </c>
      <c r="K2201" s="6" t="str">
        <f aca="false">IF(F2201=1,COUNTIF($F$2:F2201,1),"")</f>
        <v/>
      </c>
    </row>
    <row r="2202" customFormat="false" ht="15" hidden="false" customHeight="false" outlineLevel="0" collapsed="false">
      <c r="A2202" s="6" t="n">
        <v>17378.493</v>
      </c>
      <c r="B2202" s="6" t="n">
        <v>1.73113553113553</v>
      </c>
      <c r="C2202" s="6" t="n">
        <v>83</v>
      </c>
      <c r="D2202" s="6" t="n">
        <v>-1</v>
      </c>
      <c r="E2202" s="6" t="n">
        <v>1.73406593406593</v>
      </c>
      <c r="F2202" s="6" t="n">
        <v>0</v>
      </c>
      <c r="G2202" s="6" t="n">
        <v>0</v>
      </c>
      <c r="H2202" s="6" t="str">
        <f aca="false">IF(AND(A2202&gt;=Stimuli!$B$2,A2202&lt;=Stimuli!$C$2),Stimuli!$A$2,IF(AND(A2202&gt;=Stimuli!$B$3,A2202&lt;=Stimuli!$C$3),Stimuli!$A$3,IF(AND(A2202&gt;=Stimuli!$B$4,A2202&lt;=Stimuli!$C$4),Stimuli!$A$4,"")))</f>
        <v>01 Quiet baseline (60s)</v>
      </c>
      <c r="I2202" s="6" t="n">
        <f aca="false">(B2202-B2201)/((A2202-A2201)/1000)</f>
        <v>0.187545787545844</v>
      </c>
      <c r="J2202" s="6" t="n">
        <f aca="false">IF(OR(B2202&lt;Rules!$B$2,B2202&gt;Rules!$B$3,ABS(I2202)&gt;Rules!$B$4,OR(B2203&lt;Rules!$B$2,B2203&gt;Rules!$B$3,ABS(I2203)&gt;Rules!$B$4)),1,0)</f>
        <v>0</v>
      </c>
      <c r="K2202" s="6" t="str">
        <f aca="false">IF(F2202=1,COUNTIF($F$2:F2202,1),"")</f>
        <v/>
      </c>
    </row>
    <row r="2203" customFormat="false" ht="15" hidden="false" customHeight="false" outlineLevel="0" collapsed="false">
      <c r="A2203" s="6" t="n">
        <v>17386.3055</v>
      </c>
      <c r="B2203" s="6" t="n">
        <v>1.72967032967033</v>
      </c>
      <c r="C2203" s="6" t="n">
        <v>83</v>
      </c>
      <c r="D2203" s="6" t="n">
        <v>-1</v>
      </c>
      <c r="E2203" s="6" t="n">
        <v>1.73406593406593</v>
      </c>
      <c r="F2203" s="6" t="n">
        <v>0</v>
      </c>
      <c r="G2203" s="6" t="n">
        <v>0</v>
      </c>
      <c r="H2203" s="6" t="str">
        <f aca="false">IF(AND(A2203&gt;=Stimuli!$B$2,A2203&lt;=Stimuli!$C$2),Stimuli!$A$2,IF(AND(A2203&gt;=Stimuli!$B$3,A2203&lt;=Stimuli!$C$3),Stimuli!$A$3,IF(AND(A2203&gt;=Stimuli!$B$4,A2203&lt;=Stimuli!$C$4),Stimuli!$A$4,"")))</f>
        <v>01 Quiet baseline (60s)</v>
      </c>
      <c r="I2203" s="6" t="n">
        <f aca="false">(B2203-B2202)/((A2203-A2202)/1000)</f>
        <v>-0.187545787545844</v>
      </c>
      <c r="J2203" s="6" t="n">
        <f aca="false">IF(OR(B2203&lt;Rules!$B$2,B2203&gt;Rules!$B$3,ABS(I2203)&gt;Rules!$B$4,OR(B2204&lt;Rules!$B$2,B2204&gt;Rules!$B$3,ABS(I2204)&gt;Rules!$B$4)),1,0)</f>
        <v>0</v>
      </c>
      <c r="K2203" s="6" t="str">
        <f aca="false">IF(F2203=1,COUNTIF($F$2:F2203,1),"")</f>
        <v/>
      </c>
    </row>
    <row r="2204" customFormat="false" ht="15" hidden="false" customHeight="false" outlineLevel="0" collapsed="false">
      <c r="A2204" s="6" t="n">
        <v>17394.118</v>
      </c>
      <c r="B2204" s="6" t="n">
        <v>1.73113553113553</v>
      </c>
      <c r="C2204" s="6" t="n">
        <v>83</v>
      </c>
      <c r="D2204" s="6" t="n">
        <v>-1</v>
      </c>
      <c r="E2204" s="6" t="n">
        <v>1.73406593406593</v>
      </c>
      <c r="F2204" s="6" t="n">
        <v>0</v>
      </c>
      <c r="G2204" s="6" t="n">
        <v>0</v>
      </c>
      <c r="H2204" s="6" t="str">
        <f aca="false">IF(AND(A2204&gt;=Stimuli!$B$2,A2204&lt;=Stimuli!$C$2),Stimuli!$A$2,IF(AND(A2204&gt;=Stimuli!$B$3,A2204&lt;=Stimuli!$C$3),Stimuli!$A$3,IF(AND(A2204&gt;=Stimuli!$B$4,A2204&lt;=Stimuli!$C$4),Stimuli!$A$4,"")))</f>
        <v>01 Quiet baseline (60s)</v>
      </c>
      <c r="I2204" s="6" t="n">
        <f aca="false">(B2204-B2203)/((A2204-A2203)/1000)</f>
        <v>0.187545787545844</v>
      </c>
      <c r="J2204" s="6" t="n">
        <f aca="false">IF(OR(B2204&lt;Rules!$B$2,B2204&gt;Rules!$B$3,ABS(I2204)&gt;Rules!$B$4,OR(B2205&lt;Rules!$B$2,B2205&gt;Rules!$B$3,ABS(I2205)&gt;Rules!$B$4)),1,0)</f>
        <v>0</v>
      </c>
      <c r="K2204" s="6" t="str">
        <f aca="false">IF(F2204=1,COUNTIF($F$2:F2204,1),"")</f>
        <v/>
      </c>
    </row>
    <row r="2205" customFormat="false" ht="15" hidden="false" customHeight="false" outlineLevel="0" collapsed="false">
      <c r="A2205" s="6" t="n">
        <v>17401.9305</v>
      </c>
      <c r="B2205" s="6" t="n">
        <v>1.73113553113553</v>
      </c>
      <c r="C2205" s="6" t="n">
        <v>83</v>
      </c>
      <c r="D2205" s="6" t="n">
        <v>-1</v>
      </c>
      <c r="E2205" s="6" t="n">
        <v>1.73406593406593</v>
      </c>
      <c r="F2205" s="6" t="n">
        <v>0</v>
      </c>
      <c r="G2205" s="6" t="n">
        <v>0</v>
      </c>
      <c r="H2205" s="6" t="str">
        <f aca="false">IF(AND(A2205&gt;=Stimuli!$B$2,A2205&lt;=Stimuli!$C$2),Stimuli!$A$2,IF(AND(A2205&gt;=Stimuli!$B$3,A2205&lt;=Stimuli!$C$3),Stimuli!$A$3,IF(AND(A2205&gt;=Stimuli!$B$4,A2205&lt;=Stimuli!$C$4),Stimuli!$A$4,"")))</f>
        <v>01 Quiet baseline (60s)</v>
      </c>
      <c r="I2205" s="6" t="n">
        <f aca="false">(B2205-B2204)/((A2205-A2204)/1000)</f>
        <v>0</v>
      </c>
      <c r="J2205" s="6" t="n">
        <f aca="false">IF(OR(B2205&lt;Rules!$B$2,B2205&gt;Rules!$B$3,ABS(I2205)&gt;Rules!$B$4,OR(B2206&lt;Rules!$B$2,B2206&gt;Rules!$B$3,ABS(I2206)&gt;Rules!$B$4)),1,0)</f>
        <v>0</v>
      </c>
      <c r="K2205" s="6" t="str">
        <f aca="false">IF(F2205=1,COUNTIF($F$2:F2205,1),"")</f>
        <v/>
      </c>
    </row>
    <row r="2206" customFormat="false" ht="15" hidden="false" customHeight="false" outlineLevel="0" collapsed="false">
      <c r="A2206" s="6" t="n">
        <v>17409.743</v>
      </c>
      <c r="B2206" s="6" t="n">
        <v>1.72967032967033</v>
      </c>
      <c r="C2206" s="6" t="n">
        <v>83</v>
      </c>
      <c r="D2206" s="6" t="n">
        <v>-1</v>
      </c>
      <c r="E2206" s="6" t="n">
        <v>1.73406593406593</v>
      </c>
      <c r="F2206" s="6" t="n">
        <v>0</v>
      </c>
      <c r="G2206" s="6" t="n">
        <v>0</v>
      </c>
      <c r="H2206" s="6" t="str">
        <f aca="false">IF(AND(A2206&gt;=Stimuli!$B$2,A2206&lt;=Stimuli!$C$2),Stimuli!$A$2,IF(AND(A2206&gt;=Stimuli!$B$3,A2206&lt;=Stimuli!$C$3),Stimuli!$A$3,IF(AND(A2206&gt;=Stimuli!$B$4,A2206&lt;=Stimuli!$C$4),Stimuli!$A$4,"")))</f>
        <v>01 Quiet baseline (60s)</v>
      </c>
      <c r="I2206" s="6" t="n">
        <f aca="false">(B2206-B2205)/((A2206-A2205)/1000)</f>
        <v>-0.187545787545844</v>
      </c>
      <c r="J2206" s="6" t="n">
        <f aca="false">IF(OR(B2206&lt;Rules!$B$2,B2206&gt;Rules!$B$3,ABS(I2206)&gt;Rules!$B$4,OR(B2207&lt;Rules!$B$2,B2207&gt;Rules!$B$3,ABS(I2207)&gt;Rules!$B$4)),1,0)</f>
        <v>0</v>
      </c>
      <c r="K2206" s="6" t="str">
        <f aca="false">IF(F2206=1,COUNTIF($F$2:F2206,1),"")</f>
        <v/>
      </c>
    </row>
    <row r="2207" customFormat="false" ht="15" hidden="false" customHeight="false" outlineLevel="0" collapsed="false">
      <c r="A2207" s="6" t="n">
        <v>17417.5555</v>
      </c>
      <c r="B2207" s="6" t="n">
        <v>1.73260073260073</v>
      </c>
      <c r="C2207" s="6" t="n">
        <v>83</v>
      </c>
      <c r="D2207" s="6" t="n">
        <v>-1</v>
      </c>
      <c r="E2207" s="6" t="n">
        <v>1.73406593406593</v>
      </c>
      <c r="F2207" s="6" t="n">
        <v>0</v>
      </c>
      <c r="G2207" s="6" t="n">
        <v>0</v>
      </c>
      <c r="H2207" s="6" t="str">
        <f aca="false">IF(AND(A2207&gt;=Stimuli!$B$2,A2207&lt;=Stimuli!$C$2),Stimuli!$A$2,IF(AND(A2207&gt;=Stimuli!$B$3,A2207&lt;=Stimuli!$C$3),Stimuli!$A$3,IF(AND(A2207&gt;=Stimuli!$B$4,A2207&lt;=Stimuli!$C$4),Stimuli!$A$4,"")))</f>
        <v>01 Quiet baseline (60s)</v>
      </c>
      <c r="I2207" s="6" t="n">
        <f aca="false">(B2207-B2206)/((A2207-A2206)/1000)</f>
        <v>0.375091575091716</v>
      </c>
      <c r="J2207" s="6" t="n">
        <f aca="false">IF(OR(B2207&lt;Rules!$B$2,B2207&gt;Rules!$B$3,ABS(I2207)&gt;Rules!$B$4,OR(B2208&lt;Rules!$B$2,B2208&gt;Rules!$B$3,ABS(I2208)&gt;Rules!$B$4)),1,0)</f>
        <v>0</v>
      </c>
      <c r="K2207" s="6" t="str">
        <f aca="false">IF(F2207=1,COUNTIF($F$2:F2207,1),"")</f>
        <v/>
      </c>
    </row>
    <row r="2208" customFormat="false" ht="15" hidden="false" customHeight="false" outlineLevel="0" collapsed="false">
      <c r="A2208" s="6" t="n">
        <v>17425.368</v>
      </c>
      <c r="B2208" s="6" t="n">
        <v>1.72820512820513</v>
      </c>
      <c r="C2208" s="6" t="n">
        <v>83</v>
      </c>
      <c r="D2208" s="6" t="n">
        <v>-1</v>
      </c>
      <c r="E2208" s="6" t="n">
        <v>1.73406593406593</v>
      </c>
      <c r="F2208" s="6" t="n">
        <v>0</v>
      </c>
      <c r="G2208" s="6" t="n">
        <v>0</v>
      </c>
      <c r="H2208" s="6" t="str">
        <f aca="false">IF(AND(A2208&gt;=Stimuli!$B$2,A2208&lt;=Stimuli!$C$2),Stimuli!$A$2,IF(AND(A2208&gt;=Stimuli!$B$3,A2208&lt;=Stimuli!$C$3),Stimuli!$A$3,IF(AND(A2208&gt;=Stimuli!$B$4,A2208&lt;=Stimuli!$C$4),Stimuli!$A$4,"")))</f>
        <v>01 Quiet baseline (60s)</v>
      </c>
      <c r="I2208" s="6" t="n">
        <f aca="false">(B2208-B2207)/((A2208-A2207)/1000)</f>
        <v>-0.562637362637446</v>
      </c>
      <c r="J2208" s="6" t="n">
        <f aca="false">IF(OR(B2208&lt;Rules!$B$2,B2208&gt;Rules!$B$3,ABS(I2208)&gt;Rules!$B$4,OR(B2209&lt;Rules!$B$2,B2209&gt;Rules!$B$3,ABS(I2209)&gt;Rules!$B$4)),1,0)</f>
        <v>0</v>
      </c>
      <c r="K2208" s="6" t="str">
        <f aca="false">IF(F2208=1,COUNTIF($F$2:F2208,1),"")</f>
        <v/>
      </c>
    </row>
    <row r="2209" customFormat="false" ht="15" hidden="false" customHeight="false" outlineLevel="0" collapsed="false">
      <c r="A2209" s="6" t="n">
        <v>17433.1805</v>
      </c>
      <c r="B2209" s="6" t="n">
        <v>1.73406593406593</v>
      </c>
      <c r="C2209" s="6" t="n">
        <v>83</v>
      </c>
      <c r="D2209" s="6" t="n">
        <v>-1</v>
      </c>
      <c r="E2209" s="6" t="n">
        <v>1.73406593406593</v>
      </c>
      <c r="F2209" s="6" t="n">
        <v>0</v>
      </c>
      <c r="G2209" s="6" t="n">
        <v>0</v>
      </c>
      <c r="H2209" s="6" t="str">
        <f aca="false">IF(AND(A2209&gt;=Stimuli!$B$2,A2209&lt;=Stimuli!$C$2),Stimuli!$A$2,IF(AND(A2209&gt;=Stimuli!$B$3,A2209&lt;=Stimuli!$C$3),Stimuli!$A$3,IF(AND(A2209&gt;=Stimuli!$B$4,A2209&lt;=Stimuli!$C$4),Stimuli!$A$4,"")))</f>
        <v>01 Quiet baseline (60s)</v>
      </c>
      <c r="I2209" s="6" t="n">
        <f aca="false">(B2209-B2208)/((A2209-A2208)/1000)</f>
        <v>0.750183150183148</v>
      </c>
      <c r="J2209" s="6" t="n">
        <f aca="false">IF(OR(B2209&lt;Rules!$B$2,B2209&gt;Rules!$B$3,ABS(I2209)&gt;Rules!$B$4,OR(B2210&lt;Rules!$B$2,B2210&gt;Rules!$B$3,ABS(I2210)&gt;Rules!$B$4)),1,0)</f>
        <v>0</v>
      </c>
      <c r="K2209" s="6" t="str">
        <f aca="false">IF(F2209=1,COUNTIF($F$2:F2209,1),"")</f>
        <v/>
      </c>
    </row>
    <row r="2210" customFormat="false" ht="15" hidden="false" customHeight="false" outlineLevel="0" collapsed="false">
      <c r="A2210" s="6" t="n">
        <v>17440.993</v>
      </c>
      <c r="B2210" s="6" t="n">
        <v>1.72820512820513</v>
      </c>
      <c r="C2210" s="6" t="n">
        <v>83</v>
      </c>
      <c r="D2210" s="6" t="n">
        <v>-1</v>
      </c>
      <c r="E2210" s="6" t="n">
        <v>1.73406593406593</v>
      </c>
      <c r="F2210" s="6" t="n">
        <v>0</v>
      </c>
      <c r="G2210" s="6" t="n">
        <v>0</v>
      </c>
      <c r="H2210" s="6" t="str">
        <f aca="false">IF(AND(A2210&gt;=Stimuli!$B$2,A2210&lt;=Stimuli!$C$2),Stimuli!$A$2,IF(AND(A2210&gt;=Stimuli!$B$3,A2210&lt;=Stimuli!$C$3),Stimuli!$A$3,IF(AND(A2210&gt;=Stimuli!$B$4,A2210&lt;=Stimuli!$C$4),Stimuli!$A$4,"")))</f>
        <v>01 Quiet baseline (60s)</v>
      </c>
      <c r="I2210" s="6" t="n">
        <f aca="false">(B2210-B2209)/((A2210-A2209)/1000)</f>
        <v>-0.750183150183148</v>
      </c>
      <c r="J2210" s="6" t="n">
        <f aca="false">IF(OR(B2210&lt;Rules!$B$2,B2210&gt;Rules!$B$3,ABS(I2210)&gt;Rules!$B$4,OR(B2211&lt;Rules!$B$2,B2211&gt;Rules!$B$3,ABS(I2211)&gt;Rules!$B$4)),1,0)</f>
        <v>0</v>
      </c>
      <c r="K2210" s="6" t="str">
        <f aca="false">IF(F2210=1,COUNTIF($F$2:F2210,1),"")</f>
        <v/>
      </c>
    </row>
    <row r="2211" customFormat="false" ht="15" hidden="false" customHeight="false" outlineLevel="0" collapsed="false">
      <c r="A2211" s="6" t="n">
        <v>17448.8055</v>
      </c>
      <c r="B2211" s="6" t="n">
        <v>1.73406593406593</v>
      </c>
      <c r="C2211" s="6" t="n">
        <v>83</v>
      </c>
      <c r="D2211" s="6" t="n">
        <v>-1</v>
      </c>
      <c r="E2211" s="6" t="n">
        <v>1.73406593406593</v>
      </c>
      <c r="F2211" s="6" t="n">
        <v>0</v>
      </c>
      <c r="G2211" s="6" t="n">
        <v>0</v>
      </c>
      <c r="H2211" s="6" t="str">
        <f aca="false">IF(AND(A2211&gt;=Stimuli!$B$2,A2211&lt;=Stimuli!$C$2),Stimuli!$A$2,IF(AND(A2211&gt;=Stimuli!$B$3,A2211&lt;=Stimuli!$C$3),Stimuli!$A$3,IF(AND(A2211&gt;=Stimuli!$B$4,A2211&lt;=Stimuli!$C$4),Stimuli!$A$4,"")))</f>
        <v>01 Quiet baseline (60s)</v>
      </c>
      <c r="I2211" s="6" t="n">
        <f aca="false">(B2211-B2210)/((A2211-A2210)/1000)</f>
        <v>0.750183150183148</v>
      </c>
      <c r="J2211" s="6" t="n">
        <f aca="false">IF(OR(B2211&lt;Rules!$B$2,B2211&gt;Rules!$B$3,ABS(I2211)&gt;Rules!$B$4,OR(B2212&lt;Rules!$B$2,B2212&gt;Rules!$B$3,ABS(I2212)&gt;Rules!$B$4)),1,0)</f>
        <v>0</v>
      </c>
      <c r="K2211" s="6" t="str">
        <f aca="false">IF(F2211=1,COUNTIF($F$2:F2211,1),"")</f>
        <v/>
      </c>
    </row>
    <row r="2212" customFormat="false" ht="15" hidden="false" customHeight="false" outlineLevel="0" collapsed="false">
      <c r="A2212" s="6" t="n">
        <v>17456.618</v>
      </c>
      <c r="B2212" s="6" t="n">
        <v>1.72673992673993</v>
      </c>
      <c r="C2212" s="6" t="n">
        <v>83</v>
      </c>
      <c r="D2212" s="6" t="n">
        <v>-1</v>
      </c>
      <c r="E2212" s="6" t="n">
        <v>1.73406593406593</v>
      </c>
      <c r="F2212" s="6" t="n">
        <v>0</v>
      </c>
      <c r="G2212" s="6" t="n">
        <v>0</v>
      </c>
      <c r="H2212" s="6" t="str">
        <f aca="false">IF(AND(A2212&gt;=Stimuli!$B$2,A2212&lt;=Stimuli!$C$2),Stimuli!$A$2,IF(AND(A2212&gt;=Stimuli!$B$3,A2212&lt;=Stimuli!$C$3),Stimuli!$A$3,IF(AND(A2212&gt;=Stimuli!$B$4,A2212&lt;=Stimuli!$C$4),Stimuli!$A$4,"")))</f>
        <v>01 Quiet baseline (60s)</v>
      </c>
      <c r="I2212" s="6" t="n">
        <f aca="false">(B2212-B2211)/((A2212-A2211)/1000)</f>
        <v>-0.93772893772902</v>
      </c>
      <c r="J2212" s="6" t="n">
        <f aca="false">IF(OR(B2212&lt;Rules!$B$2,B2212&gt;Rules!$B$3,ABS(I2212)&gt;Rules!$B$4,OR(B2213&lt;Rules!$B$2,B2213&gt;Rules!$B$3,ABS(I2213)&gt;Rules!$B$4)),1,0)</f>
        <v>0</v>
      </c>
      <c r="K2212" s="6" t="str">
        <f aca="false">IF(F2212=1,COUNTIF($F$2:F2212,1),"")</f>
        <v/>
      </c>
    </row>
    <row r="2213" customFormat="false" ht="15" hidden="false" customHeight="false" outlineLevel="0" collapsed="false">
      <c r="A2213" s="6" t="n">
        <v>17464.4305</v>
      </c>
      <c r="B2213" s="6" t="n">
        <v>1.73406593406593</v>
      </c>
      <c r="C2213" s="6" t="n">
        <v>83</v>
      </c>
      <c r="D2213" s="6" t="n">
        <v>-1</v>
      </c>
      <c r="E2213" s="6" t="n">
        <v>1.73406593406593</v>
      </c>
      <c r="F2213" s="6" t="n">
        <v>0</v>
      </c>
      <c r="G2213" s="6" t="n">
        <v>0</v>
      </c>
      <c r="H2213" s="6" t="str">
        <f aca="false">IF(AND(A2213&gt;=Stimuli!$B$2,A2213&lt;=Stimuli!$C$2),Stimuli!$A$2,IF(AND(A2213&gt;=Stimuli!$B$3,A2213&lt;=Stimuli!$C$3),Stimuli!$A$3,IF(AND(A2213&gt;=Stimuli!$B$4,A2213&lt;=Stimuli!$C$4),Stimuli!$A$4,"")))</f>
        <v>01 Quiet baseline (60s)</v>
      </c>
      <c r="I2213" s="6" t="n">
        <f aca="false">(B2213-B2212)/((A2213-A2212)/1000)</f>
        <v>0.93772893772902</v>
      </c>
      <c r="J2213" s="6" t="n">
        <f aca="false">IF(OR(B2213&lt;Rules!$B$2,B2213&gt;Rules!$B$3,ABS(I2213)&gt;Rules!$B$4,OR(B2214&lt;Rules!$B$2,B2214&gt;Rules!$B$3,ABS(I2214)&gt;Rules!$B$4)),1,0)</f>
        <v>0</v>
      </c>
      <c r="K2213" s="6" t="str">
        <f aca="false">IF(F2213=1,COUNTIF($F$2:F2213,1),"")</f>
        <v/>
      </c>
    </row>
    <row r="2214" customFormat="false" ht="15" hidden="false" customHeight="false" outlineLevel="0" collapsed="false">
      <c r="A2214" s="6" t="n">
        <v>17472.243</v>
      </c>
      <c r="B2214" s="6" t="n">
        <v>1.72673992673993</v>
      </c>
      <c r="C2214" s="6" t="n">
        <v>83</v>
      </c>
      <c r="D2214" s="6" t="n">
        <v>-1</v>
      </c>
      <c r="E2214" s="6" t="n">
        <v>1.73406593406593</v>
      </c>
      <c r="F2214" s="6" t="n">
        <v>0</v>
      </c>
      <c r="G2214" s="6" t="n">
        <v>0</v>
      </c>
      <c r="H2214" s="6" t="str">
        <f aca="false">IF(AND(A2214&gt;=Stimuli!$B$2,A2214&lt;=Stimuli!$C$2),Stimuli!$A$2,IF(AND(A2214&gt;=Stimuli!$B$3,A2214&lt;=Stimuli!$C$3),Stimuli!$A$3,IF(AND(A2214&gt;=Stimuli!$B$4,A2214&lt;=Stimuli!$C$4),Stimuli!$A$4,"")))</f>
        <v>01 Quiet baseline (60s)</v>
      </c>
      <c r="I2214" s="6" t="n">
        <f aca="false">(B2214-B2213)/((A2214-A2213)/1000)</f>
        <v>-0.93772893772902</v>
      </c>
      <c r="J2214" s="6" t="n">
        <f aca="false">IF(OR(B2214&lt;Rules!$B$2,B2214&gt;Rules!$B$3,ABS(I2214)&gt;Rules!$B$4,OR(B2215&lt;Rules!$B$2,B2215&gt;Rules!$B$3,ABS(I2215)&gt;Rules!$B$4)),1,0)</f>
        <v>0</v>
      </c>
      <c r="K2214" s="6" t="str">
        <f aca="false">IF(F2214=1,COUNTIF($F$2:F2214,1),"")</f>
        <v/>
      </c>
    </row>
    <row r="2215" customFormat="false" ht="15" hidden="false" customHeight="false" outlineLevel="0" collapsed="false">
      <c r="A2215" s="6" t="n">
        <v>17480.0555</v>
      </c>
      <c r="B2215" s="6" t="n">
        <v>1.73260073260073</v>
      </c>
      <c r="C2215" s="6" t="n">
        <v>83</v>
      </c>
      <c r="D2215" s="6" t="n">
        <v>-1</v>
      </c>
      <c r="E2215" s="6" t="n">
        <v>1.73406593406593</v>
      </c>
      <c r="F2215" s="6" t="n">
        <v>0</v>
      </c>
      <c r="G2215" s="6" t="n">
        <v>0</v>
      </c>
      <c r="H2215" s="6" t="str">
        <f aca="false">IF(AND(A2215&gt;=Stimuli!$B$2,A2215&lt;=Stimuli!$C$2),Stimuli!$A$2,IF(AND(A2215&gt;=Stimuli!$B$3,A2215&lt;=Stimuli!$C$3),Stimuli!$A$3,IF(AND(A2215&gt;=Stimuli!$B$4,A2215&lt;=Stimuli!$C$4),Stimuli!$A$4,"")))</f>
        <v>01 Quiet baseline (60s)</v>
      </c>
      <c r="I2215" s="6" t="n">
        <f aca="false">(B2215-B2214)/((A2215-A2214)/1000)</f>
        <v>0.750183150183318</v>
      </c>
      <c r="J2215" s="6" t="n">
        <f aca="false">IF(OR(B2215&lt;Rules!$B$2,B2215&gt;Rules!$B$3,ABS(I2215)&gt;Rules!$B$4,OR(B2216&lt;Rules!$B$2,B2216&gt;Rules!$B$3,ABS(I2216)&gt;Rules!$B$4)),1,0)</f>
        <v>0</v>
      </c>
      <c r="K2215" s="6" t="str">
        <f aca="false">IF(F2215=1,COUNTIF($F$2:F2215,1),"")</f>
        <v/>
      </c>
    </row>
    <row r="2216" customFormat="false" ht="15" hidden="false" customHeight="false" outlineLevel="0" collapsed="false">
      <c r="A2216" s="6" t="n">
        <v>17487.868</v>
      </c>
      <c r="B2216" s="6" t="n">
        <v>1.72820512820513</v>
      </c>
      <c r="C2216" s="6" t="n">
        <v>83</v>
      </c>
      <c r="D2216" s="6" t="n">
        <v>-1</v>
      </c>
      <c r="E2216" s="6" t="n">
        <v>1.73406593406593</v>
      </c>
      <c r="F2216" s="6" t="n">
        <v>0</v>
      </c>
      <c r="G2216" s="6" t="n">
        <v>0</v>
      </c>
      <c r="H2216" s="6" t="str">
        <f aca="false">IF(AND(A2216&gt;=Stimuli!$B$2,A2216&lt;=Stimuli!$C$2),Stimuli!$A$2,IF(AND(A2216&gt;=Stimuli!$B$3,A2216&lt;=Stimuli!$C$3),Stimuli!$A$3,IF(AND(A2216&gt;=Stimuli!$B$4,A2216&lt;=Stimuli!$C$4),Stimuli!$A$4,"")))</f>
        <v>01 Quiet baseline (60s)</v>
      </c>
      <c r="I2216" s="6" t="n">
        <f aca="false">(B2216-B2215)/((A2216-A2215)/1000)</f>
        <v>-0.562637362637446</v>
      </c>
      <c r="J2216" s="6" t="n">
        <f aca="false">IF(OR(B2216&lt;Rules!$B$2,B2216&gt;Rules!$B$3,ABS(I2216)&gt;Rules!$B$4,OR(B2217&lt;Rules!$B$2,B2217&gt;Rules!$B$3,ABS(I2217)&gt;Rules!$B$4)),1,0)</f>
        <v>0</v>
      </c>
      <c r="K2216" s="6" t="str">
        <f aca="false">IF(F2216=1,COUNTIF($F$2:F2216,1),"")</f>
        <v/>
      </c>
    </row>
    <row r="2217" customFormat="false" ht="15" hidden="false" customHeight="false" outlineLevel="0" collapsed="false">
      <c r="A2217" s="6" t="n">
        <v>17495.6805</v>
      </c>
      <c r="B2217" s="6" t="n">
        <v>1.73260073260073</v>
      </c>
      <c r="C2217" s="6" t="n">
        <v>83</v>
      </c>
      <c r="D2217" s="6" t="n">
        <v>-1</v>
      </c>
      <c r="E2217" s="6" t="n">
        <v>1.73406593406593</v>
      </c>
      <c r="F2217" s="6" t="n">
        <v>0</v>
      </c>
      <c r="G2217" s="6" t="n">
        <v>0</v>
      </c>
      <c r="H2217" s="6" t="str">
        <f aca="false">IF(AND(A2217&gt;=Stimuli!$B$2,A2217&lt;=Stimuli!$C$2),Stimuli!$A$2,IF(AND(A2217&gt;=Stimuli!$B$3,A2217&lt;=Stimuli!$C$3),Stimuli!$A$3,IF(AND(A2217&gt;=Stimuli!$B$4,A2217&lt;=Stimuli!$C$4),Stimuli!$A$4,"")))</f>
        <v>01 Quiet baseline (60s)</v>
      </c>
      <c r="I2217" s="6" t="n">
        <f aca="false">(B2217-B2216)/((A2217-A2216)/1000)</f>
        <v>0.562637362637446</v>
      </c>
      <c r="J2217" s="6" t="n">
        <f aca="false">IF(OR(B2217&lt;Rules!$B$2,B2217&gt;Rules!$B$3,ABS(I2217)&gt;Rules!$B$4,OR(B2218&lt;Rules!$B$2,B2218&gt;Rules!$B$3,ABS(I2218)&gt;Rules!$B$4)),1,0)</f>
        <v>0</v>
      </c>
      <c r="K2217" s="6" t="str">
        <f aca="false">IF(F2217=1,COUNTIF($F$2:F2217,1),"")</f>
        <v/>
      </c>
    </row>
    <row r="2218" customFormat="false" ht="15" hidden="false" customHeight="false" outlineLevel="0" collapsed="false">
      <c r="A2218" s="6" t="n">
        <v>17503.493</v>
      </c>
      <c r="B2218" s="6" t="n">
        <v>1.72820512820513</v>
      </c>
      <c r="C2218" s="6" t="n">
        <v>83</v>
      </c>
      <c r="D2218" s="6" t="n">
        <v>-1</v>
      </c>
      <c r="E2218" s="6" t="n">
        <v>1.73406593406593</v>
      </c>
      <c r="F2218" s="6" t="n">
        <v>0</v>
      </c>
      <c r="G2218" s="6" t="n">
        <v>0</v>
      </c>
      <c r="H2218" s="6" t="str">
        <f aca="false">IF(AND(A2218&gt;=Stimuli!$B$2,A2218&lt;=Stimuli!$C$2),Stimuli!$A$2,IF(AND(A2218&gt;=Stimuli!$B$3,A2218&lt;=Stimuli!$C$3),Stimuli!$A$3,IF(AND(A2218&gt;=Stimuli!$B$4,A2218&lt;=Stimuli!$C$4),Stimuli!$A$4,"")))</f>
        <v>01 Quiet baseline (60s)</v>
      </c>
      <c r="I2218" s="6" t="n">
        <f aca="false">(B2218-B2217)/((A2218-A2217)/1000)</f>
        <v>-0.562637362637446</v>
      </c>
      <c r="J2218" s="6" t="n">
        <f aca="false">IF(OR(B2218&lt;Rules!$B$2,B2218&gt;Rules!$B$3,ABS(I2218)&gt;Rules!$B$4,OR(B2219&lt;Rules!$B$2,B2219&gt;Rules!$B$3,ABS(I2219)&gt;Rules!$B$4)),1,0)</f>
        <v>0</v>
      </c>
      <c r="K2218" s="6" t="str">
        <f aca="false">IF(F2218=1,COUNTIF($F$2:F2218,1),"")</f>
        <v/>
      </c>
    </row>
    <row r="2219" customFormat="false" ht="15" hidden="false" customHeight="false" outlineLevel="0" collapsed="false">
      <c r="A2219" s="6" t="n">
        <v>17511.3055</v>
      </c>
      <c r="B2219" s="6" t="n">
        <v>1.73113553113553</v>
      </c>
      <c r="C2219" s="6" t="n">
        <v>83</v>
      </c>
      <c r="D2219" s="6" t="n">
        <v>-1</v>
      </c>
      <c r="E2219" s="6" t="n">
        <v>1.73406593406593</v>
      </c>
      <c r="F2219" s="6" t="n">
        <v>0</v>
      </c>
      <c r="G2219" s="6" t="n">
        <v>0</v>
      </c>
      <c r="H2219" s="6" t="str">
        <f aca="false">IF(AND(A2219&gt;=Stimuli!$B$2,A2219&lt;=Stimuli!$C$2),Stimuli!$A$2,IF(AND(A2219&gt;=Stimuli!$B$3,A2219&lt;=Stimuli!$C$3),Stimuli!$A$3,IF(AND(A2219&gt;=Stimuli!$B$4,A2219&lt;=Stimuli!$C$4),Stimuli!$A$4,"")))</f>
        <v>01 Quiet baseline (60s)</v>
      </c>
      <c r="I2219" s="6" t="n">
        <f aca="false">(B2219-B2218)/((A2219-A2218)/1000)</f>
        <v>0.375091575091574</v>
      </c>
      <c r="J2219" s="6" t="n">
        <f aca="false">IF(OR(B2219&lt;Rules!$B$2,B2219&gt;Rules!$B$3,ABS(I2219)&gt;Rules!$B$4,OR(B2220&lt;Rules!$B$2,B2220&gt;Rules!$B$3,ABS(I2220)&gt;Rules!$B$4)),1,0)</f>
        <v>0</v>
      </c>
      <c r="K2219" s="6" t="str">
        <f aca="false">IF(F2219=1,COUNTIF($F$2:F2219,1),"")</f>
        <v/>
      </c>
    </row>
    <row r="2220" customFormat="false" ht="15" hidden="false" customHeight="false" outlineLevel="0" collapsed="false">
      <c r="A2220" s="6" t="n">
        <v>17519.118</v>
      </c>
      <c r="B2220" s="6" t="n">
        <v>1.72967032967033</v>
      </c>
      <c r="C2220" s="6" t="n">
        <v>83</v>
      </c>
      <c r="D2220" s="6" t="n">
        <v>-1</v>
      </c>
      <c r="E2220" s="6" t="n">
        <v>1.73406593406593</v>
      </c>
      <c r="F2220" s="6" t="n">
        <v>0</v>
      </c>
      <c r="G2220" s="6" t="n">
        <v>0</v>
      </c>
      <c r="H2220" s="6" t="str">
        <f aca="false">IF(AND(A2220&gt;=Stimuli!$B$2,A2220&lt;=Stimuli!$C$2),Stimuli!$A$2,IF(AND(A2220&gt;=Stimuli!$B$3,A2220&lt;=Stimuli!$C$3),Stimuli!$A$3,IF(AND(A2220&gt;=Stimuli!$B$4,A2220&lt;=Stimuli!$C$4),Stimuli!$A$4,"")))</f>
        <v>01 Quiet baseline (60s)</v>
      </c>
      <c r="I2220" s="6" t="n">
        <f aca="false">(B2220-B2219)/((A2220-A2219)/1000)</f>
        <v>-0.187545787545844</v>
      </c>
      <c r="J2220" s="6" t="n">
        <f aca="false">IF(OR(B2220&lt;Rules!$B$2,B2220&gt;Rules!$B$3,ABS(I2220)&gt;Rules!$B$4,OR(B2221&lt;Rules!$B$2,B2221&gt;Rules!$B$3,ABS(I2221)&gt;Rules!$B$4)),1,0)</f>
        <v>0</v>
      </c>
      <c r="K2220" s="6" t="str">
        <f aca="false">IF(F2220=1,COUNTIF($F$2:F2220,1),"")</f>
        <v/>
      </c>
    </row>
    <row r="2221" customFormat="false" ht="15" hidden="false" customHeight="false" outlineLevel="0" collapsed="false">
      <c r="A2221" s="6" t="n">
        <v>17526.9305</v>
      </c>
      <c r="B2221" s="6" t="n">
        <v>1.72967032967033</v>
      </c>
      <c r="C2221" s="6" t="n">
        <v>83</v>
      </c>
      <c r="D2221" s="6" t="n">
        <v>-1</v>
      </c>
      <c r="E2221" s="6" t="n">
        <v>1.73406593406593</v>
      </c>
      <c r="F2221" s="6" t="n">
        <v>0</v>
      </c>
      <c r="G2221" s="6" t="n">
        <v>0</v>
      </c>
      <c r="H2221" s="6" t="str">
        <f aca="false">IF(AND(A2221&gt;=Stimuli!$B$2,A2221&lt;=Stimuli!$C$2),Stimuli!$A$2,IF(AND(A2221&gt;=Stimuli!$B$3,A2221&lt;=Stimuli!$C$3),Stimuli!$A$3,IF(AND(A2221&gt;=Stimuli!$B$4,A2221&lt;=Stimuli!$C$4),Stimuli!$A$4,"")))</f>
        <v>01 Quiet baseline (60s)</v>
      </c>
      <c r="I2221" s="6" t="n">
        <f aca="false">(B2221-B2220)/((A2221-A2220)/1000)</f>
        <v>0</v>
      </c>
      <c r="J2221" s="6" t="n">
        <f aca="false">IF(OR(B2221&lt;Rules!$B$2,B2221&gt;Rules!$B$3,ABS(I2221)&gt;Rules!$B$4,OR(B2222&lt;Rules!$B$2,B2222&gt;Rules!$B$3,ABS(I2222)&gt;Rules!$B$4)),1,0)</f>
        <v>0</v>
      </c>
      <c r="K2221" s="6" t="str">
        <f aca="false">IF(F2221=1,COUNTIF($F$2:F2221,1),"")</f>
        <v/>
      </c>
    </row>
    <row r="2222" customFormat="false" ht="15" hidden="false" customHeight="false" outlineLevel="0" collapsed="false">
      <c r="A2222" s="6" t="n">
        <v>17534.743</v>
      </c>
      <c r="B2222" s="6" t="n">
        <v>1.73113553113553</v>
      </c>
      <c r="C2222" s="6" t="n">
        <v>83</v>
      </c>
      <c r="D2222" s="6" t="n">
        <v>-1</v>
      </c>
      <c r="E2222" s="6" t="n">
        <v>1.73406593406593</v>
      </c>
      <c r="F2222" s="6" t="n">
        <v>0</v>
      </c>
      <c r="G2222" s="6" t="n">
        <v>0</v>
      </c>
      <c r="H2222" s="6" t="str">
        <f aca="false">IF(AND(A2222&gt;=Stimuli!$B$2,A2222&lt;=Stimuli!$C$2),Stimuli!$A$2,IF(AND(A2222&gt;=Stimuli!$B$3,A2222&lt;=Stimuli!$C$3),Stimuli!$A$3,IF(AND(A2222&gt;=Stimuli!$B$4,A2222&lt;=Stimuli!$C$4),Stimuli!$A$4,"")))</f>
        <v>01 Quiet baseline (60s)</v>
      </c>
      <c r="I2222" s="6" t="n">
        <f aca="false">(B2222-B2221)/((A2222-A2221)/1000)</f>
        <v>0.187545787545844</v>
      </c>
      <c r="J2222" s="6" t="n">
        <f aca="false">IF(OR(B2222&lt;Rules!$B$2,B2222&gt;Rules!$B$3,ABS(I2222)&gt;Rules!$B$4,OR(B2223&lt;Rules!$B$2,B2223&gt;Rules!$B$3,ABS(I2223)&gt;Rules!$B$4)),1,0)</f>
        <v>0</v>
      </c>
      <c r="K2222" s="6" t="str">
        <f aca="false">IF(F2222=1,COUNTIF($F$2:F2222,1),"")</f>
        <v/>
      </c>
    </row>
    <row r="2223" customFormat="false" ht="15" hidden="false" customHeight="false" outlineLevel="0" collapsed="false">
      <c r="A2223" s="6" t="n">
        <v>17542.5555</v>
      </c>
      <c r="B2223" s="6" t="n">
        <v>1.72820512820513</v>
      </c>
      <c r="C2223" s="6" t="n">
        <v>83</v>
      </c>
      <c r="D2223" s="6" t="n">
        <v>-1</v>
      </c>
      <c r="E2223" s="6" t="n">
        <v>1.73406593406593</v>
      </c>
      <c r="F2223" s="6" t="n">
        <v>0</v>
      </c>
      <c r="G2223" s="6" t="n">
        <v>0</v>
      </c>
      <c r="H2223" s="6" t="str">
        <f aca="false">IF(AND(A2223&gt;=Stimuli!$B$2,A2223&lt;=Stimuli!$C$2),Stimuli!$A$2,IF(AND(A2223&gt;=Stimuli!$B$3,A2223&lt;=Stimuli!$C$3),Stimuli!$A$3,IF(AND(A2223&gt;=Stimuli!$B$4,A2223&lt;=Stimuli!$C$4),Stimuli!$A$4,"")))</f>
        <v>01 Quiet baseline (60s)</v>
      </c>
      <c r="I2223" s="6" t="n">
        <f aca="false">(B2223-B2222)/((A2223-A2222)/1000)</f>
        <v>-0.375091575091574</v>
      </c>
      <c r="J2223" s="6" t="n">
        <f aca="false">IF(OR(B2223&lt;Rules!$B$2,B2223&gt;Rules!$B$3,ABS(I2223)&gt;Rules!$B$4,OR(B2224&lt;Rules!$B$2,B2224&gt;Rules!$B$3,ABS(I2224)&gt;Rules!$B$4)),1,0)</f>
        <v>0</v>
      </c>
      <c r="K2223" s="6" t="str">
        <f aca="false">IF(F2223=1,COUNTIF($F$2:F2223,1),"")</f>
        <v/>
      </c>
    </row>
    <row r="2224" customFormat="false" ht="15" hidden="false" customHeight="false" outlineLevel="0" collapsed="false">
      <c r="A2224" s="6" t="n">
        <v>17550.368</v>
      </c>
      <c r="B2224" s="6" t="n">
        <v>1.73260073260073</v>
      </c>
      <c r="C2224" s="6" t="n">
        <v>83</v>
      </c>
      <c r="D2224" s="6" t="n">
        <v>-1</v>
      </c>
      <c r="E2224" s="6" t="n">
        <v>1.73406593406593</v>
      </c>
      <c r="F2224" s="6" t="n">
        <v>0</v>
      </c>
      <c r="G2224" s="6" t="n">
        <v>0</v>
      </c>
      <c r="H2224" s="6" t="str">
        <f aca="false">IF(AND(A2224&gt;=Stimuli!$B$2,A2224&lt;=Stimuli!$C$2),Stimuli!$A$2,IF(AND(A2224&gt;=Stimuli!$B$3,A2224&lt;=Stimuli!$C$3),Stimuli!$A$3,IF(AND(A2224&gt;=Stimuli!$B$4,A2224&lt;=Stimuli!$C$4),Stimuli!$A$4,"")))</f>
        <v>01 Quiet baseline (60s)</v>
      </c>
      <c r="I2224" s="6" t="n">
        <f aca="false">(B2224-B2223)/((A2224-A2223)/1000)</f>
        <v>0.562637362637446</v>
      </c>
      <c r="J2224" s="6" t="n">
        <f aca="false">IF(OR(B2224&lt;Rules!$B$2,B2224&gt;Rules!$B$3,ABS(I2224)&gt;Rules!$B$4,OR(B2225&lt;Rules!$B$2,B2225&gt;Rules!$B$3,ABS(I2225)&gt;Rules!$B$4)),1,0)</f>
        <v>0</v>
      </c>
      <c r="K2224" s="6" t="str">
        <f aca="false">IF(F2224=1,COUNTIF($F$2:F2224,1),"")</f>
        <v/>
      </c>
    </row>
    <row r="2225" customFormat="false" ht="15" hidden="false" customHeight="false" outlineLevel="0" collapsed="false">
      <c r="A2225" s="6" t="n">
        <v>17558.1805</v>
      </c>
      <c r="B2225" s="6" t="n">
        <v>1.72820512820513</v>
      </c>
      <c r="C2225" s="6" t="n">
        <v>83</v>
      </c>
      <c r="D2225" s="6" t="n">
        <v>-1</v>
      </c>
      <c r="E2225" s="6" t="n">
        <v>1.73406593406593</v>
      </c>
      <c r="F2225" s="6" t="n">
        <v>0</v>
      </c>
      <c r="G2225" s="6" t="n">
        <v>0</v>
      </c>
      <c r="H2225" s="6" t="str">
        <f aca="false">IF(AND(A2225&gt;=Stimuli!$B$2,A2225&lt;=Stimuli!$C$2),Stimuli!$A$2,IF(AND(A2225&gt;=Stimuli!$B$3,A2225&lt;=Stimuli!$C$3),Stimuli!$A$3,IF(AND(A2225&gt;=Stimuli!$B$4,A2225&lt;=Stimuli!$C$4),Stimuli!$A$4,"")))</f>
        <v>01 Quiet baseline (60s)</v>
      </c>
      <c r="I2225" s="6" t="n">
        <f aca="false">(B2225-B2224)/((A2225-A2224)/1000)</f>
        <v>-0.562637362637446</v>
      </c>
      <c r="J2225" s="6" t="n">
        <f aca="false">IF(OR(B2225&lt;Rules!$B$2,B2225&gt;Rules!$B$3,ABS(I2225)&gt;Rules!$B$4,OR(B2226&lt;Rules!$B$2,B2226&gt;Rules!$B$3,ABS(I2226)&gt;Rules!$B$4)),1,0)</f>
        <v>0</v>
      </c>
      <c r="K2225" s="6" t="str">
        <f aca="false">IF(F2225=1,COUNTIF($F$2:F2225,1),"")</f>
        <v/>
      </c>
    </row>
    <row r="2226" customFormat="false" ht="15" hidden="false" customHeight="false" outlineLevel="0" collapsed="false">
      <c r="A2226" s="6" t="n">
        <v>17565.993</v>
      </c>
      <c r="B2226" s="6" t="n">
        <v>1.73406593406593</v>
      </c>
      <c r="C2226" s="6" t="n">
        <v>83</v>
      </c>
      <c r="D2226" s="6" t="n">
        <v>-1</v>
      </c>
      <c r="E2226" s="6" t="n">
        <v>1.73406593406593</v>
      </c>
      <c r="F2226" s="6" t="n">
        <v>0</v>
      </c>
      <c r="G2226" s="6" t="n">
        <v>0</v>
      </c>
      <c r="H2226" s="6" t="str">
        <f aca="false">IF(AND(A2226&gt;=Stimuli!$B$2,A2226&lt;=Stimuli!$C$2),Stimuli!$A$2,IF(AND(A2226&gt;=Stimuli!$B$3,A2226&lt;=Stimuli!$C$3),Stimuli!$A$3,IF(AND(A2226&gt;=Stimuli!$B$4,A2226&lt;=Stimuli!$C$4),Stimuli!$A$4,"")))</f>
        <v>01 Quiet baseline (60s)</v>
      </c>
      <c r="I2226" s="6" t="n">
        <f aca="false">(B2226-B2225)/((A2226-A2225)/1000)</f>
        <v>0.750183150183148</v>
      </c>
      <c r="J2226" s="6" t="n">
        <f aca="false">IF(OR(B2226&lt;Rules!$B$2,B2226&gt;Rules!$B$3,ABS(I2226)&gt;Rules!$B$4,OR(B2227&lt;Rules!$B$2,B2227&gt;Rules!$B$3,ABS(I2227)&gt;Rules!$B$4)),1,0)</f>
        <v>0</v>
      </c>
      <c r="K2226" s="6" t="str">
        <f aca="false">IF(F2226=1,COUNTIF($F$2:F2226,1),"")</f>
        <v/>
      </c>
    </row>
    <row r="2227" customFormat="false" ht="15" hidden="false" customHeight="false" outlineLevel="0" collapsed="false">
      <c r="A2227" s="6" t="n">
        <v>17573.8055</v>
      </c>
      <c r="B2227" s="6" t="n">
        <v>1.72673992673993</v>
      </c>
      <c r="C2227" s="6" t="n">
        <v>83</v>
      </c>
      <c r="D2227" s="6" t="n">
        <v>-1</v>
      </c>
      <c r="E2227" s="6" t="n">
        <v>1.73406593406593</v>
      </c>
      <c r="F2227" s="6" t="n">
        <v>0</v>
      </c>
      <c r="G2227" s="6" t="n">
        <v>0</v>
      </c>
      <c r="H2227" s="6" t="str">
        <f aca="false">IF(AND(A2227&gt;=Stimuli!$B$2,A2227&lt;=Stimuli!$C$2),Stimuli!$A$2,IF(AND(A2227&gt;=Stimuli!$B$3,A2227&lt;=Stimuli!$C$3),Stimuli!$A$3,IF(AND(A2227&gt;=Stimuli!$B$4,A2227&lt;=Stimuli!$C$4),Stimuli!$A$4,"")))</f>
        <v>01 Quiet baseline (60s)</v>
      </c>
      <c r="I2227" s="6" t="n">
        <f aca="false">(B2227-B2226)/((A2227-A2226)/1000)</f>
        <v>-0.93772893772902</v>
      </c>
      <c r="J2227" s="6" t="n">
        <f aca="false">IF(OR(B2227&lt;Rules!$B$2,B2227&gt;Rules!$B$3,ABS(I2227)&gt;Rules!$B$4,OR(B2228&lt;Rules!$B$2,B2228&gt;Rules!$B$3,ABS(I2228)&gt;Rules!$B$4)),1,0)</f>
        <v>0</v>
      </c>
      <c r="K2227" s="6" t="str">
        <f aca="false">IF(F2227=1,COUNTIF($F$2:F2227,1),"")</f>
        <v/>
      </c>
    </row>
    <row r="2228" customFormat="false" ht="15" hidden="false" customHeight="false" outlineLevel="0" collapsed="false">
      <c r="A2228" s="6" t="n">
        <v>17581.618</v>
      </c>
      <c r="B2228" s="6" t="n">
        <v>1.73406593406593</v>
      </c>
      <c r="C2228" s="6" t="n">
        <v>83</v>
      </c>
      <c r="D2228" s="6" t="n">
        <v>-1</v>
      </c>
      <c r="E2228" s="6" t="n">
        <v>1.73406593406593</v>
      </c>
      <c r="F2228" s="6" t="n">
        <v>0</v>
      </c>
      <c r="G2228" s="6" t="n">
        <v>0</v>
      </c>
      <c r="H2228" s="6" t="str">
        <f aca="false">IF(AND(A2228&gt;=Stimuli!$B$2,A2228&lt;=Stimuli!$C$2),Stimuli!$A$2,IF(AND(A2228&gt;=Stimuli!$B$3,A2228&lt;=Stimuli!$C$3),Stimuli!$A$3,IF(AND(A2228&gt;=Stimuli!$B$4,A2228&lt;=Stimuli!$C$4),Stimuli!$A$4,"")))</f>
        <v>01 Quiet baseline (60s)</v>
      </c>
      <c r="I2228" s="6" t="n">
        <f aca="false">(B2228-B2227)/((A2228-A2227)/1000)</f>
        <v>0.93772893772902</v>
      </c>
      <c r="J2228" s="6" t="n">
        <f aca="false">IF(OR(B2228&lt;Rules!$B$2,B2228&gt;Rules!$B$3,ABS(I2228)&gt;Rules!$B$4,OR(B2229&lt;Rules!$B$2,B2229&gt;Rules!$B$3,ABS(I2229)&gt;Rules!$B$4)),1,0)</f>
        <v>0</v>
      </c>
      <c r="K2228" s="6" t="str">
        <f aca="false">IF(F2228=1,COUNTIF($F$2:F2228,1),"")</f>
        <v/>
      </c>
    </row>
    <row r="2229" customFormat="false" ht="15" hidden="false" customHeight="false" outlineLevel="0" collapsed="false">
      <c r="A2229" s="6" t="n">
        <v>17589.4305</v>
      </c>
      <c r="B2229" s="6" t="n">
        <v>1.72673992673993</v>
      </c>
      <c r="C2229" s="6" t="n">
        <v>83</v>
      </c>
      <c r="D2229" s="6" t="n">
        <v>-1</v>
      </c>
      <c r="E2229" s="6" t="n">
        <v>1.73406593406593</v>
      </c>
      <c r="F2229" s="6" t="n">
        <v>0</v>
      </c>
      <c r="G2229" s="6" t="n">
        <v>0</v>
      </c>
      <c r="H2229" s="6" t="str">
        <f aca="false">IF(AND(A2229&gt;=Stimuli!$B$2,A2229&lt;=Stimuli!$C$2),Stimuli!$A$2,IF(AND(A2229&gt;=Stimuli!$B$3,A2229&lt;=Stimuli!$C$3),Stimuli!$A$3,IF(AND(A2229&gt;=Stimuli!$B$4,A2229&lt;=Stimuli!$C$4),Stimuli!$A$4,"")))</f>
        <v>01 Quiet baseline (60s)</v>
      </c>
      <c r="I2229" s="6" t="n">
        <f aca="false">(B2229-B2228)/((A2229-A2228)/1000)</f>
        <v>-0.93772893772902</v>
      </c>
      <c r="J2229" s="6" t="n">
        <f aca="false">IF(OR(B2229&lt;Rules!$B$2,B2229&gt;Rules!$B$3,ABS(I2229)&gt;Rules!$B$4,OR(B2230&lt;Rules!$B$2,B2230&gt;Rules!$B$3,ABS(I2230)&gt;Rules!$B$4)),1,0)</f>
        <v>0</v>
      </c>
      <c r="K2229" s="6" t="str">
        <f aca="false">IF(F2229=1,COUNTIF($F$2:F2229,1),"")</f>
        <v/>
      </c>
    </row>
    <row r="2230" customFormat="false" ht="15" hidden="false" customHeight="false" outlineLevel="0" collapsed="false">
      <c r="A2230" s="6" t="n">
        <v>17597.243</v>
      </c>
      <c r="B2230" s="6" t="n">
        <v>1.73260073260073</v>
      </c>
      <c r="C2230" s="6" t="n">
        <v>83</v>
      </c>
      <c r="D2230" s="6" t="n">
        <v>-1</v>
      </c>
      <c r="E2230" s="6" t="n">
        <v>1.73406593406593</v>
      </c>
      <c r="F2230" s="6" t="n">
        <v>0</v>
      </c>
      <c r="G2230" s="6" t="n">
        <v>0</v>
      </c>
      <c r="H2230" s="6" t="str">
        <f aca="false">IF(AND(A2230&gt;=Stimuli!$B$2,A2230&lt;=Stimuli!$C$2),Stimuli!$A$2,IF(AND(A2230&gt;=Stimuli!$B$3,A2230&lt;=Stimuli!$C$3),Stimuli!$A$3,IF(AND(A2230&gt;=Stimuli!$B$4,A2230&lt;=Stimuli!$C$4),Stimuli!$A$4,"")))</f>
        <v>01 Quiet baseline (60s)</v>
      </c>
      <c r="I2230" s="6" t="n">
        <f aca="false">(B2230-B2229)/((A2230-A2229)/1000)</f>
        <v>0.750183150183318</v>
      </c>
      <c r="J2230" s="6" t="n">
        <f aca="false">IF(OR(B2230&lt;Rules!$B$2,B2230&gt;Rules!$B$3,ABS(I2230)&gt;Rules!$B$4,OR(B2231&lt;Rules!$B$2,B2231&gt;Rules!$B$3,ABS(I2231)&gt;Rules!$B$4)),1,0)</f>
        <v>0</v>
      </c>
      <c r="K2230" s="6" t="str">
        <f aca="false">IF(F2230=1,COUNTIF($F$2:F2230,1),"")</f>
        <v/>
      </c>
    </row>
    <row r="2231" customFormat="false" ht="15" hidden="false" customHeight="false" outlineLevel="0" collapsed="false">
      <c r="A2231" s="6" t="n">
        <v>17605.0555</v>
      </c>
      <c r="B2231" s="6" t="n">
        <v>1.72673992673993</v>
      </c>
      <c r="C2231" s="6" t="n">
        <v>83</v>
      </c>
      <c r="D2231" s="6" t="n">
        <v>-1</v>
      </c>
      <c r="E2231" s="6" t="n">
        <v>1.73406593406593</v>
      </c>
      <c r="F2231" s="6" t="n">
        <v>0</v>
      </c>
      <c r="G2231" s="6" t="n">
        <v>0</v>
      </c>
      <c r="H2231" s="6" t="str">
        <f aca="false">IF(AND(A2231&gt;=Stimuli!$B$2,A2231&lt;=Stimuli!$C$2),Stimuli!$A$2,IF(AND(A2231&gt;=Stimuli!$B$3,A2231&lt;=Stimuli!$C$3),Stimuli!$A$3,IF(AND(A2231&gt;=Stimuli!$B$4,A2231&lt;=Stimuli!$C$4),Stimuli!$A$4,"")))</f>
        <v>01 Quiet baseline (60s)</v>
      </c>
      <c r="I2231" s="6" t="n">
        <f aca="false">(B2231-B2230)/((A2231-A2230)/1000)</f>
        <v>-0.750183150183318</v>
      </c>
      <c r="J2231" s="6" t="n">
        <f aca="false">IF(OR(B2231&lt;Rules!$B$2,B2231&gt;Rules!$B$3,ABS(I2231)&gt;Rules!$B$4,OR(B2232&lt;Rules!$B$2,B2232&gt;Rules!$B$3,ABS(I2232)&gt;Rules!$B$4)),1,0)</f>
        <v>0</v>
      </c>
      <c r="K2231" s="6" t="str">
        <f aca="false">IF(F2231=1,COUNTIF($F$2:F2231,1),"")</f>
        <v/>
      </c>
    </row>
    <row r="2232" customFormat="false" ht="15" hidden="false" customHeight="false" outlineLevel="0" collapsed="false">
      <c r="A2232" s="6" t="n">
        <v>17612.868</v>
      </c>
      <c r="B2232" s="6" t="n">
        <v>1.73113553113553</v>
      </c>
      <c r="C2232" s="6" t="n">
        <v>83</v>
      </c>
      <c r="D2232" s="6" t="n">
        <v>-1</v>
      </c>
      <c r="E2232" s="6" t="n">
        <v>1.73406593406593</v>
      </c>
      <c r="F2232" s="6" t="n">
        <v>0</v>
      </c>
      <c r="G2232" s="6" t="n">
        <v>0</v>
      </c>
      <c r="H2232" s="6" t="str">
        <f aca="false">IF(AND(A2232&gt;=Stimuli!$B$2,A2232&lt;=Stimuli!$C$2),Stimuli!$A$2,IF(AND(A2232&gt;=Stimuli!$B$3,A2232&lt;=Stimuli!$C$3),Stimuli!$A$3,IF(AND(A2232&gt;=Stimuli!$B$4,A2232&lt;=Stimuli!$C$4),Stimuli!$A$4,"")))</f>
        <v>01 Quiet baseline (60s)</v>
      </c>
      <c r="I2232" s="6" t="n">
        <f aca="false">(B2232-B2231)/((A2232-A2231)/1000)</f>
        <v>0.562637362637446</v>
      </c>
      <c r="J2232" s="6" t="n">
        <f aca="false">IF(OR(B2232&lt;Rules!$B$2,B2232&gt;Rules!$B$3,ABS(I2232)&gt;Rules!$B$4,OR(B2233&lt;Rules!$B$2,B2233&gt;Rules!$B$3,ABS(I2233)&gt;Rules!$B$4)),1,0)</f>
        <v>0</v>
      </c>
      <c r="K2232" s="6" t="str">
        <f aca="false">IF(F2232=1,COUNTIF($F$2:F2232,1),"")</f>
        <v/>
      </c>
    </row>
    <row r="2233" customFormat="false" ht="15" hidden="false" customHeight="false" outlineLevel="0" collapsed="false">
      <c r="A2233" s="6" t="n">
        <v>17620.6805</v>
      </c>
      <c r="B2233" s="6" t="n">
        <v>1.72673992673993</v>
      </c>
      <c r="C2233" s="6" t="n">
        <v>83</v>
      </c>
      <c r="D2233" s="6" t="n">
        <v>-1</v>
      </c>
      <c r="E2233" s="6" t="n">
        <v>1.73406593406593</v>
      </c>
      <c r="F2233" s="6" t="n">
        <v>0</v>
      </c>
      <c r="G2233" s="6" t="n">
        <v>0</v>
      </c>
      <c r="H2233" s="6" t="str">
        <f aca="false">IF(AND(A2233&gt;=Stimuli!$B$2,A2233&lt;=Stimuli!$C$2),Stimuli!$A$2,IF(AND(A2233&gt;=Stimuli!$B$3,A2233&lt;=Stimuli!$C$3),Stimuli!$A$3,IF(AND(A2233&gt;=Stimuli!$B$4,A2233&lt;=Stimuli!$C$4),Stimuli!$A$4,"")))</f>
        <v>01 Quiet baseline (60s)</v>
      </c>
      <c r="I2233" s="6" t="n">
        <f aca="false">(B2233-B2232)/((A2233-A2232)/1000)</f>
        <v>-0.562637362637446</v>
      </c>
      <c r="J2233" s="6" t="n">
        <f aca="false">IF(OR(B2233&lt;Rules!$B$2,B2233&gt;Rules!$B$3,ABS(I2233)&gt;Rules!$B$4,OR(B2234&lt;Rules!$B$2,B2234&gt;Rules!$B$3,ABS(I2234)&gt;Rules!$B$4)),1,0)</f>
        <v>0</v>
      </c>
      <c r="K2233" s="6" t="str">
        <f aca="false">IF(F2233=1,COUNTIF($F$2:F2233,1),"")</f>
        <v/>
      </c>
    </row>
    <row r="2234" customFormat="false" ht="15" hidden="false" customHeight="false" outlineLevel="0" collapsed="false">
      <c r="A2234" s="6" t="n">
        <v>17628.493</v>
      </c>
      <c r="B2234" s="6" t="n">
        <v>1.72967032967033</v>
      </c>
      <c r="C2234" s="6" t="n">
        <v>83</v>
      </c>
      <c r="D2234" s="6" t="n">
        <v>-1</v>
      </c>
      <c r="E2234" s="6" t="n">
        <v>1.73406593406593</v>
      </c>
      <c r="F2234" s="6" t="n">
        <v>0</v>
      </c>
      <c r="G2234" s="6" t="n">
        <v>0</v>
      </c>
      <c r="H2234" s="6" t="str">
        <f aca="false">IF(AND(A2234&gt;=Stimuli!$B$2,A2234&lt;=Stimuli!$C$2),Stimuli!$A$2,IF(AND(A2234&gt;=Stimuli!$B$3,A2234&lt;=Stimuli!$C$3),Stimuli!$A$3,IF(AND(A2234&gt;=Stimuli!$B$4,A2234&lt;=Stimuli!$C$4),Stimuli!$A$4,"")))</f>
        <v>01 Quiet baseline (60s)</v>
      </c>
      <c r="I2234" s="6" t="n">
        <f aca="false">(B2234-B2233)/((A2234-A2233)/1000)</f>
        <v>0.375091575091602</v>
      </c>
      <c r="J2234" s="6" t="n">
        <f aca="false">IF(OR(B2234&lt;Rules!$B$2,B2234&gt;Rules!$B$3,ABS(I2234)&gt;Rules!$B$4,OR(B2235&lt;Rules!$B$2,B2235&gt;Rules!$B$3,ABS(I2235)&gt;Rules!$B$4)),1,0)</f>
        <v>0</v>
      </c>
      <c r="K2234" s="6" t="str">
        <f aca="false">IF(F2234=1,COUNTIF($F$2:F2234,1),"")</f>
        <v/>
      </c>
    </row>
    <row r="2235" customFormat="false" ht="15" hidden="false" customHeight="false" outlineLevel="0" collapsed="false">
      <c r="A2235" s="6" t="n">
        <v>17636.3055</v>
      </c>
      <c r="B2235" s="6" t="n">
        <v>1.72967032967033</v>
      </c>
      <c r="C2235" s="6" t="n">
        <v>83</v>
      </c>
      <c r="D2235" s="6" t="n">
        <v>-1</v>
      </c>
      <c r="E2235" s="6" t="n">
        <v>1.73406593406593</v>
      </c>
      <c r="F2235" s="6" t="n">
        <v>0</v>
      </c>
      <c r="G2235" s="6" t="n">
        <v>0</v>
      </c>
      <c r="H2235" s="6" t="str">
        <f aca="false">IF(AND(A2235&gt;=Stimuli!$B$2,A2235&lt;=Stimuli!$C$2),Stimuli!$A$2,IF(AND(A2235&gt;=Stimuli!$B$3,A2235&lt;=Stimuli!$C$3),Stimuli!$A$3,IF(AND(A2235&gt;=Stimuli!$B$4,A2235&lt;=Stimuli!$C$4),Stimuli!$A$4,"")))</f>
        <v>01 Quiet baseline (60s)</v>
      </c>
      <c r="I2235" s="6" t="n">
        <f aca="false">(B2235-B2234)/((A2235-A2234)/1000)</f>
        <v>0</v>
      </c>
      <c r="J2235" s="6" t="n">
        <f aca="false">IF(OR(B2235&lt;Rules!$B$2,B2235&gt;Rules!$B$3,ABS(I2235)&gt;Rules!$B$4,OR(B2236&lt;Rules!$B$2,B2236&gt;Rules!$B$3,ABS(I2236)&gt;Rules!$B$4)),1,0)</f>
        <v>0</v>
      </c>
      <c r="K2235" s="6" t="str">
        <f aca="false">IF(F2235=1,COUNTIF($F$2:F2235,1),"")</f>
        <v/>
      </c>
    </row>
    <row r="2236" customFormat="false" ht="15" hidden="false" customHeight="false" outlineLevel="0" collapsed="false">
      <c r="A2236" s="6" t="n">
        <v>17644.118</v>
      </c>
      <c r="B2236" s="6" t="n">
        <v>1.72967032967033</v>
      </c>
      <c r="C2236" s="6" t="n">
        <v>83</v>
      </c>
      <c r="D2236" s="6" t="n">
        <v>-1</v>
      </c>
      <c r="E2236" s="6" t="n">
        <v>1.73406593406593</v>
      </c>
      <c r="F2236" s="6" t="n">
        <v>0</v>
      </c>
      <c r="G2236" s="6" t="n">
        <v>0</v>
      </c>
      <c r="H2236" s="6" t="str">
        <f aca="false">IF(AND(A2236&gt;=Stimuli!$B$2,A2236&lt;=Stimuli!$C$2),Stimuli!$A$2,IF(AND(A2236&gt;=Stimuli!$B$3,A2236&lt;=Stimuli!$C$3),Stimuli!$A$3,IF(AND(A2236&gt;=Stimuli!$B$4,A2236&lt;=Stimuli!$C$4),Stimuli!$A$4,"")))</f>
        <v>01 Quiet baseline (60s)</v>
      </c>
      <c r="I2236" s="6" t="n">
        <f aca="false">(B2236-B2235)/((A2236-A2235)/1000)</f>
        <v>0</v>
      </c>
      <c r="J2236" s="6" t="n">
        <f aca="false">IF(OR(B2236&lt;Rules!$B$2,B2236&gt;Rules!$B$3,ABS(I2236)&gt;Rules!$B$4,OR(B2237&lt;Rules!$B$2,B2237&gt;Rules!$B$3,ABS(I2237)&gt;Rules!$B$4)),1,0)</f>
        <v>0</v>
      </c>
      <c r="K2236" s="6" t="str">
        <f aca="false">IF(F2236=1,COUNTIF($F$2:F2236,1),"")</f>
        <v/>
      </c>
    </row>
    <row r="2237" customFormat="false" ht="15" hidden="false" customHeight="false" outlineLevel="0" collapsed="false">
      <c r="A2237" s="6" t="n">
        <v>17651.9305</v>
      </c>
      <c r="B2237" s="6" t="n">
        <v>1.73113553113553</v>
      </c>
      <c r="C2237" s="6" t="n">
        <v>83</v>
      </c>
      <c r="D2237" s="6" t="n">
        <v>-1</v>
      </c>
      <c r="E2237" s="6" t="n">
        <v>1.73406593406593</v>
      </c>
      <c r="F2237" s="6" t="n">
        <v>0</v>
      </c>
      <c r="G2237" s="6" t="n">
        <v>0</v>
      </c>
      <c r="H2237" s="6" t="str">
        <f aca="false">IF(AND(A2237&gt;=Stimuli!$B$2,A2237&lt;=Stimuli!$C$2),Stimuli!$A$2,IF(AND(A2237&gt;=Stimuli!$B$3,A2237&lt;=Stimuli!$C$3),Stimuli!$A$3,IF(AND(A2237&gt;=Stimuli!$B$4,A2237&lt;=Stimuli!$C$4),Stimuli!$A$4,"")))</f>
        <v>01 Quiet baseline (60s)</v>
      </c>
      <c r="I2237" s="6" t="n">
        <f aca="false">(B2237-B2236)/((A2237-A2236)/1000)</f>
        <v>0.187545787545844</v>
      </c>
      <c r="J2237" s="6" t="n">
        <f aca="false">IF(OR(B2237&lt;Rules!$B$2,B2237&gt;Rules!$B$3,ABS(I2237)&gt;Rules!$B$4,OR(B2238&lt;Rules!$B$2,B2238&gt;Rules!$B$3,ABS(I2238)&gt;Rules!$B$4)),1,0)</f>
        <v>0</v>
      </c>
      <c r="K2237" s="6" t="str">
        <f aca="false">IF(F2237=1,COUNTIF($F$2:F2237,1),"")</f>
        <v/>
      </c>
    </row>
    <row r="2238" customFormat="false" ht="15" hidden="false" customHeight="false" outlineLevel="0" collapsed="false">
      <c r="A2238" s="6" t="n">
        <v>17659.743</v>
      </c>
      <c r="B2238" s="6" t="n">
        <v>1.72820512820513</v>
      </c>
      <c r="C2238" s="6" t="n">
        <v>83</v>
      </c>
      <c r="D2238" s="6" t="n">
        <v>-1</v>
      </c>
      <c r="E2238" s="6" t="n">
        <v>1.73406593406593</v>
      </c>
      <c r="F2238" s="6" t="n">
        <v>0</v>
      </c>
      <c r="G2238" s="6" t="n">
        <v>0</v>
      </c>
      <c r="H2238" s="6" t="str">
        <f aca="false">IF(AND(A2238&gt;=Stimuli!$B$2,A2238&lt;=Stimuli!$C$2),Stimuli!$A$2,IF(AND(A2238&gt;=Stimuli!$B$3,A2238&lt;=Stimuli!$C$3),Stimuli!$A$3,IF(AND(A2238&gt;=Stimuli!$B$4,A2238&lt;=Stimuli!$C$4),Stimuli!$A$4,"")))</f>
        <v>01 Quiet baseline (60s)</v>
      </c>
      <c r="I2238" s="6" t="n">
        <f aca="false">(B2238-B2237)/((A2238-A2237)/1000)</f>
        <v>-0.375091575091574</v>
      </c>
      <c r="J2238" s="6" t="n">
        <f aca="false">IF(OR(B2238&lt;Rules!$B$2,B2238&gt;Rules!$B$3,ABS(I2238)&gt;Rules!$B$4,OR(B2239&lt;Rules!$B$2,B2239&gt;Rules!$B$3,ABS(I2239)&gt;Rules!$B$4)),1,0)</f>
        <v>0</v>
      </c>
      <c r="K2238" s="6" t="str">
        <f aca="false">IF(F2238=1,COUNTIF($F$2:F2238,1),"")</f>
        <v/>
      </c>
    </row>
    <row r="2239" customFormat="false" ht="15" hidden="false" customHeight="false" outlineLevel="0" collapsed="false">
      <c r="A2239" s="6" t="n">
        <v>17667.5555</v>
      </c>
      <c r="B2239" s="6" t="n">
        <v>1.73113553113553</v>
      </c>
      <c r="C2239" s="6" t="n">
        <v>83</v>
      </c>
      <c r="D2239" s="6" t="n">
        <v>-1</v>
      </c>
      <c r="E2239" s="6" t="n">
        <v>1.73406593406593</v>
      </c>
      <c r="F2239" s="6" t="n">
        <v>0</v>
      </c>
      <c r="G2239" s="6" t="n">
        <v>0</v>
      </c>
      <c r="H2239" s="6" t="str">
        <f aca="false">IF(AND(A2239&gt;=Stimuli!$B$2,A2239&lt;=Stimuli!$C$2),Stimuli!$A$2,IF(AND(A2239&gt;=Stimuli!$B$3,A2239&lt;=Stimuli!$C$3),Stimuli!$A$3,IF(AND(A2239&gt;=Stimuli!$B$4,A2239&lt;=Stimuli!$C$4),Stimuli!$A$4,"")))</f>
        <v>01 Quiet baseline (60s)</v>
      </c>
      <c r="I2239" s="6" t="n">
        <f aca="false">(B2239-B2238)/((A2239-A2238)/1000)</f>
        <v>0.375091575091574</v>
      </c>
      <c r="J2239" s="6" t="n">
        <f aca="false">IF(OR(B2239&lt;Rules!$B$2,B2239&gt;Rules!$B$3,ABS(I2239)&gt;Rules!$B$4,OR(B2240&lt;Rules!$B$2,B2240&gt;Rules!$B$3,ABS(I2240)&gt;Rules!$B$4)),1,0)</f>
        <v>0</v>
      </c>
      <c r="K2239" s="6" t="str">
        <f aca="false">IF(F2239=1,COUNTIF($F$2:F2239,1),"")</f>
        <v/>
      </c>
    </row>
    <row r="2240" customFormat="false" ht="15" hidden="false" customHeight="false" outlineLevel="0" collapsed="false">
      <c r="A2240" s="6" t="n">
        <v>17675.368</v>
      </c>
      <c r="B2240" s="6" t="n">
        <v>1.72673992673993</v>
      </c>
      <c r="C2240" s="6" t="n">
        <v>83</v>
      </c>
      <c r="D2240" s="6" t="n">
        <v>-1</v>
      </c>
      <c r="E2240" s="6" t="n">
        <v>1.73406593406593</v>
      </c>
      <c r="F2240" s="6" t="n">
        <v>0</v>
      </c>
      <c r="G2240" s="6" t="n">
        <v>0</v>
      </c>
      <c r="H2240" s="6" t="str">
        <f aca="false">IF(AND(A2240&gt;=Stimuli!$B$2,A2240&lt;=Stimuli!$C$2),Stimuli!$A$2,IF(AND(A2240&gt;=Stimuli!$B$3,A2240&lt;=Stimuli!$C$3),Stimuli!$A$3,IF(AND(A2240&gt;=Stimuli!$B$4,A2240&lt;=Stimuli!$C$4),Stimuli!$A$4,"")))</f>
        <v>01 Quiet baseline (60s)</v>
      </c>
      <c r="I2240" s="6" t="n">
        <f aca="false">(B2240-B2239)/((A2240-A2239)/1000)</f>
        <v>-0.562637362637446</v>
      </c>
      <c r="J2240" s="6" t="n">
        <f aca="false">IF(OR(B2240&lt;Rules!$B$2,B2240&gt;Rules!$B$3,ABS(I2240)&gt;Rules!$B$4,OR(B2241&lt;Rules!$B$2,B2241&gt;Rules!$B$3,ABS(I2241)&gt;Rules!$B$4)),1,0)</f>
        <v>0</v>
      </c>
      <c r="K2240" s="6" t="str">
        <f aca="false">IF(F2240=1,COUNTIF($F$2:F2240,1),"")</f>
        <v/>
      </c>
    </row>
    <row r="2241" customFormat="false" ht="15" hidden="false" customHeight="false" outlineLevel="0" collapsed="false">
      <c r="A2241" s="6" t="n">
        <v>17683.1805</v>
      </c>
      <c r="B2241" s="6" t="n">
        <v>1.73260073260073</v>
      </c>
      <c r="C2241" s="6" t="n">
        <v>83</v>
      </c>
      <c r="D2241" s="6" t="n">
        <v>-1</v>
      </c>
      <c r="E2241" s="6" t="n">
        <v>1.73406593406593</v>
      </c>
      <c r="F2241" s="6" t="n">
        <v>0</v>
      </c>
      <c r="G2241" s="6" t="n">
        <v>0</v>
      </c>
      <c r="H2241" s="6" t="str">
        <f aca="false">IF(AND(A2241&gt;=Stimuli!$B$2,A2241&lt;=Stimuli!$C$2),Stimuli!$A$2,IF(AND(A2241&gt;=Stimuli!$B$3,A2241&lt;=Stimuli!$C$3),Stimuli!$A$3,IF(AND(A2241&gt;=Stimuli!$B$4,A2241&lt;=Stimuli!$C$4),Stimuli!$A$4,"")))</f>
        <v>01 Quiet baseline (60s)</v>
      </c>
      <c r="I2241" s="6" t="n">
        <f aca="false">(B2241-B2240)/((A2241-A2240)/1000)</f>
        <v>0.750183150183318</v>
      </c>
      <c r="J2241" s="6" t="n">
        <f aca="false">IF(OR(B2241&lt;Rules!$B$2,B2241&gt;Rules!$B$3,ABS(I2241)&gt;Rules!$B$4,OR(B2242&lt;Rules!$B$2,B2242&gt;Rules!$B$3,ABS(I2242)&gt;Rules!$B$4)),1,0)</f>
        <v>0</v>
      </c>
      <c r="K2241" s="6" t="str">
        <f aca="false">IF(F2241=1,COUNTIF($F$2:F2241,1),"")</f>
        <v/>
      </c>
    </row>
    <row r="2242" customFormat="false" ht="15" hidden="false" customHeight="false" outlineLevel="0" collapsed="false">
      <c r="A2242" s="6" t="n">
        <v>17690.993</v>
      </c>
      <c r="B2242" s="6" t="n">
        <v>1.72527472527473</v>
      </c>
      <c r="C2242" s="6" t="n">
        <v>83</v>
      </c>
      <c r="D2242" s="6" t="n">
        <v>-1</v>
      </c>
      <c r="E2242" s="6" t="n">
        <v>1.73406593406593</v>
      </c>
      <c r="F2242" s="6" t="n">
        <v>0</v>
      </c>
      <c r="G2242" s="6" t="n">
        <v>0</v>
      </c>
      <c r="H2242" s="6" t="str">
        <f aca="false">IF(AND(A2242&gt;=Stimuli!$B$2,A2242&lt;=Stimuli!$C$2),Stimuli!$A$2,IF(AND(A2242&gt;=Stimuli!$B$3,A2242&lt;=Stimuli!$C$3),Stimuli!$A$3,IF(AND(A2242&gt;=Stimuli!$B$4,A2242&lt;=Stimuli!$C$4),Stimuli!$A$4,"")))</f>
        <v>01 Quiet baseline (60s)</v>
      </c>
      <c r="I2242" s="6" t="n">
        <f aca="false">(B2242-B2241)/((A2242-A2241)/1000)</f>
        <v>-0.937728937729048</v>
      </c>
      <c r="J2242" s="6" t="n">
        <f aca="false">IF(OR(B2242&lt;Rules!$B$2,B2242&gt;Rules!$B$3,ABS(I2242)&gt;Rules!$B$4,OR(B2243&lt;Rules!$B$2,B2243&gt;Rules!$B$3,ABS(I2243)&gt;Rules!$B$4)),1,0)</f>
        <v>0</v>
      </c>
      <c r="K2242" s="6" t="str">
        <f aca="false">IF(F2242=1,COUNTIF($F$2:F2242,1),"")</f>
        <v/>
      </c>
    </row>
    <row r="2243" customFormat="false" ht="15" hidden="false" customHeight="false" outlineLevel="0" collapsed="false">
      <c r="A2243" s="6" t="n">
        <v>17698.8055</v>
      </c>
      <c r="B2243" s="6" t="n">
        <v>1.73260073260073</v>
      </c>
      <c r="C2243" s="6" t="n">
        <v>83</v>
      </c>
      <c r="D2243" s="6" t="n">
        <v>-1</v>
      </c>
      <c r="E2243" s="6" t="n">
        <v>1.73406593406593</v>
      </c>
      <c r="F2243" s="6" t="n">
        <v>0</v>
      </c>
      <c r="G2243" s="6" t="n">
        <v>0</v>
      </c>
      <c r="H2243" s="6" t="str">
        <f aca="false">IF(AND(A2243&gt;=Stimuli!$B$2,A2243&lt;=Stimuli!$C$2),Stimuli!$A$2,IF(AND(A2243&gt;=Stimuli!$B$3,A2243&lt;=Stimuli!$C$3),Stimuli!$A$3,IF(AND(A2243&gt;=Stimuli!$B$4,A2243&lt;=Stimuli!$C$4),Stimuli!$A$4,"")))</f>
        <v>01 Quiet baseline (60s)</v>
      </c>
      <c r="I2243" s="6" t="n">
        <f aca="false">(B2243-B2242)/((A2243-A2242)/1000)</f>
        <v>0.937728937729048</v>
      </c>
      <c r="J2243" s="6" t="n">
        <f aca="false">IF(OR(B2243&lt;Rules!$B$2,B2243&gt;Rules!$B$3,ABS(I2243)&gt;Rules!$B$4,OR(B2244&lt;Rules!$B$2,B2244&gt;Rules!$B$3,ABS(I2244)&gt;Rules!$B$4)),1,0)</f>
        <v>0</v>
      </c>
      <c r="K2243" s="6" t="str">
        <f aca="false">IF(F2243=1,COUNTIF($F$2:F2243,1),"")</f>
        <v/>
      </c>
    </row>
    <row r="2244" customFormat="false" ht="15" hidden="false" customHeight="false" outlineLevel="0" collapsed="false">
      <c r="A2244" s="6" t="n">
        <v>17706.618</v>
      </c>
      <c r="B2244" s="6" t="n">
        <v>1.72527472527473</v>
      </c>
      <c r="C2244" s="6" t="n">
        <v>83</v>
      </c>
      <c r="D2244" s="6" t="n">
        <v>-1</v>
      </c>
      <c r="E2244" s="6" t="n">
        <v>1.73406593406593</v>
      </c>
      <c r="F2244" s="6" t="n">
        <v>0</v>
      </c>
      <c r="G2244" s="6" t="n">
        <v>0</v>
      </c>
      <c r="H2244" s="6" t="str">
        <f aca="false">IF(AND(A2244&gt;=Stimuli!$B$2,A2244&lt;=Stimuli!$C$2),Stimuli!$A$2,IF(AND(A2244&gt;=Stimuli!$B$3,A2244&lt;=Stimuli!$C$3),Stimuli!$A$3,IF(AND(A2244&gt;=Stimuli!$B$4,A2244&lt;=Stimuli!$C$4),Stimuli!$A$4,"")))</f>
        <v>01 Quiet baseline (60s)</v>
      </c>
      <c r="I2244" s="6" t="n">
        <f aca="false">(B2244-B2243)/((A2244-A2243)/1000)</f>
        <v>-0.937728937729048</v>
      </c>
      <c r="J2244" s="6" t="n">
        <f aca="false">IF(OR(B2244&lt;Rules!$B$2,B2244&gt;Rules!$B$3,ABS(I2244)&gt;Rules!$B$4,OR(B2245&lt;Rules!$B$2,B2245&gt;Rules!$B$3,ABS(I2245)&gt;Rules!$B$4)),1,0)</f>
        <v>0</v>
      </c>
      <c r="K2244" s="6" t="str">
        <f aca="false">IF(F2244=1,COUNTIF($F$2:F2244,1),"")</f>
        <v/>
      </c>
    </row>
    <row r="2245" customFormat="false" ht="15" hidden="false" customHeight="false" outlineLevel="0" collapsed="false">
      <c r="A2245" s="6" t="n">
        <v>17714.4305</v>
      </c>
      <c r="B2245" s="6" t="n">
        <v>1.73260073260073</v>
      </c>
      <c r="C2245" s="6" t="n">
        <v>83</v>
      </c>
      <c r="D2245" s="6" t="n">
        <v>-1</v>
      </c>
      <c r="E2245" s="6" t="n">
        <v>1.73406593406593</v>
      </c>
      <c r="F2245" s="6" t="n">
        <v>0</v>
      </c>
      <c r="G2245" s="6" t="n">
        <v>0</v>
      </c>
      <c r="H2245" s="6" t="str">
        <f aca="false">IF(AND(A2245&gt;=Stimuli!$B$2,A2245&lt;=Stimuli!$C$2),Stimuli!$A$2,IF(AND(A2245&gt;=Stimuli!$B$3,A2245&lt;=Stimuli!$C$3),Stimuli!$A$3,IF(AND(A2245&gt;=Stimuli!$B$4,A2245&lt;=Stimuli!$C$4),Stimuli!$A$4,"")))</f>
        <v>01 Quiet baseline (60s)</v>
      </c>
      <c r="I2245" s="6" t="n">
        <f aca="false">(B2245-B2244)/((A2245-A2244)/1000)</f>
        <v>0.937728937729048</v>
      </c>
      <c r="J2245" s="6" t="n">
        <f aca="false">IF(OR(B2245&lt;Rules!$B$2,B2245&gt;Rules!$B$3,ABS(I2245)&gt;Rules!$B$4,OR(B2246&lt;Rules!$B$2,B2246&gt;Rules!$B$3,ABS(I2246)&gt;Rules!$B$4)),1,0)</f>
        <v>0</v>
      </c>
      <c r="K2245" s="6" t="str">
        <f aca="false">IF(F2245=1,COUNTIF($F$2:F2245,1),"")</f>
        <v/>
      </c>
    </row>
    <row r="2246" customFormat="false" ht="15" hidden="false" customHeight="false" outlineLevel="0" collapsed="false">
      <c r="A2246" s="6" t="n">
        <v>17722.243</v>
      </c>
      <c r="B2246" s="6" t="n">
        <v>1.72527472527473</v>
      </c>
      <c r="C2246" s="6" t="n">
        <v>83</v>
      </c>
      <c r="D2246" s="6" t="n">
        <v>-1</v>
      </c>
      <c r="E2246" s="6" t="n">
        <v>1.73406593406593</v>
      </c>
      <c r="F2246" s="6" t="n">
        <v>0</v>
      </c>
      <c r="G2246" s="6" t="n">
        <v>0</v>
      </c>
      <c r="H2246" s="6" t="str">
        <f aca="false">IF(AND(A2246&gt;=Stimuli!$B$2,A2246&lt;=Stimuli!$C$2),Stimuli!$A$2,IF(AND(A2246&gt;=Stimuli!$B$3,A2246&lt;=Stimuli!$C$3),Stimuli!$A$3,IF(AND(A2246&gt;=Stimuli!$B$4,A2246&lt;=Stimuli!$C$4),Stimuli!$A$4,"")))</f>
        <v>01 Quiet baseline (60s)</v>
      </c>
      <c r="I2246" s="6" t="n">
        <f aca="false">(B2246-B2245)/((A2246-A2245)/1000)</f>
        <v>-0.937728937729048</v>
      </c>
      <c r="J2246" s="6" t="n">
        <f aca="false">IF(OR(B2246&lt;Rules!$B$2,B2246&gt;Rules!$B$3,ABS(I2246)&gt;Rules!$B$4,OR(B2247&lt;Rules!$B$2,B2247&gt;Rules!$B$3,ABS(I2247)&gt;Rules!$B$4)),1,0)</f>
        <v>0</v>
      </c>
      <c r="K2246" s="6" t="str">
        <f aca="false">IF(F2246=1,COUNTIF($F$2:F2246,1),"")</f>
        <v/>
      </c>
    </row>
    <row r="2247" customFormat="false" ht="15" hidden="false" customHeight="false" outlineLevel="0" collapsed="false">
      <c r="A2247" s="6" t="n">
        <v>17730.0555</v>
      </c>
      <c r="B2247" s="6" t="n">
        <v>1.73113553113553</v>
      </c>
      <c r="C2247" s="6" t="n">
        <v>83</v>
      </c>
      <c r="D2247" s="6" t="n">
        <v>-1</v>
      </c>
      <c r="E2247" s="6" t="n">
        <v>1.73406593406593</v>
      </c>
      <c r="F2247" s="6" t="n">
        <v>0</v>
      </c>
      <c r="G2247" s="6" t="n">
        <v>0</v>
      </c>
      <c r="H2247" s="6" t="str">
        <f aca="false">IF(AND(A2247&gt;=Stimuli!$B$2,A2247&lt;=Stimuli!$C$2),Stimuli!$A$2,IF(AND(A2247&gt;=Stimuli!$B$3,A2247&lt;=Stimuli!$C$3),Stimuli!$A$3,IF(AND(A2247&gt;=Stimuli!$B$4,A2247&lt;=Stimuli!$C$4),Stimuli!$A$4,"")))</f>
        <v>01 Quiet baseline (60s)</v>
      </c>
      <c r="I2247" s="6" t="n">
        <f aca="false">(B2247-B2246)/((A2247-A2246)/1000)</f>
        <v>0.750183150183176</v>
      </c>
      <c r="J2247" s="6" t="n">
        <f aca="false">IF(OR(B2247&lt;Rules!$B$2,B2247&gt;Rules!$B$3,ABS(I2247)&gt;Rules!$B$4,OR(B2248&lt;Rules!$B$2,B2248&gt;Rules!$B$3,ABS(I2248)&gt;Rules!$B$4)),1,0)</f>
        <v>0</v>
      </c>
      <c r="K2247" s="6" t="str">
        <f aca="false">IF(F2247=1,COUNTIF($F$2:F2247,1),"")</f>
        <v/>
      </c>
    </row>
    <row r="2248" customFormat="false" ht="15" hidden="false" customHeight="false" outlineLevel="0" collapsed="false">
      <c r="A2248" s="6" t="n">
        <v>17737.868</v>
      </c>
      <c r="B2248" s="6" t="n">
        <v>1.72673992673993</v>
      </c>
      <c r="C2248" s="6" t="n">
        <v>83</v>
      </c>
      <c r="D2248" s="6" t="n">
        <v>-1</v>
      </c>
      <c r="E2248" s="6" t="n">
        <v>1.73406593406593</v>
      </c>
      <c r="F2248" s="6" t="n">
        <v>0</v>
      </c>
      <c r="G2248" s="6" t="n">
        <v>0</v>
      </c>
      <c r="H2248" s="6" t="str">
        <f aca="false">IF(AND(A2248&gt;=Stimuli!$B$2,A2248&lt;=Stimuli!$C$2),Stimuli!$A$2,IF(AND(A2248&gt;=Stimuli!$B$3,A2248&lt;=Stimuli!$C$3),Stimuli!$A$3,IF(AND(A2248&gt;=Stimuli!$B$4,A2248&lt;=Stimuli!$C$4),Stimuli!$A$4,"")))</f>
        <v>01 Quiet baseline (60s)</v>
      </c>
      <c r="I2248" s="6" t="n">
        <f aca="false">(B2248-B2247)/((A2248-A2247)/1000)</f>
        <v>-0.562637362637446</v>
      </c>
      <c r="J2248" s="6" t="n">
        <f aca="false">IF(OR(B2248&lt;Rules!$B$2,B2248&gt;Rules!$B$3,ABS(I2248)&gt;Rules!$B$4,OR(B2249&lt;Rules!$B$2,B2249&gt;Rules!$B$3,ABS(I2249)&gt;Rules!$B$4)),1,0)</f>
        <v>0</v>
      </c>
      <c r="K2248" s="6" t="str">
        <f aca="false">IF(F2248=1,COUNTIF($F$2:F2248,1),"")</f>
        <v/>
      </c>
    </row>
    <row r="2249" customFormat="false" ht="15" hidden="false" customHeight="false" outlineLevel="0" collapsed="false">
      <c r="A2249" s="6" t="n">
        <v>17745.6805</v>
      </c>
      <c r="B2249" s="6" t="n">
        <v>1.73113553113553</v>
      </c>
      <c r="C2249" s="6" t="n">
        <v>83</v>
      </c>
      <c r="D2249" s="6" t="n">
        <v>-1</v>
      </c>
      <c r="E2249" s="6" t="n">
        <v>1.73406593406593</v>
      </c>
      <c r="F2249" s="6" t="n">
        <v>0</v>
      </c>
      <c r="G2249" s="6" t="n">
        <v>0</v>
      </c>
      <c r="H2249" s="6" t="str">
        <f aca="false">IF(AND(A2249&gt;=Stimuli!$B$2,A2249&lt;=Stimuli!$C$2),Stimuli!$A$2,IF(AND(A2249&gt;=Stimuli!$B$3,A2249&lt;=Stimuli!$C$3),Stimuli!$A$3,IF(AND(A2249&gt;=Stimuli!$B$4,A2249&lt;=Stimuli!$C$4),Stimuli!$A$4,"")))</f>
        <v>01 Quiet baseline (60s)</v>
      </c>
      <c r="I2249" s="6" t="n">
        <f aca="false">(B2249-B2248)/((A2249-A2248)/1000)</f>
        <v>0.562637362637446</v>
      </c>
      <c r="J2249" s="6" t="n">
        <f aca="false">IF(OR(B2249&lt;Rules!$B$2,B2249&gt;Rules!$B$3,ABS(I2249)&gt;Rules!$B$4,OR(B2250&lt;Rules!$B$2,B2250&gt;Rules!$B$3,ABS(I2250)&gt;Rules!$B$4)),1,0)</f>
        <v>0</v>
      </c>
      <c r="K2249" s="6" t="str">
        <f aca="false">IF(F2249=1,COUNTIF($F$2:F2249,1),"")</f>
        <v/>
      </c>
    </row>
    <row r="2250" customFormat="false" ht="15" hidden="false" customHeight="false" outlineLevel="0" collapsed="false">
      <c r="A2250" s="6" t="n">
        <v>17753.493</v>
      </c>
      <c r="B2250" s="6" t="n">
        <v>1.72673992673993</v>
      </c>
      <c r="C2250" s="6" t="n">
        <v>83</v>
      </c>
      <c r="D2250" s="6" t="n">
        <v>-1</v>
      </c>
      <c r="E2250" s="6" t="n">
        <v>1.73406593406593</v>
      </c>
      <c r="F2250" s="6" t="n">
        <v>0</v>
      </c>
      <c r="G2250" s="6" t="n">
        <v>0</v>
      </c>
      <c r="H2250" s="6" t="str">
        <f aca="false">IF(AND(A2250&gt;=Stimuli!$B$2,A2250&lt;=Stimuli!$C$2),Stimuli!$A$2,IF(AND(A2250&gt;=Stimuli!$B$3,A2250&lt;=Stimuli!$C$3),Stimuli!$A$3,IF(AND(A2250&gt;=Stimuli!$B$4,A2250&lt;=Stimuli!$C$4),Stimuli!$A$4,"")))</f>
        <v>01 Quiet baseline (60s)</v>
      </c>
      <c r="I2250" s="6" t="n">
        <f aca="false">(B2250-B2249)/((A2250-A2249)/1000)</f>
        <v>-0.562637362637446</v>
      </c>
      <c r="J2250" s="6" t="n">
        <f aca="false">IF(OR(B2250&lt;Rules!$B$2,B2250&gt;Rules!$B$3,ABS(I2250)&gt;Rules!$B$4,OR(B2251&lt;Rules!$B$2,B2251&gt;Rules!$B$3,ABS(I2251)&gt;Rules!$B$4)),1,0)</f>
        <v>0</v>
      </c>
      <c r="K2250" s="6" t="str">
        <f aca="false">IF(F2250=1,COUNTIF($F$2:F2250,1),"")</f>
        <v/>
      </c>
    </row>
    <row r="2251" customFormat="false" ht="15" hidden="false" customHeight="false" outlineLevel="0" collapsed="false">
      <c r="A2251" s="6" t="n">
        <v>17761.3055</v>
      </c>
      <c r="B2251" s="6" t="n">
        <v>1.72820512820513</v>
      </c>
      <c r="C2251" s="6" t="n">
        <v>83</v>
      </c>
      <c r="D2251" s="6" t="n">
        <v>-1</v>
      </c>
      <c r="E2251" s="6" t="n">
        <v>1.73406593406593</v>
      </c>
      <c r="F2251" s="6" t="n">
        <v>0</v>
      </c>
      <c r="G2251" s="6" t="n">
        <v>0</v>
      </c>
      <c r="H2251" s="6" t="str">
        <f aca="false">IF(AND(A2251&gt;=Stimuli!$B$2,A2251&lt;=Stimuli!$C$2),Stimuli!$A$2,IF(AND(A2251&gt;=Stimuli!$B$3,A2251&lt;=Stimuli!$C$3),Stimuli!$A$3,IF(AND(A2251&gt;=Stimuli!$B$4,A2251&lt;=Stimuli!$C$4),Stimuli!$A$4,"")))</f>
        <v>01 Quiet baseline (60s)</v>
      </c>
      <c r="I2251" s="6" t="n">
        <f aca="false">(B2251-B2250)/((A2251-A2250)/1000)</f>
        <v>0.187545787545872</v>
      </c>
      <c r="J2251" s="6" t="n">
        <f aca="false">IF(OR(B2251&lt;Rules!$B$2,B2251&gt;Rules!$B$3,ABS(I2251)&gt;Rules!$B$4,OR(B2252&lt;Rules!$B$2,B2252&gt;Rules!$B$3,ABS(I2252)&gt;Rules!$B$4)),1,0)</f>
        <v>0</v>
      </c>
      <c r="K2251" s="6" t="str">
        <f aca="false">IF(F2251=1,COUNTIF($F$2:F2251,1),"")</f>
        <v/>
      </c>
    </row>
    <row r="2252" customFormat="false" ht="15" hidden="false" customHeight="false" outlineLevel="0" collapsed="false">
      <c r="A2252" s="6" t="n">
        <v>17769.118</v>
      </c>
      <c r="B2252" s="6" t="n">
        <v>1.72820512820513</v>
      </c>
      <c r="C2252" s="6" t="n">
        <v>83</v>
      </c>
      <c r="D2252" s="6" t="n">
        <v>-1</v>
      </c>
      <c r="E2252" s="6" t="n">
        <v>1.73406593406593</v>
      </c>
      <c r="F2252" s="6" t="n">
        <v>0</v>
      </c>
      <c r="G2252" s="6" t="n">
        <v>0</v>
      </c>
      <c r="H2252" s="6" t="str">
        <f aca="false">IF(AND(A2252&gt;=Stimuli!$B$2,A2252&lt;=Stimuli!$C$2),Stimuli!$A$2,IF(AND(A2252&gt;=Stimuli!$B$3,A2252&lt;=Stimuli!$C$3),Stimuli!$A$3,IF(AND(A2252&gt;=Stimuli!$B$4,A2252&lt;=Stimuli!$C$4),Stimuli!$A$4,"")))</f>
        <v>01 Quiet baseline (60s)</v>
      </c>
      <c r="I2252" s="6" t="n">
        <f aca="false">(B2252-B2251)/((A2252-A2251)/1000)</f>
        <v>0</v>
      </c>
      <c r="J2252" s="6" t="n">
        <f aca="false">IF(OR(B2252&lt;Rules!$B$2,B2252&gt;Rules!$B$3,ABS(I2252)&gt;Rules!$B$4,OR(B2253&lt;Rules!$B$2,B2253&gt;Rules!$B$3,ABS(I2253)&gt;Rules!$B$4)),1,0)</f>
        <v>0</v>
      </c>
      <c r="K2252" s="6" t="str">
        <f aca="false">IF(F2252=1,COUNTIF($F$2:F2252,1),"")</f>
        <v/>
      </c>
    </row>
    <row r="2253" customFormat="false" ht="15" hidden="false" customHeight="false" outlineLevel="0" collapsed="false">
      <c r="A2253" s="6" t="n">
        <v>17776.9305</v>
      </c>
      <c r="B2253" s="6" t="n">
        <v>1.72673992673993</v>
      </c>
      <c r="C2253" s="6" t="n">
        <v>83</v>
      </c>
      <c r="D2253" s="6" t="n">
        <v>-1</v>
      </c>
      <c r="E2253" s="6" t="n">
        <v>1.73406593406593</v>
      </c>
      <c r="F2253" s="6" t="n">
        <v>0</v>
      </c>
      <c r="G2253" s="6" t="n">
        <v>0</v>
      </c>
      <c r="H2253" s="6" t="str">
        <f aca="false">IF(AND(A2253&gt;=Stimuli!$B$2,A2253&lt;=Stimuli!$C$2),Stimuli!$A$2,IF(AND(A2253&gt;=Stimuli!$B$3,A2253&lt;=Stimuli!$C$3),Stimuli!$A$3,IF(AND(A2253&gt;=Stimuli!$B$4,A2253&lt;=Stimuli!$C$4),Stimuli!$A$4,"")))</f>
        <v>01 Quiet baseline (60s)</v>
      </c>
      <c r="I2253" s="6" t="n">
        <f aca="false">(B2253-B2252)/((A2253-A2252)/1000)</f>
        <v>-0.187545787545872</v>
      </c>
      <c r="J2253" s="6" t="n">
        <f aca="false">IF(OR(B2253&lt;Rules!$B$2,B2253&gt;Rules!$B$3,ABS(I2253)&gt;Rules!$B$4,OR(B2254&lt;Rules!$B$2,B2254&gt;Rules!$B$3,ABS(I2254)&gt;Rules!$B$4)),1,0)</f>
        <v>0</v>
      </c>
      <c r="K2253" s="6" t="str">
        <f aca="false">IF(F2253=1,COUNTIF($F$2:F2253,1),"")</f>
        <v/>
      </c>
    </row>
    <row r="2254" customFormat="false" ht="15" hidden="false" customHeight="false" outlineLevel="0" collapsed="false">
      <c r="A2254" s="6" t="n">
        <v>17784.743</v>
      </c>
      <c r="B2254" s="6" t="n">
        <v>1.72967032967033</v>
      </c>
      <c r="C2254" s="6" t="n">
        <v>83</v>
      </c>
      <c r="D2254" s="6" t="n">
        <v>-1</v>
      </c>
      <c r="E2254" s="6" t="n">
        <v>1.73406593406593</v>
      </c>
      <c r="F2254" s="6" t="n">
        <v>0</v>
      </c>
      <c r="G2254" s="6" t="n">
        <v>0</v>
      </c>
      <c r="H2254" s="6" t="str">
        <f aca="false">IF(AND(A2254&gt;=Stimuli!$B$2,A2254&lt;=Stimuli!$C$2),Stimuli!$A$2,IF(AND(A2254&gt;=Stimuli!$B$3,A2254&lt;=Stimuli!$C$3),Stimuli!$A$3,IF(AND(A2254&gt;=Stimuli!$B$4,A2254&lt;=Stimuli!$C$4),Stimuli!$A$4,"")))</f>
        <v>01 Quiet baseline (60s)</v>
      </c>
      <c r="I2254" s="6" t="n">
        <f aca="false">(B2254-B2253)/((A2254-A2253)/1000)</f>
        <v>0.375091575091602</v>
      </c>
      <c r="J2254" s="6" t="n">
        <f aca="false">IF(OR(B2254&lt;Rules!$B$2,B2254&gt;Rules!$B$3,ABS(I2254)&gt;Rules!$B$4,OR(B2255&lt;Rules!$B$2,B2255&gt;Rules!$B$3,ABS(I2255)&gt;Rules!$B$4)),1,0)</f>
        <v>0</v>
      </c>
      <c r="K2254" s="6" t="str">
        <f aca="false">IF(F2254=1,COUNTIF($F$2:F2254,1),"")</f>
        <v/>
      </c>
    </row>
    <row r="2255" customFormat="false" ht="15" hidden="false" customHeight="false" outlineLevel="0" collapsed="false">
      <c r="A2255" s="6" t="n">
        <v>17792.5555</v>
      </c>
      <c r="B2255" s="6" t="n">
        <v>1.72673992673993</v>
      </c>
      <c r="C2255" s="6" t="n">
        <v>83</v>
      </c>
      <c r="D2255" s="6" t="n">
        <v>-1</v>
      </c>
      <c r="E2255" s="6" t="n">
        <v>1.73406593406593</v>
      </c>
      <c r="F2255" s="6" t="n">
        <v>0</v>
      </c>
      <c r="G2255" s="6" t="n">
        <v>0</v>
      </c>
      <c r="H2255" s="6" t="str">
        <f aca="false">IF(AND(A2255&gt;=Stimuli!$B$2,A2255&lt;=Stimuli!$C$2),Stimuli!$A$2,IF(AND(A2255&gt;=Stimuli!$B$3,A2255&lt;=Stimuli!$C$3),Stimuli!$A$3,IF(AND(A2255&gt;=Stimuli!$B$4,A2255&lt;=Stimuli!$C$4),Stimuli!$A$4,"")))</f>
        <v>01 Quiet baseline (60s)</v>
      </c>
      <c r="I2255" s="6" t="n">
        <f aca="false">(B2255-B2254)/((A2255-A2254)/1000)</f>
        <v>-0.375091575091602</v>
      </c>
      <c r="J2255" s="6" t="n">
        <f aca="false">IF(OR(B2255&lt;Rules!$B$2,B2255&gt;Rules!$B$3,ABS(I2255)&gt;Rules!$B$4,OR(B2256&lt;Rules!$B$2,B2256&gt;Rules!$B$3,ABS(I2256)&gt;Rules!$B$4)),1,0)</f>
        <v>0</v>
      </c>
      <c r="K2255" s="6" t="str">
        <f aca="false">IF(F2255=1,COUNTIF($F$2:F2255,1),"")</f>
        <v/>
      </c>
    </row>
    <row r="2256" customFormat="false" ht="15" hidden="false" customHeight="false" outlineLevel="0" collapsed="false">
      <c r="A2256" s="6" t="n">
        <v>17800.368</v>
      </c>
      <c r="B2256" s="6" t="n">
        <v>1.72967032967033</v>
      </c>
      <c r="C2256" s="6" t="n">
        <v>83</v>
      </c>
      <c r="D2256" s="6" t="n">
        <v>-1</v>
      </c>
      <c r="E2256" s="6" t="n">
        <v>1.73406593406593</v>
      </c>
      <c r="F2256" s="6" t="n">
        <v>0</v>
      </c>
      <c r="G2256" s="6" t="n">
        <v>0</v>
      </c>
      <c r="H2256" s="6" t="str">
        <f aca="false">IF(AND(A2256&gt;=Stimuli!$B$2,A2256&lt;=Stimuli!$C$2),Stimuli!$A$2,IF(AND(A2256&gt;=Stimuli!$B$3,A2256&lt;=Stimuli!$C$3),Stimuli!$A$3,IF(AND(A2256&gt;=Stimuli!$B$4,A2256&lt;=Stimuli!$C$4),Stimuli!$A$4,"")))</f>
        <v>01 Quiet baseline (60s)</v>
      </c>
      <c r="I2256" s="6" t="n">
        <f aca="false">(B2256-B2255)/((A2256-A2255)/1000)</f>
        <v>0.375091575091602</v>
      </c>
      <c r="J2256" s="6" t="n">
        <f aca="false">IF(OR(B2256&lt;Rules!$B$2,B2256&gt;Rules!$B$3,ABS(I2256)&gt;Rules!$B$4,OR(B2257&lt;Rules!$B$2,B2257&gt;Rules!$B$3,ABS(I2257)&gt;Rules!$B$4)),1,0)</f>
        <v>0</v>
      </c>
      <c r="K2256" s="6" t="str">
        <f aca="false">IF(F2256=1,COUNTIF($F$2:F2256,1),"")</f>
        <v/>
      </c>
    </row>
    <row r="2257" customFormat="false" ht="15" hidden="false" customHeight="false" outlineLevel="0" collapsed="false">
      <c r="A2257" s="6" t="n">
        <v>17808.1805</v>
      </c>
      <c r="B2257" s="6" t="n">
        <v>1.72527472527473</v>
      </c>
      <c r="C2257" s="6" t="n">
        <v>83</v>
      </c>
      <c r="D2257" s="6" t="n">
        <v>-1</v>
      </c>
      <c r="E2257" s="6" t="n">
        <v>1.73406593406593</v>
      </c>
      <c r="F2257" s="6" t="n">
        <v>0</v>
      </c>
      <c r="G2257" s="6" t="n">
        <v>0</v>
      </c>
      <c r="H2257" s="6" t="str">
        <f aca="false">IF(AND(A2257&gt;=Stimuli!$B$2,A2257&lt;=Stimuli!$C$2),Stimuli!$A$2,IF(AND(A2257&gt;=Stimuli!$B$3,A2257&lt;=Stimuli!$C$3),Stimuli!$A$3,IF(AND(A2257&gt;=Stimuli!$B$4,A2257&lt;=Stimuli!$C$4),Stimuli!$A$4,"")))</f>
        <v>01 Quiet baseline (60s)</v>
      </c>
      <c r="I2257" s="6" t="n">
        <f aca="false">(B2257-B2256)/((A2257-A2256)/1000)</f>
        <v>-0.562637362637332</v>
      </c>
      <c r="J2257" s="6" t="n">
        <f aca="false">IF(OR(B2257&lt;Rules!$B$2,B2257&gt;Rules!$B$3,ABS(I2257)&gt;Rules!$B$4,OR(B2258&lt;Rules!$B$2,B2258&gt;Rules!$B$3,ABS(I2258)&gt;Rules!$B$4)),1,0)</f>
        <v>0</v>
      </c>
      <c r="K2257" s="6" t="str">
        <f aca="false">IF(F2257=1,COUNTIF($F$2:F2257,1),"")</f>
        <v/>
      </c>
    </row>
    <row r="2258" customFormat="false" ht="15" hidden="false" customHeight="false" outlineLevel="0" collapsed="false">
      <c r="A2258" s="6" t="n">
        <v>17815.993</v>
      </c>
      <c r="B2258" s="6" t="n">
        <v>1.73113553113553</v>
      </c>
      <c r="C2258" s="6" t="n">
        <v>83</v>
      </c>
      <c r="D2258" s="6" t="n">
        <v>-1</v>
      </c>
      <c r="E2258" s="6" t="n">
        <v>1.73406593406593</v>
      </c>
      <c r="F2258" s="6" t="n">
        <v>0</v>
      </c>
      <c r="G2258" s="6" t="n">
        <v>0</v>
      </c>
      <c r="H2258" s="6" t="str">
        <f aca="false">IF(AND(A2258&gt;=Stimuli!$B$2,A2258&lt;=Stimuli!$C$2),Stimuli!$A$2,IF(AND(A2258&gt;=Stimuli!$B$3,A2258&lt;=Stimuli!$C$3),Stimuli!$A$3,IF(AND(A2258&gt;=Stimuli!$B$4,A2258&lt;=Stimuli!$C$4),Stimuli!$A$4,"")))</f>
        <v>01 Quiet baseline (60s)</v>
      </c>
      <c r="I2258" s="6" t="n">
        <f aca="false">(B2258-B2257)/((A2258-A2257)/1000)</f>
        <v>0.750183150183176</v>
      </c>
      <c r="J2258" s="6" t="n">
        <f aca="false">IF(OR(B2258&lt;Rules!$B$2,B2258&gt;Rules!$B$3,ABS(I2258)&gt;Rules!$B$4,OR(B2259&lt;Rules!$B$2,B2259&gt;Rules!$B$3,ABS(I2259)&gt;Rules!$B$4)),1,0)</f>
        <v>0</v>
      </c>
      <c r="K2258" s="6" t="str">
        <f aca="false">IF(F2258=1,COUNTIF($F$2:F2258,1),"")</f>
        <v/>
      </c>
    </row>
    <row r="2259" customFormat="false" ht="15" hidden="false" customHeight="false" outlineLevel="0" collapsed="false">
      <c r="A2259" s="6" t="n">
        <v>17823.8055</v>
      </c>
      <c r="B2259" s="6" t="n">
        <v>1.72527472527473</v>
      </c>
      <c r="C2259" s="6" t="n">
        <v>83</v>
      </c>
      <c r="D2259" s="6" t="n">
        <v>-1</v>
      </c>
      <c r="E2259" s="6" t="n">
        <v>1.73406593406593</v>
      </c>
      <c r="F2259" s="6" t="n">
        <v>0</v>
      </c>
      <c r="G2259" s="6" t="n">
        <v>0</v>
      </c>
      <c r="H2259" s="6" t="str">
        <f aca="false">IF(AND(A2259&gt;=Stimuli!$B$2,A2259&lt;=Stimuli!$C$2),Stimuli!$A$2,IF(AND(A2259&gt;=Stimuli!$B$3,A2259&lt;=Stimuli!$C$3),Stimuli!$A$3,IF(AND(A2259&gt;=Stimuli!$B$4,A2259&lt;=Stimuli!$C$4),Stimuli!$A$4,"")))</f>
        <v>01 Quiet baseline (60s)</v>
      </c>
      <c r="I2259" s="6" t="n">
        <f aca="false">(B2259-B2258)/((A2259-A2258)/1000)</f>
        <v>-0.750183150183176</v>
      </c>
      <c r="J2259" s="6" t="n">
        <f aca="false">IF(OR(B2259&lt;Rules!$B$2,B2259&gt;Rules!$B$3,ABS(I2259)&gt;Rules!$B$4,OR(B2260&lt;Rules!$B$2,B2260&gt;Rules!$B$3,ABS(I2260)&gt;Rules!$B$4)),1,0)</f>
        <v>0</v>
      </c>
      <c r="K2259" s="6" t="str">
        <f aca="false">IF(F2259=1,COUNTIF($F$2:F2259,1),"")</f>
        <v/>
      </c>
    </row>
    <row r="2260" customFormat="false" ht="15" hidden="false" customHeight="false" outlineLevel="0" collapsed="false">
      <c r="A2260" s="6" t="n">
        <v>17831.618</v>
      </c>
      <c r="B2260" s="6" t="n">
        <v>1.73113553113553</v>
      </c>
      <c r="C2260" s="6" t="n">
        <v>83</v>
      </c>
      <c r="D2260" s="6" t="n">
        <v>-1</v>
      </c>
      <c r="E2260" s="6" t="n">
        <v>1.73406593406593</v>
      </c>
      <c r="F2260" s="6" t="n">
        <v>0</v>
      </c>
      <c r="G2260" s="6" t="n">
        <v>0</v>
      </c>
      <c r="H2260" s="6" t="str">
        <f aca="false">IF(AND(A2260&gt;=Stimuli!$B$2,A2260&lt;=Stimuli!$C$2),Stimuli!$A$2,IF(AND(A2260&gt;=Stimuli!$B$3,A2260&lt;=Stimuli!$C$3),Stimuli!$A$3,IF(AND(A2260&gt;=Stimuli!$B$4,A2260&lt;=Stimuli!$C$4),Stimuli!$A$4,"")))</f>
        <v>01 Quiet baseline (60s)</v>
      </c>
      <c r="I2260" s="6" t="n">
        <f aca="false">(B2260-B2259)/((A2260-A2259)/1000)</f>
        <v>0.750183150183176</v>
      </c>
      <c r="J2260" s="6" t="n">
        <f aca="false">IF(OR(B2260&lt;Rules!$B$2,B2260&gt;Rules!$B$3,ABS(I2260)&gt;Rules!$B$4,OR(B2261&lt;Rules!$B$2,B2261&gt;Rules!$B$3,ABS(I2261)&gt;Rules!$B$4)),1,0)</f>
        <v>0</v>
      </c>
      <c r="K2260" s="6" t="str">
        <f aca="false">IF(F2260=1,COUNTIF($F$2:F2260,1),"")</f>
        <v/>
      </c>
    </row>
    <row r="2261" customFormat="false" ht="15" hidden="false" customHeight="false" outlineLevel="0" collapsed="false">
      <c r="A2261" s="6" t="n">
        <v>17839.4305</v>
      </c>
      <c r="B2261" s="6" t="n">
        <v>1.72380952380952</v>
      </c>
      <c r="C2261" s="6" t="n">
        <v>83</v>
      </c>
      <c r="D2261" s="6" t="n">
        <v>-1</v>
      </c>
      <c r="E2261" s="6" t="n">
        <v>1.73406593406593</v>
      </c>
      <c r="F2261" s="6" t="n">
        <v>0</v>
      </c>
      <c r="G2261" s="6" t="n">
        <v>0</v>
      </c>
      <c r="H2261" s="6" t="str">
        <f aca="false">IF(AND(A2261&gt;=Stimuli!$B$2,A2261&lt;=Stimuli!$C$2),Stimuli!$A$2,IF(AND(A2261&gt;=Stimuli!$B$3,A2261&lt;=Stimuli!$C$3),Stimuli!$A$3,IF(AND(A2261&gt;=Stimuli!$B$4,A2261&lt;=Stimuli!$C$4),Stimuli!$A$4,"")))</f>
        <v>01 Quiet baseline (60s)</v>
      </c>
      <c r="I2261" s="6" t="n">
        <f aca="false">(B2261-B2260)/((A2261-A2260)/1000)</f>
        <v>-0.937728937728906</v>
      </c>
      <c r="J2261" s="6" t="n">
        <f aca="false">IF(OR(B2261&lt;Rules!$B$2,B2261&gt;Rules!$B$3,ABS(I2261)&gt;Rules!$B$4,OR(B2262&lt;Rules!$B$2,B2262&gt;Rules!$B$3,ABS(I2262)&gt;Rules!$B$4)),1,0)</f>
        <v>0</v>
      </c>
      <c r="K2261" s="6" t="str">
        <f aca="false">IF(F2261=1,COUNTIF($F$2:F2261,1),"")</f>
        <v/>
      </c>
    </row>
    <row r="2262" customFormat="false" ht="15" hidden="false" customHeight="false" outlineLevel="0" collapsed="false">
      <c r="A2262" s="6" t="n">
        <v>17847.243</v>
      </c>
      <c r="B2262" s="6" t="n">
        <v>1.73113553113553</v>
      </c>
      <c r="C2262" s="6" t="n">
        <v>83</v>
      </c>
      <c r="D2262" s="6" t="n">
        <v>-1</v>
      </c>
      <c r="E2262" s="6" t="n">
        <v>1.73406593406593</v>
      </c>
      <c r="F2262" s="6" t="n">
        <v>0</v>
      </c>
      <c r="G2262" s="6" t="n">
        <v>0</v>
      </c>
      <c r="H2262" s="6" t="str">
        <f aca="false">IF(AND(A2262&gt;=Stimuli!$B$2,A2262&lt;=Stimuli!$C$2),Stimuli!$A$2,IF(AND(A2262&gt;=Stimuli!$B$3,A2262&lt;=Stimuli!$C$3),Stimuli!$A$3,IF(AND(A2262&gt;=Stimuli!$B$4,A2262&lt;=Stimuli!$C$4),Stimuli!$A$4,"")))</f>
        <v>01 Quiet baseline (60s)</v>
      </c>
      <c r="I2262" s="6" t="n">
        <f aca="false">(B2262-B2261)/((A2262-A2261)/1000)</f>
        <v>0.937728937728906</v>
      </c>
      <c r="J2262" s="6" t="n">
        <f aca="false">IF(OR(B2262&lt;Rules!$B$2,B2262&gt;Rules!$B$3,ABS(I2262)&gt;Rules!$B$4,OR(B2263&lt;Rules!$B$2,B2263&gt;Rules!$B$3,ABS(I2263)&gt;Rules!$B$4)),1,0)</f>
        <v>0</v>
      </c>
      <c r="K2262" s="6" t="str">
        <f aca="false">IF(F2262=1,COUNTIF($F$2:F2262,1),"")</f>
        <v/>
      </c>
    </row>
    <row r="2263" customFormat="false" ht="15" hidden="false" customHeight="false" outlineLevel="0" collapsed="false">
      <c r="A2263" s="6" t="n">
        <v>17855.0555</v>
      </c>
      <c r="B2263" s="6" t="n">
        <v>1.72527472527473</v>
      </c>
      <c r="C2263" s="6" t="n">
        <v>83</v>
      </c>
      <c r="D2263" s="6" t="n">
        <v>-1</v>
      </c>
      <c r="E2263" s="6" t="n">
        <v>1.73406593406593</v>
      </c>
      <c r="F2263" s="6" t="n">
        <v>0</v>
      </c>
      <c r="G2263" s="6" t="n">
        <v>0</v>
      </c>
      <c r="H2263" s="6" t="str">
        <f aca="false">IF(AND(A2263&gt;=Stimuli!$B$2,A2263&lt;=Stimuli!$C$2),Stimuli!$A$2,IF(AND(A2263&gt;=Stimuli!$B$3,A2263&lt;=Stimuli!$C$3),Stimuli!$A$3,IF(AND(A2263&gt;=Stimuli!$B$4,A2263&lt;=Stimuli!$C$4),Stimuli!$A$4,"")))</f>
        <v>01 Quiet baseline (60s)</v>
      </c>
      <c r="I2263" s="6" t="n">
        <f aca="false">(B2263-B2262)/((A2263-A2262)/1000)</f>
        <v>-0.750183150183176</v>
      </c>
      <c r="J2263" s="6" t="n">
        <f aca="false">IF(OR(B2263&lt;Rules!$B$2,B2263&gt;Rules!$B$3,ABS(I2263)&gt;Rules!$B$4,OR(B2264&lt;Rules!$B$2,B2264&gt;Rules!$B$3,ABS(I2264)&gt;Rules!$B$4)),1,0)</f>
        <v>0</v>
      </c>
      <c r="K2263" s="6" t="str">
        <f aca="false">IF(F2263=1,COUNTIF($F$2:F2263,1),"")</f>
        <v/>
      </c>
    </row>
    <row r="2264" customFormat="false" ht="15" hidden="false" customHeight="false" outlineLevel="0" collapsed="false">
      <c r="A2264" s="6" t="n">
        <v>17862.868</v>
      </c>
      <c r="B2264" s="6" t="n">
        <v>1.72967032967033</v>
      </c>
      <c r="C2264" s="6" t="n">
        <v>83</v>
      </c>
      <c r="D2264" s="6" t="n">
        <v>-1</v>
      </c>
      <c r="E2264" s="6" t="n">
        <v>1.73406593406593</v>
      </c>
      <c r="F2264" s="6" t="n">
        <v>0</v>
      </c>
      <c r="G2264" s="6" t="n">
        <v>0</v>
      </c>
      <c r="H2264" s="6" t="str">
        <f aca="false">IF(AND(A2264&gt;=Stimuli!$B$2,A2264&lt;=Stimuli!$C$2),Stimuli!$A$2,IF(AND(A2264&gt;=Stimuli!$B$3,A2264&lt;=Stimuli!$C$3),Stimuli!$A$3,IF(AND(A2264&gt;=Stimuli!$B$4,A2264&lt;=Stimuli!$C$4),Stimuli!$A$4,"")))</f>
        <v>01 Quiet baseline (60s)</v>
      </c>
      <c r="I2264" s="6" t="n">
        <f aca="false">(B2264-B2263)/((A2264-A2263)/1000)</f>
        <v>0.562637362637332</v>
      </c>
      <c r="J2264" s="6" t="n">
        <f aca="false">IF(OR(B2264&lt;Rules!$B$2,B2264&gt;Rules!$B$3,ABS(I2264)&gt;Rules!$B$4,OR(B2265&lt;Rules!$B$2,B2265&gt;Rules!$B$3,ABS(I2265)&gt;Rules!$B$4)),1,0)</f>
        <v>0</v>
      </c>
      <c r="K2264" s="6" t="str">
        <f aca="false">IF(F2264=1,COUNTIF($F$2:F2264,1),"")</f>
        <v/>
      </c>
    </row>
    <row r="2265" customFormat="false" ht="15" hidden="false" customHeight="false" outlineLevel="0" collapsed="false">
      <c r="A2265" s="6" t="n">
        <v>17870.6805</v>
      </c>
      <c r="B2265" s="6" t="n">
        <v>1.72527472527473</v>
      </c>
      <c r="C2265" s="6" t="n">
        <v>83</v>
      </c>
      <c r="D2265" s="6" t="n">
        <v>-1</v>
      </c>
      <c r="E2265" s="6" t="n">
        <v>1.73406593406593</v>
      </c>
      <c r="F2265" s="6" t="n">
        <v>0</v>
      </c>
      <c r="G2265" s="6" t="n">
        <v>0</v>
      </c>
      <c r="H2265" s="6" t="str">
        <f aca="false">IF(AND(A2265&gt;=Stimuli!$B$2,A2265&lt;=Stimuli!$C$2),Stimuli!$A$2,IF(AND(A2265&gt;=Stimuli!$B$3,A2265&lt;=Stimuli!$C$3),Stimuli!$A$3,IF(AND(A2265&gt;=Stimuli!$B$4,A2265&lt;=Stimuli!$C$4),Stimuli!$A$4,"")))</f>
        <v>01 Quiet baseline (60s)</v>
      </c>
      <c r="I2265" s="6" t="n">
        <f aca="false">(B2265-B2264)/((A2265-A2264)/1000)</f>
        <v>-0.562637362637332</v>
      </c>
      <c r="J2265" s="6" t="n">
        <f aca="false">IF(OR(B2265&lt;Rules!$B$2,B2265&gt;Rules!$B$3,ABS(I2265)&gt;Rules!$B$4,OR(B2266&lt;Rules!$B$2,B2266&gt;Rules!$B$3,ABS(I2266)&gt;Rules!$B$4)),1,0)</f>
        <v>0</v>
      </c>
      <c r="K2265" s="6" t="str">
        <f aca="false">IF(F2265=1,COUNTIF($F$2:F2265,1),"")</f>
        <v/>
      </c>
    </row>
    <row r="2266" customFormat="false" ht="15" hidden="false" customHeight="false" outlineLevel="0" collapsed="false">
      <c r="A2266" s="6" t="n">
        <v>17878.493</v>
      </c>
      <c r="B2266" s="6" t="n">
        <v>1.72820512820513</v>
      </c>
      <c r="C2266" s="6" t="n">
        <v>83</v>
      </c>
      <c r="D2266" s="6" t="n">
        <v>-1</v>
      </c>
      <c r="E2266" s="6" t="n">
        <v>1.73406593406593</v>
      </c>
      <c r="F2266" s="6" t="n">
        <v>0</v>
      </c>
      <c r="G2266" s="6" t="n">
        <v>0</v>
      </c>
      <c r="H2266" s="6" t="str">
        <f aca="false">IF(AND(A2266&gt;=Stimuli!$B$2,A2266&lt;=Stimuli!$C$2),Stimuli!$A$2,IF(AND(A2266&gt;=Stimuli!$B$3,A2266&lt;=Stimuli!$C$3),Stimuli!$A$3,IF(AND(A2266&gt;=Stimuli!$B$4,A2266&lt;=Stimuli!$C$4),Stimuli!$A$4,"")))</f>
        <v>01 Quiet baseline (60s)</v>
      </c>
      <c r="I2266" s="6" t="n">
        <f aca="false">(B2266-B2265)/((A2266-A2265)/1000)</f>
        <v>0.375091575091602</v>
      </c>
      <c r="J2266" s="6" t="n">
        <f aca="false">IF(OR(B2266&lt;Rules!$B$2,B2266&gt;Rules!$B$3,ABS(I2266)&gt;Rules!$B$4,OR(B2267&lt;Rules!$B$2,B2267&gt;Rules!$B$3,ABS(I2267)&gt;Rules!$B$4)),1,0)</f>
        <v>0</v>
      </c>
      <c r="K2266" s="6" t="str">
        <f aca="false">IF(F2266=1,COUNTIF($F$2:F2266,1),"")</f>
        <v/>
      </c>
    </row>
    <row r="2267" customFormat="false" ht="15" hidden="false" customHeight="false" outlineLevel="0" collapsed="false">
      <c r="A2267" s="6" t="n">
        <v>17886.3055</v>
      </c>
      <c r="B2267" s="6" t="n">
        <v>1.72673992673993</v>
      </c>
      <c r="C2267" s="6" t="n">
        <v>83</v>
      </c>
      <c r="D2267" s="6" t="n">
        <v>-1</v>
      </c>
      <c r="E2267" s="6" t="n">
        <v>1.73406593406593</v>
      </c>
      <c r="F2267" s="6" t="n">
        <v>0</v>
      </c>
      <c r="G2267" s="6" t="n">
        <v>0</v>
      </c>
      <c r="H2267" s="6" t="str">
        <f aca="false">IF(AND(A2267&gt;=Stimuli!$B$2,A2267&lt;=Stimuli!$C$2),Stimuli!$A$2,IF(AND(A2267&gt;=Stimuli!$B$3,A2267&lt;=Stimuli!$C$3),Stimuli!$A$3,IF(AND(A2267&gt;=Stimuli!$B$4,A2267&lt;=Stimuli!$C$4),Stimuli!$A$4,"")))</f>
        <v>01 Quiet baseline (60s)</v>
      </c>
      <c r="I2267" s="6" t="n">
        <f aca="false">(B2267-B2266)/((A2267-A2266)/1000)</f>
        <v>-0.187545787545872</v>
      </c>
      <c r="J2267" s="6" t="n">
        <f aca="false">IF(OR(B2267&lt;Rules!$B$2,B2267&gt;Rules!$B$3,ABS(I2267)&gt;Rules!$B$4,OR(B2268&lt;Rules!$B$2,B2268&gt;Rules!$B$3,ABS(I2268)&gt;Rules!$B$4)),1,0)</f>
        <v>0</v>
      </c>
      <c r="K2267" s="6" t="str">
        <f aca="false">IF(F2267=1,COUNTIF($F$2:F2267,1),"")</f>
        <v/>
      </c>
    </row>
    <row r="2268" customFormat="false" ht="15" hidden="false" customHeight="false" outlineLevel="0" collapsed="false">
      <c r="A2268" s="6" t="n">
        <v>17894.118</v>
      </c>
      <c r="B2268" s="6" t="n">
        <v>1.72673992673993</v>
      </c>
      <c r="C2268" s="6" t="n">
        <v>83</v>
      </c>
      <c r="D2268" s="6" t="n">
        <v>-1</v>
      </c>
      <c r="E2268" s="6" t="n">
        <v>1.73406593406593</v>
      </c>
      <c r="F2268" s="6" t="n">
        <v>0</v>
      </c>
      <c r="G2268" s="6" t="n">
        <v>0</v>
      </c>
      <c r="H2268" s="6" t="str">
        <f aca="false">IF(AND(A2268&gt;=Stimuli!$B$2,A2268&lt;=Stimuli!$C$2),Stimuli!$A$2,IF(AND(A2268&gt;=Stimuli!$B$3,A2268&lt;=Stimuli!$C$3),Stimuli!$A$3,IF(AND(A2268&gt;=Stimuli!$B$4,A2268&lt;=Stimuli!$C$4),Stimuli!$A$4,"")))</f>
        <v>01 Quiet baseline (60s)</v>
      </c>
      <c r="I2268" s="6" t="n">
        <f aca="false">(B2268-B2267)/((A2268-A2267)/1000)</f>
        <v>0</v>
      </c>
      <c r="J2268" s="6" t="n">
        <f aca="false">IF(OR(B2268&lt;Rules!$B$2,B2268&gt;Rules!$B$3,ABS(I2268)&gt;Rules!$B$4,OR(B2269&lt;Rules!$B$2,B2269&gt;Rules!$B$3,ABS(I2269)&gt;Rules!$B$4)),1,0)</f>
        <v>0</v>
      </c>
      <c r="K2268" s="6" t="str">
        <f aca="false">IF(F2268=1,COUNTIF($F$2:F2268,1),"")</f>
        <v/>
      </c>
    </row>
    <row r="2269" customFormat="false" ht="15" hidden="false" customHeight="false" outlineLevel="0" collapsed="false">
      <c r="A2269" s="6" t="n">
        <v>17901.9305</v>
      </c>
      <c r="B2269" s="6" t="n">
        <v>1.72820512820513</v>
      </c>
      <c r="C2269" s="6" t="n">
        <v>83</v>
      </c>
      <c r="D2269" s="6" t="n">
        <v>-1</v>
      </c>
      <c r="E2269" s="6" t="n">
        <v>1.73406593406593</v>
      </c>
      <c r="F2269" s="6" t="n">
        <v>0</v>
      </c>
      <c r="G2269" s="6" t="n">
        <v>0</v>
      </c>
      <c r="H2269" s="6" t="str">
        <f aca="false">IF(AND(A2269&gt;=Stimuli!$B$2,A2269&lt;=Stimuli!$C$2),Stimuli!$A$2,IF(AND(A2269&gt;=Stimuli!$B$3,A2269&lt;=Stimuli!$C$3),Stimuli!$A$3,IF(AND(A2269&gt;=Stimuli!$B$4,A2269&lt;=Stimuli!$C$4),Stimuli!$A$4,"")))</f>
        <v>01 Quiet baseline (60s)</v>
      </c>
      <c r="I2269" s="6" t="n">
        <f aca="false">(B2269-B2268)/((A2269-A2268)/1000)</f>
        <v>0.187545787545872</v>
      </c>
      <c r="J2269" s="6" t="n">
        <f aca="false">IF(OR(B2269&lt;Rules!$B$2,B2269&gt;Rules!$B$3,ABS(I2269)&gt;Rules!$B$4,OR(B2270&lt;Rules!$B$2,B2270&gt;Rules!$B$3,ABS(I2270)&gt;Rules!$B$4)),1,0)</f>
        <v>0</v>
      </c>
      <c r="K2269" s="6" t="str">
        <f aca="false">IF(F2269=1,COUNTIF($F$2:F2269,1),"")</f>
        <v/>
      </c>
    </row>
    <row r="2270" customFormat="false" ht="15" hidden="false" customHeight="false" outlineLevel="0" collapsed="false">
      <c r="A2270" s="6" t="n">
        <v>17909.743</v>
      </c>
      <c r="B2270" s="6" t="n">
        <v>1.72673992673993</v>
      </c>
      <c r="C2270" s="6" t="n">
        <v>83</v>
      </c>
      <c r="D2270" s="6" t="n">
        <v>-1</v>
      </c>
      <c r="E2270" s="6" t="n">
        <v>1.73406593406593</v>
      </c>
      <c r="F2270" s="6" t="n">
        <v>0</v>
      </c>
      <c r="G2270" s="6" t="n">
        <v>0</v>
      </c>
      <c r="H2270" s="6" t="str">
        <f aca="false">IF(AND(A2270&gt;=Stimuli!$B$2,A2270&lt;=Stimuli!$C$2),Stimuli!$A$2,IF(AND(A2270&gt;=Stimuli!$B$3,A2270&lt;=Stimuli!$C$3),Stimuli!$A$3,IF(AND(A2270&gt;=Stimuli!$B$4,A2270&lt;=Stimuli!$C$4),Stimuli!$A$4,"")))</f>
        <v>01 Quiet baseline (60s)</v>
      </c>
      <c r="I2270" s="6" t="n">
        <f aca="false">(B2270-B2269)/((A2270-A2269)/1000)</f>
        <v>-0.187545787545872</v>
      </c>
      <c r="J2270" s="6" t="n">
        <f aca="false">IF(OR(B2270&lt;Rules!$B$2,B2270&gt;Rules!$B$3,ABS(I2270)&gt;Rules!$B$4,OR(B2271&lt;Rules!$B$2,B2271&gt;Rules!$B$3,ABS(I2271)&gt;Rules!$B$4)),1,0)</f>
        <v>0</v>
      </c>
      <c r="K2270" s="6" t="str">
        <f aca="false">IF(F2270=1,COUNTIF($F$2:F2270,1),"")</f>
        <v/>
      </c>
    </row>
    <row r="2271" customFormat="false" ht="15" hidden="false" customHeight="false" outlineLevel="0" collapsed="false">
      <c r="A2271" s="6" t="n">
        <v>17917.5555</v>
      </c>
      <c r="B2271" s="6" t="n">
        <v>1.72967032967033</v>
      </c>
      <c r="C2271" s="6" t="n">
        <v>83</v>
      </c>
      <c r="D2271" s="6" t="n">
        <v>-1</v>
      </c>
      <c r="E2271" s="6" t="n">
        <v>1.73406593406593</v>
      </c>
      <c r="F2271" s="6" t="n">
        <v>0</v>
      </c>
      <c r="G2271" s="6" t="n">
        <v>0</v>
      </c>
      <c r="H2271" s="6" t="str">
        <f aca="false">IF(AND(A2271&gt;=Stimuli!$B$2,A2271&lt;=Stimuli!$C$2),Stimuli!$A$2,IF(AND(A2271&gt;=Stimuli!$B$3,A2271&lt;=Stimuli!$C$3),Stimuli!$A$3,IF(AND(A2271&gt;=Stimuli!$B$4,A2271&lt;=Stimuli!$C$4),Stimuli!$A$4,"")))</f>
        <v>01 Quiet baseline (60s)</v>
      </c>
      <c r="I2271" s="6" t="n">
        <f aca="false">(B2271-B2270)/((A2271-A2270)/1000)</f>
        <v>0.375091575091602</v>
      </c>
      <c r="J2271" s="6" t="n">
        <f aca="false">IF(OR(B2271&lt;Rules!$B$2,B2271&gt;Rules!$B$3,ABS(I2271)&gt;Rules!$B$4,OR(B2272&lt;Rules!$B$2,B2272&gt;Rules!$B$3,ABS(I2272)&gt;Rules!$B$4)),1,0)</f>
        <v>0</v>
      </c>
      <c r="K2271" s="6" t="str">
        <f aca="false">IF(F2271=1,COUNTIF($F$2:F2271,1),"")</f>
        <v/>
      </c>
    </row>
    <row r="2272" customFormat="false" ht="15" hidden="false" customHeight="false" outlineLevel="0" collapsed="false">
      <c r="A2272" s="6" t="n">
        <v>17925.368</v>
      </c>
      <c r="B2272" s="6" t="n">
        <v>1.72527472527473</v>
      </c>
      <c r="C2272" s="6" t="n">
        <v>83</v>
      </c>
      <c r="D2272" s="6" t="n">
        <v>-1</v>
      </c>
      <c r="E2272" s="6" t="n">
        <v>1.73406593406593</v>
      </c>
      <c r="F2272" s="6" t="n">
        <v>0</v>
      </c>
      <c r="G2272" s="6" t="n">
        <v>0</v>
      </c>
      <c r="H2272" s="6" t="str">
        <f aca="false">IF(AND(A2272&gt;=Stimuli!$B$2,A2272&lt;=Stimuli!$C$2),Stimuli!$A$2,IF(AND(A2272&gt;=Stimuli!$B$3,A2272&lt;=Stimuli!$C$3),Stimuli!$A$3,IF(AND(A2272&gt;=Stimuli!$B$4,A2272&lt;=Stimuli!$C$4),Stimuli!$A$4,"")))</f>
        <v>01 Quiet baseline (60s)</v>
      </c>
      <c r="I2272" s="6" t="n">
        <f aca="false">(B2272-B2271)/((A2272-A2271)/1000)</f>
        <v>-0.562637362637332</v>
      </c>
      <c r="J2272" s="6" t="n">
        <f aca="false">IF(OR(B2272&lt;Rules!$B$2,B2272&gt;Rules!$B$3,ABS(I2272)&gt;Rules!$B$4,OR(B2273&lt;Rules!$B$2,B2273&gt;Rules!$B$3,ABS(I2273)&gt;Rules!$B$4)),1,0)</f>
        <v>0</v>
      </c>
      <c r="K2272" s="6" t="str">
        <f aca="false">IF(F2272=1,COUNTIF($F$2:F2272,1),"")</f>
        <v/>
      </c>
    </row>
    <row r="2273" customFormat="false" ht="15" hidden="false" customHeight="false" outlineLevel="0" collapsed="false">
      <c r="A2273" s="6" t="n">
        <v>17933.1805</v>
      </c>
      <c r="B2273" s="6" t="n">
        <v>1.72967032967033</v>
      </c>
      <c r="C2273" s="6" t="n">
        <v>83</v>
      </c>
      <c r="D2273" s="6" t="n">
        <v>-1</v>
      </c>
      <c r="E2273" s="6" t="n">
        <v>1.73406593406593</v>
      </c>
      <c r="F2273" s="6" t="n">
        <v>0</v>
      </c>
      <c r="G2273" s="6" t="n">
        <v>0</v>
      </c>
      <c r="H2273" s="6" t="str">
        <f aca="false">IF(AND(A2273&gt;=Stimuli!$B$2,A2273&lt;=Stimuli!$C$2),Stimuli!$A$2,IF(AND(A2273&gt;=Stimuli!$B$3,A2273&lt;=Stimuli!$C$3),Stimuli!$A$3,IF(AND(A2273&gt;=Stimuli!$B$4,A2273&lt;=Stimuli!$C$4),Stimuli!$A$4,"")))</f>
        <v>01 Quiet baseline (60s)</v>
      </c>
      <c r="I2273" s="6" t="n">
        <f aca="false">(B2273-B2272)/((A2273-A2272)/1000)</f>
        <v>0.562637362637332</v>
      </c>
      <c r="J2273" s="6" t="n">
        <f aca="false">IF(OR(B2273&lt;Rules!$B$2,B2273&gt;Rules!$B$3,ABS(I2273)&gt;Rules!$B$4,OR(B2274&lt;Rules!$B$2,B2274&gt;Rules!$B$3,ABS(I2274)&gt;Rules!$B$4)),1,0)</f>
        <v>0</v>
      </c>
      <c r="K2273" s="6" t="str">
        <f aca="false">IF(F2273=1,COUNTIF($F$2:F2273,1),"")</f>
        <v/>
      </c>
    </row>
    <row r="2274" customFormat="false" ht="15" hidden="false" customHeight="false" outlineLevel="0" collapsed="false">
      <c r="A2274" s="6" t="n">
        <v>17940.993</v>
      </c>
      <c r="B2274" s="6" t="n">
        <v>1.72380952380952</v>
      </c>
      <c r="C2274" s="6" t="n">
        <v>83</v>
      </c>
      <c r="D2274" s="6" t="n">
        <v>-1</v>
      </c>
      <c r="E2274" s="6" t="n">
        <v>1.73406593406593</v>
      </c>
      <c r="F2274" s="6" t="n">
        <v>0</v>
      </c>
      <c r="G2274" s="6" t="n">
        <v>0</v>
      </c>
      <c r="H2274" s="6" t="str">
        <f aca="false">IF(AND(A2274&gt;=Stimuli!$B$2,A2274&lt;=Stimuli!$C$2),Stimuli!$A$2,IF(AND(A2274&gt;=Stimuli!$B$3,A2274&lt;=Stimuli!$C$3),Stimuli!$A$3,IF(AND(A2274&gt;=Stimuli!$B$4,A2274&lt;=Stimuli!$C$4),Stimuli!$A$4,"")))</f>
        <v>01 Quiet baseline (60s)</v>
      </c>
      <c r="I2274" s="6" t="n">
        <f aca="false">(B2274-B2273)/((A2274-A2273)/1000)</f>
        <v>-0.750183150183062</v>
      </c>
      <c r="J2274" s="6" t="n">
        <f aca="false">IF(OR(B2274&lt;Rules!$B$2,B2274&gt;Rules!$B$3,ABS(I2274)&gt;Rules!$B$4,OR(B2275&lt;Rules!$B$2,B2275&gt;Rules!$B$3,ABS(I2275)&gt;Rules!$B$4)),1,0)</f>
        <v>0</v>
      </c>
      <c r="K2274" s="6" t="str">
        <f aca="false">IF(F2274=1,COUNTIF($F$2:F2274,1),"")</f>
        <v/>
      </c>
    </row>
    <row r="2275" customFormat="false" ht="15" hidden="false" customHeight="false" outlineLevel="0" collapsed="false">
      <c r="A2275" s="6" t="n">
        <v>17948.8055</v>
      </c>
      <c r="B2275" s="6" t="n">
        <v>1.72967032967033</v>
      </c>
      <c r="C2275" s="6" t="n">
        <v>83</v>
      </c>
      <c r="D2275" s="6" t="n">
        <v>-1</v>
      </c>
      <c r="E2275" s="6" t="n">
        <v>1.73406593406593</v>
      </c>
      <c r="F2275" s="6" t="n">
        <v>0</v>
      </c>
      <c r="G2275" s="6" t="n">
        <v>0</v>
      </c>
      <c r="H2275" s="6" t="str">
        <f aca="false">IF(AND(A2275&gt;=Stimuli!$B$2,A2275&lt;=Stimuli!$C$2),Stimuli!$A$2,IF(AND(A2275&gt;=Stimuli!$B$3,A2275&lt;=Stimuli!$C$3),Stimuli!$A$3,IF(AND(A2275&gt;=Stimuli!$B$4,A2275&lt;=Stimuli!$C$4),Stimuli!$A$4,"")))</f>
        <v>01 Quiet baseline (60s)</v>
      </c>
      <c r="I2275" s="6" t="n">
        <f aca="false">(B2275-B2274)/((A2275-A2274)/1000)</f>
        <v>0.750183150183062</v>
      </c>
      <c r="J2275" s="6" t="n">
        <f aca="false">IF(OR(B2275&lt;Rules!$B$2,B2275&gt;Rules!$B$3,ABS(I2275)&gt;Rules!$B$4,OR(B2276&lt;Rules!$B$2,B2276&gt;Rules!$B$3,ABS(I2276)&gt;Rules!$B$4)),1,0)</f>
        <v>0</v>
      </c>
      <c r="K2275" s="6" t="str">
        <f aca="false">IF(F2275=1,COUNTIF($F$2:F2275,1),"")</f>
        <v/>
      </c>
    </row>
    <row r="2276" customFormat="false" ht="15" hidden="false" customHeight="false" outlineLevel="0" collapsed="false">
      <c r="A2276" s="6" t="n">
        <v>17956.618</v>
      </c>
      <c r="B2276" s="6" t="n">
        <v>1.72380952380952</v>
      </c>
      <c r="C2276" s="6" t="n">
        <v>83</v>
      </c>
      <c r="D2276" s="6" t="n">
        <v>-1</v>
      </c>
      <c r="E2276" s="6" t="n">
        <v>1.73406593406593</v>
      </c>
      <c r="F2276" s="6" t="n">
        <v>0</v>
      </c>
      <c r="G2276" s="6" t="n">
        <v>0</v>
      </c>
      <c r="H2276" s="6" t="str">
        <f aca="false">IF(AND(A2276&gt;=Stimuli!$B$2,A2276&lt;=Stimuli!$C$2),Stimuli!$A$2,IF(AND(A2276&gt;=Stimuli!$B$3,A2276&lt;=Stimuli!$C$3),Stimuli!$A$3,IF(AND(A2276&gt;=Stimuli!$B$4,A2276&lt;=Stimuli!$C$4),Stimuli!$A$4,"")))</f>
        <v>01 Quiet baseline (60s)</v>
      </c>
      <c r="I2276" s="6" t="n">
        <f aca="false">(B2276-B2275)/((A2276-A2275)/1000)</f>
        <v>-0.750183150183062</v>
      </c>
      <c r="J2276" s="6" t="n">
        <f aca="false">IF(OR(B2276&lt;Rules!$B$2,B2276&gt;Rules!$B$3,ABS(I2276)&gt;Rules!$B$4,OR(B2277&lt;Rules!$B$2,B2277&gt;Rules!$B$3,ABS(I2277)&gt;Rules!$B$4)),1,0)</f>
        <v>0</v>
      </c>
      <c r="K2276" s="6" t="str">
        <f aca="false">IF(F2276=1,COUNTIF($F$2:F2276,1),"")</f>
        <v/>
      </c>
    </row>
    <row r="2277" customFormat="false" ht="15" hidden="false" customHeight="false" outlineLevel="0" collapsed="false">
      <c r="A2277" s="6" t="n">
        <v>17964.4305</v>
      </c>
      <c r="B2277" s="6" t="n">
        <v>1.72967032967033</v>
      </c>
      <c r="C2277" s="6" t="n">
        <v>83</v>
      </c>
      <c r="D2277" s="6" t="n">
        <v>-1</v>
      </c>
      <c r="E2277" s="6" t="n">
        <v>1.73406593406593</v>
      </c>
      <c r="F2277" s="6" t="n">
        <v>0</v>
      </c>
      <c r="G2277" s="6" t="n">
        <v>0</v>
      </c>
      <c r="H2277" s="6" t="str">
        <f aca="false">IF(AND(A2277&gt;=Stimuli!$B$2,A2277&lt;=Stimuli!$C$2),Stimuli!$A$2,IF(AND(A2277&gt;=Stimuli!$B$3,A2277&lt;=Stimuli!$C$3),Stimuli!$A$3,IF(AND(A2277&gt;=Stimuli!$B$4,A2277&lt;=Stimuli!$C$4),Stimuli!$A$4,"")))</f>
        <v>01 Quiet baseline (60s)</v>
      </c>
      <c r="I2277" s="6" t="n">
        <f aca="false">(B2277-B2276)/((A2277-A2276)/1000)</f>
        <v>0.750183150183062</v>
      </c>
      <c r="J2277" s="6" t="n">
        <f aca="false">IF(OR(B2277&lt;Rules!$B$2,B2277&gt;Rules!$B$3,ABS(I2277)&gt;Rules!$B$4,OR(B2278&lt;Rules!$B$2,B2278&gt;Rules!$B$3,ABS(I2278)&gt;Rules!$B$4)),1,0)</f>
        <v>0</v>
      </c>
      <c r="K2277" s="6" t="str">
        <f aca="false">IF(F2277=1,COUNTIF($F$2:F2277,1),"")</f>
        <v/>
      </c>
    </row>
    <row r="2278" customFormat="false" ht="15" hidden="false" customHeight="false" outlineLevel="0" collapsed="false">
      <c r="A2278" s="6" t="n">
        <v>17972.243</v>
      </c>
      <c r="B2278" s="6" t="n">
        <v>1.72380952380952</v>
      </c>
      <c r="C2278" s="6" t="n">
        <v>83</v>
      </c>
      <c r="D2278" s="6" t="n">
        <v>-1</v>
      </c>
      <c r="E2278" s="6" t="n">
        <v>1.73406593406593</v>
      </c>
      <c r="F2278" s="6" t="n">
        <v>0</v>
      </c>
      <c r="G2278" s="6" t="n">
        <v>0</v>
      </c>
      <c r="H2278" s="6" t="str">
        <f aca="false">IF(AND(A2278&gt;=Stimuli!$B$2,A2278&lt;=Stimuli!$C$2),Stimuli!$A$2,IF(AND(A2278&gt;=Stimuli!$B$3,A2278&lt;=Stimuli!$C$3),Stimuli!$A$3,IF(AND(A2278&gt;=Stimuli!$B$4,A2278&lt;=Stimuli!$C$4),Stimuli!$A$4,"")))</f>
        <v>01 Quiet baseline (60s)</v>
      </c>
      <c r="I2278" s="6" t="n">
        <f aca="false">(B2278-B2277)/((A2278-A2277)/1000)</f>
        <v>-0.750183150183062</v>
      </c>
      <c r="J2278" s="6" t="n">
        <f aca="false">IF(OR(B2278&lt;Rules!$B$2,B2278&gt;Rules!$B$3,ABS(I2278)&gt;Rules!$B$4,OR(B2279&lt;Rules!$B$2,B2279&gt;Rules!$B$3,ABS(I2279)&gt;Rules!$B$4)),1,0)</f>
        <v>0</v>
      </c>
      <c r="K2278" s="6" t="str">
        <f aca="false">IF(F2278=1,COUNTIF($F$2:F2278,1),"")</f>
        <v/>
      </c>
    </row>
    <row r="2279" customFormat="false" ht="15" hidden="false" customHeight="false" outlineLevel="0" collapsed="false">
      <c r="A2279" s="6" t="n">
        <v>17980.0555</v>
      </c>
      <c r="B2279" s="6" t="n">
        <v>1.72967032967033</v>
      </c>
      <c r="C2279" s="6" t="n">
        <v>83</v>
      </c>
      <c r="D2279" s="6" t="n">
        <v>-1</v>
      </c>
      <c r="E2279" s="6" t="n">
        <v>1.73406593406593</v>
      </c>
      <c r="F2279" s="6" t="n">
        <v>0</v>
      </c>
      <c r="G2279" s="6" t="n">
        <v>0</v>
      </c>
      <c r="H2279" s="6" t="str">
        <f aca="false">IF(AND(A2279&gt;=Stimuli!$B$2,A2279&lt;=Stimuli!$C$2),Stimuli!$A$2,IF(AND(A2279&gt;=Stimuli!$B$3,A2279&lt;=Stimuli!$C$3),Stimuli!$A$3,IF(AND(A2279&gt;=Stimuli!$B$4,A2279&lt;=Stimuli!$C$4),Stimuli!$A$4,"")))</f>
        <v>01 Quiet baseline (60s)</v>
      </c>
      <c r="I2279" s="6" t="n">
        <f aca="false">(B2279-B2278)/((A2279-A2278)/1000)</f>
        <v>0.750183150183062</v>
      </c>
      <c r="J2279" s="6" t="n">
        <f aca="false">IF(OR(B2279&lt;Rules!$B$2,B2279&gt;Rules!$B$3,ABS(I2279)&gt;Rules!$B$4,OR(B2280&lt;Rules!$B$2,B2280&gt;Rules!$B$3,ABS(I2280)&gt;Rules!$B$4)),1,0)</f>
        <v>0</v>
      </c>
      <c r="K2279" s="6" t="str">
        <f aca="false">IF(F2279=1,COUNTIF($F$2:F2279,1),"")</f>
        <v/>
      </c>
    </row>
    <row r="2280" customFormat="false" ht="15" hidden="false" customHeight="false" outlineLevel="0" collapsed="false">
      <c r="A2280" s="6" t="n">
        <v>17987.868</v>
      </c>
      <c r="B2280" s="6" t="n">
        <v>1.72380952380952</v>
      </c>
      <c r="C2280" s="6" t="n">
        <v>83</v>
      </c>
      <c r="D2280" s="6" t="n">
        <v>-1</v>
      </c>
      <c r="E2280" s="6" t="n">
        <v>1.73406593406593</v>
      </c>
      <c r="F2280" s="6" t="n">
        <v>0</v>
      </c>
      <c r="G2280" s="6" t="n">
        <v>0</v>
      </c>
      <c r="H2280" s="6" t="str">
        <f aca="false">IF(AND(A2280&gt;=Stimuli!$B$2,A2280&lt;=Stimuli!$C$2),Stimuli!$A$2,IF(AND(A2280&gt;=Stimuli!$B$3,A2280&lt;=Stimuli!$C$3),Stimuli!$A$3,IF(AND(A2280&gt;=Stimuli!$B$4,A2280&lt;=Stimuli!$C$4),Stimuli!$A$4,"")))</f>
        <v>01 Quiet baseline (60s)</v>
      </c>
      <c r="I2280" s="6" t="n">
        <f aca="false">(B2280-B2279)/((A2280-A2279)/1000)</f>
        <v>-0.750183150183062</v>
      </c>
      <c r="J2280" s="6" t="n">
        <f aca="false">IF(OR(B2280&lt;Rules!$B$2,B2280&gt;Rules!$B$3,ABS(I2280)&gt;Rules!$B$4,OR(B2281&lt;Rules!$B$2,B2281&gt;Rules!$B$3,ABS(I2281)&gt;Rules!$B$4)),1,0)</f>
        <v>0</v>
      </c>
      <c r="K2280" s="6" t="str">
        <f aca="false">IF(F2280=1,COUNTIF($F$2:F2280,1),"")</f>
        <v/>
      </c>
    </row>
    <row r="2281" customFormat="false" ht="15" hidden="false" customHeight="false" outlineLevel="0" collapsed="false">
      <c r="A2281" s="6" t="n">
        <v>17995.6805</v>
      </c>
      <c r="B2281" s="6" t="n">
        <v>1.72820512820513</v>
      </c>
      <c r="C2281" s="6" t="n">
        <v>83</v>
      </c>
      <c r="D2281" s="6" t="n">
        <v>-1</v>
      </c>
      <c r="E2281" s="6" t="n">
        <v>1.73406593406593</v>
      </c>
      <c r="F2281" s="6" t="n">
        <v>0</v>
      </c>
      <c r="G2281" s="6" t="n">
        <v>0</v>
      </c>
      <c r="H2281" s="6" t="str">
        <f aca="false">IF(AND(A2281&gt;=Stimuli!$B$2,A2281&lt;=Stimuli!$C$2),Stimuli!$A$2,IF(AND(A2281&gt;=Stimuli!$B$3,A2281&lt;=Stimuli!$C$3),Stimuli!$A$3,IF(AND(A2281&gt;=Stimuli!$B$4,A2281&lt;=Stimuli!$C$4),Stimuli!$A$4,"")))</f>
        <v>01 Quiet baseline (60s)</v>
      </c>
      <c r="I2281" s="6" t="n">
        <f aca="false">(B2281-B2280)/((A2281-A2280)/1000)</f>
        <v>0.562637362637332</v>
      </c>
      <c r="J2281" s="6" t="n">
        <f aca="false">IF(OR(B2281&lt;Rules!$B$2,B2281&gt;Rules!$B$3,ABS(I2281)&gt;Rules!$B$4,OR(B2282&lt;Rules!$B$2,B2282&gt;Rules!$B$3,ABS(I2282)&gt;Rules!$B$4)),1,0)</f>
        <v>0</v>
      </c>
      <c r="K2281" s="6" t="str">
        <f aca="false">IF(F2281=1,COUNTIF($F$2:F2281,1),"")</f>
        <v/>
      </c>
    </row>
    <row r="2282" customFormat="false" ht="15" hidden="false" customHeight="false" outlineLevel="0" collapsed="false">
      <c r="A2282" s="6" t="n">
        <v>18003.493</v>
      </c>
      <c r="B2282" s="6" t="n">
        <v>1.72380952380952</v>
      </c>
      <c r="C2282" s="6" t="n">
        <v>83</v>
      </c>
      <c r="D2282" s="6" t="n">
        <v>-1</v>
      </c>
      <c r="E2282" s="6" t="n">
        <v>1.73406593406593</v>
      </c>
      <c r="F2282" s="6" t="n">
        <v>0</v>
      </c>
      <c r="G2282" s="6" t="n">
        <v>0</v>
      </c>
      <c r="H2282" s="6" t="str">
        <f aca="false">IF(AND(A2282&gt;=Stimuli!$B$2,A2282&lt;=Stimuli!$C$2),Stimuli!$A$2,IF(AND(A2282&gt;=Stimuli!$B$3,A2282&lt;=Stimuli!$C$3),Stimuli!$A$3,IF(AND(A2282&gt;=Stimuli!$B$4,A2282&lt;=Stimuli!$C$4),Stimuli!$A$4,"")))</f>
        <v>01 Quiet baseline (60s)</v>
      </c>
      <c r="I2282" s="6" t="n">
        <f aca="false">(B2282-B2281)/((A2282-A2281)/1000)</f>
        <v>-0.562637362637332</v>
      </c>
      <c r="J2282" s="6" t="n">
        <f aca="false">IF(OR(B2282&lt;Rules!$B$2,B2282&gt;Rules!$B$3,ABS(I2282)&gt;Rules!$B$4,OR(B2283&lt;Rules!$B$2,B2283&gt;Rules!$B$3,ABS(I2283)&gt;Rules!$B$4)),1,0)</f>
        <v>0</v>
      </c>
      <c r="K2282" s="6" t="str">
        <f aca="false">IF(F2282=1,COUNTIF($F$2:F2282,1),"")</f>
        <v/>
      </c>
    </row>
    <row r="2283" customFormat="false" ht="15" hidden="false" customHeight="false" outlineLevel="0" collapsed="false">
      <c r="A2283" s="6" t="n">
        <v>18011.3055</v>
      </c>
      <c r="B2283" s="6" t="n">
        <v>1.72527472527473</v>
      </c>
      <c r="C2283" s="6" t="n">
        <v>83</v>
      </c>
      <c r="D2283" s="6" t="n">
        <v>-1</v>
      </c>
      <c r="E2283" s="6" t="n">
        <v>1.73406593406593</v>
      </c>
      <c r="F2283" s="6" t="n">
        <v>0</v>
      </c>
      <c r="G2283" s="6" t="n">
        <v>0</v>
      </c>
      <c r="H2283" s="6" t="str">
        <f aca="false">IF(AND(A2283&gt;=Stimuli!$B$2,A2283&lt;=Stimuli!$C$2),Stimuli!$A$2,IF(AND(A2283&gt;=Stimuli!$B$3,A2283&lt;=Stimuli!$C$3),Stimuli!$A$3,IF(AND(A2283&gt;=Stimuli!$B$4,A2283&lt;=Stimuli!$C$4),Stimuli!$A$4,"")))</f>
        <v>01 Quiet baseline (60s)</v>
      </c>
      <c r="I2283" s="6" t="n">
        <f aca="false">(B2283-B2282)/((A2283-A2282)/1000)</f>
        <v>0.18754578754573</v>
      </c>
      <c r="J2283" s="6" t="n">
        <f aca="false">IF(OR(B2283&lt;Rules!$B$2,B2283&gt;Rules!$B$3,ABS(I2283)&gt;Rules!$B$4,OR(B2284&lt;Rules!$B$2,B2284&gt;Rules!$B$3,ABS(I2284)&gt;Rules!$B$4)),1,0)</f>
        <v>0</v>
      </c>
      <c r="K2283" s="6" t="str">
        <f aca="false">IF(F2283=1,COUNTIF($F$2:F2283,1),"")</f>
        <v/>
      </c>
    </row>
    <row r="2284" customFormat="false" ht="15" hidden="false" customHeight="false" outlineLevel="0" collapsed="false">
      <c r="A2284" s="6" t="n">
        <v>18019.118</v>
      </c>
      <c r="B2284" s="6" t="n">
        <v>1.72527472527473</v>
      </c>
      <c r="C2284" s="6" t="n">
        <v>83</v>
      </c>
      <c r="D2284" s="6" t="n">
        <v>-1</v>
      </c>
      <c r="E2284" s="6" t="n">
        <v>1.73406593406593</v>
      </c>
      <c r="F2284" s="6" t="n">
        <v>0</v>
      </c>
      <c r="G2284" s="6" t="n">
        <v>0</v>
      </c>
      <c r="H2284" s="6" t="str">
        <f aca="false">IF(AND(A2284&gt;=Stimuli!$B$2,A2284&lt;=Stimuli!$C$2),Stimuli!$A$2,IF(AND(A2284&gt;=Stimuli!$B$3,A2284&lt;=Stimuli!$C$3),Stimuli!$A$3,IF(AND(A2284&gt;=Stimuli!$B$4,A2284&lt;=Stimuli!$C$4),Stimuli!$A$4,"")))</f>
        <v>01 Quiet baseline (60s)</v>
      </c>
      <c r="I2284" s="6" t="n">
        <f aca="false">(B2284-B2283)/((A2284-A2283)/1000)</f>
        <v>0</v>
      </c>
      <c r="J2284" s="6" t="n">
        <f aca="false">IF(OR(B2284&lt;Rules!$B$2,B2284&gt;Rules!$B$3,ABS(I2284)&gt;Rules!$B$4,OR(B2285&lt;Rules!$B$2,B2285&gt;Rules!$B$3,ABS(I2285)&gt;Rules!$B$4)),1,0)</f>
        <v>0</v>
      </c>
      <c r="K2284" s="6" t="str">
        <f aca="false">IF(F2284=1,COUNTIF($F$2:F2284,1),"")</f>
        <v/>
      </c>
    </row>
    <row r="2285" customFormat="false" ht="15" hidden="false" customHeight="false" outlineLevel="0" collapsed="false">
      <c r="A2285" s="6" t="n">
        <v>18026.9305</v>
      </c>
      <c r="B2285" s="6" t="n">
        <v>1.72527472527473</v>
      </c>
      <c r="C2285" s="6" t="n">
        <v>83</v>
      </c>
      <c r="D2285" s="6" t="n">
        <v>-1</v>
      </c>
      <c r="E2285" s="6" t="n">
        <v>1.73406593406593</v>
      </c>
      <c r="F2285" s="6" t="n">
        <v>0</v>
      </c>
      <c r="G2285" s="6" t="n">
        <v>0</v>
      </c>
      <c r="H2285" s="6" t="str">
        <f aca="false">IF(AND(A2285&gt;=Stimuli!$B$2,A2285&lt;=Stimuli!$C$2),Stimuli!$A$2,IF(AND(A2285&gt;=Stimuli!$B$3,A2285&lt;=Stimuli!$C$3),Stimuli!$A$3,IF(AND(A2285&gt;=Stimuli!$B$4,A2285&lt;=Stimuli!$C$4),Stimuli!$A$4,"")))</f>
        <v>01 Quiet baseline (60s)</v>
      </c>
      <c r="I2285" s="6" t="n">
        <f aca="false">(B2285-B2284)/((A2285-A2284)/1000)</f>
        <v>0</v>
      </c>
      <c r="J2285" s="6" t="n">
        <f aca="false">IF(OR(B2285&lt;Rules!$B$2,B2285&gt;Rules!$B$3,ABS(I2285)&gt;Rules!$B$4,OR(B2286&lt;Rules!$B$2,B2286&gt;Rules!$B$3,ABS(I2286)&gt;Rules!$B$4)),1,0)</f>
        <v>0</v>
      </c>
      <c r="K2285" s="6" t="str">
        <f aca="false">IF(F2285=1,COUNTIF($F$2:F2285,1),"")</f>
        <v/>
      </c>
    </row>
    <row r="2286" customFormat="false" ht="15" hidden="false" customHeight="false" outlineLevel="0" collapsed="false">
      <c r="A2286" s="6" t="n">
        <v>18034.743</v>
      </c>
      <c r="B2286" s="6" t="n">
        <v>1.72673992673993</v>
      </c>
      <c r="C2286" s="6" t="n">
        <v>83</v>
      </c>
      <c r="D2286" s="6" t="n">
        <v>-1</v>
      </c>
      <c r="E2286" s="6" t="n">
        <v>1.73406593406593</v>
      </c>
      <c r="F2286" s="6" t="n">
        <v>0</v>
      </c>
      <c r="G2286" s="6" t="n">
        <v>0</v>
      </c>
      <c r="H2286" s="6" t="str">
        <f aca="false">IF(AND(A2286&gt;=Stimuli!$B$2,A2286&lt;=Stimuli!$C$2),Stimuli!$A$2,IF(AND(A2286&gt;=Stimuli!$B$3,A2286&lt;=Stimuli!$C$3),Stimuli!$A$3,IF(AND(A2286&gt;=Stimuli!$B$4,A2286&lt;=Stimuli!$C$4),Stimuli!$A$4,"")))</f>
        <v>01 Quiet baseline (60s)</v>
      </c>
      <c r="I2286" s="6" t="n">
        <f aca="false">(B2286-B2285)/((A2286-A2285)/1000)</f>
        <v>0.18754578754573</v>
      </c>
      <c r="J2286" s="6" t="n">
        <f aca="false">IF(OR(B2286&lt;Rules!$B$2,B2286&gt;Rules!$B$3,ABS(I2286)&gt;Rules!$B$4,OR(B2287&lt;Rules!$B$2,B2287&gt;Rules!$B$3,ABS(I2287)&gt;Rules!$B$4)),1,0)</f>
        <v>0</v>
      </c>
      <c r="K2286" s="6" t="str">
        <f aca="false">IF(F2286=1,COUNTIF($F$2:F2286,1),"")</f>
        <v/>
      </c>
    </row>
    <row r="2287" customFormat="false" ht="15" hidden="false" customHeight="false" outlineLevel="0" collapsed="false">
      <c r="A2287" s="6" t="n">
        <v>18042.5555</v>
      </c>
      <c r="B2287" s="6" t="n">
        <v>1.72380952380952</v>
      </c>
      <c r="C2287" s="6" t="n">
        <v>83</v>
      </c>
      <c r="D2287" s="6" t="n">
        <v>-1</v>
      </c>
      <c r="E2287" s="6" t="n">
        <v>1.73406593406593</v>
      </c>
      <c r="F2287" s="6" t="n">
        <v>0</v>
      </c>
      <c r="G2287" s="6" t="n">
        <v>0</v>
      </c>
      <c r="H2287" s="6" t="str">
        <f aca="false">IF(AND(A2287&gt;=Stimuli!$B$2,A2287&lt;=Stimuli!$C$2),Stimuli!$A$2,IF(AND(A2287&gt;=Stimuli!$B$3,A2287&lt;=Stimuli!$C$3),Stimuli!$A$3,IF(AND(A2287&gt;=Stimuli!$B$4,A2287&lt;=Stimuli!$C$4),Stimuli!$A$4,"")))</f>
        <v>01 Quiet baseline (60s)</v>
      </c>
      <c r="I2287" s="6" t="n">
        <f aca="false">(B2287-B2286)/((A2287-A2286)/1000)</f>
        <v>-0.37509157509146</v>
      </c>
      <c r="J2287" s="6" t="n">
        <f aca="false">IF(OR(B2287&lt;Rules!$B$2,B2287&gt;Rules!$B$3,ABS(I2287)&gt;Rules!$B$4,OR(B2288&lt;Rules!$B$2,B2288&gt;Rules!$B$3,ABS(I2288)&gt;Rules!$B$4)),1,0)</f>
        <v>0</v>
      </c>
      <c r="K2287" s="6" t="str">
        <f aca="false">IF(F2287=1,COUNTIF($F$2:F2287,1),"")</f>
        <v/>
      </c>
    </row>
    <row r="2288" customFormat="false" ht="15" hidden="false" customHeight="false" outlineLevel="0" collapsed="false">
      <c r="A2288" s="6" t="n">
        <v>18050.368</v>
      </c>
      <c r="B2288" s="6" t="n">
        <v>1.72820512820513</v>
      </c>
      <c r="C2288" s="6" t="n">
        <v>82</v>
      </c>
      <c r="D2288" s="6" t="n">
        <v>726.5625</v>
      </c>
      <c r="E2288" s="6" t="n">
        <v>1.73406593406593</v>
      </c>
      <c r="F2288" s="6" t="n">
        <v>0</v>
      </c>
      <c r="G2288" s="6" t="n">
        <v>0</v>
      </c>
      <c r="H2288" s="6" t="str">
        <f aca="false">IF(AND(A2288&gt;=Stimuli!$B$2,A2288&lt;=Stimuli!$C$2),Stimuli!$A$2,IF(AND(A2288&gt;=Stimuli!$B$3,A2288&lt;=Stimuli!$C$3),Stimuli!$A$3,IF(AND(A2288&gt;=Stimuli!$B$4,A2288&lt;=Stimuli!$C$4),Stimuli!$A$4,"")))</f>
        <v>01 Quiet baseline (60s)</v>
      </c>
      <c r="I2288" s="6" t="n">
        <f aca="false">(B2288-B2287)/((A2288-A2287)/1000)</f>
        <v>0.562637362637332</v>
      </c>
      <c r="J2288" s="6" t="n">
        <f aca="false">IF(OR(B2288&lt;Rules!$B$2,B2288&gt;Rules!$B$3,ABS(I2288)&gt;Rules!$B$4,OR(B2289&lt;Rules!$B$2,B2289&gt;Rules!$B$3,ABS(I2289)&gt;Rules!$B$4)),1,0)</f>
        <v>0</v>
      </c>
      <c r="K2288" s="6" t="str">
        <f aca="false">IF(F2288=1,COUNTIF($F$2:F2288,1),"")</f>
        <v/>
      </c>
    </row>
    <row r="2289" customFormat="false" ht="15" hidden="false" customHeight="false" outlineLevel="0" collapsed="false">
      <c r="A2289" s="6" t="n">
        <v>18058.1805</v>
      </c>
      <c r="B2289" s="6" t="n">
        <v>1.72234432234432</v>
      </c>
      <c r="C2289" s="6" t="n">
        <v>82</v>
      </c>
      <c r="D2289" s="6" t="n">
        <v>-1</v>
      </c>
      <c r="E2289" s="6" t="n">
        <v>1.73406593406593</v>
      </c>
      <c r="F2289" s="6" t="n">
        <v>0</v>
      </c>
      <c r="G2289" s="6" t="n">
        <v>0</v>
      </c>
      <c r="H2289" s="6" t="str">
        <f aca="false">IF(AND(A2289&gt;=Stimuli!$B$2,A2289&lt;=Stimuli!$C$2),Stimuli!$A$2,IF(AND(A2289&gt;=Stimuli!$B$3,A2289&lt;=Stimuli!$C$3),Stimuli!$A$3,IF(AND(A2289&gt;=Stimuli!$B$4,A2289&lt;=Stimuli!$C$4),Stimuli!$A$4,"")))</f>
        <v>01 Quiet baseline (60s)</v>
      </c>
      <c r="I2289" s="6" t="n">
        <f aca="false">(B2289-B2288)/((A2289-A2288)/1000)</f>
        <v>-0.750183150183034</v>
      </c>
      <c r="J2289" s="6" t="n">
        <f aca="false">IF(OR(B2289&lt;Rules!$B$2,B2289&gt;Rules!$B$3,ABS(I2289)&gt;Rules!$B$4,OR(B2290&lt;Rules!$B$2,B2290&gt;Rules!$B$3,ABS(I2290)&gt;Rules!$B$4)),1,0)</f>
        <v>0</v>
      </c>
      <c r="K2289" s="6" t="str">
        <f aca="false">IF(F2289=1,COUNTIF($F$2:F2289,1),"")</f>
        <v/>
      </c>
    </row>
    <row r="2290" customFormat="false" ht="15" hidden="false" customHeight="false" outlineLevel="0" collapsed="false">
      <c r="A2290" s="6" t="n">
        <v>18065.993</v>
      </c>
      <c r="B2290" s="6" t="n">
        <v>1.72820512820513</v>
      </c>
      <c r="C2290" s="6" t="n">
        <v>82</v>
      </c>
      <c r="D2290" s="6" t="n">
        <v>-1</v>
      </c>
      <c r="E2290" s="6" t="n">
        <v>1.73406593406593</v>
      </c>
      <c r="F2290" s="6" t="n">
        <v>0</v>
      </c>
      <c r="G2290" s="6" t="n">
        <v>0</v>
      </c>
      <c r="H2290" s="6" t="str">
        <f aca="false">IF(AND(A2290&gt;=Stimuli!$B$2,A2290&lt;=Stimuli!$C$2),Stimuli!$A$2,IF(AND(A2290&gt;=Stimuli!$B$3,A2290&lt;=Stimuli!$C$3),Stimuli!$A$3,IF(AND(A2290&gt;=Stimuli!$B$4,A2290&lt;=Stimuli!$C$4),Stimuli!$A$4,"")))</f>
        <v>01 Quiet baseline (60s)</v>
      </c>
      <c r="I2290" s="6" t="n">
        <f aca="false">(B2290-B2289)/((A2290-A2289)/1000)</f>
        <v>0.750183150183034</v>
      </c>
      <c r="J2290" s="6" t="n">
        <f aca="false">IF(OR(B2290&lt;Rules!$B$2,B2290&gt;Rules!$B$3,ABS(I2290)&gt;Rules!$B$4,OR(B2291&lt;Rules!$B$2,B2291&gt;Rules!$B$3,ABS(I2291)&gt;Rules!$B$4)),1,0)</f>
        <v>0</v>
      </c>
      <c r="K2290" s="6" t="str">
        <f aca="false">IF(F2290=1,COUNTIF($F$2:F2290,1),"")</f>
        <v/>
      </c>
    </row>
    <row r="2291" customFormat="false" ht="15" hidden="false" customHeight="false" outlineLevel="0" collapsed="false">
      <c r="A2291" s="6" t="n">
        <v>18073.8055</v>
      </c>
      <c r="B2291" s="6" t="n">
        <v>1.72234432234432</v>
      </c>
      <c r="C2291" s="6" t="n">
        <v>82</v>
      </c>
      <c r="D2291" s="6" t="n">
        <v>-1</v>
      </c>
      <c r="E2291" s="6" t="n">
        <v>1.73406593406593</v>
      </c>
      <c r="F2291" s="6" t="n">
        <v>0</v>
      </c>
      <c r="G2291" s="6" t="n">
        <v>0</v>
      </c>
      <c r="H2291" s="6" t="str">
        <f aca="false">IF(AND(A2291&gt;=Stimuli!$B$2,A2291&lt;=Stimuli!$C$2),Stimuli!$A$2,IF(AND(A2291&gt;=Stimuli!$B$3,A2291&lt;=Stimuli!$C$3),Stimuli!$A$3,IF(AND(A2291&gt;=Stimuli!$B$4,A2291&lt;=Stimuli!$C$4),Stimuli!$A$4,"")))</f>
        <v>01 Quiet baseline (60s)</v>
      </c>
      <c r="I2291" s="6" t="n">
        <f aca="false">(B2291-B2290)/((A2291-A2290)/1000)</f>
        <v>-0.750183150183034</v>
      </c>
      <c r="J2291" s="6" t="n">
        <f aca="false">IF(OR(B2291&lt;Rules!$B$2,B2291&gt;Rules!$B$3,ABS(I2291)&gt;Rules!$B$4,OR(B2292&lt;Rules!$B$2,B2292&gt;Rules!$B$3,ABS(I2292)&gt;Rules!$B$4)),1,0)</f>
        <v>0</v>
      </c>
      <c r="K2291" s="6" t="str">
        <f aca="false">IF(F2291=1,COUNTIF($F$2:F2291,1),"")</f>
        <v/>
      </c>
    </row>
    <row r="2292" customFormat="false" ht="15" hidden="false" customHeight="false" outlineLevel="0" collapsed="false">
      <c r="A2292" s="6" t="n">
        <v>18081.618</v>
      </c>
      <c r="B2292" s="6" t="n">
        <v>1.72820512820513</v>
      </c>
      <c r="C2292" s="6" t="n">
        <v>82</v>
      </c>
      <c r="D2292" s="6" t="n">
        <v>-1</v>
      </c>
      <c r="E2292" s="6" t="n">
        <v>1.73406593406593</v>
      </c>
      <c r="F2292" s="6" t="n">
        <v>0</v>
      </c>
      <c r="G2292" s="6" t="n">
        <v>0</v>
      </c>
      <c r="H2292" s="6" t="str">
        <f aca="false">IF(AND(A2292&gt;=Stimuli!$B$2,A2292&lt;=Stimuli!$C$2),Stimuli!$A$2,IF(AND(A2292&gt;=Stimuli!$B$3,A2292&lt;=Stimuli!$C$3),Stimuli!$A$3,IF(AND(A2292&gt;=Stimuli!$B$4,A2292&lt;=Stimuli!$C$4),Stimuli!$A$4,"")))</f>
        <v>01 Quiet baseline (60s)</v>
      </c>
      <c r="I2292" s="6" t="n">
        <f aca="false">(B2292-B2291)/((A2292-A2291)/1000)</f>
        <v>0.750183150183034</v>
      </c>
      <c r="J2292" s="6" t="n">
        <f aca="false">IF(OR(B2292&lt;Rules!$B$2,B2292&gt;Rules!$B$3,ABS(I2292)&gt;Rules!$B$4,OR(B2293&lt;Rules!$B$2,B2293&gt;Rules!$B$3,ABS(I2293)&gt;Rules!$B$4)),1,0)</f>
        <v>0</v>
      </c>
      <c r="K2292" s="6" t="str">
        <f aca="false">IF(F2292=1,COUNTIF($F$2:F2292,1),"")</f>
        <v/>
      </c>
    </row>
    <row r="2293" customFormat="false" ht="15" hidden="false" customHeight="false" outlineLevel="0" collapsed="false">
      <c r="A2293" s="6" t="n">
        <v>18089.4305</v>
      </c>
      <c r="B2293" s="6" t="n">
        <v>1.72234432234432</v>
      </c>
      <c r="C2293" s="6" t="n">
        <v>82</v>
      </c>
      <c r="D2293" s="6" t="n">
        <v>-1</v>
      </c>
      <c r="E2293" s="6" t="n">
        <v>1.73406593406593</v>
      </c>
      <c r="F2293" s="6" t="n">
        <v>0</v>
      </c>
      <c r="G2293" s="6" t="n">
        <v>0</v>
      </c>
      <c r="H2293" s="6" t="str">
        <f aca="false">IF(AND(A2293&gt;=Stimuli!$B$2,A2293&lt;=Stimuli!$C$2),Stimuli!$A$2,IF(AND(A2293&gt;=Stimuli!$B$3,A2293&lt;=Stimuli!$C$3),Stimuli!$A$3,IF(AND(A2293&gt;=Stimuli!$B$4,A2293&lt;=Stimuli!$C$4),Stimuli!$A$4,"")))</f>
        <v>01 Quiet baseline (60s)</v>
      </c>
      <c r="I2293" s="6" t="n">
        <f aca="false">(B2293-B2292)/((A2293-A2292)/1000)</f>
        <v>-0.750183150183034</v>
      </c>
      <c r="J2293" s="6" t="n">
        <f aca="false">IF(OR(B2293&lt;Rules!$B$2,B2293&gt;Rules!$B$3,ABS(I2293)&gt;Rules!$B$4,OR(B2294&lt;Rules!$B$2,B2294&gt;Rules!$B$3,ABS(I2294)&gt;Rules!$B$4)),1,0)</f>
        <v>0</v>
      </c>
      <c r="K2293" s="6" t="str">
        <f aca="false">IF(F2293=1,COUNTIF($F$2:F2293,1),"")</f>
        <v/>
      </c>
    </row>
    <row r="2294" customFormat="false" ht="15" hidden="false" customHeight="false" outlineLevel="0" collapsed="false">
      <c r="A2294" s="6" t="n">
        <v>18097.243</v>
      </c>
      <c r="B2294" s="6" t="n">
        <v>1.72820512820513</v>
      </c>
      <c r="C2294" s="6" t="n">
        <v>82</v>
      </c>
      <c r="D2294" s="6" t="n">
        <v>-1</v>
      </c>
      <c r="E2294" s="6" t="n">
        <v>1.73406593406593</v>
      </c>
      <c r="F2294" s="6" t="n">
        <v>0</v>
      </c>
      <c r="G2294" s="6" t="n">
        <v>0</v>
      </c>
      <c r="H2294" s="6" t="str">
        <f aca="false">IF(AND(A2294&gt;=Stimuli!$B$2,A2294&lt;=Stimuli!$C$2),Stimuli!$A$2,IF(AND(A2294&gt;=Stimuli!$B$3,A2294&lt;=Stimuli!$C$3),Stimuli!$A$3,IF(AND(A2294&gt;=Stimuli!$B$4,A2294&lt;=Stimuli!$C$4),Stimuli!$A$4,"")))</f>
        <v>01 Quiet baseline (60s)</v>
      </c>
      <c r="I2294" s="6" t="n">
        <f aca="false">(B2294-B2293)/((A2294-A2293)/1000)</f>
        <v>0.750183150183034</v>
      </c>
      <c r="J2294" s="6" t="n">
        <f aca="false">IF(OR(B2294&lt;Rules!$B$2,B2294&gt;Rules!$B$3,ABS(I2294)&gt;Rules!$B$4,OR(B2295&lt;Rules!$B$2,B2295&gt;Rules!$B$3,ABS(I2295)&gt;Rules!$B$4)),1,0)</f>
        <v>0</v>
      </c>
      <c r="K2294" s="6" t="str">
        <f aca="false">IF(F2294=1,COUNTIF($F$2:F2294,1),"")</f>
        <v/>
      </c>
    </row>
    <row r="2295" customFormat="false" ht="15" hidden="false" customHeight="false" outlineLevel="0" collapsed="false">
      <c r="A2295" s="6" t="n">
        <v>18105.0555</v>
      </c>
      <c r="B2295" s="6" t="n">
        <v>1.72087912087912</v>
      </c>
      <c r="C2295" s="6" t="n">
        <v>82</v>
      </c>
      <c r="D2295" s="6" t="n">
        <v>-1</v>
      </c>
      <c r="E2295" s="6" t="n">
        <v>1.73406593406593</v>
      </c>
      <c r="F2295" s="6" t="n">
        <v>0</v>
      </c>
      <c r="G2295" s="6" t="n">
        <v>0</v>
      </c>
      <c r="H2295" s="6" t="str">
        <f aca="false">IF(AND(A2295&gt;=Stimuli!$B$2,A2295&lt;=Stimuli!$C$2),Stimuli!$A$2,IF(AND(A2295&gt;=Stimuli!$B$3,A2295&lt;=Stimuli!$C$3),Stimuli!$A$3,IF(AND(A2295&gt;=Stimuli!$B$4,A2295&lt;=Stimuli!$C$4),Stimuli!$A$4,"")))</f>
        <v>01 Quiet baseline (60s)</v>
      </c>
      <c r="I2295" s="6" t="n">
        <f aca="false">(B2295-B2294)/((A2295-A2294)/1000)</f>
        <v>-0.937728937728906</v>
      </c>
      <c r="J2295" s="6" t="n">
        <f aca="false">IF(OR(B2295&lt;Rules!$B$2,B2295&gt;Rules!$B$3,ABS(I2295)&gt;Rules!$B$4,OR(B2296&lt;Rules!$B$2,B2296&gt;Rules!$B$3,ABS(I2296)&gt;Rules!$B$4)),1,0)</f>
        <v>0</v>
      </c>
      <c r="K2295" s="6" t="str">
        <f aca="false">IF(F2295=1,COUNTIF($F$2:F2295,1),"")</f>
        <v/>
      </c>
    </row>
    <row r="2296" customFormat="false" ht="15" hidden="false" customHeight="false" outlineLevel="0" collapsed="false">
      <c r="A2296" s="6" t="n">
        <v>18112.868</v>
      </c>
      <c r="B2296" s="6" t="n">
        <v>1.72673992673993</v>
      </c>
      <c r="C2296" s="6" t="n">
        <v>82</v>
      </c>
      <c r="D2296" s="6" t="n">
        <v>-1</v>
      </c>
      <c r="E2296" s="6" t="n">
        <v>1.73406593406593</v>
      </c>
      <c r="F2296" s="6" t="n">
        <v>0</v>
      </c>
      <c r="G2296" s="6" t="n">
        <v>0</v>
      </c>
      <c r="H2296" s="6" t="str">
        <f aca="false">IF(AND(A2296&gt;=Stimuli!$B$2,A2296&lt;=Stimuli!$C$2),Stimuli!$A$2,IF(AND(A2296&gt;=Stimuli!$B$3,A2296&lt;=Stimuli!$C$3),Stimuli!$A$3,IF(AND(A2296&gt;=Stimuli!$B$4,A2296&lt;=Stimuli!$C$4),Stimuli!$A$4,"")))</f>
        <v>01 Quiet baseline (60s)</v>
      </c>
      <c r="I2296" s="6" t="n">
        <f aca="false">(B2296-B2295)/((A2296-A2295)/1000)</f>
        <v>0.750183150183034</v>
      </c>
      <c r="J2296" s="6" t="n">
        <f aca="false">IF(OR(B2296&lt;Rules!$B$2,B2296&gt;Rules!$B$3,ABS(I2296)&gt;Rules!$B$4,OR(B2297&lt;Rules!$B$2,B2297&gt;Rules!$B$3,ABS(I2297)&gt;Rules!$B$4)),1,0)</f>
        <v>0</v>
      </c>
      <c r="K2296" s="6" t="str">
        <f aca="false">IF(F2296=1,COUNTIF($F$2:F2296,1),"")</f>
        <v/>
      </c>
    </row>
    <row r="2297" customFormat="false" ht="15" hidden="false" customHeight="false" outlineLevel="0" collapsed="false">
      <c r="A2297" s="6" t="n">
        <v>18120.6805</v>
      </c>
      <c r="B2297" s="6" t="n">
        <v>1.72234432234432</v>
      </c>
      <c r="C2297" s="6" t="n">
        <v>82</v>
      </c>
      <c r="D2297" s="6" t="n">
        <v>-1</v>
      </c>
      <c r="E2297" s="6" t="n">
        <v>1.73406593406593</v>
      </c>
      <c r="F2297" s="6" t="n">
        <v>0</v>
      </c>
      <c r="G2297" s="6" t="n">
        <v>0</v>
      </c>
      <c r="H2297" s="6" t="str">
        <f aca="false">IF(AND(A2297&gt;=Stimuli!$B$2,A2297&lt;=Stimuli!$C$2),Stimuli!$A$2,IF(AND(A2297&gt;=Stimuli!$B$3,A2297&lt;=Stimuli!$C$3),Stimuli!$A$3,IF(AND(A2297&gt;=Stimuli!$B$4,A2297&lt;=Stimuli!$C$4),Stimuli!$A$4,"")))</f>
        <v>01 Quiet baseline (60s)</v>
      </c>
      <c r="I2297" s="6" t="n">
        <f aca="false">(B2297-B2296)/((A2297-A2296)/1000)</f>
        <v>-0.562637362637162</v>
      </c>
      <c r="J2297" s="6" t="n">
        <f aca="false">IF(OR(B2297&lt;Rules!$B$2,B2297&gt;Rules!$B$3,ABS(I2297)&gt;Rules!$B$4,OR(B2298&lt;Rules!$B$2,B2298&gt;Rules!$B$3,ABS(I2298)&gt;Rules!$B$4)),1,0)</f>
        <v>0</v>
      </c>
      <c r="K2297" s="6" t="str">
        <f aca="false">IF(F2297=1,COUNTIF($F$2:F2297,1),"")</f>
        <v/>
      </c>
    </row>
    <row r="2298" customFormat="false" ht="15" hidden="false" customHeight="false" outlineLevel="0" collapsed="false">
      <c r="A2298" s="6" t="n">
        <v>18128.493</v>
      </c>
      <c r="B2298" s="6" t="n">
        <v>1.72527472527473</v>
      </c>
      <c r="C2298" s="6" t="n">
        <v>82</v>
      </c>
      <c r="D2298" s="6" t="n">
        <v>-1</v>
      </c>
      <c r="E2298" s="6" t="n">
        <v>1.73406593406593</v>
      </c>
      <c r="F2298" s="6" t="n">
        <v>0</v>
      </c>
      <c r="G2298" s="6" t="n">
        <v>0</v>
      </c>
      <c r="H2298" s="6" t="str">
        <f aca="false">IF(AND(A2298&gt;=Stimuli!$B$2,A2298&lt;=Stimuli!$C$2),Stimuli!$A$2,IF(AND(A2298&gt;=Stimuli!$B$3,A2298&lt;=Stimuli!$C$3),Stimuli!$A$3,IF(AND(A2298&gt;=Stimuli!$B$4,A2298&lt;=Stimuli!$C$4),Stimuli!$A$4,"")))</f>
        <v>01 Quiet baseline (60s)</v>
      </c>
      <c r="I2298" s="6" t="n">
        <f aca="false">(B2298-B2297)/((A2298-A2297)/1000)</f>
        <v>0.375091575091432</v>
      </c>
      <c r="J2298" s="6" t="n">
        <f aca="false">IF(OR(B2298&lt;Rules!$B$2,B2298&gt;Rules!$B$3,ABS(I2298)&gt;Rules!$B$4,OR(B2299&lt;Rules!$B$2,B2299&gt;Rules!$B$3,ABS(I2299)&gt;Rules!$B$4)),1,0)</f>
        <v>0</v>
      </c>
      <c r="K2298" s="6" t="str">
        <f aca="false">IF(F2298=1,COUNTIF($F$2:F2298,1),"")</f>
        <v/>
      </c>
    </row>
    <row r="2299" customFormat="false" ht="15" hidden="false" customHeight="false" outlineLevel="0" collapsed="false">
      <c r="A2299" s="6" t="n">
        <v>18136.3055</v>
      </c>
      <c r="B2299" s="6" t="n">
        <v>1.72234432234432</v>
      </c>
      <c r="C2299" s="6" t="n">
        <v>82</v>
      </c>
      <c r="D2299" s="6" t="n">
        <v>-1</v>
      </c>
      <c r="E2299" s="6" t="n">
        <v>1.73406593406593</v>
      </c>
      <c r="F2299" s="6" t="n">
        <v>0</v>
      </c>
      <c r="G2299" s="6" t="n">
        <v>0</v>
      </c>
      <c r="H2299" s="6" t="str">
        <f aca="false">IF(AND(A2299&gt;=Stimuli!$B$2,A2299&lt;=Stimuli!$C$2),Stimuli!$A$2,IF(AND(A2299&gt;=Stimuli!$B$3,A2299&lt;=Stimuli!$C$3),Stimuli!$A$3,IF(AND(A2299&gt;=Stimuli!$B$4,A2299&lt;=Stimuli!$C$4),Stimuli!$A$4,"")))</f>
        <v>01 Quiet baseline (60s)</v>
      </c>
      <c r="I2299" s="6" t="n">
        <f aca="false">(B2299-B2298)/((A2299-A2298)/1000)</f>
        <v>-0.375091575091432</v>
      </c>
      <c r="J2299" s="6" t="n">
        <f aca="false">IF(OR(B2299&lt;Rules!$B$2,B2299&gt;Rules!$B$3,ABS(I2299)&gt;Rules!$B$4,OR(B2300&lt;Rules!$B$2,B2300&gt;Rules!$B$3,ABS(I2300)&gt;Rules!$B$4)),1,0)</f>
        <v>0</v>
      </c>
      <c r="K2299" s="6" t="str">
        <f aca="false">IF(F2299=1,COUNTIF($F$2:F2299,1),"")</f>
        <v/>
      </c>
    </row>
    <row r="2300" customFormat="false" ht="15" hidden="false" customHeight="false" outlineLevel="0" collapsed="false">
      <c r="A2300" s="6" t="n">
        <v>18144.118</v>
      </c>
      <c r="B2300" s="6" t="n">
        <v>1.72380952380952</v>
      </c>
      <c r="C2300" s="6" t="n">
        <v>82</v>
      </c>
      <c r="D2300" s="6" t="n">
        <v>-1</v>
      </c>
      <c r="E2300" s="6" t="n">
        <v>1.73406593406593</v>
      </c>
      <c r="F2300" s="6" t="n">
        <v>0</v>
      </c>
      <c r="G2300" s="6" t="n">
        <v>0</v>
      </c>
      <c r="H2300" s="6" t="str">
        <f aca="false">IF(AND(A2300&gt;=Stimuli!$B$2,A2300&lt;=Stimuli!$C$2),Stimuli!$A$2,IF(AND(A2300&gt;=Stimuli!$B$3,A2300&lt;=Stimuli!$C$3),Stimuli!$A$3,IF(AND(A2300&gt;=Stimuli!$B$4,A2300&lt;=Stimuli!$C$4),Stimuli!$A$4,"")))</f>
        <v>01 Quiet baseline (60s)</v>
      </c>
      <c r="I2300" s="6" t="n">
        <f aca="false">(B2300-B2299)/((A2300-A2299)/1000)</f>
        <v>0.187545787545702</v>
      </c>
      <c r="J2300" s="6" t="n">
        <f aca="false">IF(OR(B2300&lt;Rules!$B$2,B2300&gt;Rules!$B$3,ABS(I2300)&gt;Rules!$B$4,OR(B2301&lt;Rules!$B$2,B2301&gt;Rules!$B$3,ABS(I2301)&gt;Rules!$B$4)),1,0)</f>
        <v>0</v>
      </c>
      <c r="K2300" s="6" t="str">
        <f aca="false">IF(F2300=1,COUNTIF($F$2:F2300,1),"")</f>
        <v/>
      </c>
    </row>
    <row r="2301" customFormat="false" ht="15" hidden="false" customHeight="false" outlineLevel="0" collapsed="false">
      <c r="A2301" s="6" t="n">
        <v>18151.9305</v>
      </c>
      <c r="B2301" s="6" t="n">
        <v>1.72380952380952</v>
      </c>
      <c r="C2301" s="6" t="n">
        <v>82</v>
      </c>
      <c r="D2301" s="6" t="n">
        <v>-1</v>
      </c>
      <c r="E2301" s="6" t="n">
        <v>1.73406593406593</v>
      </c>
      <c r="F2301" s="6" t="n">
        <v>0</v>
      </c>
      <c r="G2301" s="6" t="n">
        <v>0</v>
      </c>
      <c r="H2301" s="6" t="str">
        <f aca="false">IF(AND(A2301&gt;=Stimuli!$B$2,A2301&lt;=Stimuli!$C$2),Stimuli!$A$2,IF(AND(A2301&gt;=Stimuli!$B$3,A2301&lt;=Stimuli!$C$3),Stimuli!$A$3,IF(AND(A2301&gt;=Stimuli!$B$4,A2301&lt;=Stimuli!$C$4),Stimuli!$A$4,"")))</f>
        <v>01 Quiet baseline (60s)</v>
      </c>
      <c r="I2301" s="6" t="n">
        <f aca="false">(B2301-B2300)/((A2301-A2300)/1000)</f>
        <v>0</v>
      </c>
      <c r="J2301" s="6" t="n">
        <f aca="false">IF(OR(B2301&lt;Rules!$B$2,B2301&gt;Rules!$B$3,ABS(I2301)&gt;Rules!$B$4,OR(B2302&lt;Rules!$B$2,B2302&gt;Rules!$B$3,ABS(I2302)&gt;Rules!$B$4)),1,0)</f>
        <v>0</v>
      </c>
      <c r="K2301" s="6" t="str">
        <f aca="false">IF(F2301=1,COUNTIF($F$2:F2301,1),"")</f>
        <v/>
      </c>
    </row>
    <row r="2302" customFormat="false" ht="15" hidden="false" customHeight="false" outlineLevel="0" collapsed="false">
      <c r="A2302" s="6" t="n">
        <v>18159.743</v>
      </c>
      <c r="B2302" s="6" t="n">
        <v>1.72234432234432</v>
      </c>
      <c r="C2302" s="6" t="n">
        <v>82</v>
      </c>
      <c r="D2302" s="6" t="n">
        <v>-1</v>
      </c>
      <c r="E2302" s="6" t="n">
        <v>1.73406593406593</v>
      </c>
      <c r="F2302" s="6" t="n">
        <v>0</v>
      </c>
      <c r="G2302" s="6" t="n">
        <v>0</v>
      </c>
      <c r="H2302" s="6" t="str">
        <f aca="false">IF(AND(A2302&gt;=Stimuli!$B$2,A2302&lt;=Stimuli!$C$2),Stimuli!$A$2,IF(AND(A2302&gt;=Stimuli!$B$3,A2302&lt;=Stimuli!$C$3),Stimuli!$A$3,IF(AND(A2302&gt;=Stimuli!$B$4,A2302&lt;=Stimuli!$C$4),Stimuli!$A$4,"")))</f>
        <v>01 Quiet baseline (60s)</v>
      </c>
      <c r="I2302" s="6" t="n">
        <f aca="false">(B2302-B2301)/((A2302-A2301)/1000)</f>
        <v>-0.187545787545702</v>
      </c>
      <c r="J2302" s="6" t="n">
        <f aca="false">IF(OR(B2302&lt;Rules!$B$2,B2302&gt;Rules!$B$3,ABS(I2302)&gt;Rules!$B$4,OR(B2303&lt;Rules!$B$2,B2303&gt;Rules!$B$3,ABS(I2303)&gt;Rules!$B$4)),1,0)</f>
        <v>0</v>
      </c>
      <c r="K2302" s="6" t="str">
        <f aca="false">IF(F2302=1,COUNTIF($F$2:F2302,1),"")</f>
        <v/>
      </c>
    </row>
    <row r="2303" customFormat="false" ht="15" hidden="false" customHeight="false" outlineLevel="0" collapsed="false">
      <c r="A2303" s="6" t="n">
        <v>18167.5555</v>
      </c>
      <c r="B2303" s="6" t="n">
        <v>1.72527472527473</v>
      </c>
      <c r="C2303" s="6" t="n">
        <v>82</v>
      </c>
      <c r="D2303" s="6" t="n">
        <v>-1</v>
      </c>
      <c r="E2303" s="6" t="n">
        <v>1.73406593406593</v>
      </c>
      <c r="F2303" s="6" t="n">
        <v>0</v>
      </c>
      <c r="G2303" s="6" t="n">
        <v>0</v>
      </c>
      <c r="H2303" s="6" t="str">
        <f aca="false">IF(AND(A2303&gt;=Stimuli!$B$2,A2303&lt;=Stimuli!$C$2),Stimuli!$A$2,IF(AND(A2303&gt;=Stimuli!$B$3,A2303&lt;=Stimuli!$C$3),Stimuli!$A$3,IF(AND(A2303&gt;=Stimuli!$B$4,A2303&lt;=Stimuli!$C$4),Stimuli!$A$4,"")))</f>
        <v>01 Quiet baseline (60s)</v>
      </c>
      <c r="I2303" s="6" t="n">
        <f aca="false">(B2303-B2302)/((A2303-A2302)/1000)</f>
        <v>0.375091575091432</v>
      </c>
      <c r="J2303" s="6" t="n">
        <f aca="false">IF(OR(B2303&lt;Rules!$B$2,B2303&gt;Rules!$B$3,ABS(I2303)&gt;Rules!$B$4,OR(B2304&lt;Rules!$B$2,B2304&gt;Rules!$B$3,ABS(I2304)&gt;Rules!$B$4)),1,0)</f>
        <v>0</v>
      </c>
      <c r="K2303" s="6" t="str">
        <f aca="false">IF(F2303=1,COUNTIF($F$2:F2303,1),"")</f>
        <v/>
      </c>
    </row>
    <row r="2304" customFormat="false" ht="15" hidden="false" customHeight="false" outlineLevel="0" collapsed="false">
      <c r="A2304" s="6" t="n">
        <v>18175.368</v>
      </c>
      <c r="B2304" s="6" t="n">
        <v>1.72087912087912</v>
      </c>
      <c r="C2304" s="6" t="n">
        <v>82</v>
      </c>
      <c r="D2304" s="6" t="n">
        <v>-1</v>
      </c>
      <c r="E2304" s="6" t="n">
        <v>1.73406593406593</v>
      </c>
      <c r="F2304" s="6" t="n">
        <v>0</v>
      </c>
      <c r="G2304" s="6" t="n">
        <v>0</v>
      </c>
      <c r="H2304" s="6" t="str">
        <f aca="false">IF(AND(A2304&gt;=Stimuli!$B$2,A2304&lt;=Stimuli!$C$2),Stimuli!$A$2,IF(AND(A2304&gt;=Stimuli!$B$3,A2304&lt;=Stimuli!$C$3),Stimuli!$A$3,IF(AND(A2304&gt;=Stimuli!$B$4,A2304&lt;=Stimuli!$C$4),Stimuli!$A$4,"")))</f>
        <v>01 Quiet baseline (60s)</v>
      </c>
      <c r="I2304" s="6" t="n">
        <f aca="false">(B2304-B2303)/((A2304-A2303)/1000)</f>
        <v>-0.562637362637304</v>
      </c>
      <c r="J2304" s="6" t="n">
        <f aca="false">IF(OR(B2304&lt;Rules!$B$2,B2304&gt;Rules!$B$3,ABS(I2304)&gt;Rules!$B$4,OR(B2305&lt;Rules!$B$2,B2305&gt;Rules!$B$3,ABS(I2305)&gt;Rules!$B$4)),1,0)</f>
        <v>0</v>
      </c>
      <c r="K2304" s="6" t="str">
        <f aca="false">IF(F2304=1,COUNTIF($F$2:F2304,1),"")</f>
        <v/>
      </c>
    </row>
    <row r="2305" customFormat="false" ht="15" hidden="false" customHeight="false" outlineLevel="0" collapsed="false">
      <c r="A2305" s="6" t="n">
        <v>18183.1805</v>
      </c>
      <c r="B2305" s="6" t="n">
        <v>1.72673992673993</v>
      </c>
      <c r="C2305" s="6" t="n">
        <v>82</v>
      </c>
      <c r="D2305" s="6" t="n">
        <v>-1</v>
      </c>
      <c r="E2305" s="6" t="n">
        <v>1.73406593406593</v>
      </c>
      <c r="F2305" s="6" t="n">
        <v>0</v>
      </c>
      <c r="G2305" s="6" t="n">
        <v>0</v>
      </c>
      <c r="H2305" s="6" t="str">
        <f aca="false">IF(AND(A2305&gt;=Stimuli!$B$2,A2305&lt;=Stimuli!$C$2),Stimuli!$A$2,IF(AND(A2305&gt;=Stimuli!$B$3,A2305&lt;=Stimuli!$C$3),Stimuli!$A$3,IF(AND(A2305&gt;=Stimuli!$B$4,A2305&lt;=Stimuli!$C$4),Stimuli!$A$4,"")))</f>
        <v>01 Quiet baseline (60s)</v>
      </c>
      <c r="I2305" s="6" t="n">
        <f aca="false">(B2305-B2304)/((A2305-A2304)/1000)</f>
        <v>0.750183150183034</v>
      </c>
      <c r="J2305" s="6" t="n">
        <f aca="false">IF(OR(B2305&lt;Rules!$B$2,B2305&gt;Rules!$B$3,ABS(I2305)&gt;Rules!$B$4,OR(B2306&lt;Rules!$B$2,B2306&gt;Rules!$B$3,ABS(I2306)&gt;Rules!$B$4)),1,0)</f>
        <v>0</v>
      </c>
      <c r="K2305" s="6" t="str">
        <f aca="false">IF(F2305=1,COUNTIF($F$2:F2305,1),"")</f>
        <v/>
      </c>
    </row>
    <row r="2306" customFormat="false" ht="15" hidden="false" customHeight="false" outlineLevel="0" collapsed="false">
      <c r="A2306" s="6" t="n">
        <v>18190.993</v>
      </c>
      <c r="B2306" s="6" t="n">
        <v>1.71941391941392</v>
      </c>
      <c r="C2306" s="6" t="n">
        <v>82</v>
      </c>
      <c r="D2306" s="6" t="n">
        <v>-1</v>
      </c>
      <c r="E2306" s="6" t="n">
        <v>1.73406593406593</v>
      </c>
      <c r="F2306" s="6" t="n">
        <v>0</v>
      </c>
      <c r="G2306" s="6" t="n">
        <v>0</v>
      </c>
      <c r="H2306" s="6" t="str">
        <f aca="false">IF(AND(A2306&gt;=Stimuli!$B$2,A2306&lt;=Stimuli!$C$2),Stimuli!$A$2,IF(AND(A2306&gt;=Stimuli!$B$3,A2306&lt;=Stimuli!$C$3),Stimuli!$A$3,IF(AND(A2306&gt;=Stimuli!$B$4,A2306&lt;=Stimuli!$C$4),Stimuli!$A$4,"")))</f>
        <v>01 Quiet baseline (60s)</v>
      </c>
      <c r="I2306" s="6" t="n">
        <f aca="false">(B2306-B2305)/((A2306-A2305)/1000)</f>
        <v>-0.937728937728764</v>
      </c>
      <c r="J2306" s="6" t="n">
        <f aca="false">IF(OR(B2306&lt;Rules!$B$2,B2306&gt;Rules!$B$3,ABS(I2306)&gt;Rules!$B$4,OR(B2307&lt;Rules!$B$2,B2307&gt;Rules!$B$3,ABS(I2307)&gt;Rules!$B$4)),1,0)</f>
        <v>0</v>
      </c>
      <c r="K2306" s="6" t="str">
        <f aca="false">IF(F2306=1,COUNTIF($F$2:F2306,1),"")</f>
        <v/>
      </c>
    </row>
    <row r="2307" customFormat="false" ht="15" hidden="false" customHeight="false" outlineLevel="0" collapsed="false">
      <c r="A2307" s="6" t="n">
        <v>18198.8055</v>
      </c>
      <c r="B2307" s="6" t="n">
        <v>1.72673992673993</v>
      </c>
      <c r="C2307" s="6" t="n">
        <v>82</v>
      </c>
      <c r="D2307" s="6" t="n">
        <v>-1</v>
      </c>
      <c r="E2307" s="6" t="n">
        <v>1.73406593406593</v>
      </c>
      <c r="F2307" s="6" t="n">
        <v>0</v>
      </c>
      <c r="G2307" s="6" t="n">
        <v>0</v>
      </c>
      <c r="H2307" s="6" t="str">
        <f aca="false">IF(AND(A2307&gt;=Stimuli!$B$2,A2307&lt;=Stimuli!$C$2),Stimuli!$A$2,IF(AND(A2307&gt;=Stimuli!$B$3,A2307&lt;=Stimuli!$C$3),Stimuli!$A$3,IF(AND(A2307&gt;=Stimuli!$B$4,A2307&lt;=Stimuli!$C$4),Stimuli!$A$4,"")))</f>
        <v>01 Quiet baseline (60s)</v>
      </c>
      <c r="I2307" s="6" t="n">
        <f aca="false">(B2307-B2306)/((A2307-A2306)/1000)</f>
        <v>0.937728937728764</v>
      </c>
      <c r="J2307" s="6" t="n">
        <f aca="false">IF(OR(B2307&lt;Rules!$B$2,B2307&gt;Rules!$B$3,ABS(I2307)&gt;Rules!$B$4,OR(B2308&lt;Rules!$B$2,B2308&gt;Rules!$B$3,ABS(I2308)&gt;Rules!$B$4)),1,0)</f>
        <v>0</v>
      </c>
      <c r="K2307" s="6" t="str">
        <f aca="false">IF(F2307=1,COUNTIF($F$2:F2307,1),"")</f>
        <v/>
      </c>
    </row>
    <row r="2308" customFormat="false" ht="15" hidden="false" customHeight="false" outlineLevel="0" collapsed="false">
      <c r="A2308" s="6" t="n">
        <v>18206.618</v>
      </c>
      <c r="B2308" s="6" t="n">
        <v>1.71941391941392</v>
      </c>
      <c r="C2308" s="6" t="n">
        <v>82</v>
      </c>
      <c r="D2308" s="6" t="n">
        <v>-1</v>
      </c>
      <c r="E2308" s="6" t="n">
        <v>1.73406593406593</v>
      </c>
      <c r="F2308" s="6" t="n">
        <v>0</v>
      </c>
      <c r="G2308" s="6" t="n">
        <v>0</v>
      </c>
      <c r="H2308" s="6" t="str">
        <f aca="false">IF(AND(A2308&gt;=Stimuli!$B$2,A2308&lt;=Stimuli!$C$2),Stimuli!$A$2,IF(AND(A2308&gt;=Stimuli!$B$3,A2308&lt;=Stimuli!$C$3),Stimuli!$A$3,IF(AND(A2308&gt;=Stimuli!$B$4,A2308&lt;=Stimuli!$C$4),Stimuli!$A$4,"")))</f>
        <v>01 Quiet baseline (60s)</v>
      </c>
      <c r="I2308" s="6" t="n">
        <f aca="false">(B2308-B2307)/((A2308-A2307)/1000)</f>
        <v>-0.937728937728764</v>
      </c>
      <c r="J2308" s="6" t="n">
        <f aca="false">IF(OR(B2308&lt;Rules!$B$2,B2308&gt;Rules!$B$3,ABS(I2308)&gt;Rules!$B$4,OR(B2309&lt;Rules!$B$2,B2309&gt;Rules!$B$3,ABS(I2309)&gt;Rules!$B$4)),1,0)</f>
        <v>0</v>
      </c>
      <c r="K2308" s="6" t="str">
        <f aca="false">IF(F2308=1,COUNTIF($F$2:F2308,1),"")</f>
        <v/>
      </c>
    </row>
    <row r="2309" customFormat="false" ht="15" hidden="false" customHeight="false" outlineLevel="0" collapsed="false">
      <c r="A2309" s="6" t="n">
        <v>18214.4305</v>
      </c>
      <c r="B2309" s="6" t="n">
        <v>1.72527472527473</v>
      </c>
      <c r="C2309" s="6" t="n">
        <v>82</v>
      </c>
      <c r="D2309" s="6" t="n">
        <v>-1</v>
      </c>
      <c r="E2309" s="6" t="n">
        <v>1.73406593406593</v>
      </c>
      <c r="F2309" s="6" t="n">
        <v>0</v>
      </c>
      <c r="G2309" s="6" t="n">
        <v>0</v>
      </c>
      <c r="H2309" s="6" t="str">
        <f aca="false">IF(AND(A2309&gt;=Stimuli!$B$2,A2309&lt;=Stimuli!$C$2),Stimuli!$A$2,IF(AND(A2309&gt;=Stimuli!$B$3,A2309&lt;=Stimuli!$C$3),Stimuli!$A$3,IF(AND(A2309&gt;=Stimuli!$B$4,A2309&lt;=Stimuli!$C$4),Stimuli!$A$4,"")))</f>
        <v>01 Quiet baseline (60s)</v>
      </c>
      <c r="I2309" s="6" t="n">
        <f aca="false">(B2309-B2308)/((A2309-A2308)/1000)</f>
        <v>0.750183150183034</v>
      </c>
      <c r="J2309" s="6" t="n">
        <f aca="false">IF(OR(B2309&lt;Rules!$B$2,B2309&gt;Rules!$B$3,ABS(I2309)&gt;Rules!$B$4,OR(B2310&lt;Rules!$B$2,B2310&gt;Rules!$B$3,ABS(I2310)&gt;Rules!$B$4)),1,0)</f>
        <v>0</v>
      </c>
      <c r="K2309" s="6" t="str">
        <f aca="false">IF(F2309=1,COUNTIF($F$2:F2309,1),"")</f>
        <v/>
      </c>
    </row>
    <row r="2310" customFormat="false" ht="15" hidden="false" customHeight="false" outlineLevel="0" collapsed="false">
      <c r="A2310" s="6" t="n">
        <v>18222.243</v>
      </c>
      <c r="B2310" s="6" t="n">
        <v>1.71941391941392</v>
      </c>
      <c r="C2310" s="6" t="n">
        <v>82</v>
      </c>
      <c r="D2310" s="6" t="n">
        <v>-1</v>
      </c>
      <c r="E2310" s="6" t="n">
        <v>1.73406593406593</v>
      </c>
      <c r="F2310" s="6" t="n">
        <v>0</v>
      </c>
      <c r="G2310" s="6" t="n">
        <v>0</v>
      </c>
      <c r="H2310" s="6" t="str">
        <f aca="false">IF(AND(A2310&gt;=Stimuli!$B$2,A2310&lt;=Stimuli!$C$2),Stimuli!$A$2,IF(AND(A2310&gt;=Stimuli!$B$3,A2310&lt;=Stimuli!$C$3),Stimuli!$A$3,IF(AND(A2310&gt;=Stimuli!$B$4,A2310&lt;=Stimuli!$C$4),Stimuli!$A$4,"")))</f>
        <v>01 Quiet baseline (60s)</v>
      </c>
      <c r="I2310" s="6" t="n">
        <f aca="false">(B2310-B2309)/((A2310-A2309)/1000)</f>
        <v>-0.750183150183034</v>
      </c>
      <c r="J2310" s="6" t="n">
        <f aca="false">IF(OR(B2310&lt;Rules!$B$2,B2310&gt;Rules!$B$3,ABS(I2310)&gt;Rules!$B$4,OR(B2311&lt;Rules!$B$2,B2311&gt;Rules!$B$3,ABS(I2311)&gt;Rules!$B$4)),1,0)</f>
        <v>0</v>
      </c>
      <c r="K2310" s="6" t="str">
        <f aca="false">IF(F2310=1,COUNTIF($F$2:F2310,1),"")</f>
        <v/>
      </c>
    </row>
    <row r="2311" customFormat="false" ht="15" hidden="false" customHeight="false" outlineLevel="0" collapsed="false">
      <c r="A2311" s="6" t="n">
        <v>18230.0555</v>
      </c>
      <c r="B2311" s="6" t="n">
        <v>1.72527472527473</v>
      </c>
      <c r="C2311" s="6" t="n">
        <v>82</v>
      </c>
      <c r="D2311" s="6" t="n">
        <v>-1</v>
      </c>
      <c r="E2311" s="6" t="n">
        <v>1.73406593406593</v>
      </c>
      <c r="F2311" s="6" t="n">
        <v>0</v>
      </c>
      <c r="G2311" s="6" t="n">
        <v>0</v>
      </c>
      <c r="H2311" s="6" t="str">
        <f aca="false">IF(AND(A2311&gt;=Stimuli!$B$2,A2311&lt;=Stimuli!$C$2),Stimuli!$A$2,IF(AND(A2311&gt;=Stimuli!$B$3,A2311&lt;=Stimuli!$C$3),Stimuli!$A$3,IF(AND(A2311&gt;=Stimuli!$B$4,A2311&lt;=Stimuli!$C$4),Stimuli!$A$4,"")))</f>
        <v>01 Quiet baseline (60s)</v>
      </c>
      <c r="I2311" s="6" t="n">
        <f aca="false">(B2311-B2310)/((A2311-A2310)/1000)</f>
        <v>0.750183150183034</v>
      </c>
      <c r="J2311" s="6" t="n">
        <f aca="false">IF(OR(B2311&lt;Rules!$B$2,B2311&gt;Rules!$B$3,ABS(I2311)&gt;Rules!$B$4,OR(B2312&lt;Rules!$B$2,B2312&gt;Rules!$B$3,ABS(I2312)&gt;Rules!$B$4)),1,0)</f>
        <v>0</v>
      </c>
      <c r="K2311" s="6" t="str">
        <f aca="false">IF(F2311=1,COUNTIF($F$2:F2311,1),"")</f>
        <v/>
      </c>
    </row>
    <row r="2312" customFormat="false" ht="15" hidden="false" customHeight="false" outlineLevel="0" collapsed="false">
      <c r="A2312" s="6" t="n">
        <v>18237.868</v>
      </c>
      <c r="B2312" s="6" t="n">
        <v>1.71941391941392</v>
      </c>
      <c r="C2312" s="6" t="n">
        <v>82</v>
      </c>
      <c r="D2312" s="6" t="n">
        <v>-1</v>
      </c>
      <c r="E2312" s="6" t="n">
        <v>1.73406593406593</v>
      </c>
      <c r="F2312" s="6" t="n">
        <v>0</v>
      </c>
      <c r="G2312" s="6" t="n">
        <v>0</v>
      </c>
      <c r="H2312" s="6" t="str">
        <f aca="false">IF(AND(A2312&gt;=Stimuli!$B$2,A2312&lt;=Stimuli!$C$2),Stimuli!$A$2,IF(AND(A2312&gt;=Stimuli!$B$3,A2312&lt;=Stimuli!$C$3),Stimuli!$A$3,IF(AND(A2312&gt;=Stimuli!$B$4,A2312&lt;=Stimuli!$C$4),Stimuli!$A$4,"")))</f>
        <v>01 Quiet baseline (60s)</v>
      </c>
      <c r="I2312" s="6" t="n">
        <f aca="false">(B2312-B2311)/((A2312-A2311)/1000)</f>
        <v>-0.750183150183034</v>
      </c>
      <c r="J2312" s="6" t="n">
        <f aca="false">IF(OR(B2312&lt;Rules!$B$2,B2312&gt;Rules!$B$3,ABS(I2312)&gt;Rules!$B$4,OR(B2313&lt;Rules!$B$2,B2313&gt;Rules!$B$3,ABS(I2313)&gt;Rules!$B$4)),1,0)</f>
        <v>0</v>
      </c>
      <c r="K2312" s="6" t="str">
        <f aca="false">IF(F2312=1,COUNTIF($F$2:F2312,1),"")</f>
        <v/>
      </c>
    </row>
    <row r="2313" customFormat="false" ht="15" hidden="false" customHeight="false" outlineLevel="0" collapsed="false">
      <c r="A2313" s="6" t="n">
        <v>18245.6805</v>
      </c>
      <c r="B2313" s="6" t="n">
        <v>1.72380952380952</v>
      </c>
      <c r="C2313" s="6" t="n">
        <v>82</v>
      </c>
      <c r="D2313" s="6" t="n">
        <v>-1</v>
      </c>
      <c r="E2313" s="6" t="n">
        <v>1.73406593406593</v>
      </c>
      <c r="F2313" s="6" t="n">
        <v>0</v>
      </c>
      <c r="G2313" s="6" t="n">
        <v>0</v>
      </c>
      <c r="H2313" s="6" t="str">
        <f aca="false">IF(AND(A2313&gt;=Stimuli!$B$2,A2313&lt;=Stimuli!$C$2),Stimuli!$A$2,IF(AND(A2313&gt;=Stimuli!$B$3,A2313&lt;=Stimuli!$C$3),Stimuli!$A$3,IF(AND(A2313&gt;=Stimuli!$B$4,A2313&lt;=Stimuli!$C$4),Stimuli!$A$4,"")))</f>
        <v>01 Quiet baseline (60s)</v>
      </c>
      <c r="I2313" s="6" t="n">
        <f aca="false">(B2313-B2312)/((A2313-A2312)/1000)</f>
        <v>0.562637362637304</v>
      </c>
      <c r="J2313" s="6" t="n">
        <f aca="false">IF(OR(B2313&lt;Rules!$B$2,B2313&gt;Rules!$B$3,ABS(I2313)&gt;Rules!$B$4,OR(B2314&lt;Rules!$B$2,B2314&gt;Rules!$B$3,ABS(I2314)&gt;Rules!$B$4)),1,0)</f>
        <v>0</v>
      </c>
      <c r="K2313" s="6" t="str">
        <f aca="false">IF(F2313=1,COUNTIF($F$2:F2313,1),"")</f>
        <v/>
      </c>
    </row>
    <row r="2314" customFormat="false" ht="15" hidden="false" customHeight="false" outlineLevel="0" collapsed="false">
      <c r="A2314" s="6" t="n">
        <v>18253.493</v>
      </c>
      <c r="B2314" s="6" t="n">
        <v>1.71941391941392</v>
      </c>
      <c r="C2314" s="6" t="n">
        <v>82</v>
      </c>
      <c r="D2314" s="6" t="n">
        <v>-1</v>
      </c>
      <c r="E2314" s="6" t="n">
        <v>1.73406593406593</v>
      </c>
      <c r="F2314" s="6" t="n">
        <v>0</v>
      </c>
      <c r="G2314" s="6" t="n">
        <v>0</v>
      </c>
      <c r="H2314" s="6" t="str">
        <f aca="false">IF(AND(A2314&gt;=Stimuli!$B$2,A2314&lt;=Stimuli!$C$2),Stimuli!$A$2,IF(AND(A2314&gt;=Stimuli!$B$3,A2314&lt;=Stimuli!$C$3),Stimuli!$A$3,IF(AND(A2314&gt;=Stimuli!$B$4,A2314&lt;=Stimuli!$C$4),Stimuli!$A$4,"")))</f>
        <v>01 Quiet baseline (60s)</v>
      </c>
      <c r="I2314" s="6" t="n">
        <f aca="false">(B2314-B2313)/((A2314-A2313)/1000)</f>
        <v>-0.562637362637304</v>
      </c>
      <c r="J2314" s="6" t="n">
        <f aca="false">IF(OR(B2314&lt;Rules!$B$2,B2314&gt;Rules!$B$3,ABS(I2314)&gt;Rules!$B$4,OR(B2315&lt;Rules!$B$2,B2315&gt;Rules!$B$3,ABS(I2315)&gt;Rules!$B$4)),1,0)</f>
        <v>0</v>
      </c>
      <c r="K2314" s="6" t="str">
        <f aca="false">IF(F2314=1,COUNTIF($F$2:F2314,1),"")</f>
        <v/>
      </c>
    </row>
    <row r="2315" customFormat="false" ht="15" hidden="false" customHeight="false" outlineLevel="0" collapsed="false">
      <c r="A2315" s="6" t="n">
        <v>18261.3055</v>
      </c>
      <c r="B2315" s="6" t="n">
        <v>1.72234432234432</v>
      </c>
      <c r="C2315" s="6" t="n">
        <v>82</v>
      </c>
      <c r="D2315" s="6" t="n">
        <v>-1</v>
      </c>
      <c r="E2315" s="6" t="n">
        <v>1.73406593406593</v>
      </c>
      <c r="F2315" s="6" t="n">
        <v>0</v>
      </c>
      <c r="G2315" s="6" t="n">
        <v>0</v>
      </c>
      <c r="H2315" s="6" t="str">
        <f aca="false">IF(AND(A2315&gt;=Stimuli!$B$2,A2315&lt;=Stimuli!$C$2),Stimuli!$A$2,IF(AND(A2315&gt;=Stimuli!$B$3,A2315&lt;=Stimuli!$C$3),Stimuli!$A$3,IF(AND(A2315&gt;=Stimuli!$B$4,A2315&lt;=Stimuli!$C$4),Stimuli!$A$4,"")))</f>
        <v>01 Quiet baseline (60s)</v>
      </c>
      <c r="I2315" s="6" t="n">
        <f aca="false">(B2315-B2314)/((A2315-A2314)/1000)</f>
        <v>0.375091575091602</v>
      </c>
      <c r="J2315" s="6" t="n">
        <f aca="false">IF(OR(B2315&lt;Rules!$B$2,B2315&gt;Rules!$B$3,ABS(I2315)&gt;Rules!$B$4,OR(B2316&lt;Rules!$B$2,B2316&gt;Rules!$B$3,ABS(I2316)&gt;Rules!$B$4)),1,0)</f>
        <v>0</v>
      </c>
      <c r="K2315" s="6" t="str">
        <f aca="false">IF(F2315=1,COUNTIF($F$2:F2315,1),"")</f>
        <v/>
      </c>
    </row>
    <row r="2316" customFormat="false" ht="15" hidden="false" customHeight="false" outlineLevel="0" collapsed="false">
      <c r="A2316" s="6" t="n">
        <v>18269.118</v>
      </c>
      <c r="B2316" s="6" t="n">
        <v>1.72087912087912</v>
      </c>
      <c r="C2316" s="6" t="n">
        <v>82</v>
      </c>
      <c r="D2316" s="6" t="n">
        <v>-1</v>
      </c>
      <c r="E2316" s="6" t="n">
        <v>1.73406593406593</v>
      </c>
      <c r="F2316" s="6" t="n">
        <v>0</v>
      </c>
      <c r="G2316" s="6" t="n">
        <v>0</v>
      </c>
      <c r="H2316" s="6" t="str">
        <f aca="false">IF(AND(A2316&gt;=Stimuli!$B$2,A2316&lt;=Stimuli!$C$2),Stimuli!$A$2,IF(AND(A2316&gt;=Stimuli!$B$3,A2316&lt;=Stimuli!$C$3),Stimuli!$A$3,IF(AND(A2316&gt;=Stimuli!$B$4,A2316&lt;=Stimuli!$C$4),Stimuli!$A$4,"")))</f>
        <v>01 Quiet baseline (60s)</v>
      </c>
      <c r="I2316" s="6" t="n">
        <f aca="false">(B2316-B2315)/((A2316-A2315)/1000)</f>
        <v>-0.187545787545872</v>
      </c>
      <c r="J2316" s="6" t="n">
        <f aca="false">IF(OR(B2316&lt;Rules!$B$2,B2316&gt;Rules!$B$3,ABS(I2316)&gt;Rules!$B$4,OR(B2317&lt;Rules!$B$2,B2317&gt;Rules!$B$3,ABS(I2317)&gt;Rules!$B$4)),1,0)</f>
        <v>0</v>
      </c>
      <c r="K2316" s="6" t="str">
        <f aca="false">IF(F2316=1,COUNTIF($F$2:F2316,1),"")</f>
        <v/>
      </c>
    </row>
    <row r="2317" customFormat="false" ht="15" hidden="false" customHeight="false" outlineLevel="0" collapsed="false">
      <c r="A2317" s="6" t="n">
        <v>18276.9305</v>
      </c>
      <c r="B2317" s="6" t="n">
        <v>1.72087912087912</v>
      </c>
      <c r="C2317" s="6" t="n">
        <v>82</v>
      </c>
      <c r="D2317" s="6" t="n">
        <v>-1</v>
      </c>
      <c r="E2317" s="6" t="n">
        <v>1.73406593406593</v>
      </c>
      <c r="F2317" s="6" t="n">
        <v>0</v>
      </c>
      <c r="G2317" s="6" t="n">
        <v>0</v>
      </c>
      <c r="H2317" s="6" t="str">
        <f aca="false">IF(AND(A2317&gt;=Stimuli!$B$2,A2317&lt;=Stimuli!$C$2),Stimuli!$A$2,IF(AND(A2317&gt;=Stimuli!$B$3,A2317&lt;=Stimuli!$C$3),Stimuli!$A$3,IF(AND(A2317&gt;=Stimuli!$B$4,A2317&lt;=Stimuli!$C$4),Stimuli!$A$4,"")))</f>
        <v>01 Quiet baseline (60s)</v>
      </c>
      <c r="I2317" s="6" t="n">
        <f aca="false">(B2317-B2316)/((A2317-A2316)/1000)</f>
        <v>0</v>
      </c>
      <c r="J2317" s="6" t="n">
        <f aca="false">IF(OR(B2317&lt;Rules!$B$2,B2317&gt;Rules!$B$3,ABS(I2317)&gt;Rules!$B$4,OR(B2318&lt;Rules!$B$2,B2318&gt;Rules!$B$3,ABS(I2318)&gt;Rules!$B$4)),1,0)</f>
        <v>0</v>
      </c>
      <c r="K2317" s="6" t="str">
        <f aca="false">IF(F2317=1,COUNTIF($F$2:F2317,1),"")</f>
        <v/>
      </c>
    </row>
    <row r="2318" customFormat="false" ht="15" hidden="false" customHeight="false" outlineLevel="0" collapsed="false">
      <c r="A2318" s="6" t="n">
        <v>18284.743</v>
      </c>
      <c r="B2318" s="6" t="n">
        <v>1.72234432234432</v>
      </c>
      <c r="C2318" s="6" t="n">
        <v>82</v>
      </c>
      <c r="D2318" s="6" t="n">
        <v>-1</v>
      </c>
      <c r="E2318" s="6" t="n">
        <v>1.73406593406593</v>
      </c>
      <c r="F2318" s="6" t="n">
        <v>0</v>
      </c>
      <c r="G2318" s="6" t="n">
        <v>0</v>
      </c>
      <c r="H2318" s="6" t="str">
        <f aca="false">IF(AND(A2318&gt;=Stimuli!$B$2,A2318&lt;=Stimuli!$C$2),Stimuli!$A$2,IF(AND(A2318&gt;=Stimuli!$B$3,A2318&lt;=Stimuli!$C$3),Stimuli!$A$3,IF(AND(A2318&gt;=Stimuli!$B$4,A2318&lt;=Stimuli!$C$4),Stimuli!$A$4,"")))</f>
        <v>01 Quiet baseline (60s)</v>
      </c>
      <c r="I2318" s="6" t="n">
        <f aca="false">(B2318-B2317)/((A2318-A2317)/1000)</f>
        <v>0.187545787545872</v>
      </c>
      <c r="J2318" s="6" t="n">
        <f aca="false">IF(OR(B2318&lt;Rules!$B$2,B2318&gt;Rules!$B$3,ABS(I2318)&gt;Rules!$B$4,OR(B2319&lt;Rules!$B$2,B2319&gt;Rules!$B$3,ABS(I2319)&gt;Rules!$B$4)),1,0)</f>
        <v>0</v>
      </c>
      <c r="K2318" s="6" t="str">
        <f aca="false">IF(F2318=1,COUNTIF($F$2:F2318,1),"")</f>
        <v/>
      </c>
    </row>
    <row r="2319" customFormat="false" ht="15" hidden="false" customHeight="false" outlineLevel="0" collapsed="false">
      <c r="A2319" s="6" t="n">
        <v>18292.5555</v>
      </c>
      <c r="B2319" s="6" t="n">
        <v>1.71941391941392</v>
      </c>
      <c r="C2319" s="6" t="n">
        <v>82</v>
      </c>
      <c r="D2319" s="6" t="n">
        <v>-1</v>
      </c>
      <c r="E2319" s="6" t="n">
        <v>1.73406593406593</v>
      </c>
      <c r="F2319" s="6" t="n">
        <v>0</v>
      </c>
      <c r="G2319" s="6" t="n">
        <v>0</v>
      </c>
      <c r="H2319" s="6" t="str">
        <f aca="false">IF(AND(A2319&gt;=Stimuli!$B$2,A2319&lt;=Stimuli!$C$2),Stimuli!$A$2,IF(AND(A2319&gt;=Stimuli!$B$3,A2319&lt;=Stimuli!$C$3),Stimuli!$A$3,IF(AND(A2319&gt;=Stimuli!$B$4,A2319&lt;=Stimuli!$C$4),Stimuli!$A$4,"")))</f>
        <v>01 Quiet baseline (60s)</v>
      </c>
      <c r="I2319" s="6" t="n">
        <f aca="false">(B2319-B2318)/((A2319-A2318)/1000)</f>
        <v>-0.375091575091602</v>
      </c>
      <c r="J2319" s="6" t="n">
        <f aca="false">IF(OR(B2319&lt;Rules!$B$2,B2319&gt;Rules!$B$3,ABS(I2319)&gt;Rules!$B$4,OR(B2320&lt;Rules!$B$2,B2320&gt;Rules!$B$3,ABS(I2320)&gt;Rules!$B$4)),1,0)</f>
        <v>0</v>
      </c>
      <c r="K2319" s="6" t="str">
        <f aca="false">IF(F2319=1,COUNTIF($F$2:F2319,1),"")</f>
        <v/>
      </c>
    </row>
    <row r="2320" customFormat="false" ht="15" hidden="false" customHeight="false" outlineLevel="0" collapsed="false">
      <c r="A2320" s="6" t="n">
        <v>18300.368</v>
      </c>
      <c r="B2320" s="6" t="n">
        <v>1.72380952380952</v>
      </c>
      <c r="C2320" s="6" t="n">
        <v>82</v>
      </c>
      <c r="D2320" s="6" t="n">
        <v>-1</v>
      </c>
      <c r="E2320" s="6" t="n">
        <v>1.73406593406593</v>
      </c>
      <c r="F2320" s="6" t="n">
        <v>0</v>
      </c>
      <c r="G2320" s="6" t="n">
        <v>0</v>
      </c>
      <c r="H2320" s="6" t="str">
        <f aca="false">IF(AND(A2320&gt;=Stimuli!$B$2,A2320&lt;=Stimuli!$C$2),Stimuli!$A$2,IF(AND(A2320&gt;=Stimuli!$B$3,A2320&lt;=Stimuli!$C$3),Stimuli!$A$3,IF(AND(A2320&gt;=Stimuli!$B$4,A2320&lt;=Stimuli!$C$4),Stimuli!$A$4,"")))</f>
        <v>01 Quiet baseline (60s)</v>
      </c>
      <c r="I2320" s="6" t="n">
        <f aca="false">(B2320-B2319)/((A2320-A2319)/1000)</f>
        <v>0.562637362637304</v>
      </c>
      <c r="J2320" s="6" t="n">
        <f aca="false">IF(OR(B2320&lt;Rules!$B$2,B2320&gt;Rules!$B$3,ABS(I2320)&gt;Rules!$B$4,OR(B2321&lt;Rules!$B$2,B2321&gt;Rules!$B$3,ABS(I2321)&gt;Rules!$B$4)),1,0)</f>
        <v>0</v>
      </c>
      <c r="K2320" s="6" t="str">
        <f aca="false">IF(F2320=1,COUNTIF($F$2:F2320,1),"")</f>
        <v/>
      </c>
    </row>
    <row r="2321" customFormat="false" ht="15" hidden="false" customHeight="false" outlineLevel="0" collapsed="false">
      <c r="A2321" s="6" t="n">
        <v>18308.1805</v>
      </c>
      <c r="B2321" s="6" t="n">
        <v>1.71794871794872</v>
      </c>
      <c r="C2321" s="6" t="n">
        <v>82</v>
      </c>
      <c r="D2321" s="6" t="n">
        <v>-1</v>
      </c>
      <c r="E2321" s="6" t="n">
        <v>1.73406593406593</v>
      </c>
      <c r="F2321" s="6" t="n">
        <v>0</v>
      </c>
      <c r="G2321" s="6" t="n">
        <v>0</v>
      </c>
      <c r="H2321" s="6" t="str">
        <f aca="false">IF(AND(A2321&gt;=Stimuli!$B$2,A2321&lt;=Stimuli!$C$2),Stimuli!$A$2,IF(AND(A2321&gt;=Stimuli!$B$3,A2321&lt;=Stimuli!$C$3),Stimuli!$A$3,IF(AND(A2321&gt;=Stimuli!$B$4,A2321&lt;=Stimuli!$C$4),Stimuli!$A$4,"")))</f>
        <v>01 Quiet baseline (60s)</v>
      </c>
      <c r="I2321" s="6" t="n">
        <f aca="false">(B2321-B2320)/((A2321-A2320)/1000)</f>
        <v>-0.750183150183148</v>
      </c>
      <c r="J2321" s="6" t="n">
        <f aca="false">IF(OR(B2321&lt;Rules!$B$2,B2321&gt;Rules!$B$3,ABS(I2321)&gt;Rules!$B$4,OR(B2322&lt;Rules!$B$2,B2322&gt;Rules!$B$3,ABS(I2322)&gt;Rules!$B$4)),1,0)</f>
        <v>0</v>
      </c>
      <c r="K2321" s="6" t="str">
        <f aca="false">IF(F2321=1,COUNTIF($F$2:F2321,1),"")</f>
        <v/>
      </c>
    </row>
    <row r="2322" customFormat="false" ht="15" hidden="false" customHeight="false" outlineLevel="0" collapsed="false">
      <c r="A2322" s="6" t="n">
        <v>18315.993</v>
      </c>
      <c r="B2322" s="6" t="n">
        <v>1.72380952380952</v>
      </c>
      <c r="C2322" s="6" t="n">
        <v>82</v>
      </c>
      <c r="D2322" s="6" t="n">
        <v>-1</v>
      </c>
      <c r="E2322" s="6" t="n">
        <v>1.73406593406593</v>
      </c>
      <c r="F2322" s="6" t="n">
        <v>0</v>
      </c>
      <c r="G2322" s="6" t="n">
        <v>0</v>
      </c>
      <c r="H2322" s="6" t="str">
        <f aca="false">IF(AND(A2322&gt;=Stimuli!$B$2,A2322&lt;=Stimuli!$C$2),Stimuli!$A$2,IF(AND(A2322&gt;=Stimuli!$B$3,A2322&lt;=Stimuli!$C$3),Stimuli!$A$3,IF(AND(A2322&gt;=Stimuli!$B$4,A2322&lt;=Stimuli!$C$4),Stimuli!$A$4,"")))</f>
        <v>01 Quiet baseline (60s)</v>
      </c>
      <c r="I2322" s="6" t="n">
        <f aca="false">(B2322-B2321)/((A2322-A2321)/1000)</f>
        <v>0.750183150183148</v>
      </c>
      <c r="J2322" s="6" t="n">
        <f aca="false">IF(OR(B2322&lt;Rules!$B$2,B2322&gt;Rules!$B$3,ABS(I2322)&gt;Rules!$B$4,OR(B2323&lt;Rules!$B$2,B2323&gt;Rules!$B$3,ABS(I2323)&gt;Rules!$B$4)),1,0)</f>
        <v>0</v>
      </c>
      <c r="K2322" s="6" t="str">
        <f aca="false">IF(F2322=1,COUNTIF($F$2:F2322,1),"")</f>
        <v/>
      </c>
    </row>
    <row r="2323" customFormat="false" ht="15" hidden="false" customHeight="false" outlineLevel="0" collapsed="false">
      <c r="A2323" s="6" t="n">
        <v>18323.8055</v>
      </c>
      <c r="B2323" s="6" t="n">
        <v>1.71794871794872</v>
      </c>
      <c r="C2323" s="6" t="n">
        <v>82</v>
      </c>
      <c r="D2323" s="6" t="n">
        <v>-1</v>
      </c>
      <c r="E2323" s="6" t="n">
        <v>1.73406593406593</v>
      </c>
      <c r="F2323" s="6" t="n">
        <v>0</v>
      </c>
      <c r="G2323" s="6" t="n">
        <v>0</v>
      </c>
      <c r="H2323" s="6" t="str">
        <f aca="false">IF(AND(A2323&gt;=Stimuli!$B$2,A2323&lt;=Stimuli!$C$2),Stimuli!$A$2,IF(AND(A2323&gt;=Stimuli!$B$3,A2323&lt;=Stimuli!$C$3),Stimuli!$A$3,IF(AND(A2323&gt;=Stimuli!$B$4,A2323&lt;=Stimuli!$C$4),Stimuli!$A$4,"")))</f>
        <v>01 Quiet baseline (60s)</v>
      </c>
      <c r="I2323" s="6" t="n">
        <f aca="false">(B2323-B2322)/((A2323-A2322)/1000)</f>
        <v>-0.750183150183148</v>
      </c>
      <c r="J2323" s="6" t="n">
        <f aca="false">IF(OR(B2323&lt;Rules!$B$2,B2323&gt;Rules!$B$3,ABS(I2323)&gt;Rules!$B$4,OR(B2324&lt;Rules!$B$2,B2324&gt;Rules!$B$3,ABS(I2324)&gt;Rules!$B$4)),1,0)</f>
        <v>0</v>
      </c>
      <c r="K2323" s="6" t="str">
        <f aca="false">IF(F2323=1,COUNTIF($F$2:F2323,1),"")</f>
        <v/>
      </c>
    </row>
    <row r="2324" customFormat="false" ht="15" hidden="false" customHeight="false" outlineLevel="0" collapsed="false">
      <c r="A2324" s="6" t="n">
        <v>18331.618</v>
      </c>
      <c r="B2324" s="6" t="n">
        <v>1.72380952380952</v>
      </c>
      <c r="C2324" s="6" t="n">
        <v>82</v>
      </c>
      <c r="D2324" s="6" t="n">
        <v>-1</v>
      </c>
      <c r="E2324" s="6" t="n">
        <v>1.73406593406593</v>
      </c>
      <c r="F2324" s="6" t="n">
        <v>0</v>
      </c>
      <c r="G2324" s="6" t="n">
        <v>0</v>
      </c>
      <c r="H2324" s="6" t="str">
        <f aca="false">IF(AND(A2324&gt;=Stimuli!$B$2,A2324&lt;=Stimuli!$C$2),Stimuli!$A$2,IF(AND(A2324&gt;=Stimuli!$B$3,A2324&lt;=Stimuli!$C$3),Stimuli!$A$3,IF(AND(A2324&gt;=Stimuli!$B$4,A2324&lt;=Stimuli!$C$4),Stimuli!$A$4,"")))</f>
        <v>01 Quiet baseline (60s)</v>
      </c>
      <c r="I2324" s="6" t="n">
        <f aca="false">(B2324-B2323)/((A2324-A2323)/1000)</f>
        <v>0.750183150183148</v>
      </c>
      <c r="J2324" s="6" t="n">
        <f aca="false">IF(OR(B2324&lt;Rules!$B$2,B2324&gt;Rules!$B$3,ABS(I2324)&gt;Rules!$B$4,OR(B2325&lt;Rules!$B$2,B2325&gt;Rules!$B$3,ABS(I2325)&gt;Rules!$B$4)),1,0)</f>
        <v>0</v>
      </c>
      <c r="K2324" s="6" t="str">
        <f aca="false">IF(F2324=1,COUNTIF($F$2:F2324,1),"")</f>
        <v/>
      </c>
    </row>
    <row r="2325" customFormat="false" ht="15" hidden="false" customHeight="false" outlineLevel="0" collapsed="false">
      <c r="A2325" s="6" t="n">
        <v>18339.4305</v>
      </c>
      <c r="B2325" s="6" t="n">
        <v>1.71648351648352</v>
      </c>
      <c r="C2325" s="6" t="n">
        <v>82</v>
      </c>
      <c r="D2325" s="6" t="n">
        <v>-1</v>
      </c>
      <c r="E2325" s="6" t="n">
        <v>1.73406593406593</v>
      </c>
      <c r="F2325" s="6" t="n">
        <v>0</v>
      </c>
      <c r="G2325" s="6" t="n">
        <v>0</v>
      </c>
      <c r="H2325" s="6" t="str">
        <f aca="false">IF(AND(A2325&gt;=Stimuli!$B$2,A2325&lt;=Stimuli!$C$2),Stimuli!$A$2,IF(AND(A2325&gt;=Stimuli!$B$3,A2325&lt;=Stimuli!$C$3),Stimuli!$A$3,IF(AND(A2325&gt;=Stimuli!$B$4,A2325&lt;=Stimuli!$C$4),Stimuli!$A$4,"")))</f>
        <v>01 Quiet baseline (60s)</v>
      </c>
      <c r="I2325" s="6" t="n">
        <f aca="false">(B2325-B2324)/((A2325-A2324)/1000)</f>
        <v>-0.93772893772902</v>
      </c>
      <c r="J2325" s="6" t="n">
        <f aca="false">IF(OR(B2325&lt;Rules!$B$2,B2325&gt;Rules!$B$3,ABS(I2325)&gt;Rules!$B$4,OR(B2326&lt;Rules!$B$2,B2326&gt;Rules!$B$3,ABS(I2326)&gt;Rules!$B$4)),1,0)</f>
        <v>0</v>
      </c>
      <c r="K2325" s="6" t="str">
        <f aca="false">IF(F2325=1,COUNTIF($F$2:F2325,1),"")</f>
        <v/>
      </c>
    </row>
    <row r="2326" customFormat="false" ht="15" hidden="false" customHeight="false" outlineLevel="0" collapsed="false">
      <c r="A2326" s="6" t="n">
        <v>18347.243</v>
      </c>
      <c r="B2326" s="6" t="n">
        <v>1.72234432234432</v>
      </c>
      <c r="C2326" s="6" t="n">
        <v>82</v>
      </c>
      <c r="D2326" s="6" t="n">
        <v>-1</v>
      </c>
      <c r="E2326" s="6" t="n">
        <v>1.73406593406593</v>
      </c>
      <c r="F2326" s="6" t="n">
        <v>0</v>
      </c>
      <c r="G2326" s="6" t="n">
        <v>0</v>
      </c>
      <c r="H2326" s="6" t="str">
        <f aca="false">IF(AND(A2326&gt;=Stimuli!$B$2,A2326&lt;=Stimuli!$C$2),Stimuli!$A$2,IF(AND(A2326&gt;=Stimuli!$B$3,A2326&lt;=Stimuli!$C$3),Stimuli!$A$3,IF(AND(A2326&gt;=Stimuli!$B$4,A2326&lt;=Stimuli!$C$4),Stimuli!$A$4,"")))</f>
        <v>01 Quiet baseline (60s)</v>
      </c>
      <c r="I2326" s="6" t="n">
        <f aca="false">(B2326-B2325)/((A2326-A2325)/1000)</f>
        <v>0.750183150183318</v>
      </c>
      <c r="J2326" s="6" t="n">
        <f aca="false">IF(OR(B2326&lt;Rules!$B$2,B2326&gt;Rules!$B$3,ABS(I2326)&gt;Rules!$B$4,OR(B2327&lt;Rules!$B$2,B2327&gt;Rules!$B$3,ABS(I2327)&gt;Rules!$B$4)),1,0)</f>
        <v>0</v>
      </c>
      <c r="K2326" s="6" t="str">
        <f aca="false">IF(F2326=1,COUNTIF($F$2:F2326,1),"")</f>
        <v/>
      </c>
    </row>
    <row r="2327" customFormat="false" ht="15" hidden="false" customHeight="false" outlineLevel="0" collapsed="false">
      <c r="A2327" s="6" t="n">
        <v>18355.0555</v>
      </c>
      <c r="B2327" s="6" t="n">
        <v>1.71648351648352</v>
      </c>
      <c r="C2327" s="6" t="n">
        <v>82</v>
      </c>
      <c r="D2327" s="6" t="n">
        <v>-1</v>
      </c>
      <c r="E2327" s="6" t="n">
        <v>1.73406593406593</v>
      </c>
      <c r="F2327" s="6" t="n">
        <v>0</v>
      </c>
      <c r="G2327" s="6" t="n">
        <v>0</v>
      </c>
      <c r="H2327" s="6" t="str">
        <f aca="false">IF(AND(A2327&gt;=Stimuli!$B$2,A2327&lt;=Stimuli!$C$2),Stimuli!$A$2,IF(AND(A2327&gt;=Stimuli!$B$3,A2327&lt;=Stimuli!$C$3),Stimuli!$A$3,IF(AND(A2327&gt;=Stimuli!$B$4,A2327&lt;=Stimuli!$C$4),Stimuli!$A$4,"")))</f>
        <v>01 Quiet baseline (60s)</v>
      </c>
      <c r="I2327" s="6" t="n">
        <f aca="false">(B2327-B2326)/((A2327-A2326)/1000)</f>
        <v>-0.750183150183318</v>
      </c>
      <c r="J2327" s="6" t="n">
        <f aca="false">IF(OR(B2327&lt;Rules!$B$2,B2327&gt;Rules!$B$3,ABS(I2327)&gt;Rules!$B$4,OR(B2328&lt;Rules!$B$2,B2328&gt;Rules!$B$3,ABS(I2328)&gt;Rules!$B$4)),1,0)</f>
        <v>0</v>
      </c>
      <c r="K2327" s="6" t="str">
        <f aca="false">IF(F2327=1,COUNTIF($F$2:F2327,1),"")</f>
        <v/>
      </c>
    </row>
    <row r="2328" customFormat="false" ht="15" hidden="false" customHeight="false" outlineLevel="0" collapsed="false">
      <c r="A2328" s="6" t="n">
        <v>18362.868</v>
      </c>
      <c r="B2328" s="6" t="n">
        <v>1.72087912087912</v>
      </c>
      <c r="C2328" s="6" t="n">
        <v>82</v>
      </c>
      <c r="D2328" s="6" t="n">
        <v>-1</v>
      </c>
      <c r="E2328" s="6" t="n">
        <v>1.73406593406593</v>
      </c>
      <c r="F2328" s="6" t="n">
        <v>0</v>
      </c>
      <c r="G2328" s="6" t="n">
        <v>0</v>
      </c>
      <c r="H2328" s="6" t="str">
        <f aca="false">IF(AND(A2328&gt;=Stimuli!$B$2,A2328&lt;=Stimuli!$C$2),Stimuli!$A$2,IF(AND(A2328&gt;=Stimuli!$B$3,A2328&lt;=Stimuli!$C$3),Stimuli!$A$3,IF(AND(A2328&gt;=Stimuli!$B$4,A2328&lt;=Stimuli!$C$4),Stimuli!$A$4,"")))</f>
        <v>01 Quiet baseline (60s)</v>
      </c>
      <c r="I2328" s="6" t="n">
        <f aca="false">(B2328-B2327)/((A2328-A2327)/1000)</f>
        <v>0.562637362637446</v>
      </c>
      <c r="J2328" s="6" t="n">
        <f aca="false">IF(OR(B2328&lt;Rules!$B$2,B2328&gt;Rules!$B$3,ABS(I2328)&gt;Rules!$B$4,OR(B2329&lt;Rules!$B$2,B2329&gt;Rules!$B$3,ABS(I2329)&gt;Rules!$B$4)),1,0)</f>
        <v>0</v>
      </c>
      <c r="K2328" s="6" t="str">
        <f aca="false">IF(F2328=1,COUNTIF($F$2:F2328,1),"")</f>
        <v/>
      </c>
    </row>
    <row r="2329" customFormat="false" ht="15" hidden="false" customHeight="false" outlineLevel="0" collapsed="false">
      <c r="A2329" s="6" t="n">
        <v>18370.6805</v>
      </c>
      <c r="B2329" s="6" t="n">
        <v>1.71648351648352</v>
      </c>
      <c r="C2329" s="6" t="n">
        <v>82</v>
      </c>
      <c r="D2329" s="6" t="n">
        <v>-1</v>
      </c>
      <c r="E2329" s="6" t="n">
        <v>1.73406593406593</v>
      </c>
      <c r="F2329" s="6" t="n">
        <v>0</v>
      </c>
      <c r="G2329" s="6" t="n">
        <v>0</v>
      </c>
      <c r="H2329" s="6" t="str">
        <f aca="false">IF(AND(A2329&gt;=Stimuli!$B$2,A2329&lt;=Stimuli!$C$2),Stimuli!$A$2,IF(AND(A2329&gt;=Stimuli!$B$3,A2329&lt;=Stimuli!$C$3),Stimuli!$A$3,IF(AND(A2329&gt;=Stimuli!$B$4,A2329&lt;=Stimuli!$C$4),Stimuli!$A$4,"")))</f>
        <v>01 Quiet baseline (60s)</v>
      </c>
      <c r="I2329" s="6" t="n">
        <f aca="false">(B2329-B2328)/((A2329-A2328)/1000)</f>
        <v>-0.562637362637446</v>
      </c>
      <c r="J2329" s="6" t="n">
        <f aca="false">IF(OR(B2329&lt;Rules!$B$2,B2329&gt;Rules!$B$3,ABS(I2329)&gt;Rules!$B$4,OR(B2330&lt;Rules!$B$2,B2330&gt;Rules!$B$3,ABS(I2330)&gt;Rules!$B$4)),1,0)</f>
        <v>0</v>
      </c>
      <c r="K2329" s="6" t="str">
        <f aca="false">IF(F2329=1,COUNTIF($F$2:F2329,1),"")</f>
        <v/>
      </c>
    </row>
    <row r="2330" customFormat="false" ht="15" hidden="false" customHeight="false" outlineLevel="0" collapsed="false">
      <c r="A2330" s="6" t="n">
        <v>18378.493</v>
      </c>
      <c r="B2330" s="6" t="n">
        <v>1.72087912087912</v>
      </c>
      <c r="C2330" s="6" t="n">
        <v>82</v>
      </c>
      <c r="D2330" s="6" t="n">
        <v>-1</v>
      </c>
      <c r="E2330" s="6" t="n">
        <v>1.73406593406593</v>
      </c>
      <c r="F2330" s="6" t="n">
        <v>0</v>
      </c>
      <c r="G2330" s="6" t="n">
        <v>0</v>
      </c>
      <c r="H2330" s="6" t="str">
        <f aca="false">IF(AND(A2330&gt;=Stimuli!$B$2,A2330&lt;=Stimuli!$C$2),Stimuli!$A$2,IF(AND(A2330&gt;=Stimuli!$B$3,A2330&lt;=Stimuli!$C$3),Stimuli!$A$3,IF(AND(A2330&gt;=Stimuli!$B$4,A2330&lt;=Stimuli!$C$4),Stimuli!$A$4,"")))</f>
        <v>01 Quiet baseline (60s)</v>
      </c>
      <c r="I2330" s="6" t="n">
        <f aca="false">(B2330-B2329)/((A2330-A2329)/1000)</f>
        <v>0.562637362637446</v>
      </c>
      <c r="J2330" s="6" t="n">
        <f aca="false">IF(OR(B2330&lt;Rules!$B$2,B2330&gt;Rules!$B$3,ABS(I2330)&gt;Rules!$B$4,OR(B2331&lt;Rules!$B$2,B2331&gt;Rules!$B$3,ABS(I2331)&gt;Rules!$B$4)),1,0)</f>
        <v>0</v>
      </c>
      <c r="K2330" s="6" t="str">
        <f aca="false">IF(F2330=1,COUNTIF($F$2:F2330,1),"")</f>
        <v/>
      </c>
    </row>
    <row r="2331" customFormat="false" ht="15" hidden="false" customHeight="false" outlineLevel="0" collapsed="false">
      <c r="A2331" s="6" t="n">
        <v>18386.3055</v>
      </c>
      <c r="B2331" s="6" t="n">
        <v>1.71794871794872</v>
      </c>
      <c r="C2331" s="6" t="n">
        <v>82</v>
      </c>
      <c r="D2331" s="6" t="n">
        <v>-1</v>
      </c>
      <c r="E2331" s="6" t="n">
        <v>1.73406593406593</v>
      </c>
      <c r="F2331" s="6" t="n">
        <v>0</v>
      </c>
      <c r="G2331" s="6" t="n">
        <v>0</v>
      </c>
      <c r="H2331" s="6" t="str">
        <f aca="false">IF(AND(A2331&gt;=Stimuli!$B$2,A2331&lt;=Stimuli!$C$2),Stimuli!$A$2,IF(AND(A2331&gt;=Stimuli!$B$3,A2331&lt;=Stimuli!$C$3),Stimuli!$A$3,IF(AND(A2331&gt;=Stimuli!$B$4,A2331&lt;=Stimuli!$C$4),Stimuli!$A$4,"")))</f>
        <v>01 Quiet baseline (60s)</v>
      </c>
      <c r="I2331" s="6" t="n">
        <f aca="false">(B2331-B2330)/((A2331-A2330)/1000)</f>
        <v>-0.375091575091574</v>
      </c>
      <c r="J2331" s="6" t="n">
        <f aca="false">IF(OR(B2331&lt;Rules!$B$2,B2331&gt;Rules!$B$3,ABS(I2331)&gt;Rules!$B$4,OR(B2332&lt;Rules!$B$2,B2332&gt;Rules!$B$3,ABS(I2332)&gt;Rules!$B$4)),1,0)</f>
        <v>0</v>
      </c>
      <c r="K2331" s="6" t="str">
        <f aca="false">IF(F2331=1,COUNTIF($F$2:F2331,1),"")</f>
        <v/>
      </c>
    </row>
    <row r="2332" customFormat="false" ht="15" hidden="false" customHeight="false" outlineLevel="0" collapsed="false">
      <c r="A2332" s="6" t="n">
        <v>18394.118</v>
      </c>
      <c r="B2332" s="6" t="n">
        <v>1.71941391941392</v>
      </c>
      <c r="C2332" s="6" t="n">
        <v>82</v>
      </c>
      <c r="D2332" s="6" t="n">
        <v>-1</v>
      </c>
      <c r="E2332" s="6" t="n">
        <v>1.73406593406593</v>
      </c>
      <c r="F2332" s="6" t="n">
        <v>0</v>
      </c>
      <c r="G2332" s="6" t="n">
        <v>0</v>
      </c>
      <c r="H2332" s="6" t="str">
        <f aca="false">IF(AND(A2332&gt;=Stimuli!$B$2,A2332&lt;=Stimuli!$C$2),Stimuli!$A$2,IF(AND(A2332&gt;=Stimuli!$B$3,A2332&lt;=Stimuli!$C$3),Stimuli!$A$3,IF(AND(A2332&gt;=Stimuli!$B$4,A2332&lt;=Stimuli!$C$4),Stimuli!$A$4,"")))</f>
        <v>01 Quiet baseline (60s)</v>
      </c>
      <c r="I2332" s="6" t="n">
        <f aca="false">(B2332-B2331)/((A2332-A2331)/1000)</f>
        <v>0.187545787545844</v>
      </c>
      <c r="J2332" s="6" t="n">
        <f aca="false">IF(OR(B2332&lt;Rules!$B$2,B2332&gt;Rules!$B$3,ABS(I2332)&gt;Rules!$B$4,OR(B2333&lt;Rules!$B$2,B2333&gt;Rules!$B$3,ABS(I2333)&gt;Rules!$B$4)),1,0)</f>
        <v>0</v>
      </c>
      <c r="K2332" s="6" t="str">
        <f aca="false">IF(F2332=1,COUNTIF($F$2:F2332,1),"")</f>
        <v/>
      </c>
    </row>
    <row r="2333" customFormat="false" ht="15" hidden="false" customHeight="false" outlineLevel="0" collapsed="false">
      <c r="A2333" s="6" t="n">
        <v>18401.9305</v>
      </c>
      <c r="B2333" s="6" t="n">
        <v>1.71941391941392</v>
      </c>
      <c r="C2333" s="6" t="n">
        <v>82</v>
      </c>
      <c r="D2333" s="6" t="n">
        <v>-1</v>
      </c>
      <c r="E2333" s="6" t="n">
        <v>1.73406593406593</v>
      </c>
      <c r="F2333" s="6" t="n">
        <v>0</v>
      </c>
      <c r="G2333" s="6" t="n">
        <v>0</v>
      </c>
      <c r="H2333" s="6" t="str">
        <f aca="false">IF(AND(A2333&gt;=Stimuli!$B$2,A2333&lt;=Stimuli!$C$2),Stimuli!$A$2,IF(AND(A2333&gt;=Stimuli!$B$3,A2333&lt;=Stimuli!$C$3),Stimuli!$A$3,IF(AND(A2333&gt;=Stimuli!$B$4,A2333&lt;=Stimuli!$C$4),Stimuli!$A$4,"")))</f>
        <v>01 Quiet baseline (60s)</v>
      </c>
      <c r="I2333" s="6" t="n">
        <f aca="false">(B2333-B2332)/((A2333-A2332)/1000)</f>
        <v>0</v>
      </c>
      <c r="J2333" s="6" t="n">
        <f aca="false">IF(OR(B2333&lt;Rules!$B$2,B2333&gt;Rules!$B$3,ABS(I2333)&gt;Rules!$B$4,OR(B2334&lt;Rules!$B$2,B2334&gt;Rules!$B$3,ABS(I2334)&gt;Rules!$B$4)),1,0)</f>
        <v>0</v>
      </c>
      <c r="K2333" s="6" t="str">
        <f aca="false">IF(F2333=1,COUNTIF($F$2:F2333,1),"")</f>
        <v/>
      </c>
    </row>
    <row r="2334" customFormat="false" ht="15" hidden="false" customHeight="false" outlineLevel="0" collapsed="false">
      <c r="A2334" s="6" t="n">
        <v>18409.743</v>
      </c>
      <c r="B2334" s="6" t="n">
        <v>1.71794871794872</v>
      </c>
      <c r="C2334" s="6" t="n">
        <v>82</v>
      </c>
      <c r="D2334" s="6" t="n">
        <v>-1</v>
      </c>
      <c r="E2334" s="6" t="n">
        <v>1.73406593406593</v>
      </c>
      <c r="F2334" s="6" t="n">
        <v>0</v>
      </c>
      <c r="G2334" s="6" t="n">
        <v>0</v>
      </c>
      <c r="H2334" s="6" t="str">
        <f aca="false">IF(AND(A2334&gt;=Stimuli!$B$2,A2334&lt;=Stimuli!$C$2),Stimuli!$A$2,IF(AND(A2334&gt;=Stimuli!$B$3,A2334&lt;=Stimuli!$C$3),Stimuli!$A$3,IF(AND(A2334&gt;=Stimuli!$B$4,A2334&lt;=Stimuli!$C$4),Stimuli!$A$4,"")))</f>
        <v>01 Quiet baseline (60s)</v>
      </c>
      <c r="I2334" s="6" t="n">
        <f aca="false">(B2334-B2333)/((A2334-A2333)/1000)</f>
        <v>-0.187545787545844</v>
      </c>
      <c r="J2334" s="6" t="n">
        <f aca="false">IF(OR(B2334&lt;Rules!$B$2,B2334&gt;Rules!$B$3,ABS(I2334)&gt;Rules!$B$4,OR(B2335&lt;Rules!$B$2,B2335&gt;Rules!$B$3,ABS(I2335)&gt;Rules!$B$4)),1,0)</f>
        <v>0</v>
      </c>
      <c r="K2334" s="6" t="str">
        <f aca="false">IF(F2334=1,COUNTIF($F$2:F2334,1),"")</f>
        <v/>
      </c>
    </row>
    <row r="2335" customFormat="false" ht="15" hidden="false" customHeight="false" outlineLevel="0" collapsed="false">
      <c r="A2335" s="6" t="n">
        <v>18425.368</v>
      </c>
      <c r="B2335" s="6" t="n">
        <v>1.71648351648352</v>
      </c>
      <c r="C2335" s="6" t="n">
        <v>82</v>
      </c>
      <c r="D2335" s="6" t="n">
        <v>-1</v>
      </c>
      <c r="E2335" s="6" t="n">
        <v>1.73406593406593</v>
      </c>
      <c r="F2335" s="6" t="n">
        <v>0</v>
      </c>
      <c r="G2335" s="6" t="n">
        <v>0</v>
      </c>
      <c r="H2335" s="6" t="str">
        <f aca="false">IF(AND(A2335&gt;=Stimuli!$B$2,A2335&lt;=Stimuli!$C$2),Stimuli!$A$2,IF(AND(A2335&gt;=Stimuli!$B$3,A2335&lt;=Stimuli!$C$3),Stimuli!$A$3,IF(AND(A2335&gt;=Stimuli!$B$4,A2335&lt;=Stimuli!$C$4),Stimuli!$A$4,"")))</f>
        <v>01 Quiet baseline (60s)</v>
      </c>
      <c r="I2335" s="6" t="n">
        <f aca="false">(B2335-B2334)/((A2335-A2334)/1000)</f>
        <v>-0.0937728937729361</v>
      </c>
      <c r="J2335" s="6" t="n">
        <f aca="false">IF(OR(B2335&lt;Rules!$B$2,B2335&gt;Rules!$B$3,ABS(I2335)&gt;Rules!$B$4,OR(B2336&lt;Rules!$B$2,B2336&gt;Rules!$B$3,ABS(I2336)&gt;Rules!$B$4)),1,0)</f>
        <v>0</v>
      </c>
      <c r="K2335" s="6" t="str">
        <f aca="false">IF(F2335=1,COUNTIF($F$2:F2335,1),"")</f>
        <v/>
      </c>
    </row>
    <row r="2336" customFormat="false" ht="15" hidden="false" customHeight="false" outlineLevel="0" collapsed="false">
      <c r="A2336" s="6" t="n">
        <v>18433.1805</v>
      </c>
      <c r="B2336" s="6" t="n">
        <v>1.72087912087912</v>
      </c>
      <c r="C2336" s="6" t="n">
        <v>82</v>
      </c>
      <c r="D2336" s="6" t="n">
        <v>-1</v>
      </c>
      <c r="E2336" s="6" t="n">
        <v>1.73406593406593</v>
      </c>
      <c r="F2336" s="6" t="n">
        <v>0</v>
      </c>
      <c r="G2336" s="6" t="n">
        <v>0</v>
      </c>
      <c r="H2336" s="6" t="str">
        <f aca="false">IF(AND(A2336&gt;=Stimuli!$B$2,A2336&lt;=Stimuli!$C$2),Stimuli!$A$2,IF(AND(A2336&gt;=Stimuli!$B$3,A2336&lt;=Stimuli!$C$3),Stimuli!$A$3,IF(AND(A2336&gt;=Stimuli!$B$4,A2336&lt;=Stimuli!$C$4),Stimuli!$A$4,"")))</f>
        <v>01 Quiet baseline (60s)</v>
      </c>
      <c r="I2336" s="6" t="n">
        <f aca="false">(B2336-B2335)/((A2336-A2335)/1000)</f>
        <v>0.562637362637446</v>
      </c>
      <c r="J2336" s="6" t="n">
        <f aca="false">IF(OR(B2336&lt;Rules!$B$2,B2336&gt;Rules!$B$3,ABS(I2336)&gt;Rules!$B$4,OR(B2337&lt;Rules!$B$2,B2337&gt;Rules!$B$3,ABS(I2337)&gt;Rules!$B$4)),1,0)</f>
        <v>0</v>
      </c>
      <c r="K2336" s="6" t="str">
        <f aca="false">IF(F2336=1,COUNTIF($F$2:F2336,1),"")</f>
        <v/>
      </c>
    </row>
    <row r="2337" customFormat="false" ht="15" hidden="false" customHeight="false" outlineLevel="0" collapsed="false">
      <c r="A2337" s="6" t="n">
        <v>18440.993</v>
      </c>
      <c r="B2337" s="6" t="n">
        <v>1.71501831501832</v>
      </c>
      <c r="C2337" s="6" t="n">
        <v>82</v>
      </c>
      <c r="D2337" s="6" t="n">
        <v>-1</v>
      </c>
      <c r="E2337" s="6" t="n">
        <v>1.73406593406593</v>
      </c>
      <c r="F2337" s="6" t="n">
        <v>0</v>
      </c>
      <c r="G2337" s="6" t="n">
        <v>0</v>
      </c>
      <c r="H2337" s="6" t="str">
        <f aca="false">IF(AND(A2337&gt;=Stimuli!$B$2,A2337&lt;=Stimuli!$C$2),Stimuli!$A$2,IF(AND(A2337&gt;=Stimuli!$B$3,A2337&lt;=Stimuli!$C$3),Stimuli!$A$3,IF(AND(A2337&gt;=Stimuli!$B$4,A2337&lt;=Stimuli!$C$4),Stimuli!$A$4,"")))</f>
        <v>01 Quiet baseline (60s)</v>
      </c>
      <c r="I2337" s="6" t="n">
        <f aca="false">(B2337-B2336)/((A2337-A2336)/1000)</f>
        <v>-0.750183150183176</v>
      </c>
      <c r="J2337" s="6" t="n">
        <f aca="false">IF(OR(B2337&lt;Rules!$B$2,B2337&gt;Rules!$B$3,ABS(I2337)&gt;Rules!$B$4,OR(B2338&lt;Rules!$B$2,B2338&gt;Rules!$B$3,ABS(I2338)&gt;Rules!$B$4)),1,0)</f>
        <v>0</v>
      </c>
      <c r="K2337" s="6" t="str">
        <f aca="false">IF(F2337=1,COUNTIF($F$2:F2337,1),"")</f>
        <v/>
      </c>
    </row>
    <row r="2338" customFormat="false" ht="15" hidden="false" customHeight="false" outlineLevel="0" collapsed="false">
      <c r="A2338" s="6" t="n">
        <v>18448.8055</v>
      </c>
      <c r="B2338" s="6" t="n">
        <v>1.72087912087912</v>
      </c>
      <c r="C2338" s="6" t="n">
        <v>82</v>
      </c>
      <c r="D2338" s="6" t="n">
        <v>-1</v>
      </c>
      <c r="E2338" s="6" t="n">
        <v>1.73406593406593</v>
      </c>
      <c r="F2338" s="6" t="n">
        <v>0</v>
      </c>
      <c r="G2338" s="6" t="n">
        <v>0</v>
      </c>
      <c r="H2338" s="6" t="str">
        <f aca="false">IF(AND(A2338&gt;=Stimuli!$B$2,A2338&lt;=Stimuli!$C$2),Stimuli!$A$2,IF(AND(A2338&gt;=Stimuli!$B$3,A2338&lt;=Stimuli!$C$3),Stimuli!$A$3,IF(AND(A2338&gt;=Stimuli!$B$4,A2338&lt;=Stimuli!$C$4),Stimuli!$A$4,"")))</f>
        <v>01 Quiet baseline (60s)</v>
      </c>
      <c r="I2338" s="6" t="n">
        <f aca="false">(B2338-B2337)/((A2338-A2337)/1000)</f>
        <v>0.750183150183176</v>
      </c>
      <c r="J2338" s="6" t="n">
        <f aca="false">IF(OR(B2338&lt;Rules!$B$2,B2338&gt;Rules!$B$3,ABS(I2338)&gt;Rules!$B$4,OR(B2339&lt;Rules!$B$2,B2339&gt;Rules!$B$3,ABS(I2339)&gt;Rules!$B$4)),1,0)</f>
        <v>0</v>
      </c>
      <c r="K2338" s="6" t="str">
        <f aca="false">IF(F2338=1,COUNTIF($F$2:F2338,1),"")</f>
        <v/>
      </c>
    </row>
    <row r="2339" customFormat="false" ht="15" hidden="false" customHeight="false" outlineLevel="0" collapsed="false">
      <c r="A2339" s="6" t="n">
        <v>18472.243</v>
      </c>
      <c r="B2339" s="6" t="n">
        <v>1.71355311355311</v>
      </c>
      <c r="C2339" s="6" t="n">
        <v>82</v>
      </c>
      <c r="D2339" s="6" t="n">
        <v>-1</v>
      </c>
      <c r="E2339" s="6" t="n">
        <v>1.73406593406593</v>
      </c>
      <c r="F2339" s="6" t="n">
        <v>0</v>
      </c>
      <c r="G2339" s="6" t="n">
        <v>0</v>
      </c>
      <c r="H2339" s="6" t="str">
        <f aca="false">IF(AND(A2339&gt;=Stimuli!$B$2,A2339&lt;=Stimuli!$C$2),Stimuli!$A$2,IF(AND(A2339&gt;=Stimuli!$B$3,A2339&lt;=Stimuli!$C$3),Stimuli!$A$3,IF(AND(A2339&gt;=Stimuli!$B$4,A2339&lt;=Stimuli!$C$4),Stimuli!$A$4,"")))</f>
        <v>01 Quiet baseline (60s)</v>
      </c>
      <c r="I2339" s="6" t="n">
        <f aca="false">(B2339-B2338)/((A2339-A2338)/1000)</f>
        <v>-0.31257631257634</v>
      </c>
      <c r="J2339" s="6" t="n">
        <f aca="false">IF(OR(B2339&lt;Rules!$B$2,B2339&gt;Rules!$B$3,ABS(I2339)&gt;Rules!$B$4,OR(B2340&lt;Rules!$B$2,B2340&gt;Rules!$B$3,ABS(I2340)&gt;Rules!$B$4)),1,0)</f>
        <v>0</v>
      </c>
      <c r="K2339" s="6" t="str">
        <f aca="false">IF(F2339=1,COUNTIF($F$2:F2339,1),"")</f>
        <v/>
      </c>
    </row>
    <row r="2340" customFormat="false" ht="15" hidden="false" customHeight="false" outlineLevel="0" collapsed="false">
      <c r="A2340" s="6" t="n">
        <v>18480.0555</v>
      </c>
      <c r="B2340" s="6" t="n">
        <v>1.72087912087912</v>
      </c>
      <c r="C2340" s="6" t="n">
        <v>82</v>
      </c>
      <c r="D2340" s="6" t="n">
        <v>-1</v>
      </c>
      <c r="E2340" s="6" t="n">
        <v>1.73406593406593</v>
      </c>
      <c r="F2340" s="6" t="n">
        <v>0</v>
      </c>
      <c r="G2340" s="6" t="n">
        <v>0</v>
      </c>
      <c r="H2340" s="6" t="str">
        <f aca="false">IF(AND(A2340&gt;=Stimuli!$B$2,A2340&lt;=Stimuli!$C$2),Stimuli!$A$2,IF(AND(A2340&gt;=Stimuli!$B$3,A2340&lt;=Stimuli!$C$3),Stimuli!$A$3,IF(AND(A2340&gt;=Stimuli!$B$4,A2340&lt;=Stimuli!$C$4),Stimuli!$A$4,"")))</f>
        <v>01 Quiet baseline (60s)</v>
      </c>
      <c r="I2340" s="6" t="n">
        <f aca="false">(B2340-B2339)/((A2340-A2339)/1000)</f>
        <v>0.93772893772902</v>
      </c>
      <c r="J2340" s="6" t="n">
        <f aca="false">IF(OR(B2340&lt;Rules!$B$2,B2340&gt;Rules!$B$3,ABS(I2340)&gt;Rules!$B$4,OR(B2341&lt;Rules!$B$2,B2341&gt;Rules!$B$3,ABS(I2341)&gt;Rules!$B$4)),1,0)</f>
        <v>0</v>
      </c>
      <c r="K2340" s="6" t="str">
        <f aca="false">IF(F2340=1,COUNTIF($F$2:F2340,1),"")</f>
        <v/>
      </c>
    </row>
    <row r="2341" customFormat="false" ht="15" hidden="false" customHeight="false" outlineLevel="0" collapsed="false">
      <c r="A2341" s="6" t="n">
        <v>18487.868</v>
      </c>
      <c r="B2341" s="6" t="n">
        <v>1.71501831501832</v>
      </c>
      <c r="C2341" s="6" t="n">
        <v>82</v>
      </c>
      <c r="D2341" s="6" t="n">
        <v>-1</v>
      </c>
      <c r="E2341" s="6" t="n">
        <v>1.73406593406593</v>
      </c>
      <c r="F2341" s="6" t="n">
        <v>0</v>
      </c>
      <c r="G2341" s="6" t="n">
        <v>0</v>
      </c>
      <c r="H2341" s="6" t="str">
        <f aca="false">IF(AND(A2341&gt;=Stimuli!$B$2,A2341&lt;=Stimuli!$C$2),Stimuli!$A$2,IF(AND(A2341&gt;=Stimuli!$B$3,A2341&lt;=Stimuli!$C$3),Stimuli!$A$3,IF(AND(A2341&gt;=Stimuli!$B$4,A2341&lt;=Stimuli!$C$4),Stimuli!$A$4,"")))</f>
        <v>01 Quiet baseline (60s)</v>
      </c>
      <c r="I2341" s="6" t="n">
        <f aca="false">(B2341-B2340)/((A2341-A2340)/1000)</f>
        <v>-0.750183150183176</v>
      </c>
      <c r="J2341" s="6" t="n">
        <f aca="false">IF(OR(B2341&lt;Rules!$B$2,B2341&gt;Rules!$B$3,ABS(I2341)&gt;Rules!$B$4,OR(B2342&lt;Rules!$B$2,B2342&gt;Rules!$B$3,ABS(I2342)&gt;Rules!$B$4)),1,0)</f>
        <v>0</v>
      </c>
      <c r="K2341" s="6" t="str">
        <f aca="false">IF(F2341=1,COUNTIF($F$2:F2341,1),"")</f>
        <v/>
      </c>
    </row>
    <row r="2342" customFormat="false" ht="15" hidden="false" customHeight="false" outlineLevel="0" collapsed="false">
      <c r="A2342" s="6" t="n">
        <v>18495.6805</v>
      </c>
      <c r="B2342" s="6" t="n">
        <v>1.71794871794872</v>
      </c>
      <c r="C2342" s="6" t="n">
        <v>82</v>
      </c>
      <c r="D2342" s="6" t="n">
        <v>-1</v>
      </c>
      <c r="E2342" s="6" t="n">
        <v>1.73406593406593</v>
      </c>
      <c r="F2342" s="6" t="n">
        <v>0</v>
      </c>
      <c r="G2342" s="6" t="n">
        <v>0</v>
      </c>
      <c r="H2342" s="6" t="str">
        <f aca="false">IF(AND(A2342&gt;=Stimuli!$B$2,A2342&lt;=Stimuli!$C$2),Stimuli!$A$2,IF(AND(A2342&gt;=Stimuli!$B$3,A2342&lt;=Stimuli!$C$3),Stimuli!$A$3,IF(AND(A2342&gt;=Stimuli!$B$4,A2342&lt;=Stimuli!$C$4),Stimuli!$A$4,"")))</f>
        <v>01 Quiet baseline (60s)</v>
      </c>
      <c r="I2342" s="6" t="n">
        <f aca="false">(B2342-B2341)/((A2342-A2341)/1000)</f>
        <v>0.375091575091602</v>
      </c>
      <c r="J2342" s="6" t="n">
        <f aca="false">IF(OR(B2342&lt;Rules!$B$2,B2342&gt;Rules!$B$3,ABS(I2342)&gt;Rules!$B$4,OR(B2343&lt;Rules!$B$2,B2343&gt;Rules!$B$3,ABS(I2343)&gt;Rules!$B$4)),1,0)</f>
        <v>0</v>
      </c>
      <c r="K2342" s="6" t="str">
        <f aca="false">IF(F2342=1,COUNTIF($F$2:F2342,1),"")</f>
        <v/>
      </c>
    </row>
    <row r="2343" customFormat="false" ht="15" hidden="false" customHeight="false" outlineLevel="0" collapsed="false">
      <c r="A2343" s="6" t="n">
        <v>18503.493</v>
      </c>
      <c r="B2343" s="6" t="n">
        <v>1.71501831501832</v>
      </c>
      <c r="C2343" s="6" t="n">
        <v>82</v>
      </c>
      <c r="D2343" s="6" t="n">
        <v>-1</v>
      </c>
      <c r="E2343" s="6" t="n">
        <v>1.73406593406593</v>
      </c>
      <c r="F2343" s="6" t="n">
        <v>0</v>
      </c>
      <c r="G2343" s="6" t="n">
        <v>0</v>
      </c>
      <c r="H2343" s="6" t="str">
        <f aca="false">IF(AND(A2343&gt;=Stimuli!$B$2,A2343&lt;=Stimuli!$C$2),Stimuli!$A$2,IF(AND(A2343&gt;=Stimuli!$B$3,A2343&lt;=Stimuli!$C$3),Stimuli!$A$3,IF(AND(A2343&gt;=Stimuli!$B$4,A2343&lt;=Stimuli!$C$4),Stimuli!$A$4,"")))</f>
        <v>01 Quiet baseline (60s)</v>
      </c>
      <c r="I2343" s="6" t="n">
        <f aca="false">(B2343-B2342)/((A2343-A2342)/1000)</f>
        <v>-0.375091575091602</v>
      </c>
      <c r="J2343" s="6" t="n">
        <f aca="false">IF(OR(B2343&lt;Rules!$B$2,B2343&gt;Rules!$B$3,ABS(I2343)&gt;Rules!$B$4,OR(B2344&lt;Rules!$B$2,B2344&gt;Rules!$B$3,ABS(I2344)&gt;Rules!$B$4)),1,0)</f>
        <v>0</v>
      </c>
      <c r="K2343" s="6" t="str">
        <f aca="false">IF(F2343=1,COUNTIF($F$2:F2343,1),"")</f>
        <v/>
      </c>
    </row>
    <row r="2344" customFormat="false" ht="15" hidden="false" customHeight="false" outlineLevel="0" collapsed="false">
      <c r="A2344" s="6" t="n">
        <v>18511.3055</v>
      </c>
      <c r="B2344" s="6" t="n">
        <v>1.71794871794872</v>
      </c>
      <c r="C2344" s="6" t="n">
        <v>82</v>
      </c>
      <c r="D2344" s="6" t="n">
        <v>-1</v>
      </c>
      <c r="E2344" s="6" t="n">
        <v>1.73406593406593</v>
      </c>
      <c r="F2344" s="6" t="n">
        <v>0</v>
      </c>
      <c r="G2344" s="6" t="n">
        <v>0</v>
      </c>
      <c r="H2344" s="6" t="str">
        <f aca="false">IF(AND(A2344&gt;=Stimuli!$B$2,A2344&lt;=Stimuli!$C$2),Stimuli!$A$2,IF(AND(A2344&gt;=Stimuli!$B$3,A2344&lt;=Stimuli!$C$3),Stimuli!$A$3,IF(AND(A2344&gt;=Stimuli!$B$4,A2344&lt;=Stimuli!$C$4),Stimuli!$A$4,"")))</f>
        <v>01 Quiet baseline (60s)</v>
      </c>
      <c r="I2344" s="6" t="n">
        <f aca="false">(B2344-B2343)/((A2344-A2343)/1000)</f>
        <v>0.375091575091602</v>
      </c>
      <c r="J2344" s="6" t="n">
        <f aca="false">IF(OR(B2344&lt;Rules!$B$2,B2344&gt;Rules!$B$3,ABS(I2344)&gt;Rules!$B$4,OR(B2345&lt;Rules!$B$2,B2345&gt;Rules!$B$3,ABS(I2345)&gt;Rules!$B$4)),1,0)</f>
        <v>0</v>
      </c>
      <c r="K2344" s="6" t="str">
        <f aca="false">IF(F2344=1,COUNTIF($F$2:F2344,1),"")</f>
        <v/>
      </c>
    </row>
    <row r="2345" customFormat="false" ht="15" hidden="false" customHeight="false" outlineLevel="0" collapsed="false">
      <c r="A2345" s="6" t="n">
        <v>18519.118</v>
      </c>
      <c r="B2345" s="6" t="n">
        <v>1.71648351648352</v>
      </c>
      <c r="C2345" s="6" t="n">
        <v>82</v>
      </c>
      <c r="D2345" s="6" t="n">
        <v>-1</v>
      </c>
      <c r="E2345" s="6" t="n">
        <v>1.73406593406593</v>
      </c>
      <c r="F2345" s="6" t="n">
        <v>0</v>
      </c>
      <c r="G2345" s="6" t="n">
        <v>0</v>
      </c>
      <c r="H2345" s="6" t="str">
        <f aca="false">IF(AND(A2345&gt;=Stimuli!$B$2,A2345&lt;=Stimuli!$C$2),Stimuli!$A$2,IF(AND(A2345&gt;=Stimuli!$B$3,A2345&lt;=Stimuli!$C$3),Stimuli!$A$3,IF(AND(A2345&gt;=Stimuli!$B$4,A2345&lt;=Stimuli!$C$4),Stimuli!$A$4,"")))</f>
        <v>01 Quiet baseline (60s)</v>
      </c>
      <c r="I2345" s="6" t="n">
        <f aca="false">(B2345-B2344)/((A2345-A2344)/1000)</f>
        <v>-0.187545787545872</v>
      </c>
      <c r="J2345" s="6" t="n">
        <f aca="false">IF(OR(B2345&lt;Rules!$B$2,B2345&gt;Rules!$B$3,ABS(I2345)&gt;Rules!$B$4,OR(B2346&lt;Rules!$B$2,B2346&gt;Rules!$B$3,ABS(I2346)&gt;Rules!$B$4)),1,0)</f>
        <v>0</v>
      </c>
      <c r="K2345" s="6" t="str">
        <f aca="false">IF(F2345=1,COUNTIF($F$2:F2345,1),"")</f>
        <v/>
      </c>
    </row>
    <row r="2346" customFormat="false" ht="15" hidden="false" customHeight="false" outlineLevel="0" collapsed="false">
      <c r="A2346" s="6" t="n">
        <v>18526.9305</v>
      </c>
      <c r="B2346" s="6" t="n">
        <v>1.71501831501832</v>
      </c>
      <c r="C2346" s="6" t="n">
        <v>82</v>
      </c>
      <c r="D2346" s="6" t="n">
        <v>-1</v>
      </c>
      <c r="E2346" s="6" t="n">
        <v>1.73406593406593</v>
      </c>
      <c r="F2346" s="6" t="n">
        <v>0</v>
      </c>
      <c r="G2346" s="6" t="n">
        <v>0</v>
      </c>
      <c r="H2346" s="6" t="str">
        <f aca="false">IF(AND(A2346&gt;=Stimuli!$B$2,A2346&lt;=Stimuli!$C$2),Stimuli!$A$2,IF(AND(A2346&gt;=Stimuli!$B$3,A2346&lt;=Stimuli!$C$3),Stimuli!$A$3,IF(AND(A2346&gt;=Stimuli!$B$4,A2346&lt;=Stimuli!$C$4),Stimuli!$A$4,"")))</f>
        <v>01 Quiet baseline (60s)</v>
      </c>
      <c r="I2346" s="6" t="n">
        <f aca="false">(B2346-B2345)/((A2346-A2345)/1000)</f>
        <v>-0.18754578754573</v>
      </c>
      <c r="J2346" s="6" t="n">
        <f aca="false">IF(OR(B2346&lt;Rules!$B$2,B2346&gt;Rules!$B$3,ABS(I2346)&gt;Rules!$B$4,OR(B2347&lt;Rules!$B$2,B2347&gt;Rules!$B$3,ABS(I2347)&gt;Rules!$B$4)),1,0)</f>
        <v>0</v>
      </c>
      <c r="K2346" s="6" t="str">
        <f aca="false">IF(F2346=1,COUNTIF($F$2:F2346,1),"")</f>
        <v/>
      </c>
    </row>
    <row r="2347" customFormat="false" ht="15" hidden="false" customHeight="false" outlineLevel="0" collapsed="false">
      <c r="A2347" s="6" t="n">
        <v>18534.743</v>
      </c>
      <c r="B2347" s="6" t="n">
        <v>1.71794871794872</v>
      </c>
      <c r="C2347" s="6" t="n">
        <v>82</v>
      </c>
      <c r="D2347" s="6" t="n">
        <v>-1</v>
      </c>
      <c r="E2347" s="6" t="n">
        <v>1.73406593406593</v>
      </c>
      <c r="F2347" s="6" t="n">
        <v>0</v>
      </c>
      <c r="G2347" s="6" t="n">
        <v>0</v>
      </c>
      <c r="H2347" s="6" t="str">
        <f aca="false">IF(AND(A2347&gt;=Stimuli!$B$2,A2347&lt;=Stimuli!$C$2),Stimuli!$A$2,IF(AND(A2347&gt;=Stimuli!$B$3,A2347&lt;=Stimuli!$C$3),Stimuli!$A$3,IF(AND(A2347&gt;=Stimuli!$B$4,A2347&lt;=Stimuli!$C$4),Stimuli!$A$4,"")))</f>
        <v>01 Quiet baseline (60s)</v>
      </c>
      <c r="I2347" s="6" t="n">
        <f aca="false">(B2347-B2346)/((A2347-A2346)/1000)</f>
        <v>0.375091575091602</v>
      </c>
      <c r="J2347" s="6" t="n">
        <f aca="false">IF(OR(B2347&lt;Rules!$B$2,B2347&gt;Rules!$B$3,ABS(I2347)&gt;Rules!$B$4,OR(B2348&lt;Rules!$B$2,B2348&gt;Rules!$B$3,ABS(I2348)&gt;Rules!$B$4)),1,0)</f>
        <v>0</v>
      </c>
      <c r="K2347" s="6" t="str">
        <f aca="false">IF(F2347=1,COUNTIF($F$2:F2347,1),"")</f>
        <v/>
      </c>
    </row>
    <row r="2348" customFormat="false" ht="15" hidden="false" customHeight="false" outlineLevel="0" collapsed="false">
      <c r="A2348" s="6" t="n">
        <v>18542.5555</v>
      </c>
      <c r="B2348" s="6" t="n">
        <v>1.71501831501832</v>
      </c>
      <c r="C2348" s="6" t="n">
        <v>82</v>
      </c>
      <c r="D2348" s="6" t="n">
        <v>-1</v>
      </c>
      <c r="E2348" s="6" t="n">
        <v>1.73406593406593</v>
      </c>
      <c r="F2348" s="6" t="n">
        <v>0</v>
      </c>
      <c r="G2348" s="6" t="n">
        <v>0</v>
      </c>
      <c r="H2348" s="6" t="str">
        <f aca="false">IF(AND(A2348&gt;=Stimuli!$B$2,A2348&lt;=Stimuli!$C$2),Stimuli!$A$2,IF(AND(A2348&gt;=Stimuli!$B$3,A2348&lt;=Stimuli!$C$3),Stimuli!$A$3,IF(AND(A2348&gt;=Stimuli!$B$4,A2348&lt;=Stimuli!$C$4),Stimuli!$A$4,"")))</f>
        <v>01 Quiet baseline (60s)</v>
      </c>
      <c r="I2348" s="6" t="n">
        <f aca="false">(B2348-B2347)/((A2348-A2347)/1000)</f>
        <v>-0.375091575091602</v>
      </c>
      <c r="J2348" s="6" t="n">
        <f aca="false">IF(OR(B2348&lt;Rules!$B$2,B2348&gt;Rules!$B$3,ABS(I2348)&gt;Rules!$B$4,OR(B2349&lt;Rules!$B$2,B2349&gt;Rules!$B$3,ABS(I2349)&gt;Rules!$B$4)),1,0)</f>
        <v>0</v>
      </c>
      <c r="K2348" s="6" t="str">
        <f aca="false">IF(F2348=1,COUNTIF($F$2:F2348,1),"")</f>
        <v/>
      </c>
    </row>
    <row r="2349" customFormat="false" ht="15" hidden="false" customHeight="false" outlineLevel="0" collapsed="false">
      <c r="A2349" s="6" t="n">
        <v>18550.368</v>
      </c>
      <c r="B2349" s="6" t="n">
        <v>1.71794871794872</v>
      </c>
      <c r="C2349" s="6" t="n">
        <v>82</v>
      </c>
      <c r="D2349" s="6" t="n">
        <v>-1</v>
      </c>
      <c r="E2349" s="6" t="n">
        <v>1.73406593406593</v>
      </c>
      <c r="F2349" s="6" t="n">
        <v>0</v>
      </c>
      <c r="G2349" s="6" t="n">
        <v>0</v>
      </c>
      <c r="H2349" s="6" t="str">
        <f aca="false">IF(AND(A2349&gt;=Stimuli!$B$2,A2349&lt;=Stimuli!$C$2),Stimuli!$A$2,IF(AND(A2349&gt;=Stimuli!$B$3,A2349&lt;=Stimuli!$C$3),Stimuli!$A$3,IF(AND(A2349&gt;=Stimuli!$B$4,A2349&lt;=Stimuli!$C$4),Stimuli!$A$4,"")))</f>
        <v>01 Quiet baseline (60s)</v>
      </c>
      <c r="I2349" s="6" t="n">
        <f aca="false">(B2349-B2348)/((A2349-A2348)/1000)</f>
        <v>0.375091575091602</v>
      </c>
      <c r="J2349" s="6" t="n">
        <f aca="false">IF(OR(B2349&lt;Rules!$B$2,B2349&gt;Rules!$B$3,ABS(I2349)&gt;Rules!$B$4,OR(B2350&lt;Rules!$B$2,B2350&gt;Rules!$B$3,ABS(I2350)&gt;Rules!$B$4)),1,0)</f>
        <v>0</v>
      </c>
      <c r="K2349" s="6" t="str">
        <f aca="false">IF(F2349=1,COUNTIF($F$2:F2349,1),"")</f>
        <v/>
      </c>
    </row>
    <row r="2350" customFormat="false" ht="15" hidden="false" customHeight="false" outlineLevel="0" collapsed="false">
      <c r="A2350" s="6" t="n">
        <v>18558.1805</v>
      </c>
      <c r="B2350" s="6" t="n">
        <v>1.71355311355311</v>
      </c>
      <c r="C2350" s="6" t="n">
        <v>82</v>
      </c>
      <c r="D2350" s="6" t="n">
        <v>-1</v>
      </c>
      <c r="E2350" s="6" t="n">
        <v>1.73406593406593</v>
      </c>
      <c r="F2350" s="6" t="n">
        <v>0</v>
      </c>
      <c r="G2350" s="6" t="n">
        <v>0</v>
      </c>
      <c r="H2350" s="6" t="str">
        <f aca="false">IF(AND(A2350&gt;=Stimuli!$B$2,A2350&lt;=Stimuli!$C$2),Stimuli!$A$2,IF(AND(A2350&gt;=Stimuli!$B$3,A2350&lt;=Stimuli!$C$3),Stimuli!$A$3,IF(AND(A2350&gt;=Stimuli!$B$4,A2350&lt;=Stimuli!$C$4),Stimuli!$A$4,"")))</f>
        <v>01 Quiet baseline (60s)</v>
      </c>
      <c r="I2350" s="6" t="n">
        <f aca="false">(B2350-B2349)/((A2350-A2349)/1000)</f>
        <v>-0.562637362637446</v>
      </c>
      <c r="J2350" s="6" t="n">
        <f aca="false">IF(OR(B2350&lt;Rules!$B$2,B2350&gt;Rules!$B$3,ABS(I2350)&gt;Rules!$B$4,OR(B2351&lt;Rules!$B$2,B2351&gt;Rules!$B$3,ABS(I2351)&gt;Rules!$B$4)),1,0)</f>
        <v>0</v>
      </c>
      <c r="K2350" s="6" t="str">
        <f aca="false">IF(F2350=1,COUNTIF($F$2:F2350,1),"")</f>
        <v/>
      </c>
    </row>
    <row r="2351" customFormat="false" ht="15" hidden="false" customHeight="false" outlineLevel="0" collapsed="false">
      <c r="A2351" s="6" t="n">
        <v>18565.993</v>
      </c>
      <c r="B2351" s="6" t="n">
        <v>1.71941391941392</v>
      </c>
      <c r="C2351" s="6" t="n">
        <v>82</v>
      </c>
      <c r="D2351" s="6" t="n">
        <v>-1</v>
      </c>
      <c r="E2351" s="6" t="n">
        <v>1.73406593406593</v>
      </c>
      <c r="F2351" s="6" t="n">
        <v>0</v>
      </c>
      <c r="G2351" s="6" t="n">
        <v>0</v>
      </c>
      <c r="H2351" s="6" t="str">
        <f aca="false">IF(AND(A2351&gt;=Stimuli!$B$2,A2351&lt;=Stimuli!$C$2),Stimuli!$A$2,IF(AND(A2351&gt;=Stimuli!$B$3,A2351&lt;=Stimuli!$C$3),Stimuli!$A$3,IF(AND(A2351&gt;=Stimuli!$B$4,A2351&lt;=Stimuli!$C$4),Stimuli!$A$4,"")))</f>
        <v>01 Quiet baseline (60s)</v>
      </c>
      <c r="I2351" s="6" t="n">
        <f aca="false">(B2351-B2350)/((A2351-A2350)/1000)</f>
        <v>0.75018315018329</v>
      </c>
      <c r="J2351" s="6" t="n">
        <f aca="false">IF(OR(B2351&lt;Rules!$B$2,B2351&gt;Rules!$B$3,ABS(I2351)&gt;Rules!$B$4,OR(B2352&lt;Rules!$B$2,B2352&gt;Rules!$B$3,ABS(I2352)&gt;Rules!$B$4)),1,0)</f>
        <v>0</v>
      </c>
      <c r="K2351" s="6" t="str">
        <f aca="false">IF(F2351=1,COUNTIF($F$2:F2351,1),"")</f>
        <v/>
      </c>
    </row>
    <row r="2352" customFormat="false" ht="15" hidden="false" customHeight="false" outlineLevel="0" collapsed="false">
      <c r="A2352" s="6" t="n">
        <v>18573.8055</v>
      </c>
      <c r="B2352" s="6" t="n">
        <v>1.71355311355311</v>
      </c>
      <c r="C2352" s="6" t="n">
        <v>82</v>
      </c>
      <c r="D2352" s="6" t="n">
        <v>-1</v>
      </c>
      <c r="E2352" s="6" t="n">
        <v>1.73406593406593</v>
      </c>
      <c r="F2352" s="6" t="n">
        <v>0</v>
      </c>
      <c r="G2352" s="6" t="n">
        <v>0</v>
      </c>
      <c r="H2352" s="6" t="str">
        <f aca="false">IF(AND(A2352&gt;=Stimuli!$B$2,A2352&lt;=Stimuli!$C$2),Stimuli!$A$2,IF(AND(A2352&gt;=Stimuli!$B$3,A2352&lt;=Stimuli!$C$3),Stimuli!$A$3,IF(AND(A2352&gt;=Stimuli!$B$4,A2352&lt;=Stimuli!$C$4),Stimuli!$A$4,"")))</f>
        <v>01 Quiet baseline (60s)</v>
      </c>
      <c r="I2352" s="6" t="n">
        <f aca="false">(B2352-B2351)/((A2352-A2351)/1000)</f>
        <v>-0.75018315018329</v>
      </c>
      <c r="J2352" s="6" t="n">
        <f aca="false">IF(OR(B2352&lt;Rules!$B$2,B2352&gt;Rules!$B$3,ABS(I2352)&gt;Rules!$B$4,OR(B2353&lt;Rules!$B$2,B2353&gt;Rules!$B$3,ABS(I2353)&gt;Rules!$B$4)),1,0)</f>
        <v>0</v>
      </c>
      <c r="K2352" s="6" t="str">
        <f aca="false">IF(F2352=1,COUNTIF($F$2:F2352,1),"")</f>
        <v/>
      </c>
    </row>
    <row r="2353" customFormat="false" ht="15" hidden="false" customHeight="false" outlineLevel="0" collapsed="false">
      <c r="A2353" s="6" t="n">
        <v>18581.618</v>
      </c>
      <c r="B2353" s="6" t="n">
        <v>1.71941391941392</v>
      </c>
      <c r="C2353" s="6" t="n">
        <v>82</v>
      </c>
      <c r="D2353" s="6" t="n">
        <v>-1</v>
      </c>
      <c r="E2353" s="6" t="n">
        <v>1.73406593406593</v>
      </c>
      <c r="F2353" s="6" t="n">
        <v>0</v>
      </c>
      <c r="G2353" s="6" t="n">
        <v>0</v>
      </c>
      <c r="H2353" s="6" t="str">
        <f aca="false">IF(AND(A2353&gt;=Stimuli!$B$2,A2353&lt;=Stimuli!$C$2),Stimuli!$A$2,IF(AND(A2353&gt;=Stimuli!$B$3,A2353&lt;=Stimuli!$C$3),Stimuli!$A$3,IF(AND(A2353&gt;=Stimuli!$B$4,A2353&lt;=Stimuli!$C$4),Stimuli!$A$4,"")))</f>
        <v>01 Quiet baseline (60s)</v>
      </c>
      <c r="I2353" s="6" t="n">
        <f aca="false">(B2353-B2352)/((A2353-A2352)/1000)</f>
        <v>0.75018315018329</v>
      </c>
      <c r="J2353" s="6" t="n">
        <f aca="false">IF(OR(B2353&lt;Rules!$B$2,B2353&gt;Rules!$B$3,ABS(I2353)&gt;Rules!$B$4,OR(B2354&lt;Rules!$B$2,B2354&gt;Rules!$B$3,ABS(I2354)&gt;Rules!$B$4)),1,0)</f>
        <v>0</v>
      </c>
      <c r="K2353" s="6" t="str">
        <f aca="false">IF(F2353=1,COUNTIF($F$2:F2353,1),"")</f>
        <v/>
      </c>
    </row>
    <row r="2354" customFormat="false" ht="15" hidden="false" customHeight="false" outlineLevel="0" collapsed="false">
      <c r="A2354" s="6" t="n">
        <v>18589.4305</v>
      </c>
      <c r="B2354" s="6" t="n">
        <v>1.71355311355311</v>
      </c>
      <c r="C2354" s="6" t="n">
        <v>82</v>
      </c>
      <c r="D2354" s="6" t="n">
        <v>-1</v>
      </c>
      <c r="E2354" s="6" t="n">
        <v>1.73406593406593</v>
      </c>
      <c r="F2354" s="6" t="n">
        <v>0</v>
      </c>
      <c r="G2354" s="6" t="n">
        <v>0</v>
      </c>
      <c r="H2354" s="6" t="str">
        <f aca="false">IF(AND(A2354&gt;=Stimuli!$B$2,A2354&lt;=Stimuli!$C$2),Stimuli!$A$2,IF(AND(A2354&gt;=Stimuli!$B$3,A2354&lt;=Stimuli!$C$3),Stimuli!$A$3,IF(AND(A2354&gt;=Stimuli!$B$4,A2354&lt;=Stimuli!$C$4),Stimuli!$A$4,"")))</f>
        <v>01 Quiet baseline (60s)</v>
      </c>
      <c r="I2354" s="6" t="n">
        <f aca="false">(B2354-B2353)/((A2354-A2353)/1000)</f>
        <v>-0.75018315018329</v>
      </c>
      <c r="J2354" s="6" t="n">
        <f aca="false">IF(OR(B2354&lt;Rules!$B$2,B2354&gt;Rules!$B$3,ABS(I2354)&gt;Rules!$B$4,OR(B2355&lt;Rules!$B$2,B2355&gt;Rules!$B$3,ABS(I2355)&gt;Rules!$B$4)),1,0)</f>
        <v>0</v>
      </c>
      <c r="K2354" s="6" t="str">
        <f aca="false">IF(F2354=1,COUNTIF($F$2:F2354,1),"")</f>
        <v/>
      </c>
    </row>
    <row r="2355" customFormat="false" ht="15" hidden="false" customHeight="false" outlineLevel="0" collapsed="false">
      <c r="A2355" s="6" t="n">
        <v>18597.243</v>
      </c>
      <c r="B2355" s="6" t="n">
        <v>1.71941391941392</v>
      </c>
      <c r="C2355" s="6" t="n">
        <v>82</v>
      </c>
      <c r="D2355" s="6" t="n">
        <v>-1</v>
      </c>
      <c r="E2355" s="6" t="n">
        <v>1.73406593406593</v>
      </c>
      <c r="F2355" s="6" t="n">
        <v>0</v>
      </c>
      <c r="G2355" s="6" t="n">
        <v>0</v>
      </c>
      <c r="H2355" s="6" t="str">
        <f aca="false">IF(AND(A2355&gt;=Stimuli!$B$2,A2355&lt;=Stimuli!$C$2),Stimuli!$A$2,IF(AND(A2355&gt;=Stimuli!$B$3,A2355&lt;=Stimuli!$C$3),Stimuli!$A$3,IF(AND(A2355&gt;=Stimuli!$B$4,A2355&lt;=Stimuli!$C$4),Stimuli!$A$4,"")))</f>
        <v>01 Quiet baseline (60s)</v>
      </c>
      <c r="I2355" s="6" t="n">
        <f aca="false">(B2355-B2354)/((A2355-A2354)/1000)</f>
        <v>0.75018315018329</v>
      </c>
      <c r="J2355" s="6" t="n">
        <f aca="false">IF(OR(B2355&lt;Rules!$B$2,B2355&gt;Rules!$B$3,ABS(I2355)&gt;Rules!$B$4,OR(B2356&lt;Rules!$B$2,B2356&gt;Rules!$B$3,ABS(I2356)&gt;Rules!$B$4)),1,0)</f>
        <v>0</v>
      </c>
      <c r="K2355" s="6" t="str">
        <f aca="false">IF(F2355=1,COUNTIF($F$2:F2355,1),"")</f>
        <v/>
      </c>
    </row>
    <row r="2356" customFormat="false" ht="15" hidden="false" customHeight="false" outlineLevel="0" collapsed="false">
      <c r="A2356" s="6" t="n">
        <v>18605.0555</v>
      </c>
      <c r="B2356" s="6" t="n">
        <v>1.71355311355311</v>
      </c>
      <c r="C2356" s="6" t="n">
        <v>82</v>
      </c>
      <c r="D2356" s="6" t="n">
        <v>-1</v>
      </c>
      <c r="E2356" s="6" t="n">
        <v>1.73406593406593</v>
      </c>
      <c r="F2356" s="6" t="n">
        <v>0</v>
      </c>
      <c r="G2356" s="6" t="n">
        <v>0</v>
      </c>
      <c r="H2356" s="6" t="str">
        <f aca="false">IF(AND(A2356&gt;=Stimuli!$B$2,A2356&lt;=Stimuli!$C$2),Stimuli!$A$2,IF(AND(A2356&gt;=Stimuli!$B$3,A2356&lt;=Stimuli!$C$3),Stimuli!$A$3,IF(AND(A2356&gt;=Stimuli!$B$4,A2356&lt;=Stimuli!$C$4),Stimuli!$A$4,"")))</f>
        <v>01 Quiet baseline (60s)</v>
      </c>
      <c r="I2356" s="6" t="n">
        <f aca="false">(B2356-B2355)/((A2356-A2355)/1000)</f>
        <v>-0.75018315018329</v>
      </c>
      <c r="J2356" s="6" t="n">
        <f aca="false">IF(OR(B2356&lt;Rules!$B$2,B2356&gt;Rules!$B$3,ABS(I2356)&gt;Rules!$B$4,OR(B2357&lt;Rules!$B$2,B2357&gt;Rules!$B$3,ABS(I2357)&gt;Rules!$B$4)),1,0)</f>
        <v>0</v>
      </c>
      <c r="K2356" s="6" t="str">
        <f aca="false">IF(F2356=1,COUNTIF($F$2:F2356,1),"")</f>
        <v/>
      </c>
    </row>
    <row r="2357" customFormat="false" ht="15" hidden="false" customHeight="false" outlineLevel="0" collapsed="false">
      <c r="A2357" s="6" t="n">
        <v>18612.868</v>
      </c>
      <c r="B2357" s="6" t="n">
        <v>1.71794871794872</v>
      </c>
      <c r="C2357" s="6" t="n">
        <v>82</v>
      </c>
      <c r="D2357" s="6" t="n">
        <v>-1</v>
      </c>
      <c r="E2357" s="6" t="n">
        <v>1.73406593406593</v>
      </c>
      <c r="F2357" s="6" t="n">
        <v>0</v>
      </c>
      <c r="G2357" s="6" t="n">
        <v>0</v>
      </c>
      <c r="H2357" s="6" t="str">
        <f aca="false">IF(AND(A2357&gt;=Stimuli!$B$2,A2357&lt;=Stimuli!$C$2),Stimuli!$A$2,IF(AND(A2357&gt;=Stimuli!$B$3,A2357&lt;=Stimuli!$C$3),Stimuli!$A$3,IF(AND(A2357&gt;=Stimuli!$B$4,A2357&lt;=Stimuli!$C$4),Stimuli!$A$4,"")))</f>
        <v>01 Quiet baseline (60s)</v>
      </c>
      <c r="I2357" s="6" t="n">
        <f aca="false">(B2357-B2356)/((A2357-A2356)/1000)</f>
        <v>0.562637362637446</v>
      </c>
      <c r="J2357" s="6" t="n">
        <f aca="false">IF(OR(B2357&lt;Rules!$B$2,B2357&gt;Rules!$B$3,ABS(I2357)&gt;Rules!$B$4,OR(B2358&lt;Rules!$B$2,B2358&gt;Rules!$B$3,ABS(I2358)&gt;Rules!$B$4)),1,0)</f>
        <v>0</v>
      </c>
      <c r="K2357" s="6" t="str">
        <f aca="false">IF(F2357=1,COUNTIF($F$2:F2357,1),"")</f>
        <v/>
      </c>
    </row>
    <row r="2358" customFormat="false" ht="15" hidden="false" customHeight="false" outlineLevel="0" collapsed="false">
      <c r="A2358" s="6" t="n">
        <v>18620.6805</v>
      </c>
      <c r="B2358" s="6" t="n">
        <v>1.71355311355311</v>
      </c>
      <c r="C2358" s="6" t="n">
        <v>82</v>
      </c>
      <c r="D2358" s="6" t="n">
        <v>-1</v>
      </c>
      <c r="E2358" s="6" t="n">
        <v>1.73406593406593</v>
      </c>
      <c r="F2358" s="6" t="n">
        <v>0</v>
      </c>
      <c r="G2358" s="6" t="n">
        <v>0</v>
      </c>
      <c r="H2358" s="6" t="str">
        <f aca="false">IF(AND(A2358&gt;=Stimuli!$B$2,A2358&lt;=Stimuli!$C$2),Stimuli!$A$2,IF(AND(A2358&gt;=Stimuli!$B$3,A2358&lt;=Stimuli!$C$3),Stimuli!$A$3,IF(AND(A2358&gt;=Stimuli!$B$4,A2358&lt;=Stimuli!$C$4),Stimuli!$A$4,"")))</f>
        <v>01 Quiet baseline (60s)</v>
      </c>
      <c r="I2358" s="6" t="n">
        <f aca="false">(B2358-B2357)/((A2358-A2357)/1000)</f>
        <v>-0.562637362637446</v>
      </c>
      <c r="J2358" s="6" t="n">
        <f aca="false">IF(OR(B2358&lt;Rules!$B$2,B2358&gt;Rules!$B$3,ABS(I2358)&gt;Rules!$B$4,OR(B2359&lt;Rules!$B$2,B2359&gt;Rules!$B$3,ABS(I2359)&gt;Rules!$B$4)),1,0)</f>
        <v>0</v>
      </c>
      <c r="K2358" s="6" t="str">
        <f aca="false">IF(F2358=1,COUNTIF($F$2:F2358,1),"")</f>
        <v/>
      </c>
    </row>
    <row r="2359" customFormat="false" ht="15" hidden="false" customHeight="false" outlineLevel="0" collapsed="false">
      <c r="A2359" s="6" t="n">
        <v>18628.493</v>
      </c>
      <c r="B2359" s="6" t="n">
        <v>1.71794871794872</v>
      </c>
      <c r="C2359" s="6" t="n">
        <v>82</v>
      </c>
      <c r="D2359" s="6" t="n">
        <v>-1</v>
      </c>
      <c r="E2359" s="6" t="n">
        <v>1.73406593406593</v>
      </c>
      <c r="F2359" s="6" t="n">
        <v>0</v>
      </c>
      <c r="G2359" s="6" t="n">
        <v>0</v>
      </c>
      <c r="H2359" s="6" t="str">
        <f aca="false">IF(AND(A2359&gt;=Stimuli!$B$2,A2359&lt;=Stimuli!$C$2),Stimuli!$A$2,IF(AND(A2359&gt;=Stimuli!$B$3,A2359&lt;=Stimuli!$C$3),Stimuli!$A$3,IF(AND(A2359&gt;=Stimuli!$B$4,A2359&lt;=Stimuli!$C$4),Stimuli!$A$4,"")))</f>
        <v>01 Quiet baseline (60s)</v>
      </c>
      <c r="I2359" s="6" t="n">
        <f aca="false">(B2359-B2358)/((A2359-A2358)/1000)</f>
        <v>0.562637362637446</v>
      </c>
      <c r="J2359" s="6" t="n">
        <f aca="false">IF(OR(B2359&lt;Rules!$B$2,B2359&gt;Rules!$B$3,ABS(I2359)&gt;Rules!$B$4,OR(B2360&lt;Rules!$B$2,B2360&gt;Rules!$B$3,ABS(I2360)&gt;Rules!$B$4)),1,0)</f>
        <v>0</v>
      </c>
      <c r="K2359" s="6" t="str">
        <f aca="false">IF(F2359=1,COUNTIF($F$2:F2359,1),"")</f>
        <v/>
      </c>
    </row>
    <row r="2360" customFormat="false" ht="15" hidden="false" customHeight="false" outlineLevel="0" collapsed="false">
      <c r="A2360" s="6" t="n">
        <v>18636.3055</v>
      </c>
      <c r="B2360" s="6" t="n">
        <v>1.71501831501832</v>
      </c>
      <c r="C2360" s="6" t="n">
        <v>82</v>
      </c>
      <c r="D2360" s="6" t="n">
        <v>-1</v>
      </c>
      <c r="E2360" s="6" t="n">
        <v>1.73406593406593</v>
      </c>
      <c r="F2360" s="6" t="n">
        <v>0</v>
      </c>
      <c r="G2360" s="6" t="n">
        <v>0</v>
      </c>
      <c r="H2360" s="6" t="str">
        <f aca="false">IF(AND(A2360&gt;=Stimuli!$B$2,A2360&lt;=Stimuli!$C$2),Stimuli!$A$2,IF(AND(A2360&gt;=Stimuli!$B$3,A2360&lt;=Stimuli!$C$3),Stimuli!$A$3,IF(AND(A2360&gt;=Stimuli!$B$4,A2360&lt;=Stimuli!$C$4),Stimuli!$A$4,"")))</f>
        <v>01 Quiet baseline (60s)</v>
      </c>
      <c r="I2360" s="6" t="n">
        <f aca="false">(B2360-B2359)/((A2360-A2359)/1000)</f>
        <v>-0.375091575091602</v>
      </c>
      <c r="J2360" s="6" t="n">
        <f aca="false">IF(OR(B2360&lt;Rules!$B$2,B2360&gt;Rules!$B$3,ABS(I2360)&gt;Rules!$B$4,OR(B2361&lt;Rules!$B$2,B2361&gt;Rules!$B$3,ABS(I2361)&gt;Rules!$B$4)),1,0)</f>
        <v>0</v>
      </c>
      <c r="K2360" s="6" t="str">
        <f aca="false">IF(F2360=1,COUNTIF($F$2:F2360,1),"")</f>
        <v/>
      </c>
    </row>
    <row r="2361" customFormat="false" ht="15" hidden="false" customHeight="false" outlineLevel="0" collapsed="false">
      <c r="A2361" s="6" t="n">
        <v>18644.118</v>
      </c>
      <c r="B2361" s="6" t="n">
        <v>1.71648351648352</v>
      </c>
      <c r="C2361" s="6" t="n">
        <v>82</v>
      </c>
      <c r="D2361" s="6" t="n">
        <v>-1</v>
      </c>
      <c r="E2361" s="6" t="n">
        <v>1.73406593406593</v>
      </c>
      <c r="F2361" s="6" t="n">
        <v>0</v>
      </c>
      <c r="G2361" s="6" t="n">
        <v>0</v>
      </c>
      <c r="H2361" s="6" t="str">
        <f aca="false">IF(AND(A2361&gt;=Stimuli!$B$2,A2361&lt;=Stimuli!$C$2),Stimuli!$A$2,IF(AND(A2361&gt;=Stimuli!$B$3,A2361&lt;=Stimuli!$C$3),Stimuli!$A$3,IF(AND(A2361&gt;=Stimuli!$B$4,A2361&lt;=Stimuli!$C$4),Stimuli!$A$4,"")))</f>
        <v>01 Quiet baseline (60s)</v>
      </c>
      <c r="I2361" s="6" t="n">
        <f aca="false">(B2361-B2360)/((A2361-A2360)/1000)</f>
        <v>0.18754578754573</v>
      </c>
      <c r="J2361" s="6" t="n">
        <f aca="false">IF(OR(B2361&lt;Rules!$B$2,B2361&gt;Rules!$B$3,ABS(I2361)&gt;Rules!$B$4,OR(B2362&lt;Rules!$B$2,B2362&gt;Rules!$B$3,ABS(I2362)&gt;Rules!$B$4)),1,0)</f>
        <v>0</v>
      </c>
      <c r="K2361" s="6" t="str">
        <f aca="false">IF(F2361=1,COUNTIF($F$2:F2361,1),"")</f>
        <v/>
      </c>
    </row>
    <row r="2362" customFormat="false" ht="15" hidden="false" customHeight="false" outlineLevel="0" collapsed="false">
      <c r="A2362" s="6" t="n">
        <v>18651.9305</v>
      </c>
      <c r="B2362" s="6" t="n">
        <v>1.71648351648352</v>
      </c>
      <c r="C2362" s="6" t="n">
        <v>82</v>
      </c>
      <c r="D2362" s="6" t="n">
        <v>-1</v>
      </c>
      <c r="E2362" s="6" t="n">
        <v>1.73406593406593</v>
      </c>
      <c r="F2362" s="6" t="n">
        <v>0</v>
      </c>
      <c r="G2362" s="6" t="n">
        <v>0</v>
      </c>
      <c r="H2362" s="6" t="str">
        <f aca="false">IF(AND(A2362&gt;=Stimuli!$B$2,A2362&lt;=Stimuli!$C$2),Stimuli!$A$2,IF(AND(A2362&gt;=Stimuli!$B$3,A2362&lt;=Stimuli!$C$3),Stimuli!$A$3,IF(AND(A2362&gt;=Stimuli!$B$4,A2362&lt;=Stimuli!$C$4),Stimuli!$A$4,"")))</f>
        <v>01 Quiet baseline (60s)</v>
      </c>
      <c r="I2362" s="6" t="n">
        <f aca="false">(B2362-B2361)/((A2362-A2361)/1000)</f>
        <v>0</v>
      </c>
      <c r="J2362" s="6" t="n">
        <f aca="false">IF(OR(B2362&lt;Rules!$B$2,B2362&gt;Rules!$B$3,ABS(I2362)&gt;Rules!$B$4,OR(B2363&lt;Rules!$B$2,B2363&gt;Rules!$B$3,ABS(I2363)&gt;Rules!$B$4)),1,0)</f>
        <v>0</v>
      </c>
      <c r="K2362" s="6" t="str">
        <f aca="false">IF(F2362=1,COUNTIF($F$2:F2362,1),"")</f>
        <v/>
      </c>
    </row>
    <row r="2363" customFormat="false" ht="15" hidden="false" customHeight="false" outlineLevel="0" collapsed="false">
      <c r="A2363" s="6" t="n">
        <v>18659.743</v>
      </c>
      <c r="B2363" s="6" t="n">
        <v>1.71501831501832</v>
      </c>
      <c r="C2363" s="6" t="n">
        <v>82</v>
      </c>
      <c r="D2363" s="6" t="n">
        <v>-1</v>
      </c>
      <c r="E2363" s="6" t="n">
        <v>1.73406593406593</v>
      </c>
      <c r="F2363" s="6" t="n">
        <v>0</v>
      </c>
      <c r="G2363" s="6" t="n">
        <v>0</v>
      </c>
      <c r="H2363" s="6" t="str">
        <f aca="false">IF(AND(A2363&gt;=Stimuli!$B$2,A2363&lt;=Stimuli!$C$2),Stimuli!$A$2,IF(AND(A2363&gt;=Stimuli!$B$3,A2363&lt;=Stimuli!$C$3),Stimuli!$A$3,IF(AND(A2363&gt;=Stimuli!$B$4,A2363&lt;=Stimuli!$C$4),Stimuli!$A$4,"")))</f>
        <v>01 Quiet baseline (60s)</v>
      </c>
      <c r="I2363" s="6" t="n">
        <f aca="false">(B2363-B2362)/((A2363-A2362)/1000)</f>
        <v>-0.18754578754573</v>
      </c>
      <c r="J2363" s="6" t="n">
        <f aca="false">IF(OR(B2363&lt;Rules!$B$2,B2363&gt;Rules!$B$3,ABS(I2363)&gt;Rules!$B$4,OR(B2364&lt;Rules!$B$2,B2364&gt;Rules!$B$3,ABS(I2364)&gt;Rules!$B$4)),1,0)</f>
        <v>0</v>
      </c>
      <c r="K2363" s="6" t="str">
        <f aca="false">IF(F2363=1,COUNTIF($F$2:F2363,1),"")</f>
        <v/>
      </c>
    </row>
    <row r="2364" customFormat="false" ht="15" hidden="false" customHeight="false" outlineLevel="0" collapsed="false">
      <c r="A2364" s="6" t="n">
        <v>18667.5555</v>
      </c>
      <c r="B2364" s="6" t="n">
        <v>1.71794871794872</v>
      </c>
      <c r="C2364" s="6" t="n">
        <v>82</v>
      </c>
      <c r="D2364" s="6" t="n">
        <v>-1</v>
      </c>
      <c r="E2364" s="6" t="n">
        <v>1.73406593406593</v>
      </c>
      <c r="F2364" s="6" t="n">
        <v>0</v>
      </c>
      <c r="G2364" s="6" t="n">
        <v>0</v>
      </c>
      <c r="H2364" s="6" t="str">
        <f aca="false">IF(AND(A2364&gt;=Stimuli!$B$2,A2364&lt;=Stimuli!$C$2),Stimuli!$A$2,IF(AND(A2364&gt;=Stimuli!$B$3,A2364&lt;=Stimuli!$C$3),Stimuli!$A$3,IF(AND(A2364&gt;=Stimuli!$B$4,A2364&lt;=Stimuli!$C$4),Stimuli!$A$4,"")))</f>
        <v>01 Quiet baseline (60s)</v>
      </c>
      <c r="I2364" s="6" t="n">
        <f aca="false">(B2364-B2363)/((A2364-A2363)/1000)</f>
        <v>0.375091575091602</v>
      </c>
      <c r="J2364" s="6" t="n">
        <f aca="false">IF(OR(B2364&lt;Rules!$B$2,B2364&gt;Rules!$B$3,ABS(I2364)&gt;Rules!$B$4,OR(B2365&lt;Rules!$B$2,B2365&gt;Rules!$B$3,ABS(I2365)&gt;Rules!$B$4)),1,0)</f>
        <v>0</v>
      </c>
      <c r="K2364" s="6" t="str">
        <f aca="false">IF(F2364=1,COUNTIF($F$2:F2364,1),"")</f>
        <v/>
      </c>
    </row>
    <row r="2365" customFormat="false" ht="15" hidden="false" customHeight="false" outlineLevel="0" collapsed="false">
      <c r="A2365" s="6" t="n">
        <v>18675.368</v>
      </c>
      <c r="B2365" s="6" t="n">
        <v>1.71355311355311</v>
      </c>
      <c r="C2365" s="6" t="n">
        <v>82</v>
      </c>
      <c r="D2365" s="6" t="n">
        <v>-1</v>
      </c>
      <c r="E2365" s="6" t="n">
        <v>1.73406593406593</v>
      </c>
      <c r="F2365" s="6" t="n">
        <v>0</v>
      </c>
      <c r="G2365" s="6" t="n">
        <v>0</v>
      </c>
      <c r="H2365" s="6" t="str">
        <f aca="false">IF(AND(A2365&gt;=Stimuli!$B$2,A2365&lt;=Stimuli!$C$2),Stimuli!$A$2,IF(AND(A2365&gt;=Stimuli!$B$3,A2365&lt;=Stimuli!$C$3),Stimuli!$A$3,IF(AND(A2365&gt;=Stimuli!$B$4,A2365&lt;=Stimuli!$C$4),Stimuli!$A$4,"")))</f>
        <v>01 Quiet baseline (60s)</v>
      </c>
      <c r="I2365" s="6" t="n">
        <f aca="false">(B2365-B2364)/((A2365-A2364)/1000)</f>
        <v>-0.562637362637446</v>
      </c>
      <c r="J2365" s="6" t="n">
        <f aca="false">IF(OR(B2365&lt;Rules!$B$2,B2365&gt;Rules!$B$3,ABS(I2365)&gt;Rules!$B$4,OR(B2366&lt;Rules!$B$2,B2366&gt;Rules!$B$3,ABS(I2366)&gt;Rules!$B$4)),1,0)</f>
        <v>0</v>
      </c>
      <c r="K2365" s="6" t="str">
        <f aca="false">IF(F2365=1,COUNTIF($F$2:F2365,1),"")</f>
        <v/>
      </c>
    </row>
    <row r="2366" customFormat="false" ht="15" hidden="false" customHeight="false" outlineLevel="0" collapsed="false">
      <c r="A2366" s="6" t="n">
        <v>18683.1805</v>
      </c>
      <c r="B2366" s="6" t="n">
        <v>1.71794871794872</v>
      </c>
      <c r="C2366" s="6" t="n">
        <v>82</v>
      </c>
      <c r="D2366" s="6" t="n">
        <v>-1</v>
      </c>
      <c r="E2366" s="6" t="n">
        <v>1.73406593406593</v>
      </c>
      <c r="F2366" s="6" t="n">
        <v>0</v>
      </c>
      <c r="G2366" s="6" t="n">
        <v>0</v>
      </c>
      <c r="H2366" s="6" t="str">
        <f aca="false">IF(AND(A2366&gt;=Stimuli!$B$2,A2366&lt;=Stimuli!$C$2),Stimuli!$A$2,IF(AND(A2366&gt;=Stimuli!$B$3,A2366&lt;=Stimuli!$C$3),Stimuli!$A$3,IF(AND(A2366&gt;=Stimuli!$B$4,A2366&lt;=Stimuli!$C$4),Stimuli!$A$4,"")))</f>
        <v>01 Quiet baseline (60s)</v>
      </c>
      <c r="I2366" s="6" t="n">
        <f aca="false">(B2366-B2365)/((A2366-A2365)/1000)</f>
        <v>0.562637362637446</v>
      </c>
      <c r="J2366" s="6" t="n">
        <f aca="false">IF(OR(B2366&lt;Rules!$B$2,B2366&gt;Rules!$B$3,ABS(I2366)&gt;Rules!$B$4,OR(B2367&lt;Rules!$B$2,B2367&gt;Rules!$B$3,ABS(I2367)&gt;Rules!$B$4)),1,0)</f>
        <v>0</v>
      </c>
      <c r="K2366" s="6" t="str">
        <f aca="false">IF(F2366=1,COUNTIF($F$2:F2366,1),"")</f>
        <v/>
      </c>
    </row>
    <row r="2367" customFormat="false" ht="15" hidden="false" customHeight="false" outlineLevel="0" collapsed="false">
      <c r="A2367" s="6" t="n">
        <v>18690.993</v>
      </c>
      <c r="B2367" s="6" t="n">
        <v>1.71355311355311</v>
      </c>
      <c r="C2367" s="6" t="n">
        <v>82</v>
      </c>
      <c r="D2367" s="6" t="n">
        <v>-1</v>
      </c>
      <c r="E2367" s="6" t="n">
        <v>1.73406593406593</v>
      </c>
      <c r="F2367" s="6" t="n">
        <v>0</v>
      </c>
      <c r="G2367" s="6" t="n">
        <v>0</v>
      </c>
      <c r="H2367" s="6" t="str">
        <f aca="false">IF(AND(A2367&gt;=Stimuli!$B$2,A2367&lt;=Stimuli!$C$2),Stimuli!$A$2,IF(AND(A2367&gt;=Stimuli!$B$3,A2367&lt;=Stimuli!$C$3),Stimuli!$A$3,IF(AND(A2367&gt;=Stimuli!$B$4,A2367&lt;=Stimuli!$C$4),Stimuli!$A$4,"")))</f>
        <v>01 Quiet baseline (60s)</v>
      </c>
      <c r="I2367" s="6" t="n">
        <f aca="false">(B2367-B2366)/((A2367-A2366)/1000)</f>
        <v>-0.562637362637446</v>
      </c>
      <c r="J2367" s="6" t="n">
        <f aca="false">IF(OR(B2367&lt;Rules!$B$2,B2367&gt;Rules!$B$3,ABS(I2367)&gt;Rules!$B$4,OR(B2368&lt;Rules!$B$2,B2368&gt;Rules!$B$3,ABS(I2368)&gt;Rules!$B$4)),1,0)</f>
        <v>0</v>
      </c>
      <c r="K2367" s="6" t="str">
        <f aca="false">IF(F2367=1,COUNTIF($F$2:F2367,1),"")</f>
        <v/>
      </c>
    </row>
    <row r="2368" customFormat="false" ht="15" hidden="false" customHeight="false" outlineLevel="0" collapsed="false">
      <c r="A2368" s="6" t="n">
        <v>18698.8055</v>
      </c>
      <c r="B2368" s="6" t="n">
        <v>1.71941391941392</v>
      </c>
      <c r="C2368" s="6" t="n">
        <v>82</v>
      </c>
      <c r="D2368" s="6" t="n">
        <v>-1</v>
      </c>
      <c r="E2368" s="6" t="n">
        <v>1.73406593406593</v>
      </c>
      <c r="F2368" s="6" t="n">
        <v>0</v>
      </c>
      <c r="G2368" s="6" t="n">
        <v>0</v>
      </c>
      <c r="H2368" s="6" t="str">
        <f aca="false">IF(AND(A2368&gt;=Stimuli!$B$2,A2368&lt;=Stimuli!$C$2),Stimuli!$A$2,IF(AND(A2368&gt;=Stimuli!$B$3,A2368&lt;=Stimuli!$C$3),Stimuli!$A$3,IF(AND(A2368&gt;=Stimuli!$B$4,A2368&lt;=Stimuli!$C$4),Stimuli!$A$4,"")))</f>
        <v>01 Quiet baseline (60s)</v>
      </c>
      <c r="I2368" s="6" t="n">
        <f aca="false">(B2368-B2367)/((A2368-A2367)/1000)</f>
        <v>0.75018315018329</v>
      </c>
      <c r="J2368" s="6" t="n">
        <f aca="false">IF(OR(B2368&lt;Rules!$B$2,B2368&gt;Rules!$B$3,ABS(I2368)&gt;Rules!$B$4,OR(B2369&lt;Rules!$B$2,B2369&gt;Rules!$B$3,ABS(I2369)&gt;Rules!$B$4)),1,0)</f>
        <v>0</v>
      </c>
      <c r="K2368" s="6" t="str">
        <f aca="false">IF(F2368=1,COUNTIF($F$2:F2368,1),"")</f>
        <v/>
      </c>
    </row>
    <row r="2369" customFormat="false" ht="15" hidden="false" customHeight="false" outlineLevel="0" collapsed="false">
      <c r="A2369" s="6" t="n">
        <v>18706.618</v>
      </c>
      <c r="B2369" s="6" t="n">
        <v>1.71355311355311</v>
      </c>
      <c r="C2369" s="6" t="n">
        <v>82</v>
      </c>
      <c r="D2369" s="6" t="n">
        <v>-1</v>
      </c>
      <c r="E2369" s="6" t="n">
        <v>1.73406593406593</v>
      </c>
      <c r="F2369" s="6" t="n">
        <v>0</v>
      </c>
      <c r="G2369" s="6" t="n">
        <v>0</v>
      </c>
      <c r="H2369" s="6" t="str">
        <f aca="false">IF(AND(A2369&gt;=Stimuli!$B$2,A2369&lt;=Stimuli!$C$2),Stimuli!$A$2,IF(AND(A2369&gt;=Stimuli!$B$3,A2369&lt;=Stimuli!$C$3),Stimuli!$A$3,IF(AND(A2369&gt;=Stimuli!$B$4,A2369&lt;=Stimuli!$C$4),Stimuli!$A$4,"")))</f>
        <v>01 Quiet baseline (60s)</v>
      </c>
      <c r="I2369" s="6" t="n">
        <f aca="false">(B2369-B2368)/((A2369-A2368)/1000)</f>
        <v>-0.75018315018329</v>
      </c>
      <c r="J2369" s="6" t="n">
        <f aca="false">IF(OR(B2369&lt;Rules!$B$2,B2369&gt;Rules!$B$3,ABS(I2369)&gt;Rules!$B$4,OR(B2370&lt;Rules!$B$2,B2370&gt;Rules!$B$3,ABS(I2370)&gt;Rules!$B$4)),1,0)</f>
        <v>0</v>
      </c>
      <c r="K2369" s="6" t="str">
        <f aca="false">IF(F2369=1,COUNTIF($F$2:F2369,1),"")</f>
        <v/>
      </c>
    </row>
    <row r="2370" customFormat="false" ht="15" hidden="false" customHeight="false" outlineLevel="0" collapsed="false">
      <c r="A2370" s="6" t="n">
        <v>18714.4305</v>
      </c>
      <c r="B2370" s="6" t="n">
        <v>1.71941391941392</v>
      </c>
      <c r="C2370" s="6" t="n">
        <v>82</v>
      </c>
      <c r="D2370" s="6" t="n">
        <v>-1</v>
      </c>
      <c r="E2370" s="6" t="n">
        <v>1.73406593406593</v>
      </c>
      <c r="F2370" s="6" t="n">
        <v>0</v>
      </c>
      <c r="G2370" s="6" t="n">
        <v>0</v>
      </c>
      <c r="H2370" s="6" t="str">
        <f aca="false">IF(AND(A2370&gt;=Stimuli!$B$2,A2370&lt;=Stimuli!$C$2),Stimuli!$A$2,IF(AND(A2370&gt;=Stimuli!$B$3,A2370&lt;=Stimuli!$C$3),Stimuli!$A$3,IF(AND(A2370&gt;=Stimuli!$B$4,A2370&lt;=Stimuli!$C$4),Stimuli!$A$4,"")))</f>
        <v>01 Quiet baseline (60s)</v>
      </c>
      <c r="I2370" s="6" t="n">
        <f aca="false">(B2370-B2369)/((A2370-A2369)/1000)</f>
        <v>0.75018315018329</v>
      </c>
      <c r="J2370" s="6" t="n">
        <f aca="false">IF(OR(B2370&lt;Rules!$B$2,B2370&gt;Rules!$B$3,ABS(I2370)&gt;Rules!$B$4,OR(B2371&lt;Rules!$B$2,B2371&gt;Rules!$B$3,ABS(I2371)&gt;Rules!$B$4)),1,0)</f>
        <v>0</v>
      </c>
      <c r="K2370" s="6" t="str">
        <f aca="false">IF(F2370=1,COUNTIF($F$2:F2370,1),"")</f>
        <v/>
      </c>
    </row>
    <row r="2371" customFormat="false" ht="15" hidden="false" customHeight="false" outlineLevel="0" collapsed="false">
      <c r="A2371" s="6" t="n">
        <v>18722.243</v>
      </c>
      <c r="B2371" s="6" t="n">
        <v>1.71355311355311</v>
      </c>
      <c r="C2371" s="6" t="n">
        <v>82</v>
      </c>
      <c r="D2371" s="6" t="n">
        <v>-1</v>
      </c>
      <c r="E2371" s="6" t="n">
        <v>1.73406593406593</v>
      </c>
      <c r="F2371" s="6" t="n">
        <v>0</v>
      </c>
      <c r="G2371" s="6" t="n">
        <v>0</v>
      </c>
      <c r="H2371" s="6" t="str">
        <f aca="false">IF(AND(A2371&gt;=Stimuli!$B$2,A2371&lt;=Stimuli!$C$2),Stimuli!$A$2,IF(AND(A2371&gt;=Stimuli!$B$3,A2371&lt;=Stimuli!$C$3),Stimuli!$A$3,IF(AND(A2371&gt;=Stimuli!$B$4,A2371&lt;=Stimuli!$C$4),Stimuli!$A$4,"")))</f>
        <v>01 Quiet baseline (60s)</v>
      </c>
      <c r="I2371" s="6" t="n">
        <f aca="false">(B2371-B2370)/((A2371-A2370)/1000)</f>
        <v>-0.75018315018329</v>
      </c>
      <c r="J2371" s="6" t="n">
        <f aca="false">IF(OR(B2371&lt;Rules!$B$2,B2371&gt;Rules!$B$3,ABS(I2371)&gt;Rules!$B$4,OR(B2372&lt;Rules!$B$2,B2372&gt;Rules!$B$3,ABS(I2372)&gt;Rules!$B$4)),1,0)</f>
        <v>0</v>
      </c>
      <c r="K2371" s="6" t="str">
        <f aca="false">IF(F2371=1,COUNTIF($F$2:F2371,1),"")</f>
        <v/>
      </c>
    </row>
    <row r="2372" customFormat="false" ht="15" hidden="false" customHeight="false" outlineLevel="0" collapsed="false">
      <c r="A2372" s="6" t="n">
        <v>18730.0555</v>
      </c>
      <c r="B2372" s="6" t="n">
        <v>1.71941391941392</v>
      </c>
      <c r="C2372" s="6" t="n">
        <v>82</v>
      </c>
      <c r="D2372" s="6" t="n">
        <v>-1</v>
      </c>
      <c r="E2372" s="6" t="n">
        <v>1.73406593406593</v>
      </c>
      <c r="F2372" s="6" t="n">
        <v>0</v>
      </c>
      <c r="G2372" s="6" t="n">
        <v>0</v>
      </c>
      <c r="H2372" s="6" t="str">
        <f aca="false">IF(AND(A2372&gt;=Stimuli!$B$2,A2372&lt;=Stimuli!$C$2),Stimuli!$A$2,IF(AND(A2372&gt;=Stimuli!$B$3,A2372&lt;=Stimuli!$C$3),Stimuli!$A$3,IF(AND(A2372&gt;=Stimuli!$B$4,A2372&lt;=Stimuli!$C$4),Stimuli!$A$4,"")))</f>
        <v>01 Quiet baseline (60s)</v>
      </c>
      <c r="I2372" s="6" t="n">
        <f aca="false">(B2372-B2371)/((A2372-A2371)/1000)</f>
        <v>0.75018315018329</v>
      </c>
      <c r="J2372" s="6" t="n">
        <f aca="false">IF(OR(B2372&lt;Rules!$B$2,B2372&gt;Rules!$B$3,ABS(I2372)&gt;Rules!$B$4,OR(B2373&lt;Rules!$B$2,B2373&gt;Rules!$B$3,ABS(I2373)&gt;Rules!$B$4)),1,0)</f>
        <v>0</v>
      </c>
      <c r="K2372" s="6" t="str">
        <f aca="false">IF(F2372=1,COUNTIF($F$2:F2372,1),"")</f>
        <v/>
      </c>
    </row>
    <row r="2373" customFormat="false" ht="15" hidden="false" customHeight="false" outlineLevel="0" collapsed="false">
      <c r="A2373" s="6" t="n">
        <v>18737.868</v>
      </c>
      <c r="B2373" s="6" t="n">
        <v>1.71355311355311</v>
      </c>
      <c r="C2373" s="6" t="n">
        <v>82</v>
      </c>
      <c r="D2373" s="6" t="n">
        <v>-1</v>
      </c>
      <c r="E2373" s="6" t="n">
        <v>1.73406593406593</v>
      </c>
      <c r="F2373" s="6" t="n">
        <v>0</v>
      </c>
      <c r="G2373" s="6" t="n">
        <v>0</v>
      </c>
      <c r="H2373" s="6" t="str">
        <f aca="false">IF(AND(A2373&gt;=Stimuli!$B$2,A2373&lt;=Stimuli!$C$2),Stimuli!$A$2,IF(AND(A2373&gt;=Stimuli!$B$3,A2373&lt;=Stimuli!$C$3),Stimuli!$A$3,IF(AND(A2373&gt;=Stimuli!$B$4,A2373&lt;=Stimuli!$C$4),Stimuli!$A$4,"")))</f>
        <v>01 Quiet baseline (60s)</v>
      </c>
      <c r="I2373" s="6" t="n">
        <f aca="false">(B2373-B2372)/((A2373-A2372)/1000)</f>
        <v>-0.75018315018329</v>
      </c>
      <c r="J2373" s="6" t="n">
        <f aca="false">IF(OR(B2373&lt;Rules!$B$2,B2373&gt;Rules!$B$3,ABS(I2373)&gt;Rules!$B$4,OR(B2374&lt;Rules!$B$2,B2374&gt;Rules!$B$3,ABS(I2374)&gt;Rules!$B$4)),1,0)</f>
        <v>0</v>
      </c>
      <c r="K2373" s="6" t="str">
        <f aca="false">IF(F2373=1,COUNTIF($F$2:F2373,1),"")</f>
        <v/>
      </c>
    </row>
    <row r="2374" customFormat="false" ht="15" hidden="false" customHeight="false" outlineLevel="0" collapsed="false">
      <c r="A2374" s="6" t="n">
        <v>18745.6805</v>
      </c>
      <c r="B2374" s="6" t="n">
        <v>1.71794871794872</v>
      </c>
      <c r="C2374" s="6" t="n">
        <v>82</v>
      </c>
      <c r="D2374" s="6" t="n">
        <v>-1</v>
      </c>
      <c r="E2374" s="6" t="n">
        <v>1.73406593406593</v>
      </c>
      <c r="F2374" s="6" t="n">
        <v>0</v>
      </c>
      <c r="G2374" s="6" t="n">
        <v>0</v>
      </c>
      <c r="H2374" s="6" t="str">
        <f aca="false">IF(AND(A2374&gt;=Stimuli!$B$2,A2374&lt;=Stimuli!$C$2),Stimuli!$A$2,IF(AND(A2374&gt;=Stimuli!$B$3,A2374&lt;=Stimuli!$C$3),Stimuli!$A$3,IF(AND(A2374&gt;=Stimuli!$B$4,A2374&lt;=Stimuli!$C$4),Stimuli!$A$4,"")))</f>
        <v>01 Quiet baseline (60s)</v>
      </c>
      <c r="I2374" s="6" t="n">
        <f aca="false">(B2374-B2373)/((A2374-A2373)/1000)</f>
        <v>0.562637362637446</v>
      </c>
      <c r="J2374" s="6" t="n">
        <f aca="false">IF(OR(B2374&lt;Rules!$B$2,B2374&gt;Rules!$B$3,ABS(I2374)&gt;Rules!$B$4,OR(B2375&lt;Rules!$B$2,B2375&gt;Rules!$B$3,ABS(I2375)&gt;Rules!$B$4)),1,0)</f>
        <v>0</v>
      </c>
      <c r="K2374" s="6" t="str">
        <f aca="false">IF(F2374=1,COUNTIF($F$2:F2374,1),"")</f>
        <v/>
      </c>
    </row>
    <row r="2375" customFormat="false" ht="15" hidden="false" customHeight="false" outlineLevel="0" collapsed="false">
      <c r="A2375" s="6" t="n">
        <v>18753.493</v>
      </c>
      <c r="B2375" s="6" t="n">
        <v>1.71501831501832</v>
      </c>
      <c r="C2375" s="6" t="n">
        <v>82</v>
      </c>
      <c r="D2375" s="6" t="n">
        <v>-1</v>
      </c>
      <c r="E2375" s="6" t="n">
        <v>1.73406593406593</v>
      </c>
      <c r="F2375" s="6" t="n">
        <v>0</v>
      </c>
      <c r="G2375" s="6" t="n">
        <v>0</v>
      </c>
      <c r="H2375" s="6" t="str">
        <f aca="false">IF(AND(A2375&gt;=Stimuli!$B$2,A2375&lt;=Stimuli!$C$2),Stimuli!$A$2,IF(AND(A2375&gt;=Stimuli!$B$3,A2375&lt;=Stimuli!$C$3),Stimuli!$A$3,IF(AND(A2375&gt;=Stimuli!$B$4,A2375&lt;=Stimuli!$C$4),Stimuli!$A$4,"")))</f>
        <v>01 Quiet baseline (60s)</v>
      </c>
      <c r="I2375" s="6" t="n">
        <f aca="false">(B2375-B2374)/((A2375-A2374)/1000)</f>
        <v>-0.375091575091602</v>
      </c>
      <c r="J2375" s="6" t="n">
        <f aca="false">IF(OR(B2375&lt;Rules!$B$2,B2375&gt;Rules!$B$3,ABS(I2375)&gt;Rules!$B$4,OR(B2376&lt;Rules!$B$2,B2376&gt;Rules!$B$3,ABS(I2376)&gt;Rules!$B$4)),1,0)</f>
        <v>0</v>
      </c>
      <c r="K2375" s="6" t="str">
        <f aca="false">IF(F2375=1,COUNTIF($F$2:F2375,1),"")</f>
        <v/>
      </c>
    </row>
    <row r="2376" customFormat="false" ht="15" hidden="false" customHeight="false" outlineLevel="0" collapsed="false">
      <c r="A2376" s="6" t="n">
        <v>18761.3055</v>
      </c>
      <c r="B2376" s="6" t="n">
        <v>1.71794871794872</v>
      </c>
      <c r="C2376" s="6" t="n">
        <v>82</v>
      </c>
      <c r="D2376" s="6" t="n">
        <v>-1</v>
      </c>
      <c r="E2376" s="6" t="n">
        <v>1.73406593406593</v>
      </c>
      <c r="F2376" s="6" t="n">
        <v>0</v>
      </c>
      <c r="G2376" s="6" t="n">
        <v>0</v>
      </c>
      <c r="H2376" s="6" t="str">
        <f aca="false">IF(AND(A2376&gt;=Stimuli!$B$2,A2376&lt;=Stimuli!$C$2),Stimuli!$A$2,IF(AND(A2376&gt;=Stimuli!$B$3,A2376&lt;=Stimuli!$C$3),Stimuli!$A$3,IF(AND(A2376&gt;=Stimuli!$B$4,A2376&lt;=Stimuli!$C$4),Stimuli!$A$4,"")))</f>
        <v>01 Quiet baseline (60s)</v>
      </c>
      <c r="I2376" s="6" t="n">
        <f aca="false">(B2376-B2375)/((A2376-A2375)/1000)</f>
        <v>0.375091575091602</v>
      </c>
      <c r="J2376" s="6" t="n">
        <f aca="false">IF(OR(B2376&lt;Rules!$B$2,B2376&gt;Rules!$B$3,ABS(I2376)&gt;Rules!$B$4,OR(B2377&lt;Rules!$B$2,B2377&gt;Rules!$B$3,ABS(I2377)&gt;Rules!$B$4)),1,0)</f>
        <v>0</v>
      </c>
      <c r="K2376" s="6" t="str">
        <f aca="false">IF(F2376=1,COUNTIF($F$2:F2376,1),"")</f>
        <v/>
      </c>
    </row>
    <row r="2377" customFormat="false" ht="15" hidden="false" customHeight="false" outlineLevel="0" collapsed="false">
      <c r="A2377" s="6" t="n">
        <v>18769.118</v>
      </c>
      <c r="B2377" s="6" t="n">
        <v>1.71648351648352</v>
      </c>
      <c r="C2377" s="6" t="n">
        <v>82</v>
      </c>
      <c r="D2377" s="6" t="n">
        <v>-1</v>
      </c>
      <c r="E2377" s="6" t="n">
        <v>1.73406593406593</v>
      </c>
      <c r="F2377" s="6" t="n">
        <v>0</v>
      </c>
      <c r="G2377" s="6" t="n">
        <v>0</v>
      </c>
      <c r="H2377" s="6" t="str">
        <f aca="false">IF(AND(A2377&gt;=Stimuli!$B$2,A2377&lt;=Stimuli!$C$2),Stimuli!$A$2,IF(AND(A2377&gt;=Stimuli!$B$3,A2377&lt;=Stimuli!$C$3),Stimuli!$A$3,IF(AND(A2377&gt;=Stimuli!$B$4,A2377&lt;=Stimuli!$C$4),Stimuli!$A$4,"")))</f>
        <v>01 Quiet baseline (60s)</v>
      </c>
      <c r="I2377" s="6" t="n">
        <f aca="false">(B2377-B2376)/((A2377-A2376)/1000)</f>
        <v>-0.187545787545872</v>
      </c>
      <c r="J2377" s="6" t="n">
        <f aca="false">IF(OR(B2377&lt;Rules!$B$2,B2377&gt;Rules!$B$3,ABS(I2377)&gt;Rules!$B$4,OR(B2378&lt;Rules!$B$2,B2378&gt;Rules!$B$3,ABS(I2378)&gt;Rules!$B$4)),1,0)</f>
        <v>0</v>
      </c>
      <c r="K2377" s="6" t="str">
        <f aca="false">IF(F2377=1,COUNTIF($F$2:F2377,1),"")</f>
        <v/>
      </c>
    </row>
    <row r="2378" customFormat="false" ht="15" hidden="false" customHeight="false" outlineLevel="0" collapsed="false">
      <c r="A2378" s="6" t="n">
        <v>18776.9305</v>
      </c>
      <c r="B2378" s="6" t="n">
        <v>1.71648351648352</v>
      </c>
      <c r="C2378" s="6" t="n">
        <v>82</v>
      </c>
      <c r="D2378" s="6" t="n">
        <v>-1</v>
      </c>
      <c r="E2378" s="6" t="n">
        <v>1.73406593406593</v>
      </c>
      <c r="F2378" s="6" t="n">
        <v>0</v>
      </c>
      <c r="G2378" s="6" t="n">
        <v>0</v>
      </c>
      <c r="H2378" s="6" t="str">
        <f aca="false">IF(AND(A2378&gt;=Stimuli!$B$2,A2378&lt;=Stimuli!$C$2),Stimuli!$A$2,IF(AND(A2378&gt;=Stimuli!$B$3,A2378&lt;=Stimuli!$C$3),Stimuli!$A$3,IF(AND(A2378&gt;=Stimuli!$B$4,A2378&lt;=Stimuli!$C$4),Stimuli!$A$4,"")))</f>
        <v>01 Quiet baseline (60s)</v>
      </c>
      <c r="I2378" s="6" t="n">
        <f aca="false">(B2378-B2377)/((A2378-A2377)/1000)</f>
        <v>0</v>
      </c>
      <c r="J2378" s="6" t="n">
        <f aca="false">IF(OR(B2378&lt;Rules!$B$2,B2378&gt;Rules!$B$3,ABS(I2378)&gt;Rules!$B$4,OR(B2379&lt;Rules!$B$2,B2379&gt;Rules!$B$3,ABS(I2379)&gt;Rules!$B$4)),1,0)</f>
        <v>0</v>
      </c>
      <c r="K2378" s="6" t="str">
        <f aca="false">IF(F2378=1,COUNTIF($F$2:F2378,1),"")</f>
        <v/>
      </c>
    </row>
    <row r="2379" customFormat="false" ht="15" hidden="false" customHeight="false" outlineLevel="0" collapsed="false">
      <c r="A2379" s="6" t="n">
        <v>18784.743</v>
      </c>
      <c r="B2379" s="6" t="n">
        <v>1.71794871794872</v>
      </c>
      <c r="C2379" s="6" t="n">
        <v>82</v>
      </c>
      <c r="D2379" s="6" t="n">
        <v>-1</v>
      </c>
      <c r="E2379" s="6" t="n">
        <v>1.73406593406593</v>
      </c>
      <c r="F2379" s="6" t="n">
        <v>0</v>
      </c>
      <c r="G2379" s="6" t="n">
        <v>0</v>
      </c>
      <c r="H2379" s="6" t="str">
        <f aca="false">IF(AND(A2379&gt;=Stimuli!$B$2,A2379&lt;=Stimuli!$C$2),Stimuli!$A$2,IF(AND(A2379&gt;=Stimuli!$B$3,A2379&lt;=Stimuli!$C$3),Stimuli!$A$3,IF(AND(A2379&gt;=Stimuli!$B$4,A2379&lt;=Stimuli!$C$4),Stimuli!$A$4,"")))</f>
        <v>01 Quiet baseline (60s)</v>
      </c>
      <c r="I2379" s="6" t="n">
        <f aca="false">(B2379-B2378)/((A2379-A2378)/1000)</f>
        <v>0.187545787545872</v>
      </c>
      <c r="J2379" s="6" t="n">
        <f aca="false">IF(OR(B2379&lt;Rules!$B$2,B2379&gt;Rules!$B$3,ABS(I2379)&gt;Rules!$B$4,OR(B2380&lt;Rules!$B$2,B2380&gt;Rules!$B$3,ABS(I2380)&gt;Rules!$B$4)),1,0)</f>
        <v>0</v>
      </c>
      <c r="K2379" s="6" t="str">
        <f aca="false">IF(F2379=1,COUNTIF($F$2:F2379,1),"")</f>
        <v/>
      </c>
    </row>
    <row r="2380" customFormat="false" ht="15" hidden="false" customHeight="false" outlineLevel="0" collapsed="false">
      <c r="A2380" s="6" t="n">
        <v>18792.5555</v>
      </c>
      <c r="B2380" s="6" t="n">
        <v>1.71648351648352</v>
      </c>
      <c r="C2380" s="6" t="n">
        <v>82</v>
      </c>
      <c r="D2380" s="6" t="n">
        <v>-1</v>
      </c>
      <c r="E2380" s="6" t="n">
        <v>1.73406593406593</v>
      </c>
      <c r="F2380" s="6" t="n">
        <v>0</v>
      </c>
      <c r="G2380" s="6" t="n">
        <v>0</v>
      </c>
      <c r="H2380" s="6" t="str">
        <f aca="false">IF(AND(A2380&gt;=Stimuli!$B$2,A2380&lt;=Stimuli!$C$2),Stimuli!$A$2,IF(AND(A2380&gt;=Stimuli!$B$3,A2380&lt;=Stimuli!$C$3),Stimuli!$A$3,IF(AND(A2380&gt;=Stimuli!$B$4,A2380&lt;=Stimuli!$C$4),Stimuli!$A$4,"")))</f>
        <v>01 Quiet baseline (60s)</v>
      </c>
      <c r="I2380" s="6" t="n">
        <f aca="false">(B2380-B2379)/((A2380-A2379)/1000)</f>
        <v>-0.187545787545872</v>
      </c>
      <c r="J2380" s="6" t="n">
        <f aca="false">IF(OR(B2380&lt;Rules!$B$2,B2380&gt;Rules!$B$3,ABS(I2380)&gt;Rules!$B$4,OR(B2381&lt;Rules!$B$2,B2381&gt;Rules!$B$3,ABS(I2381)&gt;Rules!$B$4)),1,0)</f>
        <v>0</v>
      </c>
      <c r="K2380" s="6" t="str">
        <f aca="false">IF(F2380=1,COUNTIF($F$2:F2380,1),"")</f>
        <v/>
      </c>
    </row>
    <row r="2381" customFormat="false" ht="15" hidden="false" customHeight="false" outlineLevel="0" collapsed="false">
      <c r="A2381" s="6" t="n">
        <v>18800.368</v>
      </c>
      <c r="B2381" s="6" t="n">
        <v>1.72087912087912</v>
      </c>
      <c r="C2381" s="6" t="n">
        <v>82</v>
      </c>
      <c r="D2381" s="6" t="n">
        <v>-1</v>
      </c>
      <c r="E2381" s="6" t="n">
        <v>1.73406593406593</v>
      </c>
      <c r="F2381" s="6" t="n">
        <v>0</v>
      </c>
      <c r="G2381" s="6" t="n">
        <v>0</v>
      </c>
      <c r="H2381" s="6" t="str">
        <f aca="false">IF(AND(A2381&gt;=Stimuli!$B$2,A2381&lt;=Stimuli!$C$2),Stimuli!$A$2,IF(AND(A2381&gt;=Stimuli!$B$3,A2381&lt;=Stimuli!$C$3),Stimuli!$A$3,IF(AND(A2381&gt;=Stimuli!$B$4,A2381&lt;=Stimuli!$C$4),Stimuli!$A$4,"")))</f>
        <v>01 Quiet baseline (60s)</v>
      </c>
      <c r="I2381" s="6" t="n">
        <f aca="false">(B2381-B2380)/((A2381-A2380)/1000)</f>
        <v>0.562637362637446</v>
      </c>
      <c r="J2381" s="6" t="n">
        <f aca="false">IF(OR(B2381&lt;Rules!$B$2,B2381&gt;Rules!$B$3,ABS(I2381)&gt;Rules!$B$4,OR(B2382&lt;Rules!$B$2,B2382&gt;Rules!$B$3,ABS(I2382)&gt;Rules!$B$4)),1,0)</f>
        <v>0</v>
      </c>
      <c r="K2381" s="6" t="str">
        <f aca="false">IF(F2381=1,COUNTIF($F$2:F2381,1),"")</f>
        <v/>
      </c>
    </row>
    <row r="2382" customFormat="false" ht="15" hidden="false" customHeight="false" outlineLevel="0" collapsed="false">
      <c r="A2382" s="6" t="n">
        <v>18808.1805</v>
      </c>
      <c r="B2382" s="6" t="n">
        <v>1.71501831501832</v>
      </c>
      <c r="C2382" s="6" t="n">
        <v>82</v>
      </c>
      <c r="D2382" s="6" t="n">
        <v>-1</v>
      </c>
      <c r="E2382" s="6" t="n">
        <v>1.73406593406593</v>
      </c>
      <c r="F2382" s="6" t="n">
        <v>0</v>
      </c>
      <c r="G2382" s="6" t="n">
        <v>0</v>
      </c>
      <c r="H2382" s="6" t="str">
        <f aca="false">IF(AND(A2382&gt;=Stimuli!$B$2,A2382&lt;=Stimuli!$C$2),Stimuli!$A$2,IF(AND(A2382&gt;=Stimuli!$B$3,A2382&lt;=Stimuli!$C$3),Stimuli!$A$3,IF(AND(A2382&gt;=Stimuli!$B$4,A2382&lt;=Stimuli!$C$4),Stimuli!$A$4,"")))</f>
        <v>01 Quiet baseline (60s)</v>
      </c>
      <c r="I2382" s="6" t="n">
        <f aca="false">(B2382-B2381)/((A2382-A2381)/1000)</f>
        <v>-0.750183150183176</v>
      </c>
      <c r="J2382" s="6" t="n">
        <f aca="false">IF(OR(B2382&lt;Rules!$B$2,B2382&gt;Rules!$B$3,ABS(I2382)&gt;Rules!$B$4,OR(B2383&lt;Rules!$B$2,B2383&gt;Rules!$B$3,ABS(I2383)&gt;Rules!$B$4)),1,0)</f>
        <v>0</v>
      </c>
      <c r="K2382" s="6" t="str">
        <f aca="false">IF(F2382=1,COUNTIF($F$2:F2382,1),"")</f>
        <v/>
      </c>
    </row>
    <row r="2383" customFormat="false" ht="15" hidden="false" customHeight="false" outlineLevel="0" collapsed="false">
      <c r="A2383" s="6" t="n">
        <v>18815.993</v>
      </c>
      <c r="B2383" s="6" t="n">
        <v>1.72234432234432</v>
      </c>
      <c r="C2383" s="6" t="n">
        <v>82</v>
      </c>
      <c r="D2383" s="6" t="n">
        <v>-1</v>
      </c>
      <c r="E2383" s="6" t="n">
        <v>1.73406593406593</v>
      </c>
      <c r="F2383" s="6" t="n">
        <v>0</v>
      </c>
      <c r="G2383" s="6" t="n">
        <v>0</v>
      </c>
      <c r="H2383" s="6" t="str">
        <f aca="false">IF(AND(A2383&gt;=Stimuli!$B$2,A2383&lt;=Stimuli!$C$2),Stimuli!$A$2,IF(AND(A2383&gt;=Stimuli!$B$3,A2383&lt;=Stimuli!$C$3),Stimuli!$A$3,IF(AND(A2383&gt;=Stimuli!$B$4,A2383&lt;=Stimuli!$C$4),Stimuli!$A$4,"")))</f>
        <v>01 Quiet baseline (60s)</v>
      </c>
      <c r="I2383" s="6" t="n">
        <f aca="false">(B2383-B2382)/((A2383-A2382)/1000)</f>
        <v>0.937728937729048</v>
      </c>
      <c r="J2383" s="6" t="n">
        <f aca="false">IF(OR(B2383&lt;Rules!$B$2,B2383&gt;Rules!$B$3,ABS(I2383)&gt;Rules!$B$4,OR(B2384&lt;Rules!$B$2,B2384&gt;Rules!$B$3,ABS(I2384)&gt;Rules!$B$4)),1,0)</f>
        <v>0</v>
      </c>
      <c r="K2383" s="6" t="str">
        <f aca="false">IF(F2383=1,COUNTIF($F$2:F2383,1),"")</f>
        <v/>
      </c>
    </row>
    <row r="2384" customFormat="false" ht="15" hidden="false" customHeight="false" outlineLevel="0" collapsed="false">
      <c r="A2384" s="6" t="n">
        <v>18823.8055</v>
      </c>
      <c r="B2384" s="6" t="n">
        <v>1.71648351648352</v>
      </c>
      <c r="C2384" s="6" t="n">
        <v>84</v>
      </c>
      <c r="D2384" s="6" t="n">
        <v>710.9375</v>
      </c>
      <c r="E2384" s="6" t="n">
        <v>1.73406593406593</v>
      </c>
      <c r="F2384" s="6" t="n">
        <v>0</v>
      </c>
      <c r="G2384" s="6" t="n">
        <v>0</v>
      </c>
      <c r="H2384" s="6" t="str">
        <f aca="false">IF(AND(A2384&gt;=Stimuli!$B$2,A2384&lt;=Stimuli!$C$2),Stimuli!$A$2,IF(AND(A2384&gt;=Stimuli!$B$3,A2384&lt;=Stimuli!$C$3),Stimuli!$A$3,IF(AND(A2384&gt;=Stimuli!$B$4,A2384&lt;=Stimuli!$C$4),Stimuli!$A$4,"")))</f>
        <v>01 Quiet baseline (60s)</v>
      </c>
      <c r="I2384" s="6" t="n">
        <f aca="false">(B2384-B2383)/((A2384-A2383)/1000)</f>
        <v>-0.750183150183318</v>
      </c>
      <c r="J2384" s="6" t="n">
        <f aca="false">IF(OR(B2384&lt;Rules!$B$2,B2384&gt;Rules!$B$3,ABS(I2384)&gt;Rules!$B$4,OR(B2385&lt;Rules!$B$2,B2385&gt;Rules!$B$3,ABS(I2385)&gt;Rules!$B$4)),1,0)</f>
        <v>0</v>
      </c>
      <c r="K2384" s="6" t="str">
        <f aca="false">IF(F2384=1,COUNTIF($F$2:F2384,1),"")</f>
        <v/>
      </c>
    </row>
    <row r="2385" customFormat="false" ht="15" hidden="false" customHeight="false" outlineLevel="0" collapsed="false">
      <c r="A2385" s="6" t="n">
        <v>18831.618</v>
      </c>
      <c r="B2385" s="6" t="n">
        <v>1.72380952380952</v>
      </c>
      <c r="C2385" s="6" t="n">
        <v>84</v>
      </c>
      <c r="D2385" s="6" t="n">
        <v>-1</v>
      </c>
      <c r="E2385" s="6" t="n">
        <v>1.73406593406593</v>
      </c>
      <c r="F2385" s="6" t="n">
        <v>0</v>
      </c>
      <c r="G2385" s="6" t="n">
        <v>0</v>
      </c>
      <c r="H2385" s="6" t="str">
        <f aca="false">IF(AND(A2385&gt;=Stimuli!$B$2,A2385&lt;=Stimuli!$C$2),Stimuli!$A$2,IF(AND(A2385&gt;=Stimuli!$B$3,A2385&lt;=Stimuli!$C$3),Stimuli!$A$3,IF(AND(A2385&gt;=Stimuli!$B$4,A2385&lt;=Stimuli!$C$4),Stimuli!$A$4,"")))</f>
        <v>01 Quiet baseline (60s)</v>
      </c>
      <c r="I2385" s="6" t="n">
        <f aca="false">(B2385-B2384)/((A2385-A2384)/1000)</f>
        <v>0.93772893772902</v>
      </c>
      <c r="J2385" s="6" t="n">
        <f aca="false">IF(OR(B2385&lt;Rules!$B$2,B2385&gt;Rules!$B$3,ABS(I2385)&gt;Rules!$B$4,OR(B2386&lt;Rules!$B$2,B2386&gt;Rules!$B$3,ABS(I2386)&gt;Rules!$B$4)),1,0)</f>
        <v>0</v>
      </c>
      <c r="K2385" s="6" t="str">
        <f aca="false">IF(F2385=1,COUNTIF($F$2:F2385,1),"")</f>
        <v/>
      </c>
    </row>
    <row r="2386" customFormat="false" ht="15" hidden="false" customHeight="false" outlineLevel="0" collapsed="false">
      <c r="A2386" s="6" t="n">
        <v>18839.4305</v>
      </c>
      <c r="B2386" s="6" t="n">
        <v>1.71794871794872</v>
      </c>
      <c r="C2386" s="6" t="n">
        <v>84</v>
      </c>
      <c r="D2386" s="6" t="n">
        <v>-1</v>
      </c>
      <c r="E2386" s="6" t="n">
        <v>1.73406593406593</v>
      </c>
      <c r="F2386" s="6" t="n">
        <v>0</v>
      </c>
      <c r="G2386" s="6" t="n">
        <v>0</v>
      </c>
      <c r="H2386" s="6" t="str">
        <f aca="false">IF(AND(A2386&gt;=Stimuli!$B$2,A2386&lt;=Stimuli!$C$2),Stimuli!$A$2,IF(AND(A2386&gt;=Stimuli!$B$3,A2386&lt;=Stimuli!$C$3),Stimuli!$A$3,IF(AND(A2386&gt;=Stimuli!$B$4,A2386&lt;=Stimuli!$C$4),Stimuli!$A$4,"")))</f>
        <v>01 Quiet baseline (60s)</v>
      </c>
      <c r="I2386" s="6" t="n">
        <f aca="false">(B2386-B2385)/((A2386-A2385)/1000)</f>
        <v>-0.750183150183148</v>
      </c>
      <c r="J2386" s="6" t="n">
        <f aca="false">IF(OR(B2386&lt;Rules!$B$2,B2386&gt;Rules!$B$3,ABS(I2386)&gt;Rules!$B$4,OR(B2387&lt;Rules!$B$2,B2387&gt;Rules!$B$3,ABS(I2387)&gt;Rules!$B$4)),1,0)</f>
        <v>0</v>
      </c>
      <c r="K2386" s="6" t="str">
        <f aca="false">IF(F2386=1,COUNTIF($F$2:F2386,1),"")</f>
        <v/>
      </c>
    </row>
    <row r="2387" customFormat="false" ht="15" hidden="false" customHeight="false" outlineLevel="0" collapsed="false">
      <c r="A2387" s="6" t="n">
        <v>18847.243</v>
      </c>
      <c r="B2387" s="6" t="n">
        <v>1.72380952380952</v>
      </c>
      <c r="C2387" s="6" t="n">
        <v>84</v>
      </c>
      <c r="D2387" s="6" t="n">
        <v>-1</v>
      </c>
      <c r="E2387" s="6" t="n">
        <v>1.73406593406593</v>
      </c>
      <c r="F2387" s="6" t="n">
        <v>0</v>
      </c>
      <c r="G2387" s="6" t="n">
        <v>0</v>
      </c>
      <c r="H2387" s="6" t="str">
        <f aca="false">IF(AND(A2387&gt;=Stimuli!$B$2,A2387&lt;=Stimuli!$C$2),Stimuli!$A$2,IF(AND(A2387&gt;=Stimuli!$B$3,A2387&lt;=Stimuli!$C$3),Stimuli!$A$3,IF(AND(A2387&gt;=Stimuli!$B$4,A2387&lt;=Stimuli!$C$4),Stimuli!$A$4,"")))</f>
        <v>01 Quiet baseline (60s)</v>
      </c>
      <c r="I2387" s="6" t="n">
        <f aca="false">(B2387-B2386)/((A2387-A2386)/1000)</f>
        <v>0.750183150183148</v>
      </c>
      <c r="J2387" s="6" t="n">
        <f aca="false">IF(OR(B2387&lt;Rules!$B$2,B2387&gt;Rules!$B$3,ABS(I2387)&gt;Rules!$B$4,OR(B2388&lt;Rules!$B$2,B2388&gt;Rules!$B$3,ABS(I2388)&gt;Rules!$B$4)),1,0)</f>
        <v>0</v>
      </c>
      <c r="K2387" s="6" t="str">
        <f aca="false">IF(F2387=1,COUNTIF($F$2:F2387,1),"")</f>
        <v/>
      </c>
    </row>
    <row r="2388" customFormat="false" ht="15" hidden="false" customHeight="false" outlineLevel="0" collapsed="false">
      <c r="A2388" s="6" t="n">
        <v>18855.0555</v>
      </c>
      <c r="B2388" s="6" t="n">
        <v>1.71794871794872</v>
      </c>
      <c r="C2388" s="6" t="n">
        <v>84</v>
      </c>
      <c r="D2388" s="6" t="n">
        <v>-1</v>
      </c>
      <c r="E2388" s="6" t="n">
        <v>1.73406593406593</v>
      </c>
      <c r="F2388" s="6" t="n">
        <v>0</v>
      </c>
      <c r="G2388" s="6" t="n">
        <v>0</v>
      </c>
      <c r="H2388" s="6" t="str">
        <f aca="false">IF(AND(A2388&gt;=Stimuli!$B$2,A2388&lt;=Stimuli!$C$2),Stimuli!$A$2,IF(AND(A2388&gt;=Stimuli!$B$3,A2388&lt;=Stimuli!$C$3),Stimuli!$A$3,IF(AND(A2388&gt;=Stimuli!$B$4,A2388&lt;=Stimuli!$C$4),Stimuli!$A$4,"")))</f>
        <v>01 Quiet baseline (60s)</v>
      </c>
      <c r="I2388" s="6" t="n">
        <f aca="false">(B2388-B2387)/((A2388-A2387)/1000)</f>
        <v>-0.750183150183148</v>
      </c>
      <c r="J2388" s="6" t="n">
        <f aca="false">IF(OR(B2388&lt;Rules!$B$2,B2388&gt;Rules!$B$3,ABS(I2388)&gt;Rules!$B$4,OR(B2389&lt;Rules!$B$2,B2389&gt;Rules!$B$3,ABS(I2389)&gt;Rules!$B$4)),1,0)</f>
        <v>0</v>
      </c>
      <c r="K2388" s="6" t="str">
        <f aca="false">IF(F2388=1,COUNTIF($F$2:F2388,1),"")</f>
        <v/>
      </c>
    </row>
    <row r="2389" customFormat="false" ht="15" hidden="false" customHeight="false" outlineLevel="0" collapsed="false">
      <c r="A2389" s="6" t="n">
        <v>18862.868</v>
      </c>
      <c r="B2389" s="6" t="n">
        <v>1.72527472527473</v>
      </c>
      <c r="C2389" s="6" t="n">
        <v>84</v>
      </c>
      <c r="D2389" s="6" t="n">
        <v>-1</v>
      </c>
      <c r="E2389" s="6" t="n">
        <v>1.73406593406593</v>
      </c>
      <c r="F2389" s="6" t="n">
        <v>0</v>
      </c>
      <c r="G2389" s="6" t="n">
        <v>0</v>
      </c>
      <c r="H2389" s="6" t="str">
        <f aca="false">IF(AND(A2389&gt;=Stimuli!$B$2,A2389&lt;=Stimuli!$C$2),Stimuli!$A$2,IF(AND(A2389&gt;=Stimuli!$B$3,A2389&lt;=Stimuli!$C$3),Stimuli!$A$3,IF(AND(A2389&gt;=Stimuli!$B$4,A2389&lt;=Stimuli!$C$4),Stimuli!$A$4,"")))</f>
        <v>01 Quiet baseline (60s)</v>
      </c>
      <c r="I2389" s="6" t="n">
        <f aca="false">(B2389-B2388)/((A2389-A2388)/1000)</f>
        <v>0.937728937728878</v>
      </c>
      <c r="J2389" s="6" t="n">
        <f aca="false">IF(OR(B2389&lt;Rules!$B$2,B2389&gt;Rules!$B$3,ABS(I2389)&gt;Rules!$B$4,OR(B2390&lt;Rules!$B$2,B2390&gt;Rules!$B$3,ABS(I2390)&gt;Rules!$B$4)),1,0)</f>
        <v>0</v>
      </c>
      <c r="K2389" s="6" t="str">
        <f aca="false">IF(F2389=1,COUNTIF($F$2:F2389,1),"")</f>
        <v/>
      </c>
    </row>
    <row r="2390" customFormat="false" ht="15" hidden="false" customHeight="false" outlineLevel="0" collapsed="false">
      <c r="A2390" s="6" t="n">
        <v>18870.6805</v>
      </c>
      <c r="B2390" s="6" t="n">
        <v>1.71941391941392</v>
      </c>
      <c r="C2390" s="6" t="n">
        <v>84</v>
      </c>
      <c r="D2390" s="6" t="n">
        <v>-1</v>
      </c>
      <c r="E2390" s="6" t="n">
        <v>1.73406593406593</v>
      </c>
      <c r="F2390" s="6" t="n">
        <v>0</v>
      </c>
      <c r="G2390" s="6" t="n">
        <v>0</v>
      </c>
      <c r="H2390" s="6" t="str">
        <f aca="false">IF(AND(A2390&gt;=Stimuli!$B$2,A2390&lt;=Stimuli!$C$2),Stimuli!$A$2,IF(AND(A2390&gt;=Stimuli!$B$3,A2390&lt;=Stimuli!$C$3),Stimuli!$A$3,IF(AND(A2390&gt;=Stimuli!$B$4,A2390&lt;=Stimuli!$C$4),Stimuli!$A$4,"")))</f>
        <v>01 Quiet baseline (60s)</v>
      </c>
      <c r="I2390" s="6" t="n">
        <f aca="false">(B2390-B2389)/((A2390-A2389)/1000)</f>
        <v>-0.750183150183034</v>
      </c>
      <c r="J2390" s="6" t="n">
        <f aca="false">IF(OR(B2390&lt;Rules!$B$2,B2390&gt;Rules!$B$3,ABS(I2390)&gt;Rules!$B$4,OR(B2391&lt;Rules!$B$2,B2391&gt;Rules!$B$3,ABS(I2391)&gt;Rules!$B$4)),1,0)</f>
        <v>0</v>
      </c>
      <c r="K2390" s="6" t="str">
        <f aca="false">IF(F2390=1,COUNTIF($F$2:F2390,1),"")</f>
        <v/>
      </c>
    </row>
    <row r="2391" customFormat="false" ht="15" hidden="false" customHeight="false" outlineLevel="0" collapsed="false">
      <c r="A2391" s="6" t="n">
        <v>18878.493</v>
      </c>
      <c r="B2391" s="6" t="n">
        <v>1.72380952380952</v>
      </c>
      <c r="C2391" s="6" t="n">
        <v>84</v>
      </c>
      <c r="D2391" s="6" t="n">
        <v>-1</v>
      </c>
      <c r="E2391" s="6" t="n">
        <v>1.73406593406593</v>
      </c>
      <c r="F2391" s="6" t="n">
        <v>0</v>
      </c>
      <c r="G2391" s="6" t="n">
        <v>0</v>
      </c>
      <c r="H2391" s="6" t="str">
        <f aca="false">IF(AND(A2391&gt;=Stimuli!$B$2,A2391&lt;=Stimuli!$C$2),Stimuli!$A$2,IF(AND(A2391&gt;=Stimuli!$B$3,A2391&lt;=Stimuli!$C$3),Stimuli!$A$3,IF(AND(A2391&gt;=Stimuli!$B$4,A2391&lt;=Stimuli!$C$4),Stimuli!$A$4,"")))</f>
        <v>01 Quiet baseline (60s)</v>
      </c>
      <c r="I2391" s="6" t="n">
        <f aca="false">(B2391-B2390)/((A2391-A2390)/1000)</f>
        <v>0.562637362637304</v>
      </c>
      <c r="J2391" s="6" t="n">
        <f aca="false">IF(OR(B2391&lt;Rules!$B$2,B2391&gt;Rules!$B$3,ABS(I2391)&gt;Rules!$B$4,OR(B2392&lt;Rules!$B$2,B2392&gt;Rules!$B$3,ABS(I2392)&gt;Rules!$B$4)),1,0)</f>
        <v>0</v>
      </c>
      <c r="K2391" s="6" t="str">
        <f aca="false">IF(F2391=1,COUNTIF($F$2:F2391,1),"")</f>
        <v/>
      </c>
    </row>
    <row r="2392" customFormat="false" ht="15" hidden="false" customHeight="false" outlineLevel="0" collapsed="false">
      <c r="A2392" s="6" t="n">
        <v>18886.3055</v>
      </c>
      <c r="B2392" s="6" t="n">
        <v>1.72234432234432</v>
      </c>
      <c r="C2392" s="6" t="n">
        <v>84</v>
      </c>
      <c r="D2392" s="6" t="n">
        <v>-1</v>
      </c>
      <c r="E2392" s="6" t="n">
        <v>1.73406593406593</v>
      </c>
      <c r="F2392" s="6" t="n">
        <v>0</v>
      </c>
      <c r="G2392" s="6" t="n">
        <v>0</v>
      </c>
      <c r="H2392" s="6" t="str">
        <f aca="false">IF(AND(A2392&gt;=Stimuli!$B$2,A2392&lt;=Stimuli!$C$2),Stimuli!$A$2,IF(AND(A2392&gt;=Stimuli!$B$3,A2392&lt;=Stimuli!$C$3),Stimuli!$A$3,IF(AND(A2392&gt;=Stimuli!$B$4,A2392&lt;=Stimuli!$C$4),Stimuli!$A$4,"")))</f>
        <v>01 Quiet baseline (60s)</v>
      </c>
      <c r="I2392" s="6" t="n">
        <f aca="false">(B2392-B2391)/((A2392-A2391)/1000)</f>
        <v>-0.187545787545702</v>
      </c>
      <c r="J2392" s="6" t="n">
        <f aca="false">IF(OR(B2392&lt;Rules!$B$2,B2392&gt;Rules!$B$3,ABS(I2392)&gt;Rules!$B$4,OR(B2393&lt;Rules!$B$2,B2393&gt;Rules!$B$3,ABS(I2393)&gt;Rules!$B$4)),1,0)</f>
        <v>0</v>
      </c>
      <c r="K2392" s="6" t="str">
        <f aca="false">IF(F2392=1,COUNTIF($F$2:F2392,1),"")</f>
        <v/>
      </c>
    </row>
    <row r="2393" customFormat="false" ht="15" hidden="false" customHeight="false" outlineLevel="0" collapsed="false">
      <c r="A2393" s="6" t="n">
        <v>18894.118</v>
      </c>
      <c r="B2393" s="6" t="n">
        <v>1.72380952380952</v>
      </c>
      <c r="C2393" s="6" t="n">
        <v>84</v>
      </c>
      <c r="D2393" s="6" t="n">
        <v>-1</v>
      </c>
      <c r="E2393" s="6" t="n">
        <v>1.73406593406593</v>
      </c>
      <c r="F2393" s="6" t="n">
        <v>0</v>
      </c>
      <c r="G2393" s="6" t="n">
        <v>0</v>
      </c>
      <c r="H2393" s="6" t="str">
        <f aca="false">IF(AND(A2393&gt;=Stimuli!$B$2,A2393&lt;=Stimuli!$C$2),Stimuli!$A$2,IF(AND(A2393&gt;=Stimuli!$B$3,A2393&lt;=Stimuli!$C$3),Stimuli!$A$3,IF(AND(A2393&gt;=Stimuli!$B$4,A2393&lt;=Stimuli!$C$4),Stimuli!$A$4,"")))</f>
        <v>01 Quiet baseline (60s)</v>
      </c>
      <c r="I2393" s="6" t="n">
        <f aca="false">(B2393-B2392)/((A2393-A2392)/1000)</f>
        <v>0.187545787545702</v>
      </c>
      <c r="J2393" s="6" t="n">
        <f aca="false">IF(OR(B2393&lt;Rules!$B$2,B2393&gt;Rules!$B$3,ABS(I2393)&gt;Rules!$B$4,OR(B2394&lt;Rules!$B$2,B2394&gt;Rules!$B$3,ABS(I2394)&gt;Rules!$B$4)),1,0)</f>
        <v>0</v>
      </c>
      <c r="K2393" s="6" t="str">
        <f aca="false">IF(F2393=1,COUNTIF($F$2:F2393,1),"")</f>
        <v/>
      </c>
    </row>
    <row r="2394" customFormat="false" ht="15" hidden="false" customHeight="false" outlineLevel="0" collapsed="false">
      <c r="A2394" s="6" t="n">
        <v>18901.9305</v>
      </c>
      <c r="B2394" s="6" t="n">
        <v>1.72527472527473</v>
      </c>
      <c r="C2394" s="6" t="n">
        <v>84</v>
      </c>
      <c r="D2394" s="6" t="n">
        <v>-1</v>
      </c>
      <c r="E2394" s="6" t="n">
        <v>1.73406593406593</v>
      </c>
      <c r="F2394" s="6" t="n">
        <v>0</v>
      </c>
      <c r="G2394" s="6" t="n">
        <v>0</v>
      </c>
      <c r="H2394" s="6" t="str">
        <f aca="false">IF(AND(A2394&gt;=Stimuli!$B$2,A2394&lt;=Stimuli!$C$2),Stimuli!$A$2,IF(AND(A2394&gt;=Stimuli!$B$3,A2394&lt;=Stimuli!$C$3),Stimuli!$A$3,IF(AND(A2394&gt;=Stimuli!$B$4,A2394&lt;=Stimuli!$C$4),Stimuli!$A$4,"")))</f>
        <v>01 Quiet baseline (60s)</v>
      </c>
      <c r="I2394" s="6" t="n">
        <f aca="false">(B2394-B2393)/((A2394-A2393)/1000)</f>
        <v>0.18754578754573</v>
      </c>
      <c r="J2394" s="6" t="n">
        <f aca="false">IF(OR(B2394&lt;Rules!$B$2,B2394&gt;Rules!$B$3,ABS(I2394)&gt;Rules!$B$4,OR(B2395&lt;Rules!$B$2,B2395&gt;Rules!$B$3,ABS(I2395)&gt;Rules!$B$4)),1,0)</f>
        <v>0</v>
      </c>
      <c r="K2394" s="6" t="str">
        <f aca="false">IF(F2394=1,COUNTIF($F$2:F2394,1),"")</f>
        <v/>
      </c>
    </row>
    <row r="2395" customFormat="false" ht="15" hidden="false" customHeight="false" outlineLevel="0" collapsed="false">
      <c r="A2395" s="6" t="n">
        <v>18909.743</v>
      </c>
      <c r="B2395" s="6" t="n">
        <v>1.72380952380952</v>
      </c>
      <c r="C2395" s="6" t="n">
        <v>84</v>
      </c>
      <c r="D2395" s="6" t="n">
        <v>-1</v>
      </c>
      <c r="E2395" s="6" t="n">
        <v>1.73406593406593</v>
      </c>
      <c r="F2395" s="6" t="n">
        <v>0</v>
      </c>
      <c r="G2395" s="6" t="n">
        <v>0</v>
      </c>
      <c r="H2395" s="6" t="str">
        <f aca="false">IF(AND(A2395&gt;=Stimuli!$B$2,A2395&lt;=Stimuli!$C$2),Stimuli!$A$2,IF(AND(A2395&gt;=Stimuli!$B$3,A2395&lt;=Stimuli!$C$3),Stimuli!$A$3,IF(AND(A2395&gt;=Stimuli!$B$4,A2395&lt;=Stimuli!$C$4),Stimuli!$A$4,"")))</f>
        <v>01 Quiet baseline (60s)</v>
      </c>
      <c r="I2395" s="6" t="n">
        <f aca="false">(B2395-B2394)/((A2395-A2394)/1000)</f>
        <v>-0.18754578754573</v>
      </c>
      <c r="J2395" s="6" t="n">
        <f aca="false">IF(OR(B2395&lt;Rules!$B$2,B2395&gt;Rules!$B$3,ABS(I2395)&gt;Rules!$B$4,OR(B2396&lt;Rules!$B$2,B2396&gt;Rules!$B$3,ABS(I2396)&gt;Rules!$B$4)),1,0)</f>
        <v>0</v>
      </c>
      <c r="K2395" s="6" t="str">
        <f aca="false">IF(F2395=1,COUNTIF($F$2:F2395,1),"")</f>
        <v/>
      </c>
    </row>
    <row r="2396" customFormat="false" ht="15" hidden="false" customHeight="false" outlineLevel="0" collapsed="false">
      <c r="A2396" s="6" t="n">
        <v>18917.5555</v>
      </c>
      <c r="B2396" s="6" t="n">
        <v>1.72820512820513</v>
      </c>
      <c r="C2396" s="6" t="n">
        <v>84</v>
      </c>
      <c r="D2396" s="6" t="n">
        <v>-1</v>
      </c>
      <c r="E2396" s="6" t="n">
        <v>1.73406593406593</v>
      </c>
      <c r="F2396" s="6" t="n">
        <v>0</v>
      </c>
      <c r="G2396" s="6" t="n">
        <v>0</v>
      </c>
      <c r="H2396" s="6" t="str">
        <f aca="false">IF(AND(A2396&gt;=Stimuli!$B$2,A2396&lt;=Stimuli!$C$2),Stimuli!$A$2,IF(AND(A2396&gt;=Stimuli!$B$3,A2396&lt;=Stimuli!$C$3),Stimuli!$A$3,IF(AND(A2396&gt;=Stimuli!$B$4,A2396&lt;=Stimuli!$C$4),Stimuli!$A$4,"")))</f>
        <v>01 Quiet baseline (60s)</v>
      </c>
      <c r="I2396" s="6" t="n">
        <f aca="false">(B2396-B2395)/((A2396-A2395)/1000)</f>
        <v>0.562637362637332</v>
      </c>
      <c r="J2396" s="6" t="n">
        <f aca="false">IF(OR(B2396&lt;Rules!$B$2,B2396&gt;Rules!$B$3,ABS(I2396)&gt;Rules!$B$4,OR(B2397&lt;Rules!$B$2,B2397&gt;Rules!$B$3,ABS(I2397)&gt;Rules!$B$4)),1,0)</f>
        <v>0</v>
      </c>
      <c r="K2396" s="6" t="str">
        <f aca="false">IF(F2396=1,COUNTIF($F$2:F2396,1),"")</f>
        <v/>
      </c>
    </row>
    <row r="2397" customFormat="false" ht="15" hidden="false" customHeight="false" outlineLevel="0" collapsed="false">
      <c r="A2397" s="6" t="n">
        <v>18925.368</v>
      </c>
      <c r="B2397" s="6" t="n">
        <v>1.72527472527473</v>
      </c>
      <c r="C2397" s="6" t="n">
        <v>84</v>
      </c>
      <c r="D2397" s="6" t="n">
        <v>-1</v>
      </c>
      <c r="E2397" s="6" t="n">
        <v>1.73406593406593</v>
      </c>
      <c r="F2397" s="6" t="n">
        <v>0</v>
      </c>
      <c r="G2397" s="6" t="n">
        <v>0</v>
      </c>
      <c r="H2397" s="6" t="str">
        <f aca="false">IF(AND(A2397&gt;=Stimuli!$B$2,A2397&lt;=Stimuli!$C$2),Stimuli!$A$2,IF(AND(A2397&gt;=Stimuli!$B$3,A2397&lt;=Stimuli!$C$3),Stimuli!$A$3,IF(AND(A2397&gt;=Stimuli!$B$4,A2397&lt;=Stimuli!$C$4),Stimuli!$A$4,"")))</f>
        <v>01 Quiet baseline (60s)</v>
      </c>
      <c r="I2397" s="6" t="n">
        <f aca="false">(B2397-B2396)/((A2397-A2396)/1000)</f>
        <v>-0.375091575091602</v>
      </c>
      <c r="J2397" s="6" t="n">
        <f aca="false">IF(OR(B2397&lt;Rules!$B$2,B2397&gt;Rules!$B$3,ABS(I2397)&gt;Rules!$B$4,OR(B2398&lt;Rules!$B$2,B2398&gt;Rules!$B$3,ABS(I2398)&gt;Rules!$B$4)),1,0)</f>
        <v>0</v>
      </c>
      <c r="K2397" s="6" t="str">
        <f aca="false">IF(F2397=1,COUNTIF($F$2:F2397,1),"")</f>
        <v/>
      </c>
    </row>
    <row r="2398" customFormat="false" ht="15" hidden="false" customHeight="false" outlineLevel="0" collapsed="false">
      <c r="A2398" s="6" t="n">
        <v>18933.1805</v>
      </c>
      <c r="B2398" s="6" t="n">
        <v>1.73113553113553</v>
      </c>
      <c r="C2398" s="6" t="n">
        <v>84</v>
      </c>
      <c r="D2398" s="6" t="n">
        <v>-1</v>
      </c>
      <c r="E2398" s="6" t="n">
        <v>1.73406593406593</v>
      </c>
      <c r="F2398" s="6" t="n">
        <v>0</v>
      </c>
      <c r="G2398" s="6" t="n">
        <v>0</v>
      </c>
      <c r="H2398" s="6" t="str">
        <f aca="false">IF(AND(A2398&gt;=Stimuli!$B$2,A2398&lt;=Stimuli!$C$2),Stimuli!$A$2,IF(AND(A2398&gt;=Stimuli!$B$3,A2398&lt;=Stimuli!$C$3),Stimuli!$A$3,IF(AND(A2398&gt;=Stimuli!$B$4,A2398&lt;=Stimuli!$C$4),Stimuli!$A$4,"")))</f>
        <v>01 Quiet baseline (60s)</v>
      </c>
      <c r="I2398" s="6" t="n">
        <f aca="false">(B2398-B2397)/((A2398-A2397)/1000)</f>
        <v>0.750183150183176</v>
      </c>
      <c r="J2398" s="6" t="n">
        <f aca="false">IF(OR(B2398&lt;Rules!$B$2,B2398&gt;Rules!$B$3,ABS(I2398)&gt;Rules!$B$4,OR(B2399&lt;Rules!$B$2,B2399&gt;Rules!$B$3,ABS(I2399)&gt;Rules!$B$4)),1,0)</f>
        <v>0</v>
      </c>
      <c r="K2398" s="6" t="str">
        <f aca="false">IF(F2398=1,COUNTIF($F$2:F2398,1),"")</f>
        <v/>
      </c>
    </row>
    <row r="2399" customFormat="false" ht="15" hidden="false" customHeight="false" outlineLevel="0" collapsed="false">
      <c r="A2399" s="6" t="n">
        <v>18940.993</v>
      </c>
      <c r="B2399" s="6" t="n">
        <v>1.72527472527473</v>
      </c>
      <c r="C2399" s="6" t="n">
        <v>84</v>
      </c>
      <c r="D2399" s="6" t="n">
        <v>-1</v>
      </c>
      <c r="E2399" s="6" t="n">
        <v>1.73406593406593</v>
      </c>
      <c r="F2399" s="6" t="n">
        <v>0</v>
      </c>
      <c r="G2399" s="6" t="n">
        <v>0</v>
      </c>
      <c r="H2399" s="6" t="str">
        <f aca="false">IF(AND(A2399&gt;=Stimuli!$B$2,A2399&lt;=Stimuli!$C$2),Stimuli!$A$2,IF(AND(A2399&gt;=Stimuli!$B$3,A2399&lt;=Stimuli!$C$3),Stimuli!$A$3,IF(AND(A2399&gt;=Stimuli!$B$4,A2399&lt;=Stimuli!$C$4),Stimuli!$A$4,"")))</f>
        <v>01 Quiet baseline (60s)</v>
      </c>
      <c r="I2399" s="6" t="n">
        <f aca="false">(B2399-B2398)/((A2399-A2398)/1000)</f>
        <v>-0.750183150183176</v>
      </c>
      <c r="J2399" s="6" t="n">
        <f aca="false">IF(OR(B2399&lt;Rules!$B$2,B2399&gt;Rules!$B$3,ABS(I2399)&gt;Rules!$B$4,OR(B2400&lt;Rules!$B$2,B2400&gt;Rules!$B$3,ABS(I2400)&gt;Rules!$B$4)),1,0)</f>
        <v>0</v>
      </c>
      <c r="K2399" s="6" t="str">
        <f aca="false">IF(F2399=1,COUNTIF($F$2:F2399,1),"")</f>
        <v/>
      </c>
    </row>
    <row r="2400" customFormat="false" ht="15" hidden="false" customHeight="false" outlineLevel="0" collapsed="false">
      <c r="A2400" s="6" t="n">
        <v>18948.8055</v>
      </c>
      <c r="B2400" s="6" t="n">
        <v>1.73260073260073</v>
      </c>
      <c r="C2400" s="6" t="n">
        <v>84</v>
      </c>
      <c r="D2400" s="6" t="n">
        <v>-1</v>
      </c>
      <c r="E2400" s="6" t="n">
        <v>1.73406593406593</v>
      </c>
      <c r="F2400" s="6" t="n">
        <v>0</v>
      </c>
      <c r="G2400" s="6" t="n">
        <v>0</v>
      </c>
      <c r="H2400" s="6" t="str">
        <f aca="false">IF(AND(A2400&gt;=Stimuli!$B$2,A2400&lt;=Stimuli!$C$2),Stimuli!$A$2,IF(AND(A2400&gt;=Stimuli!$B$3,A2400&lt;=Stimuli!$C$3),Stimuli!$A$3,IF(AND(A2400&gt;=Stimuli!$B$4,A2400&lt;=Stimuli!$C$4),Stimuli!$A$4,"")))</f>
        <v>01 Quiet baseline (60s)</v>
      </c>
      <c r="I2400" s="6" t="n">
        <f aca="false">(B2400-B2399)/((A2400-A2399)/1000)</f>
        <v>0.937728937729048</v>
      </c>
      <c r="J2400" s="6" t="n">
        <f aca="false">IF(OR(B2400&lt;Rules!$B$2,B2400&gt;Rules!$B$3,ABS(I2400)&gt;Rules!$B$4,OR(B2401&lt;Rules!$B$2,B2401&gt;Rules!$B$3,ABS(I2401)&gt;Rules!$B$4)),1,0)</f>
        <v>0</v>
      </c>
      <c r="K2400" s="6" t="str">
        <f aca="false">IF(F2400=1,COUNTIF($F$2:F2400,1),"")</f>
        <v/>
      </c>
    </row>
    <row r="2401" customFormat="false" ht="15" hidden="false" customHeight="false" outlineLevel="0" collapsed="false">
      <c r="A2401" s="6" t="n">
        <v>18956.618</v>
      </c>
      <c r="B2401" s="6" t="n">
        <v>1.72673992673993</v>
      </c>
      <c r="C2401" s="6" t="n">
        <v>84</v>
      </c>
      <c r="D2401" s="6" t="n">
        <v>-1</v>
      </c>
      <c r="E2401" s="6" t="n">
        <v>1.73406593406593</v>
      </c>
      <c r="F2401" s="6" t="n">
        <v>0</v>
      </c>
      <c r="G2401" s="6" t="n">
        <v>0</v>
      </c>
      <c r="H2401" s="6" t="str">
        <f aca="false">IF(AND(A2401&gt;=Stimuli!$B$2,A2401&lt;=Stimuli!$C$2),Stimuli!$A$2,IF(AND(A2401&gt;=Stimuli!$B$3,A2401&lt;=Stimuli!$C$3),Stimuli!$A$3,IF(AND(A2401&gt;=Stimuli!$B$4,A2401&lt;=Stimuli!$C$4),Stimuli!$A$4,"")))</f>
        <v>01 Quiet baseline (60s)</v>
      </c>
      <c r="I2401" s="6" t="n">
        <f aca="false">(B2401-B2400)/((A2401-A2400)/1000)</f>
        <v>-0.750183150183318</v>
      </c>
      <c r="J2401" s="6" t="n">
        <f aca="false">IF(OR(B2401&lt;Rules!$B$2,B2401&gt;Rules!$B$3,ABS(I2401)&gt;Rules!$B$4,OR(B2402&lt;Rules!$B$2,B2402&gt;Rules!$B$3,ABS(I2402)&gt;Rules!$B$4)),1,0)</f>
        <v>0</v>
      </c>
      <c r="K2401" s="6" t="str">
        <f aca="false">IF(F2401=1,COUNTIF($F$2:F2401,1),"")</f>
        <v/>
      </c>
    </row>
    <row r="2402" customFormat="false" ht="15" hidden="false" customHeight="false" outlineLevel="0" collapsed="false">
      <c r="A2402" s="6" t="n">
        <v>18964.4305</v>
      </c>
      <c r="B2402" s="6" t="n">
        <v>1.73553113553114</v>
      </c>
      <c r="C2402" s="6" t="n">
        <v>84</v>
      </c>
      <c r="D2402" s="6" t="n">
        <v>-1</v>
      </c>
      <c r="E2402" s="6" t="n">
        <v>1.73406593406593</v>
      </c>
      <c r="F2402" s="6" t="n">
        <v>0</v>
      </c>
      <c r="G2402" s="6" t="n">
        <v>0</v>
      </c>
      <c r="H2402" s="6" t="str">
        <f aca="false">IF(AND(A2402&gt;=Stimuli!$B$2,A2402&lt;=Stimuli!$C$2),Stimuli!$A$2,IF(AND(A2402&gt;=Stimuli!$B$3,A2402&lt;=Stimuli!$C$3),Stimuli!$A$3,IF(AND(A2402&gt;=Stimuli!$B$4,A2402&lt;=Stimuli!$C$4),Stimuli!$A$4,"")))</f>
        <v>01 Quiet baseline (60s)</v>
      </c>
      <c r="I2402" s="6" t="n">
        <f aca="false">(B2402-B2401)/((A2402-A2401)/1000)</f>
        <v>1.12527472527489</v>
      </c>
      <c r="J2402" s="6" t="n">
        <f aca="false">IF(OR(B2402&lt;Rules!$B$2,B2402&gt;Rules!$B$3,ABS(I2402)&gt;Rules!$B$4,OR(B2403&lt;Rules!$B$2,B2403&gt;Rules!$B$3,ABS(I2403)&gt;Rules!$B$4)),1,0)</f>
        <v>0</v>
      </c>
      <c r="K2402" s="6" t="str">
        <f aca="false">IF(F2402=1,COUNTIF($F$2:F2402,1),"")</f>
        <v/>
      </c>
    </row>
    <row r="2403" customFormat="false" ht="15" hidden="false" customHeight="false" outlineLevel="0" collapsed="false">
      <c r="A2403" s="6" t="n">
        <v>18972.243</v>
      </c>
      <c r="B2403" s="6" t="n">
        <v>1.72967032967033</v>
      </c>
      <c r="C2403" s="6" t="n">
        <v>84</v>
      </c>
      <c r="D2403" s="6" t="n">
        <v>-1</v>
      </c>
      <c r="E2403" s="6" t="n">
        <v>1.73406593406593</v>
      </c>
      <c r="F2403" s="6" t="n">
        <v>0</v>
      </c>
      <c r="G2403" s="6" t="n">
        <v>0</v>
      </c>
      <c r="H2403" s="6" t="str">
        <f aca="false">IF(AND(A2403&gt;=Stimuli!$B$2,A2403&lt;=Stimuli!$C$2),Stimuli!$A$2,IF(AND(A2403&gt;=Stimuli!$B$3,A2403&lt;=Stimuli!$C$3),Stimuli!$A$3,IF(AND(A2403&gt;=Stimuli!$B$4,A2403&lt;=Stimuli!$C$4),Stimuli!$A$4,"")))</f>
        <v>01 Quiet baseline (60s)</v>
      </c>
      <c r="I2403" s="6" t="n">
        <f aca="false">(B2403-B2402)/((A2403-A2402)/1000)</f>
        <v>-0.75018315018329</v>
      </c>
      <c r="J2403" s="6" t="n">
        <f aca="false">IF(OR(B2403&lt;Rules!$B$2,B2403&gt;Rules!$B$3,ABS(I2403)&gt;Rules!$B$4,OR(B2404&lt;Rules!$B$2,B2404&gt;Rules!$B$3,ABS(I2404)&gt;Rules!$B$4)),1,0)</f>
        <v>0</v>
      </c>
      <c r="K2403" s="6" t="str">
        <f aca="false">IF(F2403=1,COUNTIF($F$2:F2403,1),"")</f>
        <v/>
      </c>
    </row>
    <row r="2404" customFormat="false" ht="15" hidden="false" customHeight="false" outlineLevel="0" collapsed="false">
      <c r="A2404" s="6" t="n">
        <v>18980.0555</v>
      </c>
      <c r="B2404" s="6" t="n">
        <v>1.73553113553114</v>
      </c>
      <c r="C2404" s="6" t="n">
        <v>84</v>
      </c>
      <c r="D2404" s="6" t="n">
        <v>-1</v>
      </c>
      <c r="E2404" s="6" t="n">
        <v>1.73406593406593</v>
      </c>
      <c r="F2404" s="6" t="n">
        <v>0</v>
      </c>
      <c r="G2404" s="6" t="n">
        <v>0</v>
      </c>
      <c r="H2404" s="6" t="str">
        <f aca="false">IF(AND(A2404&gt;=Stimuli!$B$2,A2404&lt;=Stimuli!$C$2),Stimuli!$A$2,IF(AND(A2404&gt;=Stimuli!$B$3,A2404&lt;=Stimuli!$C$3),Stimuli!$A$3,IF(AND(A2404&gt;=Stimuli!$B$4,A2404&lt;=Stimuli!$C$4),Stimuli!$A$4,"")))</f>
        <v>01 Quiet baseline (60s)</v>
      </c>
      <c r="I2404" s="6" t="n">
        <f aca="false">(B2404-B2403)/((A2404-A2403)/1000)</f>
        <v>0.75018315018329</v>
      </c>
      <c r="J2404" s="6" t="n">
        <f aca="false">IF(OR(B2404&lt;Rules!$B$2,B2404&gt;Rules!$B$3,ABS(I2404)&gt;Rules!$B$4,OR(B2405&lt;Rules!$B$2,B2405&gt;Rules!$B$3,ABS(I2405)&gt;Rules!$B$4)),1,0)</f>
        <v>0</v>
      </c>
      <c r="K2404" s="6" t="str">
        <f aca="false">IF(F2404=1,COUNTIF($F$2:F2404,1),"")</f>
        <v/>
      </c>
    </row>
    <row r="2405" customFormat="false" ht="15" hidden="false" customHeight="false" outlineLevel="0" collapsed="false">
      <c r="A2405" s="6" t="n">
        <v>18987.868</v>
      </c>
      <c r="B2405" s="6" t="n">
        <v>1.73113553113553</v>
      </c>
      <c r="C2405" s="6" t="n">
        <v>84</v>
      </c>
      <c r="D2405" s="6" t="n">
        <v>-1</v>
      </c>
      <c r="E2405" s="6" t="n">
        <v>1.73406593406593</v>
      </c>
      <c r="F2405" s="6" t="n">
        <v>0</v>
      </c>
      <c r="G2405" s="6" t="n">
        <v>0</v>
      </c>
      <c r="H2405" s="6" t="str">
        <f aca="false">IF(AND(A2405&gt;=Stimuli!$B$2,A2405&lt;=Stimuli!$C$2),Stimuli!$A$2,IF(AND(A2405&gt;=Stimuli!$B$3,A2405&lt;=Stimuli!$C$3),Stimuli!$A$3,IF(AND(A2405&gt;=Stimuli!$B$4,A2405&lt;=Stimuli!$C$4),Stimuli!$A$4,"")))</f>
        <v>01 Quiet baseline (60s)</v>
      </c>
      <c r="I2405" s="6" t="n">
        <f aca="false">(B2405-B2404)/((A2405-A2404)/1000)</f>
        <v>-0.562637362637446</v>
      </c>
      <c r="J2405" s="6" t="n">
        <f aca="false">IF(OR(B2405&lt;Rules!$B$2,B2405&gt;Rules!$B$3,ABS(I2405)&gt;Rules!$B$4,OR(B2406&lt;Rules!$B$2,B2406&gt;Rules!$B$3,ABS(I2406)&gt;Rules!$B$4)),1,0)</f>
        <v>0</v>
      </c>
      <c r="K2405" s="6" t="str">
        <f aca="false">IF(F2405=1,COUNTIF($F$2:F2405,1),"")</f>
        <v/>
      </c>
    </row>
    <row r="2406" customFormat="false" ht="15" hidden="false" customHeight="false" outlineLevel="0" collapsed="false">
      <c r="A2406" s="6" t="n">
        <v>18995.6805</v>
      </c>
      <c r="B2406" s="6" t="n">
        <v>1.73699633699634</v>
      </c>
      <c r="C2406" s="6" t="n">
        <v>84</v>
      </c>
      <c r="D2406" s="6" t="n">
        <v>-1</v>
      </c>
      <c r="E2406" s="6" t="n">
        <v>1.73406593406593</v>
      </c>
      <c r="F2406" s="6" t="n">
        <v>0</v>
      </c>
      <c r="G2406" s="6" t="n">
        <v>0</v>
      </c>
      <c r="H2406" s="6" t="str">
        <f aca="false">IF(AND(A2406&gt;=Stimuli!$B$2,A2406&lt;=Stimuli!$C$2),Stimuli!$A$2,IF(AND(A2406&gt;=Stimuli!$B$3,A2406&lt;=Stimuli!$C$3),Stimuli!$A$3,IF(AND(A2406&gt;=Stimuli!$B$4,A2406&lt;=Stimuli!$C$4),Stimuli!$A$4,"")))</f>
        <v>01 Quiet baseline (60s)</v>
      </c>
      <c r="I2406" s="6" t="n">
        <f aca="false">(B2406-B2405)/((A2406-A2405)/1000)</f>
        <v>0.750183150183176</v>
      </c>
      <c r="J2406" s="6" t="n">
        <f aca="false">IF(OR(B2406&lt;Rules!$B$2,B2406&gt;Rules!$B$3,ABS(I2406)&gt;Rules!$B$4,OR(B2407&lt;Rules!$B$2,B2407&gt;Rules!$B$3,ABS(I2407)&gt;Rules!$B$4)),1,0)</f>
        <v>0</v>
      </c>
      <c r="K2406" s="6" t="str">
        <f aca="false">IF(F2406=1,COUNTIF($F$2:F2406,1),"")</f>
        <v/>
      </c>
    </row>
    <row r="2407" customFormat="false" ht="15" hidden="false" customHeight="false" outlineLevel="0" collapsed="false">
      <c r="A2407" s="6" t="n">
        <v>19003.493</v>
      </c>
      <c r="B2407" s="6" t="n">
        <v>1.73406593406593</v>
      </c>
      <c r="C2407" s="6" t="n">
        <v>84</v>
      </c>
      <c r="D2407" s="6" t="n">
        <v>-1</v>
      </c>
      <c r="E2407" s="6" t="n">
        <v>1.73406593406593</v>
      </c>
      <c r="F2407" s="6" t="n">
        <v>0</v>
      </c>
      <c r="G2407" s="6" t="n">
        <v>0</v>
      </c>
      <c r="H2407" s="6" t="str">
        <f aca="false">IF(AND(A2407&gt;=Stimuli!$B$2,A2407&lt;=Stimuli!$C$2),Stimuli!$A$2,IF(AND(A2407&gt;=Stimuli!$B$3,A2407&lt;=Stimuli!$C$3),Stimuli!$A$3,IF(AND(A2407&gt;=Stimuli!$B$4,A2407&lt;=Stimuli!$C$4),Stimuli!$A$4,"")))</f>
        <v>01 Quiet baseline (60s)</v>
      </c>
      <c r="I2407" s="6" t="n">
        <f aca="false">(B2407-B2406)/((A2407-A2406)/1000)</f>
        <v>-0.375091575091602</v>
      </c>
      <c r="J2407" s="6" t="n">
        <f aca="false">IF(OR(B2407&lt;Rules!$B$2,B2407&gt;Rules!$B$3,ABS(I2407)&gt;Rules!$B$4,OR(B2408&lt;Rules!$B$2,B2408&gt;Rules!$B$3,ABS(I2408)&gt;Rules!$B$4)),1,0)</f>
        <v>0</v>
      </c>
      <c r="K2407" s="6" t="str">
        <f aca="false">IF(F2407=1,COUNTIF($F$2:F2407,1),"")</f>
        <v/>
      </c>
    </row>
    <row r="2408" customFormat="false" ht="15" hidden="false" customHeight="false" outlineLevel="0" collapsed="false">
      <c r="A2408" s="6" t="n">
        <v>19011.3055</v>
      </c>
      <c r="B2408" s="6" t="n">
        <v>1.73846153846154</v>
      </c>
      <c r="C2408" s="6" t="n">
        <v>84</v>
      </c>
      <c r="D2408" s="6" t="n">
        <v>-1</v>
      </c>
      <c r="E2408" s="6" t="n">
        <v>1.73406593406593</v>
      </c>
      <c r="F2408" s="6" t="n">
        <v>0</v>
      </c>
      <c r="G2408" s="6" t="n">
        <v>0</v>
      </c>
      <c r="H2408" s="6" t="str">
        <f aca="false">IF(AND(A2408&gt;=Stimuli!$B$2,A2408&lt;=Stimuli!$C$2),Stimuli!$A$2,IF(AND(A2408&gt;=Stimuli!$B$3,A2408&lt;=Stimuli!$C$3),Stimuli!$A$3,IF(AND(A2408&gt;=Stimuli!$B$4,A2408&lt;=Stimuli!$C$4),Stimuli!$A$4,"")))</f>
        <v>01 Quiet baseline (60s)</v>
      </c>
      <c r="I2408" s="6" t="n">
        <f aca="false">(B2408-B2407)/((A2408-A2407)/1000)</f>
        <v>0.562637362637332</v>
      </c>
      <c r="J2408" s="6" t="n">
        <f aca="false">IF(OR(B2408&lt;Rules!$B$2,B2408&gt;Rules!$B$3,ABS(I2408)&gt;Rules!$B$4,OR(B2409&lt;Rules!$B$2,B2409&gt;Rules!$B$3,ABS(I2409)&gt;Rules!$B$4)),1,0)</f>
        <v>0</v>
      </c>
      <c r="K2408" s="6" t="str">
        <f aca="false">IF(F2408=1,COUNTIF($F$2:F2408,1),"")</f>
        <v/>
      </c>
    </row>
    <row r="2409" customFormat="false" ht="15" hidden="false" customHeight="false" outlineLevel="0" collapsed="false">
      <c r="A2409" s="6" t="n">
        <v>19019.118</v>
      </c>
      <c r="B2409" s="6" t="n">
        <v>1.73846153846154</v>
      </c>
      <c r="C2409" s="6" t="n">
        <v>84</v>
      </c>
      <c r="D2409" s="6" t="n">
        <v>-1</v>
      </c>
      <c r="E2409" s="6" t="n">
        <v>1.73406593406593</v>
      </c>
      <c r="F2409" s="6" t="n">
        <v>0</v>
      </c>
      <c r="G2409" s="6" t="n">
        <v>0</v>
      </c>
      <c r="H2409" s="6" t="str">
        <f aca="false">IF(AND(A2409&gt;=Stimuli!$B$2,A2409&lt;=Stimuli!$C$2),Stimuli!$A$2,IF(AND(A2409&gt;=Stimuli!$B$3,A2409&lt;=Stimuli!$C$3),Stimuli!$A$3,IF(AND(A2409&gt;=Stimuli!$B$4,A2409&lt;=Stimuli!$C$4),Stimuli!$A$4,"")))</f>
        <v>01 Quiet baseline (60s)</v>
      </c>
      <c r="I2409" s="6" t="n">
        <f aca="false">(B2409-B2408)/((A2409-A2408)/1000)</f>
        <v>0</v>
      </c>
      <c r="J2409" s="6" t="n">
        <f aca="false">IF(OR(B2409&lt;Rules!$B$2,B2409&gt;Rules!$B$3,ABS(I2409)&gt;Rules!$B$4,OR(B2410&lt;Rules!$B$2,B2410&gt;Rules!$B$3,ABS(I2410)&gt;Rules!$B$4)),1,0)</f>
        <v>0</v>
      </c>
      <c r="K2409" s="6" t="str">
        <f aca="false">IF(F2409=1,COUNTIF($F$2:F2409,1),"")</f>
        <v/>
      </c>
    </row>
    <row r="2410" customFormat="false" ht="15" hidden="false" customHeight="false" outlineLevel="0" collapsed="false">
      <c r="A2410" s="6" t="n">
        <v>19026.9305</v>
      </c>
      <c r="B2410" s="6" t="n">
        <v>1.73992673992674</v>
      </c>
      <c r="C2410" s="6" t="n">
        <v>84</v>
      </c>
      <c r="D2410" s="6" t="n">
        <v>-1</v>
      </c>
      <c r="E2410" s="6" t="n">
        <v>1.73406593406593</v>
      </c>
      <c r="F2410" s="6" t="n">
        <v>0</v>
      </c>
      <c r="G2410" s="6" t="n">
        <v>0</v>
      </c>
      <c r="H2410" s="6" t="str">
        <f aca="false">IF(AND(A2410&gt;=Stimuli!$B$2,A2410&lt;=Stimuli!$C$2),Stimuli!$A$2,IF(AND(A2410&gt;=Stimuli!$B$3,A2410&lt;=Stimuli!$C$3),Stimuli!$A$3,IF(AND(A2410&gt;=Stimuli!$B$4,A2410&lt;=Stimuli!$C$4),Stimuli!$A$4,"")))</f>
        <v>01 Quiet baseline (60s)</v>
      </c>
      <c r="I2410" s="6" t="n">
        <f aca="false">(B2410-B2409)/((A2410-A2409)/1000)</f>
        <v>0.18754578754573</v>
      </c>
      <c r="J2410" s="6" t="n">
        <f aca="false">IF(OR(B2410&lt;Rules!$B$2,B2410&gt;Rules!$B$3,ABS(I2410)&gt;Rules!$B$4,OR(B2411&lt;Rules!$B$2,B2411&gt;Rules!$B$3,ABS(I2411)&gt;Rules!$B$4)),1,0)</f>
        <v>0</v>
      </c>
      <c r="K2410" s="6" t="str">
        <f aca="false">IF(F2410=1,COUNTIF($F$2:F2410,1),"")</f>
        <v/>
      </c>
    </row>
    <row r="2411" customFormat="false" ht="15" hidden="false" customHeight="false" outlineLevel="0" collapsed="false">
      <c r="A2411" s="6" t="n">
        <v>19034.743</v>
      </c>
      <c r="B2411" s="6" t="n">
        <v>1.74139194139194</v>
      </c>
      <c r="C2411" s="6" t="n">
        <v>84</v>
      </c>
      <c r="D2411" s="6" t="n">
        <v>-1</v>
      </c>
      <c r="E2411" s="6" t="n">
        <v>1.73406593406593</v>
      </c>
      <c r="F2411" s="6" t="n">
        <v>0</v>
      </c>
      <c r="G2411" s="6" t="n">
        <v>0</v>
      </c>
      <c r="H2411" s="6" t="str">
        <f aca="false">IF(AND(A2411&gt;=Stimuli!$B$2,A2411&lt;=Stimuli!$C$2),Stimuli!$A$2,IF(AND(A2411&gt;=Stimuli!$B$3,A2411&lt;=Stimuli!$C$3),Stimuli!$A$3,IF(AND(A2411&gt;=Stimuli!$B$4,A2411&lt;=Stimuli!$C$4),Stimuli!$A$4,"")))</f>
        <v>01 Quiet baseline (60s)</v>
      </c>
      <c r="I2411" s="6" t="n">
        <f aca="false">(B2411-B2410)/((A2411-A2410)/1000)</f>
        <v>0.187545787545844</v>
      </c>
      <c r="J2411" s="6" t="n">
        <f aca="false">IF(OR(B2411&lt;Rules!$B$2,B2411&gt;Rules!$B$3,ABS(I2411)&gt;Rules!$B$4,OR(B2412&lt;Rules!$B$2,B2412&gt;Rules!$B$3,ABS(I2412)&gt;Rules!$B$4)),1,0)</f>
        <v>0</v>
      </c>
      <c r="K2411" s="6" t="str">
        <f aca="false">IF(F2411=1,COUNTIF($F$2:F2411,1),"")</f>
        <v/>
      </c>
    </row>
    <row r="2412" customFormat="false" ht="15" hidden="false" customHeight="false" outlineLevel="0" collapsed="false">
      <c r="A2412" s="6" t="n">
        <v>19042.5555</v>
      </c>
      <c r="B2412" s="6" t="n">
        <v>1.73992673992674</v>
      </c>
      <c r="C2412" s="6" t="n">
        <v>84</v>
      </c>
      <c r="D2412" s="6" t="n">
        <v>-1</v>
      </c>
      <c r="E2412" s="6" t="n">
        <v>1.73406593406593</v>
      </c>
      <c r="F2412" s="6" t="n">
        <v>0</v>
      </c>
      <c r="G2412" s="6" t="n">
        <v>0</v>
      </c>
      <c r="H2412" s="6" t="str">
        <f aca="false">IF(AND(A2412&gt;=Stimuli!$B$2,A2412&lt;=Stimuli!$C$2),Stimuli!$A$2,IF(AND(A2412&gt;=Stimuli!$B$3,A2412&lt;=Stimuli!$C$3),Stimuli!$A$3,IF(AND(A2412&gt;=Stimuli!$B$4,A2412&lt;=Stimuli!$C$4),Stimuli!$A$4,"")))</f>
        <v>01 Quiet baseline (60s)</v>
      </c>
      <c r="I2412" s="6" t="n">
        <f aca="false">(B2412-B2411)/((A2412-A2411)/1000)</f>
        <v>-0.187545787545844</v>
      </c>
      <c r="J2412" s="6" t="n">
        <f aca="false">IF(OR(B2412&lt;Rules!$B$2,B2412&gt;Rules!$B$3,ABS(I2412)&gt;Rules!$B$4,OR(B2413&lt;Rules!$B$2,B2413&gt;Rules!$B$3,ABS(I2413)&gt;Rules!$B$4)),1,0)</f>
        <v>0</v>
      </c>
      <c r="K2412" s="6" t="str">
        <f aca="false">IF(F2412=1,COUNTIF($F$2:F2412,1),"")</f>
        <v/>
      </c>
    </row>
    <row r="2413" customFormat="false" ht="15" hidden="false" customHeight="false" outlineLevel="0" collapsed="false">
      <c r="A2413" s="6" t="n">
        <v>19050.368</v>
      </c>
      <c r="B2413" s="6" t="n">
        <v>1.74432234432235</v>
      </c>
      <c r="C2413" s="6" t="n">
        <v>84</v>
      </c>
      <c r="D2413" s="6" t="n">
        <v>-1</v>
      </c>
      <c r="E2413" s="6" t="n">
        <v>1.73406593406593</v>
      </c>
      <c r="F2413" s="6" t="n">
        <v>0</v>
      </c>
      <c r="G2413" s="6" t="n">
        <v>0</v>
      </c>
      <c r="H2413" s="6" t="str">
        <f aca="false">IF(AND(A2413&gt;=Stimuli!$B$2,A2413&lt;=Stimuli!$C$2),Stimuli!$A$2,IF(AND(A2413&gt;=Stimuli!$B$3,A2413&lt;=Stimuli!$C$3),Stimuli!$A$3,IF(AND(A2413&gt;=Stimuli!$B$4,A2413&lt;=Stimuli!$C$4),Stimuli!$A$4,"")))</f>
        <v>01 Quiet baseline (60s)</v>
      </c>
      <c r="I2413" s="6" t="n">
        <f aca="false">(B2413-B2412)/((A2413-A2412)/1000)</f>
        <v>0.56263736263756</v>
      </c>
      <c r="J2413" s="6" t="n">
        <f aca="false">IF(OR(B2413&lt;Rules!$B$2,B2413&gt;Rules!$B$3,ABS(I2413)&gt;Rules!$B$4,OR(B2414&lt;Rules!$B$2,B2414&gt;Rules!$B$3,ABS(I2414)&gt;Rules!$B$4)),1,0)</f>
        <v>0</v>
      </c>
      <c r="K2413" s="6" t="str">
        <f aca="false">IF(F2413=1,COUNTIF($F$2:F2413,1),"")</f>
        <v/>
      </c>
    </row>
    <row r="2414" customFormat="false" ht="15" hidden="false" customHeight="false" outlineLevel="0" collapsed="false">
      <c r="A2414" s="6" t="n">
        <v>19058.1805</v>
      </c>
      <c r="B2414" s="6" t="n">
        <v>1.73992673992674</v>
      </c>
      <c r="C2414" s="6" t="n">
        <v>84</v>
      </c>
      <c r="D2414" s="6" t="n">
        <v>-1</v>
      </c>
      <c r="E2414" s="6" t="n">
        <v>1.73406593406593</v>
      </c>
      <c r="F2414" s="6" t="n">
        <v>0</v>
      </c>
      <c r="G2414" s="6" t="n">
        <v>0</v>
      </c>
      <c r="H2414" s="6" t="str">
        <f aca="false">IF(AND(A2414&gt;=Stimuli!$B$2,A2414&lt;=Stimuli!$C$2),Stimuli!$A$2,IF(AND(A2414&gt;=Stimuli!$B$3,A2414&lt;=Stimuli!$C$3),Stimuli!$A$3,IF(AND(A2414&gt;=Stimuli!$B$4,A2414&lt;=Stimuli!$C$4),Stimuli!$A$4,"")))</f>
        <v>01 Quiet baseline (60s)</v>
      </c>
      <c r="I2414" s="6" t="n">
        <f aca="false">(B2414-B2413)/((A2414-A2413)/1000)</f>
        <v>-0.56263736263756</v>
      </c>
      <c r="J2414" s="6" t="n">
        <f aca="false">IF(OR(B2414&lt;Rules!$B$2,B2414&gt;Rules!$B$3,ABS(I2414)&gt;Rules!$B$4,OR(B2415&lt;Rules!$B$2,B2415&gt;Rules!$B$3,ABS(I2415)&gt;Rules!$B$4)),1,0)</f>
        <v>0</v>
      </c>
      <c r="K2414" s="6" t="str">
        <f aca="false">IF(F2414=1,COUNTIF($F$2:F2414,1),"")</f>
        <v/>
      </c>
    </row>
    <row r="2415" customFormat="false" ht="15" hidden="false" customHeight="false" outlineLevel="0" collapsed="false">
      <c r="A2415" s="6" t="n">
        <v>19065.993</v>
      </c>
      <c r="B2415" s="6" t="n">
        <v>1.74725274725275</v>
      </c>
      <c r="C2415" s="6" t="n">
        <v>84</v>
      </c>
      <c r="D2415" s="6" t="n">
        <v>-1</v>
      </c>
      <c r="E2415" s="6" t="n">
        <v>1.73406593406593</v>
      </c>
      <c r="F2415" s="6" t="n">
        <v>0</v>
      </c>
      <c r="G2415" s="6" t="n">
        <v>0</v>
      </c>
      <c r="H2415" s="6" t="str">
        <f aca="false">IF(AND(A2415&gt;=Stimuli!$B$2,A2415&lt;=Stimuli!$C$2),Stimuli!$A$2,IF(AND(A2415&gt;=Stimuli!$B$3,A2415&lt;=Stimuli!$C$3),Stimuli!$A$3,IF(AND(A2415&gt;=Stimuli!$B$4,A2415&lt;=Stimuli!$C$4),Stimuli!$A$4,"")))</f>
        <v>01 Quiet baseline (60s)</v>
      </c>
      <c r="I2415" s="6" t="n">
        <f aca="false">(B2415-B2414)/((A2415-A2414)/1000)</f>
        <v>0.937728937729133</v>
      </c>
      <c r="J2415" s="6" t="n">
        <f aca="false">IF(OR(B2415&lt;Rules!$B$2,B2415&gt;Rules!$B$3,ABS(I2415)&gt;Rules!$B$4,OR(B2416&lt;Rules!$B$2,B2416&gt;Rules!$B$3,ABS(I2416)&gt;Rules!$B$4)),1,0)</f>
        <v>0</v>
      </c>
      <c r="K2415" s="6" t="str">
        <f aca="false">IF(F2415=1,COUNTIF($F$2:F2415,1),"")</f>
        <v/>
      </c>
    </row>
    <row r="2416" customFormat="false" ht="15" hidden="false" customHeight="false" outlineLevel="0" collapsed="false">
      <c r="A2416" s="6" t="n">
        <v>19073.8055</v>
      </c>
      <c r="B2416" s="6" t="n">
        <v>1.74285714285714</v>
      </c>
      <c r="C2416" s="6" t="n">
        <v>84</v>
      </c>
      <c r="D2416" s="6" t="n">
        <v>-1</v>
      </c>
      <c r="E2416" s="6" t="n">
        <v>1.73406593406593</v>
      </c>
      <c r="F2416" s="6" t="n">
        <v>0</v>
      </c>
      <c r="G2416" s="6" t="n">
        <v>0</v>
      </c>
      <c r="H2416" s="6" t="str">
        <f aca="false">IF(AND(A2416&gt;=Stimuli!$B$2,A2416&lt;=Stimuli!$C$2),Stimuli!$A$2,IF(AND(A2416&gt;=Stimuli!$B$3,A2416&lt;=Stimuli!$C$3),Stimuli!$A$3,IF(AND(A2416&gt;=Stimuli!$B$4,A2416&lt;=Stimuli!$C$4),Stimuli!$A$4,"")))</f>
        <v>01 Quiet baseline (60s)</v>
      </c>
      <c r="I2416" s="6" t="n">
        <f aca="false">(B2416-B2415)/((A2416-A2415)/1000)</f>
        <v>-0.562637362637418</v>
      </c>
      <c r="J2416" s="6" t="n">
        <f aca="false">IF(OR(B2416&lt;Rules!$B$2,B2416&gt;Rules!$B$3,ABS(I2416)&gt;Rules!$B$4,OR(B2417&lt;Rules!$B$2,B2417&gt;Rules!$B$3,ABS(I2417)&gt;Rules!$B$4)),1,0)</f>
        <v>0</v>
      </c>
      <c r="K2416" s="6" t="str">
        <f aca="false">IF(F2416=1,COUNTIF($F$2:F2416,1),"")</f>
        <v/>
      </c>
    </row>
    <row r="2417" customFormat="false" ht="15" hidden="false" customHeight="false" outlineLevel="0" collapsed="false">
      <c r="A2417" s="6" t="n">
        <v>19081.618</v>
      </c>
      <c r="B2417" s="6" t="n">
        <v>1.75018315018315</v>
      </c>
      <c r="C2417" s="6" t="n">
        <v>84</v>
      </c>
      <c r="D2417" s="6" t="n">
        <v>-1</v>
      </c>
      <c r="E2417" s="6" t="n">
        <v>1.73406593406593</v>
      </c>
      <c r="F2417" s="6" t="n">
        <v>0</v>
      </c>
      <c r="G2417" s="6" t="n">
        <v>0</v>
      </c>
      <c r="H2417" s="6" t="str">
        <f aca="false">IF(AND(A2417&gt;=Stimuli!$B$2,A2417&lt;=Stimuli!$C$2),Stimuli!$A$2,IF(AND(A2417&gt;=Stimuli!$B$3,A2417&lt;=Stimuli!$C$3),Stimuli!$A$3,IF(AND(A2417&gt;=Stimuli!$B$4,A2417&lt;=Stimuli!$C$4),Stimuli!$A$4,"")))</f>
        <v>01 Quiet baseline (60s)</v>
      </c>
      <c r="I2417" s="6" t="n">
        <f aca="false">(B2417-B2416)/((A2417-A2416)/1000)</f>
        <v>0.937728937728878</v>
      </c>
      <c r="J2417" s="6" t="n">
        <f aca="false">IF(OR(B2417&lt;Rules!$B$2,B2417&gt;Rules!$B$3,ABS(I2417)&gt;Rules!$B$4,OR(B2418&lt;Rules!$B$2,B2418&gt;Rules!$B$3,ABS(I2418)&gt;Rules!$B$4)),1,0)</f>
        <v>0</v>
      </c>
      <c r="K2417" s="6" t="str">
        <f aca="false">IF(F2417=1,COUNTIF($F$2:F2417,1),"")</f>
        <v/>
      </c>
    </row>
    <row r="2418" customFormat="false" ht="15" hidden="false" customHeight="false" outlineLevel="0" collapsed="false">
      <c r="A2418" s="6" t="n">
        <v>19089.4305</v>
      </c>
      <c r="B2418" s="6" t="n">
        <v>1.74578754578755</v>
      </c>
      <c r="C2418" s="6" t="n">
        <v>84</v>
      </c>
      <c r="D2418" s="6" t="n">
        <v>-1</v>
      </c>
      <c r="E2418" s="6" t="n">
        <v>1.73406593406593</v>
      </c>
      <c r="F2418" s="6" t="n">
        <v>0</v>
      </c>
      <c r="G2418" s="6" t="n">
        <v>0</v>
      </c>
      <c r="H2418" s="6" t="str">
        <f aca="false">IF(AND(A2418&gt;=Stimuli!$B$2,A2418&lt;=Stimuli!$C$2),Stimuli!$A$2,IF(AND(A2418&gt;=Stimuli!$B$3,A2418&lt;=Stimuli!$C$3),Stimuli!$A$3,IF(AND(A2418&gt;=Stimuli!$B$4,A2418&lt;=Stimuli!$C$4),Stimuli!$A$4,"")))</f>
        <v>01 Quiet baseline (60s)</v>
      </c>
      <c r="I2418" s="6" t="n">
        <f aca="false">(B2418-B2417)/((A2418-A2417)/1000)</f>
        <v>-0.562637362637304</v>
      </c>
      <c r="J2418" s="6" t="n">
        <f aca="false">IF(OR(B2418&lt;Rules!$B$2,B2418&gt;Rules!$B$3,ABS(I2418)&gt;Rules!$B$4,OR(B2419&lt;Rules!$B$2,B2419&gt;Rules!$B$3,ABS(I2419)&gt;Rules!$B$4)),1,0)</f>
        <v>0</v>
      </c>
      <c r="K2418" s="6" t="str">
        <f aca="false">IF(F2418=1,COUNTIF($F$2:F2418,1),"")</f>
        <v/>
      </c>
    </row>
    <row r="2419" customFormat="false" ht="15" hidden="false" customHeight="false" outlineLevel="0" collapsed="false">
      <c r="A2419" s="6" t="n">
        <v>19097.243</v>
      </c>
      <c r="B2419" s="6" t="n">
        <v>1.75311355311355</v>
      </c>
      <c r="C2419" s="6" t="n">
        <v>84</v>
      </c>
      <c r="D2419" s="6" t="n">
        <v>-1</v>
      </c>
      <c r="E2419" s="6" t="n">
        <v>1.73406593406593</v>
      </c>
      <c r="F2419" s="6" t="n">
        <v>0</v>
      </c>
      <c r="G2419" s="6" t="n">
        <v>0</v>
      </c>
      <c r="H2419" s="6" t="str">
        <f aca="false">IF(AND(A2419&gt;=Stimuli!$B$2,A2419&lt;=Stimuli!$C$2),Stimuli!$A$2,IF(AND(A2419&gt;=Stimuli!$B$3,A2419&lt;=Stimuli!$C$3),Stimuli!$A$3,IF(AND(A2419&gt;=Stimuli!$B$4,A2419&lt;=Stimuli!$C$4),Stimuli!$A$4,"")))</f>
        <v>01 Quiet baseline (60s)</v>
      </c>
      <c r="I2419" s="6" t="n">
        <f aca="false">(B2419-B2418)/((A2419-A2418)/1000)</f>
        <v>0.937728937728906</v>
      </c>
      <c r="J2419" s="6" t="n">
        <f aca="false">IF(OR(B2419&lt;Rules!$B$2,B2419&gt;Rules!$B$3,ABS(I2419)&gt;Rules!$B$4,OR(B2420&lt;Rules!$B$2,B2420&gt;Rules!$B$3,ABS(I2420)&gt;Rules!$B$4)),1,0)</f>
        <v>0</v>
      </c>
      <c r="K2419" s="6" t="str">
        <f aca="false">IF(F2419=1,COUNTIF($F$2:F2419,1),"")</f>
        <v/>
      </c>
    </row>
    <row r="2420" customFormat="false" ht="15" hidden="false" customHeight="false" outlineLevel="0" collapsed="false">
      <c r="A2420" s="6" t="n">
        <v>19105.0555</v>
      </c>
      <c r="B2420" s="6" t="n">
        <v>1.74725274725275</v>
      </c>
      <c r="C2420" s="6" t="n">
        <v>84</v>
      </c>
      <c r="D2420" s="6" t="n">
        <v>-1</v>
      </c>
      <c r="E2420" s="6" t="n">
        <v>1.73406593406593</v>
      </c>
      <c r="F2420" s="6" t="n">
        <v>0</v>
      </c>
      <c r="G2420" s="6" t="n">
        <v>0</v>
      </c>
      <c r="H2420" s="6" t="str">
        <f aca="false">IF(AND(A2420&gt;=Stimuli!$B$2,A2420&lt;=Stimuli!$C$2),Stimuli!$A$2,IF(AND(A2420&gt;=Stimuli!$B$3,A2420&lt;=Stimuli!$C$3),Stimuli!$A$3,IF(AND(A2420&gt;=Stimuli!$B$4,A2420&lt;=Stimuli!$C$4),Stimuli!$A$4,"")))</f>
        <v>01 Quiet baseline (60s)</v>
      </c>
      <c r="I2420" s="6" t="n">
        <f aca="false">(B2420-B2419)/((A2420-A2419)/1000)</f>
        <v>-0.750183150183062</v>
      </c>
      <c r="J2420" s="6" t="n">
        <f aca="false">IF(OR(B2420&lt;Rules!$B$2,B2420&gt;Rules!$B$3,ABS(I2420)&gt;Rules!$B$4,OR(B2421&lt;Rules!$B$2,B2421&gt;Rules!$B$3,ABS(I2421)&gt;Rules!$B$4)),1,0)</f>
        <v>0</v>
      </c>
      <c r="K2420" s="6" t="str">
        <f aca="false">IF(F2420=1,COUNTIF($F$2:F2420,1),"")</f>
        <v/>
      </c>
    </row>
    <row r="2421" customFormat="false" ht="15" hidden="false" customHeight="false" outlineLevel="0" collapsed="false">
      <c r="A2421" s="6" t="n">
        <v>19112.868</v>
      </c>
      <c r="B2421" s="6" t="n">
        <v>1.75457875457876</v>
      </c>
      <c r="C2421" s="6" t="n">
        <v>84</v>
      </c>
      <c r="D2421" s="6" t="n">
        <v>-1</v>
      </c>
      <c r="E2421" s="6" t="n">
        <v>1.73406593406593</v>
      </c>
      <c r="F2421" s="6" t="n">
        <v>0</v>
      </c>
      <c r="G2421" s="6" t="n">
        <v>0</v>
      </c>
      <c r="H2421" s="6" t="str">
        <f aca="false">IF(AND(A2421&gt;=Stimuli!$B$2,A2421&lt;=Stimuli!$C$2),Stimuli!$A$2,IF(AND(A2421&gt;=Stimuli!$B$3,A2421&lt;=Stimuli!$C$3),Stimuli!$A$3,IF(AND(A2421&gt;=Stimuli!$B$4,A2421&lt;=Stimuli!$C$4),Stimuli!$A$4,"")))</f>
        <v>01 Quiet baseline (60s)</v>
      </c>
      <c r="I2421" s="6" t="n">
        <f aca="false">(B2421-B2420)/((A2421-A2420)/1000)</f>
        <v>0.937728937728906</v>
      </c>
      <c r="J2421" s="6" t="n">
        <f aca="false">IF(OR(B2421&lt;Rules!$B$2,B2421&gt;Rules!$B$3,ABS(I2421)&gt;Rules!$B$4,OR(B2422&lt;Rules!$B$2,B2422&gt;Rules!$B$3,ABS(I2422)&gt;Rules!$B$4)),1,0)</f>
        <v>0</v>
      </c>
      <c r="K2421" s="6" t="str">
        <f aca="false">IF(F2421=1,COUNTIF($F$2:F2421,1),"")</f>
        <v/>
      </c>
    </row>
    <row r="2422" customFormat="false" ht="15" hidden="false" customHeight="false" outlineLevel="0" collapsed="false">
      <c r="A2422" s="6" t="n">
        <v>19120.6805</v>
      </c>
      <c r="B2422" s="6" t="n">
        <v>1.75164835164835</v>
      </c>
      <c r="C2422" s="6" t="n">
        <v>84</v>
      </c>
      <c r="D2422" s="6" t="n">
        <v>-1</v>
      </c>
      <c r="E2422" s="6" t="n">
        <v>1.73406593406593</v>
      </c>
      <c r="F2422" s="6" t="n">
        <v>0</v>
      </c>
      <c r="G2422" s="6" t="n">
        <v>0</v>
      </c>
      <c r="H2422" s="6" t="str">
        <f aca="false">IF(AND(A2422&gt;=Stimuli!$B$2,A2422&lt;=Stimuli!$C$2),Stimuli!$A$2,IF(AND(A2422&gt;=Stimuli!$B$3,A2422&lt;=Stimuli!$C$3),Stimuli!$A$3,IF(AND(A2422&gt;=Stimuli!$B$4,A2422&lt;=Stimuli!$C$4),Stimuli!$A$4,"")))</f>
        <v>01 Quiet baseline (60s)</v>
      </c>
      <c r="I2422" s="6" t="n">
        <f aca="false">(B2422-B2421)/((A2422-A2421)/1000)</f>
        <v>-0.375091575091716</v>
      </c>
      <c r="J2422" s="6" t="n">
        <f aca="false">IF(OR(B2422&lt;Rules!$B$2,B2422&gt;Rules!$B$3,ABS(I2422)&gt;Rules!$B$4,OR(B2423&lt;Rules!$B$2,B2423&gt;Rules!$B$3,ABS(I2423)&gt;Rules!$B$4)),1,0)</f>
        <v>0</v>
      </c>
      <c r="K2422" s="6" t="str">
        <f aca="false">IF(F2422=1,COUNTIF($F$2:F2422,1),"")</f>
        <v/>
      </c>
    </row>
    <row r="2423" customFormat="false" ht="15" hidden="false" customHeight="false" outlineLevel="0" collapsed="false">
      <c r="A2423" s="6" t="n">
        <v>19128.493</v>
      </c>
      <c r="B2423" s="6" t="n">
        <v>1.75604395604396</v>
      </c>
      <c r="C2423" s="6" t="n">
        <v>84</v>
      </c>
      <c r="D2423" s="6" t="n">
        <v>-1</v>
      </c>
      <c r="E2423" s="6" t="n">
        <v>1.73406593406593</v>
      </c>
      <c r="F2423" s="6" t="n">
        <v>0</v>
      </c>
      <c r="G2423" s="6" t="n">
        <v>0</v>
      </c>
      <c r="H2423" s="6" t="str">
        <f aca="false">IF(AND(A2423&gt;=Stimuli!$B$2,A2423&lt;=Stimuli!$C$2),Stimuli!$A$2,IF(AND(A2423&gt;=Stimuli!$B$3,A2423&lt;=Stimuli!$C$3),Stimuli!$A$3,IF(AND(A2423&gt;=Stimuli!$B$4,A2423&lt;=Stimuli!$C$4),Stimuli!$A$4,"")))</f>
        <v>01 Quiet baseline (60s)</v>
      </c>
      <c r="I2423" s="6" t="n">
        <f aca="false">(B2423-B2422)/((A2423-A2422)/1000)</f>
        <v>0.562637362637446</v>
      </c>
      <c r="J2423" s="6" t="n">
        <f aca="false">IF(OR(B2423&lt;Rules!$B$2,B2423&gt;Rules!$B$3,ABS(I2423)&gt;Rules!$B$4,OR(B2424&lt;Rules!$B$2,B2424&gt;Rules!$B$3,ABS(I2424)&gt;Rules!$B$4)),1,0)</f>
        <v>0</v>
      </c>
      <c r="K2423" s="6" t="str">
        <f aca="false">IF(F2423=1,COUNTIF($F$2:F2423,1),"")</f>
        <v/>
      </c>
    </row>
    <row r="2424" customFormat="false" ht="15" hidden="false" customHeight="false" outlineLevel="0" collapsed="false">
      <c r="A2424" s="6" t="n">
        <v>19136.3055</v>
      </c>
      <c r="B2424" s="6" t="n">
        <v>1.75457875457876</v>
      </c>
      <c r="C2424" s="6" t="n">
        <v>84</v>
      </c>
      <c r="D2424" s="6" t="n">
        <v>-1</v>
      </c>
      <c r="E2424" s="6" t="n">
        <v>1.73406593406593</v>
      </c>
      <c r="F2424" s="6" t="n">
        <v>0</v>
      </c>
      <c r="G2424" s="6" t="n">
        <v>0</v>
      </c>
      <c r="H2424" s="6" t="str">
        <f aca="false">IF(AND(A2424&gt;=Stimuli!$B$2,A2424&lt;=Stimuli!$C$2),Stimuli!$A$2,IF(AND(A2424&gt;=Stimuli!$B$3,A2424&lt;=Stimuli!$C$3),Stimuli!$A$3,IF(AND(A2424&gt;=Stimuli!$B$4,A2424&lt;=Stimuli!$C$4),Stimuli!$A$4,"")))</f>
        <v>01 Quiet baseline (60s)</v>
      </c>
      <c r="I2424" s="6" t="n">
        <f aca="false">(B2424-B2423)/((A2424-A2423)/1000)</f>
        <v>-0.18754578754573</v>
      </c>
      <c r="J2424" s="6" t="n">
        <f aca="false">IF(OR(B2424&lt;Rules!$B$2,B2424&gt;Rules!$B$3,ABS(I2424)&gt;Rules!$B$4,OR(B2425&lt;Rules!$B$2,B2425&gt;Rules!$B$3,ABS(I2425)&gt;Rules!$B$4)),1,0)</f>
        <v>0</v>
      </c>
      <c r="K2424" s="6" t="str">
        <f aca="false">IF(F2424=1,COUNTIF($F$2:F2424,1),"")</f>
        <v/>
      </c>
    </row>
    <row r="2425" customFormat="false" ht="15" hidden="false" customHeight="false" outlineLevel="0" collapsed="false">
      <c r="A2425" s="6" t="n">
        <v>19144.118</v>
      </c>
      <c r="B2425" s="6" t="n">
        <v>1.75897435897436</v>
      </c>
      <c r="C2425" s="6" t="n">
        <v>84</v>
      </c>
      <c r="D2425" s="6" t="n">
        <v>-1</v>
      </c>
      <c r="E2425" s="6" t="n">
        <v>1.73406593406593</v>
      </c>
      <c r="F2425" s="6" t="n">
        <v>0</v>
      </c>
      <c r="G2425" s="6" t="n">
        <v>0</v>
      </c>
      <c r="H2425" s="6" t="str">
        <f aca="false">IF(AND(A2425&gt;=Stimuli!$B$2,A2425&lt;=Stimuli!$C$2),Stimuli!$A$2,IF(AND(A2425&gt;=Stimuli!$B$3,A2425&lt;=Stimuli!$C$3),Stimuli!$A$3,IF(AND(A2425&gt;=Stimuli!$B$4,A2425&lt;=Stimuli!$C$4),Stimuli!$A$4,"")))</f>
        <v>01 Quiet baseline (60s)</v>
      </c>
      <c r="I2425" s="6" t="n">
        <f aca="false">(B2425-B2424)/((A2425-A2424)/1000)</f>
        <v>0.562637362637304</v>
      </c>
      <c r="J2425" s="6" t="n">
        <f aca="false">IF(OR(B2425&lt;Rules!$B$2,B2425&gt;Rules!$B$3,ABS(I2425)&gt;Rules!$B$4,OR(B2426&lt;Rules!$B$2,B2426&gt;Rules!$B$3,ABS(I2426)&gt;Rules!$B$4)),1,0)</f>
        <v>0</v>
      </c>
      <c r="K2425" s="6" t="str">
        <f aca="false">IF(F2425=1,COUNTIF($F$2:F2425,1),"")</f>
        <v/>
      </c>
    </row>
    <row r="2426" customFormat="false" ht="15" hidden="false" customHeight="false" outlineLevel="0" collapsed="false">
      <c r="A2426" s="6" t="n">
        <v>19151.9305</v>
      </c>
      <c r="B2426" s="6" t="n">
        <v>1.76043956043956</v>
      </c>
      <c r="C2426" s="6" t="n">
        <v>84</v>
      </c>
      <c r="D2426" s="6" t="n">
        <v>-1</v>
      </c>
      <c r="E2426" s="6" t="n">
        <v>1.73406593406593</v>
      </c>
      <c r="F2426" s="6" t="n">
        <v>0</v>
      </c>
      <c r="G2426" s="6" t="n">
        <v>0</v>
      </c>
      <c r="H2426" s="6" t="str">
        <f aca="false">IF(AND(A2426&gt;=Stimuli!$B$2,A2426&lt;=Stimuli!$C$2),Stimuli!$A$2,IF(AND(A2426&gt;=Stimuli!$B$3,A2426&lt;=Stimuli!$C$3),Stimuli!$A$3,IF(AND(A2426&gt;=Stimuli!$B$4,A2426&lt;=Stimuli!$C$4),Stimuli!$A$4,"")))</f>
        <v>01 Quiet baseline (60s)</v>
      </c>
      <c r="I2426" s="6" t="n">
        <f aca="false">(B2426-B2425)/((A2426-A2425)/1000)</f>
        <v>0.18754578754573</v>
      </c>
      <c r="J2426" s="6" t="n">
        <f aca="false">IF(OR(B2426&lt;Rules!$B$2,B2426&gt;Rules!$B$3,ABS(I2426)&gt;Rules!$B$4,OR(B2427&lt;Rules!$B$2,B2427&gt;Rules!$B$3,ABS(I2427)&gt;Rules!$B$4)),1,0)</f>
        <v>0</v>
      </c>
      <c r="K2426" s="6" t="str">
        <f aca="false">IF(F2426=1,COUNTIF($F$2:F2426,1),"")</f>
        <v/>
      </c>
    </row>
    <row r="2427" customFormat="false" ht="15" hidden="false" customHeight="false" outlineLevel="0" collapsed="false">
      <c r="A2427" s="6" t="n">
        <v>19159.743</v>
      </c>
      <c r="B2427" s="6" t="n">
        <v>1.76043956043956</v>
      </c>
      <c r="C2427" s="6" t="n">
        <v>84</v>
      </c>
      <c r="D2427" s="6" t="n">
        <v>-1</v>
      </c>
      <c r="E2427" s="6" t="n">
        <v>1.73406593406593</v>
      </c>
      <c r="F2427" s="6" t="n">
        <v>0</v>
      </c>
      <c r="G2427" s="6" t="n">
        <v>0</v>
      </c>
      <c r="H2427" s="6" t="str">
        <f aca="false">IF(AND(A2427&gt;=Stimuli!$B$2,A2427&lt;=Stimuli!$C$2),Stimuli!$A$2,IF(AND(A2427&gt;=Stimuli!$B$3,A2427&lt;=Stimuli!$C$3),Stimuli!$A$3,IF(AND(A2427&gt;=Stimuli!$B$4,A2427&lt;=Stimuli!$C$4),Stimuli!$A$4,"")))</f>
        <v>01 Quiet baseline (60s)</v>
      </c>
      <c r="I2427" s="6" t="n">
        <f aca="false">(B2427-B2426)/((A2427-A2426)/1000)</f>
        <v>0</v>
      </c>
      <c r="J2427" s="6" t="n">
        <f aca="false">IF(OR(B2427&lt;Rules!$B$2,B2427&gt;Rules!$B$3,ABS(I2427)&gt;Rules!$B$4,OR(B2428&lt;Rules!$B$2,B2428&gt;Rules!$B$3,ABS(I2428)&gt;Rules!$B$4)),1,0)</f>
        <v>0</v>
      </c>
      <c r="K2427" s="6" t="str">
        <f aca="false">IF(F2427=1,COUNTIF($F$2:F2427,1),"")</f>
        <v/>
      </c>
    </row>
    <row r="2428" customFormat="false" ht="15" hidden="false" customHeight="false" outlineLevel="0" collapsed="false">
      <c r="A2428" s="6" t="n">
        <v>19167.5555</v>
      </c>
      <c r="B2428" s="6" t="n">
        <v>1.76483516483516</v>
      </c>
      <c r="C2428" s="6" t="n">
        <v>84</v>
      </c>
      <c r="D2428" s="6" t="n">
        <v>-1</v>
      </c>
      <c r="E2428" s="6" t="n">
        <v>1.73406593406593</v>
      </c>
      <c r="F2428" s="6" t="n">
        <v>0</v>
      </c>
      <c r="G2428" s="6" t="n">
        <v>0</v>
      </c>
      <c r="H2428" s="6" t="str">
        <f aca="false">IF(AND(A2428&gt;=Stimuli!$B$2,A2428&lt;=Stimuli!$C$2),Stimuli!$A$2,IF(AND(A2428&gt;=Stimuli!$B$3,A2428&lt;=Stimuli!$C$3),Stimuli!$A$3,IF(AND(A2428&gt;=Stimuli!$B$4,A2428&lt;=Stimuli!$C$4),Stimuli!$A$4,"")))</f>
        <v>01 Quiet baseline (60s)</v>
      </c>
      <c r="I2428" s="6" t="n">
        <f aca="false">(B2428-B2427)/((A2428-A2427)/1000)</f>
        <v>0.562637362637304</v>
      </c>
      <c r="J2428" s="6" t="n">
        <f aca="false">IF(OR(B2428&lt;Rules!$B$2,B2428&gt;Rules!$B$3,ABS(I2428)&gt;Rules!$B$4,OR(B2429&lt;Rules!$B$2,B2429&gt;Rules!$B$3,ABS(I2429)&gt;Rules!$B$4)),1,0)</f>
        <v>0</v>
      </c>
      <c r="K2428" s="6" t="str">
        <f aca="false">IF(F2428=1,COUNTIF($F$2:F2428,1),"")</f>
        <v/>
      </c>
    </row>
    <row r="2429" customFormat="false" ht="15" hidden="false" customHeight="false" outlineLevel="0" collapsed="false">
      <c r="A2429" s="6" t="n">
        <v>19175.368</v>
      </c>
      <c r="B2429" s="6" t="n">
        <v>1.76483516483516</v>
      </c>
      <c r="C2429" s="6" t="n">
        <v>84</v>
      </c>
      <c r="D2429" s="6" t="n">
        <v>-1</v>
      </c>
      <c r="E2429" s="6" t="n">
        <v>1.73406593406593</v>
      </c>
      <c r="F2429" s="6" t="n">
        <v>0</v>
      </c>
      <c r="G2429" s="6" t="n">
        <v>0</v>
      </c>
      <c r="H2429" s="6" t="str">
        <f aca="false">IF(AND(A2429&gt;=Stimuli!$B$2,A2429&lt;=Stimuli!$C$2),Stimuli!$A$2,IF(AND(A2429&gt;=Stimuli!$B$3,A2429&lt;=Stimuli!$C$3),Stimuli!$A$3,IF(AND(A2429&gt;=Stimuli!$B$4,A2429&lt;=Stimuli!$C$4),Stimuli!$A$4,"")))</f>
        <v>01 Quiet baseline (60s)</v>
      </c>
      <c r="I2429" s="6" t="n">
        <f aca="false">(B2429-B2428)/((A2429-A2428)/1000)</f>
        <v>0</v>
      </c>
      <c r="J2429" s="6" t="n">
        <f aca="false">IF(OR(B2429&lt;Rules!$B$2,B2429&gt;Rules!$B$3,ABS(I2429)&gt;Rules!$B$4,OR(B2430&lt;Rules!$B$2,B2430&gt;Rules!$B$3,ABS(I2430)&gt;Rules!$B$4)),1,0)</f>
        <v>0</v>
      </c>
      <c r="K2429" s="6" t="str">
        <f aca="false">IF(F2429=1,COUNTIF($F$2:F2429,1),"")</f>
        <v/>
      </c>
    </row>
    <row r="2430" customFormat="false" ht="15" hidden="false" customHeight="false" outlineLevel="0" collapsed="false">
      <c r="A2430" s="6" t="n">
        <v>19183.1805</v>
      </c>
      <c r="B2430" s="6" t="n">
        <v>1.76923076923077</v>
      </c>
      <c r="C2430" s="6" t="n">
        <v>84</v>
      </c>
      <c r="D2430" s="6" t="n">
        <v>-1</v>
      </c>
      <c r="E2430" s="6" t="n">
        <v>1.73406593406593</v>
      </c>
      <c r="F2430" s="6" t="n">
        <v>0</v>
      </c>
      <c r="G2430" s="6" t="n">
        <v>0</v>
      </c>
      <c r="H2430" s="6" t="str">
        <f aca="false">IF(AND(A2430&gt;=Stimuli!$B$2,A2430&lt;=Stimuli!$C$2),Stimuli!$A$2,IF(AND(A2430&gt;=Stimuli!$B$3,A2430&lt;=Stimuli!$C$3),Stimuli!$A$3,IF(AND(A2430&gt;=Stimuli!$B$4,A2430&lt;=Stimuli!$C$4),Stimuli!$A$4,"")))</f>
        <v>01 Quiet baseline (60s)</v>
      </c>
      <c r="I2430" s="6" t="n">
        <f aca="false">(B2430-B2429)/((A2430-A2429)/1000)</f>
        <v>0.562637362637446</v>
      </c>
      <c r="J2430" s="6" t="n">
        <f aca="false">IF(OR(B2430&lt;Rules!$B$2,B2430&gt;Rules!$B$3,ABS(I2430)&gt;Rules!$B$4,OR(B2431&lt;Rules!$B$2,B2431&gt;Rules!$B$3,ABS(I2431)&gt;Rules!$B$4)),1,0)</f>
        <v>0</v>
      </c>
      <c r="K2430" s="6" t="str">
        <f aca="false">IF(F2430=1,COUNTIF($F$2:F2430,1),"")</f>
        <v/>
      </c>
    </row>
    <row r="2431" customFormat="false" ht="15" hidden="false" customHeight="false" outlineLevel="0" collapsed="false">
      <c r="A2431" s="6" t="n">
        <v>19190.993</v>
      </c>
      <c r="B2431" s="6" t="n">
        <v>1.76630036630037</v>
      </c>
      <c r="C2431" s="6" t="n">
        <v>84</v>
      </c>
      <c r="D2431" s="6" t="n">
        <v>-1</v>
      </c>
      <c r="E2431" s="6" t="n">
        <v>1.73406593406593</v>
      </c>
      <c r="F2431" s="6" t="n">
        <v>0</v>
      </c>
      <c r="G2431" s="6" t="n">
        <v>0</v>
      </c>
      <c r="H2431" s="6" t="str">
        <f aca="false">IF(AND(A2431&gt;=Stimuli!$B$2,A2431&lt;=Stimuli!$C$2),Stimuli!$A$2,IF(AND(A2431&gt;=Stimuli!$B$3,A2431&lt;=Stimuli!$C$3),Stimuli!$A$3,IF(AND(A2431&gt;=Stimuli!$B$4,A2431&lt;=Stimuli!$C$4),Stimuli!$A$4,"")))</f>
        <v>01 Quiet baseline (60s)</v>
      </c>
      <c r="I2431" s="6" t="n">
        <f aca="false">(B2431-B2430)/((A2431-A2430)/1000)</f>
        <v>-0.375091575091574</v>
      </c>
      <c r="J2431" s="6" t="n">
        <f aca="false">IF(OR(B2431&lt;Rules!$B$2,B2431&gt;Rules!$B$3,ABS(I2431)&gt;Rules!$B$4,OR(B2432&lt;Rules!$B$2,B2432&gt;Rules!$B$3,ABS(I2432)&gt;Rules!$B$4)),1,0)</f>
        <v>0</v>
      </c>
      <c r="K2431" s="6" t="str">
        <f aca="false">IF(F2431=1,COUNTIF($F$2:F2431,1),"")</f>
        <v/>
      </c>
    </row>
    <row r="2432" customFormat="false" ht="15" hidden="false" customHeight="false" outlineLevel="0" collapsed="false">
      <c r="A2432" s="6" t="n">
        <v>19198.8055</v>
      </c>
      <c r="B2432" s="6" t="n">
        <v>1.77362637362637</v>
      </c>
      <c r="C2432" s="6" t="n">
        <v>84</v>
      </c>
      <c r="D2432" s="6" t="n">
        <v>-1</v>
      </c>
      <c r="E2432" s="6" t="n">
        <v>1.73406593406593</v>
      </c>
      <c r="F2432" s="6" t="n">
        <v>0</v>
      </c>
      <c r="G2432" s="6" t="n">
        <v>0</v>
      </c>
      <c r="H2432" s="6" t="str">
        <f aca="false">IF(AND(A2432&gt;=Stimuli!$B$2,A2432&lt;=Stimuli!$C$2),Stimuli!$A$2,IF(AND(A2432&gt;=Stimuli!$B$3,A2432&lt;=Stimuli!$C$3),Stimuli!$A$3,IF(AND(A2432&gt;=Stimuli!$B$4,A2432&lt;=Stimuli!$C$4),Stimuli!$A$4,"")))</f>
        <v>01 Quiet baseline (60s)</v>
      </c>
      <c r="I2432" s="6" t="n">
        <f aca="false">(B2432-B2431)/((A2432-A2431)/1000)</f>
        <v>0.93772893772902</v>
      </c>
      <c r="J2432" s="6" t="n">
        <f aca="false">IF(OR(B2432&lt;Rules!$B$2,B2432&gt;Rules!$B$3,ABS(I2432)&gt;Rules!$B$4,OR(B2433&lt;Rules!$B$2,B2433&gt;Rules!$B$3,ABS(I2433)&gt;Rules!$B$4)),1,0)</f>
        <v>0</v>
      </c>
      <c r="K2432" s="6" t="str">
        <f aca="false">IF(F2432=1,COUNTIF($F$2:F2432,1),"")</f>
        <v/>
      </c>
    </row>
    <row r="2433" customFormat="false" ht="15" hidden="false" customHeight="false" outlineLevel="0" collapsed="false">
      <c r="A2433" s="6" t="n">
        <v>19206.618</v>
      </c>
      <c r="B2433" s="6" t="n">
        <v>1.76776556776557</v>
      </c>
      <c r="C2433" s="6" t="n">
        <v>84</v>
      </c>
      <c r="D2433" s="6" t="n">
        <v>-1</v>
      </c>
      <c r="E2433" s="6" t="n">
        <v>1.73406593406593</v>
      </c>
      <c r="F2433" s="6" t="n">
        <v>0</v>
      </c>
      <c r="G2433" s="6" t="n">
        <v>0</v>
      </c>
      <c r="H2433" s="6" t="str">
        <f aca="false">IF(AND(A2433&gt;=Stimuli!$B$2,A2433&lt;=Stimuli!$C$2),Stimuli!$A$2,IF(AND(A2433&gt;=Stimuli!$B$3,A2433&lt;=Stimuli!$C$3),Stimuli!$A$3,IF(AND(A2433&gt;=Stimuli!$B$4,A2433&lt;=Stimuli!$C$4),Stimuli!$A$4,"")))</f>
        <v>01 Quiet baseline (60s)</v>
      </c>
      <c r="I2433" s="6" t="n">
        <f aca="false">(B2433-B2432)/((A2433-A2432)/1000)</f>
        <v>-0.750183150183176</v>
      </c>
      <c r="J2433" s="6" t="n">
        <f aca="false">IF(OR(B2433&lt;Rules!$B$2,B2433&gt;Rules!$B$3,ABS(I2433)&gt;Rules!$B$4,OR(B2434&lt;Rules!$B$2,B2434&gt;Rules!$B$3,ABS(I2434)&gt;Rules!$B$4)),1,0)</f>
        <v>0</v>
      </c>
      <c r="K2433" s="6" t="str">
        <f aca="false">IF(F2433=1,COUNTIF($F$2:F2433,1),"")</f>
        <v/>
      </c>
    </row>
    <row r="2434" customFormat="false" ht="15" hidden="false" customHeight="false" outlineLevel="0" collapsed="false">
      <c r="A2434" s="6" t="n">
        <v>19214.4305</v>
      </c>
      <c r="B2434" s="6" t="n">
        <v>1.77802197802198</v>
      </c>
      <c r="C2434" s="6" t="n">
        <v>84</v>
      </c>
      <c r="D2434" s="6" t="n">
        <v>-1</v>
      </c>
      <c r="E2434" s="6" t="n">
        <v>1.73406593406593</v>
      </c>
      <c r="F2434" s="6" t="n">
        <v>0</v>
      </c>
      <c r="G2434" s="6" t="n">
        <v>0</v>
      </c>
      <c r="H2434" s="6" t="str">
        <f aca="false">IF(AND(A2434&gt;=Stimuli!$B$2,A2434&lt;=Stimuli!$C$2),Stimuli!$A$2,IF(AND(A2434&gt;=Stimuli!$B$3,A2434&lt;=Stimuli!$C$3),Stimuli!$A$3,IF(AND(A2434&gt;=Stimuli!$B$4,A2434&lt;=Stimuli!$C$4),Stimuli!$A$4,"")))</f>
        <v>01 Quiet baseline (60s)</v>
      </c>
      <c r="I2434" s="6" t="n">
        <f aca="false">(B2434-B2433)/((A2434-A2433)/1000)</f>
        <v>1.31282051282048</v>
      </c>
      <c r="J2434" s="6" t="n">
        <f aca="false">IF(OR(B2434&lt;Rules!$B$2,B2434&gt;Rules!$B$3,ABS(I2434)&gt;Rules!$B$4,OR(B2435&lt;Rules!$B$2,B2435&gt;Rules!$B$3,ABS(I2435)&gt;Rules!$B$4)),1,0)</f>
        <v>0</v>
      </c>
      <c r="K2434" s="6" t="str">
        <f aca="false">IF(F2434=1,COUNTIF($F$2:F2434,1),"")</f>
        <v/>
      </c>
    </row>
    <row r="2435" customFormat="false" ht="15" hidden="false" customHeight="false" outlineLevel="0" collapsed="false">
      <c r="A2435" s="6" t="n">
        <v>19222.243</v>
      </c>
      <c r="B2435" s="6" t="n">
        <v>1.77362637362637</v>
      </c>
      <c r="C2435" s="6" t="n">
        <v>84</v>
      </c>
      <c r="D2435" s="6" t="n">
        <v>-1</v>
      </c>
      <c r="E2435" s="6" t="n">
        <v>1.73406593406593</v>
      </c>
      <c r="F2435" s="6" t="n">
        <v>0</v>
      </c>
      <c r="G2435" s="6" t="n">
        <v>0</v>
      </c>
      <c r="H2435" s="6" t="str">
        <f aca="false">IF(AND(A2435&gt;=Stimuli!$B$2,A2435&lt;=Stimuli!$C$2),Stimuli!$A$2,IF(AND(A2435&gt;=Stimuli!$B$3,A2435&lt;=Stimuli!$C$3),Stimuli!$A$3,IF(AND(A2435&gt;=Stimuli!$B$4,A2435&lt;=Stimuli!$C$4),Stimuli!$A$4,"")))</f>
        <v>01 Quiet baseline (60s)</v>
      </c>
      <c r="I2435" s="6" t="n">
        <f aca="false">(B2435-B2434)/((A2435-A2434)/1000)</f>
        <v>-0.562637362637304</v>
      </c>
      <c r="J2435" s="6" t="n">
        <f aca="false">IF(OR(B2435&lt;Rules!$B$2,B2435&gt;Rules!$B$3,ABS(I2435)&gt;Rules!$B$4,OR(B2436&lt;Rules!$B$2,B2436&gt;Rules!$B$3,ABS(I2436)&gt;Rules!$B$4)),1,0)</f>
        <v>0</v>
      </c>
      <c r="K2435" s="6" t="str">
        <f aca="false">IF(F2435=1,COUNTIF($F$2:F2435,1),"")</f>
        <v/>
      </c>
    </row>
    <row r="2436" customFormat="false" ht="15" hidden="false" customHeight="false" outlineLevel="0" collapsed="false">
      <c r="A2436" s="6" t="n">
        <v>19230.0555</v>
      </c>
      <c r="B2436" s="6" t="n">
        <v>1.78095238095238</v>
      </c>
      <c r="C2436" s="6" t="n">
        <v>84</v>
      </c>
      <c r="D2436" s="6" t="n">
        <v>-1</v>
      </c>
      <c r="E2436" s="6" t="n">
        <v>1.73406593406593</v>
      </c>
      <c r="F2436" s="6" t="n">
        <v>0</v>
      </c>
      <c r="G2436" s="6" t="n">
        <v>0</v>
      </c>
      <c r="H2436" s="6" t="str">
        <f aca="false">IF(AND(A2436&gt;=Stimuli!$B$2,A2436&lt;=Stimuli!$C$2),Stimuli!$A$2,IF(AND(A2436&gt;=Stimuli!$B$3,A2436&lt;=Stimuli!$C$3),Stimuli!$A$3,IF(AND(A2436&gt;=Stimuli!$B$4,A2436&lt;=Stimuli!$C$4),Stimuli!$A$4,"")))</f>
        <v>01 Quiet baseline (60s)</v>
      </c>
      <c r="I2436" s="6" t="n">
        <f aca="false">(B2436-B2435)/((A2436-A2435)/1000)</f>
        <v>0.937728937728906</v>
      </c>
      <c r="J2436" s="6" t="n">
        <f aca="false">IF(OR(B2436&lt;Rules!$B$2,B2436&gt;Rules!$B$3,ABS(I2436)&gt;Rules!$B$4,OR(B2437&lt;Rules!$B$2,B2437&gt;Rules!$B$3,ABS(I2437)&gt;Rules!$B$4)),1,0)</f>
        <v>0</v>
      </c>
      <c r="K2436" s="6" t="str">
        <f aca="false">IF(F2436=1,COUNTIF($F$2:F2436,1),"")</f>
        <v/>
      </c>
    </row>
    <row r="2437" customFormat="false" ht="15" hidden="false" customHeight="false" outlineLevel="0" collapsed="false">
      <c r="A2437" s="6" t="n">
        <v>19237.868</v>
      </c>
      <c r="B2437" s="6" t="n">
        <v>1.77802197802198</v>
      </c>
      <c r="C2437" s="6" t="n">
        <v>84</v>
      </c>
      <c r="D2437" s="6" t="n">
        <v>-1</v>
      </c>
      <c r="E2437" s="6" t="n">
        <v>1.73406593406593</v>
      </c>
      <c r="F2437" s="6" t="n">
        <v>0</v>
      </c>
      <c r="G2437" s="6" t="n">
        <v>0</v>
      </c>
      <c r="H2437" s="6" t="str">
        <f aca="false">IF(AND(A2437&gt;=Stimuli!$B$2,A2437&lt;=Stimuli!$C$2),Stimuli!$A$2,IF(AND(A2437&gt;=Stimuli!$B$3,A2437&lt;=Stimuli!$C$3),Stimuli!$A$3,IF(AND(A2437&gt;=Stimuli!$B$4,A2437&lt;=Stimuli!$C$4),Stimuli!$A$4,"")))</f>
        <v>01 Quiet baseline (60s)</v>
      </c>
      <c r="I2437" s="6" t="n">
        <f aca="false">(B2437-B2436)/((A2437-A2436)/1000)</f>
        <v>-0.375091575091602</v>
      </c>
      <c r="J2437" s="6" t="n">
        <f aca="false">IF(OR(B2437&lt;Rules!$B$2,B2437&gt;Rules!$B$3,ABS(I2437)&gt;Rules!$B$4,OR(B2438&lt;Rules!$B$2,B2438&gt;Rules!$B$3,ABS(I2438)&gt;Rules!$B$4)),1,0)</f>
        <v>0</v>
      </c>
      <c r="K2437" s="6" t="str">
        <f aca="false">IF(F2437=1,COUNTIF($F$2:F2437,1),"")</f>
        <v/>
      </c>
    </row>
    <row r="2438" customFormat="false" ht="15" hidden="false" customHeight="false" outlineLevel="0" collapsed="false">
      <c r="A2438" s="6" t="n">
        <v>19245.6805</v>
      </c>
      <c r="B2438" s="6" t="n">
        <v>1.78388278388278</v>
      </c>
      <c r="C2438" s="6" t="n">
        <v>84</v>
      </c>
      <c r="D2438" s="6" t="n">
        <v>-1</v>
      </c>
      <c r="E2438" s="6" t="n">
        <v>1.73406593406593</v>
      </c>
      <c r="F2438" s="6" t="n">
        <v>0</v>
      </c>
      <c r="G2438" s="6" t="n">
        <v>0</v>
      </c>
      <c r="H2438" s="6" t="str">
        <f aca="false">IF(AND(A2438&gt;=Stimuli!$B$2,A2438&lt;=Stimuli!$C$2),Stimuli!$A$2,IF(AND(A2438&gt;=Stimuli!$B$3,A2438&lt;=Stimuli!$C$3),Stimuli!$A$3,IF(AND(A2438&gt;=Stimuli!$B$4,A2438&lt;=Stimuli!$C$4),Stimuli!$A$4,"")))</f>
        <v>01 Quiet baseline (60s)</v>
      </c>
      <c r="I2438" s="6" t="n">
        <f aca="false">(B2438-B2437)/((A2438-A2437)/1000)</f>
        <v>0.750183150183176</v>
      </c>
      <c r="J2438" s="6" t="n">
        <f aca="false">IF(OR(B2438&lt;Rules!$B$2,B2438&gt;Rules!$B$3,ABS(I2438)&gt;Rules!$B$4,OR(B2439&lt;Rules!$B$2,B2439&gt;Rules!$B$3,ABS(I2439)&gt;Rules!$B$4)),1,0)</f>
        <v>0</v>
      </c>
      <c r="K2438" s="6" t="str">
        <f aca="false">IF(F2438=1,COUNTIF($F$2:F2438,1),"")</f>
        <v/>
      </c>
    </row>
    <row r="2439" customFormat="false" ht="15" hidden="false" customHeight="false" outlineLevel="0" collapsed="false">
      <c r="A2439" s="6" t="n">
        <v>19253.493</v>
      </c>
      <c r="B2439" s="6" t="n">
        <v>1.78241758241758</v>
      </c>
      <c r="C2439" s="6" t="n">
        <v>84</v>
      </c>
      <c r="D2439" s="6" t="n">
        <v>-1</v>
      </c>
      <c r="E2439" s="6" t="n">
        <v>1.73406593406593</v>
      </c>
      <c r="F2439" s="6" t="n">
        <v>0</v>
      </c>
      <c r="G2439" s="6" t="n">
        <v>0</v>
      </c>
      <c r="H2439" s="6" t="str">
        <f aca="false">IF(AND(A2439&gt;=Stimuli!$B$2,A2439&lt;=Stimuli!$C$2),Stimuli!$A$2,IF(AND(A2439&gt;=Stimuli!$B$3,A2439&lt;=Stimuli!$C$3),Stimuli!$A$3,IF(AND(A2439&gt;=Stimuli!$B$4,A2439&lt;=Stimuli!$C$4),Stimuli!$A$4,"")))</f>
        <v>01 Quiet baseline (60s)</v>
      </c>
      <c r="I2439" s="6" t="n">
        <f aca="false">(B2439-B2438)/((A2439-A2438)/1000)</f>
        <v>-0.187545787545844</v>
      </c>
      <c r="J2439" s="6" t="n">
        <f aca="false">IF(OR(B2439&lt;Rules!$B$2,B2439&gt;Rules!$B$3,ABS(I2439)&gt;Rules!$B$4,OR(B2440&lt;Rules!$B$2,B2440&gt;Rules!$B$3,ABS(I2440)&gt;Rules!$B$4)),1,0)</f>
        <v>0</v>
      </c>
      <c r="K2439" s="6" t="str">
        <f aca="false">IF(F2439=1,COUNTIF($F$2:F2439,1),"")</f>
        <v/>
      </c>
    </row>
    <row r="2440" customFormat="false" ht="15" hidden="false" customHeight="false" outlineLevel="0" collapsed="false">
      <c r="A2440" s="6" t="n">
        <v>19261.3055</v>
      </c>
      <c r="B2440" s="6" t="n">
        <v>1.78681318681319</v>
      </c>
      <c r="C2440" s="6" t="n">
        <v>84</v>
      </c>
      <c r="D2440" s="6" t="n">
        <v>-1</v>
      </c>
      <c r="E2440" s="6" t="n">
        <v>1.73406593406593</v>
      </c>
      <c r="F2440" s="6" t="n">
        <v>0</v>
      </c>
      <c r="G2440" s="6" t="n">
        <v>0</v>
      </c>
      <c r="H2440" s="6" t="str">
        <f aca="false">IF(AND(A2440&gt;=Stimuli!$B$2,A2440&lt;=Stimuli!$C$2),Stimuli!$A$2,IF(AND(A2440&gt;=Stimuli!$B$3,A2440&lt;=Stimuli!$C$3),Stimuli!$A$3,IF(AND(A2440&gt;=Stimuli!$B$4,A2440&lt;=Stimuli!$C$4),Stimuli!$A$4,"")))</f>
        <v>01 Quiet baseline (60s)</v>
      </c>
      <c r="I2440" s="6" t="n">
        <f aca="false">(B2440-B2439)/((A2440-A2439)/1000)</f>
        <v>0.562637362637418</v>
      </c>
      <c r="J2440" s="6" t="n">
        <f aca="false">IF(OR(B2440&lt;Rules!$B$2,B2440&gt;Rules!$B$3,ABS(I2440)&gt;Rules!$B$4,OR(B2441&lt;Rules!$B$2,B2441&gt;Rules!$B$3,ABS(I2441)&gt;Rules!$B$4)),1,0)</f>
        <v>0</v>
      </c>
      <c r="K2440" s="6" t="str">
        <f aca="false">IF(F2440=1,COUNTIF($F$2:F2440,1),"")</f>
        <v/>
      </c>
    </row>
    <row r="2441" customFormat="false" ht="15" hidden="false" customHeight="false" outlineLevel="0" collapsed="false">
      <c r="A2441" s="6" t="n">
        <v>19269.118</v>
      </c>
      <c r="B2441" s="6" t="n">
        <v>1.78681318681319</v>
      </c>
      <c r="C2441" s="6" t="n">
        <v>84</v>
      </c>
      <c r="D2441" s="6" t="n">
        <v>-1</v>
      </c>
      <c r="E2441" s="6" t="n">
        <v>1.73406593406593</v>
      </c>
      <c r="F2441" s="6" t="n">
        <v>0</v>
      </c>
      <c r="G2441" s="6" t="n">
        <v>0</v>
      </c>
      <c r="H2441" s="6" t="str">
        <f aca="false">IF(AND(A2441&gt;=Stimuli!$B$2,A2441&lt;=Stimuli!$C$2),Stimuli!$A$2,IF(AND(A2441&gt;=Stimuli!$B$3,A2441&lt;=Stimuli!$C$3),Stimuli!$A$3,IF(AND(A2441&gt;=Stimuli!$B$4,A2441&lt;=Stimuli!$C$4),Stimuli!$A$4,"")))</f>
        <v>01 Quiet baseline (60s)</v>
      </c>
      <c r="I2441" s="6" t="n">
        <f aca="false">(B2441-B2440)/((A2441-A2440)/1000)</f>
        <v>0</v>
      </c>
      <c r="J2441" s="6" t="n">
        <f aca="false">IF(OR(B2441&lt;Rules!$B$2,B2441&gt;Rules!$B$3,ABS(I2441)&gt;Rules!$B$4,OR(B2442&lt;Rules!$B$2,B2442&gt;Rules!$B$3,ABS(I2442)&gt;Rules!$B$4)),1,0)</f>
        <v>0</v>
      </c>
      <c r="K2441" s="6" t="str">
        <f aca="false">IF(F2441=1,COUNTIF($F$2:F2441,1),"")</f>
        <v/>
      </c>
    </row>
    <row r="2442" customFormat="false" ht="15" hidden="false" customHeight="false" outlineLevel="0" collapsed="false">
      <c r="A2442" s="6" t="n">
        <v>19276.9305</v>
      </c>
      <c r="B2442" s="6" t="n">
        <v>1.78974358974359</v>
      </c>
      <c r="C2442" s="6" t="n">
        <v>84</v>
      </c>
      <c r="D2442" s="6" t="n">
        <v>-1</v>
      </c>
      <c r="E2442" s="6" t="n">
        <v>1.73406593406593</v>
      </c>
      <c r="F2442" s="6" t="n">
        <v>0</v>
      </c>
      <c r="G2442" s="6" t="n">
        <v>0</v>
      </c>
      <c r="H2442" s="6" t="str">
        <f aca="false">IF(AND(A2442&gt;=Stimuli!$B$2,A2442&lt;=Stimuli!$C$2),Stimuli!$A$2,IF(AND(A2442&gt;=Stimuli!$B$3,A2442&lt;=Stimuli!$C$3),Stimuli!$A$3,IF(AND(A2442&gt;=Stimuli!$B$4,A2442&lt;=Stimuli!$C$4),Stimuli!$A$4,"")))</f>
        <v>01 Quiet baseline (60s)</v>
      </c>
      <c r="I2442" s="6" t="n">
        <f aca="false">(B2442-B2441)/((A2442-A2441)/1000)</f>
        <v>0.375091575091602</v>
      </c>
      <c r="J2442" s="6" t="n">
        <f aca="false">IF(OR(B2442&lt;Rules!$B$2,B2442&gt;Rules!$B$3,ABS(I2442)&gt;Rules!$B$4,OR(B2443&lt;Rules!$B$2,B2443&gt;Rules!$B$3,ABS(I2443)&gt;Rules!$B$4)),1,0)</f>
        <v>0</v>
      </c>
      <c r="K2442" s="6" t="str">
        <f aca="false">IF(F2442=1,COUNTIF($F$2:F2442,1),"")</f>
        <v/>
      </c>
    </row>
    <row r="2443" customFormat="false" ht="15" hidden="false" customHeight="false" outlineLevel="0" collapsed="false">
      <c r="A2443" s="6" t="n">
        <v>19284.743</v>
      </c>
      <c r="B2443" s="6" t="n">
        <v>1.79267399267399</v>
      </c>
      <c r="C2443" s="6" t="n">
        <v>84</v>
      </c>
      <c r="D2443" s="6" t="n">
        <v>-1</v>
      </c>
      <c r="E2443" s="6" t="n">
        <v>1.73406593406593</v>
      </c>
      <c r="F2443" s="6" t="n">
        <v>0</v>
      </c>
      <c r="G2443" s="6" t="n">
        <v>0</v>
      </c>
      <c r="H2443" s="6" t="str">
        <f aca="false">IF(AND(A2443&gt;=Stimuli!$B$2,A2443&lt;=Stimuli!$C$2),Stimuli!$A$2,IF(AND(A2443&gt;=Stimuli!$B$3,A2443&lt;=Stimuli!$C$3),Stimuli!$A$3,IF(AND(A2443&gt;=Stimuli!$B$4,A2443&lt;=Stimuli!$C$4),Stimuli!$A$4,"")))</f>
        <v>01 Quiet baseline (60s)</v>
      </c>
      <c r="I2443" s="6" t="n">
        <f aca="false">(B2443-B2442)/((A2443-A2442)/1000)</f>
        <v>0.37509157509146</v>
      </c>
      <c r="J2443" s="6" t="n">
        <f aca="false">IF(OR(B2443&lt;Rules!$B$2,B2443&gt;Rules!$B$3,ABS(I2443)&gt;Rules!$B$4,OR(B2444&lt;Rules!$B$2,B2444&gt;Rules!$B$3,ABS(I2444)&gt;Rules!$B$4)),1,0)</f>
        <v>0</v>
      </c>
      <c r="K2443" s="6" t="str">
        <f aca="false">IF(F2443=1,COUNTIF($F$2:F2443,1),"")</f>
        <v/>
      </c>
    </row>
    <row r="2444" customFormat="false" ht="15" hidden="false" customHeight="false" outlineLevel="0" collapsed="false">
      <c r="A2444" s="6" t="n">
        <v>19292.5555</v>
      </c>
      <c r="B2444" s="6" t="n">
        <v>1.79120879120879</v>
      </c>
      <c r="C2444" s="6" t="n">
        <v>84</v>
      </c>
      <c r="D2444" s="6" t="n">
        <v>-1</v>
      </c>
      <c r="E2444" s="6" t="n">
        <v>1.73406593406593</v>
      </c>
      <c r="F2444" s="6" t="n">
        <v>0</v>
      </c>
      <c r="G2444" s="6" t="n">
        <v>0</v>
      </c>
      <c r="H2444" s="6" t="str">
        <f aca="false">IF(AND(A2444&gt;=Stimuli!$B$2,A2444&lt;=Stimuli!$C$2),Stimuli!$A$2,IF(AND(A2444&gt;=Stimuli!$B$3,A2444&lt;=Stimuli!$C$3),Stimuli!$A$3,IF(AND(A2444&gt;=Stimuli!$B$4,A2444&lt;=Stimuli!$C$4),Stimuli!$A$4,"")))</f>
        <v>01 Quiet baseline (60s)</v>
      </c>
      <c r="I2444" s="6" t="n">
        <f aca="false">(B2444-B2443)/((A2444-A2443)/1000)</f>
        <v>-0.18754578754573</v>
      </c>
      <c r="J2444" s="6" t="n">
        <f aca="false">IF(OR(B2444&lt;Rules!$B$2,B2444&gt;Rules!$B$3,ABS(I2444)&gt;Rules!$B$4,OR(B2445&lt;Rules!$B$2,B2445&gt;Rules!$B$3,ABS(I2445)&gt;Rules!$B$4)),1,0)</f>
        <v>0</v>
      </c>
      <c r="K2444" s="6" t="str">
        <f aca="false">IF(F2444=1,COUNTIF($F$2:F2444,1),"")</f>
        <v/>
      </c>
    </row>
    <row r="2445" customFormat="false" ht="15" hidden="false" customHeight="false" outlineLevel="0" collapsed="false">
      <c r="A2445" s="6" t="n">
        <v>19300.368</v>
      </c>
      <c r="B2445" s="6" t="n">
        <v>1.7970695970696</v>
      </c>
      <c r="C2445" s="6" t="n">
        <v>84</v>
      </c>
      <c r="D2445" s="6" t="n">
        <v>-1</v>
      </c>
      <c r="E2445" s="6" t="n">
        <v>1.73406593406593</v>
      </c>
      <c r="F2445" s="6" t="n">
        <v>0</v>
      </c>
      <c r="G2445" s="6" t="n">
        <v>0</v>
      </c>
      <c r="H2445" s="6" t="str">
        <f aca="false">IF(AND(A2445&gt;=Stimuli!$B$2,A2445&lt;=Stimuli!$C$2),Stimuli!$A$2,IF(AND(A2445&gt;=Stimuli!$B$3,A2445&lt;=Stimuli!$C$3),Stimuli!$A$3,IF(AND(A2445&gt;=Stimuli!$B$4,A2445&lt;=Stimuli!$C$4),Stimuli!$A$4,"")))</f>
        <v>01 Quiet baseline (60s)</v>
      </c>
      <c r="I2445" s="6" t="n">
        <f aca="false">(B2445-B2444)/((A2445-A2444)/1000)</f>
        <v>0.750183150183148</v>
      </c>
      <c r="J2445" s="6" t="n">
        <f aca="false">IF(OR(B2445&lt;Rules!$B$2,B2445&gt;Rules!$B$3,ABS(I2445)&gt;Rules!$B$4,OR(B2446&lt;Rules!$B$2,B2446&gt;Rules!$B$3,ABS(I2446)&gt;Rules!$B$4)),1,0)</f>
        <v>0</v>
      </c>
      <c r="K2445" s="6" t="str">
        <f aca="false">IF(F2445=1,COUNTIF($F$2:F2445,1),"")</f>
        <v/>
      </c>
    </row>
    <row r="2446" customFormat="false" ht="15" hidden="false" customHeight="false" outlineLevel="0" collapsed="false">
      <c r="A2446" s="6" t="n">
        <v>19308.1805</v>
      </c>
      <c r="B2446" s="6" t="n">
        <v>1.79413919413919</v>
      </c>
      <c r="C2446" s="6" t="n">
        <v>84</v>
      </c>
      <c r="D2446" s="6" t="n">
        <v>-1</v>
      </c>
      <c r="E2446" s="6" t="n">
        <v>1.73406593406593</v>
      </c>
      <c r="F2446" s="6" t="n">
        <v>0</v>
      </c>
      <c r="G2446" s="6" t="n">
        <v>0</v>
      </c>
      <c r="H2446" s="6" t="str">
        <f aca="false">IF(AND(A2446&gt;=Stimuli!$B$2,A2446&lt;=Stimuli!$C$2),Stimuli!$A$2,IF(AND(A2446&gt;=Stimuli!$B$3,A2446&lt;=Stimuli!$C$3),Stimuli!$A$3,IF(AND(A2446&gt;=Stimuli!$B$4,A2446&lt;=Stimuli!$C$4),Stimuli!$A$4,"")))</f>
        <v>01 Quiet baseline (60s)</v>
      </c>
      <c r="I2446" s="6" t="n">
        <f aca="false">(B2446-B2445)/((A2446-A2445)/1000)</f>
        <v>-0.375091575091574</v>
      </c>
      <c r="J2446" s="6" t="n">
        <f aca="false">IF(OR(B2446&lt;Rules!$B$2,B2446&gt;Rules!$B$3,ABS(I2446)&gt;Rules!$B$4,OR(B2447&lt;Rules!$B$2,B2447&gt;Rules!$B$3,ABS(I2447)&gt;Rules!$B$4)),1,0)</f>
        <v>0</v>
      </c>
      <c r="K2446" s="6" t="str">
        <f aca="false">IF(F2446=1,COUNTIF($F$2:F2446,1),"")</f>
        <v/>
      </c>
    </row>
    <row r="2447" customFormat="false" ht="15" hidden="false" customHeight="false" outlineLevel="0" collapsed="false">
      <c r="A2447" s="6" t="n">
        <v>19315.993</v>
      </c>
      <c r="B2447" s="6" t="n">
        <v>1.8029304029304</v>
      </c>
      <c r="C2447" s="6" t="n">
        <v>84</v>
      </c>
      <c r="D2447" s="6" t="n">
        <v>-1</v>
      </c>
      <c r="E2447" s="6" t="n">
        <v>1.73406593406593</v>
      </c>
      <c r="F2447" s="6" t="n">
        <v>0</v>
      </c>
      <c r="G2447" s="6" t="n">
        <v>0</v>
      </c>
      <c r="H2447" s="6" t="str">
        <f aca="false">IF(AND(A2447&gt;=Stimuli!$B$2,A2447&lt;=Stimuli!$C$2),Stimuli!$A$2,IF(AND(A2447&gt;=Stimuli!$B$3,A2447&lt;=Stimuli!$C$3),Stimuli!$A$3,IF(AND(A2447&gt;=Stimuli!$B$4,A2447&lt;=Stimuli!$C$4),Stimuli!$A$4,"")))</f>
        <v>01 Quiet baseline (60s)</v>
      </c>
      <c r="I2447" s="6" t="n">
        <f aca="false">(B2447-B2446)/((A2447-A2446)/1000)</f>
        <v>1.12527472527475</v>
      </c>
      <c r="J2447" s="6" t="n">
        <f aca="false">IF(OR(B2447&lt;Rules!$B$2,B2447&gt;Rules!$B$3,ABS(I2447)&gt;Rules!$B$4,OR(B2448&lt;Rules!$B$2,B2448&gt;Rules!$B$3,ABS(I2448)&gt;Rules!$B$4)),1,0)</f>
        <v>0</v>
      </c>
      <c r="K2447" s="6" t="str">
        <f aca="false">IF(F2447=1,COUNTIF($F$2:F2447,1),"")</f>
        <v/>
      </c>
    </row>
    <row r="2448" customFormat="false" ht="15" hidden="false" customHeight="false" outlineLevel="0" collapsed="false">
      <c r="A2448" s="6" t="n">
        <v>19323.8055</v>
      </c>
      <c r="B2448" s="6" t="n">
        <v>1.7985347985348</v>
      </c>
      <c r="C2448" s="6" t="n">
        <v>84</v>
      </c>
      <c r="D2448" s="6" t="n">
        <v>-1</v>
      </c>
      <c r="E2448" s="6" t="n">
        <v>1.73406593406593</v>
      </c>
      <c r="F2448" s="6" t="n">
        <v>0</v>
      </c>
      <c r="G2448" s="6" t="n">
        <v>0</v>
      </c>
      <c r="H2448" s="6" t="str">
        <f aca="false">IF(AND(A2448&gt;=Stimuli!$B$2,A2448&lt;=Stimuli!$C$2),Stimuli!$A$2,IF(AND(A2448&gt;=Stimuli!$B$3,A2448&lt;=Stimuli!$C$3),Stimuli!$A$3,IF(AND(A2448&gt;=Stimuli!$B$4,A2448&lt;=Stimuli!$C$4),Stimuli!$A$4,"")))</f>
        <v>01 Quiet baseline (60s)</v>
      </c>
      <c r="I2448" s="6" t="n">
        <f aca="false">(B2448-B2447)/((A2448-A2447)/1000)</f>
        <v>-0.562637362637446</v>
      </c>
      <c r="J2448" s="6" t="n">
        <f aca="false">IF(OR(B2448&lt;Rules!$B$2,B2448&gt;Rules!$B$3,ABS(I2448)&gt;Rules!$B$4,OR(B2449&lt;Rules!$B$2,B2449&gt;Rules!$B$3,ABS(I2449)&gt;Rules!$B$4)),1,0)</f>
        <v>0</v>
      </c>
      <c r="K2448" s="6" t="str">
        <f aca="false">IF(F2448=1,COUNTIF($F$2:F2448,1),"")</f>
        <v/>
      </c>
    </row>
    <row r="2449" customFormat="false" ht="15" hidden="false" customHeight="false" outlineLevel="0" collapsed="false">
      <c r="A2449" s="6" t="n">
        <v>19331.618</v>
      </c>
      <c r="B2449" s="6" t="n">
        <v>1.80586080586081</v>
      </c>
      <c r="C2449" s="6" t="n">
        <v>84</v>
      </c>
      <c r="D2449" s="6" t="n">
        <v>-1</v>
      </c>
      <c r="E2449" s="6" t="n">
        <v>1.73406593406593</v>
      </c>
      <c r="F2449" s="6" t="n">
        <v>0</v>
      </c>
      <c r="G2449" s="6" t="n">
        <v>0</v>
      </c>
      <c r="H2449" s="6" t="str">
        <f aca="false">IF(AND(A2449&gt;=Stimuli!$B$2,A2449&lt;=Stimuli!$C$2),Stimuli!$A$2,IF(AND(A2449&gt;=Stimuli!$B$3,A2449&lt;=Stimuli!$C$3),Stimuli!$A$3,IF(AND(A2449&gt;=Stimuli!$B$4,A2449&lt;=Stimuli!$C$4),Stimuli!$A$4,"")))</f>
        <v>01 Quiet baseline (60s)</v>
      </c>
      <c r="I2449" s="6" t="n">
        <f aca="false">(B2449-B2448)/((A2449-A2448)/1000)</f>
        <v>0.937728937729048</v>
      </c>
      <c r="J2449" s="6" t="n">
        <f aca="false">IF(OR(B2449&lt;Rules!$B$2,B2449&gt;Rules!$B$3,ABS(I2449)&gt;Rules!$B$4,OR(B2450&lt;Rules!$B$2,B2450&gt;Rules!$B$3,ABS(I2450)&gt;Rules!$B$4)),1,0)</f>
        <v>0</v>
      </c>
      <c r="K2449" s="6" t="str">
        <f aca="false">IF(F2449=1,COUNTIF($F$2:F2449,1),"")</f>
        <v/>
      </c>
    </row>
    <row r="2450" customFormat="false" ht="15" hidden="false" customHeight="false" outlineLevel="0" collapsed="false">
      <c r="A2450" s="6" t="n">
        <v>19339.4305</v>
      </c>
      <c r="B2450" s="6" t="n">
        <v>1.8014652014652</v>
      </c>
      <c r="C2450" s="6" t="n">
        <v>84</v>
      </c>
      <c r="D2450" s="6" t="n">
        <v>-1</v>
      </c>
      <c r="E2450" s="6" t="n">
        <v>1.73406593406593</v>
      </c>
      <c r="F2450" s="6" t="n">
        <v>0</v>
      </c>
      <c r="G2450" s="6" t="n">
        <v>0</v>
      </c>
      <c r="H2450" s="6" t="str">
        <f aca="false">IF(AND(A2450&gt;=Stimuli!$B$2,A2450&lt;=Stimuli!$C$2),Stimuli!$A$2,IF(AND(A2450&gt;=Stimuli!$B$3,A2450&lt;=Stimuli!$C$3),Stimuli!$A$3,IF(AND(A2450&gt;=Stimuli!$B$4,A2450&lt;=Stimuli!$C$4),Stimuli!$A$4,"")))</f>
        <v>01 Quiet baseline (60s)</v>
      </c>
      <c r="I2450" s="6" t="n">
        <f aca="false">(B2450-B2449)/((A2450-A2449)/1000)</f>
        <v>-0.562637362637446</v>
      </c>
      <c r="J2450" s="6" t="n">
        <f aca="false">IF(OR(B2450&lt;Rules!$B$2,B2450&gt;Rules!$B$3,ABS(I2450)&gt;Rules!$B$4,OR(B2451&lt;Rules!$B$2,B2451&gt;Rules!$B$3,ABS(I2451)&gt;Rules!$B$4)),1,0)</f>
        <v>0</v>
      </c>
      <c r="K2450" s="6" t="str">
        <f aca="false">IF(F2450=1,COUNTIF($F$2:F2450,1),"")</f>
        <v/>
      </c>
    </row>
    <row r="2451" customFormat="false" ht="15" hidden="false" customHeight="false" outlineLevel="0" collapsed="false">
      <c r="A2451" s="6" t="n">
        <v>19347.243</v>
      </c>
      <c r="B2451" s="6" t="n">
        <v>1.80879120879121</v>
      </c>
      <c r="C2451" s="6" t="n">
        <v>84</v>
      </c>
      <c r="D2451" s="6" t="n">
        <v>-1</v>
      </c>
      <c r="E2451" s="6" t="n">
        <v>1.73406593406593</v>
      </c>
      <c r="F2451" s="6" t="n">
        <v>0</v>
      </c>
      <c r="G2451" s="6" t="n">
        <v>0</v>
      </c>
      <c r="H2451" s="6" t="str">
        <f aca="false">IF(AND(A2451&gt;=Stimuli!$B$2,A2451&lt;=Stimuli!$C$2),Stimuli!$A$2,IF(AND(A2451&gt;=Stimuli!$B$3,A2451&lt;=Stimuli!$C$3),Stimuli!$A$3,IF(AND(A2451&gt;=Stimuli!$B$4,A2451&lt;=Stimuli!$C$4),Stimuli!$A$4,"")))</f>
        <v>01 Quiet baseline (60s)</v>
      </c>
      <c r="I2451" s="6" t="n">
        <f aca="false">(B2451-B2450)/((A2451-A2450)/1000)</f>
        <v>0.93772893772902</v>
      </c>
      <c r="J2451" s="6" t="n">
        <f aca="false">IF(OR(B2451&lt;Rules!$B$2,B2451&gt;Rules!$B$3,ABS(I2451)&gt;Rules!$B$4,OR(B2452&lt;Rules!$B$2,B2452&gt;Rules!$B$3,ABS(I2452)&gt;Rules!$B$4)),1,0)</f>
        <v>0</v>
      </c>
      <c r="K2451" s="6" t="str">
        <f aca="false">IF(F2451=1,COUNTIF($F$2:F2451,1),"")</f>
        <v/>
      </c>
    </row>
    <row r="2452" customFormat="false" ht="15" hidden="false" customHeight="false" outlineLevel="0" collapsed="false">
      <c r="A2452" s="6" t="n">
        <v>19355.0555</v>
      </c>
      <c r="B2452" s="6" t="n">
        <v>1.80586080586081</v>
      </c>
      <c r="C2452" s="6" t="n">
        <v>84</v>
      </c>
      <c r="D2452" s="6" t="n">
        <v>-1</v>
      </c>
      <c r="E2452" s="6" t="n">
        <v>1.73406593406593</v>
      </c>
      <c r="F2452" s="6" t="n">
        <v>0</v>
      </c>
      <c r="G2452" s="6" t="n">
        <v>0</v>
      </c>
      <c r="H2452" s="6" t="str">
        <f aca="false">IF(AND(A2452&gt;=Stimuli!$B$2,A2452&lt;=Stimuli!$C$2),Stimuli!$A$2,IF(AND(A2452&gt;=Stimuli!$B$3,A2452&lt;=Stimuli!$C$3),Stimuli!$A$3,IF(AND(A2452&gt;=Stimuli!$B$4,A2452&lt;=Stimuli!$C$4),Stimuli!$A$4,"")))</f>
        <v>01 Quiet baseline (60s)</v>
      </c>
      <c r="I2452" s="6" t="n">
        <f aca="false">(B2452-B2451)/((A2452-A2451)/1000)</f>
        <v>-0.375091575091574</v>
      </c>
      <c r="J2452" s="6" t="n">
        <f aca="false">IF(OR(B2452&lt;Rules!$B$2,B2452&gt;Rules!$B$3,ABS(I2452)&gt;Rules!$B$4,OR(B2453&lt;Rules!$B$2,B2453&gt;Rules!$B$3,ABS(I2453)&gt;Rules!$B$4)),1,0)</f>
        <v>0</v>
      </c>
      <c r="K2452" s="6" t="str">
        <f aca="false">IF(F2452=1,COUNTIF($F$2:F2452,1),"")</f>
        <v/>
      </c>
    </row>
    <row r="2453" customFormat="false" ht="15" hidden="false" customHeight="false" outlineLevel="0" collapsed="false">
      <c r="A2453" s="6" t="n">
        <v>19362.868</v>
      </c>
      <c r="B2453" s="6" t="n">
        <v>1.81172161172161</v>
      </c>
      <c r="C2453" s="6" t="n">
        <v>84</v>
      </c>
      <c r="D2453" s="6" t="n">
        <v>-1</v>
      </c>
      <c r="E2453" s="6" t="n">
        <v>1.73406593406593</v>
      </c>
      <c r="F2453" s="6" t="n">
        <v>0</v>
      </c>
      <c r="G2453" s="6" t="n">
        <v>0</v>
      </c>
      <c r="H2453" s="6" t="str">
        <f aca="false">IF(AND(A2453&gt;=Stimuli!$B$2,A2453&lt;=Stimuli!$C$2),Stimuli!$A$2,IF(AND(A2453&gt;=Stimuli!$B$3,A2453&lt;=Stimuli!$C$3),Stimuli!$A$3,IF(AND(A2453&gt;=Stimuli!$B$4,A2453&lt;=Stimuli!$C$4),Stimuli!$A$4,"")))</f>
        <v>01 Quiet baseline (60s)</v>
      </c>
      <c r="I2453" s="6" t="n">
        <f aca="false">(B2453-B2452)/((A2453-A2452)/1000)</f>
        <v>0.750183150183148</v>
      </c>
      <c r="J2453" s="6" t="n">
        <f aca="false">IF(OR(B2453&lt;Rules!$B$2,B2453&gt;Rules!$B$3,ABS(I2453)&gt;Rules!$B$4,OR(B2454&lt;Rules!$B$2,B2454&gt;Rules!$B$3,ABS(I2454)&gt;Rules!$B$4)),1,0)</f>
        <v>0</v>
      </c>
      <c r="K2453" s="6" t="str">
        <f aca="false">IF(F2453=1,COUNTIF($F$2:F2453,1),"")</f>
        <v/>
      </c>
    </row>
    <row r="2454" customFormat="false" ht="15" hidden="false" customHeight="false" outlineLevel="0" collapsed="false">
      <c r="A2454" s="6" t="n">
        <v>19370.6805</v>
      </c>
      <c r="B2454" s="6" t="n">
        <v>1.80732600732601</v>
      </c>
      <c r="C2454" s="6" t="n">
        <v>84</v>
      </c>
      <c r="D2454" s="6" t="n">
        <v>-1</v>
      </c>
      <c r="E2454" s="6" t="n">
        <v>1.73406593406593</v>
      </c>
      <c r="F2454" s="6" t="n">
        <v>0</v>
      </c>
      <c r="G2454" s="6" t="n">
        <v>0</v>
      </c>
      <c r="H2454" s="6" t="str">
        <f aca="false">IF(AND(A2454&gt;=Stimuli!$B$2,A2454&lt;=Stimuli!$C$2),Stimuli!$A$2,IF(AND(A2454&gt;=Stimuli!$B$3,A2454&lt;=Stimuli!$C$3),Stimuli!$A$3,IF(AND(A2454&gt;=Stimuli!$B$4,A2454&lt;=Stimuli!$C$4),Stimuli!$A$4,"")))</f>
        <v>01 Quiet baseline (60s)</v>
      </c>
      <c r="I2454" s="6" t="n">
        <f aca="false">(B2454-B2453)/((A2454-A2453)/1000)</f>
        <v>-0.562637362637304</v>
      </c>
      <c r="J2454" s="6" t="n">
        <f aca="false">IF(OR(B2454&lt;Rules!$B$2,B2454&gt;Rules!$B$3,ABS(I2454)&gt;Rules!$B$4,OR(B2455&lt;Rules!$B$2,B2455&gt;Rules!$B$3,ABS(I2455)&gt;Rules!$B$4)),1,0)</f>
        <v>0</v>
      </c>
      <c r="K2454" s="6" t="str">
        <f aca="false">IF(F2454=1,COUNTIF($F$2:F2454,1),"")</f>
        <v/>
      </c>
    </row>
    <row r="2455" customFormat="false" ht="15" hidden="false" customHeight="false" outlineLevel="0" collapsed="false">
      <c r="A2455" s="6" t="n">
        <v>19378.493</v>
      </c>
      <c r="B2455" s="6" t="n">
        <v>1.81172161172161</v>
      </c>
      <c r="C2455" s="6" t="n">
        <v>84</v>
      </c>
      <c r="D2455" s="6" t="n">
        <v>-1</v>
      </c>
      <c r="E2455" s="6" t="n">
        <v>1.73406593406593</v>
      </c>
      <c r="F2455" s="6" t="n">
        <v>0</v>
      </c>
      <c r="G2455" s="6" t="n">
        <v>0</v>
      </c>
      <c r="H2455" s="6" t="str">
        <f aca="false">IF(AND(A2455&gt;=Stimuli!$B$2,A2455&lt;=Stimuli!$C$2),Stimuli!$A$2,IF(AND(A2455&gt;=Stimuli!$B$3,A2455&lt;=Stimuli!$C$3),Stimuli!$A$3,IF(AND(A2455&gt;=Stimuli!$B$4,A2455&lt;=Stimuli!$C$4),Stimuli!$A$4,"")))</f>
        <v>01 Quiet baseline (60s)</v>
      </c>
      <c r="I2455" s="6" t="n">
        <f aca="false">(B2455-B2454)/((A2455-A2454)/1000)</f>
        <v>0.562637362637304</v>
      </c>
      <c r="J2455" s="6" t="n">
        <f aca="false">IF(OR(B2455&lt;Rules!$B$2,B2455&gt;Rules!$B$3,ABS(I2455)&gt;Rules!$B$4,OR(B2456&lt;Rules!$B$2,B2456&gt;Rules!$B$3,ABS(I2456)&gt;Rules!$B$4)),1,0)</f>
        <v>0</v>
      </c>
      <c r="K2455" s="6" t="str">
        <f aca="false">IF(F2455=1,COUNTIF($F$2:F2455,1),"")</f>
        <v/>
      </c>
    </row>
    <row r="2456" customFormat="false" ht="15" hidden="false" customHeight="false" outlineLevel="0" collapsed="false">
      <c r="A2456" s="6" t="n">
        <v>19386.3055</v>
      </c>
      <c r="B2456" s="6" t="n">
        <v>1.80732600732601</v>
      </c>
      <c r="C2456" s="6" t="n">
        <v>84</v>
      </c>
      <c r="D2456" s="6" t="n">
        <v>-1</v>
      </c>
      <c r="E2456" s="6" t="n">
        <v>1.73406593406593</v>
      </c>
      <c r="F2456" s="6" t="n">
        <v>0</v>
      </c>
      <c r="G2456" s="6" t="n">
        <v>0</v>
      </c>
      <c r="H2456" s="6" t="str">
        <f aca="false">IF(AND(A2456&gt;=Stimuli!$B$2,A2456&lt;=Stimuli!$C$2),Stimuli!$A$2,IF(AND(A2456&gt;=Stimuli!$B$3,A2456&lt;=Stimuli!$C$3),Stimuli!$A$3,IF(AND(A2456&gt;=Stimuli!$B$4,A2456&lt;=Stimuli!$C$4),Stimuli!$A$4,"")))</f>
        <v>01 Quiet baseline (60s)</v>
      </c>
      <c r="I2456" s="6" t="n">
        <f aca="false">(B2456-B2455)/((A2456-A2455)/1000)</f>
        <v>-0.562637362637304</v>
      </c>
      <c r="J2456" s="6" t="n">
        <f aca="false">IF(OR(B2456&lt;Rules!$B$2,B2456&gt;Rules!$B$3,ABS(I2456)&gt;Rules!$B$4,OR(B2457&lt;Rules!$B$2,B2457&gt;Rules!$B$3,ABS(I2457)&gt;Rules!$B$4)),1,0)</f>
        <v>0</v>
      </c>
      <c r="K2456" s="6" t="str">
        <f aca="false">IF(F2456=1,COUNTIF($F$2:F2456,1),"")</f>
        <v/>
      </c>
    </row>
    <row r="2457" customFormat="false" ht="15" hidden="false" customHeight="false" outlineLevel="0" collapsed="false">
      <c r="A2457" s="6" t="n">
        <v>19394.118</v>
      </c>
      <c r="B2457" s="6" t="n">
        <v>1.7956043956044</v>
      </c>
      <c r="C2457" s="6" t="n">
        <v>84</v>
      </c>
      <c r="D2457" s="6" t="n">
        <v>-1</v>
      </c>
      <c r="E2457" s="6" t="n">
        <v>1.73406593406593</v>
      </c>
      <c r="F2457" s="6" t="n">
        <v>0</v>
      </c>
      <c r="G2457" s="6" t="n">
        <v>0</v>
      </c>
      <c r="H2457" s="6" t="str">
        <f aca="false">IF(AND(A2457&gt;=Stimuli!$B$2,A2457&lt;=Stimuli!$C$2),Stimuli!$A$2,IF(AND(A2457&gt;=Stimuli!$B$3,A2457&lt;=Stimuli!$C$3),Stimuli!$A$3,IF(AND(A2457&gt;=Stimuli!$B$4,A2457&lt;=Stimuli!$C$4),Stimuli!$A$4,"")))</f>
        <v>01 Quiet baseline (60s)</v>
      </c>
      <c r="I2457" s="6" t="n">
        <f aca="false">(B2457-B2456)/((A2457-A2456)/1000)</f>
        <v>-1.50036630036647</v>
      </c>
      <c r="J2457" s="6" t="n">
        <f aca="false">IF(OR(B2457&lt;Rules!$B$2,B2457&gt;Rules!$B$3,ABS(I2457)&gt;Rules!$B$4,OR(B2458&lt;Rules!$B$2,B2458&gt;Rules!$B$3,ABS(I2458)&gt;Rules!$B$4)),1,0)</f>
        <v>0</v>
      </c>
      <c r="K2457" s="6" t="str">
        <f aca="false">IF(F2457=1,COUNTIF($F$2:F2457,1),"")</f>
        <v/>
      </c>
    </row>
    <row r="2458" customFormat="false" ht="15" hidden="false" customHeight="false" outlineLevel="0" collapsed="false">
      <c r="A2458" s="6" t="n">
        <v>19401.9305</v>
      </c>
      <c r="B2458" s="6" t="n">
        <v>1.77509157509158</v>
      </c>
      <c r="C2458" s="6" t="n">
        <v>84</v>
      </c>
      <c r="D2458" s="6" t="n">
        <v>-1</v>
      </c>
      <c r="E2458" s="6" t="n">
        <v>1.73406593406593</v>
      </c>
      <c r="F2458" s="6" t="n">
        <v>0</v>
      </c>
      <c r="G2458" s="6" t="n">
        <v>0</v>
      </c>
      <c r="H2458" s="6" t="str">
        <f aca="false">IF(AND(A2458&gt;=Stimuli!$B$2,A2458&lt;=Stimuli!$C$2),Stimuli!$A$2,IF(AND(A2458&gt;=Stimuli!$B$3,A2458&lt;=Stimuli!$C$3),Stimuli!$A$3,IF(AND(A2458&gt;=Stimuli!$B$4,A2458&lt;=Stimuli!$C$4),Stimuli!$A$4,"")))</f>
        <v>01 Quiet baseline (60s)</v>
      </c>
      <c r="I2458" s="6" t="n">
        <f aca="false">(B2458-B2457)/((A2458-A2457)/1000)</f>
        <v>-2.62564102564096</v>
      </c>
      <c r="J2458" s="6" t="n">
        <f aca="false">IF(OR(B2458&lt;Rules!$B$2,B2458&gt;Rules!$B$3,ABS(I2458)&gt;Rules!$B$4,OR(B2459&lt;Rules!$B$2,B2459&gt;Rules!$B$3,ABS(I2459)&gt;Rules!$B$4)),1,0)</f>
        <v>0</v>
      </c>
      <c r="K2458" s="6" t="str">
        <f aca="false">IF(F2458=1,COUNTIF($F$2:F2458,1),"")</f>
        <v/>
      </c>
    </row>
    <row r="2459" customFormat="false" ht="15" hidden="false" customHeight="false" outlineLevel="0" collapsed="false">
      <c r="A2459" s="6" t="n">
        <v>19409.743</v>
      </c>
      <c r="B2459" s="6" t="n">
        <v>1.75311355311355</v>
      </c>
      <c r="C2459" s="6" t="n">
        <v>84</v>
      </c>
      <c r="D2459" s="6" t="n">
        <v>-1</v>
      </c>
      <c r="E2459" s="6" t="n">
        <v>1.73406593406593</v>
      </c>
      <c r="F2459" s="6" t="n">
        <v>0</v>
      </c>
      <c r="G2459" s="6" t="n">
        <v>0</v>
      </c>
      <c r="H2459" s="6" t="str">
        <f aca="false">IF(AND(A2459&gt;=Stimuli!$B$2,A2459&lt;=Stimuli!$C$2),Stimuli!$A$2,IF(AND(A2459&gt;=Stimuli!$B$3,A2459&lt;=Stimuli!$C$3),Stimuli!$A$3,IF(AND(A2459&gt;=Stimuli!$B$4,A2459&lt;=Stimuli!$C$4),Stimuli!$A$4,"")))</f>
        <v>01 Quiet baseline (60s)</v>
      </c>
      <c r="I2459" s="6" t="n">
        <f aca="false">(B2459-B2458)/((A2459-A2458)/1000)</f>
        <v>-2.8131868131868</v>
      </c>
      <c r="J2459" s="6" t="n">
        <f aca="false">IF(OR(B2459&lt;Rules!$B$2,B2459&gt;Rules!$B$3,ABS(I2459)&gt;Rules!$B$4,OR(B2460&lt;Rules!$B$2,B2460&gt;Rules!$B$3,ABS(I2460)&gt;Rules!$B$4)),1,0)</f>
        <v>0</v>
      </c>
      <c r="K2459" s="6" t="str">
        <f aca="false">IF(F2459=1,COUNTIF($F$2:F2459,1),"")</f>
        <v/>
      </c>
    </row>
    <row r="2460" customFormat="false" ht="15" hidden="false" customHeight="false" outlineLevel="0" collapsed="false">
      <c r="A2460" s="6" t="n">
        <v>19417.5555</v>
      </c>
      <c r="B2460" s="6" t="n">
        <v>1.73406593406593</v>
      </c>
      <c r="C2460" s="6" t="n">
        <v>84</v>
      </c>
      <c r="D2460" s="6" t="n">
        <v>-1</v>
      </c>
      <c r="E2460" s="6" t="n">
        <v>1.73406593406593</v>
      </c>
      <c r="F2460" s="6" t="n">
        <v>0</v>
      </c>
      <c r="G2460" s="6" t="n">
        <v>0</v>
      </c>
      <c r="H2460" s="6" t="str">
        <f aca="false">IF(AND(A2460&gt;=Stimuli!$B$2,A2460&lt;=Stimuli!$C$2),Stimuli!$A$2,IF(AND(A2460&gt;=Stimuli!$B$3,A2460&lt;=Stimuli!$C$3),Stimuli!$A$3,IF(AND(A2460&gt;=Stimuli!$B$4,A2460&lt;=Stimuli!$C$4),Stimuli!$A$4,"")))</f>
        <v>01 Quiet baseline (60s)</v>
      </c>
      <c r="I2460" s="6" t="n">
        <f aca="false">(B2460-B2459)/((A2460-A2459)/1000)</f>
        <v>-2.43809523809526</v>
      </c>
      <c r="J2460" s="6" t="n">
        <f aca="false">IF(OR(B2460&lt;Rules!$B$2,B2460&gt;Rules!$B$3,ABS(I2460)&gt;Rules!$B$4,OR(B2461&lt;Rules!$B$2,B2461&gt;Rules!$B$3,ABS(I2461)&gt;Rules!$B$4)),1,0)</f>
        <v>0</v>
      </c>
      <c r="K2460" s="6" t="str">
        <f aca="false">IF(F2460=1,COUNTIF($F$2:F2460,1),"")</f>
        <v/>
      </c>
    </row>
    <row r="2461" customFormat="false" ht="15" hidden="false" customHeight="false" outlineLevel="0" collapsed="false">
      <c r="A2461" s="6" t="n">
        <v>19425.368</v>
      </c>
      <c r="B2461" s="6" t="n">
        <v>1.70915750915751</v>
      </c>
      <c r="C2461" s="6" t="n">
        <v>84</v>
      </c>
      <c r="D2461" s="6" t="n">
        <v>-1</v>
      </c>
      <c r="E2461" s="6" t="n">
        <v>1.73406593406593</v>
      </c>
      <c r="F2461" s="6" t="n">
        <v>0</v>
      </c>
      <c r="G2461" s="6" t="n">
        <v>0</v>
      </c>
      <c r="H2461" s="6" t="str">
        <f aca="false">IF(AND(A2461&gt;=Stimuli!$B$2,A2461&lt;=Stimuli!$C$2),Stimuli!$A$2,IF(AND(A2461&gt;=Stimuli!$B$3,A2461&lt;=Stimuli!$C$3),Stimuli!$A$3,IF(AND(A2461&gt;=Stimuli!$B$4,A2461&lt;=Stimuli!$C$4),Stimuli!$A$4,"")))</f>
        <v>01 Quiet baseline (60s)</v>
      </c>
      <c r="I2461" s="6" t="n">
        <f aca="false">(B2461-B2460)/((A2461-A2460)/1000)</f>
        <v>-3.18827838827838</v>
      </c>
      <c r="J2461" s="6" t="n">
        <f aca="false">IF(OR(B2461&lt;Rules!$B$2,B2461&gt;Rules!$B$3,ABS(I2461)&gt;Rules!$B$4,OR(B2462&lt;Rules!$B$2,B2462&gt;Rules!$B$3,ABS(I2462)&gt;Rules!$B$4)),1,0)</f>
        <v>0</v>
      </c>
      <c r="K2461" s="6" t="str">
        <f aca="false">IF(F2461=1,COUNTIF($F$2:F2461,1),"")</f>
        <v/>
      </c>
    </row>
    <row r="2462" customFormat="false" ht="15" hidden="false" customHeight="false" outlineLevel="0" collapsed="false">
      <c r="A2462" s="6" t="n">
        <v>19433.1805</v>
      </c>
      <c r="B2462" s="6" t="n">
        <v>1.67838827838828</v>
      </c>
      <c r="C2462" s="6" t="n">
        <v>84</v>
      </c>
      <c r="D2462" s="6" t="n">
        <v>-1</v>
      </c>
      <c r="E2462" s="6" t="n">
        <v>1.73406593406593</v>
      </c>
      <c r="F2462" s="6" t="n">
        <v>0</v>
      </c>
      <c r="G2462" s="6" t="n">
        <v>0</v>
      </c>
      <c r="H2462" s="6" t="str">
        <f aca="false">IF(AND(A2462&gt;=Stimuli!$B$2,A2462&lt;=Stimuli!$C$2),Stimuli!$A$2,IF(AND(A2462&gt;=Stimuli!$B$3,A2462&lt;=Stimuli!$C$3),Stimuli!$A$3,IF(AND(A2462&gt;=Stimuli!$B$4,A2462&lt;=Stimuli!$C$4),Stimuli!$A$4,"")))</f>
        <v>01 Quiet baseline (60s)</v>
      </c>
      <c r="I2462" s="6" t="n">
        <f aca="false">(B2462-B2461)/((A2462-A2461)/1000)</f>
        <v>-3.93846153846158</v>
      </c>
      <c r="J2462" s="6" t="n">
        <f aca="false">IF(OR(B2462&lt;Rules!$B$2,B2462&gt;Rules!$B$3,ABS(I2462)&gt;Rules!$B$4,OR(B2463&lt;Rules!$B$2,B2463&gt;Rules!$B$3,ABS(I2463)&gt;Rules!$B$4)),1,0)</f>
        <v>0</v>
      </c>
      <c r="K2462" s="6" t="str">
        <f aca="false">IF(F2462=1,COUNTIF($F$2:F2462,1),"")</f>
        <v/>
      </c>
    </row>
    <row r="2463" customFormat="false" ht="15" hidden="false" customHeight="false" outlineLevel="0" collapsed="false">
      <c r="A2463" s="6" t="n">
        <v>19440.993</v>
      </c>
      <c r="B2463" s="6" t="n">
        <v>1.63736263736264</v>
      </c>
      <c r="C2463" s="6" t="n">
        <v>84</v>
      </c>
      <c r="D2463" s="6" t="n">
        <v>-1</v>
      </c>
      <c r="E2463" s="6" t="n">
        <v>1.73406593406593</v>
      </c>
      <c r="F2463" s="6" t="n">
        <v>0</v>
      </c>
      <c r="G2463" s="6" t="n">
        <v>0</v>
      </c>
      <c r="H2463" s="6" t="str">
        <f aca="false">IF(AND(A2463&gt;=Stimuli!$B$2,A2463&lt;=Stimuli!$C$2),Stimuli!$A$2,IF(AND(A2463&gt;=Stimuli!$B$3,A2463&lt;=Stimuli!$C$3),Stimuli!$A$3,IF(AND(A2463&gt;=Stimuli!$B$4,A2463&lt;=Stimuli!$C$4),Stimuli!$A$4,"")))</f>
        <v>01 Quiet baseline (60s)</v>
      </c>
      <c r="I2463" s="6" t="n">
        <f aca="false">(B2463-B2462)/((A2463-A2462)/1000)</f>
        <v>-5.25128205128203</v>
      </c>
      <c r="J2463" s="6" t="n">
        <f aca="false">IF(OR(B2463&lt;Rules!$B$2,B2463&gt;Rules!$B$3,ABS(I2463)&gt;Rules!$B$4,OR(B2464&lt;Rules!$B$2,B2464&gt;Rules!$B$3,ABS(I2464)&gt;Rules!$B$4)),1,0)</f>
        <v>0</v>
      </c>
      <c r="K2463" s="6" t="str">
        <f aca="false">IF(F2463=1,COUNTIF($F$2:F2463,1),"")</f>
        <v/>
      </c>
    </row>
    <row r="2464" customFormat="false" ht="15" hidden="false" customHeight="false" outlineLevel="0" collapsed="false">
      <c r="A2464" s="6" t="n">
        <v>19448.8055</v>
      </c>
      <c r="B2464" s="6" t="n">
        <v>1.55970695970696</v>
      </c>
      <c r="C2464" s="6" t="n">
        <v>84</v>
      </c>
      <c r="D2464" s="6" t="n">
        <v>-1</v>
      </c>
      <c r="E2464" s="6" t="n">
        <v>1.73406593406593</v>
      </c>
      <c r="F2464" s="6" t="n">
        <v>0</v>
      </c>
      <c r="G2464" s="6" t="n">
        <v>0</v>
      </c>
      <c r="H2464" s="6" t="str">
        <f aca="false">IF(AND(A2464&gt;=Stimuli!$B$2,A2464&lt;=Stimuli!$C$2),Stimuli!$A$2,IF(AND(A2464&gt;=Stimuli!$B$3,A2464&lt;=Stimuli!$C$3),Stimuli!$A$3,IF(AND(A2464&gt;=Stimuli!$B$4,A2464&lt;=Stimuli!$C$4),Stimuli!$A$4,"")))</f>
        <v>01 Quiet baseline (60s)</v>
      </c>
      <c r="I2464" s="6" t="n">
        <f aca="false">(B2464-B2463)/((A2464-A2463)/1000)</f>
        <v>-9.93992673992679</v>
      </c>
      <c r="J2464" s="6" t="n">
        <f aca="false">IF(OR(B2464&lt;Rules!$B$2,B2464&gt;Rules!$B$3,ABS(I2464)&gt;Rules!$B$4,OR(B2465&lt;Rules!$B$2,B2465&gt;Rules!$B$3,ABS(I2465)&gt;Rules!$B$4)),1,0)</f>
        <v>0</v>
      </c>
      <c r="K2464" s="6" t="str">
        <f aca="false">IF(F2464=1,COUNTIF($F$2:F2464,1),"")</f>
        <v/>
      </c>
    </row>
    <row r="2465" customFormat="false" ht="15" hidden="false" customHeight="false" outlineLevel="0" collapsed="false">
      <c r="A2465" s="6" t="n">
        <v>19456.618</v>
      </c>
      <c r="B2465" s="6" t="n">
        <v>1.4981684981685</v>
      </c>
      <c r="C2465" s="6" t="n">
        <v>84</v>
      </c>
      <c r="D2465" s="6" t="n">
        <v>-1</v>
      </c>
      <c r="E2465" s="6" t="n">
        <v>1.73406593406593</v>
      </c>
      <c r="F2465" s="6" t="n">
        <v>0</v>
      </c>
      <c r="G2465" s="6" t="n">
        <v>0</v>
      </c>
      <c r="H2465" s="6" t="str">
        <f aca="false">IF(AND(A2465&gt;=Stimuli!$B$2,A2465&lt;=Stimuli!$C$2),Stimuli!$A$2,IF(AND(A2465&gt;=Stimuli!$B$3,A2465&lt;=Stimuli!$C$3),Stimuli!$A$3,IF(AND(A2465&gt;=Stimuli!$B$4,A2465&lt;=Stimuli!$C$4),Stimuli!$A$4,"")))</f>
        <v>01 Quiet baseline (60s)</v>
      </c>
      <c r="I2465" s="6" t="n">
        <f aca="false">(B2465-B2464)/((A2465-A2464)/1000)</f>
        <v>-7.87692307692302</v>
      </c>
      <c r="J2465" s="6" t="n">
        <f aca="false">IF(OR(B2465&lt;Rules!$B$2,B2465&gt;Rules!$B$3,ABS(I2465)&gt;Rules!$B$4,OR(B2466&lt;Rules!$B$2,B2466&gt;Rules!$B$3,ABS(I2466)&gt;Rules!$B$4)),1,0)</f>
        <v>0</v>
      </c>
      <c r="K2465" s="6" t="str">
        <f aca="false">IF(F2465=1,COUNTIF($F$2:F2465,1),"")</f>
        <v/>
      </c>
    </row>
    <row r="2466" customFormat="false" ht="15" hidden="false" customHeight="false" outlineLevel="0" collapsed="false">
      <c r="A2466" s="6" t="n">
        <v>19464.4305</v>
      </c>
      <c r="B2466" s="6" t="n">
        <v>1.43809523809524</v>
      </c>
      <c r="C2466" s="6" t="n">
        <v>84</v>
      </c>
      <c r="D2466" s="6" t="n">
        <v>-1</v>
      </c>
      <c r="E2466" s="6" t="n">
        <v>1.73406593406593</v>
      </c>
      <c r="F2466" s="6" t="n">
        <v>0</v>
      </c>
      <c r="G2466" s="6" t="n">
        <v>0</v>
      </c>
      <c r="H2466" s="6" t="str">
        <f aca="false">IF(AND(A2466&gt;=Stimuli!$B$2,A2466&lt;=Stimuli!$C$2),Stimuli!$A$2,IF(AND(A2466&gt;=Stimuli!$B$3,A2466&lt;=Stimuli!$C$3),Stimuli!$A$3,IF(AND(A2466&gt;=Stimuli!$B$4,A2466&lt;=Stimuli!$C$4),Stimuli!$A$4,"")))</f>
        <v>01 Quiet baseline (60s)</v>
      </c>
      <c r="I2466" s="6" t="n">
        <f aca="false">(B2466-B2465)/((A2466-A2465)/1000)</f>
        <v>-7.68937728937726</v>
      </c>
      <c r="J2466" s="6" t="n">
        <f aca="false">IF(OR(B2466&lt;Rules!$B$2,B2466&gt;Rules!$B$3,ABS(I2466)&gt;Rules!$B$4,OR(B2467&lt;Rules!$B$2,B2467&gt;Rules!$B$3,ABS(I2467)&gt;Rules!$B$4)),1,0)</f>
        <v>1</v>
      </c>
      <c r="K2466" s="6" t="str">
        <f aca="false">IF(F2466=1,COUNTIF($F$2:F2466,1),"")</f>
        <v/>
      </c>
    </row>
    <row r="2467" customFormat="false" ht="15" hidden="false" customHeight="false" outlineLevel="0" collapsed="false">
      <c r="A2467" s="6" t="n">
        <v>19472.243</v>
      </c>
      <c r="B2467" s="6" t="n">
        <v>1.33846153846154</v>
      </c>
      <c r="C2467" s="6" t="n">
        <v>84</v>
      </c>
      <c r="D2467" s="6" t="n">
        <v>-1</v>
      </c>
      <c r="E2467" s="6" t="n">
        <v>1.73406593406593</v>
      </c>
      <c r="F2467" s="6" t="n">
        <v>0</v>
      </c>
      <c r="G2467" s="6" t="n">
        <v>0</v>
      </c>
      <c r="H2467" s="6" t="str">
        <f aca="false">IF(AND(A2467&gt;=Stimuli!$B$2,A2467&lt;=Stimuli!$C$2),Stimuli!$A$2,IF(AND(A2467&gt;=Stimuli!$B$3,A2467&lt;=Stimuli!$C$3),Stimuli!$A$3,IF(AND(A2467&gt;=Stimuli!$B$4,A2467&lt;=Stimuli!$C$4),Stimuli!$A$4,"")))</f>
        <v>01 Quiet baseline (60s)</v>
      </c>
      <c r="I2467" s="6" t="n">
        <f aca="false">(B2467-B2466)/((A2467-A2466)/1000)</f>
        <v>-12.7531135531136</v>
      </c>
      <c r="J2467" s="6" t="n">
        <f aca="false">IF(OR(B2467&lt;Rules!$B$2,B2467&gt;Rules!$B$3,ABS(I2467)&gt;Rules!$B$4,OR(B2468&lt;Rules!$B$2,B2468&gt;Rules!$B$3,ABS(I2468)&gt;Rules!$B$4)),1,0)</f>
        <v>1</v>
      </c>
      <c r="K2467" s="6" t="str">
        <f aca="false">IF(F2467=1,COUNTIF($F$2:F2467,1),"")</f>
        <v/>
      </c>
    </row>
    <row r="2468" customFormat="false" ht="15" hidden="false" customHeight="false" outlineLevel="0" collapsed="false">
      <c r="A2468" s="6" t="n">
        <v>19480.0555</v>
      </c>
      <c r="B2468" s="6" t="n">
        <v>1.33846153846154</v>
      </c>
      <c r="C2468" s="6" t="n">
        <v>84</v>
      </c>
      <c r="D2468" s="6" t="n">
        <v>-1</v>
      </c>
      <c r="E2468" s="6" t="n">
        <v>1.73406593406593</v>
      </c>
      <c r="F2468" s="6" t="n">
        <v>0</v>
      </c>
      <c r="G2468" s="6" t="n">
        <v>0</v>
      </c>
      <c r="H2468" s="6" t="str">
        <f aca="false">IF(AND(A2468&gt;=Stimuli!$B$2,A2468&lt;=Stimuli!$C$2),Stimuli!$A$2,IF(AND(A2468&gt;=Stimuli!$B$3,A2468&lt;=Stimuli!$C$3),Stimuli!$A$3,IF(AND(A2468&gt;=Stimuli!$B$4,A2468&lt;=Stimuli!$C$4),Stimuli!$A$4,"")))</f>
        <v>01 Quiet baseline (60s)</v>
      </c>
      <c r="I2468" s="6" t="n">
        <f aca="false">(B2468-B2467)/((A2468-A2467)/1000)</f>
        <v>0</v>
      </c>
      <c r="J2468" s="6" t="n">
        <f aca="false">IF(OR(B2468&lt;Rules!$B$2,B2468&gt;Rules!$B$3,ABS(I2468)&gt;Rules!$B$4,OR(B2469&lt;Rules!$B$2,B2469&gt;Rules!$B$3,ABS(I2469)&gt;Rules!$B$4)),1,0)</f>
        <v>0</v>
      </c>
      <c r="K2468" s="6" t="str">
        <f aca="false">IF(F2468=1,COUNTIF($F$2:F2468,1),"")</f>
        <v/>
      </c>
    </row>
    <row r="2469" customFormat="false" ht="15" hidden="false" customHeight="false" outlineLevel="0" collapsed="false">
      <c r="A2469" s="6" t="n">
        <v>19487.868</v>
      </c>
      <c r="B2469" s="6" t="n">
        <v>1.33846153846154</v>
      </c>
      <c r="C2469" s="6" t="n">
        <v>84</v>
      </c>
      <c r="D2469" s="6" t="n">
        <v>-1</v>
      </c>
      <c r="E2469" s="6" t="n">
        <v>1.73406593406593</v>
      </c>
      <c r="F2469" s="6" t="n">
        <v>0</v>
      </c>
      <c r="G2469" s="6" t="n">
        <v>0</v>
      </c>
      <c r="H2469" s="6" t="str">
        <f aca="false">IF(AND(A2469&gt;=Stimuli!$B$2,A2469&lt;=Stimuli!$C$2),Stimuli!$A$2,IF(AND(A2469&gt;=Stimuli!$B$3,A2469&lt;=Stimuli!$C$3),Stimuli!$A$3,IF(AND(A2469&gt;=Stimuli!$B$4,A2469&lt;=Stimuli!$C$4),Stimuli!$A$4,"")))</f>
        <v>01 Quiet baseline (60s)</v>
      </c>
      <c r="I2469" s="6" t="n">
        <f aca="false">(B2469-B2468)/((A2469-A2468)/1000)</f>
        <v>0</v>
      </c>
      <c r="J2469" s="6" t="n">
        <f aca="false">IF(OR(B2469&lt;Rules!$B$2,B2469&gt;Rules!$B$3,ABS(I2469)&gt;Rules!$B$4,OR(B2470&lt;Rules!$B$2,B2470&gt;Rules!$B$3,ABS(I2470)&gt;Rules!$B$4)),1,0)</f>
        <v>0</v>
      </c>
      <c r="K2469" s="6" t="str">
        <f aca="false">IF(F2469=1,COUNTIF($F$2:F2469,1),"")</f>
        <v/>
      </c>
    </row>
    <row r="2470" customFormat="false" ht="15" hidden="false" customHeight="false" outlineLevel="0" collapsed="false">
      <c r="A2470" s="6" t="n">
        <v>19495.6805</v>
      </c>
      <c r="B2470" s="6" t="n">
        <v>1.33846153846154</v>
      </c>
      <c r="C2470" s="6" t="n">
        <v>84</v>
      </c>
      <c r="D2470" s="6" t="n">
        <v>-1</v>
      </c>
      <c r="E2470" s="6" t="n">
        <v>1.73406593406593</v>
      </c>
      <c r="F2470" s="6" t="n">
        <v>0</v>
      </c>
      <c r="G2470" s="6" t="n">
        <v>0</v>
      </c>
      <c r="H2470" s="6" t="str">
        <f aca="false">IF(AND(A2470&gt;=Stimuli!$B$2,A2470&lt;=Stimuli!$C$2),Stimuli!$A$2,IF(AND(A2470&gt;=Stimuli!$B$3,A2470&lt;=Stimuli!$C$3),Stimuli!$A$3,IF(AND(A2470&gt;=Stimuli!$B$4,A2470&lt;=Stimuli!$C$4),Stimuli!$A$4,"")))</f>
        <v>01 Quiet baseline (60s)</v>
      </c>
      <c r="I2470" s="6" t="n">
        <f aca="false">(B2470-B2469)/((A2470-A2469)/1000)</f>
        <v>0</v>
      </c>
      <c r="J2470" s="6" t="n">
        <f aca="false">IF(OR(B2470&lt;Rules!$B$2,B2470&gt;Rules!$B$3,ABS(I2470)&gt;Rules!$B$4,OR(B2471&lt;Rules!$B$2,B2471&gt;Rules!$B$3,ABS(I2471)&gt;Rules!$B$4)),1,0)</f>
        <v>0</v>
      </c>
      <c r="K2470" s="6" t="str">
        <f aca="false">IF(F2470=1,COUNTIF($F$2:F2470,1),"")</f>
        <v/>
      </c>
    </row>
    <row r="2471" customFormat="false" ht="15" hidden="false" customHeight="false" outlineLevel="0" collapsed="false">
      <c r="A2471" s="6" t="n">
        <v>19503.493</v>
      </c>
      <c r="B2471" s="6" t="n">
        <v>1.33846153846154</v>
      </c>
      <c r="C2471" s="6" t="n">
        <v>84</v>
      </c>
      <c r="D2471" s="6" t="n">
        <v>-1</v>
      </c>
      <c r="E2471" s="6" t="n">
        <v>1.73406593406593</v>
      </c>
      <c r="F2471" s="6" t="n">
        <v>0</v>
      </c>
      <c r="G2471" s="6" t="n">
        <v>0</v>
      </c>
      <c r="H2471" s="6" t="str">
        <f aca="false">IF(AND(A2471&gt;=Stimuli!$B$2,A2471&lt;=Stimuli!$C$2),Stimuli!$A$2,IF(AND(A2471&gt;=Stimuli!$B$3,A2471&lt;=Stimuli!$C$3),Stimuli!$A$3,IF(AND(A2471&gt;=Stimuli!$B$4,A2471&lt;=Stimuli!$C$4),Stimuli!$A$4,"")))</f>
        <v>01 Quiet baseline (60s)</v>
      </c>
      <c r="I2471" s="6" t="n">
        <f aca="false">(B2471-B2470)/((A2471-A2470)/1000)</f>
        <v>0</v>
      </c>
      <c r="J2471" s="6" t="n">
        <f aca="false">IF(OR(B2471&lt;Rules!$B$2,B2471&gt;Rules!$B$3,ABS(I2471)&gt;Rules!$B$4,OR(B2472&lt;Rules!$B$2,B2472&gt;Rules!$B$3,ABS(I2472)&gt;Rules!$B$4)),1,0)</f>
        <v>0</v>
      </c>
      <c r="K2471" s="6" t="str">
        <f aca="false">IF(F2471=1,COUNTIF($F$2:F2471,1),"")</f>
        <v/>
      </c>
    </row>
    <row r="2472" customFormat="false" ht="15" hidden="false" customHeight="false" outlineLevel="0" collapsed="false">
      <c r="A2472" s="6" t="n">
        <v>19511.3055</v>
      </c>
      <c r="B2472" s="6" t="n">
        <v>1.33846153846154</v>
      </c>
      <c r="C2472" s="6" t="n">
        <v>84</v>
      </c>
      <c r="D2472" s="6" t="n">
        <v>-1</v>
      </c>
      <c r="E2472" s="6" t="n">
        <v>1.73406593406593</v>
      </c>
      <c r="F2472" s="6" t="n">
        <v>0</v>
      </c>
      <c r="G2472" s="6" t="n">
        <v>0</v>
      </c>
      <c r="H2472" s="6" t="str">
        <f aca="false">IF(AND(A2472&gt;=Stimuli!$B$2,A2472&lt;=Stimuli!$C$2),Stimuli!$A$2,IF(AND(A2472&gt;=Stimuli!$B$3,A2472&lt;=Stimuli!$C$3),Stimuli!$A$3,IF(AND(A2472&gt;=Stimuli!$B$4,A2472&lt;=Stimuli!$C$4),Stimuli!$A$4,"")))</f>
        <v>01 Quiet baseline (60s)</v>
      </c>
      <c r="I2472" s="6" t="n">
        <f aca="false">(B2472-B2471)/((A2472-A2471)/1000)</f>
        <v>0</v>
      </c>
      <c r="J2472" s="6" t="n">
        <f aca="false">IF(OR(B2472&lt;Rules!$B$2,B2472&gt;Rules!$B$3,ABS(I2472)&gt;Rules!$B$4,OR(B2473&lt;Rules!$B$2,B2473&gt;Rules!$B$3,ABS(I2473)&gt;Rules!$B$4)),1,0)</f>
        <v>0</v>
      </c>
      <c r="K2472" s="6" t="str">
        <f aca="false">IF(F2472=1,COUNTIF($F$2:F2472,1),"")</f>
        <v/>
      </c>
    </row>
    <row r="2473" customFormat="false" ht="15" hidden="false" customHeight="false" outlineLevel="0" collapsed="false">
      <c r="A2473" s="6" t="n">
        <v>19519.118</v>
      </c>
      <c r="B2473" s="6" t="n">
        <v>1.33846153846154</v>
      </c>
      <c r="C2473" s="6" t="n">
        <v>84</v>
      </c>
      <c r="D2473" s="6" t="n">
        <v>-1</v>
      </c>
      <c r="E2473" s="6" t="n">
        <v>1.73406593406593</v>
      </c>
      <c r="F2473" s="6" t="n">
        <v>0</v>
      </c>
      <c r="G2473" s="6" t="n">
        <v>0</v>
      </c>
      <c r="H2473" s="6" t="str">
        <f aca="false">IF(AND(A2473&gt;=Stimuli!$B$2,A2473&lt;=Stimuli!$C$2),Stimuli!$A$2,IF(AND(A2473&gt;=Stimuli!$B$3,A2473&lt;=Stimuli!$C$3),Stimuli!$A$3,IF(AND(A2473&gt;=Stimuli!$B$4,A2473&lt;=Stimuli!$C$4),Stimuli!$A$4,"")))</f>
        <v>01 Quiet baseline (60s)</v>
      </c>
      <c r="I2473" s="6" t="n">
        <f aca="false">(B2473-B2472)/((A2473-A2472)/1000)</f>
        <v>0</v>
      </c>
      <c r="J2473" s="6" t="n">
        <f aca="false">IF(OR(B2473&lt;Rules!$B$2,B2473&gt;Rules!$B$3,ABS(I2473)&gt;Rules!$B$4,OR(B2474&lt;Rules!$B$2,B2474&gt;Rules!$B$3,ABS(I2474)&gt;Rules!$B$4)),1,0)</f>
        <v>0</v>
      </c>
      <c r="K2473" s="6" t="str">
        <f aca="false">IF(F2473=1,COUNTIF($F$2:F2473,1),"")</f>
        <v/>
      </c>
    </row>
    <row r="2474" customFormat="false" ht="15" hidden="false" customHeight="false" outlineLevel="0" collapsed="false">
      <c r="A2474" s="6" t="n">
        <v>19526.9305</v>
      </c>
      <c r="B2474" s="6" t="n">
        <v>1.33846153846154</v>
      </c>
      <c r="C2474" s="6" t="n">
        <v>84</v>
      </c>
      <c r="D2474" s="6" t="n">
        <v>-1</v>
      </c>
      <c r="E2474" s="6" t="n">
        <v>1.73406593406593</v>
      </c>
      <c r="F2474" s="6" t="n">
        <v>0</v>
      </c>
      <c r="G2474" s="6" t="n">
        <v>0</v>
      </c>
      <c r="H2474" s="6" t="str">
        <f aca="false">IF(AND(A2474&gt;=Stimuli!$B$2,A2474&lt;=Stimuli!$C$2),Stimuli!$A$2,IF(AND(A2474&gt;=Stimuli!$B$3,A2474&lt;=Stimuli!$C$3),Stimuli!$A$3,IF(AND(A2474&gt;=Stimuli!$B$4,A2474&lt;=Stimuli!$C$4),Stimuli!$A$4,"")))</f>
        <v>01 Quiet baseline (60s)</v>
      </c>
      <c r="I2474" s="6" t="n">
        <f aca="false">(B2474-B2473)/((A2474-A2473)/1000)</f>
        <v>0</v>
      </c>
      <c r="J2474" s="6" t="n">
        <f aca="false">IF(OR(B2474&lt;Rules!$B$2,B2474&gt;Rules!$B$3,ABS(I2474)&gt;Rules!$B$4,OR(B2475&lt;Rules!$B$2,B2475&gt;Rules!$B$3,ABS(I2475)&gt;Rules!$B$4)),1,0)</f>
        <v>0</v>
      </c>
      <c r="K2474" s="6" t="str">
        <f aca="false">IF(F2474=1,COUNTIF($F$2:F2474,1),"")</f>
        <v/>
      </c>
    </row>
    <row r="2475" customFormat="false" ht="15" hidden="false" customHeight="false" outlineLevel="0" collapsed="false">
      <c r="A2475" s="6" t="n">
        <v>19534.743</v>
      </c>
      <c r="B2475" s="6" t="n">
        <v>1.33846153846154</v>
      </c>
      <c r="C2475" s="6" t="n">
        <v>84</v>
      </c>
      <c r="D2475" s="6" t="n">
        <v>-1</v>
      </c>
      <c r="E2475" s="6" t="n">
        <v>1.73406593406593</v>
      </c>
      <c r="F2475" s="6" t="n">
        <v>0</v>
      </c>
      <c r="G2475" s="6" t="n">
        <v>0</v>
      </c>
      <c r="H2475" s="6" t="str">
        <f aca="false">IF(AND(A2475&gt;=Stimuli!$B$2,A2475&lt;=Stimuli!$C$2),Stimuli!$A$2,IF(AND(A2475&gt;=Stimuli!$B$3,A2475&lt;=Stimuli!$C$3),Stimuli!$A$3,IF(AND(A2475&gt;=Stimuli!$B$4,A2475&lt;=Stimuli!$C$4),Stimuli!$A$4,"")))</f>
        <v>01 Quiet baseline (60s)</v>
      </c>
      <c r="I2475" s="6" t="n">
        <f aca="false">(B2475-B2474)/((A2475-A2474)/1000)</f>
        <v>0</v>
      </c>
      <c r="J2475" s="6" t="n">
        <f aca="false">IF(OR(B2475&lt;Rules!$B$2,B2475&gt;Rules!$B$3,ABS(I2475)&gt;Rules!$B$4,OR(B2476&lt;Rules!$B$2,B2476&gt;Rules!$B$3,ABS(I2476)&gt;Rules!$B$4)),1,0)</f>
        <v>0</v>
      </c>
      <c r="K2475" s="6" t="str">
        <f aca="false">IF(F2475=1,COUNTIF($F$2:F2475,1),"")</f>
        <v/>
      </c>
    </row>
    <row r="2476" customFormat="false" ht="15" hidden="false" customHeight="false" outlineLevel="0" collapsed="false">
      <c r="A2476" s="6" t="n">
        <v>19542.5555</v>
      </c>
      <c r="B2476" s="6" t="n">
        <v>1.33846153846154</v>
      </c>
      <c r="C2476" s="6" t="n">
        <v>84</v>
      </c>
      <c r="D2476" s="6" t="n">
        <v>-1</v>
      </c>
      <c r="E2476" s="6" t="n">
        <v>1.73406593406593</v>
      </c>
      <c r="F2476" s="6" t="n">
        <v>0</v>
      </c>
      <c r="G2476" s="6" t="n">
        <v>0</v>
      </c>
      <c r="H2476" s="6" t="str">
        <f aca="false">IF(AND(A2476&gt;=Stimuli!$B$2,A2476&lt;=Stimuli!$C$2),Stimuli!$A$2,IF(AND(A2476&gt;=Stimuli!$B$3,A2476&lt;=Stimuli!$C$3),Stimuli!$A$3,IF(AND(A2476&gt;=Stimuli!$B$4,A2476&lt;=Stimuli!$C$4),Stimuli!$A$4,"")))</f>
        <v>01 Quiet baseline (60s)</v>
      </c>
      <c r="I2476" s="6" t="n">
        <f aca="false">(B2476-B2475)/((A2476-A2475)/1000)</f>
        <v>0</v>
      </c>
      <c r="J2476" s="6" t="n">
        <f aca="false">IF(OR(B2476&lt;Rules!$B$2,B2476&gt;Rules!$B$3,ABS(I2476)&gt;Rules!$B$4,OR(B2477&lt;Rules!$B$2,B2477&gt;Rules!$B$3,ABS(I2477)&gt;Rules!$B$4)),1,0)</f>
        <v>0</v>
      </c>
      <c r="K2476" s="6" t="str">
        <f aca="false">IF(F2476=1,COUNTIF($F$2:F2476,1),"")</f>
        <v/>
      </c>
    </row>
    <row r="2477" customFormat="false" ht="15" hidden="false" customHeight="false" outlineLevel="0" collapsed="false">
      <c r="A2477" s="6" t="n">
        <v>19550.368</v>
      </c>
      <c r="B2477" s="6" t="n">
        <v>1.33846153846154</v>
      </c>
      <c r="C2477" s="6" t="n">
        <v>84</v>
      </c>
      <c r="D2477" s="6" t="n">
        <v>-1</v>
      </c>
      <c r="E2477" s="6" t="n">
        <v>1.73406593406593</v>
      </c>
      <c r="F2477" s="6" t="n">
        <v>0</v>
      </c>
      <c r="G2477" s="6" t="n">
        <v>0</v>
      </c>
      <c r="H2477" s="6" t="str">
        <f aca="false">IF(AND(A2477&gt;=Stimuli!$B$2,A2477&lt;=Stimuli!$C$2),Stimuli!$A$2,IF(AND(A2477&gt;=Stimuli!$B$3,A2477&lt;=Stimuli!$C$3),Stimuli!$A$3,IF(AND(A2477&gt;=Stimuli!$B$4,A2477&lt;=Stimuli!$C$4),Stimuli!$A$4,"")))</f>
        <v>01 Quiet baseline (60s)</v>
      </c>
      <c r="I2477" s="6" t="n">
        <f aca="false">(B2477-B2476)/((A2477-A2476)/1000)</f>
        <v>0</v>
      </c>
      <c r="J2477" s="6" t="n">
        <f aca="false">IF(OR(B2477&lt;Rules!$B$2,B2477&gt;Rules!$B$3,ABS(I2477)&gt;Rules!$B$4,OR(B2478&lt;Rules!$B$2,B2478&gt;Rules!$B$3,ABS(I2478)&gt;Rules!$B$4)),1,0)</f>
        <v>1</v>
      </c>
      <c r="K2477" s="6" t="str">
        <f aca="false">IF(F2477=1,COUNTIF($F$2:F2477,1),"")</f>
        <v/>
      </c>
    </row>
    <row r="2478" customFormat="false" ht="15" hidden="false" customHeight="false" outlineLevel="0" collapsed="false">
      <c r="A2478" s="6" t="n">
        <v>19558.1805</v>
      </c>
      <c r="B2478" s="6" t="n">
        <v>0.702186702186702</v>
      </c>
      <c r="C2478" s="6" t="n">
        <v>77</v>
      </c>
      <c r="D2478" s="6" t="n">
        <v>773.4375</v>
      </c>
      <c r="E2478" s="6" t="n">
        <v>1.73406593406593</v>
      </c>
      <c r="F2478" s="6" t="n">
        <v>0</v>
      </c>
      <c r="G2478" s="6" t="n">
        <v>0</v>
      </c>
      <c r="H2478" s="6" t="str">
        <f aca="false">IF(AND(A2478&gt;=Stimuli!$B$2,A2478&lt;=Stimuli!$C$2),Stimuli!$A$2,IF(AND(A2478&gt;=Stimuli!$B$3,A2478&lt;=Stimuli!$C$3),Stimuli!$A$3,IF(AND(A2478&gt;=Stimuli!$B$4,A2478&lt;=Stimuli!$C$4),Stimuli!$A$4,"")))</f>
        <v>01 Quiet baseline (60s)</v>
      </c>
      <c r="I2478" s="6" t="n">
        <f aca="false">(B2478-B2477)/((A2478-A2477)/1000)</f>
        <v>-81.443179043179</v>
      </c>
      <c r="J2478" s="6" t="n">
        <f aca="false">IF(OR(B2478&lt;Rules!$B$2,B2478&gt;Rules!$B$3,ABS(I2478)&gt;Rules!$B$4,OR(B2479&lt;Rules!$B$2,B2479&gt;Rules!$B$3,ABS(I2479)&gt;Rules!$B$4)),1,0)</f>
        <v>1</v>
      </c>
      <c r="K2478" s="6" t="str">
        <f aca="false">IF(F2478=1,COUNTIF($F$2:F2478,1),"")</f>
        <v/>
      </c>
    </row>
    <row r="2479" customFormat="false" ht="15" hidden="false" customHeight="false" outlineLevel="0" collapsed="false">
      <c r="A2479" s="6" t="n">
        <v>19565.993</v>
      </c>
      <c r="B2479" s="6" t="n">
        <v>0.683538683538683</v>
      </c>
      <c r="C2479" s="6" t="n">
        <v>77</v>
      </c>
      <c r="D2479" s="6" t="n">
        <v>-1</v>
      </c>
      <c r="E2479" s="6" t="n">
        <v>1.73406593406593</v>
      </c>
      <c r="F2479" s="6" t="n">
        <v>0</v>
      </c>
      <c r="G2479" s="6" t="n">
        <v>0</v>
      </c>
      <c r="H2479" s="6" t="str">
        <f aca="false">IF(AND(A2479&gt;=Stimuli!$B$2,A2479&lt;=Stimuli!$C$2),Stimuli!$A$2,IF(AND(A2479&gt;=Stimuli!$B$3,A2479&lt;=Stimuli!$C$3),Stimuli!$A$3,IF(AND(A2479&gt;=Stimuli!$B$4,A2479&lt;=Stimuli!$C$4),Stimuli!$A$4,"")))</f>
        <v>01 Quiet baseline (60s)</v>
      </c>
      <c r="I2479" s="6" t="n">
        <f aca="false">(B2479-B2478)/((A2479-A2478)/1000)</f>
        <v>-2.38694638694638</v>
      </c>
      <c r="J2479" s="6" t="n">
        <f aca="false">IF(OR(B2479&lt;Rules!$B$2,B2479&gt;Rules!$B$3,ABS(I2479)&gt;Rules!$B$4,OR(B2480&lt;Rules!$B$2,B2480&gt;Rules!$B$3,ABS(I2480)&gt;Rules!$B$4)),1,0)</f>
        <v>0</v>
      </c>
      <c r="K2479" s="6" t="str">
        <f aca="false">IF(F2479=1,COUNTIF($F$2:F2479,1),"")</f>
        <v/>
      </c>
    </row>
    <row r="2480" customFormat="false" ht="15" hidden="false" customHeight="false" outlineLevel="0" collapsed="false">
      <c r="A2480" s="6" t="n">
        <v>19573.8055</v>
      </c>
      <c r="B2480" s="6" t="n">
        <v>0.673326673326673</v>
      </c>
      <c r="C2480" s="6" t="n">
        <v>77</v>
      </c>
      <c r="D2480" s="6" t="n">
        <v>-1</v>
      </c>
      <c r="E2480" s="6" t="n">
        <v>1.73406593406593</v>
      </c>
      <c r="F2480" s="6" t="n">
        <v>0</v>
      </c>
      <c r="G2480" s="6" t="n">
        <v>0</v>
      </c>
      <c r="H2480" s="6" t="str">
        <f aca="false">IF(AND(A2480&gt;=Stimuli!$B$2,A2480&lt;=Stimuli!$C$2),Stimuli!$A$2,IF(AND(A2480&gt;=Stimuli!$B$3,A2480&lt;=Stimuli!$C$3),Stimuli!$A$3,IF(AND(A2480&gt;=Stimuli!$B$4,A2480&lt;=Stimuli!$C$4),Stimuli!$A$4,"")))</f>
        <v>01 Quiet baseline (60s)</v>
      </c>
      <c r="I2480" s="6" t="n">
        <f aca="false">(B2480-B2479)/((A2480-A2479)/1000)</f>
        <v>-1.30713730713732</v>
      </c>
      <c r="J2480" s="6" t="n">
        <f aca="false">IF(OR(B2480&lt;Rules!$B$2,B2480&gt;Rules!$B$3,ABS(I2480)&gt;Rules!$B$4,OR(B2481&lt;Rules!$B$2,B2481&gt;Rules!$B$3,ABS(I2481)&gt;Rules!$B$4)),1,0)</f>
        <v>0</v>
      </c>
      <c r="K2480" s="6" t="str">
        <f aca="false">IF(F2480=1,COUNTIF($F$2:F2480,1),"")</f>
        <v/>
      </c>
    </row>
    <row r="2481" customFormat="false" ht="15" hidden="false" customHeight="false" outlineLevel="0" collapsed="false">
      <c r="A2481" s="6" t="n">
        <v>19581.618</v>
      </c>
      <c r="B2481" s="6" t="n">
        <v>0.660894660894661</v>
      </c>
      <c r="C2481" s="6" t="n">
        <v>77</v>
      </c>
      <c r="D2481" s="6" t="n">
        <v>-1</v>
      </c>
      <c r="E2481" s="6" t="n">
        <v>1.73406593406593</v>
      </c>
      <c r="F2481" s="6" t="n">
        <v>0</v>
      </c>
      <c r="G2481" s="6" t="n">
        <v>0</v>
      </c>
      <c r="H2481" s="6" t="str">
        <f aca="false">IF(AND(A2481&gt;=Stimuli!$B$2,A2481&lt;=Stimuli!$C$2),Stimuli!$A$2,IF(AND(A2481&gt;=Stimuli!$B$3,A2481&lt;=Stimuli!$C$3),Stimuli!$A$3,IF(AND(A2481&gt;=Stimuli!$B$4,A2481&lt;=Stimuli!$C$4),Stimuli!$A$4,"")))</f>
        <v>01 Quiet baseline (60s)</v>
      </c>
      <c r="I2481" s="6" t="n">
        <f aca="false">(B2481-B2480)/((A2481-A2480)/1000)</f>
        <v>-1.59129759129759</v>
      </c>
      <c r="J2481" s="6" t="n">
        <f aca="false">IF(OR(B2481&lt;Rules!$B$2,B2481&gt;Rules!$B$3,ABS(I2481)&gt;Rules!$B$4,OR(B2482&lt;Rules!$B$2,B2482&gt;Rules!$B$3,ABS(I2482)&gt;Rules!$B$4)),1,0)</f>
        <v>0</v>
      </c>
      <c r="K2481" s="6" t="str">
        <f aca="false">IF(F2481=1,COUNTIF($F$2:F2481,1),"")</f>
        <v/>
      </c>
    </row>
    <row r="2482" customFormat="false" ht="15" hidden="false" customHeight="false" outlineLevel="0" collapsed="false">
      <c r="A2482" s="6" t="n">
        <v>19589.4305</v>
      </c>
      <c r="B2482" s="6" t="n">
        <v>0.655566655566655</v>
      </c>
      <c r="C2482" s="6" t="n">
        <v>77</v>
      </c>
      <c r="D2482" s="6" t="n">
        <v>-1</v>
      </c>
      <c r="E2482" s="6" t="n">
        <v>1.73406593406593</v>
      </c>
      <c r="F2482" s="6" t="n">
        <v>0</v>
      </c>
      <c r="G2482" s="6" t="n">
        <v>0</v>
      </c>
      <c r="H2482" s="6" t="str">
        <f aca="false">IF(AND(A2482&gt;=Stimuli!$B$2,A2482&lt;=Stimuli!$C$2),Stimuli!$A$2,IF(AND(A2482&gt;=Stimuli!$B$3,A2482&lt;=Stimuli!$C$3),Stimuli!$A$3,IF(AND(A2482&gt;=Stimuli!$B$4,A2482&lt;=Stimuli!$C$4),Stimuli!$A$4,"")))</f>
        <v>01 Quiet baseline (60s)</v>
      </c>
      <c r="I2482" s="6" t="n">
        <f aca="false">(B2482-B2481)/((A2482-A2481)/1000)</f>
        <v>-0.681984681984687</v>
      </c>
      <c r="J2482" s="6" t="n">
        <f aca="false">IF(OR(B2482&lt;Rules!$B$2,B2482&gt;Rules!$B$3,ABS(I2482)&gt;Rules!$B$4,OR(B2483&lt;Rules!$B$2,B2483&gt;Rules!$B$3,ABS(I2483)&gt;Rules!$B$4)),1,0)</f>
        <v>0</v>
      </c>
      <c r="K2482" s="6" t="str">
        <f aca="false">IF(F2482=1,COUNTIF($F$2:F2482,1),"")</f>
        <v/>
      </c>
    </row>
    <row r="2483" customFormat="false" ht="15" hidden="false" customHeight="false" outlineLevel="0" collapsed="false">
      <c r="A2483" s="6" t="n">
        <v>19597.243</v>
      </c>
      <c r="B2483" s="6" t="n">
        <v>0.645798645798646</v>
      </c>
      <c r="C2483" s="6" t="n">
        <v>77</v>
      </c>
      <c r="D2483" s="6" t="n">
        <v>-1</v>
      </c>
      <c r="E2483" s="6" t="n">
        <v>1.73406593406593</v>
      </c>
      <c r="F2483" s="6" t="n">
        <v>0</v>
      </c>
      <c r="G2483" s="6" t="n">
        <v>0</v>
      </c>
      <c r="H2483" s="6" t="str">
        <f aca="false">IF(AND(A2483&gt;=Stimuli!$B$2,A2483&lt;=Stimuli!$C$2),Stimuli!$A$2,IF(AND(A2483&gt;=Stimuli!$B$3,A2483&lt;=Stimuli!$C$3),Stimuli!$A$3,IF(AND(A2483&gt;=Stimuli!$B$4,A2483&lt;=Stimuli!$C$4),Stimuli!$A$4,"")))</f>
        <v>01 Quiet baseline (60s)</v>
      </c>
      <c r="I2483" s="6" t="n">
        <f aca="false">(B2483-B2482)/((A2483-A2482)/1000)</f>
        <v>-1.25030525030522</v>
      </c>
      <c r="J2483" s="6" t="n">
        <f aca="false">IF(OR(B2483&lt;Rules!$B$2,B2483&gt;Rules!$B$3,ABS(I2483)&gt;Rules!$B$4,OR(B2484&lt;Rules!$B$2,B2484&gt;Rules!$B$3,ABS(I2484)&gt;Rules!$B$4)),1,0)</f>
        <v>0</v>
      </c>
      <c r="K2483" s="6" t="str">
        <f aca="false">IF(F2483=1,COUNTIF($F$2:F2483,1),"")</f>
        <v/>
      </c>
    </row>
    <row r="2484" customFormat="false" ht="15" hidden="false" customHeight="false" outlineLevel="0" collapsed="false">
      <c r="A2484" s="6" t="n">
        <v>19605.0555</v>
      </c>
      <c r="B2484" s="6" t="n">
        <v>0.640914640914641</v>
      </c>
      <c r="C2484" s="6" t="n">
        <v>77</v>
      </c>
      <c r="D2484" s="6" t="n">
        <v>-1</v>
      </c>
      <c r="E2484" s="6" t="n">
        <v>1.73406593406593</v>
      </c>
      <c r="F2484" s="6" t="n">
        <v>0</v>
      </c>
      <c r="G2484" s="6" t="n">
        <v>0</v>
      </c>
      <c r="H2484" s="6" t="str">
        <f aca="false">IF(AND(A2484&gt;=Stimuli!$B$2,A2484&lt;=Stimuli!$C$2),Stimuli!$A$2,IF(AND(A2484&gt;=Stimuli!$B$3,A2484&lt;=Stimuli!$C$3),Stimuli!$A$3,IF(AND(A2484&gt;=Stimuli!$B$4,A2484&lt;=Stimuli!$C$4),Stimuli!$A$4,"")))</f>
        <v>01 Quiet baseline (60s)</v>
      </c>
      <c r="I2484" s="6" t="n">
        <f aca="false">(B2484-B2483)/((A2484-A2483)/1000)</f>
        <v>-0.625152625152651</v>
      </c>
      <c r="J2484" s="6" t="n">
        <f aca="false">IF(OR(B2484&lt;Rules!$B$2,B2484&gt;Rules!$B$3,ABS(I2484)&gt;Rules!$B$4,OR(B2485&lt;Rules!$B$2,B2485&gt;Rules!$B$3,ABS(I2485)&gt;Rules!$B$4)),1,0)</f>
        <v>0</v>
      </c>
      <c r="K2484" s="6" t="str">
        <f aca="false">IF(F2484=1,COUNTIF($F$2:F2484,1),"")</f>
        <v/>
      </c>
    </row>
    <row r="2485" customFormat="false" ht="15" hidden="false" customHeight="false" outlineLevel="0" collapsed="false">
      <c r="A2485" s="6" t="n">
        <v>19612.868</v>
      </c>
      <c r="B2485" s="6" t="n">
        <v>0.633366633366633</v>
      </c>
      <c r="C2485" s="6" t="n">
        <v>77</v>
      </c>
      <c r="D2485" s="6" t="n">
        <v>-1</v>
      </c>
      <c r="E2485" s="6" t="n">
        <v>1.73406593406593</v>
      </c>
      <c r="F2485" s="6" t="n">
        <v>0</v>
      </c>
      <c r="G2485" s="6" t="n">
        <v>0</v>
      </c>
      <c r="H2485" s="6" t="str">
        <f aca="false">IF(AND(A2485&gt;=Stimuli!$B$2,A2485&lt;=Stimuli!$C$2),Stimuli!$A$2,IF(AND(A2485&gt;=Stimuli!$B$3,A2485&lt;=Stimuli!$C$3),Stimuli!$A$3,IF(AND(A2485&gt;=Stimuli!$B$4,A2485&lt;=Stimuli!$C$4),Stimuli!$A$4,"")))</f>
        <v>01 Quiet baseline (60s)</v>
      </c>
      <c r="I2485" s="6" t="n">
        <f aca="false">(B2485-B2484)/((A2485-A2484)/1000)</f>
        <v>-0.966144966144952</v>
      </c>
      <c r="J2485" s="6" t="n">
        <f aca="false">IF(OR(B2485&lt;Rules!$B$2,B2485&gt;Rules!$B$3,ABS(I2485)&gt;Rules!$B$4,OR(B2486&lt;Rules!$B$2,B2486&gt;Rules!$B$3,ABS(I2486)&gt;Rules!$B$4)),1,0)</f>
        <v>0</v>
      </c>
      <c r="K2485" s="6" t="str">
        <f aca="false">IF(F2485=1,COUNTIF($F$2:F2485,1),"")</f>
        <v/>
      </c>
    </row>
    <row r="2486" customFormat="false" ht="15" hidden="false" customHeight="false" outlineLevel="0" collapsed="false">
      <c r="A2486" s="6" t="n">
        <v>19620.6805</v>
      </c>
      <c r="B2486" s="6" t="n">
        <v>0.63025863025863</v>
      </c>
      <c r="C2486" s="6" t="n">
        <v>77</v>
      </c>
      <c r="D2486" s="6" t="n">
        <v>-1</v>
      </c>
      <c r="E2486" s="6" t="n">
        <v>1.73406593406593</v>
      </c>
      <c r="F2486" s="6" t="n">
        <v>0</v>
      </c>
      <c r="G2486" s="6" t="n">
        <v>0</v>
      </c>
      <c r="H2486" s="6" t="str">
        <f aca="false">IF(AND(A2486&gt;=Stimuli!$B$2,A2486&lt;=Stimuli!$C$2),Stimuli!$A$2,IF(AND(A2486&gt;=Stimuli!$B$3,A2486&lt;=Stimuli!$C$3),Stimuli!$A$3,IF(AND(A2486&gt;=Stimuli!$B$4,A2486&lt;=Stimuli!$C$4),Stimuli!$A$4,"")))</f>
        <v>01 Quiet baseline (60s)</v>
      </c>
      <c r="I2486" s="6" t="n">
        <f aca="false">(B2486-B2485)/((A2486-A2485)/1000)</f>
        <v>-0.397824397824408</v>
      </c>
      <c r="J2486" s="6" t="n">
        <f aca="false">IF(OR(B2486&lt;Rules!$B$2,B2486&gt;Rules!$B$3,ABS(I2486)&gt;Rules!$B$4,OR(B2487&lt;Rules!$B$2,B2487&gt;Rules!$B$3,ABS(I2487)&gt;Rules!$B$4)),1,0)</f>
        <v>0</v>
      </c>
      <c r="K2486" s="6" t="str">
        <f aca="false">IF(F2486=1,COUNTIF($F$2:F2486,1),"")</f>
        <v/>
      </c>
    </row>
    <row r="2487" customFormat="false" ht="15" hidden="false" customHeight="false" outlineLevel="0" collapsed="false">
      <c r="A2487" s="6" t="n">
        <v>19628.493</v>
      </c>
      <c r="B2487" s="6" t="n">
        <v>0.627150627150627</v>
      </c>
      <c r="C2487" s="6" t="n">
        <v>77</v>
      </c>
      <c r="D2487" s="6" t="n">
        <v>-1</v>
      </c>
      <c r="E2487" s="6" t="n">
        <v>1.73406593406593</v>
      </c>
      <c r="F2487" s="6" t="n">
        <v>0</v>
      </c>
      <c r="G2487" s="6" t="n">
        <v>0</v>
      </c>
      <c r="H2487" s="6" t="str">
        <f aca="false">IF(AND(A2487&gt;=Stimuli!$B$2,A2487&lt;=Stimuli!$C$2),Stimuli!$A$2,IF(AND(A2487&gt;=Stimuli!$B$3,A2487&lt;=Stimuli!$C$3),Stimuli!$A$3,IF(AND(A2487&gt;=Stimuli!$B$4,A2487&lt;=Stimuli!$C$4),Stimuli!$A$4,"")))</f>
        <v>01 Quiet baseline (60s)</v>
      </c>
      <c r="I2487" s="6" t="n">
        <f aca="false">(B2487-B2486)/((A2487-A2486)/1000)</f>
        <v>-0.39782439782438</v>
      </c>
      <c r="J2487" s="6" t="n">
        <f aca="false">IF(OR(B2487&lt;Rules!$B$2,B2487&gt;Rules!$B$3,ABS(I2487)&gt;Rules!$B$4,OR(B2488&lt;Rules!$B$2,B2488&gt;Rules!$B$3,ABS(I2488)&gt;Rules!$B$4)),1,0)</f>
        <v>0</v>
      </c>
      <c r="K2487" s="6" t="str">
        <f aca="false">IF(F2487=1,COUNTIF($F$2:F2487,1),"")</f>
        <v/>
      </c>
    </row>
    <row r="2488" customFormat="false" ht="15" hidden="false" customHeight="false" outlineLevel="0" collapsed="false">
      <c r="A2488" s="6" t="n">
        <v>19636.3055</v>
      </c>
      <c r="B2488" s="6" t="n">
        <v>0.625818625818626</v>
      </c>
      <c r="C2488" s="6" t="n">
        <v>77</v>
      </c>
      <c r="D2488" s="6" t="n">
        <v>-1</v>
      </c>
      <c r="E2488" s="6" t="n">
        <v>1.73406593406593</v>
      </c>
      <c r="F2488" s="6" t="n">
        <v>0</v>
      </c>
      <c r="G2488" s="6" t="n">
        <v>0</v>
      </c>
      <c r="H2488" s="6" t="str">
        <f aca="false">IF(AND(A2488&gt;=Stimuli!$B$2,A2488&lt;=Stimuli!$C$2),Stimuli!$A$2,IF(AND(A2488&gt;=Stimuli!$B$3,A2488&lt;=Stimuli!$C$3),Stimuli!$A$3,IF(AND(A2488&gt;=Stimuli!$B$4,A2488&lt;=Stimuli!$C$4),Stimuli!$A$4,"")))</f>
        <v>01 Quiet baseline (60s)</v>
      </c>
      <c r="I2488" s="6" t="n">
        <f aca="false">(B2488-B2487)/((A2488-A2487)/1000)</f>
        <v>-0.170496170496165</v>
      </c>
      <c r="J2488" s="6" t="n">
        <f aca="false">IF(OR(B2488&lt;Rules!$B$2,B2488&gt;Rules!$B$3,ABS(I2488)&gt;Rules!$B$4,OR(B2489&lt;Rules!$B$2,B2489&gt;Rules!$B$3,ABS(I2489)&gt;Rules!$B$4)),1,0)</f>
        <v>0</v>
      </c>
      <c r="K2488" s="6" t="str">
        <f aca="false">IF(F2488=1,COUNTIF($F$2:F2488,1),"")</f>
        <v/>
      </c>
    </row>
    <row r="2489" customFormat="false" ht="15" hidden="false" customHeight="false" outlineLevel="0" collapsed="false">
      <c r="A2489" s="6" t="n">
        <v>19644.118</v>
      </c>
      <c r="B2489" s="6" t="n">
        <v>0.62004662004662</v>
      </c>
      <c r="C2489" s="6" t="n">
        <v>77</v>
      </c>
      <c r="D2489" s="6" t="n">
        <v>-1</v>
      </c>
      <c r="E2489" s="6" t="n">
        <v>1.73406593406593</v>
      </c>
      <c r="F2489" s="6" t="n">
        <v>0</v>
      </c>
      <c r="G2489" s="6" t="n">
        <v>0</v>
      </c>
      <c r="H2489" s="6" t="str">
        <f aca="false">IF(AND(A2489&gt;=Stimuli!$B$2,A2489&lt;=Stimuli!$C$2),Stimuli!$A$2,IF(AND(A2489&gt;=Stimuli!$B$3,A2489&lt;=Stimuli!$C$3),Stimuli!$A$3,IF(AND(A2489&gt;=Stimuli!$B$4,A2489&lt;=Stimuli!$C$4),Stimuli!$A$4,"")))</f>
        <v>01 Quiet baseline (60s)</v>
      </c>
      <c r="I2489" s="6" t="n">
        <f aca="false">(B2489-B2488)/((A2489-A2488)/1000)</f>
        <v>-0.738816738816752</v>
      </c>
      <c r="J2489" s="6" t="n">
        <f aca="false">IF(OR(B2489&lt;Rules!$B$2,B2489&gt;Rules!$B$3,ABS(I2489)&gt;Rules!$B$4,OR(B2490&lt;Rules!$B$2,B2490&gt;Rules!$B$3,ABS(I2490)&gt;Rules!$B$4)),1,0)</f>
        <v>0</v>
      </c>
      <c r="K2489" s="6" t="str">
        <f aca="false">IF(F2489=1,COUNTIF($F$2:F2489,1),"")</f>
        <v/>
      </c>
    </row>
    <row r="2490" customFormat="false" ht="15" hidden="false" customHeight="false" outlineLevel="0" collapsed="false">
      <c r="A2490" s="6" t="n">
        <v>19651.9305</v>
      </c>
      <c r="B2490" s="6" t="n">
        <v>0.611610611610612</v>
      </c>
      <c r="C2490" s="6" t="n">
        <v>77</v>
      </c>
      <c r="D2490" s="6" t="n">
        <v>-1</v>
      </c>
      <c r="E2490" s="6" t="n">
        <v>1.73406593406593</v>
      </c>
      <c r="F2490" s="6" t="n">
        <v>0</v>
      </c>
      <c r="G2490" s="6" t="n">
        <v>0</v>
      </c>
      <c r="H2490" s="6" t="str">
        <f aca="false">IF(AND(A2490&gt;=Stimuli!$B$2,A2490&lt;=Stimuli!$C$2),Stimuli!$A$2,IF(AND(A2490&gt;=Stimuli!$B$3,A2490&lt;=Stimuli!$C$3),Stimuli!$A$3,IF(AND(A2490&gt;=Stimuli!$B$4,A2490&lt;=Stimuli!$C$4),Stimuli!$A$4,"")))</f>
        <v>01 Quiet baseline (60s)</v>
      </c>
      <c r="I2490" s="6" t="n">
        <f aca="false">(B2490-B2489)/((A2490-A2489)/1000)</f>
        <v>-1.07980907980908</v>
      </c>
      <c r="J2490" s="6" t="n">
        <f aca="false">IF(OR(B2490&lt;Rules!$B$2,B2490&gt;Rules!$B$3,ABS(I2490)&gt;Rules!$B$4,OR(B2491&lt;Rules!$B$2,B2491&gt;Rules!$B$3,ABS(I2491)&gt;Rules!$B$4)),1,0)</f>
        <v>0</v>
      </c>
      <c r="K2490" s="6" t="str">
        <f aca="false">IF(F2490=1,COUNTIF($F$2:F2490,1),"")</f>
        <v/>
      </c>
    </row>
    <row r="2491" customFormat="false" ht="15" hidden="false" customHeight="false" outlineLevel="0" collapsed="false">
      <c r="A2491" s="6" t="n">
        <v>19659.743</v>
      </c>
      <c r="B2491" s="6" t="n">
        <v>0.622710622710623</v>
      </c>
      <c r="C2491" s="6" t="n">
        <v>77</v>
      </c>
      <c r="D2491" s="6" t="n">
        <v>-1</v>
      </c>
      <c r="E2491" s="6" t="n">
        <v>1.73406593406593</v>
      </c>
      <c r="F2491" s="6" t="n">
        <v>0</v>
      </c>
      <c r="G2491" s="6" t="n">
        <v>0</v>
      </c>
      <c r="H2491" s="6" t="str">
        <f aca="false">IF(AND(A2491&gt;=Stimuli!$B$2,A2491&lt;=Stimuli!$C$2),Stimuli!$A$2,IF(AND(A2491&gt;=Stimuli!$B$3,A2491&lt;=Stimuli!$C$3),Stimuli!$A$3,IF(AND(A2491&gt;=Stimuli!$B$4,A2491&lt;=Stimuli!$C$4),Stimuli!$A$4,"")))</f>
        <v>01 Quiet baseline (60s)</v>
      </c>
      <c r="I2491" s="6" t="n">
        <f aca="false">(B2491-B2490)/((A2491-A2490)/1000)</f>
        <v>1.42080142080144</v>
      </c>
      <c r="J2491" s="6" t="n">
        <f aca="false">IF(OR(B2491&lt;Rules!$B$2,B2491&gt;Rules!$B$3,ABS(I2491)&gt;Rules!$B$4,OR(B2492&lt;Rules!$B$2,B2492&gt;Rules!$B$3,ABS(I2492)&gt;Rules!$B$4)),1,0)</f>
        <v>0</v>
      </c>
      <c r="K2491" s="6" t="str">
        <f aca="false">IF(F2491=1,COUNTIF($F$2:F2491,1),"")</f>
        <v/>
      </c>
    </row>
    <row r="2492" customFormat="false" ht="15" hidden="false" customHeight="false" outlineLevel="0" collapsed="false">
      <c r="A2492" s="6" t="n">
        <v>19667.5555</v>
      </c>
      <c r="B2492" s="6" t="n">
        <v>0.6000666000666</v>
      </c>
      <c r="C2492" s="6" t="n">
        <v>77</v>
      </c>
      <c r="D2492" s="6" t="n">
        <v>-1</v>
      </c>
      <c r="E2492" s="6" t="n">
        <v>1.73406593406593</v>
      </c>
      <c r="F2492" s="6" t="n">
        <v>0</v>
      </c>
      <c r="G2492" s="6" t="n">
        <v>0</v>
      </c>
      <c r="H2492" s="6" t="str">
        <f aca="false">IF(AND(A2492&gt;=Stimuli!$B$2,A2492&lt;=Stimuli!$C$2),Stimuli!$A$2,IF(AND(A2492&gt;=Stimuli!$B$3,A2492&lt;=Stimuli!$C$3),Stimuli!$A$3,IF(AND(A2492&gt;=Stimuli!$B$4,A2492&lt;=Stimuli!$C$4),Stimuli!$A$4,"")))</f>
        <v>01 Quiet baseline (60s)</v>
      </c>
      <c r="I2492" s="6" t="n">
        <f aca="false">(B2492-B2491)/((A2492-A2491)/1000)</f>
        <v>-2.89843489843491</v>
      </c>
      <c r="J2492" s="6" t="n">
        <f aca="false">IF(OR(B2492&lt;Rules!$B$2,B2492&gt;Rules!$B$3,ABS(I2492)&gt;Rules!$B$4,OR(B2493&lt;Rules!$B$2,B2493&gt;Rules!$B$3,ABS(I2493)&gt;Rules!$B$4)),1,0)</f>
        <v>0</v>
      </c>
      <c r="K2492" s="6" t="str">
        <f aca="false">IF(F2492=1,COUNTIF($F$2:F2492,1),"")</f>
        <v/>
      </c>
    </row>
    <row r="2493" customFormat="false" ht="15" hidden="false" customHeight="false" outlineLevel="0" collapsed="false">
      <c r="A2493" s="6" t="n">
        <v>19675.368</v>
      </c>
      <c r="B2493" s="6" t="n">
        <v>0.572538572538572</v>
      </c>
      <c r="C2493" s="6" t="n">
        <v>77</v>
      </c>
      <c r="D2493" s="6" t="n">
        <v>-1</v>
      </c>
      <c r="E2493" s="6" t="n">
        <v>1.73406593406593</v>
      </c>
      <c r="F2493" s="6" t="n">
        <v>0</v>
      </c>
      <c r="G2493" s="6" t="n">
        <v>0</v>
      </c>
      <c r="H2493" s="6" t="str">
        <f aca="false">IF(AND(A2493&gt;=Stimuli!$B$2,A2493&lt;=Stimuli!$C$2),Stimuli!$A$2,IF(AND(A2493&gt;=Stimuli!$B$3,A2493&lt;=Stimuli!$C$3),Stimuli!$A$3,IF(AND(A2493&gt;=Stimuli!$B$4,A2493&lt;=Stimuli!$C$4),Stimuli!$A$4,"")))</f>
        <v>01 Quiet baseline (60s)</v>
      </c>
      <c r="I2493" s="6" t="n">
        <f aca="false">(B2493-B2492)/((A2493-A2492)/1000)</f>
        <v>-3.52358752358752</v>
      </c>
      <c r="J2493" s="6" t="n">
        <f aca="false">IF(OR(B2493&lt;Rules!$B$2,B2493&gt;Rules!$B$3,ABS(I2493)&gt;Rules!$B$4,OR(B2494&lt;Rules!$B$2,B2494&gt;Rules!$B$3,ABS(I2494)&gt;Rules!$B$4)),1,0)</f>
        <v>0</v>
      </c>
      <c r="K2493" s="6" t="str">
        <f aca="false">IF(F2493=1,COUNTIF($F$2:F2493,1),"")</f>
        <v/>
      </c>
    </row>
    <row r="2494" customFormat="false" ht="15" hidden="false" customHeight="false" outlineLevel="0" collapsed="false">
      <c r="A2494" s="6" t="n">
        <v>19683.1805</v>
      </c>
      <c r="B2494" s="6" t="n">
        <v>0.560550560550561</v>
      </c>
      <c r="C2494" s="6" t="n">
        <v>77</v>
      </c>
      <c r="D2494" s="6" t="n">
        <v>-1</v>
      </c>
      <c r="E2494" s="6" t="n">
        <v>1.73406593406593</v>
      </c>
      <c r="F2494" s="6" t="n">
        <v>0</v>
      </c>
      <c r="G2494" s="6" t="n">
        <v>0</v>
      </c>
      <c r="H2494" s="6" t="str">
        <f aca="false">IF(AND(A2494&gt;=Stimuli!$B$2,A2494&lt;=Stimuli!$C$2),Stimuli!$A$2,IF(AND(A2494&gt;=Stimuli!$B$3,A2494&lt;=Stimuli!$C$3),Stimuli!$A$3,IF(AND(A2494&gt;=Stimuli!$B$4,A2494&lt;=Stimuli!$C$4),Stimuli!$A$4,"")))</f>
        <v>01 Quiet baseline (60s)</v>
      </c>
      <c r="I2494" s="6" t="n">
        <f aca="false">(B2494-B2493)/((A2494-A2493)/1000)</f>
        <v>-1.53446553446553</v>
      </c>
      <c r="J2494" s="6" t="n">
        <f aca="false">IF(OR(B2494&lt;Rules!$B$2,B2494&gt;Rules!$B$3,ABS(I2494)&gt;Rules!$B$4,OR(B2495&lt;Rules!$B$2,B2495&gt;Rules!$B$3,ABS(I2495)&gt;Rules!$B$4)),1,0)</f>
        <v>0</v>
      </c>
      <c r="K2494" s="6" t="str">
        <f aca="false">IF(F2494=1,COUNTIF($F$2:F2494,1),"")</f>
        <v/>
      </c>
    </row>
    <row r="2495" customFormat="false" ht="15" hidden="false" customHeight="false" outlineLevel="0" collapsed="false">
      <c r="A2495" s="6" t="n">
        <v>19690.993</v>
      </c>
      <c r="B2495" s="6" t="n">
        <v>0.56987456987457</v>
      </c>
      <c r="C2495" s="6" t="n">
        <v>77</v>
      </c>
      <c r="D2495" s="6" t="n">
        <v>-1</v>
      </c>
      <c r="E2495" s="6" t="n">
        <v>1.73406593406593</v>
      </c>
      <c r="F2495" s="6" t="n">
        <v>0</v>
      </c>
      <c r="G2495" s="6" t="n">
        <v>0</v>
      </c>
      <c r="H2495" s="6" t="str">
        <f aca="false">IF(AND(A2495&gt;=Stimuli!$B$2,A2495&lt;=Stimuli!$C$2),Stimuli!$A$2,IF(AND(A2495&gt;=Stimuli!$B$3,A2495&lt;=Stimuli!$C$3),Stimuli!$A$3,IF(AND(A2495&gt;=Stimuli!$B$4,A2495&lt;=Stimuli!$C$4),Stimuli!$A$4,"")))</f>
        <v>01 Quiet baseline (60s)</v>
      </c>
      <c r="I2495" s="6" t="n">
        <f aca="false">(B2495-B2494)/((A2495-A2494)/1000)</f>
        <v>1.19347319347317</v>
      </c>
      <c r="J2495" s="6" t="n">
        <f aca="false">IF(OR(B2495&lt;Rules!$B$2,B2495&gt;Rules!$B$3,ABS(I2495)&gt;Rules!$B$4,OR(B2496&lt;Rules!$B$2,B2496&gt;Rules!$B$3,ABS(I2496)&gt;Rules!$B$4)),1,0)</f>
        <v>0</v>
      </c>
      <c r="K2495" s="6" t="str">
        <f aca="false">IF(F2495=1,COUNTIF($F$2:F2495,1),"")</f>
        <v/>
      </c>
    </row>
    <row r="2496" customFormat="false" ht="15" hidden="false" customHeight="false" outlineLevel="0" collapsed="false">
      <c r="A2496" s="6" t="n">
        <v>19698.8055</v>
      </c>
      <c r="B2496" s="6" t="n">
        <v>0.573870573870574</v>
      </c>
      <c r="C2496" s="6" t="n">
        <v>77</v>
      </c>
      <c r="D2496" s="6" t="n">
        <v>-1</v>
      </c>
      <c r="E2496" s="6" t="n">
        <v>1.73406593406593</v>
      </c>
      <c r="F2496" s="6" t="n">
        <v>0</v>
      </c>
      <c r="G2496" s="6" t="n">
        <v>0</v>
      </c>
      <c r="H2496" s="6" t="str">
        <f aca="false">IF(AND(A2496&gt;=Stimuli!$B$2,A2496&lt;=Stimuli!$C$2),Stimuli!$A$2,IF(AND(A2496&gt;=Stimuli!$B$3,A2496&lt;=Stimuli!$C$3),Stimuli!$A$3,IF(AND(A2496&gt;=Stimuli!$B$4,A2496&lt;=Stimuli!$C$4),Stimuli!$A$4,"")))</f>
        <v>01 Quiet baseline (60s)</v>
      </c>
      <c r="I2496" s="6" t="n">
        <f aca="false">(B2496-B2495)/((A2496-A2495)/1000)</f>
        <v>0.511488511488508</v>
      </c>
      <c r="J2496" s="6" t="n">
        <f aca="false">IF(OR(B2496&lt;Rules!$B$2,B2496&gt;Rules!$B$3,ABS(I2496)&gt;Rules!$B$4,OR(B2497&lt;Rules!$B$2,B2497&gt;Rules!$B$3,ABS(I2497)&gt;Rules!$B$4)),1,0)</f>
        <v>0</v>
      </c>
      <c r="K2496" s="6" t="str">
        <f aca="false">IF(F2496=1,COUNTIF($F$2:F2496,1),"")</f>
        <v/>
      </c>
    </row>
    <row r="2497" customFormat="false" ht="15" hidden="false" customHeight="false" outlineLevel="0" collapsed="false">
      <c r="A2497" s="6" t="n">
        <v>19706.618</v>
      </c>
      <c r="B2497" s="6" t="n">
        <v>0.59029859029859</v>
      </c>
      <c r="C2497" s="6" t="n">
        <v>77</v>
      </c>
      <c r="D2497" s="6" t="n">
        <v>-1</v>
      </c>
      <c r="E2497" s="6" t="n">
        <v>1.73406593406593</v>
      </c>
      <c r="F2497" s="6" t="n">
        <v>0</v>
      </c>
      <c r="G2497" s="6" t="n">
        <v>0</v>
      </c>
      <c r="H2497" s="6" t="str">
        <f aca="false">IF(AND(A2497&gt;=Stimuli!$B$2,A2497&lt;=Stimuli!$C$2),Stimuli!$A$2,IF(AND(A2497&gt;=Stimuli!$B$3,A2497&lt;=Stimuli!$C$3),Stimuli!$A$3,IF(AND(A2497&gt;=Stimuli!$B$4,A2497&lt;=Stimuli!$C$4),Stimuli!$A$4,"")))</f>
        <v>01 Quiet baseline (60s)</v>
      </c>
      <c r="I2497" s="6" t="n">
        <f aca="false">(B2497-B2496)/((A2497-A2496)/1000)</f>
        <v>2.10278610278613</v>
      </c>
      <c r="J2497" s="6" t="n">
        <f aca="false">IF(OR(B2497&lt;Rules!$B$2,B2497&gt;Rules!$B$3,ABS(I2497)&gt;Rules!$B$4,OR(B2498&lt;Rules!$B$2,B2498&gt;Rules!$B$3,ABS(I2498)&gt;Rules!$B$4)),1,0)</f>
        <v>0</v>
      </c>
      <c r="K2497" s="6" t="str">
        <f aca="false">IF(F2497=1,COUNTIF($F$2:F2497,1),"")</f>
        <v/>
      </c>
    </row>
    <row r="2498" customFormat="false" ht="15" hidden="false" customHeight="false" outlineLevel="0" collapsed="false">
      <c r="A2498" s="6" t="n">
        <v>19714.4305</v>
      </c>
      <c r="B2498" s="6" t="n">
        <v>0.597846597846598</v>
      </c>
      <c r="C2498" s="6" t="n">
        <v>77</v>
      </c>
      <c r="D2498" s="6" t="n">
        <v>-1</v>
      </c>
      <c r="E2498" s="6" t="n">
        <v>1.73406593406593</v>
      </c>
      <c r="F2498" s="6" t="n">
        <v>0</v>
      </c>
      <c r="G2498" s="6" t="n">
        <v>0</v>
      </c>
      <c r="H2498" s="6" t="str">
        <f aca="false">IF(AND(A2498&gt;=Stimuli!$B$2,A2498&lt;=Stimuli!$C$2),Stimuli!$A$2,IF(AND(A2498&gt;=Stimuli!$B$3,A2498&lt;=Stimuli!$C$3),Stimuli!$A$3,IF(AND(A2498&gt;=Stimuli!$B$4,A2498&lt;=Stimuli!$C$4),Stimuli!$A$4,"")))</f>
        <v>01 Quiet baseline (60s)</v>
      </c>
      <c r="I2498" s="6" t="n">
        <f aca="false">(B2498-B2497)/((A2498-A2497)/1000)</f>
        <v>0.966144966144952</v>
      </c>
      <c r="J2498" s="6" t="n">
        <f aca="false">IF(OR(B2498&lt;Rules!$B$2,B2498&gt;Rules!$B$3,ABS(I2498)&gt;Rules!$B$4,OR(B2499&lt;Rules!$B$2,B2499&gt;Rules!$B$3,ABS(I2499)&gt;Rules!$B$4)),1,0)</f>
        <v>0</v>
      </c>
      <c r="K2498" s="6" t="str">
        <f aca="false">IF(F2498=1,COUNTIF($F$2:F2498,1),"")</f>
        <v/>
      </c>
    </row>
    <row r="2499" customFormat="false" ht="15" hidden="false" customHeight="false" outlineLevel="0" collapsed="false">
      <c r="A2499" s="6" t="n">
        <v>19722.243</v>
      </c>
      <c r="B2499" s="6" t="n">
        <v>0.608946608946609</v>
      </c>
      <c r="C2499" s="6" t="n">
        <v>77</v>
      </c>
      <c r="D2499" s="6" t="n">
        <v>-1</v>
      </c>
      <c r="E2499" s="6" t="n">
        <v>1.73406593406593</v>
      </c>
      <c r="F2499" s="6" t="n">
        <v>0</v>
      </c>
      <c r="G2499" s="6" t="n">
        <v>0</v>
      </c>
      <c r="H2499" s="6" t="str">
        <f aca="false">IF(AND(A2499&gt;=Stimuli!$B$2,A2499&lt;=Stimuli!$C$2),Stimuli!$A$2,IF(AND(A2499&gt;=Stimuli!$B$3,A2499&lt;=Stimuli!$C$3),Stimuli!$A$3,IF(AND(A2499&gt;=Stimuli!$B$4,A2499&lt;=Stimuli!$C$4),Stimuli!$A$4,"")))</f>
        <v>01 Quiet baseline (60s)</v>
      </c>
      <c r="I2499" s="6" t="n">
        <f aca="false">(B2499-B2498)/((A2499-A2498)/1000)</f>
        <v>1.42080142080141</v>
      </c>
      <c r="J2499" s="6" t="n">
        <f aca="false">IF(OR(B2499&lt;Rules!$B$2,B2499&gt;Rules!$B$3,ABS(I2499)&gt;Rules!$B$4,OR(B2500&lt;Rules!$B$2,B2500&gt;Rules!$B$3,ABS(I2500)&gt;Rules!$B$4)),1,0)</f>
        <v>0</v>
      </c>
      <c r="K2499" s="6" t="str">
        <f aca="false">IF(F2499=1,COUNTIF($F$2:F2499,1),"")</f>
        <v/>
      </c>
    </row>
    <row r="2500" customFormat="false" ht="15" hidden="false" customHeight="false" outlineLevel="0" collapsed="false">
      <c r="A2500" s="6" t="n">
        <v>19730.0555</v>
      </c>
      <c r="B2500" s="6" t="n">
        <v>0.632034632034632</v>
      </c>
      <c r="C2500" s="6" t="n">
        <v>77</v>
      </c>
      <c r="D2500" s="6" t="n">
        <v>-1</v>
      </c>
      <c r="E2500" s="6" t="n">
        <v>1.73406593406593</v>
      </c>
      <c r="F2500" s="6" t="n">
        <v>0</v>
      </c>
      <c r="G2500" s="6" t="n">
        <v>0</v>
      </c>
      <c r="H2500" s="6" t="str">
        <f aca="false">IF(AND(A2500&gt;=Stimuli!$B$2,A2500&lt;=Stimuli!$C$2),Stimuli!$A$2,IF(AND(A2500&gt;=Stimuli!$B$3,A2500&lt;=Stimuli!$C$3),Stimuli!$A$3,IF(AND(A2500&gt;=Stimuli!$B$4,A2500&lt;=Stimuli!$C$4),Stimuli!$A$4,"")))</f>
        <v>01 Quiet baseline (60s)</v>
      </c>
      <c r="I2500" s="6" t="n">
        <f aca="false">(B2500-B2499)/((A2500-A2499)/1000)</f>
        <v>2.95526695526698</v>
      </c>
      <c r="J2500" s="6" t="n">
        <f aca="false">IF(OR(B2500&lt;Rules!$B$2,B2500&gt;Rules!$B$3,ABS(I2500)&gt;Rules!$B$4,OR(B2501&lt;Rules!$B$2,B2501&gt;Rules!$B$3,ABS(I2501)&gt;Rules!$B$4)),1,0)</f>
        <v>0</v>
      </c>
      <c r="K2500" s="6" t="str">
        <f aca="false">IF(F2500=1,COUNTIF($F$2:F2500,1),"")</f>
        <v/>
      </c>
    </row>
    <row r="2501" customFormat="false" ht="15" hidden="false" customHeight="false" outlineLevel="0" collapsed="false">
      <c r="A2501" s="6" t="n">
        <v>19737.868</v>
      </c>
      <c r="B2501" s="6" t="n">
        <v>0.655566655566655</v>
      </c>
      <c r="C2501" s="6" t="n">
        <v>77</v>
      </c>
      <c r="D2501" s="6" t="n">
        <v>-1</v>
      </c>
      <c r="E2501" s="6" t="n">
        <v>1.73406593406593</v>
      </c>
      <c r="F2501" s="6" t="n">
        <v>0</v>
      </c>
      <c r="G2501" s="6" t="n">
        <v>0</v>
      </c>
      <c r="H2501" s="6" t="str">
        <f aca="false">IF(AND(A2501&gt;=Stimuli!$B$2,A2501&lt;=Stimuli!$C$2),Stimuli!$A$2,IF(AND(A2501&gt;=Stimuli!$B$3,A2501&lt;=Stimuli!$C$3),Stimuli!$A$3,IF(AND(A2501&gt;=Stimuli!$B$4,A2501&lt;=Stimuli!$C$4),Stimuli!$A$4,"")))</f>
        <v>01 Quiet baseline (60s)</v>
      </c>
      <c r="I2501" s="6" t="n">
        <f aca="false">(B2501-B2500)/((A2501-A2500)/1000)</f>
        <v>3.01209901209899</v>
      </c>
      <c r="J2501" s="6" t="n">
        <f aca="false">IF(OR(B2501&lt;Rules!$B$2,B2501&gt;Rules!$B$3,ABS(I2501)&gt;Rules!$B$4,OR(B2502&lt;Rules!$B$2,B2502&gt;Rules!$B$3,ABS(I2502)&gt;Rules!$B$4)),1,0)</f>
        <v>0</v>
      </c>
      <c r="K2501" s="6" t="str">
        <f aca="false">IF(F2501=1,COUNTIF($F$2:F2501,1),"")</f>
        <v/>
      </c>
    </row>
    <row r="2502" customFormat="false" ht="15" hidden="false" customHeight="false" outlineLevel="0" collapsed="false">
      <c r="A2502" s="6" t="n">
        <v>19745.6805</v>
      </c>
      <c r="B2502" s="6" t="n">
        <v>0.667998667998668</v>
      </c>
      <c r="C2502" s="6" t="n">
        <v>77</v>
      </c>
      <c r="D2502" s="6" t="n">
        <v>-1</v>
      </c>
      <c r="E2502" s="6" t="n">
        <v>1.73406593406593</v>
      </c>
      <c r="F2502" s="6" t="n">
        <v>0</v>
      </c>
      <c r="G2502" s="6" t="n">
        <v>0</v>
      </c>
      <c r="H2502" s="6" t="str">
        <f aca="false">IF(AND(A2502&gt;=Stimuli!$B$2,A2502&lt;=Stimuli!$C$2),Stimuli!$A$2,IF(AND(A2502&gt;=Stimuli!$B$3,A2502&lt;=Stimuli!$C$3),Stimuli!$A$3,IF(AND(A2502&gt;=Stimuli!$B$4,A2502&lt;=Stimuli!$C$4),Stimuli!$A$4,"")))</f>
        <v>01 Quiet baseline (60s)</v>
      </c>
      <c r="I2502" s="6" t="n">
        <f aca="false">(B2502-B2501)/((A2502-A2501)/1000)</f>
        <v>1.59129759129762</v>
      </c>
      <c r="J2502" s="6" t="n">
        <f aca="false">IF(OR(B2502&lt;Rules!$B$2,B2502&gt;Rules!$B$3,ABS(I2502)&gt;Rules!$B$4,OR(B2503&lt;Rules!$B$2,B2503&gt;Rules!$B$3,ABS(I2503)&gt;Rules!$B$4)),1,0)</f>
        <v>0</v>
      </c>
      <c r="K2502" s="6" t="str">
        <f aca="false">IF(F2502=1,COUNTIF($F$2:F2502,1),"")</f>
        <v/>
      </c>
    </row>
    <row r="2503" customFormat="false" ht="15" hidden="false" customHeight="false" outlineLevel="0" collapsed="false">
      <c r="A2503" s="6" t="n">
        <v>19753.493</v>
      </c>
      <c r="B2503" s="6" t="n">
        <v>0.681318681318681</v>
      </c>
      <c r="C2503" s="6" t="n">
        <v>77</v>
      </c>
      <c r="D2503" s="6" t="n">
        <v>-1</v>
      </c>
      <c r="E2503" s="6" t="n">
        <v>1.73406593406593</v>
      </c>
      <c r="F2503" s="6" t="n">
        <v>0</v>
      </c>
      <c r="G2503" s="6" t="n">
        <v>0</v>
      </c>
      <c r="H2503" s="6" t="str">
        <f aca="false">IF(AND(A2503&gt;=Stimuli!$B$2,A2503&lt;=Stimuli!$C$2),Stimuli!$A$2,IF(AND(A2503&gt;=Stimuli!$B$3,A2503&lt;=Stimuli!$C$3),Stimuli!$A$3,IF(AND(A2503&gt;=Stimuli!$B$4,A2503&lt;=Stimuli!$C$4),Stimuli!$A$4,"")))</f>
        <v>01 Quiet baseline (60s)</v>
      </c>
      <c r="I2503" s="6" t="n">
        <f aca="false">(B2503-B2502)/((A2503-A2502)/1000)</f>
        <v>1.70496170496172</v>
      </c>
      <c r="J2503" s="6" t="n">
        <f aca="false">IF(OR(B2503&lt;Rules!$B$2,B2503&gt;Rules!$B$3,ABS(I2503)&gt;Rules!$B$4,OR(B2504&lt;Rules!$B$2,B2504&gt;Rules!$B$3,ABS(I2504)&gt;Rules!$B$4)),1,0)</f>
        <v>0</v>
      </c>
      <c r="K2503" s="6" t="str">
        <f aca="false">IF(F2503=1,COUNTIF($F$2:F2503,1),"")</f>
        <v/>
      </c>
    </row>
    <row r="2504" customFormat="false" ht="15" hidden="false" customHeight="false" outlineLevel="0" collapsed="false">
      <c r="A2504" s="6" t="n">
        <v>19761.3055</v>
      </c>
      <c r="B2504" s="6" t="n">
        <v>0.691530691530692</v>
      </c>
      <c r="C2504" s="6" t="n">
        <v>77</v>
      </c>
      <c r="D2504" s="6" t="n">
        <v>-1</v>
      </c>
      <c r="E2504" s="6" t="n">
        <v>1.73406593406593</v>
      </c>
      <c r="F2504" s="6" t="n">
        <v>0</v>
      </c>
      <c r="G2504" s="6" t="n">
        <v>0</v>
      </c>
      <c r="H2504" s="6" t="str">
        <f aca="false">IF(AND(A2504&gt;=Stimuli!$B$2,A2504&lt;=Stimuli!$C$2),Stimuli!$A$2,IF(AND(A2504&gt;=Stimuli!$B$3,A2504&lt;=Stimuli!$C$3),Stimuli!$A$3,IF(AND(A2504&gt;=Stimuli!$B$4,A2504&lt;=Stimuli!$C$4),Stimuli!$A$4,"")))</f>
        <v>01 Quiet baseline (60s)</v>
      </c>
      <c r="I2504" s="6" t="n">
        <f aca="false">(B2504-B2503)/((A2504-A2503)/1000)</f>
        <v>1.3071373071373</v>
      </c>
      <c r="J2504" s="6" t="n">
        <f aca="false">IF(OR(B2504&lt;Rules!$B$2,B2504&gt;Rules!$B$3,ABS(I2504)&gt;Rules!$B$4,OR(B2505&lt;Rules!$B$2,B2505&gt;Rules!$B$3,ABS(I2505)&gt;Rules!$B$4)),1,0)</f>
        <v>0</v>
      </c>
      <c r="K2504" s="6" t="str">
        <f aca="false">IF(F2504=1,COUNTIF($F$2:F2504,1),"")</f>
        <v/>
      </c>
    </row>
    <row r="2505" customFormat="false" ht="15" hidden="false" customHeight="false" outlineLevel="0" collapsed="false">
      <c r="A2505" s="6" t="n">
        <v>19769.118</v>
      </c>
      <c r="B2505" s="6" t="n">
        <v>0.697302697302697</v>
      </c>
      <c r="C2505" s="6" t="n">
        <v>77</v>
      </c>
      <c r="D2505" s="6" t="n">
        <v>-1</v>
      </c>
      <c r="E2505" s="6" t="n">
        <v>1.73406593406593</v>
      </c>
      <c r="F2505" s="6" t="n">
        <v>0</v>
      </c>
      <c r="G2505" s="6" t="n">
        <v>0</v>
      </c>
      <c r="H2505" s="6" t="str">
        <f aca="false">IF(AND(A2505&gt;=Stimuli!$B$2,A2505&lt;=Stimuli!$C$2),Stimuli!$A$2,IF(AND(A2505&gt;=Stimuli!$B$3,A2505&lt;=Stimuli!$C$3),Stimuli!$A$3,IF(AND(A2505&gt;=Stimuli!$B$4,A2505&lt;=Stimuli!$C$4),Stimuli!$A$4,"")))</f>
        <v>01 Quiet baseline (60s)</v>
      </c>
      <c r="I2505" s="6" t="n">
        <f aca="false">(B2505-B2504)/((A2505-A2504)/1000)</f>
        <v>0.738816738816738</v>
      </c>
      <c r="J2505" s="6" t="n">
        <f aca="false">IF(OR(B2505&lt;Rules!$B$2,B2505&gt;Rules!$B$3,ABS(I2505)&gt;Rules!$B$4,OR(B2506&lt;Rules!$B$2,B2506&gt;Rules!$B$3,ABS(I2506)&gt;Rules!$B$4)),1,0)</f>
        <v>0</v>
      </c>
      <c r="K2505" s="6" t="str">
        <f aca="false">IF(F2505=1,COUNTIF($F$2:F2505,1),"")</f>
        <v/>
      </c>
    </row>
    <row r="2506" customFormat="false" ht="15" hidden="false" customHeight="false" outlineLevel="0" collapsed="false">
      <c r="A2506" s="6" t="n">
        <v>19776.9305</v>
      </c>
      <c r="B2506" s="6" t="n">
        <v>0.705294705294705</v>
      </c>
      <c r="C2506" s="6" t="n">
        <v>77</v>
      </c>
      <c r="D2506" s="6" t="n">
        <v>-1</v>
      </c>
      <c r="E2506" s="6" t="n">
        <v>1.73406593406593</v>
      </c>
      <c r="F2506" s="6" t="n">
        <v>0</v>
      </c>
      <c r="G2506" s="6" t="n">
        <v>0</v>
      </c>
      <c r="H2506" s="6" t="str">
        <f aca="false">IF(AND(A2506&gt;=Stimuli!$B$2,A2506&lt;=Stimuli!$C$2),Stimuli!$A$2,IF(AND(A2506&gt;=Stimuli!$B$3,A2506&lt;=Stimuli!$C$3),Stimuli!$A$3,IF(AND(A2506&gt;=Stimuli!$B$4,A2506&lt;=Stimuli!$C$4),Stimuli!$A$4,"")))</f>
        <v>01 Quiet baseline (60s)</v>
      </c>
      <c r="I2506" s="6" t="n">
        <f aca="false">(B2506-B2505)/((A2506-A2505)/1000)</f>
        <v>1.022977022977</v>
      </c>
      <c r="J2506" s="6" t="n">
        <f aca="false">IF(OR(B2506&lt;Rules!$B$2,B2506&gt;Rules!$B$3,ABS(I2506)&gt;Rules!$B$4,OR(B2507&lt;Rules!$B$2,B2507&gt;Rules!$B$3,ABS(I2507)&gt;Rules!$B$4)),1,0)</f>
        <v>0</v>
      </c>
      <c r="K2506" s="6" t="str">
        <f aca="false">IF(F2506=1,COUNTIF($F$2:F2506,1),"")</f>
        <v/>
      </c>
    </row>
    <row r="2507" customFormat="false" ht="15" hidden="false" customHeight="false" outlineLevel="0" collapsed="false">
      <c r="A2507" s="6" t="n">
        <v>19784.743</v>
      </c>
      <c r="B2507" s="6" t="n">
        <v>0.708402708402708</v>
      </c>
      <c r="C2507" s="6" t="n">
        <v>77</v>
      </c>
      <c r="D2507" s="6" t="n">
        <v>-1</v>
      </c>
      <c r="E2507" s="6" t="n">
        <v>1.73406593406593</v>
      </c>
      <c r="F2507" s="6" t="n">
        <v>0</v>
      </c>
      <c r="G2507" s="6" t="n">
        <v>0</v>
      </c>
      <c r="H2507" s="6" t="str">
        <f aca="false">IF(AND(A2507&gt;=Stimuli!$B$2,A2507&lt;=Stimuli!$C$2),Stimuli!$A$2,IF(AND(A2507&gt;=Stimuli!$B$3,A2507&lt;=Stimuli!$C$3),Stimuli!$A$3,IF(AND(A2507&gt;=Stimuli!$B$4,A2507&lt;=Stimuli!$C$4),Stimuli!$A$4,"")))</f>
        <v>01 Quiet baseline (60s)</v>
      </c>
      <c r="I2507" s="6" t="n">
        <f aca="false">(B2507-B2506)/((A2507-A2506)/1000)</f>
        <v>0.397824397824408</v>
      </c>
      <c r="J2507" s="6" t="n">
        <f aca="false">IF(OR(B2507&lt;Rules!$B$2,B2507&gt;Rules!$B$3,ABS(I2507)&gt;Rules!$B$4,OR(B2508&lt;Rules!$B$2,B2508&gt;Rules!$B$3,ABS(I2508)&gt;Rules!$B$4)),1,0)</f>
        <v>0</v>
      </c>
      <c r="K2507" s="6" t="str">
        <f aca="false">IF(F2507=1,COUNTIF($F$2:F2507,1),"")</f>
        <v/>
      </c>
    </row>
    <row r="2508" customFormat="false" ht="15" hidden="false" customHeight="false" outlineLevel="0" collapsed="false">
      <c r="A2508" s="6" t="n">
        <v>19792.5555</v>
      </c>
      <c r="B2508" s="6" t="n">
        <v>0.713286713286713</v>
      </c>
      <c r="C2508" s="6" t="n">
        <v>77</v>
      </c>
      <c r="D2508" s="6" t="n">
        <v>-1</v>
      </c>
      <c r="E2508" s="6" t="n">
        <v>1.73406593406593</v>
      </c>
      <c r="F2508" s="6" t="n">
        <v>0</v>
      </c>
      <c r="G2508" s="6" t="n">
        <v>0</v>
      </c>
      <c r="H2508" s="6" t="str">
        <f aca="false">IF(AND(A2508&gt;=Stimuli!$B$2,A2508&lt;=Stimuli!$C$2),Stimuli!$A$2,IF(AND(A2508&gt;=Stimuli!$B$3,A2508&lt;=Stimuli!$C$3),Stimuli!$A$3,IF(AND(A2508&gt;=Stimuli!$B$4,A2508&lt;=Stimuli!$C$4),Stimuli!$A$4,"")))</f>
        <v>01 Quiet baseline (60s)</v>
      </c>
      <c r="I2508" s="6" t="n">
        <f aca="false">(B2508-B2507)/((A2508-A2507)/1000)</f>
        <v>0.625152625152637</v>
      </c>
      <c r="J2508" s="6" t="n">
        <f aca="false">IF(OR(B2508&lt;Rules!$B$2,B2508&gt;Rules!$B$3,ABS(I2508)&gt;Rules!$B$4,OR(B2509&lt;Rules!$B$2,B2509&gt;Rules!$B$3,ABS(I2509)&gt;Rules!$B$4)),1,0)</f>
        <v>0</v>
      </c>
      <c r="K2508" s="6" t="str">
        <f aca="false">IF(F2508=1,COUNTIF($F$2:F2508,1),"")</f>
        <v/>
      </c>
    </row>
    <row r="2509" customFormat="false" ht="15" hidden="false" customHeight="false" outlineLevel="0" collapsed="false">
      <c r="A2509" s="6" t="n">
        <v>19800.368</v>
      </c>
      <c r="B2509" s="6" t="n">
        <v>0.711510711510711</v>
      </c>
      <c r="C2509" s="6" t="n">
        <v>77</v>
      </c>
      <c r="D2509" s="6" t="n">
        <v>-1</v>
      </c>
      <c r="E2509" s="6" t="n">
        <v>1.73406593406593</v>
      </c>
      <c r="F2509" s="6" t="n">
        <v>0</v>
      </c>
      <c r="G2509" s="6" t="n">
        <v>0</v>
      </c>
      <c r="H2509" s="6" t="str">
        <f aca="false">IF(AND(A2509&gt;=Stimuli!$B$2,A2509&lt;=Stimuli!$C$2),Stimuli!$A$2,IF(AND(A2509&gt;=Stimuli!$B$3,A2509&lt;=Stimuli!$C$3),Stimuli!$A$3,IF(AND(A2509&gt;=Stimuli!$B$4,A2509&lt;=Stimuli!$C$4),Stimuli!$A$4,"")))</f>
        <v>01 Quiet baseline (60s)</v>
      </c>
      <c r="I2509" s="6" t="n">
        <f aca="false">(B2509-B2508)/((A2509-A2508)/1000)</f>
        <v>-0.227328227328229</v>
      </c>
      <c r="J2509" s="6" t="n">
        <f aca="false">IF(OR(B2509&lt;Rules!$B$2,B2509&gt;Rules!$B$3,ABS(I2509)&gt;Rules!$B$4,OR(B2510&lt;Rules!$B$2,B2510&gt;Rules!$B$3,ABS(I2510)&gt;Rules!$B$4)),1,0)</f>
        <v>0</v>
      </c>
      <c r="K2509" s="6" t="str">
        <f aca="false">IF(F2509=1,COUNTIF($F$2:F2509,1),"")</f>
        <v/>
      </c>
    </row>
    <row r="2510" customFormat="false" ht="15" hidden="false" customHeight="false" outlineLevel="0" collapsed="false">
      <c r="A2510" s="6" t="n">
        <v>19808.1805</v>
      </c>
      <c r="B2510" s="6" t="n">
        <v>0.714618714618714</v>
      </c>
      <c r="C2510" s="6" t="n">
        <v>77</v>
      </c>
      <c r="D2510" s="6" t="n">
        <v>-1</v>
      </c>
      <c r="E2510" s="6" t="n">
        <v>1.73406593406593</v>
      </c>
      <c r="F2510" s="6" t="n">
        <v>0</v>
      </c>
      <c r="G2510" s="6" t="n">
        <v>0</v>
      </c>
      <c r="H2510" s="6" t="str">
        <f aca="false">IF(AND(A2510&gt;=Stimuli!$B$2,A2510&lt;=Stimuli!$C$2),Stimuli!$A$2,IF(AND(A2510&gt;=Stimuli!$B$3,A2510&lt;=Stimuli!$C$3),Stimuli!$A$3,IF(AND(A2510&gt;=Stimuli!$B$4,A2510&lt;=Stimuli!$C$4),Stimuli!$A$4,"")))</f>
        <v>01 Quiet baseline (60s)</v>
      </c>
      <c r="I2510" s="6" t="n">
        <f aca="false">(B2510-B2509)/((A2510-A2509)/1000)</f>
        <v>0.39782439782438</v>
      </c>
      <c r="J2510" s="6" t="n">
        <f aca="false">IF(OR(B2510&lt;Rules!$B$2,B2510&gt;Rules!$B$3,ABS(I2510)&gt;Rules!$B$4,OR(B2511&lt;Rules!$B$2,B2511&gt;Rules!$B$3,ABS(I2511)&gt;Rules!$B$4)),1,0)</f>
        <v>0</v>
      </c>
      <c r="K2510" s="6" t="str">
        <f aca="false">IF(F2510=1,COUNTIF($F$2:F2510,1),"")</f>
        <v/>
      </c>
    </row>
    <row r="2511" customFormat="false" ht="15" hidden="false" customHeight="false" outlineLevel="0" collapsed="false">
      <c r="A2511" s="6" t="n">
        <v>19815.993</v>
      </c>
      <c r="B2511" s="6" t="n">
        <v>0.711510711510711</v>
      </c>
      <c r="C2511" s="6" t="n">
        <v>77</v>
      </c>
      <c r="D2511" s="6" t="n">
        <v>-1</v>
      </c>
      <c r="E2511" s="6" t="n">
        <v>1.73406593406593</v>
      </c>
      <c r="F2511" s="6" t="n">
        <v>0</v>
      </c>
      <c r="G2511" s="6" t="n">
        <v>0</v>
      </c>
      <c r="H2511" s="6" t="str">
        <f aca="false">IF(AND(A2511&gt;=Stimuli!$B$2,A2511&lt;=Stimuli!$C$2),Stimuli!$A$2,IF(AND(A2511&gt;=Stimuli!$B$3,A2511&lt;=Stimuli!$C$3),Stimuli!$A$3,IF(AND(A2511&gt;=Stimuli!$B$4,A2511&lt;=Stimuli!$C$4),Stimuli!$A$4,"")))</f>
        <v>01 Quiet baseline (60s)</v>
      </c>
      <c r="I2511" s="6" t="n">
        <f aca="false">(B2511-B2510)/((A2511-A2510)/1000)</f>
        <v>-0.39782439782438</v>
      </c>
      <c r="J2511" s="6" t="n">
        <f aca="false">IF(OR(B2511&lt;Rules!$B$2,B2511&gt;Rules!$B$3,ABS(I2511)&gt;Rules!$B$4,OR(B2512&lt;Rules!$B$2,B2512&gt;Rules!$B$3,ABS(I2512)&gt;Rules!$B$4)),1,0)</f>
        <v>0</v>
      </c>
      <c r="K2511" s="6" t="str">
        <f aca="false">IF(F2511=1,COUNTIF($F$2:F2511,1),"")</f>
        <v/>
      </c>
    </row>
    <row r="2512" customFormat="false" ht="15" hidden="false" customHeight="false" outlineLevel="0" collapsed="false">
      <c r="A2512" s="6" t="n">
        <v>19823.8055</v>
      </c>
      <c r="B2512" s="6" t="n">
        <v>0.714174714174714</v>
      </c>
      <c r="C2512" s="6" t="n">
        <v>77</v>
      </c>
      <c r="D2512" s="6" t="n">
        <v>-1</v>
      </c>
      <c r="E2512" s="6" t="n">
        <v>1.73406593406593</v>
      </c>
      <c r="F2512" s="6" t="n">
        <v>0</v>
      </c>
      <c r="G2512" s="6" t="n">
        <v>0</v>
      </c>
      <c r="H2512" s="6" t="str">
        <f aca="false">IF(AND(A2512&gt;=Stimuli!$B$2,A2512&lt;=Stimuli!$C$2),Stimuli!$A$2,IF(AND(A2512&gt;=Stimuli!$B$3,A2512&lt;=Stimuli!$C$3),Stimuli!$A$3,IF(AND(A2512&gt;=Stimuli!$B$4,A2512&lt;=Stimuli!$C$4),Stimuli!$A$4,"")))</f>
        <v>01 Quiet baseline (60s)</v>
      </c>
      <c r="I2512" s="6" t="n">
        <f aca="false">(B2512-B2511)/((A2512-A2511)/1000)</f>
        <v>0.340992340992344</v>
      </c>
      <c r="J2512" s="6" t="n">
        <f aca="false">IF(OR(B2512&lt;Rules!$B$2,B2512&gt;Rules!$B$3,ABS(I2512)&gt;Rules!$B$4,OR(B2513&lt;Rules!$B$2,B2513&gt;Rules!$B$3,ABS(I2513)&gt;Rules!$B$4)),1,0)</f>
        <v>0</v>
      </c>
      <c r="K2512" s="6" t="str">
        <f aca="false">IF(F2512=1,COUNTIF($F$2:F2512,1),"")</f>
        <v/>
      </c>
    </row>
    <row r="2513" customFormat="false" ht="15" hidden="false" customHeight="false" outlineLevel="0" collapsed="false">
      <c r="A2513" s="6" t="n">
        <v>19831.618</v>
      </c>
      <c r="B2513" s="6" t="n">
        <v>0.711066711066711</v>
      </c>
      <c r="C2513" s="6" t="n">
        <v>77</v>
      </c>
      <c r="D2513" s="6" t="n">
        <v>-1</v>
      </c>
      <c r="E2513" s="6" t="n">
        <v>1.73406593406593</v>
      </c>
      <c r="F2513" s="6" t="n">
        <v>0</v>
      </c>
      <c r="G2513" s="6" t="n">
        <v>0</v>
      </c>
      <c r="H2513" s="6" t="str">
        <f aca="false">IF(AND(A2513&gt;=Stimuli!$B$2,A2513&lt;=Stimuli!$C$2),Stimuli!$A$2,IF(AND(A2513&gt;=Stimuli!$B$3,A2513&lt;=Stimuli!$C$3),Stimuli!$A$3,IF(AND(A2513&gt;=Stimuli!$B$4,A2513&lt;=Stimuli!$C$4),Stimuli!$A$4,"")))</f>
        <v>01 Quiet baseline (60s)</v>
      </c>
      <c r="I2513" s="6" t="n">
        <f aca="false">(B2513-B2512)/((A2513-A2512)/1000)</f>
        <v>-0.397824397824408</v>
      </c>
      <c r="J2513" s="6" t="n">
        <f aca="false">IF(OR(B2513&lt;Rules!$B$2,B2513&gt;Rules!$B$3,ABS(I2513)&gt;Rules!$B$4,OR(B2514&lt;Rules!$B$2,B2514&gt;Rules!$B$3,ABS(I2514)&gt;Rules!$B$4)),1,0)</f>
        <v>0</v>
      </c>
      <c r="K2513" s="6" t="str">
        <f aca="false">IF(F2513=1,COUNTIF($F$2:F2513,1),"")</f>
        <v/>
      </c>
    </row>
    <row r="2514" customFormat="false" ht="15" hidden="false" customHeight="false" outlineLevel="0" collapsed="false">
      <c r="A2514" s="6" t="n">
        <v>19839.4305</v>
      </c>
      <c r="B2514" s="6" t="n">
        <v>0.713286713286713</v>
      </c>
      <c r="C2514" s="6" t="n">
        <v>77</v>
      </c>
      <c r="D2514" s="6" t="n">
        <v>-1</v>
      </c>
      <c r="E2514" s="6" t="n">
        <v>1.73406593406593</v>
      </c>
      <c r="F2514" s="6" t="n">
        <v>0</v>
      </c>
      <c r="G2514" s="6" t="n">
        <v>0</v>
      </c>
      <c r="H2514" s="6" t="str">
        <f aca="false">IF(AND(A2514&gt;=Stimuli!$B$2,A2514&lt;=Stimuli!$C$2),Stimuli!$A$2,IF(AND(A2514&gt;=Stimuli!$B$3,A2514&lt;=Stimuli!$C$3),Stimuli!$A$3,IF(AND(A2514&gt;=Stimuli!$B$4,A2514&lt;=Stimuli!$C$4),Stimuli!$A$4,"")))</f>
        <v>01 Quiet baseline (60s)</v>
      </c>
      <c r="I2514" s="6" t="n">
        <f aca="false">(B2514-B2513)/((A2514-A2513)/1000)</f>
        <v>0.284160284160294</v>
      </c>
      <c r="J2514" s="6" t="n">
        <f aca="false">IF(OR(B2514&lt;Rules!$B$2,B2514&gt;Rules!$B$3,ABS(I2514)&gt;Rules!$B$4,OR(B2515&lt;Rules!$B$2,B2515&gt;Rules!$B$3,ABS(I2515)&gt;Rules!$B$4)),1,0)</f>
        <v>0</v>
      </c>
      <c r="K2514" s="6" t="str">
        <f aca="false">IF(F2514=1,COUNTIF($F$2:F2514,1),"")</f>
        <v/>
      </c>
    </row>
    <row r="2515" customFormat="false" ht="15" hidden="false" customHeight="false" outlineLevel="0" collapsed="false">
      <c r="A2515" s="6" t="n">
        <v>19847.243</v>
      </c>
      <c r="B2515" s="6" t="n">
        <v>0.70973470973471</v>
      </c>
      <c r="C2515" s="6" t="n">
        <v>77</v>
      </c>
      <c r="D2515" s="6" t="n">
        <v>-1</v>
      </c>
      <c r="E2515" s="6" t="n">
        <v>1.73406593406593</v>
      </c>
      <c r="F2515" s="6" t="n">
        <v>0</v>
      </c>
      <c r="G2515" s="6" t="n">
        <v>0</v>
      </c>
      <c r="H2515" s="6" t="str">
        <f aca="false">IF(AND(A2515&gt;=Stimuli!$B$2,A2515&lt;=Stimuli!$C$2),Stimuli!$A$2,IF(AND(A2515&gt;=Stimuli!$B$3,A2515&lt;=Stimuli!$C$3),Stimuli!$A$3,IF(AND(A2515&gt;=Stimuli!$B$4,A2515&lt;=Stimuli!$C$4),Stimuli!$A$4,"")))</f>
        <v>01 Quiet baseline (60s)</v>
      </c>
      <c r="I2515" s="6" t="n">
        <f aca="false">(B2515-B2514)/((A2515-A2514)/1000)</f>
        <v>-0.454656454656458</v>
      </c>
      <c r="J2515" s="6" t="n">
        <f aca="false">IF(OR(B2515&lt;Rules!$B$2,B2515&gt;Rules!$B$3,ABS(I2515)&gt;Rules!$B$4,OR(B2516&lt;Rules!$B$2,B2516&gt;Rules!$B$3,ABS(I2516)&gt;Rules!$B$4)),1,0)</f>
        <v>0</v>
      </c>
      <c r="K2515" s="6" t="str">
        <f aca="false">IF(F2515=1,COUNTIF($F$2:F2515,1),"")</f>
        <v/>
      </c>
    </row>
    <row r="2516" customFormat="false" ht="15" hidden="false" customHeight="false" outlineLevel="0" collapsed="false">
      <c r="A2516" s="6" t="n">
        <v>19855.0555</v>
      </c>
      <c r="B2516" s="6" t="n">
        <v>0.711066711066711</v>
      </c>
      <c r="C2516" s="6" t="n">
        <v>77</v>
      </c>
      <c r="D2516" s="6" t="n">
        <v>-1</v>
      </c>
      <c r="E2516" s="6" t="n">
        <v>1.73406593406593</v>
      </c>
      <c r="F2516" s="6" t="n">
        <v>0</v>
      </c>
      <c r="G2516" s="6" t="n">
        <v>0</v>
      </c>
      <c r="H2516" s="6" t="str">
        <f aca="false">IF(AND(A2516&gt;=Stimuli!$B$2,A2516&lt;=Stimuli!$C$2),Stimuli!$A$2,IF(AND(A2516&gt;=Stimuli!$B$3,A2516&lt;=Stimuli!$C$3),Stimuli!$A$3,IF(AND(A2516&gt;=Stimuli!$B$4,A2516&lt;=Stimuli!$C$4),Stimuli!$A$4,"")))</f>
        <v>01 Quiet baseline (60s)</v>
      </c>
      <c r="I2516" s="6" t="n">
        <f aca="false">(B2516-B2515)/((A2516-A2515)/1000)</f>
        <v>0.170496170496165</v>
      </c>
      <c r="J2516" s="6" t="n">
        <f aca="false">IF(OR(B2516&lt;Rules!$B$2,B2516&gt;Rules!$B$3,ABS(I2516)&gt;Rules!$B$4,OR(B2517&lt;Rules!$B$2,B2517&gt;Rules!$B$3,ABS(I2517)&gt;Rules!$B$4)),1,0)</f>
        <v>0</v>
      </c>
      <c r="K2516" s="6" t="str">
        <f aca="false">IF(F2516=1,COUNTIF($F$2:F2516,1),"")</f>
        <v/>
      </c>
    </row>
    <row r="2517" customFormat="false" ht="15" hidden="false" customHeight="false" outlineLevel="0" collapsed="false">
      <c r="A2517" s="6" t="n">
        <v>19862.868</v>
      </c>
      <c r="B2517" s="6" t="n">
        <v>0.708846708846709</v>
      </c>
      <c r="C2517" s="6" t="n">
        <v>77</v>
      </c>
      <c r="D2517" s="6" t="n">
        <v>-1</v>
      </c>
      <c r="E2517" s="6" t="n">
        <v>1.73406593406593</v>
      </c>
      <c r="F2517" s="6" t="n">
        <v>0</v>
      </c>
      <c r="G2517" s="6" t="n">
        <v>0</v>
      </c>
      <c r="H2517" s="6" t="str">
        <f aca="false">IF(AND(A2517&gt;=Stimuli!$B$2,A2517&lt;=Stimuli!$C$2),Stimuli!$A$2,IF(AND(A2517&gt;=Stimuli!$B$3,A2517&lt;=Stimuli!$C$3),Stimuli!$A$3,IF(AND(A2517&gt;=Stimuli!$B$4,A2517&lt;=Stimuli!$C$4),Stimuli!$A$4,"")))</f>
        <v>01 Quiet baseline (60s)</v>
      </c>
      <c r="I2517" s="6" t="n">
        <f aca="false">(B2517-B2516)/((A2517-A2516)/1000)</f>
        <v>-0.284160284160279</v>
      </c>
      <c r="J2517" s="6" t="n">
        <f aca="false">IF(OR(B2517&lt;Rules!$B$2,B2517&gt;Rules!$B$3,ABS(I2517)&gt;Rules!$B$4,OR(B2518&lt;Rules!$B$2,B2518&gt;Rules!$B$3,ABS(I2518)&gt;Rules!$B$4)),1,0)</f>
        <v>0</v>
      </c>
      <c r="K2517" s="6" t="str">
        <f aca="false">IF(F2517=1,COUNTIF($F$2:F2517,1),"")</f>
        <v/>
      </c>
    </row>
    <row r="2518" customFormat="false" ht="15" hidden="false" customHeight="false" outlineLevel="0" collapsed="false">
      <c r="A2518" s="6" t="n">
        <v>19870.6805</v>
      </c>
      <c r="B2518" s="6" t="n">
        <v>0.709290709290709</v>
      </c>
      <c r="C2518" s="6" t="n">
        <v>77</v>
      </c>
      <c r="D2518" s="6" t="n">
        <v>-1</v>
      </c>
      <c r="E2518" s="6" t="n">
        <v>1.73406593406593</v>
      </c>
      <c r="F2518" s="6" t="n">
        <v>0</v>
      </c>
      <c r="G2518" s="6" t="n">
        <v>0</v>
      </c>
      <c r="H2518" s="6" t="str">
        <f aca="false">IF(AND(A2518&gt;=Stimuli!$B$2,A2518&lt;=Stimuli!$C$2),Stimuli!$A$2,IF(AND(A2518&gt;=Stimuli!$B$3,A2518&lt;=Stimuli!$C$3),Stimuli!$A$3,IF(AND(A2518&gt;=Stimuli!$B$4,A2518&lt;=Stimuli!$C$4),Stimuli!$A$4,"")))</f>
        <v>01 Quiet baseline (60s)</v>
      </c>
      <c r="I2518" s="6" t="n">
        <f aca="false">(B2518-B2517)/((A2518-A2517)/1000)</f>
        <v>0.0568320568320644</v>
      </c>
      <c r="J2518" s="6" t="n">
        <f aca="false">IF(OR(B2518&lt;Rules!$B$2,B2518&gt;Rules!$B$3,ABS(I2518)&gt;Rules!$B$4,OR(B2519&lt;Rules!$B$2,B2519&gt;Rules!$B$3,ABS(I2519)&gt;Rules!$B$4)),1,0)</f>
        <v>0</v>
      </c>
      <c r="K2518" s="6" t="str">
        <f aca="false">IF(F2518=1,COUNTIF($F$2:F2518,1),"")</f>
        <v/>
      </c>
    </row>
    <row r="2519" customFormat="false" ht="15" hidden="false" customHeight="false" outlineLevel="0" collapsed="false">
      <c r="A2519" s="6" t="n">
        <v>19878.493</v>
      </c>
      <c r="B2519" s="6" t="n">
        <v>0.707514707514707</v>
      </c>
      <c r="C2519" s="6" t="n">
        <v>77</v>
      </c>
      <c r="D2519" s="6" t="n">
        <v>-1</v>
      </c>
      <c r="E2519" s="6" t="n">
        <v>1.73406593406593</v>
      </c>
      <c r="F2519" s="6" t="n">
        <v>0</v>
      </c>
      <c r="G2519" s="6" t="n">
        <v>0</v>
      </c>
      <c r="H2519" s="6" t="str">
        <f aca="false">IF(AND(A2519&gt;=Stimuli!$B$2,A2519&lt;=Stimuli!$C$2),Stimuli!$A$2,IF(AND(A2519&gt;=Stimuli!$B$3,A2519&lt;=Stimuli!$C$3),Stimuli!$A$3,IF(AND(A2519&gt;=Stimuli!$B$4,A2519&lt;=Stimuli!$C$4),Stimuli!$A$4,"")))</f>
        <v>01 Quiet baseline (60s)</v>
      </c>
      <c r="I2519" s="6" t="n">
        <f aca="false">(B2519-B2518)/((A2519-A2518)/1000)</f>
        <v>-0.227328227328243</v>
      </c>
      <c r="J2519" s="6" t="n">
        <f aca="false">IF(OR(B2519&lt;Rules!$B$2,B2519&gt;Rules!$B$3,ABS(I2519)&gt;Rules!$B$4,OR(B2520&lt;Rules!$B$2,B2520&gt;Rules!$B$3,ABS(I2520)&gt;Rules!$B$4)),1,0)</f>
        <v>0</v>
      </c>
      <c r="K2519" s="6" t="str">
        <f aca="false">IF(F2519=1,COUNTIF($F$2:F2519,1),"")</f>
        <v/>
      </c>
    </row>
    <row r="2520" customFormat="false" ht="15" hidden="false" customHeight="false" outlineLevel="0" collapsed="false">
      <c r="A2520" s="6" t="n">
        <v>19886.3055</v>
      </c>
      <c r="B2520" s="6" t="n">
        <v>0.706182706182706</v>
      </c>
      <c r="C2520" s="6" t="n">
        <v>77</v>
      </c>
      <c r="D2520" s="6" t="n">
        <v>-1</v>
      </c>
      <c r="E2520" s="6" t="n">
        <v>1.73406593406593</v>
      </c>
      <c r="F2520" s="6" t="n">
        <v>0</v>
      </c>
      <c r="G2520" s="6" t="n">
        <v>0</v>
      </c>
      <c r="H2520" s="6" t="str">
        <f aca="false">IF(AND(A2520&gt;=Stimuli!$B$2,A2520&lt;=Stimuli!$C$2),Stimuli!$A$2,IF(AND(A2520&gt;=Stimuli!$B$3,A2520&lt;=Stimuli!$C$3),Stimuli!$A$3,IF(AND(A2520&gt;=Stimuli!$B$4,A2520&lt;=Stimuli!$C$4),Stimuli!$A$4,"")))</f>
        <v>01 Quiet baseline (60s)</v>
      </c>
      <c r="I2520" s="6" t="n">
        <f aca="false">(B2520-B2519)/((A2520-A2519)/1000)</f>
        <v>-0.170496170496179</v>
      </c>
      <c r="J2520" s="6" t="n">
        <f aca="false">IF(OR(B2520&lt;Rules!$B$2,B2520&gt;Rules!$B$3,ABS(I2520)&gt;Rules!$B$4,OR(B2521&lt;Rules!$B$2,B2521&gt;Rules!$B$3,ABS(I2521)&gt;Rules!$B$4)),1,0)</f>
        <v>0</v>
      </c>
      <c r="K2520" s="6" t="str">
        <f aca="false">IF(F2520=1,COUNTIF($F$2:F2520,1),"")</f>
        <v/>
      </c>
    </row>
    <row r="2521" customFormat="false" ht="15" hidden="false" customHeight="false" outlineLevel="0" collapsed="false">
      <c r="A2521" s="6" t="n">
        <v>19894.118</v>
      </c>
      <c r="B2521" s="6" t="n">
        <v>0.705738705738706</v>
      </c>
      <c r="C2521" s="6" t="n">
        <v>77</v>
      </c>
      <c r="D2521" s="6" t="n">
        <v>-1</v>
      </c>
      <c r="E2521" s="6" t="n">
        <v>1.73406593406593</v>
      </c>
      <c r="F2521" s="6" t="n">
        <v>0</v>
      </c>
      <c r="G2521" s="6" t="n">
        <v>0</v>
      </c>
      <c r="H2521" s="6" t="str">
        <f aca="false">IF(AND(A2521&gt;=Stimuli!$B$2,A2521&lt;=Stimuli!$C$2),Stimuli!$A$2,IF(AND(A2521&gt;=Stimuli!$B$3,A2521&lt;=Stimuli!$C$3),Stimuli!$A$3,IF(AND(A2521&gt;=Stimuli!$B$4,A2521&lt;=Stimuli!$C$4),Stimuli!$A$4,"")))</f>
        <v>01 Quiet baseline (60s)</v>
      </c>
      <c r="I2521" s="6" t="n">
        <f aca="false">(B2521-B2520)/((A2521-A2520)/1000)</f>
        <v>-0.056832056832036</v>
      </c>
      <c r="J2521" s="6" t="n">
        <f aca="false">IF(OR(B2521&lt;Rules!$B$2,B2521&gt;Rules!$B$3,ABS(I2521)&gt;Rules!$B$4,OR(B2522&lt;Rules!$B$2,B2522&gt;Rules!$B$3,ABS(I2522)&gt;Rules!$B$4)),1,0)</f>
        <v>0</v>
      </c>
      <c r="K2521" s="6" t="str">
        <f aca="false">IF(F2521=1,COUNTIF($F$2:F2521,1),"")</f>
        <v/>
      </c>
    </row>
    <row r="2522" customFormat="false" ht="15" hidden="false" customHeight="false" outlineLevel="0" collapsed="false">
      <c r="A2522" s="6" t="n">
        <v>19901.9305</v>
      </c>
      <c r="B2522" s="6" t="n">
        <v>0.703518703518703</v>
      </c>
      <c r="C2522" s="6" t="n">
        <v>77</v>
      </c>
      <c r="D2522" s="6" t="n">
        <v>-1</v>
      </c>
      <c r="E2522" s="6" t="n">
        <v>1.73406593406593</v>
      </c>
      <c r="F2522" s="6" t="n">
        <v>0</v>
      </c>
      <c r="G2522" s="6" t="n">
        <v>0</v>
      </c>
      <c r="H2522" s="6" t="str">
        <f aca="false">IF(AND(A2522&gt;=Stimuli!$B$2,A2522&lt;=Stimuli!$C$2),Stimuli!$A$2,IF(AND(A2522&gt;=Stimuli!$B$3,A2522&lt;=Stimuli!$C$3),Stimuli!$A$3,IF(AND(A2522&gt;=Stimuli!$B$4,A2522&lt;=Stimuli!$C$4),Stimuli!$A$4,"")))</f>
        <v>01 Quiet baseline (60s)</v>
      </c>
      <c r="I2522" s="6" t="n">
        <f aca="false">(B2522-B2521)/((A2522-A2521)/1000)</f>
        <v>-0.284160284160294</v>
      </c>
      <c r="J2522" s="6" t="n">
        <f aca="false">IF(OR(B2522&lt;Rules!$B$2,B2522&gt;Rules!$B$3,ABS(I2522)&gt;Rules!$B$4,OR(B2523&lt;Rules!$B$2,B2523&gt;Rules!$B$3,ABS(I2523)&gt;Rules!$B$4)),1,0)</f>
        <v>0</v>
      </c>
      <c r="K2522" s="6" t="str">
        <f aca="false">IF(F2522=1,COUNTIF($F$2:F2522,1),"")</f>
        <v/>
      </c>
    </row>
    <row r="2523" customFormat="false" ht="15" hidden="false" customHeight="false" outlineLevel="0" collapsed="false">
      <c r="A2523" s="6" t="n">
        <v>19909.743</v>
      </c>
      <c r="B2523" s="6" t="n">
        <v>0.703962703962704</v>
      </c>
      <c r="C2523" s="6" t="n">
        <v>77</v>
      </c>
      <c r="D2523" s="6" t="n">
        <v>-1</v>
      </c>
      <c r="E2523" s="6" t="n">
        <v>1.73406593406593</v>
      </c>
      <c r="F2523" s="6" t="n">
        <v>0</v>
      </c>
      <c r="G2523" s="6" t="n">
        <v>0</v>
      </c>
      <c r="H2523" s="6" t="str">
        <f aca="false">IF(AND(A2523&gt;=Stimuli!$B$2,A2523&lt;=Stimuli!$C$2),Stimuli!$A$2,IF(AND(A2523&gt;=Stimuli!$B$3,A2523&lt;=Stimuli!$C$3),Stimuli!$A$3,IF(AND(A2523&gt;=Stimuli!$B$4,A2523&lt;=Stimuli!$C$4),Stimuli!$A$4,"")))</f>
        <v>01 Quiet baseline (60s)</v>
      </c>
      <c r="I2523" s="6" t="n">
        <f aca="false">(B2523-B2522)/((A2523-A2522)/1000)</f>
        <v>0.056832056832036</v>
      </c>
      <c r="J2523" s="6" t="n">
        <f aca="false">IF(OR(B2523&lt;Rules!$B$2,B2523&gt;Rules!$B$3,ABS(I2523)&gt;Rules!$B$4,OR(B2524&lt;Rules!$B$2,B2524&gt;Rules!$B$3,ABS(I2524)&gt;Rules!$B$4)),1,0)</f>
        <v>0</v>
      </c>
      <c r="K2523" s="6" t="str">
        <f aca="false">IF(F2523=1,COUNTIF($F$2:F2523,1),"")</f>
        <v/>
      </c>
    </row>
    <row r="2524" customFormat="false" ht="15" hidden="false" customHeight="false" outlineLevel="0" collapsed="false">
      <c r="A2524" s="6" t="n">
        <v>19917.5555</v>
      </c>
      <c r="B2524" s="6" t="n">
        <v>0.701298701298701</v>
      </c>
      <c r="C2524" s="6" t="n">
        <v>77</v>
      </c>
      <c r="D2524" s="6" t="n">
        <v>-1</v>
      </c>
      <c r="E2524" s="6" t="n">
        <v>1.73406593406593</v>
      </c>
      <c r="F2524" s="6" t="n">
        <v>0</v>
      </c>
      <c r="G2524" s="6" t="n">
        <v>0</v>
      </c>
      <c r="H2524" s="6" t="str">
        <f aca="false">IF(AND(A2524&gt;=Stimuli!$B$2,A2524&lt;=Stimuli!$C$2),Stimuli!$A$2,IF(AND(A2524&gt;=Stimuli!$B$3,A2524&lt;=Stimuli!$C$3),Stimuli!$A$3,IF(AND(A2524&gt;=Stimuli!$B$4,A2524&lt;=Stimuli!$C$4),Stimuli!$A$4,"")))</f>
        <v>01 Quiet baseline (60s)</v>
      </c>
      <c r="I2524" s="6" t="n">
        <f aca="false">(B2524-B2523)/((A2524-A2523)/1000)</f>
        <v>-0.340992340992315</v>
      </c>
      <c r="J2524" s="6" t="n">
        <f aca="false">IF(OR(B2524&lt;Rules!$B$2,B2524&gt;Rules!$B$3,ABS(I2524)&gt;Rules!$B$4,OR(B2525&lt;Rules!$B$2,B2525&gt;Rules!$B$3,ABS(I2525)&gt;Rules!$B$4)),1,0)</f>
        <v>0</v>
      </c>
      <c r="K2524" s="6" t="str">
        <f aca="false">IF(F2524=1,COUNTIF($F$2:F2524,1),"")</f>
        <v/>
      </c>
    </row>
    <row r="2525" customFormat="false" ht="15" hidden="false" customHeight="false" outlineLevel="0" collapsed="false">
      <c r="A2525" s="6" t="n">
        <v>19925.368</v>
      </c>
      <c r="B2525" s="6" t="n">
        <v>0.703518703518703</v>
      </c>
      <c r="C2525" s="6" t="n">
        <v>77</v>
      </c>
      <c r="D2525" s="6" t="n">
        <v>-1</v>
      </c>
      <c r="E2525" s="6" t="n">
        <v>1.73406593406593</v>
      </c>
      <c r="F2525" s="6" t="n">
        <v>0</v>
      </c>
      <c r="G2525" s="6" t="n">
        <v>0</v>
      </c>
      <c r="H2525" s="6" t="str">
        <f aca="false">IF(AND(A2525&gt;=Stimuli!$B$2,A2525&lt;=Stimuli!$C$2),Stimuli!$A$2,IF(AND(A2525&gt;=Stimuli!$B$3,A2525&lt;=Stimuli!$C$3),Stimuli!$A$3,IF(AND(A2525&gt;=Stimuli!$B$4,A2525&lt;=Stimuli!$C$4),Stimuli!$A$4,"")))</f>
        <v>01 Quiet baseline (60s)</v>
      </c>
      <c r="I2525" s="6" t="n">
        <f aca="false">(B2525-B2524)/((A2525-A2524)/1000)</f>
        <v>0.284160284160279</v>
      </c>
      <c r="J2525" s="6" t="n">
        <f aca="false">IF(OR(B2525&lt;Rules!$B$2,B2525&gt;Rules!$B$3,ABS(I2525)&gt;Rules!$B$4,OR(B2526&lt;Rules!$B$2,B2526&gt;Rules!$B$3,ABS(I2526)&gt;Rules!$B$4)),1,0)</f>
        <v>0</v>
      </c>
      <c r="K2525" s="6" t="str">
        <f aca="false">IF(F2525=1,COUNTIF($F$2:F2525,1),"")</f>
        <v/>
      </c>
    </row>
    <row r="2526" customFormat="false" ht="15" hidden="false" customHeight="false" outlineLevel="0" collapsed="false">
      <c r="A2526" s="6" t="n">
        <v>19933.1805</v>
      </c>
      <c r="B2526" s="6" t="n">
        <v>0.6999666999667</v>
      </c>
      <c r="C2526" s="6" t="n">
        <v>77</v>
      </c>
      <c r="D2526" s="6" t="n">
        <v>-1</v>
      </c>
      <c r="E2526" s="6" t="n">
        <v>1.73406593406593</v>
      </c>
      <c r="F2526" s="6" t="n">
        <v>0</v>
      </c>
      <c r="G2526" s="6" t="n">
        <v>0</v>
      </c>
      <c r="H2526" s="6" t="str">
        <f aca="false">IF(AND(A2526&gt;=Stimuli!$B$2,A2526&lt;=Stimuli!$C$2),Stimuli!$A$2,IF(AND(A2526&gt;=Stimuli!$B$3,A2526&lt;=Stimuli!$C$3),Stimuli!$A$3,IF(AND(A2526&gt;=Stimuli!$B$4,A2526&lt;=Stimuli!$C$4),Stimuli!$A$4,"")))</f>
        <v>01 Quiet baseline (60s)</v>
      </c>
      <c r="I2526" s="6" t="n">
        <f aca="false">(B2526-B2525)/((A2526-A2525)/1000)</f>
        <v>-0.454656454656444</v>
      </c>
      <c r="J2526" s="6" t="n">
        <f aca="false">IF(OR(B2526&lt;Rules!$B$2,B2526&gt;Rules!$B$3,ABS(I2526)&gt;Rules!$B$4,OR(B2527&lt;Rules!$B$2,B2527&gt;Rules!$B$3,ABS(I2527)&gt;Rules!$B$4)),1,0)</f>
        <v>0</v>
      </c>
      <c r="K2526" s="6" t="str">
        <f aca="false">IF(F2526=1,COUNTIF($F$2:F2526,1),"")</f>
        <v/>
      </c>
    </row>
    <row r="2527" customFormat="false" ht="15" hidden="false" customHeight="false" outlineLevel="0" collapsed="false">
      <c r="A2527" s="6" t="n">
        <v>19940.993</v>
      </c>
      <c r="B2527" s="6" t="n">
        <v>0.701298701298701</v>
      </c>
      <c r="C2527" s="6" t="n">
        <v>77</v>
      </c>
      <c r="D2527" s="6" t="n">
        <v>-1</v>
      </c>
      <c r="E2527" s="6" t="n">
        <v>1.73406593406593</v>
      </c>
      <c r="F2527" s="6" t="n">
        <v>0</v>
      </c>
      <c r="G2527" s="6" t="n">
        <v>0</v>
      </c>
      <c r="H2527" s="6" t="str">
        <f aca="false">IF(AND(A2527&gt;=Stimuli!$B$2,A2527&lt;=Stimuli!$C$2),Stimuli!$A$2,IF(AND(A2527&gt;=Stimuli!$B$3,A2527&lt;=Stimuli!$C$3),Stimuli!$A$3,IF(AND(A2527&gt;=Stimuli!$B$4,A2527&lt;=Stimuli!$C$4),Stimuli!$A$4,"")))</f>
        <v>01 Quiet baseline (60s)</v>
      </c>
      <c r="I2527" s="6" t="n">
        <f aca="false">(B2527-B2526)/((A2527-A2526)/1000)</f>
        <v>0.170496170496165</v>
      </c>
      <c r="J2527" s="6" t="n">
        <f aca="false">IF(OR(B2527&lt;Rules!$B$2,B2527&gt;Rules!$B$3,ABS(I2527)&gt;Rules!$B$4,OR(B2528&lt;Rules!$B$2,B2528&gt;Rules!$B$3,ABS(I2528)&gt;Rules!$B$4)),1,0)</f>
        <v>0</v>
      </c>
      <c r="K2527" s="6" t="str">
        <f aca="false">IF(F2527=1,COUNTIF($F$2:F2527,1),"")</f>
        <v/>
      </c>
    </row>
    <row r="2528" customFormat="false" ht="15" hidden="false" customHeight="false" outlineLevel="0" collapsed="false">
      <c r="A2528" s="6" t="n">
        <v>19948.8055</v>
      </c>
      <c r="B2528" s="6" t="n">
        <v>0.694638694638694</v>
      </c>
      <c r="C2528" s="6" t="n">
        <v>77</v>
      </c>
      <c r="D2528" s="6" t="n">
        <v>-1</v>
      </c>
      <c r="E2528" s="6" t="n">
        <v>1.73406593406593</v>
      </c>
      <c r="F2528" s="6" t="n">
        <v>0</v>
      </c>
      <c r="G2528" s="6" t="n">
        <v>0</v>
      </c>
      <c r="H2528" s="6" t="str">
        <f aca="false">IF(AND(A2528&gt;=Stimuli!$B$2,A2528&lt;=Stimuli!$C$2),Stimuli!$A$2,IF(AND(A2528&gt;=Stimuli!$B$3,A2528&lt;=Stimuli!$C$3),Stimuli!$A$3,IF(AND(A2528&gt;=Stimuli!$B$4,A2528&lt;=Stimuli!$C$4),Stimuli!$A$4,"")))</f>
        <v>01 Quiet baseline (60s)</v>
      </c>
      <c r="I2528" s="6" t="n">
        <f aca="false">(B2528-B2527)/((A2528-A2527)/1000)</f>
        <v>-0.852480852480866</v>
      </c>
      <c r="J2528" s="6" t="n">
        <f aca="false">IF(OR(B2528&lt;Rules!$B$2,B2528&gt;Rules!$B$3,ABS(I2528)&gt;Rules!$B$4,OR(B2529&lt;Rules!$B$2,B2529&gt;Rules!$B$3,ABS(I2529)&gt;Rules!$B$4)),1,0)</f>
        <v>0</v>
      </c>
      <c r="K2528" s="6" t="str">
        <f aca="false">IF(F2528=1,COUNTIF($F$2:F2528,1),"")</f>
        <v/>
      </c>
    </row>
    <row r="2529" customFormat="false" ht="15" hidden="false" customHeight="false" outlineLevel="0" collapsed="false">
      <c r="A2529" s="6" t="n">
        <v>19956.618</v>
      </c>
      <c r="B2529" s="6" t="n">
        <v>0.694638694638694</v>
      </c>
      <c r="C2529" s="6" t="n">
        <v>77</v>
      </c>
      <c r="D2529" s="6" t="n">
        <v>-1</v>
      </c>
      <c r="E2529" s="6" t="n">
        <v>1.73406593406593</v>
      </c>
      <c r="F2529" s="6" t="n">
        <v>0</v>
      </c>
      <c r="G2529" s="6" t="n">
        <v>0</v>
      </c>
      <c r="H2529" s="6" t="str">
        <f aca="false">IF(AND(A2529&gt;=Stimuli!$B$2,A2529&lt;=Stimuli!$C$2),Stimuli!$A$2,IF(AND(A2529&gt;=Stimuli!$B$3,A2529&lt;=Stimuli!$C$3),Stimuli!$A$3,IF(AND(A2529&gt;=Stimuli!$B$4,A2529&lt;=Stimuli!$C$4),Stimuli!$A$4,"")))</f>
        <v>01 Quiet baseline (60s)</v>
      </c>
      <c r="I2529" s="6" t="n">
        <f aca="false">(B2529-B2528)/((A2529-A2528)/1000)</f>
        <v>0</v>
      </c>
      <c r="J2529" s="6" t="n">
        <f aca="false">IF(OR(B2529&lt;Rules!$B$2,B2529&gt;Rules!$B$3,ABS(I2529)&gt;Rules!$B$4,OR(B2530&lt;Rules!$B$2,B2530&gt;Rules!$B$3,ABS(I2530)&gt;Rules!$B$4)),1,0)</f>
        <v>0</v>
      </c>
      <c r="K2529" s="6" t="str">
        <f aca="false">IF(F2529=1,COUNTIF($F$2:F2529,1),"")</f>
        <v/>
      </c>
    </row>
    <row r="2530" customFormat="false" ht="15" hidden="false" customHeight="false" outlineLevel="0" collapsed="false">
      <c r="A2530" s="6" t="n">
        <v>19964.4305</v>
      </c>
      <c r="B2530" s="6" t="n">
        <v>0.691086691086691</v>
      </c>
      <c r="C2530" s="6" t="n">
        <v>77</v>
      </c>
      <c r="D2530" s="6" t="n">
        <v>-1</v>
      </c>
      <c r="E2530" s="6" t="n">
        <v>1.73406593406593</v>
      </c>
      <c r="F2530" s="6" t="n">
        <v>0</v>
      </c>
      <c r="G2530" s="6" t="n">
        <v>0</v>
      </c>
      <c r="H2530" s="6" t="str">
        <f aca="false">IF(AND(A2530&gt;=Stimuli!$B$2,A2530&lt;=Stimuli!$C$2),Stimuli!$A$2,IF(AND(A2530&gt;=Stimuli!$B$3,A2530&lt;=Stimuli!$C$3),Stimuli!$A$3,IF(AND(A2530&gt;=Stimuli!$B$4,A2530&lt;=Stimuli!$C$4),Stimuli!$A$4,"")))</f>
        <v>01 Quiet baseline (60s)</v>
      </c>
      <c r="I2530" s="6" t="n">
        <f aca="false">(B2530-B2529)/((A2530-A2529)/1000)</f>
        <v>-0.454656454656458</v>
      </c>
      <c r="J2530" s="6" t="n">
        <f aca="false">IF(OR(B2530&lt;Rules!$B$2,B2530&gt;Rules!$B$3,ABS(I2530)&gt;Rules!$B$4,OR(B2531&lt;Rules!$B$2,B2531&gt;Rules!$B$3,ABS(I2531)&gt;Rules!$B$4)),1,0)</f>
        <v>0</v>
      </c>
      <c r="K2530" s="6" t="str">
        <f aca="false">IF(F2530=1,COUNTIF($F$2:F2530,1),"")</f>
        <v/>
      </c>
    </row>
    <row r="2531" customFormat="false" ht="15" hidden="false" customHeight="false" outlineLevel="0" collapsed="false">
      <c r="A2531" s="6" t="n">
        <v>19972.243</v>
      </c>
      <c r="B2531" s="6" t="n">
        <v>0.694638694638694</v>
      </c>
      <c r="C2531" s="6" t="n">
        <v>77</v>
      </c>
      <c r="D2531" s="6" t="n">
        <v>-1</v>
      </c>
      <c r="E2531" s="6" t="n">
        <v>1.73406593406593</v>
      </c>
      <c r="F2531" s="6" t="n">
        <v>0</v>
      </c>
      <c r="G2531" s="6" t="n">
        <v>0</v>
      </c>
      <c r="H2531" s="6" t="str">
        <f aca="false">IF(AND(A2531&gt;=Stimuli!$B$2,A2531&lt;=Stimuli!$C$2),Stimuli!$A$2,IF(AND(A2531&gt;=Stimuli!$B$3,A2531&lt;=Stimuli!$C$3),Stimuli!$A$3,IF(AND(A2531&gt;=Stimuli!$B$4,A2531&lt;=Stimuli!$C$4),Stimuli!$A$4,"")))</f>
        <v>01 Quiet baseline (60s)</v>
      </c>
      <c r="I2531" s="6" t="n">
        <f aca="false">(B2531-B2530)/((A2531-A2530)/1000)</f>
        <v>0.454656454656458</v>
      </c>
      <c r="J2531" s="6" t="n">
        <f aca="false">IF(OR(B2531&lt;Rules!$B$2,B2531&gt;Rules!$B$3,ABS(I2531)&gt;Rules!$B$4,OR(B2532&lt;Rules!$B$2,B2532&gt;Rules!$B$3,ABS(I2532)&gt;Rules!$B$4)),1,0)</f>
        <v>0</v>
      </c>
      <c r="K2531" s="6" t="str">
        <f aca="false">IF(F2531=1,COUNTIF($F$2:F2531,1),"")</f>
        <v/>
      </c>
    </row>
    <row r="2532" customFormat="false" ht="15" hidden="false" customHeight="false" outlineLevel="0" collapsed="false">
      <c r="A2532" s="6" t="n">
        <v>19980.0555</v>
      </c>
      <c r="B2532" s="6" t="n">
        <v>0.693306693306693</v>
      </c>
      <c r="C2532" s="6" t="n">
        <v>77</v>
      </c>
      <c r="D2532" s="6" t="n">
        <v>-1</v>
      </c>
      <c r="E2532" s="6" t="n">
        <v>1.73406593406593</v>
      </c>
      <c r="F2532" s="6" t="n">
        <v>0</v>
      </c>
      <c r="G2532" s="6" t="n">
        <v>0</v>
      </c>
      <c r="H2532" s="6" t="str">
        <f aca="false">IF(AND(A2532&gt;=Stimuli!$B$2,A2532&lt;=Stimuli!$C$2),Stimuli!$A$2,IF(AND(A2532&gt;=Stimuli!$B$3,A2532&lt;=Stimuli!$C$3),Stimuli!$A$3,IF(AND(A2532&gt;=Stimuli!$B$4,A2532&lt;=Stimuli!$C$4),Stimuli!$A$4,"")))</f>
        <v>01 Quiet baseline (60s)</v>
      </c>
      <c r="I2532" s="6" t="n">
        <f aca="false">(B2532-B2531)/((A2532-A2531)/1000)</f>
        <v>-0.170496170496165</v>
      </c>
      <c r="J2532" s="6" t="n">
        <f aca="false">IF(OR(B2532&lt;Rules!$B$2,B2532&gt;Rules!$B$3,ABS(I2532)&gt;Rules!$B$4,OR(B2533&lt;Rules!$B$2,B2533&gt;Rules!$B$3,ABS(I2533)&gt;Rules!$B$4)),1,0)</f>
        <v>0</v>
      </c>
      <c r="K2532" s="6" t="str">
        <f aca="false">IF(F2532=1,COUNTIF($F$2:F2532,1),"")</f>
        <v/>
      </c>
    </row>
    <row r="2533" customFormat="false" ht="15" hidden="false" customHeight="false" outlineLevel="0" collapsed="false">
      <c r="A2533" s="6" t="n">
        <v>19987.868</v>
      </c>
      <c r="B2533" s="6" t="n">
        <v>0.696414696414696</v>
      </c>
      <c r="C2533" s="6" t="n">
        <v>77</v>
      </c>
      <c r="D2533" s="6" t="n">
        <v>-1</v>
      </c>
      <c r="E2533" s="6" t="n">
        <v>1.73406593406593</v>
      </c>
      <c r="F2533" s="6" t="n">
        <v>0</v>
      </c>
      <c r="G2533" s="6" t="n">
        <v>0</v>
      </c>
      <c r="H2533" s="6" t="str">
        <f aca="false">IF(AND(A2533&gt;=Stimuli!$B$2,A2533&lt;=Stimuli!$C$2),Stimuli!$A$2,IF(AND(A2533&gt;=Stimuli!$B$3,A2533&lt;=Stimuli!$C$3),Stimuli!$A$3,IF(AND(A2533&gt;=Stimuli!$B$4,A2533&lt;=Stimuli!$C$4),Stimuli!$A$4,"")))</f>
        <v>01 Quiet baseline (60s)</v>
      </c>
      <c r="I2533" s="6" t="n">
        <f aca="false">(B2533-B2532)/((A2533-A2532)/1000)</f>
        <v>0.397824397824408</v>
      </c>
      <c r="J2533" s="6" t="n">
        <f aca="false">IF(OR(B2533&lt;Rules!$B$2,B2533&gt;Rules!$B$3,ABS(I2533)&gt;Rules!$B$4,OR(B2534&lt;Rules!$B$2,B2534&gt;Rules!$B$3,ABS(I2534)&gt;Rules!$B$4)),1,0)</f>
        <v>0</v>
      </c>
      <c r="K2533" s="6" t="str">
        <f aca="false">IF(F2533=1,COUNTIF($F$2:F2533,1),"")</f>
        <v/>
      </c>
    </row>
    <row r="2534" customFormat="false" ht="15" hidden="false" customHeight="false" outlineLevel="0" collapsed="false">
      <c r="A2534" s="6" t="n">
        <v>19995.6805</v>
      </c>
      <c r="B2534" s="6" t="n">
        <v>0.695970695970696</v>
      </c>
      <c r="C2534" s="6" t="n">
        <v>77</v>
      </c>
      <c r="D2534" s="6" t="n">
        <v>-1</v>
      </c>
      <c r="E2534" s="6" t="n">
        <v>1.73406593406593</v>
      </c>
      <c r="F2534" s="6" t="n">
        <v>0</v>
      </c>
      <c r="G2534" s="6" t="n">
        <v>0</v>
      </c>
      <c r="H2534" s="6" t="str">
        <f aca="false">IF(AND(A2534&gt;=Stimuli!$B$2,A2534&lt;=Stimuli!$C$2),Stimuli!$A$2,IF(AND(A2534&gt;=Stimuli!$B$3,A2534&lt;=Stimuli!$C$3),Stimuli!$A$3,IF(AND(A2534&gt;=Stimuli!$B$4,A2534&lt;=Stimuli!$C$4),Stimuli!$A$4,"")))</f>
        <v>01 Quiet baseline (60s)</v>
      </c>
      <c r="I2534" s="6" t="n">
        <f aca="false">(B2534-B2533)/((A2534-A2533)/1000)</f>
        <v>-0.0568320568320502</v>
      </c>
      <c r="J2534" s="6" t="n">
        <f aca="false">IF(OR(B2534&lt;Rules!$B$2,B2534&gt;Rules!$B$3,ABS(I2534)&gt;Rules!$B$4,OR(B2535&lt;Rules!$B$2,B2535&gt;Rules!$B$3,ABS(I2535)&gt;Rules!$B$4)),1,0)</f>
        <v>0</v>
      </c>
      <c r="K2534" s="6" t="str">
        <f aca="false">IF(F2534=1,COUNTIF($F$2:F2534,1),"")</f>
        <v/>
      </c>
    </row>
    <row r="2535" customFormat="false" ht="15" hidden="false" customHeight="false" outlineLevel="0" collapsed="false">
      <c r="A2535" s="6" t="n">
        <v>20003.493</v>
      </c>
      <c r="B2535" s="6" t="n">
        <v>0.696858696858697</v>
      </c>
      <c r="C2535" s="6" t="n">
        <v>77</v>
      </c>
      <c r="D2535" s="6" t="n">
        <v>-1</v>
      </c>
      <c r="E2535" s="6" t="n">
        <v>1.73406593406593</v>
      </c>
      <c r="F2535" s="6" t="n">
        <v>0</v>
      </c>
      <c r="G2535" s="6" t="n">
        <v>0</v>
      </c>
      <c r="H2535" s="6" t="str">
        <f aca="false">IF(AND(A2535&gt;=Stimuli!$B$2,A2535&lt;=Stimuli!$C$2),Stimuli!$A$2,IF(AND(A2535&gt;=Stimuli!$B$3,A2535&lt;=Stimuli!$C$3),Stimuli!$A$3,IF(AND(A2535&gt;=Stimuli!$B$4,A2535&lt;=Stimuli!$C$4),Stimuli!$A$4,"")))</f>
        <v>01 Quiet baseline (60s)</v>
      </c>
      <c r="I2535" s="6" t="n">
        <f aca="false">(B2535-B2534)/((A2535-A2534)/1000)</f>
        <v>0.113664113664115</v>
      </c>
      <c r="J2535" s="6" t="n">
        <f aca="false">IF(OR(B2535&lt;Rules!$B$2,B2535&gt;Rules!$B$3,ABS(I2535)&gt;Rules!$B$4,OR(B2536&lt;Rules!$B$2,B2536&gt;Rules!$B$3,ABS(I2536)&gt;Rules!$B$4)),1,0)</f>
        <v>0</v>
      </c>
      <c r="K2535" s="6" t="str">
        <f aca="false">IF(F2535=1,COUNTIF($F$2:F2535,1),"")</f>
        <v/>
      </c>
    </row>
    <row r="2536" customFormat="false" ht="15" hidden="false" customHeight="false" outlineLevel="0" collapsed="false">
      <c r="A2536" s="6" t="n">
        <v>20011.3055</v>
      </c>
      <c r="B2536" s="6" t="n">
        <v>0.697746697746698</v>
      </c>
      <c r="C2536" s="6" t="n">
        <v>77</v>
      </c>
      <c r="D2536" s="6" t="n">
        <v>-1</v>
      </c>
      <c r="E2536" s="6" t="n">
        <v>1.73406593406593</v>
      </c>
      <c r="F2536" s="6" t="n">
        <v>0</v>
      </c>
      <c r="G2536" s="6" t="n">
        <v>0</v>
      </c>
      <c r="H2536" s="6" t="str">
        <f aca="false">IF(AND(A2536&gt;=Stimuli!$B$2,A2536&lt;=Stimuli!$C$2),Stimuli!$A$2,IF(AND(A2536&gt;=Stimuli!$B$3,A2536&lt;=Stimuli!$C$3),Stimuli!$A$3,IF(AND(A2536&gt;=Stimuli!$B$4,A2536&lt;=Stimuli!$C$4),Stimuli!$A$4,"")))</f>
        <v>01 Quiet baseline (60s)</v>
      </c>
      <c r="I2536" s="6" t="n">
        <f aca="false">(B2536-B2535)/((A2536-A2535)/1000)</f>
        <v>0.113664113664115</v>
      </c>
      <c r="J2536" s="6" t="n">
        <f aca="false">IF(OR(B2536&lt;Rules!$B$2,B2536&gt;Rules!$B$3,ABS(I2536)&gt;Rules!$B$4,OR(B2537&lt;Rules!$B$2,B2537&gt;Rules!$B$3,ABS(I2537)&gt;Rules!$B$4)),1,0)</f>
        <v>0</v>
      </c>
      <c r="K2536" s="6" t="str">
        <f aca="false">IF(F2536=1,COUNTIF($F$2:F2536,1),"")</f>
        <v/>
      </c>
    </row>
    <row r="2537" customFormat="false" ht="15" hidden="false" customHeight="false" outlineLevel="0" collapsed="false">
      <c r="A2537" s="6" t="n">
        <v>20019.118</v>
      </c>
      <c r="B2537" s="6" t="n">
        <v>0.6995226995227</v>
      </c>
      <c r="C2537" s="6" t="n">
        <v>77</v>
      </c>
      <c r="D2537" s="6" t="n">
        <v>-1</v>
      </c>
      <c r="E2537" s="6" t="n">
        <v>1.73406593406593</v>
      </c>
      <c r="F2537" s="6" t="n">
        <v>0</v>
      </c>
      <c r="G2537" s="6" t="n">
        <v>0</v>
      </c>
      <c r="H2537" s="6" t="str">
        <f aca="false">IF(AND(A2537&gt;=Stimuli!$B$2,A2537&lt;=Stimuli!$C$2),Stimuli!$A$2,IF(AND(A2537&gt;=Stimuli!$B$3,A2537&lt;=Stimuli!$C$3),Stimuli!$A$3,IF(AND(A2537&gt;=Stimuli!$B$4,A2537&lt;=Stimuli!$C$4),Stimuli!$A$4,"")))</f>
        <v>01 Quiet baseline (60s)</v>
      </c>
      <c r="I2537" s="6" t="n">
        <f aca="false">(B2537-B2536)/((A2537-A2536)/1000)</f>
        <v>0.227328227328229</v>
      </c>
      <c r="J2537" s="6" t="n">
        <f aca="false">IF(OR(B2537&lt;Rules!$B$2,B2537&gt;Rules!$B$3,ABS(I2537)&gt;Rules!$B$4,OR(B2538&lt;Rules!$B$2,B2538&gt;Rules!$B$3,ABS(I2538)&gt;Rules!$B$4)),1,0)</f>
        <v>0</v>
      </c>
      <c r="K2537" s="6" t="str">
        <f aca="false">IF(F2537=1,COUNTIF($F$2:F2537,1),"")</f>
        <v/>
      </c>
    </row>
    <row r="2538" customFormat="false" ht="15" hidden="false" customHeight="false" outlineLevel="0" collapsed="false">
      <c r="A2538" s="6" t="n">
        <v>20026.9305</v>
      </c>
      <c r="B2538" s="6" t="n">
        <v>0.703962703962704</v>
      </c>
      <c r="C2538" s="6" t="n">
        <v>77</v>
      </c>
      <c r="D2538" s="6" t="n">
        <v>-1</v>
      </c>
      <c r="E2538" s="6" t="n">
        <v>1.73406593406593</v>
      </c>
      <c r="F2538" s="6" t="n">
        <v>0</v>
      </c>
      <c r="G2538" s="6" t="n">
        <v>0</v>
      </c>
      <c r="H2538" s="6" t="str">
        <f aca="false">IF(AND(A2538&gt;=Stimuli!$B$2,A2538&lt;=Stimuli!$C$2),Stimuli!$A$2,IF(AND(A2538&gt;=Stimuli!$B$3,A2538&lt;=Stimuli!$C$3),Stimuli!$A$3,IF(AND(A2538&gt;=Stimuli!$B$4,A2538&lt;=Stimuli!$C$4),Stimuli!$A$4,"")))</f>
        <v>01 Quiet baseline (60s)</v>
      </c>
      <c r="I2538" s="6" t="n">
        <f aca="false">(B2538-B2537)/((A2538-A2537)/1000)</f>
        <v>0.56832056832053</v>
      </c>
      <c r="J2538" s="6" t="n">
        <f aca="false">IF(OR(B2538&lt;Rules!$B$2,B2538&gt;Rules!$B$3,ABS(I2538)&gt;Rules!$B$4,OR(B2539&lt;Rules!$B$2,B2539&gt;Rules!$B$3,ABS(I2539)&gt;Rules!$B$4)),1,0)</f>
        <v>0</v>
      </c>
      <c r="K2538" s="6" t="str">
        <f aca="false">IF(F2538=1,COUNTIF($F$2:F2538,1),"")</f>
        <v/>
      </c>
    </row>
    <row r="2539" customFormat="false" ht="15" hidden="false" customHeight="false" outlineLevel="0" collapsed="false">
      <c r="A2539" s="6" t="n">
        <v>20034.743</v>
      </c>
      <c r="B2539" s="6" t="n">
        <v>0.705294705294705</v>
      </c>
      <c r="C2539" s="6" t="n">
        <v>77</v>
      </c>
      <c r="D2539" s="6" t="n">
        <v>-1</v>
      </c>
      <c r="E2539" s="6" t="n">
        <v>1.73406593406593</v>
      </c>
      <c r="F2539" s="6" t="n">
        <v>0</v>
      </c>
      <c r="G2539" s="6" t="n">
        <v>0</v>
      </c>
      <c r="H2539" s="6" t="str">
        <f aca="false">IF(AND(A2539&gt;=Stimuli!$B$2,A2539&lt;=Stimuli!$C$2),Stimuli!$A$2,IF(AND(A2539&gt;=Stimuli!$B$3,A2539&lt;=Stimuli!$C$3),Stimuli!$A$3,IF(AND(A2539&gt;=Stimuli!$B$4,A2539&lt;=Stimuli!$C$4),Stimuli!$A$4,"")))</f>
        <v>01 Quiet baseline (60s)</v>
      </c>
      <c r="I2539" s="6" t="n">
        <f aca="false">(B2539-B2538)/((A2539-A2538)/1000)</f>
        <v>0.170496170496179</v>
      </c>
      <c r="J2539" s="6" t="n">
        <f aca="false">IF(OR(B2539&lt;Rules!$B$2,B2539&gt;Rules!$B$3,ABS(I2539)&gt;Rules!$B$4,OR(B2540&lt;Rules!$B$2,B2540&gt;Rules!$B$3,ABS(I2540)&gt;Rules!$B$4)),1,0)</f>
        <v>0</v>
      </c>
      <c r="K2539" s="6" t="str">
        <f aca="false">IF(F2539=1,COUNTIF($F$2:F2539,1),"")</f>
        <v/>
      </c>
    </row>
    <row r="2540" customFormat="false" ht="15" hidden="false" customHeight="false" outlineLevel="0" collapsed="false">
      <c r="A2540" s="6" t="n">
        <v>20042.5555</v>
      </c>
      <c r="B2540" s="6" t="n">
        <v>0.708846708846709</v>
      </c>
      <c r="C2540" s="6" t="n">
        <v>77</v>
      </c>
      <c r="D2540" s="6" t="n">
        <v>-1</v>
      </c>
      <c r="E2540" s="6" t="n">
        <v>1.73406593406593</v>
      </c>
      <c r="F2540" s="6" t="n">
        <v>0</v>
      </c>
      <c r="G2540" s="6" t="n">
        <v>0</v>
      </c>
      <c r="H2540" s="6" t="str">
        <f aca="false">IF(AND(A2540&gt;=Stimuli!$B$2,A2540&lt;=Stimuli!$C$2),Stimuli!$A$2,IF(AND(A2540&gt;=Stimuli!$B$3,A2540&lt;=Stimuli!$C$3),Stimuli!$A$3,IF(AND(A2540&gt;=Stimuli!$B$4,A2540&lt;=Stimuli!$C$4),Stimuli!$A$4,"")))</f>
        <v>01 Quiet baseline (60s)</v>
      </c>
      <c r="I2540" s="6" t="n">
        <f aca="false">(B2540-B2539)/((A2540-A2539)/1000)</f>
        <v>0.454656454656472</v>
      </c>
      <c r="J2540" s="6" t="n">
        <f aca="false">IF(OR(B2540&lt;Rules!$B$2,B2540&gt;Rules!$B$3,ABS(I2540)&gt;Rules!$B$4,OR(B2541&lt;Rules!$B$2,B2541&gt;Rules!$B$3,ABS(I2541)&gt;Rules!$B$4)),1,0)</f>
        <v>0</v>
      </c>
      <c r="K2540" s="6" t="str">
        <f aca="false">IF(F2540=1,COUNTIF($F$2:F2540,1),"")</f>
        <v/>
      </c>
    </row>
    <row r="2541" customFormat="false" ht="15" hidden="false" customHeight="false" outlineLevel="0" collapsed="false">
      <c r="A2541" s="6" t="n">
        <v>20050.368</v>
      </c>
      <c r="B2541" s="6" t="n">
        <v>0.707958707958708</v>
      </c>
      <c r="C2541" s="6" t="n">
        <v>77</v>
      </c>
      <c r="D2541" s="6" t="n">
        <v>-1</v>
      </c>
      <c r="E2541" s="6" t="n">
        <v>1.73406593406593</v>
      </c>
      <c r="F2541" s="6" t="n">
        <v>0</v>
      </c>
      <c r="G2541" s="6" t="n">
        <v>0</v>
      </c>
      <c r="H2541" s="6" t="str">
        <f aca="false">IF(AND(A2541&gt;=Stimuli!$B$2,A2541&lt;=Stimuli!$C$2),Stimuli!$A$2,IF(AND(A2541&gt;=Stimuli!$B$3,A2541&lt;=Stimuli!$C$3),Stimuli!$A$3,IF(AND(A2541&gt;=Stimuli!$B$4,A2541&lt;=Stimuli!$C$4),Stimuli!$A$4,"")))</f>
        <v>01 Quiet baseline (60s)</v>
      </c>
      <c r="I2541" s="6" t="n">
        <f aca="false">(B2541-B2540)/((A2541-A2540)/1000)</f>
        <v>-0.113664113664129</v>
      </c>
      <c r="J2541" s="6" t="n">
        <f aca="false">IF(OR(B2541&lt;Rules!$B$2,B2541&gt;Rules!$B$3,ABS(I2541)&gt;Rules!$B$4,OR(B2542&lt;Rules!$B$2,B2542&gt;Rules!$B$3,ABS(I2542)&gt;Rules!$B$4)),1,0)</f>
        <v>0</v>
      </c>
      <c r="K2541" s="6" t="str">
        <f aca="false">IF(F2541=1,COUNTIF($F$2:F2541,1),"")</f>
        <v/>
      </c>
    </row>
    <row r="2542" customFormat="false" ht="15" hidden="false" customHeight="false" outlineLevel="0" collapsed="false">
      <c r="A2542" s="6" t="n">
        <v>20058.1805</v>
      </c>
      <c r="B2542" s="6" t="n">
        <v>0.713286713286713</v>
      </c>
      <c r="C2542" s="6" t="n">
        <v>77</v>
      </c>
      <c r="D2542" s="6" t="n">
        <v>-1</v>
      </c>
      <c r="E2542" s="6" t="n">
        <v>1.73406593406593</v>
      </c>
      <c r="F2542" s="6" t="n">
        <v>0</v>
      </c>
      <c r="G2542" s="6" t="n">
        <v>0</v>
      </c>
      <c r="H2542" s="6" t="str">
        <f aca="false">IF(AND(A2542&gt;=Stimuli!$B$2,A2542&lt;=Stimuli!$C$2),Stimuli!$A$2,IF(AND(A2542&gt;=Stimuli!$B$3,A2542&lt;=Stimuli!$C$3),Stimuli!$A$3,IF(AND(A2542&gt;=Stimuli!$B$4,A2542&lt;=Stimuli!$C$4),Stimuli!$A$4,"")))</f>
        <v>01 Quiet baseline (60s)</v>
      </c>
      <c r="I2542" s="6" t="n">
        <f aca="false">(B2542-B2541)/((A2542-A2541)/1000)</f>
        <v>0.681984681984702</v>
      </c>
      <c r="J2542" s="6" t="n">
        <f aca="false">IF(OR(B2542&lt;Rules!$B$2,B2542&gt;Rules!$B$3,ABS(I2542)&gt;Rules!$B$4,OR(B2543&lt;Rules!$B$2,B2543&gt;Rules!$B$3,ABS(I2543)&gt;Rules!$B$4)),1,0)</f>
        <v>0</v>
      </c>
      <c r="K2542" s="6" t="str">
        <f aca="false">IF(F2542=1,COUNTIF($F$2:F2542,1),"")</f>
        <v/>
      </c>
    </row>
    <row r="2543" customFormat="false" ht="15" hidden="false" customHeight="false" outlineLevel="0" collapsed="false">
      <c r="A2543" s="6" t="n">
        <v>20065.993</v>
      </c>
      <c r="B2543" s="6" t="n">
        <v>0.711066711066711</v>
      </c>
      <c r="C2543" s="6" t="n">
        <v>77</v>
      </c>
      <c r="D2543" s="6" t="n">
        <v>-1</v>
      </c>
      <c r="E2543" s="6" t="n">
        <v>1.73406593406593</v>
      </c>
      <c r="F2543" s="6" t="n">
        <v>0</v>
      </c>
      <c r="G2543" s="6" t="n">
        <v>0</v>
      </c>
      <c r="H2543" s="6" t="str">
        <f aca="false">IF(AND(A2543&gt;=Stimuli!$B$2,A2543&lt;=Stimuli!$C$2),Stimuli!$A$2,IF(AND(A2543&gt;=Stimuli!$B$3,A2543&lt;=Stimuli!$C$3),Stimuli!$A$3,IF(AND(A2543&gt;=Stimuli!$B$4,A2543&lt;=Stimuli!$C$4),Stimuli!$A$4,"")))</f>
        <v>01 Quiet baseline (60s)</v>
      </c>
      <c r="I2543" s="6" t="n">
        <f aca="false">(B2543-B2542)/((A2543-A2542)/1000)</f>
        <v>-0.284160284160294</v>
      </c>
      <c r="J2543" s="6" t="n">
        <f aca="false">IF(OR(B2543&lt;Rules!$B$2,B2543&gt;Rules!$B$3,ABS(I2543)&gt;Rules!$B$4,OR(B2544&lt;Rules!$B$2,B2544&gt;Rules!$B$3,ABS(I2544)&gt;Rules!$B$4)),1,0)</f>
        <v>0</v>
      </c>
      <c r="K2543" s="6" t="str">
        <f aca="false">IF(F2543=1,COUNTIF($F$2:F2543,1),"")</f>
        <v/>
      </c>
    </row>
    <row r="2544" customFormat="false" ht="15" hidden="false" customHeight="false" outlineLevel="0" collapsed="false">
      <c r="A2544" s="6" t="n">
        <v>20073.8055</v>
      </c>
      <c r="B2544" s="6" t="n">
        <v>0.711954711954712</v>
      </c>
      <c r="C2544" s="6" t="n">
        <v>77</v>
      </c>
      <c r="D2544" s="6" t="n">
        <v>-1</v>
      </c>
      <c r="E2544" s="6" t="n">
        <v>1.73406593406593</v>
      </c>
      <c r="F2544" s="6" t="n">
        <v>0</v>
      </c>
      <c r="G2544" s="6" t="n">
        <v>0</v>
      </c>
      <c r="H2544" s="6" t="str">
        <f aca="false">IF(AND(A2544&gt;=Stimuli!$B$2,A2544&lt;=Stimuli!$C$2),Stimuli!$A$2,IF(AND(A2544&gt;=Stimuli!$B$3,A2544&lt;=Stimuli!$C$3),Stimuli!$A$3,IF(AND(A2544&gt;=Stimuli!$B$4,A2544&lt;=Stimuli!$C$4),Stimuli!$A$4,"")))</f>
        <v>01 Quiet baseline (60s)</v>
      </c>
      <c r="I2544" s="6" t="n">
        <f aca="false">(B2544-B2543)/((A2544-A2543)/1000)</f>
        <v>0.113664113664115</v>
      </c>
      <c r="J2544" s="6" t="n">
        <f aca="false">IF(OR(B2544&lt;Rules!$B$2,B2544&gt;Rules!$B$3,ABS(I2544)&gt;Rules!$B$4,OR(B2545&lt;Rules!$B$2,B2545&gt;Rules!$B$3,ABS(I2545)&gt;Rules!$B$4)),1,0)</f>
        <v>0</v>
      </c>
      <c r="K2544" s="6" t="str">
        <f aca="false">IF(F2544=1,COUNTIF($F$2:F2544,1),"")</f>
        <v/>
      </c>
    </row>
    <row r="2545" customFormat="false" ht="15" hidden="false" customHeight="false" outlineLevel="0" collapsed="false">
      <c r="A2545" s="6" t="n">
        <v>20081.618</v>
      </c>
      <c r="B2545" s="6" t="n">
        <v>0.706626706626707</v>
      </c>
      <c r="C2545" s="6" t="n">
        <v>77</v>
      </c>
      <c r="D2545" s="6" t="n">
        <v>-1</v>
      </c>
      <c r="E2545" s="6" t="n">
        <v>1.73406593406593</v>
      </c>
      <c r="F2545" s="6" t="n">
        <v>0</v>
      </c>
      <c r="G2545" s="6" t="n">
        <v>0</v>
      </c>
      <c r="H2545" s="6" t="str">
        <f aca="false">IF(AND(A2545&gt;=Stimuli!$B$2,A2545&lt;=Stimuli!$C$2),Stimuli!$A$2,IF(AND(A2545&gt;=Stimuli!$B$3,A2545&lt;=Stimuli!$C$3),Stimuli!$A$3,IF(AND(A2545&gt;=Stimuli!$B$4,A2545&lt;=Stimuli!$C$4),Stimuli!$A$4,"")))</f>
        <v>01 Quiet baseline (60s)</v>
      </c>
      <c r="I2545" s="6" t="n">
        <f aca="false">(B2545-B2544)/((A2545-A2544)/1000)</f>
        <v>-0.681984681984687</v>
      </c>
      <c r="J2545" s="6" t="n">
        <f aca="false">IF(OR(B2545&lt;Rules!$B$2,B2545&gt;Rules!$B$3,ABS(I2545)&gt;Rules!$B$4,OR(B2546&lt;Rules!$B$2,B2546&gt;Rules!$B$3,ABS(I2546)&gt;Rules!$B$4)),1,0)</f>
        <v>0</v>
      </c>
      <c r="K2545" s="6" t="str">
        <f aca="false">IF(F2545=1,COUNTIF($F$2:F2545,1),"")</f>
        <v/>
      </c>
    </row>
    <row r="2546" customFormat="false" ht="15" hidden="false" customHeight="false" outlineLevel="0" collapsed="false">
      <c r="A2546" s="6" t="n">
        <v>20089.4305</v>
      </c>
      <c r="B2546" s="6" t="n">
        <v>0.706182706182706</v>
      </c>
      <c r="C2546" s="6" t="n">
        <v>77</v>
      </c>
      <c r="D2546" s="6" t="n">
        <v>-1</v>
      </c>
      <c r="E2546" s="6" t="n">
        <v>1.73406593406593</v>
      </c>
      <c r="F2546" s="6" t="n">
        <v>0</v>
      </c>
      <c r="G2546" s="6" t="n">
        <v>0</v>
      </c>
      <c r="H2546" s="6" t="str">
        <f aca="false">IF(AND(A2546&gt;=Stimuli!$B$2,A2546&lt;=Stimuli!$C$2),Stimuli!$A$2,IF(AND(A2546&gt;=Stimuli!$B$3,A2546&lt;=Stimuli!$C$3),Stimuli!$A$3,IF(AND(A2546&gt;=Stimuli!$B$4,A2546&lt;=Stimuli!$C$4),Stimuli!$A$4,"")))</f>
        <v>01 Quiet baseline (60s)</v>
      </c>
      <c r="I2546" s="6" t="n">
        <f aca="false">(B2546-B2545)/((A2546-A2545)/1000)</f>
        <v>-0.0568320568320644</v>
      </c>
      <c r="J2546" s="6" t="n">
        <f aca="false">IF(OR(B2546&lt;Rules!$B$2,B2546&gt;Rules!$B$3,ABS(I2546)&gt;Rules!$B$4,OR(B2547&lt;Rules!$B$2,B2547&gt;Rules!$B$3,ABS(I2547)&gt;Rules!$B$4)),1,0)</f>
        <v>0</v>
      </c>
      <c r="K2546" s="6" t="str">
        <f aca="false">IF(F2546=1,COUNTIF($F$2:F2546,1),"")</f>
        <v/>
      </c>
    </row>
    <row r="2547" customFormat="false" ht="15" hidden="false" customHeight="false" outlineLevel="0" collapsed="false">
      <c r="A2547" s="6" t="n">
        <v>20097.243</v>
      </c>
      <c r="B2547" s="6" t="n">
        <v>0.695082695082695</v>
      </c>
      <c r="C2547" s="6" t="n">
        <v>77</v>
      </c>
      <c r="D2547" s="6" t="n">
        <v>-1</v>
      </c>
      <c r="E2547" s="6" t="n">
        <v>1.73406593406593</v>
      </c>
      <c r="F2547" s="6" t="n">
        <v>0</v>
      </c>
      <c r="G2547" s="6" t="n">
        <v>0</v>
      </c>
      <c r="H2547" s="6" t="str">
        <f aca="false">IF(AND(A2547&gt;=Stimuli!$B$2,A2547&lt;=Stimuli!$C$2),Stimuli!$A$2,IF(AND(A2547&gt;=Stimuli!$B$3,A2547&lt;=Stimuli!$C$3),Stimuli!$A$3,IF(AND(A2547&gt;=Stimuli!$B$4,A2547&lt;=Stimuli!$C$4),Stimuli!$A$4,"")))</f>
        <v>01 Quiet baseline (60s)</v>
      </c>
      <c r="I2547" s="6" t="n">
        <f aca="false">(B2547-B2546)/((A2547-A2546)/1000)</f>
        <v>-1.4208014208014</v>
      </c>
      <c r="J2547" s="6" t="n">
        <f aca="false">IF(OR(B2547&lt;Rules!$B$2,B2547&gt;Rules!$B$3,ABS(I2547)&gt;Rules!$B$4,OR(B2548&lt;Rules!$B$2,B2548&gt;Rules!$B$3,ABS(I2548)&gt;Rules!$B$4)),1,0)</f>
        <v>0</v>
      </c>
      <c r="K2547" s="6" t="str">
        <f aca="false">IF(F2547=1,COUNTIF($F$2:F2547,1),"")</f>
        <v/>
      </c>
    </row>
    <row r="2548" customFormat="false" ht="15" hidden="false" customHeight="false" outlineLevel="0" collapsed="false">
      <c r="A2548" s="6" t="n">
        <v>20105.0555</v>
      </c>
      <c r="B2548" s="6" t="n">
        <v>0.688866688866689</v>
      </c>
      <c r="C2548" s="6" t="n">
        <v>77</v>
      </c>
      <c r="D2548" s="6" t="n">
        <v>-1</v>
      </c>
      <c r="E2548" s="6" t="n">
        <v>1.73406593406593</v>
      </c>
      <c r="F2548" s="6" t="n">
        <v>0</v>
      </c>
      <c r="G2548" s="6" t="n">
        <v>0</v>
      </c>
      <c r="H2548" s="6" t="str">
        <f aca="false">IF(AND(A2548&gt;=Stimuli!$B$2,A2548&lt;=Stimuli!$C$2),Stimuli!$A$2,IF(AND(A2548&gt;=Stimuli!$B$3,A2548&lt;=Stimuli!$C$3),Stimuli!$A$3,IF(AND(A2548&gt;=Stimuli!$B$4,A2548&lt;=Stimuli!$C$4),Stimuli!$A$4,"")))</f>
        <v>01 Quiet baseline (60s)</v>
      </c>
      <c r="I2548" s="6" t="n">
        <f aca="false">(B2548-B2547)/((A2548-A2547)/1000)</f>
        <v>-0.795648795648802</v>
      </c>
      <c r="J2548" s="6" t="n">
        <f aca="false">IF(OR(B2548&lt;Rules!$B$2,B2548&gt;Rules!$B$3,ABS(I2548)&gt;Rules!$B$4,OR(B2549&lt;Rules!$B$2,B2549&gt;Rules!$B$3,ABS(I2549)&gt;Rules!$B$4)),1,0)</f>
        <v>0</v>
      </c>
      <c r="K2548" s="6" t="str">
        <f aca="false">IF(F2548=1,COUNTIF($F$2:F2548,1),"")</f>
        <v/>
      </c>
    </row>
    <row r="2549" customFormat="false" ht="15" hidden="false" customHeight="false" outlineLevel="0" collapsed="false">
      <c r="A2549" s="6" t="n">
        <v>20112.868</v>
      </c>
      <c r="B2549" s="6" t="n">
        <v>0.675102675102675</v>
      </c>
      <c r="C2549" s="6" t="n">
        <v>77</v>
      </c>
      <c r="D2549" s="6" t="n">
        <v>-1</v>
      </c>
      <c r="E2549" s="6" t="n">
        <v>1.73553113553114</v>
      </c>
      <c r="F2549" s="6" t="n">
        <v>0</v>
      </c>
      <c r="G2549" s="6" t="n">
        <v>0</v>
      </c>
      <c r="H2549" s="6" t="str">
        <f aca="false">IF(AND(A2549&gt;=Stimuli!$B$2,A2549&lt;=Stimuli!$C$2),Stimuli!$A$2,IF(AND(A2549&gt;=Stimuli!$B$3,A2549&lt;=Stimuli!$C$3),Stimuli!$A$3,IF(AND(A2549&gt;=Stimuli!$B$4,A2549&lt;=Stimuli!$C$4),Stimuli!$A$4,"")))</f>
        <v>01 Quiet baseline (60s)</v>
      </c>
      <c r="I2549" s="6" t="n">
        <f aca="false">(B2549-B2548)/((A2549-A2548)/1000)</f>
        <v>-1.76179376179378</v>
      </c>
      <c r="J2549" s="6" t="n">
        <f aca="false">IF(OR(B2549&lt;Rules!$B$2,B2549&gt;Rules!$B$3,ABS(I2549)&gt;Rules!$B$4,OR(B2550&lt;Rules!$B$2,B2550&gt;Rules!$B$3,ABS(I2550)&gt;Rules!$B$4)),1,0)</f>
        <v>0</v>
      </c>
      <c r="K2549" s="6" t="str">
        <f aca="false">IF(F2549=1,COUNTIF($F$2:F2549,1),"")</f>
        <v/>
      </c>
    </row>
    <row r="2550" customFormat="false" ht="15" hidden="false" customHeight="false" outlineLevel="0" collapsed="false">
      <c r="A2550" s="6" t="n">
        <v>20120.6805</v>
      </c>
      <c r="B2550" s="6" t="n">
        <v>0.657342657342657</v>
      </c>
      <c r="C2550" s="6" t="n">
        <v>77</v>
      </c>
      <c r="D2550" s="6" t="n">
        <v>-1</v>
      </c>
      <c r="E2550" s="6" t="n">
        <v>1.73553113553114</v>
      </c>
      <c r="F2550" s="6" t="n">
        <v>0</v>
      </c>
      <c r="G2550" s="6" t="n">
        <v>0</v>
      </c>
      <c r="H2550" s="6" t="str">
        <f aca="false">IF(AND(A2550&gt;=Stimuli!$B$2,A2550&lt;=Stimuli!$C$2),Stimuli!$A$2,IF(AND(A2550&gt;=Stimuli!$B$3,A2550&lt;=Stimuli!$C$3),Stimuli!$A$3,IF(AND(A2550&gt;=Stimuli!$B$4,A2550&lt;=Stimuli!$C$4),Stimuli!$A$4,"")))</f>
        <v>01 Quiet baseline (60s)</v>
      </c>
      <c r="I2550" s="6" t="n">
        <f aca="false">(B2550-B2549)/((A2550-A2549)/1000)</f>
        <v>-2.27328227328226</v>
      </c>
      <c r="J2550" s="6" t="n">
        <f aca="false">IF(OR(B2550&lt;Rules!$B$2,B2550&gt;Rules!$B$3,ABS(I2550)&gt;Rules!$B$4,OR(B2551&lt;Rules!$B$2,B2551&gt;Rules!$B$3,ABS(I2551)&gt;Rules!$B$4)),1,0)</f>
        <v>0</v>
      </c>
      <c r="K2550" s="6" t="str">
        <f aca="false">IF(F2550=1,COUNTIF($F$2:F2550,1),"")</f>
        <v/>
      </c>
    </row>
    <row r="2551" customFormat="false" ht="15" hidden="false" customHeight="false" outlineLevel="0" collapsed="false">
      <c r="A2551" s="6" t="n">
        <v>20128.493</v>
      </c>
      <c r="B2551" s="6" t="n">
        <v>0.636474636474636</v>
      </c>
      <c r="C2551" s="6" t="n">
        <v>77</v>
      </c>
      <c r="D2551" s="6" t="n">
        <v>-1</v>
      </c>
      <c r="E2551" s="6" t="n">
        <v>1.73553113553114</v>
      </c>
      <c r="F2551" s="6" t="n">
        <v>0</v>
      </c>
      <c r="G2551" s="6" t="n">
        <v>0</v>
      </c>
      <c r="H2551" s="6" t="str">
        <f aca="false">IF(AND(A2551&gt;=Stimuli!$B$2,A2551&lt;=Stimuli!$C$2),Stimuli!$A$2,IF(AND(A2551&gt;=Stimuli!$B$3,A2551&lt;=Stimuli!$C$3),Stimuli!$A$3,IF(AND(A2551&gt;=Stimuli!$B$4,A2551&lt;=Stimuli!$C$4),Stimuli!$A$4,"")))</f>
        <v>01 Quiet baseline (60s)</v>
      </c>
      <c r="I2551" s="6" t="n">
        <f aca="false">(B2551-B2550)/((A2551-A2550)/1000)</f>
        <v>-2.67110667110666</v>
      </c>
      <c r="J2551" s="6" t="n">
        <f aca="false">IF(OR(B2551&lt;Rules!$B$2,B2551&gt;Rules!$B$3,ABS(I2551)&gt;Rules!$B$4,OR(B2552&lt;Rules!$B$2,B2552&gt;Rules!$B$3,ABS(I2552)&gt;Rules!$B$4)),1,0)</f>
        <v>0</v>
      </c>
      <c r="K2551" s="6" t="str">
        <f aca="false">IF(F2551=1,COUNTIF($F$2:F2551,1),"")</f>
        <v/>
      </c>
    </row>
    <row r="2552" customFormat="false" ht="15" hidden="false" customHeight="false" outlineLevel="0" collapsed="false">
      <c r="A2552" s="6" t="n">
        <v>20136.3055</v>
      </c>
      <c r="B2552" s="6" t="n">
        <v>0.620934620934621</v>
      </c>
      <c r="C2552" s="6" t="n">
        <v>77</v>
      </c>
      <c r="D2552" s="6" t="n">
        <v>-1</v>
      </c>
      <c r="E2552" s="6" t="n">
        <v>1.73553113553114</v>
      </c>
      <c r="F2552" s="6" t="n">
        <v>0</v>
      </c>
      <c r="G2552" s="6" t="n">
        <v>0</v>
      </c>
      <c r="H2552" s="6" t="str">
        <f aca="false">IF(AND(A2552&gt;=Stimuli!$B$2,A2552&lt;=Stimuli!$C$2),Stimuli!$A$2,IF(AND(A2552&gt;=Stimuli!$B$3,A2552&lt;=Stimuli!$C$3),Stimuli!$A$3,IF(AND(A2552&gt;=Stimuli!$B$4,A2552&lt;=Stimuli!$C$4),Stimuli!$A$4,"")))</f>
        <v>01 Quiet baseline (60s)</v>
      </c>
      <c r="I2552" s="6" t="n">
        <f aca="false">(B2552-B2551)/((A2552-A2551)/1000)</f>
        <v>-1.989121989122</v>
      </c>
      <c r="J2552" s="6" t="n">
        <f aca="false">IF(OR(B2552&lt;Rules!$B$2,B2552&gt;Rules!$B$3,ABS(I2552)&gt;Rules!$B$4,OR(B2553&lt;Rules!$B$2,B2553&gt;Rules!$B$3,ABS(I2553)&gt;Rules!$B$4)),1,0)</f>
        <v>0</v>
      </c>
      <c r="K2552" s="6" t="str">
        <f aca="false">IF(F2552=1,COUNTIF($F$2:F2552,1),"")</f>
        <v/>
      </c>
    </row>
    <row r="2553" customFormat="false" ht="15" hidden="false" customHeight="false" outlineLevel="0" collapsed="false">
      <c r="A2553" s="6" t="n">
        <v>20144.118</v>
      </c>
      <c r="B2553" s="6" t="n">
        <v>0.610722610722611</v>
      </c>
      <c r="C2553" s="6" t="n">
        <v>77</v>
      </c>
      <c r="D2553" s="6" t="n">
        <v>-1</v>
      </c>
      <c r="E2553" s="6" t="n">
        <v>1.73553113553114</v>
      </c>
      <c r="F2553" s="6" t="n">
        <v>0</v>
      </c>
      <c r="G2553" s="6" t="n">
        <v>0</v>
      </c>
      <c r="H2553" s="6" t="str">
        <f aca="false">IF(AND(A2553&gt;=Stimuli!$B$2,A2553&lt;=Stimuli!$C$2),Stimuli!$A$2,IF(AND(A2553&gt;=Stimuli!$B$3,A2553&lt;=Stimuli!$C$3),Stimuli!$A$3,IF(AND(A2553&gt;=Stimuli!$B$4,A2553&lt;=Stimuli!$C$4),Stimuli!$A$4,"")))</f>
        <v>01 Quiet baseline (60s)</v>
      </c>
      <c r="I2553" s="6" t="n">
        <f aca="false">(B2553-B2552)/((A2553-A2552)/1000)</f>
        <v>-1.30713730713731</v>
      </c>
      <c r="J2553" s="6" t="n">
        <f aca="false">IF(OR(B2553&lt;Rules!$B$2,B2553&gt;Rules!$B$3,ABS(I2553)&gt;Rules!$B$4,OR(B2554&lt;Rules!$B$2,B2554&gt;Rules!$B$3,ABS(I2554)&gt;Rules!$B$4)),1,0)</f>
        <v>0</v>
      </c>
      <c r="K2553" s="6" t="str">
        <f aca="false">IF(F2553=1,COUNTIF($F$2:F2553,1),"")</f>
        <v/>
      </c>
    </row>
    <row r="2554" customFormat="false" ht="15" hidden="false" customHeight="false" outlineLevel="0" collapsed="false">
      <c r="A2554" s="6" t="n">
        <v>20151.9305</v>
      </c>
      <c r="B2554" s="6" t="n">
        <v>0.592518592518593</v>
      </c>
      <c r="C2554" s="6" t="n">
        <v>77</v>
      </c>
      <c r="D2554" s="6" t="n">
        <v>-1</v>
      </c>
      <c r="E2554" s="6" t="n">
        <v>1.73553113553114</v>
      </c>
      <c r="F2554" s="6" t="n">
        <v>0</v>
      </c>
      <c r="G2554" s="6" t="n">
        <v>0</v>
      </c>
      <c r="H2554" s="6" t="str">
        <f aca="false">IF(AND(A2554&gt;=Stimuli!$B$2,A2554&lt;=Stimuli!$C$2),Stimuli!$A$2,IF(AND(A2554&gt;=Stimuli!$B$3,A2554&lt;=Stimuli!$C$3),Stimuli!$A$3,IF(AND(A2554&gt;=Stimuli!$B$4,A2554&lt;=Stimuli!$C$4),Stimuli!$A$4,"")))</f>
        <v>01 Quiet baseline (60s)</v>
      </c>
      <c r="I2554" s="6" t="n">
        <f aca="false">(B2554-B2553)/((A2554-A2553)/1000)</f>
        <v>-2.33011433011431</v>
      </c>
      <c r="J2554" s="6" t="n">
        <f aca="false">IF(OR(B2554&lt;Rules!$B$2,B2554&gt;Rules!$B$3,ABS(I2554)&gt;Rules!$B$4,OR(B2555&lt;Rules!$B$2,B2555&gt;Rules!$B$3,ABS(I2555)&gt;Rules!$B$4)),1,0)</f>
        <v>0</v>
      </c>
      <c r="K2554" s="6" t="str">
        <f aca="false">IF(F2554=1,COUNTIF($F$2:F2554,1),"")</f>
        <v/>
      </c>
    </row>
    <row r="2555" customFormat="false" ht="15" hidden="false" customHeight="false" outlineLevel="0" collapsed="false">
      <c r="A2555" s="6" t="n">
        <v>20159.743</v>
      </c>
      <c r="B2555" s="6" t="n">
        <v>0.571650571650572</v>
      </c>
      <c r="C2555" s="6" t="n">
        <v>77</v>
      </c>
      <c r="D2555" s="6" t="n">
        <v>-1</v>
      </c>
      <c r="E2555" s="6" t="n">
        <v>1.73553113553114</v>
      </c>
      <c r="F2555" s="6" t="n">
        <v>0</v>
      </c>
      <c r="G2555" s="6" t="n">
        <v>0</v>
      </c>
      <c r="H2555" s="6" t="str">
        <f aca="false">IF(AND(A2555&gt;=Stimuli!$B$2,A2555&lt;=Stimuli!$C$2),Stimuli!$A$2,IF(AND(A2555&gt;=Stimuli!$B$3,A2555&lt;=Stimuli!$C$3),Stimuli!$A$3,IF(AND(A2555&gt;=Stimuli!$B$4,A2555&lt;=Stimuli!$C$4),Stimuli!$A$4,"")))</f>
        <v>01 Quiet baseline (60s)</v>
      </c>
      <c r="I2555" s="6" t="n">
        <f aca="false">(B2555-B2554)/((A2555-A2554)/1000)</f>
        <v>-2.67110667110667</v>
      </c>
      <c r="J2555" s="6" t="n">
        <f aca="false">IF(OR(B2555&lt;Rules!$B$2,B2555&gt;Rules!$B$3,ABS(I2555)&gt;Rules!$B$4,OR(B2556&lt;Rules!$B$2,B2556&gt;Rules!$B$3,ABS(I2556)&gt;Rules!$B$4)),1,0)</f>
        <v>0</v>
      </c>
      <c r="K2555" s="6" t="str">
        <f aca="false">IF(F2555=1,COUNTIF($F$2:F2555,1),"")</f>
        <v/>
      </c>
    </row>
    <row r="2556" customFormat="false" ht="15" hidden="false" customHeight="false" outlineLevel="0" collapsed="false">
      <c r="A2556" s="6" t="n">
        <v>20167.5555</v>
      </c>
      <c r="B2556" s="6" t="n">
        <v>0.557442557442558</v>
      </c>
      <c r="C2556" s="6" t="n">
        <v>77</v>
      </c>
      <c r="D2556" s="6" t="n">
        <v>-1</v>
      </c>
      <c r="E2556" s="6" t="n">
        <v>1.73553113553114</v>
      </c>
      <c r="F2556" s="6" t="n">
        <v>0</v>
      </c>
      <c r="G2556" s="6" t="n">
        <v>0</v>
      </c>
      <c r="H2556" s="6" t="str">
        <f aca="false">IF(AND(A2556&gt;=Stimuli!$B$2,A2556&lt;=Stimuli!$C$2),Stimuli!$A$2,IF(AND(A2556&gt;=Stimuli!$B$3,A2556&lt;=Stimuli!$C$3),Stimuli!$A$3,IF(AND(A2556&gt;=Stimuli!$B$4,A2556&lt;=Stimuli!$C$4),Stimuli!$A$4,"")))</f>
        <v>01 Quiet baseline (60s)</v>
      </c>
      <c r="I2556" s="6" t="n">
        <f aca="false">(B2556-B2555)/((A2556-A2555)/1000)</f>
        <v>-1.8186258186258</v>
      </c>
      <c r="J2556" s="6" t="n">
        <f aca="false">IF(OR(B2556&lt;Rules!$B$2,B2556&gt;Rules!$B$3,ABS(I2556)&gt;Rules!$B$4,OR(B2557&lt;Rules!$B$2,B2557&gt;Rules!$B$3,ABS(I2557)&gt;Rules!$B$4)),1,0)</f>
        <v>0</v>
      </c>
      <c r="K2556" s="6" t="str">
        <f aca="false">IF(F2556=1,COUNTIF($F$2:F2556,1),"")</f>
        <v/>
      </c>
    </row>
    <row r="2557" customFormat="false" ht="15" hidden="false" customHeight="false" outlineLevel="0" collapsed="false">
      <c r="A2557" s="6" t="n">
        <v>20175.368</v>
      </c>
      <c r="B2557" s="6" t="n">
        <v>0.554334554334554</v>
      </c>
      <c r="C2557" s="6" t="n">
        <v>77</v>
      </c>
      <c r="D2557" s="6" t="n">
        <v>-1</v>
      </c>
      <c r="E2557" s="6" t="n">
        <v>1.73553113553114</v>
      </c>
      <c r="F2557" s="6" t="n">
        <v>0</v>
      </c>
      <c r="G2557" s="6" t="n">
        <v>0</v>
      </c>
      <c r="H2557" s="6" t="str">
        <f aca="false">IF(AND(A2557&gt;=Stimuli!$B$2,A2557&lt;=Stimuli!$C$2),Stimuli!$A$2,IF(AND(A2557&gt;=Stimuli!$B$3,A2557&lt;=Stimuli!$C$3),Stimuli!$A$3,IF(AND(A2557&gt;=Stimuli!$B$4,A2557&lt;=Stimuli!$C$4),Stimuli!$A$4,"")))</f>
        <v>01 Quiet baseline (60s)</v>
      </c>
      <c r="I2557" s="6" t="n">
        <f aca="false">(B2557-B2556)/((A2557-A2556)/1000)</f>
        <v>-0.397824397824422</v>
      </c>
      <c r="J2557" s="6" t="n">
        <f aca="false">IF(OR(B2557&lt;Rules!$B$2,B2557&gt;Rules!$B$3,ABS(I2557)&gt;Rules!$B$4,OR(B2558&lt;Rules!$B$2,B2558&gt;Rules!$B$3,ABS(I2558)&gt;Rules!$B$4)),1,0)</f>
        <v>0</v>
      </c>
      <c r="K2557" s="6" t="str">
        <f aca="false">IF(F2557=1,COUNTIF($F$2:F2557,1),"")</f>
        <v/>
      </c>
    </row>
    <row r="2558" customFormat="false" ht="15" hidden="false" customHeight="false" outlineLevel="0" collapsed="false">
      <c r="A2558" s="6" t="n">
        <v>20183.1805</v>
      </c>
      <c r="B2558" s="6" t="n">
        <v>0.545454545454545</v>
      </c>
      <c r="C2558" s="6" t="n">
        <v>77</v>
      </c>
      <c r="D2558" s="6" t="n">
        <v>-1</v>
      </c>
      <c r="E2558" s="6" t="n">
        <v>1.73699633699634</v>
      </c>
      <c r="F2558" s="6" t="n">
        <v>0</v>
      </c>
      <c r="G2558" s="6" t="n">
        <v>0</v>
      </c>
      <c r="H2558" s="6" t="str">
        <f aca="false">IF(AND(A2558&gt;=Stimuli!$B$2,A2558&lt;=Stimuli!$C$2),Stimuli!$A$2,IF(AND(A2558&gt;=Stimuli!$B$3,A2558&lt;=Stimuli!$C$3),Stimuli!$A$3,IF(AND(A2558&gt;=Stimuli!$B$4,A2558&lt;=Stimuli!$C$4),Stimuli!$A$4,"")))</f>
        <v>01 Quiet baseline (60s)</v>
      </c>
      <c r="I2558" s="6" t="n">
        <f aca="false">(B2558-B2557)/((A2558-A2557)/1000)</f>
        <v>-1.13664113664113</v>
      </c>
      <c r="J2558" s="6" t="n">
        <f aca="false">IF(OR(B2558&lt;Rules!$B$2,B2558&gt;Rules!$B$3,ABS(I2558)&gt;Rules!$B$4,OR(B2559&lt;Rules!$B$2,B2559&gt;Rules!$B$3,ABS(I2559)&gt;Rules!$B$4)),1,0)</f>
        <v>0</v>
      </c>
      <c r="K2558" s="6" t="str">
        <f aca="false">IF(F2558=1,COUNTIF($F$2:F2558,1),"")</f>
        <v/>
      </c>
    </row>
    <row r="2559" customFormat="false" ht="15" hidden="false" customHeight="false" outlineLevel="0" collapsed="false">
      <c r="A2559" s="6" t="n">
        <v>20190.993</v>
      </c>
      <c r="B2559" s="6" t="n">
        <v>0.540570540570541</v>
      </c>
      <c r="C2559" s="6" t="n">
        <v>77</v>
      </c>
      <c r="D2559" s="6" t="n">
        <v>-1</v>
      </c>
      <c r="E2559" s="6" t="n">
        <v>1.73846153846154</v>
      </c>
      <c r="F2559" s="6" t="n">
        <v>0</v>
      </c>
      <c r="G2559" s="6" t="n">
        <v>0</v>
      </c>
      <c r="H2559" s="6" t="str">
        <f aca="false">IF(AND(A2559&gt;=Stimuli!$B$2,A2559&lt;=Stimuli!$C$2),Stimuli!$A$2,IF(AND(A2559&gt;=Stimuli!$B$3,A2559&lt;=Stimuli!$C$3),Stimuli!$A$3,IF(AND(A2559&gt;=Stimuli!$B$4,A2559&lt;=Stimuli!$C$4),Stimuli!$A$4,"")))</f>
        <v>01 Quiet baseline (60s)</v>
      </c>
      <c r="I2559" s="6" t="n">
        <f aca="false">(B2559-B2558)/((A2559-A2558)/1000)</f>
        <v>-0.625152625152623</v>
      </c>
      <c r="J2559" s="6" t="n">
        <f aca="false">IF(OR(B2559&lt;Rules!$B$2,B2559&gt;Rules!$B$3,ABS(I2559)&gt;Rules!$B$4,OR(B2560&lt;Rules!$B$2,B2560&gt;Rules!$B$3,ABS(I2560)&gt;Rules!$B$4)),1,0)</f>
        <v>0</v>
      </c>
      <c r="K2559" s="6" t="str">
        <f aca="false">IF(F2559=1,COUNTIF($F$2:F2559,1),"")</f>
        <v/>
      </c>
    </row>
    <row r="2560" customFormat="false" ht="15" hidden="false" customHeight="false" outlineLevel="0" collapsed="false">
      <c r="A2560" s="6" t="n">
        <v>20198.8055</v>
      </c>
      <c r="B2560" s="6" t="n">
        <v>0.524586524586525</v>
      </c>
      <c r="C2560" s="6" t="n">
        <v>77</v>
      </c>
      <c r="D2560" s="6" t="n">
        <v>-1</v>
      </c>
      <c r="E2560" s="6" t="n">
        <v>1.73846153846154</v>
      </c>
      <c r="F2560" s="6" t="n">
        <v>0</v>
      </c>
      <c r="G2560" s="6" t="n">
        <v>0</v>
      </c>
      <c r="H2560" s="6" t="str">
        <f aca="false">IF(AND(A2560&gt;=Stimuli!$B$2,A2560&lt;=Stimuli!$C$2),Stimuli!$A$2,IF(AND(A2560&gt;=Stimuli!$B$3,A2560&lt;=Stimuli!$C$3),Stimuli!$A$3,IF(AND(A2560&gt;=Stimuli!$B$4,A2560&lt;=Stimuli!$C$4),Stimuli!$A$4,"")))</f>
        <v>01 Quiet baseline (60s)</v>
      </c>
      <c r="I2560" s="6" t="n">
        <f aca="false">(B2560-B2559)/((A2560-A2559)/1000)</f>
        <v>-2.04595404595405</v>
      </c>
      <c r="J2560" s="6" t="n">
        <f aca="false">IF(OR(B2560&lt;Rules!$B$2,B2560&gt;Rules!$B$3,ABS(I2560)&gt;Rules!$B$4,OR(B2561&lt;Rules!$B$2,B2561&gt;Rules!$B$3,ABS(I2561)&gt;Rules!$B$4)),1,0)</f>
        <v>0</v>
      </c>
      <c r="K2560" s="6" t="str">
        <f aca="false">IF(F2560=1,COUNTIF($F$2:F2560,1),"")</f>
        <v/>
      </c>
    </row>
    <row r="2561" customFormat="false" ht="15" hidden="false" customHeight="false" outlineLevel="0" collapsed="false">
      <c r="A2561" s="6" t="n">
        <v>20206.618</v>
      </c>
      <c r="B2561" s="6" t="n">
        <v>0.52059052059052</v>
      </c>
      <c r="C2561" s="6" t="n">
        <v>77</v>
      </c>
      <c r="D2561" s="6" t="n">
        <v>-1</v>
      </c>
      <c r="E2561" s="6" t="n">
        <v>1.73992673992674</v>
      </c>
      <c r="F2561" s="6" t="n">
        <v>0</v>
      </c>
      <c r="G2561" s="6" t="n">
        <v>0</v>
      </c>
      <c r="H2561" s="6" t="str">
        <f aca="false">IF(AND(A2561&gt;=Stimuli!$B$2,A2561&lt;=Stimuli!$C$2),Stimuli!$A$2,IF(AND(A2561&gt;=Stimuli!$B$3,A2561&lt;=Stimuli!$C$3),Stimuli!$A$3,IF(AND(A2561&gt;=Stimuli!$B$4,A2561&lt;=Stimuli!$C$4),Stimuli!$A$4,"")))</f>
        <v>01 Quiet baseline (60s)</v>
      </c>
      <c r="I2561" s="6" t="n">
        <f aca="false">(B2561-B2560)/((A2561-A2560)/1000)</f>
        <v>-0.511488511488537</v>
      </c>
      <c r="J2561" s="6" t="n">
        <f aca="false">IF(OR(B2561&lt;Rules!$B$2,B2561&gt;Rules!$B$3,ABS(I2561)&gt;Rules!$B$4,OR(B2562&lt;Rules!$B$2,B2562&gt;Rules!$B$3,ABS(I2562)&gt;Rules!$B$4)),1,0)</f>
        <v>0</v>
      </c>
      <c r="K2561" s="6" t="str">
        <f aca="false">IF(F2561=1,COUNTIF($F$2:F2561,1),"")</f>
        <v/>
      </c>
    </row>
    <row r="2562" customFormat="false" ht="15" hidden="false" customHeight="false" outlineLevel="0" collapsed="false">
      <c r="A2562" s="6" t="n">
        <v>20214.4305</v>
      </c>
      <c r="B2562" s="6" t="n">
        <v>0.510378510378511</v>
      </c>
      <c r="C2562" s="6" t="n">
        <v>77</v>
      </c>
      <c r="D2562" s="6" t="n">
        <v>-1</v>
      </c>
      <c r="E2562" s="6" t="n">
        <v>1.73992673992674</v>
      </c>
      <c r="F2562" s="6" t="n">
        <v>0</v>
      </c>
      <c r="G2562" s="6" t="n">
        <v>0</v>
      </c>
      <c r="H2562" s="6" t="str">
        <f aca="false">IF(AND(A2562&gt;=Stimuli!$B$2,A2562&lt;=Stimuli!$C$2),Stimuli!$A$2,IF(AND(A2562&gt;=Stimuli!$B$3,A2562&lt;=Stimuli!$C$3),Stimuli!$A$3,IF(AND(A2562&gt;=Stimuli!$B$4,A2562&lt;=Stimuli!$C$4),Stimuli!$A$4,"")))</f>
        <v>01 Quiet baseline (60s)</v>
      </c>
      <c r="I2562" s="6" t="n">
        <f aca="false">(B2562-B2561)/((A2562-A2561)/1000)</f>
        <v>-1.30713730713727</v>
      </c>
      <c r="J2562" s="6" t="n">
        <f aca="false">IF(OR(B2562&lt;Rules!$B$2,B2562&gt;Rules!$B$3,ABS(I2562)&gt;Rules!$B$4,OR(B2563&lt;Rules!$B$2,B2563&gt;Rules!$B$3,ABS(I2563)&gt;Rules!$B$4)),1,0)</f>
        <v>0</v>
      </c>
      <c r="K2562" s="6" t="str">
        <f aca="false">IF(F2562=1,COUNTIF($F$2:F2562,1),"")</f>
        <v/>
      </c>
    </row>
    <row r="2563" customFormat="false" ht="15" hidden="false" customHeight="false" outlineLevel="0" collapsed="false">
      <c r="A2563" s="6" t="n">
        <v>20222.243</v>
      </c>
      <c r="B2563" s="6" t="n">
        <v>0.505938505938506</v>
      </c>
      <c r="C2563" s="6" t="n">
        <v>77</v>
      </c>
      <c r="D2563" s="6" t="n">
        <v>-1</v>
      </c>
      <c r="E2563" s="6" t="n">
        <v>1.73992673992674</v>
      </c>
      <c r="F2563" s="6" t="n">
        <v>0</v>
      </c>
      <c r="G2563" s="6" t="n">
        <v>0</v>
      </c>
      <c r="H2563" s="6" t="str">
        <f aca="false">IF(AND(A2563&gt;=Stimuli!$B$2,A2563&lt;=Stimuli!$C$2),Stimuli!$A$2,IF(AND(A2563&gt;=Stimuli!$B$3,A2563&lt;=Stimuli!$C$3),Stimuli!$A$3,IF(AND(A2563&gt;=Stimuli!$B$4,A2563&lt;=Stimuli!$C$4),Stimuli!$A$4,"")))</f>
        <v>01 Quiet baseline (60s)</v>
      </c>
      <c r="I2563" s="6" t="n">
        <f aca="false">(B2563-B2562)/((A2563-A2562)/1000)</f>
        <v>-0.568320568320601</v>
      </c>
      <c r="J2563" s="6" t="n">
        <f aca="false">IF(OR(B2563&lt;Rules!$B$2,B2563&gt;Rules!$B$3,ABS(I2563)&gt;Rules!$B$4,OR(B2564&lt;Rules!$B$2,B2564&gt;Rules!$B$3,ABS(I2564)&gt;Rules!$B$4)),1,0)</f>
        <v>0</v>
      </c>
      <c r="K2563" s="6" t="str">
        <f aca="false">IF(F2563=1,COUNTIF($F$2:F2563,1),"")</f>
        <v/>
      </c>
    </row>
    <row r="2564" customFormat="false" ht="15" hidden="false" customHeight="false" outlineLevel="0" collapsed="false">
      <c r="A2564" s="6" t="n">
        <v>20230.0555</v>
      </c>
      <c r="B2564" s="6" t="n">
        <v>0.441558441558441</v>
      </c>
      <c r="C2564" s="6" t="n">
        <v>77</v>
      </c>
      <c r="D2564" s="6" t="n">
        <v>-1</v>
      </c>
      <c r="E2564" s="6" t="n">
        <v>1.74139194139194</v>
      </c>
      <c r="F2564" s="6" t="n">
        <v>0</v>
      </c>
      <c r="G2564" s="6" t="n">
        <v>0</v>
      </c>
      <c r="H2564" s="6" t="str">
        <f aca="false">IF(AND(A2564&gt;=Stimuli!$B$2,A2564&lt;=Stimuli!$C$2),Stimuli!$A$2,IF(AND(A2564&gt;=Stimuli!$B$3,A2564&lt;=Stimuli!$C$3),Stimuli!$A$3,IF(AND(A2564&gt;=Stimuli!$B$4,A2564&lt;=Stimuli!$C$4),Stimuli!$A$4,"")))</f>
        <v>01 Quiet baseline (60s)</v>
      </c>
      <c r="I2564" s="6" t="n">
        <f aca="false">(B2564-B2563)/((A2564-A2563)/1000)</f>
        <v>-8.24064824064824</v>
      </c>
      <c r="J2564" s="6" t="n">
        <f aca="false">IF(OR(B2564&lt;Rules!$B$2,B2564&gt;Rules!$B$3,ABS(I2564)&gt;Rules!$B$4,OR(B2565&lt;Rules!$B$2,B2565&gt;Rules!$B$3,ABS(I2565)&gt;Rules!$B$4)),1,0)</f>
        <v>0</v>
      </c>
      <c r="K2564" s="6" t="str">
        <f aca="false">IF(F2564=1,COUNTIF($F$2:F2564,1),"")</f>
        <v/>
      </c>
    </row>
    <row r="2565" customFormat="false" ht="15" hidden="false" customHeight="false" outlineLevel="0" collapsed="false">
      <c r="A2565" s="6" t="n">
        <v>20237.868</v>
      </c>
      <c r="B2565" s="6" t="n">
        <v>0.389166389166389</v>
      </c>
      <c r="C2565" s="6" t="n">
        <v>77</v>
      </c>
      <c r="D2565" s="6" t="n">
        <v>-1</v>
      </c>
      <c r="E2565" s="6" t="n">
        <v>1.74285714285714</v>
      </c>
      <c r="F2565" s="6" t="n">
        <v>0</v>
      </c>
      <c r="G2565" s="6" t="n">
        <v>0</v>
      </c>
      <c r="H2565" s="6" t="str">
        <f aca="false">IF(AND(A2565&gt;=Stimuli!$B$2,A2565&lt;=Stimuli!$C$2),Stimuli!$A$2,IF(AND(A2565&gt;=Stimuli!$B$3,A2565&lt;=Stimuli!$C$3),Stimuli!$A$3,IF(AND(A2565&gt;=Stimuli!$B$4,A2565&lt;=Stimuli!$C$4),Stimuli!$A$4,"")))</f>
        <v>01 Quiet baseline (60s)</v>
      </c>
      <c r="I2565" s="6" t="n">
        <f aca="false">(B2565-B2564)/((A2565-A2564)/1000)</f>
        <v>-6.70618270618269</v>
      </c>
      <c r="J2565" s="6" t="n">
        <f aca="false">IF(OR(B2565&lt;Rules!$B$2,B2565&gt;Rules!$B$3,ABS(I2565)&gt;Rules!$B$4,OR(B2566&lt;Rules!$B$2,B2566&gt;Rules!$B$3,ABS(I2566)&gt;Rules!$B$4)),1,0)</f>
        <v>0</v>
      </c>
      <c r="K2565" s="6" t="str">
        <f aca="false">IF(F2565=1,COUNTIF($F$2:F2565,1),"")</f>
        <v/>
      </c>
    </row>
    <row r="2566" customFormat="false" ht="15" hidden="false" customHeight="false" outlineLevel="0" collapsed="false">
      <c r="A2566" s="6" t="n">
        <v>20245.6805</v>
      </c>
      <c r="B2566" s="6" t="n">
        <v>0.354978354978355</v>
      </c>
      <c r="C2566" s="6" t="n">
        <v>77</v>
      </c>
      <c r="D2566" s="6" t="n">
        <v>-1</v>
      </c>
      <c r="E2566" s="6" t="n">
        <v>1.74432234432234</v>
      </c>
      <c r="F2566" s="6" t="n">
        <v>0</v>
      </c>
      <c r="G2566" s="6" t="n">
        <v>0</v>
      </c>
      <c r="H2566" s="6" t="str">
        <f aca="false">IF(AND(A2566&gt;=Stimuli!$B$2,A2566&lt;=Stimuli!$C$2),Stimuli!$A$2,IF(AND(A2566&gt;=Stimuli!$B$3,A2566&lt;=Stimuli!$C$3),Stimuli!$A$3,IF(AND(A2566&gt;=Stimuli!$B$4,A2566&lt;=Stimuli!$C$4),Stimuli!$A$4,"")))</f>
        <v>01 Quiet baseline (60s)</v>
      </c>
      <c r="I2566" s="6" t="n">
        <f aca="false">(B2566-B2565)/((A2566-A2565)/1000)</f>
        <v>-4.3760683760684</v>
      </c>
      <c r="J2566" s="6" t="n">
        <f aca="false">IF(OR(B2566&lt;Rules!$B$2,B2566&gt;Rules!$B$3,ABS(I2566)&gt;Rules!$B$4,OR(B2567&lt;Rules!$B$2,B2567&gt;Rules!$B$3,ABS(I2567)&gt;Rules!$B$4)),1,0)</f>
        <v>0</v>
      </c>
      <c r="K2566" s="6" t="str">
        <f aca="false">IF(F2566=1,COUNTIF($F$2:F2566,1),"")</f>
        <v/>
      </c>
    </row>
    <row r="2567" customFormat="false" ht="15" hidden="false" customHeight="false" outlineLevel="0" collapsed="false">
      <c r="A2567" s="6" t="n">
        <v>20253.493</v>
      </c>
      <c r="B2567" s="6" t="n">
        <v>0.328338328338328</v>
      </c>
      <c r="C2567" s="6" t="n">
        <v>77</v>
      </c>
      <c r="D2567" s="6" t="n">
        <v>-1</v>
      </c>
      <c r="E2567" s="6" t="n">
        <v>1.74578754578755</v>
      </c>
      <c r="F2567" s="6" t="n">
        <v>0</v>
      </c>
      <c r="G2567" s="6" t="n">
        <v>0</v>
      </c>
      <c r="H2567" s="6" t="str">
        <f aca="false">IF(AND(A2567&gt;=Stimuli!$B$2,A2567&lt;=Stimuli!$C$2),Stimuli!$A$2,IF(AND(A2567&gt;=Stimuli!$B$3,A2567&lt;=Stimuli!$C$3),Stimuli!$A$3,IF(AND(A2567&gt;=Stimuli!$B$4,A2567&lt;=Stimuli!$C$4),Stimuli!$A$4,"")))</f>
        <v>01 Quiet baseline (60s)</v>
      </c>
      <c r="I2567" s="6" t="n">
        <f aca="false">(B2567-B2566)/((A2567-A2566)/1000)</f>
        <v>-3.4099234099234</v>
      </c>
      <c r="J2567" s="6" t="n">
        <f aca="false">IF(OR(B2567&lt;Rules!$B$2,B2567&gt;Rules!$B$3,ABS(I2567)&gt;Rules!$B$4,OR(B2568&lt;Rules!$B$2,B2568&gt;Rules!$B$3,ABS(I2568)&gt;Rules!$B$4)),1,0)</f>
        <v>0</v>
      </c>
      <c r="K2567" s="6" t="str">
        <f aca="false">IF(F2567=1,COUNTIF($F$2:F2567,1),"")</f>
        <v/>
      </c>
    </row>
    <row r="2568" customFormat="false" ht="15" hidden="false" customHeight="false" outlineLevel="0" collapsed="false">
      <c r="A2568" s="6" t="n">
        <v>20261.3055</v>
      </c>
      <c r="B2568" s="6" t="n">
        <v>0.302586302586303</v>
      </c>
      <c r="C2568" s="6" t="n">
        <v>77</v>
      </c>
      <c r="D2568" s="6" t="n">
        <v>-1</v>
      </c>
      <c r="E2568" s="6" t="n">
        <v>1.74725274725275</v>
      </c>
      <c r="F2568" s="6" t="n">
        <v>0</v>
      </c>
      <c r="G2568" s="6" t="n">
        <v>0</v>
      </c>
      <c r="H2568" s="6" t="str">
        <f aca="false">IF(AND(A2568&gt;=Stimuli!$B$2,A2568&lt;=Stimuli!$C$2),Stimuli!$A$2,IF(AND(A2568&gt;=Stimuli!$B$3,A2568&lt;=Stimuli!$C$3),Stimuli!$A$3,IF(AND(A2568&gt;=Stimuli!$B$4,A2568&lt;=Stimuli!$C$4),Stimuli!$A$4,"")))</f>
        <v>01 Quiet baseline (60s)</v>
      </c>
      <c r="I2568" s="6" t="n">
        <f aca="false">(B2568-B2567)/((A2568-A2567)/1000)</f>
        <v>-3.29625929625929</v>
      </c>
      <c r="J2568" s="6" t="n">
        <f aca="false">IF(OR(B2568&lt;Rules!$B$2,B2568&gt;Rules!$B$3,ABS(I2568)&gt;Rules!$B$4,OR(B2569&lt;Rules!$B$2,B2569&gt;Rules!$B$3,ABS(I2569)&gt;Rules!$B$4)),1,0)</f>
        <v>0</v>
      </c>
      <c r="K2568" s="6" t="str">
        <f aca="false">IF(F2568=1,COUNTIF($F$2:F2568,1),"")</f>
        <v/>
      </c>
    </row>
    <row r="2569" customFormat="false" ht="15" hidden="false" customHeight="false" outlineLevel="0" collapsed="false">
      <c r="A2569" s="6" t="n">
        <v>20269.118</v>
      </c>
      <c r="B2569" s="6" t="n">
        <v>0.269286269286269</v>
      </c>
      <c r="C2569" s="6" t="n">
        <v>77</v>
      </c>
      <c r="D2569" s="6" t="n">
        <v>-1</v>
      </c>
      <c r="E2569" s="6" t="n">
        <v>1.74725274725275</v>
      </c>
      <c r="F2569" s="6" t="n">
        <v>0</v>
      </c>
      <c r="G2569" s="6" t="n">
        <v>0</v>
      </c>
      <c r="H2569" s="6" t="str">
        <f aca="false">IF(AND(A2569&gt;=Stimuli!$B$2,A2569&lt;=Stimuli!$C$2),Stimuli!$A$2,IF(AND(A2569&gt;=Stimuli!$B$3,A2569&lt;=Stimuli!$C$3),Stimuli!$A$3,IF(AND(A2569&gt;=Stimuli!$B$4,A2569&lt;=Stimuli!$C$4),Stimuli!$A$4,"")))</f>
        <v>01 Quiet baseline (60s)</v>
      </c>
      <c r="I2569" s="6" t="n">
        <f aca="false">(B2569-B2568)/((A2569-A2568)/1000)</f>
        <v>-4.26240426240426</v>
      </c>
      <c r="J2569" s="6" t="n">
        <f aca="false">IF(OR(B2569&lt;Rules!$B$2,B2569&gt;Rules!$B$3,ABS(I2569)&gt;Rules!$B$4,OR(B2570&lt;Rules!$B$2,B2570&gt;Rules!$B$3,ABS(I2570)&gt;Rules!$B$4)),1,0)</f>
        <v>0</v>
      </c>
      <c r="K2569" s="6" t="str">
        <f aca="false">IF(F2569=1,COUNTIF($F$2:F2569,1),"")</f>
        <v/>
      </c>
    </row>
    <row r="2570" customFormat="false" ht="15" hidden="false" customHeight="false" outlineLevel="0" collapsed="false">
      <c r="A2570" s="6" t="n">
        <v>20276.9305</v>
      </c>
      <c r="B2570" s="6" t="n">
        <v>0.247086247086247</v>
      </c>
      <c r="C2570" s="6" t="n">
        <v>77</v>
      </c>
      <c r="D2570" s="6" t="n">
        <v>-1</v>
      </c>
      <c r="E2570" s="6" t="n">
        <v>1.75018315018315</v>
      </c>
      <c r="F2570" s="6" t="n">
        <v>0</v>
      </c>
      <c r="G2570" s="6" t="n">
        <v>0</v>
      </c>
      <c r="H2570" s="6" t="str">
        <f aca="false">IF(AND(A2570&gt;=Stimuli!$B$2,A2570&lt;=Stimuli!$C$2),Stimuli!$A$2,IF(AND(A2570&gt;=Stimuli!$B$3,A2570&lt;=Stimuli!$C$3),Stimuli!$A$3,IF(AND(A2570&gt;=Stimuli!$B$4,A2570&lt;=Stimuli!$C$4),Stimuli!$A$4,"")))</f>
        <v>01 Quiet baseline (60s)</v>
      </c>
      <c r="I2570" s="6" t="n">
        <f aca="false">(B2570-B2569)/((A2570-A2569)/1000)</f>
        <v>-2.84160284160284</v>
      </c>
      <c r="J2570" s="6" t="n">
        <f aca="false">IF(OR(B2570&lt;Rules!$B$2,B2570&gt;Rules!$B$3,ABS(I2570)&gt;Rules!$B$4,OR(B2571&lt;Rules!$B$2,B2571&gt;Rules!$B$3,ABS(I2571)&gt;Rules!$B$4)),1,0)</f>
        <v>0</v>
      </c>
      <c r="K2570" s="6" t="str">
        <f aca="false">IF(F2570=1,COUNTIF($F$2:F2570,1),"")</f>
        <v/>
      </c>
    </row>
    <row r="2571" customFormat="false" ht="15" hidden="false" customHeight="false" outlineLevel="0" collapsed="false">
      <c r="A2571" s="6" t="n">
        <v>20284.743</v>
      </c>
      <c r="B2571" s="6" t="n">
        <v>0.232434232434232</v>
      </c>
      <c r="C2571" s="6" t="n">
        <v>77</v>
      </c>
      <c r="D2571" s="6" t="n">
        <v>-1</v>
      </c>
      <c r="E2571" s="6" t="n">
        <v>1.75164835164835</v>
      </c>
      <c r="F2571" s="6" t="n">
        <v>0</v>
      </c>
      <c r="G2571" s="6" t="n">
        <v>0</v>
      </c>
      <c r="H2571" s="6" t="str">
        <f aca="false">IF(AND(A2571&gt;=Stimuli!$B$2,A2571&lt;=Stimuli!$C$2),Stimuli!$A$2,IF(AND(A2571&gt;=Stimuli!$B$3,A2571&lt;=Stimuli!$C$3),Stimuli!$A$3,IF(AND(A2571&gt;=Stimuli!$B$4,A2571&lt;=Stimuli!$C$4),Stimuli!$A$4,"")))</f>
        <v>01 Quiet baseline (60s)</v>
      </c>
      <c r="I2571" s="6" t="n">
        <f aca="false">(B2571-B2570)/((A2571-A2570)/1000)</f>
        <v>-1.87545787545788</v>
      </c>
      <c r="J2571" s="6" t="n">
        <f aca="false">IF(OR(B2571&lt;Rules!$B$2,B2571&gt;Rules!$B$3,ABS(I2571)&gt;Rules!$B$4,OR(B2572&lt;Rules!$B$2,B2572&gt;Rules!$B$3,ABS(I2572)&gt;Rules!$B$4)),1,0)</f>
        <v>0</v>
      </c>
      <c r="K2571" s="6" t="str">
        <f aca="false">IF(F2571=1,COUNTIF($F$2:F2571,1),"")</f>
        <v/>
      </c>
    </row>
    <row r="2572" customFormat="false" ht="15" hidden="false" customHeight="false" outlineLevel="0" collapsed="false">
      <c r="A2572" s="6" t="n">
        <v>20292.5555</v>
      </c>
      <c r="B2572" s="6" t="n">
        <v>0.231990231990232</v>
      </c>
      <c r="C2572" s="6" t="n">
        <v>77</v>
      </c>
      <c r="D2572" s="6" t="n">
        <v>-1</v>
      </c>
      <c r="E2572" s="6" t="n">
        <v>1.75311355311355</v>
      </c>
      <c r="F2572" s="6" t="n">
        <v>0</v>
      </c>
      <c r="G2572" s="6" t="n">
        <v>0</v>
      </c>
      <c r="H2572" s="6" t="str">
        <f aca="false">IF(AND(A2572&gt;=Stimuli!$B$2,A2572&lt;=Stimuli!$C$2),Stimuli!$A$2,IF(AND(A2572&gt;=Stimuli!$B$3,A2572&lt;=Stimuli!$C$3),Stimuli!$A$3,IF(AND(A2572&gt;=Stimuli!$B$4,A2572&lt;=Stimuli!$C$4),Stimuli!$A$4,"")))</f>
        <v>01 Quiet baseline (60s)</v>
      </c>
      <c r="I2572" s="6" t="n">
        <f aca="false">(B2572-B2571)/((A2572-A2571)/1000)</f>
        <v>-0.0568320568320537</v>
      </c>
      <c r="J2572" s="6" t="n">
        <f aca="false">IF(OR(B2572&lt;Rules!$B$2,B2572&gt;Rules!$B$3,ABS(I2572)&gt;Rules!$B$4,OR(B2573&lt;Rules!$B$2,B2573&gt;Rules!$B$3,ABS(I2573)&gt;Rules!$B$4)),1,0)</f>
        <v>0</v>
      </c>
      <c r="K2572" s="6" t="str">
        <f aca="false">IF(F2572=1,COUNTIF($F$2:F2572,1),"")</f>
        <v/>
      </c>
    </row>
    <row r="2573" customFormat="false" ht="15" hidden="false" customHeight="false" outlineLevel="0" collapsed="false">
      <c r="A2573" s="6" t="n">
        <v>20300.368</v>
      </c>
      <c r="B2573" s="6" t="n">
        <v>0.225330225330225</v>
      </c>
      <c r="C2573" s="6" t="n">
        <v>77</v>
      </c>
      <c r="D2573" s="6" t="n">
        <v>-1</v>
      </c>
      <c r="E2573" s="6" t="n">
        <v>1.75311355311355</v>
      </c>
      <c r="F2573" s="6" t="n">
        <v>0</v>
      </c>
      <c r="G2573" s="6" t="n">
        <v>0</v>
      </c>
      <c r="H2573" s="6" t="str">
        <f aca="false">IF(AND(A2573&gt;=Stimuli!$B$2,A2573&lt;=Stimuli!$C$2),Stimuli!$A$2,IF(AND(A2573&gt;=Stimuli!$B$3,A2573&lt;=Stimuli!$C$3),Stimuli!$A$3,IF(AND(A2573&gt;=Stimuli!$B$4,A2573&lt;=Stimuli!$C$4),Stimuli!$A$4,"")))</f>
        <v>01 Quiet baseline (60s)</v>
      </c>
      <c r="I2573" s="6" t="n">
        <f aca="false">(B2573-B2572)/((A2573-A2572)/1000)</f>
        <v>-0.852480852480856</v>
      </c>
      <c r="J2573" s="6" t="n">
        <f aca="false">IF(OR(B2573&lt;Rules!$B$2,B2573&gt;Rules!$B$3,ABS(I2573)&gt;Rules!$B$4,OR(B2574&lt;Rules!$B$2,B2574&gt;Rules!$B$3,ABS(I2574)&gt;Rules!$B$4)),1,0)</f>
        <v>0</v>
      </c>
      <c r="K2573" s="6" t="str">
        <f aca="false">IF(F2573=1,COUNTIF($F$2:F2573,1),"")</f>
        <v/>
      </c>
    </row>
    <row r="2574" customFormat="false" ht="15" hidden="false" customHeight="false" outlineLevel="0" collapsed="false">
      <c r="A2574" s="6" t="n">
        <v>20308.1805</v>
      </c>
      <c r="B2574" s="6" t="n">
        <v>0.231990231990232</v>
      </c>
      <c r="C2574" s="6" t="n">
        <v>77</v>
      </c>
      <c r="D2574" s="6" t="n">
        <v>-1</v>
      </c>
      <c r="E2574" s="6" t="n">
        <v>1.75457875457875</v>
      </c>
      <c r="F2574" s="6" t="n">
        <v>0</v>
      </c>
      <c r="G2574" s="6" t="n">
        <v>0</v>
      </c>
      <c r="H2574" s="6" t="str">
        <f aca="false">IF(AND(A2574&gt;=Stimuli!$B$2,A2574&lt;=Stimuli!$C$2),Stimuli!$A$2,IF(AND(A2574&gt;=Stimuli!$B$3,A2574&lt;=Stimuli!$C$3),Stimuli!$A$3,IF(AND(A2574&gt;=Stimuli!$B$4,A2574&lt;=Stimuli!$C$4),Stimuli!$A$4,"")))</f>
        <v>01 Quiet baseline (60s)</v>
      </c>
      <c r="I2574" s="6" t="n">
        <f aca="false">(B2574-B2573)/((A2574-A2573)/1000)</f>
        <v>0.852480852480856</v>
      </c>
      <c r="J2574" s="6" t="n">
        <f aca="false">IF(OR(B2574&lt;Rules!$B$2,B2574&gt;Rules!$B$3,ABS(I2574)&gt;Rules!$B$4,OR(B2575&lt;Rules!$B$2,B2575&gt;Rules!$B$3,ABS(I2575)&gt;Rules!$B$4)),1,0)</f>
        <v>0</v>
      </c>
      <c r="K2574" s="6" t="str">
        <f aca="false">IF(F2574=1,COUNTIF($F$2:F2574,1),"")</f>
        <v/>
      </c>
    </row>
    <row r="2575" customFormat="false" ht="15" hidden="false" customHeight="false" outlineLevel="0" collapsed="false">
      <c r="A2575" s="6" t="n">
        <v>20315.993</v>
      </c>
      <c r="B2575" s="6" t="n">
        <v>0.267954267954268</v>
      </c>
      <c r="C2575" s="6" t="n">
        <v>81</v>
      </c>
      <c r="D2575" s="6" t="n">
        <v>734.375</v>
      </c>
      <c r="E2575" s="6" t="n">
        <v>1.75457875457875</v>
      </c>
      <c r="F2575" s="6" t="n">
        <v>0</v>
      </c>
      <c r="G2575" s="6" t="n">
        <v>0</v>
      </c>
      <c r="H2575" s="6" t="str">
        <f aca="false">IF(AND(A2575&gt;=Stimuli!$B$2,A2575&lt;=Stimuli!$C$2),Stimuli!$A$2,IF(AND(A2575&gt;=Stimuli!$B$3,A2575&lt;=Stimuli!$C$3),Stimuli!$A$3,IF(AND(A2575&gt;=Stimuli!$B$4,A2575&lt;=Stimuli!$C$4),Stimuli!$A$4,"")))</f>
        <v>01 Quiet baseline (60s)</v>
      </c>
      <c r="I2575" s="6" t="n">
        <f aca="false">(B2575-B2574)/((A2575-A2574)/1000)</f>
        <v>4.6033966033966</v>
      </c>
      <c r="J2575" s="6" t="n">
        <f aca="false">IF(OR(B2575&lt;Rules!$B$2,B2575&gt;Rules!$B$3,ABS(I2575)&gt;Rules!$B$4,OR(B2576&lt;Rules!$B$2,B2576&gt;Rules!$B$3,ABS(I2576)&gt;Rules!$B$4)),1,0)</f>
        <v>1</v>
      </c>
      <c r="K2575" s="6" t="str">
        <f aca="false">IF(F2575=1,COUNTIF($F$2:F2575,1),"")</f>
        <v/>
      </c>
    </row>
    <row r="2576" customFormat="false" ht="15" hidden="false" customHeight="false" outlineLevel="0" collapsed="false">
      <c r="A2576" s="6" t="n">
        <v>20323.8055</v>
      </c>
      <c r="B2576" s="6" t="n">
        <v>0.358086358086358</v>
      </c>
      <c r="C2576" s="6" t="n">
        <v>81</v>
      </c>
      <c r="D2576" s="6" t="n">
        <v>-1</v>
      </c>
      <c r="E2576" s="6" t="n">
        <v>1.75604395604396</v>
      </c>
      <c r="F2576" s="6" t="n">
        <v>0</v>
      </c>
      <c r="G2576" s="6" t="n">
        <v>0</v>
      </c>
      <c r="H2576" s="6" t="str">
        <f aca="false">IF(AND(A2576&gt;=Stimuli!$B$2,A2576&lt;=Stimuli!$C$2),Stimuli!$A$2,IF(AND(A2576&gt;=Stimuli!$B$3,A2576&lt;=Stimuli!$C$3),Stimuli!$A$3,IF(AND(A2576&gt;=Stimuli!$B$4,A2576&lt;=Stimuli!$C$4),Stimuli!$A$4,"")))</f>
        <v>01 Quiet baseline (60s)</v>
      </c>
      <c r="I2576" s="6" t="n">
        <f aca="false">(B2576-B2575)/((A2576-A2575)/1000)</f>
        <v>11.5369075369076</v>
      </c>
      <c r="J2576" s="6" t="n">
        <f aca="false">IF(OR(B2576&lt;Rules!$B$2,B2576&gt;Rules!$B$3,ABS(I2576)&gt;Rules!$B$4,OR(B2577&lt;Rules!$B$2,B2577&gt;Rules!$B$3,ABS(I2577)&gt;Rules!$B$4)),1,0)</f>
        <v>1</v>
      </c>
      <c r="K2576" s="6" t="str">
        <f aca="false">IF(F2576=1,COUNTIF($F$2:F2576,1),"")</f>
        <v/>
      </c>
    </row>
    <row r="2577" customFormat="false" ht="15" hidden="false" customHeight="false" outlineLevel="0" collapsed="false">
      <c r="A2577" s="6" t="n">
        <v>20331.618</v>
      </c>
      <c r="B2577" s="6" t="n">
        <v>0.396270396270396</v>
      </c>
      <c r="C2577" s="6" t="n">
        <v>81</v>
      </c>
      <c r="D2577" s="6" t="n">
        <v>-1</v>
      </c>
      <c r="E2577" s="6" t="n">
        <v>1.75897435897436</v>
      </c>
      <c r="F2577" s="6" t="n">
        <v>0</v>
      </c>
      <c r="G2577" s="6" t="n">
        <v>0</v>
      </c>
      <c r="H2577" s="6" t="str">
        <f aca="false">IF(AND(A2577&gt;=Stimuli!$B$2,A2577&lt;=Stimuli!$C$2),Stimuli!$A$2,IF(AND(A2577&gt;=Stimuli!$B$3,A2577&lt;=Stimuli!$C$3),Stimuli!$A$3,IF(AND(A2577&gt;=Stimuli!$B$4,A2577&lt;=Stimuli!$C$4),Stimuli!$A$4,"")))</f>
        <v>01 Quiet baseline (60s)</v>
      </c>
      <c r="I2577" s="6" t="n">
        <f aca="false">(B2577-B2576)/((A2577-A2576)/1000)</f>
        <v>4.88755688755688</v>
      </c>
      <c r="J2577" s="6" t="n">
        <f aca="false">IF(OR(B2577&lt;Rules!$B$2,B2577&gt;Rules!$B$3,ABS(I2577)&gt;Rules!$B$4,OR(B2578&lt;Rules!$B$2,B2578&gt;Rules!$B$3,ABS(I2578)&gt;Rules!$B$4)),1,0)</f>
        <v>0</v>
      </c>
      <c r="K2577" s="6" t="str">
        <f aca="false">IF(F2577=1,COUNTIF($F$2:F2577,1),"")</f>
        <v/>
      </c>
    </row>
    <row r="2578" customFormat="false" ht="15" hidden="false" customHeight="false" outlineLevel="0" collapsed="false">
      <c r="A2578" s="6" t="n">
        <v>20339.4305</v>
      </c>
      <c r="B2578" s="6" t="n">
        <v>0.419358419358419</v>
      </c>
      <c r="C2578" s="6" t="n">
        <v>81</v>
      </c>
      <c r="D2578" s="6" t="n">
        <v>-1</v>
      </c>
      <c r="E2578" s="6" t="n">
        <v>1.76043956043956</v>
      </c>
      <c r="F2578" s="6" t="n">
        <v>0</v>
      </c>
      <c r="G2578" s="6" t="n">
        <v>0</v>
      </c>
      <c r="H2578" s="6" t="str">
        <f aca="false">IF(AND(A2578&gt;=Stimuli!$B$2,A2578&lt;=Stimuli!$C$2),Stimuli!$A$2,IF(AND(A2578&gt;=Stimuli!$B$3,A2578&lt;=Stimuli!$C$3),Stimuli!$A$3,IF(AND(A2578&gt;=Stimuli!$B$4,A2578&lt;=Stimuli!$C$4),Stimuli!$A$4,"")))</f>
        <v>01 Quiet baseline (60s)</v>
      </c>
      <c r="I2578" s="6" t="n">
        <f aca="false">(B2578-B2577)/((A2578-A2577)/1000)</f>
        <v>2.95526695526696</v>
      </c>
      <c r="J2578" s="6" t="n">
        <f aca="false">IF(OR(B2578&lt;Rules!$B$2,B2578&gt;Rules!$B$3,ABS(I2578)&gt;Rules!$B$4,OR(B2579&lt;Rules!$B$2,B2579&gt;Rules!$B$3,ABS(I2579)&gt;Rules!$B$4)),1,0)</f>
        <v>0</v>
      </c>
      <c r="K2578" s="6" t="str">
        <f aca="false">IF(F2578=1,COUNTIF($F$2:F2578,1),"")</f>
        <v/>
      </c>
    </row>
    <row r="2579" customFormat="false" ht="15" hidden="false" customHeight="false" outlineLevel="0" collapsed="false">
      <c r="A2579" s="6" t="n">
        <v>20347.243</v>
      </c>
      <c r="B2579" s="6" t="n">
        <v>0.424686424686425</v>
      </c>
      <c r="C2579" s="6" t="n">
        <v>81</v>
      </c>
      <c r="D2579" s="6" t="n">
        <v>-1</v>
      </c>
      <c r="E2579" s="6" t="n">
        <v>1.76043956043956</v>
      </c>
      <c r="F2579" s="6" t="n">
        <v>0</v>
      </c>
      <c r="G2579" s="6" t="n">
        <v>0</v>
      </c>
      <c r="H2579" s="6" t="str">
        <f aca="false">IF(AND(A2579&gt;=Stimuli!$B$2,A2579&lt;=Stimuli!$C$2),Stimuli!$A$2,IF(AND(A2579&gt;=Stimuli!$B$3,A2579&lt;=Stimuli!$C$3),Stimuli!$A$3,IF(AND(A2579&gt;=Stimuli!$B$4,A2579&lt;=Stimuli!$C$4),Stimuli!$A$4,"")))</f>
        <v>01 Quiet baseline (60s)</v>
      </c>
      <c r="I2579" s="6" t="n">
        <f aca="false">(B2579-B2578)/((A2579-A2578)/1000)</f>
        <v>0.68198468198468</v>
      </c>
      <c r="J2579" s="6" t="n">
        <f aca="false">IF(OR(B2579&lt;Rules!$B$2,B2579&gt;Rules!$B$3,ABS(I2579)&gt;Rules!$B$4,OR(B2580&lt;Rules!$B$2,B2580&gt;Rules!$B$3,ABS(I2580)&gt;Rules!$B$4)),1,0)</f>
        <v>0</v>
      </c>
      <c r="K2579" s="6" t="str">
        <f aca="false">IF(F2579=1,COUNTIF($F$2:F2579,1),"")</f>
        <v/>
      </c>
    </row>
    <row r="2580" customFormat="false" ht="15" hidden="false" customHeight="false" outlineLevel="0" collapsed="false">
      <c r="A2580" s="6" t="n">
        <v>20355.0555</v>
      </c>
      <c r="B2580" s="6" t="n">
        <v>0.435342435342435</v>
      </c>
      <c r="C2580" s="6" t="n">
        <v>81</v>
      </c>
      <c r="D2580" s="6" t="n">
        <v>-1</v>
      </c>
      <c r="E2580" s="6" t="n">
        <v>1.76483516483516</v>
      </c>
      <c r="F2580" s="6" t="n">
        <v>0</v>
      </c>
      <c r="G2580" s="6" t="n">
        <v>0</v>
      </c>
      <c r="H2580" s="6" t="str">
        <f aca="false">IF(AND(A2580&gt;=Stimuli!$B$2,A2580&lt;=Stimuli!$C$2),Stimuli!$A$2,IF(AND(A2580&gt;=Stimuli!$B$3,A2580&lt;=Stimuli!$C$3),Stimuli!$A$3,IF(AND(A2580&gt;=Stimuli!$B$4,A2580&lt;=Stimuli!$C$4),Stimuli!$A$4,"")))</f>
        <v>01 Quiet baseline (60s)</v>
      </c>
      <c r="I2580" s="6" t="n">
        <f aca="false">(B2580-B2579)/((A2580-A2579)/1000)</f>
        <v>1.36396936396936</v>
      </c>
      <c r="J2580" s="6" t="n">
        <f aca="false">IF(OR(B2580&lt;Rules!$B$2,B2580&gt;Rules!$B$3,ABS(I2580)&gt;Rules!$B$4,OR(B2581&lt;Rules!$B$2,B2581&gt;Rules!$B$3,ABS(I2581)&gt;Rules!$B$4)),1,0)</f>
        <v>0</v>
      </c>
      <c r="K2580" s="6" t="str">
        <f aca="false">IF(F2580=1,COUNTIF($F$2:F2580,1),"")</f>
        <v/>
      </c>
    </row>
    <row r="2581" customFormat="false" ht="15" hidden="false" customHeight="false" outlineLevel="0" collapsed="false">
      <c r="A2581" s="6" t="n">
        <v>20362.868</v>
      </c>
      <c r="B2581" s="6" t="n">
        <v>0.43978243978244</v>
      </c>
      <c r="C2581" s="6" t="n">
        <v>81</v>
      </c>
      <c r="D2581" s="6" t="n">
        <v>-1</v>
      </c>
      <c r="E2581" s="6" t="n">
        <v>1.76483516483516</v>
      </c>
      <c r="F2581" s="6" t="n">
        <v>0</v>
      </c>
      <c r="G2581" s="6" t="n">
        <v>0</v>
      </c>
      <c r="H2581" s="6" t="str">
        <f aca="false">IF(AND(A2581&gt;=Stimuli!$B$2,A2581&lt;=Stimuli!$C$2),Stimuli!$A$2,IF(AND(A2581&gt;=Stimuli!$B$3,A2581&lt;=Stimuli!$C$3),Stimuli!$A$3,IF(AND(A2581&gt;=Stimuli!$B$4,A2581&lt;=Stimuli!$C$4),Stimuli!$A$4,"")))</f>
        <v>01 Quiet baseline (60s)</v>
      </c>
      <c r="I2581" s="6" t="n">
        <f aca="false">(B2581-B2580)/((A2581-A2580)/1000)</f>
        <v>0.568320568320587</v>
      </c>
      <c r="J2581" s="6" t="n">
        <f aca="false">IF(OR(B2581&lt;Rules!$B$2,B2581&gt;Rules!$B$3,ABS(I2581)&gt;Rules!$B$4,OR(B2582&lt;Rules!$B$2,B2582&gt;Rules!$B$3,ABS(I2582)&gt;Rules!$B$4)),1,0)</f>
        <v>0</v>
      </c>
      <c r="K2581" s="6" t="str">
        <f aca="false">IF(F2581=1,COUNTIF($F$2:F2581,1),"")</f>
        <v/>
      </c>
    </row>
    <row r="2582" customFormat="false" ht="15" hidden="false" customHeight="false" outlineLevel="0" collapsed="false">
      <c r="A2582" s="6" t="n">
        <v>20370.6805</v>
      </c>
      <c r="B2582" s="6" t="n">
        <v>0.447330447330447</v>
      </c>
      <c r="C2582" s="6" t="n">
        <v>81</v>
      </c>
      <c r="D2582" s="6" t="n">
        <v>-1</v>
      </c>
      <c r="E2582" s="6" t="n">
        <v>1.76630036630037</v>
      </c>
      <c r="F2582" s="6" t="n">
        <v>0</v>
      </c>
      <c r="G2582" s="6" t="n">
        <v>0</v>
      </c>
      <c r="H2582" s="6" t="str">
        <f aca="false">IF(AND(A2582&gt;=Stimuli!$B$2,A2582&lt;=Stimuli!$C$2),Stimuli!$A$2,IF(AND(A2582&gt;=Stimuli!$B$3,A2582&lt;=Stimuli!$C$3),Stimuli!$A$3,IF(AND(A2582&gt;=Stimuli!$B$4,A2582&lt;=Stimuli!$C$4),Stimuli!$A$4,"")))</f>
        <v>01 Quiet baseline (60s)</v>
      </c>
      <c r="I2582" s="6" t="n">
        <f aca="false">(B2582-B2581)/((A2582-A2581)/1000)</f>
        <v>0.96614496614496</v>
      </c>
      <c r="J2582" s="6" t="n">
        <f aca="false">IF(OR(B2582&lt;Rules!$B$2,B2582&gt;Rules!$B$3,ABS(I2582)&gt;Rules!$B$4,OR(B2583&lt;Rules!$B$2,B2583&gt;Rules!$B$3,ABS(I2583)&gt;Rules!$B$4)),1,0)</f>
        <v>0</v>
      </c>
      <c r="K2582" s="6" t="str">
        <f aca="false">IF(F2582=1,COUNTIF($F$2:F2582,1),"")</f>
        <v/>
      </c>
    </row>
    <row r="2583" customFormat="false" ht="15" hidden="false" customHeight="false" outlineLevel="0" collapsed="false">
      <c r="A2583" s="6" t="n">
        <v>20378.493</v>
      </c>
      <c r="B2583" s="6" t="n">
        <v>0.44999444999445</v>
      </c>
      <c r="C2583" s="6" t="n">
        <v>81</v>
      </c>
      <c r="D2583" s="6" t="n">
        <v>-1</v>
      </c>
      <c r="E2583" s="6" t="n">
        <v>1.76776556776557</v>
      </c>
      <c r="F2583" s="6" t="n">
        <v>0</v>
      </c>
      <c r="G2583" s="6" t="n">
        <v>0</v>
      </c>
      <c r="H2583" s="6" t="str">
        <f aca="false">IF(AND(A2583&gt;=Stimuli!$B$2,A2583&lt;=Stimuli!$C$2),Stimuli!$A$2,IF(AND(A2583&gt;=Stimuli!$B$3,A2583&lt;=Stimuli!$C$3),Stimuli!$A$3,IF(AND(A2583&gt;=Stimuli!$B$4,A2583&lt;=Stimuli!$C$4),Stimuli!$A$4,"")))</f>
        <v>01 Quiet baseline (60s)</v>
      </c>
      <c r="I2583" s="6" t="n">
        <f aca="false">(B2583-B2582)/((A2583-A2582)/1000)</f>
        <v>0.340992340992329</v>
      </c>
      <c r="J2583" s="6" t="n">
        <f aca="false">IF(OR(B2583&lt;Rules!$B$2,B2583&gt;Rules!$B$3,ABS(I2583)&gt;Rules!$B$4,OR(B2584&lt;Rules!$B$2,B2584&gt;Rules!$B$3,ABS(I2584)&gt;Rules!$B$4)),1,0)</f>
        <v>0</v>
      </c>
      <c r="K2583" s="6" t="str">
        <f aca="false">IF(F2583=1,COUNTIF($F$2:F2583,1),"")</f>
        <v/>
      </c>
    </row>
    <row r="2584" customFormat="false" ht="15" hidden="false" customHeight="false" outlineLevel="0" collapsed="false">
      <c r="A2584" s="6" t="n">
        <v>20386.3055</v>
      </c>
      <c r="B2584" s="6" t="n">
        <v>0.453546453546453</v>
      </c>
      <c r="C2584" s="6" t="n">
        <v>81</v>
      </c>
      <c r="D2584" s="6" t="n">
        <v>-1</v>
      </c>
      <c r="E2584" s="6" t="n">
        <v>1.76923076923077</v>
      </c>
      <c r="F2584" s="6" t="n">
        <v>0</v>
      </c>
      <c r="G2584" s="6" t="n">
        <v>0</v>
      </c>
      <c r="H2584" s="6" t="str">
        <f aca="false">IF(AND(A2584&gt;=Stimuli!$B$2,A2584&lt;=Stimuli!$C$2),Stimuli!$A$2,IF(AND(A2584&gt;=Stimuli!$B$3,A2584&lt;=Stimuli!$C$3),Stimuli!$A$3,IF(AND(A2584&gt;=Stimuli!$B$4,A2584&lt;=Stimuli!$C$4),Stimuli!$A$4,"")))</f>
        <v>01 Quiet baseline (60s)</v>
      </c>
      <c r="I2584" s="6" t="n">
        <f aca="false">(B2584-B2583)/((A2584-A2583)/1000)</f>
        <v>0.454656454656451</v>
      </c>
      <c r="J2584" s="6" t="n">
        <f aca="false">IF(OR(B2584&lt;Rules!$B$2,B2584&gt;Rules!$B$3,ABS(I2584)&gt;Rules!$B$4,OR(B2585&lt;Rules!$B$2,B2585&gt;Rules!$B$3,ABS(I2585)&gt;Rules!$B$4)),1,0)</f>
        <v>0</v>
      </c>
      <c r="K2584" s="6" t="str">
        <f aca="false">IF(F2584=1,COUNTIF($F$2:F2584,1),"")</f>
        <v/>
      </c>
    </row>
    <row r="2585" customFormat="false" ht="15" hidden="false" customHeight="false" outlineLevel="0" collapsed="false">
      <c r="A2585" s="6" t="n">
        <v>20394.118</v>
      </c>
      <c r="B2585" s="6" t="n">
        <v>0.457542457542458</v>
      </c>
      <c r="C2585" s="6" t="n">
        <v>81</v>
      </c>
      <c r="D2585" s="6" t="n">
        <v>-1</v>
      </c>
      <c r="E2585" s="6" t="n">
        <v>1.77362637362637</v>
      </c>
      <c r="F2585" s="6" t="n">
        <v>0</v>
      </c>
      <c r="G2585" s="6" t="n">
        <v>0</v>
      </c>
      <c r="H2585" s="6" t="str">
        <f aca="false">IF(AND(A2585&gt;=Stimuli!$B$2,A2585&lt;=Stimuli!$C$2),Stimuli!$A$2,IF(AND(A2585&gt;=Stimuli!$B$3,A2585&lt;=Stimuli!$C$3),Stimuli!$A$3,IF(AND(A2585&gt;=Stimuli!$B$4,A2585&lt;=Stimuli!$C$4),Stimuli!$A$4,"")))</f>
        <v>01 Quiet baseline (60s)</v>
      </c>
      <c r="I2585" s="6" t="n">
        <f aca="false">(B2585-B2584)/((A2585-A2584)/1000)</f>
        <v>0.511488511488523</v>
      </c>
      <c r="J2585" s="6" t="n">
        <f aca="false">IF(OR(B2585&lt;Rules!$B$2,B2585&gt;Rules!$B$3,ABS(I2585)&gt;Rules!$B$4,OR(B2586&lt;Rules!$B$2,B2586&gt;Rules!$B$3,ABS(I2586)&gt;Rules!$B$4)),1,0)</f>
        <v>0</v>
      </c>
      <c r="K2585" s="6" t="str">
        <f aca="false">IF(F2585=1,COUNTIF($F$2:F2585,1),"")</f>
        <v/>
      </c>
    </row>
    <row r="2586" customFormat="false" ht="15" hidden="false" customHeight="false" outlineLevel="0" collapsed="false">
      <c r="A2586" s="6" t="n">
        <v>20401.9305</v>
      </c>
      <c r="B2586" s="6" t="n">
        <v>0.461982461982462</v>
      </c>
      <c r="C2586" s="6" t="n">
        <v>81</v>
      </c>
      <c r="D2586" s="6" t="n">
        <v>-1</v>
      </c>
      <c r="E2586" s="6" t="n">
        <v>1.77362637362637</v>
      </c>
      <c r="F2586" s="6" t="n">
        <v>0</v>
      </c>
      <c r="G2586" s="6" t="n">
        <v>0</v>
      </c>
      <c r="H2586" s="6" t="str">
        <f aca="false">IF(AND(A2586&gt;=Stimuli!$B$2,A2586&lt;=Stimuli!$C$2),Stimuli!$A$2,IF(AND(A2586&gt;=Stimuli!$B$3,A2586&lt;=Stimuli!$C$3),Stimuli!$A$3,IF(AND(A2586&gt;=Stimuli!$B$4,A2586&lt;=Stimuli!$C$4),Stimuli!$A$4,"")))</f>
        <v>01 Quiet baseline (60s)</v>
      </c>
      <c r="I2586" s="6" t="n">
        <f aca="false">(B2586-B2585)/((A2586-A2585)/1000)</f>
        <v>0.568320568320566</v>
      </c>
      <c r="J2586" s="6" t="n">
        <f aca="false">IF(OR(B2586&lt;Rules!$B$2,B2586&gt;Rules!$B$3,ABS(I2586)&gt;Rules!$B$4,OR(B2587&lt;Rules!$B$2,B2587&gt;Rules!$B$3,ABS(I2587)&gt;Rules!$B$4)),1,0)</f>
        <v>0</v>
      </c>
      <c r="K2586" s="6" t="str">
        <f aca="false">IF(F2586=1,COUNTIF($F$2:F2586,1),"")</f>
        <v/>
      </c>
    </row>
    <row r="2587" customFormat="false" ht="15" hidden="false" customHeight="false" outlineLevel="0" collapsed="false">
      <c r="A2587" s="6" t="n">
        <v>20409.743</v>
      </c>
      <c r="B2587" s="6" t="n">
        <v>0.469530469530469</v>
      </c>
      <c r="C2587" s="6" t="n">
        <v>81</v>
      </c>
      <c r="D2587" s="6" t="n">
        <v>-1</v>
      </c>
      <c r="E2587" s="6" t="n">
        <v>1.77509157509158</v>
      </c>
      <c r="F2587" s="6" t="n">
        <v>0</v>
      </c>
      <c r="G2587" s="6" t="n">
        <v>0</v>
      </c>
      <c r="H2587" s="6" t="str">
        <f aca="false">IF(AND(A2587&gt;=Stimuli!$B$2,A2587&lt;=Stimuli!$C$2),Stimuli!$A$2,IF(AND(A2587&gt;=Stimuli!$B$3,A2587&lt;=Stimuli!$C$3),Stimuli!$A$3,IF(AND(A2587&gt;=Stimuli!$B$4,A2587&lt;=Stimuli!$C$4),Stimuli!$A$4,"")))</f>
        <v>01 Quiet baseline (60s)</v>
      </c>
      <c r="I2587" s="6" t="n">
        <f aca="false">(B2587-B2586)/((A2587-A2586)/1000)</f>
        <v>0.96614496614496</v>
      </c>
      <c r="J2587" s="6" t="n">
        <f aca="false">IF(OR(B2587&lt;Rules!$B$2,B2587&gt;Rules!$B$3,ABS(I2587)&gt;Rules!$B$4,OR(B2588&lt;Rules!$B$2,B2588&gt;Rules!$B$3,ABS(I2588)&gt;Rules!$B$4)),1,0)</f>
        <v>0</v>
      </c>
      <c r="K2587" s="6" t="str">
        <f aca="false">IF(F2587=1,COUNTIF($F$2:F2587,1),"")</f>
        <v/>
      </c>
    </row>
    <row r="2588" customFormat="false" ht="15" hidden="false" customHeight="false" outlineLevel="0" collapsed="false">
      <c r="A2588" s="6" t="n">
        <v>20417.5555</v>
      </c>
      <c r="B2588" s="6" t="n">
        <v>0.474414474414474</v>
      </c>
      <c r="C2588" s="6" t="n">
        <v>81</v>
      </c>
      <c r="D2588" s="6" t="n">
        <v>-1</v>
      </c>
      <c r="E2588" s="6" t="n">
        <v>1.77802197802198</v>
      </c>
      <c r="F2588" s="6" t="n">
        <v>0</v>
      </c>
      <c r="G2588" s="6" t="n">
        <v>0</v>
      </c>
      <c r="H2588" s="6" t="str">
        <f aca="false">IF(AND(A2588&gt;=Stimuli!$B$2,A2588&lt;=Stimuli!$C$2),Stimuli!$A$2,IF(AND(A2588&gt;=Stimuli!$B$3,A2588&lt;=Stimuli!$C$3),Stimuli!$A$3,IF(AND(A2588&gt;=Stimuli!$B$4,A2588&lt;=Stimuli!$C$4),Stimuli!$A$4,"")))</f>
        <v>01 Quiet baseline (60s)</v>
      </c>
      <c r="I2588" s="6" t="n">
        <f aca="false">(B2588-B2587)/((A2588-A2587)/1000)</f>
        <v>0.62515262515263</v>
      </c>
      <c r="J2588" s="6" t="n">
        <f aca="false">IF(OR(B2588&lt;Rules!$B$2,B2588&gt;Rules!$B$3,ABS(I2588)&gt;Rules!$B$4,OR(B2589&lt;Rules!$B$2,B2589&gt;Rules!$B$3,ABS(I2589)&gt;Rules!$B$4)),1,0)</f>
        <v>0</v>
      </c>
      <c r="K2588" s="6" t="str">
        <f aca="false">IF(F2588=1,COUNTIF($F$2:F2588,1),"")</f>
        <v/>
      </c>
    </row>
    <row r="2589" customFormat="false" ht="15" hidden="false" customHeight="false" outlineLevel="0" collapsed="false">
      <c r="A2589" s="6" t="n">
        <v>20425.368</v>
      </c>
      <c r="B2589" s="6" t="n">
        <v>0.492618492618492</v>
      </c>
      <c r="C2589" s="6" t="n">
        <v>81</v>
      </c>
      <c r="D2589" s="6" t="n">
        <v>-1</v>
      </c>
      <c r="E2589" s="6" t="n">
        <v>1.77802197802198</v>
      </c>
      <c r="F2589" s="6" t="n">
        <v>0</v>
      </c>
      <c r="G2589" s="6" t="n">
        <v>0</v>
      </c>
      <c r="H2589" s="6" t="str">
        <f aca="false">IF(AND(A2589&gt;=Stimuli!$B$2,A2589&lt;=Stimuli!$C$2),Stimuli!$A$2,IF(AND(A2589&gt;=Stimuli!$B$3,A2589&lt;=Stimuli!$C$3),Stimuli!$A$3,IF(AND(A2589&gt;=Stimuli!$B$4,A2589&lt;=Stimuli!$C$4),Stimuli!$A$4,"")))</f>
        <v>01 Quiet baseline (60s)</v>
      </c>
      <c r="I2589" s="6" t="n">
        <f aca="false">(B2589-B2588)/((A2589-A2588)/1000)</f>
        <v>2.33011433011431</v>
      </c>
      <c r="J2589" s="6" t="n">
        <f aca="false">IF(OR(B2589&lt;Rules!$B$2,B2589&gt;Rules!$B$3,ABS(I2589)&gt;Rules!$B$4,OR(B2590&lt;Rules!$B$2,B2590&gt;Rules!$B$3,ABS(I2590)&gt;Rules!$B$4)),1,0)</f>
        <v>0</v>
      </c>
      <c r="K2589" s="6" t="str">
        <f aca="false">IF(F2589=1,COUNTIF($F$2:F2589,1),"")</f>
        <v/>
      </c>
    </row>
    <row r="2590" customFormat="false" ht="15" hidden="false" customHeight="false" outlineLevel="0" collapsed="false">
      <c r="A2590" s="6" t="n">
        <v>20433.1805</v>
      </c>
      <c r="B2590" s="6" t="n">
        <v>0.52059052059052</v>
      </c>
      <c r="C2590" s="6" t="n">
        <v>81</v>
      </c>
      <c r="D2590" s="6" t="n">
        <v>-1</v>
      </c>
      <c r="E2590" s="6" t="n">
        <v>1.78095238095238</v>
      </c>
      <c r="F2590" s="6" t="n">
        <v>0</v>
      </c>
      <c r="G2590" s="6" t="n">
        <v>0</v>
      </c>
      <c r="H2590" s="6" t="str">
        <f aca="false">IF(AND(A2590&gt;=Stimuli!$B$2,A2590&lt;=Stimuli!$C$2),Stimuli!$A$2,IF(AND(A2590&gt;=Stimuli!$B$3,A2590&lt;=Stimuli!$C$3),Stimuli!$A$3,IF(AND(A2590&gt;=Stimuli!$B$4,A2590&lt;=Stimuli!$C$4),Stimuli!$A$4,"")))</f>
        <v>01 Quiet baseline (60s)</v>
      </c>
      <c r="I2590" s="6" t="n">
        <f aca="false">(B2590-B2589)/((A2590-A2589)/1000)</f>
        <v>3.58041958041958</v>
      </c>
      <c r="J2590" s="6" t="n">
        <f aca="false">IF(OR(B2590&lt;Rules!$B$2,B2590&gt;Rules!$B$3,ABS(I2590)&gt;Rules!$B$4,OR(B2591&lt;Rules!$B$2,B2591&gt;Rules!$B$3,ABS(I2591)&gt;Rules!$B$4)),1,0)</f>
        <v>0</v>
      </c>
      <c r="K2590" s="6" t="str">
        <f aca="false">IF(F2590=1,COUNTIF($F$2:F2590,1),"")</f>
        <v/>
      </c>
    </row>
    <row r="2591" customFormat="false" ht="15" hidden="false" customHeight="false" outlineLevel="0" collapsed="false">
      <c r="A2591" s="6" t="n">
        <v>20440.993</v>
      </c>
      <c r="B2591" s="6" t="n">
        <v>0.578754578754579</v>
      </c>
      <c r="C2591" s="6" t="n">
        <v>81</v>
      </c>
      <c r="D2591" s="6" t="n">
        <v>-1</v>
      </c>
      <c r="E2591" s="6" t="n">
        <v>1.78241758241758</v>
      </c>
      <c r="F2591" s="6" t="n">
        <v>0</v>
      </c>
      <c r="G2591" s="6" t="n">
        <v>0</v>
      </c>
      <c r="H2591" s="6" t="str">
        <f aca="false">IF(AND(A2591&gt;=Stimuli!$B$2,A2591&lt;=Stimuli!$C$2),Stimuli!$A$2,IF(AND(A2591&gt;=Stimuli!$B$3,A2591&lt;=Stimuli!$C$3),Stimuli!$A$3,IF(AND(A2591&gt;=Stimuli!$B$4,A2591&lt;=Stimuli!$C$4),Stimuli!$A$4,"")))</f>
        <v>01 Quiet baseline (60s)</v>
      </c>
      <c r="I2591" s="6" t="n">
        <f aca="false">(B2591-B2590)/((A2591-A2590)/1000)</f>
        <v>7.44499944499948</v>
      </c>
      <c r="J2591" s="6" t="n">
        <f aca="false">IF(OR(B2591&lt;Rules!$B$2,B2591&gt;Rules!$B$3,ABS(I2591)&gt;Rules!$B$4,OR(B2592&lt;Rules!$B$2,B2592&gt;Rules!$B$3,ABS(I2592)&gt;Rules!$B$4)),1,0)</f>
        <v>1</v>
      </c>
      <c r="K2591" s="6" t="str">
        <f aca="false">IF(F2591=1,COUNTIF($F$2:F2591,1),"")</f>
        <v/>
      </c>
    </row>
    <row r="2592" customFormat="false" ht="15" hidden="false" customHeight="false" outlineLevel="0" collapsed="false">
      <c r="A2592" s="6" t="n">
        <v>20448.8055</v>
      </c>
      <c r="B2592" s="6" t="n">
        <v>0.656898656898657</v>
      </c>
      <c r="C2592" s="6" t="n">
        <v>81</v>
      </c>
      <c r="D2592" s="6" t="n">
        <v>-1</v>
      </c>
      <c r="E2592" s="6" t="n">
        <v>1.78241758241758</v>
      </c>
      <c r="F2592" s="6" t="n">
        <v>0</v>
      </c>
      <c r="G2592" s="6" t="n">
        <v>0</v>
      </c>
      <c r="H2592" s="6" t="str">
        <f aca="false">IF(AND(A2592&gt;=Stimuli!$B$2,A2592&lt;=Stimuli!$C$2),Stimuli!$A$2,IF(AND(A2592&gt;=Stimuli!$B$3,A2592&lt;=Stimuli!$C$3),Stimuli!$A$3,IF(AND(A2592&gt;=Stimuli!$B$4,A2592&lt;=Stimuli!$C$4),Stimuli!$A$4,"")))</f>
        <v>01 Quiet baseline (60s)</v>
      </c>
      <c r="I2592" s="6" t="n">
        <f aca="false">(B2592-B2591)/((A2592-A2591)/1000)</f>
        <v>10.002442002442</v>
      </c>
      <c r="J2592" s="6" t="n">
        <f aca="false">IF(OR(B2592&lt;Rules!$B$2,B2592&gt;Rules!$B$3,ABS(I2592)&gt;Rules!$B$4,OR(B2593&lt;Rules!$B$2,B2593&gt;Rules!$B$3,ABS(I2593)&gt;Rules!$B$4)),1,0)</f>
        <v>1</v>
      </c>
      <c r="K2592" s="6" t="str">
        <f aca="false">IF(F2592=1,COUNTIF($F$2:F2592,1),"")</f>
        <v/>
      </c>
    </row>
    <row r="2593" customFormat="false" ht="15" hidden="false" customHeight="false" outlineLevel="0" collapsed="false">
      <c r="A2593" s="6" t="n">
        <v>20456.618</v>
      </c>
      <c r="B2593" s="6" t="n">
        <v>0.774558774558775</v>
      </c>
      <c r="C2593" s="6" t="n">
        <v>81</v>
      </c>
      <c r="D2593" s="6" t="n">
        <v>-1</v>
      </c>
      <c r="E2593" s="6" t="n">
        <v>1.78241758241758</v>
      </c>
      <c r="F2593" s="6" t="n">
        <v>0</v>
      </c>
      <c r="G2593" s="6" t="n">
        <v>0</v>
      </c>
      <c r="H2593" s="6" t="str">
        <f aca="false">IF(AND(A2593&gt;=Stimuli!$B$2,A2593&lt;=Stimuli!$C$2),Stimuli!$A$2,IF(AND(A2593&gt;=Stimuli!$B$3,A2593&lt;=Stimuli!$C$3),Stimuli!$A$3,IF(AND(A2593&gt;=Stimuli!$B$4,A2593&lt;=Stimuli!$C$4),Stimuli!$A$4,"")))</f>
        <v>01 Quiet baseline (60s)</v>
      </c>
      <c r="I2593" s="6" t="n">
        <f aca="false">(B2593-B2592)/((A2593-A2592)/1000)</f>
        <v>15.0604950604951</v>
      </c>
      <c r="J2593" s="6" t="n">
        <f aca="false">IF(OR(B2593&lt;Rules!$B$2,B2593&gt;Rules!$B$3,ABS(I2593)&gt;Rules!$B$4,OR(B2594&lt;Rules!$B$2,B2594&gt;Rules!$B$3,ABS(I2594)&gt;Rules!$B$4)),1,0)</f>
        <v>1</v>
      </c>
      <c r="K2593" s="6" t="str">
        <f aca="false">IF(F2593=1,COUNTIF($F$2:F2593,1),"")</f>
        <v/>
      </c>
    </row>
    <row r="2594" customFormat="false" ht="15" hidden="false" customHeight="false" outlineLevel="0" collapsed="false">
      <c r="A2594" s="6" t="n">
        <v>20464.4305</v>
      </c>
      <c r="B2594" s="6" t="n">
        <v>0.85980685980686</v>
      </c>
      <c r="C2594" s="6" t="n">
        <v>81</v>
      </c>
      <c r="D2594" s="6" t="n">
        <v>-1</v>
      </c>
      <c r="E2594" s="6" t="n">
        <v>1.78241758241758</v>
      </c>
      <c r="F2594" s="6" t="n">
        <v>0</v>
      </c>
      <c r="G2594" s="6" t="n">
        <v>0</v>
      </c>
      <c r="H2594" s="6" t="str">
        <f aca="false">IF(AND(A2594&gt;=Stimuli!$B$2,A2594&lt;=Stimuli!$C$2),Stimuli!$A$2,IF(AND(A2594&gt;=Stimuli!$B$3,A2594&lt;=Stimuli!$C$3),Stimuli!$A$3,IF(AND(A2594&gt;=Stimuli!$B$4,A2594&lt;=Stimuli!$C$4),Stimuli!$A$4,"")))</f>
        <v>01 Quiet baseline (60s)</v>
      </c>
      <c r="I2594" s="6" t="n">
        <f aca="false">(B2594-B2593)/((A2594-A2593)/1000)</f>
        <v>10.9117549117549</v>
      </c>
      <c r="J2594" s="6" t="n">
        <f aca="false">IF(OR(B2594&lt;Rules!$B$2,B2594&gt;Rules!$B$3,ABS(I2594)&gt;Rules!$B$4,OR(B2595&lt;Rules!$B$2,B2595&gt;Rules!$B$3,ABS(I2595)&gt;Rules!$B$4)),1,0)</f>
        <v>1</v>
      </c>
      <c r="K2594" s="6" t="str">
        <f aca="false">IF(F2594=1,COUNTIF($F$2:F2594,1),"")</f>
        <v/>
      </c>
    </row>
    <row r="2595" customFormat="false" ht="15" hidden="false" customHeight="false" outlineLevel="0" collapsed="false">
      <c r="A2595" s="6" t="n">
        <v>20472.243</v>
      </c>
      <c r="B2595" s="6" t="n">
        <v>0.994338994338994</v>
      </c>
      <c r="C2595" s="6" t="n">
        <v>81</v>
      </c>
      <c r="D2595" s="6" t="n">
        <v>-1</v>
      </c>
      <c r="E2595" s="6" t="n">
        <v>1.78241758241758</v>
      </c>
      <c r="F2595" s="6" t="n">
        <v>0</v>
      </c>
      <c r="G2595" s="6" t="n">
        <v>0</v>
      </c>
      <c r="H2595" s="6" t="str">
        <f aca="false">IF(AND(A2595&gt;=Stimuli!$B$2,A2595&lt;=Stimuli!$C$2),Stimuli!$A$2,IF(AND(A2595&gt;=Stimuli!$B$3,A2595&lt;=Stimuli!$C$3),Stimuli!$A$3,IF(AND(A2595&gt;=Stimuli!$B$4,A2595&lt;=Stimuli!$C$4),Stimuli!$A$4,"")))</f>
        <v>01 Quiet baseline (60s)</v>
      </c>
      <c r="I2595" s="6" t="n">
        <f aca="false">(B2595-B2594)/((A2595-A2594)/1000)</f>
        <v>17.2201132201133</v>
      </c>
      <c r="J2595" s="6" t="n">
        <f aca="false">IF(OR(B2595&lt;Rules!$B$2,B2595&gt;Rules!$B$3,ABS(I2595)&gt;Rules!$B$4,OR(B2596&lt;Rules!$B$2,B2596&gt;Rules!$B$3,ABS(I2596)&gt;Rules!$B$4)),1,0)</f>
        <v>1</v>
      </c>
      <c r="K2595" s="6" t="str">
        <f aca="false">IF(F2595=1,COUNTIF($F$2:F2595,1),"")</f>
        <v/>
      </c>
    </row>
    <row r="2596" customFormat="false" ht="15" hidden="false" customHeight="false" outlineLevel="0" collapsed="false">
      <c r="A2596" s="6" t="n">
        <v>20480.0555</v>
      </c>
      <c r="B2596" s="6" t="n">
        <v>1.13952713952714</v>
      </c>
      <c r="C2596" s="6" t="n">
        <v>81</v>
      </c>
      <c r="D2596" s="6" t="n">
        <v>-1</v>
      </c>
      <c r="E2596" s="6" t="n">
        <v>1.78241758241758</v>
      </c>
      <c r="F2596" s="6" t="n">
        <v>0</v>
      </c>
      <c r="G2596" s="6" t="n">
        <v>0</v>
      </c>
      <c r="H2596" s="6" t="str">
        <f aca="false">IF(AND(A2596&gt;=Stimuli!$B$2,A2596&lt;=Stimuli!$C$2),Stimuli!$A$2,IF(AND(A2596&gt;=Stimuli!$B$3,A2596&lt;=Stimuli!$C$3),Stimuli!$A$3,IF(AND(A2596&gt;=Stimuli!$B$4,A2596&lt;=Stimuli!$C$4),Stimuli!$A$4,"")))</f>
        <v>01 Quiet baseline (60s)</v>
      </c>
      <c r="I2596" s="6" t="n">
        <f aca="false">(B2596-B2595)/((A2596-A2595)/1000)</f>
        <v>18.5840825840825</v>
      </c>
      <c r="J2596" s="6" t="n">
        <f aca="false">IF(OR(B2596&lt;Rules!$B$2,B2596&gt;Rules!$B$3,ABS(I2596)&gt;Rules!$B$4,OR(B2597&lt;Rules!$B$2,B2597&gt;Rules!$B$3,ABS(I2597)&gt;Rules!$B$4)),1,0)</f>
        <v>1</v>
      </c>
      <c r="K2596" s="6" t="str">
        <f aca="false">IF(F2596=1,COUNTIF($F$2:F2596,1),"")</f>
        <v/>
      </c>
    </row>
    <row r="2597" customFormat="false" ht="15" hidden="false" customHeight="false" outlineLevel="0" collapsed="false">
      <c r="A2597" s="6" t="n">
        <v>20487.868</v>
      </c>
      <c r="B2597" s="6" t="n">
        <v>1.23942723942724</v>
      </c>
      <c r="C2597" s="6" t="n">
        <v>81</v>
      </c>
      <c r="D2597" s="6" t="n">
        <v>-1</v>
      </c>
      <c r="E2597" s="6" t="n">
        <v>1.78241758241758</v>
      </c>
      <c r="F2597" s="6" t="n">
        <v>0</v>
      </c>
      <c r="G2597" s="6" t="n">
        <v>0</v>
      </c>
      <c r="H2597" s="6" t="str">
        <f aca="false">IF(AND(A2597&gt;=Stimuli!$B$2,A2597&lt;=Stimuli!$C$2),Stimuli!$A$2,IF(AND(A2597&gt;=Stimuli!$B$3,A2597&lt;=Stimuli!$C$3),Stimuli!$A$3,IF(AND(A2597&gt;=Stimuli!$B$4,A2597&lt;=Stimuli!$C$4),Stimuli!$A$4,"")))</f>
        <v>01 Quiet baseline (60s)</v>
      </c>
      <c r="I2597" s="6" t="n">
        <f aca="false">(B2597-B2596)/((A2597-A2596)/1000)</f>
        <v>12.7872127872128</v>
      </c>
      <c r="J2597" s="6" t="n">
        <f aca="false">IF(OR(B2597&lt;Rules!$B$2,B2597&gt;Rules!$B$3,ABS(I2597)&gt;Rules!$B$4,OR(B2598&lt;Rules!$B$2,B2598&gt;Rules!$B$3,ABS(I2598)&gt;Rules!$B$4)),1,0)</f>
        <v>1</v>
      </c>
      <c r="K2597" s="6" t="str">
        <f aca="false">IF(F2597=1,COUNTIF($F$2:F2597,1),"")</f>
        <v/>
      </c>
    </row>
    <row r="2598" customFormat="false" ht="15" hidden="false" customHeight="false" outlineLevel="0" collapsed="false">
      <c r="A2598" s="6" t="n">
        <v>20495.6805</v>
      </c>
      <c r="B2598" s="6" t="n">
        <v>1.35309135309135</v>
      </c>
      <c r="C2598" s="6" t="n">
        <v>81</v>
      </c>
      <c r="D2598" s="6" t="n">
        <v>-1</v>
      </c>
      <c r="E2598" s="6" t="n">
        <v>1.78241758241758</v>
      </c>
      <c r="F2598" s="6" t="n">
        <v>0</v>
      </c>
      <c r="G2598" s="6" t="n">
        <v>0</v>
      </c>
      <c r="H2598" s="6" t="str">
        <f aca="false">IF(AND(A2598&gt;=Stimuli!$B$2,A2598&lt;=Stimuli!$C$2),Stimuli!$A$2,IF(AND(A2598&gt;=Stimuli!$B$3,A2598&lt;=Stimuli!$C$3),Stimuli!$A$3,IF(AND(A2598&gt;=Stimuli!$B$4,A2598&lt;=Stimuli!$C$4),Stimuli!$A$4,"")))</f>
        <v>01 Quiet baseline (60s)</v>
      </c>
      <c r="I2598" s="6" t="n">
        <f aca="false">(B2598-B2597)/((A2598-A2597)/1000)</f>
        <v>14.5490065490066</v>
      </c>
      <c r="J2598" s="6" t="n">
        <f aca="false">IF(OR(B2598&lt;Rules!$B$2,B2598&gt;Rules!$B$3,ABS(I2598)&gt;Rules!$B$4,OR(B2599&lt;Rules!$B$2,B2599&gt;Rules!$B$3,ABS(I2599)&gt;Rules!$B$4)),1,0)</f>
        <v>1</v>
      </c>
      <c r="K2598" s="6" t="str">
        <f aca="false">IF(F2598=1,COUNTIF($F$2:F2598,1),"")</f>
        <v/>
      </c>
    </row>
    <row r="2599" customFormat="false" ht="15" hidden="false" customHeight="false" outlineLevel="0" collapsed="false">
      <c r="A2599" s="6" t="n">
        <v>20503.493</v>
      </c>
      <c r="B2599" s="6" t="n">
        <v>1.43833943833944</v>
      </c>
      <c r="C2599" s="6" t="n">
        <v>81</v>
      </c>
      <c r="D2599" s="6" t="n">
        <v>-1</v>
      </c>
      <c r="E2599" s="6" t="n">
        <v>1.78241758241758</v>
      </c>
      <c r="F2599" s="6" t="n">
        <v>0</v>
      </c>
      <c r="G2599" s="6" t="n">
        <v>0</v>
      </c>
      <c r="H2599" s="6" t="str">
        <f aca="false">IF(AND(A2599&gt;=Stimuli!$B$2,A2599&lt;=Stimuli!$C$2),Stimuli!$A$2,IF(AND(A2599&gt;=Stimuli!$B$3,A2599&lt;=Stimuli!$C$3),Stimuli!$A$3,IF(AND(A2599&gt;=Stimuli!$B$4,A2599&lt;=Stimuli!$C$4),Stimuli!$A$4,"")))</f>
        <v>01 Quiet baseline (60s)</v>
      </c>
      <c r="I2599" s="6" t="n">
        <f aca="false">(B2599-B2598)/((A2599-A2598)/1000)</f>
        <v>10.9117549117549</v>
      </c>
      <c r="J2599" s="6" t="n">
        <f aca="false">IF(OR(B2599&lt;Rules!$B$2,B2599&gt;Rules!$B$3,ABS(I2599)&gt;Rules!$B$4,OR(B2600&lt;Rules!$B$2,B2600&gt;Rules!$B$3,ABS(I2600)&gt;Rules!$B$4)),1,0)</f>
        <v>1</v>
      </c>
      <c r="K2599" s="6" t="str">
        <f aca="false">IF(F2599=1,COUNTIF($F$2:F2599,1),"")</f>
        <v/>
      </c>
    </row>
    <row r="2600" customFormat="false" ht="15" hidden="false" customHeight="false" outlineLevel="0" collapsed="false">
      <c r="A2600" s="6" t="n">
        <v>20511.3055</v>
      </c>
      <c r="B2600" s="6" t="n">
        <v>1.47785547785548</v>
      </c>
      <c r="C2600" s="6" t="n">
        <v>81</v>
      </c>
      <c r="D2600" s="6" t="n">
        <v>-1</v>
      </c>
      <c r="E2600" s="6" t="n">
        <v>1.78388278388278</v>
      </c>
      <c r="F2600" s="6" t="n">
        <v>0</v>
      </c>
      <c r="G2600" s="6" t="n">
        <v>0</v>
      </c>
      <c r="H2600" s="6" t="str">
        <f aca="false">IF(AND(A2600&gt;=Stimuli!$B$2,A2600&lt;=Stimuli!$C$2),Stimuli!$A$2,IF(AND(A2600&gt;=Stimuli!$B$3,A2600&lt;=Stimuli!$C$3),Stimuli!$A$3,IF(AND(A2600&gt;=Stimuli!$B$4,A2600&lt;=Stimuli!$C$4),Stimuli!$A$4,"")))</f>
        <v>01 Quiet baseline (60s)</v>
      </c>
      <c r="I2600" s="6" t="n">
        <f aca="false">(B2600-B2599)/((A2600-A2599)/1000)</f>
        <v>5.05805305805313</v>
      </c>
      <c r="J2600" s="6" t="n">
        <f aca="false">IF(OR(B2600&lt;Rules!$B$2,B2600&gt;Rules!$B$3,ABS(I2600)&gt;Rules!$B$4,OR(B2601&lt;Rules!$B$2,B2601&gt;Rules!$B$3,ABS(I2601)&gt;Rules!$B$4)),1,0)</f>
        <v>0</v>
      </c>
      <c r="K2600" s="6" t="str">
        <f aca="false">IF(F2600=1,COUNTIF($F$2:F2600,1),"")</f>
        <v/>
      </c>
    </row>
    <row r="2601" customFormat="false" ht="15" hidden="false" customHeight="false" outlineLevel="0" collapsed="false">
      <c r="A2601" s="6" t="n">
        <v>20519.118</v>
      </c>
      <c r="B2601" s="6" t="n">
        <v>1.47785547785548</v>
      </c>
      <c r="C2601" s="6" t="n">
        <v>81</v>
      </c>
      <c r="D2601" s="6" t="n">
        <v>-1</v>
      </c>
      <c r="E2601" s="6" t="n">
        <v>1.78388278388278</v>
      </c>
      <c r="F2601" s="6" t="n">
        <v>0</v>
      </c>
      <c r="G2601" s="6" t="n">
        <v>0</v>
      </c>
      <c r="H2601" s="6" t="str">
        <f aca="false">IF(AND(A2601&gt;=Stimuli!$B$2,A2601&lt;=Stimuli!$C$2),Stimuli!$A$2,IF(AND(A2601&gt;=Stimuli!$B$3,A2601&lt;=Stimuli!$C$3),Stimuli!$A$3,IF(AND(A2601&gt;=Stimuli!$B$4,A2601&lt;=Stimuli!$C$4),Stimuli!$A$4,"")))</f>
        <v>01 Quiet baseline (60s)</v>
      </c>
      <c r="I2601" s="6" t="n">
        <f aca="false">(B2601-B2600)/((A2601-A2600)/1000)</f>
        <v>0</v>
      </c>
      <c r="J2601" s="6" t="n">
        <f aca="false">IF(OR(B2601&lt;Rules!$B$2,B2601&gt;Rules!$B$3,ABS(I2601)&gt;Rules!$B$4,OR(B2602&lt;Rules!$B$2,B2602&gt;Rules!$B$3,ABS(I2602)&gt;Rules!$B$4)),1,0)</f>
        <v>0</v>
      </c>
      <c r="K2601" s="6" t="str">
        <f aca="false">IF(F2601=1,COUNTIF($F$2:F2601,1),"")</f>
        <v/>
      </c>
    </row>
    <row r="2602" customFormat="false" ht="15" hidden="false" customHeight="false" outlineLevel="0" collapsed="false">
      <c r="A2602" s="6" t="n">
        <v>20526.9305</v>
      </c>
      <c r="B2602" s="6" t="n">
        <v>1.47785547785548</v>
      </c>
      <c r="C2602" s="6" t="n">
        <v>81</v>
      </c>
      <c r="D2602" s="6" t="n">
        <v>-1</v>
      </c>
      <c r="E2602" s="6" t="n">
        <v>1.78388278388278</v>
      </c>
      <c r="F2602" s="6" t="n">
        <v>0</v>
      </c>
      <c r="G2602" s="6" t="n">
        <v>0</v>
      </c>
      <c r="H2602" s="6" t="str">
        <f aca="false">IF(AND(A2602&gt;=Stimuli!$B$2,A2602&lt;=Stimuli!$C$2),Stimuli!$A$2,IF(AND(A2602&gt;=Stimuli!$B$3,A2602&lt;=Stimuli!$C$3),Stimuli!$A$3,IF(AND(A2602&gt;=Stimuli!$B$4,A2602&lt;=Stimuli!$C$4),Stimuli!$A$4,"")))</f>
        <v>01 Quiet baseline (60s)</v>
      </c>
      <c r="I2602" s="6" t="n">
        <f aca="false">(B2602-B2601)/((A2602-A2601)/1000)</f>
        <v>0</v>
      </c>
      <c r="J2602" s="6" t="n">
        <f aca="false">IF(OR(B2602&lt;Rules!$B$2,B2602&gt;Rules!$B$3,ABS(I2602)&gt;Rules!$B$4,OR(B2603&lt;Rules!$B$2,B2603&gt;Rules!$B$3,ABS(I2603)&gt;Rules!$B$4)),1,0)</f>
        <v>0</v>
      </c>
      <c r="K2602" s="6" t="str">
        <f aca="false">IF(F2602=1,COUNTIF($F$2:F2602,1),"")</f>
        <v/>
      </c>
    </row>
    <row r="2603" customFormat="false" ht="15" hidden="false" customHeight="false" outlineLevel="0" collapsed="false">
      <c r="A2603" s="6" t="n">
        <v>20534.743</v>
      </c>
      <c r="B2603" s="6" t="n">
        <v>1.47785547785548</v>
      </c>
      <c r="C2603" s="6" t="n">
        <v>81</v>
      </c>
      <c r="D2603" s="6" t="n">
        <v>-1</v>
      </c>
      <c r="E2603" s="6" t="n">
        <v>1.78388278388278</v>
      </c>
      <c r="F2603" s="6" t="n">
        <v>0</v>
      </c>
      <c r="G2603" s="6" t="n">
        <v>0</v>
      </c>
      <c r="H2603" s="6" t="str">
        <f aca="false">IF(AND(A2603&gt;=Stimuli!$B$2,A2603&lt;=Stimuli!$C$2),Stimuli!$A$2,IF(AND(A2603&gt;=Stimuli!$B$3,A2603&lt;=Stimuli!$C$3),Stimuli!$A$3,IF(AND(A2603&gt;=Stimuli!$B$4,A2603&lt;=Stimuli!$C$4),Stimuli!$A$4,"")))</f>
        <v>01 Quiet baseline (60s)</v>
      </c>
      <c r="I2603" s="6" t="n">
        <f aca="false">(B2603-B2602)/((A2603-A2602)/1000)</f>
        <v>0</v>
      </c>
      <c r="J2603" s="6" t="n">
        <f aca="false">IF(OR(B2603&lt;Rules!$B$2,B2603&gt;Rules!$B$3,ABS(I2603)&gt;Rules!$B$4,OR(B2604&lt;Rules!$B$2,B2604&gt;Rules!$B$3,ABS(I2604)&gt;Rules!$B$4)),1,0)</f>
        <v>0</v>
      </c>
      <c r="K2603" s="6" t="str">
        <f aca="false">IF(F2603=1,COUNTIF($F$2:F2603,1),"")</f>
        <v/>
      </c>
    </row>
    <row r="2604" customFormat="false" ht="15" hidden="false" customHeight="false" outlineLevel="0" collapsed="false">
      <c r="A2604" s="6" t="n">
        <v>20542.5555</v>
      </c>
      <c r="B2604" s="6" t="n">
        <v>1.47785547785548</v>
      </c>
      <c r="C2604" s="6" t="n">
        <v>81</v>
      </c>
      <c r="D2604" s="6" t="n">
        <v>-1</v>
      </c>
      <c r="E2604" s="6" t="n">
        <v>1.78388278388278</v>
      </c>
      <c r="F2604" s="6" t="n">
        <v>0</v>
      </c>
      <c r="G2604" s="6" t="n">
        <v>0</v>
      </c>
      <c r="H2604" s="6" t="str">
        <f aca="false">IF(AND(A2604&gt;=Stimuli!$B$2,A2604&lt;=Stimuli!$C$2),Stimuli!$A$2,IF(AND(A2604&gt;=Stimuli!$B$3,A2604&lt;=Stimuli!$C$3),Stimuli!$A$3,IF(AND(A2604&gt;=Stimuli!$B$4,A2604&lt;=Stimuli!$C$4),Stimuli!$A$4,"")))</f>
        <v>01 Quiet baseline (60s)</v>
      </c>
      <c r="I2604" s="6" t="n">
        <f aca="false">(B2604-B2603)/((A2604-A2603)/1000)</f>
        <v>0</v>
      </c>
      <c r="J2604" s="6" t="n">
        <f aca="false">IF(OR(B2604&lt;Rules!$B$2,B2604&gt;Rules!$B$3,ABS(I2604)&gt;Rules!$B$4,OR(B2605&lt;Rules!$B$2,B2605&gt;Rules!$B$3,ABS(I2605)&gt;Rules!$B$4)),1,0)</f>
        <v>0</v>
      </c>
      <c r="K2604" s="6" t="str">
        <f aca="false">IF(F2604=1,COUNTIF($F$2:F2604,1),"")</f>
        <v/>
      </c>
    </row>
    <row r="2605" customFormat="false" ht="15" hidden="false" customHeight="false" outlineLevel="0" collapsed="false">
      <c r="A2605" s="6" t="n">
        <v>20550.368</v>
      </c>
      <c r="B2605" s="6" t="n">
        <v>1.47785547785548</v>
      </c>
      <c r="C2605" s="6" t="n">
        <v>81</v>
      </c>
      <c r="D2605" s="6" t="n">
        <v>-1</v>
      </c>
      <c r="E2605" s="6" t="n">
        <v>1.78388278388278</v>
      </c>
      <c r="F2605" s="6" t="n">
        <v>0</v>
      </c>
      <c r="G2605" s="6" t="n">
        <v>0</v>
      </c>
      <c r="H2605" s="6" t="str">
        <f aca="false">IF(AND(A2605&gt;=Stimuli!$B$2,A2605&lt;=Stimuli!$C$2),Stimuli!$A$2,IF(AND(A2605&gt;=Stimuli!$B$3,A2605&lt;=Stimuli!$C$3),Stimuli!$A$3,IF(AND(A2605&gt;=Stimuli!$B$4,A2605&lt;=Stimuli!$C$4),Stimuli!$A$4,"")))</f>
        <v>01 Quiet baseline (60s)</v>
      </c>
      <c r="I2605" s="6" t="n">
        <f aca="false">(B2605-B2604)/((A2605-A2604)/1000)</f>
        <v>0</v>
      </c>
      <c r="J2605" s="6" t="n">
        <f aca="false">IF(OR(B2605&lt;Rules!$B$2,B2605&gt;Rules!$B$3,ABS(I2605)&gt;Rules!$B$4,OR(B2606&lt;Rules!$B$2,B2606&gt;Rules!$B$3,ABS(I2606)&gt;Rules!$B$4)),1,0)</f>
        <v>0</v>
      </c>
      <c r="K2605" s="6" t="str">
        <f aca="false">IF(F2605=1,COUNTIF($F$2:F2605,1),"")</f>
        <v/>
      </c>
    </row>
    <row r="2606" customFormat="false" ht="15" hidden="false" customHeight="false" outlineLevel="0" collapsed="false">
      <c r="A2606" s="6" t="n">
        <v>20558.1805</v>
      </c>
      <c r="B2606" s="6" t="n">
        <v>1.47785547785548</v>
      </c>
      <c r="C2606" s="6" t="n">
        <v>81</v>
      </c>
      <c r="D2606" s="6" t="n">
        <v>-1</v>
      </c>
      <c r="E2606" s="6" t="n">
        <v>1.78388278388278</v>
      </c>
      <c r="F2606" s="6" t="n">
        <v>0</v>
      </c>
      <c r="G2606" s="6" t="n">
        <v>0</v>
      </c>
      <c r="H2606" s="6" t="str">
        <f aca="false">IF(AND(A2606&gt;=Stimuli!$B$2,A2606&lt;=Stimuli!$C$2),Stimuli!$A$2,IF(AND(A2606&gt;=Stimuli!$B$3,A2606&lt;=Stimuli!$C$3),Stimuli!$A$3,IF(AND(A2606&gt;=Stimuli!$B$4,A2606&lt;=Stimuli!$C$4),Stimuli!$A$4,"")))</f>
        <v>01 Quiet baseline (60s)</v>
      </c>
      <c r="I2606" s="6" t="n">
        <f aca="false">(B2606-B2605)/((A2606-A2605)/1000)</f>
        <v>0</v>
      </c>
      <c r="J2606" s="6" t="n">
        <f aca="false">IF(OR(B2606&lt;Rules!$B$2,B2606&gt;Rules!$B$3,ABS(I2606)&gt;Rules!$B$4,OR(B2607&lt;Rules!$B$2,B2607&gt;Rules!$B$3,ABS(I2607)&gt;Rules!$B$4)),1,0)</f>
        <v>0</v>
      </c>
      <c r="K2606" s="6" t="str">
        <f aca="false">IF(F2606=1,COUNTIF($F$2:F2606,1),"")</f>
        <v/>
      </c>
    </row>
    <row r="2607" customFormat="false" ht="15" hidden="false" customHeight="false" outlineLevel="0" collapsed="false">
      <c r="A2607" s="6" t="n">
        <v>20565.993</v>
      </c>
      <c r="B2607" s="6" t="n">
        <v>1.47785547785548</v>
      </c>
      <c r="C2607" s="6" t="n">
        <v>81</v>
      </c>
      <c r="D2607" s="6" t="n">
        <v>-1</v>
      </c>
      <c r="E2607" s="6" t="n">
        <v>1.78388278388278</v>
      </c>
      <c r="F2607" s="6" t="n">
        <v>0</v>
      </c>
      <c r="G2607" s="6" t="n">
        <v>0</v>
      </c>
      <c r="H2607" s="6" t="str">
        <f aca="false">IF(AND(A2607&gt;=Stimuli!$B$2,A2607&lt;=Stimuli!$C$2),Stimuli!$A$2,IF(AND(A2607&gt;=Stimuli!$B$3,A2607&lt;=Stimuli!$C$3),Stimuli!$A$3,IF(AND(A2607&gt;=Stimuli!$B$4,A2607&lt;=Stimuli!$C$4),Stimuli!$A$4,"")))</f>
        <v>01 Quiet baseline (60s)</v>
      </c>
      <c r="I2607" s="6" t="n">
        <f aca="false">(B2607-B2606)/((A2607-A2606)/1000)</f>
        <v>0</v>
      </c>
      <c r="J2607" s="6" t="n">
        <f aca="false">IF(OR(B2607&lt;Rules!$B$2,B2607&gt;Rules!$B$3,ABS(I2607)&gt;Rules!$B$4,OR(B2608&lt;Rules!$B$2,B2608&gt;Rules!$B$3,ABS(I2608)&gt;Rules!$B$4)),1,0)</f>
        <v>0</v>
      </c>
      <c r="K2607" s="6" t="str">
        <f aca="false">IF(F2607=1,COUNTIF($F$2:F2607,1),"")</f>
        <v/>
      </c>
    </row>
    <row r="2608" customFormat="false" ht="15" hidden="false" customHeight="false" outlineLevel="0" collapsed="false">
      <c r="A2608" s="6" t="n">
        <v>20573.8055</v>
      </c>
      <c r="B2608" s="6" t="n">
        <v>1.47785547785548</v>
      </c>
      <c r="C2608" s="6" t="n">
        <v>81</v>
      </c>
      <c r="D2608" s="6" t="n">
        <v>-1</v>
      </c>
      <c r="E2608" s="6" t="n">
        <v>1.78388278388278</v>
      </c>
      <c r="F2608" s="6" t="n">
        <v>0</v>
      </c>
      <c r="G2608" s="6" t="n">
        <v>0</v>
      </c>
      <c r="H2608" s="6" t="str">
        <f aca="false">IF(AND(A2608&gt;=Stimuli!$B$2,A2608&lt;=Stimuli!$C$2),Stimuli!$A$2,IF(AND(A2608&gt;=Stimuli!$B$3,A2608&lt;=Stimuli!$C$3),Stimuli!$A$3,IF(AND(A2608&gt;=Stimuli!$B$4,A2608&lt;=Stimuli!$C$4),Stimuli!$A$4,"")))</f>
        <v>01 Quiet baseline (60s)</v>
      </c>
      <c r="I2608" s="6" t="n">
        <f aca="false">(B2608-B2607)/((A2608-A2607)/1000)</f>
        <v>0</v>
      </c>
      <c r="J2608" s="6" t="n">
        <f aca="false">IF(OR(B2608&lt;Rules!$B$2,B2608&gt;Rules!$B$3,ABS(I2608)&gt;Rules!$B$4,OR(B2609&lt;Rules!$B$2,B2609&gt;Rules!$B$3,ABS(I2609)&gt;Rules!$B$4)),1,0)</f>
        <v>0</v>
      </c>
      <c r="K2608" s="6" t="str">
        <f aca="false">IF(F2608=1,COUNTIF($F$2:F2608,1),"")</f>
        <v/>
      </c>
    </row>
    <row r="2609" customFormat="false" ht="15" hidden="false" customHeight="false" outlineLevel="0" collapsed="false">
      <c r="A2609" s="6" t="n">
        <v>20581.618</v>
      </c>
      <c r="B2609" s="6" t="n">
        <v>1.47785547785548</v>
      </c>
      <c r="C2609" s="6" t="n">
        <v>81</v>
      </c>
      <c r="D2609" s="6" t="n">
        <v>-1</v>
      </c>
      <c r="E2609" s="6" t="n">
        <v>1.78388278388278</v>
      </c>
      <c r="F2609" s="6" t="n">
        <v>0</v>
      </c>
      <c r="G2609" s="6" t="n">
        <v>0</v>
      </c>
      <c r="H2609" s="6" t="str">
        <f aca="false">IF(AND(A2609&gt;=Stimuli!$B$2,A2609&lt;=Stimuli!$C$2),Stimuli!$A$2,IF(AND(A2609&gt;=Stimuli!$B$3,A2609&lt;=Stimuli!$C$3),Stimuli!$A$3,IF(AND(A2609&gt;=Stimuli!$B$4,A2609&lt;=Stimuli!$C$4),Stimuli!$A$4,"")))</f>
        <v>01 Quiet baseline (60s)</v>
      </c>
      <c r="I2609" s="6" t="n">
        <f aca="false">(B2609-B2608)/((A2609-A2608)/1000)</f>
        <v>0</v>
      </c>
      <c r="J2609" s="6" t="n">
        <f aca="false">IF(OR(B2609&lt;Rules!$B$2,B2609&gt;Rules!$B$3,ABS(I2609)&gt;Rules!$B$4,OR(B2610&lt;Rules!$B$2,B2610&gt;Rules!$B$3,ABS(I2610)&gt;Rules!$B$4)),1,0)</f>
        <v>0</v>
      </c>
      <c r="K2609" s="6" t="str">
        <f aca="false">IF(F2609=1,COUNTIF($F$2:F2609,1),"")</f>
        <v/>
      </c>
    </row>
    <row r="2610" customFormat="false" ht="15" hidden="false" customHeight="false" outlineLevel="0" collapsed="false">
      <c r="A2610" s="6" t="n">
        <v>20589.4305</v>
      </c>
      <c r="B2610" s="6" t="n">
        <v>1.47785547785548</v>
      </c>
      <c r="C2610" s="6" t="n">
        <v>81</v>
      </c>
      <c r="D2610" s="6" t="n">
        <v>-1</v>
      </c>
      <c r="E2610" s="6" t="n">
        <v>1.78388278388278</v>
      </c>
      <c r="F2610" s="6" t="n">
        <v>0</v>
      </c>
      <c r="G2610" s="6" t="n">
        <v>0</v>
      </c>
      <c r="H2610" s="6" t="str">
        <f aca="false">IF(AND(A2610&gt;=Stimuli!$B$2,A2610&lt;=Stimuli!$C$2),Stimuli!$A$2,IF(AND(A2610&gt;=Stimuli!$B$3,A2610&lt;=Stimuli!$C$3),Stimuli!$A$3,IF(AND(A2610&gt;=Stimuli!$B$4,A2610&lt;=Stimuli!$C$4),Stimuli!$A$4,"")))</f>
        <v>01 Quiet baseline (60s)</v>
      </c>
      <c r="I2610" s="6" t="n">
        <f aca="false">(B2610-B2609)/((A2610-A2609)/1000)</f>
        <v>0</v>
      </c>
      <c r="J2610" s="6" t="n">
        <f aca="false">IF(OR(B2610&lt;Rules!$B$2,B2610&gt;Rules!$B$3,ABS(I2610)&gt;Rules!$B$4,OR(B2611&lt;Rules!$B$2,B2611&gt;Rules!$B$3,ABS(I2611)&gt;Rules!$B$4)),1,0)</f>
        <v>1</v>
      </c>
      <c r="K2610" s="6" t="str">
        <f aca="false">IF(F2610=1,COUNTIF($F$2:F2610,1),"")</f>
        <v/>
      </c>
    </row>
    <row r="2611" customFormat="false" ht="15" hidden="false" customHeight="false" outlineLevel="0" collapsed="false">
      <c r="A2611" s="6" t="n">
        <v>20597.243</v>
      </c>
      <c r="B2611" s="6" t="n">
        <v>1.91868131868132</v>
      </c>
      <c r="C2611" s="6" t="n">
        <v>81</v>
      </c>
      <c r="D2611" s="6" t="n">
        <v>-1</v>
      </c>
      <c r="E2611" s="6" t="n">
        <v>1.78388278388278</v>
      </c>
      <c r="F2611" s="6" t="n">
        <v>0</v>
      </c>
      <c r="G2611" s="6" t="n">
        <v>0</v>
      </c>
      <c r="H2611" s="6" t="str">
        <f aca="false">IF(AND(A2611&gt;=Stimuli!$B$2,A2611&lt;=Stimuli!$C$2),Stimuli!$A$2,IF(AND(A2611&gt;=Stimuli!$B$3,A2611&lt;=Stimuli!$C$3),Stimuli!$A$3,IF(AND(A2611&gt;=Stimuli!$B$4,A2611&lt;=Stimuli!$C$4),Stimuli!$A$4,"")))</f>
        <v>01 Quiet baseline (60s)</v>
      </c>
      <c r="I2611" s="6" t="n">
        <f aca="false">(B2611-B2610)/((A2611-A2610)/1000)</f>
        <v>56.4257076257075</v>
      </c>
      <c r="J2611" s="6" t="n">
        <f aca="false">IF(OR(B2611&lt;Rules!$B$2,B2611&gt;Rules!$B$3,ABS(I2611)&gt;Rules!$B$4,OR(B2612&lt;Rules!$B$2,B2612&gt;Rules!$B$3,ABS(I2612)&gt;Rules!$B$4)),1,0)</f>
        <v>1</v>
      </c>
      <c r="K2611" s="6" t="str">
        <f aca="false">IF(F2611=1,COUNTIF($F$2:F2611,1),"")</f>
        <v/>
      </c>
    </row>
    <row r="2612" customFormat="false" ht="15" hidden="false" customHeight="false" outlineLevel="0" collapsed="false">
      <c r="A2612" s="6" t="n">
        <v>20605.0555</v>
      </c>
      <c r="B2612" s="6" t="n">
        <v>1.91575091575092</v>
      </c>
      <c r="C2612" s="6" t="n">
        <v>81</v>
      </c>
      <c r="D2612" s="6" t="n">
        <v>-1</v>
      </c>
      <c r="E2612" s="6" t="n">
        <v>1.78388278388278</v>
      </c>
      <c r="F2612" s="6" t="n">
        <v>0</v>
      </c>
      <c r="G2612" s="6" t="n">
        <v>0</v>
      </c>
      <c r="H2612" s="6" t="str">
        <f aca="false">IF(AND(A2612&gt;=Stimuli!$B$2,A2612&lt;=Stimuli!$C$2),Stimuli!$A$2,IF(AND(A2612&gt;=Stimuli!$B$3,A2612&lt;=Stimuli!$C$3),Stimuli!$A$3,IF(AND(A2612&gt;=Stimuli!$B$4,A2612&lt;=Stimuli!$C$4),Stimuli!$A$4,"")))</f>
        <v>01 Quiet baseline (60s)</v>
      </c>
      <c r="I2612" s="6" t="n">
        <f aca="false">(B2612-B2611)/((A2612-A2611)/1000)</f>
        <v>-0.37509157509146</v>
      </c>
      <c r="J2612" s="6" t="n">
        <f aca="false">IF(OR(B2612&lt;Rules!$B$2,B2612&gt;Rules!$B$3,ABS(I2612)&gt;Rules!$B$4,OR(B2613&lt;Rules!$B$2,B2613&gt;Rules!$B$3,ABS(I2613)&gt;Rules!$B$4)),1,0)</f>
        <v>0</v>
      </c>
      <c r="K2612" s="6" t="str">
        <f aca="false">IF(F2612=1,COUNTIF($F$2:F2612,1),"")</f>
        <v/>
      </c>
    </row>
    <row r="2613" customFormat="false" ht="15" hidden="false" customHeight="false" outlineLevel="0" collapsed="false">
      <c r="A2613" s="6" t="n">
        <v>20612.868</v>
      </c>
      <c r="B2613" s="6" t="n">
        <v>1.92893772893773</v>
      </c>
      <c r="C2613" s="6" t="n">
        <v>81</v>
      </c>
      <c r="D2613" s="6" t="n">
        <v>-1</v>
      </c>
      <c r="E2613" s="6" t="n">
        <v>1.78388278388278</v>
      </c>
      <c r="F2613" s="6" t="n">
        <v>0</v>
      </c>
      <c r="G2613" s="6" t="n">
        <v>0</v>
      </c>
      <c r="H2613" s="6" t="str">
        <f aca="false">IF(AND(A2613&gt;=Stimuli!$B$2,A2613&lt;=Stimuli!$C$2),Stimuli!$A$2,IF(AND(A2613&gt;=Stimuli!$B$3,A2613&lt;=Stimuli!$C$3),Stimuli!$A$3,IF(AND(A2613&gt;=Stimuli!$B$4,A2613&lt;=Stimuli!$C$4),Stimuli!$A$4,"")))</f>
        <v>01 Quiet baseline (60s)</v>
      </c>
      <c r="I2613" s="6" t="n">
        <f aca="false">(B2613-B2612)/((A2613-A2612)/1000)</f>
        <v>1.68791208791205</v>
      </c>
      <c r="J2613" s="6" t="n">
        <f aca="false">IF(OR(B2613&lt;Rules!$B$2,B2613&gt;Rules!$B$3,ABS(I2613)&gt;Rules!$B$4,OR(B2614&lt;Rules!$B$2,B2614&gt;Rules!$B$3,ABS(I2614)&gt;Rules!$B$4)),1,0)</f>
        <v>0</v>
      </c>
      <c r="K2613" s="6" t="str">
        <f aca="false">IF(F2613=1,COUNTIF($F$2:F2613,1),"")</f>
        <v/>
      </c>
    </row>
    <row r="2614" customFormat="false" ht="15" hidden="false" customHeight="false" outlineLevel="0" collapsed="false">
      <c r="A2614" s="6" t="n">
        <v>20620.6805</v>
      </c>
      <c r="B2614" s="6" t="n">
        <v>1.93186813186813</v>
      </c>
      <c r="C2614" s="6" t="n">
        <v>81</v>
      </c>
      <c r="D2614" s="6" t="n">
        <v>-1</v>
      </c>
      <c r="E2614" s="6" t="n">
        <v>1.78388278388278</v>
      </c>
      <c r="F2614" s="6" t="n">
        <v>0</v>
      </c>
      <c r="G2614" s="6" t="n">
        <v>0</v>
      </c>
      <c r="H2614" s="6" t="str">
        <f aca="false">IF(AND(A2614&gt;=Stimuli!$B$2,A2614&lt;=Stimuli!$C$2),Stimuli!$A$2,IF(AND(A2614&gt;=Stimuli!$B$3,A2614&lt;=Stimuli!$C$3),Stimuli!$A$3,IF(AND(A2614&gt;=Stimuli!$B$4,A2614&lt;=Stimuli!$C$4),Stimuli!$A$4,"")))</f>
        <v>01 Quiet baseline (60s)</v>
      </c>
      <c r="I2614" s="6" t="n">
        <f aca="false">(B2614-B2613)/((A2614-A2613)/1000)</f>
        <v>0.375091575091602</v>
      </c>
      <c r="J2614" s="6" t="n">
        <f aca="false">IF(OR(B2614&lt;Rules!$B$2,B2614&gt;Rules!$B$3,ABS(I2614)&gt;Rules!$B$4,OR(B2615&lt;Rules!$B$2,B2615&gt;Rules!$B$3,ABS(I2615)&gt;Rules!$B$4)),1,0)</f>
        <v>0</v>
      </c>
      <c r="K2614" s="6" t="str">
        <f aca="false">IF(F2614=1,COUNTIF($F$2:F2614,1),"")</f>
        <v/>
      </c>
    </row>
    <row r="2615" customFormat="false" ht="15" hidden="false" customHeight="false" outlineLevel="0" collapsed="false">
      <c r="A2615" s="6" t="n">
        <v>20628.493</v>
      </c>
      <c r="B2615" s="6" t="n">
        <v>1.94505494505495</v>
      </c>
      <c r="C2615" s="6" t="n">
        <v>81</v>
      </c>
      <c r="D2615" s="6" t="n">
        <v>-1</v>
      </c>
      <c r="E2615" s="6" t="n">
        <v>1.78388278388278</v>
      </c>
      <c r="F2615" s="6" t="n">
        <v>0</v>
      </c>
      <c r="G2615" s="6" t="n">
        <v>0</v>
      </c>
      <c r="H2615" s="6" t="str">
        <f aca="false">IF(AND(A2615&gt;=Stimuli!$B$2,A2615&lt;=Stimuli!$C$2),Stimuli!$A$2,IF(AND(A2615&gt;=Stimuli!$B$3,A2615&lt;=Stimuli!$C$3),Stimuli!$A$3,IF(AND(A2615&gt;=Stimuli!$B$4,A2615&lt;=Stimuli!$C$4),Stimuli!$A$4,"")))</f>
        <v>01 Quiet baseline (60s)</v>
      </c>
      <c r="I2615" s="6" t="n">
        <f aca="false">(B2615-B2614)/((A2615-A2614)/1000)</f>
        <v>1.68791208791205</v>
      </c>
      <c r="J2615" s="6" t="n">
        <f aca="false">IF(OR(B2615&lt;Rules!$B$2,B2615&gt;Rules!$B$3,ABS(I2615)&gt;Rules!$B$4,OR(B2616&lt;Rules!$B$2,B2616&gt;Rules!$B$3,ABS(I2616)&gt;Rules!$B$4)),1,0)</f>
        <v>0</v>
      </c>
      <c r="K2615" s="6" t="str">
        <f aca="false">IF(F2615=1,COUNTIF($F$2:F2615,1),"")</f>
        <v/>
      </c>
    </row>
    <row r="2616" customFormat="false" ht="15" hidden="false" customHeight="false" outlineLevel="0" collapsed="false">
      <c r="A2616" s="6" t="n">
        <v>20636.3055</v>
      </c>
      <c r="B2616" s="6" t="n">
        <v>1.95238095238095</v>
      </c>
      <c r="C2616" s="6" t="n">
        <v>81</v>
      </c>
      <c r="D2616" s="6" t="n">
        <v>-1</v>
      </c>
      <c r="E2616" s="6" t="n">
        <v>1.78388278388278</v>
      </c>
      <c r="F2616" s="6" t="n">
        <v>0</v>
      </c>
      <c r="G2616" s="6" t="n">
        <v>0.0234432234432231</v>
      </c>
      <c r="H2616" s="6" t="str">
        <f aca="false">IF(AND(A2616&gt;=Stimuli!$B$2,A2616&lt;=Stimuli!$C$2),Stimuli!$A$2,IF(AND(A2616&gt;=Stimuli!$B$3,A2616&lt;=Stimuli!$C$3),Stimuli!$A$3,IF(AND(A2616&gt;=Stimuli!$B$4,A2616&lt;=Stimuli!$C$4),Stimuli!$A$4,"")))</f>
        <v>01 Quiet baseline (60s)</v>
      </c>
      <c r="I2616" s="6" t="n">
        <f aca="false">(B2616-B2615)/((A2616-A2615)/1000)</f>
        <v>0.937728937728906</v>
      </c>
      <c r="J2616" s="6" t="n">
        <f aca="false">IF(OR(B2616&lt;Rules!$B$2,B2616&gt;Rules!$B$3,ABS(I2616)&gt;Rules!$B$4,OR(B2617&lt;Rules!$B$2,B2617&gt;Rules!$B$3,ABS(I2617)&gt;Rules!$B$4)),1,0)</f>
        <v>0</v>
      </c>
      <c r="K2616" s="6" t="str">
        <f aca="false">IF(F2616=1,COUNTIF($F$2:F2616,1),"")</f>
        <v/>
      </c>
    </row>
    <row r="2617" customFormat="false" ht="15" hidden="false" customHeight="false" outlineLevel="0" collapsed="false">
      <c r="A2617" s="6" t="n">
        <v>20644.118</v>
      </c>
      <c r="B2617" s="6" t="n">
        <v>1.96263736263736</v>
      </c>
      <c r="C2617" s="6" t="n">
        <v>81</v>
      </c>
      <c r="D2617" s="6" t="n">
        <v>-1</v>
      </c>
      <c r="E2617" s="6" t="n">
        <v>1.78388278388278</v>
      </c>
      <c r="F2617" s="6" t="n">
        <v>0</v>
      </c>
      <c r="G2617" s="6" t="n">
        <v>0.0234432234432231</v>
      </c>
      <c r="H2617" s="6" t="str">
        <f aca="false">IF(AND(A2617&gt;=Stimuli!$B$2,A2617&lt;=Stimuli!$C$2),Stimuli!$A$2,IF(AND(A2617&gt;=Stimuli!$B$3,A2617&lt;=Stimuli!$C$3),Stimuli!$A$3,IF(AND(A2617&gt;=Stimuli!$B$4,A2617&lt;=Stimuli!$C$4),Stimuli!$A$4,"")))</f>
        <v>01 Quiet baseline (60s)</v>
      </c>
      <c r="I2617" s="6" t="n">
        <f aca="false">(B2617-B2616)/((A2617-A2616)/1000)</f>
        <v>1.31282051282048</v>
      </c>
      <c r="J2617" s="6" t="n">
        <f aca="false">IF(OR(B2617&lt;Rules!$B$2,B2617&gt;Rules!$B$3,ABS(I2617)&gt;Rules!$B$4,OR(B2618&lt;Rules!$B$2,B2618&gt;Rules!$B$3,ABS(I2618)&gt;Rules!$B$4)),1,0)</f>
        <v>0</v>
      </c>
      <c r="K2617" s="6" t="str">
        <f aca="false">IF(F2617=1,COUNTIF($F$2:F2617,1),"")</f>
        <v/>
      </c>
    </row>
    <row r="2618" customFormat="false" ht="15" hidden="false" customHeight="false" outlineLevel="0" collapsed="false">
      <c r="A2618" s="6" t="n">
        <v>20651.9305</v>
      </c>
      <c r="B2618" s="6" t="n">
        <v>1.96703296703297</v>
      </c>
      <c r="C2618" s="6" t="n">
        <v>81</v>
      </c>
      <c r="D2618" s="6" t="n">
        <v>-1</v>
      </c>
      <c r="E2618" s="6" t="n">
        <v>1.78388278388278</v>
      </c>
      <c r="F2618" s="6" t="n">
        <v>0</v>
      </c>
      <c r="G2618" s="6" t="n">
        <v>0.0234432234432231</v>
      </c>
      <c r="H2618" s="6" t="str">
        <f aca="false">IF(AND(A2618&gt;=Stimuli!$B$2,A2618&lt;=Stimuli!$C$2),Stimuli!$A$2,IF(AND(A2618&gt;=Stimuli!$B$3,A2618&lt;=Stimuli!$C$3),Stimuli!$A$3,IF(AND(A2618&gt;=Stimuli!$B$4,A2618&lt;=Stimuli!$C$4),Stimuli!$A$4,"")))</f>
        <v>01 Quiet baseline (60s)</v>
      </c>
      <c r="I2618" s="6" t="n">
        <f aca="false">(B2618-B2617)/((A2618-A2617)/1000)</f>
        <v>0.562637362637418</v>
      </c>
      <c r="J2618" s="6" t="n">
        <f aca="false">IF(OR(B2618&lt;Rules!$B$2,B2618&gt;Rules!$B$3,ABS(I2618)&gt;Rules!$B$4,OR(B2619&lt;Rules!$B$2,B2619&gt;Rules!$B$3,ABS(I2619)&gt;Rules!$B$4)),1,0)</f>
        <v>0</v>
      </c>
      <c r="K2618" s="6" t="str">
        <f aca="false">IF(F2618=1,COUNTIF($F$2:F2618,1),"")</f>
        <v/>
      </c>
    </row>
    <row r="2619" customFormat="false" ht="15" hidden="false" customHeight="false" outlineLevel="0" collapsed="false">
      <c r="A2619" s="6" t="n">
        <v>20659.743</v>
      </c>
      <c r="B2619" s="6" t="n">
        <v>1.96996336996337</v>
      </c>
      <c r="C2619" s="6" t="n">
        <v>81</v>
      </c>
      <c r="D2619" s="6" t="n">
        <v>-1</v>
      </c>
      <c r="E2619" s="6" t="n">
        <v>1.78388278388278</v>
      </c>
      <c r="F2619" s="6" t="n">
        <v>0</v>
      </c>
      <c r="G2619" s="6" t="n">
        <v>0.0234432234432231</v>
      </c>
      <c r="H2619" s="6" t="str">
        <f aca="false">IF(AND(A2619&gt;=Stimuli!$B$2,A2619&lt;=Stimuli!$C$2),Stimuli!$A$2,IF(AND(A2619&gt;=Stimuli!$B$3,A2619&lt;=Stimuli!$C$3),Stimuli!$A$3,IF(AND(A2619&gt;=Stimuli!$B$4,A2619&lt;=Stimuli!$C$4),Stimuli!$A$4,"")))</f>
        <v>01 Quiet baseline (60s)</v>
      </c>
      <c r="I2619" s="6" t="n">
        <f aca="false">(B2619-B2618)/((A2619-A2618)/1000)</f>
        <v>0.375091575091602</v>
      </c>
      <c r="J2619" s="6" t="n">
        <f aca="false">IF(OR(B2619&lt;Rules!$B$2,B2619&gt;Rules!$B$3,ABS(I2619)&gt;Rules!$B$4,OR(B2620&lt;Rules!$B$2,B2620&gt;Rules!$B$3,ABS(I2620)&gt;Rules!$B$4)),1,0)</f>
        <v>0</v>
      </c>
      <c r="K2619" s="6" t="str">
        <f aca="false">IF(F2619=1,COUNTIF($F$2:F2619,1),"")</f>
        <v/>
      </c>
    </row>
    <row r="2620" customFormat="false" ht="15" hidden="false" customHeight="false" outlineLevel="0" collapsed="false">
      <c r="A2620" s="6" t="n">
        <v>20667.5555</v>
      </c>
      <c r="B2620" s="6" t="n">
        <v>1.97289377289377</v>
      </c>
      <c r="C2620" s="6" t="n">
        <v>81</v>
      </c>
      <c r="D2620" s="6" t="n">
        <v>-1</v>
      </c>
      <c r="E2620" s="6" t="n">
        <v>1.78388278388278</v>
      </c>
      <c r="F2620" s="6" t="n">
        <v>0</v>
      </c>
      <c r="G2620" s="6" t="n">
        <v>0.0234432234432231</v>
      </c>
      <c r="H2620" s="6" t="str">
        <f aca="false">IF(AND(A2620&gt;=Stimuli!$B$2,A2620&lt;=Stimuli!$C$2),Stimuli!$A$2,IF(AND(A2620&gt;=Stimuli!$B$3,A2620&lt;=Stimuli!$C$3),Stimuli!$A$3,IF(AND(A2620&gt;=Stimuli!$B$4,A2620&lt;=Stimuli!$C$4),Stimuli!$A$4,"")))</f>
        <v>01 Quiet baseline (60s)</v>
      </c>
      <c r="I2620" s="6" t="n">
        <f aca="false">(B2620-B2619)/((A2620-A2619)/1000)</f>
        <v>0.37509157509146</v>
      </c>
      <c r="J2620" s="6" t="n">
        <f aca="false">IF(OR(B2620&lt;Rules!$B$2,B2620&gt;Rules!$B$3,ABS(I2620)&gt;Rules!$B$4,OR(B2621&lt;Rules!$B$2,B2621&gt;Rules!$B$3,ABS(I2621)&gt;Rules!$B$4)),1,0)</f>
        <v>0</v>
      </c>
      <c r="K2620" s="6" t="str">
        <f aca="false">IF(F2620=1,COUNTIF($F$2:F2620,1),"")</f>
        <v/>
      </c>
    </row>
    <row r="2621" customFormat="false" ht="15" hidden="false" customHeight="false" outlineLevel="0" collapsed="false">
      <c r="A2621" s="6" t="n">
        <v>20675.368</v>
      </c>
      <c r="B2621" s="6" t="n">
        <v>1.97142857142857</v>
      </c>
      <c r="C2621" s="6" t="n">
        <v>81</v>
      </c>
      <c r="D2621" s="6" t="n">
        <v>-1</v>
      </c>
      <c r="E2621" s="6" t="n">
        <v>1.78388278388278</v>
      </c>
      <c r="F2621" s="6" t="n">
        <v>0</v>
      </c>
      <c r="G2621" s="6" t="n">
        <v>0.0234432234432231</v>
      </c>
      <c r="H2621" s="6" t="str">
        <f aca="false">IF(AND(A2621&gt;=Stimuli!$B$2,A2621&lt;=Stimuli!$C$2),Stimuli!$A$2,IF(AND(A2621&gt;=Stimuli!$B$3,A2621&lt;=Stimuli!$C$3),Stimuli!$A$3,IF(AND(A2621&gt;=Stimuli!$B$4,A2621&lt;=Stimuli!$C$4),Stimuli!$A$4,"")))</f>
        <v>01 Quiet baseline (60s)</v>
      </c>
      <c r="I2621" s="6" t="n">
        <f aca="false">(B2621-B2620)/((A2621-A2620)/1000)</f>
        <v>-0.18754578754573</v>
      </c>
      <c r="J2621" s="6" t="n">
        <f aca="false">IF(OR(B2621&lt;Rules!$B$2,B2621&gt;Rules!$B$3,ABS(I2621)&gt;Rules!$B$4,OR(B2622&lt;Rules!$B$2,B2622&gt;Rules!$B$3,ABS(I2622)&gt;Rules!$B$4)),1,0)</f>
        <v>0</v>
      </c>
      <c r="K2621" s="6" t="str">
        <f aca="false">IF(F2621=1,COUNTIF($F$2:F2621,1),"")</f>
        <v/>
      </c>
    </row>
    <row r="2622" customFormat="false" ht="15" hidden="false" customHeight="false" outlineLevel="0" collapsed="false">
      <c r="A2622" s="6" t="n">
        <v>20683.1805</v>
      </c>
      <c r="B2622" s="6" t="n">
        <v>1.97435897435897</v>
      </c>
      <c r="C2622" s="6" t="n">
        <v>81</v>
      </c>
      <c r="D2622" s="6" t="n">
        <v>-1</v>
      </c>
      <c r="E2622" s="6" t="n">
        <v>1.78388278388278</v>
      </c>
      <c r="F2622" s="6" t="n">
        <v>0</v>
      </c>
      <c r="G2622" s="6" t="n">
        <v>0.0234432234432231</v>
      </c>
      <c r="H2622" s="6" t="str">
        <f aca="false">IF(AND(A2622&gt;=Stimuli!$B$2,A2622&lt;=Stimuli!$C$2),Stimuli!$A$2,IF(AND(A2622&gt;=Stimuli!$B$3,A2622&lt;=Stimuli!$C$3),Stimuli!$A$3,IF(AND(A2622&gt;=Stimuli!$B$4,A2622&lt;=Stimuli!$C$4),Stimuli!$A$4,"")))</f>
        <v>01 Quiet baseline (60s)</v>
      </c>
      <c r="I2622" s="6" t="n">
        <f aca="false">(B2622-B2621)/((A2622-A2621)/1000)</f>
        <v>0.375091575091574</v>
      </c>
      <c r="J2622" s="6" t="n">
        <f aca="false">IF(OR(B2622&lt;Rules!$B$2,B2622&gt;Rules!$B$3,ABS(I2622)&gt;Rules!$B$4,OR(B2623&lt;Rules!$B$2,B2623&gt;Rules!$B$3,ABS(I2623)&gt;Rules!$B$4)),1,0)</f>
        <v>0</v>
      </c>
      <c r="K2622" s="6" t="str">
        <f aca="false">IF(F2622=1,COUNTIF($F$2:F2622,1),"")</f>
        <v/>
      </c>
    </row>
    <row r="2623" customFormat="false" ht="15" hidden="false" customHeight="false" outlineLevel="0" collapsed="false">
      <c r="A2623" s="6" t="n">
        <v>20690.993</v>
      </c>
      <c r="B2623" s="6" t="n">
        <v>1.97142857142857</v>
      </c>
      <c r="C2623" s="6" t="n">
        <v>81</v>
      </c>
      <c r="D2623" s="6" t="n">
        <v>-1</v>
      </c>
      <c r="E2623" s="6" t="n">
        <v>1.78388278388278</v>
      </c>
      <c r="F2623" s="6" t="n">
        <v>0</v>
      </c>
      <c r="G2623" s="6" t="n">
        <v>0.0234432234432231</v>
      </c>
      <c r="H2623" s="6" t="str">
        <f aca="false">IF(AND(A2623&gt;=Stimuli!$B$2,A2623&lt;=Stimuli!$C$2),Stimuli!$A$2,IF(AND(A2623&gt;=Stimuli!$B$3,A2623&lt;=Stimuli!$C$3),Stimuli!$A$3,IF(AND(A2623&gt;=Stimuli!$B$4,A2623&lt;=Stimuli!$C$4),Stimuli!$A$4,"")))</f>
        <v>01 Quiet baseline (60s)</v>
      </c>
      <c r="I2623" s="6" t="n">
        <f aca="false">(B2623-B2622)/((A2623-A2622)/1000)</f>
        <v>-0.375091575091574</v>
      </c>
      <c r="J2623" s="6" t="n">
        <f aca="false">IF(OR(B2623&lt;Rules!$B$2,B2623&gt;Rules!$B$3,ABS(I2623)&gt;Rules!$B$4,OR(B2624&lt;Rules!$B$2,B2624&gt;Rules!$B$3,ABS(I2624)&gt;Rules!$B$4)),1,0)</f>
        <v>0</v>
      </c>
      <c r="K2623" s="6" t="str">
        <f aca="false">IF(F2623=1,COUNTIF($F$2:F2623,1),"")</f>
        <v/>
      </c>
    </row>
    <row r="2624" customFormat="false" ht="15" hidden="false" customHeight="false" outlineLevel="0" collapsed="false">
      <c r="A2624" s="6" t="n">
        <v>20698.8055</v>
      </c>
      <c r="B2624" s="6" t="n">
        <v>1.97582417582418</v>
      </c>
      <c r="C2624" s="6" t="n">
        <v>81</v>
      </c>
      <c r="D2624" s="6" t="n">
        <v>-1</v>
      </c>
      <c r="E2624" s="6" t="n">
        <v>1.78388278388278</v>
      </c>
      <c r="F2624" s="6" t="n">
        <v>1</v>
      </c>
      <c r="G2624" s="6" t="n">
        <v>0.0234432234432231</v>
      </c>
      <c r="H2624" s="6" t="str">
        <f aca="false">IF(AND(A2624&gt;=Stimuli!$B$2,A2624&lt;=Stimuli!$C$2),Stimuli!$A$2,IF(AND(A2624&gt;=Stimuli!$B$3,A2624&lt;=Stimuli!$C$3),Stimuli!$A$3,IF(AND(A2624&gt;=Stimuli!$B$4,A2624&lt;=Stimuli!$C$4),Stimuli!$A$4,"")))</f>
        <v>01 Quiet baseline (60s)</v>
      </c>
      <c r="I2624" s="6" t="n">
        <f aca="false">(B2624-B2623)/((A2624-A2623)/1000)</f>
        <v>0.562637362637304</v>
      </c>
      <c r="J2624" s="6" t="n">
        <f aca="false">IF(OR(B2624&lt;Rules!$B$2,B2624&gt;Rules!$B$3,ABS(I2624)&gt;Rules!$B$4,OR(B2625&lt;Rules!$B$2,B2625&gt;Rules!$B$3,ABS(I2625)&gt;Rules!$B$4)),1,0)</f>
        <v>0</v>
      </c>
      <c r="K2624" s="6" t="n">
        <f aca="false">IF(F2624=1,COUNTIF($F$2:F2624,1),"")</f>
        <v>3</v>
      </c>
    </row>
    <row r="2625" customFormat="false" ht="15" hidden="false" customHeight="false" outlineLevel="0" collapsed="false">
      <c r="A2625" s="6" t="n">
        <v>20706.618</v>
      </c>
      <c r="B2625" s="6" t="n">
        <v>1.96996336996337</v>
      </c>
      <c r="C2625" s="6" t="n">
        <v>81</v>
      </c>
      <c r="D2625" s="6" t="n">
        <v>-1</v>
      </c>
      <c r="E2625" s="6" t="n">
        <v>1.78388278388278</v>
      </c>
      <c r="F2625" s="6" t="n">
        <v>0</v>
      </c>
      <c r="G2625" s="6" t="n">
        <v>0.0234432234432231</v>
      </c>
      <c r="H2625" s="6" t="str">
        <f aca="false">IF(AND(A2625&gt;=Stimuli!$B$2,A2625&lt;=Stimuli!$C$2),Stimuli!$A$2,IF(AND(A2625&gt;=Stimuli!$B$3,A2625&lt;=Stimuli!$C$3),Stimuli!$A$3,IF(AND(A2625&gt;=Stimuli!$B$4,A2625&lt;=Stimuli!$C$4),Stimuli!$A$4,"")))</f>
        <v>01 Quiet baseline (60s)</v>
      </c>
      <c r="I2625" s="6" t="n">
        <f aca="false">(B2625-B2624)/((A2625-A2624)/1000)</f>
        <v>-0.750183150183034</v>
      </c>
      <c r="J2625" s="6" t="n">
        <f aca="false">IF(OR(B2625&lt;Rules!$B$2,B2625&gt;Rules!$B$3,ABS(I2625)&gt;Rules!$B$4,OR(B2626&lt;Rules!$B$2,B2626&gt;Rules!$B$3,ABS(I2626)&gt;Rules!$B$4)),1,0)</f>
        <v>0</v>
      </c>
      <c r="K2625" s="6" t="str">
        <f aca="false">IF(F2625=1,COUNTIF($F$2:F2625,1),"")</f>
        <v/>
      </c>
    </row>
    <row r="2626" customFormat="false" ht="15" hidden="false" customHeight="false" outlineLevel="0" collapsed="false">
      <c r="A2626" s="6" t="n">
        <v>20714.4305</v>
      </c>
      <c r="B2626" s="6" t="n">
        <v>1.97582417582418</v>
      </c>
      <c r="C2626" s="6" t="n">
        <v>81</v>
      </c>
      <c r="D2626" s="6" t="n">
        <v>-1</v>
      </c>
      <c r="E2626" s="6" t="n">
        <v>1.78388278388278</v>
      </c>
      <c r="F2626" s="6" t="n">
        <v>0</v>
      </c>
      <c r="G2626" s="6" t="n">
        <v>0.0234432234432231</v>
      </c>
      <c r="H2626" s="6" t="str">
        <f aca="false">IF(AND(A2626&gt;=Stimuli!$B$2,A2626&lt;=Stimuli!$C$2),Stimuli!$A$2,IF(AND(A2626&gt;=Stimuli!$B$3,A2626&lt;=Stimuli!$C$3),Stimuli!$A$3,IF(AND(A2626&gt;=Stimuli!$B$4,A2626&lt;=Stimuli!$C$4),Stimuli!$A$4,"")))</f>
        <v>01 Quiet baseline (60s)</v>
      </c>
      <c r="I2626" s="6" t="n">
        <f aca="false">(B2626-B2625)/((A2626-A2625)/1000)</f>
        <v>0.750183150183034</v>
      </c>
      <c r="J2626" s="6" t="n">
        <f aca="false">IF(OR(B2626&lt;Rules!$B$2,B2626&gt;Rules!$B$3,ABS(I2626)&gt;Rules!$B$4,OR(B2627&lt;Rules!$B$2,B2627&gt;Rules!$B$3,ABS(I2627)&gt;Rules!$B$4)),1,0)</f>
        <v>0</v>
      </c>
      <c r="K2626" s="6" t="str">
        <f aca="false">IF(F2626=1,COUNTIF($F$2:F2626,1),"")</f>
        <v/>
      </c>
    </row>
    <row r="2627" customFormat="false" ht="15" hidden="false" customHeight="false" outlineLevel="0" collapsed="false">
      <c r="A2627" s="6" t="n">
        <v>20722.243</v>
      </c>
      <c r="B2627" s="6" t="n">
        <v>1.96849816849817</v>
      </c>
      <c r="C2627" s="6" t="n">
        <v>81</v>
      </c>
      <c r="D2627" s="6" t="n">
        <v>-1</v>
      </c>
      <c r="E2627" s="6" t="n">
        <v>1.78388278388278</v>
      </c>
      <c r="F2627" s="6" t="n">
        <v>0</v>
      </c>
      <c r="G2627" s="6" t="n">
        <v>0.0234432234432231</v>
      </c>
      <c r="H2627" s="6" t="str">
        <f aca="false">IF(AND(A2627&gt;=Stimuli!$B$2,A2627&lt;=Stimuli!$C$2),Stimuli!$A$2,IF(AND(A2627&gt;=Stimuli!$B$3,A2627&lt;=Stimuli!$C$3),Stimuli!$A$3,IF(AND(A2627&gt;=Stimuli!$B$4,A2627&lt;=Stimuli!$C$4),Stimuli!$A$4,"")))</f>
        <v>01 Quiet baseline (60s)</v>
      </c>
      <c r="I2627" s="6" t="n">
        <f aca="false">(B2627-B2626)/((A2627-A2626)/1000)</f>
        <v>-0.937728937728906</v>
      </c>
      <c r="J2627" s="6" t="n">
        <f aca="false">IF(OR(B2627&lt;Rules!$B$2,B2627&gt;Rules!$B$3,ABS(I2627)&gt;Rules!$B$4,OR(B2628&lt;Rules!$B$2,B2628&gt;Rules!$B$3,ABS(I2628)&gt;Rules!$B$4)),1,0)</f>
        <v>0</v>
      </c>
      <c r="K2627" s="6" t="str">
        <f aca="false">IF(F2627=1,COUNTIF($F$2:F2627,1),"")</f>
        <v/>
      </c>
    </row>
    <row r="2628" customFormat="false" ht="15" hidden="false" customHeight="false" outlineLevel="0" collapsed="false">
      <c r="A2628" s="6" t="n">
        <v>20730.0555</v>
      </c>
      <c r="B2628" s="6" t="n">
        <v>1.97289377289377</v>
      </c>
      <c r="C2628" s="6" t="n">
        <v>81</v>
      </c>
      <c r="D2628" s="6" t="n">
        <v>-1</v>
      </c>
      <c r="E2628" s="6" t="n">
        <v>1.78388278388278</v>
      </c>
      <c r="F2628" s="6" t="n">
        <v>0</v>
      </c>
      <c r="G2628" s="6" t="n">
        <v>0.0234432234432231</v>
      </c>
      <c r="H2628" s="6" t="str">
        <f aca="false">IF(AND(A2628&gt;=Stimuli!$B$2,A2628&lt;=Stimuli!$C$2),Stimuli!$A$2,IF(AND(A2628&gt;=Stimuli!$B$3,A2628&lt;=Stimuli!$C$3),Stimuli!$A$3,IF(AND(A2628&gt;=Stimuli!$B$4,A2628&lt;=Stimuli!$C$4),Stimuli!$A$4,"")))</f>
        <v>01 Quiet baseline (60s)</v>
      </c>
      <c r="I2628" s="6" t="n">
        <f aca="false">(B2628-B2627)/((A2628-A2627)/1000)</f>
        <v>0.562637362637332</v>
      </c>
      <c r="J2628" s="6" t="n">
        <f aca="false">IF(OR(B2628&lt;Rules!$B$2,B2628&gt;Rules!$B$3,ABS(I2628)&gt;Rules!$B$4,OR(B2629&lt;Rules!$B$2,B2629&gt;Rules!$B$3,ABS(I2629)&gt;Rules!$B$4)),1,0)</f>
        <v>0</v>
      </c>
      <c r="K2628" s="6" t="str">
        <f aca="false">IF(F2628=1,COUNTIF($F$2:F2628,1),"")</f>
        <v/>
      </c>
    </row>
    <row r="2629" customFormat="false" ht="15" hidden="false" customHeight="false" outlineLevel="0" collapsed="false">
      <c r="A2629" s="6" t="n">
        <v>20737.868</v>
      </c>
      <c r="B2629" s="6" t="n">
        <v>1.96703296703297</v>
      </c>
      <c r="C2629" s="6" t="n">
        <v>81</v>
      </c>
      <c r="D2629" s="6" t="n">
        <v>-1</v>
      </c>
      <c r="E2629" s="6" t="n">
        <v>1.78388278388278</v>
      </c>
      <c r="F2629" s="6" t="n">
        <v>0</v>
      </c>
      <c r="G2629" s="6" t="n">
        <v>0.0234432234432231</v>
      </c>
      <c r="H2629" s="6" t="str">
        <f aca="false">IF(AND(A2629&gt;=Stimuli!$B$2,A2629&lt;=Stimuli!$C$2),Stimuli!$A$2,IF(AND(A2629&gt;=Stimuli!$B$3,A2629&lt;=Stimuli!$C$3),Stimuli!$A$3,IF(AND(A2629&gt;=Stimuli!$B$4,A2629&lt;=Stimuli!$C$4),Stimuli!$A$4,"")))</f>
        <v>01 Quiet baseline (60s)</v>
      </c>
      <c r="I2629" s="6" t="n">
        <f aca="false">(B2629-B2628)/((A2629-A2628)/1000)</f>
        <v>-0.750183150183062</v>
      </c>
      <c r="J2629" s="6" t="n">
        <f aca="false">IF(OR(B2629&lt;Rules!$B$2,B2629&gt;Rules!$B$3,ABS(I2629)&gt;Rules!$B$4,OR(B2630&lt;Rules!$B$2,B2630&gt;Rules!$B$3,ABS(I2630)&gt;Rules!$B$4)),1,0)</f>
        <v>0</v>
      </c>
      <c r="K2629" s="6" t="str">
        <f aca="false">IF(F2629=1,COUNTIF($F$2:F2629,1),"")</f>
        <v/>
      </c>
    </row>
    <row r="2630" customFormat="false" ht="15" hidden="false" customHeight="false" outlineLevel="0" collapsed="false">
      <c r="A2630" s="6" t="n">
        <v>20745.6805</v>
      </c>
      <c r="B2630" s="6" t="n">
        <v>1.97289377289377</v>
      </c>
      <c r="C2630" s="6" t="n">
        <v>81</v>
      </c>
      <c r="D2630" s="6" t="n">
        <v>-1</v>
      </c>
      <c r="E2630" s="6" t="n">
        <v>1.78388278388278</v>
      </c>
      <c r="F2630" s="6" t="n">
        <v>0</v>
      </c>
      <c r="G2630" s="6" t="n">
        <v>0.0234432234432231</v>
      </c>
      <c r="H2630" s="6" t="str">
        <f aca="false">IF(AND(A2630&gt;=Stimuli!$B$2,A2630&lt;=Stimuli!$C$2),Stimuli!$A$2,IF(AND(A2630&gt;=Stimuli!$B$3,A2630&lt;=Stimuli!$C$3),Stimuli!$A$3,IF(AND(A2630&gt;=Stimuli!$B$4,A2630&lt;=Stimuli!$C$4),Stimuli!$A$4,"")))</f>
        <v>01 Quiet baseline (60s)</v>
      </c>
      <c r="I2630" s="6" t="n">
        <f aca="false">(B2630-B2629)/((A2630-A2629)/1000)</f>
        <v>0.750183150183062</v>
      </c>
      <c r="J2630" s="6" t="n">
        <f aca="false">IF(OR(B2630&lt;Rules!$B$2,B2630&gt;Rules!$B$3,ABS(I2630)&gt;Rules!$B$4,OR(B2631&lt;Rules!$B$2,B2631&gt;Rules!$B$3,ABS(I2631)&gt;Rules!$B$4)),1,0)</f>
        <v>0</v>
      </c>
      <c r="K2630" s="6" t="str">
        <f aca="false">IF(F2630=1,COUNTIF($F$2:F2630,1),"")</f>
        <v/>
      </c>
    </row>
    <row r="2631" customFormat="false" ht="15" hidden="false" customHeight="false" outlineLevel="0" collapsed="false">
      <c r="A2631" s="6" t="n">
        <v>20753.493</v>
      </c>
      <c r="B2631" s="6" t="n">
        <v>1.96703296703297</v>
      </c>
      <c r="C2631" s="6" t="n">
        <v>81</v>
      </c>
      <c r="D2631" s="6" t="n">
        <v>-1</v>
      </c>
      <c r="E2631" s="6" t="n">
        <v>1.78388278388278</v>
      </c>
      <c r="F2631" s="6" t="n">
        <v>0</v>
      </c>
      <c r="G2631" s="6" t="n">
        <v>0.0234432234432231</v>
      </c>
      <c r="H2631" s="6" t="str">
        <f aca="false">IF(AND(A2631&gt;=Stimuli!$B$2,A2631&lt;=Stimuli!$C$2),Stimuli!$A$2,IF(AND(A2631&gt;=Stimuli!$B$3,A2631&lt;=Stimuli!$C$3),Stimuli!$A$3,IF(AND(A2631&gt;=Stimuli!$B$4,A2631&lt;=Stimuli!$C$4),Stimuli!$A$4,"")))</f>
        <v>01 Quiet baseline (60s)</v>
      </c>
      <c r="I2631" s="6" t="n">
        <f aca="false">(B2631-B2630)/((A2631-A2630)/1000)</f>
        <v>-0.750183150183062</v>
      </c>
      <c r="J2631" s="6" t="n">
        <f aca="false">IF(OR(B2631&lt;Rules!$B$2,B2631&gt;Rules!$B$3,ABS(I2631)&gt;Rules!$B$4,OR(B2632&lt;Rules!$B$2,B2632&gt;Rules!$B$3,ABS(I2632)&gt;Rules!$B$4)),1,0)</f>
        <v>0</v>
      </c>
      <c r="K2631" s="6" t="str">
        <f aca="false">IF(F2631=1,COUNTIF($F$2:F2631,1),"")</f>
        <v/>
      </c>
    </row>
    <row r="2632" customFormat="false" ht="15" hidden="false" customHeight="false" outlineLevel="0" collapsed="false">
      <c r="A2632" s="6" t="n">
        <v>20761.3055</v>
      </c>
      <c r="B2632" s="6" t="n">
        <v>1.97142857142857</v>
      </c>
      <c r="C2632" s="6" t="n">
        <v>81</v>
      </c>
      <c r="D2632" s="6" t="n">
        <v>-1</v>
      </c>
      <c r="E2632" s="6" t="n">
        <v>1.78388278388278</v>
      </c>
      <c r="F2632" s="6" t="n">
        <v>0</v>
      </c>
      <c r="G2632" s="6" t="n">
        <v>0.0234432234432231</v>
      </c>
      <c r="H2632" s="6" t="str">
        <f aca="false">IF(AND(A2632&gt;=Stimuli!$B$2,A2632&lt;=Stimuli!$C$2),Stimuli!$A$2,IF(AND(A2632&gt;=Stimuli!$B$3,A2632&lt;=Stimuli!$C$3),Stimuli!$A$3,IF(AND(A2632&gt;=Stimuli!$B$4,A2632&lt;=Stimuli!$C$4),Stimuli!$A$4,"")))</f>
        <v>01 Quiet baseline (60s)</v>
      </c>
      <c r="I2632" s="6" t="n">
        <f aca="false">(B2632-B2631)/((A2632-A2631)/1000)</f>
        <v>0.562637362637332</v>
      </c>
      <c r="J2632" s="6" t="n">
        <f aca="false">IF(OR(B2632&lt;Rules!$B$2,B2632&gt;Rules!$B$3,ABS(I2632)&gt;Rules!$B$4,OR(B2633&lt;Rules!$B$2,B2633&gt;Rules!$B$3,ABS(I2633)&gt;Rules!$B$4)),1,0)</f>
        <v>0</v>
      </c>
      <c r="K2632" s="6" t="str">
        <f aca="false">IF(F2632=1,COUNTIF($F$2:F2632,1),"")</f>
        <v/>
      </c>
    </row>
    <row r="2633" customFormat="false" ht="15" hidden="false" customHeight="false" outlineLevel="0" collapsed="false">
      <c r="A2633" s="6" t="n">
        <v>20769.118</v>
      </c>
      <c r="B2633" s="6" t="n">
        <v>1.96849816849817</v>
      </c>
      <c r="C2633" s="6" t="n">
        <v>81</v>
      </c>
      <c r="D2633" s="6" t="n">
        <v>-1</v>
      </c>
      <c r="E2633" s="6" t="n">
        <v>1.78388278388278</v>
      </c>
      <c r="F2633" s="6" t="n">
        <v>0</v>
      </c>
      <c r="G2633" s="6" t="n">
        <v>0.0234432234432231</v>
      </c>
      <c r="H2633" s="6" t="str">
        <f aca="false">IF(AND(A2633&gt;=Stimuli!$B$2,A2633&lt;=Stimuli!$C$2),Stimuli!$A$2,IF(AND(A2633&gt;=Stimuli!$B$3,A2633&lt;=Stimuli!$C$3),Stimuli!$A$3,IF(AND(A2633&gt;=Stimuli!$B$4,A2633&lt;=Stimuli!$C$4),Stimuli!$A$4,"")))</f>
        <v>01 Quiet baseline (60s)</v>
      </c>
      <c r="I2633" s="6" t="n">
        <f aca="false">(B2633-B2632)/((A2633-A2632)/1000)</f>
        <v>-0.375091575091602</v>
      </c>
      <c r="J2633" s="6" t="n">
        <f aca="false">IF(OR(B2633&lt;Rules!$B$2,B2633&gt;Rules!$B$3,ABS(I2633)&gt;Rules!$B$4,OR(B2634&lt;Rules!$B$2,B2634&gt;Rules!$B$3,ABS(I2634)&gt;Rules!$B$4)),1,0)</f>
        <v>0</v>
      </c>
      <c r="K2633" s="6" t="str">
        <f aca="false">IF(F2633=1,COUNTIF($F$2:F2633,1),"")</f>
        <v/>
      </c>
    </row>
    <row r="2634" customFormat="false" ht="15" hidden="false" customHeight="false" outlineLevel="0" collapsed="false">
      <c r="A2634" s="6" t="n">
        <v>20776.9305</v>
      </c>
      <c r="B2634" s="6" t="n">
        <v>1.96996336996337</v>
      </c>
      <c r="C2634" s="6" t="n">
        <v>81</v>
      </c>
      <c r="D2634" s="6" t="n">
        <v>-1</v>
      </c>
      <c r="E2634" s="6" t="n">
        <v>1.78388278388278</v>
      </c>
      <c r="F2634" s="6" t="n">
        <v>0</v>
      </c>
      <c r="G2634" s="6" t="n">
        <v>0.0234432234432231</v>
      </c>
      <c r="H2634" s="6" t="str">
        <f aca="false">IF(AND(A2634&gt;=Stimuli!$B$2,A2634&lt;=Stimuli!$C$2),Stimuli!$A$2,IF(AND(A2634&gt;=Stimuli!$B$3,A2634&lt;=Stimuli!$C$3),Stimuli!$A$3,IF(AND(A2634&gt;=Stimuli!$B$4,A2634&lt;=Stimuli!$C$4),Stimuli!$A$4,"")))</f>
        <v>01 Quiet baseline (60s)</v>
      </c>
      <c r="I2634" s="6" t="n">
        <f aca="false">(B2634-B2633)/((A2634-A2633)/1000)</f>
        <v>0.187545787545872</v>
      </c>
      <c r="J2634" s="6" t="n">
        <f aca="false">IF(OR(B2634&lt;Rules!$B$2,B2634&gt;Rules!$B$3,ABS(I2634)&gt;Rules!$B$4,OR(B2635&lt;Rules!$B$2,B2635&gt;Rules!$B$3,ABS(I2635)&gt;Rules!$B$4)),1,0)</f>
        <v>0</v>
      </c>
      <c r="K2634" s="6" t="str">
        <f aca="false">IF(F2634=1,COUNTIF($F$2:F2634,1),"")</f>
        <v/>
      </c>
    </row>
    <row r="2635" customFormat="false" ht="15" hidden="false" customHeight="false" outlineLevel="0" collapsed="false">
      <c r="A2635" s="6" t="n">
        <v>20784.743</v>
      </c>
      <c r="B2635" s="6" t="n">
        <v>1.96996336996337</v>
      </c>
      <c r="C2635" s="6" t="n">
        <v>81</v>
      </c>
      <c r="D2635" s="6" t="n">
        <v>-1</v>
      </c>
      <c r="E2635" s="6" t="n">
        <v>1.78388278388278</v>
      </c>
      <c r="F2635" s="6" t="n">
        <v>0</v>
      </c>
      <c r="G2635" s="6" t="n">
        <v>0.0234432234432231</v>
      </c>
      <c r="H2635" s="6" t="str">
        <f aca="false">IF(AND(A2635&gt;=Stimuli!$B$2,A2635&lt;=Stimuli!$C$2),Stimuli!$A$2,IF(AND(A2635&gt;=Stimuli!$B$3,A2635&lt;=Stimuli!$C$3),Stimuli!$A$3,IF(AND(A2635&gt;=Stimuli!$B$4,A2635&lt;=Stimuli!$C$4),Stimuli!$A$4,"")))</f>
        <v>01 Quiet baseline (60s)</v>
      </c>
      <c r="I2635" s="6" t="n">
        <f aca="false">(B2635-B2634)/((A2635-A2634)/1000)</f>
        <v>0</v>
      </c>
      <c r="J2635" s="6" t="n">
        <f aca="false">IF(OR(B2635&lt;Rules!$B$2,B2635&gt;Rules!$B$3,ABS(I2635)&gt;Rules!$B$4,OR(B2636&lt;Rules!$B$2,B2636&gt;Rules!$B$3,ABS(I2636)&gt;Rules!$B$4)),1,0)</f>
        <v>0</v>
      </c>
      <c r="K2635" s="6" t="str">
        <f aca="false">IF(F2635=1,COUNTIF($F$2:F2635,1),"")</f>
        <v/>
      </c>
    </row>
    <row r="2636" customFormat="false" ht="15" hidden="false" customHeight="false" outlineLevel="0" collapsed="false">
      <c r="A2636" s="6" t="n">
        <v>20792.5555</v>
      </c>
      <c r="B2636" s="6" t="n">
        <v>1.96996336996337</v>
      </c>
      <c r="C2636" s="6" t="n">
        <v>81</v>
      </c>
      <c r="D2636" s="6" t="n">
        <v>-1</v>
      </c>
      <c r="E2636" s="6" t="n">
        <v>1.78388278388278</v>
      </c>
      <c r="F2636" s="6" t="n">
        <v>0</v>
      </c>
      <c r="G2636" s="6" t="n">
        <v>0.0234432234432231</v>
      </c>
      <c r="H2636" s="6" t="str">
        <f aca="false">IF(AND(A2636&gt;=Stimuli!$B$2,A2636&lt;=Stimuli!$C$2),Stimuli!$A$2,IF(AND(A2636&gt;=Stimuli!$B$3,A2636&lt;=Stimuli!$C$3),Stimuli!$A$3,IF(AND(A2636&gt;=Stimuli!$B$4,A2636&lt;=Stimuli!$C$4),Stimuli!$A$4,"")))</f>
        <v>01 Quiet baseline (60s)</v>
      </c>
      <c r="I2636" s="6" t="n">
        <f aca="false">(B2636-B2635)/((A2636-A2635)/1000)</f>
        <v>0</v>
      </c>
      <c r="J2636" s="6" t="n">
        <f aca="false">IF(OR(B2636&lt;Rules!$B$2,B2636&gt;Rules!$B$3,ABS(I2636)&gt;Rules!$B$4,OR(B2637&lt;Rules!$B$2,B2637&gt;Rules!$B$3,ABS(I2637)&gt;Rules!$B$4)),1,0)</f>
        <v>0</v>
      </c>
      <c r="K2636" s="6" t="str">
        <f aca="false">IF(F2636=1,COUNTIF($F$2:F2636,1),"")</f>
        <v/>
      </c>
    </row>
    <row r="2637" customFormat="false" ht="15" hidden="false" customHeight="false" outlineLevel="0" collapsed="false">
      <c r="A2637" s="6" t="n">
        <v>20800.368</v>
      </c>
      <c r="B2637" s="6" t="n">
        <v>1.97142857142857</v>
      </c>
      <c r="C2637" s="6" t="n">
        <v>81</v>
      </c>
      <c r="D2637" s="6" t="n">
        <v>-1</v>
      </c>
      <c r="E2637" s="6" t="n">
        <v>1.78388278388278</v>
      </c>
      <c r="F2637" s="6" t="n">
        <v>0</v>
      </c>
      <c r="G2637" s="6" t="n">
        <v>0.0234432234432231</v>
      </c>
      <c r="H2637" s="6" t="str">
        <f aca="false">IF(AND(A2637&gt;=Stimuli!$B$2,A2637&lt;=Stimuli!$C$2),Stimuli!$A$2,IF(AND(A2637&gt;=Stimuli!$B$3,A2637&lt;=Stimuli!$C$3),Stimuli!$A$3,IF(AND(A2637&gt;=Stimuli!$B$4,A2637&lt;=Stimuli!$C$4),Stimuli!$A$4,"")))</f>
        <v>01 Quiet baseline (60s)</v>
      </c>
      <c r="I2637" s="6" t="n">
        <f aca="false">(B2637-B2636)/((A2637-A2636)/1000)</f>
        <v>0.18754578754573</v>
      </c>
      <c r="J2637" s="6" t="n">
        <f aca="false">IF(OR(B2637&lt;Rules!$B$2,B2637&gt;Rules!$B$3,ABS(I2637)&gt;Rules!$B$4,OR(B2638&lt;Rules!$B$2,B2638&gt;Rules!$B$3,ABS(I2638)&gt;Rules!$B$4)),1,0)</f>
        <v>0</v>
      </c>
      <c r="K2637" s="6" t="str">
        <f aca="false">IF(F2637=1,COUNTIF($F$2:F2637,1),"")</f>
        <v/>
      </c>
    </row>
    <row r="2638" customFormat="false" ht="15" hidden="false" customHeight="false" outlineLevel="0" collapsed="false">
      <c r="A2638" s="6" t="n">
        <v>20808.1805</v>
      </c>
      <c r="B2638" s="6" t="n">
        <v>1.96703296703297</v>
      </c>
      <c r="C2638" s="6" t="n">
        <v>81</v>
      </c>
      <c r="D2638" s="6" t="n">
        <v>-1</v>
      </c>
      <c r="E2638" s="6" t="n">
        <v>1.78388278388278</v>
      </c>
      <c r="F2638" s="6" t="n">
        <v>0</v>
      </c>
      <c r="G2638" s="6" t="n">
        <v>0.0234432234432231</v>
      </c>
      <c r="H2638" s="6" t="str">
        <f aca="false">IF(AND(A2638&gt;=Stimuli!$B$2,A2638&lt;=Stimuli!$C$2),Stimuli!$A$2,IF(AND(A2638&gt;=Stimuli!$B$3,A2638&lt;=Stimuli!$C$3),Stimuli!$A$3,IF(AND(A2638&gt;=Stimuli!$B$4,A2638&lt;=Stimuli!$C$4),Stimuli!$A$4,"")))</f>
        <v>01 Quiet baseline (60s)</v>
      </c>
      <c r="I2638" s="6" t="n">
        <f aca="false">(B2638-B2637)/((A2638-A2637)/1000)</f>
        <v>-0.562637362637332</v>
      </c>
      <c r="J2638" s="6" t="n">
        <f aca="false">IF(OR(B2638&lt;Rules!$B$2,B2638&gt;Rules!$B$3,ABS(I2638)&gt;Rules!$B$4,OR(B2639&lt;Rules!$B$2,B2639&gt;Rules!$B$3,ABS(I2639)&gt;Rules!$B$4)),1,0)</f>
        <v>0</v>
      </c>
      <c r="K2638" s="6" t="str">
        <f aca="false">IF(F2638=1,COUNTIF($F$2:F2638,1),"")</f>
        <v/>
      </c>
    </row>
    <row r="2639" customFormat="false" ht="15" hidden="false" customHeight="false" outlineLevel="0" collapsed="false">
      <c r="A2639" s="6" t="n">
        <v>20815.993</v>
      </c>
      <c r="B2639" s="6" t="n">
        <v>1.97289377289377</v>
      </c>
      <c r="C2639" s="6" t="n">
        <v>81</v>
      </c>
      <c r="D2639" s="6" t="n">
        <v>-1</v>
      </c>
      <c r="E2639" s="6" t="n">
        <v>1.78388278388278</v>
      </c>
      <c r="F2639" s="6" t="n">
        <v>0</v>
      </c>
      <c r="G2639" s="6" t="n">
        <v>0.0234432234432231</v>
      </c>
      <c r="H2639" s="6" t="str">
        <f aca="false">IF(AND(A2639&gt;=Stimuli!$B$2,A2639&lt;=Stimuli!$C$2),Stimuli!$A$2,IF(AND(A2639&gt;=Stimuli!$B$3,A2639&lt;=Stimuli!$C$3),Stimuli!$A$3,IF(AND(A2639&gt;=Stimuli!$B$4,A2639&lt;=Stimuli!$C$4),Stimuli!$A$4,"")))</f>
        <v>01 Quiet baseline (60s)</v>
      </c>
      <c r="I2639" s="6" t="n">
        <f aca="false">(B2639-B2638)/((A2639-A2638)/1000)</f>
        <v>0.750183150183062</v>
      </c>
      <c r="J2639" s="6" t="n">
        <f aca="false">IF(OR(B2639&lt;Rules!$B$2,B2639&gt;Rules!$B$3,ABS(I2639)&gt;Rules!$B$4,OR(B2640&lt;Rules!$B$2,B2640&gt;Rules!$B$3,ABS(I2640)&gt;Rules!$B$4)),1,0)</f>
        <v>0</v>
      </c>
      <c r="K2639" s="6" t="str">
        <f aca="false">IF(F2639=1,COUNTIF($F$2:F2639,1),"")</f>
        <v/>
      </c>
    </row>
    <row r="2640" customFormat="false" ht="15" hidden="false" customHeight="false" outlineLevel="0" collapsed="false">
      <c r="A2640" s="6" t="n">
        <v>20823.8055</v>
      </c>
      <c r="B2640" s="6" t="n">
        <v>1.96703296703297</v>
      </c>
      <c r="C2640" s="6" t="n">
        <v>81</v>
      </c>
      <c r="D2640" s="6" t="n">
        <v>-1</v>
      </c>
      <c r="E2640" s="6" t="n">
        <v>1.78388278388278</v>
      </c>
      <c r="F2640" s="6" t="n">
        <v>0</v>
      </c>
      <c r="G2640" s="6" t="n">
        <v>0.0234432234432231</v>
      </c>
      <c r="H2640" s="6" t="str">
        <f aca="false">IF(AND(A2640&gt;=Stimuli!$B$2,A2640&lt;=Stimuli!$C$2),Stimuli!$A$2,IF(AND(A2640&gt;=Stimuli!$B$3,A2640&lt;=Stimuli!$C$3),Stimuli!$A$3,IF(AND(A2640&gt;=Stimuli!$B$4,A2640&lt;=Stimuli!$C$4),Stimuli!$A$4,"")))</f>
        <v>01 Quiet baseline (60s)</v>
      </c>
      <c r="I2640" s="6" t="n">
        <f aca="false">(B2640-B2639)/((A2640-A2639)/1000)</f>
        <v>-0.750183150183062</v>
      </c>
      <c r="J2640" s="6" t="n">
        <f aca="false">IF(OR(B2640&lt;Rules!$B$2,B2640&gt;Rules!$B$3,ABS(I2640)&gt;Rules!$B$4,OR(B2641&lt;Rules!$B$2,B2641&gt;Rules!$B$3,ABS(I2641)&gt;Rules!$B$4)),1,0)</f>
        <v>0</v>
      </c>
      <c r="K2640" s="6" t="str">
        <f aca="false">IF(F2640=1,COUNTIF($F$2:F2640,1),"")</f>
        <v/>
      </c>
    </row>
    <row r="2641" customFormat="false" ht="15" hidden="false" customHeight="false" outlineLevel="0" collapsed="false">
      <c r="A2641" s="6" t="n">
        <v>20831.618</v>
      </c>
      <c r="B2641" s="6" t="n">
        <v>1.97142857142857</v>
      </c>
      <c r="C2641" s="6" t="n">
        <v>81</v>
      </c>
      <c r="D2641" s="6" t="n">
        <v>-1</v>
      </c>
      <c r="E2641" s="6" t="n">
        <v>1.78388278388278</v>
      </c>
      <c r="F2641" s="6" t="n">
        <v>0</v>
      </c>
      <c r="G2641" s="6" t="n">
        <v>0.0234432234432231</v>
      </c>
      <c r="H2641" s="6" t="str">
        <f aca="false">IF(AND(A2641&gt;=Stimuli!$B$2,A2641&lt;=Stimuli!$C$2),Stimuli!$A$2,IF(AND(A2641&gt;=Stimuli!$B$3,A2641&lt;=Stimuli!$C$3),Stimuli!$A$3,IF(AND(A2641&gt;=Stimuli!$B$4,A2641&lt;=Stimuli!$C$4),Stimuli!$A$4,"")))</f>
        <v>01 Quiet baseline (60s)</v>
      </c>
      <c r="I2641" s="6" t="n">
        <f aca="false">(B2641-B2640)/((A2641-A2640)/1000)</f>
        <v>0.562637362637332</v>
      </c>
      <c r="J2641" s="6" t="n">
        <f aca="false">IF(OR(B2641&lt;Rules!$B$2,B2641&gt;Rules!$B$3,ABS(I2641)&gt;Rules!$B$4,OR(B2642&lt;Rules!$B$2,B2642&gt;Rules!$B$3,ABS(I2642)&gt;Rules!$B$4)),1,0)</f>
        <v>0</v>
      </c>
      <c r="K2641" s="6" t="str">
        <f aca="false">IF(F2641=1,COUNTIF($F$2:F2641,1),"")</f>
        <v/>
      </c>
    </row>
    <row r="2642" customFormat="false" ht="15" hidden="false" customHeight="false" outlineLevel="0" collapsed="false">
      <c r="A2642" s="6" t="n">
        <v>20839.4305</v>
      </c>
      <c r="B2642" s="6" t="n">
        <v>1.96556776556777</v>
      </c>
      <c r="C2642" s="6" t="n">
        <v>81</v>
      </c>
      <c r="D2642" s="6" t="n">
        <v>-1</v>
      </c>
      <c r="E2642" s="6" t="n">
        <v>1.78388278388278</v>
      </c>
      <c r="F2642" s="6" t="n">
        <v>0</v>
      </c>
      <c r="G2642" s="6" t="n">
        <v>0.0234432234432231</v>
      </c>
      <c r="H2642" s="6" t="str">
        <f aca="false">IF(AND(A2642&gt;=Stimuli!$B$2,A2642&lt;=Stimuli!$C$2),Stimuli!$A$2,IF(AND(A2642&gt;=Stimuli!$B$3,A2642&lt;=Stimuli!$C$3),Stimuli!$A$3,IF(AND(A2642&gt;=Stimuli!$B$4,A2642&lt;=Stimuli!$C$4),Stimuli!$A$4,"")))</f>
        <v>01 Quiet baseline (60s)</v>
      </c>
      <c r="I2642" s="6" t="n">
        <f aca="false">(B2642-B2641)/((A2642-A2641)/1000)</f>
        <v>-0.750183150183176</v>
      </c>
      <c r="J2642" s="6" t="n">
        <f aca="false">IF(OR(B2642&lt;Rules!$B$2,B2642&gt;Rules!$B$3,ABS(I2642)&gt;Rules!$B$4,OR(B2643&lt;Rules!$B$2,B2643&gt;Rules!$B$3,ABS(I2643)&gt;Rules!$B$4)),1,0)</f>
        <v>0</v>
      </c>
      <c r="K2642" s="6" t="str">
        <f aca="false">IF(F2642=1,COUNTIF($F$2:F2642,1),"")</f>
        <v/>
      </c>
    </row>
    <row r="2643" customFormat="false" ht="15" hidden="false" customHeight="false" outlineLevel="0" collapsed="false">
      <c r="A2643" s="6" t="n">
        <v>20847.243</v>
      </c>
      <c r="B2643" s="6" t="n">
        <v>1.97142857142857</v>
      </c>
      <c r="C2643" s="6" t="n">
        <v>81</v>
      </c>
      <c r="D2643" s="6" t="n">
        <v>-1</v>
      </c>
      <c r="E2643" s="6" t="n">
        <v>1.78388278388278</v>
      </c>
      <c r="F2643" s="6" t="n">
        <v>0</v>
      </c>
      <c r="G2643" s="6" t="n">
        <v>0.0234432234432231</v>
      </c>
      <c r="H2643" s="6" t="str">
        <f aca="false">IF(AND(A2643&gt;=Stimuli!$B$2,A2643&lt;=Stimuli!$C$2),Stimuli!$A$2,IF(AND(A2643&gt;=Stimuli!$B$3,A2643&lt;=Stimuli!$C$3),Stimuli!$A$3,IF(AND(A2643&gt;=Stimuli!$B$4,A2643&lt;=Stimuli!$C$4),Stimuli!$A$4,"")))</f>
        <v>01 Quiet baseline (60s)</v>
      </c>
      <c r="I2643" s="6" t="n">
        <f aca="false">(B2643-B2642)/((A2643-A2642)/1000)</f>
        <v>0.750183150183176</v>
      </c>
      <c r="J2643" s="6" t="n">
        <f aca="false">IF(OR(B2643&lt;Rules!$B$2,B2643&gt;Rules!$B$3,ABS(I2643)&gt;Rules!$B$4,OR(B2644&lt;Rules!$B$2,B2644&gt;Rules!$B$3,ABS(I2644)&gt;Rules!$B$4)),1,0)</f>
        <v>0</v>
      </c>
      <c r="K2643" s="6" t="str">
        <f aca="false">IF(F2643=1,COUNTIF($F$2:F2643,1),"")</f>
        <v/>
      </c>
    </row>
    <row r="2644" customFormat="false" ht="15" hidden="false" customHeight="false" outlineLevel="0" collapsed="false">
      <c r="A2644" s="6" t="n">
        <v>20855.0555</v>
      </c>
      <c r="B2644" s="6" t="n">
        <v>1.96410256410256</v>
      </c>
      <c r="C2644" s="6" t="n">
        <v>81</v>
      </c>
      <c r="D2644" s="6" t="n">
        <v>-1</v>
      </c>
      <c r="E2644" s="6" t="n">
        <v>1.78388278388278</v>
      </c>
      <c r="F2644" s="6" t="n">
        <v>0</v>
      </c>
      <c r="G2644" s="6" t="n">
        <v>0.0234432234432231</v>
      </c>
      <c r="H2644" s="6" t="str">
        <f aca="false">IF(AND(A2644&gt;=Stimuli!$B$2,A2644&lt;=Stimuli!$C$2),Stimuli!$A$2,IF(AND(A2644&gt;=Stimuli!$B$3,A2644&lt;=Stimuli!$C$3),Stimuli!$A$3,IF(AND(A2644&gt;=Stimuli!$B$4,A2644&lt;=Stimuli!$C$4),Stimuli!$A$4,"")))</f>
        <v>01 Quiet baseline (60s)</v>
      </c>
      <c r="I2644" s="6" t="n">
        <f aca="false">(B2644-B2643)/((A2644-A2643)/1000)</f>
        <v>-0.937728937728906</v>
      </c>
      <c r="J2644" s="6" t="n">
        <f aca="false">IF(OR(B2644&lt;Rules!$B$2,B2644&gt;Rules!$B$3,ABS(I2644)&gt;Rules!$B$4,OR(B2645&lt;Rules!$B$2,B2645&gt;Rules!$B$3,ABS(I2645)&gt;Rules!$B$4)),1,0)</f>
        <v>0</v>
      </c>
      <c r="K2644" s="6" t="str">
        <f aca="false">IF(F2644=1,COUNTIF($F$2:F2644,1),"")</f>
        <v/>
      </c>
    </row>
    <row r="2645" customFormat="false" ht="15" hidden="false" customHeight="false" outlineLevel="0" collapsed="false">
      <c r="A2645" s="6" t="n">
        <v>20862.868</v>
      </c>
      <c r="B2645" s="6" t="n">
        <v>1.96849816849817</v>
      </c>
      <c r="C2645" s="6" t="n">
        <v>81</v>
      </c>
      <c r="D2645" s="6" t="n">
        <v>-1</v>
      </c>
      <c r="E2645" s="6" t="n">
        <v>1.78388278388278</v>
      </c>
      <c r="F2645" s="6" t="n">
        <v>0</v>
      </c>
      <c r="G2645" s="6" t="n">
        <v>0.0234432234432231</v>
      </c>
      <c r="H2645" s="6" t="str">
        <f aca="false">IF(AND(A2645&gt;=Stimuli!$B$2,A2645&lt;=Stimuli!$C$2),Stimuli!$A$2,IF(AND(A2645&gt;=Stimuli!$B$3,A2645&lt;=Stimuli!$C$3),Stimuli!$A$3,IF(AND(A2645&gt;=Stimuli!$B$4,A2645&lt;=Stimuli!$C$4),Stimuli!$A$4,"")))</f>
        <v>01 Quiet baseline (60s)</v>
      </c>
      <c r="I2645" s="6" t="n">
        <f aca="false">(B2645-B2644)/((A2645-A2644)/1000)</f>
        <v>0.562637362637304</v>
      </c>
      <c r="J2645" s="6" t="n">
        <f aca="false">IF(OR(B2645&lt;Rules!$B$2,B2645&gt;Rules!$B$3,ABS(I2645)&gt;Rules!$B$4,OR(B2646&lt;Rules!$B$2,B2646&gt;Rules!$B$3,ABS(I2646)&gt;Rules!$B$4)),1,0)</f>
        <v>0</v>
      </c>
      <c r="K2645" s="6" t="str">
        <f aca="false">IF(F2645=1,COUNTIF($F$2:F2645,1),"")</f>
        <v/>
      </c>
    </row>
    <row r="2646" customFormat="false" ht="15" hidden="false" customHeight="false" outlineLevel="0" collapsed="false">
      <c r="A2646" s="6" t="n">
        <v>20870.6805</v>
      </c>
      <c r="B2646" s="6" t="n">
        <v>1.96410256410256</v>
      </c>
      <c r="C2646" s="6" t="n">
        <v>81</v>
      </c>
      <c r="D2646" s="6" t="n">
        <v>-1</v>
      </c>
      <c r="E2646" s="6" t="n">
        <v>1.78388278388278</v>
      </c>
      <c r="F2646" s="6" t="n">
        <v>0</v>
      </c>
      <c r="G2646" s="6" t="n">
        <v>0.0234432234432231</v>
      </c>
      <c r="H2646" s="6" t="str">
        <f aca="false">IF(AND(A2646&gt;=Stimuli!$B$2,A2646&lt;=Stimuli!$C$2),Stimuli!$A$2,IF(AND(A2646&gt;=Stimuli!$B$3,A2646&lt;=Stimuli!$C$3),Stimuli!$A$3,IF(AND(A2646&gt;=Stimuli!$B$4,A2646&lt;=Stimuli!$C$4),Stimuli!$A$4,"")))</f>
        <v>01 Quiet baseline (60s)</v>
      </c>
      <c r="I2646" s="6" t="n">
        <f aca="false">(B2646-B2645)/((A2646-A2645)/1000)</f>
        <v>-0.562637362637304</v>
      </c>
      <c r="J2646" s="6" t="n">
        <f aca="false">IF(OR(B2646&lt;Rules!$B$2,B2646&gt;Rules!$B$3,ABS(I2646)&gt;Rules!$B$4,OR(B2647&lt;Rules!$B$2,B2647&gt;Rules!$B$3,ABS(I2647)&gt;Rules!$B$4)),1,0)</f>
        <v>0</v>
      </c>
      <c r="K2646" s="6" t="str">
        <f aca="false">IF(F2646=1,COUNTIF($F$2:F2646,1),"")</f>
        <v/>
      </c>
    </row>
    <row r="2647" customFormat="false" ht="15" hidden="false" customHeight="false" outlineLevel="0" collapsed="false">
      <c r="A2647" s="6" t="n">
        <v>20878.493</v>
      </c>
      <c r="B2647" s="6" t="n">
        <v>1.96703296703297</v>
      </c>
      <c r="C2647" s="6" t="n">
        <v>81</v>
      </c>
      <c r="D2647" s="6" t="n">
        <v>-1</v>
      </c>
      <c r="E2647" s="6" t="n">
        <v>1.78388278388278</v>
      </c>
      <c r="F2647" s="6" t="n">
        <v>0</v>
      </c>
      <c r="G2647" s="6" t="n">
        <v>0.0234432234432231</v>
      </c>
      <c r="H2647" s="6" t="str">
        <f aca="false">IF(AND(A2647&gt;=Stimuli!$B$2,A2647&lt;=Stimuli!$C$2),Stimuli!$A$2,IF(AND(A2647&gt;=Stimuli!$B$3,A2647&lt;=Stimuli!$C$3),Stimuli!$A$3,IF(AND(A2647&gt;=Stimuli!$B$4,A2647&lt;=Stimuli!$C$4),Stimuli!$A$4,"")))</f>
        <v>01 Quiet baseline (60s)</v>
      </c>
      <c r="I2647" s="6" t="n">
        <f aca="false">(B2647-B2646)/((A2647-A2646)/1000)</f>
        <v>0.375091575091574</v>
      </c>
      <c r="J2647" s="6" t="n">
        <f aca="false">IF(OR(B2647&lt;Rules!$B$2,B2647&gt;Rules!$B$3,ABS(I2647)&gt;Rules!$B$4,OR(B2648&lt;Rules!$B$2,B2648&gt;Rules!$B$3,ABS(I2648)&gt;Rules!$B$4)),1,0)</f>
        <v>0</v>
      </c>
      <c r="K2647" s="6" t="str">
        <f aca="false">IF(F2647=1,COUNTIF($F$2:F2647,1),"")</f>
        <v/>
      </c>
    </row>
    <row r="2648" customFormat="false" ht="15" hidden="false" customHeight="false" outlineLevel="0" collapsed="false">
      <c r="A2648" s="6" t="n">
        <v>20886.3055</v>
      </c>
      <c r="B2648" s="6" t="n">
        <v>1.96263736263736</v>
      </c>
      <c r="C2648" s="6" t="n">
        <v>81</v>
      </c>
      <c r="D2648" s="6" t="n">
        <v>-1</v>
      </c>
      <c r="E2648" s="6" t="n">
        <v>1.78388278388278</v>
      </c>
      <c r="F2648" s="6" t="n">
        <v>0</v>
      </c>
      <c r="G2648" s="6" t="n">
        <v>0.0234432234432231</v>
      </c>
      <c r="H2648" s="6" t="str">
        <f aca="false">IF(AND(A2648&gt;=Stimuli!$B$2,A2648&lt;=Stimuli!$C$2),Stimuli!$A$2,IF(AND(A2648&gt;=Stimuli!$B$3,A2648&lt;=Stimuli!$C$3),Stimuli!$A$3,IF(AND(A2648&gt;=Stimuli!$B$4,A2648&lt;=Stimuli!$C$4),Stimuli!$A$4,"")))</f>
        <v>01 Quiet baseline (60s)</v>
      </c>
      <c r="I2648" s="6" t="n">
        <f aca="false">(B2648-B2647)/((A2648-A2647)/1000)</f>
        <v>-0.562637362637418</v>
      </c>
      <c r="J2648" s="6" t="n">
        <f aca="false">IF(OR(B2648&lt;Rules!$B$2,B2648&gt;Rules!$B$3,ABS(I2648)&gt;Rules!$B$4,OR(B2649&lt;Rules!$B$2,B2649&gt;Rules!$B$3,ABS(I2649)&gt;Rules!$B$4)),1,0)</f>
        <v>0</v>
      </c>
      <c r="K2648" s="6" t="str">
        <f aca="false">IF(F2648=1,COUNTIF($F$2:F2648,1),"")</f>
        <v/>
      </c>
    </row>
    <row r="2649" customFormat="false" ht="15" hidden="false" customHeight="false" outlineLevel="0" collapsed="false">
      <c r="A2649" s="6" t="n">
        <v>20894.118</v>
      </c>
      <c r="B2649" s="6" t="n">
        <v>1.96410256410256</v>
      </c>
      <c r="C2649" s="6" t="n">
        <v>81</v>
      </c>
      <c r="D2649" s="6" t="n">
        <v>-1</v>
      </c>
      <c r="E2649" s="6" t="n">
        <v>1.78388278388278</v>
      </c>
      <c r="F2649" s="6" t="n">
        <v>0</v>
      </c>
      <c r="G2649" s="6" t="n">
        <v>0.0234432234432231</v>
      </c>
      <c r="H2649" s="6" t="str">
        <f aca="false">IF(AND(A2649&gt;=Stimuli!$B$2,A2649&lt;=Stimuli!$C$2),Stimuli!$A$2,IF(AND(A2649&gt;=Stimuli!$B$3,A2649&lt;=Stimuli!$C$3),Stimuli!$A$3,IF(AND(A2649&gt;=Stimuli!$B$4,A2649&lt;=Stimuli!$C$4),Stimuli!$A$4,"")))</f>
        <v>01 Quiet baseline (60s)</v>
      </c>
      <c r="I2649" s="6" t="n">
        <f aca="false">(B2649-B2648)/((A2649-A2648)/1000)</f>
        <v>0.187545787545844</v>
      </c>
      <c r="J2649" s="6" t="n">
        <f aca="false">IF(OR(B2649&lt;Rules!$B$2,B2649&gt;Rules!$B$3,ABS(I2649)&gt;Rules!$B$4,OR(B2650&lt;Rules!$B$2,B2650&gt;Rules!$B$3,ABS(I2650)&gt;Rules!$B$4)),1,0)</f>
        <v>0</v>
      </c>
      <c r="K2649" s="6" t="str">
        <f aca="false">IF(F2649=1,COUNTIF($F$2:F2649,1),"")</f>
        <v/>
      </c>
    </row>
    <row r="2650" customFormat="false" ht="15" hidden="false" customHeight="false" outlineLevel="0" collapsed="false">
      <c r="A2650" s="6" t="n">
        <v>20901.9305</v>
      </c>
      <c r="B2650" s="6" t="n">
        <v>1.96263736263736</v>
      </c>
      <c r="C2650" s="6" t="n">
        <v>81</v>
      </c>
      <c r="D2650" s="6" t="n">
        <v>-1</v>
      </c>
      <c r="E2650" s="6" t="n">
        <v>1.78388278388278</v>
      </c>
      <c r="F2650" s="6" t="n">
        <v>0</v>
      </c>
      <c r="G2650" s="6" t="n">
        <v>0.0234432234432231</v>
      </c>
      <c r="H2650" s="6" t="str">
        <f aca="false">IF(AND(A2650&gt;=Stimuli!$B$2,A2650&lt;=Stimuli!$C$2),Stimuli!$A$2,IF(AND(A2650&gt;=Stimuli!$B$3,A2650&lt;=Stimuli!$C$3),Stimuli!$A$3,IF(AND(A2650&gt;=Stimuli!$B$4,A2650&lt;=Stimuli!$C$4),Stimuli!$A$4,"")))</f>
        <v>01 Quiet baseline (60s)</v>
      </c>
      <c r="I2650" s="6" t="n">
        <f aca="false">(B2650-B2649)/((A2650-A2649)/1000)</f>
        <v>-0.187545787545844</v>
      </c>
      <c r="J2650" s="6" t="n">
        <f aca="false">IF(OR(B2650&lt;Rules!$B$2,B2650&gt;Rules!$B$3,ABS(I2650)&gt;Rules!$B$4,OR(B2651&lt;Rules!$B$2,B2651&gt;Rules!$B$3,ABS(I2651)&gt;Rules!$B$4)),1,0)</f>
        <v>0</v>
      </c>
      <c r="K2650" s="6" t="str">
        <f aca="false">IF(F2650=1,COUNTIF($F$2:F2650,1),"")</f>
        <v/>
      </c>
    </row>
    <row r="2651" customFormat="false" ht="15" hidden="false" customHeight="false" outlineLevel="0" collapsed="false">
      <c r="A2651" s="6" t="n">
        <v>20909.743</v>
      </c>
      <c r="B2651" s="6" t="n">
        <v>1.96263736263736</v>
      </c>
      <c r="C2651" s="6" t="n">
        <v>81</v>
      </c>
      <c r="D2651" s="6" t="n">
        <v>-1</v>
      </c>
      <c r="E2651" s="6" t="n">
        <v>1.78388278388278</v>
      </c>
      <c r="F2651" s="6" t="n">
        <v>0</v>
      </c>
      <c r="G2651" s="6" t="n">
        <v>0.0234432234432231</v>
      </c>
      <c r="H2651" s="6" t="str">
        <f aca="false">IF(AND(A2651&gt;=Stimuli!$B$2,A2651&lt;=Stimuli!$C$2),Stimuli!$A$2,IF(AND(A2651&gt;=Stimuli!$B$3,A2651&lt;=Stimuli!$C$3),Stimuli!$A$3,IF(AND(A2651&gt;=Stimuli!$B$4,A2651&lt;=Stimuli!$C$4),Stimuli!$A$4,"")))</f>
        <v>01 Quiet baseline (60s)</v>
      </c>
      <c r="I2651" s="6" t="n">
        <f aca="false">(B2651-B2650)/((A2651-A2650)/1000)</f>
        <v>0</v>
      </c>
      <c r="J2651" s="6" t="n">
        <f aca="false">IF(OR(B2651&lt;Rules!$B$2,B2651&gt;Rules!$B$3,ABS(I2651)&gt;Rules!$B$4,OR(B2652&lt;Rules!$B$2,B2652&gt;Rules!$B$3,ABS(I2652)&gt;Rules!$B$4)),1,0)</f>
        <v>0</v>
      </c>
      <c r="K2651" s="6" t="str">
        <f aca="false">IF(F2651=1,COUNTIF($F$2:F2651,1),"")</f>
        <v/>
      </c>
    </row>
    <row r="2652" customFormat="false" ht="15" hidden="false" customHeight="false" outlineLevel="0" collapsed="false">
      <c r="A2652" s="6" t="n">
        <v>20917.5555</v>
      </c>
      <c r="B2652" s="6" t="n">
        <v>1.96263736263736</v>
      </c>
      <c r="C2652" s="6" t="n">
        <v>81</v>
      </c>
      <c r="D2652" s="6" t="n">
        <v>-1</v>
      </c>
      <c r="E2652" s="6" t="n">
        <v>1.78388278388278</v>
      </c>
      <c r="F2652" s="6" t="n">
        <v>0</v>
      </c>
      <c r="G2652" s="6" t="n">
        <v>0.0234432234432231</v>
      </c>
      <c r="H2652" s="6" t="str">
        <f aca="false">IF(AND(A2652&gt;=Stimuli!$B$2,A2652&lt;=Stimuli!$C$2),Stimuli!$A$2,IF(AND(A2652&gt;=Stimuli!$B$3,A2652&lt;=Stimuli!$C$3),Stimuli!$A$3,IF(AND(A2652&gt;=Stimuli!$B$4,A2652&lt;=Stimuli!$C$4),Stimuli!$A$4,"")))</f>
        <v>01 Quiet baseline (60s)</v>
      </c>
      <c r="I2652" s="6" t="n">
        <f aca="false">(B2652-B2651)/((A2652-A2651)/1000)</f>
        <v>0</v>
      </c>
      <c r="J2652" s="6" t="n">
        <f aca="false">IF(OR(B2652&lt;Rules!$B$2,B2652&gt;Rules!$B$3,ABS(I2652)&gt;Rules!$B$4,OR(B2653&lt;Rules!$B$2,B2653&gt;Rules!$B$3,ABS(I2653)&gt;Rules!$B$4)),1,0)</f>
        <v>0</v>
      </c>
      <c r="K2652" s="6" t="str">
        <f aca="false">IF(F2652=1,COUNTIF($F$2:F2652,1),"")</f>
        <v/>
      </c>
    </row>
    <row r="2653" customFormat="false" ht="15" hidden="false" customHeight="false" outlineLevel="0" collapsed="false">
      <c r="A2653" s="6" t="n">
        <v>20925.368</v>
      </c>
      <c r="B2653" s="6" t="n">
        <v>1.95970695970696</v>
      </c>
      <c r="C2653" s="6" t="n">
        <v>81</v>
      </c>
      <c r="D2653" s="6" t="n">
        <v>-1</v>
      </c>
      <c r="E2653" s="6" t="n">
        <v>1.78388278388278</v>
      </c>
      <c r="F2653" s="6" t="n">
        <v>0</v>
      </c>
      <c r="G2653" s="6" t="n">
        <v>0.0234432234432231</v>
      </c>
      <c r="H2653" s="6" t="str">
        <f aca="false">IF(AND(A2653&gt;=Stimuli!$B$2,A2653&lt;=Stimuli!$C$2),Stimuli!$A$2,IF(AND(A2653&gt;=Stimuli!$B$3,A2653&lt;=Stimuli!$C$3),Stimuli!$A$3,IF(AND(A2653&gt;=Stimuli!$B$4,A2653&lt;=Stimuli!$C$4),Stimuli!$A$4,"")))</f>
        <v>01 Quiet baseline (60s)</v>
      </c>
      <c r="I2653" s="6" t="n">
        <f aca="false">(B2653-B2652)/((A2653-A2652)/1000)</f>
        <v>-0.37509157509146</v>
      </c>
      <c r="J2653" s="6" t="n">
        <f aca="false">IF(OR(B2653&lt;Rules!$B$2,B2653&gt;Rules!$B$3,ABS(I2653)&gt;Rules!$B$4,OR(B2654&lt;Rules!$B$2,B2654&gt;Rules!$B$3,ABS(I2654)&gt;Rules!$B$4)),1,0)</f>
        <v>0</v>
      </c>
      <c r="K2653" s="6" t="str">
        <f aca="false">IF(F2653=1,COUNTIF($F$2:F2653,1),"")</f>
        <v/>
      </c>
    </row>
    <row r="2654" customFormat="false" ht="15" hidden="false" customHeight="false" outlineLevel="0" collapsed="false">
      <c r="A2654" s="6" t="n">
        <v>20933.1805</v>
      </c>
      <c r="B2654" s="6" t="n">
        <v>1.96263736263736</v>
      </c>
      <c r="C2654" s="6" t="n">
        <v>81</v>
      </c>
      <c r="D2654" s="6" t="n">
        <v>-1</v>
      </c>
      <c r="E2654" s="6" t="n">
        <v>1.78388278388278</v>
      </c>
      <c r="F2654" s="6" t="n">
        <v>0</v>
      </c>
      <c r="G2654" s="6" t="n">
        <v>0.0234432234432231</v>
      </c>
      <c r="H2654" s="6" t="str">
        <f aca="false">IF(AND(A2654&gt;=Stimuli!$B$2,A2654&lt;=Stimuli!$C$2),Stimuli!$A$2,IF(AND(A2654&gt;=Stimuli!$B$3,A2654&lt;=Stimuli!$C$3),Stimuli!$A$3,IF(AND(A2654&gt;=Stimuli!$B$4,A2654&lt;=Stimuli!$C$4),Stimuli!$A$4,"")))</f>
        <v>01 Quiet baseline (60s)</v>
      </c>
      <c r="I2654" s="6" t="n">
        <f aca="false">(B2654-B2653)/((A2654-A2653)/1000)</f>
        <v>0.37509157509146</v>
      </c>
      <c r="J2654" s="6" t="n">
        <f aca="false">IF(OR(B2654&lt;Rules!$B$2,B2654&gt;Rules!$B$3,ABS(I2654)&gt;Rules!$B$4,OR(B2655&lt;Rules!$B$2,B2655&gt;Rules!$B$3,ABS(I2655)&gt;Rules!$B$4)),1,0)</f>
        <v>0</v>
      </c>
      <c r="K2654" s="6" t="str">
        <f aca="false">IF(F2654=1,COUNTIF($F$2:F2654,1),"")</f>
        <v/>
      </c>
    </row>
    <row r="2655" customFormat="false" ht="15" hidden="false" customHeight="false" outlineLevel="0" collapsed="false">
      <c r="A2655" s="6" t="n">
        <v>20940.993</v>
      </c>
      <c r="B2655" s="6" t="n">
        <v>1.95824175824176</v>
      </c>
      <c r="C2655" s="6" t="n">
        <v>81</v>
      </c>
      <c r="D2655" s="6" t="n">
        <v>-1</v>
      </c>
      <c r="E2655" s="6" t="n">
        <v>1.78388278388278</v>
      </c>
      <c r="F2655" s="6" t="n">
        <v>0</v>
      </c>
      <c r="G2655" s="6" t="n">
        <v>0.0234432234432231</v>
      </c>
      <c r="H2655" s="6" t="str">
        <f aca="false">IF(AND(A2655&gt;=Stimuli!$B$2,A2655&lt;=Stimuli!$C$2),Stimuli!$A$2,IF(AND(A2655&gt;=Stimuli!$B$3,A2655&lt;=Stimuli!$C$3),Stimuli!$A$3,IF(AND(A2655&gt;=Stimuli!$B$4,A2655&lt;=Stimuli!$C$4),Stimuli!$A$4,"")))</f>
        <v>01 Quiet baseline (60s)</v>
      </c>
      <c r="I2655" s="6" t="n">
        <f aca="false">(B2655-B2654)/((A2655-A2654)/1000)</f>
        <v>-0.562637362637332</v>
      </c>
      <c r="J2655" s="6" t="n">
        <f aca="false">IF(OR(B2655&lt;Rules!$B$2,B2655&gt;Rules!$B$3,ABS(I2655)&gt;Rules!$B$4,OR(B2656&lt;Rules!$B$2,B2656&gt;Rules!$B$3,ABS(I2656)&gt;Rules!$B$4)),1,0)</f>
        <v>0</v>
      </c>
      <c r="K2655" s="6" t="str">
        <f aca="false">IF(F2655=1,COUNTIF($F$2:F2655,1),"")</f>
        <v/>
      </c>
    </row>
    <row r="2656" customFormat="false" ht="15" hidden="false" customHeight="false" outlineLevel="0" collapsed="false">
      <c r="A2656" s="6" t="n">
        <v>20948.8055</v>
      </c>
      <c r="B2656" s="6" t="n">
        <v>1.96263736263736</v>
      </c>
      <c r="C2656" s="6" t="n">
        <v>81</v>
      </c>
      <c r="D2656" s="6" t="n">
        <v>-1</v>
      </c>
      <c r="E2656" s="6" t="n">
        <v>1.78388278388278</v>
      </c>
      <c r="F2656" s="6" t="n">
        <v>0</v>
      </c>
      <c r="G2656" s="6" t="n">
        <v>0.0234432234432231</v>
      </c>
      <c r="H2656" s="6" t="str">
        <f aca="false">IF(AND(A2656&gt;=Stimuli!$B$2,A2656&lt;=Stimuli!$C$2),Stimuli!$A$2,IF(AND(A2656&gt;=Stimuli!$B$3,A2656&lt;=Stimuli!$C$3),Stimuli!$A$3,IF(AND(A2656&gt;=Stimuli!$B$4,A2656&lt;=Stimuli!$C$4),Stimuli!$A$4,"")))</f>
        <v>01 Quiet baseline (60s)</v>
      </c>
      <c r="I2656" s="6" t="n">
        <f aca="false">(B2656-B2655)/((A2656-A2655)/1000)</f>
        <v>0.562637362637332</v>
      </c>
      <c r="J2656" s="6" t="n">
        <f aca="false">IF(OR(B2656&lt;Rules!$B$2,B2656&gt;Rules!$B$3,ABS(I2656)&gt;Rules!$B$4,OR(B2657&lt;Rules!$B$2,B2657&gt;Rules!$B$3,ABS(I2657)&gt;Rules!$B$4)),1,0)</f>
        <v>0</v>
      </c>
      <c r="K2656" s="6" t="str">
        <f aca="false">IF(F2656=1,COUNTIF($F$2:F2656,1),"")</f>
        <v/>
      </c>
    </row>
    <row r="2657" customFormat="false" ht="15" hidden="false" customHeight="false" outlineLevel="0" collapsed="false">
      <c r="A2657" s="6" t="n">
        <v>20956.618</v>
      </c>
      <c r="B2657" s="6" t="n">
        <v>1.95531135531136</v>
      </c>
      <c r="C2657" s="6" t="n">
        <v>81</v>
      </c>
      <c r="D2657" s="6" t="n">
        <v>-1</v>
      </c>
      <c r="E2657" s="6" t="n">
        <v>1.78388278388278</v>
      </c>
      <c r="F2657" s="6" t="n">
        <v>0</v>
      </c>
      <c r="G2657" s="6" t="n">
        <v>0.0234432234432231</v>
      </c>
      <c r="H2657" s="6" t="str">
        <f aca="false">IF(AND(A2657&gt;=Stimuli!$B$2,A2657&lt;=Stimuli!$C$2),Stimuli!$A$2,IF(AND(A2657&gt;=Stimuli!$B$3,A2657&lt;=Stimuli!$C$3),Stimuli!$A$3,IF(AND(A2657&gt;=Stimuli!$B$4,A2657&lt;=Stimuli!$C$4),Stimuli!$A$4,"")))</f>
        <v>01 Quiet baseline (60s)</v>
      </c>
      <c r="I2657" s="6" t="n">
        <f aca="false">(B2657-B2656)/((A2657-A2656)/1000)</f>
        <v>-0.937728937728792</v>
      </c>
      <c r="J2657" s="6" t="n">
        <f aca="false">IF(OR(B2657&lt;Rules!$B$2,B2657&gt;Rules!$B$3,ABS(I2657)&gt;Rules!$B$4,OR(B2658&lt;Rules!$B$2,B2658&gt;Rules!$B$3,ABS(I2658)&gt;Rules!$B$4)),1,0)</f>
        <v>0</v>
      </c>
      <c r="K2657" s="6" t="str">
        <f aca="false">IF(F2657=1,COUNTIF($F$2:F2657,1),"")</f>
        <v/>
      </c>
    </row>
    <row r="2658" customFormat="false" ht="15" hidden="false" customHeight="false" outlineLevel="0" collapsed="false">
      <c r="A2658" s="6" t="n">
        <v>20964.4305</v>
      </c>
      <c r="B2658" s="6" t="n">
        <v>1.96117216117216</v>
      </c>
      <c r="C2658" s="6" t="n">
        <v>81</v>
      </c>
      <c r="D2658" s="6" t="n">
        <v>-1</v>
      </c>
      <c r="E2658" s="6" t="n">
        <v>1.78388278388278</v>
      </c>
      <c r="F2658" s="6" t="n">
        <v>0</v>
      </c>
      <c r="G2658" s="6" t="n">
        <v>0.0234432234432231</v>
      </c>
      <c r="H2658" s="6" t="str">
        <f aca="false">IF(AND(A2658&gt;=Stimuli!$B$2,A2658&lt;=Stimuli!$C$2),Stimuli!$A$2,IF(AND(A2658&gt;=Stimuli!$B$3,A2658&lt;=Stimuli!$C$3),Stimuli!$A$3,IF(AND(A2658&gt;=Stimuli!$B$4,A2658&lt;=Stimuli!$C$4),Stimuli!$A$4,"")))</f>
        <v>01 Quiet baseline (60s)</v>
      </c>
      <c r="I2658" s="6" t="n">
        <f aca="false">(B2658-B2657)/((A2658-A2657)/1000)</f>
        <v>0.750183150183062</v>
      </c>
      <c r="J2658" s="6" t="n">
        <f aca="false">IF(OR(B2658&lt;Rules!$B$2,B2658&gt;Rules!$B$3,ABS(I2658)&gt;Rules!$B$4,OR(B2659&lt;Rules!$B$2,B2659&gt;Rules!$B$3,ABS(I2659)&gt;Rules!$B$4)),1,0)</f>
        <v>0</v>
      </c>
      <c r="K2658" s="6" t="str">
        <f aca="false">IF(F2658=1,COUNTIF($F$2:F2658,1),"")</f>
        <v/>
      </c>
    </row>
    <row r="2659" customFormat="false" ht="15" hidden="false" customHeight="false" outlineLevel="0" collapsed="false">
      <c r="A2659" s="6" t="n">
        <v>20972.243</v>
      </c>
      <c r="B2659" s="6" t="n">
        <v>1.95384615384615</v>
      </c>
      <c r="C2659" s="6" t="n">
        <v>81</v>
      </c>
      <c r="D2659" s="6" t="n">
        <v>-1</v>
      </c>
      <c r="E2659" s="6" t="n">
        <v>1.78388278388278</v>
      </c>
      <c r="F2659" s="6" t="n">
        <v>0</v>
      </c>
      <c r="G2659" s="6" t="n">
        <v>0.0234432234432231</v>
      </c>
      <c r="H2659" s="6" t="str">
        <f aca="false">IF(AND(A2659&gt;=Stimuli!$B$2,A2659&lt;=Stimuli!$C$2),Stimuli!$A$2,IF(AND(A2659&gt;=Stimuli!$B$3,A2659&lt;=Stimuli!$C$3),Stimuli!$A$3,IF(AND(A2659&gt;=Stimuli!$B$4,A2659&lt;=Stimuli!$C$4),Stimuli!$A$4,"")))</f>
        <v>01 Quiet baseline (60s)</v>
      </c>
      <c r="I2659" s="6" t="n">
        <f aca="false">(B2659-B2658)/((A2659-A2658)/1000)</f>
        <v>-0.937728937728906</v>
      </c>
      <c r="J2659" s="6" t="n">
        <f aca="false">IF(OR(B2659&lt;Rules!$B$2,B2659&gt;Rules!$B$3,ABS(I2659)&gt;Rules!$B$4,OR(B2660&lt;Rules!$B$2,B2660&gt;Rules!$B$3,ABS(I2660)&gt;Rules!$B$4)),1,0)</f>
        <v>0</v>
      </c>
      <c r="K2659" s="6" t="str">
        <f aca="false">IF(F2659=1,COUNTIF($F$2:F2659,1),"")</f>
        <v/>
      </c>
    </row>
    <row r="2660" customFormat="false" ht="15" hidden="false" customHeight="false" outlineLevel="0" collapsed="false">
      <c r="A2660" s="6" t="n">
        <v>20980.0555</v>
      </c>
      <c r="B2660" s="6" t="n">
        <v>1.95970695970696</v>
      </c>
      <c r="C2660" s="6" t="n">
        <v>81</v>
      </c>
      <c r="D2660" s="6" t="n">
        <v>-1</v>
      </c>
      <c r="E2660" s="6" t="n">
        <v>1.78388278388278</v>
      </c>
      <c r="F2660" s="6" t="n">
        <v>0</v>
      </c>
      <c r="G2660" s="6" t="n">
        <v>0.0234432234432231</v>
      </c>
      <c r="H2660" s="6" t="str">
        <f aca="false">IF(AND(A2660&gt;=Stimuli!$B$2,A2660&lt;=Stimuli!$C$2),Stimuli!$A$2,IF(AND(A2660&gt;=Stimuli!$B$3,A2660&lt;=Stimuli!$C$3),Stimuli!$A$3,IF(AND(A2660&gt;=Stimuli!$B$4,A2660&lt;=Stimuli!$C$4),Stimuli!$A$4,"")))</f>
        <v>01 Quiet baseline (60s)</v>
      </c>
      <c r="I2660" s="6" t="n">
        <f aca="false">(B2660-B2659)/((A2660-A2659)/1000)</f>
        <v>0.750183150183176</v>
      </c>
      <c r="J2660" s="6" t="n">
        <f aca="false">IF(OR(B2660&lt;Rules!$B$2,B2660&gt;Rules!$B$3,ABS(I2660)&gt;Rules!$B$4,OR(B2661&lt;Rules!$B$2,B2661&gt;Rules!$B$3,ABS(I2661)&gt;Rules!$B$4)),1,0)</f>
        <v>0</v>
      </c>
      <c r="K2660" s="6" t="str">
        <f aca="false">IF(F2660=1,COUNTIF($F$2:F2660,1),"")</f>
        <v/>
      </c>
    </row>
    <row r="2661" customFormat="false" ht="15" hidden="false" customHeight="false" outlineLevel="0" collapsed="false">
      <c r="A2661" s="6" t="n">
        <v>20987.868</v>
      </c>
      <c r="B2661" s="6" t="n">
        <v>1.95384615384615</v>
      </c>
      <c r="C2661" s="6" t="n">
        <v>81</v>
      </c>
      <c r="D2661" s="6" t="n">
        <v>-1</v>
      </c>
      <c r="E2661" s="6" t="n">
        <v>1.78388278388278</v>
      </c>
      <c r="F2661" s="6" t="n">
        <v>0</v>
      </c>
      <c r="G2661" s="6" t="n">
        <v>0.0234432234432231</v>
      </c>
      <c r="H2661" s="6" t="str">
        <f aca="false">IF(AND(A2661&gt;=Stimuli!$B$2,A2661&lt;=Stimuli!$C$2),Stimuli!$A$2,IF(AND(A2661&gt;=Stimuli!$B$3,A2661&lt;=Stimuli!$C$3),Stimuli!$A$3,IF(AND(A2661&gt;=Stimuli!$B$4,A2661&lt;=Stimuli!$C$4),Stimuli!$A$4,"")))</f>
        <v>01 Quiet baseline (60s)</v>
      </c>
      <c r="I2661" s="6" t="n">
        <f aca="false">(B2661-B2660)/((A2661-A2660)/1000)</f>
        <v>-0.750183150183176</v>
      </c>
      <c r="J2661" s="6" t="n">
        <f aca="false">IF(OR(B2661&lt;Rules!$B$2,B2661&gt;Rules!$B$3,ABS(I2661)&gt;Rules!$B$4,OR(B2662&lt;Rules!$B$2,B2662&gt;Rules!$B$3,ABS(I2662)&gt;Rules!$B$4)),1,0)</f>
        <v>0</v>
      </c>
      <c r="K2661" s="6" t="str">
        <f aca="false">IF(F2661=1,COUNTIF($F$2:F2661,1),"")</f>
        <v/>
      </c>
    </row>
    <row r="2662" customFormat="false" ht="15" hidden="false" customHeight="false" outlineLevel="0" collapsed="false">
      <c r="A2662" s="6" t="n">
        <v>20995.6805</v>
      </c>
      <c r="B2662" s="6" t="n">
        <v>1.95824175824176</v>
      </c>
      <c r="C2662" s="6" t="n">
        <v>81</v>
      </c>
      <c r="D2662" s="6" t="n">
        <v>-1</v>
      </c>
      <c r="E2662" s="6" t="n">
        <v>1.78388278388278</v>
      </c>
      <c r="F2662" s="6" t="n">
        <v>0</v>
      </c>
      <c r="G2662" s="6" t="n">
        <v>0.0234432234432231</v>
      </c>
      <c r="H2662" s="6" t="str">
        <f aca="false">IF(AND(A2662&gt;=Stimuli!$B$2,A2662&lt;=Stimuli!$C$2),Stimuli!$A$2,IF(AND(A2662&gt;=Stimuli!$B$3,A2662&lt;=Stimuli!$C$3),Stimuli!$A$3,IF(AND(A2662&gt;=Stimuli!$B$4,A2662&lt;=Stimuli!$C$4),Stimuli!$A$4,"")))</f>
        <v>01 Quiet baseline (60s)</v>
      </c>
      <c r="I2662" s="6" t="n">
        <f aca="false">(B2662-B2661)/((A2662-A2661)/1000)</f>
        <v>0.562637362637304</v>
      </c>
      <c r="J2662" s="6" t="n">
        <f aca="false">IF(OR(B2662&lt;Rules!$B$2,B2662&gt;Rules!$B$3,ABS(I2662)&gt;Rules!$B$4,OR(B2663&lt;Rules!$B$2,B2663&gt;Rules!$B$3,ABS(I2663)&gt;Rules!$B$4)),1,0)</f>
        <v>0</v>
      </c>
      <c r="K2662" s="6" t="str">
        <f aca="false">IF(F2662=1,COUNTIF($F$2:F2662,1),"")</f>
        <v/>
      </c>
    </row>
    <row r="2663" customFormat="false" ht="15" hidden="false" customHeight="false" outlineLevel="0" collapsed="false">
      <c r="A2663" s="6" t="n">
        <v>21003.493</v>
      </c>
      <c r="B2663" s="6" t="n">
        <v>1.95384615384615</v>
      </c>
      <c r="C2663" s="6" t="n">
        <v>81</v>
      </c>
      <c r="D2663" s="6" t="n">
        <v>-1</v>
      </c>
      <c r="E2663" s="6" t="n">
        <v>1.78388278388278</v>
      </c>
      <c r="F2663" s="6" t="n">
        <v>0</v>
      </c>
      <c r="G2663" s="6" t="n">
        <v>0.0234432234432231</v>
      </c>
      <c r="H2663" s="6" t="str">
        <f aca="false">IF(AND(A2663&gt;=Stimuli!$B$2,A2663&lt;=Stimuli!$C$2),Stimuli!$A$2,IF(AND(A2663&gt;=Stimuli!$B$3,A2663&lt;=Stimuli!$C$3),Stimuli!$A$3,IF(AND(A2663&gt;=Stimuli!$B$4,A2663&lt;=Stimuli!$C$4),Stimuli!$A$4,"")))</f>
        <v>01 Quiet baseline (60s)</v>
      </c>
      <c r="I2663" s="6" t="n">
        <f aca="false">(B2663-B2662)/((A2663-A2662)/1000)</f>
        <v>-0.562637362637304</v>
      </c>
      <c r="J2663" s="6" t="n">
        <f aca="false">IF(OR(B2663&lt;Rules!$B$2,B2663&gt;Rules!$B$3,ABS(I2663)&gt;Rules!$B$4,OR(B2664&lt;Rules!$B$2,B2664&gt;Rules!$B$3,ABS(I2664)&gt;Rules!$B$4)),1,0)</f>
        <v>0</v>
      </c>
      <c r="K2663" s="6" t="str">
        <f aca="false">IF(F2663=1,COUNTIF($F$2:F2663,1),"")</f>
        <v/>
      </c>
    </row>
    <row r="2664" customFormat="false" ht="15" hidden="false" customHeight="false" outlineLevel="0" collapsed="false">
      <c r="A2664" s="6" t="n">
        <v>21011.3055</v>
      </c>
      <c r="B2664" s="6" t="n">
        <v>1.95677655677656</v>
      </c>
      <c r="C2664" s="6" t="n">
        <v>81</v>
      </c>
      <c r="D2664" s="6" t="n">
        <v>-1</v>
      </c>
      <c r="E2664" s="6" t="n">
        <v>1.78388278388278</v>
      </c>
      <c r="F2664" s="6" t="n">
        <v>0</v>
      </c>
      <c r="G2664" s="6" t="n">
        <v>0.0234432234432231</v>
      </c>
      <c r="H2664" s="6" t="str">
        <f aca="false">IF(AND(A2664&gt;=Stimuli!$B$2,A2664&lt;=Stimuli!$C$2),Stimuli!$A$2,IF(AND(A2664&gt;=Stimuli!$B$3,A2664&lt;=Stimuli!$C$3),Stimuli!$A$3,IF(AND(A2664&gt;=Stimuli!$B$4,A2664&lt;=Stimuli!$C$4),Stimuli!$A$4,"")))</f>
        <v>01 Quiet baseline (60s)</v>
      </c>
      <c r="I2664" s="6" t="n">
        <f aca="false">(B2664-B2663)/((A2664-A2663)/1000)</f>
        <v>0.375091575091574</v>
      </c>
      <c r="J2664" s="6" t="n">
        <f aca="false">IF(OR(B2664&lt;Rules!$B$2,B2664&gt;Rules!$B$3,ABS(I2664)&gt;Rules!$B$4,OR(B2665&lt;Rules!$B$2,B2665&gt;Rules!$B$3,ABS(I2665)&gt;Rules!$B$4)),1,0)</f>
        <v>0</v>
      </c>
      <c r="K2664" s="6" t="str">
        <f aca="false">IF(F2664=1,COUNTIF($F$2:F2664,1),"")</f>
        <v/>
      </c>
    </row>
    <row r="2665" customFormat="false" ht="15" hidden="false" customHeight="false" outlineLevel="0" collapsed="false">
      <c r="A2665" s="6" t="n">
        <v>21019.118</v>
      </c>
      <c r="B2665" s="6" t="n">
        <v>1.95238095238095</v>
      </c>
      <c r="C2665" s="6" t="n">
        <v>81</v>
      </c>
      <c r="D2665" s="6" t="n">
        <v>-1</v>
      </c>
      <c r="E2665" s="6" t="n">
        <v>1.78388278388278</v>
      </c>
      <c r="F2665" s="6" t="n">
        <v>0</v>
      </c>
      <c r="G2665" s="6" t="n">
        <v>0.0234432234432231</v>
      </c>
      <c r="H2665" s="6" t="str">
        <f aca="false">IF(AND(A2665&gt;=Stimuli!$B$2,A2665&lt;=Stimuli!$C$2),Stimuli!$A$2,IF(AND(A2665&gt;=Stimuli!$B$3,A2665&lt;=Stimuli!$C$3),Stimuli!$A$3,IF(AND(A2665&gt;=Stimuli!$B$4,A2665&lt;=Stimuli!$C$4),Stimuli!$A$4,"")))</f>
        <v>01 Quiet baseline (60s)</v>
      </c>
      <c r="I2665" s="6" t="n">
        <f aca="false">(B2665-B2664)/((A2665-A2664)/1000)</f>
        <v>-0.562637362637418</v>
      </c>
      <c r="J2665" s="6" t="n">
        <f aca="false">IF(OR(B2665&lt;Rules!$B$2,B2665&gt;Rules!$B$3,ABS(I2665)&gt;Rules!$B$4,OR(B2666&lt;Rules!$B$2,B2666&gt;Rules!$B$3,ABS(I2666)&gt;Rules!$B$4)),1,0)</f>
        <v>0</v>
      </c>
      <c r="K2665" s="6" t="str">
        <f aca="false">IF(F2665=1,COUNTIF($F$2:F2665,1),"")</f>
        <v/>
      </c>
    </row>
    <row r="2666" customFormat="false" ht="15" hidden="false" customHeight="false" outlineLevel="0" collapsed="false">
      <c r="A2666" s="6" t="n">
        <v>21026.9305</v>
      </c>
      <c r="B2666" s="6" t="n">
        <v>1.95384615384615</v>
      </c>
      <c r="C2666" s="6" t="n">
        <v>81</v>
      </c>
      <c r="D2666" s="6" t="n">
        <v>-1</v>
      </c>
      <c r="E2666" s="6" t="n">
        <v>1.78388278388278</v>
      </c>
      <c r="F2666" s="6" t="n">
        <v>0</v>
      </c>
      <c r="G2666" s="6" t="n">
        <v>0.0234432234432231</v>
      </c>
      <c r="H2666" s="6" t="str">
        <f aca="false">IF(AND(A2666&gt;=Stimuli!$B$2,A2666&lt;=Stimuli!$C$2),Stimuli!$A$2,IF(AND(A2666&gt;=Stimuli!$B$3,A2666&lt;=Stimuli!$C$3),Stimuli!$A$3,IF(AND(A2666&gt;=Stimuli!$B$4,A2666&lt;=Stimuli!$C$4),Stimuli!$A$4,"")))</f>
        <v>01 Quiet baseline (60s)</v>
      </c>
      <c r="I2666" s="6" t="n">
        <f aca="false">(B2666-B2665)/((A2666-A2665)/1000)</f>
        <v>0.187545787545844</v>
      </c>
      <c r="J2666" s="6" t="n">
        <f aca="false">IF(OR(B2666&lt;Rules!$B$2,B2666&gt;Rules!$B$3,ABS(I2666)&gt;Rules!$B$4,OR(B2667&lt;Rules!$B$2,B2667&gt;Rules!$B$3,ABS(I2667)&gt;Rules!$B$4)),1,0)</f>
        <v>0</v>
      </c>
      <c r="K2666" s="6" t="str">
        <f aca="false">IF(F2666=1,COUNTIF($F$2:F2666,1),"")</f>
        <v/>
      </c>
    </row>
    <row r="2667" customFormat="false" ht="15" hidden="false" customHeight="false" outlineLevel="0" collapsed="false">
      <c r="A2667" s="6" t="n">
        <v>21034.743</v>
      </c>
      <c r="B2667" s="6" t="n">
        <v>1.95238095238095</v>
      </c>
      <c r="C2667" s="6" t="n">
        <v>81</v>
      </c>
      <c r="D2667" s="6" t="n">
        <v>-1</v>
      </c>
      <c r="E2667" s="6" t="n">
        <v>1.78388278388278</v>
      </c>
      <c r="F2667" s="6" t="n">
        <v>0</v>
      </c>
      <c r="G2667" s="6" t="n">
        <v>0.0234432234432231</v>
      </c>
      <c r="H2667" s="6" t="str">
        <f aca="false">IF(AND(A2667&gt;=Stimuli!$B$2,A2667&lt;=Stimuli!$C$2),Stimuli!$A$2,IF(AND(A2667&gt;=Stimuli!$B$3,A2667&lt;=Stimuli!$C$3),Stimuli!$A$3,IF(AND(A2667&gt;=Stimuli!$B$4,A2667&lt;=Stimuli!$C$4),Stimuli!$A$4,"")))</f>
        <v>01 Quiet baseline (60s)</v>
      </c>
      <c r="I2667" s="6" t="n">
        <f aca="false">(B2667-B2666)/((A2667-A2666)/1000)</f>
        <v>-0.187545787545844</v>
      </c>
      <c r="J2667" s="6" t="n">
        <f aca="false">IF(OR(B2667&lt;Rules!$B$2,B2667&gt;Rules!$B$3,ABS(I2667)&gt;Rules!$B$4,OR(B2668&lt;Rules!$B$2,B2668&gt;Rules!$B$3,ABS(I2668)&gt;Rules!$B$4)),1,0)</f>
        <v>0</v>
      </c>
      <c r="K2667" s="6" t="str">
        <f aca="false">IF(F2667=1,COUNTIF($F$2:F2667,1),"")</f>
        <v/>
      </c>
    </row>
    <row r="2668" customFormat="false" ht="15" hidden="false" customHeight="false" outlineLevel="0" collapsed="false">
      <c r="A2668" s="6" t="n">
        <v>21042.5555</v>
      </c>
      <c r="B2668" s="6" t="n">
        <v>1.94945054945055</v>
      </c>
      <c r="C2668" s="6" t="n">
        <v>81</v>
      </c>
      <c r="D2668" s="6" t="n">
        <v>-1</v>
      </c>
      <c r="E2668" s="6" t="n">
        <v>1.78388278388278</v>
      </c>
      <c r="F2668" s="6" t="n">
        <v>0</v>
      </c>
      <c r="G2668" s="6" t="n">
        <v>0.0234432234432231</v>
      </c>
      <c r="H2668" s="6" t="str">
        <f aca="false">IF(AND(A2668&gt;=Stimuli!$B$2,A2668&lt;=Stimuli!$C$2),Stimuli!$A$2,IF(AND(A2668&gt;=Stimuli!$B$3,A2668&lt;=Stimuli!$C$3),Stimuli!$A$3,IF(AND(A2668&gt;=Stimuli!$B$4,A2668&lt;=Stimuli!$C$4),Stimuli!$A$4,"")))</f>
        <v>01 Quiet baseline (60s)</v>
      </c>
      <c r="I2668" s="6" t="n">
        <f aca="false">(B2668-B2667)/((A2668-A2667)/1000)</f>
        <v>-0.375091575091602</v>
      </c>
      <c r="J2668" s="6" t="n">
        <f aca="false">IF(OR(B2668&lt;Rules!$B$2,B2668&gt;Rules!$B$3,ABS(I2668)&gt;Rules!$B$4,OR(B2669&lt;Rules!$B$2,B2669&gt;Rules!$B$3,ABS(I2669)&gt;Rules!$B$4)),1,0)</f>
        <v>0</v>
      </c>
      <c r="K2668" s="6" t="str">
        <f aca="false">IF(F2668=1,COUNTIF($F$2:F2668,1),"")</f>
        <v/>
      </c>
    </row>
    <row r="2669" customFormat="false" ht="15" hidden="false" customHeight="false" outlineLevel="0" collapsed="false">
      <c r="A2669" s="6" t="n">
        <v>21050.368</v>
      </c>
      <c r="B2669" s="6" t="n">
        <v>1.95091575091575</v>
      </c>
      <c r="C2669" s="6" t="n">
        <v>81</v>
      </c>
      <c r="D2669" s="6" t="n">
        <v>-1</v>
      </c>
      <c r="E2669" s="6" t="n">
        <v>1.78388278388278</v>
      </c>
      <c r="F2669" s="6" t="n">
        <v>0</v>
      </c>
      <c r="G2669" s="6" t="n">
        <v>0.0234432234432231</v>
      </c>
      <c r="H2669" s="6" t="str">
        <f aca="false">IF(AND(A2669&gt;=Stimuli!$B$2,A2669&lt;=Stimuli!$C$2),Stimuli!$A$2,IF(AND(A2669&gt;=Stimuli!$B$3,A2669&lt;=Stimuli!$C$3),Stimuli!$A$3,IF(AND(A2669&gt;=Stimuli!$B$4,A2669&lt;=Stimuli!$C$4),Stimuli!$A$4,"")))</f>
        <v>01 Quiet baseline (60s)</v>
      </c>
      <c r="I2669" s="6" t="n">
        <f aca="false">(B2669-B2668)/((A2669-A2668)/1000)</f>
        <v>0.18754578754573</v>
      </c>
      <c r="J2669" s="6" t="n">
        <f aca="false">IF(OR(B2669&lt;Rules!$B$2,B2669&gt;Rules!$B$3,ABS(I2669)&gt;Rules!$B$4,OR(B2670&lt;Rules!$B$2,B2670&gt;Rules!$B$3,ABS(I2670)&gt;Rules!$B$4)),1,0)</f>
        <v>0</v>
      </c>
      <c r="K2669" s="6" t="str">
        <f aca="false">IF(F2669=1,COUNTIF($F$2:F2669,1),"")</f>
        <v/>
      </c>
    </row>
    <row r="2670" customFormat="false" ht="15" hidden="false" customHeight="false" outlineLevel="0" collapsed="false">
      <c r="A2670" s="6" t="n">
        <v>21058.1805</v>
      </c>
      <c r="B2670" s="6" t="n">
        <v>1.94798534798535</v>
      </c>
      <c r="C2670" s="6" t="n">
        <v>81</v>
      </c>
      <c r="D2670" s="6" t="n">
        <v>-1</v>
      </c>
      <c r="E2670" s="6" t="n">
        <v>1.78388278388278</v>
      </c>
      <c r="F2670" s="6" t="n">
        <v>0</v>
      </c>
      <c r="G2670" s="6" t="n">
        <v>0.0234432234432231</v>
      </c>
      <c r="H2670" s="6" t="str">
        <f aca="false">IF(AND(A2670&gt;=Stimuli!$B$2,A2670&lt;=Stimuli!$C$2),Stimuli!$A$2,IF(AND(A2670&gt;=Stimuli!$B$3,A2670&lt;=Stimuli!$C$3),Stimuli!$A$3,IF(AND(A2670&gt;=Stimuli!$B$4,A2670&lt;=Stimuli!$C$4),Stimuli!$A$4,"")))</f>
        <v>01 Quiet baseline (60s)</v>
      </c>
      <c r="I2670" s="6" t="n">
        <f aca="false">(B2670-B2669)/((A2670-A2669)/1000)</f>
        <v>-0.37509157509146</v>
      </c>
      <c r="J2670" s="6" t="n">
        <f aca="false">IF(OR(B2670&lt;Rules!$B$2,B2670&gt;Rules!$B$3,ABS(I2670)&gt;Rules!$B$4,OR(B2671&lt;Rules!$B$2,B2671&gt;Rules!$B$3,ABS(I2671)&gt;Rules!$B$4)),1,0)</f>
        <v>0</v>
      </c>
      <c r="K2670" s="6" t="str">
        <f aca="false">IF(F2670=1,COUNTIF($F$2:F2670,1),"")</f>
        <v/>
      </c>
    </row>
    <row r="2671" customFormat="false" ht="15" hidden="false" customHeight="false" outlineLevel="0" collapsed="false">
      <c r="A2671" s="6" t="n">
        <v>21065.993</v>
      </c>
      <c r="B2671" s="6" t="n">
        <v>1.95091575091575</v>
      </c>
      <c r="C2671" s="6" t="n">
        <v>81</v>
      </c>
      <c r="D2671" s="6" t="n">
        <v>-1</v>
      </c>
      <c r="E2671" s="6" t="n">
        <v>1.78388278388278</v>
      </c>
      <c r="F2671" s="6" t="n">
        <v>0</v>
      </c>
      <c r="G2671" s="6" t="n">
        <v>0.0234432234432231</v>
      </c>
      <c r="H2671" s="6" t="str">
        <f aca="false">IF(AND(A2671&gt;=Stimuli!$B$2,A2671&lt;=Stimuli!$C$2),Stimuli!$A$2,IF(AND(A2671&gt;=Stimuli!$B$3,A2671&lt;=Stimuli!$C$3),Stimuli!$A$3,IF(AND(A2671&gt;=Stimuli!$B$4,A2671&lt;=Stimuli!$C$4),Stimuli!$A$4,"")))</f>
        <v>01 Quiet baseline (60s)</v>
      </c>
      <c r="I2671" s="6" t="n">
        <f aca="false">(B2671-B2670)/((A2671-A2670)/1000)</f>
        <v>0.37509157509146</v>
      </c>
      <c r="J2671" s="6" t="n">
        <f aca="false">IF(OR(B2671&lt;Rules!$B$2,B2671&gt;Rules!$B$3,ABS(I2671)&gt;Rules!$B$4,OR(B2672&lt;Rules!$B$2,B2672&gt;Rules!$B$3,ABS(I2672)&gt;Rules!$B$4)),1,0)</f>
        <v>0</v>
      </c>
      <c r="K2671" s="6" t="str">
        <f aca="false">IF(F2671=1,COUNTIF($F$2:F2671,1),"")</f>
        <v/>
      </c>
    </row>
    <row r="2672" customFormat="false" ht="15" hidden="false" customHeight="false" outlineLevel="0" collapsed="false">
      <c r="A2672" s="6" t="n">
        <v>21073.8055</v>
      </c>
      <c r="B2672" s="6" t="n">
        <v>1.94652014652015</v>
      </c>
      <c r="C2672" s="6" t="n">
        <v>81</v>
      </c>
      <c r="D2672" s="6" t="n">
        <v>-1</v>
      </c>
      <c r="E2672" s="6" t="n">
        <v>1.78388278388278</v>
      </c>
      <c r="F2672" s="6" t="n">
        <v>0</v>
      </c>
      <c r="G2672" s="6" t="n">
        <v>0.0234432234432231</v>
      </c>
      <c r="H2672" s="6" t="str">
        <f aca="false">IF(AND(A2672&gt;=Stimuli!$B$2,A2672&lt;=Stimuli!$C$2),Stimuli!$A$2,IF(AND(A2672&gt;=Stimuli!$B$3,A2672&lt;=Stimuli!$C$3),Stimuli!$A$3,IF(AND(A2672&gt;=Stimuli!$B$4,A2672&lt;=Stimuli!$C$4),Stimuli!$A$4,"")))</f>
        <v>01 Quiet baseline (60s)</v>
      </c>
      <c r="I2672" s="6" t="n">
        <f aca="false">(B2672-B2671)/((A2672-A2671)/1000)</f>
        <v>-0.562637362637304</v>
      </c>
      <c r="J2672" s="6" t="n">
        <f aca="false">IF(OR(B2672&lt;Rules!$B$2,B2672&gt;Rules!$B$3,ABS(I2672)&gt;Rules!$B$4,OR(B2673&lt;Rules!$B$2,B2673&gt;Rules!$B$3,ABS(I2673)&gt;Rules!$B$4)),1,0)</f>
        <v>0</v>
      </c>
      <c r="K2672" s="6" t="str">
        <f aca="false">IF(F2672=1,COUNTIF($F$2:F2672,1),"")</f>
        <v/>
      </c>
    </row>
    <row r="2673" customFormat="false" ht="15" hidden="false" customHeight="false" outlineLevel="0" collapsed="false">
      <c r="A2673" s="6" t="n">
        <v>21081.618</v>
      </c>
      <c r="B2673" s="6" t="n">
        <v>1.95238095238095</v>
      </c>
      <c r="C2673" s="6" t="n">
        <v>81</v>
      </c>
      <c r="D2673" s="6" t="n">
        <v>-1</v>
      </c>
      <c r="E2673" s="6" t="n">
        <v>1.78388278388278</v>
      </c>
      <c r="F2673" s="6" t="n">
        <v>0</v>
      </c>
      <c r="G2673" s="6" t="n">
        <v>0.0234432234432231</v>
      </c>
      <c r="H2673" s="6" t="str">
        <f aca="false">IF(AND(A2673&gt;=Stimuli!$B$2,A2673&lt;=Stimuli!$C$2),Stimuli!$A$2,IF(AND(A2673&gt;=Stimuli!$B$3,A2673&lt;=Stimuli!$C$3),Stimuli!$A$3,IF(AND(A2673&gt;=Stimuli!$B$4,A2673&lt;=Stimuli!$C$4),Stimuli!$A$4,"")))</f>
        <v>01 Quiet baseline (60s)</v>
      </c>
      <c r="I2673" s="6" t="n">
        <f aca="false">(B2673-B2672)/((A2673-A2672)/1000)</f>
        <v>0.750183150183176</v>
      </c>
      <c r="J2673" s="6" t="n">
        <f aca="false">IF(OR(B2673&lt;Rules!$B$2,B2673&gt;Rules!$B$3,ABS(I2673)&gt;Rules!$B$4,OR(B2674&lt;Rules!$B$2,B2674&gt;Rules!$B$3,ABS(I2674)&gt;Rules!$B$4)),1,0)</f>
        <v>0</v>
      </c>
      <c r="K2673" s="6" t="str">
        <f aca="false">IF(F2673=1,COUNTIF($F$2:F2673,1),"")</f>
        <v/>
      </c>
    </row>
    <row r="2674" customFormat="false" ht="15" hidden="false" customHeight="false" outlineLevel="0" collapsed="false">
      <c r="A2674" s="6" t="n">
        <v>21089.4305</v>
      </c>
      <c r="B2674" s="6" t="n">
        <v>1.94505494505495</v>
      </c>
      <c r="C2674" s="6" t="n">
        <v>81</v>
      </c>
      <c r="D2674" s="6" t="n">
        <v>-1</v>
      </c>
      <c r="E2674" s="6" t="n">
        <v>1.78388278388278</v>
      </c>
      <c r="F2674" s="6" t="n">
        <v>0</v>
      </c>
      <c r="G2674" s="6" t="n">
        <v>0.0234432234432231</v>
      </c>
      <c r="H2674" s="6" t="str">
        <f aca="false">IF(AND(A2674&gt;=Stimuli!$B$2,A2674&lt;=Stimuli!$C$2),Stimuli!$A$2,IF(AND(A2674&gt;=Stimuli!$B$3,A2674&lt;=Stimuli!$C$3),Stimuli!$A$3,IF(AND(A2674&gt;=Stimuli!$B$4,A2674&lt;=Stimuli!$C$4),Stimuli!$A$4,"")))</f>
        <v>01 Quiet baseline (60s)</v>
      </c>
      <c r="I2674" s="6" t="n">
        <f aca="false">(B2674-B2673)/((A2674-A2673)/1000)</f>
        <v>-0.937728937728906</v>
      </c>
      <c r="J2674" s="6" t="n">
        <f aca="false">IF(OR(B2674&lt;Rules!$B$2,B2674&gt;Rules!$B$3,ABS(I2674)&gt;Rules!$B$4,OR(B2675&lt;Rules!$B$2,B2675&gt;Rules!$B$3,ABS(I2675)&gt;Rules!$B$4)),1,0)</f>
        <v>0</v>
      </c>
      <c r="K2674" s="6" t="str">
        <f aca="false">IF(F2674=1,COUNTIF($F$2:F2674,1),"")</f>
        <v/>
      </c>
    </row>
    <row r="2675" customFormat="false" ht="15" hidden="false" customHeight="false" outlineLevel="0" collapsed="false">
      <c r="A2675" s="6" t="n">
        <v>21097.243</v>
      </c>
      <c r="B2675" s="6" t="n">
        <v>1.95238095238095</v>
      </c>
      <c r="C2675" s="6" t="n">
        <v>79</v>
      </c>
      <c r="D2675" s="6" t="n">
        <v>757.8125</v>
      </c>
      <c r="E2675" s="6" t="n">
        <v>1.78388278388278</v>
      </c>
      <c r="F2675" s="6" t="n">
        <v>0</v>
      </c>
      <c r="G2675" s="6" t="n">
        <v>0.0234432234432231</v>
      </c>
      <c r="H2675" s="6" t="str">
        <f aca="false">IF(AND(A2675&gt;=Stimuli!$B$2,A2675&lt;=Stimuli!$C$2),Stimuli!$A$2,IF(AND(A2675&gt;=Stimuli!$B$3,A2675&lt;=Stimuli!$C$3),Stimuli!$A$3,IF(AND(A2675&gt;=Stimuli!$B$4,A2675&lt;=Stimuli!$C$4),Stimuli!$A$4,"")))</f>
        <v>01 Quiet baseline (60s)</v>
      </c>
      <c r="I2675" s="6" t="n">
        <f aca="false">(B2675-B2674)/((A2675-A2674)/1000)</f>
        <v>0.937728937728906</v>
      </c>
      <c r="J2675" s="6" t="n">
        <f aca="false">IF(OR(B2675&lt;Rules!$B$2,B2675&gt;Rules!$B$3,ABS(I2675)&gt;Rules!$B$4,OR(B2676&lt;Rules!$B$2,B2676&gt;Rules!$B$3,ABS(I2676)&gt;Rules!$B$4)),1,0)</f>
        <v>0</v>
      </c>
      <c r="K2675" s="6" t="str">
        <f aca="false">IF(F2675=1,COUNTIF($F$2:F2675,1),"")</f>
        <v/>
      </c>
    </row>
    <row r="2676" customFormat="false" ht="15" hidden="false" customHeight="false" outlineLevel="0" collapsed="false">
      <c r="A2676" s="6" t="n">
        <v>21105.0555</v>
      </c>
      <c r="B2676" s="6" t="n">
        <v>1.94505494505495</v>
      </c>
      <c r="C2676" s="6" t="n">
        <v>79</v>
      </c>
      <c r="D2676" s="6" t="n">
        <v>-1</v>
      </c>
      <c r="E2676" s="6" t="n">
        <v>1.78388278388278</v>
      </c>
      <c r="F2676" s="6" t="n">
        <v>0</v>
      </c>
      <c r="G2676" s="6" t="n">
        <v>0.0234432234432231</v>
      </c>
      <c r="H2676" s="6" t="str">
        <f aca="false">IF(AND(A2676&gt;=Stimuli!$B$2,A2676&lt;=Stimuli!$C$2),Stimuli!$A$2,IF(AND(A2676&gt;=Stimuli!$B$3,A2676&lt;=Stimuli!$C$3),Stimuli!$A$3,IF(AND(A2676&gt;=Stimuli!$B$4,A2676&lt;=Stimuli!$C$4),Stimuli!$A$4,"")))</f>
        <v>01 Quiet baseline (60s)</v>
      </c>
      <c r="I2676" s="6" t="n">
        <f aca="false">(B2676-B2675)/((A2676-A2675)/1000)</f>
        <v>-0.937728937728906</v>
      </c>
      <c r="J2676" s="6" t="n">
        <f aca="false">IF(OR(B2676&lt;Rules!$B$2,B2676&gt;Rules!$B$3,ABS(I2676)&gt;Rules!$B$4,OR(B2677&lt;Rules!$B$2,B2677&gt;Rules!$B$3,ABS(I2677)&gt;Rules!$B$4)),1,0)</f>
        <v>0</v>
      </c>
      <c r="K2676" s="6" t="str">
        <f aca="false">IF(F2676=1,COUNTIF($F$2:F2676,1),"")</f>
        <v/>
      </c>
    </row>
    <row r="2677" customFormat="false" ht="15" hidden="false" customHeight="false" outlineLevel="0" collapsed="false">
      <c r="A2677" s="6" t="n">
        <v>21112.868</v>
      </c>
      <c r="B2677" s="6" t="n">
        <v>1.95091575091575</v>
      </c>
      <c r="C2677" s="6" t="n">
        <v>79</v>
      </c>
      <c r="D2677" s="6" t="n">
        <v>-1</v>
      </c>
      <c r="E2677" s="6" t="n">
        <v>1.78388278388278</v>
      </c>
      <c r="F2677" s="6" t="n">
        <v>0</v>
      </c>
      <c r="G2677" s="6" t="n">
        <v>0.0234432234432231</v>
      </c>
      <c r="H2677" s="6" t="str">
        <f aca="false">IF(AND(A2677&gt;=Stimuli!$B$2,A2677&lt;=Stimuli!$C$2),Stimuli!$A$2,IF(AND(A2677&gt;=Stimuli!$B$3,A2677&lt;=Stimuli!$C$3),Stimuli!$A$3,IF(AND(A2677&gt;=Stimuli!$B$4,A2677&lt;=Stimuli!$C$4),Stimuli!$A$4,"")))</f>
        <v>01 Quiet baseline (60s)</v>
      </c>
      <c r="I2677" s="6" t="n">
        <f aca="false">(B2677-B2676)/((A2677-A2676)/1000)</f>
        <v>0.750183150183034</v>
      </c>
      <c r="J2677" s="6" t="n">
        <f aca="false">IF(OR(B2677&lt;Rules!$B$2,B2677&gt;Rules!$B$3,ABS(I2677)&gt;Rules!$B$4,OR(B2678&lt;Rules!$B$2,B2678&gt;Rules!$B$3,ABS(I2678)&gt;Rules!$B$4)),1,0)</f>
        <v>0</v>
      </c>
      <c r="K2677" s="6" t="str">
        <f aca="false">IF(F2677=1,COUNTIF($F$2:F2677,1),"")</f>
        <v/>
      </c>
    </row>
    <row r="2678" customFormat="false" ht="15" hidden="false" customHeight="false" outlineLevel="0" collapsed="false">
      <c r="A2678" s="6" t="n">
        <v>21120.6805</v>
      </c>
      <c r="B2678" s="6" t="n">
        <v>1.94505494505495</v>
      </c>
      <c r="C2678" s="6" t="n">
        <v>79</v>
      </c>
      <c r="D2678" s="6" t="n">
        <v>-1</v>
      </c>
      <c r="E2678" s="6" t="n">
        <v>1.78388278388278</v>
      </c>
      <c r="F2678" s="6" t="n">
        <v>0</v>
      </c>
      <c r="G2678" s="6" t="n">
        <v>0.0234432234432231</v>
      </c>
      <c r="H2678" s="6" t="str">
        <f aca="false">IF(AND(A2678&gt;=Stimuli!$B$2,A2678&lt;=Stimuli!$C$2),Stimuli!$A$2,IF(AND(A2678&gt;=Stimuli!$B$3,A2678&lt;=Stimuli!$C$3),Stimuli!$A$3,IF(AND(A2678&gt;=Stimuli!$B$4,A2678&lt;=Stimuli!$C$4),Stimuli!$A$4,"")))</f>
        <v>01 Quiet baseline (60s)</v>
      </c>
      <c r="I2678" s="6" t="n">
        <f aca="false">(B2678-B2677)/((A2678-A2677)/1000)</f>
        <v>-0.750183150183034</v>
      </c>
      <c r="J2678" s="6" t="n">
        <f aca="false">IF(OR(B2678&lt;Rules!$B$2,B2678&gt;Rules!$B$3,ABS(I2678)&gt;Rules!$B$4,OR(B2679&lt;Rules!$B$2,B2679&gt;Rules!$B$3,ABS(I2679)&gt;Rules!$B$4)),1,0)</f>
        <v>0</v>
      </c>
      <c r="K2678" s="6" t="str">
        <f aca="false">IF(F2678=1,COUNTIF($F$2:F2678,1),"")</f>
        <v/>
      </c>
    </row>
    <row r="2679" customFormat="false" ht="15" hidden="false" customHeight="false" outlineLevel="0" collapsed="false">
      <c r="A2679" s="6" t="n">
        <v>21128.493</v>
      </c>
      <c r="B2679" s="6" t="n">
        <v>1.94945054945055</v>
      </c>
      <c r="C2679" s="6" t="n">
        <v>79</v>
      </c>
      <c r="D2679" s="6" t="n">
        <v>-1</v>
      </c>
      <c r="E2679" s="6" t="n">
        <v>1.78388278388278</v>
      </c>
      <c r="F2679" s="6" t="n">
        <v>0</v>
      </c>
      <c r="G2679" s="6" t="n">
        <v>0.0234432234432231</v>
      </c>
      <c r="H2679" s="6" t="str">
        <f aca="false">IF(AND(A2679&gt;=Stimuli!$B$2,A2679&lt;=Stimuli!$C$2),Stimuli!$A$2,IF(AND(A2679&gt;=Stimuli!$B$3,A2679&lt;=Stimuli!$C$3),Stimuli!$A$3,IF(AND(A2679&gt;=Stimuli!$B$4,A2679&lt;=Stimuli!$C$4),Stimuli!$A$4,"")))</f>
        <v>01 Quiet baseline (60s)</v>
      </c>
      <c r="I2679" s="6" t="n">
        <f aca="false">(B2679-B2678)/((A2679-A2678)/1000)</f>
        <v>0.562637362637304</v>
      </c>
      <c r="J2679" s="6" t="n">
        <f aca="false">IF(OR(B2679&lt;Rules!$B$2,B2679&gt;Rules!$B$3,ABS(I2679)&gt;Rules!$B$4,OR(B2680&lt;Rules!$B$2,B2680&gt;Rules!$B$3,ABS(I2680)&gt;Rules!$B$4)),1,0)</f>
        <v>0</v>
      </c>
      <c r="K2679" s="6" t="str">
        <f aca="false">IF(F2679=1,COUNTIF($F$2:F2679,1),"")</f>
        <v/>
      </c>
    </row>
    <row r="2680" customFormat="false" ht="15" hidden="false" customHeight="false" outlineLevel="0" collapsed="false">
      <c r="A2680" s="6" t="n">
        <v>21136.3055</v>
      </c>
      <c r="B2680" s="6" t="n">
        <v>1.94505494505495</v>
      </c>
      <c r="C2680" s="6" t="n">
        <v>79</v>
      </c>
      <c r="D2680" s="6" t="n">
        <v>-1</v>
      </c>
      <c r="E2680" s="6" t="n">
        <v>1.78388278388278</v>
      </c>
      <c r="F2680" s="6" t="n">
        <v>0</v>
      </c>
      <c r="G2680" s="6" t="n">
        <v>0.0234432234432231</v>
      </c>
      <c r="H2680" s="6" t="str">
        <f aca="false">IF(AND(A2680&gt;=Stimuli!$B$2,A2680&lt;=Stimuli!$C$2),Stimuli!$A$2,IF(AND(A2680&gt;=Stimuli!$B$3,A2680&lt;=Stimuli!$C$3),Stimuli!$A$3,IF(AND(A2680&gt;=Stimuli!$B$4,A2680&lt;=Stimuli!$C$4),Stimuli!$A$4,"")))</f>
        <v>01 Quiet baseline (60s)</v>
      </c>
      <c r="I2680" s="6" t="n">
        <f aca="false">(B2680-B2679)/((A2680-A2679)/1000)</f>
        <v>-0.562637362637304</v>
      </c>
      <c r="J2680" s="6" t="n">
        <f aca="false">IF(OR(B2680&lt;Rules!$B$2,B2680&gt;Rules!$B$3,ABS(I2680)&gt;Rules!$B$4,OR(B2681&lt;Rules!$B$2,B2681&gt;Rules!$B$3,ABS(I2681)&gt;Rules!$B$4)),1,0)</f>
        <v>0</v>
      </c>
      <c r="K2680" s="6" t="str">
        <f aca="false">IF(F2680=1,COUNTIF($F$2:F2680,1),"")</f>
        <v/>
      </c>
    </row>
    <row r="2681" customFormat="false" ht="15" hidden="false" customHeight="false" outlineLevel="0" collapsed="false">
      <c r="A2681" s="6" t="n">
        <v>21144.118</v>
      </c>
      <c r="B2681" s="6" t="n">
        <v>1.94945054945055</v>
      </c>
      <c r="C2681" s="6" t="n">
        <v>79</v>
      </c>
      <c r="D2681" s="6" t="n">
        <v>-1</v>
      </c>
      <c r="E2681" s="6" t="n">
        <v>1.78388278388278</v>
      </c>
      <c r="F2681" s="6" t="n">
        <v>0</v>
      </c>
      <c r="G2681" s="6" t="n">
        <v>0.0234432234432231</v>
      </c>
      <c r="H2681" s="6" t="str">
        <f aca="false">IF(AND(A2681&gt;=Stimuli!$B$2,A2681&lt;=Stimuli!$C$2),Stimuli!$A$2,IF(AND(A2681&gt;=Stimuli!$B$3,A2681&lt;=Stimuli!$C$3),Stimuli!$A$3,IF(AND(A2681&gt;=Stimuli!$B$4,A2681&lt;=Stimuli!$C$4),Stimuli!$A$4,"")))</f>
        <v>01 Quiet baseline (60s)</v>
      </c>
      <c r="I2681" s="6" t="n">
        <f aca="false">(B2681-B2680)/((A2681-A2680)/1000)</f>
        <v>0.562637362637304</v>
      </c>
      <c r="J2681" s="6" t="n">
        <f aca="false">IF(OR(B2681&lt;Rules!$B$2,B2681&gt;Rules!$B$3,ABS(I2681)&gt;Rules!$B$4,OR(B2682&lt;Rules!$B$2,B2682&gt;Rules!$B$3,ABS(I2682)&gt;Rules!$B$4)),1,0)</f>
        <v>0</v>
      </c>
      <c r="K2681" s="6" t="str">
        <f aca="false">IF(F2681=1,COUNTIF($F$2:F2681,1),"")</f>
        <v/>
      </c>
    </row>
    <row r="2682" customFormat="false" ht="15" hidden="false" customHeight="false" outlineLevel="0" collapsed="false">
      <c r="A2682" s="6" t="n">
        <v>21151.9305</v>
      </c>
      <c r="B2682" s="6" t="n">
        <v>1.94652014652015</v>
      </c>
      <c r="C2682" s="6" t="n">
        <v>79</v>
      </c>
      <c r="D2682" s="6" t="n">
        <v>-1</v>
      </c>
      <c r="E2682" s="6" t="n">
        <v>1.78388278388278</v>
      </c>
      <c r="F2682" s="6" t="n">
        <v>0</v>
      </c>
      <c r="G2682" s="6" t="n">
        <v>0.0234432234432231</v>
      </c>
      <c r="H2682" s="6" t="str">
        <f aca="false">IF(AND(A2682&gt;=Stimuli!$B$2,A2682&lt;=Stimuli!$C$2),Stimuli!$A$2,IF(AND(A2682&gt;=Stimuli!$B$3,A2682&lt;=Stimuli!$C$3),Stimuli!$A$3,IF(AND(A2682&gt;=Stimuli!$B$4,A2682&lt;=Stimuli!$C$4),Stimuli!$A$4,"")))</f>
        <v>01 Quiet baseline (60s)</v>
      </c>
      <c r="I2682" s="6" t="n">
        <f aca="false">(B2682-B2681)/((A2682-A2681)/1000)</f>
        <v>-0.375091575091574</v>
      </c>
      <c r="J2682" s="6" t="n">
        <f aca="false">IF(OR(B2682&lt;Rules!$B$2,B2682&gt;Rules!$B$3,ABS(I2682)&gt;Rules!$B$4,OR(B2683&lt;Rules!$B$2,B2683&gt;Rules!$B$3,ABS(I2683)&gt;Rules!$B$4)),1,0)</f>
        <v>0</v>
      </c>
      <c r="K2682" s="6" t="str">
        <f aca="false">IF(F2682=1,COUNTIF($F$2:F2682,1),"")</f>
        <v/>
      </c>
    </row>
    <row r="2683" customFormat="false" ht="15" hidden="false" customHeight="false" outlineLevel="0" collapsed="false">
      <c r="A2683" s="6" t="n">
        <v>21159.743</v>
      </c>
      <c r="B2683" s="6" t="n">
        <v>1.94652014652015</v>
      </c>
      <c r="C2683" s="6" t="n">
        <v>79</v>
      </c>
      <c r="D2683" s="6" t="n">
        <v>-1</v>
      </c>
      <c r="E2683" s="6" t="n">
        <v>1.78388278388278</v>
      </c>
      <c r="F2683" s="6" t="n">
        <v>0</v>
      </c>
      <c r="G2683" s="6" t="n">
        <v>0.0234432234432231</v>
      </c>
      <c r="H2683" s="6" t="str">
        <f aca="false">IF(AND(A2683&gt;=Stimuli!$B$2,A2683&lt;=Stimuli!$C$2),Stimuli!$A$2,IF(AND(A2683&gt;=Stimuli!$B$3,A2683&lt;=Stimuli!$C$3),Stimuli!$A$3,IF(AND(A2683&gt;=Stimuli!$B$4,A2683&lt;=Stimuli!$C$4),Stimuli!$A$4,"")))</f>
        <v>01 Quiet baseline (60s)</v>
      </c>
      <c r="I2683" s="6" t="n">
        <f aca="false">(B2683-B2682)/((A2683-A2682)/1000)</f>
        <v>0</v>
      </c>
      <c r="J2683" s="6" t="n">
        <f aca="false">IF(OR(B2683&lt;Rules!$B$2,B2683&gt;Rules!$B$3,ABS(I2683)&gt;Rules!$B$4,OR(B2684&lt;Rules!$B$2,B2684&gt;Rules!$B$3,ABS(I2684)&gt;Rules!$B$4)),1,0)</f>
        <v>0</v>
      </c>
      <c r="K2683" s="6" t="str">
        <f aca="false">IF(F2683=1,COUNTIF($F$2:F2683,1),"")</f>
        <v/>
      </c>
    </row>
    <row r="2684" customFormat="false" ht="15" hidden="false" customHeight="false" outlineLevel="0" collapsed="false">
      <c r="A2684" s="6" t="n">
        <v>21167.5555</v>
      </c>
      <c r="B2684" s="6" t="n">
        <v>1.94652014652015</v>
      </c>
      <c r="C2684" s="6" t="n">
        <v>79</v>
      </c>
      <c r="D2684" s="6" t="n">
        <v>-1</v>
      </c>
      <c r="E2684" s="6" t="n">
        <v>1.78388278388278</v>
      </c>
      <c r="F2684" s="6" t="n">
        <v>0</v>
      </c>
      <c r="G2684" s="6" t="n">
        <v>0.0234432234432231</v>
      </c>
      <c r="H2684" s="6" t="str">
        <f aca="false">IF(AND(A2684&gt;=Stimuli!$B$2,A2684&lt;=Stimuli!$C$2),Stimuli!$A$2,IF(AND(A2684&gt;=Stimuli!$B$3,A2684&lt;=Stimuli!$C$3),Stimuli!$A$3,IF(AND(A2684&gt;=Stimuli!$B$4,A2684&lt;=Stimuli!$C$4),Stimuli!$A$4,"")))</f>
        <v>01 Quiet baseline (60s)</v>
      </c>
      <c r="I2684" s="6" t="n">
        <f aca="false">(B2684-B2683)/((A2684-A2683)/1000)</f>
        <v>0</v>
      </c>
      <c r="J2684" s="6" t="n">
        <f aca="false">IF(OR(B2684&lt;Rules!$B$2,B2684&gt;Rules!$B$3,ABS(I2684)&gt;Rules!$B$4,OR(B2685&lt;Rules!$B$2,B2685&gt;Rules!$B$3,ABS(I2685)&gt;Rules!$B$4)),1,0)</f>
        <v>0</v>
      </c>
      <c r="K2684" s="6" t="str">
        <f aca="false">IF(F2684=1,COUNTIF($F$2:F2684,1),"")</f>
        <v/>
      </c>
    </row>
    <row r="2685" customFormat="false" ht="15" hidden="false" customHeight="false" outlineLevel="0" collapsed="false">
      <c r="A2685" s="6" t="n">
        <v>21175.368</v>
      </c>
      <c r="B2685" s="6" t="n">
        <v>1.94212454212454</v>
      </c>
      <c r="C2685" s="6" t="n">
        <v>79</v>
      </c>
      <c r="D2685" s="6" t="n">
        <v>-1</v>
      </c>
      <c r="E2685" s="6" t="n">
        <v>1.78388278388278</v>
      </c>
      <c r="F2685" s="6" t="n">
        <v>0</v>
      </c>
      <c r="G2685" s="6" t="n">
        <v>0.0234432234432231</v>
      </c>
      <c r="H2685" s="6" t="str">
        <f aca="false">IF(AND(A2685&gt;=Stimuli!$B$2,A2685&lt;=Stimuli!$C$2),Stimuli!$A$2,IF(AND(A2685&gt;=Stimuli!$B$3,A2685&lt;=Stimuli!$C$3),Stimuli!$A$3,IF(AND(A2685&gt;=Stimuli!$B$4,A2685&lt;=Stimuli!$C$4),Stimuli!$A$4,"")))</f>
        <v>01 Quiet baseline (60s)</v>
      </c>
      <c r="I2685" s="6" t="n">
        <f aca="false">(B2685-B2684)/((A2685-A2684)/1000)</f>
        <v>-0.562637362637304</v>
      </c>
      <c r="J2685" s="6" t="n">
        <f aca="false">IF(OR(B2685&lt;Rules!$B$2,B2685&gt;Rules!$B$3,ABS(I2685)&gt;Rules!$B$4,OR(B2686&lt;Rules!$B$2,B2686&gt;Rules!$B$3,ABS(I2686)&gt;Rules!$B$4)),1,0)</f>
        <v>0</v>
      </c>
      <c r="K2685" s="6" t="str">
        <f aca="false">IF(F2685=1,COUNTIF($F$2:F2685,1),"")</f>
        <v/>
      </c>
    </row>
    <row r="2686" customFormat="false" ht="15" hidden="false" customHeight="false" outlineLevel="0" collapsed="false">
      <c r="A2686" s="6" t="n">
        <v>21183.1805</v>
      </c>
      <c r="B2686" s="6" t="n">
        <v>1.94358974358974</v>
      </c>
      <c r="C2686" s="6" t="n">
        <v>79</v>
      </c>
      <c r="D2686" s="6" t="n">
        <v>-1</v>
      </c>
      <c r="E2686" s="6" t="n">
        <v>1.78388278388278</v>
      </c>
      <c r="F2686" s="6" t="n">
        <v>0</v>
      </c>
      <c r="G2686" s="6" t="n">
        <v>0.0234432234432231</v>
      </c>
      <c r="H2686" s="6" t="str">
        <f aca="false">IF(AND(A2686&gt;=Stimuli!$B$2,A2686&lt;=Stimuli!$C$2),Stimuli!$A$2,IF(AND(A2686&gt;=Stimuli!$B$3,A2686&lt;=Stimuli!$C$3),Stimuli!$A$3,IF(AND(A2686&gt;=Stimuli!$B$4,A2686&lt;=Stimuli!$C$4),Stimuli!$A$4,"")))</f>
        <v>01 Quiet baseline (60s)</v>
      </c>
      <c r="I2686" s="6" t="n">
        <f aca="false">(B2686-B2685)/((A2686-A2685)/1000)</f>
        <v>0.187545787545844</v>
      </c>
      <c r="J2686" s="6" t="n">
        <f aca="false">IF(OR(B2686&lt;Rules!$B$2,B2686&gt;Rules!$B$3,ABS(I2686)&gt;Rules!$B$4,OR(B2687&lt;Rules!$B$2,B2687&gt;Rules!$B$3,ABS(I2687)&gt;Rules!$B$4)),1,0)</f>
        <v>0</v>
      </c>
      <c r="K2686" s="6" t="str">
        <f aca="false">IF(F2686=1,COUNTIF($F$2:F2686,1),"")</f>
        <v/>
      </c>
    </row>
    <row r="2687" customFormat="false" ht="15" hidden="false" customHeight="false" outlineLevel="0" collapsed="false">
      <c r="A2687" s="6" t="n">
        <v>21190.993</v>
      </c>
      <c r="B2687" s="6" t="n">
        <v>1.93919413919414</v>
      </c>
      <c r="C2687" s="6" t="n">
        <v>79</v>
      </c>
      <c r="D2687" s="6" t="n">
        <v>-1</v>
      </c>
      <c r="E2687" s="6" t="n">
        <v>1.78388278388278</v>
      </c>
      <c r="F2687" s="6" t="n">
        <v>0</v>
      </c>
      <c r="G2687" s="6" t="n">
        <v>0.0234432234432231</v>
      </c>
      <c r="H2687" s="6" t="str">
        <f aca="false">IF(AND(A2687&gt;=Stimuli!$B$2,A2687&lt;=Stimuli!$C$2),Stimuli!$A$2,IF(AND(A2687&gt;=Stimuli!$B$3,A2687&lt;=Stimuli!$C$3),Stimuli!$A$3,IF(AND(A2687&gt;=Stimuli!$B$4,A2687&lt;=Stimuli!$C$4),Stimuli!$A$4,"")))</f>
        <v>01 Quiet baseline (60s)</v>
      </c>
      <c r="I2687" s="6" t="n">
        <f aca="false">(B2687-B2686)/((A2687-A2686)/1000)</f>
        <v>-0.562637362637446</v>
      </c>
      <c r="J2687" s="6" t="n">
        <f aca="false">IF(OR(B2687&lt;Rules!$B$2,B2687&gt;Rules!$B$3,ABS(I2687)&gt;Rules!$B$4,OR(B2688&lt;Rules!$B$2,B2688&gt;Rules!$B$3,ABS(I2688)&gt;Rules!$B$4)),1,0)</f>
        <v>0</v>
      </c>
      <c r="K2687" s="6" t="str">
        <f aca="false">IF(F2687=1,COUNTIF($F$2:F2687,1),"")</f>
        <v/>
      </c>
    </row>
    <row r="2688" customFormat="false" ht="15" hidden="false" customHeight="false" outlineLevel="0" collapsed="false">
      <c r="A2688" s="6" t="n">
        <v>21198.8055</v>
      </c>
      <c r="B2688" s="6" t="n">
        <v>1.94212454212454</v>
      </c>
      <c r="C2688" s="6" t="n">
        <v>79</v>
      </c>
      <c r="D2688" s="6" t="n">
        <v>-1</v>
      </c>
      <c r="E2688" s="6" t="n">
        <v>1.78388278388278</v>
      </c>
      <c r="F2688" s="6" t="n">
        <v>0</v>
      </c>
      <c r="G2688" s="6" t="n">
        <v>0.0234432234432231</v>
      </c>
      <c r="H2688" s="6" t="str">
        <f aca="false">IF(AND(A2688&gt;=Stimuli!$B$2,A2688&lt;=Stimuli!$C$2),Stimuli!$A$2,IF(AND(A2688&gt;=Stimuli!$B$3,A2688&lt;=Stimuli!$C$3),Stimuli!$A$3,IF(AND(A2688&gt;=Stimuli!$B$4,A2688&lt;=Stimuli!$C$4),Stimuli!$A$4,"")))</f>
        <v>01 Quiet baseline (60s)</v>
      </c>
      <c r="I2688" s="6" t="n">
        <f aca="false">(B2688-B2687)/((A2688-A2687)/1000)</f>
        <v>0.375091575091602</v>
      </c>
      <c r="J2688" s="6" t="n">
        <f aca="false">IF(OR(B2688&lt;Rules!$B$2,B2688&gt;Rules!$B$3,ABS(I2688)&gt;Rules!$B$4,OR(B2689&lt;Rules!$B$2,B2689&gt;Rules!$B$3,ABS(I2689)&gt;Rules!$B$4)),1,0)</f>
        <v>0</v>
      </c>
      <c r="K2688" s="6" t="str">
        <f aca="false">IF(F2688=1,COUNTIF($F$2:F2688,1),"")</f>
        <v/>
      </c>
    </row>
    <row r="2689" customFormat="false" ht="15" hidden="false" customHeight="false" outlineLevel="0" collapsed="false">
      <c r="A2689" s="6" t="n">
        <v>21206.618</v>
      </c>
      <c r="B2689" s="6" t="n">
        <v>1.93626373626374</v>
      </c>
      <c r="C2689" s="6" t="n">
        <v>79</v>
      </c>
      <c r="D2689" s="6" t="n">
        <v>-1</v>
      </c>
      <c r="E2689" s="6" t="n">
        <v>1.78388278388278</v>
      </c>
      <c r="F2689" s="6" t="n">
        <v>0</v>
      </c>
      <c r="G2689" s="6" t="n">
        <v>0.0234432234432231</v>
      </c>
      <c r="H2689" s="6" t="str">
        <f aca="false">IF(AND(A2689&gt;=Stimuli!$B$2,A2689&lt;=Stimuli!$C$2),Stimuli!$A$2,IF(AND(A2689&gt;=Stimuli!$B$3,A2689&lt;=Stimuli!$C$3),Stimuli!$A$3,IF(AND(A2689&gt;=Stimuli!$B$4,A2689&lt;=Stimuli!$C$4),Stimuli!$A$4,"")))</f>
        <v>01 Quiet baseline (60s)</v>
      </c>
      <c r="I2689" s="6" t="n">
        <f aca="false">(B2689-B2688)/((A2689-A2688)/1000)</f>
        <v>-0.750183150183176</v>
      </c>
      <c r="J2689" s="6" t="n">
        <f aca="false">IF(OR(B2689&lt;Rules!$B$2,B2689&gt;Rules!$B$3,ABS(I2689)&gt;Rules!$B$4,OR(B2690&lt;Rules!$B$2,B2690&gt;Rules!$B$3,ABS(I2690)&gt;Rules!$B$4)),1,0)</f>
        <v>0</v>
      </c>
      <c r="K2689" s="6" t="str">
        <f aca="false">IF(F2689=1,COUNTIF($F$2:F2689,1),"")</f>
        <v/>
      </c>
    </row>
    <row r="2690" customFormat="false" ht="15" hidden="false" customHeight="false" outlineLevel="0" collapsed="false">
      <c r="A2690" s="6" t="n">
        <v>21214.4305</v>
      </c>
      <c r="B2690" s="6" t="n">
        <v>1.94212454212454</v>
      </c>
      <c r="C2690" s="6" t="n">
        <v>79</v>
      </c>
      <c r="D2690" s="6" t="n">
        <v>-1</v>
      </c>
      <c r="E2690" s="6" t="n">
        <v>1.78388278388278</v>
      </c>
      <c r="F2690" s="6" t="n">
        <v>0</v>
      </c>
      <c r="G2690" s="6" t="n">
        <v>0.0234432234432231</v>
      </c>
      <c r="H2690" s="6" t="str">
        <f aca="false">IF(AND(A2690&gt;=Stimuli!$B$2,A2690&lt;=Stimuli!$C$2),Stimuli!$A$2,IF(AND(A2690&gt;=Stimuli!$B$3,A2690&lt;=Stimuli!$C$3),Stimuli!$A$3,IF(AND(A2690&gt;=Stimuli!$B$4,A2690&lt;=Stimuli!$C$4),Stimuli!$A$4,"")))</f>
        <v>01 Quiet baseline (60s)</v>
      </c>
      <c r="I2690" s="6" t="n">
        <f aca="false">(B2690-B2689)/((A2690-A2689)/1000)</f>
        <v>0.750183150183176</v>
      </c>
      <c r="J2690" s="6" t="n">
        <f aca="false">IF(OR(B2690&lt;Rules!$B$2,B2690&gt;Rules!$B$3,ABS(I2690)&gt;Rules!$B$4,OR(B2691&lt;Rules!$B$2,B2691&gt;Rules!$B$3,ABS(I2691)&gt;Rules!$B$4)),1,0)</f>
        <v>0</v>
      </c>
      <c r="K2690" s="6" t="str">
        <f aca="false">IF(F2690=1,COUNTIF($F$2:F2690,1),"")</f>
        <v/>
      </c>
    </row>
    <row r="2691" customFormat="false" ht="15" hidden="false" customHeight="false" outlineLevel="0" collapsed="false">
      <c r="A2691" s="6" t="n">
        <v>21222.243</v>
      </c>
      <c r="B2691" s="6" t="n">
        <v>1.93479853479853</v>
      </c>
      <c r="C2691" s="6" t="n">
        <v>79</v>
      </c>
      <c r="D2691" s="6" t="n">
        <v>-1</v>
      </c>
      <c r="E2691" s="6" t="n">
        <v>1.78388278388278</v>
      </c>
      <c r="F2691" s="6" t="n">
        <v>0</v>
      </c>
      <c r="G2691" s="6" t="n">
        <v>0.0234432234432231</v>
      </c>
      <c r="H2691" s="6" t="str">
        <f aca="false">IF(AND(A2691&gt;=Stimuli!$B$2,A2691&lt;=Stimuli!$C$2),Stimuli!$A$2,IF(AND(A2691&gt;=Stimuli!$B$3,A2691&lt;=Stimuli!$C$3),Stimuli!$A$3,IF(AND(A2691&gt;=Stimuli!$B$4,A2691&lt;=Stimuli!$C$4),Stimuli!$A$4,"")))</f>
        <v>01 Quiet baseline (60s)</v>
      </c>
      <c r="I2691" s="6" t="n">
        <f aca="false">(B2691-B2690)/((A2691-A2690)/1000)</f>
        <v>-0.937728937729048</v>
      </c>
      <c r="J2691" s="6" t="n">
        <f aca="false">IF(OR(B2691&lt;Rules!$B$2,B2691&gt;Rules!$B$3,ABS(I2691)&gt;Rules!$B$4,OR(B2692&lt;Rules!$B$2,B2692&gt;Rules!$B$3,ABS(I2692)&gt;Rules!$B$4)),1,0)</f>
        <v>0</v>
      </c>
      <c r="K2691" s="6" t="str">
        <f aca="false">IF(F2691=1,COUNTIF($F$2:F2691,1),"")</f>
        <v/>
      </c>
    </row>
    <row r="2692" customFormat="false" ht="15" hidden="false" customHeight="false" outlineLevel="0" collapsed="false">
      <c r="A2692" s="6" t="n">
        <v>21230.0555</v>
      </c>
      <c r="B2692" s="6" t="n">
        <v>1.94065934065934</v>
      </c>
      <c r="C2692" s="6" t="n">
        <v>79</v>
      </c>
      <c r="D2692" s="6" t="n">
        <v>-1</v>
      </c>
      <c r="E2692" s="6" t="n">
        <v>1.78388278388278</v>
      </c>
      <c r="F2692" s="6" t="n">
        <v>0</v>
      </c>
      <c r="G2692" s="6" t="n">
        <v>0.0234432234432231</v>
      </c>
      <c r="H2692" s="6" t="str">
        <f aca="false">IF(AND(A2692&gt;=Stimuli!$B$2,A2692&lt;=Stimuli!$C$2),Stimuli!$A$2,IF(AND(A2692&gt;=Stimuli!$B$3,A2692&lt;=Stimuli!$C$3),Stimuli!$A$3,IF(AND(A2692&gt;=Stimuli!$B$4,A2692&lt;=Stimuli!$C$4),Stimuli!$A$4,"")))</f>
        <v>01 Quiet baseline (60s)</v>
      </c>
      <c r="I2692" s="6" t="n">
        <f aca="false">(B2692-B2691)/((A2692-A2691)/1000)</f>
        <v>0.750183150183176</v>
      </c>
      <c r="J2692" s="6" t="n">
        <f aca="false">IF(OR(B2692&lt;Rules!$B$2,B2692&gt;Rules!$B$3,ABS(I2692)&gt;Rules!$B$4,OR(B2693&lt;Rules!$B$2,B2693&gt;Rules!$B$3,ABS(I2693)&gt;Rules!$B$4)),1,0)</f>
        <v>0</v>
      </c>
      <c r="K2692" s="6" t="str">
        <f aca="false">IF(F2692=1,COUNTIF($F$2:F2692,1),"")</f>
        <v/>
      </c>
    </row>
    <row r="2693" customFormat="false" ht="15" hidden="false" customHeight="false" outlineLevel="0" collapsed="false">
      <c r="A2693" s="6" t="n">
        <v>21237.868</v>
      </c>
      <c r="B2693" s="6" t="n">
        <v>1.93333333333333</v>
      </c>
      <c r="C2693" s="6" t="n">
        <v>79</v>
      </c>
      <c r="D2693" s="6" t="n">
        <v>-1</v>
      </c>
      <c r="E2693" s="6" t="n">
        <v>1.78388278388278</v>
      </c>
      <c r="F2693" s="6" t="n">
        <v>0</v>
      </c>
      <c r="G2693" s="6" t="n">
        <v>0.0234432234432231</v>
      </c>
      <c r="H2693" s="6" t="str">
        <f aca="false">IF(AND(A2693&gt;=Stimuli!$B$2,A2693&lt;=Stimuli!$C$2),Stimuli!$A$2,IF(AND(A2693&gt;=Stimuli!$B$3,A2693&lt;=Stimuli!$C$3),Stimuli!$A$3,IF(AND(A2693&gt;=Stimuli!$B$4,A2693&lt;=Stimuli!$C$4),Stimuli!$A$4,"")))</f>
        <v>01 Quiet baseline (60s)</v>
      </c>
      <c r="I2693" s="6" t="n">
        <f aca="false">(B2693-B2692)/((A2693-A2692)/1000)</f>
        <v>-0.937728937728906</v>
      </c>
      <c r="J2693" s="6" t="n">
        <f aca="false">IF(OR(B2693&lt;Rules!$B$2,B2693&gt;Rules!$B$3,ABS(I2693)&gt;Rules!$B$4,OR(B2694&lt;Rules!$B$2,B2694&gt;Rules!$B$3,ABS(I2694)&gt;Rules!$B$4)),1,0)</f>
        <v>0</v>
      </c>
      <c r="K2693" s="6" t="str">
        <f aca="false">IF(F2693=1,COUNTIF($F$2:F2693,1),"")</f>
        <v/>
      </c>
    </row>
    <row r="2694" customFormat="false" ht="15" hidden="false" customHeight="false" outlineLevel="0" collapsed="false">
      <c r="A2694" s="6" t="n">
        <v>21245.6805</v>
      </c>
      <c r="B2694" s="6" t="n">
        <v>1.93772893772894</v>
      </c>
      <c r="C2694" s="6" t="n">
        <v>79</v>
      </c>
      <c r="D2694" s="6" t="n">
        <v>-1</v>
      </c>
      <c r="E2694" s="6" t="n">
        <v>1.78388278388278</v>
      </c>
      <c r="F2694" s="6" t="n">
        <v>0</v>
      </c>
      <c r="G2694" s="6" t="n">
        <v>0.0234432234432231</v>
      </c>
      <c r="H2694" s="6" t="str">
        <f aca="false">IF(AND(A2694&gt;=Stimuli!$B$2,A2694&lt;=Stimuli!$C$2),Stimuli!$A$2,IF(AND(A2694&gt;=Stimuli!$B$3,A2694&lt;=Stimuli!$C$3),Stimuli!$A$3,IF(AND(A2694&gt;=Stimuli!$B$4,A2694&lt;=Stimuli!$C$4),Stimuli!$A$4,"")))</f>
        <v>01 Quiet baseline (60s)</v>
      </c>
      <c r="I2694" s="6" t="n">
        <f aca="false">(B2694-B2693)/((A2694-A2693)/1000)</f>
        <v>0.562637362637332</v>
      </c>
      <c r="J2694" s="6" t="n">
        <f aca="false">IF(OR(B2694&lt;Rules!$B$2,B2694&gt;Rules!$B$3,ABS(I2694)&gt;Rules!$B$4,OR(B2695&lt;Rules!$B$2,B2695&gt;Rules!$B$3,ABS(I2695)&gt;Rules!$B$4)),1,0)</f>
        <v>0</v>
      </c>
      <c r="K2694" s="6" t="str">
        <f aca="false">IF(F2694=1,COUNTIF($F$2:F2694,1),"")</f>
        <v/>
      </c>
    </row>
    <row r="2695" customFormat="false" ht="15" hidden="false" customHeight="false" outlineLevel="0" collapsed="false">
      <c r="A2695" s="6" t="n">
        <v>21253.493</v>
      </c>
      <c r="B2695" s="6" t="n">
        <v>1.93186813186813</v>
      </c>
      <c r="C2695" s="6" t="n">
        <v>79</v>
      </c>
      <c r="D2695" s="6" t="n">
        <v>-1</v>
      </c>
      <c r="E2695" s="6" t="n">
        <v>1.78388278388278</v>
      </c>
      <c r="F2695" s="6" t="n">
        <v>0</v>
      </c>
      <c r="G2695" s="6" t="n">
        <v>0.0234432234432231</v>
      </c>
      <c r="H2695" s="6" t="str">
        <f aca="false">IF(AND(A2695&gt;=Stimuli!$B$2,A2695&lt;=Stimuli!$C$2),Stimuli!$A$2,IF(AND(A2695&gt;=Stimuli!$B$3,A2695&lt;=Stimuli!$C$3),Stimuli!$A$3,IF(AND(A2695&gt;=Stimuli!$B$4,A2695&lt;=Stimuli!$C$4),Stimuli!$A$4,"")))</f>
        <v>01 Quiet baseline (60s)</v>
      </c>
      <c r="I2695" s="6" t="n">
        <f aca="false">(B2695-B2694)/((A2695-A2694)/1000)</f>
        <v>-0.750183150183034</v>
      </c>
      <c r="J2695" s="6" t="n">
        <f aca="false">IF(OR(B2695&lt;Rules!$B$2,B2695&gt;Rules!$B$3,ABS(I2695)&gt;Rules!$B$4,OR(B2696&lt;Rules!$B$2,B2696&gt;Rules!$B$3,ABS(I2696)&gt;Rules!$B$4)),1,0)</f>
        <v>0</v>
      </c>
      <c r="K2695" s="6" t="str">
        <f aca="false">IF(F2695=1,COUNTIF($F$2:F2695,1),"")</f>
        <v/>
      </c>
    </row>
    <row r="2696" customFormat="false" ht="15" hidden="false" customHeight="false" outlineLevel="0" collapsed="false">
      <c r="A2696" s="6" t="n">
        <v>21261.3055</v>
      </c>
      <c r="B2696" s="6" t="n">
        <v>1.93626373626374</v>
      </c>
      <c r="C2696" s="6" t="n">
        <v>79</v>
      </c>
      <c r="D2696" s="6" t="n">
        <v>-1</v>
      </c>
      <c r="E2696" s="6" t="n">
        <v>1.78388278388278</v>
      </c>
      <c r="F2696" s="6" t="n">
        <v>0</v>
      </c>
      <c r="G2696" s="6" t="n">
        <v>0.0234432234432231</v>
      </c>
      <c r="H2696" s="6" t="str">
        <f aca="false">IF(AND(A2696&gt;=Stimuli!$B$2,A2696&lt;=Stimuli!$C$2),Stimuli!$A$2,IF(AND(A2696&gt;=Stimuli!$B$3,A2696&lt;=Stimuli!$C$3),Stimuli!$A$3,IF(AND(A2696&gt;=Stimuli!$B$4,A2696&lt;=Stimuli!$C$4),Stimuli!$A$4,"")))</f>
        <v>01 Quiet baseline (60s)</v>
      </c>
      <c r="I2696" s="6" t="n">
        <f aca="false">(B2696-B2695)/((A2696-A2695)/1000)</f>
        <v>0.562637362637304</v>
      </c>
      <c r="J2696" s="6" t="n">
        <f aca="false">IF(OR(B2696&lt;Rules!$B$2,B2696&gt;Rules!$B$3,ABS(I2696)&gt;Rules!$B$4,OR(B2697&lt;Rules!$B$2,B2697&gt;Rules!$B$3,ABS(I2697)&gt;Rules!$B$4)),1,0)</f>
        <v>0</v>
      </c>
      <c r="K2696" s="6" t="str">
        <f aca="false">IF(F2696=1,COUNTIF($F$2:F2696,1),"")</f>
        <v/>
      </c>
    </row>
    <row r="2697" customFormat="false" ht="15" hidden="false" customHeight="false" outlineLevel="0" collapsed="false">
      <c r="A2697" s="6" t="n">
        <v>21269.118</v>
      </c>
      <c r="B2697" s="6" t="n">
        <v>1.93186813186813</v>
      </c>
      <c r="C2697" s="6" t="n">
        <v>79</v>
      </c>
      <c r="D2697" s="6" t="n">
        <v>-1</v>
      </c>
      <c r="E2697" s="6" t="n">
        <v>1.78388278388278</v>
      </c>
      <c r="F2697" s="6" t="n">
        <v>0</v>
      </c>
      <c r="G2697" s="6" t="n">
        <v>0.0234432234432231</v>
      </c>
      <c r="H2697" s="6" t="str">
        <f aca="false">IF(AND(A2697&gt;=Stimuli!$B$2,A2697&lt;=Stimuli!$C$2),Stimuli!$A$2,IF(AND(A2697&gt;=Stimuli!$B$3,A2697&lt;=Stimuli!$C$3),Stimuli!$A$3,IF(AND(A2697&gt;=Stimuli!$B$4,A2697&lt;=Stimuli!$C$4),Stimuli!$A$4,"")))</f>
        <v>01 Quiet baseline (60s)</v>
      </c>
      <c r="I2697" s="6" t="n">
        <f aca="false">(B2697-B2696)/((A2697-A2696)/1000)</f>
        <v>-0.562637362637304</v>
      </c>
      <c r="J2697" s="6" t="n">
        <f aca="false">IF(OR(B2697&lt;Rules!$B$2,B2697&gt;Rules!$B$3,ABS(I2697)&gt;Rules!$B$4,OR(B2698&lt;Rules!$B$2,B2698&gt;Rules!$B$3,ABS(I2698)&gt;Rules!$B$4)),1,0)</f>
        <v>0</v>
      </c>
      <c r="K2697" s="6" t="str">
        <f aca="false">IF(F2697=1,COUNTIF($F$2:F2697,1),"")</f>
        <v/>
      </c>
    </row>
    <row r="2698" customFormat="false" ht="15" hidden="false" customHeight="false" outlineLevel="0" collapsed="false">
      <c r="A2698" s="6" t="n">
        <v>21276.9305</v>
      </c>
      <c r="B2698" s="6" t="n">
        <v>1.93333333333333</v>
      </c>
      <c r="C2698" s="6" t="n">
        <v>79</v>
      </c>
      <c r="D2698" s="6" t="n">
        <v>-1</v>
      </c>
      <c r="E2698" s="6" t="n">
        <v>1.78388278388278</v>
      </c>
      <c r="F2698" s="6" t="n">
        <v>0</v>
      </c>
      <c r="G2698" s="6" t="n">
        <v>0.0234432234432231</v>
      </c>
      <c r="H2698" s="6" t="str">
        <f aca="false">IF(AND(A2698&gt;=Stimuli!$B$2,A2698&lt;=Stimuli!$C$2),Stimuli!$A$2,IF(AND(A2698&gt;=Stimuli!$B$3,A2698&lt;=Stimuli!$C$3),Stimuli!$A$3,IF(AND(A2698&gt;=Stimuli!$B$4,A2698&lt;=Stimuli!$C$4),Stimuli!$A$4,"")))</f>
        <v>01 Quiet baseline (60s)</v>
      </c>
      <c r="I2698" s="6" t="n">
        <f aca="false">(B2698-B2697)/((A2698-A2697)/1000)</f>
        <v>0.187545787545702</v>
      </c>
      <c r="J2698" s="6" t="n">
        <f aca="false">IF(OR(B2698&lt;Rules!$B$2,B2698&gt;Rules!$B$3,ABS(I2698)&gt;Rules!$B$4,OR(B2699&lt;Rules!$B$2,B2699&gt;Rules!$B$3,ABS(I2699)&gt;Rules!$B$4)),1,0)</f>
        <v>0</v>
      </c>
      <c r="K2698" s="6" t="str">
        <f aca="false">IF(F2698=1,COUNTIF($F$2:F2698,1),"")</f>
        <v/>
      </c>
    </row>
    <row r="2699" customFormat="false" ht="15" hidden="false" customHeight="false" outlineLevel="0" collapsed="false">
      <c r="A2699" s="6" t="n">
        <v>21284.743</v>
      </c>
      <c r="B2699" s="6" t="n">
        <v>1.93186813186813</v>
      </c>
      <c r="C2699" s="6" t="n">
        <v>79</v>
      </c>
      <c r="D2699" s="6" t="n">
        <v>-1</v>
      </c>
      <c r="E2699" s="6" t="n">
        <v>1.78388278388278</v>
      </c>
      <c r="F2699" s="6" t="n">
        <v>0</v>
      </c>
      <c r="G2699" s="6" t="n">
        <v>0.0234432234432231</v>
      </c>
      <c r="H2699" s="6" t="str">
        <f aca="false">IF(AND(A2699&gt;=Stimuli!$B$2,A2699&lt;=Stimuli!$C$2),Stimuli!$A$2,IF(AND(A2699&gt;=Stimuli!$B$3,A2699&lt;=Stimuli!$C$3),Stimuli!$A$3,IF(AND(A2699&gt;=Stimuli!$B$4,A2699&lt;=Stimuli!$C$4),Stimuli!$A$4,"")))</f>
        <v>01 Quiet baseline (60s)</v>
      </c>
      <c r="I2699" s="6" t="n">
        <f aca="false">(B2699-B2698)/((A2699-A2698)/1000)</f>
        <v>-0.187545787545702</v>
      </c>
      <c r="J2699" s="6" t="n">
        <f aca="false">IF(OR(B2699&lt;Rules!$B$2,B2699&gt;Rules!$B$3,ABS(I2699)&gt;Rules!$B$4,OR(B2700&lt;Rules!$B$2,B2700&gt;Rules!$B$3,ABS(I2700)&gt;Rules!$B$4)),1,0)</f>
        <v>0</v>
      </c>
      <c r="K2699" s="6" t="str">
        <f aca="false">IF(F2699=1,COUNTIF($F$2:F2699,1),"")</f>
        <v/>
      </c>
    </row>
    <row r="2700" customFormat="false" ht="15" hidden="false" customHeight="false" outlineLevel="0" collapsed="false">
      <c r="A2700" s="6" t="n">
        <v>21292.5555</v>
      </c>
      <c r="B2700" s="6" t="n">
        <v>1.93040293040293</v>
      </c>
      <c r="C2700" s="6" t="n">
        <v>79</v>
      </c>
      <c r="D2700" s="6" t="n">
        <v>-1</v>
      </c>
      <c r="E2700" s="6" t="n">
        <v>1.78388278388278</v>
      </c>
      <c r="F2700" s="6" t="n">
        <v>0</v>
      </c>
      <c r="G2700" s="6" t="n">
        <v>0.0234432234432231</v>
      </c>
      <c r="H2700" s="6" t="str">
        <f aca="false">IF(AND(A2700&gt;=Stimuli!$B$2,A2700&lt;=Stimuli!$C$2),Stimuli!$A$2,IF(AND(A2700&gt;=Stimuli!$B$3,A2700&lt;=Stimuli!$C$3),Stimuli!$A$3,IF(AND(A2700&gt;=Stimuli!$B$4,A2700&lt;=Stimuli!$C$4),Stimuli!$A$4,"")))</f>
        <v>01 Quiet baseline (60s)</v>
      </c>
      <c r="I2700" s="6" t="n">
        <f aca="false">(B2700-B2699)/((A2700-A2699)/1000)</f>
        <v>-0.187545787545872</v>
      </c>
      <c r="J2700" s="6" t="n">
        <f aca="false">IF(OR(B2700&lt;Rules!$B$2,B2700&gt;Rules!$B$3,ABS(I2700)&gt;Rules!$B$4,OR(B2701&lt;Rules!$B$2,B2701&gt;Rules!$B$3,ABS(I2701)&gt;Rules!$B$4)),1,0)</f>
        <v>0</v>
      </c>
      <c r="K2700" s="6" t="str">
        <f aca="false">IF(F2700=1,COUNTIF($F$2:F2700,1),"")</f>
        <v/>
      </c>
    </row>
    <row r="2701" customFormat="false" ht="15" hidden="false" customHeight="false" outlineLevel="0" collapsed="false">
      <c r="A2701" s="6" t="n">
        <v>21300.368</v>
      </c>
      <c r="B2701" s="6" t="n">
        <v>1.93186813186813</v>
      </c>
      <c r="C2701" s="6" t="n">
        <v>79</v>
      </c>
      <c r="D2701" s="6" t="n">
        <v>-1</v>
      </c>
      <c r="E2701" s="6" t="n">
        <v>1.78388278388278</v>
      </c>
      <c r="F2701" s="6" t="n">
        <v>0</v>
      </c>
      <c r="G2701" s="6" t="n">
        <v>0.0234432234432231</v>
      </c>
      <c r="H2701" s="6" t="str">
        <f aca="false">IF(AND(A2701&gt;=Stimuli!$B$2,A2701&lt;=Stimuli!$C$2),Stimuli!$A$2,IF(AND(A2701&gt;=Stimuli!$B$3,A2701&lt;=Stimuli!$C$3),Stimuli!$A$3,IF(AND(A2701&gt;=Stimuli!$B$4,A2701&lt;=Stimuli!$C$4),Stimuli!$A$4,"")))</f>
        <v>01 Quiet baseline (60s)</v>
      </c>
      <c r="I2701" s="6" t="n">
        <f aca="false">(B2701-B2700)/((A2701-A2700)/1000)</f>
        <v>0.187545787545872</v>
      </c>
      <c r="J2701" s="6" t="n">
        <f aca="false">IF(OR(B2701&lt;Rules!$B$2,B2701&gt;Rules!$B$3,ABS(I2701)&gt;Rules!$B$4,OR(B2702&lt;Rules!$B$2,B2702&gt;Rules!$B$3,ABS(I2702)&gt;Rules!$B$4)),1,0)</f>
        <v>0</v>
      </c>
      <c r="K2701" s="6" t="str">
        <f aca="false">IF(F2701=1,COUNTIF($F$2:F2701,1),"")</f>
        <v/>
      </c>
    </row>
    <row r="2702" customFormat="false" ht="15" hidden="false" customHeight="false" outlineLevel="0" collapsed="false">
      <c r="A2702" s="6" t="n">
        <v>21308.1805</v>
      </c>
      <c r="B2702" s="6" t="n">
        <v>1.92747252747253</v>
      </c>
      <c r="C2702" s="6" t="n">
        <v>79</v>
      </c>
      <c r="D2702" s="6" t="n">
        <v>-1</v>
      </c>
      <c r="E2702" s="6" t="n">
        <v>1.78388278388278</v>
      </c>
      <c r="F2702" s="6" t="n">
        <v>0</v>
      </c>
      <c r="G2702" s="6" t="n">
        <v>0.0234432234432231</v>
      </c>
      <c r="H2702" s="6" t="str">
        <f aca="false">IF(AND(A2702&gt;=Stimuli!$B$2,A2702&lt;=Stimuli!$C$2),Stimuli!$A$2,IF(AND(A2702&gt;=Stimuli!$B$3,A2702&lt;=Stimuli!$C$3),Stimuli!$A$3,IF(AND(A2702&gt;=Stimuli!$B$4,A2702&lt;=Stimuli!$C$4),Stimuli!$A$4,"")))</f>
        <v>01 Quiet baseline (60s)</v>
      </c>
      <c r="I2702" s="6" t="n">
        <f aca="false">(B2702-B2701)/((A2702-A2701)/1000)</f>
        <v>-0.562637362637332</v>
      </c>
      <c r="J2702" s="6" t="n">
        <f aca="false">IF(OR(B2702&lt;Rules!$B$2,B2702&gt;Rules!$B$3,ABS(I2702)&gt;Rules!$B$4,OR(B2703&lt;Rules!$B$2,B2703&gt;Rules!$B$3,ABS(I2703)&gt;Rules!$B$4)),1,0)</f>
        <v>0</v>
      </c>
      <c r="K2702" s="6" t="str">
        <f aca="false">IF(F2702=1,COUNTIF($F$2:F2702,1),"")</f>
        <v/>
      </c>
    </row>
    <row r="2703" customFormat="false" ht="15" hidden="false" customHeight="false" outlineLevel="0" collapsed="false">
      <c r="A2703" s="6" t="n">
        <v>21315.993</v>
      </c>
      <c r="B2703" s="6" t="n">
        <v>1.93186813186813</v>
      </c>
      <c r="C2703" s="6" t="n">
        <v>79</v>
      </c>
      <c r="D2703" s="6" t="n">
        <v>-1</v>
      </c>
      <c r="E2703" s="6" t="n">
        <v>1.78388278388278</v>
      </c>
      <c r="F2703" s="6" t="n">
        <v>0</v>
      </c>
      <c r="G2703" s="6" t="n">
        <v>0.0234432234432231</v>
      </c>
      <c r="H2703" s="6" t="str">
        <f aca="false">IF(AND(A2703&gt;=Stimuli!$B$2,A2703&lt;=Stimuli!$C$2),Stimuli!$A$2,IF(AND(A2703&gt;=Stimuli!$B$3,A2703&lt;=Stimuli!$C$3),Stimuli!$A$3,IF(AND(A2703&gt;=Stimuli!$B$4,A2703&lt;=Stimuli!$C$4),Stimuli!$A$4,"")))</f>
        <v>01 Quiet baseline (60s)</v>
      </c>
      <c r="I2703" s="6" t="n">
        <f aca="false">(B2703-B2702)/((A2703-A2702)/1000)</f>
        <v>0.562637362637332</v>
      </c>
      <c r="J2703" s="6" t="n">
        <f aca="false">IF(OR(B2703&lt;Rules!$B$2,B2703&gt;Rules!$B$3,ABS(I2703)&gt;Rules!$B$4,OR(B2704&lt;Rules!$B$2,B2704&gt;Rules!$B$3,ABS(I2704)&gt;Rules!$B$4)),1,0)</f>
        <v>0</v>
      </c>
      <c r="K2703" s="6" t="str">
        <f aca="false">IF(F2703=1,COUNTIF($F$2:F2703,1),"")</f>
        <v/>
      </c>
    </row>
    <row r="2704" customFormat="false" ht="15" hidden="false" customHeight="false" outlineLevel="0" collapsed="false">
      <c r="A2704" s="6" t="n">
        <v>21323.8055</v>
      </c>
      <c r="B2704" s="6" t="n">
        <v>1.92454212454212</v>
      </c>
      <c r="C2704" s="6" t="n">
        <v>79</v>
      </c>
      <c r="D2704" s="6" t="n">
        <v>-1</v>
      </c>
      <c r="E2704" s="6" t="n">
        <v>1.78388278388278</v>
      </c>
      <c r="F2704" s="6" t="n">
        <v>0</v>
      </c>
      <c r="G2704" s="6" t="n">
        <v>0.0234432234432231</v>
      </c>
      <c r="H2704" s="6" t="str">
        <f aca="false">IF(AND(A2704&gt;=Stimuli!$B$2,A2704&lt;=Stimuli!$C$2),Stimuli!$A$2,IF(AND(A2704&gt;=Stimuli!$B$3,A2704&lt;=Stimuli!$C$3),Stimuli!$A$3,IF(AND(A2704&gt;=Stimuli!$B$4,A2704&lt;=Stimuli!$C$4),Stimuli!$A$4,"")))</f>
        <v>01 Quiet baseline (60s)</v>
      </c>
      <c r="I2704" s="6" t="n">
        <f aca="false">(B2704-B2703)/((A2704-A2703)/1000)</f>
        <v>-0.937728937729048</v>
      </c>
      <c r="J2704" s="6" t="n">
        <f aca="false">IF(OR(B2704&lt;Rules!$B$2,B2704&gt;Rules!$B$3,ABS(I2704)&gt;Rules!$B$4,OR(B2705&lt;Rules!$B$2,B2705&gt;Rules!$B$3,ABS(I2705)&gt;Rules!$B$4)),1,0)</f>
        <v>0</v>
      </c>
      <c r="K2704" s="6" t="str">
        <f aca="false">IF(F2704=1,COUNTIF($F$2:F2704,1),"")</f>
        <v/>
      </c>
    </row>
    <row r="2705" customFormat="false" ht="15" hidden="false" customHeight="false" outlineLevel="0" collapsed="false">
      <c r="A2705" s="6" t="n">
        <v>21331.618</v>
      </c>
      <c r="B2705" s="6" t="n">
        <v>1.93040293040293</v>
      </c>
      <c r="C2705" s="6" t="n">
        <v>79</v>
      </c>
      <c r="D2705" s="6" t="n">
        <v>-1</v>
      </c>
      <c r="E2705" s="6" t="n">
        <v>1.78388278388278</v>
      </c>
      <c r="F2705" s="6" t="n">
        <v>0</v>
      </c>
      <c r="G2705" s="6" t="n">
        <v>0.0234432234432231</v>
      </c>
      <c r="H2705" s="6" t="str">
        <f aca="false">IF(AND(A2705&gt;=Stimuli!$B$2,A2705&lt;=Stimuli!$C$2),Stimuli!$A$2,IF(AND(A2705&gt;=Stimuli!$B$3,A2705&lt;=Stimuli!$C$3),Stimuli!$A$3,IF(AND(A2705&gt;=Stimuli!$B$4,A2705&lt;=Stimuli!$C$4),Stimuli!$A$4,"")))</f>
        <v>01 Quiet baseline (60s)</v>
      </c>
      <c r="I2705" s="6" t="n">
        <f aca="false">(B2705-B2704)/((A2705-A2704)/1000)</f>
        <v>0.750183150183176</v>
      </c>
      <c r="J2705" s="6" t="n">
        <f aca="false">IF(OR(B2705&lt;Rules!$B$2,B2705&gt;Rules!$B$3,ABS(I2705)&gt;Rules!$B$4,OR(B2706&lt;Rules!$B$2,B2706&gt;Rules!$B$3,ABS(I2706)&gt;Rules!$B$4)),1,0)</f>
        <v>0</v>
      </c>
      <c r="K2705" s="6" t="str">
        <f aca="false">IF(F2705=1,COUNTIF($F$2:F2705,1),"")</f>
        <v/>
      </c>
    </row>
    <row r="2706" customFormat="false" ht="15" hidden="false" customHeight="false" outlineLevel="0" collapsed="false">
      <c r="A2706" s="6" t="n">
        <v>21339.4305</v>
      </c>
      <c r="B2706" s="6" t="n">
        <v>1.92307692307692</v>
      </c>
      <c r="C2706" s="6" t="n">
        <v>79</v>
      </c>
      <c r="D2706" s="6" t="n">
        <v>-1</v>
      </c>
      <c r="E2706" s="6" t="n">
        <v>1.78388278388278</v>
      </c>
      <c r="F2706" s="6" t="n">
        <v>0</v>
      </c>
      <c r="G2706" s="6" t="n">
        <v>0.0234432234432231</v>
      </c>
      <c r="H2706" s="6" t="str">
        <f aca="false">IF(AND(A2706&gt;=Stimuli!$B$2,A2706&lt;=Stimuli!$C$2),Stimuli!$A$2,IF(AND(A2706&gt;=Stimuli!$B$3,A2706&lt;=Stimuli!$C$3),Stimuli!$A$3,IF(AND(A2706&gt;=Stimuli!$B$4,A2706&lt;=Stimuli!$C$4),Stimuli!$A$4,"")))</f>
        <v>01 Quiet baseline (60s)</v>
      </c>
      <c r="I2706" s="6" t="n">
        <f aca="false">(B2706-B2705)/((A2706-A2705)/1000)</f>
        <v>-0.937728937728906</v>
      </c>
      <c r="J2706" s="6" t="n">
        <f aca="false">IF(OR(B2706&lt;Rules!$B$2,B2706&gt;Rules!$B$3,ABS(I2706)&gt;Rules!$B$4,OR(B2707&lt;Rules!$B$2,B2707&gt;Rules!$B$3,ABS(I2707)&gt;Rules!$B$4)),1,0)</f>
        <v>0</v>
      </c>
      <c r="K2706" s="6" t="str">
        <f aca="false">IF(F2706=1,COUNTIF($F$2:F2706,1),"")</f>
        <v/>
      </c>
    </row>
    <row r="2707" customFormat="false" ht="15" hidden="false" customHeight="false" outlineLevel="0" collapsed="false">
      <c r="A2707" s="6" t="n">
        <v>21347.243</v>
      </c>
      <c r="B2707" s="6" t="n">
        <v>1.92893772893773</v>
      </c>
      <c r="C2707" s="6" t="n">
        <v>79</v>
      </c>
      <c r="D2707" s="6" t="n">
        <v>-1</v>
      </c>
      <c r="E2707" s="6" t="n">
        <v>1.78388278388278</v>
      </c>
      <c r="F2707" s="6" t="n">
        <v>0</v>
      </c>
      <c r="G2707" s="6" t="n">
        <v>0.0234432234432231</v>
      </c>
      <c r="H2707" s="6" t="str">
        <f aca="false">IF(AND(A2707&gt;=Stimuli!$B$2,A2707&lt;=Stimuli!$C$2),Stimuli!$A$2,IF(AND(A2707&gt;=Stimuli!$B$3,A2707&lt;=Stimuli!$C$3),Stimuli!$A$3,IF(AND(A2707&gt;=Stimuli!$B$4,A2707&lt;=Stimuli!$C$4),Stimuli!$A$4,"")))</f>
        <v>01 Quiet baseline (60s)</v>
      </c>
      <c r="I2707" s="6" t="n">
        <f aca="false">(B2707-B2706)/((A2707-A2706)/1000)</f>
        <v>0.750183150183176</v>
      </c>
      <c r="J2707" s="6" t="n">
        <f aca="false">IF(OR(B2707&lt;Rules!$B$2,B2707&gt;Rules!$B$3,ABS(I2707)&gt;Rules!$B$4,OR(B2708&lt;Rules!$B$2,B2708&gt;Rules!$B$3,ABS(I2708)&gt;Rules!$B$4)),1,0)</f>
        <v>0</v>
      </c>
      <c r="K2707" s="6" t="str">
        <f aca="false">IF(F2707=1,COUNTIF($F$2:F2707,1),"")</f>
        <v/>
      </c>
    </row>
    <row r="2708" customFormat="false" ht="15" hidden="false" customHeight="false" outlineLevel="0" collapsed="false">
      <c r="A2708" s="6" t="n">
        <v>21355.0555</v>
      </c>
      <c r="B2708" s="6" t="n">
        <v>1.92014652014652</v>
      </c>
      <c r="C2708" s="6" t="n">
        <v>79</v>
      </c>
      <c r="D2708" s="6" t="n">
        <v>-1</v>
      </c>
      <c r="E2708" s="6" t="n">
        <v>1.78388278388278</v>
      </c>
      <c r="F2708" s="6" t="n">
        <v>0</v>
      </c>
      <c r="G2708" s="6" t="n">
        <v>0.0234432234432231</v>
      </c>
      <c r="H2708" s="6" t="str">
        <f aca="false">IF(AND(A2708&gt;=Stimuli!$B$2,A2708&lt;=Stimuli!$C$2),Stimuli!$A$2,IF(AND(A2708&gt;=Stimuli!$B$3,A2708&lt;=Stimuli!$C$3),Stimuli!$A$3,IF(AND(A2708&gt;=Stimuli!$B$4,A2708&lt;=Stimuli!$C$4),Stimuli!$A$4,"")))</f>
        <v>01 Quiet baseline (60s)</v>
      </c>
      <c r="I2708" s="6" t="n">
        <f aca="false">(B2708-B2707)/((A2708-A2707)/1000)</f>
        <v>-1.12527472527475</v>
      </c>
      <c r="J2708" s="6" t="n">
        <f aca="false">IF(OR(B2708&lt;Rules!$B$2,B2708&gt;Rules!$B$3,ABS(I2708)&gt;Rules!$B$4,OR(B2709&lt;Rules!$B$2,B2709&gt;Rules!$B$3,ABS(I2709)&gt;Rules!$B$4)),1,0)</f>
        <v>0</v>
      </c>
      <c r="K2708" s="6" t="str">
        <f aca="false">IF(F2708=1,COUNTIF($F$2:F2708,1),"")</f>
        <v/>
      </c>
    </row>
    <row r="2709" customFormat="false" ht="15" hidden="false" customHeight="false" outlineLevel="0" collapsed="false">
      <c r="A2709" s="6" t="n">
        <v>21362.868</v>
      </c>
      <c r="B2709" s="6" t="n">
        <v>1.92600732600733</v>
      </c>
      <c r="C2709" s="6" t="n">
        <v>79</v>
      </c>
      <c r="D2709" s="6" t="n">
        <v>-1</v>
      </c>
      <c r="E2709" s="6" t="n">
        <v>1.78388278388278</v>
      </c>
      <c r="F2709" s="6" t="n">
        <v>0</v>
      </c>
      <c r="G2709" s="6" t="n">
        <v>0.0234432234432231</v>
      </c>
      <c r="H2709" s="6" t="str">
        <f aca="false">IF(AND(A2709&gt;=Stimuli!$B$2,A2709&lt;=Stimuli!$C$2),Stimuli!$A$2,IF(AND(A2709&gt;=Stimuli!$B$3,A2709&lt;=Stimuli!$C$3),Stimuli!$A$3,IF(AND(A2709&gt;=Stimuli!$B$4,A2709&lt;=Stimuli!$C$4),Stimuli!$A$4,"")))</f>
        <v>01 Quiet baseline (60s)</v>
      </c>
      <c r="I2709" s="6" t="n">
        <f aca="false">(B2709-B2708)/((A2709-A2708)/1000)</f>
        <v>0.750183150183176</v>
      </c>
      <c r="J2709" s="6" t="n">
        <f aca="false">IF(OR(B2709&lt;Rules!$B$2,B2709&gt;Rules!$B$3,ABS(I2709)&gt;Rules!$B$4,OR(B2710&lt;Rules!$B$2,B2710&gt;Rules!$B$3,ABS(I2710)&gt;Rules!$B$4)),1,0)</f>
        <v>0</v>
      </c>
      <c r="K2709" s="6" t="str">
        <f aca="false">IF(F2709=1,COUNTIF($F$2:F2709,1),"")</f>
        <v/>
      </c>
    </row>
    <row r="2710" customFormat="false" ht="15" hidden="false" customHeight="false" outlineLevel="0" collapsed="false">
      <c r="A2710" s="6" t="n">
        <v>21386.3055</v>
      </c>
      <c r="B2710" s="6" t="n">
        <v>1.91868131868132</v>
      </c>
      <c r="C2710" s="6" t="n">
        <v>79</v>
      </c>
      <c r="D2710" s="6" t="n">
        <v>-1</v>
      </c>
      <c r="E2710" s="6" t="n">
        <v>1.78388278388278</v>
      </c>
      <c r="F2710" s="6" t="n">
        <v>0</v>
      </c>
      <c r="G2710" s="6" t="n">
        <v>0.0234432234432231</v>
      </c>
      <c r="H2710" s="6" t="str">
        <f aca="false">IF(AND(A2710&gt;=Stimuli!$B$2,A2710&lt;=Stimuli!$C$2),Stimuli!$A$2,IF(AND(A2710&gt;=Stimuli!$B$3,A2710&lt;=Stimuli!$C$3),Stimuli!$A$3,IF(AND(A2710&gt;=Stimuli!$B$4,A2710&lt;=Stimuli!$C$4),Stimuli!$A$4,"")))</f>
        <v>01 Quiet baseline (60s)</v>
      </c>
      <c r="I2710" s="6" t="n">
        <f aca="false">(B2710-B2709)/((A2710-A2709)/1000)</f>
        <v>-0.31257631257634</v>
      </c>
      <c r="J2710" s="6" t="n">
        <f aca="false">IF(OR(B2710&lt;Rules!$B$2,B2710&gt;Rules!$B$3,ABS(I2710)&gt;Rules!$B$4,OR(B2711&lt;Rules!$B$2,B2711&gt;Rules!$B$3,ABS(I2711)&gt;Rules!$B$4)),1,0)</f>
        <v>0</v>
      </c>
      <c r="K2710" s="6" t="str">
        <f aca="false">IF(F2710=1,COUNTIF($F$2:F2710,1),"")</f>
        <v/>
      </c>
    </row>
    <row r="2711" customFormat="false" ht="15" hidden="false" customHeight="false" outlineLevel="0" collapsed="false">
      <c r="A2711" s="6" t="n">
        <v>21394.118</v>
      </c>
      <c r="B2711" s="6" t="n">
        <v>1.92161172161172</v>
      </c>
      <c r="C2711" s="6" t="n">
        <v>79</v>
      </c>
      <c r="D2711" s="6" t="n">
        <v>-1</v>
      </c>
      <c r="E2711" s="6" t="n">
        <v>1.78388278388278</v>
      </c>
      <c r="F2711" s="6" t="n">
        <v>0</v>
      </c>
      <c r="G2711" s="6" t="n">
        <v>0.0234432234432231</v>
      </c>
      <c r="H2711" s="6" t="str">
        <f aca="false">IF(AND(A2711&gt;=Stimuli!$B$2,A2711&lt;=Stimuli!$C$2),Stimuli!$A$2,IF(AND(A2711&gt;=Stimuli!$B$3,A2711&lt;=Stimuli!$C$3),Stimuli!$A$3,IF(AND(A2711&gt;=Stimuli!$B$4,A2711&lt;=Stimuli!$C$4),Stimuli!$A$4,"")))</f>
        <v>01 Quiet baseline (60s)</v>
      </c>
      <c r="I2711" s="6" t="n">
        <f aca="false">(B2711-B2710)/((A2711-A2710)/1000)</f>
        <v>0.375091575091574</v>
      </c>
      <c r="J2711" s="6" t="n">
        <f aca="false">IF(OR(B2711&lt;Rules!$B$2,B2711&gt;Rules!$B$3,ABS(I2711)&gt;Rules!$B$4,OR(B2712&lt;Rules!$B$2,B2712&gt;Rules!$B$3,ABS(I2712)&gt;Rules!$B$4)),1,0)</f>
        <v>0</v>
      </c>
      <c r="K2711" s="6" t="str">
        <f aca="false">IF(F2711=1,COUNTIF($F$2:F2711,1),"")</f>
        <v/>
      </c>
    </row>
    <row r="2712" customFormat="false" ht="15" hidden="false" customHeight="false" outlineLevel="0" collapsed="false">
      <c r="A2712" s="6" t="n">
        <v>21401.9305</v>
      </c>
      <c r="B2712" s="6" t="n">
        <v>1.91868131868132</v>
      </c>
      <c r="C2712" s="6" t="n">
        <v>79</v>
      </c>
      <c r="D2712" s="6" t="n">
        <v>-1</v>
      </c>
      <c r="E2712" s="6" t="n">
        <v>1.78388278388278</v>
      </c>
      <c r="F2712" s="6" t="n">
        <v>0</v>
      </c>
      <c r="G2712" s="6" t="n">
        <v>0.0234432234432231</v>
      </c>
      <c r="H2712" s="6" t="str">
        <f aca="false">IF(AND(A2712&gt;=Stimuli!$B$2,A2712&lt;=Stimuli!$C$2),Stimuli!$A$2,IF(AND(A2712&gt;=Stimuli!$B$3,A2712&lt;=Stimuli!$C$3),Stimuli!$A$3,IF(AND(A2712&gt;=Stimuli!$B$4,A2712&lt;=Stimuli!$C$4),Stimuli!$A$4,"")))</f>
        <v>01 Quiet baseline (60s)</v>
      </c>
      <c r="I2712" s="6" t="n">
        <f aca="false">(B2712-B2711)/((A2712-A2711)/1000)</f>
        <v>-0.375091575091574</v>
      </c>
      <c r="J2712" s="6" t="n">
        <f aca="false">IF(OR(B2712&lt;Rules!$B$2,B2712&gt;Rules!$B$3,ABS(I2712)&gt;Rules!$B$4,OR(B2713&lt;Rules!$B$2,B2713&gt;Rules!$B$3,ABS(I2713)&gt;Rules!$B$4)),1,0)</f>
        <v>0</v>
      </c>
      <c r="K2712" s="6" t="str">
        <f aca="false">IF(F2712=1,COUNTIF($F$2:F2712,1),"")</f>
        <v/>
      </c>
    </row>
    <row r="2713" customFormat="false" ht="15" hidden="false" customHeight="false" outlineLevel="0" collapsed="false">
      <c r="A2713" s="6" t="n">
        <v>21409.743</v>
      </c>
      <c r="B2713" s="6" t="n">
        <v>1.91868131868132</v>
      </c>
      <c r="C2713" s="6" t="n">
        <v>79</v>
      </c>
      <c r="D2713" s="6" t="n">
        <v>-1</v>
      </c>
      <c r="E2713" s="6" t="n">
        <v>1.78388278388278</v>
      </c>
      <c r="F2713" s="6" t="n">
        <v>0</v>
      </c>
      <c r="G2713" s="6" t="n">
        <v>0.0234432234432231</v>
      </c>
      <c r="H2713" s="6" t="str">
        <f aca="false">IF(AND(A2713&gt;=Stimuli!$B$2,A2713&lt;=Stimuli!$C$2),Stimuli!$A$2,IF(AND(A2713&gt;=Stimuli!$B$3,A2713&lt;=Stimuli!$C$3),Stimuli!$A$3,IF(AND(A2713&gt;=Stimuli!$B$4,A2713&lt;=Stimuli!$C$4),Stimuli!$A$4,"")))</f>
        <v>01 Quiet baseline (60s)</v>
      </c>
      <c r="I2713" s="6" t="n">
        <f aca="false">(B2713-B2712)/((A2713-A2712)/1000)</f>
        <v>0</v>
      </c>
      <c r="J2713" s="6" t="n">
        <f aca="false">IF(OR(B2713&lt;Rules!$B$2,B2713&gt;Rules!$B$3,ABS(I2713)&gt;Rules!$B$4,OR(B2714&lt;Rules!$B$2,B2714&gt;Rules!$B$3,ABS(I2714)&gt;Rules!$B$4)),1,0)</f>
        <v>0</v>
      </c>
      <c r="K2713" s="6" t="str">
        <f aca="false">IF(F2713=1,COUNTIF($F$2:F2713,1),"")</f>
        <v/>
      </c>
    </row>
    <row r="2714" customFormat="false" ht="15" hidden="false" customHeight="false" outlineLevel="0" collapsed="false">
      <c r="A2714" s="6" t="n">
        <v>21417.5555</v>
      </c>
      <c r="B2714" s="6" t="n">
        <v>1.91868131868132</v>
      </c>
      <c r="C2714" s="6" t="n">
        <v>79</v>
      </c>
      <c r="D2714" s="6" t="n">
        <v>-1</v>
      </c>
      <c r="E2714" s="6" t="n">
        <v>1.78388278388278</v>
      </c>
      <c r="F2714" s="6" t="n">
        <v>0</v>
      </c>
      <c r="G2714" s="6" t="n">
        <v>0.0234432234432231</v>
      </c>
      <c r="H2714" s="6" t="str">
        <f aca="false">IF(AND(A2714&gt;=Stimuli!$B$2,A2714&lt;=Stimuli!$C$2),Stimuli!$A$2,IF(AND(A2714&gt;=Stimuli!$B$3,A2714&lt;=Stimuli!$C$3),Stimuli!$A$3,IF(AND(A2714&gt;=Stimuli!$B$4,A2714&lt;=Stimuli!$C$4),Stimuli!$A$4,"")))</f>
        <v>01 Quiet baseline (60s)</v>
      </c>
      <c r="I2714" s="6" t="n">
        <f aca="false">(B2714-B2713)/((A2714-A2713)/1000)</f>
        <v>0</v>
      </c>
      <c r="J2714" s="6" t="n">
        <f aca="false">IF(OR(B2714&lt;Rules!$B$2,B2714&gt;Rules!$B$3,ABS(I2714)&gt;Rules!$B$4,OR(B2715&lt;Rules!$B$2,B2715&gt;Rules!$B$3,ABS(I2715)&gt;Rules!$B$4)),1,0)</f>
        <v>0</v>
      </c>
      <c r="K2714" s="6" t="str">
        <f aca="false">IF(F2714=1,COUNTIF($F$2:F2714,1),"")</f>
        <v/>
      </c>
    </row>
    <row r="2715" customFormat="false" ht="15" hidden="false" customHeight="false" outlineLevel="0" collapsed="false">
      <c r="A2715" s="6" t="n">
        <v>21425.368</v>
      </c>
      <c r="B2715" s="6" t="n">
        <v>1.91575091575092</v>
      </c>
      <c r="C2715" s="6" t="n">
        <v>79</v>
      </c>
      <c r="D2715" s="6" t="n">
        <v>-1</v>
      </c>
      <c r="E2715" s="6" t="n">
        <v>1.78388278388278</v>
      </c>
      <c r="F2715" s="6" t="n">
        <v>0</v>
      </c>
      <c r="G2715" s="6" t="n">
        <v>0.0234432234432231</v>
      </c>
      <c r="H2715" s="6" t="str">
        <f aca="false">IF(AND(A2715&gt;=Stimuli!$B$2,A2715&lt;=Stimuli!$C$2),Stimuli!$A$2,IF(AND(A2715&gt;=Stimuli!$B$3,A2715&lt;=Stimuli!$C$3),Stimuli!$A$3,IF(AND(A2715&gt;=Stimuli!$B$4,A2715&lt;=Stimuli!$C$4),Stimuli!$A$4,"")))</f>
        <v>01 Quiet baseline (60s)</v>
      </c>
      <c r="I2715" s="6" t="n">
        <f aca="false">(B2715-B2714)/((A2715-A2714)/1000)</f>
        <v>-0.37509157509146</v>
      </c>
      <c r="J2715" s="6" t="n">
        <f aca="false">IF(OR(B2715&lt;Rules!$B$2,B2715&gt;Rules!$B$3,ABS(I2715)&gt;Rules!$B$4,OR(B2716&lt;Rules!$B$2,B2716&gt;Rules!$B$3,ABS(I2716)&gt;Rules!$B$4)),1,0)</f>
        <v>0</v>
      </c>
      <c r="K2715" s="6" t="str">
        <f aca="false">IF(F2715=1,COUNTIF($F$2:F2715,1),"")</f>
        <v/>
      </c>
    </row>
    <row r="2716" customFormat="false" ht="15" hidden="false" customHeight="false" outlineLevel="0" collapsed="false">
      <c r="A2716" s="6" t="n">
        <v>21433.1805</v>
      </c>
      <c r="B2716" s="6" t="n">
        <v>1.91868131868132</v>
      </c>
      <c r="C2716" s="6" t="n">
        <v>79</v>
      </c>
      <c r="D2716" s="6" t="n">
        <v>-1</v>
      </c>
      <c r="E2716" s="6" t="n">
        <v>1.78388278388278</v>
      </c>
      <c r="F2716" s="6" t="n">
        <v>0</v>
      </c>
      <c r="G2716" s="6" t="n">
        <v>0.0234432234432231</v>
      </c>
      <c r="H2716" s="6" t="str">
        <f aca="false">IF(AND(A2716&gt;=Stimuli!$B$2,A2716&lt;=Stimuli!$C$2),Stimuli!$A$2,IF(AND(A2716&gt;=Stimuli!$B$3,A2716&lt;=Stimuli!$C$3),Stimuli!$A$3,IF(AND(A2716&gt;=Stimuli!$B$4,A2716&lt;=Stimuli!$C$4),Stimuli!$A$4,"")))</f>
        <v>01 Quiet baseline (60s)</v>
      </c>
      <c r="I2716" s="6" t="n">
        <f aca="false">(B2716-B2715)/((A2716-A2715)/1000)</f>
        <v>0.37509157509146</v>
      </c>
      <c r="J2716" s="6" t="n">
        <f aca="false">IF(OR(B2716&lt;Rules!$B$2,B2716&gt;Rules!$B$3,ABS(I2716)&gt;Rules!$B$4,OR(B2717&lt;Rules!$B$2,B2717&gt;Rules!$B$3,ABS(I2717)&gt;Rules!$B$4)),1,0)</f>
        <v>0</v>
      </c>
      <c r="K2716" s="6" t="str">
        <f aca="false">IF(F2716=1,COUNTIF($F$2:F2716,1),"")</f>
        <v/>
      </c>
    </row>
    <row r="2717" customFormat="false" ht="15" hidden="false" customHeight="false" outlineLevel="0" collapsed="false">
      <c r="A2717" s="6" t="n">
        <v>21440.993</v>
      </c>
      <c r="B2717" s="6" t="n">
        <v>1.91428571428571</v>
      </c>
      <c r="C2717" s="6" t="n">
        <v>79</v>
      </c>
      <c r="D2717" s="6" t="n">
        <v>-1</v>
      </c>
      <c r="E2717" s="6" t="n">
        <v>1.78388278388278</v>
      </c>
      <c r="F2717" s="6" t="n">
        <v>0</v>
      </c>
      <c r="G2717" s="6" t="n">
        <v>0.0234432234432231</v>
      </c>
      <c r="H2717" s="6" t="str">
        <f aca="false">IF(AND(A2717&gt;=Stimuli!$B$2,A2717&lt;=Stimuli!$C$2),Stimuli!$A$2,IF(AND(A2717&gt;=Stimuli!$B$3,A2717&lt;=Stimuli!$C$3),Stimuli!$A$3,IF(AND(A2717&gt;=Stimuli!$B$4,A2717&lt;=Stimuli!$C$4),Stimuli!$A$4,"")))</f>
        <v>01 Quiet baseline (60s)</v>
      </c>
      <c r="I2717" s="6" t="n">
        <f aca="false">(B2717-B2716)/((A2717-A2716)/1000)</f>
        <v>-0.562637362637332</v>
      </c>
      <c r="J2717" s="6" t="n">
        <f aca="false">IF(OR(B2717&lt;Rules!$B$2,B2717&gt;Rules!$B$3,ABS(I2717)&gt;Rules!$B$4,OR(B2718&lt;Rules!$B$2,B2718&gt;Rules!$B$3,ABS(I2718)&gt;Rules!$B$4)),1,0)</f>
        <v>0</v>
      </c>
      <c r="K2717" s="6" t="str">
        <f aca="false">IF(F2717=1,COUNTIF($F$2:F2717,1),"")</f>
        <v/>
      </c>
    </row>
    <row r="2718" customFormat="false" ht="15" hidden="false" customHeight="false" outlineLevel="0" collapsed="false">
      <c r="A2718" s="6" t="n">
        <v>21448.8055</v>
      </c>
      <c r="B2718" s="6" t="n">
        <v>1.91868131868132</v>
      </c>
      <c r="C2718" s="6" t="n">
        <v>79</v>
      </c>
      <c r="D2718" s="6" t="n">
        <v>-1</v>
      </c>
      <c r="E2718" s="6" t="n">
        <v>1.78388278388278</v>
      </c>
      <c r="F2718" s="6" t="n">
        <v>0</v>
      </c>
      <c r="G2718" s="6" t="n">
        <v>0.0234432234432231</v>
      </c>
      <c r="H2718" s="6" t="str">
        <f aca="false">IF(AND(A2718&gt;=Stimuli!$B$2,A2718&lt;=Stimuli!$C$2),Stimuli!$A$2,IF(AND(A2718&gt;=Stimuli!$B$3,A2718&lt;=Stimuli!$C$3),Stimuli!$A$3,IF(AND(A2718&gt;=Stimuli!$B$4,A2718&lt;=Stimuli!$C$4),Stimuli!$A$4,"")))</f>
        <v>01 Quiet baseline (60s)</v>
      </c>
      <c r="I2718" s="6" t="n">
        <f aca="false">(B2718-B2717)/((A2718-A2717)/1000)</f>
        <v>0.562637362637332</v>
      </c>
      <c r="J2718" s="6" t="n">
        <f aca="false">IF(OR(B2718&lt;Rules!$B$2,B2718&gt;Rules!$B$3,ABS(I2718)&gt;Rules!$B$4,OR(B2719&lt;Rules!$B$2,B2719&gt;Rules!$B$3,ABS(I2719)&gt;Rules!$B$4)),1,0)</f>
        <v>0</v>
      </c>
      <c r="K2718" s="6" t="str">
        <f aca="false">IF(F2718=1,COUNTIF($F$2:F2718,1),"")</f>
        <v/>
      </c>
    </row>
    <row r="2719" customFormat="false" ht="15" hidden="false" customHeight="false" outlineLevel="0" collapsed="false">
      <c r="A2719" s="6" t="n">
        <v>21456.618</v>
      </c>
      <c r="B2719" s="6" t="n">
        <v>1.91282051282051</v>
      </c>
      <c r="C2719" s="6" t="n">
        <v>79</v>
      </c>
      <c r="D2719" s="6" t="n">
        <v>-1</v>
      </c>
      <c r="E2719" s="6" t="n">
        <v>1.78388278388278</v>
      </c>
      <c r="F2719" s="6" t="n">
        <v>0</v>
      </c>
      <c r="G2719" s="6" t="n">
        <v>0.0234432234432231</v>
      </c>
      <c r="H2719" s="6" t="str">
        <f aca="false">IF(AND(A2719&gt;=Stimuli!$B$2,A2719&lt;=Stimuli!$C$2),Stimuli!$A$2,IF(AND(A2719&gt;=Stimuli!$B$3,A2719&lt;=Stimuli!$C$3),Stimuli!$A$3,IF(AND(A2719&gt;=Stimuli!$B$4,A2719&lt;=Stimuli!$C$4),Stimuli!$A$4,"")))</f>
        <v>01 Quiet baseline (60s)</v>
      </c>
      <c r="I2719" s="6" t="n">
        <f aca="false">(B2719-B2718)/((A2719-A2718)/1000)</f>
        <v>-0.750183150183062</v>
      </c>
      <c r="J2719" s="6" t="n">
        <f aca="false">IF(OR(B2719&lt;Rules!$B$2,B2719&gt;Rules!$B$3,ABS(I2719)&gt;Rules!$B$4,OR(B2720&lt;Rules!$B$2,B2720&gt;Rules!$B$3,ABS(I2720)&gt;Rules!$B$4)),1,0)</f>
        <v>0</v>
      </c>
      <c r="K2719" s="6" t="str">
        <f aca="false">IF(F2719=1,COUNTIF($F$2:F2719,1),"")</f>
        <v/>
      </c>
    </row>
    <row r="2720" customFormat="false" ht="15" hidden="false" customHeight="false" outlineLevel="0" collapsed="false">
      <c r="A2720" s="6" t="n">
        <v>21464.4305</v>
      </c>
      <c r="B2720" s="6" t="n">
        <v>1.91721611721612</v>
      </c>
      <c r="C2720" s="6" t="n">
        <v>79</v>
      </c>
      <c r="D2720" s="6" t="n">
        <v>-1</v>
      </c>
      <c r="E2720" s="6" t="n">
        <v>1.78388278388278</v>
      </c>
      <c r="F2720" s="6" t="n">
        <v>0</v>
      </c>
      <c r="G2720" s="6" t="n">
        <v>0.0234432234432231</v>
      </c>
      <c r="H2720" s="6" t="str">
        <f aca="false">IF(AND(A2720&gt;=Stimuli!$B$2,A2720&lt;=Stimuli!$C$2),Stimuli!$A$2,IF(AND(A2720&gt;=Stimuli!$B$3,A2720&lt;=Stimuli!$C$3),Stimuli!$A$3,IF(AND(A2720&gt;=Stimuli!$B$4,A2720&lt;=Stimuli!$C$4),Stimuli!$A$4,"")))</f>
        <v>01 Quiet baseline (60s)</v>
      </c>
      <c r="I2720" s="6" t="n">
        <f aca="false">(B2720-B2719)/((A2720-A2719)/1000)</f>
        <v>0.562637362637332</v>
      </c>
      <c r="J2720" s="6" t="n">
        <f aca="false">IF(OR(B2720&lt;Rules!$B$2,B2720&gt;Rules!$B$3,ABS(I2720)&gt;Rules!$B$4,OR(B2721&lt;Rules!$B$2,B2721&gt;Rules!$B$3,ABS(I2721)&gt;Rules!$B$4)),1,0)</f>
        <v>0</v>
      </c>
      <c r="K2720" s="6" t="str">
        <f aca="false">IF(F2720=1,COUNTIF($F$2:F2720,1),"")</f>
        <v/>
      </c>
    </row>
    <row r="2721" customFormat="false" ht="15" hidden="false" customHeight="false" outlineLevel="0" collapsed="false">
      <c r="A2721" s="6" t="n">
        <v>21472.243</v>
      </c>
      <c r="B2721" s="6" t="n">
        <v>1.90989010989011</v>
      </c>
      <c r="C2721" s="6" t="n">
        <v>79</v>
      </c>
      <c r="D2721" s="6" t="n">
        <v>-1</v>
      </c>
      <c r="E2721" s="6" t="n">
        <v>1.78388278388278</v>
      </c>
      <c r="F2721" s="6" t="n">
        <v>0</v>
      </c>
      <c r="G2721" s="6" t="n">
        <v>0.0234432234432231</v>
      </c>
      <c r="H2721" s="6" t="str">
        <f aca="false">IF(AND(A2721&gt;=Stimuli!$B$2,A2721&lt;=Stimuli!$C$2),Stimuli!$A$2,IF(AND(A2721&gt;=Stimuli!$B$3,A2721&lt;=Stimuli!$C$3),Stimuli!$A$3,IF(AND(A2721&gt;=Stimuli!$B$4,A2721&lt;=Stimuli!$C$4),Stimuli!$A$4,"")))</f>
        <v>01 Quiet baseline (60s)</v>
      </c>
      <c r="I2721" s="6" t="n">
        <f aca="false">(B2721-B2720)/((A2721-A2720)/1000)</f>
        <v>-0.937728937728906</v>
      </c>
      <c r="J2721" s="6" t="n">
        <f aca="false">IF(OR(B2721&lt;Rules!$B$2,B2721&gt;Rules!$B$3,ABS(I2721)&gt;Rules!$B$4,OR(B2722&lt;Rules!$B$2,B2722&gt;Rules!$B$3,ABS(I2722)&gt;Rules!$B$4)),1,0)</f>
        <v>0</v>
      </c>
      <c r="K2721" s="6" t="str">
        <f aca="false">IF(F2721=1,COUNTIF($F$2:F2721,1),"")</f>
        <v/>
      </c>
    </row>
    <row r="2722" customFormat="false" ht="15" hidden="false" customHeight="false" outlineLevel="0" collapsed="false">
      <c r="A2722" s="6" t="n">
        <v>21480.0555</v>
      </c>
      <c r="B2722" s="6" t="n">
        <v>1.91721611721612</v>
      </c>
      <c r="C2722" s="6" t="n">
        <v>79</v>
      </c>
      <c r="D2722" s="6" t="n">
        <v>-1</v>
      </c>
      <c r="E2722" s="6" t="n">
        <v>1.78388278388278</v>
      </c>
      <c r="F2722" s="6" t="n">
        <v>0</v>
      </c>
      <c r="G2722" s="6" t="n">
        <v>0.0234432234432231</v>
      </c>
      <c r="H2722" s="6" t="str">
        <f aca="false">IF(AND(A2722&gt;=Stimuli!$B$2,A2722&lt;=Stimuli!$C$2),Stimuli!$A$2,IF(AND(A2722&gt;=Stimuli!$B$3,A2722&lt;=Stimuli!$C$3),Stimuli!$A$3,IF(AND(A2722&gt;=Stimuli!$B$4,A2722&lt;=Stimuli!$C$4),Stimuli!$A$4,"")))</f>
        <v>01 Quiet baseline (60s)</v>
      </c>
      <c r="I2722" s="6" t="n">
        <f aca="false">(B2722-B2721)/((A2722-A2721)/1000)</f>
        <v>0.937728937728906</v>
      </c>
      <c r="J2722" s="6" t="n">
        <f aca="false">IF(OR(B2722&lt;Rules!$B$2,B2722&gt;Rules!$B$3,ABS(I2722)&gt;Rules!$B$4,OR(B2723&lt;Rules!$B$2,B2723&gt;Rules!$B$3,ABS(I2723)&gt;Rules!$B$4)),1,0)</f>
        <v>0</v>
      </c>
      <c r="K2722" s="6" t="str">
        <f aca="false">IF(F2722=1,COUNTIF($F$2:F2722,1),"")</f>
        <v/>
      </c>
    </row>
    <row r="2723" customFormat="false" ht="15" hidden="false" customHeight="false" outlineLevel="0" collapsed="false">
      <c r="A2723" s="6" t="n">
        <v>21487.868</v>
      </c>
      <c r="B2723" s="6" t="n">
        <v>1.90989010989011</v>
      </c>
      <c r="C2723" s="6" t="n">
        <v>79</v>
      </c>
      <c r="D2723" s="6" t="n">
        <v>-1</v>
      </c>
      <c r="E2723" s="6" t="n">
        <v>1.78388278388278</v>
      </c>
      <c r="F2723" s="6" t="n">
        <v>0</v>
      </c>
      <c r="G2723" s="6" t="n">
        <v>0.0234432234432231</v>
      </c>
      <c r="H2723" s="6" t="str">
        <f aca="false">IF(AND(A2723&gt;=Stimuli!$B$2,A2723&lt;=Stimuli!$C$2),Stimuli!$A$2,IF(AND(A2723&gt;=Stimuli!$B$3,A2723&lt;=Stimuli!$C$3),Stimuli!$A$3,IF(AND(A2723&gt;=Stimuli!$B$4,A2723&lt;=Stimuli!$C$4),Stimuli!$A$4,"")))</f>
        <v>01 Quiet baseline (60s)</v>
      </c>
      <c r="I2723" s="6" t="n">
        <f aca="false">(B2723-B2722)/((A2723-A2722)/1000)</f>
        <v>-0.937728937728906</v>
      </c>
      <c r="J2723" s="6" t="n">
        <f aca="false">IF(OR(B2723&lt;Rules!$B$2,B2723&gt;Rules!$B$3,ABS(I2723)&gt;Rules!$B$4,OR(B2724&lt;Rules!$B$2,B2724&gt;Rules!$B$3,ABS(I2724)&gt;Rules!$B$4)),1,0)</f>
        <v>0</v>
      </c>
      <c r="K2723" s="6" t="str">
        <f aca="false">IF(F2723=1,COUNTIF($F$2:F2723,1),"")</f>
        <v/>
      </c>
    </row>
    <row r="2724" customFormat="false" ht="15" hidden="false" customHeight="false" outlineLevel="0" collapsed="false">
      <c r="A2724" s="6" t="n">
        <v>21495.6805</v>
      </c>
      <c r="B2724" s="6" t="n">
        <v>1.91428571428571</v>
      </c>
      <c r="C2724" s="6" t="n">
        <v>79</v>
      </c>
      <c r="D2724" s="6" t="n">
        <v>-1</v>
      </c>
      <c r="E2724" s="6" t="n">
        <v>1.78388278388278</v>
      </c>
      <c r="F2724" s="6" t="n">
        <v>0</v>
      </c>
      <c r="G2724" s="6" t="n">
        <v>0.0234432234432231</v>
      </c>
      <c r="H2724" s="6" t="str">
        <f aca="false">IF(AND(A2724&gt;=Stimuli!$B$2,A2724&lt;=Stimuli!$C$2),Stimuli!$A$2,IF(AND(A2724&gt;=Stimuli!$B$3,A2724&lt;=Stimuli!$C$3),Stimuli!$A$3,IF(AND(A2724&gt;=Stimuli!$B$4,A2724&lt;=Stimuli!$C$4),Stimuli!$A$4,"")))</f>
        <v>01 Quiet baseline (60s)</v>
      </c>
      <c r="I2724" s="6" t="n">
        <f aca="false">(B2724-B2723)/((A2724-A2723)/1000)</f>
        <v>0.562637362637304</v>
      </c>
      <c r="J2724" s="6" t="n">
        <f aca="false">IF(OR(B2724&lt;Rules!$B$2,B2724&gt;Rules!$B$3,ABS(I2724)&gt;Rules!$B$4,OR(B2725&lt;Rules!$B$2,B2725&gt;Rules!$B$3,ABS(I2725)&gt;Rules!$B$4)),1,0)</f>
        <v>0</v>
      </c>
      <c r="K2724" s="6" t="str">
        <f aca="false">IF(F2724=1,COUNTIF($F$2:F2724,1),"")</f>
        <v/>
      </c>
    </row>
    <row r="2725" customFormat="false" ht="15" hidden="false" customHeight="false" outlineLevel="0" collapsed="false">
      <c r="A2725" s="6" t="n">
        <v>21503.493</v>
      </c>
      <c r="B2725" s="6" t="n">
        <v>1.90842490842491</v>
      </c>
      <c r="C2725" s="6" t="n">
        <v>79</v>
      </c>
      <c r="D2725" s="6" t="n">
        <v>-1</v>
      </c>
      <c r="E2725" s="6" t="n">
        <v>1.78388278388278</v>
      </c>
      <c r="F2725" s="6" t="n">
        <v>0</v>
      </c>
      <c r="G2725" s="6" t="n">
        <v>0.0234432234432231</v>
      </c>
      <c r="H2725" s="6" t="str">
        <f aca="false">IF(AND(A2725&gt;=Stimuli!$B$2,A2725&lt;=Stimuli!$C$2),Stimuli!$A$2,IF(AND(A2725&gt;=Stimuli!$B$3,A2725&lt;=Stimuli!$C$3),Stimuli!$A$3,IF(AND(A2725&gt;=Stimuli!$B$4,A2725&lt;=Stimuli!$C$4),Stimuli!$A$4,"")))</f>
        <v>01 Quiet baseline (60s)</v>
      </c>
      <c r="I2725" s="6" t="n">
        <f aca="false">(B2725-B2724)/((A2725-A2724)/1000)</f>
        <v>-0.750183150183148</v>
      </c>
      <c r="J2725" s="6" t="n">
        <f aca="false">IF(OR(B2725&lt;Rules!$B$2,B2725&gt;Rules!$B$3,ABS(I2725)&gt;Rules!$B$4,OR(B2726&lt;Rules!$B$2,B2726&gt;Rules!$B$3,ABS(I2726)&gt;Rules!$B$4)),1,0)</f>
        <v>0</v>
      </c>
      <c r="K2725" s="6" t="str">
        <f aca="false">IF(F2725=1,COUNTIF($F$2:F2725,1),"")</f>
        <v/>
      </c>
    </row>
    <row r="2726" customFormat="false" ht="15" hidden="false" customHeight="false" outlineLevel="0" collapsed="false">
      <c r="A2726" s="6" t="n">
        <v>21511.3055</v>
      </c>
      <c r="B2726" s="6" t="n">
        <v>1.91135531135531</v>
      </c>
      <c r="C2726" s="6" t="n">
        <v>79</v>
      </c>
      <c r="D2726" s="6" t="n">
        <v>-1</v>
      </c>
      <c r="E2726" s="6" t="n">
        <v>1.78388278388278</v>
      </c>
      <c r="F2726" s="6" t="n">
        <v>0</v>
      </c>
      <c r="G2726" s="6" t="n">
        <v>0.0234432234432231</v>
      </c>
      <c r="H2726" s="6" t="str">
        <f aca="false">IF(AND(A2726&gt;=Stimuli!$B$2,A2726&lt;=Stimuli!$C$2),Stimuli!$A$2,IF(AND(A2726&gt;=Stimuli!$B$3,A2726&lt;=Stimuli!$C$3),Stimuli!$A$3,IF(AND(A2726&gt;=Stimuli!$B$4,A2726&lt;=Stimuli!$C$4),Stimuli!$A$4,"")))</f>
        <v>01 Quiet baseline (60s)</v>
      </c>
      <c r="I2726" s="6" t="n">
        <f aca="false">(B2726-B2725)/((A2726-A2725)/1000)</f>
        <v>0.375091575091574</v>
      </c>
      <c r="J2726" s="6" t="n">
        <f aca="false">IF(OR(B2726&lt;Rules!$B$2,B2726&gt;Rules!$B$3,ABS(I2726)&gt;Rules!$B$4,OR(B2727&lt;Rules!$B$2,B2727&gt;Rules!$B$3,ABS(I2727)&gt;Rules!$B$4)),1,0)</f>
        <v>0</v>
      </c>
      <c r="K2726" s="6" t="str">
        <f aca="false">IF(F2726=1,COUNTIF($F$2:F2726,1),"")</f>
        <v/>
      </c>
    </row>
    <row r="2727" customFormat="false" ht="15" hidden="false" customHeight="false" outlineLevel="0" collapsed="false">
      <c r="A2727" s="6" t="n">
        <v>21519.118</v>
      </c>
      <c r="B2727" s="6" t="n">
        <v>1.90842490842491</v>
      </c>
      <c r="C2727" s="6" t="n">
        <v>79</v>
      </c>
      <c r="D2727" s="6" t="n">
        <v>-1</v>
      </c>
      <c r="E2727" s="6" t="n">
        <v>1.78388278388278</v>
      </c>
      <c r="F2727" s="6" t="n">
        <v>0</v>
      </c>
      <c r="G2727" s="6" t="n">
        <v>0.0234432234432231</v>
      </c>
      <c r="H2727" s="6" t="str">
        <f aca="false">IF(AND(A2727&gt;=Stimuli!$B$2,A2727&lt;=Stimuli!$C$2),Stimuli!$A$2,IF(AND(A2727&gt;=Stimuli!$B$3,A2727&lt;=Stimuli!$C$3),Stimuli!$A$3,IF(AND(A2727&gt;=Stimuli!$B$4,A2727&lt;=Stimuli!$C$4),Stimuli!$A$4,"")))</f>
        <v>01 Quiet baseline (60s)</v>
      </c>
      <c r="I2727" s="6" t="n">
        <f aca="false">(B2727-B2726)/((A2727-A2726)/1000)</f>
        <v>-0.375091575091574</v>
      </c>
      <c r="J2727" s="6" t="n">
        <f aca="false">IF(OR(B2727&lt;Rules!$B$2,B2727&gt;Rules!$B$3,ABS(I2727)&gt;Rules!$B$4,OR(B2728&lt;Rules!$B$2,B2728&gt;Rules!$B$3,ABS(I2728)&gt;Rules!$B$4)),1,0)</f>
        <v>0</v>
      </c>
      <c r="K2727" s="6" t="str">
        <f aca="false">IF(F2727=1,COUNTIF($F$2:F2727,1),"")</f>
        <v/>
      </c>
    </row>
    <row r="2728" customFormat="false" ht="15" hidden="false" customHeight="false" outlineLevel="0" collapsed="false">
      <c r="A2728" s="6" t="n">
        <v>21526.9305</v>
      </c>
      <c r="B2728" s="6" t="n">
        <v>1.90989010989011</v>
      </c>
      <c r="C2728" s="6" t="n">
        <v>79</v>
      </c>
      <c r="D2728" s="6" t="n">
        <v>-1</v>
      </c>
      <c r="E2728" s="6" t="n">
        <v>1.78388278388278</v>
      </c>
      <c r="F2728" s="6" t="n">
        <v>0</v>
      </c>
      <c r="G2728" s="6" t="n">
        <v>0.0234432234432231</v>
      </c>
      <c r="H2728" s="6" t="str">
        <f aca="false">IF(AND(A2728&gt;=Stimuli!$B$2,A2728&lt;=Stimuli!$C$2),Stimuli!$A$2,IF(AND(A2728&gt;=Stimuli!$B$3,A2728&lt;=Stimuli!$C$3),Stimuli!$A$3,IF(AND(A2728&gt;=Stimuli!$B$4,A2728&lt;=Stimuli!$C$4),Stimuli!$A$4,"")))</f>
        <v>01 Quiet baseline (60s)</v>
      </c>
      <c r="I2728" s="6" t="n">
        <f aca="false">(B2728-B2727)/((A2728-A2727)/1000)</f>
        <v>0.187545787545844</v>
      </c>
      <c r="J2728" s="6" t="n">
        <f aca="false">IF(OR(B2728&lt;Rules!$B$2,B2728&gt;Rules!$B$3,ABS(I2728)&gt;Rules!$B$4,OR(B2729&lt;Rules!$B$2,B2729&gt;Rules!$B$3,ABS(I2729)&gt;Rules!$B$4)),1,0)</f>
        <v>0</v>
      </c>
      <c r="K2728" s="6" t="str">
        <f aca="false">IF(F2728=1,COUNTIF($F$2:F2728,1),"")</f>
        <v/>
      </c>
    </row>
    <row r="2729" customFormat="false" ht="15" hidden="false" customHeight="false" outlineLevel="0" collapsed="false">
      <c r="A2729" s="6" t="n">
        <v>21534.743</v>
      </c>
      <c r="B2729" s="6" t="n">
        <v>1.90842490842491</v>
      </c>
      <c r="C2729" s="6" t="n">
        <v>79</v>
      </c>
      <c r="D2729" s="6" t="n">
        <v>-1</v>
      </c>
      <c r="E2729" s="6" t="n">
        <v>1.78388278388278</v>
      </c>
      <c r="F2729" s="6" t="n">
        <v>0</v>
      </c>
      <c r="G2729" s="6" t="n">
        <v>0.0234432234432231</v>
      </c>
      <c r="H2729" s="6" t="str">
        <f aca="false">IF(AND(A2729&gt;=Stimuli!$B$2,A2729&lt;=Stimuli!$C$2),Stimuli!$A$2,IF(AND(A2729&gt;=Stimuli!$B$3,A2729&lt;=Stimuli!$C$3),Stimuli!$A$3,IF(AND(A2729&gt;=Stimuli!$B$4,A2729&lt;=Stimuli!$C$4),Stimuli!$A$4,"")))</f>
        <v>01 Quiet baseline (60s)</v>
      </c>
      <c r="I2729" s="6" t="n">
        <f aca="false">(B2729-B2728)/((A2729-A2728)/1000)</f>
        <v>-0.187545787545844</v>
      </c>
      <c r="J2729" s="6" t="n">
        <f aca="false">IF(OR(B2729&lt;Rules!$B$2,B2729&gt;Rules!$B$3,ABS(I2729)&gt;Rules!$B$4,OR(B2730&lt;Rules!$B$2,B2730&gt;Rules!$B$3,ABS(I2730)&gt;Rules!$B$4)),1,0)</f>
        <v>0</v>
      </c>
      <c r="K2729" s="6" t="str">
        <f aca="false">IF(F2729=1,COUNTIF($F$2:F2729,1),"")</f>
        <v/>
      </c>
    </row>
    <row r="2730" customFormat="false" ht="15" hidden="false" customHeight="false" outlineLevel="0" collapsed="false">
      <c r="A2730" s="6" t="n">
        <v>21542.5555</v>
      </c>
      <c r="B2730" s="6" t="n">
        <v>1.90695970695971</v>
      </c>
      <c r="C2730" s="6" t="n">
        <v>79</v>
      </c>
      <c r="D2730" s="6" t="n">
        <v>-1</v>
      </c>
      <c r="E2730" s="6" t="n">
        <v>1.78388278388278</v>
      </c>
      <c r="F2730" s="6" t="n">
        <v>0</v>
      </c>
      <c r="G2730" s="6" t="n">
        <v>0.0234432234432231</v>
      </c>
      <c r="H2730" s="6" t="str">
        <f aca="false">IF(AND(A2730&gt;=Stimuli!$B$2,A2730&lt;=Stimuli!$C$2),Stimuli!$A$2,IF(AND(A2730&gt;=Stimuli!$B$3,A2730&lt;=Stimuli!$C$3),Stimuli!$A$3,IF(AND(A2730&gt;=Stimuli!$B$4,A2730&lt;=Stimuli!$C$4),Stimuli!$A$4,"")))</f>
        <v>01 Quiet baseline (60s)</v>
      </c>
      <c r="I2730" s="6" t="n">
        <f aca="false">(B2730-B2729)/((A2730-A2729)/1000)</f>
        <v>-0.18754578754573</v>
      </c>
      <c r="J2730" s="6" t="n">
        <f aca="false">IF(OR(B2730&lt;Rules!$B$2,B2730&gt;Rules!$B$3,ABS(I2730)&gt;Rules!$B$4,OR(B2731&lt;Rules!$B$2,B2731&gt;Rules!$B$3,ABS(I2731)&gt;Rules!$B$4)),1,0)</f>
        <v>0</v>
      </c>
      <c r="K2730" s="6" t="str">
        <f aca="false">IF(F2730=1,COUNTIF($F$2:F2730,1),"")</f>
        <v/>
      </c>
    </row>
    <row r="2731" customFormat="false" ht="15" hidden="false" customHeight="false" outlineLevel="0" collapsed="false">
      <c r="A2731" s="6" t="n">
        <v>21550.368</v>
      </c>
      <c r="B2731" s="6" t="n">
        <v>1.90842490842491</v>
      </c>
      <c r="C2731" s="6" t="n">
        <v>79</v>
      </c>
      <c r="D2731" s="6" t="n">
        <v>-1</v>
      </c>
      <c r="E2731" s="6" t="n">
        <v>1.78388278388278</v>
      </c>
      <c r="F2731" s="6" t="n">
        <v>0</v>
      </c>
      <c r="G2731" s="6" t="n">
        <v>0.0234432234432231</v>
      </c>
      <c r="H2731" s="6" t="str">
        <f aca="false">IF(AND(A2731&gt;=Stimuli!$B$2,A2731&lt;=Stimuli!$C$2),Stimuli!$A$2,IF(AND(A2731&gt;=Stimuli!$B$3,A2731&lt;=Stimuli!$C$3),Stimuli!$A$3,IF(AND(A2731&gt;=Stimuli!$B$4,A2731&lt;=Stimuli!$C$4),Stimuli!$A$4,"")))</f>
        <v>01 Quiet baseline (60s)</v>
      </c>
      <c r="I2731" s="6" t="n">
        <f aca="false">(B2731-B2730)/((A2731-A2730)/1000)</f>
        <v>0.18754578754573</v>
      </c>
      <c r="J2731" s="6" t="n">
        <f aca="false">IF(OR(B2731&lt;Rules!$B$2,B2731&gt;Rules!$B$3,ABS(I2731)&gt;Rules!$B$4,OR(B2732&lt;Rules!$B$2,B2732&gt;Rules!$B$3,ABS(I2732)&gt;Rules!$B$4)),1,0)</f>
        <v>0</v>
      </c>
      <c r="K2731" s="6" t="str">
        <f aca="false">IF(F2731=1,COUNTIF($F$2:F2731,1),"")</f>
        <v/>
      </c>
    </row>
    <row r="2732" customFormat="false" ht="15" hidden="false" customHeight="false" outlineLevel="0" collapsed="false">
      <c r="A2732" s="6" t="n">
        <v>21558.1805</v>
      </c>
      <c r="B2732" s="6" t="n">
        <v>1.9040293040293</v>
      </c>
      <c r="C2732" s="6" t="n">
        <v>79</v>
      </c>
      <c r="D2732" s="6" t="n">
        <v>-1</v>
      </c>
      <c r="E2732" s="6" t="n">
        <v>1.78388278388278</v>
      </c>
      <c r="F2732" s="6" t="n">
        <v>0</v>
      </c>
      <c r="G2732" s="6" t="n">
        <v>0.0234432234432231</v>
      </c>
      <c r="H2732" s="6" t="str">
        <f aca="false">IF(AND(A2732&gt;=Stimuli!$B$2,A2732&lt;=Stimuli!$C$2),Stimuli!$A$2,IF(AND(A2732&gt;=Stimuli!$B$3,A2732&lt;=Stimuli!$C$3),Stimuli!$A$3,IF(AND(A2732&gt;=Stimuli!$B$4,A2732&lt;=Stimuli!$C$4),Stimuli!$A$4,"")))</f>
        <v>01 Quiet baseline (60s)</v>
      </c>
      <c r="I2732" s="6" t="n">
        <f aca="false">(B2732-B2731)/((A2732-A2731)/1000)</f>
        <v>-0.562637362637332</v>
      </c>
      <c r="J2732" s="6" t="n">
        <f aca="false">IF(OR(B2732&lt;Rules!$B$2,B2732&gt;Rules!$B$3,ABS(I2732)&gt;Rules!$B$4,OR(B2733&lt;Rules!$B$2,B2733&gt;Rules!$B$3,ABS(I2733)&gt;Rules!$B$4)),1,0)</f>
        <v>0</v>
      </c>
      <c r="K2732" s="6" t="str">
        <f aca="false">IF(F2732=1,COUNTIF($F$2:F2732,1),"")</f>
        <v/>
      </c>
    </row>
    <row r="2733" customFormat="false" ht="15" hidden="false" customHeight="false" outlineLevel="0" collapsed="false">
      <c r="A2733" s="6" t="n">
        <v>21565.993</v>
      </c>
      <c r="B2733" s="6" t="n">
        <v>1.90842490842491</v>
      </c>
      <c r="C2733" s="6" t="n">
        <v>79</v>
      </c>
      <c r="D2733" s="6" t="n">
        <v>-1</v>
      </c>
      <c r="E2733" s="6" t="n">
        <v>1.78388278388278</v>
      </c>
      <c r="F2733" s="6" t="n">
        <v>0</v>
      </c>
      <c r="G2733" s="6" t="n">
        <v>0.0234432234432231</v>
      </c>
      <c r="H2733" s="6" t="str">
        <f aca="false">IF(AND(A2733&gt;=Stimuli!$B$2,A2733&lt;=Stimuli!$C$2),Stimuli!$A$2,IF(AND(A2733&gt;=Stimuli!$B$3,A2733&lt;=Stimuli!$C$3),Stimuli!$A$3,IF(AND(A2733&gt;=Stimuli!$B$4,A2733&lt;=Stimuli!$C$4),Stimuli!$A$4,"")))</f>
        <v>01 Quiet baseline (60s)</v>
      </c>
      <c r="I2733" s="6" t="n">
        <f aca="false">(B2733-B2732)/((A2733-A2732)/1000)</f>
        <v>0.562637362637332</v>
      </c>
      <c r="J2733" s="6" t="n">
        <f aca="false">IF(OR(B2733&lt;Rules!$B$2,B2733&gt;Rules!$B$3,ABS(I2733)&gt;Rules!$B$4,OR(B2734&lt;Rules!$B$2,B2734&gt;Rules!$B$3,ABS(I2734)&gt;Rules!$B$4)),1,0)</f>
        <v>0</v>
      </c>
      <c r="K2733" s="6" t="str">
        <f aca="false">IF(F2733=1,COUNTIF($F$2:F2733,1),"")</f>
        <v/>
      </c>
    </row>
    <row r="2734" customFormat="false" ht="15" hidden="false" customHeight="false" outlineLevel="0" collapsed="false">
      <c r="A2734" s="6" t="n">
        <v>21573.8055</v>
      </c>
      <c r="B2734" s="6" t="n">
        <v>1.9025641025641</v>
      </c>
      <c r="C2734" s="6" t="n">
        <v>79</v>
      </c>
      <c r="D2734" s="6" t="n">
        <v>-1</v>
      </c>
      <c r="E2734" s="6" t="n">
        <v>1.78388278388278</v>
      </c>
      <c r="F2734" s="6" t="n">
        <v>0</v>
      </c>
      <c r="G2734" s="6" t="n">
        <v>0.0234432234432231</v>
      </c>
      <c r="H2734" s="6" t="str">
        <f aca="false">IF(AND(A2734&gt;=Stimuli!$B$2,A2734&lt;=Stimuli!$C$2),Stimuli!$A$2,IF(AND(A2734&gt;=Stimuli!$B$3,A2734&lt;=Stimuli!$C$3),Stimuli!$A$3,IF(AND(A2734&gt;=Stimuli!$B$4,A2734&lt;=Stimuli!$C$4),Stimuli!$A$4,"")))</f>
        <v>01 Quiet baseline (60s)</v>
      </c>
      <c r="I2734" s="6" t="n">
        <f aca="false">(B2734-B2733)/((A2734-A2733)/1000)</f>
        <v>-0.750183150183176</v>
      </c>
      <c r="J2734" s="6" t="n">
        <f aca="false">IF(OR(B2734&lt;Rules!$B$2,B2734&gt;Rules!$B$3,ABS(I2734)&gt;Rules!$B$4,OR(B2735&lt;Rules!$B$2,B2735&gt;Rules!$B$3,ABS(I2735)&gt;Rules!$B$4)),1,0)</f>
        <v>0</v>
      </c>
      <c r="K2734" s="6" t="str">
        <f aca="false">IF(F2734=1,COUNTIF($F$2:F2734,1),"")</f>
        <v/>
      </c>
    </row>
    <row r="2735" customFormat="false" ht="15" hidden="false" customHeight="false" outlineLevel="0" collapsed="false">
      <c r="A2735" s="6" t="n">
        <v>21581.618</v>
      </c>
      <c r="B2735" s="6" t="n">
        <v>1.90695970695971</v>
      </c>
      <c r="C2735" s="6" t="n">
        <v>79</v>
      </c>
      <c r="D2735" s="6" t="n">
        <v>-1</v>
      </c>
      <c r="E2735" s="6" t="n">
        <v>1.78388278388278</v>
      </c>
      <c r="F2735" s="6" t="n">
        <v>0</v>
      </c>
      <c r="G2735" s="6" t="n">
        <v>0.0234432234432231</v>
      </c>
      <c r="H2735" s="6" t="str">
        <f aca="false">IF(AND(A2735&gt;=Stimuli!$B$2,A2735&lt;=Stimuli!$C$2),Stimuli!$A$2,IF(AND(A2735&gt;=Stimuli!$B$3,A2735&lt;=Stimuli!$C$3),Stimuli!$A$3,IF(AND(A2735&gt;=Stimuli!$B$4,A2735&lt;=Stimuli!$C$4),Stimuli!$A$4,"")))</f>
        <v>01 Quiet baseline (60s)</v>
      </c>
      <c r="I2735" s="6" t="n">
        <f aca="false">(B2735-B2734)/((A2735-A2734)/1000)</f>
        <v>0.562637362637446</v>
      </c>
      <c r="J2735" s="6" t="n">
        <f aca="false">IF(OR(B2735&lt;Rules!$B$2,B2735&gt;Rules!$B$3,ABS(I2735)&gt;Rules!$B$4,OR(B2736&lt;Rules!$B$2,B2736&gt;Rules!$B$3,ABS(I2736)&gt;Rules!$B$4)),1,0)</f>
        <v>0</v>
      </c>
      <c r="K2735" s="6" t="str">
        <f aca="false">IF(F2735=1,COUNTIF($F$2:F2735,1),"")</f>
        <v/>
      </c>
    </row>
    <row r="2736" customFormat="false" ht="15" hidden="false" customHeight="false" outlineLevel="0" collapsed="false">
      <c r="A2736" s="6" t="n">
        <v>21589.4305</v>
      </c>
      <c r="B2736" s="6" t="n">
        <v>1.8996336996337</v>
      </c>
      <c r="C2736" s="6" t="n">
        <v>79</v>
      </c>
      <c r="D2736" s="6" t="n">
        <v>-1</v>
      </c>
      <c r="E2736" s="6" t="n">
        <v>1.78388278388278</v>
      </c>
      <c r="F2736" s="6" t="n">
        <v>0</v>
      </c>
      <c r="G2736" s="6" t="n">
        <v>0.0234432234432231</v>
      </c>
      <c r="H2736" s="6" t="str">
        <f aca="false">IF(AND(A2736&gt;=Stimuli!$B$2,A2736&lt;=Stimuli!$C$2),Stimuli!$A$2,IF(AND(A2736&gt;=Stimuli!$B$3,A2736&lt;=Stimuli!$C$3),Stimuli!$A$3,IF(AND(A2736&gt;=Stimuli!$B$4,A2736&lt;=Stimuli!$C$4),Stimuli!$A$4,"")))</f>
        <v>01 Quiet baseline (60s)</v>
      </c>
      <c r="I2736" s="6" t="n">
        <f aca="false">(B2736-B2735)/((A2736-A2735)/1000)</f>
        <v>-0.937728937728906</v>
      </c>
      <c r="J2736" s="6" t="n">
        <f aca="false">IF(OR(B2736&lt;Rules!$B$2,B2736&gt;Rules!$B$3,ABS(I2736)&gt;Rules!$B$4,OR(B2737&lt;Rules!$B$2,B2737&gt;Rules!$B$3,ABS(I2737)&gt;Rules!$B$4)),1,0)</f>
        <v>0</v>
      </c>
      <c r="K2736" s="6" t="str">
        <f aca="false">IF(F2736=1,COUNTIF($F$2:F2736,1),"")</f>
        <v/>
      </c>
    </row>
    <row r="2737" customFormat="false" ht="15" hidden="false" customHeight="false" outlineLevel="0" collapsed="false">
      <c r="A2737" s="6" t="n">
        <v>21597.243</v>
      </c>
      <c r="B2737" s="6" t="n">
        <v>1.90695970695971</v>
      </c>
      <c r="C2737" s="6" t="n">
        <v>79</v>
      </c>
      <c r="D2737" s="6" t="n">
        <v>-1</v>
      </c>
      <c r="E2737" s="6" t="n">
        <v>1.78388278388278</v>
      </c>
      <c r="F2737" s="6" t="n">
        <v>0</v>
      </c>
      <c r="G2737" s="6" t="n">
        <v>0.0234432234432231</v>
      </c>
      <c r="H2737" s="6" t="str">
        <f aca="false">IF(AND(A2737&gt;=Stimuli!$B$2,A2737&lt;=Stimuli!$C$2),Stimuli!$A$2,IF(AND(A2737&gt;=Stimuli!$B$3,A2737&lt;=Stimuli!$C$3),Stimuli!$A$3,IF(AND(A2737&gt;=Stimuli!$B$4,A2737&lt;=Stimuli!$C$4),Stimuli!$A$4,"")))</f>
        <v>01 Quiet baseline (60s)</v>
      </c>
      <c r="I2737" s="6" t="n">
        <f aca="false">(B2737-B2736)/((A2737-A2736)/1000)</f>
        <v>0.937728937728906</v>
      </c>
      <c r="J2737" s="6" t="n">
        <f aca="false">IF(OR(B2737&lt;Rules!$B$2,B2737&gt;Rules!$B$3,ABS(I2737)&gt;Rules!$B$4,OR(B2738&lt;Rules!$B$2,B2738&gt;Rules!$B$3,ABS(I2738)&gt;Rules!$B$4)),1,0)</f>
        <v>0</v>
      </c>
      <c r="K2737" s="6" t="str">
        <f aca="false">IF(F2737=1,COUNTIF($F$2:F2737,1),"")</f>
        <v/>
      </c>
    </row>
    <row r="2738" customFormat="false" ht="15" hidden="false" customHeight="false" outlineLevel="0" collapsed="false">
      <c r="A2738" s="6" t="n">
        <v>21605.0555</v>
      </c>
      <c r="B2738" s="6" t="n">
        <v>1.8996336996337</v>
      </c>
      <c r="C2738" s="6" t="n">
        <v>79</v>
      </c>
      <c r="D2738" s="6" t="n">
        <v>-1</v>
      </c>
      <c r="E2738" s="6" t="n">
        <v>1.78388278388278</v>
      </c>
      <c r="F2738" s="6" t="n">
        <v>0</v>
      </c>
      <c r="G2738" s="6" t="n">
        <v>0.0234432234432231</v>
      </c>
      <c r="H2738" s="6" t="str">
        <f aca="false">IF(AND(A2738&gt;=Stimuli!$B$2,A2738&lt;=Stimuli!$C$2),Stimuli!$A$2,IF(AND(A2738&gt;=Stimuli!$B$3,A2738&lt;=Stimuli!$C$3),Stimuli!$A$3,IF(AND(A2738&gt;=Stimuli!$B$4,A2738&lt;=Stimuli!$C$4),Stimuli!$A$4,"")))</f>
        <v>01 Quiet baseline (60s)</v>
      </c>
      <c r="I2738" s="6" t="n">
        <f aca="false">(B2738-B2737)/((A2738-A2737)/1000)</f>
        <v>-0.937728937728906</v>
      </c>
      <c r="J2738" s="6" t="n">
        <f aca="false">IF(OR(B2738&lt;Rules!$B$2,B2738&gt;Rules!$B$3,ABS(I2738)&gt;Rules!$B$4,OR(B2739&lt;Rules!$B$2,B2739&gt;Rules!$B$3,ABS(I2739)&gt;Rules!$B$4)),1,0)</f>
        <v>0</v>
      </c>
      <c r="K2738" s="6" t="str">
        <f aca="false">IF(F2738=1,COUNTIF($F$2:F2738,1),"")</f>
        <v/>
      </c>
    </row>
    <row r="2739" customFormat="false" ht="15" hidden="false" customHeight="false" outlineLevel="0" collapsed="false">
      <c r="A2739" s="6" t="n">
        <v>21612.868</v>
      </c>
      <c r="B2739" s="6" t="n">
        <v>1.9040293040293</v>
      </c>
      <c r="C2739" s="6" t="n">
        <v>79</v>
      </c>
      <c r="D2739" s="6" t="n">
        <v>-1</v>
      </c>
      <c r="E2739" s="6" t="n">
        <v>1.78388278388278</v>
      </c>
      <c r="F2739" s="6" t="n">
        <v>0</v>
      </c>
      <c r="G2739" s="6" t="n">
        <v>0.0234432234432231</v>
      </c>
      <c r="H2739" s="6" t="str">
        <f aca="false">IF(AND(A2739&gt;=Stimuli!$B$2,A2739&lt;=Stimuli!$C$2),Stimuli!$A$2,IF(AND(A2739&gt;=Stimuli!$B$3,A2739&lt;=Stimuli!$C$3),Stimuli!$A$3,IF(AND(A2739&gt;=Stimuli!$B$4,A2739&lt;=Stimuli!$C$4),Stimuli!$A$4,"")))</f>
        <v>01 Quiet baseline (60s)</v>
      </c>
      <c r="I2739" s="6" t="n">
        <f aca="false">(B2739-B2738)/((A2739-A2738)/1000)</f>
        <v>0.562637362637304</v>
      </c>
      <c r="J2739" s="6" t="n">
        <f aca="false">IF(OR(B2739&lt;Rules!$B$2,B2739&gt;Rules!$B$3,ABS(I2739)&gt;Rules!$B$4,OR(B2740&lt;Rules!$B$2,B2740&gt;Rules!$B$3,ABS(I2740)&gt;Rules!$B$4)),1,0)</f>
        <v>0</v>
      </c>
      <c r="K2739" s="6" t="str">
        <f aca="false">IF(F2739=1,COUNTIF($F$2:F2739,1),"")</f>
        <v/>
      </c>
    </row>
    <row r="2740" customFormat="false" ht="15" hidden="false" customHeight="false" outlineLevel="0" collapsed="false">
      <c r="A2740" s="6" t="n">
        <v>21620.6805</v>
      </c>
      <c r="B2740" s="6" t="n">
        <v>1.8981684981685</v>
      </c>
      <c r="C2740" s="6" t="n">
        <v>79</v>
      </c>
      <c r="D2740" s="6" t="n">
        <v>-1</v>
      </c>
      <c r="E2740" s="6" t="n">
        <v>1.78388278388278</v>
      </c>
      <c r="F2740" s="6" t="n">
        <v>0</v>
      </c>
      <c r="G2740" s="6" t="n">
        <v>0.0234432234432231</v>
      </c>
      <c r="H2740" s="6" t="str">
        <f aca="false">IF(AND(A2740&gt;=Stimuli!$B$2,A2740&lt;=Stimuli!$C$2),Stimuli!$A$2,IF(AND(A2740&gt;=Stimuli!$B$3,A2740&lt;=Stimuli!$C$3),Stimuli!$A$3,IF(AND(A2740&gt;=Stimuli!$B$4,A2740&lt;=Stimuli!$C$4),Stimuli!$A$4,"")))</f>
        <v>01 Quiet baseline (60s)</v>
      </c>
      <c r="I2740" s="6" t="n">
        <f aca="false">(B2740-B2739)/((A2740-A2739)/1000)</f>
        <v>-0.750183150183148</v>
      </c>
      <c r="J2740" s="6" t="n">
        <f aca="false">IF(OR(B2740&lt;Rules!$B$2,B2740&gt;Rules!$B$3,ABS(I2740)&gt;Rules!$B$4,OR(B2741&lt;Rules!$B$2,B2741&gt;Rules!$B$3,ABS(I2741)&gt;Rules!$B$4)),1,0)</f>
        <v>0</v>
      </c>
      <c r="K2740" s="6" t="str">
        <f aca="false">IF(F2740=1,COUNTIF($F$2:F2740,1),"")</f>
        <v/>
      </c>
    </row>
    <row r="2741" customFormat="false" ht="15" hidden="false" customHeight="false" outlineLevel="0" collapsed="false">
      <c r="A2741" s="6" t="n">
        <v>21628.493</v>
      </c>
      <c r="B2741" s="6" t="n">
        <v>1.9025641025641</v>
      </c>
      <c r="C2741" s="6" t="n">
        <v>79</v>
      </c>
      <c r="D2741" s="6" t="n">
        <v>-1</v>
      </c>
      <c r="E2741" s="6" t="n">
        <v>1.78388278388278</v>
      </c>
      <c r="F2741" s="6" t="n">
        <v>0</v>
      </c>
      <c r="G2741" s="6" t="n">
        <v>0.0234432234432231</v>
      </c>
      <c r="H2741" s="6" t="str">
        <f aca="false">IF(AND(A2741&gt;=Stimuli!$B$2,A2741&lt;=Stimuli!$C$2),Stimuli!$A$2,IF(AND(A2741&gt;=Stimuli!$B$3,A2741&lt;=Stimuli!$C$3),Stimuli!$A$3,IF(AND(A2741&gt;=Stimuli!$B$4,A2741&lt;=Stimuli!$C$4),Stimuli!$A$4,"")))</f>
        <v>01 Quiet baseline (60s)</v>
      </c>
      <c r="I2741" s="6" t="n">
        <f aca="false">(B2741-B2740)/((A2741-A2740)/1000)</f>
        <v>0.562637362637304</v>
      </c>
      <c r="J2741" s="6" t="n">
        <f aca="false">IF(OR(B2741&lt;Rules!$B$2,B2741&gt;Rules!$B$3,ABS(I2741)&gt;Rules!$B$4,OR(B2742&lt;Rules!$B$2,B2742&gt;Rules!$B$3,ABS(I2742)&gt;Rules!$B$4)),1,0)</f>
        <v>0</v>
      </c>
      <c r="K2741" s="6" t="str">
        <f aca="false">IF(F2741=1,COUNTIF($F$2:F2741,1),"")</f>
        <v/>
      </c>
    </row>
    <row r="2742" customFormat="false" ht="15" hidden="false" customHeight="false" outlineLevel="0" collapsed="false">
      <c r="A2742" s="6" t="n">
        <v>21636.3055</v>
      </c>
      <c r="B2742" s="6" t="n">
        <v>1.8981684981685</v>
      </c>
      <c r="C2742" s="6" t="n">
        <v>79</v>
      </c>
      <c r="D2742" s="6" t="n">
        <v>-1</v>
      </c>
      <c r="E2742" s="6" t="n">
        <v>1.78388278388278</v>
      </c>
      <c r="F2742" s="6" t="n">
        <v>0</v>
      </c>
      <c r="G2742" s="6" t="n">
        <v>0.0234432234432231</v>
      </c>
      <c r="H2742" s="6" t="str">
        <f aca="false">IF(AND(A2742&gt;=Stimuli!$B$2,A2742&lt;=Stimuli!$C$2),Stimuli!$A$2,IF(AND(A2742&gt;=Stimuli!$B$3,A2742&lt;=Stimuli!$C$3),Stimuli!$A$3,IF(AND(A2742&gt;=Stimuli!$B$4,A2742&lt;=Stimuli!$C$4),Stimuli!$A$4,"")))</f>
        <v>01 Quiet baseline (60s)</v>
      </c>
      <c r="I2742" s="6" t="n">
        <f aca="false">(B2742-B2741)/((A2742-A2741)/1000)</f>
        <v>-0.562637362637304</v>
      </c>
      <c r="J2742" s="6" t="n">
        <f aca="false">IF(OR(B2742&lt;Rules!$B$2,B2742&gt;Rules!$B$3,ABS(I2742)&gt;Rules!$B$4,OR(B2743&lt;Rules!$B$2,B2743&gt;Rules!$B$3,ABS(I2743)&gt;Rules!$B$4)),1,0)</f>
        <v>0</v>
      </c>
      <c r="K2742" s="6" t="str">
        <f aca="false">IF(F2742=1,COUNTIF($F$2:F2742,1),"")</f>
        <v/>
      </c>
    </row>
    <row r="2743" customFormat="false" ht="15" hidden="false" customHeight="false" outlineLevel="0" collapsed="false">
      <c r="A2743" s="6" t="n">
        <v>21644.118</v>
      </c>
      <c r="B2743" s="6" t="n">
        <v>1.8996336996337</v>
      </c>
      <c r="C2743" s="6" t="n">
        <v>79</v>
      </c>
      <c r="D2743" s="6" t="n">
        <v>-1</v>
      </c>
      <c r="E2743" s="6" t="n">
        <v>1.78388278388278</v>
      </c>
      <c r="F2743" s="6" t="n">
        <v>0</v>
      </c>
      <c r="G2743" s="6" t="n">
        <v>0.0234432234432231</v>
      </c>
      <c r="H2743" s="6" t="str">
        <f aca="false">IF(AND(A2743&gt;=Stimuli!$B$2,A2743&lt;=Stimuli!$C$2),Stimuli!$A$2,IF(AND(A2743&gt;=Stimuli!$B$3,A2743&lt;=Stimuli!$C$3),Stimuli!$A$3,IF(AND(A2743&gt;=Stimuli!$B$4,A2743&lt;=Stimuli!$C$4),Stimuli!$A$4,"")))</f>
        <v>01 Quiet baseline (60s)</v>
      </c>
      <c r="I2743" s="6" t="n">
        <f aca="false">(B2743-B2742)/((A2743-A2742)/1000)</f>
        <v>0.187545787545844</v>
      </c>
      <c r="J2743" s="6" t="n">
        <f aca="false">IF(OR(B2743&lt;Rules!$B$2,B2743&gt;Rules!$B$3,ABS(I2743)&gt;Rules!$B$4,OR(B2744&lt;Rules!$B$2,B2744&gt;Rules!$B$3,ABS(I2744)&gt;Rules!$B$4)),1,0)</f>
        <v>0</v>
      </c>
      <c r="K2743" s="6" t="str">
        <f aca="false">IF(F2743=1,COUNTIF($F$2:F2743,1),"")</f>
        <v/>
      </c>
    </row>
    <row r="2744" customFormat="false" ht="15" hidden="false" customHeight="false" outlineLevel="0" collapsed="false">
      <c r="A2744" s="6" t="n">
        <v>21651.9305</v>
      </c>
      <c r="B2744" s="6" t="n">
        <v>1.8981684981685</v>
      </c>
      <c r="C2744" s="6" t="n">
        <v>79</v>
      </c>
      <c r="D2744" s="6" t="n">
        <v>-1</v>
      </c>
      <c r="E2744" s="6" t="n">
        <v>1.78388278388278</v>
      </c>
      <c r="F2744" s="6" t="n">
        <v>0</v>
      </c>
      <c r="G2744" s="6" t="n">
        <v>0.0234432234432231</v>
      </c>
      <c r="H2744" s="6" t="str">
        <f aca="false">IF(AND(A2744&gt;=Stimuli!$B$2,A2744&lt;=Stimuli!$C$2),Stimuli!$A$2,IF(AND(A2744&gt;=Stimuli!$B$3,A2744&lt;=Stimuli!$C$3),Stimuli!$A$3,IF(AND(A2744&gt;=Stimuli!$B$4,A2744&lt;=Stimuli!$C$4),Stimuli!$A$4,"")))</f>
        <v>01 Quiet baseline (60s)</v>
      </c>
      <c r="I2744" s="6" t="n">
        <f aca="false">(B2744-B2743)/((A2744-A2743)/1000)</f>
        <v>-0.187545787545844</v>
      </c>
      <c r="J2744" s="6" t="n">
        <f aca="false">IF(OR(B2744&lt;Rules!$B$2,B2744&gt;Rules!$B$3,ABS(I2744)&gt;Rules!$B$4,OR(B2745&lt;Rules!$B$2,B2745&gt;Rules!$B$3,ABS(I2745)&gt;Rules!$B$4)),1,0)</f>
        <v>0</v>
      </c>
      <c r="K2744" s="6" t="str">
        <f aca="false">IF(F2744=1,COUNTIF($F$2:F2744,1),"")</f>
        <v/>
      </c>
    </row>
    <row r="2745" customFormat="false" ht="15" hidden="false" customHeight="false" outlineLevel="0" collapsed="false">
      <c r="A2745" s="6" t="n">
        <v>21659.743</v>
      </c>
      <c r="B2745" s="6" t="n">
        <v>1.8981684981685</v>
      </c>
      <c r="C2745" s="6" t="n">
        <v>79</v>
      </c>
      <c r="D2745" s="6" t="n">
        <v>-1</v>
      </c>
      <c r="E2745" s="6" t="n">
        <v>1.78388278388278</v>
      </c>
      <c r="F2745" s="6" t="n">
        <v>0</v>
      </c>
      <c r="G2745" s="6" t="n">
        <v>0.0234432234432231</v>
      </c>
      <c r="H2745" s="6" t="str">
        <f aca="false">IF(AND(A2745&gt;=Stimuli!$B$2,A2745&lt;=Stimuli!$C$2),Stimuli!$A$2,IF(AND(A2745&gt;=Stimuli!$B$3,A2745&lt;=Stimuli!$C$3),Stimuli!$A$3,IF(AND(A2745&gt;=Stimuli!$B$4,A2745&lt;=Stimuli!$C$4),Stimuli!$A$4,"")))</f>
        <v>01 Quiet baseline (60s)</v>
      </c>
      <c r="I2745" s="6" t="n">
        <f aca="false">(B2745-B2744)/((A2745-A2744)/1000)</f>
        <v>0</v>
      </c>
      <c r="J2745" s="6" t="n">
        <f aca="false">IF(OR(B2745&lt;Rules!$B$2,B2745&gt;Rules!$B$3,ABS(I2745)&gt;Rules!$B$4,OR(B2746&lt;Rules!$B$2,B2746&gt;Rules!$B$3,ABS(I2746)&gt;Rules!$B$4)),1,0)</f>
        <v>0</v>
      </c>
      <c r="K2745" s="6" t="str">
        <f aca="false">IF(F2745=1,COUNTIF($F$2:F2745,1),"")</f>
        <v/>
      </c>
    </row>
    <row r="2746" customFormat="false" ht="15" hidden="false" customHeight="false" outlineLevel="0" collapsed="false">
      <c r="A2746" s="6" t="n">
        <v>21667.5555</v>
      </c>
      <c r="B2746" s="6" t="n">
        <v>1.8981684981685</v>
      </c>
      <c r="C2746" s="6" t="n">
        <v>79</v>
      </c>
      <c r="D2746" s="6" t="n">
        <v>-1</v>
      </c>
      <c r="E2746" s="6" t="n">
        <v>1.78388278388278</v>
      </c>
      <c r="F2746" s="6" t="n">
        <v>0</v>
      </c>
      <c r="G2746" s="6" t="n">
        <v>0.0234432234432231</v>
      </c>
      <c r="H2746" s="6" t="str">
        <f aca="false">IF(AND(A2746&gt;=Stimuli!$B$2,A2746&lt;=Stimuli!$C$2),Stimuli!$A$2,IF(AND(A2746&gt;=Stimuli!$B$3,A2746&lt;=Stimuli!$C$3),Stimuli!$A$3,IF(AND(A2746&gt;=Stimuli!$B$4,A2746&lt;=Stimuli!$C$4),Stimuli!$A$4,"")))</f>
        <v>01 Quiet baseline (60s)</v>
      </c>
      <c r="I2746" s="6" t="n">
        <f aca="false">(B2746-B2745)/((A2746-A2745)/1000)</f>
        <v>0</v>
      </c>
      <c r="J2746" s="6" t="n">
        <f aca="false">IF(OR(B2746&lt;Rules!$B$2,B2746&gt;Rules!$B$3,ABS(I2746)&gt;Rules!$B$4,OR(B2747&lt;Rules!$B$2,B2747&gt;Rules!$B$3,ABS(I2747)&gt;Rules!$B$4)),1,0)</f>
        <v>0</v>
      </c>
      <c r="K2746" s="6" t="str">
        <f aca="false">IF(F2746=1,COUNTIF($F$2:F2746,1),"")</f>
        <v/>
      </c>
    </row>
    <row r="2747" customFormat="false" ht="15" hidden="false" customHeight="false" outlineLevel="0" collapsed="false">
      <c r="A2747" s="6" t="n">
        <v>21675.368</v>
      </c>
      <c r="B2747" s="6" t="n">
        <v>1.8952380952381</v>
      </c>
      <c r="C2747" s="6" t="n">
        <v>79</v>
      </c>
      <c r="D2747" s="6" t="n">
        <v>-1</v>
      </c>
      <c r="E2747" s="6" t="n">
        <v>1.78388278388278</v>
      </c>
      <c r="F2747" s="6" t="n">
        <v>0</v>
      </c>
      <c r="G2747" s="6" t="n">
        <v>0.0234432234432231</v>
      </c>
      <c r="H2747" s="6" t="str">
        <f aca="false">IF(AND(A2747&gt;=Stimuli!$B$2,A2747&lt;=Stimuli!$C$2),Stimuli!$A$2,IF(AND(A2747&gt;=Stimuli!$B$3,A2747&lt;=Stimuli!$C$3),Stimuli!$A$3,IF(AND(A2747&gt;=Stimuli!$B$4,A2747&lt;=Stimuli!$C$4),Stimuli!$A$4,"")))</f>
        <v>01 Quiet baseline (60s)</v>
      </c>
      <c r="I2747" s="6" t="n">
        <f aca="false">(B2747-B2746)/((A2747-A2746)/1000)</f>
        <v>-0.375091575091602</v>
      </c>
      <c r="J2747" s="6" t="n">
        <f aca="false">IF(OR(B2747&lt;Rules!$B$2,B2747&gt;Rules!$B$3,ABS(I2747)&gt;Rules!$B$4,OR(B2748&lt;Rules!$B$2,B2748&gt;Rules!$B$3,ABS(I2748)&gt;Rules!$B$4)),1,0)</f>
        <v>0</v>
      </c>
      <c r="K2747" s="6" t="str">
        <f aca="false">IF(F2747=1,COUNTIF($F$2:F2747,1),"")</f>
        <v/>
      </c>
    </row>
    <row r="2748" customFormat="false" ht="15" hidden="false" customHeight="false" outlineLevel="0" collapsed="false">
      <c r="A2748" s="6" t="n">
        <v>21683.1805</v>
      </c>
      <c r="B2748" s="6" t="n">
        <v>1.8981684981685</v>
      </c>
      <c r="C2748" s="6" t="n">
        <v>79</v>
      </c>
      <c r="D2748" s="6" t="n">
        <v>-1</v>
      </c>
      <c r="E2748" s="6" t="n">
        <v>1.78388278388278</v>
      </c>
      <c r="F2748" s="6" t="n">
        <v>0</v>
      </c>
      <c r="G2748" s="6" t="n">
        <v>0.0234432234432231</v>
      </c>
      <c r="H2748" s="6" t="str">
        <f aca="false">IF(AND(A2748&gt;=Stimuli!$B$2,A2748&lt;=Stimuli!$C$2),Stimuli!$A$2,IF(AND(A2748&gt;=Stimuli!$B$3,A2748&lt;=Stimuli!$C$3),Stimuli!$A$3,IF(AND(A2748&gt;=Stimuli!$B$4,A2748&lt;=Stimuli!$C$4),Stimuli!$A$4,"")))</f>
        <v>01 Quiet baseline (60s)</v>
      </c>
      <c r="I2748" s="6" t="n">
        <f aca="false">(B2748-B2747)/((A2748-A2747)/1000)</f>
        <v>0.375091575091602</v>
      </c>
      <c r="J2748" s="6" t="n">
        <f aca="false">IF(OR(B2748&lt;Rules!$B$2,B2748&gt;Rules!$B$3,ABS(I2748)&gt;Rules!$B$4,OR(B2749&lt;Rules!$B$2,B2749&gt;Rules!$B$3,ABS(I2749)&gt;Rules!$B$4)),1,0)</f>
        <v>0</v>
      </c>
      <c r="K2748" s="6" t="str">
        <f aca="false">IF(F2748=1,COUNTIF($F$2:F2748,1),"")</f>
        <v/>
      </c>
    </row>
    <row r="2749" customFormat="false" ht="15" hidden="false" customHeight="false" outlineLevel="0" collapsed="false">
      <c r="A2749" s="6" t="n">
        <v>21690.993</v>
      </c>
      <c r="B2749" s="6" t="n">
        <v>1.89230769230769</v>
      </c>
      <c r="C2749" s="6" t="n">
        <v>79</v>
      </c>
      <c r="D2749" s="6" t="n">
        <v>-1</v>
      </c>
      <c r="E2749" s="6" t="n">
        <v>1.78388278388278</v>
      </c>
      <c r="F2749" s="6" t="n">
        <v>0</v>
      </c>
      <c r="G2749" s="6" t="n">
        <v>0.0234432234432231</v>
      </c>
      <c r="H2749" s="6" t="str">
        <f aca="false">IF(AND(A2749&gt;=Stimuli!$B$2,A2749&lt;=Stimuli!$C$2),Stimuli!$A$2,IF(AND(A2749&gt;=Stimuli!$B$3,A2749&lt;=Stimuli!$C$3),Stimuli!$A$3,IF(AND(A2749&gt;=Stimuli!$B$4,A2749&lt;=Stimuli!$C$4),Stimuli!$A$4,"")))</f>
        <v>01 Quiet baseline (60s)</v>
      </c>
      <c r="I2749" s="6" t="n">
        <f aca="false">(B2749-B2748)/((A2749-A2748)/1000)</f>
        <v>-0.750183150183176</v>
      </c>
      <c r="J2749" s="6" t="n">
        <f aca="false">IF(OR(B2749&lt;Rules!$B$2,B2749&gt;Rules!$B$3,ABS(I2749)&gt;Rules!$B$4,OR(B2750&lt;Rules!$B$2,B2750&gt;Rules!$B$3,ABS(I2750)&gt;Rules!$B$4)),1,0)</f>
        <v>0</v>
      </c>
      <c r="K2749" s="6" t="str">
        <f aca="false">IF(F2749=1,COUNTIF($F$2:F2749,1),"")</f>
        <v/>
      </c>
    </row>
    <row r="2750" customFormat="false" ht="15" hidden="false" customHeight="false" outlineLevel="0" collapsed="false">
      <c r="A2750" s="6" t="n">
        <v>21698.8055</v>
      </c>
      <c r="B2750" s="6" t="n">
        <v>1.8967032967033</v>
      </c>
      <c r="C2750" s="6" t="n">
        <v>79</v>
      </c>
      <c r="D2750" s="6" t="n">
        <v>-1</v>
      </c>
      <c r="E2750" s="6" t="n">
        <v>1.78388278388278</v>
      </c>
      <c r="F2750" s="6" t="n">
        <v>0</v>
      </c>
      <c r="G2750" s="6" t="n">
        <v>0.0234432234432231</v>
      </c>
      <c r="H2750" s="6" t="str">
        <f aca="false">IF(AND(A2750&gt;=Stimuli!$B$2,A2750&lt;=Stimuli!$C$2),Stimuli!$A$2,IF(AND(A2750&gt;=Stimuli!$B$3,A2750&lt;=Stimuli!$C$3),Stimuli!$A$3,IF(AND(A2750&gt;=Stimuli!$B$4,A2750&lt;=Stimuli!$C$4),Stimuli!$A$4,"")))</f>
        <v>01 Quiet baseline (60s)</v>
      </c>
      <c r="I2750" s="6" t="n">
        <f aca="false">(B2750-B2749)/((A2750-A2749)/1000)</f>
        <v>0.562637362637446</v>
      </c>
      <c r="J2750" s="6" t="n">
        <f aca="false">IF(OR(B2750&lt;Rules!$B$2,B2750&gt;Rules!$B$3,ABS(I2750)&gt;Rules!$B$4,OR(B2751&lt;Rules!$B$2,B2751&gt;Rules!$B$3,ABS(I2751)&gt;Rules!$B$4)),1,0)</f>
        <v>0</v>
      </c>
      <c r="K2750" s="6" t="str">
        <f aca="false">IF(F2750=1,COUNTIF($F$2:F2750,1),"")</f>
        <v/>
      </c>
    </row>
    <row r="2751" customFormat="false" ht="15" hidden="false" customHeight="false" outlineLevel="0" collapsed="false">
      <c r="A2751" s="6" t="n">
        <v>21706.618</v>
      </c>
      <c r="B2751" s="6" t="n">
        <v>1.89084249084249</v>
      </c>
      <c r="C2751" s="6" t="n">
        <v>79</v>
      </c>
      <c r="D2751" s="6" t="n">
        <v>-1</v>
      </c>
      <c r="E2751" s="6" t="n">
        <v>1.78388278388278</v>
      </c>
      <c r="F2751" s="6" t="n">
        <v>0</v>
      </c>
      <c r="G2751" s="6" t="n">
        <v>0.0234432234432231</v>
      </c>
      <c r="H2751" s="6" t="str">
        <f aca="false">IF(AND(A2751&gt;=Stimuli!$B$2,A2751&lt;=Stimuli!$C$2),Stimuli!$A$2,IF(AND(A2751&gt;=Stimuli!$B$3,A2751&lt;=Stimuli!$C$3),Stimuli!$A$3,IF(AND(A2751&gt;=Stimuli!$B$4,A2751&lt;=Stimuli!$C$4),Stimuli!$A$4,"")))</f>
        <v>01 Quiet baseline (60s)</v>
      </c>
      <c r="I2751" s="6" t="n">
        <f aca="false">(B2751-B2750)/((A2751-A2750)/1000)</f>
        <v>-0.750183150183176</v>
      </c>
      <c r="J2751" s="6" t="n">
        <f aca="false">IF(OR(B2751&lt;Rules!$B$2,B2751&gt;Rules!$B$3,ABS(I2751)&gt;Rules!$B$4,OR(B2752&lt;Rules!$B$2,B2752&gt;Rules!$B$3,ABS(I2752)&gt;Rules!$B$4)),1,0)</f>
        <v>0</v>
      </c>
      <c r="K2751" s="6" t="str">
        <f aca="false">IF(F2751=1,COUNTIF($F$2:F2751,1),"")</f>
        <v/>
      </c>
    </row>
    <row r="2752" customFormat="false" ht="15" hidden="false" customHeight="false" outlineLevel="0" collapsed="false">
      <c r="A2752" s="6" t="n">
        <v>21714.4305</v>
      </c>
      <c r="B2752" s="6" t="n">
        <v>1.8967032967033</v>
      </c>
      <c r="C2752" s="6" t="n">
        <v>79</v>
      </c>
      <c r="D2752" s="6" t="n">
        <v>-1</v>
      </c>
      <c r="E2752" s="6" t="n">
        <v>1.78388278388278</v>
      </c>
      <c r="F2752" s="6" t="n">
        <v>0</v>
      </c>
      <c r="G2752" s="6" t="n">
        <v>0.0234432234432231</v>
      </c>
      <c r="H2752" s="6" t="str">
        <f aca="false">IF(AND(A2752&gt;=Stimuli!$B$2,A2752&lt;=Stimuli!$C$2),Stimuli!$A$2,IF(AND(A2752&gt;=Stimuli!$B$3,A2752&lt;=Stimuli!$C$3),Stimuli!$A$3,IF(AND(A2752&gt;=Stimuli!$B$4,A2752&lt;=Stimuli!$C$4),Stimuli!$A$4,"")))</f>
        <v>01 Quiet baseline (60s)</v>
      </c>
      <c r="I2752" s="6" t="n">
        <f aca="false">(B2752-B2751)/((A2752-A2751)/1000)</f>
        <v>0.750183150183176</v>
      </c>
      <c r="J2752" s="6" t="n">
        <f aca="false">IF(OR(B2752&lt;Rules!$B$2,B2752&gt;Rules!$B$3,ABS(I2752)&gt;Rules!$B$4,OR(B2753&lt;Rules!$B$2,B2753&gt;Rules!$B$3,ABS(I2753)&gt;Rules!$B$4)),1,0)</f>
        <v>0</v>
      </c>
      <c r="K2752" s="6" t="str">
        <f aca="false">IF(F2752=1,COUNTIF($F$2:F2752,1),"")</f>
        <v/>
      </c>
    </row>
    <row r="2753" customFormat="false" ht="15" hidden="false" customHeight="false" outlineLevel="0" collapsed="false">
      <c r="A2753" s="6" t="n">
        <v>21722.243</v>
      </c>
      <c r="B2753" s="6" t="n">
        <v>1.88937728937729</v>
      </c>
      <c r="C2753" s="6" t="n">
        <v>79</v>
      </c>
      <c r="D2753" s="6" t="n">
        <v>-1</v>
      </c>
      <c r="E2753" s="6" t="n">
        <v>1.78388278388278</v>
      </c>
      <c r="F2753" s="6" t="n">
        <v>0</v>
      </c>
      <c r="G2753" s="6" t="n">
        <v>0.0234432234432231</v>
      </c>
      <c r="H2753" s="6" t="str">
        <f aca="false">IF(AND(A2753&gt;=Stimuli!$B$2,A2753&lt;=Stimuli!$C$2),Stimuli!$A$2,IF(AND(A2753&gt;=Stimuli!$B$3,A2753&lt;=Stimuli!$C$3),Stimuli!$A$3,IF(AND(A2753&gt;=Stimuli!$B$4,A2753&lt;=Stimuli!$C$4),Stimuli!$A$4,"")))</f>
        <v>01 Quiet baseline (60s)</v>
      </c>
      <c r="I2753" s="6" t="n">
        <f aca="false">(B2753-B2752)/((A2753-A2752)/1000)</f>
        <v>-0.93772893772902</v>
      </c>
      <c r="J2753" s="6" t="n">
        <f aca="false">IF(OR(B2753&lt;Rules!$B$2,B2753&gt;Rules!$B$3,ABS(I2753)&gt;Rules!$B$4,OR(B2754&lt;Rules!$B$2,B2754&gt;Rules!$B$3,ABS(I2754)&gt;Rules!$B$4)),1,0)</f>
        <v>0</v>
      </c>
      <c r="K2753" s="6" t="str">
        <f aca="false">IF(F2753=1,COUNTIF($F$2:F2753,1),"")</f>
        <v/>
      </c>
    </row>
    <row r="2754" customFormat="false" ht="15" hidden="false" customHeight="false" outlineLevel="0" collapsed="false">
      <c r="A2754" s="6" t="n">
        <v>21730.0555</v>
      </c>
      <c r="B2754" s="6" t="n">
        <v>1.8952380952381</v>
      </c>
      <c r="C2754" s="6" t="n">
        <v>79</v>
      </c>
      <c r="D2754" s="6" t="n">
        <v>-1</v>
      </c>
      <c r="E2754" s="6" t="n">
        <v>1.78388278388278</v>
      </c>
      <c r="F2754" s="6" t="n">
        <v>0</v>
      </c>
      <c r="G2754" s="6" t="n">
        <v>0.0234432234432231</v>
      </c>
      <c r="H2754" s="6" t="str">
        <f aca="false">IF(AND(A2754&gt;=Stimuli!$B$2,A2754&lt;=Stimuli!$C$2),Stimuli!$A$2,IF(AND(A2754&gt;=Stimuli!$B$3,A2754&lt;=Stimuli!$C$3),Stimuli!$A$3,IF(AND(A2754&gt;=Stimuli!$B$4,A2754&lt;=Stimuli!$C$4),Stimuli!$A$4,"")))</f>
        <v>01 Quiet baseline (60s)</v>
      </c>
      <c r="I2754" s="6" t="n">
        <f aca="false">(B2754-B2753)/((A2754-A2753)/1000)</f>
        <v>0.750183150183148</v>
      </c>
      <c r="J2754" s="6" t="n">
        <f aca="false">IF(OR(B2754&lt;Rules!$B$2,B2754&gt;Rules!$B$3,ABS(I2754)&gt;Rules!$B$4,OR(B2755&lt;Rules!$B$2,B2755&gt;Rules!$B$3,ABS(I2755)&gt;Rules!$B$4)),1,0)</f>
        <v>0</v>
      </c>
      <c r="K2754" s="6" t="str">
        <f aca="false">IF(F2754=1,COUNTIF($F$2:F2754,1),"")</f>
        <v/>
      </c>
    </row>
    <row r="2755" customFormat="false" ht="15" hidden="false" customHeight="false" outlineLevel="0" collapsed="false">
      <c r="A2755" s="6" t="n">
        <v>21737.868</v>
      </c>
      <c r="B2755" s="6" t="n">
        <v>1.88937728937729</v>
      </c>
      <c r="C2755" s="6" t="n">
        <v>79</v>
      </c>
      <c r="D2755" s="6" t="n">
        <v>-1</v>
      </c>
      <c r="E2755" s="6" t="n">
        <v>1.78388278388278</v>
      </c>
      <c r="F2755" s="6" t="n">
        <v>0</v>
      </c>
      <c r="G2755" s="6" t="n">
        <v>0.0234432234432231</v>
      </c>
      <c r="H2755" s="6" t="str">
        <f aca="false">IF(AND(A2755&gt;=Stimuli!$B$2,A2755&lt;=Stimuli!$C$2),Stimuli!$A$2,IF(AND(A2755&gt;=Stimuli!$B$3,A2755&lt;=Stimuli!$C$3),Stimuli!$A$3,IF(AND(A2755&gt;=Stimuli!$B$4,A2755&lt;=Stimuli!$C$4),Stimuli!$A$4,"")))</f>
        <v>01 Quiet baseline (60s)</v>
      </c>
      <c r="I2755" s="6" t="n">
        <f aca="false">(B2755-B2754)/((A2755-A2754)/1000)</f>
        <v>-0.750183150183148</v>
      </c>
      <c r="J2755" s="6" t="n">
        <f aca="false">IF(OR(B2755&lt;Rules!$B$2,B2755&gt;Rules!$B$3,ABS(I2755)&gt;Rules!$B$4,OR(B2756&lt;Rules!$B$2,B2756&gt;Rules!$B$3,ABS(I2756)&gt;Rules!$B$4)),1,0)</f>
        <v>0</v>
      </c>
      <c r="K2755" s="6" t="str">
        <f aca="false">IF(F2755=1,COUNTIF($F$2:F2755,1),"")</f>
        <v/>
      </c>
    </row>
    <row r="2756" customFormat="false" ht="15" hidden="false" customHeight="false" outlineLevel="0" collapsed="false">
      <c r="A2756" s="6" t="n">
        <v>21745.6805</v>
      </c>
      <c r="B2756" s="6" t="n">
        <v>1.89377289377289</v>
      </c>
      <c r="C2756" s="6" t="n">
        <v>79</v>
      </c>
      <c r="D2756" s="6" t="n">
        <v>-1</v>
      </c>
      <c r="E2756" s="6" t="n">
        <v>1.78388278388278</v>
      </c>
      <c r="F2756" s="6" t="n">
        <v>0</v>
      </c>
      <c r="G2756" s="6" t="n">
        <v>0.0234432234432231</v>
      </c>
      <c r="H2756" s="6" t="str">
        <f aca="false">IF(AND(A2756&gt;=Stimuli!$B$2,A2756&lt;=Stimuli!$C$2),Stimuli!$A$2,IF(AND(A2756&gt;=Stimuli!$B$3,A2756&lt;=Stimuli!$C$3),Stimuli!$A$3,IF(AND(A2756&gt;=Stimuli!$B$4,A2756&lt;=Stimuli!$C$4),Stimuli!$A$4,"")))</f>
        <v>01 Quiet baseline (60s)</v>
      </c>
      <c r="I2756" s="6" t="n">
        <f aca="false">(B2756-B2755)/((A2756-A2755)/1000)</f>
        <v>0.562637362637304</v>
      </c>
      <c r="J2756" s="6" t="n">
        <f aca="false">IF(OR(B2756&lt;Rules!$B$2,B2756&gt;Rules!$B$3,ABS(I2756)&gt;Rules!$B$4,OR(B2757&lt;Rules!$B$2,B2757&gt;Rules!$B$3,ABS(I2757)&gt;Rules!$B$4)),1,0)</f>
        <v>0</v>
      </c>
      <c r="K2756" s="6" t="str">
        <f aca="false">IF(F2756=1,COUNTIF($F$2:F2756,1),"")</f>
        <v/>
      </c>
    </row>
    <row r="2757" customFormat="false" ht="15" hidden="false" customHeight="false" outlineLevel="0" collapsed="false">
      <c r="A2757" s="6" t="n">
        <v>21753.493</v>
      </c>
      <c r="B2757" s="6" t="n">
        <v>1.88791208791209</v>
      </c>
      <c r="C2757" s="6" t="n">
        <v>79</v>
      </c>
      <c r="D2757" s="6" t="n">
        <v>-1</v>
      </c>
      <c r="E2757" s="6" t="n">
        <v>1.78388278388278</v>
      </c>
      <c r="F2757" s="6" t="n">
        <v>0</v>
      </c>
      <c r="G2757" s="6" t="n">
        <v>0.0234432234432231</v>
      </c>
      <c r="H2757" s="6" t="str">
        <f aca="false">IF(AND(A2757&gt;=Stimuli!$B$2,A2757&lt;=Stimuli!$C$2),Stimuli!$A$2,IF(AND(A2757&gt;=Stimuli!$B$3,A2757&lt;=Stimuli!$C$3),Stimuli!$A$3,IF(AND(A2757&gt;=Stimuli!$B$4,A2757&lt;=Stimuli!$C$4),Stimuli!$A$4,"")))</f>
        <v>01 Quiet baseline (60s)</v>
      </c>
      <c r="I2757" s="6" t="n">
        <f aca="false">(B2757-B2756)/((A2757-A2756)/1000)</f>
        <v>-0.750183150183034</v>
      </c>
      <c r="J2757" s="6" t="n">
        <f aca="false">IF(OR(B2757&lt;Rules!$B$2,B2757&gt;Rules!$B$3,ABS(I2757)&gt;Rules!$B$4,OR(B2758&lt;Rules!$B$2,B2758&gt;Rules!$B$3,ABS(I2758)&gt;Rules!$B$4)),1,0)</f>
        <v>0</v>
      </c>
      <c r="K2757" s="6" t="str">
        <f aca="false">IF(F2757=1,COUNTIF($F$2:F2757,1),"")</f>
        <v/>
      </c>
    </row>
    <row r="2758" customFormat="false" ht="15" hidden="false" customHeight="false" outlineLevel="0" collapsed="false">
      <c r="A2758" s="6" t="n">
        <v>21761.3055</v>
      </c>
      <c r="B2758" s="6" t="n">
        <v>1.89230769230769</v>
      </c>
      <c r="C2758" s="6" t="n">
        <v>79</v>
      </c>
      <c r="D2758" s="6" t="n">
        <v>-1</v>
      </c>
      <c r="E2758" s="6" t="n">
        <v>1.78388278388278</v>
      </c>
      <c r="F2758" s="6" t="n">
        <v>0</v>
      </c>
      <c r="G2758" s="6" t="n">
        <v>0.0234432234432231</v>
      </c>
      <c r="H2758" s="6" t="str">
        <f aca="false">IF(AND(A2758&gt;=Stimuli!$B$2,A2758&lt;=Stimuli!$C$2),Stimuli!$A$2,IF(AND(A2758&gt;=Stimuli!$B$3,A2758&lt;=Stimuli!$C$3),Stimuli!$A$3,IF(AND(A2758&gt;=Stimuli!$B$4,A2758&lt;=Stimuli!$C$4),Stimuli!$A$4,"")))</f>
        <v>01 Quiet baseline (60s)</v>
      </c>
      <c r="I2758" s="6" t="n">
        <f aca="false">(B2758-B2757)/((A2758-A2757)/1000)</f>
        <v>0.562637362637304</v>
      </c>
      <c r="J2758" s="6" t="n">
        <f aca="false">IF(OR(B2758&lt;Rules!$B$2,B2758&gt;Rules!$B$3,ABS(I2758)&gt;Rules!$B$4,OR(B2759&lt;Rules!$B$2,B2759&gt;Rules!$B$3,ABS(I2759)&gt;Rules!$B$4)),1,0)</f>
        <v>0</v>
      </c>
      <c r="K2758" s="6" t="str">
        <f aca="false">IF(F2758=1,COUNTIF($F$2:F2758,1),"")</f>
        <v/>
      </c>
    </row>
    <row r="2759" customFormat="false" ht="15" hidden="false" customHeight="false" outlineLevel="0" collapsed="false">
      <c r="A2759" s="6" t="n">
        <v>21769.118</v>
      </c>
      <c r="B2759" s="6" t="n">
        <v>1.88791208791209</v>
      </c>
      <c r="C2759" s="6" t="n">
        <v>79</v>
      </c>
      <c r="D2759" s="6" t="n">
        <v>-1</v>
      </c>
      <c r="E2759" s="6" t="n">
        <v>1.78388278388278</v>
      </c>
      <c r="F2759" s="6" t="n">
        <v>0</v>
      </c>
      <c r="G2759" s="6" t="n">
        <v>0.0234432234432231</v>
      </c>
      <c r="H2759" s="6" t="str">
        <f aca="false">IF(AND(A2759&gt;=Stimuli!$B$2,A2759&lt;=Stimuli!$C$2),Stimuli!$A$2,IF(AND(A2759&gt;=Stimuli!$B$3,A2759&lt;=Stimuli!$C$3),Stimuli!$A$3,IF(AND(A2759&gt;=Stimuli!$B$4,A2759&lt;=Stimuli!$C$4),Stimuli!$A$4,"")))</f>
        <v>01 Quiet baseline (60s)</v>
      </c>
      <c r="I2759" s="6" t="n">
        <f aca="false">(B2759-B2758)/((A2759-A2758)/1000)</f>
        <v>-0.562637362637304</v>
      </c>
      <c r="J2759" s="6" t="n">
        <f aca="false">IF(OR(B2759&lt;Rules!$B$2,B2759&gt;Rules!$B$3,ABS(I2759)&gt;Rules!$B$4,OR(B2760&lt;Rules!$B$2,B2760&gt;Rules!$B$3,ABS(I2760)&gt;Rules!$B$4)),1,0)</f>
        <v>0</v>
      </c>
      <c r="K2759" s="6" t="str">
        <f aca="false">IF(F2759=1,COUNTIF($F$2:F2759,1),"")</f>
        <v/>
      </c>
    </row>
    <row r="2760" customFormat="false" ht="15" hidden="false" customHeight="false" outlineLevel="0" collapsed="false">
      <c r="A2760" s="6" t="n">
        <v>21776.9305</v>
      </c>
      <c r="B2760" s="6" t="n">
        <v>1.88937728937729</v>
      </c>
      <c r="C2760" s="6" t="n">
        <v>79</v>
      </c>
      <c r="D2760" s="6" t="n">
        <v>-1</v>
      </c>
      <c r="E2760" s="6" t="n">
        <v>1.78388278388278</v>
      </c>
      <c r="F2760" s="6" t="n">
        <v>0</v>
      </c>
      <c r="G2760" s="6" t="n">
        <v>0.0234432234432231</v>
      </c>
      <c r="H2760" s="6" t="str">
        <f aca="false">IF(AND(A2760&gt;=Stimuli!$B$2,A2760&lt;=Stimuli!$C$2),Stimuli!$A$2,IF(AND(A2760&gt;=Stimuli!$B$3,A2760&lt;=Stimuli!$C$3),Stimuli!$A$3,IF(AND(A2760&gt;=Stimuli!$B$4,A2760&lt;=Stimuli!$C$4),Stimuli!$A$4,"")))</f>
        <v>01 Quiet baseline (60s)</v>
      </c>
      <c r="I2760" s="6" t="n">
        <f aca="false">(B2760-B2759)/((A2760-A2759)/1000)</f>
        <v>0.18754578754573</v>
      </c>
      <c r="J2760" s="6" t="n">
        <f aca="false">IF(OR(B2760&lt;Rules!$B$2,B2760&gt;Rules!$B$3,ABS(I2760)&gt;Rules!$B$4,OR(B2761&lt;Rules!$B$2,B2761&gt;Rules!$B$3,ABS(I2761)&gt;Rules!$B$4)),1,0)</f>
        <v>0</v>
      </c>
      <c r="K2760" s="6" t="str">
        <f aca="false">IF(F2760=1,COUNTIF($F$2:F2760,1),"")</f>
        <v/>
      </c>
    </row>
    <row r="2761" customFormat="false" ht="15" hidden="false" customHeight="false" outlineLevel="0" collapsed="false">
      <c r="A2761" s="6" t="n">
        <v>21784.743</v>
      </c>
      <c r="B2761" s="6" t="n">
        <v>1.88791208791209</v>
      </c>
      <c r="C2761" s="6" t="n">
        <v>79</v>
      </c>
      <c r="D2761" s="6" t="n">
        <v>-1</v>
      </c>
      <c r="E2761" s="6" t="n">
        <v>1.78388278388278</v>
      </c>
      <c r="F2761" s="6" t="n">
        <v>0</v>
      </c>
      <c r="G2761" s="6" t="n">
        <v>0.0234432234432231</v>
      </c>
      <c r="H2761" s="6" t="str">
        <f aca="false">IF(AND(A2761&gt;=Stimuli!$B$2,A2761&lt;=Stimuli!$C$2),Stimuli!$A$2,IF(AND(A2761&gt;=Stimuli!$B$3,A2761&lt;=Stimuli!$C$3),Stimuli!$A$3,IF(AND(A2761&gt;=Stimuli!$B$4,A2761&lt;=Stimuli!$C$4),Stimuli!$A$4,"")))</f>
        <v>01 Quiet baseline (60s)</v>
      </c>
      <c r="I2761" s="6" t="n">
        <f aca="false">(B2761-B2760)/((A2761-A2760)/1000)</f>
        <v>-0.18754578754573</v>
      </c>
      <c r="J2761" s="6" t="n">
        <f aca="false">IF(OR(B2761&lt;Rules!$B$2,B2761&gt;Rules!$B$3,ABS(I2761)&gt;Rules!$B$4,OR(B2762&lt;Rules!$B$2,B2762&gt;Rules!$B$3,ABS(I2762)&gt;Rules!$B$4)),1,0)</f>
        <v>0</v>
      </c>
      <c r="K2761" s="6" t="str">
        <f aca="false">IF(F2761=1,COUNTIF($F$2:F2761,1),"")</f>
        <v/>
      </c>
    </row>
    <row r="2762" customFormat="false" ht="15" hidden="false" customHeight="false" outlineLevel="0" collapsed="false">
      <c r="A2762" s="6" t="n">
        <v>21792.5555</v>
      </c>
      <c r="B2762" s="6" t="n">
        <v>1.88644688644689</v>
      </c>
      <c r="C2762" s="6" t="n">
        <v>79</v>
      </c>
      <c r="D2762" s="6" t="n">
        <v>-1</v>
      </c>
      <c r="E2762" s="6" t="n">
        <v>1.78388278388278</v>
      </c>
      <c r="F2762" s="6" t="n">
        <v>0</v>
      </c>
      <c r="G2762" s="6" t="n">
        <v>0.0234432234432231</v>
      </c>
      <c r="H2762" s="6" t="str">
        <f aca="false">IF(AND(A2762&gt;=Stimuli!$B$2,A2762&lt;=Stimuli!$C$2),Stimuli!$A$2,IF(AND(A2762&gt;=Stimuli!$B$3,A2762&lt;=Stimuli!$C$3),Stimuli!$A$3,IF(AND(A2762&gt;=Stimuli!$B$4,A2762&lt;=Stimuli!$C$4),Stimuli!$A$4,"")))</f>
        <v>01 Quiet baseline (60s)</v>
      </c>
      <c r="I2762" s="6" t="n">
        <f aca="false">(B2762-B2761)/((A2762-A2761)/1000)</f>
        <v>-0.187545787545872</v>
      </c>
      <c r="J2762" s="6" t="n">
        <f aca="false">IF(OR(B2762&lt;Rules!$B$2,B2762&gt;Rules!$B$3,ABS(I2762)&gt;Rules!$B$4,OR(B2763&lt;Rules!$B$2,B2763&gt;Rules!$B$3,ABS(I2763)&gt;Rules!$B$4)),1,0)</f>
        <v>0</v>
      </c>
      <c r="K2762" s="6" t="str">
        <f aca="false">IF(F2762=1,COUNTIF($F$2:F2762,1),"")</f>
        <v/>
      </c>
    </row>
    <row r="2763" customFormat="false" ht="15" hidden="false" customHeight="false" outlineLevel="0" collapsed="false">
      <c r="A2763" s="6" t="n">
        <v>21800.368</v>
      </c>
      <c r="B2763" s="6" t="n">
        <v>1.88791208791209</v>
      </c>
      <c r="C2763" s="6" t="n">
        <v>79</v>
      </c>
      <c r="D2763" s="6" t="n">
        <v>-1</v>
      </c>
      <c r="E2763" s="6" t="n">
        <v>1.78388278388278</v>
      </c>
      <c r="F2763" s="6" t="n">
        <v>0</v>
      </c>
      <c r="G2763" s="6" t="n">
        <v>0.0234432234432231</v>
      </c>
      <c r="H2763" s="6" t="str">
        <f aca="false">IF(AND(A2763&gt;=Stimuli!$B$2,A2763&lt;=Stimuli!$C$2),Stimuli!$A$2,IF(AND(A2763&gt;=Stimuli!$B$3,A2763&lt;=Stimuli!$C$3),Stimuli!$A$3,IF(AND(A2763&gt;=Stimuli!$B$4,A2763&lt;=Stimuli!$C$4),Stimuli!$A$4,"")))</f>
        <v>01 Quiet baseline (60s)</v>
      </c>
      <c r="I2763" s="6" t="n">
        <f aca="false">(B2763-B2762)/((A2763-A2762)/1000)</f>
        <v>0.187545787545872</v>
      </c>
      <c r="J2763" s="6" t="n">
        <f aca="false">IF(OR(B2763&lt;Rules!$B$2,B2763&gt;Rules!$B$3,ABS(I2763)&gt;Rules!$B$4,OR(B2764&lt;Rules!$B$2,B2764&gt;Rules!$B$3,ABS(I2764)&gt;Rules!$B$4)),1,0)</f>
        <v>0</v>
      </c>
      <c r="K2763" s="6" t="str">
        <f aca="false">IF(F2763=1,COUNTIF($F$2:F2763,1),"")</f>
        <v/>
      </c>
    </row>
    <row r="2764" customFormat="false" ht="15" hidden="false" customHeight="false" outlineLevel="0" collapsed="false">
      <c r="A2764" s="6" t="n">
        <v>21808.1805</v>
      </c>
      <c r="B2764" s="6" t="n">
        <v>1.88351648351648</v>
      </c>
      <c r="C2764" s="6" t="n">
        <v>79</v>
      </c>
      <c r="D2764" s="6" t="n">
        <v>-1</v>
      </c>
      <c r="E2764" s="6" t="n">
        <v>1.78388278388278</v>
      </c>
      <c r="F2764" s="6" t="n">
        <v>0</v>
      </c>
      <c r="G2764" s="6" t="n">
        <v>0.0234432234432231</v>
      </c>
      <c r="H2764" s="6" t="str">
        <f aca="false">IF(AND(A2764&gt;=Stimuli!$B$2,A2764&lt;=Stimuli!$C$2),Stimuli!$A$2,IF(AND(A2764&gt;=Stimuli!$B$3,A2764&lt;=Stimuli!$C$3),Stimuli!$A$3,IF(AND(A2764&gt;=Stimuli!$B$4,A2764&lt;=Stimuli!$C$4),Stimuli!$A$4,"")))</f>
        <v>01 Quiet baseline (60s)</v>
      </c>
      <c r="I2764" s="6" t="n">
        <f aca="false">(B2764-B2763)/((A2764-A2763)/1000)</f>
        <v>-0.562637362637332</v>
      </c>
      <c r="J2764" s="6" t="n">
        <f aca="false">IF(OR(B2764&lt;Rules!$B$2,B2764&gt;Rules!$B$3,ABS(I2764)&gt;Rules!$B$4,OR(B2765&lt;Rules!$B$2,B2765&gt;Rules!$B$3,ABS(I2765)&gt;Rules!$B$4)),1,0)</f>
        <v>0</v>
      </c>
      <c r="K2764" s="6" t="str">
        <f aca="false">IF(F2764=1,COUNTIF($F$2:F2764,1),"")</f>
        <v/>
      </c>
    </row>
    <row r="2765" customFormat="false" ht="15" hidden="false" customHeight="false" outlineLevel="0" collapsed="false">
      <c r="A2765" s="6" t="n">
        <v>21815.993</v>
      </c>
      <c r="B2765" s="6" t="n">
        <v>1.88791208791209</v>
      </c>
      <c r="C2765" s="6" t="n">
        <v>79</v>
      </c>
      <c r="D2765" s="6" t="n">
        <v>-1</v>
      </c>
      <c r="E2765" s="6" t="n">
        <v>1.78388278388278</v>
      </c>
      <c r="F2765" s="6" t="n">
        <v>0</v>
      </c>
      <c r="G2765" s="6" t="n">
        <v>0.0234432234432231</v>
      </c>
      <c r="H2765" s="6" t="str">
        <f aca="false">IF(AND(A2765&gt;=Stimuli!$B$2,A2765&lt;=Stimuli!$C$2),Stimuli!$A$2,IF(AND(A2765&gt;=Stimuli!$B$3,A2765&lt;=Stimuli!$C$3),Stimuli!$A$3,IF(AND(A2765&gt;=Stimuli!$B$4,A2765&lt;=Stimuli!$C$4),Stimuli!$A$4,"")))</f>
        <v>01 Quiet baseline (60s)</v>
      </c>
      <c r="I2765" s="6" t="n">
        <f aca="false">(B2765-B2764)/((A2765-A2764)/1000)</f>
        <v>0.562637362637332</v>
      </c>
      <c r="J2765" s="6" t="n">
        <f aca="false">IF(OR(B2765&lt;Rules!$B$2,B2765&gt;Rules!$B$3,ABS(I2765)&gt;Rules!$B$4,OR(B2766&lt;Rules!$B$2,B2766&gt;Rules!$B$3,ABS(I2766)&gt;Rules!$B$4)),1,0)</f>
        <v>0</v>
      </c>
      <c r="K2765" s="6" t="str">
        <f aca="false">IF(F2765=1,COUNTIF($F$2:F2765,1),"")</f>
        <v/>
      </c>
    </row>
    <row r="2766" customFormat="false" ht="15" hidden="false" customHeight="false" outlineLevel="0" collapsed="false">
      <c r="A2766" s="6" t="n">
        <v>21823.8055</v>
      </c>
      <c r="B2766" s="6" t="n">
        <v>1.88205128205128</v>
      </c>
      <c r="C2766" s="6" t="n">
        <v>79</v>
      </c>
      <c r="D2766" s="6" t="n">
        <v>-1</v>
      </c>
      <c r="E2766" s="6" t="n">
        <v>1.78388278388278</v>
      </c>
      <c r="F2766" s="6" t="n">
        <v>0</v>
      </c>
      <c r="G2766" s="6" t="n">
        <v>0.0234432234432231</v>
      </c>
      <c r="H2766" s="6" t="str">
        <f aca="false">IF(AND(A2766&gt;=Stimuli!$B$2,A2766&lt;=Stimuli!$C$2),Stimuli!$A$2,IF(AND(A2766&gt;=Stimuli!$B$3,A2766&lt;=Stimuli!$C$3),Stimuli!$A$3,IF(AND(A2766&gt;=Stimuli!$B$4,A2766&lt;=Stimuli!$C$4),Stimuli!$A$4,"")))</f>
        <v>01 Quiet baseline (60s)</v>
      </c>
      <c r="I2766" s="6" t="n">
        <f aca="false">(B2766-B2765)/((A2766-A2765)/1000)</f>
        <v>-0.750183150183176</v>
      </c>
      <c r="J2766" s="6" t="n">
        <f aca="false">IF(OR(B2766&lt;Rules!$B$2,B2766&gt;Rules!$B$3,ABS(I2766)&gt;Rules!$B$4,OR(B2767&lt;Rules!$B$2,B2767&gt;Rules!$B$3,ABS(I2767)&gt;Rules!$B$4)),1,0)</f>
        <v>0</v>
      </c>
      <c r="K2766" s="6" t="str">
        <f aca="false">IF(F2766=1,COUNTIF($F$2:F2766,1),"")</f>
        <v/>
      </c>
    </row>
    <row r="2767" customFormat="false" ht="15" hidden="false" customHeight="false" outlineLevel="0" collapsed="false">
      <c r="A2767" s="6" t="n">
        <v>21831.618</v>
      </c>
      <c r="B2767" s="6" t="n">
        <v>1.88791208791209</v>
      </c>
      <c r="C2767" s="6" t="n">
        <v>79</v>
      </c>
      <c r="D2767" s="6" t="n">
        <v>-1</v>
      </c>
      <c r="E2767" s="6" t="n">
        <v>1.78388278388278</v>
      </c>
      <c r="F2767" s="6" t="n">
        <v>0</v>
      </c>
      <c r="G2767" s="6" t="n">
        <v>0.0234432234432231</v>
      </c>
      <c r="H2767" s="6" t="str">
        <f aca="false">IF(AND(A2767&gt;=Stimuli!$B$2,A2767&lt;=Stimuli!$C$2),Stimuli!$A$2,IF(AND(A2767&gt;=Stimuli!$B$3,A2767&lt;=Stimuli!$C$3),Stimuli!$A$3,IF(AND(A2767&gt;=Stimuli!$B$4,A2767&lt;=Stimuli!$C$4),Stimuli!$A$4,"")))</f>
        <v>01 Quiet baseline (60s)</v>
      </c>
      <c r="I2767" s="6" t="n">
        <f aca="false">(B2767-B2766)/((A2767-A2766)/1000)</f>
        <v>0.750183150183176</v>
      </c>
      <c r="J2767" s="6" t="n">
        <f aca="false">IF(OR(B2767&lt;Rules!$B$2,B2767&gt;Rules!$B$3,ABS(I2767)&gt;Rules!$B$4,OR(B2768&lt;Rules!$B$2,B2768&gt;Rules!$B$3,ABS(I2768)&gt;Rules!$B$4)),1,0)</f>
        <v>0</v>
      </c>
      <c r="K2767" s="6" t="str">
        <f aca="false">IF(F2767=1,COUNTIF($F$2:F2767,1),"")</f>
        <v/>
      </c>
    </row>
    <row r="2768" customFormat="false" ht="15" hidden="false" customHeight="false" outlineLevel="0" collapsed="false">
      <c r="A2768" s="6" t="n">
        <v>21839.4305</v>
      </c>
      <c r="B2768" s="6" t="n">
        <v>1.88058608058608</v>
      </c>
      <c r="C2768" s="6" t="n">
        <v>79</v>
      </c>
      <c r="D2768" s="6" t="n">
        <v>-1</v>
      </c>
      <c r="E2768" s="6" t="n">
        <v>1.78388278388278</v>
      </c>
      <c r="F2768" s="6" t="n">
        <v>0</v>
      </c>
      <c r="G2768" s="6" t="n">
        <v>0.0234432234432231</v>
      </c>
      <c r="H2768" s="6" t="str">
        <f aca="false">IF(AND(A2768&gt;=Stimuli!$B$2,A2768&lt;=Stimuli!$C$2),Stimuli!$A$2,IF(AND(A2768&gt;=Stimuli!$B$3,A2768&lt;=Stimuli!$C$3),Stimuli!$A$3,IF(AND(A2768&gt;=Stimuli!$B$4,A2768&lt;=Stimuli!$C$4),Stimuli!$A$4,"")))</f>
        <v>01 Quiet baseline (60s)</v>
      </c>
      <c r="I2768" s="6" t="n">
        <f aca="false">(B2768-B2767)/((A2768-A2767)/1000)</f>
        <v>-0.937728937729048</v>
      </c>
      <c r="J2768" s="6" t="n">
        <f aca="false">IF(OR(B2768&lt;Rules!$B$2,B2768&gt;Rules!$B$3,ABS(I2768)&gt;Rules!$B$4,OR(B2769&lt;Rules!$B$2,B2769&gt;Rules!$B$3,ABS(I2769)&gt;Rules!$B$4)),1,0)</f>
        <v>0</v>
      </c>
      <c r="K2768" s="6" t="str">
        <f aca="false">IF(F2768=1,COUNTIF($F$2:F2768,1),"")</f>
        <v/>
      </c>
    </row>
    <row r="2769" customFormat="false" ht="15" hidden="false" customHeight="false" outlineLevel="0" collapsed="false">
      <c r="A2769" s="6" t="n">
        <v>21847.243</v>
      </c>
      <c r="B2769" s="6" t="n">
        <v>1.88644688644689</v>
      </c>
      <c r="C2769" s="6" t="n">
        <v>79</v>
      </c>
      <c r="D2769" s="6" t="n">
        <v>-1</v>
      </c>
      <c r="E2769" s="6" t="n">
        <v>1.78388278388278</v>
      </c>
      <c r="F2769" s="6" t="n">
        <v>0</v>
      </c>
      <c r="G2769" s="6" t="n">
        <v>0.0234432234432231</v>
      </c>
      <c r="H2769" s="6" t="str">
        <f aca="false">IF(AND(A2769&gt;=Stimuli!$B$2,A2769&lt;=Stimuli!$C$2),Stimuli!$A$2,IF(AND(A2769&gt;=Stimuli!$B$3,A2769&lt;=Stimuli!$C$3),Stimuli!$A$3,IF(AND(A2769&gt;=Stimuli!$B$4,A2769&lt;=Stimuli!$C$4),Stimuli!$A$4,"")))</f>
        <v>01 Quiet baseline (60s)</v>
      </c>
      <c r="I2769" s="6" t="n">
        <f aca="false">(B2769-B2768)/((A2769-A2768)/1000)</f>
        <v>0.750183150183176</v>
      </c>
      <c r="J2769" s="6" t="n">
        <f aca="false">IF(OR(B2769&lt;Rules!$B$2,B2769&gt;Rules!$B$3,ABS(I2769)&gt;Rules!$B$4,OR(B2770&lt;Rules!$B$2,B2770&gt;Rules!$B$3,ABS(I2770)&gt;Rules!$B$4)),1,0)</f>
        <v>0</v>
      </c>
      <c r="K2769" s="6" t="str">
        <f aca="false">IF(F2769=1,COUNTIF($F$2:F2769,1),"")</f>
        <v/>
      </c>
    </row>
    <row r="2770" customFormat="false" ht="15" hidden="false" customHeight="false" outlineLevel="0" collapsed="false">
      <c r="A2770" s="6" t="n">
        <v>21855.0555</v>
      </c>
      <c r="B2770" s="6" t="n">
        <v>1.87912087912088</v>
      </c>
      <c r="C2770" s="6" t="n">
        <v>79</v>
      </c>
      <c r="D2770" s="6" t="n">
        <v>-1</v>
      </c>
      <c r="E2770" s="6" t="n">
        <v>1.78388278388278</v>
      </c>
      <c r="F2770" s="6" t="n">
        <v>0</v>
      </c>
      <c r="G2770" s="6" t="n">
        <v>0.0234432234432231</v>
      </c>
      <c r="H2770" s="6" t="str">
        <f aca="false">IF(AND(A2770&gt;=Stimuli!$B$2,A2770&lt;=Stimuli!$C$2),Stimuli!$A$2,IF(AND(A2770&gt;=Stimuli!$B$3,A2770&lt;=Stimuli!$C$3),Stimuli!$A$3,IF(AND(A2770&gt;=Stimuli!$B$4,A2770&lt;=Stimuli!$C$4),Stimuli!$A$4,"")))</f>
        <v>01 Quiet baseline (60s)</v>
      </c>
      <c r="I2770" s="6" t="n">
        <f aca="false">(B2770-B2769)/((A2770-A2769)/1000)</f>
        <v>-0.937728937728878</v>
      </c>
      <c r="J2770" s="6" t="n">
        <f aca="false">IF(OR(B2770&lt;Rules!$B$2,B2770&gt;Rules!$B$3,ABS(I2770)&gt;Rules!$B$4,OR(B2771&lt;Rules!$B$2,B2771&gt;Rules!$B$3,ABS(I2771)&gt;Rules!$B$4)),1,0)</f>
        <v>0</v>
      </c>
      <c r="K2770" s="6" t="str">
        <f aca="false">IF(F2770=1,COUNTIF($F$2:F2770,1),"")</f>
        <v/>
      </c>
    </row>
    <row r="2771" customFormat="false" ht="15" hidden="false" customHeight="false" outlineLevel="0" collapsed="false">
      <c r="A2771" s="6" t="n">
        <v>21862.868</v>
      </c>
      <c r="B2771" s="6" t="n">
        <v>1.88498168498169</v>
      </c>
      <c r="C2771" s="6" t="n">
        <v>79</v>
      </c>
      <c r="D2771" s="6" t="n">
        <v>-1</v>
      </c>
      <c r="E2771" s="6" t="n">
        <v>1.78388278388278</v>
      </c>
      <c r="F2771" s="6" t="n">
        <v>0</v>
      </c>
      <c r="G2771" s="6" t="n">
        <v>0.0234432234432231</v>
      </c>
      <c r="H2771" s="6" t="str">
        <f aca="false">IF(AND(A2771&gt;=Stimuli!$B$2,A2771&lt;=Stimuli!$C$2),Stimuli!$A$2,IF(AND(A2771&gt;=Stimuli!$B$3,A2771&lt;=Stimuli!$C$3),Stimuli!$A$3,IF(AND(A2771&gt;=Stimuli!$B$4,A2771&lt;=Stimuli!$C$4),Stimuli!$A$4,"")))</f>
        <v>01 Quiet baseline (60s)</v>
      </c>
      <c r="I2771" s="6" t="n">
        <f aca="false">(B2771-B2770)/((A2771-A2770)/1000)</f>
        <v>0.750183150183148</v>
      </c>
      <c r="J2771" s="6" t="n">
        <f aca="false">IF(OR(B2771&lt;Rules!$B$2,B2771&gt;Rules!$B$3,ABS(I2771)&gt;Rules!$B$4,OR(B2772&lt;Rules!$B$2,B2772&gt;Rules!$B$3,ABS(I2772)&gt;Rules!$B$4)),1,0)</f>
        <v>0</v>
      </c>
      <c r="K2771" s="6" t="str">
        <f aca="false">IF(F2771=1,COUNTIF($F$2:F2771,1),"")</f>
        <v/>
      </c>
    </row>
    <row r="2772" customFormat="false" ht="15" hidden="false" customHeight="false" outlineLevel="0" collapsed="false">
      <c r="A2772" s="6" t="n">
        <v>21870.6805</v>
      </c>
      <c r="B2772" s="6" t="n">
        <v>1.87912087912088</v>
      </c>
      <c r="C2772" s="6" t="n">
        <v>79</v>
      </c>
      <c r="D2772" s="6" t="n">
        <v>-1</v>
      </c>
      <c r="E2772" s="6" t="n">
        <v>1.78388278388278</v>
      </c>
      <c r="F2772" s="6" t="n">
        <v>0</v>
      </c>
      <c r="G2772" s="6" t="n">
        <v>0.0234432234432231</v>
      </c>
      <c r="H2772" s="6" t="str">
        <f aca="false">IF(AND(A2772&gt;=Stimuli!$B$2,A2772&lt;=Stimuli!$C$2),Stimuli!$A$2,IF(AND(A2772&gt;=Stimuli!$B$3,A2772&lt;=Stimuli!$C$3),Stimuli!$A$3,IF(AND(A2772&gt;=Stimuli!$B$4,A2772&lt;=Stimuli!$C$4),Stimuli!$A$4,"")))</f>
        <v>01 Quiet baseline (60s)</v>
      </c>
      <c r="I2772" s="6" t="n">
        <f aca="false">(B2772-B2771)/((A2772-A2771)/1000)</f>
        <v>-0.750183150183148</v>
      </c>
      <c r="J2772" s="6" t="n">
        <f aca="false">IF(OR(B2772&lt;Rules!$B$2,B2772&gt;Rules!$B$3,ABS(I2772)&gt;Rules!$B$4,OR(B2773&lt;Rules!$B$2,B2773&gt;Rules!$B$3,ABS(I2773)&gt;Rules!$B$4)),1,0)</f>
        <v>0</v>
      </c>
      <c r="K2772" s="6" t="str">
        <f aca="false">IF(F2772=1,COUNTIF($F$2:F2772,1),"")</f>
        <v/>
      </c>
    </row>
    <row r="2773" customFormat="false" ht="15" hidden="false" customHeight="false" outlineLevel="0" collapsed="false">
      <c r="A2773" s="6" t="n">
        <v>21878.493</v>
      </c>
      <c r="B2773" s="6" t="n">
        <v>1.88351648351648</v>
      </c>
      <c r="C2773" s="6" t="n">
        <v>79</v>
      </c>
      <c r="D2773" s="6" t="n">
        <v>-1</v>
      </c>
      <c r="E2773" s="6" t="n">
        <v>1.78388278388278</v>
      </c>
      <c r="F2773" s="6" t="n">
        <v>0</v>
      </c>
      <c r="G2773" s="6" t="n">
        <v>0.0234432234432231</v>
      </c>
      <c r="H2773" s="6" t="str">
        <f aca="false">IF(AND(A2773&gt;=Stimuli!$B$2,A2773&lt;=Stimuli!$C$2),Stimuli!$A$2,IF(AND(A2773&gt;=Stimuli!$B$3,A2773&lt;=Stimuli!$C$3),Stimuli!$A$3,IF(AND(A2773&gt;=Stimuli!$B$4,A2773&lt;=Stimuli!$C$4),Stimuli!$A$4,"")))</f>
        <v>01 Quiet baseline (60s)</v>
      </c>
      <c r="I2773" s="6" t="n">
        <f aca="false">(B2773-B2772)/((A2773-A2772)/1000)</f>
        <v>0.562637362637418</v>
      </c>
      <c r="J2773" s="6" t="n">
        <f aca="false">IF(OR(B2773&lt;Rules!$B$2,B2773&gt;Rules!$B$3,ABS(I2773)&gt;Rules!$B$4,OR(B2774&lt;Rules!$B$2,B2774&gt;Rules!$B$3,ABS(I2774)&gt;Rules!$B$4)),1,0)</f>
        <v>0</v>
      </c>
      <c r="K2773" s="6" t="str">
        <f aca="false">IF(F2773=1,COUNTIF($F$2:F2773,1),"")</f>
        <v/>
      </c>
    </row>
    <row r="2774" customFormat="false" ht="15" hidden="false" customHeight="false" outlineLevel="0" collapsed="false">
      <c r="A2774" s="6" t="n">
        <v>21886.3055</v>
      </c>
      <c r="B2774" s="6" t="n">
        <v>1.87765567765568</v>
      </c>
      <c r="C2774" s="6" t="n">
        <v>76</v>
      </c>
      <c r="D2774" s="6" t="n">
        <v>781.25</v>
      </c>
      <c r="E2774" s="6" t="n">
        <v>1.78388278388278</v>
      </c>
      <c r="F2774" s="6" t="n">
        <v>0</v>
      </c>
      <c r="G2774" s="6" t="n">
        <v>0.0234432234432231</v>
      </c>
      <c r="H2774" s="6" t="str">
        <f aca="false">IF(AND(A2774&gt;=Stimuli!$B$2,A2774&lt;=Stimuli!$C$2),Stimuli!$A$2,IF(AND(A2774&gt;=Stimuli!$B$3,A2774&lt;=Stimuli!$C$3),Stimuli!$A$3,IF(AND(A2774&gt;=Stimuli!$B$4,A2774&lt;=Stimuli!$C$4),Stimuli!$A$4,"")))</f>
        <v>01 Quiet baseline (60s)</v>
      </c>
      <c r="I2774" s="6" t="n">
        <f aca="false">(B2774-B2773)/((A2774-A2773)/1000)</f>
        <v>-0.750183150183148</v>
      </c>
      <c r="J2774" s="6" t="n">
        <f aca="false">IF(OR(B2774&lt;Rules!$B$2,B2774&gt;Rules!$B$3,ABS(I2774)&gt;Rules!$B$4,OR(B2775&lt;Rules!$B$2,B2775&gt;Rules!$B$3,ABS(I2775)&gt;Rules!$B$4)),1,0)</f>
        <v>0</v>
      </c>
      <c r="K2774" s="6" t="str">
        <f aca="false">IF(F2774=1,COUNTIF($F$2:F2774,1),"")</f>
        <v/>
      </c>
    </row>
    <row r="2775" customFormat="false" ht="15" hidden="false" customHeight="false" outlineLevel="0" collapsed="false">
      <c r="A2775" s="6" t="n">
        <v>21894.118</v>
      </c>
      <c r="B2775" s="6" t="n">
        <v>1.88058608058608</v>
      </c>
      <c r="C2775" s="6" t="n">
        <v>76</v>
      </c>
      <c r="D2775" s="6" t="n">
        <v>-1</v>
      </c>
      <c r="E2775" s="6" t="n">
        <v>1.78388278388278</v>
      </c>
      <c r="F2775" s="6" t="n">
        <v>0</v>
      </c>
      <c r="G2775" s="6" t="n">
        <v>0.0234432234432231</v>
      </c>
      <c r="H2775" s="6" t="str">
        <f aca="false">IF(AND(A2775&gt;=Stimuli!$B$2,A2775&lt;=Stimuli!$C$2),Stimuli!$A$2,IF(AND(A2775&gt;=Stimuli!$B$3,A2775&lt;=Stimuli!$C$3),Stimuli!$A$3,IF(AND(A2775&gt;=Stimuli!$B$4,A2775&lt;=Stimuli!$C$4),Stimuli!$A$4,"")))</f>
        <v>01 Quiet baseline (60s)</v>
      </c>
      <c r="I2775" s="6" t="n">
        <f aca="false">(B2775-B2774)/((A2775-A2774)/1000)</f>
        <v>0.375091575091432</v>
      </c>
      <c r="J2775" s="6" t="n">
        <f aca="false">IF(OR(B2775&lt;Rules!$B$2,B2775&gt;Rules!$B$3,ABS(I2775)&gt;Rules!$B$4,OR(B2776&lt;Rules!$B$2,B2776&gt;Rules!$B$3,ABS(I2776)&gt;Rules!$B$4)),1,0)</f>
        <v>0</v>
      </c>
      <c r="K2775" s="6" t="str">
        <f aca="false">IF(F2775=1,COUNTIF($F$2:F2775,1),"")</f>
        <v/>
      </c>
    </row>
    <row r="2776" customFormat="false" ht="15" hidden="false" customHeight="false" outlineLevel="0" collapsed="false">
      <c r="A2776" s="6" t="n">
        <v>21901.9305</v>
      </c>
      <c r="B2776" s="6" t="n">
        <v>1.87765567765568</v>
      </c>
      <c r="C2776" s="6" t="n">
        <v>76</v>
      </c>
      <c r="D2776" s="6" t="n">
        <v>-1</v>
      </c>
      <c r="E2776" s="6" t="n">
        <v>1.78388278388278</v>
      </c>
      <c r="F2776" s="6" t="n">
        <v>0</v>
      </c>
      <c r="G2776" s="6" t="n">
        <v>0.0234432234432231</v>
      </c>
      <c r="H2776" s="6" t="str">
        <f aca="false">IF(AND(A2776&gt;=Stimuli!$B$2,A2776&lt;=Stimuli!$C$2),Stimuli!$A$2,IF(AND(A2776&gt;=Stimuli!$B$3,A2776&lt;=Stimuli!$C$3),Stimuli!$A$3,IF(AND(A2776&gt;=Stimuli!$B$4,A2776&lt;=Stimuli!$C$4),Stimuli!$A$4,"")))</f>
        <v>01 Quiet baseline (60s)</v>
      </c>
      <c r="I2776" s="6" t="n">
        <f aca="false">(B2776-B2775)/((A2776-A2775)/1000)</f>
        <v>-0.375091575091432</v>
      </c>
      <c r="J2776" s="6" t="n">
        <f aca="false">IF(OR(B2776&lt;Rules!$B$2,B2776&gt;Rules!$B$3,ABS(I2776)&gt;Rules!$B$4,OR(B2777&lt;Rules!$B$2,B2777&gt;Rules!$B$3,ABS(I2777)&gt;Rules!$B$4)),1,0)</f>
        <v>0</v>
      </c>
      <c r="K2776" s="6" t="str">
        <f aca="false">IF(F2776=1,COUNTIF($F$2:F2776,1),"")</f>
        <v/>
      </c>
    </row>
    <row r="2777" customFormat="false" ht="15" hidden="false" customHeight="false" outlineLevel="0" collapsed="false">
      <c r="A2777" s="6" t="n">
        <v>21909.743</v>
      </c>
      <c r="B2777" s="6" t="n">
        <v>1.87765567765568</v>
      </c>
      <c r="C2777" s="6" t="n">
        <v>76</v>
      </c>
      <c r="D2777" s="6" t="n">
        <v>-1</v>
      </c>
      <c r="E2777" s="6" t="n">
        <v>1.78388278388278</v>
      </c>
      <c r="F2777" s="6" t="n">
        <v>0</v>
      </c>
      <c r="G2777" s="6" t="n">
        <v>0.0234432234432231</v>
      </c>
      <c r="H2777" s="6" t="str">
        <f aca="false">IF(AND(A2777&gt;=Stimuli!$B$2,A2777&lt;=Stimuli!$C$2),Stimuli!$A$2,IF(AND(A2777&gt;=Stimuli!$B$3,A2777&lt;=Stimuli!$C$3),Stimuli!$A$3,IF(AND(A2777&gt;=Stimuli!$B$4,A2777&lt;=Stimuli!$C$4),Stimuli!$A$4,"")))</f>
        <v>01 Quiet baseline (60s)</v>
      </c>
      <c r="I2777" s="6" t="n">
        <f aca="false">(B2777-B2776)/((A2777-A2776)/1000)</f>
        <v>0</v>
      </c>
      <c r="J2777" s="6" t="n">
        <f aca="false">IF(OR(B2777&lt;Rules!$B$2,B2777&gt;Rules!$B$3,ABS(I2777)&gt;Rules!$B$4,OR(B2778&lt;Rules!$B$2,B2778&gt;Rules!$B$3,ABS(I2778)&gt;Rules!$B$4)),1,0)</f>
        <v>0</v>
      </c>
      <c r="K2777" s="6" t="str">
        <f aca="false">IF(F2777=1,COUNTIF($F$2:F2777,1),"")</f>
        <v/>
      </c>
    </row>
    <row r="2778" customFormat="false" ht="15" hidden="false" customHeight="false" outlineLevel="0" collapsed="false">
      <c r="A2778" s="6" t="n">
        <v>21917.5555</v>
      </c>
      <c r="B2778" s="6" t="n">
        <v>1.87912087912088</v>
      </c>
      <c r="C2778" s="6" t="n">
        <v>76</v>
      </c>
      <c r="D2778" s="6" t="n">
        <v>-1</v>
      </c>
      <c r="E2778" s="6" t="n">
        <v>1.78388278388278</v>
      </c>
      <c r="F2778" s="6" t="n">
        <v>0</v>
      </c>
      <c r="G2778" s="6" t="n">
        <v>0.0234432234432231</v>
      </c>
      <c r="H2778" s="6" t="str">
        <f aca="false">IF(AND(A2778&gt;=Stimuli!$B$2,A2778&lt;=Stimuli!$C$2),Stimuli!$A$2,IF(AND(A2778&gt;=Stimuli!$B$3,A2778&lt;=Stimuli!$C$3),Stimuli!$A$3,IF(AND(A2778&gt;=Stimuli!$B$4,A2778&lt;=Stimuli!$C$4),Stimuli!$A$4,"")))</f>
        <v>01 Quiet baseline (60s)</v>
      </c>
      <c r="I2778" s="6" t="n">
        <f aca="false">(B2778-B2777)/((A2778-A2777)/1000)</f>
        <v>0.18754578754573</v>
      </c>
      <c r="J2778" s="6" t="n">
        <f aca="false">IF(OR(B2778&lt;Rules!$B$2,B2778&gt;Rules!$B$3,ABS(I2778)&gt;Rules!$B$4,OR(B2779&lt;Rules!$B$2,B2779&gt;Rules!$B$3,ABS(I2779)&gt;Rules!$B$4)),1,0)</f>
        <v>0</v>
      </c>
      <c r="K2778" s="6" t="str">
        <f aca="false">IF(F2778=1,COUNTIF($F$2:F2778,1),"")</f>
        <v/>
      </c>
    </row>
    <row r="2779" customFormat="false" ht="15" hidden="false" customHeight="false" outlineLevel="0" collapsed="false">
      <c r="A2779" s="6" t="n">
        <v>21925.368</v>
      </c>
      <c r="B2779" s="6" t="n">
        <v>1.87619047619048</v>
      </c>
      <c r="C2779" s="6" t="n">
        <v>76</v>
      </c>
      <c r="D2779" s="6" t="n">
        <v>-1</v>
      </c>
      <c r="E2779" s="6" t="n">
        <v>1.78388278388278</v>
      </c>
      <c r="F2779" s="6" t="n">
        <v>0</v>
      </c>
      <c r="G2779" s="6" t="n">
        <v>0.0234432234432231</v>
      </c>
      <c r="H2779" s="6" t="str">
        <f aca="false">IF(AND(A2779&gt;=Stimuli!$B$2,A2779&lt;=Stimuli!$C$2),Stimuli!$A$2,IF(AND(A2779&gt;=Stimuli!$B$3,A2779&lt;=Stimuli!$C$3),Stimuli!$A$3,IF(AND(A2779&gt;=Stimuli!$B$4,A2779&lt;=Stimuli!$C$4),Stimuli!$A$4,"")))</f>
        <v>01 Quiet baseline (60s)</v>
      </c>
      <c r="I2779" s="6" t="n">
        <f aca="false">(B2779-B2778)/((A2779-A2778)/1000)</f>
        <v>-0.375091575091602</v>
      </c>
      <c r="J2779" s="6" t="n">
        <f aca="false">IF(OR(B2779&lt;Rules!$B$2,B2779&gt;Rules!$B$3,ABS(I2779)&gt;Rules!$B$4,OR(B2780&lt;Rules!$B$2,B2780&gt;Rules!$B$3,ABS(I2780)&gt;Rules!$B$4)),1,0)</f>
        <v>0</v>
      </c>
      <c r="K2779" s="6" t="str">
        <f aca="false">IF(F2779=1,COUNTIF($F$2:F2779,1),"")</f>
        <v/>
      </c>
    </row>
    <row r="2780" customFormat="false" ht="15" hidden="false" customHeight="false" outlineLevel="0" collapsed="false">
      <c r="A2780" s="6" t="n">
        <v>21933.1805</v>
      </c>
      <c r="B2780" s="6" t="n">
        <v>1.87912087912088</v>
      </c>
      <c r="C2780" s="6" t="n">
        <v>76</v>
      </c>
      <c r="D2780" s="6" t="n">
        <v>-1</v>
      </c>
      <c r="E2780" s="6" t="n">
        <v>1.78388278388278</v>
      </c>
      <c r="F2780" s="6" t="n">
        <v>0</v>
      </c>
      <c r="G2780" s="6" t="n">
        <v>0.0234432234432231</v>
      </c>
      <c r="H2780" s="6" t="str">
        <f aca="false">IF(AND(A2780&gt;=Stimuli!$B$2,A2780&lt;=Stimuli!$C$2),Stimuli!$A$2,IF(AND(A2780&gt;=Stimuli!$B$3,A2780&lt;=Stimuli!$C$3),Stimuli!$A$3,IF(AND(A2780&gt;=Stimuli!$B$4,A2780&lt;=Stimuli!$C$4),Stimuli!$A$4,"")))</f>
        <v>01 Quiet baseline (60s)</v>
      </c>
      <c r="I2780" s="6" t="n">
        <f aca="false">(B2780-B2779)/((A2780-A2779)/1000)</f>
        <v>0.375091575091602</v>
      </c>
      <c r="J2780" s="6" t="n">
        <f aca="false">IF(OR(B2780&lt;Rules!$B$2,B2780&gt;Rules!$B$3,ABS(I2780)&gt;Rules!$B$4,OR(B2781&lt;Rules!$B$2,B2781&gt;Rules!$B$3,ABS(I2781)&gt;Rules!$B$4)),1,0)</f>
        <v>0</v>
      </c>
      <c r="K2780" s="6" t="str">
        <f aca="false">IF(F2780=1,COUNTIF($F$2:F2780,1),"")</f>
        <v/>
      </c>
    </row>
    <row r="2781" customFormat="false" ht="15" hidden="false" customHeight="false" outlineLevel="0" collapsed="false">
      <c r="A2781" s="6" t="n">
        <v>21940.993</v>
      </c>
      <c r="B2781" s="6" t="n">
        <v>1.87472527472528</v>
      </c>
      <c r="C2781" s="6" t="n">
        <v>76</v>
      </c>
      <c r="D2781" s="6" t="n">
        <v>-1</v>
      </c>
      <c r="E2781" s="6" t="n">
        <v>1.78388278388278</v>
      </c>
      <c r="F2781" s="6" t="n">
        <v>0</v>
      </c>
      <c r="G2781" s="6" t="n">
        <v>0.0234432234432231</v>
      </c>
      <c r="H2781" s="6" t="str">
        <f aca="false">IF(AND(A2781&gt;=Stimuli!$B$2,A2781&lt;=Stimuli!$C$2),Stimuli!$A$2,IF(AND(A2781&gt;=Stimuli!$B$3,A2781&lt;=Stimuli!$C$3),Stimuli!$A$3,IF(AND(A2781&gt;=Stimuli!$B$4,A2781&lt;=Stimuli!$C$4),Stimuli!$A$4,"")))</f>
        <v>01 Quiet baseline (60s)</v>
      </c>
      <c r="I2781" s="6" t="n">
        <f aca="false">(B2781-B2780)/((A2781-A2780)/1000)</f>
        <v>-0.562637362637332</v>
      </c>
      <c r="J2781" s="6" t="n">
        <f aca="false">IF(OR(B2781&lt;Rules!$B$2,B2781&gt;Rules!$B$3,ABS(I2781)&gt;Rules!$B$4,OR(B2782&lt;Rules!$B$2,B2782&gt;Rules!$B$3,ABS(I2782)&gt;Rules!$B$4)),1,0)</f>
        <v>0</v>
      </c>
      <c r="K2781" s="6" t="str">
        <f aca="false">IF(F2781=1,COUNTIF($F$2:F2781,1),"")</f>
        <v/>
      </c>
    </row>
    <row r="2782" customFormat="false" ht="15" hidden="false" customHeight="false" outlineLevel="0" collapsed="false">
      <c r="A2782" s="6" t="n">
        <v>21948.8055</v>
      </c>
      <c r="B2782" s="6" t="n">
        <v>1.87912087912088</v>
      </c>
      <c r="C2782" s="6" t="n">
        <v>76</v>
      </c>
      <c r="D2782" s="6" t="n">
        <v>-1</v>
      </c>
      <c r="E2782" s="6" t="n">
        <v>1.78388278388278</v>
      </c>
      <c r="F2782" s="6" t="n">
        <v>0</v>
      </c>
      <c r="G2782" s="6" t="n">
        <v>0.0234432234432231</v>
      </c>
      <c r="H2782" s="6" t="str">
        <f aca="false">IF(AND(A2782&gt;=Stimuli!$B$2,A2782&lt;=Stimuli!$C$2),Stimuli!$A$2,IF(AND(A2782&gt;=Stimuli!$B$3,A2782&lt;=Stimuli!$C$3),Stimuli!$A$3,IF(AND(A2782&gt;=Stimuli!$B$4,A2782&lt;=Stimuli!$C$4),Stimuli!$A$4,"")))</f>
        <v>01 Quiet baseline (60s)</v>
      </c>
      <c r="I2782" s="6" t="n">
        <f aca="false">(B2782-B2781)/((A2782-A2781)/1000)</f>
        <v>0.562637362637332</v>
      </c>
      <c r="J2782" s="6" t="n">
        <f aca="false">IF(OR(B2782&lt;Rules!$B$2,B2782&gt;Rules!$B$3,ABS(I2782)&gt;Rules!$B$4,OR(B2783&lt;Rules!$B$2,B2783&gt;Rules!$B$3,ABS(I2783)&gt;Rules!$B$4)),1,0)</f>
        <v>0</v>
      </c>
      <c r="K2782" s="6" t="str">
        <f aca="false">IF(F2782=1,COUNTIF($F$2:F2782,1),"")</f>
        <v/>
      </c>
    </row>
    <row r="2783" customFormat="false" ht="15" hidden="false" customHeight="false" outlineLevel="0" collapsed="false">
      <c r="A2783" s="6" t="n">
        <v>21956.618</v>
      </c>
      <c r="B2783" s="6" t="n">
        <v>1.87179487179487</v>
      </c>
      <c r="C2783" s="6" t="n">
        <v>76</v>
      </c>
      <c r="D2783" s="6" t="n">
        <v>-1</v>
      </c>
      <c r="E2783" s="6" t="n">
        <v>1.78388278388278</v>
      </c>
      <c r="F2783" s="6" t="n">
        <v>0</v>
      </c>
      <c r="G2783" s="6" t="n">
        <v>0.0234432234432231</v>
      </c>
      <c r="H2783" s="6" t="str">
        <f aca="false">IF(AND(A2783&gt;=Stimuli!$B$2,A2783&lt;=Stimuli!$C$2),Stimuli!$A$2,IF(AND(A2783&gt;=Stimuli!$B$3,A2783&lt;=Stimuli!$C$3),Stimuli!$A$3,IF(AND(A2783&gt;=Stimuli!$B$4,A2783&lt;=Stimuli!$C$4),Stimuli!$A$4,"")))</f>
        <v>01 Quiet baseline (60s)</v>
      </c>
      <c r="I2783" s="6" t="n">
        <f aca="false">(B2783-B2782)/((A2783-A2782)/1000)</f>
        <v>-0.937728937728906</v>
      </c>
      <c r="J2783" s="6" t="n">
        <f aca="false">IF(OR(B2783&lt;Rules!$B$2,B2783&gt;Rules!$B$3,ABS(I2783)&gt;Rules!$B$4,OR(B2784&lt;Rules!$B$2,B2784&gt;Rules!$B$3,ABS(I2784)&gt;Rules!$B$4)),1,0)</f>
        <v>0</v>
      </c>
      <c r="K2783" s="6" t="str">
        <f aca="false">IF(F2783=1,COUNTIF($F$2:F2783,1),"")</f>
        <v/>
      </c>
    </row>
    <row r="2784" customFormat="false" ht="15" hidden="false" customHeight="false" outlineLevel="0" collapsed="false">
      <c r="A2784" s="6" t="n">
        <v>21964.4305</v>
      </c>
      <c r="B2784" s="6" t="n">
        <v>1.87765567765568</v>
      </c>
      <c r="C2784" s="6" t="n">
        <v>76</v>
      </c>
      <c r="D2784" s="6" t="n">
        <v>-1</v>
      </c>
      <c r="E2784" s="6" t="n">
        <v>1.78388278388278</v>
      </c>
      <c r="F2784" s="6" t="n">
        <v>0</v>
      </c>
      <c r="G2784" s="6" t="n">
        <v>0.0234432234432231</v>
      </c>
      <c r="H2784" s="6" t="str">
        <f aca="false">IF(AND(A2784&gt;=Stimuli!$B$2,A2784&lt;=Stimuli!$C$2),Stimuli!$A$2,IF(AND(A2784&gt;=Stimuli!$B$3,A2784&lt;=Stimuli!$C$3),Stimuli!$A$3,IF(AND(A2784&gt;=Stimuli!$B$4,A2784&lt;=Stimuli!$C$4),Stimuli!$A$4,"")))</f>
        <v>01 Quiet baseline (60s)</v>
      </c>
      <c r="I2784" s="6" t="n">
        <f aca="false">(B2784-B2783)/((A2784-A2783)/1000)</f>
        <v>0.750183150183176</v>
      </c>
      <c r="J2784" s="6" t="n">
        <f aca="false">IF(OR(B2784&lt;Rules!$B$2,B2784&gt;Rules!$B$3,ABS(I2784)&gt;Rules!$B$4,OR(B2785&lt;Rules!$B$2,B2785&gt;Rules!$B$3,ABS(I2785)&gt;Rules!$B$4)),1,0)</f>
        <v>0</v>
      </c>
      <c r="K2784" s="6" t="str">
        <f aca="false">IF(F2784=1,COUNTIF($F$2:F2784,1),"")</f>
        <v/>
      </c>
    </row>
    <row r="2785" customFormat="false" ht="15" hidden="false" customHeight="false" outlineLevel="0" collapsed="false">
      <c r="A2785" s="6" t="n">
        <v>21972.243</v>
      </c>
      <c r="B2785" s="6" t="n">
        <v>1.87032967032967</v>
      </c>
      <c r="C2785" s="6" t="n">
        <v>76</v>
      </c>
      <c r="D2785" s="6" t="n">
        <v>-1</v>
      </c>
      <c r="E2785" s="6" t="n">
        <v>1.78388278388278</v>
      </c>
      <c r="F2785" s="6" t="n">
        <v>0</v>
      </c>
      <c r="G2785" s="6" t="n">
        <v>0.0234432234432231</v>
      </c>
      <c r="H2785" s="6" t="str">
        <f aca="false">IF(AND(A2785&gt;=Stimuli!$B$2,A2785&lt;=Stimuli!$C$2),Stimuli!$A$2,IF(AND(A2785&gt;=Stimuli!$B$3,A2785&lt;=Stimuli!$C$3),Stimuli!$A$3,IF(AND(A2785&gt;=Stimuli!$B$4,A2785&lt;=Stimuli!$C$4),Stimuli!$A$4,"")))</f>
        <v>01 Quiet baseline (60s)</v>
      </c>
      <c r="I2785" s="6" t="n">
        <f aca="false">(B2785-B2784)/((A2785-A2784)/1000)</f>
        <v>-0.937728937729048</v>
      </c>
      <c r="J2785" s="6" t="n">
        <f aca="false">IF(OR(B2785&lt;Rules!$B$2,B2785&gt;Rules!$B$3,ABS(I2785)&gt;Rules!$B$4,OR(B2786&lt;Rules!$B$2,B2786&gt;Rules!$B$3,ABS(I2786)&gt;Rules!$B$4)),1,0)</f>
        <v>0</v>
      </c>
      <c r="K2785" s="6" t="str">
        <f aca="false">IF(F2785=1,COUNTIF($F$2:F2785,1),"")</f>
        <v/>
      </c>
    </row>
    <row r="2786" customFormat="false" ht="15" hidden="false" customHeight="false" outlineLevel="0" collapsed="false">
      <c r="A2786" s="6" t="n">
        <v>21980.0555</v>
      </c>
      <c r="B2786" s="6" t="n">
        <v>1.87765567765568</v>
      </c>
      <c r="C2786" s="6" t="n">
        <v>76</v>
      </c>
      <c r="D2786" s="6" t="n">
        <v>-1</v>
      </c>
      <c r="E2786" s="6" t="n">
        <v>1.78388278388278</v>
      </c>
      <c r="F2786" s="6" t="n">
        <v>0</v>
      </c>
      <c r="G2786" s="6" t="n">
        <v>0.0234432234432231</v>
      </c>
      <c r="H2786" s="6" t="str">
        <f aca="false">IF(AND(A2786&gt;=Stimuli!$B$2,A2786&lt;=Stimuli!$C$2),Stimuli!$A$2,IF(AND(A2786&gt;=Stimuli!$B$3,A2786&lt;=Stimuli!$C$3),Stimuli!$A$3,IF(AND(A2786&gt;=Stimuli!$B$4,A2786&lt;=Stimuli!$C$4),Stimuli!$A$4,"")))</f>
        <v>01 Quiet baseline (60s)</v>
      </c>
      <c r="I2786" s="6" t="n">
        <f aca="false">(B2786-B2785)/((A2786-A2785)/1000)</f>
        <v>0.937728937729048</v>
      </c>
      <c r="J2786" s="6" t="n">
        <f aca="false">IF(OR(B2786&lt;Rules!$B$2,B2786&gt;Rules!$B$3,ABS(I2786)&gt;Rules!$B$4,OR(B2787&lt;Rules!$B$2,B2787&gt;Rules!$B$3,ABS(I2787)&gt;Rules!$B$4)),1,0)</f>
        <v>0</v>
      </c>
      <c r="K2786" s="6" t="str">
        <f aca="false">IF(F2786=1,COUNTIF($F$2:F2786,1),"")</f>
        <v/>
      </c>
    </row>
    <row r="2787" customFormat="false" ht="15" hidden="false" customHeight="false" outlineLevel="0" collapsed="false">
      <c r="A2787" s="6" t="n">
        <v>21987.868</v>
      </c>
      <c r="B2787" s="6" t="n">
        <v>1.87032967032967</v>
      </c>
      <c r="C2787" s="6" t="n">
        <v>76</v>
      </c>
      <c r="D2787" s="6" t="n">
        <v>-1</v>
      </c>
      <c r="E2787" s="6" t="n">
        <v>1.78388278388278</v>
      </c>
      <c r="F2787" s="6" t="n">
        <v>0</v>
      </c>
      <c r="G2787" s="6" t="n">
        <v>0.0234432234432231</v>
      </c>
      <c r="H2787" s="6" t="str">
        <f aca="false">IF(AND(A2787&gt;=Stimuli!$B$2,A2787&lt;=Stimuli!$C$2),Stimuli!$A$2,IF(AND(A2787&gt;=Stimuli!$B$3,A2787&lt;=Stimuli!$C$3),Stimuli!$A$3,IF(AND(A2787&gt;=Stimuli!$B$4,A2787&lt;=Stimuli!$C$4),Stimuli!$A$4,"")))</f>
        <v>01 Quiet baseline (60s)</v>
      </c>
      <c r="I2787" s="6" t="n">
        <f aca="false">(B2787-B2786)/((A2787-A2786)/1000)</f>
        <v>-0.937728937729048</v>
      </c>
      <c r="J2787" s="6" t="n">
        <f aca="false">IF(OR(B2787&lt;Rules!$B$2,B2787&gt;Rules!$B$3,ABS(I2787)&gt;Rules!$B$4,OR(B2788&lt;Rules!$B$2,B2788&gt;Rules!$B$3,ABS(I2788)&gt;Rules!$B$4)),1,0)</f>
        <v>0</v>
      </c>
      <c r="K2787" s="6" t="str">
        <f aca="false">IF(F2787=1,COUNTIF($F$2:F2787,1),"")</f>
        <v/>
      </c>
    </row>
    <row r="2788" customFormat="false" ht="15" hidden="false" customHeight="false" outlineLevel="0" collapsed="false">
      <c r="A2788" s="6" t="n">
        <v>21995.6805</v>
      </c>
      <c r="B2788" s="6" t="n">
        <v>1.87619047619048</v>
      </c>
      <c r="C2788" s="6" t="n">
        <v>76</v>
      </c>
      <c r="D2788" s="6" t="n">
        <v>-1</v>
      </c>
      <c r="E2788" s="6" t="n">
        <v>1.78388278388278</v>
      </c>
      <c r="F2788" s="6" t="n">
        <v>0</v>
      </c>
      <c r="G2788" s="6" t="n">
        <v>0.0234432234432231</v>
      </c>
      <c r="H2788" s="6" t="str">
        <f aca="false">IF(AND(A2788&gt;=Stimuli!$B$2,A2788&lt;=Stimuli!$C$2),Stimuli!$A$2,IF(AND(A2788&gt;=Stimuli!$B$3,A2788&lt;=Stimuli!$C$3),Stimuli!$A$3,IF(AND(A2788&gt;=Stimuli!$B$4,A2788&lt;=Stimuli!$C$4),Stimuli!$A$4,"")))</f>
        <v>01 Quiet baseline (60s)</v>
      </c>
      <c r="I2788" s="6" t="n">
        <f aca="false">(B2788-B2787)/((A2788-A2787)/1000)</f>
        <v>0.750183150183176</v>
      </c>
      <c r="J2788" s="6" t="n">
        <f aca="false">IF(OR(B2788&lt;Rules!$B$2,B2788&gt;Rules!$B$3,ABS(I2788)&gt;Rules!$B$4,OR(B2789&lt;Rules!$B$2,B2789&gt;Rules!$B$3,ABS(I2789)&gt;Rules!$B$4)),1,0)</f>
        <v>0</v>
      </c>
      <c r="K2788" s="6" t="str">
        <f aca="false">IF(F2788=1,COUNTIF($F$2:F2788,1),"")</f>
        <v/>
      </c>
    </row>
    <row r="2789" customFormat="false" ht="15" hidden="false" customHeight="false" outlineLevel="0" collapsed="false">
      <c r="A2789" s="6" t="n">
        <v>22003.493</v>
      </c>
      <c r="B2789" s="6" t="n">
        <v>1.87032967032967</v>
      </c>
      <c r="C2789" s="6" t="n">
        <v>76</v>
      </c>
      <c r="D2789" s="6" t="n">
        <v>-1</v>
      </c>
      <c r="E2789" s="6" t="n">
        <v>1.78388278388278</v>
      </c>
      <c r="F2789" s="6" t="n">
        <v>0</v>
      </c>
      <c r="G2789" s="6" t="n">
        <v>0.0234432234432231</v>
      </c>
      <c r="H2789" s="6" t="str">
        <f aca="false">IF(AND(A2789&gt;=Stimuli!$B$2,A2789&lt;=Stimuli!$C$2),Stimuli!$A$2,IF(AND(A2789&gt;=Stimuli!$B$3,A2789&lt;=Stimuli!$C$3),Stimuli!$A$3,IF(AND(A2789&gt;=Stimuli!$B$4,A2789&lt;=Stimuli!$C$4),Stimuli!$A$4,"")))</f>
        <v>01 Quiet baseline (60s)</v>
      </c>
      <c r="I2789" s="6" t="n">
        <f aca="false">(B2789-B2788)/((A2789-A2788)/1000)</f>
        <v>-0.750183150183176</v>
      </c>
      <c r="J2789" s="6" t="n">
        <f aca="false">IF(OR(B2789&lt;Rules!$B$2,B2789&gt;Rules!$B$3,ABS(I2789)&gt;Rules!$B$4,OR(B2790&lt;Rules!$B$2,B2790&gt;Rules!$B$3,ABS(I2790)&gt;Rules!$B$4)),1,0)</f>
        <v>0</v>
      </c>
      <c r="K2789" s="6" t="str">
        <f aca="false">IF(F2789=1,COUNTIF($F$2:F2789,1),"")</f>
        <v/>
      </c>
    </row>
    <row r="2790" customFormat="false" ht="15" hidden="false" customHeight="false" outlineLevel="0" collapsed="false">
      <c r="A2790" s="6" t="n">
        <v>22011.3055</v>
      </c>
      <c r="B2790" s="6" t="n">
        <v>1.87472527472528</v>
      </c>
      <c r="C2790" s="6" t="n">
        <v>76</v>
      </c>
      <c r="D2790" s="6" t="n">
        <v>-1</v>
      </c>
      <c r="E2790" s="6" t="n">
        <v>1.78388278388278</v>
      </c>
      <c r="F2790" s="6" t="n">
        <v>0</v>
      </c>
      <c r="G2790" s="6" t="n">
        <v>0.0234432234432231</v>
      </c>
      <c r="H2790" s="6" t="str">
        <f aca="false">IF(AND(A2790&gt;=Stimuli!$B$2,A2790&lt;=Stimuli!$C$2),Stimuli!$A$2,IF(AND(A2790&gt;=Stimuli!$B$3,A2790&lt;=Stimuli!$C$3),Stimuli!$A$3,IF(AND(A2790&gt;=Stimuli!$B$4,A2790&lt;=Stimuli!$C$4),Stimuli!$A$4,"")))</f>
        <v>01 Quiet baseline (60s)</v>
      </c>
      <c r="I2790" s="6" t="n">
        <f aca="false">(B2790-B2789)/((A2790-A2789)/1000)</f>
        <v>0.562637362637446</v>
      </c>
      <c r="J2790" s="6" t="n">
        <f aca="false">IF(OR(B2790&lt;Rules!$B$2,B2790&gt;Rules!$B$3,ABS(I2790)&gt;Rules!$B$4,OR(B2791&lt;Rules!$B$2,B2791&gt;Rules!$B$3,ABS(I2791)&gt;Rules!$B$4)),1,0)</f>
        <v>0</v>
      </c>
      <c r="K2790" s="6" t="str">
        <f aca="false">IF(F2790=1,COUNTIF($F$2:F2790,1),"")</f>
        <v/>
      </c>
    </row>
    <row r="2791" customFormat="false" ht="15" hidden="false" customHeight="false" outlineLevel="0" collapsed="false">
      <c r="A2791" s="6" t="n">
        <v>22019.118</v>
      </c>
      <c r="B2791" s="6" t="n">
        <v>1.87032967032967</v>
      </c>
      <c r="C2791" s="6" t="n">
        <v>76</v>
      </c>
      <c r="D2791" s="6" t="n">
        <v>-1</v>
      </c>
      <c r="E2791" s="6" t="n">
        <v>1.78388278388278</v>
      </c>
      <c r="F2791" s="6" t="n">
        <v>0</v>
      </c>
      <c r="G2791" s="6" t="n">
        <v>0.0234432234432231</v>
      </c>
      <c r="H2791" s="6" t="str">
        <f aca="false">IF(AND(A2791&gt;=Stimuli!$B$2,A2791&lt;=Stimuli!$C$2),Stimuli!$A$2,IF(AND(A2791&gt;=Stimuli!$B$3,A2791&lt;=Stimuli!$C$3),Stimuli!$A$3,IF(AND(A2791&gt;=Stimuli!$B$4,A2791&lt;=Stimuli!$C$4),Stimuli!$A$4,"")))</f>
        <v>01 Quiet baseline (60s)</v>
      </c>
      <c r="I2791" s="6" t="n">
        <f aca="false">(B2791-B2790)/((A2791-A2790)/1000)</f>
        <v>-0.562637362637446</v>
      </c>
      <c r="J2791" s="6" t="n">
        <f aca="false">IF(OR(B2791&lt;Rules!$B$2,B2791&gt;Rules!$B$3,ABS(I2791)&gt;Rules!$B$4,OR(B2792&lt;Rules!$B$2,B2792&gt;Rules!$B$3,ABS(I2792)&gt;Rules!$B$4)),1,0)</f>
        <v>0</v>
      </c>
      <c r="K2791" s="6" t="str">
        <f aca="false">IF(F2791=1,COUNTIF($F$2:F2791,1),"")</f>
        <v/>
      </c>
    </row>
    <row r="2792" customFormat="false" ht="15" hidden="false" customHeight="false" outlineLevel="0" collapsed="false">
      <c r="A2792" s="6" t="n">
        <v>22026.9305</v>
      </c>
      <c r="B2792" s="6" t="n">
        <v>1.87179487179487</v>
      </c>
      <c r="C2792" s="6" t="n">
        <v>76</v>
      </c>
      <c r="D2792" s="6" t="n">
        <v>-1</v>
      </c>
      <c r="E2792" s="6" t="n">
        <v>1.78388278388278</v>
      </c>
      <c r="F2792" s="6" t="n">
        <v>0</v>
      </c>
      <c r="G2792" s="6" t="n">
        <v>0.0234432234432231</v>
      </c>
      <c r="H2792" s="6" t="str">
        <f aca="false">IF(AND(A2792&gt;=Stimuli!$B$2,A2792&lt;=Stimuli!$C$2),Stimuli!$A$2,IF(AND(A2792&gt;=Stimuli!$B$3,A2792&lt;=Stimuli!$C$3),Stimuli!$A$3,IF(AND(A2792&gt;=Stimuli!$B$4,A2792&lt;=Stimuli!$C$4),Stimuli!$A$4,"")))</f>
        <v>01 Quiet baseline (60s)</v>
      </c>
      <c r="I2792" s="6" t="n">
        <f aca="false">(B2792-B2791)/((A2792-A2791)/1000)</f>
        <v>0.187545787545872</v>
      </c>
      <c r="J2792" s="6" t="n">
        <f aca="false">IF(OR(B2792&lt;Rules!$B$2,B2792&gt;Rules!$B$3,ABS(I2792)&gt;Rules!$B$4,OR(B2793&lt;Rules!$B$2,B2793&gt;Rules!$B$3,ABS(I2793)&gt;Rules!$B$4)),1,0)</f>
        <v>0</v>
      </c>
      <c r="K2792" s="6" t="str">
        <f aca="false">IF(F2792=1,COUNTIF($F$2:F2792,1),"")</f>
        <v/>
      </c>
    </row>
    <row r="2793" customFormat="false" ht="15" hidden="false" customHeight="false" outlineLevel="0" collapsed="false">
      <c r="A2793" s="6" t="n">
        <v>22034.743</v>
      </c>
      <c r="B2793" s="6" t="n">
        <v>1.87032967032967</v>
      </c>
      <c r="C2793" s="6" t="n">
        <v>76</v>
      </c>
      <c r="D2793" s="6" t="n">
        <v>-1</v>
      </c>
      <c r="E2793" s="6" t="n">
        <v>1.78388278388278</v>
      </c>
      <c r="F2793" s="6" t="n">
        <v>0</v>
      </c>
      <c r="G2793" s="6" t="n">
        <v>0.0234432234432231</v>
      </c>
      <c r="H2793" s="6" t="str">
        <f aca="false">IF(AND(A2793&gt;=Stimuli!$B$2,A2793&lt;=Stimuli!$C$2),Stimuli!$A$2,IF(AND(A2793&gt;=Stimuli!$B$3,A2793&lt;=Stimuli!$C$3),Stimuli!$A$3,IF(AND(A2793&gt;=Stimuli!$B$4,A2793&lt;=Stimuli!$C$4),Stimuli!$A$4,"")))</f>
        <v>01 Quiet baseline (60s)</v>
      </c>
      <c r="I2793" s="6" t="n">
        <f aca="false">(B2793-B2792)/((A2793-A2792)/1000)</f>
        <v>-0.187545787545872</v>
      </c>
      <c r="J2793" s="6" t="n">
        <f aca="false">IF(OR(B2793&lt;Rules!$B$2,B2793&gt;Rules!$B$3,ABS(I2793)&gt;Rules!$B$4,OR(B2794&lt;Rules!$B$2,B2794&gt;Rules!$B$3,ABS(I2794)&gt;Rules!$B$4)),1,0)</f>
        <v>0</v>
      </c>
      <c r="K2793" s="6" t="str">
        <f aca="false">IF(F2793=1,COUNTIF($F$2:F2793,1),"")</f>
        <v/>
      </c>
    </row>
    <row r="2794" customFormat="false" ht="15" hidden="false" customHeight="false" outlineLevel="0" collapsed="false">
      <c r="A2794" s="6" t="n">
        <v>22042.5555</v>
      </c>
      <c r="B2794" s="6" t="n">
        <v>1.86886446886447</v>
      </c>
      <c r="C2794" s="6" t="n">
        <v>76</v>
      </c>
      <c r="D2794" s="6" t="n">
        <v>-1</v>
      </c>
      <c r="E2794" s="6" t="n">
        <v>1.78388278388278</v>
      </c>
      <c r="F2794" s="6" t="n">
        <v>0</v>
      </c>
      <c r="G2794" s="6" t="n">
        <v>0.0234432234432231</v>
      </c>
      <c r="H2794" s="6" t="str">
        <f aca="false">IF(AND(A2794&gt;=Stimuli!$B$2,A2794&lt;=Stimuli!$C$2),Stimuli!$A$2,IF(AND(A2794&gt;=Stimuli!$B$3,A2794&lt;=Stimuli!$C$3),Stimuli!$A$3,IF(AND(A2794&gt;=Stimuli!$B$4,A2794&lt;=Stimuli!$C$4),Stimuli!$A$4,"")))</f>
        <v>01 Quiet baseline (60s)</v>
      </c>
      <c r="I2794" s="6" t="n">
        <f aca="false">(B2794-B2793)/((A2794-A2793)/1000)</f>
        <v>-0.187545787545844</v>
      </c>
      <c r="J2794" s="6" t="n">
        <f aca="false">IF(OR(B2794&lt;Rules!$B$2,B2794&gt;Rules!$B$3,ABS(I2794)&gt;Rules!$B$4,OR(B2795&lt;Rules!$B$2,B2795&gt;Rules!$B$3,ABS(I2795)&gt;Rules!$B$4)),1,0)</f>
        <v>0</v>
      </c>
      <c r="K2794" s="6" t="str">
        <f aca="false">IF(F2794=1,COUNTIF($F$2:F2794,1),"")</f>
        <v/>
      </c>
    </row>
    <row r="2795" customFormat="false" ht="15" hidden="false" customHeight="false" outlineLevel="0" collapsed="false">
      <c r="A2795" s="6" t="n">
        <v>22050.368</v>
      </c>
      <c r="B2795" s="6" t="n">
        <v>1.87032967032967</v>
      </c>
      <c r="C2795" s="6" t="n">
        <v>76</v>
      </c>
      <c r="D2795" s="6" t="n">
        <v>-1</v>
      </c>
      <c r="E2795" s="6" t="n">
        <v>1.78388278388278</v>
      </c>
      <c r="F2795" s="6" t="n">
        <v>0</v>
      </c>
      <c r="G2795" s="6" t="n">
        <v>0.0234432234432231</v>
      </c>
      <c r="H2795" s="6" t="str">
        <f aca="false">IF(AND(A2795&gt;=Stimuli!$B$2,A2795&lt;=Stimuli!$C$2),Stimuli!$A$2,IF(AND(A2795&gt;=Stimuli!$B$3,A2795&lt;=Stimuli!$C$3),Stimuli!$A$3,IF(AND(A2795&gt;=Stimuli!$B$4,A2795&lt;=Stimuli!$C$4),Stimuli!$A$4,"")))</f>
        <v>01 Quiet baseline (60s)</v>
      </c>
      <c r="I2795" s="6" t="n">
        <f aca="false">(B2795-B2794)/((A2795-A2794)/1000)</f>
        <v>0.187545787545844</v>
      </c>
      <c r="J2795" s="6" t="n">
        <f aca="false">IF(OR(B2795&lt;Rules!$B$2,B2795&gt;Rules!$B$3,ABS(I2795)&gt;Rules!$B$4,OR(B2796&lt;Rules!$B$2,B2796&gt;Rules!$B$3,ABS(I2796)&gt;Rules!$B$4)),1,0)</f>
        <v>0</v>
      </c>
      <c r="K2795" s="6" t="str">
        <f aca="false">IF(F2795=1,COUNTIF($F$2:F2795,1),"")</f>
        <v/>
      </c>
    </row>
    <row r="2796" customFormat="false" ht="15" hidden="false" customHeight="false" outlineLevel="0" collapsed="false">
      <c r="A2796" s="6" t="n">
        <v>22058.1805</v>
      </c>
      <c r="B2796" s="6" t="n">
        <v>1.86739926739927</v>
      </c>
      <c r="C2796" s="6" t="n">
        <v>76</v>
      </c>
      <c r="D2796" s="6" t="n">
        <v>-1</v>
      </c>
      <c r="E2796" s="6" t="n">
        <v>1.78388278388278</v>
      </c>
      <c r="F2796" s="6" t="n">
        <v>0</v>
      </c>
      <c r="G2796" s="6" t="n">
        <v>0.0234432234432231</v>
      </c>
      <c r="H2796" s="6" t="str">
        <f aca="false">IF(AND(A2796&gt;=Stimuli!$B$2,A2796&lt;=Stimuli!$C$2),Stimuli!$A$2,IF(AND(A2796&gt;=Stimuli!$B$3,A2796&lt;=Stimuli!$C$3),Stimuli!$A$3,IF(AND(A2796&gt;=Stimuli!$B$4,A2796&lt;=Stimuli!$C$4),Stimuli!$A$4,"")))</f>
        <v>01 Quiet baseline (60s)</v>
      </c>
      <c r="I2796" s="6" t="n">
        <f aca="false">(B2796-B2795)/((A2796-A2795)/1000)</f>
        <v>-0.375091575091574</v>
      </c>
      <c r="J2796" s="6" t="n">
        <f aca="false">IF(OR(B2796&lt;Rules!$B$2,B2796&gt;Rules!$B$3,ABS(I2796)&gt;Rules!$B$4,OR(B2797&lt;Rules!$B$2,B2797&gt;Rules!$B$3,ABS(I2797)&gt;Rules!$B$4)),1,0)</f>
        <v>0</v>
      </c>
      <c r="K2796" s="6" t="str">
        <f aca="false">IF(F2796=1,COUNTIF($F$2:F2796,1),"")</f>
        <v/>
      </c>
    </row>
    <row r="2797" customFormat="false" ht="15" hidden="false" customHeight="false" outlineLevel="0" collapsed="false">
      <c r="A2797" s="6" t="n">
        <v>22065.993</v>
      </c>
      <c r="B2797" s="6" t="n">
        <v>1.87179487179487</v>
      </c>
      <c r="C2797" s="6" t="n">
        <v>76</v>
      </c>
      <c r="D2797" s="6" t="n">
        <v>-1</v>
      </c>
      <c r="E2797" s="6" t="n">
        <v>1.78388278388278</v>
      </c>
      <c r="F2797" s="6" t="n">
        <v>0</v>
      </c>
      <c r="G2797" s="6" t="n">
        <v>0.0234432234432231</v>
      </c>
      <c r="H2797" s="6" t="str">
        <f aca="false">IF(AND(A2797&gt;=Stimuli!$B$2,A2797&lt;=Stimuli!$C$2),Stimuli!$A$2,IF(AND(A2797&gt;=Stimuli!$B$3,A2797&lt;=Stimuli!$C$3),Stimuli!$A$3,IF(AND(A2797&gt;=Stimuli!$B$4,A2797&lt;=Stimuli!$C$4),Stimuli!$A$4,"")))</f>
        <v>01 Quiet baseline (60s)</v>
      </c>
      <c r="I2797" s="6" t="n">
        <f aca="false">(B2797-B2796)/((A2797-A2796)/1000)</f>
        <v>0.562637362637446</v>
      </c>
      <c r="J2797" s="6" t="n">
        <f aca="false">IF(OR(B2797&lt;Rules!$B$2,B2797&gt;Rules!$B$3,ABS(I2797)&gt;Rules!$B$4,OR(B2798&lt;Rules!$B$2,B2798&gt;Rules!$B$3,ABS(I2798)&gt;Rules!$B$4)),1,0)</f>
        <v>0</v>
      </c>
      <c r="K2797" s="6" t="str">
        <f aca="false">IF(F2797=1,COUNTIF($F$2:F2797,1),"")</f>
        <v/>
      </c>
    </row>
    <row r="2798" customFormat="false" ht="15" hidden="false" customHeight="false" outlineLevel="0" collapsed="false">
      <c r="A2798" s="6" t="n">
        <v>22073.8055</v>
      </c>
      <c r="B2798" s="6" t="n">
        <v>1.86593406593407</v>
      </c>
      <c r="C2798" s="6" t="n">
        <v>76</v>
      </c>
      <c r="D2798" s="6" t="n">
        <v>-1</v>
      </c>
      <c r="E2798" s="6" t="n">
        <v>1.78388278388278</v>
      </c>
      <c r="F2798" s="6" t="n">
        <v>0</v>
      </c>
      <c r="G2798" s="6" t="n">
        <v>0.0234432234432231</v>
      </c>
      <c r="H2798" s="6" t="str">
        <f aca="false">IF(AND(A2798&gt;=Stimuli!$B$2,A2798&lt;=Stimuli!$C$2),Stimuli!$A$2,IF(AND(A2798&gt;=Stimuli!$B$3,A2798&lt;=Stimuli!$C$3),Stimuli!$A$3,IF(AND(A2798&gt;=Stimuli!$B$4,A2798&lt;=Stimuli!$C$4),Stimuli!$A$4,"")))</f>
        <v>01 Quiet baseline (60s)</v>
      </c>
      <c r="I2798" s="6" t="n">
        <f aca="false">(B2798-B2797)/((A2798-A2797)/1000)</f>
        <v>-0.75018315018329</v>
      </c>
      <c r="J2798" s="6" t="n">
        <f aca="false">IF(OR(B2798&lt;Rules!$B$2,B2798&gt;Rules!$B$3,ABS(I2798)&gt;Rules!$B$4,OR(B2799&lt;Rules!$B$2,B2799&gt;Rules!$B$3,ABS(I2799)&gt;Rules!$B$4)),1,0)</f>
        <v>0</v>
      </c>
      <c r="K2798" s="6" t="str">
        <f aca="false">IF(F2798=1,COUNTIF($F$2:F2798,1),"")</f>
        <v/>
      </c>
    </row>
    <row r="2799" customFormat="false" ht="15" hidden="false" customHeight="false" outlineLevel="0" collapsed="false">
      <c r="A2799" s="6" t="n">
        <v>22081.618</v>
      </c>
      <c r="B2799" s="6" t="n">
        <v>1.87032967032967</v>
      </c>
      <c r="C2799" s="6" t="n">
        <v>76</v>
      </c>
      <c r="D2799" s="6" t="n">
        <v>-1</v>
      </c>
      <c r="E2799" s="6" t="n">
        <v>1.78388278388278</v>
      </c>
      <c r="F2799" s="6" t="n">
        <v>0</v>
      </c>
      <c r="G2799" s="6" t="n">
        <v>0.0234432234432231</v>
      </c>
      <c r="H2799" s="6" t="str">
        <f aca="false">IF(AND(A2799&gt;=Stimuli!$B$2,A2799&lt;=Stimuli!$C$2),Stimuli!$A$2,IF(AND(A2799&gt;=Stimuli!$B$3,A2799&lt;=Stimuli!$C$3),Stimuli!$A$3,IF(AND(A2799&gt;=Stimuli!$B$4,A2799&lt;=Stimuli!$C$4),Stimuli!$A$4,"")))</f>
        <v>01 Quiet baseline (60s)</v>
      </c>
      <c r="I2799" s="6" t="n">
        <f aca="false">(B2799-B2798)/((A2799-A2798)/1000)</f>
        <v>0.562637362637418</v>
      </c>
      <c r="J2799" s="6" t="n">
        <f aca="false">IF(OR(B2799&lt;Rules!$B$2,B2799&gt;Rules!$B$3,ABS(I2799)&gt;Rules!$B$4,OR(B2800&lt;Rules!$B$2,B2800&gt;Rules!$B$3,ABS(I2800)&gt;Rules!$B$4)),1,0)</f>
        <v>0</v>
      </c>
      <c r="K2799" s="6" t="str">
        <f aca="false">IF(F2799=1,COUNTIF($F$2:F2799,1),"")</f>
        <v/>
      </c>
    </row>
    <row r="2800" customFormat="false" ht="15" hidden="false" customHeight="false" outlineLevel="0" collapsed="false">
      <c r="A2800" s="6" t="n">
        <v>22089.4305</v>
      </c>
      <c r="B2800" s="6" t="n">
        <v>1.86446886446887</v>
      </c>
      <c r="C2800" s="6" t="n">
        <v>76</v>
      </c>
      <c r="D2800" s="6" t="n">
        <v>-1</v>
      </c>
      <c r="E2800" s="6" t="n">
        <v>1.78388278388278</v>
      </c>
      <c r="F2800" s="6" t="n">
        <v>0</v>
      </c>
      <c r="G2800" s="6" t="n">
        <v>0.0234432234432231</v>
      </c>
      <c r="H2800" s="6" t="str">
        <f aca="false">IF(AND(A2800&gt;=Stimuli!$B$2,A2800&lt;=Stimuli!$C$2),Stimuli!$A$2,IF(AND(A2800&gt;=Stimuli!$B$3,A2800&lt;=Stimuli!$C$3),Stimuli!$A$3,IF(AND(A2800&gt;=Stimuli!$B$4,A2800&lt;=Stimuli!$C$4),Stimuli!$A$4,"")))</f>
        <v>01 Quiet baseline (60s)</v>
      </c>
      <c r="I2800" s="6" t="n">
        <f aca="false">(B2800-B2799)/((A2800-A2799)/1000)</f>
        <v>-0.750183150183034</v>
      </c>
      <c r="J2800" s="6" t="n">
        <f aca="false">IF(OR(B2800&lt;Rules!$B$2,B2800&gt;Rules!$B$3,ABS(I2800)&gt;Rules!$B$4,OR(B2801&lt;Rules!$B$2,B2801&gt;Rules!$B$3,ABS(I2801)&gt;Rules!$B$4)),1,0)</f>
        <v>0</v>
      </c>
      <c r="K2800" s="6" t="str">
        <f aca="false">IF(F2800=1,COUNTIF($F$2:F2800,1),"")</f>
        <v/>
      </c>
    </row>
    <row r="2801" customFormat="false" ht="15" hidden="false" customHeight="false" outlineLevel="0" collapsed="false">
      <c r="A2801" s="6" t="n">
        <v>22097.243</v>
      </c>
      <c r="B2801" s="6" t="n">
        <v>1.87032967032967</v>
      </c>
      <c r="C2801" s="6" t="n">
        <v>76</v>
      </c>
      <c r="D2801" s="6" t="n">
        <v>-1</v>
      </c>
      <c r="E2801" s="6" t="n">
        <v>1.78388278388278</v>
      </c>
      <c r="F2801" s="6" t="n">
        <v>0</v>
      </c>
      <c r="G2801" s="6" t="n">
        <v>0.0234432234432231</v>
      </c>
      <c r="H2801" s="6" t="str">
        <f aca="false">IF(AND(A2801&gt;=Stimuli!$B$2,A2801&lt;=Stimuli!$C$2),Stimuli!$A$2,IF(AND(A2801&gt;=Stimuli!$B$3,A2801&lt;=Stimuli!$C$3),Stimuli!$A$3,IF(AND(A2801&gt;=Stimuli!$B$4,A2801&lt;=Stimuli!$C$4),Stimuli!$A$4,"")))</f>
        <v>01 Quiet baseline (60s)</v>
      </c>
      <c r="I2801" s="6" t="n">
        <f aca="false">(B2801-B2800)/((A2801-A2800)/1000)</f>
        <v>0.750183150183034</v>
      </c>
      <c r="J2801" s="6" t="n">
        <f aca="false">IF(OR(B2801&lt;Rules!$B$2,B2801&gt;Rules!$B$3,ABS(I2801)&gt;Rules!$B$4,OR(B2802&lt;Rules!$B$2,B2802&gt;Rules!$B$3,ABS(I2802)&gt;Rules!$B$4)),1,0)</f>
        <v>0</v>
      </c>
      <c r="K2801" s="6" t="str">
        <f aca="false">IF(F2801=1,COUNTIF($F$2:F2801,1),"")</f>
        <v/>
      </c>
    </row>
    <row r="2802" customFormat="false" ht="15" hidden="false" customHeight="false" outlineLevel="0" collapsed="false">
      <c r="A2802" s="6" t="n">
        <v>22105.0555</v>
      </c>
      <c r="B2802" s="6" t="n">
        <v>1.86300366300366</v>
      </c>
      <c r="C2802" s="6" t="n">
        <v>76</v>
      </c>
      <c r="D2802" s="6" t="n">
        <v>-1</v>
      </c>
      <c r="E2802" s="6" t="n">
        <v>1.78388278388278</v>
      </c>
      <c r="F2802" s="6" t="n">
        <v>0</v>
      </c>
      <c r="G2802" s="6" t="n">
        <v>0.0234432234432231</v>
      </c>
      <c r="H2802" s="6" t="str">
        <f aca="false">IF(AND(A2802&gt;=Stimuli!$B$2,A2802&lt;=Stimuli!$C$2),Stimuli!$A$2,IF(AND(A2802&gt;=Stimuli!$B$3,A2802&lt;=Stimuli!$C$3),Stimuli!$A$3,IF(AND(A2802&gt;=Stimuli!$B$4,A2802&lt;=Stimuli!$C$4),Stimuli!$A$4,"")))</f>
        <v>01 Quiet baseline (60s)</v>
      </c>
      <c r="I2802" s="6" t="n">
        <f aca="false">(B2802-B2801)/((A2802-A2801)/1000)</f>
        <v>-0.937728937728878</v>
      </c>
      <c r="J2802" s="6" t="n">
        <f aca="false">IF(OR(B2802&lt;Rules!$B$2,B2802&gt;Rules!$B$3,ABS(I2802)&gt;Rules!$B$4,OR(B2803&lt;Rules!$B$2,B2803&gt;Rules!$B$3,ABS(I2803)&gt;Rules!$B$4)),1,0)</f>
        <v>0</v>
      </c>
      <c r="K2802" s="6" t="str">
        <f aca="false">IF(F2802=1,COUNTIF($F$2:F2802,1),"")</f>
        <v/>
      </c>
    </row>
    <row r="2803" customFormat="false" ht="15" hidden="false" customHeight="false" outlineLevel="0" collapsed="false">
      <c r="A2803" s="6" t="n">
        <v>22112.868</v>
      </c>
      <c r="B2803" s="6" t="n">
        <v>1.86886446886447</v>
      </c>
      <c r="C2803" s="6" t="n">
        <v>76</v>
      </c>
      <c r="D2803" s="6" t="n">
        <v>-1</v>
      </c>
      <c r="E2803" s="6" t="n">
        <v>1.78388278388278</v>
      </c>
      <c r="F2803" s="6" t="n">
        <v>0</v>
      </c>
      <c r="G2803" s="6" t="n">
        <v>0.0234432234432231</v>
      </c>
      <c r="H2803" s="6" t="str">
        <f aca="false">IF(AND(A2803&gt;=Stimuli!$B$2,A2803&lt;=Stimuli!$C$2),Stimuli!$A$2,IF(AND(A2803&gt;=Stimuli!$B$3,A2803&lt;=Stimuli!$C$3),Stimuli!$A$3,IF(AND(A2803&gt;=Stimuli!$B$4,A2803&lt;=Stimuli!$C$4),Stimuli!$A$4,"")))</f>
        <v>01 Quiet baseline (60s)</v>
      </c>
      <c r="I2803" s="6" t="n">
        <f aca="false">(B2803-B2802)/((A2803-A2802)/1000)</f>
        <v>0.750183150183034</v>
      </c>
      <c r="J2803" s="6" t="n">
        <f aca="false">IF(OR(B2803&lt;Rules!$B$2,B2803&gt;Rules!$B$3,ABS(I2803)&gt;Rules!$B$4,OR(B2804&lt;Rules!$B$2,B2804&gt;Rules!$B$3,ABS(I2804)&gt;Rules!$B$4)),1,0)</f>
        <v>0</v>
      </c>
      <c r="K2803" s="6" t="str">
        <f aca="false">IF(F2803=1,COUNTIF($F$2:F2803,1),"")</f>
        <v/>
      </c>
    </row>
    <row r="2804" customFormat="false" ht="15" hidden="false" customHeight="false" outlineLevel="0" collapsed="false">
      <c r="A2804" s="6" t="n">
        <v>22120.6805</v>
      </c>
      <c r="B2804" s="6" t="n">
        <v>1.86300366300366</v>
      </c>
      <c r="C2804" s="6" t="n">
        <v>76</v>
      </c>
      <c r="D2804" s="6" t="n">
        <v>-1</v>
      </c>
      <c r="E2804" s="6" t="n">
        <v>1.78388278388278</v>
      </c>
      <c r="F2804" s="6" t="n">
        <v>0</v>
      </c>
      <c r="G2804" s="6" t="n">
        <v>0.0234432234432231</v>
      </c>
      <c r="H2804" s="6" t="str">
        <f aca="false">IF(AND(A2804&gt;=Stimuli!$B$2,A2804&lt;=Stimuli!$C$2),Stimuli!$A$2,IF(AND(A2804&gt;=Stimuli!$B$3,A2804&lt;=Stimuli!$C$3),Stimuli!$A$3,IF(AND(A2804&gt;=Stimuli!$B$4,A2804&lt;=Stimuli!$C$4),Stimuli!$A$4,"")))</f>
        <v>01 Quiet baseline (60s)</v>
      </c>
      <c r="I2804" s="6" t="n">
        <f aca="false">(B2804-B2803)/((A2804-A2803)/1000)</f>
        <v>-0.750183150183034</v>
      </c>
      <c r="J2804" s="6" t="n">
        <f aca="false">IF(OR(B2804&lt;Rules!$B$2,B2804&gt;Rules!$B$3,ABS(I2804)&gt;Rules!$B$4,OR(B2805&lt;Rules!$B$2,B2805&gt;Rules!$B$3,ABS(I2805)&gt;Rules!$B$4)),1,0)</f>
        <v>0</v>
      </c>
      <c r="K2804" s="6" t="str">
        <f aca="false">IF(F2804=1,COUNTIF($F$2:F2804,1),"")</f>
        <v/>
      </c>
    </row>
    <row r="2805" customFormat="false" ht="15" hidden="false" customHeight="false" outlineLevel="0" collapsed="false">
      <c r="A2805" s="6" t="n">
        <v>22128.493</v>
      </c>
      <c r="B2805" s="6" t="n">
        <v>1.86739926739927</v>
      </c>
      <c r="C2805" s="6" t="n">
        <v>76</v>
      </c>
      <c r="D2805" s="6" t="n">
        <v>-1</v>
      </c>
      <c r="E2805" s="6" t="n">
        <v>1.78388278388278</v>
      </c>
      <c r="F2805" s="6" t="n">
        <v>0</v>
      </c>
      <c r="G2805" s="6" t="n">
        <v>0.0234432234432231</v>
      </c>
      <c r="H2805" s="6" t="str">
        <f aca="false">IF(AND(A2805&gt;=Stimuli!$B$2,A2805&lt;=Stimuli!$C$2),Stimuli!$A$2,IF(AND(A2805&gt;=Stimuli!$B$3,A2805&lt;=Stimuli!$C$3),Stimuli!$A$3,IF(AND(A2805&gt;=Stimuli!$B$4,A2805&lt;=Stimuli!$C$4),Stimuli!$A$4,"")))</f>
        <v>01 Quiet baseline (60s)</v>
      </c>
      <c r="I2805" s="6" t="n">
        <f aca="false">(B2805-B2804)/((A2805-A2804)/1000)</f>
        <v>0.562637362637304</v>
      </c>
      <c r="J2805" s="6" t="n">
        <f aca="false">IF(OR(B2805&lt;Rules!$B$2,B2805&gt;Rules!$B$3,ABS(I2805)&gt;Rules!$B$4,OR(B2806&lt;Rules!$B$2,B2806&gt;Rules!$B$3,ABS(I2806)&gt;Rules!$B$4)),1,0)</f>
        <v>0</v>
      </c>
      <c r="K2805" s="6" t="str">
        <f aca="false">IF(F2805=1,COUNTIF($F$2:F2805,1),"")</f>
        <v/>
      </c>
    </row>
    <row r="2806" customFormat="false" ht="15" hidden="false" customHeight="false" outlineLevel="0" collapsed="false">
      <c r="A2806" s="6" t="n">
        <v>22136.3055</v>
      </c>
      <c r="B2806" s="6" t="n">
        <v>1.86300366300366</v>
      </c>
      <c r="C2806" s="6" t="n">
        <v>76</v>
      </c>
      <c r="D2806" s="6" t="n">
        <v>-1</v>
      </c>
      <c r="E2806" s="6" t="n">
        <v>1.78388278388278</v>
      </c>
      <c r="F2806" s="6" t="n">
        <v>0</v>
      </c>
      <c r="G2806" s="6" t="n">
        <v>0.0234432234432231</v>
      </c>
      <c r="H2806" s="6" t="str">
        <f aca="false">IF(AND(A2806&gt;=Stimuli!$B$2,A2806&lt;=Stimuli!$C$2),Stimuli!$A$2,IF(AND(A2806&gt;=Stimuli!$B$3,A2806&lt;=Stimuli!$C$3),Stimuli!$A$3,IF(AND(A2806&gt;=Stimuli!$B$4,A2806&lt;=Stimuli!$C$4),Stimuli!$A$4,"")))</f>
        <v>01 Quiet baseline (60s)</v>
      </c>
      <c r="I2806" s="6" t="n">
        <f aca="false">(B2806-B2805)/((A2806-A2805)/1000)</f>
        <v>-0.562637362637304</v>
      </c>
      <c r="J2806" s="6" t="n">
        <f aca="false">IF(OR(B2806&lt;Rules!$B$2,B2806&gt;Rules!$B$3,ABS(I2806)&gt;Rules!$B$4,OR(B2807&lt;Rules!$B$2,B2807&gt;Rules!$B$3,ABS(I2807)&gt;Rules!$B$4)),1,0)</f>
        <v>0</v>
      </c>
      <c r="K2806" s="6" t="str">
        <f aca="false">IF(F2806=1,COUNTIF($F$2:F2806,1),"")</f>
        <v/>
      </c>
    </row>
    <row r="2807" customFormat="false" ht="15" hidden="false" customHeight="false" outlineLevel="0" collapsed="false">
      <c r="A2807" s="6" t="n">
        <v>22144.118</v>
      </c>
      <c r="B2807" s="6" t="n">
        <v>1.86593406593407</v>
      </c>
      <c r="C2807" s="6" t="n">
        <v>76</v>
      </c>
      <c r="D2807" s="6" t="n">
        <v>-1</v>
      </c>
      <c r="E2807" s="6" t="n">
        <v>1.78388278388278</v>
      </c>
      <c r="F2807" s="6" t="n">
        <v>0</v>
      </c>
      <c r="G2807" s="6" t="n">
        <v>0.0234432234432231</v>
      </c>
      <c r="H2807" s="6" t="str">
        <f aca="false">IF(AND(A2807&gt;=Stimuli!$B$2,A2807&lt;=Stimuli!$C$2),Stimuli!$A$2,IF(AND(A2807&gt;=Stimuli!$B$3,A2807&lt;=Stimuli!$C$3),Stimuli!$A$3,IF(AND(A2807&gt;=Stimuli!$B$4,A2807&lt;=Stimuli!$C$4),Stimuli!$A$4,"")))</f>
        <v>01 Quiet baseline (60s)</v>
      </c>
      <c r="I2807" s="6" t="n">
        <f aca="false">(B2807-B2806)/((A2807-A2806)/1000)</f>
        <v>0.37509157509146</v>
      </c>
      <c r="J2807" s="6" t="n">
        <f aca="false">IF(OR(B2807&lt;Rules!$B$2,B2807&gt;Rules!$B$3,ABS(I2807)&gt;Rules!$B$4,OR(B2808&lt;Rules!$B$2,B2808&gt;Rules!$B$3,ABS(I2808)&gt;Rules!$B$4)),1,0)</f>
        <v>0</v>
      </c>
      <c r="K2807" s="6" t="str">
        <f aca="false">IF(F2807=1,COUNTIF($F$2:F2807,1),"")</f>
        <v/>
      </c>
    </row>
    <row r="2808" customFormat="false" ht="15" hidden="false" customHeight="false" outlineLevel="0" collapsed="false">
      <c r="A2808" s="6" t="n">
        <v>22151.9305</v>
      </c>
      <c r="B2808" s="6" t="n">
        <v>1.86300366300366</v>
      </c>
      <c r="C2808" s="6" t="n">
        <v>76</v>
      </c>
      <c r="D2808" s="6" t="n">
        <v>-1</v>
      </c>
      <c r="E2808" s="6" t="n">
        <v>1.78388278388278</v>
      </c>
      <c r="F2808" s="6" t="n">
        <v>0</v>
      </c>
      <c r="G2808" s="6" t="n">
        <v>0.0234432234432231</v>
      </c>
      <c r="H2808" s="6" t="str">
        <f aca="false">IF(AND(A2808&gt;=Stimuli!$B$2,A2808&lt;=Stimuli!$C$2),Stimuli!$A$2,IF(AND(A2808&gt;=Stimuli!$B$3,A2808&lt;=Stimuli!$C$3),Stimuli!$A$3,IF(AND(A2808&gt;=Stimuli!$B$4,A2808&lt;=Stimuli!$C$4),Stimuli!$A$4,"")))</f>
        <v>01 Quiet baseline (60s)</v>
      </c>
      <c r="I2808" s="6" t="n">
        <f aca="false">(B2808-B2807)/((A2808-A2807)/1000)</f>
        <v>-0.37509157509146</v>
      </c>
      <c r="J2808" s="6" t="n">
        <f aca="false">IF(OR(B2808&lt;Rules!$B$2,B2808&gt;Rules!$B$3,ABS(I2808)&gt;Rules!$B$4,OR(B2809&lt;Rules!$B$2,B2809&gt;Rules!$B$3,ABS(I2809)&gt;Rules!$B$4)),1,0)</f>
        <v>0</v>
      </c>
      <c r="K2808" s="6" t="str">
        <f aca="false">IF(F2808=1,COUNTIF($F$2:F2808,1),"")</f>
        <v/>
      </c>
    </row>
    <row r="2809" customFormat="false" ht="15" hidden="false" customHeight="false" outlineLevel="0" collapsed="false">
      <c r="A2809" s="6" t="n">
        <v>22159.743</v>
      </c>
      <c r="B2809" s="6" t="n">
        <v>1.86300366300366</v>
      </c>
      <c r="C2809" s="6" t="n">
        <v>76</v>
      </c>
      <c r="D2809" s="6" t="n">
        <v>-1</v>
      </c>
      <c r="E2809" s="6" t="n">
        <v>1.78388278388278</v>
      </c>
      <c r="F2809" s="6" t="n">
        <v>0</v>
      </c>
      <c r="G2809" s="6" t="n">
        <v>0.0234432234432231</v>
      </c>
      <c r="H2809" s="6" t="str">
        <f aca="false">IF(AND(A2809&gt;=Stimuli!$B$2,A2809&lt;=Stimuli!$C$2),Stimuli!$A$2,IF(AND(A2809&gt;=Stimuli!$B$3,A2809&lt;=Stimuli!$C$3),Stimuli!$A$3,IF(AND(A2809&gt;=Stimuli!$B$4,A2809&lt;=Stimuli!$C$4),Stimuli!$A$4,"")))</f>
        <v>01 Quiet baseline (60s)</v>
      </c>
      <c r="I2809" s="6" t="n">
        <f aca="false">(B2809-B2808)/((A2809-A2808)/1000)</f>
        <v>0</v>
      </c>
      <c r="J2809" s="6" t="n">
        <f aca="false">IF(OR(B2809&lt;Rules!$B$2,B2809&gt;Rules!$B$3,ABS(I2809)&gt;Rules!$B$4,OR(B2810&lt;Rules!$B$2,B2810&gt;Rules!$B$3,ABS(I2810)&gt;Rules!$B$4)),1,0)</f>
        <v>0</v>
      </c>
      <c r="K2809" s="6" t="str">
        <f aca="false">IF(F2809=1,COUNTIF($F$2:F2809,1),"")</f>
        <v/>
      </c>
    </row>
    <row r="2810" customFormat="false" ht="15" hidden="false" customHeight="false" outlineLevel="0" collapsed="false">
      <c r="A2810" s="6" t="n">
        <v>22167.5555</v>
      </c>
      <c r="B2810" s="6" t="n">
        <v>1.86300366300366</v>
      </c>
      <c r="C2810" s="6" t="n">
        <v>76</v>
      </c>
      <c r="D2810" s="6" t="n">
        <v>-1</v>
      </c>
      <c r="E2810" s="6" t="n">
        <v>1.78388278388278</v>
      </c>
      <c r="F2810" s="6" t="n">
        <v>0</v>
      </c>
      <c r="G2810" s="6" t="n">
        <v>0.0234432234432231</v>
      </c>
      <c r="H2810" s="6" t="str">
        <f aca="false">IF(AND(A2810&gt;=Stimuli!$B$2,A2810&lt;=Stimuli!$C$2),Stimuli!$A$2,IF(AND(A2810&gt;=Stimuli!$B$3,A2810&lt;=Stimuli!$C$3),Stimuli!$A$3,IF(AND(A2810&gt;=Stimuli!$B$4,A2810&lt;=Stimuli!$C$4),Stimuli!$A$4,"")))</f>
        <v>01 Quiet baseline (60s)</v>
      </c>
      <c r="I2810" s="6" t="n">
        <f aca="false">(B2810-B2809)/((A2810-A2809)/1000)</f>
        <v>0</v>
      </c>
      <c r="J2810" s="6" t="n">
        <f aca="false">IF(OR(B2810&lt;Rules!$B$2,B2810&gt;Rules!$B$3,ABS(I2810)&gt;Rules!$B$4,OR(B2811&lt;Rules!$B$2,B2811&gt;Rules!$B$3,ABS(I2811)&gt;Rules!$B$4)),1,0)</f>
        <v>0</v>
      </c>
      <c r="K2810" s="6" t="str">
        <f aca="false">IF(F2810=1,COUNTIF($F$2:F2810,1),"")</f>
        <v/>
      </c>
    </row>
    <row r="2811" customFormat="false" ht="15" hidden="false" customHeight="false" outlineLevel="0" collapsed="false">
      <c r="A2811" s="6" t="n">
        <v>22175.368</v>
      </c>
      <c r="B2811" s="6" t="n">
        <v>1.86153846153846</v>
      </c>
      <c r="C2811" s="6" t="n">
        <v>76</v>
      </c>
      <c r="D2811" s="6" t="n">
        <v>-1</v>
      </c>
      <c r="E2811" s="6" t="n">
        <v>1.78388278388278</v>
      </c>
      <c r="F2811" s="6" t="n">
        <v>0</v>
      </c>
      <c r="G2811" s="6" t="n">
        <v>0.0234432234432231</v>
      </c>
      <c r="H2811" s="6" t="str">
        <f aca="false">IF(AND(A2811&gt;=Stimuli!$B$2,A2811&lt;=Stimuli!$C$2),Stimuli!$A$2,IF(AND(A2811&gt;=Stimuli!$B$3,A2811&lt;=Stimuli!$C$3),Stimuli!$A$3,IF(AND(A2811&gt;=Stimuli!$B$4,A2811&lt;=Stimuli!$C$4),Stimuli!$A$4,"")))</f>
        <v>01 Quiet baseline (60s)</v>
      </c>
      <c r="I2811" s="6" t="n">
        <f aca="false">(B2811-B2810)/((A2811-A2810)/1000)</f>
        <v>-0.18754578754573</v>
      </c>
      <c r="J2811" s="6" t="n">
        <f aca="false">IF(OR(B2811&lt;Rules!$B$2,B2811&gt;Rules!$B$3,ABS(I2811)&gt;Rules!$B$4,OR(B2812&lt;Rules!$B$2,B2812&gt;Rules!$B$3,ABS(I2812)&gt;Rules!$B$4)),1,0)</f>
        <v>0</v>
      </c>
      <c r="K2811" s="6" t="str">
        <f aca="false">IF(F2811=1,COUNTIF($F$2:F2811,1),"")</f>
        <v/>
      </c>
    </row>
    <row r="2812" customFormat="false" ht="15" hidden="false" customHeight="false" outlineLevel="0" collapsed="false">
      <c r="A2812" s="6" t="n">
        <v>22183.1805</v>
      </c>
      <c r="B2812" s="6" t="n">
        <v>1.86300366300366</v>
      </c>
      <c r="C2812" s="6" t="n">
        <v>76</v>
      </c>
      <c r="D2812" s="6" t="n">
        <v>-1</v>
      </c>
      <c r="E2812" s="6" t="n">
        <v>1.78388278388278</v>
      </c>
      <c r="F2812" s="6" t="n">
        <v>0</v>
      </c>
      <c r="G2812" s="6" t="n">
        <v>0.0234432234432231</v>
      </c>
      <c r="H2812" s="6" t="str">
        <f aca="false">IF(AND(A2812&gt;=Stimuli!$B$2,A2812&lt;=Stimuli!$C$2),Stimuli!$A$2,IF(AND(A2812&gt;=Stimuli!$B$3,A2812&lt;=Stimuli!$C$3),Stimuli!$A$3,IF(AND(A2812&gt;=Stimuli!$B$4,A2812&lt;=Stimuli!$C$4),Stimuli!$A$4,"")))</f>
        <v>01 Quiet baseline (60s)</v>
      </c>
      <c r="I2812" s="6" t="n">
        <f aca="false">(B2812-B2811)/((A2812-A2811)/1000)</f>
        <v>0.18754578754573</v>
      </c>
      <c r="J2812" s="6" t="n">
        <f aca="false">IF(OR(B2812&lt;Rules!$B$2,B2812&gt;Rules!$B$3,ABS(I2812)&gt;Rules!$B$4,OR(B2813&lt;Rules!$B$2,B2813&gt;Rules!$B$3,ABS(I2813)&gt;Rules!$B$4)),1,0)</f>
        <v>0</v>
      </c>
      <c r="K2812" s="6" t="str">
        <f aca="false">IF(F2812=1,COUNTIF($F$2:F2812,1),"")</f>
        <v/>
      </c>
    </row>
    <row r="2813" customFormat="false" ht="15" hidden="false" customHeight="false" outlineLevel="0" collapsed="false">
      <c r="A2813" s="6" t="n">
        <v>22190.993</v>
      </c>
      <c r="B2813" s="6" t="n">
        <v>1.85860805860806</v>
      </c>
      <c r="C2813" s="6" t="n">
        <v>76</v>
      </c>
      <c r="D2813" s="6" t="n">
        <v>-1</v>
      </c>
      <c r="E2813" s="6" t="n">
        <v>1.78388278388278</v>
      </c>
      <c r="F2813" s="6" t="n">
        <v>0</v>
      </c>
      <c r="G2813" s="6" t="n">
        <v>0.0234432234432231</v>
      </c>
      <c r="H2813" s="6" t="str">
        <f aca="false">IF(AND(A2813&gt;=Stimuli!$B$2,A2813&lt;=Stimuli!$C$2),Stimuli!$A$2,IF(AND(A2813&gt;=Stimuli!$B$3,A2813&lt;=Stimuli!$C$3),Stimuli!$A$3,IF(AND(A2813&gt;=Stimuli!$B$4,A2813&lt;=Stimuli!$C$4),Stimuli!$A$4,"")))</f>
        <v>01 Quiet baseline (60s)</v>
      </c>
      <c r="I2813" s="6" t="n">
        <f aca="false">(B2813-B2812)/((A2813-A2812)/1000)</f>
        <v>-0.562637362637446</v>
      </c>
      <c r="J2813" s="6" t="n">
        <f aca="false">IF(OR(B2813&lt;Rules!$B$2,B2813&gt;Rules!$B$3,ABS(I2813)&gt;Rules!$B$4,OR(B2814&lt;Rules!$B$2,B2814&gt;Rules!$B$3,ABS(I2814)&gt;Rules!$B$4)),1,0)</f>
        <v>0</v>
      </c>
      <c r="K2813" s="6" t="str">
        <f aca="false">IF(F2813=1,COUNTIF($F$2:F2813,1),"")</f>
        <v/>
      </c>
    </row>
    <row r="2814" customFormat="false" ht="15" hidden="false" customHeight="false" outlineLevel="0" collapsed="false">
      <c r="A2814" s="6" t="n">
        <v>22198.8055</v>
      </c>
      <c r="B2814" s="6" t="n">
        <v>1.86300366300366</v>
      </c>
      <c r="C2814" s="6" t="n">
        <v>76</v>
      </c>
      <c r="D2814" s="6" t="n">
        <v>-1</v>
      </c>
      <c r="E2814" s="6" t="n">
        <v>1.78388278388278</v>
      </c>
      <c r="F2814" s="6" t="n">
        <v>0</v>
      </c>
      <c r="G2814" s="6" t="n">
        <v>0.0234432234432231</v>
      </c>
      <c r="H2814" s="6" t="str">
        <f aca="false">IF(AND(A2814&gt;=Stimuli!$B$2,A2814&lt;=Stimuli!$C$2),Stimuli!$A$2,IF(AND(A2814&gt;=Stimuli!$B$3,A2814&lt;=Stimuli!$C$3),Stimuli!$A$3,IF(AND(A2814&gt;=Stimuli!$B$4,A2814&lt;=Stimuli!$C$4),Stimuli!$A$4,"")))</f>
        <v>01 Quiet baseline (60s)</v>
      </c>
      <c r="I2814" s="6" t="n">
        <f aca="false">(B2814-B2813)/((A2814-A2813)/1000)</f>
        <v>0.562637362637446</v>
      </c>
      <c r="J2814" s="6" t="n">
        <f aca="false">IF(OR(B2814&lt;Rules!$B$2,B2814&gt;Rules!$B$3,ABS(I2814)&gt;Rules!$B$4,OR(B2815&lt;Rules!$B$2,B2815&gt;Rules!$B$3,ABS(I2815)&gt;Rules!$B$4)),1,0)</f>
        <v>0</v>
      </c>
      <c r="K2814" s="6" t="str">
        <f aca="false">IF(F2814=1,COUNTIF($F$2:F2814,1),"")</f>
        <v/>
      </c>
    </row>
    <row r="2815" customFormat="false" ht="15" hidden="false" customHeight="false" outlineLevel="0" collapsed="false">
      <c r="A2815" s="6" t="n">
        <v>22206.618</v>
      </c>
      <c r="B2815" s="6" t="n">
        <v>1.85714285714286</v>
      </c>
      <c r="C2815" s="6" t="n">
        <v>76</v>
      </c>
      <c r="D2815" s="6" t="n">
        <v>-1</v>
      </c>
      <c r="E2815" s="6" t="n">
        <v>1.78388278388278</v>
      </c>
      <c r="F2815" s="6" t="n">
        <v>0</v>
      </c>
      <c r="G2815" s="6" t="n">
        <v>0.0234432234432231</v>
      </c>
      <c r="H2815" s="6" t="str">
        <f aca="false">IF(AND(A2815&gt;=Stimuli!$B$2,A2815&lt;=Stimuli!$C$2),Stimuli!$A$2,IF(AND(A2815&gt;=Stimuli!$B$3,A2815&lt;=Stimuli!$C$3),Stimuli!$A$3,IF(AND(A2815&gt;=Stimuli!$B$4,A2815&lt;=Stimuli!$C$4),Stimuli!$A$4,"")))</f>
        <v>01 Quiet baseline (60s)</v>
      </c>
      <c r="I2815" s="6" t="n">
        <f aca="false">(B2815-B2814)/((A2815-A2814)/1000)</f>
        <v>-0.750183150183176</v>
      </c>
      <c r="J2815" s="6" t="n">
        <f aca="false">IF(OR(B2815&lt;Rules!$B$2,B2815&gt;Rules!$B$3,ABS(I2815)&gt;Rules!$B$4,OR(B2816&lt;Rules!$B$2,B2816&gt;Rules!$B$3,ABS(I2816)&gt;Rules!$B$4)),1,0)</f>
        <v>0</v>
      </c>
      <c r="K2815" s="6" t="str">
        <f aca="false">IF(F2815=1,COUNTIF($F$2:F2815,1),"")</f>
        <v/>
      </c>
    </row>
    <row r="2816" customFormat="false" ht="15" hidden="false" customHeight="false" outlineLevel="0" collapsed="false">
      <c r="A2816" s="6" t="n">
        <v>22214.4305</v>
      </c>
      <c r="B2816" s="6" t="n">
        <v>1.86300366300366</v>
      </c>
      <c r="C2816" s="6" t="n">
        <v>76</v>
      </c>
      <c r="D2816" s="6" t="n">
        <v>-1</v>
      </c>
      <c r="E2816" s="6" t="n">
        <v>1.78388278388278</v>
      </c>
      <c r="F2816" s="6" t="n">
        <v>0</v>
      </c>
      <c r="G2816" s="6" t="n">
        <v>0.0234432234432231</v>
      </c>
      <c r="H2816" s="6" t="str">
        <f aca="false">IF(AND(A2816&gt;=Stimuli!$B$2,A2816&lt;=Stimuli!$C$2),Stimuli!$A$2,IF(AND(A2816&gt;=Stimuli!$B$3,A2816&lt;=Stimuli!$C$3),Stimuli!$A$3,IF(AND(A2816&gt;=Stimuli!$B$4,A2816&lt;=Stimuli!$C$4),Stimuli!$A$4,"")))</f>
        <v>01 Quiet baseline (60s)</v>
      </c>
      <c r="I2816" s="6" t="n">
        <f aca="false">(B2816-B2815)/((A2816-A2815)/1000)</f>
        <v>0.750183150183176</v>
      </c>
      <c r="J2816" s="6" t="n">
        <f aca="false">IF(OR(B2816&lt;Rules!$B$2,B2816&gt;Rules!$B$3,ABS(I2816)&gt;Rules!$B$4,OR(B2817&lt;Rules!$B$2,B2817&gt;Rules!$B$3,ABS(I2817)&gt;Rules!$B$4)),1,0)</f>
        <v>0</v>
      </c>
      <c r="K2816" s="6" t="str">
        <f aca="false">IF(F2816=1,COUNTIF($F$2:F2816,1),"")</f>
        <v/>
      </c>
    </row>
    <row r="2817" customFormat="false" ht="15" hidden="false" customHeight="false" outlineLevel="0" collapsed="false">
      <c r="A2817" s="6" t="n">
        <v>22222.243</v>
      </c>
      <c r="B2817" s="6" t="n">
        <v>1.85714285714286</v>
      </c>
      <c r="C2817" s="6" t="n">
        <v>76</v>
      </c>
      <c r="D2817" s="6" t="n">
        <v>-1</v>
      </c>
      <c r="E2817" s="6" t="n">
        <v>1.78388278388278</v>
      </c>
      <c r="F2817" s="6" t="n">
        <v>0</v>
      </c>
      <c r="G2817" s="6" t="n">
        <v>0.0234432234432231</v>
      </c>
      <c r="H2817" s="6" t="str">
        <f aca="false">IF(AND(A2817&gt;=Stimuli!$B$2,A2817&lt;=Stimuli!$C$2),Stimuli!$A$2,IF(AND(A2817&gt;=Stimuli!$B$3,A2817&lt;=Stimuli!$C$3),Stimuli!$A$3,IF(AND(A2817&gt;=Stimuli!$B$4,A2817&lt;=Stimuli!$C$4),Stimuli!$A$4,"")))</f>
        <v>01 Quiet baseline (60s)</v>
      </c>
      <c r="I2817" s="6" t="n">
        <f aca="false">(B2817-B2816)/((A2817-A2816)/1000)</f>
        <v>-0.750183150183176</v>
      </c>
      <c r="J2817" s="6" t="n">
        <f aca="false">IF(OR(B2817&lt;Rules!$B$2,B2817&gt;Rules!$B$3,ABS(I2817)&gt;Rules!$B$4,OR(B2818&lt;Rules!$B$2,B2818&gt;Rules!$B$3,ABS(I2818)&gt;Rules!$B$4)),1,0)</f>
        <v>0</v>
      </c>
      <c r="K2817" s="6" t="str">
        <f aca="false">IF(F2817=1,COUNTIF($F$2:F2817,1),"")</f>
        <v/>
      </c>
    </row>
    <row r="2818" customFormat="false" ht="15" hidden="false" customHeight="false" outlineLevel="0" collapsed="false">
      <c r="A2818" s="6" t="n">
        <v>22230.0555</v>
      </c>
      <c r="B2818" s="6" t="n">
        <v>1.86300366300366</v>
      </c>
      <c r="C2818" s="6" t="n">
        <v>76</v>
      </c>
      <c r="D2818" s="6" t="n">
        <v>-1</v>
      </c>
      <c r="E2818" s="6" t="n">
        <v>1.78388278388278</v>
      </c>
      <c r="F2818" s="6" t="n">
        <v>0</v>
      </c>
      <c r="G2818" s="6" t="n">
        <v>0.0234432234432231</v>
      </c>
      <c r="H2818" s="6" t="str">
        <f aca="false">IF(AND(A2818&gt;=Stimuli!$B$2,A2818&lt;=Stimuli!$C$2),Stimuli!$A$2,IF(AND(A2818&gt;=Stimuli!$B$3,A2818&lt;=Stimuli!$C$3),Stimuli!$A$3,IF(AND(A2818&gt;=Stimuli!$B$4,A2818&lt;=Stimuli!$C$4),Stimuli!$A$4,"")))</f>
        <v>01 Quiet baseline (60s)</v>
      </c>
      <c r="I2818" s="6" t="n">
        <f aca="false">(B2818-B2817)/((A2818-A2817)/1000)</f>
        <v>0.750183150183176</v>
      </c>
      <c r="J2818" s="6" t="n">
        <f aca="false">IF(OR(B2818&lt;Rules!$B$2,B2818&gt;Rules!$B$3,ABS(I2818)&gt;Rules!$B$4,OR(B2819&lt;Rules!$B$2,B2819&gt;Rules!$B$3,ABS(I2819)&gt;Rules!$B$4)),1,0)</f>
        <v>0</v>
      </c>
      <c r="K2818" s="6" t="str">
        <f aca="false">IF(F2818=1,COUNTIF($F$2:F2818,1),"")</f>
        <v/>
      </c>
    </row>
    <row r="2819" customFormat="false" ht="15" hidden="false" customHeight="false" outlineLevel="0" collapsed="false">
      <c r="A2819" s="6" t="n">
        <v>22237.868</v>
      </c>
      <c r="B2819" s="6" t="n">
        <v>1.85567765567766</v>
      </c>
      <c r="C2819" s="6" t="n">
        <v>76</v>
      </c>
      <c r="D2819" s="6" t="n">
        <v>-1</v>
      </c>
      <c r="E2819" s="6" t="n">
        <v>1.78388278388278</v>
      </c>
      <c r="F2819" s="6" t="n">
        <v>0</v>
      </c>
      <c r="G2819" s="6" t="n">
        <v>0.0234432234432231</v>
      </c>
      <c r="H2819" s="6" t="str">
        <f aca="false">IF(AND(A2819&gt;=Stimuli!$B$2,A2819&lt;=Stimuli!$C$2),Stimuli!$A$2,IF(AND(A2819&gt;=Stimuli!$B$3,A2819&lt;=Stimuli!$C$3),Stimuli!$A$3,IF(AND(A2819&gt;=Stimuli!$B$4,A2819&lt;=Stimuli!$C$4),Stimuli!$A$4,"")))</f>
        <v>01 Quiet baseline (60s)</v>
      </c>
      <c r="I2819" s="6" t="n">
        <f aca="false">(B2819-B2818)/((A2819-A2818)/1000)</f>
        <v>-0.937728937728906</v>
      </c>
      <c r="J2819" s="6" t="n">
        <f aca="false">IF(OR(B2819&lt;Rules!$B$2,B2819&gt;Rules!$B$3,ABS(I2819)&gt;Rules!$B$4,OR(B2820&lt;Rules!$B$2,B2820&gt;Rules!$B$3,ABS(I2820)&gt;Rules!$B$4)),1,0)</f>
        <v>0</v>
      </c>
      <c r="K2819" s="6" t="str">
        <f aca="false">IF(F2819=1,COUNTIF($F$2:F2819,1),"")</f>
        <v/>
      </c>
    </row>
    <row r="2820" customFormat="false" ht="15" hidden="false" customHeight="false" outlineLevel="0" collapsed="false">
      <c r="A2820" s="6" t="n">
        <v>22245.6805</v>
      </c>
      <c r="B2820" s="6" t="n">
        <v>1.86153846153846</v>
      </c>
      <c r="C2820" s="6" t="n">
        <v>76</v>
      </c>
      <c r="D2820" s="6" t="n">
        <v>-1</v>
      </c>
      <c r="E2820" s="6" t="n">
        <v>1.78388278388278</v>
      </c>
      <c r="F2820" s="6" t="n">
        <v>0</v>
      </c>
      <c r="G2820" s="6" t="n">
        <v>0.0234432234432231</v>
      </c>
      <c r="H2820" s="6" t="str">
        <f aca="false">IF(AND(A2820&gt;=Stimuli!$B$2,A2820&lt;=Stimuli!$C$2),Stimuli!$A$2,IF(AND(A2820&gt;=Stimuli!$B$3,A2820&lt;=Stimuli!$C$3),Stimuli!$A$3,IF(AND(A2820&gt;=Stimuli!$B$4,A2820&lt;=Stimuli!$C$4),Stimuli!$A$4,"")))</f>
        <v>01 Quiet baseline (60s)</v>
      </c>
      <c r="I2820" s="6" t="n">
        <f aca="false">(B2820-B2819)/((A2820-A2819)/1000)</f>
        <v>0.750183150183176</v>
      </c>
      <c r="J2820" s="6" t="n">
        <f aca="false">IF(OR(B2820&lt;Rules!$B$2,B2820&gt;Rules!$B$3,ABS(I2820)&gt;Rules!$B$4,OR(B2821&lt;Rules!$B$2,B2821&gt;Rules!$B$3,ABS(I2821)&gt;Rules!$B$4)),1,0)</f>
        <v>0</v>
      </c>
      <c r="K2820" s="6" t="str">
        <f aca="false">IF(F2820=1,COUNTIF($F$2:F2820,1),"")</f>
        <v/>
      </c>
    </row>
    <row r="2821" customFormat="false" ht="15" hidden="false" customHeight="false" outlineLevel="0" collapsed="false">
      <c r="A2821" s="6" t="n">
        <v>22253.493</v>
      </c>
      <c r="B2821" s="6" t="n">
        <v>1.85567765567766</v>
      </c>
      <c r="C2821" s="6" t="n">
        <v>76</v>
      </c>
      <c r="D2821" s="6" t="n">
        <v>-1</v>
      </c>
      <c r="E2821" s="6" t="n">
        <v>1.78388278388278</v>
      </c>
      <c r="F2821" s="6" t="n">
        <v>0</v>
      </c>
      <c r="G2821" s="6" t="n">
        <v>0.0234432234432231</v>
      </c>
      <c r="H2821" s="6" t="str">
        <f aca="false">IF(AND(A2821&gt;=Stimuli!$B$2,A2821&lt;=Stimuli!$C$2),Stimuli!$A$2,IF(AND(A2821&gt;=Stimuli!$B$3,A2821&lt;=Stimuli!$C$3),Stimuli!$A$3,IF(AND(A2821&gt;=Stimuli!$B$4,A2821&lt;=Stimuli!$C$4),Stimuli!$A$4,"")))</f>
        <v>01 Quiet baseline (60s)</v>
      </c>
      <c r="I2821" s="6" t="n">
        <f aca="false">(B2821-B2820)/((A2821-A2820)/1000)</f>
        <v>-0.750183150183176</v>
      </c>
      <c r="J2821" s="6" t="n">
        <f aca="false">IF(OR(B2821&lt;Rules!$B$2,B2821&gt;Rules!$B$3,ABS(I2821)&gt;Rules!$B$4,OR(B2822&lt;Rules!$B$2,B2822&gt;Rules!$B$3,ABS(I2822)&gt;Rules!$B$4)),1,0)</f>
        <v>0</v>
      </c>
      <c r="K2821" s="6" t="str">
        <f aca="false">IF(F2821=1,COUNTIF($F$2:F2821,1),"")</f>
        <v/>
      </c>
    </row>
    <row r="2822" customFormat="false" ht="15" hidden="false" customHeight="false" outlineLevel="0" collapsed="false">
      <c r="A2822" s="6" t="n">
        <v>22261.3055</v>
      </c>
      <c r="B2822" s="6" t="n">
        <v>1.86007326007326</v>
      </c>
      <c r="C2822" s="6" t="n">
        <v>76</v>
      </c>
      <c r="D2822" s="6" t="n">
        <v>-1</v>
      </c>
      <c r="E2822" s="6" t="n">
        <v>1.78388278388278</v>
      </c>
      <c r="F2822" s="6" t="n">
        <v>0</v>
      </c>
      <c r="G2822" s="6" t="n">
        <v>0.0234432234432231</v>
      </c>
      <c r="H2822" s="6" t="str">
        <f aca="false">IF(AND(A2822&gt;=Stimuli!$B$2,A2822&lt;=Stimuli!$C$2),Stimuli!$A$2,IF(AND(A2822&gt;=Stimuli!$B$3,A2822&lt;=Stimuli!$C$3),Stimuli!$A$3,IF(AND(A2822&gt;=Stimuli!$B$4,A2822&lt;=Stimuli!$C$4),Stimuli!$A$4,"")))</f>
        <v>01 Quiet baseline (60s)</v>
      </c>
      <c r="I2822" s="6" t="n">
        <f aca="false">(B2822-B2821)/((A2822-A2821)/1000)</f>
        <v>0.562637362637304</v>
      </c>
      <c r="J2822" s="6" t="n">
        <f aca="false">IF(OR(B2822&lt;Rules!$B$2,B2822&gt;Rules!$B$3,ABS(I2822)&gt;Rules!$B$4,OR(B2823&lt;Rules!$B$2,B2823&gt;Rules!$B$3,ABS(I2823)&gt;Rules!$B$4)),1,0)</f>
        <v>0</v>
      </c>
      <c r="K2822" s="6" t="str">
        <f aca="false">IF(F2822=1,COUNTIF($F$2:F2822,1),"")</f>
        <v/>
      </c>
    </row>
    <row r="2823" customFormat="false" ht="15" hidden="false" customHeight="false" outlineLevel="0" collapsed="false">
      <c r="A2823" s="6" t="n">
        <v>22269.118</v>
      </c>
      <c r="B2823" s="6" t="n">
        <v>1.85567765567766</v>
      </c>
      <c r="C2823" s="6" t="n">
        <v>76</v>
      </c>
      <c r="D2823" s="6" t="n">
        <v>-1</v>
      </c>
      <c r="E2823" s="6" t="n">
        <v>1.78388278388278</v>
      </c>
      <c r="F2823" s="6" t="n">
        <v>0</v>
      </c>
      <c r="G2823" s="6" t="n">
        <v>0.0234432234432231</v>
      </c>
      <c r="H2823" s="6" t="str">
        <f aca="false">IF(AND(A2823&gt;=Stimuli!$B$2,A2823&lt;=Stimuli!$C$2),Stimuli!$A$2,IF(AND(A2823&gt;=Stimuli!$B$3,A2823&lt;=Stimuli!$C$3),Stimuli!$A$3,IF(AND(A2823&gt;=Stimuli!$B$4,A2823&lt;=Stimuli!$C$4),Stimuli!$A$4,"")))</f>
        <v>01 Quiet baseline (60s)</v>
      </c>
      <c r="I2823" s="6" t="n">
        <f aca="false">(B2823-B2822)/((A2823-A2822)/1000)</f>
        <v>-0.562637362637304</v>
      </c>
      <c r="J2823" s="6" t="n">
        <f aca="false">IF(OR(B2823&lt;Rules!$B$2,B2823&gt;Rules!$B$3,ABS(I2823)&gt;Rules!$B$4,OR(B2824&lt;Rules!$B$2,B2824&gt;Rules!$B$3,ABS(I2824)&gt;Rules!$B$4)),1,0)</f>
        <v>0</v>
      </c>
      <c r="K2823" s="6" t="str">
        <f aca="false">IF(F2823=1,COUNTIF($F$2:F2823,1),"")</f>
        <v/>
      </c>
    </row>
    <row r="2824" customFormat="false" ht="15" hidden="false" customHeight="false" outlineLevel="0" collapsed="false">
      <c r="A2824" s="6" t="n">
        <v>22276.9305</v>
      </c>
      <c r="B2824" s="6" t="n">
        <v>1.85714285714286</v>
      </c>
      <c r="C2824" s="6" t="n">
        <v>76</v>
      </c>
      <c r="D2824" s="6" t="n">
        <v>-1</v>
      </c>
      <c r="E2824" s="6" t="n">
        <v>1.78388278388278</v>
      </c>
      <c r="F2824" s="6" t="n">
        <v>0</v>
      </c>
      <c r="G2824" s="6" t="n">
        <v>0.0234432234432231</v>
      </c>
      <c r="H2824" s="6" t="str">
        <f aca="false">IF(AND(A2824&gt;=Stimuli!$B$2,A2824&lt;=Stimuli!$C$2),Stimuli!$A$2,IF(AND(A2824&gt;=Stimuli!$B$3,A2824&lt;=Stimuli!$C$3),Stimuli!$A$3,IF(AND(A2824&gt;=Stimuli!$B$4,A2824&lt;=Stimuli!$C$4),Stimuli!$A$4,"")))</f>
        <v>01 Quiet baseline (60s)</v>
      </c>
      <c r="I2824" s="6" t="n">
        <f aca="false">(B2824-B2823)/((A2824-A2823)/1000)</f>
        <v>0.18754578754573</v>
      </c>
      <c r="J2824" s="6" t="n">
        <f aca="false">IF(OR(B2824&lt;Rules!$B$2,B2824&gt;Rules!$B$3,ABS(I2824)&gt;Rules!$B$4,OR(B2825&lt;Rules!$B$2,B2825&gt;Rules!$B$3,ABS(I2825)&gt;Rules!$B$4)),1,0)</f>
        <v>0</v>
      </c>
      <c r="K2824" s="6" t="str">
        <f aca="false">IF(F2824=1,COUNTIF($F$2:F2824,1),"")</f>
        <v/>
      </c>
    </row>
    <row r="2825" customFormat="false" ht="15" hidden="false" customHeight="false" outlineLevel="0" collapsed="false">
      <c r="A2825" s="6" t="n">
        <v>22284.743</v>
      </c>
      <c r="B2825" s="6" t="n">
        <v>1.85567765567766</v>
      </c>
      <c r="C2825" s="6" t="n">
        <v>76</v>
      </c>
      <c r="D2825" s="6" t="n">
        <v>-1</v>
      </c>
      <c r="E2825" s="6" t="n">
        <v>1.78388278388278</v>
      </c>
      <c r="F2825" s="6" t="n">
        <v>0</v>
      </c>
      <c r="G2825" s="6" t="n">
        <v>0.0234432234432231</v>
      </c>
      <c r="H2825" s="6" t="str">
        <f aca="false">IF(AND(A2825&gt;=Stimuli!$B$2,A2825&lt;=Stimuli!$C$2),Stimuli!$A$2,IF(AND(A2825&gt;=Stimuli!$B$3,A2825&lt;=Stimuli!$C$3),Stimuli!$A$3,IF(AND(A2825&gt;=Stimuli!$B$4,A2825&lt;=Stimuli!$C$4),Stimuli!$A$4,"")))</f>
        <v>01 Quiet baseline (60s)</v>
      </c>
      <c r="I2825" s="6" t="n">
        <f aca="false">(B2825-B2824)/((A2825-A2824)/1000)</f>
        <v>-0.18754578754573</v>
      </c>
      <c r="J2825" s="6" t="n">
        <f aca="false">IF(OR(B2825&lt;Rules!$B$2,B2825&gt;Rules!$B$3,ABS(I2825)&gt;Rules!$B$4,OR(B2826&lt;Rules!$B$2,B2826&gt;Rules!$B$3,ABS(I2826)&gt;Rules!$B$4)),1,0)</f>
        <v>0</v>
      </c>
      <c r="K2825" s="6" t="str">
        <f aca="false">IF(F2825=1,COUNTIF($F$2:F2825,1),"")</f>
        <v/>
      </c>
    </row>
    <row r="2826" customFormat="false" ht="15" hidden="false" customHeight="false" outlineLevel="0" collapsed="false">
      <c r="A2826" s="6" t="n">
        <v>22292.5555</v>
      </c>
      <c r="B2826" s="6" t="n">
        <v>1.85567765567766</v>
      </c>
      <c r="C2826" s="6" t="n">
        <v>76</v>
      </c>
      <c r="D2826" s="6" t="n">
        <v>-1</v>
      </c>
      <c r="E2826" s="6" t="n">
        <v>1.78388278388278</v>
      </c>
      <c r="F2826" s="6" t="n">
        <v>0</v>
      </c>
      <c r="G2826" s="6" t="n">
        <v>0.0234432234432231</v>
      </c>
      <c r="H2826" s="6" t="str">
        <f aca="false">IF(AND(A2826&gt;=Stimuli!$B$2,A2826&lt;=Stimuli!$C$2),Stimuli!$A$2,IF(AND(A2826&gt;=Stimuli!$B$3,A2826&lt;=Stimuli!$C$3),Stimuli!$A$3,IF(AND(A2826&gt;=Stimuli!$B$4,A2826&lt;=Stimuli!$C$4),Stimuli!$A$4,"")))</f>
        <v>01 Quiet baseline (60s)</v>
      </c>
      <c r="I2826" s="6" t="n">
        <f aca="false">(B2826-B2825)/((A2826-A2825)/1000)</f>
        <v>0</v>
      </c>
      <c r="J2826" s="6" t="n">
        <f aca="false">IF(OR(B2826&lt;Rules!$B$2,B2826&gt;Rules!$B$3,ABS(I2826)&gt;Rules!$B$4,OR(B2827&lt;Rules!$B$2,B2827&gt;Rules!$B$3,ABS(I2827)&gt;Rules!$B$4)),1,0)</f>
        <v>0</v>
      </c>
      <c r="K2826" s="6" t="str">
        <f aca="false">IF(F2826=1,COUNTIF($F$2:F2826,1),"")</f>
        <v/>
      </c>
    </row>
    <row r="2827" customFormat="false" ht="15" hidden="false" customHeight="false" outlineLevel="0" collapsed="false">
      <c r="A2827" s="6" t="n">
        <v>22300.368</v>
      </c>
      <c r="B2827" s="6" t="n">
        <v>1.85714285714286</v>
      </c>
      <c r="C2827" s="6" t="n">
        <v>76</v>
      </c>
      <c r="D2827" s="6" t="n">
        <v>-1</v>
      </c>
      <c r="E2827" s="6" t="n">
        <v>1.78388278388278</v>
      </c>
      <c r="F2827" s="6" t="n">
        <v>0</v>
      </c>
      <c r="G2827" s="6" t="n">
        <v>0.0234432234432231</v>
      </c>
      <c r="H2827" s="6" t="str">
        <f aca="false">IF(AND(A2827&gt;=Stimuli!$B$2,A2827&lt;=Stimuli!$C$2),Stimuli!$A$2,IF(AND(A2827&gt;=Stimuli!$B$3,A2827&lt;=Stimuli!$C$3),Stimuli!$A$3,IF(AND(A2827&gt;=Stimuli!$B$4,A2827&lt;=Stimuli!$C$4),Stimuli!$A$4,"")))</f>
        <v>01 Quiet baseline (60s)</v>
      </c>
      <c r="I2827" s="6" t="n">
        <f aca="false">(B2827-B2826)/((A2827-A2826)/1000)</f>
        <v>0.18754578754573</v>
      </c>
      <c r="J2827" s="6" t="n">
        <f aca="false">IF(OR(B2827&lt;Rules!$B$2,B2827&gt;Rules!$B$3,ABS(I2827)&gt;Rules!$B$4,OR(B2828&lt;Rules!$B$2,B2828&gt;Rules!$B$3,ABS(I2828)&gt;Rules!$B$4)),1,0)</f>
        <v>0</v>
      </c>
      <c r="K2827" s="6" t="str">
        <f aca="false">IF(F2827=1,COUNTIF($F$2:F2827,1),"")</f>
        <v/>
      </c>
    </row>
    <row r="2828" customFormat="false" ht="15" hidden="false" customHeight="false" outlineLevel="0" collapsed="false">
      <c r="A2828" s="6" t="n">
        <v>22308.1805</v>
      </c>
      <c r="B2828" s="6" t="n">
        <v>1.85421245421245</v>
      </c>
      <c r="C2828" s="6" t="n">
        <v>76</v>
      </c>
      <c r="D2828" s="6" t="n">
        <v>-1</v>
      </c>
      <c r="E2828" s="6" t="n">
        <v>1.78388278388278</v>
      </c>
      <c r="F2828" s="6" t="n">
        <v>0</v>
      </c>
      <c r="G2828" s="6" t="n">
        <v>0.0234432234432231</v>
      </c>
      <c r="H2828" s="6" t="str">
        <f aca="false">IF(AND(A2828&gt;=Stimuli!$B$2,A2828&lt;=Stimuli!$C$2),Stimuli!$A$2,IF(AND(A2828&gt;=Stimuli!$B$3,A2828&lt;=Stimuli!$C$3),Stimuli!$A$3,IF(AND(A2828&gt;=Stimuli!$B$4,A2828&lt;=Stimuli!$C$4),Stimuli!$A$4,"")))</f>
        <v>01 Quiet baseline (60s)</v>
      </c>
      <c r="I2828" s="6" t="n">
        <f aca="false">(B2828-B2827)/((A2828-A2827)/1000)</f>
        <v>-0.375091575091574</v>
      </c>
      <c r="J2828" s="6" t="n">
        <f aca="false">IF(OR(B2828&lt;Rules!$B$2,B2828&gt;Rules!$B$3,ABS(I2828)&gt;Rules!$B$4,OR(B2829&lt;Rules!$B$2,B2829&gt;Rules!$B$3,ABS(I2829)&gt;Rules!$B$4)),1,0)</f>
        <v>0</v>
      </c>
      <c r="K2828" s="6" t="str">
        <f aca="false">IF(F2828=1,COUNTIF($F$2:F2828,1),"")</f>
        <v/>
      </c>
    </row>
    <row r="2829" customFormat="false" ht="15" hidden="false" customHeight="false" outlineLevel="0" collapsed="false">
      <c r="A2829" s="6" t="n">
        <v>22315.993</v>
      </c>
      <c r="B2829" s="6" t="n">
        <v>1.85714285714286</v>
      </c>
      <c r="C2829" s="6" t="n">
        <v>76</v>
      </c>
      <c r="D2829" s="6" t="n">
        <v>-1</v>
      </c>
      <c r="E2829" s="6" t="n">
        <v>1.78388278388278</v>
      </c>
      <c r="F2829" s="6" t="n">
        <v>0</v>
      </c>
      <c r="G2829" s="6" t="n">
        <v>0.0234432234432231</v>
      </c>
      <c r="H2829" s="6" t="str">
        <f aca="false">IF(AND(A2829&gt;=Stimuli!$B$2,A2829&lt;=Stimuli!$C$2),Stimuli!$A$2,IF(AND(A2829&gt;=Stimuli!$B$3,A2829&lt;=Stimuli!$C$3),Stimuli!$A$3,IF(AND(A2829&gt;=Stimuli!$B$4,A2829&lt;=Stimuli!$C$4),Stimuli!$A$4,"")))</f>
        <v>01 Quiet baseline (60s)</v>
      </c>
      <c r="I2829" s="6" t="n">
        <f aca="false">(B2829-B2828)/((A2829-A2828)/1000)</f>
        <v>0.375091575091574</v>
      </c>
      <c r="J2829" s="6" t="n">
        <f aca="false">IF(OR(B2829&lt;Rules!$B$2,B2829&gt;Rules!$B$3,ABS(I2829)&gt;Rules!$B$4,OR(B2830&lt;Rules!$B$2,B2830&gt;Rules!$B$3,ABS(I2830)&gt;Rules!$B$4)),1,0)</f>
        <v>0</v>
      </c>
      <c r="K2829" s="6" t="str">
        <f aca="false">IF(F2829=1,COUNTIF($F$2:F2829,1),"")</f>
        <v/>
      </c>
    </row>
    <row r="2830" customFormat="false" ht="15" hidden="false" customHeight="false" outlineLevel="0" collapsed="false">
      <c r="A2830" s="6" t="n">
        <v>22323.8055</v>
      </c>
      <c r="B2830" s="6" t="n">
        <v>1.85128205128205</v>
      </c>
      <c r="C2830" s="6" t="n">
        <v>76</v>
      </c>
      <c r="D2830" s="6" t="n">
        <v>-1</v>
      </c>
      <c r="E2830" s="6" t="n">
        <v>1.78388278388278</v>
      </c>
      <c r="F2830" s="6" t="n">
        <v>0</v>
      </c>
      <c r="G2830" s="6" t="n">
        <v>0.0234432234432231</v>
      </c>
      <c r="H2830" s="6" t="str">
        <f aca="false">IF(AND(A2830&gt;=Stimuli!$B$2,A2830&lt;=Stimuli!$C$2),Stimuli!$A$2,IF(AND(A2830&gt;=Stimuli!$B$3,A2830&lt;=Stimuli!$C$3),Stimuli!$A$3,IF(AND(A2830&gt;=Stimuli!$B$4,A2830&lt;=Stimuli!$C$4),Stimuli!$A$4,"")))</f>
        <v>01 Quiet baseline (60s)</v>
      </c>
      <c r="I2830" s="6" t="n">
        <f aca="false">(B2830-B2829)/((A2830-A2829)/1000)</f>
        <v>-0.750183150183034</v>
      </c>
      <c r="J2830" s="6" t="n">
        <f aca="false">IF(OR(B2830&lt;Rules!$B$2,B2830&gt;Rules!$B$3,ABS(I2830)&gt;Rules!$B$4,OR(B2831&lt;Rules!$B$2,B2831&gt;Rules!$B$3,ABS(I2831)&gt;Rules!$B$4)),1,0)</f>
        <v>0</v>
      </c>
      <c r="K2830" s="6" t="str">
        <f aca="false">IF(F2830=1,COUNTIF($F$2:F2830,1),"")</f>
        <v/>
      </c>
    </row>
    <row r="2831" customFormat="false" ht="15" hidden="false" customHeight="false" outlineLevel="0" collapsed="false">
      <c r="A2831" s="6" t="n">
        <v>22331.618</v>
      </c>
      <c r="B2831" s="6" t="n">
        <v>1.85714285714286</v>
      </c>
      <c r="C2831" s="6" t="n">
        <v>76</v>
      </c>
      <c r="D2831" s="6" t="n">
        <v>-1</v>
      </c>
      <c r="E2831" s="6" t="n">
        <v>1.78388278388278</v>
      </c>
      <c r="F2831" s="6" t="n">
        <v>0</v>
      </c>
      <c r="G2831" s="6" t="n">
        <v>0.0234432234432231</v>
      </c>
      <c r="H2831" s="6" t="str">
        <f aca="false">IF(AND(A2831&gt;=Stimuli!$B$2,A2831&lt;=Stimuli!$C$2),Stimuli!$A$2,IF(AND(A2831&gt;=Stimuli!$B$3,A2831&lt;=Stimuli!$C$3),Stimuli!$A$3,IF(AND(A2831&gt;=Stimuli!$B$4,A2831&lt;=Stimuli!$C$4),Stimuli!$A$4,"")))</f>
        <v>01 Quiet baseline (60s)</v>
      </c>
      <c r="I2831" s="6" t="n">
        <f aca="false">(B2831-B2830)/((A2831-A2830)/1000)</f>
        <v>0.750183150183034</v>
      </c>
      <c r="J2831" s="6" t="n">
        <f aca="false">IF(OR(B2831&lt;Rules!$B$2,B2831&gt;Rules!$B$3,ABS(I2831)&gt;Rules!$B$4,OR(B2832&lt;Rules!$B$2,B2832&gt;Rules!$B$3,ABS(I2832)&gt;Rules!$B$4)),1,0)</f>
        <v>0</v>
      </c>
      <c r="K2831" s="6" t="str">
        <f aca="false">IF(F2831=1,COUNTIF($F$2:F2831,1),"")</f>
        <v/>
      </c>
    </row>
    <row r="2832" customFormat="false" ht="15" hidden="false" customHeight="false" outlineLevel="0" collapsed="false">
      <c r="A2832" s="6" t="n">
        <v>22339.4305</v>
      </c>
      <c r="B2832" s="6" t="n">
        <v>1.85128205128205</v>
      </c>
      <c r="C2832" s="6" t="n">
        <v>76</v>
      </c>
      <c r="D2832" s="6" t="n">
        <v>-1</v>
      </c>
      <c r="E2832" s="6" t="n">
        <v>1.78388278388278</v>
      </c>
      <c r="F2832" s="6" t="n">
        <v>0</v>
      </c>
      <c r="G2832" s="6" t="n">
        <v>0.0234432234432231</v>
      </c>
      <c r="H2832" s="6" t="str">
        <f aca="false">IF(AND(A2832&gt;=Stimuli!$B$2,A2832&lt;=Stimuli!$C$2),Stimuli!$A$2,IF(AND(A2832&gt;=Stimuli!$B$3,A2832&lt;=Stimuli!$C$3),Stimuli!$A$3,IF(AND(A2832&gt;=Stimuli!$B$4,A2832&lt;=Stimuli!$C$4),Stimuli!$A$4,"")))</f>
        <v>01 Quiet baseline (60s)</v>
      </c>
      <c r="I2832" s="6" t="n">
        <f aca="false">(B2832-B2831)/((A2832-A2831)/1000)</f>
        <v>-0.750183150183034</v>
      </c>
      <c r="J2832" s="6" t="n">
        <f aca="false">IF(OR(B2832&lt;Rules!$B$2,B2832&gt;Rules!$B$3,ABS(I2832)&gt;Rules!$B$4,OR(B2833&lt;Rules!$B$2,B2833&gt;Rules!$B$3,ABS(I2833)&gt;Rules!$B$4)),1,0)</f>
        <v>0</v>
      </c>
      <c r="K2832" s="6" t="str">
        <f aca="false">IF(F2832=1,COUNTIF($F$2:F2832,1),"")</f>
        <v/>
      </c>
    </row>
    <row r="2833" customFormat="false" ht="15" hidden="false" customHeight="false" outlineLevel="0" collapsed="false">
      <c r="A2833" s="6" t="n">
        <v>22347.243</v>
      </c>
      <c r="B2833" s="6" t="n">
        <v>1.85714285714286</v>
      </c>
      <c r="C2833" s="6" t="n">
        <v>76</v>
      </c>
      <c r="D2833" s="6" t="n">
        <v>-1</v>
      </c>
      <c r="E2833" s="6" t="n">
        <v>1.78388278388278</v>
      </c>
      <c r="F2833" s="6" t="n">
        <v>0</v>
      </c>
      <c r="G2833" s="6" t="n">
        <v>0.0234432234432231</v>
      </c>
      <c r="H2833" s="6" t="str">
        <f aca="false">IF(AND(A2833&gt;=Stimuli!$B$2,A2833&lt;=Stimuli!$C$2),Stimuli!$A$2,IF(AND(A2833&gt;=Stimuli!$B$3,A2833&lt;=Stimuli!$C$3),Stimuli!$A$3,IF(AND(A2833&gt;=Stimuli!$B$4,A2833&lt;=Stimuli!$C$4),Stimuli!$A$4,"")))</f>
        <v>01 Quiet baseline (60s)</v>
      </c>
      <c r="I2833" s="6" t="n">
        <f aca="false">(B2833-B2832)/((A2833-A2832)/1000)</f>
        <v>0.750183150183034</v>
      </c>
      <c r="J2833" s="6" t="n">
        <f aca="false">IF(OR(B2833&lt;Rules!$B$2,B2833&gt;Rules!$B$3,ABS(I2833)&gt;Rules!$B$4,OR(B2834&lt;Rules!$B$2,B2834&gt;Rules!$B$3,ABS(I2834)&gt;Rules!$B$4)),1,0)</f>
        <v>0</v>
      </c>
      <c r="K2833" s="6" t="str">
        <f aca="false">IF(F2833=1,COUNTIF($F$2:F2833,1),"")</f>
        <v/>
      </c>
    </row>
    <row r="2834" customFormat="false" ht="15" hidden="false" customHeight="false" outlineLevel="0" collapsed="false">
      <c r="A2834" s="6" t="n">
        <v>22355.0555</v>
      </c>
      <c r="B2834" s="6" t="n">
        <v>1.84981684981685</v>
      </c>
      <c r="C2834" s="6" t="n">
        <v>76</v>
      </c>
      <c r="D2834" s="6" t="n">
        <v>-1</v>
      </c>
      <c r="E2834" s="6" t="n">
        <v>1.78388278388278</v>
      </c>
      <c r="F2834" s="6" t="n">
        <v>0</v>
      </c>
      <c r="G2834" s="6" t="n">
        <v>0.0234432234432231</v>
      </c>
      <c r="H2834" s="6" t="str">
        <f aca="false">IF(AND(A2834&gt;=Stimuli!$B$2,A2834&lt;=Stimuli!$C$2),Stimuli!$A$2,IF(AND(A2834&gt;=Stimuli!$B$3,A2834&lt;=Stimuli!$C$3),Stimuli!$A$3,IF(AND(A2834&gt;=Stimuli!$B$4,A2834&lt;=Stimuli!$C$4),Stimuli!$A$4,"")))</f>
        <v>01 Quiet baseline (60s)</v>
      </c>
      <c r="I2834" s="6" t="n">
        <f aca="false">(B2834-B2833)/((A2834-A2833)/1000)</f>
        <v>-0.937728937728906</v>
      </c>
      <c r="J2834" s="6" t="n">
        <f aca="false">IF(OR(B2834&lt;Rules!$B$2,B2834&gt;Rules!$B$3,ABS(I2834)&gt;Rules!$B$4,OR(B2835&lt;Rules!$B$2,B2835&gt;Rules!$B$3,ABS(I2835)&gt;Rules!$B$4)),1,0)</f>
        <v>0</v>
      </c>
      <c r="K2834" s="6" t="str">
        <f aca="false">IF(F2834=1,COUNTIF($F$2:F2834,1),"")</f>
        <v/>
      </c>
    </row>
    <row r="2835" customFormat="false" ht="15" hidden="false" customHeight="false" outlineLevel="0" collapsed="false">
      <c r="A2835" s="6" t="n">
        <v>22362.868</v>
      </c>
      <c r="B2835" s="6" t="n">
        <v>1.85567765567766</v>
      </c>
      <c r="C2835" s="6" t="n">
        <v>76</v>
      </c>
      <c r="D2835" s="6" t="n">
        <v>-1</v>
      </c>
      <c r="E2835" s="6" t="n">
        <v>1.78388278388278</v>
      </c>
      <c r="F2835" s="6" t="n">
        <v>0</v>
      </c>
      <c r="G2835" s="6" t="n">
        <v>0.0234432234432231</v>
      </c>
      <c r="H2835" s="6" t="str">
        <f aca="false">IF(AND(A2835&gt;=Stimuli!$B$2,A2835&lt;=Stimuli!$C$2),Stimuli!$A$2,IF(AND(A2835&gt;=Stimuli!$B$3,A2835&lt;=Stimuli!$C$3),Stimuli!$A$3,IF(AND(A2835&gt;=Stimuli!$B$4,A2835&lt;=Stimuli!$C$4),Stimuli!$A$4,"")))</f>
        <v>01 Quiet baseline (60s)</v>
      </c>
      <c r="I2835" s="6" t="n">
        <f aca="false">(B2835-B2834)/((A2835-A2834)/1000)</f>
        <v>0.750183150183176</v>
      </c>
      <c r="J2835" s="6" t="n">
        <f aca="false">IF(OR(B2835&lt;Rules!$B$2,B2835&gt;Rules!$B$3,ABS(I2835)&gt;Rules!$B$4,OR(B2836&lt;Rules!$B$2,B2836&gt;Rules!$B$3,ABS(I2836)&gt;Rules!$B$4)),1,0)</f>
        <v>0</v>
      </c>
      <c r="K2835" s="6" t="str">
        <f aca="false">IF(F2835=1,COUNTIF($F$2:F2835,1),"")</f>
        <v/>
      </c>
    </row>
    <row r="2836" customFormat="false" ht="15" hidden="false" customHeight="false" outlineLevel="0" collapsed="false">
      <c r="A2836" s="6" t="n">
        <v>22370.6805</v>
      </c>
      <c r="B2836" s="6" t="n">
        <v>1.84835164835165</v>
      </c>
      <c r="C2836" s="6" t="n">
        <v>76</v>
      </c>
      <c r="D2836" s="6" t="n">
        <v>-1</v>
      </c>
      <c r="E2836" s="6" t="n">
        <v>1.78388278388278</v>
      </c>
      <c r="F2836" s="6" t="n">
        <v>0</v>
      </c>
      <c r="G2836" s="6" t="n">
        <v>0.0234432234432231</v>
      </c>
      <c r="H2836" s="6" t="str">
        <f aca="false">IF(AND(A2836&gt;=Stimuli!$B$2,A2836&lt;=Stimuli!$C$2),Stimuli!$A$2,IF(AND(A2836&gt;=Stimuli!$B$3,A2836&lt;=Stimuli!$C$3),Stimuli!$A$3,IF(AND(A2836&gt;=Stimuli!$B$4,A2836&lt;=Stimuli!$C$4),Stimuli!$A$4,"")))</f>
        <v>01 Quiet baseline (60s)</v>
      </c>
      <c r="I2836" s="6" t="n">
        <f aca="false">(B2836-B2835)/((A2836-A2835)/1000)</f>
        <v>-0.93772893772902</v>
      </c>
      <c r="J2836" s="6" t="n">
        <f aca="false">IF(OR(B2836&lt;Rules!$B$2,B2836&gt;Rules!$B$3,ABS(I2836)&gt;Rules!$B$4,OR(B2837&lt;Rules!$B$2,B2837&gt;Rules!$B$3,ABS(I2837)&gt;Rules!$B$4)),1,0)</f>
        <v>0</v>
      </c>
      <c r="K2836" s="6" t="str">
        <f aca="false">IF(F2836=1,COUNTIF($F$2:F2836,1),"")</f>
        <v/>
      </c>
    </row>
    <row r="2837" customFormat="false" ht="15" hidden="false" customHeight="false" outlineLevel="0" collapsed="false">
      <c r="A2837" s="6" t="n">
        <v>22378.493</v>
      </c>
      <c r="B2837" s="6" t="n">
        <v>1.85421245421245</v>
      </c>
      <c r="C2837" s="6" t="n">
        <v>76</v>
      </c>
      <c r="D2837" s="6" t="n">
        <v>-1</v>
      </c>
      <c r="E2837" s="6" t="n">
        <v>1.78388278388278</v>
      </c>
      <c r="F2837" s="6" t="n">
        <v>0</v>
      </c>
      <c r="G2837" s="6" t="n">
        <v>0.0234432234432231</v>
      </c>
      <c r="H2837" s="6" t="str">
        <f aca="false">IF(AND(A2837&gt;=Stimuli!$B$2,A2837&lt;=Stimuli!$C$2),Stimuli!$A$2,IF(AND(A2837&gt;=Stimuli!$B$3,A2837&lt;=Stimuli!$C$3),Stimuli!$A$3,IF(AND(A2837&gt;=Stimuli!$B$4,A2837&lt;=Stimuli!$C$4),Stimuli!$A$4,"")))</f>
        <v>01 Quiet baseline (60s)</v>
      </c>
      <c r="I2837" s="6" t="n">
        <f aca="false">(B2837-B2836)/((A2837-A2836)/1000)</f>
        <v>0.750183150183176</v>
      </c>
      <c r="J2837" s="6" t="n">
        <f aca="false">IF(OR(B2837&lt;Rules!$B$2,B2837&gt;Rules!$B$3,ABS(I2837)&gt;Rules!$B$4,OR(B2838&lt;Rules!$B$2,B2838&gt;Rules!$B$3,ABS(I2838)&gt;Rules!$B$4)),1,0)</f>
        <v>0</v>
      </c>
      <c r="K2837" s="6" t="str">
        <f aca="false">IF(F2837=1,COUNTIF($F$2:F2837,1),"")</f>
        <v/>
      </c>
    </row>
    <row r="2838" customFormat="false" ht="15" hidden="false" customHeight="false" outlineLevel="0" collapsed="false">
      <c r="A2838" s="6" t="n">
        <v>22386.3055</v>
      </c>
      <c r="B2838" s="6" t="n">
        <v>1.84835164835165</v>
      </c>
      <c r="C2838" s="6" t="n">
        <v>76</v>
      </c>
      <c r="D2838" s="6" t="n">
        <v>-1</v>
      </c>
      <c r="E2838" s="6" t="n">
        <v>1.78388278388278</v>
      </c>
      <c r="F2838" s="6" t="n">
        <v>0</v>
      </c>
      <c r="G2838" s="6" t="n">
        <v>0.0234432234432231</v>
      </c>
      <c r="H2838" s="6" t="str">
        <f aca="false">IF(AND(A2838&gt;=Stimuli!$B$2,A2838&lt;=Stimuli!$C$2),Stimuli!$A$2,IF(AND(A2838&gt;=Stimuli!$B$3,A2838&lt;=Stimuli!$C$3),Stimuli!$A$3,IF(AND(A2838&gt;=Stimuli!$B$4,A2838&lt;=Stimuli!$C$4),Stimuli!$A$4,"")))</f>
        <v>01 Quiet baseline (60s)</v>
      </c>
      <c r="I2838" s="6" t="n">
        <f aca="false">(B2838-B2837)/((A2838-A2837)/1000)</f>
        <v>-0.750183150183176</v>
      </c>
      <c r="J2838" s="6" t="n">
        <f aca="false">IF(OR(B2838&lt;Rules!$B$2,B2838&gt;Rules!$B$3,ABS(I2838)&gt;Rules!$B$4,OR(B2839&lt;Rules!$B$2,B2839&gt;Rules!$B$3,ABS(I2839)&gt;Rules!$B$4)),1,0)</f>
        <v>0</v>
      </c>
      <c r="K2838" s="6" t="str">
        <f aca="false">IF(F2838=1,COUNTIF($F$2:F2838,1),"")</f>
        <v/>
      </c>
    </row>
    <row r="2839" customFormat="false" ht="15" hidden="false" customHeight="false" outlineLevel="0" collapsed="false">
      <c r="A2839" s="6" t="n">
        <v>22394.118</v>
      </c>
      <c r="B2839" s="6" t="n">
        <v>1.85128205128205</v>
      </c>
      <c r="C2839" s="6" t="n">
        <v>76</v>
      </c>
      <c r="D2839" s="6" t="n">
        <v>-1</v>
      </c>
      <c r="E2839" s="6" t="n">
        <v>1.78388278388278</v>
      </c>
      <c r="F2839" s="6" t="n">
        <v>0</v>
      </c>
      <c r="G2839" s="6" t="n">
        <v>0.0234432234432231</v>
      </c>
      <c r="H2839" s="6" t="str">
        <f aca="false">IF(AND(A2839&gt;=Stimuli!$B$2,A2839&lt;=Stimuli!$C$2),Stimuli!$A$2,IF(AND(A2839&gt;=Stimuli!$B$3,A2839&lt;=Stimuli!$C$3),Stimuli!$A$3,IF(AND(A2839&gt;=Stimuli!$B$4,A2839&lt;=Stimuli!$C$4),Stimuli!$A$4,"")))</f>
        <v>01 Quiet baseline (60s)</v>
      </c>
      <c r="I2839" s="6" t="n">
        <f aca="false">(B2839-B2838)/((A2839-A2838)/1000)</f>
        <v>0.375091575091716</v>
      </c>
      <c r="J2839" s="6" t="n">
        <f aca="false">IF(OR(B2839&lt;Rules!$B$2,B2839&gt;Rules!$B$3,ABS(I2839)&gt;Rules!$B$4,OR(B2840&lt;Rules!$B$2,B2840&gt;Rules!$B$3,ABS(I2840)&gt;Rules!$B$4)),1,0)</f>
        <v>0</v>
      </c>
      <c r="K2839" s="6" t="str">
        <f aca="false">IF(F2839=1,COUNTIF($F$2:F2839,1),"")</f>
        <v/>
      </c>
    </row>
    <row r="2840" customFormat="false" ht="15" hidden="false" customHeight="false" outlineLevel="0" collapsed="false">
      <c r="A2840" s="6" t="n">
        <v>22401.9305</v>
      </c>
      <c r="B2840" s="6" t="n">
        <v>1.84835164835165</v>
      </c>
      <c r="C2840" s="6" t="n">
        <v>76</v>
      </c>
      <c r="D2840" s="6" t="n">
        <v>-1</v>
      </c>
      <c r="E2840" s="6" t="n">
        <v>1.78388278388278</v>
      </c>
      <c r="F2840" s="6" t="n">
        <v>0</v>
      </c>
      <c r="G2840" s="6" t="n">
        <v>0.0234432234432231</v>
      </c>
      <c r="H2840" s="6" t="str">
        <f aca="false">IF(AND(A2840&gt;=Stimuli!$B$2,A2840&lt;=Stimuli!$C$2),Stimuli!$A$2,IF(AND(A2840&gt;=Stimuli!$B$3,A2840&lt;=Stimuli!$C$3),Stimuli!$A$3,IF(AND(A2840&gt;=Stimuli!$B$4,A2840&lt;=Stimuli!$C$4),Stimuli!$A$4,"")))</f>
        <v>01 Quiet baseline (60s)</v>
      </c>
      <c r="I2840" s="6" t="n">
        <f aca="false">(B2840-B2839)/((A2840-A2839)/1000)</f>
        <v>-0.375091575091716</v>
      </c>
      <c r="J2840" s="6" t="n">
        <f aca="false">IF(OR(B2840&lt;Rules!$B$2,B2840&gt;Rules!$B$3,ABS(I2840)&gt;Rules!$B$4,OR(B2841&lt;Rules!$B$2,B2841&gt;Rules!$B$3,ABS(I2841)&gt;Rules!$B$4)),1,0)</f>
        <v>0</v>
      </c>
      <c r="K2840" s="6" t="str">
        <f aca="false">IF(F2840=1,COUNTIF($F$2:F2840,1),"")</f>
        <v/>
      </c>
    </row>
    <row r="2841" customFormat="false" ht="15" hidden="false" customHeight="false" outlineLevel="0" collapsed="false">
      <c r="A2841" s="6" t="n">
        <v>22409.743</v>
      </c>
      <c r="B2841" s="6" t="n">
        <v>1.84981684981685</v>
      </c>
      <c r="C2841" s="6" t="n">
        <v>76</v>
      </c>
      <c r="D2841" s="6" t="n">
        <v>-1</v>
      </c>
      <c r="E2841" s="6" t="n">
        <v>1.78388278388278</v>
      </c>
      <c r="F2841" s="6" t="n">
        <v>0</v>
      </c>
      <c r="G2841" s="6" t="n">
        <v>0.0234432234432231</v>
      </c>
      <c r="H2841" s="6" t="str">
        <f aca="false">IF(AND(A2841&gt;=Stimuli!$B$2,A2841&lt;=Stimuli!$C$2),Stimuli!$A$2,IF(AND(A2841&gt;=Stimuli!$B$3,A2841&lt;=Stimuli!$C$3),Stimuli!$A$3,IF(AND(A2841&gt;=Stimuli!$B$4,A2841&lt;=Stimuli!$C$4),Stimuli!$A$4,"")))</f>
        <v>01 Quiet baseline (60s)</v>
      </c>
      <c r="I2841" s="6" t="n">
        <f aca="false">(B2841-B2840)/((A2841-A2840)/1000)</f>
        <v>0.187545787545844</v>
      </c>
      <c r="J2841" s="6" t="n">
        <f aca="false">IF(OR(B2841&lt;Rules!$B$2,B2841&gt;Rules!$B$3,ABS(I2841)&gt;Rules!$B$4,OR(B2842&lt;Rules!$B$2,B2842&gt;Rules!$B$3,ABS(I2842)&gt;Rules!$B$4)),1,0)</f>
        <v>0</v>
      </c>
      <c r="K2841" s="6" t="str">
        <f aca="false">IF(F2841=1,COUNTIF($F$2:F2841,1),"")</f>
        <v/>
      </c>
    </row>
    <row r="2842" customFormat="false" ht="15" hidden="false" customHeight="false" outlineLevel="0" collapsed="false">
      <c r="A2842" s="6" t="n">
        <v>22417.5555</v>
      </c>
      <c r="B2842" s="6" t="n">
        <v>1.84981684981685</v>
      </c>
      <c r="C2842" s="6" t="n">
        <v>76</v>
      </c>
      <c r="D2842" s="6" t="n">
        <v>-1</v>
      </c>
      <c r="E2842" s="6" t="n">
        <v>1.78388278388278</v>
      </c>
      <c r="F2842" s="6" t="n">
        <v>0</v>
      </c>
      <c r="G2842" s="6" t="n">
        <v>0.0234432234432231</v>
      </c>
      <c r="H2842" s="6" t="str">
        <f aca="false">IF(AND(A2842&gt;=Stimuli!$B$2,A2842&lt;=Stimuli!$C$2),Stimuli!$A$2,IF(AND(A2842&gt;=Stimuli!$B$3,A2842&lt;=Stimuli!$C$3),Stimuli!$A$3,IF(AND(A2842&gt;=Stimuli!$B$4,A2842&lt;=Stimuli!$C$4),Stimuli!$A$4,"")))</f>
        <v>01 Quiet baseline (60s)</v>
      </c>
      <c r="I2842" s="6" t="n">
        <f aca="false">(B2842-B2841)/((A2842-A2841)/1000)</f>
        <v>0</v>
      </c>
      <c r="J2842" s="6" t="n">
        <f aca="false">IF(OR(B2842&lt;Rules!$B$2,B2842&gt;Rules!$B$3,ABS(I2842)&gt;Rules!$B$4,OR(B2843&lt;Rules!$B$2,B2843&gt;Rules!$B$3,ABS(I2843)&gt;Rules!$B$4)),1,0)</f>
        <v>0</v>
      </c>
      <c r="K2842" s="6" t="str">
        <f aca="false">IF(F2842=1,COUNTIF($F$2:F2842,1),"")</f>
        <v/>
      </c>
    </row>
    <row r="2843" customFormat="false" ht="15" hidden="false" customHeight="false" outlineLevel="0" collapsed="false">
      <c r="A2843" s="6" t="n">
        <v>22425.368</v>
      </c>
      <c r="B2843" s="6" t="n">
        <v>1.84835164835165</v>
      </c>
      <c r="C2843" s="6" t="n">
        <v>76</v>
      </c>
      <c r="D2843" s="6" t="n">
        <v>-1</v>
      </c>
      <c r="E2843" s="6" t="n">
        <v>1.78388278388278</v>
      </c>
      <c r="F2843" s="6" t="n">
        <v>0</v>
      </c>
      <c r="G2843" s="6" t="n">
        <v>0.0234432234432231</v>
      </c>
      <c r="H2843" s="6" t="str">
        <f aca="false">IF(AND(A2843&gt;=Stimuli!$B$2,A2843&lt;=Stimuli!$C$2),Stimuli!$A$2,IF(AND(A2843&gt;=Stimuli!$B$3,A2843&lt;=Stimuli!$C$3),Stimuli!$A$3,IF(AND(A2843&gt;=Stimuli!$B$4,A2843&lt;=Stimuli!$C$4),Stimuli!$A$4,"")))</f>
        <v>01 Quiet baseline (60s)</v>
      </c>
      <c r="I2843" s="6" t="n">
        <f aca="false">(B2843-B2842)/((A2843-A2842)/1000)</f>
        <v>-0.187545787545844</v>
      </c>
      <c r="J2843" s="6" t="n">
        <f aca="false">IF(OR(B2843&lt;Rules!$B$2,B2843&gt;Rules!$B$3,ABS(I2843)&gt;Rules!$B$4,OR(B2844&lt;Rules!$B$2,B2844&gt;Rules!$B$3,ABS(I2844)&gt;Rules!$B$4)),1,0)</f>
        <v>0</v>
      </c>
      <c r="K2843" s="6" t="str">
        <f aca="false">IF(F2843=1,COUNTIF($F$2:F2843,1),"")</f>
        <v/>
      </c>
    </row>
    <row r="2844" customFormat="false" ht="15" hidden="false" customHeight="false" outlineLevel="0" collapsed="false">
      <c r="A2844" s="6" t="n">
        <v>22433.1805</v>
      </c>
      <c r="B2844" s="6" t="n">
        <v>1.84981684981685</v>
      </c>
      <c r="C2844" s="6" t="n">
        <v>76</v>
      </c>
      <c r="D2844" s="6" t="n">
        <v>-1</v>
      </c>
      <c r="E2844" s="6" t="n">
        <v>1.78388278388278</v>
      </c>
      <c r="F2844" s="6" t="n">
        <v>0</v>
      </c>
      <c r="G2844" s="6" t="n">
        <v>0.0234432234432231</v>
      </c>
      <c r="H2844" s="6" t="str">
        <f aca="false">IF(AND(A2844&gt;=Stimuli!$B$2,A2844&lt;=Stimuli!$C$2),Stimuli!$A$2,IF(AND(A2844&gt;=Stimuli!$B$3,A2844&lt;=Stimuli!$C$3),Stimuli!$A$3,IF(AND(A2844&gt;=Stimuli!$B$4,A2844&lt;=Stimuli!$C$4),Stimuli!$A$4,"")))</f>
        <v>01 Quiet baseline (60s)</v>
      </c>
      <c r="I2844" s="6" t="n">
        <f aca="false">(B2844-B2843)/((A2844-A2843)/1000)</f>
        <v>0.187545787545844</v>
      </c>
      <c r="J2844" s="6" t="n">
        <f aca="false">IF(OR(B2844&lt;Rules!$B$2,B2844&gt;Rules!$B$3,ABS(I2844)&gt;Rules!$B$4,OR(B2845&lt;Rules!$B$2,B2845&gt;Rules!$B$3,ABS(I2845)&gt;Rules!$B$4)),1,0)</f>
        <v>0</v>
      </c>
      <c r="K2844" s="6" t="str">
        <f aca="false">IF(F2844=1,COUNTIF($F$2:F2844,1),"")</f>
        <v/>
      </c>
    </row>
    <row r="2845" customFormat="false" ht="15" hidden="false" customHeight="false" outlineLevel="0" collapsed="false">
      <c r="A2845" s="6" t="n">
        <v>22440.993</v>
      </c>
      <c r="B2845" s="6" t="n">
        <v>1.84542124542125</v>
      </c>
      <c r="C2845" s="6" t="n">
        <v>76</v>
      </c>
      <c r="D2845" s="6" t="n">
        <v>-1</v>
      </c>
      <c r="E2845" s="6" t="n">
        <v>1.78388278388278</v>
      </c>
      <c r="F2845" s="6" t="n">
        <v>0</v>
      </c>
      <c r="G2845" s="6" t="n">
        <v>0.0234432234432231</v>
      </c>
      <c r="H2845" s="6" t="str">
        <f aca="false">IF(AND(A2845&gt;=Stimuli!$B$2,A2845&lt;=Stimuli!$C$2),Stimuli!$A$2,IF(AND(A2845&gt;=Stimuli!$B$3,A2845&lt;=Stimuli!$C$3),Stimuli!$A$3,IF(AND(A2845&gt;=Stimuli!$B$4,A2845&lt;=Stimuli!$C$4),Stimuli!$A$4,"")))</f>
        <v>01 Quiet baseline (60s)</v>
      </c>
      <c r="I2845" s="6" t="n">
        <f aca="false">(B2845-B2844)/((A2845-A2844)/1000)</f>
        <v>-0.562637362637418</v>
      </c>
      <c r="J2845" s="6" t="n">
        <f aca="false">IF(OR(B2845&lt;Rules!$B$2,B2845&gt;Rules!$B$3,ABS(I2845)&gt;Rules!$B$4,OR(B2846&lt;Rules!$B$2,B2846&gt;Rules!$B$3,ABS(I2846)&gt;Rules!$B$4)),1,0)</f>
        <v>0</v>
      </c>
      <c r="K2845" s="6" t="str">
        <f aca="false">IF(F2845=1,COUNTIF($F$2:F2845,1),"")</f>
        <v/>
      </c>
    </row>
    <row r="2846" customFormat="false" ht="15" hidden="false" customHeight="false" outlineLevel="0" collapsed="false">
      <c r="A2846" s="6" t="n">
        <v>22448.8055</v>
      </c>
      <c r="B2846" s="6" t="n">
        <v>1.85128205128205</v>
      </c>
      <c r="C2846" s="6" t="n">
        <v>76</v>
      </c>
      <c r="D2846" s="6" t="n">
        <v>-1</v>
      </c>
      <c r="E2846" s="6" t="n">
        <v>1.78388278388278</v>
      </c>
      <c r="F2846" s="6" t="n">
        <v>0</v>
      </c>
      <c r="G2846" s="6" t="n">
        <v>0.0234432234432231</v>
      </c>
      <c r="H2846" s="6" t="str">
        <f aca="false">IF(AND(A2846&gt;=Stimuli!$B$2,A2846&lt;=Stimuli!$C$2),Stimuli!$A$2,IF(AND(A2846&gt;=Stimuli!$B$3,A2846&lt;=Stimuli!$C$3),Stimuli!$A$3,IF(AND(A2846&gt;=Stimuli!$B$4,A2846&lt;=Stimuli!$C$4),Stimuli!$A$4,"")))</f>
        <v>01 Quiet baseline (60s)</v>
      </c>
      <c r="I2846" s="6" t="n">
        <f aca="false">(B2846-B2845)/((A2846-A2845)/1000)</f>
        <v>0.75018315018329</v>
      </c>
      <c r="J2846" s="6" t="n">
        <f aca="false">IF(OR(B2846&lt;Rules!$B$2,B2846&gt;Rules!$B$3,ABS(I2846)&gt;Rules!$B$4,OR(B2847&lt;Rules!$B$2,B2847&gt;Rules!$B$3,ABS(I2847)&gt;Rules!$B$4)),1,0)</f>
        <v>0</v>
      </c>
      <c r="K2846" s="6" t="str">
        <f aca="false">IF(F2846=1,COUNTIF($F$2:F2846,1),"")</f>
        <v/>
      </c>
    </row>
    <row r="2847" customFormat="false" ht="15" hidden="false" customHeight="false" outlineLevel="0" collapsed="false">
      <c r="A2847" s="6" t="n">
        <v>22456.618</v>
      </c>
      <c r="B2847" s="6" t="n">
        <v>1.84542124542125</v>
      </c>
      <c r="C2847" s="6" t="n">
        <v>76</v>
      </c>
      <c r="D2847" s="6" t="n">
        <v>-1</v>
      </c>
      <c r="E2847" s="6" t="n">
        <v>1.78388278388278</v>
      </c>
      <c r="F2847" s="6" t="n">
        <v>0</v>
      </c>
      <c r="G2847" s="6" t="n">
        <v>0.0234432234432231</v>
      </c>
      <c r="H2847" s="6" t="str">
        <f aca="false">IF(AND(A2847&gt;=Stimuli!$B$2,A2847&lt;=Stimuli!$C$2),Stimuli!$A$2,IF(AND(A2847&gt;=Stimuli!$B$3,A2847&lt;=Stimuli!$C$3),Stimuli!$A$3,IF(AND(A2847&gt;=Stimuli!$B$4,A2847&lt;=Stimuli!$C$4),Stimuli!$A$4,"")))</f>
        <v>01 Quiet baseline (60s)</v>
      </c>
      <c r="I2847" s="6" t="n">
        <f aca="false">(B2847-B2846)/((A2847-A2846)/1000)</f>
        <v>-0.75018315018329</v>
      </c>
      <c r="J2847" s="6" t="n">
        <f aca="false">IF(OR(B2847&lt;Rules!$B$2,B2847&gt;Rules!$B$3,ABS(I2847)&gt;Rules!$B$4,OR(B2848&lt;Rules!$B$2,B2848&gt;Rules!$B$3,ABS(I2848)&gt;Rules!$B$4)),1,0)</f>
        <v>0</v>
      </c>
      <c r="K2847" s="6" t="str">
        <f aca="false">IF(F2847=1,COUNTIF($F$2:F2847,1),"")</f>
        <v/>
      </c>
    </row>
    <row r="2848" customFormat="false" ht="15" hidden="false" customHeight="false" outlineLevel="0" collapsed="false">
      <c r="A2848" s="6" t="n">
        <v>22464.4305</v>
      </c>
      <c r="B2848" s="6" t="n">
        <v>1.84981684981685</v>
      </c>
      <c r="C2848" s="6" t="n">
        <v>76</v>
      </c>
      <c r="D2848" s="6" t="n">
        <v>-1</v>
      </c>
      <c r="E2848" s="6" t="n">
        <v>1.78388278388278</v>
      </c>
      <c r="F2848" s="6" t="n">
        <v>0</v>
      </c>
      <c r="G2848" s="6" t="n">
        <v>0.0234432234432231</v>
      </c>
      <c r="H2848" s="6" t="str">
        <f aca="false">IF(AND(A2848&gt;=Stimuli!$B$2,A2848&lt;=Stimuli!$C$2),Stimuli!$A$2,IF(AND(A2848&gt;=Stimuli!$B$3,A2848&lt;=Stimuli!$C$3),Stimuli!$A$3,IF(AND(A2848&gt;=Stimuli!$B$4,A2848&lt;=Stimuli!$C$4),Stimuli!$A$4,"")))</f>
        <v>01 Quiet baseline (60s)</v>
      </c>
      <c r="I2848" s="6" t="n">
        <f aca="false">(B2848-B2847)/((A2848-A2847)/1000)</f>
        <v>0.562637362637418</v>
      </c>
      <c r="J2848" s="6" t="n">
        <f aca="false">IF(OR(B2848&lt;Rules!$B$2,B2848&gt;Rules!$B$3,ABS(I2848)&gt;Rules!$B$4,OR(B2849&lt;Rules!$B$2,B2849&gt;Rules!$B$3,ABS(I2849)&gt;Rules!$B$4)),1,0)</f>
        <v>0</v>
      </c>
      <c r="K2848" s="6" t="str">
        <f aca="false">IF(F2848=1,COUNTIF($F$2:F2848,1),"")</f>
        <v/>
      </c>
    </row>
    <row r="2849" customFormat="false" ht="15" hidden="false" customHeight="false" outlineLevel="0" collapsed="false">
      <c r="A2849" s="6" t="n">
        <v>22472.243</v>
      </c>
      <c r="B2849" s="6" t="n">
        <v>1.84395604395604</v>
      </c>
      <c r="C2849" s="6" t="n">
        <v>76</v>
      </c>
      <c r="D2849" s="6" t="n">
        <v>-1</v>
      </c>
      <c r="E2849" s="6" t="n">
        <v>1.78388278388278</v>
      </c>
      <c r="F2849" s="6" t="n">
        <v>0</v>
      </c>
      <c r="G2849" s="6" t="n">
        <v>0.0234432234432231</v>
      </c>
      <c r="H2849" s="6" t="str">
        <f aca="false">IF(AND(A2849&gt;=Stimuli!$B$2,A2849&lt;=Stimuli!$C$2),Stimuli!$A$2,IF(AND(A2849&gt;=Stimuli!$B$3,A2849&lt;=Stimuli!$C$3),Stimuli!$A$3,IF(AND(A2849&gt;=Stimuli!$B$4,A2849&lt;=Stimuli!$C$4),Stimuli!$A$4,"")))</f>
        <v>01 Quiet baseline (60s)</v>
      </c>
      <c r="I2849" s="6" t="n">
        <f aca="false">(B2849-B2848)/((A2849-A2848)/1000)</f>
        <v>-0.750183150183148</v>
      </c>
      <c r="J2849" s="6" t="n">
        <f aca="false">IF(OR(B2849&lt;Rules!$B$2,B2849&gt;Rules!$B$3,ABS(I2849)&gt;Rules!$B$4,OR(B2850&lt;Rules!$B$2,B2850&gt;Rules!$B$3,ABS(I2850)&gt;Rules!$B$4)),1,0)</f>
        <v>0</v>
      </c>
      <c r="K2849" s="6" t="str">
        <f aca="false">IF(F2849=1,COUNTIF($F$2:F2849,1),"")</f>
        <v/>
      </c>
    </row>
    <row r="2850" customFormat="false" ht="15" hidden="false" customHeight="false" outlineLevel="0" collapsed="false">
      <c r="A2850" s="6" t="n">
        <v>22480.0555</v>
      </c>
      <c r="B2850" s="6" t="n">
        <v>1.84981684981685</v>
      </c>
      <c r="C2850" s="6" t="n">
        <v>76</v>
      </c>
      <c r="D2850" s="6" t="n">
        <v>-1</v>
      </c>
      <c r="E2850" s="6" t="n">
        <v>1.78388278388278</v>
      </c>
      <c r="F2850" s="6" t="n">
        <v>0</v>
      </c>
      <c r="G2850" s="6" t="n">
        <v>0.0234432234432231</v>
      </c>
      <c r="H2850" s="6" t="str">
        <f aca="false">IF(AND(A2850&gt;=Stimuli!$B$2,A2850&lt;=Stimuli!$C$2),Stimuli!$A$2,IF(AND(A2850&gt;=Stimuli!$B$3,A2850&lt;=Stimuli!$C$3),Stimuli!$A$3,IF(AND(A2850&gt;=Stimuli!$B$4,A2850&lt;=Stimuli!$C$4),Stimuli!$A$4,"")))</f>
        <v>01 Quiet baseline (60s)</v>
      </c>
      <c r="I2850" s="6" t="n">
        <f aca="false">(B2850-B2849)/((A2850-A2849)/1000)</f>
        <v>0.750183150183148</v>
      </c>
      <c r="J2850" s="6" t="n">
        <f aca="false">IF(OR(B2850&lt;Rules!$B$2,B2850&gt;Rules!$B$3,ABS(I2850)&gt;Rules!$B$4,OR(B2851&lt;Rules!$B$2,B2851&gt;Rules!$B$3,ABS(I2851)&gt;Rules!$B$4)),1,0)</f>
        <v>0</v>
      </c>
      <c r="K2850" s="6" t="str">
        <f aca="false">IF(F2850=1,COUNTIF($F$2:F2850,1),"")</f>
        <v/>
      </c>
    </row>
    <row r="2851" customFormat="false" ht="15" hidden="false" customHeight="false" outlineLevel="0" collapsed="false">
      <c r="A2851" s="6" t="n">
        <v>22487.868</v>
      </c>
      <c r="B2851" s="6" t="n">
        <v>1.84249084249084</v>
      </c>
      <c r="C2851" s="6" t="n">
        <v>76</v>
      </c>
      <c r="D2851" s="6" t="n">
        <v>-1</v>
      </c>
      <c r="E2851" s="6" t="n">
        <v>1.78388278388278</v>
      </c>
      <c r="F2851" s="6" t="n">
        <v>0</v>
      </c>
      <c r="G2851" s="6" t="n">
        <v>0.0234432234432231</v>
      </c>
      <c r="H2851" s="6" t="str">
        <f aca="false">IF(AND(A2851&gt;=Stimuli!$B$2,A2851&lt;=Stimuli!$C$2),Stimuli!$A$2,IF(AND(A2851&gt;=Stimuli!$B$3,A2851&lt;=Stimuli!$C$3),Stimuli!$A$3,IF(AND(A2851&gt;=Stimuli!$B$4,A2851&lt;=Stimuli!$C$4),Stimuli!$A$4,"")))</f>
        <v>01 Quiet baseline (60s)</v>
      </c>
      <c r="I2851" s="6" t="n">
        <f aca="false">(B2851-B2850)/((A2851-A2850)/1000)</f>
        <v>-0.93772893772902</v>
      </c>
      <c r="J2851" s="6" t="n">
        <f aca="false">IF(OR(B2851&lt;Rules!$B$2,B2851&gt;Rules!$B$3,ABS(I2851)&gt;Rules!$B$4,OR(B2852&lt;Rules!$B$2,B2852&gt;Rules!$B$3,ABS(I2852)&gt;Rules!$B$4)),1,0)</f>
        <v>0</v>
      </c>
      <c r="K2851" s="6" t="str">
        <f aca="false">IF(F2851=1,COUNTIF($F$2:F2851,1),"")</f>
        <v/>
      </c>
    </row>
    <row r="2852" customFormat="false" ht="15" hidden="false" customHeight="false" outlineLevel="0" collapsed="false">
      <c r="A2852" s="6" t="n">
        <v>22495.6805</v>
      </c>
      <c r="B2852" s="6" t="n">
        <v>1.84835164835165</v>
      </c>
      <c r="C2852" s="6" t="n">
        <v>76</v>
      </c>
      <c r="D2852" s="6" t="n">
        <v>-1</v>
      </c>
      <c r="E2852" s="6" t="n">
        <v>1.78388278388278</v>
      </c>
      <c r="F2852" s="6" t="n">
        <v>0</v>
      </c>
      <c r="G2852" s="6" t="n">
        <v>0.0234432234432231</v>
      </c>
      <c r="H2852" s="6" t="str">
        <f aca="false">IF(AND(A2852&gt;=Stimuli!$B$2,A2852&lt;=Stimuli!$C$2),Stimuli!$A$2,IF(AND(A2852&gt;=Stimuli!$B$3,A2852&lt;=Stimuli!$C$3),Stimuli!$A$3,IF(AND(A2852&gt;=Stimuli!$B$4,A2852&lt;=Stimuli!$C$4),Stimuli!$A$4,"")))</f>
        <v>01 Quiet baseline (60s)</v>
      </c>
      <c r="I2852" s="6" t="n">
        <f aca="false">(B2852-B2851)/((A2852-A2851)/1000)</f>
        <v>0.750183150183176</v>
      </c>
      <c r="J2852" s="6" t="n">
        <f aca="false">IF(OR(B2852&lt;Rules!$B$2,B2852&gt;Rules!$B$3,ABS(I2852)&gt;Rules!$B$4,OR(B2853&lt;Rules!$B$2,B2853&gt;Rules!$B$3,ABS(I2853)&gt;Rules!$B$4)),1,0)</f>
        <v>0</v>
      </c>
      <c r="K2852" s="6" t="str">
        <f aca="false">IF(F2852=1,COUNTIF($F$2:F2852,1),"")</f>
        <v/>
      </c>
    </row>
    <row r="2853" customFormat="false" ht="15" hidden="false" customHeight="false" outlineLevel="0" collapsed="false">
      <c r="A2853" s="6" t="n">
        <v>22503.493</v>
      </c>
      <c r="B2853" s="6" t="n">
        <v>1.84249084249084</v>
      </c>
      <c r="C2853" s="6" t="n">
        <v>76</v>
      </c>
      <c r="D2853" s="6" t="n">
        <v>-1</v>
      </c>
      <c r="E2853" s="6" t="n">
        <v>1.78388278388278</v>
      </c>
      <c r="F2853" s="6" t="n">
        <v>0</v>
      </c>
      <c r="G2853" s="6" t="n">
        <v>0.0234432234432231</v>
      </c>
      <c r="H2853" s="6" t="str">
        <f aca="false">IF(AND(A2853&gt;=Stimuli!$B$2,A2853&lt;=Stimuli!$C$2),Stimuli!$A$2,IF(AND(A2853&gt;=Stimuli!$B$3,A2853&lt;=Stimuli!$C$3),Stimuli!$A$3,IF(AND(A2853&gt;=Stimuli!$B$4,A2853&lt;=Stimuli!$C$4),Stimuli!$A$4,"")))</f>
        <v>01 Quiet baseline (60s)</v>
      </c>
      <c r="I2853" s="6" t="n">
        <f aca="false">(B2853-B2852)/((A2853-A2852)/1000)</f>
        <v>-0.750183150183176</v>
      </c>
      <c r="J2853" s="6" t="n">
        <f aca="false">IF(OR(B2853&lt;Rules!$B$2,B2853&gt;Rules!$B$3,ABS(I2853)&gt;Rules!$B$4,OR(B2854&lt;Rules!$B$2,B2854&gt;Rules!$B$3,ABS(I2854)&gt;Rules!$B$4)),1,0)</f>
        <v>0</v>
      </c>
      <c r="K2853" s="6" t="str">
        <f aca="false">IF(F2853=1,COUNTIF($F$2:F2853,1),"")</f>
        <v/>
      </c>
    </row>
    <row r="2854" customFormat="false" ht="15" hidden="false" customHeight="false" outlineLevel="0" collapsed="false">
      <c r="A2854" s="6" t="n">
        <v>22511.3055</v>
      </c>
      <c r="B2854" s="6" t="n">
        <v>1.84688644688645</v>
      </c>
      <c r="C2854" s="6" t="n">
        <v>76</v>
      </c>
      <c r="D2854" s="6" t="n">
        <v>-1</v>
      </c>
      <c r="E2854" s="6" t="n">
        <v>1.78388278388278</v>
      </c>
      <c r="F2854" s="6" t="n">
        <v>0</v>
      </c>
      <c r="G2854" s="6" t="n">
        <v>0.0234432234432231</v>
      </c>
      <c r="H2854" s="6" t="str">
        <f aca="false">IF(AND(A2854&gt;=Stimuli!$B$2,A2854&lt;=Stimuli!$C$2),Stimuli!$A$2,IF(AND(A2854&gt;=Stimuli!$B$3,A2854&lt;=Stimuli!$C$3),Stimuli!$A$3,IF(AND(A2854&gt;=Stimuli!$B$4,A2854&lt;=Stimuli!$C$4),Stimuli!$A$4,"")))</f>
        <v>01 Quiet baseline (60s)</v>
      </c>
      <c r="I2854" s="6" t="n">
        <f aca="false">(B2854-B2853)/((A2854-A2853)/1000)</f>
        <v>0.562637362637332</v>
      </c>
      <c r="J2854" s="6" t="n">
        <f aca="false">IF(OR(B2854&lt;Rules!$B$2,B2854&gt;Rules!$B$3,ABS(I2854)&gt;Rules!$B$4,OR(B2855&lt;Rules!$B$2,B2855&gt;Rules!$B$3,ABS(I2855)&gt;Rules!$B$4)),1,0)</f>
        <v>0</v>
      </c>
      <c r="K2854" s="6" t="str">
        <f aca="false">IF(F2854=1,COUNTIF($F$2:F2854,1),"")</f>
        <v/>
      </c>
    </row>
    <row r="2855" customFormat="false" ht="15" hidden="false" customHeight="false" outlineLevel="0" collapsed="false">
      <c r="A2855" s="6" t="n">
        <v>22519.118</v>
      </c>
      <c r="B2855" s="6" t="n">
        <v>1.84249084249084</v>
      </c>
      <c r="C2855" s="6" t="n">
        <v>76</v>
      </c>
      <c r="D2855" s="6" t="n">
        <v>-1</v>
      </c>
      <c r="E2855" s="6" t="n">
        <v>1.78388278388278</v>
      </c>
      <c r="F2855" s="6" t="n">
        <v>0</v>
      </c>
      <c r="G2855" s="6" t="n">
        <v>0.0234432234432231</v>
      </c>
      <c r="H2855" s="6" t="str">
        <f aca="false">IF(AND(A2855&gt;=Stimuli!$B$2,A2855&lt;=Stimuli!$C$2),Stimuli!$A$2,IF(AND(A2855&gt;=Stimuli!$B$3,A2855&lt;=Stimuli!$C$3),Stimuli!$A$3,IF(AND(A2855&gt;=Stimuli!$B$4,A2855&lt;=Stimuli!$C$4),Stimuli!$A$4,"")))</f>
        <v>01 Quiet baseline (60s)</v>
      </c>
      <c r="I2855" s="6" t="n">
        <f aca="false">(B2855-B2854)/((A2855-A2854)/1000)</f>
        <v>-0.562637362637332</v>
      </c>
      <c r="J2855" s="6" t="n">
        <f aca="false">IF(OR(B2855&lt;Rules!$B$2,B2855&gt;Rules!$B$3,ABS(I2855)&gt;Rules!$B$4,OR(B2856&lt;Rules!$B$2,B2856&gt;Rules!$B$3,ABS(I2856)&gt;Rules!$B$4)),1,0)</f>
        <v>0</v>
      </c>
      <c r="K2855" s="6" t="str">
        <f aca="false">IF(F2855=1,COUNTIF($F$2:F2855,1),"")</f>
        <v/>
      </c>
    </row>
    <row r="2856" customFormat="false" ht="15" hidden="false" customHeight="false" outlineLevel="0" collapsed="false">
      <c r="A2856" s="6" t="n">
        <v>22526.9305</v>
      </c>
      <c r="B2856" s="6" t="n">
        <v>1.84542124542125</v>
      </c>
      <c r="C2856" s="6" t="n">
        <v>76</v>
      </c>
      <c r="D2856" s="6" t="n">
        <v>-1</v>
      </c>
      <c r="E2856" s="6" t="n">
        <v>1.78388278388278</v>
      </c>
      <c r="F2856" s="6" t="n">
        <v>0</v>
      </c>
      <c r="G2856" s="6" t="n">
        <v>0.0234432234432231</v>
      </c>
      <c r="H2856" s="6" t="str">
        <f aca="false">IF(AND(A2856&gt;=Stimuli!$B$2,A2856&lt;=Stimuli!$C$2),Stimuli!$A$2,IF(AND(A2856&gt;=Stimuli!$B$3,A2856&lt;=Stimuli!$C$3),Stimuli!$A$3,IF(AND(A2856&gt;=Stimuli!$B$4,A2856&lt;=Stimuli!$C$4),Stimuli!$A$4,"")))</f>
        <v>01 Quiet baseline (60s)</v>
      </c>
      <c r="I2856" s="6" t="n">
        <f aca="false">(B2856-B2855)/((A2856-A2855)/1000)</f>
        <v>0.375091575091602</v>
      </c>
      <c r="J2856" s="6" t="n">
        <f aca="false">IF(OR(B2856&lt;Rules!$B$2,B2856&gt;Rules!$B$3,ABS(I2856)&gt;Rules!$B$4,OR(B2857&lt;Rules!$B$2,B2857&gt;Rules!$B$3,ABS(I2857)&gt;Rules!$B$4)),1,0)</f>
        <v>0</v>
      </c>
      <c r="K2856" s="6" t="str">
        <f aca="false">IF(F2856=1,COUNTIF($F$2:F2856,1),"")</f>
        <v/>
      </c>
    </row>
    <row r="2857" customFormat="false" ht="15" hidden="false" customHeight="false" outlineLevel="0" collapsed="false">
      <c r="A2857" s="6" t="n">
        <v>22534.743</v>
      </c>
      <c r="B2857" s="6" t="n">
        <v>1.84249084249084</v>
      </c>
      <c r="C2857" s="6" t="n">
        <v>76</v>
      </c>
      <c r="D2857" s="6" t="n">
        <v>-1</v>
      </c>
      <c r="E2857" s="6" t="n">
        <v>1.78388278388278</v>
      </c>
      <c r="F2857" s="6" t="n">
        <v>0</v>
      </c>
      <c r="G2857" s="6" t="n">
        <v>0.0234432234432231</v>
      </c>
      <c r="H2857" s="6" t="str">
        <f aca="false">IF(AND(A2857&gt;=Stimuli!$B$2,A2857&lt;=Stimuli!$C$2),Stimuli!$A$2,IF(AND(A2857&gt;=Stimuli!$B$3,A2857&lt;=Stimuli!$C$3),Stimuli!$A$3,IF(AND(A2857&gt;=Stimuli!$B$4,A2857&lt;=Stimuli!$C$4),Stimuli!$A$4,"")))</f>
        <v>01 Quiet baseline (60s)</v>
      </c>
      <c r="I2857" s="6" t="n">
        <f aca="false">(B2857-B2856)/((A2857-A2856)/1000)</f>
        <v>-0.375091575091602</v>
      </c>
      <c r="J2857" s="6" t="n">
        <f aca="false">IF(OR(B2857&lt;Rules!$B$2,B2857&gt;Rules!$B$3,ABS(I2857)&gt;Rules!$B$4,OR(B2858&lt;Rules!$B$2,B2858&gt;Rules!$B$3,ABS(I2858)&gt;Rules!$B$4)),1,0)</f>
        <v>0</v>
      </c>
      <c r="K2857" s="6" t="str">
        <f aca="false">IF(F2857=1,COUNTIF($F$2:F2857,1),"")</f>
        <v/>
      </c>
    </row>
    <row r="2858" customFormat="false" ht="15" hidden="false" customHeight="false" outlineLevel="0" collapsed="false">
      <c r="A2858" s="6" t="n">
        <v>22542.5555</v>
      </c>
      <c r="B2858" s="6" t="n">
        <v>1.84249084249084</v>
      </c>
      <c r="C2858" s="6" t="n">
        <v>76</v>
      </c>
      <c r="D2858" s="6" t="n">
        <v>-1</v>
      </c>
      <c r="E2858" s="6" t="n">
        <v>1.78388278388278</v>
      </c>
      <c r="F2858" s="6" t="n">
        <v>0</v>
      </c>
      <c r="G2858" s="6" t="n">
        <v>0.0234432234432231</v>
      </c>
      <c r="H2858" s="6" t="str">
        <f aca="false">IF(AND(A2858&gt;=Stimuli!$B$2,A2858&lt;=Stimuli!$C$2),Stimuli!$A$2,IF(AND(A2858&gt;=Stimuli!$B$3,A2858&lt;=Stimuli!$C$3),Stimuli!$A$3,IF(AND(A2858&gt;=Stimuli!$B$4,A2858&lt;=Stimuli!$C$4),Stimuli!$A$4,"")))</f>
        <v>01 Quiet baseline (60s)</v>
      </c>
      <c r="I2858" s="6" t="n">
        <f aca="false">(B2858-B2857)/((A2858-A2857)/1000)</f>
        <v>0</v>
      </c>
      <c r="J2858" s="6" t="n">
        <f aca="false">IF(OR(B2858&lt;Rules!$B$2,B2858&gt;Rules!$B$3,ABS(I2858)&gt;Rules!$B$4,OR(B2859&lt;Rules!$B$2,B2859&gt;Rules!$B$3,ABS(I2859)&gt;Rules!$B$4)),1,0)</f>
        <v>0</v>
      </c>
      <c r="K2858" s="6" t="str">
        <f aca="false">IF(F2858=1,COUNTIF($F$2:F2858,1),"")</f>
        <v/>
      </c>
    </row>
    <row r="2859" customFormat="false" ht="15" hidden="false" customHeight="false" outlineLevel="0" collapsed="false">
      <c r="A2859" s="6" t="n">
        <v>22550.368</v>
      </c>
      <c r="B2859" s="6" t="n">
        <v>1.84395604395604</v>
      </c>
      <c r="C2859" s="6" t="n">
        <v>76</v>
      </c>
      <c r="D2859" s="6" t="n">
        <v>-1</v>
      </c>
      <c r="E2859" s="6" t="n">
        <v>1.78388278388278</v>
      </c>
      <c r="F2859" s="6" t="n">
        <v>0</v>
      </c>
      <c r="G2859" s="6" t="n">
        <v>0.0234432234432231</v>
      </c>
      <c r="H2859" s="6" t="str">
        <f aca="false">IF(AND(A2859&gt;=Stimuli!$B$2,A2859&lt;=Stimuli!$C$2),Stimuli!$A$2,IF(AND(A2859&gt;=Stimuli!$B$3,A2859&lt;=Stimuli!$C$3),Stimuli!$A$3,IF(AND(A2859&gt;=Stimuli!$B$4,A2859&lt;=Stimuli!$C$4),Stimuli!$A$4,"")))</f>
        <v>01 Quiet baseline (60s)</v>
      </c>
      <c r="I2859" s="6" t="n">
        <f aca="false">(B2859-B2858)/((A2859-A2858)/1000)</f>
        <v>0.187545787545872</v>
      </c>
      <c r="J2859" s="6" t="n">
        <f aca="false">IF(OR(B2859&lt;Rules!$B$2,B2859&gt;Rules!$B$3,ABS(I2859)&gt;Rules!$B$4,OR(B2860&lt;Rules!$B$2,B2860&gt;Rules!$B$3,ABS(I2860)&gt;Rules!$B$4)),1,0)</f>
        <v>0</v>
      </c>
      <c r="K2859" s="6" t="str">
        <f aca="false">IF(F2859=1,COUNTIF($F$2:F2859,1),"")</f>
        <v/>
      </c>
    </row>
    <row r="2860" customFormat="false" ht="15" hidden="false" customHeight="false" outlineLevel="0" collapsed="false">
      <c r="A2860" s="6" t="n">
        <v>22558.1805</v>
      </c>
      <c r="B2860" s="6" t="n">
        <v>1.84102564102564</v>
      </c>
      <c r="C2860" s="6" t="n">
        <v>76</v>
      </c>
      <c r="D2860" s="6" t="n">
        <v>-1</v>
      </c>
      <c r="E2860" s="6" t="n">
        <v>1.78388278388278</v>
      </c>
      <c r="F2860" s="6" t="n">
        <v>0</v>
      </c>
      <c r="G2860" s="6" t="n">
        <v>0.0234432234432231</v>
      </c>
      <c r="H2860" s="6" t="str">
        <f aca="false">IF(AND(A2860&gt;=Stimuli!$B$2,A2860&lt;=Stimuli!$C$2),Stimuli!$A$2,IF(AND(A2860&gt;=Stimuli!$B$3,A2860&lt;=Stimuli!$C$3),Stimuli!$A$3,IF(AND(A2860&gt;=Stimuli!$B$4,A2860&lt;=Stimuli!$C$4),Stimuli!$A$4,"")))</f>
        <v>01 Quiet baseline (60s)</v>
      </c>
      <c r="I2860" s="6" t="n">
        <f aca="false">(B2860-B2859)/((A2860-A2859)/1000)</f>
        <v>-0.375091575091602</v>
      </c>
      <c r="J2860" s="6" t="n">
        <f aca="false">IF(OR(B2860&lt;Rules!$B$2,B2860&gt;Rules!$B$3,ABS(I2860)&gt;Rules!$B$4,OR(B2861&lt;Rules!$B$2,B2861&gt;Rules!$B$3,ABS(I2861)&gt;Rules!$B$4)),1,0)</f>
        <v>0</v>
      </c>
      <c r="K2860" s="6" t="str">
        <f aca="false">IF(F2860=1,COUNTIF($F$2:F2860,1),"")</f>
        <v/>
      </c>
    </row>
    <row r="2861" customFormat="false" ht="15" hidden="false" customHeight="false" outlineLevel="0" collapsed="false">
      <c r="A2861" s="6" t="n">
        <v>22565.993</v>
      </c>
      <c r="B2861" s="6" t="n">
        <v>1.84542124542125</v>
      </c>
      <c r="C2861" s="6" t="n">
        <v>76</v>
      </c>
      <c r="D2861" s="6" t="n">
        <v>-1</v>
      </c>
      <c r="E2861" s="6" t="n">
        <v>1.78388278388278</v>
      </c>
      <c r="F2861" s="6" t="n">
        <v>0</v>
      </c>
      <c r="G2861" s="6" t="n">
        <v>0.0234432234432231</v>
      </c>
      <c r="H2861" s="6" t="str">
        <f aca="false">IF(AND(A2861&gt;=Stimuli!$B$2,A2861&lt;=Stimuli!$C$2),Stimuli!$A$2,IF(AND(A2861&gt;=Stimuli!$B$3,A2861&lt;=Stimuli!$C$3),Stimuli!$A$3,IF(AND(A2861&gt;=Stimuli!$B$4,A2861&lt;=Stimuli!$C$4),Stimuli!$A$4,"")))</f>
        <v>01 Quiet baseline (60s)</v>
      </c>
      <c r="I2861" s="6" t="n">
        <f aca="false">(B2861-B2860)/((A2861-A2860)/1000)</f>
        <v>0.562637362637332</v>
      </c>
      <c r="J2861" s="6" t="n">
        <f aca="false">IF(OR(B2861&lt;Rules!$B$2,B2861&gt;Rules!$B$3,ABS(I2861)&gt;Rules!$B$4,OR(B2862&lt;Rules!$B$2,B2862&gt;Rules!$B$3,ABS(I2862)&gt;Rules!$B$4)),1,0)</f>
        <v>0</v>
      </c>
      <c r="K2861" s="6" t="str">
        <f aca="false">IF(F2861=1,COUNTIF($F$2:F2861,1),"")</f>
        <v/>
      </c>
    </row>
    <row r="2862" customFormat="false" ht="15" hidden="false" customHeight="false" outlineLevel="0" collapsed="false">
      <c r="A2862" s="6" t="n">
        <v>22573.8055</v>
      </c>
      <c r="B2862" s="6" t="n">
        <v>1.83956043956044</v>
      </c>
      <c r="C2862" s="6" t="n">
        <v>76</v>
      </c>
      <c r="D2862" s="6" t="n">
        <v>-1</v>
      </c>
      <c r="E2862" s="6" t="n">
        <v>1.78388278388278</v>
      </c>
      <c r="F2862" s="6" t="n">
        <v>0</v>
      </c>
      <c r="G2862" s="6" t="n">
        <v>0.0234432234432231</v>
      </c>
      <c r="H2862" s="6" t="str">
        <f aca="false">IF(AND(A2862&gt;=Stimuli!$B$2,A2862&lt;=Stimuli!$C$2),Stimuli!$A$2,IF(AND(A2862&gt;=Stimuli!$B$3,A2862&lt;=Stimuli!$C$3),Stimuli!$A$3,IF(AND(A2862&gt;=Stimuli!$B$4,A2862&lt;=Stimuli!$C$4),Stimuli!$A$4,"")))</f>
        <v>01 Quiet baseline (60s)</v>
      </c>
      <c r="I2862" s="6" t="n">
        <f aca="false">(B2862-B2861)/((A2862-A2861)/1000)</f>
        <v>-0.750183150183062</v>
      </c>
      <c r="J2862" s="6" t="n">
        <f aca="false">IF(OR(B2862&lt;Rules!$B$2,B2862&gt;Rules!$B$3,ABS(I2862)&gt;Rules!$B$4,OR(B2863&lt;Rules!$B$2,B2863&gt;Rules!$B$3,ABS(I2863)&gt;Rules!$B$4)),1,0)</f>
        <v>0</v>
      </c>
      <c r="K2862" s="6" t="str">
        <f aca="false">IF(F2862=1,COUNTIF($F$2:F2862,1),"")</f>
        <v/>
      </c>
    </row>
    <row r="2863" customFormat="false" ht="15" hidden="false" customHeight="false" outlineLevel="0" collapsed="false">
      <c r="A2863" s="6" t="n">
        <v>22581.618</v>
      </c>
      <c r="B2863" s="6" t="n">
        <v>1.84542124542125</v>
      </c>
      <c r="C2863" s="6" t="n">
        <v>76</v>
      </c>
      <c r="D2863" s="6" t="n">
        <v>-1</v>
      </c>
      <c r="E2863" s="6" t="n">
        <v>1.78388278388278</v>
      </c>
      <c r="F2863" s="6" t="n">
        <v>0</v>
      </c>
      <c r="G2863" s="6" t="n">
        <v>0.0234432234432231</v>
      </c>
      <c r="H2863" s="6" t="str">
        <f aca="false">IF(AND(A2863&gt;=Stimuli!$B$2,A2863&lt;=Stimuli!$C$2),Stimuli!$A$2,IF(AND(A2863&gt;=Stimuli!$B$3,A2863&lt;=Stimuli!$C$3),Stimuli!$A$3,IF(AND(A2863&gt;=Stimuli!$B$4,A2863&lt;=Stimuli!$C$4),Stimuli!$A$4,"")))</f>
        <v>01 Quiet baseline (60s)</v>
      </c>
      <c r="I2863" s="6" t="n">
        <f aca="false">(B2863-B2862)/((A2863-A2862)/1000)</f>
        <v>0.750183150183062</v>
      </c>
      <c r="J2863" s="6" t="n">
        <f aca="false">IF(OR(B2863&lt;Rules!$B$2,B2863&gt;Rules!$B$3,ABS(I2863)&gt;Rules!$B$4,OR(B2864&lt;Rules!$B$2,B2864&gt;Rules!$B$3,ABS(I2864)&gt;Rules!$B$4)),1,0)</f>
        <v>0</v>
      </c>
      <c r="K2863" s="6" t="str">
        <f aca="false">IF(F2863=1,COUNTIF($F$2:F2863,1),"")</f>
        <v/>
      </c>
    </row>
    <row r="2864" customFormat="false" ht="15" hidden="false" customHeight="false" outlineLevel="0" collapsed="false">
      <c r="A2864" s="6" t="n">
        <v>22589.4305</v>
      </c>
      <c r="B2864" s="6" t="n">
        <v>1.83809523809524</v>
      </c>
      <c r="C2864" s="6" t="n">
        <v>76</v>
      </c>
      <c r="D2864" s="6" t="n">
        <v>-1</v>
      </c>
      <c r="E2864" s="6" t="n">
        <v>1.78388278388278</v>
      </c>
      <c r="F2864" s="6" t="n">
        <v>0</v>
      </c>
      <c r="G2864" s="6" t="n">
        <v>0.0234432234432231</v>
      </c>
      <c r="H2864" s="6" t="str">
        <f aca="false">IF(AND(A2864&gt;=Stimuli!$B$2,A2864&lt;=Stimuli!$C$2),Stimuli!$A$2,IF(AND(A2864&gt;=Stimuli!$B$3,A2864&lt;=Stimuli!$C$3),Stimuli!$A$3,IF(AND(A2864&gt;=Stimuli!$B$4,A2864&lt;=Stimuli!$C$4),Stimuli!$A$4,"")))</f>
        <v>01 Quiet baseline (60s)</v>
      </c>
      <c r="I2864" s="6" t="n">
        <f aca="false">(B2864-B2863)/((A2864-A2863)/1000)</f>
        <v>-0.937728937728906</v>
      </c>
      <c r="J2864" s="6" t="n">
        <f aca="false">IF(OR(B2864&lt;Rules!$B$2,B2864&gt;Rules!$B$3,ABS(I2864)&gt;Rules!$B$4,OR(B2865&lt;Rules!$B$2,B2865&gt;Rules!$B$3,ABS(I2865)&gt;Rules!$B$4)),1,0)</f>
        <v>0</v>
      </c>
      <c r="K2864" s="6" t="str">
        <f aca="false">IF(F2864=1,COUNTIF($F$2:F2864,1),"")</f>
        <v/>
      </c>
    </row>
    <row r="2865" customFormat="false" ht="15" hidden="false" customHeight="false" outlineLevel="0" collapsed="false">
      <c r="A2865" s="6" t="n">
        <v>22597.243</v>
      </c>
      <c r="B2865" s="6" t="n">
        <v>1.84542124542125</v>
      </c>
      <c r="C2865" s="6" t="n">
        <v>76</v>
      </c>
      <c r="D2865" s="6" t="n">
        <v>-1</v>
      </c>
      <c r="E2865" s="6" t="n">
        <v>1.78388278388278</v>
      </c>
      <c r="F2865" s="6" t="n">
        <v>0</v>
      </c>
      <c r="G2865" s="6" t="n">
        <v>0.0234432234432231</v>
      </c>
      <c r="H2865" s="6" t="str">
        <f aca="false">IF(AND(A2865&gt;=Stimuli!$B$2,A2865&lt;=Stimuli!$C$2),Stimuli!$A$2,IF(AND(A2865&gt;=Stimuli!$B$3,A2865&lt;=Stimuli!$C$3),Stimuli!$A$3,IF(AND(A2865&gt;=Stimuli!$B$4,A2865&lt;=Stimuli!$C$4),Stimuli!$A$4,"")))</f>
        <v>01 Quiet baseline (60s)</v>
      </c>
      <c r="I2865" s="6" t="n">
        <f aca="false">(B2865-B2864)/((A2865-A2864)/1000)</f>
        <v>0.937728937728906</v>
      </c>
      <c r="J2865" s="6" t="n">
        <f aca="false">IF(OR(B2865&lt;Rules!$B$2,B2865&gt;Rules!$B$3,ABS(I2865)&gt;Rules!$B$4,OR(B2866&lt;Rules!$B$2,B2866&gt;Rules!$B$3,ABS(I2866)&gt;Rules!$B$4)),1,0)</f>
        <v>0</v>
      </c>
      <c r="K2865" s="6" t="str">
        <f aca="false">IF(F2865=1,COUNTIF($F$2:F2865,1),"")</f>
        <v/>
      </c>
    </row>
    <row r="2866" customFormat="false" ht="15" hidden="false" customHeight="false" outlineLevel="0" collapsed="false">
      <c r="A2866" s="6" t="n">
        <v>22605.0555</v>
      </c>
      <c r="B2866" s="6" t="n">
        <v>1.83809523809524</v>
      </c>
      <c r="C2866" s="6" t="n">
        <v>76</v>
      </c>
      <c r="D2866" s="6" t="n">
        <v>-1</v>
      </c>
      <c r="E2866" s="6" t="n">
        <v>1.78388278388278</v>
      </c>
      <c r="F2866" s="6" t="n">
        <v>0</v>
      </c>
      <c r="G2866" s="6" t="n">
        <v>0.0234432234432231</v>
      </c>
      <c r="H2866" s="6" t="str">
        <f aca="false">IF(AND(A2866&gt;=Stimuli!$B$2,A2866&lt;=Stimuli!$C$2),Stimuli!$A$2,IF(AND(A2866&gt;=Stimuli!$B$3,A2866&lt;=Stimuli!$C$3),Stimuli!$A$3,IF(AND(A2866&gt;=Stimuli!$B$4,A2866&lt;=Stimuli!$C$4),Stimuli!$A$4,"")))</f>
        <v>01 Quiet baseline (60s)</v>
      </c>
      <c r="I2866" s="6" t="n">
        <f aca="false">(B2866-B2865)/((A2866-A2865)/1000)</f>
        <v>-0.937728937728906</v>
      </c>
      <c r="J2866" s="6" t="n">
        <f aca="false">IF(OR(B2866&lt;Rules!$B$2,B2866&gt;Rules!$B$3,ABS(I2866)&gt;Rules!$B$4,OR(B2867&lt;Rules!$B$2,B2867&gt;Rules!$B$3,ABS(I2867)&gt;Rules!$B$4)),1,0)</f>
        <v>0</v>
      </c>
      <c r="K2866" s="6" t="str">
        <f aca="false">IF(F2866=1,COUNTIF($F$2:F2866,1),"")</f>
        <v/>
      </c>
    </row>
    <row r="2867" customFormat="false" ht="15" hidden="false" customHeight="false" outlineLevel="0" collapsed="false">
      <c r="A2867" s="6" t="n">
        <v>22612.868</v>
      </c>
      <c r="B2867" s="6" t="n">
        <v>1.84395604395604</v>
      </c>
      <c r="C2867" s="6" t="n">
        <v>76</v>
      </c>
      <c r="D2867" s="6" t="n">
        <v>-1</v>
      </c>
      <c r="E2867" s="6" t="n">
        <v>1.78388278388278</v>
      </c>
      <c r="F2867" s="6" t="n">
        <v>0</v>
      </c>
      <c r="G2867" s="6" t="n">
        <v>0.0234432234432231</v>
      </c>
      <c r="H2867" s="6" t="str">
        <f aca="false">IF(AND(A2867&gt;=Stimuli!$B$2,A2867&lt;=Stimuli!$C$2),Stimuli!$A$2,IF(AND(A2867&gt;=Stimuli!$B$3,A2867&lt;=Stimuli!$C$3),Stimuli!$A$3,IF(AND(A2867&gt;=Stimuli!$B$4,A2867&lt;=Stimuli!$C$4),Stimuli!$A$4,"")))</f>
        <v>01 Quiet baseline (60s)</v>
      </c>
      <c r="I2867" s="6" t="n">
        <f aca="false">(B2867-B2866)/((A2867-A2866)/1000)</f>
        <v>0.750183150183176</v>
      </c>
      <c r="J2867" s="6" t="n">
        <f aca="false">IF(OR(B2867&lt;Rules!$B$2,B2867&gt;Rules!$B$3,ABS(I2867)&gt;Rules!$B$4,OR(B2868&lt;Rules!$B$2,B2868&gt;Rules!$B$3,ABS(I2868)&gt;Rules!$B$4)),1,0)</f>
        <v>0</v>
      </c>
      <c r="K2867" s="6" t="str">
        <f aca="false">IF(F2867=1,COUNTIF($F$2:F2867,1),"")</f>
        <v/>
      </c>
    </row>
    <row r="2868" customFormat="false" ht="15" hidden="false" customHeight="false" outlineLevel="0" collapsed="false">
      <c r="A2868" s="6" t="n">
        <v>22620.6805</v>
      </c>
      <c r="B2868" s="6" t="n">
        <v>1.83663003663004</v>
      </c>
      <c r="C2868" s="6" t="n">
        <v>76</v>
      </c>
      <c r="D2868" s="6" t="n">
        <v>-1</v>
      </c>
      <c r="E2868" s="6" t="n">
        <v>1.78388278388278</v>
      </c>
      <c r="F2868" s="6" t="n">
        <v>0</v>
      </c>
      <c r="G2868" s="6" t="n">
        <v>0.0234432234432231</v>
      </c>
      <c r="H2868" s="6" t="str">
        <f aca="false">IF(AND(A2868&gt;=Stimuli!$B$2,A2868&lt;=Stimuli!$C$2),Stimuli!$A$2,IF(AND(A2868&gt;=Stimuli!$B$3,A2868&lt;=Stimuli!$C$3),Stimuli!$A$3,IF(AND(A2868&gt;=Stimuli!$B$4,A2868&lt;=Stimuli!$C$4),Stimuli!$A$4,"")))</f>
        <v>01 Quiet baseline (60s)</v>
      </c>
      <c r="I2868" s="6" t="n">
        <f aca="false">(B2868-B2867)/((A2868-A2867)/1000)</f>
        <v>-0.937728937728906</v>
      </c>
      <c r="J2868" s="6" t="n">
        <f aca="false">IF(OR(B2868&lt;Rules!$B$2,B2868&gt;Rules!$B$3,ABS(I2868)&gt;Rules!$B$4,OR(B2869&lt;Rules!$B$2,B2869&gt;Rules!$B$3,ABS(I2869)&gt;Rules!$B$4)),1,0)</f>
        <v>0</v>
      </c>
      <c r="K2868" s="6" t="str">
        <f aca="false">IF(F2868=1,COUNTIF($F$2:F2868,1),"")</f>
        <v/>
      </c>
    </row>
    <row r="2869" customFormat="false" ht="15" hidden="false" customHeight="false" outlineLevel="0" collapsed="false">
      <c r="A2869" s="6" t="n">
        <v>22628.493</v>
      </c>
      <c r="B2869" s="6" t="n">
        <v>1.84249084249084</v>
      </c>
      <c r="C2869" s="6" t="n">
        <v>76</v>
      </c>
      <c r="D2869" s="6" t="n">
        <v>-1</v>
      </c>
      <c r="E2869" s="6" t="n">
        <v>1.78388278388278</v>
      </c>
      <c r="F2869" s="6" t="n">
        <v>0</v>
      </c>
      <c r="G2869" s="6" t="n">
        <v>0.0234432234432231</v>
      </c>
      <c r="H2869" s="6" t="str">
        <f aca="false">IF(AND(A2869&gt;=Stimuli!$B$2,A2869&lt;=Stimuli!$C$2),Stimuli!$A$2,IF(AND(A2869&gt;=Stimuli!$B$3,A2869&lt;=Stimuli!$C$3),Stimuli!$A$3,IF(AND(A2869&gt;=Stimuli!$B$4,A2869&lt;=Stimuli!$C$4),Stimuli!$A$4,"")))</f>
        <v>01 Quiet baseline (60s)</v>
      </c>
      <c r="I2869" s="6" t="n">
        <f aca="false">(B2869-B2868)/((A2869-A2868)/1000)</f>
        <v>0.750183150183034</v>
      </c>
      <c r="J2869" s="6" t="n">
        <f aca="false">IF(OR(B2869&lt;Rules!$B$2,B2869&gt;Rules!$B$3,ABS(I2869)&gt;Rules!$B$4,OR(B2870&lt;Rules!$B$2,B2870&gt;Rules!$B$3,ABS(I2870)&gt;Rules!$B$4)),1,0)</f>
        <v>0</v>
      </c>
      <c r="K2869" s="6" t="str">
        <f aca="false">IF(F2869=1,COUNTIF($F$2:F2869,1),"")</f>
        <v/>
      </c>
    </row>
    <row r="2870" customFormat="false" ht="15" hidden="false" customHeight="false" outlineLevel="0" collapsed="false">
      <c r="A2870" s="6" t="n">
        <v>22636.3055</v>
      </c>
      <c r="B2870" s="6" t="n">
        <v>1.83663003663004</v>
      </c>
      <c r="C2870" s="6" t="n">
        <v>76</v>
      </c>
      <c r="D2870" s="6" t="n">
        <v>-1</v>
      </c>
      <c r="E2870" s="6" t="n">
        <v>1.78388278388278</v>
      </c>
      <c r="F2870" s="6" t="n">
        <v>0</v>
      </c>
      <c r="G2870" s="6" t="n">
        <v>0.0234432234432231</v>
      </c>
      <c r="H2870" s="6" t="str">
        <f aca="false">IF(AND(A2870&gt;=Stimuli!$B$2,A2870&lt;=Stimuli!$C$2),Stimuli!$A$2,IF(AND(A2870&gt;=Stimuli!$B$3,A2870&lt;=Stimuli!$C$3),Stimuli!$A$3,IF(AND(A2870&gt;=Stimuli!$B$4,A2870&lt;=Stimuli!$C$4),Stimuli!$A$4,"")))</f>
        <v>01 Quiet baseline (60s)</v>
      </c>
      <c r="I2870" s="6" t="n">
        <f aca="false">(B2870-B2869)/((A2870-A2869)/1000)</f>
        <v>-0.750183150183034</v>
      </c>
      <c r="J2870" s="6" t="n">
        <f aca="false">IF(OR(B2870&lt;Rules!$B$2,B2870&gt;Rules!$B$3,ABS(I2870)&gt;Rules!$B$4,OR(B2871&lt;Rules!$B$2,B2871&gt;Rules!$B$3,ABS(I2871)&gt;Rules!$B$4)),1,0)</f>
        <v>0</v>
      </c>
      <c r="K2870" s="6" t="str">
        <f aca="false">IF(F2870=1,COUNTIF($F$2:F2870,1),"")</f>
        <v/>
      </c>
    </row>
    <row r="2871" customFormat="false" ht="15" hidden="false" customHeight="false" outlineLevel="0" collapsed="false">
      <c r="A2871" s="6" t="n">
        <v>22644.118</v>
      </c>
      <c r="B2871" s="6" t="n">
        <v>1.83956043956044</v>
      </c>
      <c r="C2871" s="6" t="n">
        <v>76</v>
      </c>
      <c r="D2871" s="6" t="n">
        <v>-1</v>
      </c>
      <c r="E2871" s="6" t="n">
        <v>1.78388278388278</v>
      </c>
      <c r="F2871" s="6" t="n">
        <v>0</v>
      </c>
      <c r="G2871" s="6" t="n">
        <v>0.0234432234432231</v>
      </c>
      <c r="H2871" s="6" t="str">
        <f aca="false">IF(AND(A2871&gt;=Stimuli!$B$2,A2871&lt;=Stimuli!$C$2),Stimuli!$A$2,IF(AND(A2871&gt;=Stimuli!$B$3,A2871&lt;=Stimuli!$C$3),Stimuli!$A$3,IF(AND(A2871&gt;=Stimuli!$B$4,A2871&lt;=Stimuli!$C$4),Stimuli!$A$4,"")))</f>
        <v>01 Quiet baseline (60s)</v>
      </c>
      <c r="I2871" s="6" t="n">
        <f aca="false">(B2871-B2870)/((A2871-A2870)/1000)</f>
        <v>0.375091575091574</v>
      </c>
      <c r="J2871" s="6" t="n">
        <f aca="false">IF(OR(B2871&lt;Rules!$B$2,B2871&gt;Rules!$B$3,ABS(I2871)&gt;Rules!$B$4,OR(B2872&lt;Rules!$B$2,B2872&gt;Rules!$B$3,ABS(I2872)&gt;Rules!$B$4)),1,0)</f>
        <v>0</v>
      </c>
      <c r="K2871" s="6" t="str">
        <f aca="false">IF(F2871=1,COUNTIF($F$2:F2871,1),"")</f>
        <v/>
      </c>
    </row>
    <row r="2872" customFormat="false" ht="15" hidden="false" customHeight="false" outlineLevel="0" collapsed="false">
      <c r="A2872" s="6" t="n">
        <v>22651.9305</v>
      </c>
      <c r="B2872" s="6" t="n">
        <v>1.83663003663004</v>
      </c>
      <c r="C2872" s="6" t="n">
        <v>76</v>
      </c>
      <c r="D2872" s="6" t="n">
        <v>789.0625</v>
      </c>
      <c r="E2872" s="6" t="n">
        <v>1.78388278388278</v>
      </c>
      <c r="F2872" s="6" t="n">
        <v>0</v>
      </c>
      <c r="G2872" s="6" t="n">
        <v>0.0234432234432231</v>
      </c>
      <c r="H2872" s="6" t="str">
        <f aca="false">IF(AND(A2872&gt;=Stimuli!$B$2,A2872&lt;=Stimuli!$C$2),Stimuli!$A$2,IF(AND(A2872&gt;=Stimuli!$B$3,A2872&lt;=Stimuli!$C$3),Stimuli!$A$3,IF(AND(A2872&gt;=Stimuli!$B$4,A2872&lt;=Stimuli!$C$4),Stimuli!$A$4,"")))</f>
        <v>01 Quiet baseline (60s)</v>
      </c>
      <c r="I2872" s="6" t="n">
        <f aca="false">(B2872-B2871)/((A2872-A2871)/1000)</f>
        <v>-0.375091575091574</v>
      </c>
      <c r="J2872" s="6" t="n">
        <f aca="false">IF(OR(B2872&lt;Rules!$B$2,B2872&gt;Rules!$B$3,ABS(I2872)&gt;Rules!$B$4,OR(B2873&lt;Rules!$B$2,B2873&gt;Rules!$B$3,ABS(I2873)&gt;Rules!$B$4)),1,0)</f>
        <v>0</v>
      </c>
      <c r="K2872" s="6" t="str">
        <f aca="false">IF(F2872=1,COUNTIF($F$2:F2872,1),"")</f>
        <v/>
      </c>
    </row>
    <row r="2873" customFormat="false" ht="15" hidden="false" customHeight="false" outlineLevel="0" collapsed="false">
      <c r="A2873" s="6" t="n">
        <v>22659.743</v>
      </c>
      <c r="B2873" s="6" t="n">
        <v>1.83809523809524</v>
      </c>
      <c r="C2873" s="6" t="n">
        <v>76</v>
      </c>
      <c r="D2873" s="6" t="n">
        <v>-1</v>
      </c>
      <c r="E2873" s="6" t="n">
        <v>1.78388278388278</v>
      </c>
      <c r="F2873" s="6" t="n">
        <v>0</v>
      </c>
      <c r="G2873" s="6" t="n">
        <v>0.0234432234432231</v>
      </c>
      <c r="H2873" s="6" t="str">
        <f aca="false">IF(AND(A2873&gt;=Stimuli!$B$2,A2873&lt;=Stimuli!$C$2),Stimuli!$A$2,IF(AND(A2873&gt;=Stimuli!$B$3,A2873&lt;=Stimuli!$C$3),Stimuli!$A$3,IF(AND(A2873&gt;=Stimuli!$B$4,A2873&lt;=Stimuli!$C$4),Stimuli!$A$4,"")))</f>
        <v>01 Quiet baseline (60s)</v>
      </c>
      <c r="I2873" s="6" t="n">
        <f aca="false">(B2873-B2872)/((A2873-A2872)/1000)</f>
        <v>0.18754578754573</v>
      </c>
      <c r="J2873" s="6" t="n">
        <f aca="false">IF(OR(B2873&lt;Rules!$B$2,B2873&gt;Rules!$B$3,ABS(I2873)&gt;Rules!$B$4,OR(B2874&lt;Rules!$B$2,B2874&gt;Rules!$B$3,ABS(I2874)&gt;Rules!$B$4)),1,0)</f>
        <v>0</v>
      </c>
      <c r="K2873" s="6" t="str">
        <f aca="false">IF(F2873=1,COUNTIF($F$2:F2873,1),"")</f>
        <v/>
      </c>
    </row>
    <row r="2874" customFormat="false" ht="15" hidden="false" customHeight="false" outlineLevel="0" collapsed="false">
      <c r="A2874" s="6" t="n">
        <v>22667.5555</v>
      </c>
      <c r="B2874" s="6" t="n">
        <v>1.83809523809524</v>
      </c>
      <c r="C2874" s="6" t="n">
        <v>76</v>
      </c>
      <c r="D2874" s="6" t="n">
        <v>-1</v>
      </c>
      <c r="E2874" s="6" t="n">
        <v>1.78388278388278</v>
      </c>
      <c r="F2874" s="6" t="n">
        <v>0</v>
      </c>
      <c r="G2874" s="6" t="n">
        <v>0.0234432234432231</v>
      </c>
      <c r="H2874" s="6" t="str">
        <f aca="false">IF(AND(A2874&gt;=Stimuli!$B$2,A2874&lt;=Stimuli!$C$2),Stimuli!$A$2,IF(AND(A2874&gt;=Stimuli!$B$3,A2874&lt;=Stimuli!$C$3),Stimuli!$A$3,IF(AND(A2874&gt;=Stimuli!$B$4,A2874&lt;=Stimuli!$C$4),Stimuli!$A$4,"")))</f>
        <v>01 Quiet baseline (60s)</v>
      </c>
      <c r="I2874" s="6" t="n">
        <f aca="false">(B2874-B2873)/((A2874-A2873)/1000)</f>
        <v>0</v>
      </c>
      <c r="J2874" s="6" t="n">
        <f aca="false">IF(OR(B2874&lt;Rules!$B$2,B2874&gt;Rules!$B$3,ABS(I2874)&gt;Rules!$B$4,OR(B2875&lt;Rules!$B$2,B2875&gt;Rules!$B$3,ABS(I2875)&gt;Rules!$B$4)),1,0)</f>
        <v>0</v>
      </c>
      <c r="K2874" s="6" t="str">
        <f aca="false">IF(F2874=1,COUNTIF($F$2:F2874,1),"")</f>
        <v/>
      </c>
    </row>
    <row r="2875" customFormat="false" ht="15" hidden="false" customHeight="false" outlineLevel="0" collapsed="false">
      <c r="A2875" s="6" t="n">
        <v>22675.368</v>
      </c>
      <c r="B2875" s="6" t="n">
        <v>1.83663003663004</v>
      </c>
      <c r="C2875" s="6" t="n">
        <v>76</v>
      </c>
      <c r="D2875" s="6" t="n">
        <v>-1</v>
      </c>
      <c r="E2875" s="6" t="n">
        <v>1.78388278388278</v>
      </c>
      <c r="F2875" s="6" t="n">
        <v>0</v>
      </c>
      <c r="G2875" s="6" t="n">
        <v>0.0234432234432231</v>
      </c>
      <c r="H2875" s="6" t="str">
        <f aca="false">IF(AND(A2875&gt;=Stimuli!$B$2,A2875&lt;=Stimuli!$C$2),Stimuli!$A$2,IF(AND(A2875&gt;=Stimuli!$B$3,A2875&lt;=Stimuli!$C$3),Stimuli!$A$3,IF(AND(A2875&gt;=Stimuli!$B$4,A2875&lt;=Stimuli!$C$4),Stimuli!$A$4,"")))</f>
        <v>01 Quiet baseline (60s)</v>
      </c>
      <c r="I2875" s="6" t="n">
        <f aca="false">(B2875-B2874)/((A2875-A2874)/1000)</f>
        <v>-0.18754578754573</v>
      </c>
      <c r="J2875" s="6" t="n">
        <f aca="false">IF(OR(B2875&lt;Rules!$B$2,B2875&gt;Rules!$B$3,ABS(I2875)&gt;Rules!$B$4,OR(B2876&lt;Rules!$B$2,B2876&gt;Rules!$B$3,ABS(I2876)&gt;Rules!$B$4)),1,0)</f>
        <v>0</v>
      </c>
      <c r="K2875" s="6" t="str">
        <f aca="false">IF(F2875=1,COUNTIF($F$2:F2875,1),"")</f>
        <v/>
      </c>
    </row>
    <row r="2876" customFormat="false" ht="15" hidden="false" customHeight="false" outlineLevel="0" collapsed="false">
      <c r="A2876" s="6" t="n">
        <v>22683.1805</v>
      </c>
      <c r="B2876" s="6" t="n">
        <v>1.83956043956044</v>
      </c>
      <c r="C2876" s="6" t="n">
        <v>76</v>
      </c>
      <c r="D2876" s="6" t="n">
        <v>-1</v>
      </c>
      <c r="E2876" s="6" t="n">
        <v>1.78388278388278</v>
      </c>
      <c r="F2876" s="6" t="n">
        <v>0</v>
      </c>
      <c r="G2876" s="6" t="n">
        <v>0.0234432234432231</v>
      </c>
      <c r="H2876" s="6" t="str">
        <f aca="false">IF(AND(A2876&gt;=Stimuli!$B$2,A2876&lt;=Stimuli!$C$2),Stimuli!$A$2,IF(AND(A2876&gt;=Stimuli!$B$3,A2876&lt;=Stimuli!$C$3),Stimuli!$A$3,IF(AND(A2876&gt;=Stimuli!$B$4,A2876&lt;=Stimuli!$C$4),Stimuli!$A$4,"")))</f>
        <v>01 Quiet baseline (60s)</v>
      </c>
      <c r="I2876" s="6" t="n">
        <f aca="false">(B2876-B2875)/((A2876-A2875)/1000)</f>
        <v>0.375091575091574</v>
      </c>
      <c r="J2876" s="6" t="n">
        <f aca="false">IF(OR(B2876&lt;Rules!$B$2,B2876&gt;Rules!$B$3,ABS(I2876)&gt;Rules!$B$4,OR(B2877&lt;Rules!$B$2,B2877&gt;Rules!$B$3,ABS(I2877)&gt;Rules!$B$4)),1,0)</f>
        <v>0</v>
      </c>
      <c r="K2876" s="6" t="str">
        <f aca="false">IF(F2876=1,COUNTIF($F$2:F2876,1),"")</f>
        <v/>
      </c>
    </row>
    <row r="2877" customFormat="false" ht="15" hidden="false" customHeight="false" outlineLevel="0" collapsed="false">
      <c r="A2877" s="6" t="n">
        <v>22690.993</v>
      </c>
      <c r="B2877" s="6" t="n">
        <v>1.83516483516484</v>
      </c>
      <c r="C2877" s="6" t="n">
        <v>76</v>
      </c>
      <c r="D2877" s="6" t="n">
        <v>-1</v>
      </c>
      <c r="E2877" s="6" t="n">
        <v>1.78388278388278</v>
      </c>
      <c r="F2877" s="6" t="n">
        <v>0</v>
      </c>
      <c r="G2877" s="6" t="n">
        <v>0.0234432234432231</v>
      </c>
      <c r="H2877" s="6" t="str">
        <f aca="false">IF(AND(A2877&gt;=Stimuli!$B$2,A2877&lt;=Stimuli!$C$2),Stimuli!$A$2,IF(AND(A2877&gt;=Stimuli!$B$3,A2877&lt;=Stimuli!$C$3),Stimuli!$A$3,IF(AND(A2877&gt;=Stimuli!$B$4,A2877&lt;=Stimuli!$C$4),Stimuli!$A$4,"")))</f>
        <v>01 Quiet baseline (60s)</v>
      </c>
      <c r="I2877" s="6" t="n">
        <f aca="false">(B2877-B2876)/((A2877-A2876)/1000)</f>
        <v>-0.562637362637418</v>
      </c>
      <c r="J2877" s="6" t="n">
        <f aca="false">IF(OR(B2877&lt;Rules!$B$2,B2877&gt;Rules!$B$3,ABS(I2877)&gt;Rules!$B$4,OR(B2878&lt;Rules!$B$2,B2878&gt;Rules!$B$3,ABS(I2878)&gt;Rules!$B$4)),1,0)</f>
        <v>0</v>
      </c>
      <c r="K2877" s="6" t="str">
        <f aca="false">IF(F2877=1,COUNTIF($F$2:F2877,1),"")</f>
        <v/>
      </c>
    </row>
    <row r="2878" customFormat="false" ht="15" hidden="false" customHeight="false" outlineLevel="0" collapsed="false">
      <c r="A2878" s="6" t="n">
        <v>22698.8055</v>
      </c>
      <c r="B2878" s="6" t="n">
        <v>1.83956043956044</v>
      </c>
      <c r="C2878" s="6" t="n">
        <v>76</v>
      </c>
      <c r="D2878" s="6" t="n">
        <v>-1</v>
      </c>
      <c r="E2878" s="6" t="n">
        <v>1.78388278388278</v>
      </c>
      <c r="F2878" s="6" t="n">
        <v>0</v>
      </c>
      <c r="G2878" s="6" t="n">
        <v>0.0234432234432231</v>
      </c>
      <c r="H2878" s="6" t="str">
        <f aca="false">IF(AND(A2878&gt;=Stimuli!$B$2,A2878&lt;=Stimuli!$C$2),Stimuli!$A$2,IF(AND(A2878&gt;=Stimuli!$B$3,A2878&lt;=Stimuli!$C$3),Stimuli!$A$3,IF(AND(A2878&gt;=Stimuli!$B$4,A2878&lt;=Stimuli!$C$4),Stimuli!$A$4,"")))</f>
        <v>01 Quiet baseline (60s)</v>
      </c>
      <c r="I2878" s="6" t="n">
        <f aca="false">(B2878-B2877)/((A2878-A2877)/1000)</f>
        <v>0.562637362637418</v>
      </c>
      <c r="J2878" s="6" t="n">
        <f aca="false">IF(OR(B2878&lt;Rules!$B$2,B2878&gt;Rules!$B$3,ABS(I2878)&gt;Rules!$B$4,OR(B2879&lt;Rules!$B$2,B2879&gt;Rules!$B$3,ABS(I2879)&gt;Rules!$B$4)),1,0)</f>
        <v>0</v>
      </c>
      <c r="K2878" s="6" t="str">
        <f aca="false">IF(F2878=1,COUNTIF($F$2:F2878,1),"")</f>
        <v/>
      </c>
    </row>
    <row r="2879" customFormat="false" ht="15" hidden="false" customHeight="false" outlineLevel="0" collapsed="false">
      <c r="A2879" s="6" t="n">
        <v>22706.618</v>
      </c>
      <c r="B2879" s="6" t="n">
        <v>1.83369963369963</v>
      </c>
      <c r="C2879" s="6" t="n">
        <v>76</v>
      </c>
      <c r="D2879" s="6" t="n">
        <v>-1</v>
      </c>
      <c r="E2879" s="6" t="n">
        <v>1.78388278388278</v>
      </c>
      <c r="F2879" s="6" t="n">
        <v>0</v>
      </c>
      <c r="G2879" s="6" t="n">
        <v>0.0234432234432231</v>
      </c>
      <c r="H2879" s="6" t="str">
        <f aca="false">IF(AND(A2879&gt;=Stimuli!$B$2,A2879&lt;=Stimuli!$C$2),Stimuli!$A$2,IF(AND(A2879&gt;=Stimuli!$B$3,A2879&lt;=Stimuli!$C$3),Stimuli!$A$3,IF(AND(A2879&gt;=Stimuli!$B$4,A2879&lt;=Stimuli!$C$4),Stimuli!$A$4,"")))</f>
        <v>01 Quiet baseline (60s)</v>
      </c>
      <c r="I2879" s="6" t="n">
        <f aca="false">(B2879-B2878)/((A2879-A2878)/1000)</f>
        <v>-0.75018315018329</v>
      </c>
      <c r="J2879" s="6" t="n">
        <f aca="false">IF(OR(B2879&lt;Rules!$B$2,B2879&gt;Rules!$B$3,ABS(I2879)&gt;Rules!$B$4,OR(B2880&lt;Rules!$B$2,B2880&gt;Rules!$B$3,ABS(I2880)&gt;Rules!$B$4)),1,0)</f>
        <v>0</v>
      </c>
      <c r="K2879" s="6" t="str">
        <f aca="false">IF(F2879=1,COUNTIF($F$2:F2879,1),"")</f>
        <v/>
      </c>
    </row>
    <row r="2880" customFormat="false" ht="15" hidden="false" customHeight="false" outlineLevel="0" collapsed="false">
      <c r="A2880" s="6" t="n">
        <v>22714.4305</v>
      </c>
      <c r="B2880" s="6" t="n">
        <v>1.83956043956044</v>
      </c>
      <c r="C2880" s="6" t="n">
        <v>76</v>
      </c>
      <c r="D2880" s="6" t="n">
        <v>-1</v>
      </c>
      <c r="E2880" s="6" t="n">
        <v>1.78388278388278</v>
      </c>
      <c r="F2880" s="6" t="n">
        <v>0</v>
      </c>
      <c r="G2880" s="6" t="n">
        <v>0.0234432234432231</v>
      </c>
      <c r="H2880" s="6" t="str">
        <f aca="false">IF(AND(A2880&gt;=Stimuli!$B$2,A2880&lt;=Stimuli!$C$2),Stimuli!$A$2,IF(AND(A2880&gt;=Stimuli!$B$3,A2880&lt;=Stimuli!$C$3),Stimuli!$A$3,IF(AND(A2880&gt;=Stimuli!$B$4,A2880&lt;=Stimuli!$C$4),Stimuli!$A$4,"")))</f>
        <v>01 Quiet baseline (60s)</v>
      </c>
      <c r="I2880" s="6" t="n">
        <f aca="false">(B2880-B2879)/((A2880-A2879)/1000)</f>
        <v>0.75018315018329</v>
      </c>
      <c r="J2880" s="6" t="n">
        <f aca="false">IF(OR(B2880&lt;Rules!$B$2,B2880&gt;Rules!$B$3,ABS(I2880)&gt;Rules!$B$4,OR(B2881&lt;Rules!$B$2,B2881&gt;Rules!$B$3,ABS(I2881)&gt;Rules!$B$4)),1,0)</f>
        <v>0</v>
      </c>
      <c r="K2880" s="6" t="str">
        <f aca="false">IF(F2880=1,COUNTIF($F$2:F2880,1),"")</f>
        <v/>
      </c>
    </row>
    <row r="2881" customFormat="false" ht="15" hidden="false" customHeight="false" outlineLevel="0" collapsed="false">
      <c r="A2881" s="6" t="n">
        <v>22722.243</v>
      </c>
      <c r="B2881" s="6" t="n">
        <v>1.83223443223443</v>
      </c>
      <c r="C2881" s="6" t="n">
        <v>76</v>
      </c>
      <c r="D2881" s="6" t="n">
        <v>-1</v>
      </c>
      <c r="E2881" s="6" t="n">
        <v>1.78388278388278</v>
      </c>
      <c r="F2881" s="6" t="n">
        <v>0</v>
      </c>
      <c r="G2881" s="6" t="n">
        <v>0.0234432234432231</v>
      </c>
      <c r="H2881" s="6" t="str">
        <f aca="false">IF(AND(A2881&gt;=Stimuli!$B$2,A2881&lt;=Stimuli!$C$2),Stimuli!$A$2,IF(AND(A2881&gt;=Stimuli!$B$3,A2881&lt;=Stimuli!$C$3),Stimuli!$A$3,IF(AND(A2881&gt;=Stimuli!$B$4,A2881&lt;=Stimuli!$C$4),Stimuli!$A$4,"")))</f>
        <v>01 Quiet baseline (60s)</v>
      </c>
      <c r="I2881" s="6" t="n">
        <f aca="false">(B2881-B2880)/((A2881-A2880)/1000)</f>
        <v>-0.93772893772902</v>
      </c>
      <c r="J2881" s="6" t="n">
        <f aca="false">IF(OR(B2881&lt;Rules!$B$2,B2881&gt;Rules!$B$3,ABS(I2881)&gt;Rules!$B$4,OR(B2882&lt;Rules!$B$2,B2882&gt;Rules!$B$3,ABS(I2882)&gt;Rules!$B$4)),1,0)</f>
        <v>0</v>
      </c>
      <c r="K2881" s="6" t="str">
        <f aca="false">IF(F2881=1,COUNTIF($F$2:F2881,1),"")</f>
        <v/>
      </c>
    </row>
    <row r="2882" customFormat="false" ht="15" hidden="false" customHeight="false" outlineLevel="0" collapsed="false">
      <c r="A2882" s="6" t="n">
        <v>22730.0555</v>
      </c>
      <c r="B2882" s="6" t="n">
        <v>1.83809523809524</v>
      </c>
      <c r="C2882" s="6" t="n">
        <v>76</v>
      </c>
      <c r="D2882" s="6" t="n">
        <v>-1</v>
      </c>
      <c r="E2882" s="6" t="n">
        <v>1.78388278388278</v>
      </c>
      <c r="F2882" s="6" t="n">
        <v>0</v>
      </c>
      <c r="G2882" s="6" t="n">
        <v>0.0234432234432231</v>
      </c>
      <c r="H2882" s="6" t="str">
        <f aca="false">IF(AND(A2882&gt;=Stimuli!$B$2,A2882&lt;=Stimuli!$C$2),Stimuli!$A$2,IF(AND(A2882&gt;=Stimuli!$B$3,A2882&lt;=Stimuli!$C$3),Stimuli!$A$3,IF(AND(A2882&gt;=Stimuli!$B$4,A2882&lt;=Stimuli!$C$4),Stimuli!$A$4,"")))</f>
        <v>01 Quiet baseline (60s)</v>
      </c>
      <c r="I2882" s="6" t="n">
        <f aca="false">(B2882-B2881)/((A2882-A2881)/1000)</f>
        <v>0.750183150183176</v>
      </c>
      <c r="J2882" s="6" t="n">
        <f aca="false">IF(OR(B2882&lt;Rules!$B$2,B2882&gt;Rules!$B$3,ABS(I2882)&gt;Rules!$B$4,OR(B2883&lt;Rules!$B$2,B2883&gt;Rules!$B$3,ABS(I2883)&gt;Rules!$B$4)),1,0)</f>
        <v>0</v>
      </c>
      <c r="K2882" s="6" t="str">
        <f aca="false">IF(F2882=1,COUNTIF($F$2:F2882,1),"")</f>
        <v/>
      </c>
    </row>
    <row r="2883" customFormat="false" ht="15" hidden="false" customHeight="false" outlineLevel="0" collapsed="false">
      <c r="A2883" s="6" t="n">
        <v>22737.868</v>
      </c>
      <c r="B2883" s="6" t="n">
        <v>1.83076923076923</v>
      </c>
      <c r="C2883" s="6" t="n">
        <v>76</v>
      </c>
      <c r="D2883" s="6" t="n">
        <v>-1</v>
      </c>
      <c r="E2883" s="6" t="n">
        <v>1.78388278388278</v>
      </c>
      <c r="F2883" s="6" t="n">
        <v>0</v>
      </c>
      <c r="G2883" s="6" t="n">
        <v>0.0234432234432231</v>
      </c>
      <c r="H2883" s="6" t="str">
        <f aca="false">IF(AND(A2883&gt;=Stimuli!$B$2,A2883&lt;=Stimuli!$C$2),Stimuli!$A$2,IF(AND(A2883&gt;=Stimuli!$B$3,A2883&lt;=Stimuli!$C$3),Stimuli!$A$3,IF(AND(A2883&gt;=Stimuli!$B$4,A2883&lt;=Stimuli!$C$4),Stimuli!$A$4,"")))</f>
        <v>01 Quiet baseline (60s)</v>
      </c>
      <c r="I2883" s="6" t="n">
        <f aca="false">(B2883-B2882)/((A2883-A2882)/1000)</f>
        <v>-0.93772893772902</v>
      </c>
      <c r="J2883" s="6" t="n">
        <f aca="false">IF(OR(B2883&lt;Rules!$B$2,B2883&gt;Rules!$B$3,ABS(I2883)&gt;Rules!$B$4,OR(B2884&lt;Rules!$B$2,B2884&gt;Rules!$B$3,ABS(I2884)&gt;Rules!$B$4)),1,0)</f>
        <v>0</v>
      </c>
      <c r="K2883" s="6" t="str">
        <f aca="false">IF(F2883=1,COUNTIF($F$2:F2883,1),"")</f>
        <v/>
      </c>
    </row>
    <row r="2884" customFormat="false" ht="15" hidden="false" customHeight="false" outlineLevel="0" collapsed="false">
      <c r="A2884" s="6" t="n">
        <v>22745.6805</v>
      </c>
      <c r="B2884" s="6" t="n">
        <v>1.83809523809524</v>
      </c>
      <c r="C2884" s="6" t="n">
        <v>76</v>
      </c>
      <c r="D2884" s="6" t="n">
        <v>-1</v>
      </c>
      <c r="E2884" s="6" t="n">
        <v>1.78388278388278</v>
      </c>
      <c r="F2884" s="6" t="n">
        <v>0</v>
      </c>
      <c r="G2884" s="6" t="n">
        <v>0.0234432234432231</v>
      </c>
      <c r="H2884" s="6" t="str">
        <f aca="false">IF(AND(A2884&gt;=Stimuli!$B$2,A2884&lt;=Stimuli!$C$2),Stimuli!$A$2,IF(AND(A2884&gt;=Stimuli!$B$3,A2884&lt;=Stimuli!$C$3),Stimuli!$A$3,IF(AND(A2884&gt;=Stimuli!$B$4,A2884&lt;=Stimuli!$C$4),Stimuli!$A$4,"")))</f>
        <v>01 Quiet baseline (60s)</v>
      </c>
      <c r="I2884" s="6" t="n">
        <f aca="false">(B2884-B2883)/((A2884-A2883)/1000)</f>
        <v>0.93772893772902</v>
      </c>
      <c r="J2884" s="6" t="n">
        <f aca="false">IF(OR(B2884&lt;Rules!$B$2,B2884&gt;Rules!$B$3,ABS(I2884)&gt;Rules!$B$4,OR(B2885&lt;Rules!$B$2,B2885&gt;Rules!$B$3,ABS(I2885)&gt;Rules!$B$4)),1,0)</f>
        <v>0</v>
      </c>
      <c r="K2884" s="6" t="str">
        <f aca="false">IF(F2884=1,COUNTIF($F$2:F2884,1),"")</f>
        <v/>
      </c>
    </row>
    <row r="2885" customFormat="false" ht="15" hidden="false" customHeight="false" outlineLevel="0" collapsed="false">
      <c r="A2885" s="6" t="n">
        <v>22753.493</v>
      </c>
      <c r="B2885" s="6" t="n">
        <v>1.83223443223443</v>
      </c>
      <c r="C2885" s="6" t="n">
        <v>76</v>
      </c>
      <c r="D2885" s="6" t="n">
        <v>-1</v>
      </c>
      <c r="E2885" s="6" t="n">
        <v>1.78388278388278</v>
      </c>
      <c r="F2885" s="6" t="n">
        <v>0</v>
      </c>
      <c r="G2885" s="6" t="n">
        <v>0.0234432234432231</v>
      </c>
      <c r="H2885" s="6" t="str">
        <f aca="false">IF(AND(A2885&gt;=Stimuli!$B$2,A2885&lt;=Stimuli!$C$2),Stimuli!$A$2,IF(AND(A2885&gt;=Stimuli!$B$3,A2885&lt;=Stimuli!$C$3),Stimuli!$A$3,IF(AND(A2885&gt;=Stimuli!$B$4,A2885&lt;=Stimuli!$C$4),Stimuli!$A$4,"")))</f>
        <v>01 Quiet baseline (60s)</v>
      </c>
      <c r="I2885" s="6" t="n">
        <f aca="false">(B2885-B2884)/((A2885-A2884)/1000)</f>
        <v>-0.750183150183176</v>
      </c>
      <c r="J2885" s="6" t="n">
        <f aca="false">IF(OR(B2885&lt;Rules!$B$2,B2885&gt;Rules!$B$3,ABS(I2885)&gt;Rules!$B$4,OR(B2886&lt;Rules!$B$2,B2886&gt;Rules!$B$3,ABS(I2886)&gt;Rules!$B$4)),1,0)</f>
        <v>0</v>
      </c>
      <c r="K2885" s="6" t="str">
        <f aca="false">IF(F2885=1,COUNTIF($F$2:F2885,1),"")</f>
        <v/>
      </c>
    </row>
    <row r="2886" customFormat="false" ht="15" hidden="false" customHeight="false" outlineLevel="0" collapsed="false">
      <c r="A2886" s="6" t="n">
        <v>22761.3055</v>
      </c>
      <c r="B2886" s="6" t="n">
        <v>1.83516483516484</v>
      </c>
      <c r="C2886" s="6" t="n">
        <v>76</v>
      </c>
      <c r="D2886" s="6" t="n">
        <v>-1</v>
      </c>
      <c r="E2886" s="6" t="n">
        <v>1.78388278388278</v>
      </c>
      <c r="F2886" s="6" t="n">
        <v>0</v>
      </c>
      <c r="G2886" s="6" t="n">
        <v>0.0234432234432231</v>
      </c>
      <c r="H2886" s="6" t="str">
        <f aca="false">IF(AND(A2886&gt;=Stimuli!$B$2,A2886&lt;=Stimuli!$C$2),Stimuli!$A$2,IF(AND(A2886&gt;=Stimuli!$B$3,A2886&lt;=Stimuli!$C$3),Stimuli!$A$3,IF(AND(A2886&gt;=Stimuli!$B$4,A2886&lt;=Stimuli!$C$4),Stimuli!$A$4,"")))</f>
        <v>01 Quiet baseline (60s)</v>
      </c>
      <c r="I2886" s="6" t="n">
        <f aca="false">(B2886-B2885)/((A2886-A2885)/1000)</f>
        <v>0.375091575091602</v>
      </c>
      <c r="J2886" s="6" t="n">
        <f aca="false">IF(OR(B2886&lt;Rules!$B$2,B2886&gt;Rules!$B$3,ABS(I2886)&gt;Rules!$B$4,OR(B2887&lt;Rules!$B$2,B2887&gt;Rules!$B$3,ABS(I2887)&gt;Rules!$B$4)),1,0)</f>
        <v>0</v>
      </c>
      <c r="K2886" s="6" t="str">
        <f aca="false">IF(F2886=1,COUNTIF($F$2:F2886,1),"")</f>
        <v/>
      </c>
    </row>
    <row r="2887" customFormat="false" ht="15" hidden="false" customHeight="false" outlineLevel="0" collapsed="false">
      <c r="A2887" s="6" t="n">
        <v>22769.118</v>
      </c>
      <c r="B2887" s="6" t="n">
        <v>1.83076923076923</v>
      </c>
      <c r="C2887" s="6" t="n">
        <v>76</v>
      </c>
      <c r="D2887" s="6" t="n">
        <v>-1</v>
      </c>
      <c r="E2887" s="6" t="n">
        <v>1.78388278388278</v>
      </c>
      <c r="F2887" s="6" t="n">
        <v>0</v>
      </c>
      <c r="G2887" s="6" t="n">
        <v>0.0234432234432231</v>
      </c>
      <c r="H2887" s="6" t="str">
        <f aca="false">IF(AND(A2887&gt;=Stimuli!$B$2,A2887&lt;=Stimuli!$C$2),Stimuli!$A$2,IF(AND(A2887&gt;=Stimuli!$B$3,A2887&lt;=Stimuli!$C$3),Stimuli!$A$3,IF(AND(A2887&gt;=Stimuli!$B$4,A2887&lt;=Stimuli!$C$4),Stimuli!$A$4,"")))</f>
        <v>01 Quiet baseline (60s)</v>
      </c>
      <c r="I2887" s="6" t="n">
        <f aca="false">(B2887-B2886)/((A2887-A2886)/1000)</f>
        <v>-0.562637362637446</v>
      </c>
      <c r="J2887" s="6" t="n">
        <f aca="false">IF(OR(B2887&lt;Rules!$B$2,B2887&gt;Rules!$B$3,ABS(I2887)&gt;Rules!$B$4,OR(B2888&lt;Rules!$B$2,B2888&gt;Rules!$B$3,ABS(I2888)&gt;Rules!$B$4)),1,0)</f>
        <v>0</v>
      </c>
      <c r="K2887" s="6" t="str">
        <f aca="false">IF(F2887=1,COUNTIF($F$2:F2887,1),"")</f>
        <v/>
      </c>
    </row>
    <row r="2888" customFormat="false" ht="15" hidden="false" customHeight="false" outlineLevel="0" collapsed="false">
      <c r="A2888" s="6" t="n">
        <v>22776.9305</v>
      </c>
      <c r="B2888" s="6" t="n">
        <v>1.83369963369963</v>
      </c>
      <c r="C2888" s="6" t="n">
        <v>76</v>
      </c>
      <c r="D2888" s="6" t="n">
        <v>-1</v>
      </c>
      <c r="E2888" s="6" t="n">
        <v>1.78388278388278</v>
      </c>
      <c r="F2888" s="6" t="n">
        <v>0</v>
      </c>
      <c r="G2888" s="6" t="n">
        <v>0.0234432234432231</v>
      </c>
      <c r="H2888" s="6" t="str">
        <f aca="false">IF(AND(A2888&gt;=Stimuli!$B$2,A2888&lt;=Stimuli!$C$2),Stimuli!$A$2,IF(AND(A2888&gt;=Stimuli!$B$3,A2888&lt;=Stimuli!$C$3),Stimuli!$A$3,IF(AND(A2888&gt;=Stimuli!$B$4,A2888&lt;=Stimuli!$C$4),Stimuli!$A$4,"")))</f>
        <v>01 Quiet baseline (60s)</v>
      </c>
      <c r="I2888" s="6" t="n">
        <f aca="false">(B2888-B2887)/((A2888-A2887)/1000)</f>
        <v>0.375091575091574</v>
      </c>
      <c r="J2888" s="6" t="n">
        <f aca="false">IF(OR(B2888&lt;Rules!$B$2,B2888&gt;Rules!$B$3,ABS(I2888)&gt;Rules!$B$4,OR(B2889&lt;Rules!$B$2,B2889&gt;Rules!$B$3,ABS(I2889)&gt;Rules!$B$4)),1,0)</f>
        <v>0</v>
      </c>
      <c r="K2888" s="6" t="str">
        <f aca="false">IF(F2888=1,COUNTIF($F$2:F2888,1),"")</f>
        <v/>
      </c>
    </row>
    <row r="2889" customFormat="false" ht="15" hidden="false" customHeight="false" outlineLevel="0" collapsed="false">
      <c r="A2889" s="6" t="n">
        <v>22784.743</v>
      </c>
      <c r="B2889" s="6" t="n">
        <v>1.83223443223443</v>
      </c>
      <c r="C2889" s="6" t="n">
        <v>76</v>
      </c>
      <c r="D2889" s="6" t="n">
        <v>-1</v>
      </c>
      <c r="E2889" s="6" t="n">
        <v>1.78388278388278</v>
      </c>
      <c r="F2889" s="6" t="n">
        <v>0</v>
      </c>
      <c r="G2889" s="6" t="n">
        <v>0.0234432234432231</v>
      </c>
      <c r="H2889" s="6" t="str">
        <f aca="false">IF(AND(A2889&gt;=Stimuli!$B$2,A2889&lt;=Stimuli!$C$2),Stimuli!$A$2,IF(AND(A2889&gt;=Stimuli!$B$3,A2889&lt;=Stimuli!$C$3),Stimuli!$A$3,IF(AND(A2889&gt;=Stimuli!$B$4,A2889&lt;=Stimuli!$C$4),Stimuli!$A$4,"")))</f>
        <v>01 Quiet baseline (60s)</v>
      </c>
      <c r="I2889" s="6" t="n">
        <f aca="false">(B2889-B2888)/((A2889-A2888)/1000)</f>
        <v>-0.18754578754573</v>
      </c>
      <c r="J2889" s="6" t="n">
        <f aca="false">IF(OR(B2889&lt;Rules!$B$2,B2889&gt;Rules!$B$3,ABS(I2889)&gt;Rules!$B$4,OR(B2890&lt;Rules!$B$2,B2890&gt;Rules!$B$3,ABS(I2890)&gt;Rules!$B$4)),1,0)</f>
        <v>0</v>
      </c>
      <c r="K2889" s="6" t="str">
        <f aca="false">IF(F2889=1,COUNTIF($F$2:F2889,1),"")</f>
        <v/>
      </c>
    </row>
    <row r="2890" customFormat="false" ht="15" hidden="false" customHeight="false" outlineLevel="0" collapsed="false">
      <c r="A2890" s="6" t="n">
        <v>22792.5555</v>
      </c>
      <c r="B2890" s="6" t="n">
        <v>1.83223443223443</v>
      </c>
      <c r="C2890" s="6" t="n">
        <v>76</v>
      </c>
      <c r="D2890" s="6" t="n">
        <v>-1</v>
      </c>
      <c r="E2890" s="6" t="n">
        <v>1.78388278388278</v>
      </c>
      <c r="F2890" s="6" t="n">
        <v>0</v>
      </c>
      <c r="G2890" s="6" t="n">
        <v>0.0234432234432231</v>
      </c>
      <c r="H2890" s="6" t="str">
        <f aca="false">IF(AND(A2890&gt;=Stimuli!$B$2,A2890&lt;=Stimuli!$C$2),Stimuli!$A$2,IF(AND(A2890&gt;=Stimuli!$B$3,A2890&lt;=Stimuli!$C$3),Stimuli!$A$3,IF(AND(A2890&gt;=Stimuli!$B$4,A2890&lt;=Stimuli!$C$4),Stimuli!$A$4,"")))</f>
        <v>01 Quiet baseline (60s)</v>
      </c>
      <c r="I2890" s="6" t="n">
        <f aca="false">(B2890-B2889)/((A2890-A2889)/1000)</f>
        <v>0</v>
      </c>
      <c r="J2890" s="6" t="n">
        <f aca="false">IF(OR(B2890&lt;Rules!$B$2,B2890&gt;Rules!$B$3,ABS(I2890)&gt;Rules!$B$4,OR(B2891&lt;Rules!$B$2,B2891&gt;Rules!$B$3,ABS(I2891)&gt;Rules!$B$4)),1,0)</f>
        <v>0</v>
      </c>
      <c r="K2890" s="6" t="str">
        <f aca="false">IF(F2890=1,COUNTIF($F$2:F2890,1),"")</f>
        <v/>
      </c>
    </row>
    <row r="2891" customFormat="false" ht="15" hidden="false" customHeight="false" outlineLevel="0" collapsed="false">
      <c r="A2891" s="6" t="n">
        <v>22800.368</v>
      </c>
      <c r="B2891" s="6" t="n">
        <v>1.83369963369963</v>
      </c>
      <c r="C2891" s="6" t="n">
        <v>76</v>
      </c>
      <c r="D2891" s="6" t="n">
        <v>-1</v>
      </c>
      <c r="E2891" s="6" t="n">
        <v>1.78388278388278</v>
      </c>
      <c r="F2891" s="6" t="n">
        <v>0</v>
      </c>
      <c r="G2891" s="6" t="n">
        <v>0.0234432234432231</v>
      </c>
      <c r="H2891" s="6" t="str">
        <f aca="false">IF(AND(A2891&gt;=Stimuli!$B$2,A2891&lt;=Stimuli!$C$2),Stimuli!$A$2,IF(AND(A2891&gt;=Stimuli!$B$3,A2891&lt;=Stimuli!$C$3),Stimuli!$A$3,IF(AND(A2891&gt;=Stimuli!$B$4,A2891&lt;=Stimuli!$C$4),Stimuli!$A$4,"")))</f>
        <v>01 Quiet baseline (60s)</v>
      </c>
      <c r="I2891" s="6" t="n">
        <f aca="false">(B2891-B2890)/((A2891-A2890)/1000)</f>
        <v>0.18754578754573</v>
      </c>
      <c r="J2891" s="6" t="n">
        <f aca="false">IF(OR(B2891&lt;Rules!$B$2,B2891&gt;Rules!$B$3,ABS(I2891)&gt;Rules!$B$4,OR(B2892&lt;Rules!$B$2,B2892&gt;Rules!$B$3,ABS(I2892)&gt;Rules!$B$4)),1,0)</f>
        <v>0</v>
      </c>
      <c r="K2891" s="6" t="str">
        <f aca="false">IF(F2891=1,COUNTIF($F$2:F2891,1),"")</f>
        <v/>
      </c>
    </row>
    <row r="2892" customFormat="false" ht="15" hidden="false" customHeight="false" outlineLevel="0" collapsed="false">
      <c r="A2892" s="6" t="n">
        <v>22808.1805</v>
      </c>
      <c r="B2892" s="6" t="n">
        <v>1.83076923076923</v>
      </c>
      <c r="C2892" s="6" t="n">
        <v>76</v>
      </c>
      <c r="D2892" s="6" t="n">
        <v>-1</v>
      </c>
      <c r="E2892" s="6" t="n">
        <v>1.78388278388278</v>
      </c>
      <c r="F2892" s="6" t="n">
        <v>0</v>
      </c>
      <c r="G2892" s="6" t="n">
        <v>0.0234432234432231</v>
      </c>
      <c r="H2892" s="6" t="str">
        <f aca="false">IF(AND(A2892&gt;=Stimuli!$B$2,A2892&lt;=Stimuli!$C$2),Stimuli!$A$2,IF(AND(A2892&gt;=Stimuli!$B$3,A2892&lt;=Stimuli!$C$3),Stimuli!$A$3,IF(AND(A2892&gt;=Stimuli!$B$4,A2892&lt;=Stimuli!$C$4),Stimuli!$A$4,"")))</f>
        <v>01 Quiet baseline (60s)</v>
      </c>
      <c r="I2892" s="6" t="n">
        <f aca="false">(B2892-B2891)/((A2892-A2891)/1000)</f>
        <v>-0.375091575091574</v>
      </c>
      <c r="J2892" s="6" t="n">
        <f aca="false">IF(OR(B2892&lt;Rules!$B$2,B2892&gt;Rules!$B$3,ABS(I2892)&gt;Rules!$B$4,OR(B2893&lt;Rules!$B$2,B2893&gt;Rules!$B$3,ABS(I2893)&gt;Rules!$B$4)),1,0)</f>
        <v>0</v>
      </c>
      <c r="K2892" s="6" t="str">
        <f aca="false">IF(F2892=1,COUNTIF($F$2:F2892,1),"")</f>
        <v/>
      </c>
    </row>
    <row r="2893" customFormat="false" ht="15" hidden="false" customHeight="false" outlineLevel="0" collapsed="false">
      <c r="A2893" s="6" t="n">
        <v>22815.993</v>
      </c>
      <c r="B2893" s="6" t="n">
        <v>1.83369963369963</v>
      </c>
      <c r="C2893" s="6" t="n">
        <v>76</v>
      </c>
      <c r="D2893" s="6" t="n">
        <v>-1</v>
      </c>
      <c r="E2893" s="6" t="n">
        <v>1.78388278388278</v>
      </c>
      <c r="F2893" s="6" t="n">
        <v>0</v>
      </c>
      <c r="G2893" s="6" t="n">
        <v>0.0234432234432231</v>
      </c>
      <c r="H2893" s="6" t="str">
        <f aca="false">IF(AND(A2893&gt;=Stimuli!$B$2,A2893&lt;=Stimuli!$C$2),Stimuli!$A$2,IF(AND(A2893&gt;=Stimuli!$B$3,A2893&lt;=Stimuli!$C$3),Stimuli!$A$3,IF(AND(A2893&gt;=Stimuli!$B$4,A2893&lt;=Stimuli!$C$4),Stimuli!$A$4,"")))</f>
        <v>01 Quiet baseline (60s)</v>
      </c>
      <c r="I2893" s="6" t="n">
        <f aca="false">(B2893-B2892)/((A2893-A2892)/1000)</f>
        <v>0.375091575091574</v>
      </c>
      <c r="J2893" s="6" t="n">
        <f aca="false">IF(OR(B2893&lt;Rules!$B$2,B2893&gt;Rules!$B$3,ABS(I2893)&gt;Rules!$B$4,OR(B2894&lt;Rules!$B$2,B2894&gt;Rules!$B$3,ABS(I2894)&gt;Rules!$B$4)),1,0)</f>
        <v>0</v>
      </c>
      <c r="K2893" s="6" t="str">
        <f aca="false">IF(F2893=1,COUNTIF($F$2:F2893,1),"")</f>
        <v/>
      </c>
    </row>
    <row r="2894" customFormat="false" ht="15" hidden="false" customHeight="false" outlineLevel="0" collapsed="false">
      <c r="A2894" s="6" t="n">
        <v>22823.8055</v>
      </c>
      <c r="B2894" s="6" t="n">
        <v>1.82930402930403</v>
      </c>
      <c r="C2894" s="6" t="n">
        <v>76</v>
      </c>
      <c r="D2894" s="6" t="n">
        <v>-1</v>
      </c>
      <c r="E2894" s="6" t="n">
        <v>1.78388278388278</v>
      </c>
      <c r="F2894" s="6" t="n">
        <v>0</v>
      </c>
      <c r="G2894" s="6" t="n">
        <v>0.0234432234432231</v>
      </c>
      <c r="H2894" s="6" t="str">
        <f aca="false">IF(AND(A2894&gt;=Stimuli!$B$2,A2894&lt;=Stimuli!$C$2),Stimuli!$A$2,IF(AND(A2894&gt;=Stimuli!$B$3,A2894&lt;=Stimuli!$C$3),Stimuli!$A$3,IF(AND(A2894&gt;=Stimuli!$B$4,A2894&lt;=Stimuli!$C$4),Stimuli!$A$4,"")))</f>
        <v>01 Quiet baseline (60s)</v>
      </c>
      <c r="I2894" s="6" t="n">
        <f aca="false">(B2894-B2893)/((A2894-A2893)/1000)</f>
        <v>-0.562637362637304</v>
      </c>
      <c r="J2894" s="6" t="n">
        <f aca="false">IF(OR(B2894&lt;Rules!$B$2,B2894&gt;Rules!$B$3,ABS(I2894)&gt;Rules!$B$4,OR(B2895&lt;Rules!$B$2,B2895&gt;Rules!$B$3,ABS(I2895)&gt;Rules!$B$4)),1,0)</f>
        <v>0</v>
      </c>
      <c r="K2894" s="6" t="str">
        <f aca="false">IF(F2894=1,COUNTIF($F$2:F2894,1),"")</f>
        <v/>
      </c>
    </row>
    <row r="2895" customFormat="false" ht="15" hidden="false" customHeight="false" outlineLevel="0" collapsed="false">
      <c r="A2895" s="6" t="n">
        <v>22831.618</v>
      </c>
      <c r="B2895" s="6" t="n">
        <v>1.83369963369963</v>
      </c>
      <c r="C2895" s="6" t="n">
        <v>76</v>
      </c>
      <c r="D2895" s="6" t="n">
        <v>-1</v>
      </c>
      <c r="E2895" s="6" t="n">
        <v>1.78388278388278</v>
      </c>
      <c r="F2895" s="6" t="n">
        <v>0</v>
      </c>
      <c r="G2895" s="6" t="n">
        <v>0.0234432234432231</v>
      </c>
      <c r="H2895" s="6" t="str">
        <f aca="false">IF(AND(A2895&gt;=Stimuli!$B$2,A2895&lt;=Stimuli!$C$2),Stimuli!$A$2,IF(AND(A2895&gt;=Stimuli!$B$3,A2895&lt;=Stimuli!$C$3),Stimuli!$A$3,IF(AND(A2895&gt;=Stimuli!$B$4,A2895&lt;=Stimuli!$C$4),Stimuli!$A$4,"")))</f>
        <v>01 Quiet baseline (60s)</v>
      </c>
      <c r="I2895" s="6" t="n">
        <f aca="false">(B2895-B2894)/((A2895-A2894)/1000)</f>
        <v>0.562637362637304</v>
      </c>
      <c r="J2895" s="6" t="n">
        <f aca="false">IF(OR(B2895&lt;Rules!$B$2,B2895&gt;Rules!$B$3,ABS(I2895)&gt;Rules!$B$4,OR(B2896&lt;Rules!$B$2,B2896&gt;Rules!$B$3,ABS(I2896)&gt;Rules!$B$4)),1,0)</f>
        <v>0</v>
      </c>
      <c r="K2895" s="6" t="str">
        <f aca="false">IF(F2895=1,COUNTIF($F$2:F2895,1),"")</f>
        <v/>
      </c>
    </row>
    <row r="2896" customFormat="false" ht="15" hidden="false" customHeight="false" outlineLevel="0" collapsed="false">
      <c r="A2896" s="6" t="n">
        <v>22839.4305</v>
      </c>
      <c r="B2896" s="6" t="n">
        <v>1.82783882783883</v>
      </c>
      <c r="C2896" s="6" t="n">
        <v>76</v>
      </c>
      <c r="D2896" s="6" t="n">
        <v>-1</v>
      </c>
      <c r="E2896" s="6" t="n">
        <v>1.78388278388278</v>
      </c>
      <c r="F2896" s="6" t="n">
        <v>0</v>
      </c>
      <c r="G2896" s="6" t="n">
        <v>0.0234432234432231</v>
      </c>
      <c r="H2896" s="6" t="str">
        <f aca="false">IF(AND(A2896&gt;=Stimuli!$B$2,A2896&lt;=Stimuli!$C$2),Stimuli!$A$2,IF(AND(A2896&gt;=Stimuli!$B$3,A2896&lt;=Stimuli!$C$3),Stimuli!$A$3,IF(AND(A2896&gt;=Stimuli!$B$4,A2896&lt;=Stimuli!$C$4),Stimuli!$A$4,"")))</f>
        <v>01 Quiet baseline (60s)</v>
      </c>
      <c r="I2896" s="6" t="n">
        <f aca="false">(B2896-B2895)/((A2896-A2895)/1000)</f>
        <v>-0.750183150183034</v>
      </c>
      <c r="J2896" s="6" t="n">
        <f aca="false">IF(OR(B2896&lt;Rules!$B$2,B2896&gt;Rules!$B$3,ABS(I2896)&gt;Rules!$B$4,OR(B2897&lt;Rules!$B$2,B2897&gt;Rules!$B$3,ABS(I2897)&gt;Rules!$B$4)),1,0)</f>
        <v>0</v>
      </c>
      <c r="K2896" s="6" t="str">
        <f aca="false">IF(F2896=1,COUNTIF($F$2:F2896,1),"")</f>
        <v/>
      </c>
    </row>
    <row r="2897" customFormat="false" ht="15" hidden="false" customHeight="false" outlineLevel="0" collapsed="false">
      <c r="A2897" s="6" t="n">
        <v>22847.243</v>
      </c>
      <c r="B2897" s="6" t="n">
        <v>1.83516483516484</v>
      </c>
      <c r="C2897" s="6" t="n">
        <v>76</v>
      </c>
      <c r="D2897" s="6" t="n">
        <v>-1</v>
      </c>
      <c r="E2897" s="6" t="n">
        <v>1.78388278388278</v>
      </c>
      <c r="F2897" s="6" t="n">
        <v>0</v>
      </c>
      <c r="G2897" s="6" t="n">
        <v>0.0234432234432231</v>
      </c>
      <c r="H2897" s="6" t="str">
        <f aca="false">IF(AND(A2897&gt;=Stimuli!$B$2,A2897&lt;=Stimuli!$C$2),Stimuli!$A$2,IF(AND(A2897&gt;=Stimuli!$B$3,A2897&lt;=Stimuli!$C$3),Stimuli!$A$3,IF(AND(A2897&gt;=Stimuli!$B$4,A2897&lt;=Stimuli!$C$4),Stimuli!$A$4,"")))</f>
        <v>01 Quiet baseline (60s)</v>
      </c>
      <c r="I2897" s="6" t="n">
        <f aca="false">(B2897-B2896)/((A2897-A2896)/1000)</f>
        <v>0.937728937728906</v>
      </c>
      <c r="J2897" s="6" t="n">
        <f aca="false">IF(OR(B2897&lt;Rules!$B$2,B2897&gt;Rules!$B$3,ABS(I2897)&gt;Rules!$B$4,OR(B2898&lt;Rules!$B$2,B2898&gt;Rules!$B$3,ABS(I2898)&gt;Rules!$B$4)),1,0)</f>
        <v>0</v>
      </c>
      <c r="K2897" s="6" t="str">
        <f aca="false">IF(F2897=1,COUNTIF($F$2:F2897,1),"")</f>
        <v/>
      </c>
    </row>
    <row r="2898" customFormat="false" ht="15" hidden="false" customHeight="false" outlineLevel="0" collapsed="false">
      <c r="A2898" s="6" t="n">
        <v>22855.0555</v>
      </c>
      <c r="B2898" s="6" t="n">
        <v>1.82783882783883</v>
      </c>
      <c r="C2898" s="6" t="n">
        <v>76</v>
      </c>
      <c r="D2898" s="6" t="n">
        <v>-1</v>
      </c>
      <c r="E2898" s="6" t="n">
        <v>1.78388278388278</v>
      </c>
      <c r="F2898" s="6" t="n">
        <v>0</v>
      </c>
      <c r="G2898" s="6" t="n">
        <v>0.0234432234432231</v>
      </c>
      <c r="H2898" s="6" t="str">
        <f aca="false">IF(AND(A2898&gt;=Stimuli!$B$2,A2898&lt;=Stimuli!$C$2),Stimuli!$A$2,IF(AND(A2898&gt;=Stimuli!$B$3,A2898&lt;=Stimuli!$C$3),Stimuli!$A$3,IF(AND(A2898&gt;=Stimuli!$B$4,A2898&lt;=Stimuli!$C$4),Stimuli!$A$4,"")))</f>
        <v>01 Quiet baseline (60s)</v>
      </c>
      <c r="I2898" s="6" t="n">
        <f aca="false">(B2898-B2897)/((A2898-A2897)/1000)</f>
        <v>-0.937728937728906</v>
      </c>
      <c r="J2898" s="6" t="n">
        <f aca="false">IF(OR(B2898&lt;Rules!$B$2,B2898&gt;Rules!$B$3,ABS(I2898)&gt;Rules!$B$4,OR(B2899&lt;Rules!$B$2,B2899&gt;Rules!$B$3,ABS(I2899)&gt;Rules!$B$4)),1,0)</f>
        <v>0</v>
      </c>
      <c r="K2898" s="6" t="str">
        <f aca="false">IF(F2898=1,COUNTIF($F$2:F2898,1),"")</f>
        <v/>
      </c>
    </row>
    <row r="2899" customFormat="false" ht="15" hidden="false" customHeight="false" outlineLevel="0" collapsed="false">
      <c r="A2899" s="6" t="n">
        <v>22862.868</v>
      </c>
      <c r="B2899" s="6" t="n">
        <v>1.83369963369963</v>
      </c>
      <c r="C2899" s="6" t="n">
        <v>76</v>
      </c>
      <c r="D2899" s="6" t="n">
        <v>-1</v>
      </c>
      <c r="E2899" s="6" t="n">
        <v>1.78388278388278</v>
      </c>
      <c r="F2899" s="6" t="n">
        <v>0</v>
      </c>
      <c r="G2899" s="6" t="n">
        <v>0.0234432234432231</v>
      </c>
      <c r="H2899" s="6" t="str">
        <f aca="false">IF(AND(A2899&gt;=Stimuli!$B$2,A2899&lt;=Stimuli!$C$2),Stimuli!$A$2,IF(AND(A2899&gt;=Stimuli!$B$3,A2899&lt;=Stimuli!$C$3),Stimuli!$A$3,IF(AND(A2899&gt;=Stimuli!$B$4,A2899&lt;=Stimuli!$C$4),Stimuli!$A$4,"")))</f>
        <v>01 Quiet baseline (60s)</v>
      </c>
      <c r="I2899" s="6" t="n">
        <f aca="false">(B2899-B2898)/((A2899-A2898)/1000)</f>
        <v>0.750183150183034</v>
      </c>
      <c r="J2899" s="6" t="n">
        <f aca="false">IF(OR(B2899&lt;Rules!$B$2,B2899&gt;Rules!$B$3,ABS(I2899)&gt;Rules!$B$4,OR(B2900&lt;Rules!$B$2,B2900&gt;Rules!$B$3,ABS(I2900)&gt;Rules!$B$4)),1,0)</f>
        <v>0</v>
      </c>
      <c r="K2899" s="6" t="str">
        <f aca="false">IF(F2899=1,COUNTIF($F$2:F2899,1),"")</f>
        <v/>
      </c>
    </row>
    <row r="2900" customFormat="false" ht="15" hidden="false" customHeight="false" outlineLevel="0" collapsed="false">
      <c r="A2900" s="6" t="n">
        <v>22870.6805</v>
      </c>
      <c r="B2900" s="6" t="n">
        <v>1.82783882783883</v>
      </c>
      <c r="C2900" s="6" t="n">
        <v>76</v>
      </c>
      <c r="D2900" s="6" t="n">
        <v>-1</v>
      </c>
      <c r="E2900" s="6" t="n">
        <v>1.78388278388278</v>
      </c>
      <c r="F2900" s="6" t="n">
        <v>0</v>
      </c>
      <c r="G2900" s="6" t="n">
        <v>0.0234432234432231</v>
      </c>
      <c r="H2900" s="6" t="str">
        <f aca="false">IF(AND(A2900&gt;=Stimuli!$B$2,A2900&lt;=Stimuli!$C$2),Stimuli!$A$2,IF(AND(A2900&gt;=Stimuli!$B$3,A2900&lt;=Stimuli!$C$3),Stimuli!$A$3,IF(AND(A2900&gt;=Stimuli!$B$4,A2900&lt;=Stimuli!$C$4),Stimuli!$A$4,"")))</f>
        <v>01 Quiet baseline (60s)</v>
      </c>
      <c r="I2900" s="6" t="n">
        <f aca="false">(B2900-B2899)/((A2900-A2899)/1000)</f>
        <v>-0.750183150183034</v>
      </c>
      <c r="J2900" s="6" t="n">
        <f aca="false">IF(OR(B2900&lt;Rules!$B$2,B2900&gt;Rules!$B$3,ABS(I2900)&gt;Rules!$B$4,OR(B2901&lt;Rules!$B$2,B2901&gt;Rules!$B$3,ABS(I2901)&gt;Rules!$B$4)),1,0)</f>
        <v>0</v>
      </c>
      <c r="K2900" s="6" t="str">
        <f aca="false">IF(F2900=1,COUNTIF($F$2:F2900,1),"")</f>
        <v/>
      </c>
    </row>
    <row r="2901" customFormat="false" ht="15" hidden="false" customHeight="false" outlineLevel="0" collapsed="false">
      <c r="A2901" s="6" t="n">
        <v>22878.493</v>
      </c>
      <c r="B2901" s="6" t="n">
        <v>1.83223443223443</v>
      </c>
      <c r="C2901" s="6" t="n">
        <v>76</v>
      </c>
      <c r="D2901" s="6" t="n">
        <v>-1</v>
      </c>
      <c r="E2901" s="6" t="n">
        <v>1.78388278388278</v>
      </c>
      <c r="F2901" s="6" t="n">
        <v>0</v>
      </c>
      <c r="G2901" s="6" t="n">
        <v>0.0234432234432231</v>
      </c>
      <c r="H2901" s="6" t="str">
        <f aca="false">IF(AND(A2901&gt;=Stimuli!$B$2,A2901&lt;=Stimuli!$C$2),Stimuli!$A$2,IF(AND(A2901&gt;=Stimuli!$B$3,A2901&lt;=Stimuli!$C$3),Stimuli!$A$3,IF(AND(A2901&gt;=Stimuli!$B$4,A2901&lt;=Stimuli!$C$4),Stimuli!$A$4,"")))</f>
        <v>01 Quiet baseline (60s)</v>
      </c>
      <c r="I2901" s="6" t="n">
        <f aca="false">(B2901-B2900)/((A2901-A2900)/1000)</f>
        <v>0.562637362637304</v>
      </c>
      <c r="J2901" s="6" t="n">
        <f aca="false">IF(OR(B2901&lt;Rules!$B$2,B2901&gt;Rules!$B$3,ABS(I2901)&gt;Rules!$B$4,OR(B2902&lt;Rules!$B$2,B2902&gt;Rules!$B$3,ABS(I2902)&gt;Rules!$B$4)),1,0)</f>
        <v>0</v>
      </c>
      <c r="K2901" s="6" t="str">
        <f aca="false">IF(F2901=1,COUNTIF($F$2:F2901,1),"")</f>
        <v/>
      </c>
    </row>
    <row r="2902" customFormat="false" ht="15" hidden="false" customHeight="false" outlineLevel="0" collapsed="false">
      <c r="A2902" s="6" t="n">
        <v>22886.3055</v>
      </c>
      <c r="B2902" s="6" t="n">
        <v>1.82783882783883</v>
      </c>
      <c r="C2902" s="6" t="n">
        <v>76</v>
      </c>
      <c r="D2902" s="6" t="n">
        <v>-1</v>
      </c>
      <c r="E2902" s="6" t="n">
        <v>1.78388278388278</v>
      </c>
      <c r="F2902" s="6" t="n">
        <v>0</v>
      </c>
      <c r="G2902" s="6" t="n">
        <v>0.0234432234432231</v>
      </c>
      <c r="H2902" s="6" t="str">
        <f aca="false">IF(AND(A2902&gt;=Stimuli!$B$2,A2902&lt;=Stimuli!$C$2),Stimuli!$A$2,IF(AND(A2902&gt;=Stimuli!$B$3,A2902&lt;=Stimuli!$C$3),Stimuli!$A$3,IF(AND(A2902&gt;=Stimuli!$B$4,A2902&lt;=Stimuli!$C$4),Stimuli!$A$4,"")))</f>
        <v>01 Quiet baseline (60s)</v>
      </c>
      <c r="I2902" s="6" t="n">
        <f aca="false">(B2902-B2901)/((A2902-A2901)/1000)</f>
        <v>-0.562637362637304</v>
      </c>
      <c r="J2902" s="6" t="n">
        <f aca="false">IF(OR(B2902&lt;Rules!$B$2,B2902&gt;Rules!$B$3,ABS(I2902)&gt;Rules!$B$4,OR(B2903&lt;Rules!$B$2,B2903&gt;Rules!$B$3,ABS(I2903)&gt;Rules!$B$4)),1,0)</f>
        <v>0</v>
      </c>
      <c r="K2902" s="6" t="str">
        <f aca="false">IF(F2902=1,COUNTIF($F$2:F2902,1),"")</f>
        <v/>
      </c>
    </row>
    <row r="2903" customFormat="false" ht="15" hidden="false" customHeight="false" outlineLevel="0" collapsed="false">
      <c r="A2903" s="6" t="n">
        <v>22894.118</v>
      </c>
      <c r="B2903" s="6" t="n">
        <v>1.83076923076923</v>
      </c>
      <c r="C2903" s="6" t="n">
        <v>76</v>
      </c>
      <c r="D2903" s="6" t="n">
        <v>-1</v>
      </c>
      <c r="E2903" s="6" t="n">
        <v>1.78388278388278</v>
      </c>
      <c r="F2903" s="6" t="n">
        <v>0</v>
      </c>
      <c r="G2903" s="6" t="n">
        <v>0.0234432234432231</v>
      </c>
      <c r="H2903" s="6" t="str">
        <f aca="false">IF(AND(A2903&gt;=Stimuli!$B$2,A2903&lt;=Stimuli!$C$2),Stimuli!$A$2,IF(AND(A2903&gt;=Stimuli!$B$3,A2903&lt;=Stimuli!$C$3),Stimuli!$A$3,IF(AND(A2903&gt;=Stimuli!$B$4,A2903&lt;=Stimuli!$C$4),Stimuli!$A$4,"")))</f>
        <v>01 Quiet baseline (60s)</v>
      </c>
      <c r="I2903" s="6" t="n">
        <f aca="false">(B2903-B2902)/((A2903-A2902)/1000)</f>
        <v>0.37509157509146</v>
      </c>
      <c r="J2903" s="6" t="n">
        <f aca="false">IF(OR(B2903&lt;Rules!$B$2,B2903&gt;Rules!$B$3,ABS(I2903)&gt;Rules!$B$4,OR(B2904&lt;Rules!$B$2,B2904&gt;Rules!$B$3,ABS(I2904)&gt;Rules!$B$4)),1,0)</f>
        <v>0</v>
      </c>
      <c r="K2903" s="6" t="str">
        <f aca="false">IF(F2903=1,COUNTIF($F$2:F2903,1),"")</f>
        <v/>
      </c>
    </row>
    <row r="2904" customFormat="false" ht="15" hidden="false" customHeight="false" outlineLevel="0" collapsed="false">
      <c r="A2904" s="6" t="n">
        <v>22901.9305</v>
      </c>
      <c r="B2904" s="6" t="n">
        <v>1.82783882783883</v>
      </c>
      <c r="C2904" s="6" t="n">
        <v>76</v>
      </c>
      <c r="D2904" s="6" t="n">
        <v>-1</v>
      </c>
      <c r="E2904" s="6" t="n">
        <v>1.78388278388278</v>
      </c>
      <c r="F2904" s="6" t="n">
        <v>0</v>
      </c>
      <c r="G2904" s="6" t="n">
        <v>0.0234432234432231</v>
      </c>
      <c r="H2904" s="6" t="str">
        <f aca="false">IF(AND(A2904&gt;=Stimuli!$B$2,A2904&lt;=Stimuli!$C$2),Stimuli!$A$2,IF(AND(A2904&gt;=Stimuli!$B$3,A2904&lt;=Stimuli!$C$3),Stimuli!$A$3,IF(AND(A2904&gt;=Stimuli!$B$4,A2904&lt;=Stimuli!$C$4),Stimuli!$A$4,"")))</f>
        <v>01 Quiet baseline (60s)</v>
      </c>
      <c r="I2904" s="6" t="n">
        <f aca="false">(B2904-B2903)/((A2904-A2903)/1000)</f>
        <v>-0.37509157509146</v>
      </c>
      <c r="J2904" s="6" t="n">
        <f aca="false">IF(OR(B2904&lt;Rules!$B$2,B2904&gt;Rules!$B$3,ABS(I2904)&gt;Rules!$B$4,OR(B2905&lt;Rules!$B$2,B2905&gt;Rules!$B$3,ABS(I2905)&gt;Rules!$B$4)),1,0)</f>
        <v>0</v>
      </c>
      <c r="K2904" s="6" t="str">
        <f aca="false">IF(F2904=1,COUNTIF($F$2:F2904,1),"")</f>
        <v/>
      </c>
    </row>
    <row r="2905" customFormat="false" ht="15" hidden="false" customHeight="false" outlineLevel="0" collapsed="false">
      <c r="A2905" s="6" t="n">
        <v>22909.743</v>
      </c>
      <c r="B2905" s="6" t="n">
        <v>1.82930402930403</v>
      </c>
      <c r="C2905" s="6" t="n">
        <v>76</v>
      </c>
      <c r="D2905" s="6" t="n">
        <v>-1</v>
      </c>
      <c r="E2905" s="6" t="n">
        <v>1.78388278388278</v>
      </c>
      <c r="F2905" s="6" t="n">
        <v>0</v>
      </c>
      <c r="G2905" s="6" t="n">
        <v>0.0234432234432231</v>
      </c>
      <c r="H2905" s="6" t="str">
        <f aca="false">IF(AND(A2905&gt;=Stimuli!$B$2,A2905&lt;=Stimuli!$C$2),Stimuli!$A$2,IF(AND(A2905&gt;=Stimuli!$B$3,A2905&lt;=Stimuli!$C$3),Stimuli!$A$3,IF(AND(A2905&gt;=Stimuli!$B$4,A2905&lt;=Stimuli!$C$4),Stimuli!$A$4,"")))</f>
        <v>01 Quiet baseline (60s)</v>
      </c>
      <c r="I2905" s="6" t="n">
        <f aca="false">(B2905-B2904)/((A2905-A2904)/1000)</f>
        <v>0.18754578754573</v>
      </c>
      <c r="J2905" s="6" t="n">
        <f aca="false">IF(OR(B2905&lt;Rules!$B$2,B2905&gt;Rules!$B$3,ABS(I2905)&gt;Rules!$B$4,OR(B2906&lt;Rules!$B$2,B2906&gt;Rules!$B$3,ABS(I2906)&gt;Rules!$B$4)),1,0)</f>
        <v>0</v>
      </c>
      <c r="K2905" s="6" t="str">
        <f aca="false">IF(F2905=1,COUNTIF($F$2:F2905,1),"")</f>
        <v/>
      </c>
    </row>
    <row r="2906" customFormat="false" ht="15" hidden="false" customHeight="false" outlineLevel="0" collapsed="false">
      <c r="A2906" s="6" t="n">
        <v>22917.5555</v>
      </c>
      <c r="B2906" s="6" t="n">
        <v>1.82783882783883</v>
      </c>
      <c r="C2906" s="6" t="n">
        <v>76</v>
      </c>
      <c r="D2906" s="6" t="n">
        <v>-1</v>
      </c>
      <c r="E2906" s="6" t="n">
        <v>1.78388278388278</v>
      </c>
      <c r="F2906" s="6" t="n">
        <v>0</v>
      </c>
      <c r="G2906" s="6" t="n">
        <v>0.0234432234432231</v>
      </c>
      <c r="H2906" s="6" t="str">
        <f aca="false">IF(AND(A2906&gt;=Stimuli!$B$2,A2906&lt;=Stimuli!$C$2),Stimuli!$A$2,IF(AND(A2906&gt;=Stimuli!$B$3,A2906&lt;=Stimuli!$C$3),Stimuli!$A$3,IF(AND(A2906&gt;=Stimuli!$B$4,A2906&lt;=Stimuli!$C$4),Stimuli!$A$4,"")))</f>
        <v>01 Quiet baseline (60s)</v>
      </c>
      <c r="I2906" s="6" t="n">
        <f aca="false">(B2906-B2905)/((A2906-A2905)/1000)</f>
        <v>-0.18754578754573</v>
      </c>
      <c r="J2906" s="6" t="n">
        <f aca="false">IF(OR(B2906&lt;Rules!$B$2,B2906&gt;Rules!$B$3,ABS(I2906)&gt;Rules!$B$4,OR(B2907&lt;Rules!$B$2,B2907&gt;Rules!$B$3,ABS(I2907)&gt;Rules!$B$4)),1,0)</f>
        <v>0</v>
      </c>
      <c r="K2906" s="6" t="str">
        <f aca="false">IF(F2906=1,COUNTIF($F$2:F2906,1),"")</f>
        <v/>
      </c>
    </row>
    <row r="2907" customFormat="false" ht="15" hidden="false" customHeight="false" outlineLevel="0" collapsed="false">
      <c r="A2907" s="6" t="n">
        <v>22925.368</v>
      </c>
      <c r="B2907" s="6" t="n">
        <v>1.82783882783883</v>
      </c>
      <c r="C2907" s="6" t="n">
        <v>76</v>
      </c>
      <c r="D2907" s="6" t="n">
        <v>-1</v>
      </c>
      <c r="E2907" s="6" t="n">
        <v>1.78388278388278</v>
      </c>
      <c r="F2907" s="6" t="n">
        <v>0</v>
      </c>
      <c r="G2907" s="6" t="n">
        <v>0.0234432234432231</v>
      </c>
      <c r="H2907" s="6" t="str">
        <f aca="false">IF(AND(A2907&gt;=Stimuli!$B$2,A2907&lt;=Stimuli!$C$2),Stimuli!$A$2,IF(AND(A2907&gt;=Stimuli!$B$3,A2907&lt;=Stimuli!$C$3),Stimuli!$A$3,IF(AND(A2907&gt;=Stimuli!$B$4,A2907&lt;=Stimuli!$C$4),Stimuli!$A$4,"")))</f>
        <v>01 Quiet baseline (60s)</v>
      </c>
      <c r="I2907" s="6" t="n">
        <f aca="false">(B2907-B2906)/((A2907-A2906)/1000)</f>
        <v>0</v>
      </c>
      <c r="J2907" s="6" t="n">
        <f aca="false">IF(OR(B2907&lt;Rules!$B$2,B2907&gt;Rules!$B$3,ABS(I2907)&gt;Rules!$B$4,OR(B2908&lt;Rules!$B$2,B2908&gt;Rules!$B$3,ABS(I2908)&gt;Rules!$B$4)),1,0)</f>
        <v>0</v>
      </c>
      <c r="K2907" s="6" t="str">
        <f aca="false">IF(F2907=1,COUNTIF($F$2:F2907,1),"")</f>
        <v/>
      </c>
    </row>
    <row r="2908" customFormat="false" ht="15" hidden="false" customHeight="false" outlineLevel="0" collapsed="false">
      <c r="A2908" s="6" t="n">
        <v>22933.1805</v>
      </c>
      <c r="B2908" s="6" t="n">
        <v>1.82930402930403</v>
      </c>
      <c r="C2908" s="6" t="n">
        <v>76</v>
      </c>
      <c r="D2908" s="6" t="n">
        <v>-1</v>
      </c>
      <c r="E2908" s="6" t="n">
        <v>1.78388278388278</v>
      </c>
      <c r="F2908" s="6" t="n">
        <v>0</v>
      </c>
      <c r="G2908" s="6" t="n">
        <v>0.0234432234432231</v>
      </c>
      <c r="H2908" s="6" t="str">
        <f aca="false">IF(AND(A2908&gt;=Stimuli!$B$2,A2908&lt;=Stimuli!$C$2),Stimuli!$A$2,IF(AND(A2908&gt;=Stimuli!$B$3,A2908&lt;=Stimuli!$C$3),Stimuli!$A$3,IF(AND(A2908&gt;=Stimuli!$B$4,A2908&lt;=Stimuli!$C$4),Stimuli!$A$4,"")))</f>
        <v>01 Quiet baseline (60s)</v>
      </c>
      <c r="I2908" s="6" t="n">
        <f aca="false">(B2908-B2907)/((A2908-A2907)/1000)</f>
        <v>0.18754578754573</v>
      </c>
      <c r="J2908" s="6" t="n">
        <f aca="false">IF(OR(B2908&lt;Rules!$B$2,B2908&gt;Rules!$B$3,ABS(I2908)&gt;Rules!$B$4,OR(B2909&lt;Rules!$B$2,B2909&gt;Rules!$B$3,ABS(I2909)&gt;Rules!$B$4)),1,0)</f>
        <v>0</v>
      </c>
      <c r="K2908" s="6" t="str">
        <f aca="false">IF(F2908=1,COUNTIF($F$2:F2908,1),"")</f>
        <v/>
      </c>
    </row>
    <row r="2909" customFormat="false" ht="15" hidden="false" customHeight="false" outlineLevel="0" collapsed="false">
      <c r="A2909" s="6" t="n">
        <v>22940.993</v>
      </c>
      <c r="B2909" s="6" t="n">
        <v>1.82490842490843</v>
      </c>
      <c r="C2909" s="6" t="n">
        <v>76</v>
      </c>
      <c r="D2909" s="6" t="n">
        <v>-1</v>
      </c>
      <c r="E2909" s="6" t="n">
        <v>1.78388278388278</v>
      </c>
      <c r="F2909" s="6" t="n">
        <v>0</v>
      </c>
      <c r="G2909" s="6" t="n">
        <v>0.0234432234432231</v>
      </c>
      <c r="H2909" s="6" t="str">
        <f aca="false">IF(AND(A2909&gt;=Stimuli!$B$2,A2909&lt;=Stimuli!$C$2),Stimuli!$A$2,IF(AND(A2909&gt;=Stimuli!$B$3,A2909&lt;=Stimuli!$C$3),Stimuli!$A$3,IF(AND(A2909&gt;=Stimuli!$B$4,A2909&lt;=Stimuli!$C$4),Stimuli!$A$4,"")))</f>
        <v>01 Quiet baseline (60s)</v>
      </c>
      <c r="I2909" s="6" t="n">
        <f aca="false">(B2909-B2908)/((A2909-A2908)/1000)</f>
        <v>-0.562637362637304</v>
      </c>
      <c r="J2909" s="6" t="n">
        <f aca="false">IF(OR(B2909&lt;Rules!$B$2,B2909&gt;Rules!$B$3,ABS(I2909)&gt;Rules!$B$4,OR(B2910&lt;Rules!$B$2,B2910&gt;Rules!$B$3,ABS(I2910)&gt;Rules!$B$4)),1,0)</f>
        <v>0</v>
      </c>
      <c r="K2909" s="6" t="str">
        <f aca="false">IF(F2909=1,COUNTIF($F$2:F2909,1),"")</f>
        <v/>
      </c>
    </row>
    <row r="2910" customFormat="false" ht="15" hidden="false" customHeight="false" outlineLevel="0" collapsed="false">
      <c r="A2910" s="6" t="n">
        <v>22948.8055</v>
      </c>
      <c r="B2910" s="6" t="n">
        <v>1.82930402930403</v>
      </c>
      <c r="C2910" s="6" t="n">
        <v>76</v>
      </c>
      <c r="D2910" s="6" t="n">
        <v>-1</v>
      </c>
      <c r="E2910" s="6" t="n">
        <v>1.78388278388278</v>
      </c>
      <c r="F2910" s="6" t="n">
        <v>0</v>
      </c>
      <c r="G2910" s="6" t="n">
        <v>0.0234432234432231</v>
      </c>
      <c r="H2910" s="6" t="str">
        <f aca="false">IF(AND(A2910&gt;=Stimuli!$B$2,A2910&lt;=Stimuli!$C$2),Stimuli!$A$2,IF(AND(A2910&gt;=Stimuli!$B$3,A2910&lt;=Stimuli!$C$3),Stimuli!$A$3,IF(AND(A2910&gt;=Stimuli!$B$4,A2910&lt;=Stimuli!$C$4),Stimuli!$A$4,"")))</f>
        <v>01 Quiet baseline (60s)</v>
      </c>
      <c r="I2910" s="6" t="n">
        <f aca="false">(B2910-B2909)/((A2910-A2909)/1000)</f>
        <v>0.562637362637304</v>
      </c>
      <c r="J2910" s="6" t="n">
        <f aca="false">IF(OR(B2910&lt;Rules!$B$2,B2910&gt;Rules!$B$3,ABS(I2910)&gt;Rules!$B$4,OR(B2911&lt;Rules!$B$2,B2911&gt;Rules!$B$3,ABS(I2911)&gt;Rules!$B$4)),1,0)</f>
        <v>0</v>
      </c>
      <c r="K2910" s="6" t="str">
        <f aca="false">IF(F2910=1,COUNTIF($F$2:F2910,1),"")</f>
        <v/>
      </c>
    </row>
    <row r="2911" customFormat="false" ht="15" hidden="false" customHeight="false" outlineLevel="0" collapsed="false">
      <c r="A2911" s="6" t="n">
        <v>22956.618</v>
      </c>
      <c r="B2911" s="6" t="n">
        <v>1.82490842490843</v>
      </c>
      <c r="C2911" s="6" t="n">
        <v>76</v>
      </c>
      <c r="D2911" s="6" t="n">
        <v>-1</v>
      </c>
      <c r="E2911" s="6" t="n">
        <v>1.78388278388278</v>
      </c>
      <c r="F2911" s="6" t="n">
        <v>0</v>
      </c>
      <c r="G2911" s="6" t="n">
        <v>0.0234432234432231</v>
      </c>
      <c r="H2911" s="6" t="str">
        <f aca="false">IF(AND(A2911&gt;=Stimuli!$B$2,A2911&lt;=Stimuli!$C$2),Stimuli!$A$2,IF(AND(A2911&gt;=Stimuli!$B$3,A2911&lt;=Stimuli!$C$3),Stimuli!$A$3,IF(AND(A2911&gt;=Stimuli!$B$4,A2911&lt;=Stimuli!$C$4),Stimuli!$A$4,"")))</f>
        <v>01 Quiet baseline (60s)</v>
      </c>
      <c r="I2911" s="6" t="n">
        <f aca="false">(B2911-B2910)/((A2911-A2910)/1000)</f>
        <v>-0.562637362637304</v>
      </c>
      <c r="J2911" s="6" t="n">
        <f aca="false">IF(OR(B2911&lt;Rules!$B$2,B2911&gt;Rules!$B$3,ABS(I2911)&gt;Rules!$B$4,OR(B2912&lt;Rules!$B$2,B2912&gt;Rules!$B$3,ABS(I2912)&gt;Rules!$B$4)),1,0)</f>
        <v>0</v>
      </c>
      <c r="K2911" s="6" t="str">
        <f aca="false">IF(F2911=1,COUNTIF($F$2:F2911,1),"")</f>
        <v/>
      </c>
    </row>
    <row r="2912" customFormat="false" ht="15" hidden="false" customHeight="false" outlineLevel="0" collapsed="false">
      <c r="A2912" s="6" t="n">
        <v>22964.4305</v>
      </c>
      <c r="B2912" s="6" t="n">
        <v>1.82930402930403</v>
      </c>
      <c r="C2912" s="6" t="n">
        <v>76</v>
      </c>
      <c r="D2912" s="6" t="n">
        <v>-1</v>
      </c>
      <c r="E2912" s="6" t="n">
        <v>1.78388278388278</v>
      </c>
      <c r="F2912" s="6" t="n">
        <v>0</v>
      </c>
      <c r="G2912" s="6" t="n">
        <v>0.0234432234432231</v>
      </c>
      <c r="H2912" s="6" t="str">
        <f aca="false">IF(AND(A2912&gt;=Stimuli!$B$2,A2912&lt;=Stimuli!$C$2),Stimuli!$A$2,IF(AND(A2912&gt;=Stimuli!$B$3,A2912&lt;=Stimuli!$C$3),Stimuli!$A$3,IF(AND(A2912&gt;=Stimuli!$B$4,A2912&lt;=Stimuli!$C$4),Stimuli!$A$4,"")))</f>
        <v>01 Quiet baseline (60s)</v>
      </c>
      <c r="I2912" s="6" t="n">
        <f aca="false">(B2912-B2911)/((A2912-A2911)/1000)</f>
        <v>0.562637362637304</v>
      </c>
      <c r="J2912" s="6" t="n">
        <f aca="false">IF(OR(B2912&lt;Rules!$B$2,B2912&gt;Rules!$B$3,ABS(I2912)&gt;Rules!$B$4,OR(B2913&lt;Rules!$B$2,B2913&gt;Rules!$B$3,ABS(I2913)&gt;Rules!$B$4)),1,0)</f>
        <v>0</v>
      </c>
      <c r="K2912" s="6" t="str">
        <f aca="false">IF(F2912=1,COUNTIF($F$2:F2912,1),"")</f>
        <v/>
      </c>
    </row>
    <row r="2913" customFormat="false" ht="15" hidden="false" customHeight="false" outlineLevel="0" collapsed="false">
      <c r="A2913" s="6" t="n">
        <v>22972.243</v>
      </c>
      <c r="B2913" s="6" t="n">
        <v>1.82344322344322</v>
      </c>
      <c r="C2913" s="6" t="n">
        <v>76</v>
      </c>
      <c r="D2913" s="6" t="n">
        <v>-1</v>
      </c>
      <c r="E2913" s="6" t="n">
        <v>1.78388278388278</v>
      </c>
      <c r="F2913" s="6" t="n">
        <v>0</v>
      </c>
      <c r="G2913" s="6" t="n">
        <v>0.0234432234432231</v>
      </c>
      <c r="H2913" s="6" t="str">
        <f aca="false">IF(AND(A2913&gt;=Stimuli!$B$2,A2913&lt;=Stimuli!$C$2),Stimuli!$A$2,IF(AND(A2913&gt;=Stimuli!$B$3,A2913&lt;=Stimuli!$C$3),Stimuli!$A$3,IF(AND(A2913&gt;=Stimuli!$B$4,A2913&lt;=Stimuli!$C$4),Stimuli!$A$4,"")))</f>
        <v>01 Quiet baseline (60s)</v>
      </c>
      <c r="I2913" s="6" t="n">
        <f aca="false">(B2913-B2912)/((A2913-A2912)/1000)</f>
        <v>-0.750183150183176</v>
      </c>
      <c r="J2913" s="6" t="n">
        <f aca="false">IF(OR(B2913&lt;Rules!$B$2,B2913&gt;Rules!$B$3,ABS(I2913)&gt;Rules!$B$4,OR(B2914&lt;Rules!$B$2,B2914&gt;Rules!$B$3,ABS(I2914)&gt;Rules!$B$4)),1,0)</f>
        <v>0</v>
      </c>
      <c r="K2913" s="6" t="str">
        <f aca="false">IF(F2913=1,COUNTIF($F$2:F2913,1),"")</f>
        <v/>
      </c>
    </row>
    <row r="2914" customFormat="false" ht="15" hidden="false" customHeight="false" outlineLevel="0" collapsed="false">
      <c r="A2914" s="6" t="n">
        <v>22980.0555</v>
      </c>
      <c r="B2914" s="6" t="n">
        <v>1.82930402930403</v>
      </c>
      <c r="C2914" s="6" t="n">
        <v>76</v>
      </c>
      <c r="D2914" s="6" t="n">
        <v>-1</v>
      </c>
      <c r="E2914" s="6" t="n">
        <v>1.78388278388278</v>
      </c>
      <c r="F2914" s="6" t="n">
        <v>0</v>
      </c>
      <c r="G2914" s="6" t="n">
        <v>0.0234432234432231</v>
      </c>
      <c r="H2914" s="6" t="str">
        <f aca="false">IF(AND(A2914&gt;=Stimuli!$B$2,A2914&lt;=Stimuli!$C$2),Stimuli!$A$2,IF(AND(A2914&gt;=Stimuli!$B$3,A2914&lt;=Stimuli!$C$3),Stimuli!$A$3,IF(AND(A2914&gt;=Stimuli!$B$4,A2914&lt;=Stimuli!$C$4),Stimuli!$A$4,"")))</f>
        <v>01 Quiet baseline (60s)</v>
      </c>
      <c r="I2914" s="6" t="n">
        <f aca="false">(B2914-B2913)/((A2914-A2913)/1000)</f>
        <v>0.750183150183176</v>
      </c>
      <c r="J2914" s="6" t="n">
        <f aca="false">IF(OR(B2914&lt;Rules!$B$2,B2914&gt;Rules!$B$3,ABS(I2914)&gt;Rules!$B$4,OR(B2915&lt;Rules!$B$2,B2915&gt;Rules!$B$3,ABS(I2915)&gt;Rules!$B$4)),1,0)</f>
        <v>0</v>
      </c>
      <c r="K2914" s="6" t="str">
        <f aca="false">IF(F2914=1,COUNTIF($F$2:F2914,1),"")</f>
        <v/>
      </c>
    </row>
    <row r="2915" customFormat="false" ht="15" hidden="false" customHeight="false" outlineLevel="0" collapsed="false">
      <c r="A2915" s="6" t="n">
        <v>22987.868</v>
      </c>
      <c r="B2915" s="6" t="n">
        <v>1.82197802197802</v>
      </c>
      <c r="C2915" s="6" t="n">
        <v>76</v>
      </c>
      <c r="D2915" s="6" t="n">
        <v>-1</v>
      </c>
      <c r="E2915" s="6" t="n">
        <v>1.78388278388278</v>
      </c>
      <c r="F2915" s="6" t="n">
        <v>0</v>
      </c>
      <c r="G2915" s="6" t="n">
        <v>0.0234432234432231</v>
      </c>
      <c r="H2915" s="6" t="str">
        <f aca="false">IF(AND(A2915&gt;=Stimuli!$B$2,A2915&lt;=Stimuli!$C$2),Stimuli!$A$2,IF(AND(A2915&gt;=Stimuli!$B$3,A2915&lt;=Stimuli!$C$3),Stimuli!$A$3,IF(AND(A2915&gt;=Stimuli!$B$4,A2915&lt;=Stimuli!$C$4),Stimuli!$A$4,"")))</f>
        <v>01 Quiet baseline (60s)</v>
      </c>
      <c r="I2915" s="6" t="n">
        <f aca="false">(B2915-B2914)/((A2915-A2914)/1000)</f>
        <v>-0.93772893772902</v>
      </c>
      <c r="J2915" s="6" t="n">
        <f aca="false">IF(OR(B2915&lt;Rules!$B$2,B2915&gt;Rules!$B$3,ABS(I2915)&gt;Rules!$B$4,OR(B2916&lt;Rules!$B$2,B2916&gt;Rules!$B$3,ABS(I2916)&gt;Rules!$B$4)),1,0)</f>
        <v>0</v>
      </c>
      <c r="K2915" s="6" t="str">
        <f aca="false">IF(F2915=1,COUNTIF($F$2:F2915,1),"")</f>
        <v/>
      </c>
    </row>
    <row r="2916" customFormat="false" ht="15" hidden="false" customHeight="false" outlineLevel="0" collapsed="false">
      <c r="A2916" s="6" t="n">
        <v>22995.6805</v>
      </c>
      <c r="B2916" s="6" t="n">
        <v>1.82783882783883</v>
      </c>
      <c r="C2916" s="6" t="n">
        <v>76</v>
      </c>
      <c r="D2916" s="6" t="n">
        <v>-1</v>
      </c>
      <c r="E2916" s="6" t="n">
        <v>1.78388278388278</v>
      </c>
      <c r="F2916" s="6" t="n">
        <v>0</v>
      </c>
      <c r="G2916" s="6" t="n">
        <v>0.0234432234432231</v>
      </c>
      <c r="H2916" s="6" t="str">
        <f aca="false">IF(AND(A2916&gt;=Stimuli!$B$2,A2916&lt;=Stimuli!$C$2),Stimuli!$A$2,IF(AND(A2916&gt;=Stimuli!$B$3,A2916&lt;=Stimuli!$C$3),Stimuli!$A$3,IF(AND(A2916&gt;=Stimuli!$B$4,A2916&lt;=Stimuli!$C$4),Stimuli!$A$4,"")))</f>
        <v>01 Quiet baseline (60s)</v>
      </c>
      <c r="I2916" s="6" t="n">
        <f aca="false">(B2916-B2915)/((A2916-A2915)/1000)</f>
        <v>0.75018315018329</v>
      </c>
      <c r="J2916" s="6" t="n">
        <f aca="false">IF(OR(B2916&lt;Rules!$B$2,B2916&gt;Rules!$B$3,ABS(I2916)&gt;Rules!$B$4,OR(B2917&lt;Rules!$B$2,B2917&gt;Rules!$B$3,ABS(I2917)&gt;Rules!$B$4)),1,0)</f>
        <v>0</v>
      </c>
      <c r="K2916" s="6" t="str">
        <f aca="false">IF(F2916=1,COUNTIF($F$2:F2916,1),"")</f>
        <v/>
      </c>
    </row>
    <row r="2917" customFormat="false" ht="15" hidden="false" customHeight="false" outlineLevel="0" collapsed="false">
      <c r="A2917" s="6" t="n">
        <v>23003.493</v>
      </c>
      <c r="B2917" s="6" t="n">
        <v>1.82197802197802</v>
      </c>
      <c r="C2917" s="6" t="n">
        <v>76</v>
      </c>
      <c r="D2917" s="6" t="n">
        <v>-1</v>
      </c>
      <c r="E2917" s="6" t="n">
        <v>1.78388278388278</v>
      </c>
      <c r="F2917" s="6" t="n">
        <v>0</v>
      </c>
      <c r="G2917" s="6" t="n">
        <v>0.0234432234432231</v>
      </c>
      <c r="H2917" s="6" t="str">
        <f aca="false">IF(AND(A2917&gt;=Stimuli!$B$2,A2917&lt;=Stimuli!$C$2),Stimuli!$A$2,IF(AND(A2917&gt;=Stimuli!$B$3,A2917&lt;=Stimuli!$C$3),Stimuli!$A$3,IF(AND(A2917&gt;=Stimuli!$B$4,A2917&lt;=Stimuli!$C$4),Stimuli!$A$4,"")))</f>
        <v>01 Quiet baseline (60s)</v>
      </c>
      <c r="I2917" s="6" t="n">
        <f aca="false">(B2917-B2916)/((A2917-A2916)/1000)</f>
        <v>-0.75018315018329</v>
      </c>
      <c r="J2917" s="6" t="n">
        <f aca="false">IF(OR(B2917&lt;Rules!$B$2,B2917&gt;Rules!$B$3,ABS(I2917)&gt;Rules!$B$4,OR(B2918&lt;Rules!$B$2,B2918&gt;Rules!$B$3,ABS(I2918)&gt;Rules!$B$4)),1,0)</f>
        <v>0</v>
      </c>
      <c r="K2917" s="6" t="str">
        <f aca="false">IF(F2917=1,COUNTIF($F$2:F2917,1),"")</f>
        <v/>
      </c>
    </row>
    <row r="2918" customFormat="false" ht="15" hidden="false" customHeight="false" outlineLevel="0" collapsed="false">
      <c r="A2918" s="6" t="n">
        <v>23011.3055</v>
      </c>
      <c r="B2918" s="6" t="n">
        <v>1.82637362637363</v>
      </c>
      <c r="C2918" s="6" t="n">
        <v>76</v>
      </c>
      <c r="D2918" s="6" t="n">
        <v>-1</v>
      </c>
      <c r="E2918" s="6" t="n">
        <v>1.78388278388278</v>
      </c>
      <c r="F2918" s="6" t="n">
        <v>0</v>
      </c>
      <c r="G2918" s="6" t="n">
        <v>0.0234432234432231</v>
      </c>
      <c r="H2918" s="6" t="str">
        <f aca="false">IF(AND(A2918&gt;=Stimuli!$B$2,A2918&lt;=Stimuli!$C$2),Stimuli!$A$2,IF(AND(A2918&gt;=Stimuli!$B$3,A2918&lt;=Stimuli!$C$3),Stimuli!$A$3,IF(AND(A2918&gt;=Stimuli!$B$4,A2918&lt;=Stimuli!$C$4),Stimuli!$A$4,"")))</f>
        <v>01 Quiet baseline (60s)</v>
      </c>
      <c r="I2918" s="6" t="n">
        <f aca="false">(B2918-B2917)/((A2918-A2917)/1000)</f>
        <v>0.562637362637446</v>
      </c>
      <c r="J2918" s="6" t="n">
        <f aca="false">IF(OR(B2918&lt;Rules!$B$2,B2918&gt;Rules!$B$3,ABS(I2918)&gt;Rules!$B$4,OR(B2919&lt;Rules!$B$2,B2919&gt;Rules!$B$3,ABS(I2919)&gt;Rules!$B$4)),1,0)</f>
        <v>0</v>
      </c>
      <c r="K2918" s="6" t="str">
        <f aca="false">IF(F2918=1,COUNTIF($F$2:F2918,1),"")</f>
        <v/>
      </c>
    </row>
    <row r="2919" customFormat="false" ht="15" hidden="false" customHeight="false" outlineLevel="0" collapsed="false">
      <c r="A2919" s="6" t="n">
        <v>23019.118</v>
      </c>
      <c r="B2919" s="6" t="n">
        <v>1.82344322344322</v>
      </c>
      <c r="C2919" s="6" t="n">
        <v>76</v>
      </c>
      <c r="D2919" s="6" t="n">
        <v>-1</v>
      </c>
      <c r="E2919" s="6" t="n">
        <v>1.78388278388278</v>
      </c>
      <c r="F2919" s="6" t="n">
        <v>0</v>
      </c>
      <c r="G2919" s="6" t="n">
        <v>0.0234432234432231</v>
      </c>
      <c r="H2919" s="6" t="str">
        <f aca="false">IF(AND(A2919&gt;=Stimuli!$B$2,A2919&lt;=Stimuli!$C$2),Stimuli!$A$2,IF(AND(A2919&gt;=Stimuli!$B$3,A2919&lt;=Stimuli!$C$3),Stimuli!$A$3,IF(AND(A2919&gt;=Stimuli!$B$4,A2919&lt;=Stimuli!$C$4),Stimuli!$A$4,"")))</f>
        <v>01 Quiet baseline (60s)</v>
      </c>
      <c r="I2919" s="6" t="n">
        <f aca="false">(B2919-B2918)/((A2919-A2918)/1000)</f>
        <v>-0.375091575091602</v>
      </c>
      <c r="J2919" s="6" t="n">
        <f aca="false">IF(OR(B2919&lt;Rules!$B$2,B2919&gt;Rules!$B$3,ABS(I2919)&gt;Rules!$B$4,OR(B2920&lt;Rules!$B$2,B2920&gt;Rules!$B$3,ABS(I2920)&gt;Rules!$B$4)),1,0)</f>
        <v>0</v>
      </c>
      <c r="K2919" s="6" t="str">
        <f aca="false">IF(F2919=1,COUNTIF($F$2:F2919,1),"")</f>
        <v/>
      </c>
    </row>
    <row r="2920" customFormat="false" ht="15" hidden="false" customHeight="false" outlineLevel="0" collapsed="false">
      <c r="A2920" s="6" t="n">
        <v>23026.9305</v>
      </c>
      <c r="B2920" s="6" t="n">
        <v>1.82490842490843</v>
      </c>
      <c r="C2920" s="6" t="n">
        <v>76</v>
      </c>
      <c r="D2920" s="6" t="n">
        <v>-1</v>
      </c>
      <c r="E2920" s="6" t="n">
        <v>1.78388278388278</v>
      </c>
      <c r="F2920" s="6" t="n">
        <v>0</v>
      </c>
      <c r="G2920" s="6" t="n">
        <v>0.0234432234432231</v>
      </c>
      <c r="H2920" s="6" t="str">
        <f aca="false">IF(AND(A2920&gt;=Stimuli!$B$2,A2920&lt;=Stimuli!$C$2),Stimuli!$A$2,IF(AND(A2920&gt;=Stimuli!$B$3,A2920&lt;=Stimuli!$C$3),Stimuli!$A$3,IF(AND(A2920&gt;=Stimuli!$B$4,A2920&lt;=Stimuli!$C$4),Stimuli!$A$4,"")))</f>
        <v>01 Quiet baseline (60s)</v>
      </c>
      <c r="I2920" s="6" t="n">
        <f aca="false">(B2920-B2919)/((A2920-A2919)/1000)</f>
        <v>0.187545787545872</v>
      </c>
      <c r="J2920" s="6" t="n">
        <f aca="false">IF(OR(B2920&lt;Rules!$B$2,B2920&gt;Rules!$B$3,ABS(I2920)&gt;Rules!$B$4,OR(B2921&lt;Rules!$B$2,B2921&gt;Rules!$B$3,ABS(I2921)&gt;Rules!$B$4)),1,0)</f>
        <v>0</v>
      </c>
      <c r="K2920" s="6" t="str">
        <f aca="false">IF(F2920=1,COUNTIF($F$2:F2920,1),"")</f>
        <v/>
      </c>
    </row>
    <row r="2921" customFormat="false" ht="15" hidden="false" customHeight="false" outlineLevel="0" collapsed="false">
      <c r="A2921" s="6" t="n">
        <v>23034.743</v>
      </c>
      <c r="B2921" s="6" t="n">
        <v>1.82344322344322</v>
      </c>
      <c r="C2921" s="6" t="n">
        <v>76</v>
      </c>
      <c r="D2921" s="6" t="n">
        <v>-1</v>
      </c>
      <c r="E2921" s="6" t="n">
        <v>1.78388278388278</v>
      </c>
      <c r="F2921" s="6" t="n">
        <v>0</v>
      </c>
      <c r="G2921" s="6" t="n">
        <v>0.0234432234432231</v>
      </c>
      <c r="H2921" s="6" t="str">
        <f aca="false">IF(AND(A2921&gt;=Stimuli!$B$2,A2921&lt;=Stimuli!$C$2),Stimuli!$A$2,IF(AND(A2921&gt;=Stimuli!$B$3,A2921&lt;=Stimuli!$C$3),Stimuli!$A$3,IF(AND(A2921&gt;=Stimuli!$B$4,A2921&lt;=Stimuli!$C$4),Stimuli!$A$4,"")))</f>
        <v>01 Quiet baseline (60s)</v>
      </c>
      <c r="I2921" s="6" t="n">
        <f aca="false">(B2921-B2920)/((A2921-A2920)/1000)</f>
        <v>-0.187545787545872</v>
      </c>
      <c r="J2921" s="6" t="n">
        <f aca="false">IF(OR(B2921&lt;Rules!$B$2,B2921&gt;Rules!$B$3,ABS(I2921)&gt;Rules!$B$4,OR(B2922&lt;Rules!$B$2,B2922&gt;Rules!$B$3,ABS(I2922)&gt;Rules!$B$4)),1,0)</f>
        <v>0</v>
      </c>
      <c r="K2921" s="6" t="str">
        <f aca="false">IF(F2921=1,COUNTIF($F$2:F2921,1),"")</f>
        <v/>
      </c>
    </row>
    <row r="2922" customFormat="false" ht="15" hidden="false" customHeight="false" outlineLevel="0" collapsed="false">
      <c r="A2922" s="6" t="n">
        <v>23042.5555</v>
      </c>
      <c r="B2922" s="6" t="n">
        <v>1.82344322344322</v>
      </c>
      <c r="C2922" s="6" t="n">
        <v>76</v>
      </c>
      <c r="D2922" s="6" t="n">
        <v>-1</v>
      </c>
      <c r="E2922" s="6" t="n">
        <v>1.78388278388278</v>
      </c>
      <c r="F2922" s="6" t="n">
        <v>0</v>
      </c>
      <c r="G2922" s="6" t="n">
        <v>0.0234432234432231</v>
      </c>
      <c r="H2922" s="6" t="str">
        <f aca="false">IF(AND(A2922&gt;=Stimuli!$B$2,A2922&lt;=Stimuli!$C$2),Stimuli!$A$2,IF(AND(A2922&gt;=Stimuli!$B$3,A2922&lt;=Stimuli!$C$3),Stimuli!$A$3,IF(AND(A2922&gt;=Stimuli!$B$4,A2922&lt;=Stimuli!$C$4),Stimuli!$A$4,"")))</f>
        <v>01 Quiet baseline (60s)</v>
      </c>
      <c r="I2922" s="6" t="n">
        <f aca="false">(B2922-B2921)/((A2922-A2921)/1000)</f>
        <v>0</v>
      </c>
      <c r="J2922" s="6" t="n">
        <f aca="false">IF(OR(B2922&lt;Rules!$B$2,B2922&gt;Rules!$B$3,ABS(I2922)&gt;Rules!$B$4,OR(B2923&lt;Rules!$B$2,B2923&gt;Rules!$B$3,ABS(I2923)&gt;Rules!$B$4)),1,0)</f>
        <v>0</v>
      </c>
      <c r="K2922" s="6" t="str">
        <f aca="false">IF(F2922=1,COUNTIF($F$2:F2922,1),"")</f>
        <v/>
      </c>
    </row>
    <row r="2923" customFormat="false" ht="15" hidden="false" customHeight="false" outlineLevel="0" collapsed="false">
      <c r="A2923" s="6" t="n">
        <v>23050.368</v>
      </c>
      <c r="B2923" s="6" t="n">
        <v>1.82490842490843</v>
      </c>
      <c r="C2923" s="6" t="n">
        <v>76</v>
      </c>
      <c r="D2923" s="6" t="n">
        <v>-1</v>
      </c>
      <c r="E2923" s="6" t="n">
        <v>1.78388278388278</v>
      </c>
      <c r="F2923" s="6" t="n">
        <v>0</v>
      </c>
      <c r="G2923" s="6" t="n">
        <v>0.0234432234432231</v>
      </c>
      <c r="H2923" s="6" t="str">
        <f aca="false">IF(AND(A2923&gt;=Stimuli!$B$2,A2923&lt;=Stimuli!$C$2),Stimuli!$A$2,IF(AND(A2923&gt;=Stimuli!$B$3,A2923&lt;=Stimuli!$C$3),Stimuli!$A$3,IF(AND(A2923&gt;=Stimuli!$B$4,A2923&lt;=Stimuli!$C$4),Stimuli!$A$4,"")))</f>
        <v>01 Quiet baseline (60s)</v>
      </c>
      <c r="I2923" s="6" t="n">
        <f aca="false">(B2923-B2922)/((A2923-A2922)/1000)</f>
        <v>0.187545787545872</v>
      </c>
      <c r="J2923" s="6" t="n">
        <f aca="false">IF(OR(B2923&lt;Rules!$B$2,B2923&gt;Rules!$B$3,ABS(I2923)&gt;Rules!$B$4,OR(B2924&lt;Rules!$B$2,B2924&gt;Rules!$B$3,ABS(I2924)&gt;Rules!$B$4)),1,0)</f>
        <v>0</v>
      </c>
      <c r="K2923" s="6" t="str">
        <f aca="false">IF(F2923=1,COUNTIF($F$2:F2923,1),"")</f>
        <v/>
      </c>
    </row>
    <row r="2924" customFormat="false" ht="15" hidden="false" customHeight="false" outlineLevel="0" collapsed="false">
      <c r="A2924" s="6" t="n">
        <v>23058.1805</v>
      </c>
      <c r="B2924" s="6" t="n">
        <v>1.82197802197802</v>
      </c>
      <c r="C2924" s="6" t="n">
        <v>76</v>
      </c>
      <c r="D2924" s="6" t="n">
        <v>-1</v>
      </c>
      <c r="E2924" s="6" t="n">
        <v>1.78388278388278</v>
      </c>
      <c r="F2924" s="6" t="n">
        <v>0</v>
      </c>
      <c r="G2924" s="6" t="n">
        <v>0.0234432234432231</v>
      </c>
      <c r="H2924" s="6" t="str">
        <f aca="false">IF(AND(A2924&gt;=Stimuli!$B$2,A2924&lt;=Stimuli!$C$2),Stimuli!$A$2,IF(AND(A2924&gt;=Stimuli!$B$3,A2924&lt;=Stimuli!$C$3),Stimuli!$A$3,IF(AND(A2924&gt;=Stimuli!$B$4,A2924&lt;=Stimuli!$C$4),Stimuli!$A$4,"")))</f>
        <v>01 Quiet baseline (60s)</v>
      </c>
      <c r="I2924" s="6" t="n">
        <f aca="false">(B2924-B2923)/((A2924-A2923)/1000)</f>
        <v>-0.375091575091716</v>
      </c>
      <c r="J2924" s="6" t="n">
        <f aca="false">IF(OR(B2924&lt;Rules!$B$2,B2924&gt;Rules!$B$3,ABS(I2924)&gt;Rules!$B$4,OR(B2925&lt;Rules!$B$2,B2925&gt;Rules!$B$3,ABS(I2925)&gt;Rules!$B$4)),1,0)</f>
        <v>0</v>
      </c>
      <c r="K2924" s="6" t="str">
        <f aca="false">IF(F2924=1,COUNTIF($F$2:F2924,1),"")</f>
        <v/>
      </c>
    </row>
    <row r="2925" customFormat="false" ht="15" hidden="false" customHeight="false" outlineLevel="0" collapsed="false">
      <c r="A2925" s="6" t="n">
        <v>23065.993</v>
      </c>
      <c r="B2925" s="6" t="n">
        <v>1.82490842490843</v>
      </c>
      <c r="C2925" s="6" t="n">
        <v>76</v>
      </c>
      <c r="D2925" s="6" t="n">
        <v>-1</v>
      </c>
      <c r="E2925" s="6" t="n">
        <v>1.78388278388278</v>
      </c>
      <c r="F2925" s="6" t="n">
        <v>0</v>
      </c>
      <c r="G2925" s="6" t="n">
        <v>0.0234432234432231</v>
      </c>
      <c r="H2925" s="6" t="str">
        <f aca="false">IF(AND(A2925&gt;=Stimuli!$B$2,A2925&lt;=Stimuli!$C$2),Stimuli!$A$2,IF(AND(A2925&gt;=Stimuli!$B$3,A2925&lt;=Stimuli!$C$3),Stimuli!$A$3,IF(AND(A2925&gt;=Stimuli!$B$4,A2925&lt;=Stimuli!$C$4),Stimuli!$A$4,"")))</f>
        <v>01 Quiet baseline (60s)</v>
      </c>
      <c r="I2925" s="6" t="n">
        <f aca="false">(B2925-B2924)/((A2925-A2924)/1000)</f>
        <v>0.375091575091716</v>
      </c>
      <c r="J2925" s="6" t="n">
        <f aca="false">IF(OR(B2925&lt;Rules!$B$2,B2925&gt;Rules!$B$3,ABS(I2925)&gt;Rules!$B$4,OR(B2926&lt;Rules!$B$2,B2926&gt;Rules!$B$3,ABS(I2926)&gt;Rules!$B$4)),1,0)</f>
        <v>0</v>
      </c>
      <c r="K2925" s="6" t="str">
        <f aca="false">IF(F2925=1,COUNTIF($F$2:F2925,1),"")</f>
        <v/>
      </c>
    </row>
    <row r="2926" customFormat="false" ht="15" hidden="false" customHeight="false" outlineLevel="0" collapsed="false">
      <c r="A2926" s="6" t="n">
        <v>23073.8055</v>
      </c>
      <c r="B2926" s="6" t="n">
        <v>1.81904761904762</v>
      </c>
      <c r="C2926" s="6" t="n">
        <v>76</v>
      </c>
      <c r="D2926" s="6" t="n">
        <v>-1</v>
      </c>
      <c r="E2926" s="6" t="n">
        <v>1.78388278388278</v>
      </c>
      <c r="F2926" s="6" t="n">
        <v>0</v>
      </c>
      <c r="G2926" s="6" t="n">
        <v>0.0234432234432231</v>
      </c>
      <c r="H2926" s="6" t="str">
        <f aca="false">IF(AND(A2926&gt;=Stimuli!$B$2,A2926&lt;=Stimuli!$C$2),Stimuli!$A$2,IF(AND(A2926&gt;=Stimuli!$B$3,A2926&lt;=Stimuli!$C$3),Stimuli!$A$3,IF(AND(A2926&gt;=Stimuli!$B$4,A2926&lt;=Stimuli!$C$4),Stimuli!$A$4,"")))</f>
        <v>01 Quiet baseline (60s)</v>
      </c>
      <c r="I2926" s="6" t="n">
        <f aca="false">(B2926-B2925)/((A2926-A2925)/1000)</f>
        <v>-0.750183150183176</v>
      </c>
      <c r="J2926" s="6" t="n">
        <f aca="false">IF(OR(B2926&lt;Rules!$B$2,B2926&gt;Rules!$B$3,ABS(I2926)&gt;Rules!$B$4,OR(B2927&lt;Rules!$B$2,B2927&gt;Rules!$B$3,ABS(I2927)&gt;Rules!$B$4)),1,0)</f>
        <v>0</v>
      </c>
      <c r="K2926" s="6" t="str">
        <f aca="false">IF(F2926=1,COUNTIF($F$2:F2926,1),"")</f>
        <v/>
      </c>
    </row>
    <row r="2927" customFormat="false" ht="15" hidden="false" customHeight="false" outlineLevel="0" collapsed="false">
      <c r="A2927" s="6" t="n">
        <v>23081.618</v>
      </c>
      <c r="B2927" s="6" t="n">
        <v>1.82490842490843</v>
      </c>
      <c r="C2927" s="6" t="n">
        <v>76</v>
      </c>
      <c r="D2927" s="6" t="n">
        <v>-1</v>
      </c>
      <c r="E2927" s="6" t="n">
        <v>1.78388278388278</v>
      </c>
      <c r="F2927" s="6" t="n">
        <v>0</v>
      </c>
      <c r="G2927" s="6" t="n">
        <v>0.0234432234432231</v>
      </c>
      <c r="H2927" s="6" t="str">
        <f aca="false">IF(AND(A2927&gt;=Stimuli!$B$2,A2927&lt;=Stimuli!$C$2),Stimuli!$A$2,IF(AND(A2927&gt;=Stimuli!$B$3,A2927&lt;=Stimuli!$C$3),Stimuli!$A$3,IF(AND(A2927&gt;=Stimuli!$B$4,A2927&lt;=Stimuli!$C$4),Stimuli!$A$4,"")))</f>
        <v>01 Quiet baseline (60s)</v>
      </c>
      <c r="I2927" s="6" t="n">
        <f aca="false">(B2927-B2926)/((A2927-A2926)/1000)</f>
        <v>0.750183150183176</v>
      </c>
      <c r="J2927" s="6" t="n">
        <f aca="false">IF(OR(B2927&lt;Rules!$B$2,B2927&gt;Rules!$B$3,ABS(I2927)&gt;Rules!$B$4,OR(B2928&lt;Rules!$B$2,B2928&gt;Rules!$B$3,ABS(I2928)&gt;Rules!$B$4)),1,0)</f>
        <v>0</v>
      </c>
      <c r="K2927" s="6" t="str">
        <f aca="false">IF(F2927=1,COUNTIF($F$2:F2927,1),"")</f>
        <v/>
      </c>
    </row>
    <row r="2928" customFormat="false" ht="15" hidden="false" customHeight="false" outlineLevel="0" collapsed="false">
      <c r="A2928" s="6" t="n">
        <v>23089.4305</v>
      </c>
      <c r="B2928" s="6" t="n">
        <v>1.81904761904762</v>
      </c>
      <c r="C2928" s="6" t="n">
        <v>76</v>
      </c>
      <c r="D2928" s="6" t="n">
        <v>-1</v>
      </c>
      <c r="E2928" s="6" t="n">
        <v>1.78388278388278</v>
      </c>
      <c r="F2928" s="6" t="n">
        <v>0</v>
      </c>
      <c r="G2928" s="6" t="n">
        <v>0.0234432234432231</v>
      </c>
      <c r="H2928" s="6" t="str">
        <f aca="false">IF(AND(A2928&gt;=Stimuli!$B$2,A2928&lt;=Stimuli!$C$2),Stimuli!$A$2,IF(AND(A2928&gt;=Stimuli!$B$3,A2928&lt;=Stimuli!$C$3),Stimuli!$A$3,IF(AND(A2928&gt;=Stimuli!$B$4,A2928&lt;=Stimuli!$C$4),Stimuli!$A$4,"")))</f>
        <v>01 Quiet baseline (60s)</v>
      </c>
      <c r="I2928" s="6" t="n">
        <f aca="false">(B2928-B2927)/((A2928-A2927)/1000)</f>
        <v>-0.750183150183176</v>
      </c>
      <c r="J2928" s="6" t="n">
        <f aca="false">IF(OR(B2928&lt;Rules!$B$2,B2928&gt;Rules!$B$3,ABS(I2928)&gt;Rules!$B$4,OR(B2929&lt;Rules!$B$2,B2929&gt;Rules!$B$3,ABS(I2929)&gt;Rules!$B$4)),1,0)</f>
        <v>0</v>
      </c>
      <c r="K2928" s="6" t="str">
        <f aca="false">IF(F2928=1,COUNTIF($F$2:F2928,1),"")</f>
        <v/>
      </c>
    </row>
    <row r="2929" customFormat="false" ht="15" hidden="false" customHeight="false" outlineLevel="0" collapsed="false">
      <c r="A2929" s="6" t="n">
        <v>23097.243</v>
      </c>
      <c r="B2929" s="6" t="n">
        <v>1.82637362637363</v>
      </c>
      <c r="C2929" s="6" t="n">
        <v>76</v>
      </c>
      <c r="D2929" s="6" t="n">
        <v>-1</v>
      </c>
      <c r="E2929" s="6" t="n">
        <v>1.78388278388278</v>
      </c>
      <c r="F2929" s="6" t="n">
        <v>0</v>
      </c>
      <c r="G2929" s="6" t="n">
        <v>0.0234432234432231</v>
      </c>
      <c r="H2929" s="6" t="str">
        <f aca="false">IF(AND(A2929&gt;=Stimuli!$B$2,A2929&lt;=Stimuli!$C$2),Stimuli!$A$2,IF(AND(A2929&gt;=Stimuli!$B$3,A2929&lt;=Stimuli!$C$3),Stimuli!$A$3,IF(AND(A2929&gt;=Stimuli!$B$4,A2929&lt;=Stimuli!$C$4),Stimuli!$A$4,"")))</f>
        <v>01 Quiet baseline (60s)</v>
      </c>
      <c r="I2929" s="6" t="n">
        <f aca="false">(B2929-B2928)/((A2929-A2928)/1000)</f>
        <v>0.937728937728906</v>
      </c>
      <c r="J2929" s="6" t="n">
        <f aca="false">IF(OR(B2929&lt;Rules!$B$2,B2929&gt;Rules!$B$3,ABS(I2929)&gt;Rules!$B$4,OR(B2930&lt;Rules!$B$2,B2930&gt;Rules!$B$3,ABS(I2930)&gt;Rules!$B$4)),1,0)</f>
        <v>0</v>
      </c>
      <c r="K2929" s="6" t="str">
        <f aca="false">IF(F2929=1,COUNTIF($F$2:F2929,1),"")</f>
        <v/>
      </c>
    </row>
    <row r="2930" customFormat="false" ht="15" hidden="false" customHeight="false" outlineLevel="0" collapsed="false">
      <c r="A2930" s="6" t="n">
        <v>23105.0555</v>
      </c>
      <c r="B2930" s="6" t="n">
        <v>1.81758241758242</v>
      </c>
      <c r="C2930" s="6" t="n">
        <v>76</v>
      </c>
      <c r="D2930" s="6" t="n">
        <v>-1</v>
      </c>
      <c r="E2930" s="6" t="n">
        <v>1.78388278388278</v>
      </c>
      <c r="F2930" s="6" t="n">
        <v>0</v>
      </c>
      <c r="G2930" s="6" t="n">
        <v>0.0234432234432231</v>
      </c>
      <c r="H2930" s="6" t="str">
        <f aca="false">IF(AND(A2930&gt;=Stimuli!$B$2,A2930&lt;=Stimuli!$C$2),Stimuli!$A$2,IF(AND(A2930&gt;=Stimuli!$B$3,A2930&lt;=Stimuli!$C$3),Stimuli!$A$3,IF(AND(A2930&gt;=Stimuli!$B$4,A2930&lt;=Stimuli!$C$4),Stimuli!$A$4,"")))</f>
        <v>01 Quiet baseline (60s)</v>
      </c>
      <c r="I2930" s="6" t="n">
        <f aca="false">(B2930-B2929)/((A2930-A2929)/1000)</f>
        <v>-1.12527472527464</v>
      </c>
      <c r="J2930" s="6" t="n">
        <f aca="false">IF(OR(B2930&lt;Rules!$B$2,B2930&gt;Rules!$B$3,ABS(I2930)&gt;Rules!$B$4,OR(B2931&lt;Rules!$B$2,B2931&gt;Rules!$B$3,ABS(I2931)&gt;Rules!$B$4)),1,0)</f>
        <v>0</v>
      </c>
      <c r="K2930" s="6" t="str">
        <f aca="false">IF(F2930=1,COUNTIF($F$2:F2930,1),"")</f>
        <v/>
      </c>
    </row>
    <row r="2931" customFormat="false" ht="15" hidden="false" customHeight="false" outlineLevel="0" collapsed="false">
      <c r="A2931" s="6" t="n">
        <v>23112.868</v>
      </c>
      <c r="B2931" s="6" t="n">
        <v>1.82490842490843</v>
      </c>
      <c r="C2931" s="6" t="n">
        <v>76</v>
      </c>
      <c r="D2931" s="6" t="n">
        <v>-1</v>
      </c>
      <c r="E2931" s="6" t="n">
        <v>1.78388278388278</v>
      </c>
      <c r="F2931" s="6" t="n">
        <v>0</v>
      </c>
      <c r="G2931" s="6" t="n">
        <v>0.0234432234432231</v>
      </c>
      <c r="H2931" s="6" t="str">
        <f aca="false">IF(AND(A2931&gt;=Stimuli!$B$2,A2931&lt;=Stimuli!$C$2),Stimuli!$A$2,IF(AND(A2931&gt;=Stimuli!$B$3,A2931&lt;=Stimuli!$C$3),Stimuli!$A$3,IF(AND(A2931&gt;=Stimuli!$B$4,A2931&lt;=Stimuli!$C$4),Stimuli!$A$4,"")))</f>
        <v>01 Quiet baseline (60s)</v>
      </c>
      <c r="I2931" s="6" t="n">
        <f aca="false">(B2931-B2930)/((A2931-A2930)/1000)</f>
        <v>0.937728937728906</v>
      </c>
      <c r="J2931" s="6" t="n">
        <f aca="false">IF(OR(B2931&lt;Rules!$B$2,B2931&gt;Rules!$B$3,ABS(I2931)&gt;Rules!$B$4,OR(B2932&lt;Rules!$B$2,B2932&gt;Rules!$B$3,ABS(I2932)&gt;Rules!$B$4)),1,0)</f>
        <v>0</v>
      </c>
      <c r="K2931" s="6" t="str">
        <f aca="false">IF(F2931=1,COUNTIF($F$2:F2931,1),"")</f>
        <v/>
      </c>
    </row>
    <row r="2932" customFormat="false" ht="15" hidden="false" customHeight="false" outlineLevel="0" collapsed="false">
      <c r="A2932" s="6" t="n">
        <v>23120.6805</v>
      </c>
      <c r="B2932" s="6" t="n">
        <v>1.81758241758242</v>
      </c>
      <c r="C2932" s="6" t="n">
        <v>76</v>
      </c>
      <c r="D2932" s="6" t="n">
        <v>-1</v>
      </c>
      <c r="E2932" s="6" t="n">
        <v>1.78388278388278</v>
      </c>
      <c r="F2932" s="6" t="n">
        <v>0</v>
      </c>
      <c r="G2932" s="6" t="n">
        <v>0.0234432234432231</v>
      </c>
      <c r="H2932" s="6" t="str">
        <f aca="false">IF(AND(A2932&gt;=Stimuli!$B$2,A2932&lt;=Stimuli!$C$2),Stimuli!$A$2,IF(AND(A2932&gt;=Stimuli!$B$3,A2932&lt;=Stimuli!$C$3),Stimuli!$A$3,IF(AND(A2932&gt;=Stimuli!$B$4,A2932&lt;=Stimuli!$C$4),Stimuli!$A$4,"")))</f>
        <v>01 Quiet baseline (60s)</v>
      </c>
      <c r="I2932" s="6" t="n">
        <f aca="false">(B2932-B2931)/((A2932-A2931)/1000)</f>
        <v>-0.937728937728906</v>
      </c>
      <c r="J2932" s="6" t="n">
        <f aca="false">IF(OR(B2932&lt;Rules!$B$2,B2932&gt;Rules!$B$3,ABS(I2932)&gt;Rules!$B$4,OR(B2933&lt;Rules!$B$2,B2933&gt;Rules!$B$3,ABS(I2933)&gt;Rules!$B$4)),1,0)</f>
        <v>0</v>
      </c>
      <c r="K2932" s="6" t="str">
        <f aca="false">IF(F2932=1,COUNTIF($F$2:F2932,1),"")</f>
        <v/>
      </c>
    </row>
    <row r="2933" customFormat="false" ht="15" hidden="false" customHeight="false" outlineLevel="0" collapsed="false">
      <c r="A2933" s="6" t="n">
        <v>23128.493</v>
      </c>
      <c r="B2933" s="6" t="n">
        <v>1.82197802197802</v>
      </c>
      <c r="C2933" s="6" t="n">
        <v>76</v>
      </c>
      <c r="D2933" s="6" t="n">
        <v>-1</v>
      </c>
      <c r="E2933" s="6" t="n">
        <v>1.78388278388278</v>
      </c>
      <c r="F2933" s="6" t="n">
        <v>0</v>
      </c>
      <c r="G2933" s="6" t="n">
        <v>0.0234432234432231</v>
      </c>
      <c r="H2933" s="6" t="str">
        <f aca="false">IF(AND(A2933&gt;=Stimuli!$B$2,A2933&lt;=Stimuli!$C$2),Stimuli!$A$2,IF(AND(A2933&gt;=Stimuli!$B$3,A2933&lt;=Stimuli!$C$3),Stimuli!$A$3,IF(AND(A2933&gt;=Stimuli!$B$4,A2933&lt;=Stimuli!$C$4),Stimuli!$A$4,"")))</f>
        <v>01 Quiet baseline (60s)</v>
      </c>
      <c r="I2933" s="6" t="n">
        <f aca="false">(B2933-B2932)/((A2933-A2932)/1000)</f>
        <v>0.56263736263719</v>
      </c>
      <c r="J2933" s="6" t="n">
        <f aca="false">IF(OR(B2933&lt;Rules!$B$2,B2933&gt;Rules!$B$3,ABS(I2933)&gt;Rules!$B$4,OR(B2934&lt;Rules!$B$2,B2934&gt;Rules!$B$3,ABS(I2934)&gt;Rules!$B$4)),1,0)</f>
        <v>0</v>
      </c>
      <c r="K2933" s="6" t="str">
        <f aca="false">IF(F2933=1,COUNTIF($F$2:F2933,1),"")</f>
        <v/>
      </c>
    </row>
    <row r="2934" customFormat="false" ht="15" hidden="false" customHeight="false" outlineLevel="0" collapsed="false">
      <c r="A2934" s="6" t="n">
        <v>23136.3055</v>
      </c>
      <c r="B2934" s="6" t="n">
        <v>1.81758241758242</v>
      </c>
      <c r="C2934" s="6" t="n">
        <v>76</v>
      </c>
      <c r="D2934" s="6" t="n">
        <v>-1</v>
      </c>
      <c r="E2934" s="6" t="n">
        <v>1.78388278388278</v>
      </c>
      <c r="F2934" s="6" t="n">
        <v>0</v>
      </c>
      <c r="G2934" s="6" t="n">
        <v>0.0234432234432231</v>
      </c>
      <c r="H2934" s="6" t="str">
        <f aca="false">IF(AND(A2934&gt;=Stimuli!$B$2,A2934&lt;=Stimuli!$C$2),Stimuli!$A$2,IF(AND(A2934&gt;=Stimuli!$B$3,A2934&lt;=Stimuli!$C$3),Stimuli!$A$3,IF(AND(A2934&gt;=Stimuli!$B$4,A2934&lt;=Stimuli!$C$4),Stimuli!$A$4,"")))</f>
        <v>01 Quiet baseline (60s)</v>
      </c>
      <c r="I2934" s="6" t="n">
        <f aca="false">(B2934-B2933)/((A2934-A2933)/1000)</f>
        <v>-0.56263736263719</v>
      </c>
      <c r="J2934" s="6" t="n">
        <f aca="false">IF(OR(B2934&lt;Rules!$B$2,B2934&gt;Rules!$B$3,ABS(I2934)&gt;Rules!$B$4,OR(B2935&lt;Rules!$B$2,B2935&gt;Rules!$B$3,ABS(I2935)&gt;Rules!$B$4)),1,0)</f>
        <v>0</v>
      </c>
      <c r="K2934" s="6" t="str">
        <f aca="false">IF(F2934=1,COUNTIF($F$2:F2934,1),"")</f>
        <v/>
      </c>
    </row>
    <row r="2935" customFormat="false" ht="15" hidden="false" customHeight="false" outlineLevel="0" collapsed="false">
      <c r="A2935" s="6" t="n">
        <v>23144.118</v>
      </c>
      <c r="B2935" s="6" t="n">
        <v>1.82051282051282</v>
      </c>
      <c r="C2935" s="6" t="n">
        <v>76</v>
      </c>
      <c r="D2935" s="6" t="n">
        <v>-1</v>
      </c>
      <c r="E2935" s="6" t="n">
        <v>1.78388278388278</v>
      </c>
      <c r="F2935" s="6" t="n">
        <v>0</v>
      </c>
      <c r="G2935" s="6" t="n">
        <v>0.0234432234432231</v>
      </c>
      <c r="H2935" s="6" t="str">
        <f aca="false">IF(AND(A2935&gt;=Stimuli!$B$2,A2935&lt;=Stimuli!$C$2),Stimuli!$A$2,IF(AND(A2935&gt;=Stimuli!$B$3,A2935&lt;=Stimuli!$C$3),Stimuli!$A$3,IF(AND(A2935&gt;=Stimuli!$B$4,A2935&lt;=Stimuli!$C$4),Stimuli!$A$4,"")))</f>
        <v>01 Quiet baseline (60s)</v>
      </c>
      <c r="I2935" s="6" t="n">
        <f aca="false">(B2935-B2934)/((A2935-A2934)/1000)</f>
        <v>0.37509157509146</v>
      </c>
      <c r="J2935" s="6" t="n">
        <f aca="false">IF(OR(B2935&lt;Rules!$B$2,B2935&gt;Rules!$B$3,ABS(I2935)&gt;Rules!$B$4,OR(B2936&lt;Rules!$B$2,B2936&gt;Rules!$B$3,ABS(I2936)&gt;Rules!$B$4)),1,0)</f>
        <v>0</v>
      </c>
      <c r="K2935" s="6" t="str">
        <f aca="false">IF(F2935=1,COUNTIF($F$2:F2935,1),"")</f>
        <v/>
      </c>
    </row>
    <row r="2936" customFormat="false" ht="15" hidden="false" customHeight="false" outlineLevel="0" collapsed="false">
      <c r="A2936" s="6" t="n">
        <v>23151.9305</v>
      </c>
      <c r="B2936" s="6" t="n">
        <v>1.81904761904762</v>
      </c>
      <c r="C2936" s="6" t="n">
        <v>76</v>
      </c>
      <c r="D2936" s="6" t="n">
        <v>-1</v>
      </c>
      <c r="E2936" s="6" t="n">
        <v>1.78388278388278</v>
      </c>
      <c r="F2936" s="6" t="n">
        <v>0</v>
      </c>
      <c r="G2936" s="6" t="n">
        <v>0.0234432234432231</v>
      </c>
      <c r="H2936" s="6" t="str">
        <f aca="false">IF(AND(A2936&gt;=Stimuli!$B$2,A2936&lt;=Stimuli!$C$2),Stimuli!$A$2,IF(AND(A2936&gt;=Stimuli!$B$3,A2936&lt;=Stimuli!$C$3),Stimuli!$A$3,IF(AND(A2936&gt;=Stimuli!$B$4,A2936&lt;=Stimuli!$C$4),Stimuli!$A$4,"")))</f>
        <v>01 Quiet baseline (60s)</v>
      </c>
      <c r="I2936" s="6" t="n">
        <f aca="false">(B2936-B2935)/((A2936-A2935)/1000)</f>
        <v>-0.18754578754573</v>
      </c>
      <c r="J2936" s="6" t="n">
        <f aca="false">IF(OR(B2936&lt;Rules!$B$2,B2936&gt;Rules!$B$3,ABS(I2936)&gt;Rules!$B$4,OR(B2937&lt;Rules!$B$2,B2937&gt;Rules!$B$3,ABS(I2937)&gt;Rules!$B$4)),1,0)</f>
        <v>0</v>
      </c>
      <c r="K2936" s="6" t="str">
        <f aca="false">IF(F2936=1,COUNTIF($F$2:F2936,1),"")</f>
        <v/>
      </c>
    </row>
    <row r="2937" customFormat="false" ht="15" hidden="false" customHeight="false" outlineLevel="0" collapsed="false">
      <c r="A2937" s="6" t="n">
        <v>23159.743</v>
      </c>
      <c r="B2937" s="6" t="n">
        <v>1.81904761904762</v>
      </c>
      <c r="C2937" s="6" t="n">
        <v>76</v>
      </c>
      <c r="D2937" s="6" t="n">
        <v>-1</v>
      </c>
      <c r="E2937" s="6" t="n">
        <v>1.78388278388278</v>
      </c>
      <c r="F2937" s="6" t="n">
        <v>0</v>
      </c>
      <c r="G2937" s="6" t="n">
        <v>0.0234432234432231</v>
      </c>
      <c r="H2937" s="6" t="str">
        <f aca="false">IF(AND(A2937&gt;=Stimuli!$B$2,A2937&lt;=Stimuli!$C$2),Stimuli!$A$2,IF(AND(A2937&gt;=Stimuli!$B$3,A2937&lt;=Stimuli!$C$3),Stimuli!$A$3,IF(AND(A2937&gt;=Stimuli!$B$4,A2937&lt;=Stimuli!$C$4),Stimuli!$A$4,"")))</f>
        <v>01 Quiet baseline (60s)</v>
      </c>
      <c r="I2937" s="6" t="n">
        <f aca="false">(B2937-B2936)/((A2937-A2936)/1000)</f>
        <v>0</v>
      </c>
      <c r="J2937" s="6" t="n">
        <f aca="false">IF(OR(B2937&lt;Rules!$B$2,B2937&gt;Rules!$B$3,ABS(I2937)&gt;Rules!$B$4,OR(B2938&lt;Rules!$B$2,B2938&gt;Rules!$B$3,ABS(I2938)&gt;Rules!$B$4)),1,0)</f>
        <v>0</v>
      </c>
      <c r="K2937" s="6" t="str">
        <f aca="false">IF(F2937=1,COUNTIF($F$2:F2937,1),"")</f>
        <v/>
      </c>
    </row>
    <row r="2938" customFormat="false" ht="15" hidden="false" customHeight="false" outlineLevel="0" collapsed="false">
      <c r="A2938" s="6" t="n">
        <v>23167.5555</v>
      </c>
      <c r="B2938" s="6" t="n">
        <v>1.81904761904762</v>
      </c>
      <c r="C2938" s="6" t="n">
        <v>76</v>
      </c>
      <c r="D2938" s="6" t="n">
        <v>-1</v>
      </c>
      <c r="E2938" s="6" t="n">
        <v>1.78388278388278</v>
      </c>
      <c r="F2938" s="6" t="n">
        <v>0</v>
      </c>
      <c r="G2938" s="6" t="n">
        <v>0.0234432234432231</v>
      </c>
      <c r="H2938" s="6" t="str">
        <f aca="false">IF(AND(A2938&gt;=Stimuli!$B$2,A2938&lt;=Stimuli!$C$2),Stimuli!$A$2,IF(AND(A2938&gt;=Stimuli!$B$3,A2938&lt;=Stimuli!$C$3),Stimuli!$A$3,IF(AND(A2938&gt;=Stimuli!$B$4,A2938&lt;=Stimuli!$C$4),Stimuli!$A$4,"")))</f>
        <v>01 Quiet baseline (60s)</v>
      </c>
      <c r="I2938" s="6" t="n">
        <f aca="false">(B2938-B2937)/((A2938-A2937)/1000)</f>
        <v>0</v>
      </c>
      <c r="J2938" s="6" t="n">
        <f aca="false">IF(OR(B2938&lt;Rules!$B$2,B2938&gt;Rules!$B$3,ABS(I2938)&gt;Rules!$B$4,OR(B2939&lt;Rules!$B$2,B2939&gt;Rules!$B$3,ABS(I2939)&gt;Rules!$B$4)),1,0)</f>
        <v>0</v>
      </c>
      <c r="K2938" s="6" t="str">
        <f aca="false">IF(F2938=1,COUNTIF($F$2:F2938,1),"")</f>
        <v/>
      </c>
    </row>
    <row r="2939" customFormat="false" ht="15" hidden="false" customHeight="false" outlineLevel="0" collapsed="false">
      <c r="A2939" s="6" t="n">
        <v>23175.368</v>
      </c>
      <c r="B2939" s="6" t="n">
        <v>1.81758241758242</v>
      </c>
      <c r="C2939" s="6" t="n">
        <v>76</v>
      </c>
      <c r="D2939" s="6" t="n">
        <v>-1</v>
      </c>
      <c r="E2939" s="6" t="n">
        <v>1.78388278388278</v>
      </c>
      <c r="F2939" s="6" t="n">
        <v>0</v>
      </c>
      <c r="G2939" s="6" t="n">
        <v>0.0234432234432231</v>
      </c>
      <c r="H2939" s="6" t="str">
        <f aca="false">IF(AND(A2939&gt;=Stimuli!$B$2,A2939&lt;=Stimuli!$C$2),Stimuli!$A$2,IF(AND(A2939&gt;=Stimuli!$B$3,A2939&lt;=Stimuli!$C$3),Stimuli!$A$3,IF(AND(A2939&gt;=Stimuli!$B$4,A2939&lt;=Stimuli!$C$4),Stimuli!$A$4,"")))</f>
        <v>01 Quiet baseline (60s)</v>
      </c>
      <c r="I2939" s="6" t="n">
        <f aca="false">(B2939-B2938)/((A2939-A2938)/1000)</f>
        <v>-0.18754578754573</v>
      </c>
      <c r="J2939" s="6" t="n">
        <f aca="false">IF(OR(B2939&lt;Rules!$B$2,B2939&gt;Rules!$B$3,ABS(I2939)&gt;Rules!$B$4,OR(B2940&lt;Rules!$B$2,B2940&gt;Rules!$B$3,ABS(I2940)&gt;Rules!$B$4)),1,0)</f>
        <v>0</v>
      </c>
      <c r="K2939" s="6" t="str">
        <f aca="false">IF(F2939=1,COUNTIF($F$2:F2939,1),"")</f>
        <v/>
      </c>
    </row>
    <row r="2940" customFormat="false" ht="15" hidden="false" customHeight="false" outlineLevel="0" collapsed="false">
      <c r="A2940" s="6" t="n">
        <v>23183.1805</v>
      </c>
      <c r="B2940" s="6" t="n">
        <v>1.82051282051282</v>
      </c>
      <c r="C2940" s="6" t="n">
        <v>76</v>
      </c>
      <c r="D2940" s="6" t="n">
        <v>-1</v>
      </c>
      <c r="E2940" s="6" t="n">
        <v>1.78388278388278</v>
      </c>
      <c r="F2940" s="6" t="n">
        <v>0</v>
      </c>
      <c r="G2940" s="6" t="n">
        <v>0.0234432234432231</v>
      </c>
      <c r="H2940" s="6" t="str">
        <f aca="false">IF(AND(A2940&gt;=Stimuli!$B$2,A2940&lt;=Stimuli!$C$2),Stimuli!$A$2,IF(AND(A2940&gt;=Stimuli!$B$3,A2940&lt;=Stimuli!$C$3),Stimuli!$A$3,IF(AND(A2940&gt;=Stimuli!$B$4,A2940&lt;=Stimuli!$C$4),Stimuli!$A$4,"")))</f>
        <v>01 Quiet baseline (60s)</v>
      </c>
      <c r="I2940" s="6" t="n">
        <f aca="false">(B2940-B2939)/((A2940-A2939)/1000)</f>
        <v>0.37509157509146</v>
      </c>
      <c r="J2940" s="6" t="n">
        <f aca="false">IF(OR(B2940&lt;Rules!$B$2,B2940&gt;Rules!$B$3,ABS(I2940)&gt;Rules!$B$4,OR(B2941&lt;Rules!$B$2,B2941&gt;Rules!$B$3,ABS(I2941)&gt;Rules!$B$4)),1,0)</f>
        <v>0</v>
      </c>
      <c r="K2940" s="6" t="str">
        <f aca="false">IF(F2940=1,COUNTIF($F$2:F2940,1),"")</f>
        <v/>
      </c>
    </row>
    <row r="2941" customFormat="false" ht="15" hidden="false" customHeight="false" outlineLevel="0" collapsed="false">
      <c r="A2941" s="6" t="n">
        <v>23190.993</v>
      </c>
      <c r="B2941" s="6" t="n">
        <v>1.81611721611722</v>
      </c>
      <c r="C2941" s="6" t="n">
        <v>76</v>
      </c>
      <c r="D2941" s="6" t="n">
        <v>-1</v>
      </c>
      <c r="E2941" s="6" t="n">
        <v>1.78388278388278</v>
      </c>
      <c r="F2941" s="6" t="n">
        <v>0</v>
      </c>
      <c r="G2941" s="6" t="n">
        <v>0.0234432234432231</v>
      </c>
      <c r="H2941" s="6" t="str">
        <f aca="false">IF(AND(A2941&gt;=Stimuli!$B$2,A2941&lt;=Stimuli!$C$2),Stimuli!$A$2,IF(AND(A2941&gt;=Stimuli!$B$3,A2941&lt;=Stimuli!$C$3),Stimuli!$A$3,IF(AND(A2941&gt;=Stimuli!$B$4,A2941&lt;=Stimuli!$C$4),Stimuli!$A$4,"")))</f>
        <v>01 Quiet baseline (60s)</v>
      </c>
      <c r="I2941" s="6" t="n">
        <f aca="false">(B2941-B2940)/((A2941-A2940)/1000)</f>
        <v>-0.562637362637304</v>
      </c>
      <c r="J2941" s="6" t="n">
        <f aca="false">IF(OR(B2941&lt;Rules!$B$2,B2941&gt;Rules!$B$3,ABS(I2941)&gt;Rules!$B$4,OR(B2942&lt;Rules!$B$2,B2942&gt;Rules!$B$3,ABS(I2942)&gt;Rules!$B$4)),1,0)</f>
        <v>0</v>
      </c>
      <c r="K2941" s="6" t="str">
        <f aca="false">IF(F2941=1,COUNTIF($F$2:F2941,1),"")</f>
        <v/>
      </c>
    </row>
    <row r="2942" customFormat="false" ht="15" hidden="false" customHeight="false" outlineLevel="0" collapsed="false">
      <c r="A2942" s="6" t="n">
        <v>23198.8055</v>
      </c>
      <c r="B2942" s="6" t="n">
        <v>1.82051282051282</v>
      </c>
      <c r="C2942" s="6" t="n">
        <v>76</v>
      </c>
      <c r="D2942" s="6" t="n">
        <v>-1</v>
      </c>
      <c r="E2942" s="6" t="n">
        <v>1.78388278388278</v>
      </c>
      <c r="F2942" s="6" t="n">
        <v>0</v>
      </c>
      <c r="G2942" s="6" t="n">
        <v>0.0234432234432231</v>
      </c>
      <c r="H2942" s="6" t="str">
        <f aca="false">IF(AND(A2942&gt;=Stimuli!$B$2,A2942&lt;=Stimuli!$C$2),Stimuli!$A$2,IF(AND(A2942&gt;=Stimuli!$B$3,A2942&lt;=Stimuli!$C$3),Stimuli!$A$3,IF(AND(A2942&gt;=Stimuli!$B$4,A2942&lt;=Stimuli!$C$4),Stimuli!$A$4,"")))</f>
        <v>01 Quiet baseline (60s)</v>
      </c>
      <c r="I2942" s="6" t="n">
        <f aca="false">(B2942-B2941)/((A2942-A2941)/1000)</f>
        <v>0.562637362637304</v>
      </c>
      <c r="J2942" s="6" t="n">
        <f aca="false">IF(OR(B2942&lt;Rules!$B$2,B2942&gt;Rules!$B$3,ABS(I2942)&gt;Rules!$B$4,OR(B2943&lt;Rules!$B$2,B2943&gt;Rules!$B$3,ABS(I2943)&gt;Rules!$B$4)),1,0)</f>
        <v>0</v>
      </c>
      <c r="K2942" s="6" t="str">
        <f aca="false">IF(F2942=1,COUNTIF($F$2:F2942,1),"")</f>
        <v/>
      </c>
    </row>
    <row r="2943" customFormat="false" ht="15" hidden="false" customHeight="false" outlineLevel="0" collapsed="false">
      <c r="A2943" s="6" t="n">
        <v>23206.618</v>
      </c>
      <c r="B2943" s="6" t="n">
        <v>1.81465201465201</v>
      </c>
      <c r="C2943" s="6" t="n">
        <v>76</v>
      </c>
      <c r="D2943" s="6" t="n">
        <v>-1</v>
      </c>
      <c r="E2943" s="6" t="n">
        <v>1.78388278388278</v>
      </c>
      <c r="F2943" s="6" t="n">
        <v>0</v>
      </c>
      <c r="G2943" s="6" t="n">
        <v>0.0234432234432231</v>
      </c>
      <c r="H2943" s="6" t="str">
        <f aca="false">IF(AND(A2943&gt;=Stimuli!$B$2,A2943&lt;=Stimuli!$C$2),Stimuli!$A$2,IF(AND(A2943&gt;=Stimuli!$B$3,A2943&lt;=Stimuli!$C$3),Stimuli!$A$3,IF(AND(A2943&gt;=Stimuli!$B$4,A2943&lt;=Stimuli!$C$4),Stimuli!$A$4,"")))</f>
        <v>01 Quiet baseline (60s)</v>
      </c>
      <c r="I2943" s="6" t="n">
        <f aca="false">(B2943-B2942)/((A2943-A2942)/1000)</f>
        <v>-0.750183150183176</v>
      </c>
      <c r="J2943" s="6" t="n">
        <f aca="false">IF(OR(B2943&lt;Rules!$B$2,B2943&gt;Rules!$B$3,ABS(I2943)&gt;Rules!$B$4,OR(B2944&lt;Rules!$B$2,B2944&gt;Rules!$B$3,ABS(I2944)&gt;Rules!$B$4)),1,0)</f>
        <v>0</v>
      </c>
      <c r="K2943" s="6" t="str">
        <f aca="false">IF(F2943=1,COUNTIF($F$2:F2943,1),"")</f>
        <v/>
      </c>
    </row>
    <row r="2944" customFormat="false" ht="15" hidden="false" customHeight="false" outlineLevel="0" collapsed="false">
      <c r="A2944" s="6" t="n">
        <v>23214.4305</v>
      </c>
      <c r="B2944" s="6" t="n">
        <v>1.82051282051282</v>
      </c>
      <c r="C2944" s="6" t="n">
        <v>76</v>
      </c>
      <c r="D2944" s="6" t="n">
        <v>-1</v>
      </c>
      <c r="E2944" s="6" t="n">
        <v>1.78388278388278</v>
      </c>
      <c r="F2944" s="6" t="n">
        <v>0</v>
      </c>
      <c r="G2944" s="6" t="n">
        <v>0.0234432234432231</v>
      </c>
      <c r="H2944" s="6" t="str">
        <f aca="false">IF(AND(A2944&gt;=Stimuli!$B$2,A2944&lt;=Stimuli!$C$2),Stimuli!$A$2,IF(AND(A2944&gt;=Stimuli!$B$3,A2944&lt;=Stimuli!$C$3),Stimuli!$A$3,IF(AND(A2944&gt;=Stimuli!$B$4,A2944&lt;=Stimuli!$C$4),Stimuli!$A$4,"")))</f>
        <v>01 Quiet baseline (60s)</v>
      </c>
      <c r="I2944" s="6" t="n">
        <f aca="false">(B2944-B2943)/((A2944-A2943)/1000)</f>
        <v>0.750183150183176</v>
      </c>
      <c r="J2944" s="6" t="n">
        <f aca="false">IF(OR(B2944&lt;Rules!$B$2,B2944&gt;Rules!$B$3,ABS(I2944)&gt;Rules!$B$4,OR(B2945&lt;Rules!$B$2,B2945&gt;Rules!$B$3,ABS(I2945)&gt;Rules!$B$4)),1,0)</f>
        <v>0</v>
      </c>
      <c r="K2944" s="6" t="str">
        <f aca="false">IF(F2944=1,COUNTIF($F$2:F2944,1),"")</f>
        <v/>
      </c>
    </row>
    <row r="2945" customFormat="false" ht="15" hidden="false" customHeight="false" outlineLevel="0" collapsed="false">
      <c r="A2945" s="6" t="n">
        <v>23222.243</v>
      </c>
      <c r="B2945" s="6" t="n">
        <v>1.81465201465201</v>
      </c>
      <c r="C2945" s="6" t="n">
        <v>76</v>
      </c>
      <c r="D2945" s="6" t="n">
        <v>-1</v>
      </c>
      <c r="E2945" s="6" t="n">
        <v>1.78388278388278</v>
      </c>
      <c r="F2945" s="6" t="n">
        <v>0</v>
      </c>
      <c r="G2945" s="6" t="n">
        <v>0.0234432234432231</v>
      </c>
      <c r="H2945" s="6" t="str">
        <f aca="false">IF(AND(A2945&gt;=Stimuli!$B$2,A2945&lt;=Stimuli!$C$2),Stimuli!$A$2,IF(AND(A2945&gt;=Stimuli!$B$3,A2945&lt;=Stimuli!$C$3),Stimuli!$A$3,IF(AND(A2945&gt;=Stimuli!$B$4,A2945&lt;=Stimuli!$C$4),Stimuli!$A$4,"")))</f>
        <v>01 Quiet baseline (60s)</v>
      </c>
      <c r="I2945" s="6" t="n">
        <f aca="false">(B2945-B2944)/((A2945-A2944)/1000)</f>
        <v>-0.750183150183176</v>
      </c>
      <c r="J2945" s="6" t="n">
        <f aca="false">IF(OR(B2945&lt;Rules!$B$2,B2945&gt;Rules!$B$3,ABS(I2945)&gt;Rules!$B$4,OR(B2946&lt;Rules!$B$2,B2946&gt;Rules!$B$3,ABS(I2946)&gt;Rules!$B$4)),1,0)</f>
        <v>0</v>
      </c>
      <c r="K2945" s="6" t="str">
        <f aca="false">IF(F2945=1,COUNTIF($F$2:F2945,1),"")</f>
        <v/>
      </c>
    </row>
    <row r="2946" customFormat="false" ht="15" hidden="false" customHeight="false" outlineLevel="0" collapsed="false">
      <c r="A2946" s="6" t="n">
        <v>23230.0555</v>
      </c>
      <c r="B2946" s="6" t="n">
        <v>1.82051282051282</v>
      </c>
      <c r="C2946" s="6" t="n">
        <v>76</v>
      </c>
      <c r="D2946" s="6" t="n">
        <v>-1</v>
      </c>
      <c r="E2946" s="6" t="n">
        <v>1.78388278388278</v>
      </c>
      <c r="F2946" s="6" t="n">
        <v>0</v>
      </c>
      <c r="G2946" s="6" t="n">
        <v>0.0234432234432231</v>
      </c>
      <c r="H2946" s="6" t="str">
        <f aca="false">IF(AND(A2946&gt;=Stimuli!$B$2,A2946&lt;=Stimuli!$C$2),Stimuli!$A$2,IF(AND(A2946&gt;=Stimuli!$B$3,A2946&lt;=Stimuli!$C$3),Stimuli!$A$3,IF(AND(A2946&gt;=Stimuli!$B$4,A2946&lt;=Stimuli!$C$4),Stimuli!$A$4,"")))</f>
        <v>01 Quiet baseline (60s)</v>
      </c>
      <c r="I2946" s="6" t="n">
        <f aca="false">(B2946-B2945)/((A2946-A2945)/1000)</f>
        <v>0.750183150183176</v>
      </c>
      <c r="J2946" s="6" t="n">
        <f aca="false">IF(OR(B2946&lt;Rules!$B$2,B2946&gt;Rules!$B$3,ABS(I2946)&gt;Rules!$B$4,OR(B2947&lt;Rules!$B$2,B2947&gt;Rules!$B$3,ABS(I2947)&gt;Rules!$B$4)),1,0)</f>
        <v>0</v>
      </c>
      <c r="K2946" s="6" t="str">
        <f aca="false">IF(F2946=1,COUNTIF($F$2:F2946,1),"")</f>
        <v/>
      </c>
    </row>
    <row r="2947" customFormat="false" ht="15" hidden="false" customHeight="false" outlineLevel="0" collapsed="false">
      <c r="A2947" s="6" t="n">
        <v>23237.868</v>
      </c>
      <c r="B2947" s="6" t="n">
        <v>1.81318681318681</v>
      </c>
      <c r="C2947" s="6" t="n">
        <v>76</v>
      </c>
      <c r="D2947" s="6" t="n">
        <v>-1</v>
      </c>
      <c r="E2947" s="6" t="n">
        <v>1.78388278388278</v>
      </c>
      <c r="F2947" s="6" t="n">
        <v>0</v>
      </c>
      <c r="G2947" s="6" t="n">
        <v>0.0234432234432231</v>
      </c>
      <c r="H2947" s="6" t="str">
        <f aca="false">IF(AND(A2947&gt;=Stimuli!$B$2,A2947&lt;=Stimuli!$C$2),Stimuli!$A$2,IF(AND(A2947&gt;=Stimuli!$B$3,A2947&lt;=Stimuli!$C$3),Stimuli!$A$3,IF(AND(A2947&gt;=Stimuli!$B$4,A2947&lt;=Stimuli!$C$4),Stimuli!$A$4,"")))</f>
        <v>01 Quiet baseline (60s)</v>
      </c>
      <c r="I2947" s="6" t="n">
        <f aca="false">(B2947-B2946)/((A2947-A2946)/1000)</f>
        <v>-0.937728937728906</v>
      </c>
      <c r="J2947" s="6" t="n">
        <f aca="false">IF(OR(B2947&lt;Rules!$B$2,B2947&gt;Rules!$B$3,ABS(I2947)&gt;Rules!$B$4,OR(B2948&lt;Rules!$B$2,B2948&gt;Rules!$B$3,ABS(I2948)&gt;Rules!$B$4)),1,0)</f>
        <v>0</v>
      </c>
      <c r="K2947" s="6" t="str">
        <f aca="false">IF(F2947=1,COUNTIF($F$2:F2947,1),"")</f>
        <v/>
      </c>
    </row>
    <row r="2948" customFormat="false" ht="15" hidden="false" customHeight="false" outlineLevel="0" collapsed="false">
      <c r="A2948" s="6" t="n">
        <v>23245.6805</v>
      </c>
      <c r="B2948" s="6" t="n">
        <v>1.81904761904762</v>
      </c>
      <c r="C2948" s="6" t="n">
        <v>76</v>
      </c>
      <c r="D2948" s="6" t="n">
        <v>-1</v>
      </c>
      <c r="E2948" s="6" t="n">
        <v>1.78388278388278</v>
      </c>
      <c r="F2948" s="6" t="n">
        <v>0</v>
      </c>
      <c r="G2948" s="6" t="n">
        <v>0.0234432234432231</v>
      </c>
      <c r="H2948" s="6" t="str">
        <f aca="false">IF(AND(A2948&gt;=Stimuli!$B$2,A2948&lt;=Stimuli!$C$2),Stimuli!$A$2,IF(AND(A2948&gt;=Stimuli!$B$3,A2948&lt;=Stimuli!$C$3),Stimuli!$A$3,IF(AND(A2948&gt;=Stimuli!$B$4,A2948&lt;=Stimuli!$C$4),Stimuli!$A$4,"")))</f>
        <v>01 Quiet baseline (60s)</v>
      </c>
      <c r="I2948" s="6" t="n">
        <f aca="false">(B2948-B2947)/((A2948-A2947)/1000)</f>
        <v>0.750183150183176</v>
      </c>
      <c r="J2948" s="6" t="n">
        <f aca="false">IF(OR(B2948&lt;Rules!$B$2,B2948&gt;Rules!$B$3,ABS(I2948)&gt;Rules!$B$4,OR(B2949&lt;Rules!$B$2,B2949&gt;Rules!$B$3,ABS(I2949)&gt;Rules!$B$4)),1,0)</f>
        <v>0</v>
      </c>
      <c r="K2948" s="6" t="str">
        <f aca="false">IF(F2948=1,COUNTIF($F$2:F2948,1),"")</f>
        <v/>
      </c>
    </row>
    <row r="2949" customFormat="false" ht="15" hidden="false" customHeight="false" outlineLevel="0" collapsed="false">
      <c r="A2949" s="6" t="n">
        <v>23253.493</v>
      </c>
      <c r="B2949" s="6" t="n">
        <v>1.81318681318681</v>
      </c>
      <c r="C2949" s="6" t="n">
        <v>76</v>
      </c>
      <c r="D2949" s="6" t="n">
        <v>-1</v>
      </c>
      <c r="E2949" s="6" t="n">
        <v>1.78388278388278</v>
      </c>
      <c r="F2949" s="6" t="n">
        <v>0</v>
      </c>
      <c r="G2949" s="6" t="n">
        <v>0.0234432234432231</v>
      </c>
      <c r="H2949" s="6" t="str">
        <f aca="false">IF(AND(A2949&gt;=Stimuli!$B$2,A2949&lt;=Stimuli!$C$2),Stimuli!$A$2,IF(AND(A2949&gt;=Stimuli!$B$3,A2949&lt;=Stimuli!$C$3),Stimuli!$A$3,IF(AND(A2949&gt;=Stimuli!$B$4,A2949&lt;=Stimuli!$C$4),Stimuli!$A$4,"")))</f>
        <v>01 Quiet baseline (60s)</v>
      </c>
      <c r="I2949" s="6" t="n">
        <f aca="false">(B2949-B2948)/((A2949-A2948)/1000)</f>
        <v>-0.750183150183176</v>
      </c>
      <c r="J2949" s="6" t="n">
        <f aca="false">IF(OR(B2949&lt;Rules!$B$2,B2949&gt;Rules!$B$3,ABS(I2949)&gt;Rules!$B$4,OR(B2950&lt;Rules!$B$2,B2950&gt;Rules!$B$3,ABS(I2950)&gt;Rules!$B$4)),1,0)</f>
        <v>0</v>
      </c>
      <c r="K2949" s="6" t="str">
        <f aca="false">IF(F2949=1,COUNTIF($F$2:F2949,1),"")</f>
        <v/>
      </c>
    </row>
    <row r="2950" customFormat="false" ht="15" hidden="false" customHeight="false" outlineLevel="0" collapsed="false">
      <c r="A2950" s="6" t="n">
        <v>23261.3055</v>
      </c>
      <c r="B2950" s="6" t="n">
        <v>1.81758241758242</v>
      </c>
      <c r="C2950" s="6" t="n">
        <v>76</v>
      </c>
      <c r="D2950" s="6" t="n">
        <v>-1</v>
      </c>
      <c r="E2950" s="6" t="n">
        <v>1.78388278388278</v>
      </c>
      <c r="F2950" s="6" t="n">
        <v>0</v>
      </c>
      <c r="G2950" s="6" t="n">
        <v>0.0234432234432231</v>
      </c>
      <c r="H2950" s="6" t="str">
        <f aca="false">IF(AND(A2950&gt;=Stimuli!$B$2,A2950&lt;=Stimuli!$C$2),Stimuli!$A$2,IF(AND(A2950&gt;=Stimuli!$B$3,A2950&lt;=Stimuli!$C$3),Stimuli!$A$3,IF(AND(A2950&gt;=Stimuli!$B$4,A2950&lt;=Stimuli!$C$4),Stimuli!$A$4,"")))</f>
        <v>01 Quiet baseline (60s)</v>
      </c>
      <c r="I2950" s="6" t="n">
        <f aca="false">(B2950-B2949)/((A2950-A2949)/1000)</f>
        <v>0.562637362637446</v>
      </c>
      <c r="J2950" s="6" t="n">
        <f aca="false">IF(OR(B2950&lt;Rules!$B$2,B2950&gt;Rules!$B$3,ABS(I2950)&gt;Rules!$B$4,OR(B2951&lt;Rules!$B$2,B2951&gt;Rules!$B$3,ABS(I2951)&gt;Rules!$B$4)),1,0)</f>
        <v>0</v>
      </c>
      <c r="K2950" s="6" t="str">
        <f aca="false">IF(F2950=1,COUNTIF($F$2:F2950,1),"")</f>
        <v/>
      </c>
    </row>
    <row r="2951" customFormat="false" ht="15" hidden="false" customHeight="false" outlineLevel="0" collapsed="false">
      <c r="A2951" s="6" t="n">
        <v>23269.118</v>
      </c>
      <c r="B2951" s="6" t="n">
        <v>1.81465201465201</v>
      </c>
      <c r="C2951" s="6" t="n">
        <v>76</v>
      </c>
      <c r="D2951" s="6" t="n">
        <v>-1</v>
      </c>
      <c r="E2951" s="6" t="n">
        <v>1.78388278388278</v>
      </c>
      <c r="F2951" s="6" t="n">
        <v>0</v>
      </c>
      <c r="G2951" s="6" t="n">
        <v>0.0234432234432231</v>
      </c>
      <c r="H2951" s="6" t="str">
        <f aca="false">IF(AND(A2951&gt;=Stimuli!$B$2,A2951&lt;=Stimuli!$C$2),Stimuli!$A$2,IF(AND(A2951&gt;=Stimuli!$B$3,A2951&lt;=Stimuli!$C$3),Stimuli!$A$3,IF(AND(A2951&gt;=Stimuli!$B$4,A2951&lt;=Stimuli!$C$4),Stimuli!$A$4,"")))</f>
        <v>01 Quiet baseline (60s)</v>
      </c>
      <c r="I2951" s="6" t="n">
        <f aca="false">(B2951-B2950)/((A2951-A2950)/1000)</f>
        <v>-0.375091575091716</v>
      </c>
      <c r="J2951" s="6" t="n">
        <f aca="false">IF(OR(B2951&lt;Rules!$B$2,B2951&gt;Rules!$B$3,ABS(I2951)&gt;Rules!$B$4,OR(B2952&lt;Rules!$B$2,B2952&gt;Rules!$B$3,ABS(I2952)&gt;Rules!$B$4)),1,0)</f>
        <v>0</v>
      </c>
      <c r="K2951" s="6" t="str">
        <f aca="false">IF(F2951=1,COUNTIF($F$2:F2951,1),"")</f>
        <v/>
      </c>
    </row>
    <row r="2952" customFormat="false" ht="15" hidden="false" customHeight="false" outlineLevel="0" collapsed="false">
      <c r="A2952" s="6" t="n">
        <v>23276.9305</v>
      </c>
      <c r="B2952" s="6" t="n">
        <v>1.81758241758242</v>
      </c>
      <c r="C2952" s="6" t="n">
        <v>76</v>
      </c>
      <c r="D2952" s="6" t="n">
        <v>-1</v>
      </c>
      <c r="E2952" s="6" t="n">
        <v>1.78388278388278</v>
      </c>
      <c r="F2952" s="6" t="n">
        <v>0</v>
      </c>
      <c r="G2952" s="6" t="n">
        <v>0.0234432234432231</v>
      </c>
      <c r="H2952" s="6" t="str">
        <f aca="false">IF(AND(A2952&gt;=Stimuli!$B$2,A2952&lt;=Stimuli!$C$2),Stimuli!$A$2,IF(AND(A2952&gt;=Stimuli!$B$3,A2952&lt;=Stimuli!$C$3),Stimuli!$A$3,IF(AND(A2952&gt;=Stimuli!$B$4,A2952&lt;=Stimuli!$C$4),Stimuli!$A$4,"")))</f>
        <v>01 Quiet baseline (60s)</v>
      </c>
      <c r="I2952" s="6" t="n">
        <f aca="false">(B2952-B2951)/((A2952-A2951)/1000)</f>
        <v>0.375091575091716</v>
      </c>
      <c r="J2952" s="6" t="n">
        <f aca="false">IF(OR(B2952&lt;Rules!$B$2,B2952&gt;Rules!$B$3,ABS(I2952)&gt;Rules!$B$4,OR(B2953&lt;Rules!$B$2,B2953&gt;Rules!$B$3,ABS(I2953)&gt;Rules!$B$4)),1,0)</f>
        <v>0</v>
      </c>
      <c r="K2952" s="6" t="str">
        <f aca="false">IF(F2952=1,COUNTIF($F$2:F2952,1),"")</f>
        <v/>
      </c>
    </row>
    <row r="2953" customFormat="false" ht="15" hidden="false" customHeight="false" outlineLevel="0" collapsed="false">
      <c r="A2953" s="6" t="n">
        <v>23284.743</v>
      </c>
      <c r="B2953" s="6" t="n">
        <v>1.81465201465201</v>
      </c>
      <c r="C2953" s="6" t="n">
        <v>76</v>
      </c>
      <c r="D2953" s="6" t="n">
        <v>-1</v>
      </c>
      <c r="E2953" s="6" t="n">
        <v>1.78388278388278</v>
      </c>
      <c r="F2953" s="6" t="n">
        <v>0</v>
      </c>
      <c r="G2953" s="6" t="n">
        <v>0.0234432234432231</v>
      </c>
      <c r="H2953" s="6" t="str">
        <f aca="false">IF(AND(A2953&gt;=Stimuli!$B$2,A2953&lt;=Stimuli!$C$2),Stimuli!$A$2,IF(AND(A2953&gt;=Stimuli!$B$3,A2953&lt;=Stimuli!$C$3),Stimuli!$A$3,IF(AND(A2953&gt;=Stimuli!$B$4,A2953&lt;=Stimuli!$C$4),Stimuli!$A$4,"")))</f>
        <v>01 Quiet baseline (60s)</v>
      </c>
      <c r="I2953" s="6" t="n">
        <f aca="false">(B2953-B2952)/((A2953-A2952)/1000)</f>
        <v>-0.375091575091716</v>
      </c>
      <c r="J2953" s="6" t="n">
        <f aca="false">IF(OR(B2953&lt;Rules!$B$2,B2953&gt;Rules!$B$3,ABS(I2953)&gt;Rules!$B$4,OR(B2954&lt;Rules!$B$2,B2954&gt;Rules!$B$3,ABS(I2954)&gt;Rules!$B$4)),1,0)</f>
        <v>0</v>
      </c>
      <c r="K2953" s="6" t="str">
        <f aca="false">IF(F2953=1,COUNTIF($F$2:F2953,1),"")</f>
        <v/>
      </c>
    </row>
    <row r="2954" customFormat="false" ht="15" hidden="false" customHeight="false" outlineLevel="0" collapsed="false">
      <c r="A2954" s="6" t="n">
        <v>23292.5555</v>
      </c>
      <c r="B2954" s="6" t="n">
        <v>1.81465201465201</v>
      </c>
      <c r="C2954" s="6" t="n">
        <v>76</v>
      </c>
      <c r="D2954" s="6" t="n">
        <v>-1</v>
      </c>
      <c r="E2954" s="6" t="n">
        <v>1.78388278388278</v>
      </c>
      <c r="F2954" s="6" t="n">
        <v>0</v>
      </c>
      <c r="G2954" s="6" t="n">
        <v>0.0234432234432231</v>
      </c>
      <c r="H2954" s="6" t="str">
        <f aca="false">IF(AND(A2954&gt;=Stimuli!$B$2,A2954&lt;=Stimuli!$C$2),Stimuli!$A$2,IF(AND(A2954&gt;=Stimuli!$B$3,A2954&lt;=Stimuli!$C$3),Stimuli!$A$3,IF(AND(A2954&gt;=Stimuli!$B$4,A2954&lt;=Stimuli!$C$4),Stimuli!$A$4,"")))</f>
        <v>01 Quiet baseline (60s)</v>
      </c>
      <c r="I2954" s="6" t="n">
        <f aca="false">(B2954-B2953)/((A2954-A2953)/1000)</f>
        <v>0</v>
      </c>
      <c r="J2954" s="6" t="n">
        <f aca="false">IF(OR(B2954&lt;Rules!$B$2,B2954&gt;Rules!$B$3,ABS(I2954)&gt;Rules!$B$4,OR(B2955&lt;Rules!$B$2,B2955&gt;Rules!$B$3,ABS(I2955)&gt;Rules!$B$4)),1,0)</f>
        <v>0</v>
      </c>
      <c r="K2954" s="6" t="str">
        <f aca="false">IF(F2954=1,COUNTIF($F$2:F2954,1),"")</f>
        <v/>
      </c>
    </row>
    <row r="2955" customFormat="false" ht="15" hidden="false" customHeight="false" outlineLevel="0" collapsed="false">
      <c r="A2955" s="6" t="n">
        <v>23300.368</v>
      </c>
      <c r="B2955" s="6" t="n">
        <v>1.81611721611722</v>
      </c>
      <c r="C2955" s="6" t="n">
        <v>76</v>
      </c>
      <c r="D2955" s="6" t="n">
        <v>-1</v>
      </c>
      <c r="E2955" s="6" t="n">
        <v>1.78241758241758</v>
      </c>
      <c r="F2955" s="6" t="n">
        <v>0</v>
      </c>
      <c r="G2955" s="6" t="n">
        <v>0.0234432234432231</v>
      </c>
      <c r="H2955" s="6" t="str">
        <f aca="false">IF(AND(A2955&gt;=Stimuli!$B$2,A2955&lt;=Stimuli!$C$2),Stimuli!$A$2,IF(AND(A2955&gt;=Stimuli!$B$3,A2955&lt;=Stimuli!$C$3),Stimuli!$A$3,IF(AND(A2955&gt;=Stimuli!$B$4,A2955&lt;=Stimuli!$C$4),Stimuli!$A$4,"")))</f>
        <v>01 Quiet baseline (60s)</v>
      </c>
      <c r="I2955" s="6" t="n">
        <f aca="false">(B2955-B2954)/((A2955-A2954)/1000)</f>
        <v>0.187545787545872</v>
      </c>
      <c r="J2955" s="6" t="n">
        <f aca="false">IF(OR(B2955&lt;Rules!$B$2,B2955&gt;Rules!$B$3,ABS(I2955)&gt;Rules!$B$4,OR(B2956&lt;Rules!$B$2,B2956&gt;Rules!$B$3,ABS(I2956)&gt;Rules!$B$4)),1,0)</f>
        <v>0</v>
      </c>
      <c r="K2955" s="6" t="str">
        <f aca="false">IF(F2955=1,COUNTIF($F$2:F2955,1),"")</f>
        <v/>
      </c>
    </row>
    <row r="2956" customFormat="false" ht="15" hidden="false" customHeight="false" outlineLevel="0" collapsed="false">
      <c r="A2956" s="6" t="n">
        <v>23308.1805</v>
      </c>
      <c r="B2956" s="6" t="n">
        <v>1.81318681318681</v>
      </c>
      <c r="C2956" s="6" t="n">
        <v>76</v>
      </c>
      <c r="D2956" s="6" t="n">
        <v>-1</v>
      </c>
      <c r="E2956" s="6" t="n">
        <v>1.78241758241758</v>
      </c>
      <c r="F2956" s="6" t="n">
        <v>0</v>
      </c>
      <c r="G2956" s="6" t="n">
        <v>0.0234432234432231</v>
      </c>
      <c r="H2956" s="6" t="str">
        <f aca="false">IF(AND(A2956&gt;=Stimuli!$B$2,A2956&lt;=Stimuli!$C$2),Stimuli!$A$2,IF(AND(A2956&gt;=Stimuli!$B$3,A2956&lt;=Stimuli!$C$3),Stimuli!$A$3,IF(AND(A2956&gt;=Stimuli!$B$4,A2956&lt;=Stimuli!$C$4),Stimuli!$A$4,"")))</f>
        <v>01 Quiet baseline (60s)</v>
      </c>
      <c r="I2956" s="6" t="n">
        <f aca="false">(B2956-B2955)/((A2956-A2955)/1000)</f>
        <v>-0.375091575091602</v>
      </c>
      <c r="J2956" s="6" t="n">
        <f aca="false">IF(OR(B2956&lt;Rules!$B$2,B2956&gt;Rules!$B$3,ABS(I2956)&gt;Rules!$B$4,OR(B2957&lt;Rules!$B$2,B2957&gt;Rules!$B$3,ABS(I2957)&gt;Rules!$B$4)),1,0)</f>
        <v>0</v>
      </c>
      <c r="K2956" s="6" t="str">
        <f aca="false">IF(F2956=1,COUNTIF($F$2:F2956,1),"")</f>
        <v/>
      </c>
    </row>
    <row r="2957" customFormat="false" ht="15" hidden="false" customHeight="false" outlineLevel="0" collapsed="false">
      <c r="A2957" s="6" t="n">
        <v>23315.993</v>
      </c>
      <c r="B2957" s="6" t="n">
        <v>1.81611721611722</v>
      </c>
      <c r="C2957" s="6" t="n">
        <v>76</v>
      </c>
      <c r="D2957" s="6" t="n">
        <v>-1</v>
      </c>
      <c r="E2957" s="6" t="n">
        <v>1.78241758241758</v>
      </c>
      <c r="F2957" s="6" t="n">
        <v>0</v>
      </c>
      <c r="G2957" s="6" t="n">
        <v>0.0234432234432231</v>
      </c>
      <c r="H2957" s="6" t="str">
        <f aca="false">IF(AND(A2957&gt;=Stimuli!$B$2,A2957&lt;=Stimuli!$C$2),Stimuli!$A$2,IF(AND(A2957&gt;=Stimuli!$B$3,A2957&lt;=Stimuli!$C$3),Stimuli!$A$3,IF(AND(A2957&gt;=Stimuli!$B$4,A2957&lt;=Stimuli!$C$4),Stimuli!$A$4,"")))</f>
        <v>01 Quiet baseline (60s)</v>
      </c>
      <c r="I2957" s="6" t="n">
        <f aca="false">(B2957-B2956)/((A2957-A2956)/1000)</f>
        <v>0.375091575091602</v>
      </c>
      <c r="J2957" s="6" t="n">
        <f aca="false">IF(OR(B2957&lt;Rules!$B$2,B2957&gt;Rules!$B$3,ABS(I2957)&gt;Rules!$B$4,OR(B2958&lt;Rules!$B$2,B2958&gt;Rules!$B$3,ABS(I2958)&gt;Rules!$B$4)),1,0)</f>
        <v>0</v>
      </c>
      <c r="K2957" s="6" t="str">
        <f aca="false">IF(F2957=1,COUNTIF($F$2:F2957,1),"")</f>
        <v/>
      </c>
    </row>
    <row r="2958" customFormat="false" ht="15" hidden="false" customHeight="false" outlineLevel="0" collapsed="false">
      <c r="A2958" s="6" t="n">
        <v>23323.8055</v>
      </c>
      <c r="B2958" s="6" t="n">
        <v>1.81172161172161</v>
      </c>
      <c r="C2958" s="6" t="n">
        <v>76</v>
      </c>
      <c r="D2958" s="6" t="n">
        <v>-1</v>
      </c>
      <c r="E2958" s="6" t="n">
        <v>1.78241758241758</v>
      </c>
      <c r="F2958" s="6" t="n">
        <v>0</v>
      </c>
      <c r="G2958" s="6" t="n">
        <v>0.0234432234432231</v>
      </c>
      <c r="H2958" s="6" t="str">
        <f aca="false">IF(AND(A2958&gt;=Stimuli!$B$2,A2958&lt;=Stimuli!$C$2),Stimuli!$A$2,IF(AND(A2958&gt;=Stimuli!$B$3,A2958&lt;=Stimuli!$C$3),Stimuli!$A$3,IF(AND(A2958&gt;=Stimuli!$B$4,A2958&lt;=Stimuli!$C$4),Stimuli!$A$4,"")))</f>
        <v>01 Quiet baseline (60s)</v>
      </c>
      <c r="I2958" s="6" t="n">
        <f aca="false">(B2958-B2957)/((A2958-A2957)/1000)</f>
        <v>-0.562637362637332</v>
      </c>
      <c r="J2958" s="6" t="n">
        <f aca="false">IF(OR(B2958&lt;Rules!$B$2,B2958&gt;Rules!$B$3,ABS(I2958)&gt;Rules!$B$4,OR(B2959&lt;Rules!$B$2,B2959&gt;Rules!$B$3,ABS(I2959)&gt;Rules!$B$4)),1,0)</f>
        <v>0</v>
      </c>
      <c r="K2958" s="6" t="str">
        <f aca="false">IF(F2958=1,COUNTIF($F$2:F2958,1),"")</f>
        <v/>
      </c>
    </row>
    <row r="2959" customFormat="false" ht="15" hidden="false" customHeight="false" outlineLevel="0" collapsed="false">
      <c r="A2959" s="6" t="n">
        <v>23331.618</v>
      </c>
      <c r="B2959" s="6" t="n">
        <v>1.81758241758242</v>
      </c>
      <c r="C2959" s="6" t="n">
        <v>76</v>
      </c>
      <c r="D2959" s="6" t="n">
        <v>-1</v>
      </c>
      <c r="E2959" s="6" t="n">
        <v>1.78241758241758</v>
      </c>
      <c r="F2959" s="6" t="n">
        <v>0</v>
      </c>
      <c r="G2959" s="6" t="n">
        <v>0.0234432234432231</v>
      </c>
      <c r="H2959" s="6" t="str">
        <f aca="false">IF(AND(A2959&gt;=Stimuli!$B$2,A2959&lt;=Stimuli!$C$2),Stimuli!$A$2,IF(AND(A2959&gt;=Stimuli!$B$3,A2959&lt;=Stimuli!$C$3),Stimuli!$A$3,IF(AND(A2959&gt;=Stimuli!$B$4,A2959&lt;=Stimuli!$C$4),Stimuli!$A$4,"")))</f>
        <v>01 Quiet baseline (60s)</v>
      </c>
      <c r="I2959" s="6" t="n">
        <f aca="false">(B2959-B2958)/((A2959-A2958)/1000)</f>
        <v>0.750183150183176</v>
      </c>
      <c r="J2959" s="6" t="n">
        <f aca="false">IF(OR(B2959&lt;Rules!$B$2,B2959&gt;Rules!$B$3,ABS(I2959)&gt;Rules!$B$4,OR(B2960&lt;Rules!$B$2,B2960&gt;Rules!$B$3,ABS(I2960)&gt;Rules!$B$4)),1,0)</f>
        <v>0</v>
      </c>
      <c r="K2959" s="6" t="str">
        <f aca="false">IF(F2959=1,COUNTIF($F$2:F2959,1),"")</f>
        <v/>
      </c>
    </row>
    <row r="2960" customFormat="false" ht="15" hidden="false" customHeight="false" outlineLevel="0" collapsed="false">
      <c r="A2960" s="6" t="n">
        <v>23339.4305</v>
      </c>
      <c r="B2960" s="6" t="n">
        <v>1.81025641025641</v>
      </c>
      <c r="C2960" s="6" t="n">
        <v>76</v>
      </c>
      <c r="D2960" s="6" t="n">
        <v>-1</v>
      </c>
      <c r="E2960" s="6" t="n">
        <v>1.78241758241758</v>
      </c>
      <c r="F2960" s="6" t="n">
        <v>0</v>
      </c>
      <c r="G2960" s="6" t="n">
        <v>0.0234432234432231</v>
      </c>
      <c r="H2960" s="6" t="str">
        <f aca="false">IF(AND(A2960&gt;=Stimuli!$B$2,A2960&lt;=Stimuli!$C$2),Stimuli!$A$2,IF(AND(A2960&gt;=Stimuli!$B$3,A2960&lt;=Stimuli!$C$3),Stimuli!$A$3,IF(AND(A2960&gt;=Stimuli!$B$4,A2960&lt;=Stimuli!$C$4),Stimuli!$A$4,"")))</f>
        <v>01 Quiet baseline (60s)</v>
      </c>
      <c r="I2960" s="6" t="n">
        <f aca="false">(B2960-B2959)/((A2960-A2959)/1000)</f>
        <v>-0.93772893772902</v>
      </c>
      <c r="J2960" s="6" t="n">
        <f aca="false">IF(OR(B2960&lt;Rules!$B$2,B2960&gt;Rules!$B$3,ABS(I2960)&gt;Rules!$B$4,OR(B2961&lt;Rules!$B$2,B2961&gt;Rules!$B$3,ABS(I2961)&gt;Rules!$B$4)),1,0)</f>
        <v>0</v>
      </c>
      <c r="K2960" s="6" t="str">
        <f aca="false">IF(F2960=1,COUNTIF($F$2:F2960,1),"")</f>
        <v/>
      </c>
    </row>
    <row r="2961" customFormat="false" ht="15" hidden="false" customHeight="false" outlineLevel="0" collapsed="false">
      <c r="A2961" s="6" t="n">
        <v>23347.243</v>
      </c>
      <c r="B2961" s="6" t="n">
        <v>1.81758241758242</v>
      </c>
      <c r="C2961" s="6" t="n">
        <v>76</v>
      </c>
      <c r="D2961" s="6" t="n">
        <v>-1</v>
      </c>
      <c r="E2961" s="6" t="n">
        <v>1.78095238095238</v>
      </c>
      <c r="F2961" s="6" t="n">
        <v>0</v>
      </c>
      <c r="G2961" s="6" t="n">
        <v>0.0234432234432231</v>
      </c>
      <c r="H2961" s="6" t="str">
        <f aca="false">IF(AND(A2961&gt;=Stimuli!$B$2,A2961&lt;=Stimuli!$C$2),Stimuli!$A$2,IF(AND(A2961&gt;=Stimuli!$B$3,A2961&lt;=Stimuli!$C$3),Stimuli!$A$3,IF(AND(A2961&gt;=Stimuli!$B$4,A2961&lt;=Stimuli!$C$4),Stimuli!$A$4,"")))</f>
        <v>01 Quiet baseline (60s)</v>
      </c>
      <c r="I2961" s="6" t="n">
        <f aca="false">(B2961-B2960)/((A2961-A2960)/1000)</f>
        <v>0.93772893772902</v>
      </c>
      <c r="J2961" s="6" t="n">
        <f aca="false">IF(OR(B2961&lt;Rules!$B$2,B2961&gt;Rules!$B$3,ABS(I2961)&gt;Rules!$B$4,OR(B2962&lt;Rules!$B$2,B2962&gt;Rules!$B$3,ABS(I2962)&gt;Rules!$B$4)),1,0)</f>
        <v>0</v>
      </c>
      <c r="K2961" s="6" t="str">
        <f aca="false">IF(F2961=1,COUNTIF($F$2:F2961,1),"")</f>
        <v/>
      </c>
    </row>
    <row r="2962" customFormat="false" ht="15" hidden="false" customHeight="false" outlineLevel="0" collapsed="false">
      <c r="A2962" s="6" t="n">
        <v>23355.0555</v>
      </c>
      <c r="B2962" s="6" t="n">
        <v>1.81025641025641</v>
      </c>
      <c r="C2962" s="6" t="n">
        <v>76</v>
      </c>
      <c r="D2962" s="6" t="n">
        <v>-1</v>
      </c>
      <c r="E2962" s="6" t="n">
        <v>1.78095238095238</v>
      </c>
      <c r="F2962" s="6" t="n">
        <v>0</v>
      </c>
      <c r="G2962" s="6" t="n">
        <v>0.0234432234432231</v>
      </c>
      <c r="H2962" s="6" t="str">
        <f aca="false">IF(AND(A2962&gt;=Stimuli!$B$2,A2962&lt;=Stimuli!$C$2),Stimuli!$A$2,IF(AND(A2962&gt;=Stimuli!$B$3,A2962&lt;=Stimuli!$C$3),Stimuli!$A$3,IF(AND(A2962&gt;=Stimuli!$B$4,A2962&lt;=Stimuli!$C$4),Stimuli!$A$4,"")))</f>
        <v>01 Quiet baseline (60s)</v>
      </c>
      <c r="I2962" s="6" t="n">
        <f aca="false">(B2962-B2961)/((A2962-A2961)/1000)</f>
        <v>-0.93772893772902</v>
      </c>
      <c r="J2962" s="6" t="n">
        <f aca="false">IF(OR(B2962&lt;Rules!$B$2,B2962&gt;Rules!$B$3,ABS(I2962)&gt;Rules!$B$4,OR(B2963&lt;Rules!$B$2,B2963&gt;Rules!$B$3,ABS(I2963)&gt;Rules!$B$4)),1,0)</f>
        <v>0</v>
      </c>
      <c r="K2962" s="6" t="str">
        <f aca="false">IF(F2962=1,COUNTIF($F$2:F2962,1),"")</f>
        <v/>
      </c>
    </row>
    <row r="2963" customFormat="false" ht="15" hidden="false" customHeight="false" outlineLevel="0" collapsed="false">
      <c r="A2963" s="6" t="n">
        <v>23362.868</v>
      </c>
      <c r="B2963" s="6" t="n">
        <v>1.81611721611722</v>
      </c>
      <c r="C2963" s="6" t="n">
        <v>76</v>
      </c>
      <c r="D2963" s="6" t="n">
        <v>-1</v>
      </c>
      <c r="E2963" s="6" t="n">
        <v>1.78095238095238</v>
      </c>
      <c r="F2963" s="6" t="n">
        <v>0</v>
      </c>
      <c r="G2963" s="6" t="n">
        <v>0.0234432234432231</v>
      </c>
      <c r="H2963" s="6" t="str">
        <f aca="false">IF(AND(A2963&gt;=Stimuli!$B$2,A2963&lt;=Stimuli!$C$2),Stimuli!$A$2,IF(AND(A2963&gt;=Stimuli!$B$3,A2963&lt;=Stimuli!$C$3),Stimuli!$A$3,IF(AND(A2963&gt;=Stimuli!$B$4,A2963&lt;=Stimuli!$C$4),Stimuli!$A$4,"")))</f>
        <v>01 Quiet baseline (60s)</v>
      </c>
      <c r="I2963" s="6" t="n">
        <f aca="false">(B2963-B2962)/((A2963-A2962)/1000)</f>
        <v>0.750183150183176</v>
      </c>
      <c r="J2963" s="6" t="n">
        <f aca="false">IF(OR(B2963&lt;Rules!$B$2,B2963&gt;Rules!$B$3,ABS(I2963)&gt;Rules!$B$4,OR(B2964&lt;Rules!$B$2,B2964&gt;Rules!$B$3,ABS(I2964)&gt;Rules!$B$4)),1,0)</f>
        <v>0</v>
      </c>
      <c r="K2963" s="6" t="str">
        <f aca="false">IF(F2963=1,COUNTIF($F$2:F2963,1),"")</f>
        <v/>
      </c>
    </row>
    <row r="2964" customFormat="false" ht="15" hidden="false" customHeight="false" outlineLevel="0" collapsed="false">
      <c r="A2964" s="6" t="n">
        <v>23370.6805</v>
      </c>
      <c r="B2964" s="6" t="n">
        <v>1.81025641025641</v>
      </c>
      <c r="C2964" s="6" t="n">
        <v>76</v>
      </c>
      <c r="D2964" s="6" t="n">
        <v>-1</v>
      </c>
      <c r="E2964" s="6" t="n">
        <v>1.78095238095238</v>
      </c>
      <c r="F2964" s="6" t="n">
        <v>0</v>
      </c>
      <c r="G2964" s="6" t="n">
        <v>0.0234432234432231</v>
      </c>
      <c r="H2964" s="6" t="str">
        <f aca="false">IF(AND(A2964&gt;=Stimuli!$B$2,A2964&lt;=Stimuli!$C$2),Stimuli!$A$2,IF(AND(A2964&gt;=Stimuli!$B$3,A2964&lt;=Stimuli!$C$3),Stimuli!$A$3,IF(AND(A2964&gt;=Stimuli!$B$4,A2964&lt;=Stimuli!$C$4),Stimuli!$A$4,"")))</f>
        <v>01 Quiet baseline (60s)</v>
      </c>
      <c r="I2964" s="6" t="n">
        <f aca="false">(B2964-B2963)/((A2964-A2963)/1000)</f>
        <v>-0.750183150183176</v>
      </c>
      <c r="J2964" s="6" t="n">
        <f aca="false">IF(OR(B2964&lt;Rules!$B$2,B2964&gt;Rules!$B$3,ABS(I2964)&gt;Rules!$B$4,OR(B2965&lt;Rules!$B$2,B2965&gt;Rules!$B$3,ABS(I2965)&gt;Rules!$B$4)),1,0)</f>
        <v>0</v>
      </c>
      <c r="K2964" s="6" t="str">
        <f aca="false">IF(F2964=1,COUNTIF($F$2:F2964,1),"")</f>
        <v/>
      </c>
    </row>
    <row r="2965" customFormat="false" ht="15" hidden="false" customHeight="false" outlineLevel="0" collapsed="false">
      <c r="A2965" s="6" t="n">
        <v>23378.493</v>
      </c>
      <c r="B2965" s="6" t="n">
        <v>1.81465201465201</v>
      </c>
      <c r="C2965" s="6" t="n">
        <v>76</v>
      </c>
      <c r="D2965" s="6" t="n">
        <v>-1</v>
      </c>
      <c r="E2965" s="6" t="n">
        <v>1.78095238095238</v>
      </c>
      <c r="F2965" s="6" t="n">
        <v>0</v>
      </c>
      <c r="G2965" s="6" t="n">
        <v>0.0234432234432231</v>
      </c>
      <c r="H2965" s="6" t="str">
        <f aca="false">IF(AND(A2965&gt;=Stimuli!$B$2,A2965&lt;=Stimuli!$C$2),Stimuli!$A$2,IF(AND(A2965&gt;=Stimuli!$B$3,A2965&lt;=Stimuli!$C$3),Stimuli!$A$3,IF(AND(A2965&gt;=Stimuli!$B$4,A2965&lt;=Stimuli!$C$4),Stimuli!$A$4,"")))</f>
        <v>01 Quiet baseline (60s)</v>
      </c>
      <c r="I2965" s="6" t="n">
        <f aca="false">(B2965-B2964)/((A2965-A2964)/1000)</f>
        <v>0.562637362637304</v>
      </c>
      <c r="J2965" s="6" t="n">
        <f aca="false">IF(OR(B2965&lt;Rules!$B$2,B2965&gt;Rules!$B$3,ABS(I2965)&gt;Rules!$B$4,OR(B2966&lt;Rules!$B$2,B2966&gt;Rules!$B$3,ABS(I2966)&gt;Rules!$B$4)),1,0)</f>
        <v>0</v>
      </c>
      <c r="K2965" s="6" t="str">
        <f aca="false">IF(F2965=1,COUNTIF($F$2:F2965,1),"")</f>
        <v/>
      </c>
    </row>
    <row r="2966" customFormat="false" ht="15" hidden="false" customHeight="false" outlineLevel="0" collapsed="false">
      <c r="A2966" s="6" t="n">
        <v>23386.3055</v>
      </c>
      <c r="B2966" s="6" t="n">
        <v>1.80879120879121</v>
      </c>
      <c r="C2966" s="6" t="n">
        <v>76</v>
      </c>
      <c r="D2966" s="6" t="n">
        <v>-1</v>
      </c>
      <c r="E2966" s="6" t="n">
        <v>1.78095238095238</v>
      </c>
      <c r="F2966" s="6" t="n">
        <v>0</v>
      </c>
      <c r="G2966" s="6" t="n">
        <v>0.0234432234432231</v>
      </c>
      <c r="H2966" s="6" t="str">
        <f aca="false">IF(AND(A2966&gt;=Stimuli!$B$2,A2966&lt;=Stimuli!$C$2),Stimuli!$A$2,IF(AND(A2966&gt;=Stimuli!$B$3,A2966&lt;=Stimuli!$C$3),Stimuli!$A$3,IF(AND(A2966&gt;=Stimuli!$B$4,A2966&lt;=Stimuli!$C$4),Stimuli!$A$4,"")))</f>
        <v>01 Quiet baseline (60s)</v>
      </c>
      <c r="I2966" s="6" t="n">
        <f aca="false">(B2966-B2965)/((A2966-A2965)/1000)</f>
        <v>-0.750183150183034</v>
      </c>
      <c r="J2966" s="6" t="n">
        <f aca="false">IF(OR(B2966&lt;Rules!$B$2,B2966&gt;Rules!$B$3,ABS(I2966)&gt;Rules!$B$4,OR(B2967&lt;Rules!$B$2,B2967&gt;Rules!$B$3,ABS(I2967)&gt;Rules!$B$4)),1,0)</f>
        <v>0</v>
      </c>
      <c r="K2966" s="6" t="str">
        <f aca="false">IF(F2966=1,COUNTIF($F$2:F2966,1),"")</f>
        <v/>
      </c>
    </row>
    <row r="2967" customFormat="false" ht="15" hidden="false" customHeight="false" outlineLevel="0" collapsed="false">
      <c r="A2967" s="6" t="n">
        <v>23394.118</v>
      </c>
      <c r="B2967" s="6" t="n">
        <v>1.81318681318681</v>
      </c>
      <c r="C2967" s="6" t="n">
        <v>76</v>
      </c>
      <c r="D2967" s="6" t="n">
        <v>-1</v>
      </c>
      <c r="E2967" s="6" t="n">
        <v>1.78095238095238</v>
      </c>
      <c r="F2967" s="6" t="n">
        <v>0</v>
      </c>
      <c r="G2967" s="6" t="n">
        <v>0.0234432234432231</v>
      </c>
      <c r="H2967" s="6" t="str">
        <f aca="false">IF(AND(A2967&gt;=Stimuli!$B$2,A2967&lt;=Stimuli!$C$2),Stimuli!$A$2,IF(AND(A2967&gt;=Stimuli!$B$3,A2967&lt;=Stimuli!$C$3),Stimuli!$A$3,IF(AND(A2967&gt;=Stimuli!$B$4,A2967&lt;=Stimuli!$C$4),Stimuli!$A$4,"")))</f>
        <v>01 Quiet baseline (60s)</v>
      </c>
      <c r="I2967" s="6" t="n">
        <f aca="false">(B2967-B2966)/((A2967-A2966)/1000)</f>
        <v>0.562637362637304</v>
      </c>
      <c r="J2967" s="6" t="n">
        <f aca="false">IF(OR(B2967&lt;Rules!$B$2,B2967&gt;Rules!$B$3,ABS(I2967)&gt;Rules!$B$4,OR(B2968&lt;Rules!$B$2,B2968&gt;Rules!$B$3,ABS(I2968)&gt;Rules!$B$4)),1,0)</f>
        <v>0</v>
      </c>
      <c r="K2967" s="6" t="str">
        <f aca="false">IF(F2967=1,COUNTIF($F$2:F2967,1),"")</f>
        <v/>
      </c>
    </row>
    <row r="2968" customFormat="false" ht="15" hidden="false" customHeight="false" outlineLevel="0" collapsed="false">
      <c r="A2968" s="6" t="n">
        <v>23401.9305</v>
      </c>
      <c r="B2968" s="6" t="n">
        <v>1.81025641025641</v>
      </c>
      <c r="C2968" s="6" t="n">
        <v>76</v>
      </c>
      <c r="D2968" s="6" t="n">
        <v>-1</v>
      </c>
      <c r="E2968" s="6" t="n">
        <v>1.78095238095238</v>
      </c>
      <c r="F2968" s="6" t="n">
        <v>0</v>
      </c>
      <c r="G2968" s="6" t="n">
        <v>0.0234432234432231</v>
      </c>
      <c r="H2968" s="6" t="str">
        <f aca="false">IF(AND(A2968&gt;=Stimuli!$B$2,A2968&lt;=Stimuli!$C$2),Stimuli!$A$2,IF(AND(A2968&gt;=Stimuli!$B$3,A2968&lt;=Stimuli!$C$3),Stimuli!$A$3,IF(AND(A2968&gt;=Stimuli!$B$4,A2968&lt;=Stimuli!$C$4),Stimuli!$A$4,"")))</f>
        <v>01 Quiet baseline (60s)</v>
      </c>
      <c r="I2968" s="6" t="n">
        <f aca="false">(B2968-B2967)/((A2968-A2967)/1000)</f>
        <v>-0.375091575091574</v>
      </c>
      <c r="J2968" s="6" t="n">
        <f aca="false">IF(OR(B2968&lt;Rules!$B$2,B2968&gt;Rules!$B$3,ABS(I2968)&gt;Rules!$B$4,OR(B2969&lt;Rules!$B$2,B2969&gt;Rules!$B$3,ABS(I2969)&gt;Rules!$B$4)),1,0)</f>
        <v>0</v>
      </c>
      <c r="K2968" s="6" t="str">
        <f aca="false">IF(F2968=1,COUNTIF($F$2:F2968,1),"")</f>
        <v/>
      </c>
    </row>
    <row r="2969" customFormat="false" ht="15" hidden="false" customHeight="false" outlineLevel="0" collapsed="false">
      <c r="A2969" s="6" t="n">
        <v>23409.743</v>
      </c>
      <c r="B2969" s="6" t="n">
        <v>1.81172161172161</v>
      </c>
      <c r="C2969" s="6" t="n">
        <v>76</v>
      </c>
      <c r="D2969" s="6" t="n">
        <v>-1</v>
      </c>
      <c r="E2969" s="6" t="n">
        <v>1.78095238095238</v>
      </c>
      <c r="F2969" s="6" t="n">
        <v>0</v>
      </c>
      <c r="G2969" s="6" t="n">
        <v>0.0234432234432231</v>
      </c>
      <c r="H2969" s="6" t="str">
        <f aca="false">IF(AND(A2969&gt;=Stimuli!$B$2,A2969&lt;=Stimuli!$C$2),Stimuli!$A$2,IF(AND(A2969&gt;=Stimuli!$B$3,A2969&lt;=Stimuli!$C$3),Stimuli!$A$3,IF(AND(A2969&gt;=Stimuli!$B$4,A2969&lt;=Stimuli!$C$4),Stimuli!$A$4,"")))</f>
        <v>01 Quiet baseline (60s)</v>
      </c>
      <c r="I2969" s="6" t="n">
        <f aca="false">(B2969-B2968)/((A2969-A2968)/1000)</f>
        <v>0.187545787545844</v>
      </c>
      <c r="J2969" s="6" t="n">
        <f aca="false">IF(OR(B2969&lt;Rules!$B$2,B2969&gt;Rules!$B$3,ABS(I2969)&gt;Rules!$B$4,OR(B2970&lt;Rules!$B$2,B2970&gt;Rules!$B$3,ABS(I2970)&gt;Rules!$B$4)),1,0)</f>
        <v>0</v>
      </c>
      <c r="K2969" s="6" t="str">
        <f aca="false">IF(F2969=1,COUNTIF($F$2:F2969,1),"")</f>
        <v/>
      </c>
    </row>
    <row r="2970" customFormat="false" ht="15" hidden="false" customHeight="false" outlineLevel="0" collapsed="false">
      <c r="A2970" s="6" t="n">
        <v>23417.5555</v>
      </c>
      <c r="B2970" s="6" t="n">
        <v>1.81172161172161</v>
      </c>
      <c r="C2970" s="6" t="n">
        <v>78</v>
      </c>
      <c r="D2970" s="6" t="n">
        <v>765.625</v>
      </c>
      <c r="E2970" s="6" t="n">
        <v>1.78095238095238</v>
      </c>
      <c r="F2970" s="6" t="n">
        <v>0</v>
      </c>
      <c r="G2970" s="6" t="n">
        <v>0.0234432234432231</v>
      </c>
      <c r="H2970" s="6" t="str">
        <f aca="false">IF(AND(A2970&gt;=Stimuli!$B$2,A2970&lt;=Stimuli!$C$2),Stimuli!$A$2,IF(AND(A2970&gt;=Stimuli!$B$3,A2970&lt;=Stimuli!$C$3),Stimuli!$A$3,IF(AND(A2970&gt;=Stimuli!$B$4,A2970&lt;=Stimuli!$C$4),Stimuli!$A$4,"")))</f>
        <v>01 Quiet baseline (60s)</v>
      </c>
      <c r="I2970" s="6" t="n">
        <f aca="false">(B2970-B2969)/((A2970-A2969)/1000)</f>
        <v>0</v>
      </c>
      <c r="J2970" s="6" t="n">
        <f aca="false">IF(OR(B2970&lt;Rules!$B$2,B2970&gt;Rules!$B$3,ABS(I2970)&gt;Rules!$B$4,OR(B2971&lt;Rules!$B$2,B2971&gt;Rules!$B$3,ABS(I2971)&gt;Rules!$B$4)),1,0)</f>
        <v>0</v>
      </c>
      <c r="K2970" s="6" t="str">
        <f aca="false">IF(F2970=1,COUNTIF($F$2:F2970,1),"")</f>
        <v/>
      </c>
    </row>
    <row r="2971" customFormat="false" ht="15" hidden="false" customHeight="false" outlineLevel="0" collapsed="false">
      <c r="A2971" s="6" t="n">
        <v>23425.368</v>
      </c>
      <c r="B2971" s="6" t="n">
        <v>1.81025641025641</v>
      </c>
      <c r="C2971" s="6" t="n">
        <v>78</v>
      </c>
      <c r="D2971" s="6" t="n">
        <v>-1</v>
      </c>
      <c r="E2971" s="6" t="n">
        <v>1.78095238095238</v>
      </c>
      <c r="F2971" s="6" t="n">
        <v>0</v>
      </c>
      <c r="G2971" s="6" t="n">
        <v>0.0234432234432231</v>
      </c>
      <c r="H2971" s="6" t="str">
        <f aca="false">IF(AND(A2971&gt;=Stimuli!$B$2,A2971&lt;=Stimuli!$C$2),Stimuli!$A$2,IF(AND(A2971&gt;=Stimuli!$B$3,A2971&lt;=Stimuli!$C$3),Stimuli!$A$3,IF(AND(A2971&gt;=Stimuli!$B$4,A2971&lt;=Stimuli!$C$4),Stimuli!$A$4,"")))</f>
        <v>01 Quiet baseline (60s)</v>
      </c>
      <c r="I2971" s="6" t="n">
        <f aca="false">(B2971-B2970)/((A2971-A2970)/1000)</f>
        <v>-0.187545787545844</v>
      </c>
      <c r="J2971" s="6" t="n">
        <f aca="false">IF(OR(B2971&lt;Rules!$B$2,B2971&gt;Rules!$B$3,ABS(I2971)&gt;Rules!$B$4,OR(B2972&lt;Rules!$B$2,B2972&gt;Rules!$B$3,ABS(I2972)&gt;Rules!$B$4)),1,0)</f>
        <v>0</v>
      </c>
      <c r="K2971" s="6" t="str">
        <f aca="false">IF(F2971=1,COUNTIF($F$2:F2971,1),"")</f>
        <v/>
      </c>
    </row>
    <row r="2972" customFormat="false" ht="15" hidden="false" customHeight="false" outlineLevel="0" collapsed="false">
      <c r="A2972" s="6" t="n">
        <v>23433.1805</v>
      </c>
      <c r="B2972" s="6" t="n">
        <v>1.81172161172161</v>
      </c>
      <c r="C2972" s="6" t="n">
        <v>78</v>
      </c>
      <c r="D2972" s="6" t="n">
        <v>-1</v>
      </c>
      <c r="E2972" s="6" t="n">
        <v>1.78095238095238</v>
      </c>
      <c r="F2972" s="6" t="n">
        <v>0</v>
      </c>
      <c r="G2972" s="6" t="n">
        <v>0.0234432234432231</v>
      </c>
      <c r="H2972" s="6" t="str">
        <f aca="false">IF(AND(A2972&gt;=Stimuli!$B$2,A2972&lt;=Stimuli!$C$2),Stimuli!$A$2,IF(AND(A2972&gt;=Stimuli!$B$3,A2972&lt;=Stimuli!$C$3),Stimuli!$A$3,IF(AND(A2972&gt;=Stimuli!$B$4,A2972&lt;=Stimuli!$C$4),Stimuli!$A$4,"")))</f>
        <v>01 Quiet baseline (60s)</v>
      </c>
      <c r="I2972" s="6" t="n">
        <f aca="false">(B2972-B2971)/((A2972-A2971)/1000)</f>
        <v>0.187545787545844</v>
      </c>
      <c r="J2972" s="6" t="n">
        <f aca="false">IF(OR(B2972&lt;Rules!$B$2,B2972&gt;Rules!$B$3,ABS(I2972)&gt;Rules!$B$4,OR(B2973&lt;Rules!$B$2,B2973&gt;Rules!$B$3,ABS(I2973)&gt;Rules!$B$4)),1,0)</f>
        <v>0</v>
      </c>
      <c r="K2972" s="6" t="str">
        <f aca="false">IF(F2972=1,COUNTIF($F$2:F2972,1),"")</f>
        <v/>
      </c>
    </row>
    <row r="2973" customFormat="false" ht="15" hidden="false" customHeight="false" outlineLevel="0" collapsed="false">
      <c r="A2973" s="6" t="n">
        <v>23440.993</v>
      </c>
      <c r="B2973" s="6" t="n">
        <v>1.80879120879121</v>
      </c>
      <c r="C2973" s="6" t="n">
        <v>78</v>
      </c>
      <c r="D2973" s="6" t="n">
        <v>-1</v>
      </c>
      <c r="E2973" s="6" t="n">
        <v>1.78095238095238</v>
      </c>
      <c r="F2973" s="6" t="n">
        <v>0</v>
      </c>
      <c r="G2973" s="6" t="n">
        <v>0.0234432234432231</v>
      </c>
      <c r="H2973" s="6" t="str">
        <f aca="false">IF(AND(A2973&gt;=Stimuli!$B$2,A2973&lt;=Stimuli!$C$2),Stimuli!$A$2,IF(AND(A2973&gt;=Stimuli!$B$3,A2973&lt;=Stimuli!$C$3),Stimuli!$A$3,IF(AND(A2973&gt;=Stimuli!$B$4,A2973&lt;=Stimuli!$C$4),Stimuli!$A$4,"")))</f>
        <v>01 Quiet baseline (60s)</v>
      </c>
      <c r="I2973" s="6" t="n">
        <f aca="false">(B2973-B2972)/((A2973-A2972)/1000)</f>
        <v>-0.375091575091574</v>
      </c>
      <c r="J2973" s="6" t="n">
        <f aca="false">IF(OR(B2973&lt;Rules!$B$2,B2973&gt;Rules!$B$3,ABS(I2973)&gt;Rules!$B$4,OR(B2974&lt;Rules!$B$2,B2974&gt;Rules!$B$3,ABS(I2974)&gt;Rules!$B$4)),1,0)</f>
        <v>0</v>
      </c>
      <c r="K2973" s="6" t="str">
        <f aca="false">IF(F2973=1,COUNTIF($F$2:F2973,1),"")</f>
        <v/>
      </c>
    </row>
    <row r="2974" customFormat="false" ht="15" hidden="false" customHeight="false" outlineLevel="0" collapsed="false">
      <c r="A2974" s="6" t="n">
        <v>23448.8055</v>
      </c>
      <c r="B2974" s="6" t="n">
        <v>1.81318681318681</v>
      </c>
      <c r="C2974" s="6" t="n">
        <v>78</v>
      </c>
      <c r="D2974" s="6" t="n">
        <v>-1</v>
      </c>
      <c r="E2974" s="6" t="n">
        <v>1.78095238095238</v>
      </c>
      <c r="F2974" s="6" t="n">
        <v>0</v>
      </c>
      <c r="G2974" s="6" t="n">
        <v>0.0234432234432231</v>
      </c>
      <c r="H2974" s="6" t="str">
        <f aca="false">IF(AND(A2974&gt;=Stimuli!$B$2,A2974&lt;=Stimuli!$C$2),Stimuli!$A$2,IF(AND(A2974&gt;=Stimuli!$B$3,A2974&lt;=Stimuli!$C$3),Stimuli!$A$3,IF(AND(A2974&gt;=Stimuli!$B$4,A2974&lt;=Stimuli!$C$4),Stimuli!$A$4,"")))</f>
        <v>01 Quiet baseline (60s)</v>
      </c>
      <c r="I2974" s="6" t="n">
        <f aca="false">(B2974-B2973)/((A2974-A2973)/1000)</f>
        <v>0.562637362637304</v>
      </c>
      <c r="J2974" s="6" t="n">
        <f aca="false">IF(OR(B2974&lt;Rules!$B$2,B2974&gt;Rules!$B$3,ABS(I2974)&gt;Rules!$B$4,OR(B2975&lt;Rules!$B$2,B2975&gt;Rules!$B$3,ABS(I2975)&gt;Rules!$B$4)),1,0)</f>
        <v>0</v>
      </c>
      <c r="K2974" s="6" t="str">
        <f aca="false">IF(F2974=1,COUNTIF($F$2:F2974,1),"")</f>
        <v/>
      </c>
    </row>
    <row r="2975" customFormat="false" ht="15" hidden="false" customHeight="false" outlineLevel="0" collapsed="false">
      <c r="A2975" s="6" t="n">
        <v>23456.618</v>
      </c>
      <c r="B2975" s="6" t="n">
        <v>1.80732600732601</v>
      </c>
      <c r="C2975" s="6" t="n">
        <v>78</v>
      </c>
      <c r="D2975" s="6" t="n">
        <v>-1</v>
      </c>
      <c r="E2975" s="6" t="n">
        <v>1.78095238095238</v>
      </c>
      <c r="F2975" s="6" t="n">
        <v>0</v>
      </c>
      <c r="G2975" s="6" t="n">
        <v>0.0234432234432231</v>
      </c>
      <c r="H2975" s="6" t="str">
        <f aca="false">IF(AND(A2975&gt;=Stimuli!$B$2,A2975&lt;=Stimuli!$C$2),Stimuli!$A$2,IF(AND(A2975&gt;=Stimuli!$B$3,A2975&lt;=Stimuli!$C$3),Stimuli!$A$3,IF(AND(A2975&gt;=Stimuli!$B$4,A2975&lt;=Stimuli!$C$4),Stimuli!$A$4,"")))</f>
        <v>01 Quiet baseline (60s)</v>
      </c>
      <c r="I2975" s="6" t="n">
        <f aca="false">(B2975-B2974)/((A2975-A2974)/1000)</f>
        <v>-0.750183150183034</v>
      </c>
      <c r="J2975" s="6" t="n">
        <f aca="false">IF(OR(B2975&lt;Rules!$B$2,B2975&gt;Rules!$B$3,ABS(I2975)&gt;Rules!$B$4,OR(B2976&lt;Rules!$B$2,B2976&gt;Rules!$B$3,ABS(I2976)&gt;Rules!$B$4)),1,0)</f>
        <v>0</v>
      </c>
      <c r="K2975" s="6" t="str">
        <f aca="false">IF(F2975=1,COUNTIF($F$2:F2975,1),"")</f>
        <v/>
      </c>
    </row>
    <row r="2976" customFormat="false" ht="15" hidden="false" customHeight="false" outlineLevel="0" collapsed="false">
      <c r="A2976" s="6" t="n">
        <v>23464.4305</v>
      </c>
      <c r="B2976" s="6" t="n">
        <v>1.81318681318681</v>
      </c>
      <c r="C2976" s="6" t="n">
        <v>78</v>
      </c>
      <c r="D2976" s="6" t="n">
        <v>-1</v>
      </c>
      <c r="E2976" s="6" t="n">
        <v>1.78095238095238</v>
      </c>
      <c r="F2976" s="6" t="n">
        <v>0</v>
      </c>
      <c r="G2976" s="6" t="n">
        <v>0.0234432234432231</v>
      </c>
      <c r="H2976" s="6" t="str">
        <f aca="false">IF(AND(A2976&gt;=Stimuli!$B$2,A2976&lt;=Stimuli!$C$2),Stimuli!$A$2,IF(AND(A2976&gt;=Stimuli!$B$3,A2976&lt;=Stimuli!$C$3),Stimuli!$A$3,IF(AND(A2976&gt;=Stimuli!$B$4,A2976&lt;=Stimuli!$C$4),Stimuli!$A$4,"")))</f>
        <v>01 Quiet baseline (60s)</v>
      </c>
      <c r="I2976" s="6" t="n">
        <f aca="false">(B2976-B2975)/((A2976-A2975)/1000)</f>
        <v>0.750183150183034</v>
      </c>
      <c r="J2976" s="6" t="n">
        <f aca="false">IF(OR(B2976&lt;Rules!$B$2,B2976&gt;Rules!$B$3,ABS(I2976)&gt;Rules!$B$4,OR(B2977&lt;Rules!$B$2,B2977&gt;Rules!$B$3,ABS(I2977)&gt;Rules!$B$4)),1,0)</f>
        <v>0</v>
      </c>
      <c r="K2976" s="6" t="str">
        <f aca="false">IF(F2976=1,COUNTIF($F$2:F2976,1),"")</f>
        <v/>
      </c>
    </row>
    <row r="2977" customFormat="false" ht="15" hidden="false" customHeight="false" outlineLevel="0" collapsed="false">
      <c r="A2977" s="6" t="n">
        <v>23472.243</v>
      </c>
      <c r="B2977" s="6" t="n">
        <v>1.80586080586081</v>
      </c>
      <c r="C2977" s="6" t="n">
        <v>78</v>
      </c>
      <c r="D2977" s="6" t="n">
        <v>-1</v>
      </c>
      <c r="E2977" s="6" t="n">
        <v>1.78095238095238</v>
      </c>
      <c r="F2977" s="6" t="n">
        <v>0</v>
      </c>
      <c r="G2977" s="6" t="n">
        <v>0.0234432234432231</v>
      </c>
      <c r="H2977" s="6" t="str">
        <f aca="false">IF(AND(A2977&gt;=Stimuli!$B$2,A2977&lt;=Stimuli!$C$2),Stimuli!$A$2,IF(AND(A2977&gt;=Stimuli!$B$3,A2977&lt;=Stimuli!$C$3),Stimuli!$A$3,IF(AND(A2977&gt;=Stimuli!$B$4,A2977&lt;=Stimuli!$C$4),Stimuli!$A$4,"")))</f>
        <v>01 Quiet baseline (60s)</v>
      </c>
      <c r="I2977" s="6" t="n">
        <f aca="false">(B2977-B2976)/((A2977-A2976)/1000)</f>
        <v>-0.937728937728878</v>
      </c>
      <c r="J2977" s="6" t="n">
        <f aca="false">IF(OR(B2977&lt;Rules!$B$2,B2977&gt;Rules!$B$3,ABS(I2977)&gt;Rules!$B$4,OR(B2978&lt;Rules!$B$2,B2978&gt;Rules!$B$3,ABS(I2978)&gt;Rules!$B$4)),1,0)</f>
        <v>0</v>
      </c>
      <c r="K2977" s="6" t="str">
        <f aca="false">IF(F2977=1,COUNTIF($F$2:F2977,1),"")</f>
        <v/>
      </c>
    </row>
    <row r="2978" customFormat="false" ht="15" hidden="false" customHeight="false" outlineLevel="0" collapsed="false">
      <c r="A2978" s="6" t="n">
        <v>23480.0555</v>
      </c>
      <c r="B2978" s="6" t="n">
        <v>1.81318681318681</v>
      </c>
      <c r="C2978" s="6" t="n">
        <v>78</v>
      </c>
      <c r="D2978" s="6" t="n">
        <v>-1</v>
      </c>
      <c r="E2978" s="6" t="n">
        <v>1.78095238095238</v>
      </c>
      <c r="F2978" s="6" t="n">
        <v>0</v>
      </c>
      <c r="G2978" s="6" t="n">
        <v>0.0234432234432231</v>
      </c>
      <c r="H2978" s="6" t="str">
        <f aca="false">IF(AND(A2978&gt;=Stimuli!$B$2,A2978&lt;=Stimuli!$C$2),Stimuli!$A$2,IF(AND(A2978&gt;=Stimuli!$B$3,A2978&lt;=Stimuli!$C$3),Stimuli!$A$3,IF(AND(A2978&gt;=Stimuli!$B$4,A2978&lt;=Stimuli!$C$4),Stimuli!$A$4,"")))</f>
        <v>01 Quiet baseline (60s)</v>
      </c>
      <c r="I2978" s="6" t="n">
        <f aca="false">(B2978-B2977)/((A2978-A2977)/1000)</f>
        <v>0.937728937728878</v>
      </c>
      <c r="J2978" s="6" t="n">
        <f aca="false">IF(OR(B2978&lt;Rules!$B$2,B2978&gt;Rules!$B$3,ABS(I2978)&gt;Rules!$B$4,OR(B2979&lt;Rules!$B$2,B2979&gt;Rules!$B$3,ABS(I2979)&gt;Rules!$B$4)),1,0)</f>
        <v>0</v>
      </c>
      <c r="K2978" s="6" t="str">
        <f aca="false">IF(F2978=1,COUNTIF($F$2:F2978,1),"")</f>
        <v/>
      </c>
    </row>
    <row r="2979" customFormat="false" ht="15" hidden="false" customHeight="false" outlineLevel="0" collapsed="false">
      <c r="A2979" s="6" t="n">
        <v>23487.868</v>
      </c>
      <c r="B2979" s="6" t="n">
        <v>1.80586080586081</v>
      </c>
      <c r="C2979" s="6" t="n">
        <v>78</v>
      </c>
      <c r="D2979" s="6" t="n">
        <v>-1</v>
      </c>
      <c r="E2979" s="6" t="n">
        <v>1.78095238095238</v>
      </c>
      <c r="F2979" s="6" t="n">
        <v>0</v>
      </c>
      <c r="G2979" s="6" t="n">
        <v>0.0234432234432231</v>
      </c>
      <c r="H2979" s="6" t="str">
        <f aca="false">IF(AND(A2979&gt;=Stimuli!$B$2,A2979&lt;=Stimuli!$C$2),Stimuli!$A$2,IF(AND(A2979&gt;=Stimuli!$B$3,A2979&lt;=Stimuli!$C$3),Stimuli!$A$3,IF(AND(A2979&gt;=Stimuli!$B$4,A2979&lt;=Stimuli!$C$4),Stimuli!$A$4,"")))</f>
        <v>01 Quiet baseline (60s)</v>
      </c>
      <c r="I2979" s="6" t="n">
        <f aca="false">(B2979-B2978)/((A2979-A2978)/1000)</f>
        <v>-0.937728937728878</v>
      </c>
      <c r="J2979" s="6" t="n">
        <f aca="false">IF(OR(B2979&lt;Rules!$B$2,B2979&gt;Rules!$B$3,ABS(I2979)&gt;Rules!$B$4,OR(B2980&lt;Rules!$B$2,B2980&gt;Rules!$B$3,ABS(I2980)&gt;Rules!$B$4)),1,0)</f>
        <v>0</v>
      </c>
      <c r="K2979" s="6" t="str">
        <f aca="false">IF(F2979=1,COUNTIF($F$2:F2979,1),"")</f>
        <v/>
      </c>
    </row>
    <row r="2980" customFormat="false" ht="15" hidden="false" customHeight="false" outlineLevel="0" collapsed="false">
      <c r="A2980" s="6" t="n">
        <v>23495.6805</v>
      </c>
      <c r="B2980" s="6" t="n">
        <v>1.81172161172161</v>
      </c>
      <c r="C2980" s="6" t="n">
        <v>78</v>
      </c>
      <c r="D2980" s="6" t="n">
        <v>-1</v>
      </c>
      <c r="E2980" s="6" t="n">
        <v>1.78095238095238</v>
      </c>
      <c r="F2980" s="6" t="n">
        <v>0</v>
      </c>
      <c r="G2980" s="6" t="n">
        <v>0.0234432234432231</v>
      </c>
      <c r="H2980" s="6" t="str">
        <f aca="false">IF(AND(A2980&gt;=Stimuli!$B$2,A2980&lt;=Stimuli!$C$2),Stimuli!$A$2,IF(AND(A2980&gt;=Stimuli!$B$3,A2980&lt;=Stimuli!$C$3),Stimuli!$A$3,IF(AND(A2980&gt;=Stimuli!$B$4,A2980&lt;=Stimuli!$C$4),Stimuli!$A$4,"")))</f>
        <v>01 Quiet baseline (60s)</v>
      </c>
      <c r="I2980" s="6" t="n">
        <f aca="false">(B2980-B2979)/((A2980-A2979)/1000)</f>
        <v>0.750183150183148</v>
      </c>
      <c r="J2980" s="6" t="n">
        <f aca="false">IF(OR(B2980&lt;Rules!$B$2,B2980&gt;Rules!$B$3,ABS(I2980)&gt;Rules!$B$4,OR(B2981&lt;Rules!$B$2,B2981&gt;Rules!$B$3,ABS(I2981)&gt;Rules!$B$4)),1,0)</f>
        <v>0</v>
      </c>
      <c r="K2980" s="6" t="str">
        <f aca="false">IF(F2980=1,COUNTIF($F$2:F2980,1),"")</f>
        <v/>
      </c>
    </row>
    <row r="2981" customFormat="false" ht="15" hidden="false" customHeight="false" outlineLevel="0" collapsed="false">
      <c r="A2981" s="6" t="n">
        <v>23503.493</v>
      </c>
      <c r="B2981" s="6" t="n">
        <v>1.80586080586081</v>
      </c>
      <c r="C2981" s="6" t="n">
        <v>78</v>
      </c>
      <c r="D2981" s="6" t="n">
        <v>-1</v>
      </c>
      <c r="E2981" s="6" t="n">
        <v>1.78095238095238</v>
      </c>
      <c r="F2981" s="6" t="n">
        <v>0</v>
      </c>
      <c r="G2981" s="6" t="n">
        <v>0.0234432234432231</v>
      </c>
      <c r="H2981" s="6" t="str">
        <f aca="false">IF(AND(A2981&gt;=Stimuli!$B$2,A2981&lt;=Stimuli!$C$2),Stimuli!$A$2,IF(AND(A2981&gt;=Stimuli!$B$3,A2981&lt;=Stimuli!$C$3),Stimuli!$A$3,IF(AND(A2981&gt;=Stimuli!$B$4,A2981&lt;=Stimuli!$C$4),Stimuli!$A$4,"")))</f>
        <v>01 Quiet baseline (60s)</v>
      </c>
      <c r="I2981" s="6" t="n">
        <f aca="false">(B2981-B2980)/((A2981-A2980)/1000)</f>
        <v>-0.750183150183148</v>
      </c>
      <c r="J2981" s="6" t="n">
        <f aca="false">IF(OR(B2981&lt;Rules!$B$2,B2981&gt;Rules!$B$3,ABS(I2981)&gt;Rules!$B$4,OR(B2982&lt;Rules!$B$2,B2982&gt;Rules!$B$3,ABS(I2982)&gt;Rules!$B$4)),1,0)</f>
        <v>0</v>
      </c>
      <c r="K2981" s="6" t="str">
        <f aca="false">IF(F2981=1,COUNTIF($F$2:F2981,1),"")</f>
        <v/>
      </c>
    </row>
    <row r="2982" customFormat="false" ht="15" hidden="false" customHeight="false" outlineLevel="0" collapsed="false">
      <c r="A2982" s="6" t="n">
        <v>23511.3055</v>
      </c>
      <c r="B2982" s="6" t="n">
        <v>1.81025641025641</v>
      </c>
      <c r="C2982" s="6" t="n">
        <v>78</v>
      </c>
      <c r="D2982" s="6" t="n">
        <v>-1</v>
      </c>
      <c r="E2982" s="6" t="n">
        <v>1.78095238095238</v>
      </c>
      <c r="F2982" s="6" t="n">
        <v>0</v>
      </c>
      <c r="G2982" s="6" t="n">
        <v>0.0234432234432231</v>
      </c>
      <c r="H2982" s="6" t="str">
        <f aca="false">IF(AND(A2982&gt;=Stimuli!$B$2,A2982&lt;=Stimuli!$C$2),Stimuli!$A$2,IF(AND(A2982&gt;=Stimuli!$B$3,A2982&lt;=Stimuli!$C$3),Stimuli!$A$3,IF(AND(A2982&gt;=Stimuli!$B$4,A2982&lt;=Stimuli!$C$4),Stimuli!$A$4,"")))</f>
        <v>01 Quiet baseline (60s)</v>
      </c>
      <c r="I2982" s="6" t="n">
        <f aca="false">(B2982-B2981)/((A2982-A2981)/1000)</f>
        <v>0.562637362637304</v>
      </c>
      <c r="J2982" s="6" t="n">
        <f aca="false">IF(OR(B2982&lt;Rules!$B$2,B2982&gt;Rules!$B$3,ABS(I2982)&gt;Rules!$B$4,OR(B2983&lt;Rules!$B$2,B2983&gt;Rules!$B$3,ABS(I2983)&gt;Rules!$B$4)),1,0)</f>
        <v>0</v>
      </c>
      <c r="K2982" s="6" t="str">
        <f aca="false">IF(F2982=1,COUNTIF($F$2:F2982,1),"")</f>
        <v/>
      </c>
    </row>
    <row r="2983" customFormat="false" ht="15" hidden="false" customHeight="false" outlineLevel="0" collapsed="false">
      <c r="A2983" s="6" t="n">
        <v>23519.118</v>
      </c>
      <c r="B2983" s="6" t="n">
        <v>1.80586080586081</v>
      </c>
      <c r="C2983" s="6" t="n">
        <v>78</v>
      </c>
      <c r="D2983" s="6" t="n">
        <v>-1</v>
      </c>
      <c r="E2983" s="6" t="n">
        <v>1.78095238095238</v>
      </c>
      <c r="F2983" s="6" t="n">
        <v>0</v>
      </c>
      <c r="G2983" s="6" t="n">
        <v>0.0234432234432231</v>
      </c>
      <c r="H2983" s="6" t="str">
        <f aca="false">IF(AND(A2983&gt;=Stimuli!$B$2,A2983&lt;=Stimuli!$C$2),Stimuli!$A$2,IF(AND(A2983&gt;=Stimuli!$B$3,A2983&lt;=Stimuli!$C$3),Stimuli!$A$3,IF(AND(A2983&gt;=Stimuli!$B$4,A2983&lt;=Stimuli!$C$4),Stimuli!$A$4,"")))</f>
        <v>01 Quiet baseline (60s)</v>
      </c>
      <c r="I2983" s="6" t="n">
        <f aca="false">(B2983-B2982)/((A2983-A2982)/1000)</f>
        <v>-0.562637362637304</v>
      </c>
      <c r="J2983" s="6" t="n">
        <f aca="false">IF(OR(B2983&lt;Rules!$B$2,B2983&gt;Rules!$B$3,ABS(I2983)&gt;Rules!$B$4,OR(B2984&lt;Rules!$B$2,B2984&gt;Rules!$B$3,ABS(I2984)&gt;Rules!$B$4)),1,0)</f>
        <v>0</v>
      </c>
      <c r="K2983" s="6" t="str">
        <f aca="false">IF(F2983=1,COUNTIF($F$2:F2983,1),"")</f>
        <v/>
      </c>
    </row>
    <row r="2984" customFormat="false" ht="15" hidden="false" customHeight="false" outlineLevel="0" collapsed="false">
      <c r="A2984" s="6" t="n">
        <v>23526.9305</v>
      </c>
      <c r="B2984" s="6" t="n">
        <v>1.80879120879121</v>
      </c>
      <c r="C2984" s="6" t="n">
        <v>78</v>
      </c>
      <c r="D2984" s="6" t="n">
        <v>-1</v>
      </c>
      <c r="E2984" s="6" t="n">
        <v>1.78095238095238</v>
      </c>
      <c r="F2984" s="6" t="n">
        <v>0</v>
      </c>
      <c r="G2984" s="6" t="n">
        <v>0.0234432234432231</v>
      </c>
      <c r="H2984" s="6" t="str">
        <f aca="false">IF(AND(A2984&gt;=Stimuli!$B$2,A2984&lt;=Stimuli!$C$2),Stimuli!$A$2,IF(AND(A2984&gt;=Stimuli!$B$3,A2984&lt;=Stimuli!$C$3),Stimuli!$A$3,IF(AND(A2984&gt;=Stimuli!$B$4,A2984&lt;=Stimuli!$C$4),Stimuli!$A$4,"")))</f>
        <v>01 Quiet baseline (60s)</v>
      </c>
      <c r="I2984" s="6" t="n">
        <f aca="false">(B2984-B2983)/((A2984-A2983)/1000)</f>
        <v>0.375091575091574</v>
      </c>
      <c r="J2984" s="6" t="n">
        <f aca="false">IF(OR(B2984&lt;Rules!$B$2,B2984&gt;Rules!$B$3,ABS(I2984)&gt;Rules!$B$4,OR(B2985&lt;Rules!$B$2,B2985&gt;Rules!$B$3,ABS(I2985)&gt;Rules!$B$4)),1,0)</f>
        <v>0</v>
      </c>
      <c r="K2984" s="6" t="str">
        <f aca="false">IF(F2984=1,COUNTIF($F$2:F2984,1),"")</f>
        <v/>
      </c>
    </row>
    <row r="2985" customFormat="false" ht="15" hidden="false" customHeight="false" outlineLevel="0" collapsed="false">
      <c r="A2985" s="6" t="n">
        <v>23534.743</v>
      </c>
      <c r="B2985" s="6" t="n">
        <v>1.80732600732601</v>
      </c>
      <c r="C2985" s="6" t="n">
        <v>78</v>
      </c>
      <c r="D2985" s="6" t="n">
        <v>-1</v>
      </c>
      <c r="E2985" s="6" t="n">
        <v>1.78095238095238</v>
      </c>
      <c r="F2985" s="6" t="n">
        <v>0</v>
      </c>
      <c r="G2985" s="6" t="n">
        <v>0.0234432234432231</v>
      </c>
      <c r="H2985" s="6" t="str">
        <f aca="false">IF(AND(A2985&gt;=Stimuli!$B$2,A2985&lt;=Stimuli!$C$2),Stimuli!$A$2,IF(AND(A2985&gt;=Stimuli!$B$3,A2985&lt;=Stimuli!$C$3),Stimuli!$A$3,IF(AND(A2985&gt;=Stimuli!$B$4,A2985&lt;=Stimuli!$C$4),Stimuli!$A$4,"")))</f>
        <v>01 Quiet baseline (60s)</v>
      </c>
      <c r="I2985" s="6" t="n">
        <f aca="false">(B2985-B2984)/((A2985-A2984)/1000)</f>
        <v>-0.18754578754573</v>
      </c>
      <c r="J2985" s="6" t="n">
        <f aca="false">IF(OR(B2985&lt;Rules!$B$2,B2985&gt;Rules!$B$3,ABS(I2985)&gt;Rules!$B$4,OR(B2986&lt;Rules!$B$2,B2986&gt;Rules!$B$3,ABS(I2986)&gt;Rules!$B$4)),1,0)</f>
        <v>0</v>
      </c>
      <c r="K2985" s="6" t="str">
        <f aca="false">IF(F2985=1,COUNTIF($F$2:F2985,1),"")</f>
        <v/>
      </c>
    </row>
    <row r="2986" customFormat="false" ht="15" hidden="false" customHeight="false" outlineLevel="0" collapsed="false">
      <c r="A2986" s="6" t="n">
        <v>23542.5555</v>
      </c>
      <c r="B2986" s="6" t="n">
        <v>1.80732600732601</v>
      </c>
      <c r="C2986" s="6" t="n">
        <v>78</v>
      </c>
      <c r="D2986" s="6" t="n">
        <v>-1</v>
      </c>
      <c r="E2986" s="6" t="n">
        <v>1.78095238095238</v>
      </c>
      <c r="F2986" s="6" t="n">
        <v>0</v>
      </c>
      <c r="G2986" s="6" t="n">
        <v>0.0234432234432231</v>
      </c>
      <c r="H2986" s="6" t="str">
        <f aca="false">IF(AND(A2986&gt;=Stimuli!$B$2,A2986&lt;=Stimuli!$C$2),Stimuli!$A$2,IF(AND(A2986&gt;=Stimuli!$B$3,A2986&lt;=Stimuli!$C$3),Stimuli!$A$3,IF(AND(A2986&gt;=Stimuli!$B$4,A2986&lt;=Stimuli!$C$4),Stimuli!$A$4,"")))</f>
        <v>01 Quiet baseline (60s)</v>
      </c>
      <c r="I2986" s="6" t="n">
        <f aca="false">(B2986-B2985)/((A2986-A2985)/1000)</f>
        <v>0</v>
      </c>
      <c r="J2986" s="6" t="n">
        <f aca="false">IF(OR(B2986&lt;Rules!$B$2,B2986&gt;Rules!$B$3,ABS(I2986)&gt;Rules!$B$4,OR(B2987&lt;Rules!$B$2,B2987&gt;Rules!$B$3,ABS(I2987)&gt;Rules!$B$4)),1,0)</f>
        <v>0</v>
      </c>
      <c r="K2986" s="6" t="str">
        <f aca="false">IF(F2986=1,COUNTIF($F$2:F2986,1),"")</f>
        <v/>
      </c>
    </row>
    <row r="2987" customFormat="false" ht="15" hidden="false" customHeight="false" outlineLevel="0" collapsed="false">
      <c r="A2987" s="6" t="n">
        <v>23550.368</v>
      </c>
      <c r="B2987" s="6" t="n">
        <v>1.80732600732601</v>
      </c>
      <c r="C2987" s="6" t="n">
        <v>78</v>
      </c>
      <c r="D2987" s="6" t="n">
        <v>-1</v>
      </c>
      <c r="E2987" s="6" t="n">
        <v>1.78095238095238</v>
      </c>
      <c r="F2987" s="6" t="n">
        <v>0</v>
      </c>
      <c r="G2987" s="6" t="n">
        <v>0.0234432234432231</v>
      </c>
      <c r="H2987" s="6" t="str">
        <f aca="false">IF(AND(A2987&gt;=Stimuli!$B$2,A2987&lt;=Stimuli!$C$2),Stimuli!$A$2,IF(AND(A2987&gt;=Stimuli!$B$3,A2987&lt;=Stimuli!$C$3),Stimuli!$A$3,IF(AND(A2987&gt;=Stimuli!$B$4,A2987&lt;=Stimuli!$C$4),Stimuli!$A$4,"")))</f>
        <v>01 Quiet baseline (60s)</v>
      </c>
      <c r="I2987" s="6" t="n">
        <f aca="false">(B2987-B2986)/((A2987-A2986)/1000)</f>
        <v>0</v>
      </c>
      <c r="J2987" s="6" t="n">
        <f aca="false">IF(OR(B2987&lt;Rules!$B$2,B2987&gt;Rules!$B$3,ABS(I2987)&gt;Rules!$B$4,OR(B2988&lt;Rules!$B$2,B2988&gt;Rules!$B$3,ABS(I2988)&gt;Rules!$B$4)),1,0)</f>
        <v>0</v>
      </c>
      <c r="K2987" s="6" t="str">
        <f aca="false">IF(F2987=1,COUNTIF($F$2:F2987,1),"")</f>
        <v/>
      </c>
    </row>
    <row r="2988" customFormat="false" ht="15" hidden="false" customHeight="false" outlineLevel="0" collapsed="false">
      <c r="A2988" s="6" t="n">
        <v>23558.1805</v>
      </c>
      <c r="B2988" s="6" t="n">
        <v>1.80586080586081</v>
      </c>
      <c r="C2988" s="6" t="n">
        <v>78</v>
      </c>
      <c r="D2988" s="6" t="n">
        <v>-1</v>
      </c>
      <c r="E2988" s="6" t="n">
        <v>1.78095238095238</v>
      </c>
      <c r="F2988" s="6" t="n">
        <v>0</v>
      </c>
      <c r="G2988" s="6" t="n">
        <v>0.0234432234432231</v>
      </c>
      <c r="H2988" s="6" t="str">
        <f aca="false">IF(AND(A2988&gt;=Stimuli!$B$2,A2988&lt;=Stimuli!$C$2),Stimuli!$A$2,IF(AND(A2988&gt;=Stimuli!$B$3,A2988&lt;=Stimuli!$C$3),Stimuli!$A$3,IF(AND(A2988&gt;=Stimuli!$B$4,A2988&lt;=Stimuli!$C$4),Stimuli!$A$4,"")))</f>
        <v>01 Quiet baseline (60s)</v>
      </c>
      <c r="I2988" s="6" t="n">
        <f aca="false">(B2988-B2987)/((A2988-A2987)/1000)</f>
        <v>-0.187545787545844</v>
      </c>
      <c r="J2988" s="6" t="n">
        <f aca="false">IF(OR(B2988&lt;Rules!$B$2,B2988&gt;Rules!$B$3,ABS(I2988)&gt;Rules!$B$4,OR(B2989&lt;Rules!$B$2,B2989&gt;Rules!$B$3,ABS(I2989)&gt;Rules!$B$4)),1,0)</f>
        <v>0</v>
      </c>
      <c r="K2988" s="6" t="str">
        <f aca="false">IF(F2988=1,COUNTIF($F$2:F2988,1),"")</f>
        <v/>
      </c>
    </row>
    <row r="2989" customFormat="false" ht="15" hidden="false" customHeight="false" outlineLevel="0" collapsed="false">
      <c r="A2989" s="6" t="n">
        <v>23565.993</v>
      </c>
      <c r="B2989" s="6" t="n">
        <v>1.80879120879121</v>
      </c>
      <c r="C2989" s="6" t="n">
        <v>78</v>
      </c>
      <c r="D2989" s="6" t="n">
        <v>-1</v>
      </c>
      <c r="E2989" s="6" t="n">
        <v>1.78095238095238</v>
      </c>
      <c r="F2989" s="6" t="n">
        <v>0</v>
      </c>
      <c r="G2989" s="6" t="n">
        <v>0.0234432234432231</v>
      </c>
      <c r="H2989" s="6" t="str">
        <f aca="false">IF(AND(A2989&gt;=Stimuli!$B$2,A2989&lt;=Stimuli!$C$2),Stimuli!$A$2,IF(AND(A2989&gt;=Stimuli!$B$3,A2989&lt;=Stimuli!$C$3),Stimuli!$A$3,IF(AND(A2989&gt;=Stimuli!$B$4,A2989&lt;=Stimuli!$C$4),Stimuli!$A$4,"")))</f>
        <v>01 Quiet baseline (60s)</v>
      </c>
      <c r="I2989" s="6" t="n">
        <f aca="false">(B2989-B2988)/((A2989-A2988)/1000)</f>
        <v>0.375091575091574</v>
      </c>
      <c r="J2989" s="6" t="n">
        <f aca="false">IF(OR(B2989&lt;Rules!$B$2,B2989&gt;Rules!$B$3,ABS(I2989)&gt;Rules!$B$4,OR(B2990&lt;Rules!$B$2,B2990&gt;Rules!$B$3,ABS(I2990)&gt;Rules!$B$4)),1,0)</f>
        <v>0</v>
      </c>
      <c r="K2989" s="6" t="str">
        <f aca="false">IF(F2989=1,COUNTIF($F$2:F2989,1),"")</f>
        <v/>
      </c>
    </row>
    <row r="2990" customFormat="false" ht="15" hidden="false" customHeight="false" outlineLevel="0" collapsed="false">
      <c r="A2990" s="6" t="n">
        <v>23573.8055</v>
      </c>
      <c r="B2990" s="6" t="n">
        <v>1.8043956043956</v>
      </c>
      <c r="C2990" s="6" t="n">
        <v>78</v>
      </c>
      <c r="D2990" s="6" t="n">
        <v>-1</v>
      </c>
      <c r="E2990" s="6" t="n">
        <v>1.78095238095238</v>
      </c>
      <c r="F2990" s="6" t="n">
        <v>0</v>
      </c>
      <c r="G2990" s="6" t="n">
        <v>0.0234432234432231</v>
      </c>
      <c r="H2990" s="6" t="str">
        <f aca="false">IF(AND(A2990&gt;=Stimuli!$B$2,A2990&lt;=Stimuli!$C$2),Stimuli!$A$2,IF(AND(A2990&gt;=Stimuli!$B$3,A2990&lt;=Stimuli!$C$3),Stimuli!$A$3,IF(AND(A2990&gt;=Stimuli!$B$4,A2990&lt;=Stimuli!$C$4),Stimuli!$A$4,"")))</f>
        <v>01 Quiet baseline (60s)</v>
      </c>
      <c r="I2990" s="6" t="n">
        <f aca="false">(B2990-B2989)/((A2990-A2989)/1000)</f>
        <v>-0.562637362637446</v>
      </c>
      <c r="J2990" s="6" t="n">
        <f aca="false">IF(OR(B2990&lt;Rules!$B$2,B2990&gt;Rules!$B$3,ABS(I2990)&gt;Rules!$B$4,OR(B2991&lt;Rules!$B$2,B2991&gt;Rules!$B$3,ABS(I2991)&gt;Rules!$B$4)),1,0)</f>
        <v>0</v>
      </c>
      <c r="K2990" s="6" t="str">
        <f aca="false">IF(F2990=1,COUNTIF($F$2:F2990,1),"")</f>
        <v/>
      </c>
    </row>
    <row r="2991" customFormat="false" ht="15" hidden="false" customHeight="false" outlineLevel="0" collapsed="false">
      <c r="A2991" s="6" t="n">
        <v>23581.618</v>
      </c>
      <c r="B2991" s="6" t="n">
        <v>1.80879120879121</v>
      </c>
      <c r="C2991" s="6" t="n">
        <v>78</v>
      </c>
      <c r="D2991" s="6" t="n">
        <v>-1</v>
      </c>
      <c r="E2991" s="6" t="n">
        <v>1.78095238095238</v>
      </c>
      <c r="F2991" s="6" t="n">
        <v>0</v>
      </c>
      <c r="G2991" s="6" t="n">
        <v>0.0234432234432231</v>
      </c>
      <c r="H2991" s="6" t="str">
        <f aca="false">IF(AND(A2991&gt;=Stimuli!$B$2,A2991&lt;=Stimuli!$C$2),Stimuli!$A$2,IF(AND(A2991&gt;=Stimuli!$B$3,A2991&lt;=Stimuli!$C$3),Stimuli!$A$3,IF(AND(A2991&gt;=Stimuli!$B$4,A2991&lt;=Stimuli!$C$4),Stimuli!$A$4,"")))</f>
        <v>01 Quiet baseline (60s)</v>
      </c>
      <c r="I2991" s="6" t="n">
        <f aca="false">(B2991-B2990)/((A2991-A2990)/1000)</f>
        <v>0.562637362637446</v>
      </c>
      <c r="J2991" s="6" t="n">
        <f aca="false">IF(OR(B2991&lt;Rules!$B$2,B2991&gt;Rules!$B$3,ABS(I2991)&gt;Rules!$B$4,OR(B2992&lt;Rules!$B$2,B2992&gt;Rules!$B$3,ABS(I2992)&gt;Rules!$B$4)),1,0)</f>
        <v>0</v>
      </c>
      <c r="K2991" s="6" t="str">
        <f aca="false">IF(F2991=1,COUNTIF($F$2:F2991,1),"")</f>
        <v/>
      </c>
    </row>
    <row r="2992" customFormat="false" ht="15" hidden="false" customHeight="false" outlineLevel="0" collapsed="false">
      <c r="A2992" s="6" t="n">
        <v>23589.4305</v>
      </c>
      <c r="B2992" s="6" t="n">
        <v>1.8029304029304</v>
      </c>
      <c r="C2992" s="6" t="n">
        <v>78</v>
      </c>
      <c r="D2992" s="6" t="n">
        <v>-1</v>
      </c>
      <c r="E2992" s="6" t="n">
        <v>1.78095238095238</v>
      </c>
      <c r="F2992" s="6" t="n">
        <v>0</v>
      </c>
      <c r="G2992" s="6" t="n">
        <v>0.0234432234432231</v>
      </c>
      <c r="H2992" s="6" t="str">
        <f aca="false">IF(AND(A2992&gt;=Stimuli!$B$2,A2992&lt;=Stimuli!$C$2),Stimuli!$A$2,IF(AND(A2992&gt;=Stimuli!$B$3,A2992&lt;=Stimuli!$C$3),Stimuli!$A$3,IF(AND(A2992&gt;=Stimuli!$B$4,A2992&lt;=Stimuli!$C$4),Stimuli!$A$4,"")))</f>
        <v>01 Quiet baseline (60s)</v>
      </c>
      <c r="I2992" s="6" t="n">
        <f aca="false">(B2992-B2991)/((A2992-A2991)/1000)</f>
        <v>-0.750183150183176</v>
      </c>
      <c r="J2992" s="6" t="n">
        <f aca="false">IF(OR(B2992&lt;Rules!$B$2,B2992&gt;Rules!$B$3,ABS(I2992)&gt;Rules!$B$4,OR(B2993&lt;Rules!$B$2,B2993&gt;Rules!$B$3,ABS(I2993)&gt;Rules!$B$4)),1,0)</f>
        <v>0</v>
      </c>
      <c r="K2992" s="6" t="str">
        <f aca="false">IF(F2992=1,COUNTIF($F$2:F2992,1),"")</f>
        <v/>
      </c>
    </row>
    <row r="2993" customFormat="false" ht="15" hidden="false" customHeight="false" outlineLevel="0" collapsed="false">
      <c r="A2993" s="6" t="n">
        <v>23597.243</v>
      </c>
      <c r="B2993" s="6" t="n">
        <v>1.80879120879121</v>
      </c>
      <c r="C2993" s="6" t="n">
        <v>78</v>
      </c>
      <c r="D2993" s="6" t="n">
        <v>-1</v>
      </c>
      <c r="E2993" s="6" t="n">
        <v>1.78095238095238</v>
      </c>
      <c r="F2993" s="6" t="n">
        <v>0</v>
      </c>
      <c r="G2993" s="6" t="n">
        <v>0.0234432234432231</v>
      </c>
      <c r="H2993" s="6" t="str">
        <f aca="false">IF(AND(A2993&gt;=Stimuli!$B$2,A2993&lt;=Stimuli!$C$2),Stimuli!$A$2,IF(AND(A2993&gt;=Stimuli!$B$3,A2993&lt;=Stimuli!$C$3),Stimuli!$A$3,IF(AND(A2993&gt;=Stimuli!$B$4,A2993&lt;=Stimuli!$C$4),Stimuli!$A$4,"")))</f>
        <v>01 Quiet baseline (60s)</v>
      </c>
      <c r="I2993" s="6" t="n">
        <f aca="false">(B2993-B2992)/((A2993-A2992)/1000)</f>
        <v>0.750183150183176</v>
      </c>
      <c r="J2993" s="6" t="n">
        <f aca="false">IF(OR(B2993&lt;Rules!$B$2,B2993&gt;Rules!$B$3,ABS(I2993)&gt;Rules!$B$4,OR(B2994&lt;Rules!$B$2,B2994&gt;Rules!$B$3,ABS(I2994)&gt;Rules!$B$4)),1,0)</f>
        <v>0</v>
      </c>
      <c r="K2993" s="6" t="str">
        <f aca="false">IF(F2993=1,COUNTIF($F$2:F2993,1),"")</f>
        <v/>
      </c>
    </row>
    <row r="2994" customFormat="false" ht="15" hidden="false" customHeight="false" outlineLevel="0" collapsed="false">
      <c r="A2994" s="6" t="n">
        <v>23605.0555</v>
      </c>
      <c r="B2994" s="6" t="n">
        <v>1.8029304029304</v>
      </c>
      <c r="C2994" s="6" t="n">
        <v>78</v>
      </c>
      <c r="D2994" s="6" t="n">
        <v>-1</v>
      </c>
      <c r="E2994" s="6" t="n">
        <v>1.78095238095238</v>
      </c>
      <c r="F2994" s="6" t="n">
        <v>0</v>
      </c>
      <c r="G2994" s="6" t="n">
        <v>0.0234432234432231</v>
      </c>
      <c r="H2994" s="6" t="str">
        <f aca="false">IF(AND(A2994&gt;=Stimuli!$B$2,A2994&lt;=Stimuli!$C$2),Stimuli!$A$2,IF(AND(A2994&gt;=Stimuli!$B$3,A2994&lt;=Stimuli!$C$3),Stimuli!$A$3,IF(AND(A2994&gt;=Stimuli!$B$4,A2994&lt;=Stimuli!$C$4),Stimuli!$A$4,"")))</f>
        <v>01 Quiet baseline (60s)</v>
      </c>
      <c r="I2994" s="6" t="n">
        <f aca="false">(B2994-B2993)/((A2994-A2993)/1000)</f>
        <v>-0.750183150183176</v>
      </c>
      <c r="J2994" s="6" t="n">
        <f aca="false">IF(OR(B2994&lt;Rules!$B$2,B2994&gt;Rules!$B$3,ABS(I2994)&gt;Rules!$B$4,OR(B2995&lt;Rules!$B$2,B2995&gt;Rules!$B$3,ABS(I2995)&gt;Rules!$B$4)),1,0)</f>
        <v>0</v>
      </c>
      <c r="K2994" s="6" t="str">
        <f aca="false">IF(F2994=1,COUNTIF($F$2:F2994,1),"")</f>
        <v/>
      </c>
    </row>
    <row r="2995" customFormat="false" ht="15" hidden="false" customHeight="false" outlineLevel="0" collapsed="false">
      <c r="A2995" s="6" t="n">
        <v>23612.868</v>
      </c>
      <c r="B2995" s="6" t="n">
        <v>1.80879120879121</v>
      </c>
      <c r="C2995" s="6" t="n">
        <v>78</v>
      </c>
      <c r="D2995" s="6" t="n">
        <v>-1</v>
      </c>
      <c r="E2995" s="6" t="n">
        <v>1.78095238095238</v>
      </c>
      <c r="F2995" s="6" t="n">
        <v>0</v>
      </c>
      <c r="G2995" s="6" t="n">
        <v>0.0234432234432231</v>
      </c>
      <c r="H2995" s="6" t="str">
        <f aca="false">IF(AND(A2995&gt;=Stimuli!$B$2,A2995&lt;=Stimuli!$C$2),Stimuli!$A$2,IF(AND(A2995&gt;=Stimuli!$B$3,A2995&lt;=Stimuli!$C$3),Stimuli!$A$3,IF(AND(A2995&gt;=Stimuli!$B$4,A2995&lt;=Stimuli!$C$4),Stimuli!$A$4,"")))</f>
        <v>01 Quiet baseline (60s)</v>
      </c>
      <c r="I2995" s="6" t="n">
        <f aca="false">(B2995-B2994)/((A2995-A2994)/1000)</f>
        <v>0.750183150183176</v>
      </c>
      <c r="J2995" s="6" t="n">
        <f aca="false">IF(OR(B2995&lt;Rules!$B$2,B2995&gt;Rules!$B$3,ABS(I2995)&gt;Rules!$B$4,OR(B2996&lt;Rules!$B$2,B2996&gt;Rules!$B$3,ABS(I2996)&gt;Rules!$B$4)),1,0)</f>
        <v>0</v>
      </c>
      <c r="K2995" s="6" t="str">
        <f aca="false">IF(F2995=1,COUNTIF($F$2:F2995,1),"")</f>
        <v/>
      </c>
    </row>
    <row r="2996" customFormat="false" ht="15" hidden="false" customHeight="false" outlineLevel="0" collapsed="false">
      <c r="A2996" s="6" t="n">
        <v>23620.6805</v>
      </c>
      <c r="B2996" s="6" t="n">
        <v>1.8029304029304</v>
      </c>
      <c r="C2996" s="6" t="n">
        <v>78</v>
      </c>
      <c r="D2996" s="6" t="n">
        <v>-1</v>
      </c>
      <c r="E2996" s="6" t="n">
        <v>1.78095238095238</v>
      </c>
      <c r="F2996" s="6" t="n">
        <v>0</v>
      </c>
      <c r="G2996" s="6" t="n">
        <v>0.0234432234432231</v>
      </c>
      <c r="H2996" s="6" t="str">
        <f aca="false">IF(AND(A2996&gt;=Stimuli!$B$2,A2996&lt;=Stimuli!$C$2),Stimuli!$A$2,IF(AND(A2996&gt;=Stimuli!$B$3,A2996&lt;=Stimuli!$C$3),Stimuli!$A$3,IF(AND(A2996&gt;=Stimuli!$B$4,A2996&lt;=Stimuli!$C$4),Stimuli!$A$4,"")))</f>
        <v>01 Quiet baseline (60s)</v>
      </c>
      <c r="I2996" s="6" t="n">
        <f aca="false">(B2996-B2995)/((A2996-A2995)/1000)</f>
        <v>-0.750183150183176</v>
      </c>
      <c r="J2996" s="6" t="n">
        <f aca="false">IF(OR(B2996&lt;Rules!$B$2,B2996&gt;Rules!$B$3,ABS(I2996)&gt;Rules!$B$4,OR(B2997&lt;Rules!$B$2,B2997&gt;Rules!$B$3,ABS(I2997)&gt;Rules!$B$4)),1,0)</f>
        <v>0</v>
      </c>
      <c r="K2996" s="6" t="str">
        <f aca="false">IF(F2996=1,COUNTIF($F$2:F2996,1),"")</f>
        <v/>
      </c>
    </row>
    <row r="2997" customFormat="false" ht="15" hidden="false" customHeight="false" outlineLevel="0" collapsed="false">
      <c r="A2997" s="6" t="n">
        <v>23628.493</v>
      </c>
      <c r="B2997" s="6" t="n">
        <v>1.80732600732601</v>
      </c>
      <c r="C2997" s="6" t="n">
        <v>78</v>
      </c>
      <c r="D2997" s="6" t="n">
        <v>-1</v>
      </c>
      <c r="E2997" s="6" t="n">
        <v>1.78095238095238</v>
      </c>
      <c r="F2997" s="6" t="n">
        <v>0</v>
      </c>
      <c r="G2997" s="6" t="n">
        <v>0.0234432234432231</v>
      </c>
      <c r="H2997" s="6" t="str">
        <f aca="false">IF(AND(A2997&gt;=Stimuli!$B$2,A2997&lt;=Stimuli!$C$2),Stimuli!$A$2,IF(AND(A2997&gt;=Stimuli!$B$3,A2997&lt;=Stimuli!$C$3),Stimuli!$A$3,IF(AND(A2997&gt;=Stimuli!$B$4,A2997&lt;=Stimuli!$C$4),Stimuli!$A$4,"")))</f>
        <v>01 Quiet baseline (60s)</v>
      </c>
      <c r="I2997" s="6" t="n">
        <f aca="false">(B2997-B2996)/((A2997-A2996)/1000)</f>
        <v>0.562637362637446</v>
      </c>
      <c r="J2997" s="6" t="n">
        <f aca="false">IF(OR(B2997&lt;Rules!$B$2,B2997&gt;Rules!$B$3,ABS(I2997)&gt;Rules!$B$4,OR(B2998&lt;Rules!$B$2,B2998&gt;Rules!$B$3,ABS(I2998)&gt;Rules!$B$4)),1,0)</f>
        <v>0</v>
      </c>
      <c r="K2997" s="6" t="str">
        <f aca="false">IF(F2997=1,COUNTIF($F$2:F2997,1),"")</f>
        <v/>
      </c>
    </row>
    <row r="2998" customFormat="false" ht="15" hidden="false" customHeight="false" outlineLevel="0" collapsed="false">
      <c r="A2998" s="6" t="n">
        <v>23636.3055</v>
      </c>
      <c r="B2998" s="6" t="n">
        <v>1.8029304029304</v>
      </c>
      <c r="C2998" s="6" t="n">
        <v>78</v>
      </c>
      <c r="D2998" s="6" t="n">
        <v>-1</v>
      </c>
      <c r="E2998" s="6" t="n">
        <v>1.78095238095238</v>
      </c>
      <c r="F2998" s="6" t="n">
        <v>0</v>
      </c>
      <c r="G2998" s="6" t="n">
        <v>0.0234432234432231</v>
      </c>
      <c r="H2998" s="6" t="str">
        <f aca="false">IF(AND(A2998&gt;=Stimuli!$B$2,A2998&lt;=Stimuli!$C$2),Stimuli!$A$2,IF(AND(A2998&gt;=Stimuli!$B$3,A2998&lt;=Stimuli!$C$3),Stimuli!$A$3,IF(AND(A2998&gt;=Stimuli!$B$4,A2998&lt;=Stimuli!$C$4),Stimuli!$A$4,"")))</f>
        <v>01 Quiet baseline (60s)</v>
      </c>
      <c r="I2998" s="6" t="n">
        <f aca="false">(B2998-B2997)/((A2998-A2997)/1000)</f>
        <v>-0.562637362637446</v>
      </c>
      <c r="J2998" s="6" t="n">
        <f aca="false">IF(OR(B2998&lt;Rules!$B$2,B2998&gt;Rules!$B$3,ABS(I2998)&gt;Rules!$B$4,OR(B2999&lt;Rules!$B$2,B2999&gt;Rules!$B$3,ABS(I2999)&gt;Rules!$B$4)),1,0)</f>
        <v>0</v>
      </c>
      <c r="K2998" s="6" t="str">
        <f aca="false">IF(F2998=1,COUNTIF($F$2:F2998,1),"")</f>
        <v/>
      </c>
    </row>
    <row r="2999" customFormat="false" ht="15" hidden="false" customHeight="false" outlineLevel="0" collapsed="false">
      <c r="A2999" s="6" t="n">
        <v>23644.118</v>
      </c>
      <c r="B2999" s="6" t="n">
        <v>1.80586080586081</v>
      </c>
      <c r="C2999" s="6" t="n">
        <v>78</v>
      </c>
      <c r="D2999" s="6" t="n">
        <v>-1</v>
      </c>
      <c r="E2999" s="6" t="n">
        <v>1.78095238095238</v>
      </c>
      <c r="F2999" s="6" t="n">
        <v>0</v>
      </c>
      <c r="G2999" s="6" t="n">
        <v>0.0234432234432231</v>
      </c>
      <c r="H2999" s="6" t="str">
        <f aca="false">IF(AND(A2999&gt;=Stimuli!$B$2,A2999&lt;=Stimuli!$C$2),Stimuli!$A$2,IF(AND(A2999&gt;=Stimuli!$B$3,A2999&lt;=Stimuli!$C$3),Stimuli!$A$3,IF(AND(A2999&gt;=Stimuli!$B$4,A2999&lt;=Stimuli!$C$4),Stimuli!$A$4,"")))</f>
        <v>01 Quiet baseline (60s)</v>
      </c>
      <c r="I2999" s="6" t="n">
        <f aca="false">(B2999-B2998)/((A2999-A2998)/1000)</f>
        <v>0.375091575091602</v>
      </c>
      <c r="J2999" s="6" t="n">
        <f aca="false">IF(OR(B2999&lt;Rules!$B$2,B2999&gt;Rules!$B$3,ABS(I2999)&gt;Rules!$B$4,OR(B3000&lt;Rules!$B$2,B3000&gt;Rules!$B$3,ABS(I3000)&gt;Rules!$B$4)),1,0)</f>
        <v>0</v>
      </c>
      <c r="K2999" s="6" t="str">
        <f aca="false">IF(F2999=1,COUNTIF($F$2:F2999,1),"")</f>
        <v/>
      </c>
    </row>
    <row r="3000" customFormat="false" ht="15" hidden="false" customHeight="false" outlineLevel="0" collapsed="false">
      <c r="A3000" s="6" t="n">
        <v>23651.9305</v>
      </c>
      <c r="B3000" s="6" t="n">
        <v>1.8029304029304</v>
      </c>
      <c r="C3000" s="6" t="n">
        <v>78</v>
      </c>
      <c r="D3000" s="6" t="n">
        <v>-1</v>
      </c>
      <c r="E3000" s="6" t="n">
        <v>1.78095238095238</v>
      </c>
      <c r="F3000" s="6" t="n">
        <v>0</v>
      </c>
      <c r="G3000" s="6" t="n">
        <v>0.0234432234432231</v>
      </c>
      <c r="H3000" s="6" t="str">
        <f aca="false">IF(AND(A3000&gt;=Stimuli!$B$2,A3000&lt;=Stimuli!$C$2),Stimuli!$A$2,IF(AND(A3000&gt;=Stimuli!$B$3,A3000&lt;=Stimuli!$C$3),Stimuli!$A$3,IF(AND(A3000&gt;=Stimuli!$B$4,A3000&lt;=Stimuli!$C$4),Stimuli!$A$4,"")))</f>
        <v>01 Quiet baseline (60s)</v>
      </c>
      <c r="I3000" s="6" t="n">
        <f aca="false">(B3000-B2999)/((A3000-A2999)/1000)</f>
        <v>-0.375091575091602</v>
      </c>
      <c r="J3000" s="6" t="n">
        <f aca="false">IF(OR(B3000&lt;Rules!$B$2,B3000&gt;Rules!$B$3,ABS(I3000)&gt;Rules!$B$4,OR(B3001&lt;Rules!$B$2,B3001&gt;Rules!$B$3,ABS(I3001)&gt;Rules!$B$4)),1,0)</f>
        <v>0</v>
      </c>
      <c r="K3000" s="6" t="str">
        <f aca="false">IF(F3000=1,COUNTIF($F$2:F3000,1),"")</f>
        <v/>
      </c>
    </row>
    <row r="3001" customFormat="false" ht="15" hidden="false" customHeight="false" outlineLevel="0" collapsed="false">
      <c r="A3001" s="6" t="n">
        <v>23659.743</v>
      </c>
      <c r="B3001" s="6" t="n">
        <v>1.8043956043956</v>
      </c>
      <c r="C3001" s="6" t="n">
        <v>78</v>
      </c>
      <c r="D3001" s="6" t="n">
        <v>-1</v>
      </c>
      <c r="E3001" s="6" t="n">
        <v>1.78095238095238</v>
      </c>
      <c r="F3001" s="6" t="n">
        <v>0</v>
      </c>
      <c r="G3001" s="6" t="n">
        <v>0.0234432234432231</v>
      </c>
      <c r="H3001" s="6" t="str">
        <f aca="false">IF(AND(A3001&gt;=Stimuli!$B$2,A3001&lt;=Stimuli!$C$2),Stimuli!$A$2,IF(AND(A3001&gt;=Stimuli!$B$3,A3001&lt;=Stimuli!$C$3),Stimuli!$A$3,IF(AND(A3001&gt;=Stimuli!$B$4,A3001&lt;=Stimuli!$C$4),Stimuli!$A$4,"")))</f>
        <v>01 Quiet baseline (60s)</v>
      </c>
      <c r="I3001" s="6" t="n">
        <f aca="false">(B3001-B3000)/((A3001-A3000)/1000)</f>
        <v>0.18754578754573</v>
      </c>
      <c r="J3001" s="6" t="n">
        <f aca="false">IF(OR(B3001&lt;Rules!$B$2,B3001&gt;Rules!$B$3,ABS(I3001)&gt;Rules!$B$4,OR(B3002&lt;Rules!$B$2,B3002&gt;Rules!$B$3,ABS(I3002)&gt;Rules!$B$4)),1,0)</f>
        <v>0</v>
      </c>
      <c r="K3001" s="6" t="str">
        <f aca="false">IF(F3001=1,COUNTIF($F$2:F3001,1),"")</f>
        <v/>
      </c>
    </row>
    <row r="3002" customFormat="false" ht="15" hidden="false" customHeight="false" outlineLevel="0" collapsed="false">
      <c r="A3002" s="6" t="n">
        <v>23667.5555</v>
      </c>
      <c r="B3002" s="6" t="n">
        <v>1.8043956043956</v>
      </c>
      <c r="C3002" s="6" t="n">
        <v>78</v>
      </c>
      <c r="D3002" s="6" t="n">
        <v>-1</v>
      </c>
      <c r="E3002" s="6" t="n">
        <v>1.78095238095238</v>
      </c>
      <c r="F3002" s="6" t="n">
        <v>0</v>
      </c>
      <c r="G3002" s="6" t="n">
        <v>0.0234432234432231</v>
      </c>
      <c r="H3002" s="6" t="str">
        <f aca="false">IF(AND(A3002&gt;=Stimuli!$B$2,A3002&lt;=Stimuli!$C$2),Stimuli!$A$2,IF(AND(A3002&gt;=Stimuli!$B$3,A3002&lt;=Stimuli!$C$3),Stimuli!$A$3,IF(AND(A3002&gt;=Stimuli!$B$4,A3002&lt;=Stimuli!$C$4),Stimuli!$A$4,"")))</f>
        <v>01 Quiet baseline (60s)</v>
      </c>
      <c r="I3002" s="6" t="n">
        <f aca="false">(B3002-B3001)/((A3002-A3001)/1000)</f>
        <v>0</v>
      </c>
      <c r="J3002" s="6" t="n">
        <f aca="false">IF(OR(B3002&lt;Rules!$B$2,B3002&gt;Rules!$B$3,ABS(I3002)&gt;Rules!$B$4,OR(B3003&lt;Rules!$B$2,B3003&gt;Rules!$B$3,ABS(I3003)&gt;Rules!$B$4)),1,0)</f>
        <v>0</v>
      </c>
      <c r="K3002" s="6" t="str">
        <f aca="false">IF(F3002=1,COUNTIF($F$2:F3002,1),"")</f>
        <v/>
      </c>
    </row>
    <row r="3003" customFormat="false" ht="15" hidden="false" customHeight="false" outlineLevel="0" collapsed="false">
      <c r="A3003" s="6" t="n">
        <v>23675.368</v>
      </c>
      <c r="B3003" s="6" t="n">
        <v>1.8029304029304</v>
      </c>
      <c r="C3003" s="6" t="n">
        <v>78</v>
      </c>
      <c r="D3003" s="6" t="n">
        <v>-1</v>
      </c>
      <c r="E3003" s="6" t="n">
        <v>1.78095238095238</v>
      </c>
      <c r="F3003" s="6" t="n">
        <v>0</v>
      </c>
      <c r="G3003" s="6" t="n">
        <v>0.0234432234432231</v>
      </c>
      <c r="H3003" s="6" t="str">
        <f aca="false">IF(AND(A3003&gt;=Stimuli!$B$2,A3003&lt;=Stimuli!$C$2),Stimuli!$A$2,IF(AND(A3003&gt;=Stimuli!$B$3,A3003&lt;=Stimuli!$C$3),Stimuli!$A$3,IF(AND(A3003&gt;=Stimuli!$B$4,A3003&lt;=Stimuli!$C$4),Stimuli!$A$4,"")))</f>
        <v>01 Quiet baseline (60s)</v>
      </c>
      <c r="I3003" s="6" t="n">
        <f aca="false">(B3003-B3002)/((A3003-A3002)/1000)</f>
        <v>-0.18754578754573</v>
      </c>
      <c r="J3003" s="6" t="n">
        <f aca="false">IF(OR(B3003&lt;Rules!$B$2,B3003&gt;Rules!$B$3,ABS(I3003)&gt;Rules!$B$4,OR(B3004&lt;Rules!$B$2,B3004&gt;Rules!$B$3,ABS(I3004)&gt;Rules!$B$4)),1,0)</f>
        <v>0</v>
      </c>
      <c r="K3003" s="6" t="str">
        <f aca="false">IF(F3003=1,COUNTIF($F$2:F3003,1),"")</f>
        <v/>
      </c>
    </row>
    <row r="3004" customFormat="false" ht="15" hidden="false" customHeight="false" outlineLevel="0" collapsed="false">
      <c r="A3004" s="6" t="n">
        <v>23683.1805</v>
      </c>
      <c r="B3004" s="6" t="n">
        <v>1.8043956043956</v>
      </c>
      <c r="C3004" s="6" t="n">
        <v>78</v>
      </c>
      <c r="D3004" s="6" t="n">
        <v>-1</v>
      </c>
      <c r="E3004" s="6" t="n">
        <v>1.78095238095238</v>
      </c>
      <c r="F3004" s="6" t="n">
        <v>0</v>
      </c>
      <c r="G3004" s="6" t="n">
        <v>0.0234432234432231</v>
      </c>
      <c r="H3004" s="6" t="str">
        <f aca="false">IF(AND(A3004&gt;=Stimuli!$B$2,A3004&lt;=Stimuli!$C$2),Stimuli!$A$2,IF(AND(A3004&gt;=Stimuli!$B$3,A3004&lt;=Stimuli!$C$3),Stimuli!$A$3,IF(AND(A3004&gt;=Stimuli!$B$4,A3004&lt;=Stimuli!$C$4),Stimuli!$A$4,"")))</f>
        <v>01 Quiet baseline (60s)</v>
      </c>
      <c r="I3004" s="6" t="n">
        <f aca="false">(B3004-B3003)/((A3004-A3003)/1000)</f>
        <v>0.18754578754573</v>
      </c>
      <c r="J3004" s="6" t="n">
        <f aca="false">IF(OR(B3004&lt;Rules!$B$2,B3004&gt;Rules!$B$3,ABS(I3004)&gt;Rules!$B$4,OR(B3005&lt;Rules!$B$2,B3005&gt;Rules!$B$3,ABS(I3005)&gt;Rules!$B$4)),1,0)</f>
        <v>0</v>
      </c>
      <c r="K3004" s="6" t="str">
        <f aca="false">IF(F3004=1,COUNTIF($F$2:F3004,1),"")</f>
        <v/>
      </c>
    </row>
    <row r="3005" customFormat="false" ht="15" hidden="false" customHeight="false" outlineLevel="0" collapsed="false">
      <c r="A3005" s="6" t="n">
        <v>23690.993</v>
      </c>
      <c r="B3005" s="6" t="n">
        <v>1.8014652014652</v>
      </c>
      <c r="C3005" s="6" t="n">
        <v>78</v>
      </c>
      <c r="D3005" s="6" t="n">
        <v>-1</v>
      </c>
      <c r="E3005" s="6" t="n">
        <v>1.78095238095238</v>
      </c>
      <c r="F3005" s="6" t="n">
        <v>0</v>
      </c>
      <c r="G3005" s="6" t="n">
        <v>0.0234432234432231</v>
      </c>
      <c r="H3005" s="6" t="str">
        <f aca="false">IF(AND(A3005&gt;=Stimuli!$B$2,A3005&lt;=Stimuli!$C$2),Stimuli!$A$2,IF(AND(A3005&gt;=Stimuli!$B$3,A3005&lt;=Stimuli!$C$3),Stimuli!$A$3,IF(AND(A3005&gt;=Stimuli!$B$4,A3005&lt;=Stimuli!$C$4),Stimuli!$A$4,"")))</f>
        <v>01 Quiet baseline (60s)</v>
      </c>
      <c r="I3005" s="6" t="n">
        <f aca="false">(B3005-B3004)/((A3005-A3004)/1000)</f>
        <v>-0.375091575091574</v>
      </c>
      <c r="J3005" s="6" t="n">
        <f aca="false">IF(OR(B3005&lt;Rules!$B$2,B3005&gt;Rules!$B$3,ABS(I3005)&gt;Rules!$B$4,OR(B3006&lt;Rules!$B$2,B3006&gt;Rules!$B$3,ABS(I3006)&gt;Rules!$B$4)),1,0)</f>
        <v>0</v>
      </c>
      <c r="K3005" s="6" t="str">
        <f aca="false">IF(F3005=1,COUNTIF($F$2:F3005,1),"")</f>
        <v/>
      </c>
    </row>
    <row r="3006" customFormat="false" ht="15" hidden="false" customHeight="false" outlineLevel="0" collapsed="false">
      <c r="A3006" s="6" t="n">
        <v>23698.8055</v>
      </c>
      <c r="B3006" s="6" t="n">
        <v>1.8043956043956</v>
      </c>
      <c r="C3006" s="6" t="n">
        <v>78</v>
      </c>
      <c r="D3006" s="6" t="n">
        <v>-1</v>
      </c>
      <c r="E3006" s="6" t="n">
        <v>1.78095238095238</v>
      </c>
      <c r="F3006" s="6" t="n">
        <v>0</v>
      </c>
      <c r="G3006" s="6" t="n">
        <v>0.0234432234432231</v>
      </c>
      <c r="H3006" s="6" t="str">
        <f aca="false">IF(AND(A3006&gt;=Stimuli!$B$2,A3006&lt;=Stimuli!$C$2),Stimuli!$A$2,IF(AND(A3006&gt;=Stimuli!$B$3,A3006&lt;=Stimuli!$C$3),Stimuli!$A$3,IF(AND(A3006&gt;=Stimuli!$B$4,A3006&lt;=Stimuli!$C$4),Stimuli!$A$4,"")))</f>
        <v>01 Quiet baseline (60s)</v>
      </c>
      <c r="I3006" s="6" t="n">
        <f aca="false">(B3006-B3005)/((A3006-A3005)/1000)</f>
        <v>0.375091575091574</v>
      </c>
      <c r="J3006" s="6" t="n">
        <f aca="false">IF(OR(B3006&lt;Rules!$B$2,B3006&gt;Rules!$B$3,ABS(I3006)&gt;Rules!$B$4,OR(B3007&lt;Rules!$B$2,B3007&gt;Rules!$B$3,ABS(I3007)&gt;Rules!$B$4)),1,0)</f>
        <v>0</v>
      </c>
      <c r="K3006" s="6" t="str">
        <f aca="false">IF(F3006=1,COUNTIF($F$2:F3006,1),"")</f>
        <v/>
      </c>
    </row>
    <row r="3007" customFormat="false" ht="15" hidden="false" customHeight="false" outlineLevel="0" collapsed="false">
      <c r="A3007" s="6" t="n">
        <v>23706.618</v>
      </c>
      <c r="B3007" s="6" t="n">
        <v>1.8</v>
      </c>
      <c r="C3007" s="6" t="n">
        <v>78</v>
      </c>
      <c r="D3007" s="6" t="n">
        <v>-1</v>
      </c>
      <c r="E3007" s="6" t="n">
        <v>1.78095238095238</v>
      </c>
      <c r="F3007" s="6" t="n">
        <v>0</v>
      </c>
      <c r="G3007" s="6" t="n">
        <v>0.0234432234432231</v>
      </c>
      <c r="H3007" s="6" t="str">
        <f aca="false">IF(AND(A3007&gt;=Stimuli!$B$2,A3007&lt;=Stimuli!$C$2),Stimuli!$A$2,IF(AND(A3007&gt;=Stimuli!$B$3,A3007&lt;=Stimuli!$C$3),Stimuli!$A$3,IF(AND(A3007&gt;=Stimuli!$B$4,A3007&lt;=Stimuli!$C$4),Stimuli!$A$4,"")))</f>
        <v>01 Quiet baseline (60s)</v>
      </c>
      <c r="I3007" s="6" t="n">
        <f aca="false">(B3007-B3006)/((A3007-A3006)/1000)</f>
        <v>-0.562637362637304</v>
      </c>
      <c r="J3007" s="6" t="n">
        <f aca="false">IF(OR(B3007&lt;Rules!$B$2,B3007&gt;Rules!$B$3,ABS(I3007)&gt;Rules!$B$4,OR(B3008&lt;Rules!$B$2,B3008&gt;Rules!$B$3,ABS(I3008)&gt;Rules!$B$4)),1,0)</f>
        <v>0</v>
      </c>
      <c r="K3007" s="6" t="str">
        <f aca="false">IF(F3007=1,COUNTIF($F$2:F3007,1),"")</f>
        <v/>
      </c>
    </row>
    <row r="3008" customFormat="false" ht="15" hidden="false" customHeight="false" outlineLevel="0" collapsed="false">
      <c r="A3008" s="6" t="n">
        <v>23714.4305</v>
      </c>
      <c r="B3008" s="6" t="n">
        <v>1.80586080586081</v>
      </c>
      <c r="C3008" s="6" t="n">
        <v>78</v>
      </c>
      <c r="D3008" s="6" t="n">
        <v>-1</v>
      </c>
      <c r="E3008" s="6" t="n">
        <v>1.78095238095238</v>
      </c>
      <c r="F3008" s="6" t="n">
        <v>0</v>
      </c>
      <c r="G3008" s="6" t="n">
        <v>0.0234432234432231</v>
      </c>
      <c r="H3008" s="6" t="str">
        <f aca="false">IF(AND(A3008&gt;=Stimuli!$B$2,A3008&lt;=Stimuli!$C$2),Stimuli!$A$2,IF(AND(A3008&gt;=Stimuli!$B$3,A3008&lt;=Stimuli!$C$3),Stimuli!$A$3,IF(AND(A3008&gt;=Stimuli!$B$4,A3008&lt;=Stimuli!$C$4),Stimuli!$A$4,"")))</f>
        <v>01 Quiet baseline (60s)</v>
      </c>
      <c r="I3008" s="6" t="n">
        <f aca="false">(B3008-B3007)/((A3008-A3007)/1000)</f>
        <v>0.750183150183176</v>
      </c>
      <c r="J3008" s="6" t="n">
        <f aca="false">IF(OR(B3008&lt;Rules!$B$2,B3008&gt;Rules!$B$3,ABS(I3008)&gt;Rules!$B$4,OR(B3009&lt;Rules!$B$2,B3009&gt;Rules!$B$3,ABS(I3009)&gt;Rules!$B$4)),1,0)</f>
        <v>0</v>
      </c>
      <c r="K3008" s="6" t="str">
        <f aca="false">IF(F3008=1,COUNTIF($F$2:F3008,1),"")</f>
        <v/>
      </c>
    </row>
    <row r="3009" customFormat="false" ht="15" hidden="false" customHeight="false" outlineLevel="0" collapsed="false">
      <c r="A3009" s="6" t="n">
        <v>23722.243</v>
      </c>
      <c r="B3009" s="6" t="n">
        <v>1.8</v>
      </c>
      <c r="C3009" s="6" t="n">
        <v>78</v>
      </c>
      <c r="D3009" s="6" t="n">
        <v>-1</v>
      </c>
      <c r="E3009" s="6" t="n">
        <v>1.78095238095238</v>
      </c>
      <c r="F3009" s="6" t="n">
        <v>0</v>
      </c>
      <c r="G3009" s="6" t="n">
        <v>0.0234432234432231</v>
      </c>
      <c r="H3009" s="6" t="str">
        <f aca="false">IF(AND(A3009&gt;=Stimuli!$B$2,A3009&lt;=Stimuli!$C$2),Stimuli!$A$2,IF(AND(A3009&gt;=Stimuli!$B$3,A3009&lt;=Stimuli!$C$3),Stimuli!$A$3,IF(AND(A3009&gt;=Stimuli!$B$4,A3009&lt;=Stimuli!$C$4),Stimuli!$A$4,"")))</f>
        <v>01 Quiet baseline (60s)</v>
      </c>
      <c r="I3009" s="6" t="n">
        <f aca="false">(B3009-B3008)/((A3009-A3008)/1000)</f>
        <v>-0.750183150183176</v>
      </c>
      <c r="J3009" s="6" t="n">
        <f aca="false">IF(OR(B3009&lt;Rules!$B$2,B3009&gt;Rules!$B$3,ABS(I3009)&gt;Rules!$B$4,OR(B3010&lt;Rules!$B$2,B3010&gt;Rules!$B$3,ABS(I3010)&gt;Rules!$B$4)),1,0)</f>
        <v>0</v>
      </c>
      <c r="K3009" s="6" t="str">
        <f aca="false">IF(F3009=1,COUNTIF($F$2:F3009,1),"")</f>
        <v/>
      </c>
    </row>
    <row r="3010" customFormat="false" ht="15" hidden="false" customHeight="false" outlineLevel="0" collapsed="false">
      <c r="A3010" s="6" t="n">
        <v>23730.0555</v>
      </c>
      <c r="B3010" s="6" t="n">
        <v>1.80586080586081</v>
      </c>
      <c r="C3010" s="6" t="n">
        <v>78</v>
      </c>
      <c r="D3010" s="6" t="n">
        <v>-1</v>
      </c>
      <c r="E3010" s="6" t="n">
        <v>1.78095238095238</v>
      </c>
      <c r="F3010" s="6" t="n">
        <v>0</v>
      </c>
      <c r="G3010" s="6" t="n">
        <v>0.0234432234432231</v>
      </c>
      <c r="H3010" s="6" t="str">
        <f aca="false">IF(AND(A3010&gt;=Stimuli!$B$2,A3010&lt;=Stimuli!$C$2),Stimuli!$A$2,IF(AND(A3010&gt;=Stimuli!$B$3,A3010&lt;=Stimuli!$C$3),Stimuli!$A$3,IF(AND(A3010&gt;=Stimuli!$B$4,A3010&lt;=Stimuli!$C$4),Stimuli!$A$4,"")))</f>
        <v>01 Quiet baseline (60s)</v>
      </c>
      <c r="I3010" s="6" t="n">
        <f aca="false">(B3010-B3009)/((A3010-A3009)/1000)</f>
        <v>0.750183150183176</v>
      </c>
      <c r="J3010" s="6" t="n">
        <f aca="false">IF(OR(B3010&lt;Rules!$B$2,B3010&gt;Rules!$B$3,ABS(I3010)&gt;Rules!$B$4,OR(B3011&lt;Rules!$B$2,B3011&gt;Rules!$B$3,ABS(I3011)&gt;Rules!$B$4)),1,0)</f>
        <v>0</v>
      </c>
      <c r="K3010" s="6" t="str">
        <f aca="false">IF(F3010=1,COUNTIF($F$2:F3010,1),"")</f>
        <v/>
      </c>
    </row>
    <row r="3011" customFormat="false" ht="15" hidden="false" customHeight="false" outlineLevel="0" collapsed="false">
      <c r="A3011" s="6" t="n">
        <v>23737.868</v>
      </c>
      <c r="B3011" s="6" t="n">
        <v>1.7985347985348</v>
      </c>
      <c r="C3011" s="6" t="n">
        <v>78</v>
      </c>
      <c r="D3011" s="6" t="n">
        <v>-1</v>
      </c>
      <c r="E3011" s="6" t="n">
        <v>1.78095238095238</v>
      </c>
      <c r="F3011" s="6" t="n">
        <v>0</v>
      </c>
      <c r="G3011" s="6" t="n">
        <v>0.0234432234432231</v>
      </c>
      <c r="H3011" s="6" t="str">
        <f aca="false">IF(AND(A3011&gt;=Stimuli!$B$2,A3011&lt;=Stimuli!$C$2),Stimuli!$A$2,IF(AND(A3011&gt;=Stimuli!$B$3,A3011&lt;=Stimuli!$C$3),Stimuli!$A$3,IF(AND(A3011&gt;=Stimuli!$B$4,A3011&lt;=Stimuli!$C$4),Stimuli!$A$4,"")))</f>
        <v>01 Quiet baseline (60s)</v>
      </c>
      <c r="I3011" s="6" t="n">
        <f aca="false">(B3011-B3010)/((A3011-A3010)/1000)</f>
        <v>-0.937728937729048</v>
      </c>
      <c r="J3011" s="6" t="n">
        <f aca="false">IF(OR(B3011&lt;Rules!$B$2,B3011&gt;Rules!$B$3,ABS(I3011)&gt;Rules!$B$4,OR(B3012&lt;Rules!$B$2,B3012&gt;Rules!$B$3,ABS(I3012)&gt;Rules!$B$4)),1,0)</f>
        <v>0</v>
      </c>
      <c r="K3011" s="6" t="str">
        <f aca="false">IF(F3011=1,COUNTIF($F$2:F3011,1),"")</f>
        <v/>
      </c>
    </row>
    <row r="3012" customFormat="false" ht="15" hidden="false" customHeight="false" outlineLevel="0" collapsed="false">
      <c r="A3012" s="6" t="n">
        <v>23745.6805</v>
      </c>
      <c r="B3012" s="6" t="n">
        <v>1.80586080586081</v>
      </c>
      <c r="C3012" s="6" t="n">
        <v>78</v>
      </c>
      <c r="D3012" s="6" t="n">
        <v>-1</v>
      </c>
      <c r="E3012" s="6" t="n">
        <v>1.78095238095238</v>
      </c>
      <c r="F3012" s="6" t="n">
        <v>0</v>
      </c>
      <c r="G3012" s="6" t="n">
        <v>0.0234432234432231</v>
      </c>
      <c r="H3012" s="6" t="str">
        <f aca="false">IF(AND(A3012&gt;=Stimuli!$B$2,A3012&lt;=Stimuli!$C$2),Stimuli!$A$2,IF(AND(A3012&gt;=Stimuli!$B$3,A3012&lt;=Stimuli!$C$3),Stimuli!$A$3,IF(AND(A3012&gt;=Stimuli!$B$4,A3012&lt;=Stimuli!$C$4),Stimuli!$A$4,"")))</f>
        <v>01 Quiet baseline (60s)</v>
      </c>
      <c r="I3012" s="6" t="n">
        <f aca="false">(B3012-B3011)/((A3012-A3011)/1000)</f>
        <v>0.937728937729048</v>
      </c>
      <c r="J3012" s="6" t="n">
        <f aca="false">IF(OR(B3012&lt;Rules!$B$2,B3012&gt;Rules!$B$3,ABS(I3012)&gt;Rules!$B$4,OR(B3013&lt;Rules!$B$2,B3013&gt;Rules!$B$3,ABS(I3013)&gt;Rules!$B$4)),1,0)</f>
        <v>0</v>
      </c>
      <c r="K3012" s="6" t="str">
        <f aca="false">IF(F3012=1,COUNTIF($F$2:F3012,1),"")</f>
        <v/>
      </c>
    </row>
    <row r="3013" customFormat="false" ht="15" hidden="false" customHeight="false" outlineLevel="0" collapsed="false">
      <c r="A3013" s="6" t="n">
        <v>23753.493</v>
      </c>
      <c r="B3013" s="6" t="n">
        <v>1.7985347985348</v>
      </c>
      <c r="C3013" s="6" t="n">
        <v>78</v>
      </c>
      <c r="D3013" s="6" t="n">
        <v>-1</v>
      </c>
      <c r="E3013" s="6" t="n">
        <v>1.78095238095238</v>
      </c>
      <c r="F3013" s="6" t="n">
        <v>0</v>
      </c>
      <c r="G3013" s="6" t="n">
        <v>0.0234432234432231</v>
      </c>
      <c r="H3013" s="6" t="str">
        <f aca="false">IF(AND(A3013&gt;=Stimuli!$B$2,A3013&lt;=Stimuli!$C$2),Stimuli!$A$2,IF(AND(A3013&gt;=Stimuli!$B$3,A3013&lt;=Stimuli!$C$3),Stimuli!$A$3,IF(AND(A3013&gt;=Stimuli!$B$4,A3013&lt;=Stimuli!$C$4),Stimuli!$A$4,"")))</f>
        <v>01 Quiet baseline (60s)</v>
      </c>
      <c r="I3013" s="6" t="n">
        <f aca="false">(B3013-B3012)/((A3013-A3012)/1000)</f>
        <v>-0.937728937729048</v>
      </c>
      <c r="J3013" s="6" t="n">
        <f aca="false">IF(OR(B3013&lt;Rules!$B$2,B3013&gt;Rules!$B$3,ABS(I3013)&gt;Rules!$B$4,OR(B3014&lt;Rules!$B$2,B3014&gt;Rules!$B$3,ABS(I3014)&gt;Rules!$B$4)),1,0)</f>
        <v>0</v>
      </c>
      <c r="K3013" s="6" t="str">
        <f aca="false">IF(F3013=1,COUNTIF($F$2:F3013,1),"")</f>
        <v/>
      </c>
    </row>
    <row r="3014" customFormat="false" ht="15" hidden="false" customHeight="false" outlineLevel="0" collapsed="false">
      <c r="A3014" s="6" t="n">
        <v>23761.3055</v>
      </c>
      <c r="B3014" s="6" t="n">
        <v>1.8029304029304</v>
      </c>
      <c r="C3014" s="6" t="n">
        <v>78</v>
      </c>
      <c r="D3014" s="6" t="n">
        <v>-1</v>
      </c>
      <c r="E3014" s="6" t="n">
        <v>1.78095238095238</v>
      </c>
      <c r="F3014" s="6" t="n">
        <v>0</v>
      </c>
      <c r="G3014" s="6" t="n">
        <v>0.0234432234432231</v>
      </c>
      <c r="H3014" s="6" t="str">
        <f aca="false">IF(AND(A3014&gt;=Stimuli!$B$2,A3014&lt;=Stimuli!$C$2),Stimuli!$A$2,IF(AND(A3014&gt;=Stimuli!$B$3,A3014&lt;=Stimuli!$C$3),Stimuli!$A$3,IF(AND(A3014&gt;=Stimuli!$B$4,A3014&lt;=Stimuli!$C$4),Stimuli!$A$4,"")))</f>
        <v>01 Quiet baseline (60s)</v>
      </c>
      <c r="I3014" s="6" t="n">
        <f aca="false">(B3014-B3013)/((A3014-A3013)/1000)</f>
        <v>0.562637362637446</v>
      </c>
      <c r="J3014" s="6" t="n">
        <f aca="false">IF(OR(B3014&lt;Rules!$B$2,B3014&gt;Rules!$B$3,ABS(I3014)&gt;Rules!$B$4,OR(B3015&lt;Rules!$B$2,B3015&gt;Rules!$B$3,ABS(I3015)&gt;Rules!$B$4)),1,0)</f>
        <v>0</v>
      </c>
      <c r="K3014" s="6" t="str">
        <f aca="false">IF(F3014=1,COUNTIF($F$2:F3014,1),"")</f>
        <v/>
      </c>
    </row>
    <row r="3015" customFormat="false" ht="15" hidden="false" customHeight="false" outlineLevel="0" collapsed="false">
      <c r="A3015" s="6" t="n">
        <v>23769.118</v>
      </c>
      <c r="B3015" s="6" t="n">
        <v>1.7985347985348</v>
      </c>
      <c r="C3015" s="6" t="n">
        <v>78</v>
      </c>
      <c r="D3015" s="6" t="n">
        <v>-1</v>
      </c>
      <c r="E3015" s="6" t="n">
        <v>1.78095238095238</v>
      </c>
      <c r="F3015" s="6" t="n">
        <v>0</v>
      </c>
      <c r="G3015" s="6" t="n">
        <v>0.0234432234432231</v>
      </c>
      <c r="H3015" s="6" t="str">
        <f aca="false">IF(AND(A3015&gt;=Stimuli!$B$2,A3015&lt;=Stimuli!$C$2),Stimuli!$A$2,IF(AND(A3015&gt;=Stimuli!$B$3,A3015&lt;=Stimuli!$C$3),Stimuli!$A$3,IF(AND(A3015&gt;=Stimuli!$B$4,A3015&lt;=Stimuli!$C$4),Stimuli!$A$4,"")))</f>
        <v>01 Quiet baseline (60s)</v>
      </c>
      <c r="I3015" s="6" t="n">
        <f aca="false">(B3015-B3014)/((A3015-A3014)/1000)</f>
        <v>-0.562637362637446</v>
      </c>
      <c r="J3015" s="6" t="n">
        <f aca="false">IF(OR(B3015&lt;Rules!$B$2,B3015&gt;Rules!$B$3,ABS(I3015)&gt;Rules!$B$4,OR(B3016&lt;Rules!$B$2,B3016&gt;Rules!$B$3,ABS(I3016)&gt;Rules!$B$4)),1,0)</f>
        <v>0</v>
      </c>
      <c r="K3015" s="6" t="str">
        <f aca="false">IF(F3015=1,COUNTIF($F$2:F3015,1),"")</f>
        <v/>
      </c>
    </row>
    <row r="3016" customFormat="false" ht="15" hidden="false" customHeight="false" outlineLevel="0" collapsed="false">
      <c r="A3016" s="6" t="n">
        <v>23776.9305</v>
      </c>
      <c r="B3016" s="6" t="n">
        <v>1.8014652014652</v>
      </c>
      <c r="C3016" s="6" t="n">
        <v>78</v>
      </c>
      <c r="D3016" s="6" t="n">
        <v>-1</v>
      </c>
      <c r="E3016" s="6" t="n">
        <v>1.78095238095238</v>
      </c>
      <c r="F3016" s="6" t="n">
        <v>0</v>
      </c>
      <c r="G3016" s="6" t="n">
        <v>0.0234432234432231</v>
      </c>
      <c r="H3016" s="6" t="str">
        <f aca="false">IF(AND(A3016&gt;=Stimuli!$B$2,A3016&lt;=Stimuli!$C$2),Stimuli!$A$2,IF(AND(A3016&gt;=Stimuli!$B$3,A3016&lt;=Stimuli!$C$3),Stimuli!$A$3,IF(AND(A3016&gt;=Stimuli!$B$4,A3016&lt;=Stimuli!$C$4),Stimuli!$A$4,"")))</f>
        <v>01 Quiet baseline (60s)</v>
      </c>
      <c r="I3016" s="6" t="n">
        <f aca="false">(B3016-B3015)/((A3016-A3015)/1000)</f>
        <v>0.375091575091602</v>
      </c>
      <c r="J3016" s="6" t="n">
        <f aca="false">IF(OR(B3016&lt;Rules!$B$2,B3016&gt;Rules!$B$3,ABS(I3016)&gt;Rules!$B$4,OR(B3017&lt;Rules!$B$2,B3017&gt;Rules!$B$3,ABS(I3017)&gt;Rules!$B$4)),1,0)</f>
        <v>0</v>
      </c>
      <c r="K3016" s="6" t="str">
        <f aca="false">IF(F3016=1,COUNTIF($F$2:F3016,1),"")</f>
        <v/>
      </c>
    </row>
    <row r="3017" customFormat="false" ht="15" hidden="false" customHeight="false" outlineLevel="0" collapsed="false">
      <c r="A3017" s="6" t="n">
        <v>23784.743</v>
      </c>
      <c r="B3017" s="6" t="n">
        <v>1.8</v>
      </c>
      <c r="C3017" s="6" t="n">
        <v>78</v>
      </c>
      <c r="D3017" s="6" t="n">
        <v>-1</v>
      </c>
      <c r="E3017" s="6" t="n">
        <v>1.78095238095238</v>
      </c>
      <c r="F3017" s="6" t="n">
        <v>0</v>
      </c>
      <c r="G3017" s="6" t="n">
        <v>0.0234432234432231</v>
      </c>
      <c r="H3017" s="6" t="str">
        <f aca="false">IF(AND(A3017&gt;=Stimuli!$B$2,A3017&lt;=Stimuli!$C$2),Stimuli!$A$2,IF(AND(A3017&gt;=Stimuli!$B$3,A3017&lt;=Stimuli!$C$3),Stimuli!$A$3,IF(AND(A3017&gt;=Stimuli!$B$4,A3017&lt;=Stimuli!$C$4),Stimuli!$A$4,"")))</f>
        <v>01 Quiet baseline (60s)</v>
      </c>
      <c r="I3017" s="6" t="n">
        <f aca="false">(B3017-B3016)/((A3017-A3016)/1000)</f>
        <v>-0.18754578754573</v>
      </c>
      <c r="J3017" s="6" t="n">
        <f aca="false">IF(OR(B3017&lt;Rules!$B$2,B3017&gt;Rules!$B$3,ABS(I3017)&gt;Rules!$B$4,OR(B3018&lt;Rules!$B$2,B3018&gt;Rules!$B$3,ABS(I3018)&gt;Rules!$B$4)),1,0)</f>
        <v>0</v>
      </c>
      <c r="K3017" s="6" t="str">
        <f aca="false">IF(F3017=1,COUNTIF($F$2:F3017,1),"")</f>
        <v/>
      </c>
    </row>
    <row r="3018" customFormat="false" ht="15" hidden="false" customHeight="false" outlineLevel="0" collapsed="false">
      <c r="A3018" s="6" t="n">
        <v>23792.5555</v>
      </c>
      <c r="B3018" s="6" t="n">
        <v>1.8</v>
      </c>
      <c r="C3018" s="6" t="n">
        <v>78</v>
      </c>
      <c r="D3018" s="6" t="n">
        <v>-1</v>
      </c>
      <c r="E3018" s="6" t="n">
        <v>1.78095238095238</v>
      </c>
      <c r="F3018" s="6" t="n">
        <v>0</v>
      </c>
      <c r="G3018" s="6" t="n">
        <v>0.0234432234432231</v>
      </c>
      <c r="H3018" s="6" t="str">
        <f aca="false">IF(AND(A3018&gt;=Stimuli!$B$2,A3018&lt;=Stimuli!$C$2),Stimuli!$A$2,IF(AND(A3018&gt;=Stimuli!$B$3,A3018&lt;=Stimuli!$C$3),Stimuli!$A$3,IF(AND(A3018&gt;=Stimuli!$B$4,A3018&lt;=Stimuli!$C$4),Stimuli!$A$4,"")))</f>
        <v>01 Quiet baseline (60s)</v>
      </c>
      <c r="I3018" s="6" t="n">
        <f aca="false">(B3018-B3017)/((A3018-A3017)/1000)</f>
        <v>0</v>
      </c>
      <c r="J3018" s="6" t="n">
        <f aca="false">IF(OR(B3018&lt;Rules!$B$2,B3018&gt;Rules!$B$3,ABS(I3018)&gt;Rules!$B$4,OR(B3019&lt;Rules!$B$2,B3019&gt;Rules!$B$3,ABS(I3019)&gt;Rules!$B$4)),1,0)</f>
        <v>0</v>
      </c>
      <c r="K3018" s="6" t="str">
        <f aca="false">IF(F3018=1,COUNTIF($F$2:F3018,1),"")</f>
        <v/>
      </c>
    </row>
    <row r="3019" customFormat="false" ht="15" hidden="false" customHeight="false" outlineLevel="0" collapsed="false">
      <c r="A3019" s="6" t="n">
        <v>23800.368</v>
      </c>
      <c r="B3019" s="6" t="n">
        <v>1.8014652014652</v>
      </c>
      <c r="C3019" s="6" t="n">
        <v>78</v>
      </c>
      <c r="D3019" s="6" t="n">
        <v>-1</v>
      </c>
      <c r="E3019" s="6" t="n">
        <v>1.78095238095238</v>
      </c>
      <c r="F3019" s="6" t="n">
        <v>0</v>
      </c>
      <c r="G3019" s="6" t="n">
        <v>0.0234432234432231</v>
      </c>
      <c r="H3019" s="6" t="str">
        <f aca="false">IF(AND(A3019&gt;=Stimuli!$B$2,A3019&lt;=Stimuli!$C$2),Stimuli!$A$2,IF(AND(A3019&gt;=Stimuli!$B$3,A3019&lt;=Stimuli!$C$3),Stimuli!$A$3,IF(AND(A3019&gt;=Stimuli!$B$4,A3019&lt;=Stimuli!$C$4),Stimuli!$A$4,"")))</f>
        <v>01 Quiet baseline (60s)</v>
      </c>
      <c r="I3019" s="6" t="n">
        <f aca="false">(B3019-B3018)/((A3019-A3018)/1000)</f>
        <v>0.18754578754573</v>
      </c>
      <c r="J3019" s="6" t="n">
        <f aca="false">IF(OR(B3019&lt;Rules!$B$2,B3019&gt;Rules!$B$3,ABS(I3019)&gt;Rules!$B$4,OR(B3020&lt;Rules!$B$2,B3020&gt;Rules!$B$3,ABS(I3020)&gt;Rules!$B$4)),1,0)</f>
        <v>0</v>
      </c>
      <c r="K3019" s="6" t="str">
        <f aca="false">IF(F3019=1,COUNTIF($F$2:F3019,1),"")</f>
        <v/>
      </c>
    </row>
    <row r="3020" customFormat="false" ht="15" hidden="false" customHeight="false" outlineLevel="0" collapsed="false">
      <c r="A3020" s="6" t="n">
        <v>23808.1805</v>
      </c>
      <c r="B3020" s="6" t="n">
        <v>1.7985347985348</v>
      </c>
      <c r="C3020" s="6" t="n">
        <v>78</v>
      </c>
      <c r="D3020" s="6" t="n">
        <v>-1</v>
      </c>
      <c r="E3020" s="6" t="n">
        <v>1.78095238095238</v>
      </c>
      <c r="F3020" s="6" t="n">
        <v>0</v>
      </c>
      <c r="G3020" s="6" t="n">
        <v>0.0234432234432231</v>
      </c>
      <c r="H3020" s="6" t="str">
        <f aca="false">IF(AND(A3020&gt;=Stimuli!$B$2,A3020&lt;=Stimuli!$C$2),Stimuli!$A$2,IF(AND(A3020&gt;=Stimuli!$B$3,A3020&lt;=Stimuli!$C$3),Stimuli!$A$3,IF(AND(A3020&gt;=Stimuli!$B$4,A3020&lt;=Stimuli!$C$4),Stimuli!$A$4,"")))</f>
        <v>01 Quiet baseline (60s)</v>
      </c>
      <c r="I3020" s="6" t="n">
        <f aca="false">(B3020-B3019)/((A3020-A3019)/1000)</f>
        <v>-0.375091575091602</v>
      </c>
      <c r="J3020" s="6" t="n">
        <f aca="false">IF(OR(B3020&lt;Rules!$B$2,B3020&gt;Rules!$B$3,ABS(I3020)&gt;Rules!$B$4,OR(B3021&lt;Rules!$B$2,B3021&gt;Rules!$B$3,ABS(I3021)&gt;Rules!$B$4)),1,0)</f>
        <v>0</v>
      </c>
      <c r="K3020" s="6" t="str">
        <f aca="false">IF(F3020=1,COUNTIF($F$2:F3020,1),"")</f>
        <v/>
      </c>
    </row>
    <row r="3021" customFormat="false" ht="15" hidden="false" customHeight="false" outlineLevel="0" collapsed="false">
      <c r="A3021" s="6" t="n">
        <v>23815.993</v>
      </c>
      <c r="B3021" s="6" t="n">
        <v>1.8014652014652</v>
      </c>
      <c r="C3021" s="6" t="n">
        <v>78</v>
      </c>
      <c r="D3021" s="6" t="n">
        <v>-1</v>
      </c>
      <c r="E3021" s="6" t="n">
        <v>1.78095238095238</v>
      </c>
      <c r="F3021" s="6" t="n">
        <v>0</v>
      </c>
      <c r="G3021" s="6" t="n">
        <v>0.0234432234432231</v>
      </c>
      <c r="H3021" s="6" t="str">
        <f aca="false">IF(AND(A3021&gt;=Stimuli!$B$2,A3021&lt;=Stimuli!$C$2),Stimuli!$A$2,IF(AND(A3021&gt;=Stimuli!$B$3,A3021&lt;=Stimuli!$C$3),Stimuli!$A$3,IF(AND(A3021&gt;=Stimuli!$B$4,A3021&lt;=Stimuli!$C$4),Stimuli!$A$4,"")))</f>
        <v>01 Quiet baseline (60s)</v>
      </c>
      <c r="I3021" s="6" t="n">
        <f aca="false">(B3021-B3020)/((A3021-A3020)/1000)</f>
        <v>0.375091575091602</v>
      </c>
      <c r="J3021" s="6" t="n">
        <f aca="false">IF(OR(B3021&lt;Rules!$B$2,B3021&gt;Rules!$B$3,ABS(I3021)&gt;Rules!$B$4,OR(B3022&lt;Rules!$B$2,B3022&gt;Rules!$B$3,ABS(I3022)&gt;Rules!$B$4)),1,0)</f>
        <v>0</v>
      </c>
      <c r="K3021" s="6" t="str">
        <f aca="false">IF(F3021=1,COUNTIF($F$2:F3021,1),"")</f>
        <v/>
      </c>
    </row>
    <row r="3022" customFormat="false" ht="15" hidden="false" customHeight="false" outlineLevel="0" collapsed="false">
      <c r="A3022" s="6" t="n">
        <v>23823.8055</v>
      </c>
      <c r="B3022" s="6" t="n">
        <v>1.7970695970696</v>
      </c>
      <c r="C3022" s="6" t="n">
        <v>78</v>
      </c>
      <c r="D3022" s="6" t="n">
        <v>-1</v>
      </c>
      <c r="E3022" s="6" t="n">
        <v>1.78095238095238</v>
      </c>
      <c r="F3022" s="6" t="n">
        <v>0</v>
      </c>
      <c r="G3022" s="6" t="n">
        <v>0.0234432234432231</v>
      </c>
      <c r="H3022" s="6" t="str">
        <f aca="false">IF(AND(A3022&gt;=Stimuli!$B$2,A3022&lt;=Stimuli!$C$2),Stimuli!$A$2,IF(AND(A3022&gt;=Stimuli!$B$3,A3022&lt;=Stimuli!$C$3),Stimuli!$A$3,IF(AND(A3022&gt;=Stimuli!$B$4,A3022&lt;=Stimuli!$C$4),Stimuli!$A$4,"")))</f>
        <v>01 Quiet baseline (60s)</v>
      </c>
      <c r="I3022" s="6" t="n">
        <f aca="false">(B3022-B3021)/((A3022-A3021)/1000)</f>
        <v>-0.562637362637332</v>
      </c>
      <c r="J3022" s="6" t="n">
        <f aca="false">IF(OR(B3022&lt;Rules!$B$2,B3022&gt;Rules!$B$3,ABS(I3022)&gt;Rules!$B$4,OR(B3023&lt;Rules!$B$2,B3023&gt;Rules!$B$3,ABS(I3023)&gt;Rules!$B$4)),1,0)</f>
        <v>0</v>
      </c>
      <c r="K3022" s="6" t="str">
        <f aca="false">IF(F3022=1,COUNTIF($F$2:F3022,1),"")</f>
        <v/>
      </c>
    </row>
    <row r="3023" customFormat="false" ht="15" hidden="false" customHeight="false" outlineLevel="0" collapsed="false">
      <c r="A3023" s="6" t="n">
        <v>23831.618</v>
      </c>
      <c r="B3023" s="6" t="n">
        <v>1.8029304029304</v>
      </c>
      <c r="C3023" s="6" t="n">
        <v>78</v>
      </c>
      <c r="D3023" s="6" t="n">
        <v>-1</v>
      </c>
      <c r="E3023" s="6" t="n">
        <v>1.78095238095238</v>
      </c>
      <c r="F3023" s="6" t="n">
        <v>0</v>
      </c>
      <c r="G3023" s="6" t="n">
        <v>0.0234432234432231</v>
      </c>
      <c r="H3023" s="6" t="str">
        <f aca="false">IF(AND(A3023&gt;=Stimuli!$B$2,A3023&lt;=Stimuli!$C$2),Stimuli!$A$2,IF(AND(A3023&gt;=Stimuli!$B$3,A3023&lt;=Stimuli!$C$3),Stimuli!$A$3,IF(AND(A3023&gt;=Stimuli!$B$4,A3023&lt;=Stimuli!$C$4),Stimuli!$A$4,"")))</f>
        <v>01 Quiet baseline (60s)</v>
      </c>
      <c r="I3023" s="6" t="n">
        <f aca="false">(B3023-B3022)/((A3023-A3022)/1000)</f>
        <v>0.750183150183176</v>
      </c>
      <c r="J3023" s="6" t="n">
        <f aca="false">IF(OR(B3023&lt;Rules!$B$2,B3023&gt;Rules!$B$3,ABS(I3023)&gt;Rules!$B$4,OR(B3024&lt;Rules!$B$2,B3024&gt;Rules!$B$3,ABS(I3024)&gt;Rules!$B$4)),1,0)</f>
        <v>0</v>
      </c>
      <c r="K3023" s="6" t="str">
        <f aca="false">IF(F3023=1,COUNTIF($F$2:F3023,1),"")</f>
        <v/>
      </c>
    </row>
    <row r="3024" customFormat="false" ht="15" hidden="false" customHeight="false" outlineLevel="0" collapsed="false">
      <c r="A3024" s="6" t="n">
        <v>23839.4305</v>
      </c>
      <c r="B3024" s="6" t="n">
        <v>1.7956043956044</v>
      </c>
      <c r="C3024" s="6" t="n">
        <v>78</v>
      </c>
      <c r="D3024" s="6" t="n">
        <v>-1</v>
      </c>
      <c r="E3024" s="6" t="n">
        <v>1.78095238095238</v>
      </c>
      <c r="F3024" s="6" t="n">
        <v>0</v>
      </c>
      <c r="G3024" s="6" t="n">
        <v>0.0234432234432231</v>
      </c>
      <c r="H3024" s="6" t="str">
        <f aca="false">IF(AND(A3024&gt;=Stimuli!$B$2,A3024&lt;=Stimuli!$C$2),Stimuli!$A$2,IF(AND(A3024&gt;=Stimuli!$B$3,A3024&lt;=Stimuli!$C$3),Stimuli!$A$3,IF(AND(A3024&gt;=Stimuli!$B$4,A3024&lt;=Stimuli!$C$4),Stimuli!$A$4,"")))</f>
        <v>01 Quiet baseline (60s)</v>
      </c>
      <c r="I3024" s="6" t="n">
        <f aca="false">(B3024-B3023)/((A3024-A3023)/1000)</f>
        <v>-0.93772893772902</v>
      </c>
      <c r="J3024" s="6" t="n">
        <f aca="false">IF(OR(B3024&lt;Rules!$B$2,B3024&gt;Rules!$B$3,ABS(I3024)&gt;Rules!$B$4,OR(B3025&lt;Rules!$B$2,B3025&gt;Rules!$B$3,ABS(I3025)&gt;Rules!$B$4)),1,0)</f>
        <v>0</v>
      </c>
      <c r="K3024" s="6" t="str">
        <f aca="false">IF(F3024=1,COUNTIF($F$2:F3024,1),"")</f>
        <v/>
      </c>
    </row>
    <row r="3025" customFormat="false" ht="15" hidden="false" customHeight="false" outlineLevel="0" collapsed="false">
      <c r="A3025" s="6" t="n">
        <v>23847.243</v>
      </c>
      <c r="B3025" s="6" t="n">
        <v>1.8029304029304</v>
      </c>
      <c r="C3025" s="6" t="n">
        <v>78</v>
      </c>
      <c r="D3025" s="6" t="n">
        <v>-1</v>
      </c>
      <c r="E3025" s="6" t="n">
        <v>1.78095238095238</v>
      </c>
      <c r="F3025" s="6" t="n">
        <v>0</v>
      </c>
      <c r="G3025" s="6" t="n">
        <v>0.0234432234432231</v>
      </c>
      <c r="H3025" s="6" t="str">
        <f aca="false">IF(AND(A3025&gt;=Stimuli!$B$2,A3025&lt;=Stimuli!$C$2),Stimuli!$A$2,IF(AND(A3025&gt;=Stimuli!$B$3,A3025&lt;=Stimuli!$C$3),Stimuli!$A$3,IF(AND(A3025&gt;=Stimuli!$B$4,A3025&lt;=Stimuli!$C$4),Stimuli!$A$4,"")))</f>
        <v>01 Quiet baseline (60s)</v>
      </c>
      <c r="I3025" s="6" t="n">
        <f aca="false">(B3025-B3024)/((A3025-A3024)/1000)</f>
        <v>0.93772893772902</v>
      </c>
      <c r="J3025" s="6" t="n">
        <f aca="false">IF(OR(B3025&lt;Rules!$B$2,B3025&gt;Rules!$B$3,ABS(I3025)&gt;Rules!$B$4,OR(B3026&lt;Rules!$B$2,B3026&gt;Rules!$B$3,ABS(I3026)&gt;Rules!$B$4)),1,0)</f>
        <v>0</v>
      </c>
      <c r="K3025" s="6" t="str">
        <f aca="false">IF(F3025=1,COUNTIF($F$2:F3025,1),"")</f>
        <v/>
      </c>
    </row>
    <row r="3026" customFormat="false" ht="15" hidden="false" customHeight="false" outlineLevel="0" collapsed="false">
      <c r="A3026" s="6" t="n">
        <v>23855.0555</v>
      </c>
      <c r="B3026" s="6" t="n">
        <v>1.7956043956044</v>
      </c>
      <c r="C3026" s="6" t="n">
        <v>78</v>
      </c>
      <c r="D3026" s="6" t="n">
        <v>-1</v>
      </c>
      <c r="E3026" s="6" t="n">
        <v>1.78095238095238</v>
      </c>
      <c r="F3026" s="6" t="n">
        <v>0</v>
      </c>
      <c r="G3026" s="6" t="n">
        <v>0.0234432234432231</v>
      </c>
      <c r="H3026" s="6" t="str">
        <f aca="false">IF(AND(A3026&gt;=Stimuli!$B$2,A3026&lt;=Stimuli!$C$2),Stimuli!$A$2,IF(AND(A3026&gt;=Stimuli!$B$3,A3026&lt;=Stimuli!$C$3),Stimuli!$A$3,IF(AND(A3026&gt;=Stimuli!$B$4,A3026&lt;=Stimuli!$C$4),Stimuli!$A$4,"")))</f>
        <v>01 Quiet baseline (60s)</v>
      </c>
      <c r="I3026" s="6" t="n">
        <f aca="false">(B3026-B3025)/((A3026-A3025)/1000)</f>
        <v>-0.93772893772902</v>
      </c>
      <c r="J3026" s="6" t="n">
        <f aca="false">IF(OR(B3026&lt;Rules!$B$2,B3026&gt;Rules!$B$3,ABS(I3026)&gt;Rules!$B$4,OR(B3027&lt;Rules!$B$2,B3027&gt;Rules!$B$3,ABS(I3027)&gt;Rules!$B$4)),1,0)</f>
        <v>0</v>
      </c>
      <c r="K3026" s="6" t="str">
        <f aca="false">IF(F3026=1,COUNTIF($F$2:F3026,1),"")</f>
        <v/>
      </c>
    </row>
    <row r="3027" customFormat="false" ht="15" hidden="false" customHeight="false" outlineLevel="0" collapsed="false">
      <c r="A3027" s="6" t="n">
        <v>23862.868</v>
      </c>
      <c r="B3027" s="6" t="n">
        <v>1.8029304029304</v>
      </c>
      <c r="C3027" s="6" t="n">
        <v>78</v>
      </c>
      <c r="D3027" s="6" t="n">
        <v>-1</v>
      </c>
      <c r="E3027" s="6" t="n">
        <v>1.78095238095238</v>
      </c>
      <c r="F3027" s="6" t="n">
        <v>0</v>
      </c>
      <c r="G3027" s="6" t="n">
        <v>0.0234432234432231</v>
      </c>
      <c r="H3027" s="6" t="str">
        <f aca="false">IF(AND(A3027&gt;=Stimuli!$B$2,A3027&lt;=Stimuli!$C$2),Stimuli!$A$2,IF(AND(A3027&gt;=Stimuli!$B$3,A3027&lt;=Stimuli!$C$3),Stimuli!$A$3,IF(AND(A3027&gt;=Stimuli!$B$4,A3027&lt;=Stimuli!$C$4),Stimuli!$A$4,"")))</f>
        <v>01 Quiet baseline (60s)</v>
      </c>
      <c r="I3027" s="6" t="n">
        <f aca="false">(B3027-B3026)/((A3027-A3026)/1000)</f>
        <v>0.93772893772902</v>
      </c>
      <c r="J3027" s="6" t="n">
        <f aca="false">IF(OR(B3027&lt;Rules!$B$2,B3027&gt;Rules!$B$3,ABS(I3027)&gt;Rules!$B$4,OR(B3028&lt;Rules!$B$2,B3028&gt;Rules!$B$3,ABS(I3028)&gt;Rules!$B$4)),1,0)</f>
        <v>0</v>
      </c>
      <c r="K3027" s="6" t="str">
        <f aca="false">IF(F3027=1,COUNTIF($F$2:F3027,1),"")</f>
        <v/>
      </c>
    </row>
    <row r="3028" customFormat="false" ht="15" hidden="false" customHeight="false" outlineLevel="0" collapsed="false">
      <c r="A3028" s="6" t="n">
        <v>23870.6805</v>
      </c>
      <c r="B3028" s="6" t="n">
        <v>1.7956043956044</v>
      </c>
      <c r="C3028" s="6" t="n">
        <v>78</v>
      </c>
      <c r="D3028" s="6" t="n">
        <v>-1</v>
      </c>
      <c r="E3028" s="6" t="n">
        <v>1.78095238095238</v>
      </c>
      <c r="F3028" s="6" t="n">
        <v>0</v>
      </c>
      <c r="G3028" s="6" t="n">
        <v>0.0234432234432231</v>
      </c>
      <c r="H3028" s="6" t="str">
        <f aca="false">IF(AND(A3028&gt;=Stimuli!$B$2,A3028&lt;=Stimuli!$C$2),Stimuli!$A$2,IF(AND(A3028&gt;=Stimuli!$B$3,A3028&lt;=Stimuli!$C$3),Stimuli!$A$3,IF(AND(A3028&gt;=Stimuli!$B$4,A3028&lt;=Stimuli!$C$4),Stimuli!$A$4,"")))</f>
        <v>01 Quiet baseline (60s)</v>
      </c>
      <c r="I3028" s="6" t="n">
        <f aca="false">(B3028-B3027)/((A3028-A3027)/1000)</f>
        <v>-0.93772893772902</v>
      </c>
      <c r="J3028" s="6" t="n">
        <f aca="false">IF(OR(B3028&lt;Rules!$B$2,B3028&gt;Rules!$B$3,ABS(I3028)&gt;Rules!$B$4,OR(B3029&lt;Rules!$B$2,B3029&gt;Rules!$B$3,ABS(I3029)&gt;Rules!$B$4)),1,0)</f>
        <v>0</v>
      </c>
      <c r="K3028" s="6" t="str">
        <f aca="false">IF(F3028=1,COUNTIF($F$2:F3028,1),"")</f>
        <v/>
      </c>
    </row>
    <row r="3029" customFormat="false" ht="15" hidden="false" customHeight="false" outlineLevel="0" collapsed="false">
      <c r="A3029" s="6" t="n">
        <v>23878.493</v>
      </c>
      <c r="B3029" s="6" t="n">
        <v>1.8014652014652</v>
      </c>
      <c r="C3029" s="6" t="n">
        <v>78</v>
      </c>
      <c r="D3029" s="6" t="n">
        <v>-1</v>
      </c>
      <c r="E3029" s="6" t="n">
        <v>1.78095238095238</v>
      </c>
      <c r="F3029" s="6" t="n">
        <v>0</v>
      </c>
      <c r="G3029" s="6" t="n">
        <v>0.0234432234432231</v>
      </c>
      <c r="H3029" s="6" t="str">
        <f aca="false">IF(AND(A3029&gt;=Stimuli!$B$2,A3029&lt;=Stimuli!$C$2),Stimuli!$A$2,IF(AND(A3029&gt;=Stimuli!$B$3,A3029&lt;=Stimuli!$C$3),Stimuli!$A$3,IF(AND(A3029&gt;=Stimuli!$B$4,A3029&lt;=Stimuli!$C$4),Stimuli!$A$4,"")))</f>
        <v>01 Quiet baseline (60s)</v>
      </c>
      <c r="I3029" s="6" t="n">
        <f aca="false">(B3029-B3028)/((A3029-A3028)/1000)</f>
        <v>0.750183150183176</v>
      </c>
      <c r="J3029" s="6" t="n">
        <f aca="false">IF(OR(B3029&lt;Rules!$B$2,B3029&gt;Rules!$B$3,ABS(I3029)&gt;Rules!$B$4,OR(B3030&lt;Rules!$B$2,B3030&gt;Rules!$B$3,ABS(I3030)&gt;Rules!$B$4)),1,0)</f>
        <v>0</v>
      </c>
      <c r="K3029" s="6" t="str">
        <f aca="false">IF(F3029=1,COUNTIF($F$2:F3029,1),"")</f>
        <v/>
      </c>
    </row>
    <row r="3030" customFormat="false" ht="15" hidden="false" customHeight="false" outlineLevel="0" collapsed="false">
      <c r="A3030" s="6" t="n">
        <v>23886.3055</v>
      </c>
      <c r="B3030" s="6" t="n">
        <v>1.7956043956044</v>
      </c>
      <c r="C3030" s="6" t="n">
        <v>78</v>
      </c>
      <c r="D3030" s="6" t="n">
        <v>-1</v>
      </c>
      <c r="E3030" s="6" t="n">
        <v>1.78095238095238</v>
      </c>
      <c r="F3030" s="6" t="n">
        <v>0</v>
      </c>
      <c r="G3030" s="6" t="n">
        <v>0.0234432234432231</v>
      </c>
      <c r="H3030" s="6" t="str">
        <f aca="false">IF(AND(A3030&gt;=Stimuli!$B$2,A3030&lt;=Stimuli!$C$2),Stimuli!$A$2,IF(AND(A3030&gt;=Stimuli!$B$3,A3030&lt;=Stimuli!$C$3),Stimuli!$A$3,IF(AND(A3030&gt;=Stimuli!$B$4,A3030&lt;=Stimuli!$C$4),Stimuli!$A$4,"")))</f>
        <v>01 Quiet baseline (60s)</v>
      </c>
      <c r="I3030" s="6" t="n">
        <f aca="false">(B3030-B3029)/((A3030-A3029)/1000)</f>
        <v>-0.750183150183176</v>
      </c>
      <c r="J3030" s="6" t="n">
        <f aca="false">IF(OR(B3030&lt;Rules!$B$2,B3030&gt;Rules!$B$3,ABS(I3030)&gt;Rules!$B$4,OR(B3031&lt;Rules!$B$2,B3031&gt;Rules!$B$3,ABS(I3031)&gt;Rules!$B$4)),1,0)</f>
        <v>0</v>
      </c>
      <c r="K3030" s="6" t="str">
        <f aca="false">IF(F3030=1,COUNTIF($F$2:F3030,1),"")</f>
        <v/>
      </c>
    </row>
    <row r="3031" customFormat="false" ht="15" hidden="false" customHeight="false" outlineLevel="0" collapsed="false">
      <c r="A3031" s="6" t="n">
        <v>23894.118</v>
      </c>
      <c r="B3031" s="6" t="n">
        <v>1.8</v>
      </c>
      <c r="C3031" s="6" t="n">
        <v>78</v>
      </c>
      <c r="D3031" s="6" t="n">
        <v>-1</v>
      </c>
      <c r="E3031" s="6" t="n">
        <v>1.78095238095238</v>
      </c>
      <c r="F3031" s="6" t="n">
        <v>0</v>
      </c>
      <c r="G3031" s="6" t="n">
        <v>0.0234432234432231</v>
      </c>
      <c r="H3031" s="6" t="str">
        <f aca="false">IF(AND(A3031&gt;=Stimuli!$B$2,A3031&lt;=Stimuli!$C$2),Stimuli!$A$2,IF(AND(A3031&gt;=Stimuli!$B$3,A3031&lt;=Stimuli!$C$3),Stimuli!$A$3,IF(AND(A3031&gt;=Stimuli!$B$4,A3031&lt;=Stimuli!$C$4),Stimuli!$A$4,"")))</f>
        <v>01 Quiet baseline (60s)</v>
      </c>
      <c r="I3031" s="6" t="n">
        <f aca="false">(B3031-B3030)/((A3031-A3030)/1000)</f>
        <v>0.562637362637446</v>
      </c>
      <c r="J3031" s="6" t="n">
        <f aca="false">IF(OR(B3031&lt;Rules!$B$2,B3031&gt;Rules!$B$3,ABS(I3031)&gt;Rules!$B$4,OR(B3032&lt;Rules!$B$2,B3032&gt;Rules!$B$3,ABS(I3032)&gt;Rules!$B$4)),1,0)</f>
        <v>0</v>
      </c>
      <c r="K3031" s="6" t="str">
        <f aca="false">IF(F3031=1,COUNTIF($F$2:F3031,1),"")</f>
        <v/>
      </c>
    </row>
    <row r="3032" customFormat="false" ht="15" hidden="false" customHeight="false" outlineLevel="0" collapsed="false">
      <c r="A3032" s="6" t="n">
        <v>23901.9305</v>
      </c>
      <c r="B3032" s="6" t="n">
        <v>1.7956043956044</v>
      </c>
      <c r="C3032" s="6" t="n">
        <v>78</v>
      </c>
      <c r="D3032" s="6" t="n">
        <v>-1</v>
      </c>
      <c r="E3032" s="6" t="n">
        <v>1.78095238095238</v>
      </c>
      <c r="F3032" s="6" t="n">
        <v>0</v>
      </c>
      <c r="G3032" s="6" t="n">
        <v>0.0234432234432231</v>
      </c>
      <c r="H3032" s="6" t="str">
        <f aca="false">IF(AND(A3032&gt;=Stimuli!$B$2,A3032&lt;=Stimuli!$C$2),Stimuli!$A$2,IF(AND(A3032&gt;=Stimuli!$B$3,A3032&lt;=Stimuli!$C$3),Stimuli!$A$3,IF(AND(A3032&gt;=Stimuli!$B$4,A3032&lt;=Stimuli!$C$4),Stimuli!$A$4,"")))</f>
        <v>01 Quiet baseline (60s)</v>
      </c>
      <c r="I3032" s="6" t="n">
        <f aca="false">(B3032-B3031)/((A3032-A3031)/1000)</f>
        <v>-0.562637362637446</v>
      </c>
      <c r="J3032" s="6" t="n">
        <f aca="false">IF(OR(B3032&lt;Rules!$B$2,B3032&gt;Rules!$B$3,ABS(I3032)&gt;Rules!$B$4,OR(B3033&lt;Rules!$B$2,B3033&gt;Rules!$B$3,ABS(I3033)&gt;Rules!$B$4)),1,0)</f>
        <v>0</v>
      </c>
      <c r="K3032" s="6" t="str">
        <f aca="false">IF(F3032=1,COUNTIF($F$2:F3032,1),"")</f>
        <v/>
      </c>
    </row>
    <row r="3033" customFormat="false" ht="15" hidden="false" customHeight="false" outlineLevel="0" collapsed="false">
      <c r="A3033" s="6" t="n">
        <v>23909.743</v>
      </c>
      <c r="B3033" s="6" t="n">
        <v>1.7970695970696</v>
      </c>
      <c r="C3033" s="6" t="n">
        <v>78</v>
      </c>
      <c r="D3033" s="6" t="n">
        <v>-1</v>
      </c>
      <c r="E3033" s="6" t="n">
        <v>1.78095238095238</v>
      </c>
      <c r="F3033" s="6" t="n">
        <v>0</v>
      </c>
      <c r="G3033" s="6" t="n">
        <v>0.0234432234432231</v>
      </c>
      <c r="H3033" s="6" t="str">
        <f aca="false">IF(AND(A3033&gt;=Stimuli!$B$2,A3033&lt;=Stimuli!$C$2),Stimuli!$A$2,IF(AND(A3033&gt;=Stimuli!$B$3,A3033&lt;=Stimuli!$C$3),Stimuli!$A$3,IF(AND(A3033&gt;=Stimuli!$B$4,A3033&lt;=Stimuli!$C$4),Stimuli!$A$4,"")))</f>
        <v>01 Quiet baseline (60s)</v>
      </c>
      <c r="I3033" s="6" t="n">
        <f aca="false">(B3033-B3032)/((A3033-A3032)/1000)</f>
        <v>0.187545787545844</v>
      </c>
      <c r="J3033" s="6" t="n">
        <f aca="false">IF(OR(B3033&lt;Rules!$B$2,B3033&gt;Rules!$B$3,ABS(I3033)&gt;Rules!$B$4,OR(B3034&lt;Rules!$B$2,B3034&gt;Rules!$B$3,ABS(I3034)&gt;Rules!$B$4)),1,0)</f>
        <v>0</v>
      </c>
      <c r="K3033" s="6" t="str">
        <f aca="false">IF(F3033=1,COUNTIF($F$2:F3033,1),"")</f>
        <v/>
      </c>
    </row>
    <row r="3034" customFormat="false" ht="15" hidden="false" customHeight="false" outlineLevel="0" collapsed="false">
      <c r="A3034" s="6" t="n">
        <v>23917.5555</v>
      </c>
      <c r="B3034" s="6" t="n">
        <v>1.7970695970696</v>
      </c>
      <c r="C3034" s="6" t="n">
        <v>78</v>
      </c>
      <c r="D3034" s="6" t="n">
        <v>-1</v>
      </c>
      <c r="E3034" s="6" t="n">
        <v>1.78095238095238</v>
      </c>
      <c r="F3034" s="6" t="n">
        <v>0</v>
      </c>
      <c r="G3034" s="6" t="n">
        <v>0.0234432234432231</v>
      </c>
      <c r="H3034" s="6" t="str">
        <f aca="false">IF(AND(A3034&gt;=Stimuli!$B$2,A3034&lt;=Stimuli!$C$2),Stimuli!$A$2,IF(AND(A3034&gt;=Stimuli!$B$3,A3034&lt;=Stimuli!$C$3),Stimuli!$A$3,IF(AND(A3034&gt;=Stimuli!$B$4,A3034&lt;=Stimuli!$C$4),Stimuli!$A$4,"")))</f>
        <v>01 Quiet baseline (60s)</v>
      </c>
      <c r="I3034" s="6" t="n">
        <f aca="false">(B3034-B3033)/((A3034-A3033)/1000)</f>
        <v>0</v>
      </c>
      <c r="J3034" s="6" t="n">
        <f aca="false">IF(OR(B3034&lt;Rules!$B$2,B3034&gt;Rules!$B$3,ABS(I3034)&gt;Rules!$B$4,OR(B3035&lt;Rules!$B$2,B3035&gt;Rules!$B$3,ABS(I3035)&gt;Rules!$B$4)),1,0)</f>
        <v>0</v>
      </c>
      <c r="K3034" s="6" t="str">
        <f aca="false">IF(F3034=1,COUNTIF($F$2:F3034,1),"")</f>
        <v/>
      </c>
    </row>
    <row r="3035" customFormat="false" ht="15" hidden="false" customHeight="false" outlineLevel="0" collapsed="false">
      <c r="A3035" s="6" t="n">
        <v>23925.368</v>
      </c>
      <c r="B3035" s="6" t="n">
        <v>1.7970695970696</v>
      </c>
      <c r="C3035" s="6" t="n">
        <v>78</v>
      </c>
      <c r="D3035" s="6" t="n">
        <v>-1</v>
      </c>
      <c r="E3035" s="6" t="n">
        <v>1.78095238095238</v>
      </c>
      <c r="F3035" s="6" t="n">
        <v>0</v>
      </c>
      <c r="G3035" s="6" t="n">
        <v>0.0234432234432231</v>
      </c>
      <c r="H3035" s="6" t="str">
        <f aca="false">IF(AND(A3035&gt;=Stimuli!$B$2,A3035&lt;=Stimuli!$C$2),Stimuli!$A$2,IF(AND(A3035&gt;=Stimuli!$B$3,A3035&lt;=Stimuli!$C$3),Stimuli!$A$3,IF(AND(A3035&gt;=Stimuli!$B$4,A3035&lt;=Stimuli!$C$4),Stimuli!$A$4,"")))</f>
        <v>01 Quiet baseline (60s)</v>
      </c>
      <c r="I3035" s="6" t="n">
        <f aca="false">(B3035-B3034)/((A3035-A3034)/1000)</f>
        <v>0</v>
      </c>
      <c r="J3035" s="6" t="n">
        <f aca="false">IF(OR(B3035&lt;Rules!$B$2,B3035&gt;Rules!$B$3,ABS(I3035)&gt;Rules!$B$4,OR(B3036&lt;Rules!$B$2,B3036&gt;Rules!$B$3,ABS(I3036)&gt;Rules!$B$4)),1,0)</f>
        <v>0</v>
      </c>
      <c r="K3035" s="6" t="str">
        <f aca="false">IF(F3035=1,COUNTIF($F$2:F3035,1),"")</f>
        <v/>
      </c>
    </row>
    <row r="3036" customFormat="false" ht="15" hidden="false" customHeight="false" outlineLevel="0" collapsed="false">
      <c r="A3036" s="6" t="n">
        <v>23933.1805</v>
      </c>
      <c r="B3036" s="6" t="n">
        <v>1.7985347985348</v>
      </c>
      <c r="C3036" s="6" t="n">
        <v>78</v>
      </c>
      <c r="D3036" s="6" t="n">
        <v>-1</v>
      </c>
      <c r="E3036" s="6" t="n">
        <v>1.78095238095238</v>
      </c>
      <c r="F3036" s="6" t="n">
        <v>0</v>
      </c>
      <c r="G3036" s="6" t="n">
        <v>0.0234432234432231</v>
      </c>
      <c r="H3036" s="6" t="str">
        <f aca="false">IF(AND(A3036&gt;=Stimuli!$B$2,A3036&lt;=Stimuli!$C$2),Stimuli!$A$2,IF(AND(A3036&gt;=Stimuli!$B$3,A3036&lt;=Stimuli!$C$3),Stimuli!$A$3,IF(AND(A3036&gt;=Stimuli!$B$4,A3036&lt;=Stimuli!$C$4),Stimuli!$A$4,"")))</f>
        <v>01 Quiet baseline (60s)</v>
      </c>
      <c r="I3036" s="6" t="n">
        <f aca="false">(B3036-B3035)/((A3036-A3035)/1000)</f>
        <v>0.18754578754573</v>
      </c>
      <c r="J3036" s="6" t="n">
        <f aca="false">IF(OR(B3036&lt;Rules!$B$2,B3036&gt;Rules!$B$3,ABS(I3036)&gt;Rules!$B$4,OR(B3037&lt;Rules!$B$2,B3037&gt;Rules!$B$3,ABS(I3037)&gt;Rules!$B$4)),1,0)</f>
        <v>0</v>
      </c>
      <c r="K3036" s="6" t="str">
        <f aca="false">IF(F3036=1,COUNTIF($F$2:F3036,1),"")</f>
        <v/>
      </c>
    </row>
    <row r="3037" customFormat="false" ht="15" hidden="false" customHeight="false" outlineLevel="0" collapsed="false">
      <c r="A3037" s="6" t="n">
        <v>23940.993</v>
      </c>
      <c r="B3037" s="6" t="n">
        <v>1.7956043956044</v>
      </c>
      <c r="C3037" s="6" t="n">
        <v>78</v>
      </c>
      <c r="D3037" s="6" t="n">
        <v>-1</v>
      </c>
      <c r="E3037" s="6" t="n">
        <v>1.78095238095238</v>
      </c>
      <c r="F3037" s="6" t="n">
        <v>0</v>
      </c>
      <c r="G3037" s="6" t="n">
        <v>0.0234432234432231</v>
      </c>
      <c r="H3037" s="6" t="str">
        <f aca="false">IF(AND(A3037&gt;=Stimuli!$B$2,A3037&lt;=Stimuli!$C$2),Stimuli!$A$2,IF(AND(A3037&gt;=Stimuli!$B$3,A3037&lt;=Stimuli!$C$3),Stimuli!$A$3,IF(AND(A3037&gt;=Stimuli!$B$4,A3037&lt;=Stimuli!$C$4),Stimuli!$A$4,"")))</f>
        <v>01 Quiet baseline (60s)</v>
      </c>
      <c r="I3037" s="6" t="n">
        <f aca="false">(B3037-B3036)/((A3037-A3036)/1000)</f>
        <v>-0.375091575091574</v>
      </c>
      <c r="J3037" s="6" t="n">
        <f aca="false">IF(OR(B3037&lt;Rules!$B$2,B3037&gt;Rules!$B$3,ABS(I3037)&gt;Rules!$B$4,OR(B3038&lt;Rules!$B$2,B3038&gt;Rules!$B$3,ABS(I3038)&gt;Rules!$B$4)),1,0)</f>
        <v>0</v>
      </c>
      <c r="K3037" s="6" t="str">
        <f aca="false">IF(F3037=1,COUNTIF($F$2:F3037,1),"")</f>
        <v/>
      </c>
    </row>
    <row r="3038" customFormat="false" ht="15" hidden="false" customHeight="false" outlineLevel="0" collapsed="false">
      <c r="A3038" s="6" t="n">
        <v>23948.8055</v>
      </c>
      <c r="B3038" s="6" t="n">
        <v>1.8</v>
      </c>
      <c r="C3038" s="6" t="n">
        <v>78</v>
      </c>
      <c r="D3038" s="6" t="n">
        <v>-1</v>
      </c>
      <c r="E3038" s="6" t="n">
        <v>1.78095238095238</v>
      </c>
      <c r="F3038" s="6" t="n">
        <v>0</v>
      </c>
      <c r="G3038" s="6" t="n">
        <v>0.0234432234432231</v>
      </c>
      <c r="H3038" s="6" t="str">
        <f aca="false">IF(AND(A3038&gt;=Stimuli!$B$2,A3038&lt;=Stimuli!$C$2),Stimuli!$A$2,IF(AND(A3038&gt;=Stimuli!$B$3,A3038&lt;=Stimuli!$C$3),Stimuli!$A$3,IF(AND(A3038&gt;=Stimuli!$B$4,A3038&lt;=Stimuli!$C$4),Stimuli!$A$4,"")))</f>
        <v>01 Quiet baseline (60s)</v>
      </c>
      <c r="I3038" s="6" t="n">
        <f aca="false">(B3038-B3037)/((A3038-A3037)/1000)</f>
        <v>0.562637362637446</v>
      </c>
      <c r="J3038" s="6" t="n">
        <f aca="false">IF(OR(B3038&lt;Rules!$B$2,B3038&gt;Rules!$B$3,ABS(I3038)&gt;Rules!$B$4,OR(B3039&lt;Rules!$B$2,B3039&gt;Rules!$B$3,ABS(I3039)&gt;Rules!$B$4)),1,0)</f>
        <v>0</v>
      </c>
      <c r="K3038" s="6" t="str">
        <f aca="false">IF(F3038=1,COUNTIF($F$2:F3038,1),"")</f>
        <v/>
      </c>
    </row>
    <row r="3039" customFormat="false" ht="15" hidden="false" customHeight="false" outlineLevel="0" collapsed="false">
      <c r="A3039" s="6" t="n">
        <v>23956.618</v>
      </c>
      <c r="B3039" s="6" t="n">
        <v>1.79413919413919</v>
      </c>
      <c r="C3039" s="6" t="n">
        <v>78</v>
      </c>
      <c r="D3039" s="6" t="n">
        <v>-1</v>
      </c>
      <c r="E3039" s="6" t="n">
        <v>1.78095238095238</v>
      </c>
      <c r="F3039" s="6" t="n">
        <v>0</v>
      </c>
      <c r="G3039" s="6" t="n">
        <v>0.0234432234432231</v>
      </c>
      <c r="H3039" s="6" t="str">
        <f aca="false">IF(AND(A3039&gt;=Stimuli!$B$2,A3039&lt;=Stimuli!$C$2),Stimuli!$A$2,IF(AND(A3039&gt;=Stimuli!$B$3,A3039&lt;=Stimuli!$C$3),Stimuli!$A$3,IF(AND(A3039&gt;=Stimuli!$B$4,A3039&lt;=Stimuli!$C$4),Stimuli!$A$4,"")))</f>
        <v>01 Quiet baseline (60s)</v>
      </c>
      <c r="I3039" s="6" t="n">
        <f aca="false">(B3039-B3038)/((A3039-A3038)/1000)</f>
        <v>-0.750183150183176</v>
      </c>
      <c r="J3039" s="6" t="n">
        <f aca="false">IF(OR(B3039&lt;Rules!$B$2,B3039&gt;Rules!$B$3,ABS(I3039)&gt;Rules!$B$4,OR(B3040&lt;Rules!$B$2,B3040&gt;Rules!$B$3,ABS(I3040)&gt;Rules!$B$4)),1,0)</f>
        <v>0</v>
      </c>
      <c r="K3039" s="6" t="str">
        <f aca="false">IF(F3039=1,COUNTIF($F$2:F3039,1),"")</f>
        <v/>
      </c>
    </row>
    <row r="3040" customFormat="false" ht="15" hidden="false" customHeight="false" outlineLevel="0" collapsed="false">
      <c r="A3040" s="6" t="n">
        <v>23964.4305</v>
      </c>
      <c r="B3040" s="6" t="n">
        <v>1.8</v>
      </c>
      <c r="C3040" s="6" t="n">
        <v>78</v>
      </c>
      <c r="D3040" s="6" t="n">
        <v>-1</v>
      </c>
      <c r="E3040" s="6" t="n">
        <v>1.78095238095238</v>
      </c>
      <c r="F3040" s="6" t="n">
        <v>0</v>
      </c>
      <c r="G3040" s="6" t="n">
        <v>0.0234432234432231</v>
      </c>
      <c r="H3040" s="6" t="str">
        <f aca="false">IF(AND(A3040&gt;=Stimuli!$B$2,A3040&lt;=Stimuli!$C$2),Stimuli!$A$2,IF(AND(A3040&gt;=Stimuli!$B$3,A3040&lt;=Stimuli!$C$3),Stimuli!$A$3,IF(AND(A3040&gt;=Stimuli!$B$4,A3040&lt;=Stimuli!$C$4),Stimuli!$A$4,"")))</f>
        <v>01 Quiet baseline (60s)</v>
      </c>
      <c r="I3040" s="6" t="n">
        <f aca="false">(B3040-B3039)/((A3040-A3039)/1000)</f>
        <v>0.750183150183176</v>
      </c>
      <c r="J3040" s="6" t="n">
        <f aca="false">IF(OR(B3040&lt;Rules!$B$2,B3040&gt;Rules!$B$3,ABS(I3040)&gt;Rules!$B$4,OR(B3041&lt;Rules!$B$2,B3041&gt;Rules!$B$3,ABS(I3041)&gt;Rules!$B$4)),1,0)</f>
        <v>0</v>
      </c>
      <c r="K3040" s="6" t="str">
        <f aca="false">IF(F3040=1,COUNTIF($F$2:F3040,1),"")</f>
        <v/>
      </c>
    </row>
    <row r="3041" customFormat="false" ht="15" hidden="false" customHeight="false" outlineLevel="0" collapsed="false">
      <c r="A3041" s="6" t="n">
        <v>23972.243</v>
      </c>
      <c r="B3041" s="6" t="n">
        <v>1.79267399267399</v>
      </c>
      <c r="C3041" s="6" t="n">
        <v>78</v>
      </c>
      <c r="D3041" s="6" t="n">
        <v>-1</v>
      </c>
      <c r="E3041" s="6" t="n">
        <v>1.78095238095238</v>
      </c>
      <c r="F3041" s="6" t="n">
        <v>0</v>
      </c>
      <c r="G3041" s="6" t="n">
        <v>0.0234432234432231</v>
      </c>
      <c r="H3041" s="6" t="str">
        <f aca="false">IF(AND(A3041&gt;=Stimuli!$B$2,A3041&lt;=Stimuli!$C$2),Stimuli!$A$2,IF(AND(A3041&gt;=Stimuli!$B$3,A3041&lt;=Stimuli!$C$3),Stimuli!$A$3,IF(AND(A3041&gt;=Stimuli!$B$4,A3041&lt;=Stimuli!$C$4),Stimuli!$A$4,"")))</f>
        <v>01 Quiet baseline (60s)</v>
      </c>
      <c r="I3041" s="6" t="n">
        <f aca="false">(B3041-B3040)/((A3041-A3040)/1000)</f>
        <v>-0.93772893772902</v>
      </c>
      <c r="J3041" s="6" t="n">
        <f aca="false">IF(OR(B3041&lt;Rules!$B$2,B3041&gt;Rules!$B$3,ABS(I3041)&gt;Rules!$B$4,OR(B3042&lt;Rules!$B$2,B3042&gt;Rules!$B$3,ABS(I3042)&gt;Rules!$B$4)),1,0)</f>
        <v>0</v>
      </c>
      <c r="K3041" s="6" t="str">
        <f aca="false">IF(F3041=1,COUNTIF($F$2:F3041,1),"")</f>
        <v/>
      </c>
    </row>
    <row r="3042" customFormat="false" ht="15" hidden="false" customHeight="false" outlineLevel="0" collapsed="false">
      <c r="A3042" s="6" t="n">
        <v>23980.0555</v>
      </c>
      <c r="B3042" s="6" t="n">
        <v>1.8</v>
      </c>
      <c r="C3042" s="6" t="n">
        <v>78</v>
      </c>
      <c r="D3042" s="6" t="n">
        <v>-1</v>
      </c>
      <c r="E3042" s="6" t="n">
        <v>1.78095238095238</v>
      </c>
      <c r="F3042" s="6" t="n">
        <v>0</v>
      </c>
      <c r="G3042" s="6" t="n">
        <v>0.0234432234432231</v>
      </c>
      <c r="H3042" s="6" t="str">
        <f aca="false">IF(AND(A3042&gt;=Stimuli!$B$2,A3042&lt;=Stimuli!$C$2),Stimuli!$A$2,IF(AND(A3042&gt;=Stimuli!$B$3,A3042&lt;=Stimuli!$C$3),Stimuli!$A$3,IF(AND(A3042&gt;=Stimuli!$B$4,A3042&lt;=Stimuli!$C$4),Stimuli!$A$4,"")))</f>
        <v>01 Quiet baseline (60s)</v>
      </c>
      <c r="I3042" s="6" t="n">
        <f aca="false">(B3042-B3041)/((A3042-A3041)/1000)</f>
        <v>0.93772893772902</v>
      </c>
      <c r="J3042" s="6" t="n">
        <f aca="false">IF(OR(B3042&lt;Rules!$B$2,B3042&gt;Rules!$B$3,ABS(I3042)&gt;Rules!$B$4,OR(B3043&lt;Rules!$B$2,B3043&gt;Rules!$B$3,ABS(I3043)&gt;Rules!$B$4)),1,0)</f>
        <v>0</v>
      </c>
      <c r="K3042" s="6" t="str">
        <f aca="false">IF(F3042=1,COUNTIF($F$2:F3042,1),"")</f>
        <v/>
      </c>
    </row>
    <row r="3043" customFormat="false" ht="15" hidden="false" customHeight="false" outlineLevel="0" collapsed="false">
      <c r="A3043" s="6" t="n">
        <v>23987.868</v>
      </c>
      <c r="B3043" s="6" t="n">
        <v>1.79267399267399</v>
      </c>
      <c r="C3043" s="6" t="n">
        <v>78</v>
      </c>
      <c r="D3043" s="6" t="n">
        <v>-1</v>
      </c>
      <c r="E3043" s="6" t="n">
        <v>1.78095238095238</v>
      </c>
      <c r="F3043" s="6" t="n">
        <v>0</v>
      </c>
      <c r="G3043" s="6" t="n">
        <v>0.0234432234432231</v>
      </c>
      <c r="H3043" s="6" t="str">
        <f aca="false">IF(AND(A3043&gt;=Stimuli!$B$2,A3043&lt;=Stimuli!$C$2),Stimuli!$A$2,IF(AND(A3043&gt;=Stimuli!$B$3,A3043&lt;=Stimuli!$C$3),Stimuli!$A$3,IF(AND(A3043&gt;=Stimuli!$B$4,A3043&lt;=Stimuli!$C$4),Stimuli!$A$4,"")))</f>
        <v>01 Quiet baseline (60s)</v>
      </c>
      <c r="I3043" s="6" t="n">
        <f aca="false">(B3043-B3042)/((A3043-A3042)/1000)</f>
        <v>-0.93772893772902</v>
      </c>
      <c r="J3043" s="6" t="n">
        <f aca="false">IF(OR(B3043&lt;Rules!$B$2,B3043&gt;Rules!$B$3,ABS(I3043)&gt;Rules!$B$4,OR(B3044&lt;Rules!$B$2,B3044&gt;Rules!$B$3,ABS(I3044)&gt;Rules!$B$4)),1,0)</f>
        <v>0</v>
      </c>
      <c r="K3043" s="6" t="str">
        <f aca="false">IF(F3043=1,COUNTIF($F$2:F3043,1),"")</f>
        <v/>
      </c>
    </row>
    <row r="3044" customFormat="false" ht="15" hidden="false" customHeight="false" outlineLevel="0" collapsed="false">
      <c r="A3044" s="6" t="n">
        <v>23995.6805</v>
      </c>
      <c r="B3044" s="6" t="n">
        <v>1.7985347985348</v>
      </c>
      <c r="C3044" s="6" t="n">
        <v>78</v>
      </c>
      <c r="D3044" s="6" t="n">
        <v>-1</v>
      </c>
      <c r="E3044" s="6" t="n">
        <v>1.78095238095238</v>
      </c>
      <c r="F3044" s="6" t="n">
        <v>0</v>
      </c>
      <c r="G3044" s="6" t="n">
        <v>0.0234432234432231</v>
      </c>
      <c r="H3044" s="6" t="str">
        <f aca="false">IF(AND(A3044&gt;=Stimuli!$B$2,A3044&lt;=Stimuli!$C$2),Stimuli!$A$2,IF(AND(A3044&gt;=Stimuli!$B$3,A3044&lt;=Stimuli!$C$3),Stimuli!$A$3,IF(AND(A3044&gt;=Stimuli!$B$4,A3044&lt;=Stimuli!$C$4),Stimuli!$A$4,"")))</f>
        <v>01 Quiet baseline (60s)</v>
      </c>
      <c r="I3044" s="6" t="n">
        <f aca="false">(B3044-B3043)/((A3044-A3043)/1000)</f>
        <v>0.750183150183148</v>
      </c>
      <c r="J3044" s="6" t="n">
        <f aca="false">IF(OR(B3044&lt;Rules!$B$2,B3044&gt;Rules!$B$3,ABS(I3044)&gt;Rules!$B$4,OR(B3045&lt;Rules!$B$2,B3045&gt;Rules!$B$3,ABS(I3045)&gt;Rules!$B$4)),1,0)</f>
        <v>0</v>
      </c>
      <c r="K3044" s="6" t="str">
        <f aca="false">IF(F3044=1,COUNTIF($F$2:F3044,1),"")</f>
        <v/>
      </c>
    </row>
    <row r="3045" customFormat="false" ht="15" hidden="false" customHeight="false" outlineLevel="0" collapsed="false">
      <c r="A3045" s="6" t="n">
        <v>24003.493</v>
      </c>
      <c r="B3045" s="6" t="n">
        <v>1.79267399267399</v>
      </c>
      <c r="C3045" s="6" t="n">
        <v>78</v>
      </c>
      <c r="D3045" s="6" t="n">
        <v>-1</v>
      </c>
      <c r="E3045" s="6" t="n">
        <v>1.78095238095238</v>
      </c>
      <c r="F3045" s="6" t="n">
        <v>0</v>
      </c>
      <c r="G3045" s="6" t="n">
        <v>0.0234432234432231</v>
      </c>
      <c r="H3045" s="6" t="str">
        <f aca="false">IF(AND(A3045&gt;=Stimuli!$B$2,A3045&lt;=Stimuli!$C$2),Stimuli!$A$2,IF(AND(A3045&gt;=Stimuli!$B$3,A3045&lt;=Stimuli!$C$3),Stimuli!$A$3,IF(AND(A3045&gt;=Stimuli!$B$4,A3045&lt;=Stimuli!$C$4),Stimuli!$A$4,"")))</f>
        <v>01 Quiet baseline (60s)</v>
      </c>
      <c r="I3045" s="6" t="n">
        <f aca="false">(B3045-B3044)/((A3045-A3044)/1000)</f>
        <v>-0.750183150183148</v>
      </c>
      <c r="J3045" s="6" t="n">
        <f aca="false">IF(OR(B3045&lt;Rules!$B$2,B3045&gt;Rules!$B$3,ABS(I3045)&gt;Rules!$B$4,OR(B3046&lt;Rules!$B$2,B3046&gt;Rules!$B$3,ABS(I3046)&gt;Rules!$B$4)),1,0)</f>
        <v>0</v>
      </c>
      <c r="K3045" s="6" t="str">
        <f aca="false">IF(F3045=1,COUNTIF($F$2:F3045,1),"")</f>
        <v/>
      </c>
    </row>
    <row r="3046" customFormat="false" ht="15" hidden="false" customHeight="false" outlineLevel="0" collapsed="false">
      <c r="A3046" s="6" t="n">
        <v>24011.3055</v>
      </c>
      <c r="B3046" s="6" t="n">
        <v>1.7970695970696</v>
      </c>
      <c r="C3046" s="6" t="n">
        <v>78</v>
      </c>
      <c r="D3046" s="6" t="n">
        <v>-1</v>
      </c>
      <c r="E3046" s="6" t="n">
        <v>1.78095238095238</v>
      </c>
      <c r="F3046" s="6" t="n">
        <v>0</v>
      </c>
      <c r="G3046" s="6" t="n">
        <v>0.0234432234432231</v>
      </c>
      <c r="H3046" s="6" t="str">
        <f aca="false">IF(AND(A3046&gt;=Stimuli!$B$2,A3046&lt;=Stimuli!$C$2),Stimuli!$A$2,IF(AND(A3046&gt;=Stimuli!$B$3,A3046&lt;=Stimuli!$C$3),Stimuli!$A$3,IF(AND(A3046&gt;=Stimuli!$B$4,A3046&lt;=Stimuli!$C$4),Stimuli!$A$4,"")))</f>
        <v>01 Quiet baseline (60s)</v>
      </c>
      <c r="I3046" s="6" t="n">
        <f aca="false">(B3046-B3045)/((A3046-A3045)/1000)</f>
        <v>0.562637362637418</v>
      </c>
      <c r="J3046" s="6" t="n">
        <f aca="false">IF(OR(B3046&lt;Rules!$B$2,B3046&gt;Rules!$B$3,ABS(I3046)&gt;Rules!$B$4,OR(B3047&lt;Rules!$B$2,B3047&gt;Rules!$B$3,ABS(I3047)&gt;Rules!$B$4)),1,0)</f>
        <v>0</v>
      </c>
      <c r="K3046" s="6" t="str">
        <f aca="false">IF(F3046=1,COUNTIF($F$2:F3046,1),"")</f>
        <v/>
      </c>
    </row>
    <row r="3047" customFormat="false" ht="15" hidden="false" customHeight="false" outlineLevel="0" collapsed="false">
      <c r="A3047" s="6" t="n">
        <v>24019.118</v>
      </c>
      <c r="B3047" s="6" t="n">
        <v>1.79267399267399</v>
      </c>
      <c r="C3047" s="6" t="n">
        <v>78</v>
      </c>
      <c r="D3047" s="6" t="n">
        <v>-1</v>
      </c>
      <c r="E3047" s="6" t="n">
        <v>1.78095238095238</v>
      </c>
      <c r="F3047" s="6" t="n">
        <v>0</v>
      </c>
      <c r="G3047" s="6" t="n">
        <v>0.0234432234432231</v>
      </c>
      <c r="H3047" s="6" t="str">
        <f aca="false">IF(AND(A3047&gt;=Stimuli!$B$2,A3047&lt;=Stimuli!$C$2),Stimuli!$A$2,IF(AND(A3047&gt;=Stimuli!$B$3,A3047&lt;=Stimuli!$C$3),Stimuli!$A$3,IF(AND(A3047&gt;=Stimuli!$B$4,A3047&lt;=Stimuli!$C$4),Stimuli!$A$4,"")))</f>
        <v>01 Quiet baseline (60s)</v>
      </c>
      <c r="I3047" s="6" t="n">
        <f aca="false">(B3047-B3046)/((A3047-A3046)/1000)</f>
        <v>-0.562637362637418</v>
      </c>
      <c r="J3047" s="6" t="n">
        <f aca="false">IF(OR(B3047&lt;Rules!$B$2,B3047&gt;Rules!$B$3,ABS(I3047)&gt;Rules!$B$4,OR(B3048&lt;Rules!$B$2,B3048&gt;Rules!$B$3,ABS(I3048)&gt;Rules!$B$4)),1,0)</f>
        <v>0</v>
      </c>
      <c r="K3047" s="6" t="str">
        <f aca="false">IF(F3047=1,COUNTIF($F$2:F3047,1),"")</f>
        <v/>
      </c>
    </row>
    <row r="3048" customFormat="false" ht="15" hidden="false" customHeight="false" outlineLevel="0" collapsed="false">
      <c r="A3048" s="6" t="n">
        <v>24026.9305</v>
      </c>
      <c r="B3048" s="6" t="n">
        <v>1.7956043956044</v>
      </c>
      <c r="C3048" s="6" t="n">
        <v>78</v>
      </c>
      <c r="D3048" s="6" t="n">
        <v>-1</v>
      </c>
      <c r="E3048" s="6" t="n">
        <v>1.78095238095238</v>
      </c>
      <c r="F3048" s="6" t="n">
        <v>0</v>
      </c>
      <c r="G3048" s="6" t="n">
        <v>0.0234432234432231</v>
      </c>
      <c r="H3048" s="6" t="str">
        <f aca="false">IF(AND(A3048&gt;=Stimuli!$B$2,A3048&lt;=Stimuli!$C$2),Stimuli!$A$2,IF(AND(A3048&gt;=Stimuli!$B$3,A3048&lt;=Stimuli!$C$3),Stimuli!$A$3,IF(AND(A3048&gt;=Stimuli!$B$4,A3048&lt;=Stimuli!$C$4),Stimuli!$A$4,"")))</f>
        <v>01 Quiet baseline (60s)</v>
      </c>
      <c r="I3048" s="6" t="n">
        <f aca="false">(B3048-B3047)/((A3048-A3047)/1000)</f>
        <v>0.375091575091574</v>
      </c>
      <c r="J3048" s="6" t="n">
        <f aca="false">IF(OR(B3048&lt;Rules!$B$2,B3048&gt;Rules!$B$3,ABS(I3048)&gt;Rules!$B$4,OR(B3049&lt;Rules!$B$2,B3049&gt;Rules!$B$3,ABS(I3049)&gt;Rules!$B$4)),1,0)</f>
        <v>0</v>
      </c>
      <c r="K3048" s="6" t="str">
        <f aca="false">IF(F3048=1,COUNTIF($F$2:F3048,1),"")</f>
        <v/>
      </c>
    </row>
    <row r="3049" customFormat="false" ht="15" hidden="false" customHeight="false" outlineLevel="0" collapsed="false">
      <c r="A3049" s="6" t="n">
        <v>24034.743</v>
      </c>
      <c r="B3049" s="6" t="n">
        <v>1.79413919413919</v>
      </c>
      <c r="C3049" s="6" t="n">
        <v>78</v>
      </c>
      <c r="D3049" s="6" t="n">
        <v>-1</v>
      </c>
      <c r="E3049" s="6" t="n">
        <v>1.78095238095238</v>
      </c>
      <c r="F3049" s="6" t="n">
        <v>0</v>
      </c>
      <c r="G3049" s="6" t="n">
        <v>0.0234432234432231</v>
      </c>
      <c r="H3049" s="6" t="str">
        <f aca="false">IF(AND(A3049&gt;=Stimuli!$B$2,A3049&lt;=Stimuli!$C$2),Stimuli!$A$2,IF(AND(A3049&gt;=Stimuli!$B$3,A3049&lt;=Stimuli!$C$3),Stimuli!$A$3,IF(AND(A3049&gt;=Stimuli!$B$4,A3049&lt;=Stimuli!$C$4),Stimuli!$A$4,"")))</f>
        <v>01 Quiet baseline (60s)</v>
      </c>
      <c r="I3049" s="6" t="n">
        <f aca="false">(B3049-B3048)/((A3049-A3048)/1000)</f>
        <v>-0.18754578754573</v>
      </c>
      <c r="J3049" s="6" t="n">
        <f aca="false">IF(OR(B3049&lt;Rules!$B$2,B3049&gt;Rules!$B$3,ABS(I3049)&gt;Rules!$B$4,OR(B3050&lt;Rules!$B$2,B3050&gt;Rules!$B$3,ABS(I3050)&gt;Rules!$B$4)),1,0)</f>
        <v>0</v>
      </c>
      <c r="K3049" s="6" t="str">
        <f aca="false">IF(F3049=1,COUNTIF($F$2:F3049,1),"")</f>
        <v/>
      </c>
    </row>
    <row r="3050" customFormat="false" ht="15" hidden="false" customHeight="false" outlineLevel="0" collapsed="false">
      <c r="A3050" s="6" t="n">
        <v>24042.5555</v>
      </c>
      <c r="B3050" s="6" t="n">
        <v>1.79413919413919</v>
      </c>
      <c r="C3050" s="6" t="n">
        <v>78</v>
      </c>
      <c r="D3050" s="6" t="n">
        <v>-1</v>
      </c>
      <c r="E3050" s="6" t="n">
        <v>1.78095238095238</v>
      </c>
      <c r="F3050" s="6" t="n">
        <v>0</v>
      </c>
      <c r="G3050" s="6" t="n">
        <v>0.0234432234432231</v>
      </c>
      <c r="H3050" s="6" t="str">
        <f aca="false">IF(AND(A3050&gt;=Stimuli!$B$2,A3050&lt;=Stimuli!$C$2),Stimuli!$A$2,IF(AND(A3050&gt;=Stimuli!$B$3,A3050&lt;=Stimuli!$C$3),Stimuli!$A$3,IF(AND(A3050&gt;=Stimuli!$B$4,A3050&lt;=Stimuli!$C$4),Stimuli!$A$4,"")))</f>
        <v>01 Quiet baseline (60s)</v>
      </c>
      <c r="I3050" s="6" t="n">
        <f aca="false">(B3050-B3049)/((A3050-A3049)/1000)</f>
        <v>0</v>
      </c>
      <c r="J3050" s="6" t="n">
        <f aca="false">IF(OR(B3050&lt;Rules!$B$2,B3050&gt;Rules!$B$3,ABS(I3050)&gt;Rules!$B$4,OR(B3051&lt;Rules!$B$2,B3051&gt;Rules!$B$3,ABS(I3051)&gt;Rules!$B$4)),1,0)</f>
        <v>0</v>
      </c>
      <c r="K3050" s="6" t="str">
        <f aca="false">IF(F3050=1,COUNTIF($F$2:F3050,1),"")</f>
        <v/>
      </c>
    </row>
    <row r="3051" customFormat="false" ht="15" hidden="false" customHeight="false" outlineLevel="0" collapsed="false">
      <c r="A3051" s="6" t="n">
        <v>24050.368</v>
      </c>
      <c r="B3051" s="6" t="n">
        <v>1.79413919413919</v>
      </c>
      <c r="C3051" s="6" t="n">
        <v>78</v>
      </c>
      <c r="D3051" s="6" t="n">
        <v>-1</v>
      </c>
      <c r="E3051" s="6" t="n">
        <v>1.78095238095238</v>
      </c>
      <c r="F3051" s="6" t="n">
        <v>0</v>
      </c>
      <c r="G3051" s="6" t="n">
        <v>0.0234432234432231</v>
      </c>
      <c r="H3051" s="6" t="str">
        <f aca="false">IF(AND(A3051&gt;=Stimuli!$B$2,A3051&lt;=Stimuli!$C$2),Stimuli!$A$2,IF(AND(A3051&gt;=Stimuli!$B$3,A3051&lt;=Stimuli!$C$3),Stimuli!$A$3,IF(AND(A3051&gt;=Stimuli!$B$4,A3051&lt;=Stimuli!$C$4),Stimuli!$A$4,"")))</f>
        <v>01 Quiet baseline (60s)</v>
      </c>
      <c r="I3051" s="6" t="n">
        <f aca="false">(B3051-B3050)/((A3051-A3050)/1000)</f>
        <v>0</v>
      </c>
      <c r="J3051" s="6" t="n">
        <f aca="false">IF(OR(B3051&lt;Rules!$B$2,B3051&gt;Rules!$B$3,ABS(I3051)&gt;Rules!$B$4,OR(B3052&lt;Rules!$B$2,B3052&gt;Rules!$B$3,ABS(I3052)&gt;Rules!$B$4)),1,0)</f>
        <v>0</v>
      </c>
      <c r="K3051" s="6" t="str">
        <f aca="false">IF(F3051=1,COUNTIF($F$2:F3051,1),"")</f>
        <v/>
      </c>
    </row>
    <row r="3052" customFormat="false" ht="15" hidden="false" customHeight="false" outlineLevel="0" collapsed="false">
      <c r="A3052" s="6" t="n">
        <v>24058.1805</v>
      </c>
      <c r="B3052" s="6" t="n">
        <v>1.79267399267399</v>
      </c>
      <c r="C3052" s="6" t="n">
        <v>78</v>
      </c>
      <c r="D3052" s="6" t="n">
        <v>-1</v>
      </c>
      <c r="E3052" s="6" t="n">
        <v>1.78095238095238</v>
      </c>
      <c r="F3052" s="6" t="n">
        <v>0</v>
      </c>
      <c r="G3052" s="6" t="n">
        <v>0.0234432234432231</v>
      </c>
      <c r="H3052" s="6" t="str">
        <f aca="false">IF(AND(A3052&gt;=Stimuli!$B$2,A3052&lt;=Stimuli!$C$2),Stimuli!$A$2,IF(AND(A3052&gt;=Stimuli!$B$3,A3052&lt;=Stimuli!$C$3),Stimuli!$A$3,IF(AND(A3052&gt;=Stimuli!$B$4,A3052&lt;=Stimuli!$C$4),Stimuli!$A$4,"")))</f>
        <v>01 Quiet baseline (60s)</v>
      </c>
      <c r="I3052" s="6" t="n">
        <f aca="false">(B3052-B3051)/((A3052-A3051)/1000)</f>
        <v>-0.187545787545844</v>
      </c>
      <c r="J3052" s="6" t="n">
        <f aca="false">IF(OR(B3052&lt;Rules!$B$2,B3052&gt;Rules!$B$3,ABS(I3052)&gt;Rules!$B$4,OR(B3053&lt;Rules!$B$2,B3053&gt;Rules!$B$3,ABS(I3053)&gt;Rules!$B$4)),1,0)</f>
        <v>0</v>
      </c>
      <c r="K3052" s="6" t="str">
        <f aca="false">IF(F3052=1,COUNTIF($F$2:F3052,1),"")</f>
        <v/>
      </c>
    </row>
    <row r="3053" customFormat="false" ht="15" hidden="false" customHeight="false" outlineLevel="0" collapsed="false">
      <c r="A3053" s="6" t="n">
        <v>24065.993</v>
      </c>
      <c r="B3053" s="6" t="n">
        <v>1.7956043956044</v>
      </c>
      <c r="C3053" s="6" t="n">
        <v>78</v>
      </c>
      <c r="D3053" s="6" t="n">
        <v>-1</v>
      </c>
      <c r="E3053" s="6" t="n">
        <v>1.78095238095238</v>
      </c>
      <c r="F3053" s="6" t="n">
        <v>0</v>
      </c>
      <c r="G3053" s="6" t="n">
        <v>0.0234432234432231</v>
      </c>
      <c r="H3053" s="6" t="str">
        <f aca="false">IF(AND(A3053&gt;=Stimuli!$B$2,A3053&lt;=Stimuli!$C$2),Stimuli!$A$2,IF(AND(A3053&gt;=Stimuli!$B$3,A3053&lt;=Stimuli!$C$3),Stimuli!$A$3,IF(AND(A3053&gt;=Stimuli!$B$4,A3053&lt;=Stimuli!$C$4),Stimuli!$A$4,"")))</f>
        <v>01 Quiet baseline (60s)</v>
      </c>
      <c r="I3053" s="6" t="n">
        <f aca="false">(B3053-B3052)/((A3053-A3052)/1000)</f>
        <v>0.375091575091574</v>
      </c>
      <c r="J3053" s="6" t="n">
        <f aca="false">IF(OR(B3053&lt;Rules!$B$2,B3053&gt;Rules!$B$3,ABS(I3053)&gt;Rules!$B$4,OR(B3054&lt;Rules!$B$2,B3054&gt;Rules!$B$3,ABS(I3054)&gt;Rules!$B$4)),1,0)</f>
        <v>0</v>
      </c>
      <c r="K3053" s="6" t="str">
        <f aca="false">IF(F3053=1,COUNTIF($F$2:F3053,1),"")</f>
        <v/>
      </c>
    </row>
    <row r="3054" customFormat="false" ht="15" hidden="false" customHeight="false" outlineLevel="0" collapsed="false">
      <c r="A3054" s="6" t="n">
        <v>24073.8055</v>
      </c>
      <c r="B3054" s="6" t="n">
        <v>1.78974358974359</v>
      </c>
      <c r="C3054" s="6" t="n">
        <v>78</v>
      </c>
      <c r="D3054" s="6" t="n">
        <v>-1</v>
      </c>
      <c r="E3054" s="6" t="n">
        <v>1.78095238095238</v>
      </c>
      <c r="F3054" s="6" t="n">
        <v>0</v>
      </c>
      <c r="G3054" s="6" t="n">
        <v>0.0234432234432231</v>
      </c>
      <c r="H3054" s="6" t="str">
        <f aca="false">IF(AND(A3054&gt;=Stimuli!$B$2,A3054&lt;=Stimuli!$C$2),Stimuli!$A$2,IF(AND(A3054&gt;=Stimuli!$B$3,A3054&lt;=Stimuli!$C$3),Stimuli!$A$3,IF(AND(A3054&gt;=Stimuli!$B$4,A3054&lt;=Stimuli!$C$4),Stimuli!$A$4,"")))</f>
        <v>01 Quiet baseline (60s)</v>
      </c>
      <c r="I3054" s="6" t="n">
        <f aca="false">(B3054-B3053)/((A3054-A3053)/1000)</f>
        <v>-0.750183150183034</v>
      </c>
      <c r="J3054" s="6" t="n">
        <f aca="false">IF(OR(B3054&lt;Rules!$B$2,B3054&gt;Rules!$B$3,ABS(I3054)&gt;Rules!$B$4,OR(B3055&lt;Rules!$B$2,B3055&gt;Rules!$B$3,ABS(I3055)&gt;Rules!$B$4)),1,0)</f>
        <v>0</v>
      </c>
      <c r="K3054" s="6" t="str">
        <f aca="false">IF(F3054=1,COUNTIF($F$2:F3054,1),"")</f>
        <v/>
      </c>
    </row>
    <row r="3055" customFormat="false" ht="15" hidden="false" customHeight="false" outlineLevel="0" collapsed="false">
      <c r="A3055" s="6" t="n">
        <v>24081.618</v>
      </c>
      <c r="B3055" s="6" t="n">
        <v>1.7956043956044</v>
      </c>
      <c r="C3055" s="6" t="n">
        <v>78</v>
      </c>
      <c r="D3055" s="6" t="n">
        <v>-1</v>
      </c>
      <c r="E3055" s="6" t="n">
        <v>1.78095238095238</v>
      </c>
      <c r="F3055" s="6" t="n">
        <v>0</v>
      </c>
      <c r="G3055" s="6" t="n">
        <v>0.0234432234432231</v>
      </c>
      <c r="H3055" s="6" t="str">
        <f aca="false">IF(AND(A3055&gt;=Stimuli!$B$2,A3055&lt;=Stimuli!$C$2),Stimuli!$A$2,IF(AND(A3055&gt;=Stimuli!$B$3,A3055&lt;=Stimuli!$C$3),Stimuli!$A$3,IF(AND(A3055&gt;=Stimuli!$B$4,A3055&lt;=Stimuli!$C$4),Stimuli!$A$4,"")))</f>
        <v>01 Quiet baseline (60s)</v>
      </c>
      <c r="I3055" s="6" t="n">
        <f aca="false">(B3055-B3054)/((A3055-A3054)/1000)</f>
        <v>0.750183150183034</v>
      </c>
      <c r="J3055" s="6" t="n">
        <f aca="false">IF(OR(B3055&lt;Rules!$B$2,B3055&gt;Rules!$B$3,ABS(I3055)&gt;Rules!$B$4,OR(B3056&lt;Rules!$B$2,B3056&gt;Rules!$B$3,ABS(I3056)&gt;Rules!$B$4)),1,0)</f>
        <v>0</v>
      </c>
      <c r="K3055" s="6" t="str">
        <f aca="false">IF(F3055=1,COUNTIF($F$2:F3055,1),"")</f>
        <v/>
      </c>
    </row>
    <row r="3056" customFormat="false" ht="15" hidden="false" customHeight="false" outlineLevel="0" collapsed="false">
      <c r="A3056" s="6" t="n">
        <v>24089.4305</v>
      </c>
      <c r="B3056" s="6" t="n">
        <v>1.78974358974359</v>
      </c>
      <c r="C3056" s="6" t="n">
        <v>78</v>
      </c>
      <c r="D3056" s="6" t="n">
        <v>-1</v>
      </c>
      <c r="E3056" s="6" t="n">
        <v>1.78095238095238</v>
      </c>
      <c r="F3056" s="6" t="n">
        <v>0</v>
      </c>
      <c r="G3056" s="6" t="n">
        <v>0.0234432234432231</v>
      </c>
      <c r="H3056" s="6" t="str">
        <f aca="false">IF(AND(A3056&gt;=Stimuli!$B$2,A3056&lt;=Stimuli!$C$2),Stimuli!$A$2,IF(AND(A3056&gt;=Stimuli!$B$3,A3056&lt;=Stimuli!$C$3),Stimuli!$A$3,IF(AND(A3056&gt;=Stimuli!$B$4,A3056&lt;=Stimuli!$C$4),Stimuli!$A$4,"")))</f>
        <v>01 Quiet baseline (60s)</v>
      </c>
      <c r="I3056" s="6" t="n">
        <f aca="false">(B3056-B3055)/((A3056-A3055)/1000)</f>
        <v>-0.750183150183034</v>
      </c>
      <c r="J3056" s="6" t="n">
        <f aca="false">IF(OR(B3056&lt;Rules!$B$2,B3056&gt;Rules!$B$3,ABS(I3056)&gt;Rules!$B$4,OR(B3057&lt;Rules!$B$2,B3057&gt;Rules!$B$3,ABS(I3057)&gt;Rules!$B$4)),1,0)</f>
        <v>0</v>
      </c>
      <c r="K3056" s="6" t="str">
        <f aca="false">IF(F3056=1,COUNTIF($F$2:F3056,1),"")</f>
        <v/>
      </c>
    </row>
    <row r="3057" customFormat="false" ht="15" hidden="false" customHeight="false" outlineLevel="0" collapsed="false">
      <c r="A3057" s="6" t="n">
        <v>24097.243</v>
      </c>
      <c r="B3057" s="6" t="n">
        <v>1.7956043956044</v>
      </c>
      <c r="C3057" s="6" t="n">
        <v>78</v>
      </c>
      <c r="D3057" s="6" t="n">
        <v>-1</v>
      </c>
      <c r="E3057" s="6" t="n">
        <v>1.78095238095238</v>
      </c>
      <c r="F3057" s="6" t="n">
        <v>0</v>
      </c>
      <c r="G3057" s="6" t="n">
        <v>0.0234432234432231</v>
      </c>
      <c r="H3057" s="6" t="str">
        <f aca="false">IF(AND(A3057&gt;=Stimuli!$B$2,A3057&lt;=Stimuli!$C$2),Stimuli!$A$2,IF(AND(A3057&gt;=Stimuli!$B$3,A3057&lt;=Stimuli!$C$3),Stimuli!$A$3,IF(AND(A3057&gt;=Stimuli!$B$4,A3057&lt;=Stimuli!$C$4),Stimuli!$A$4,"")))</f>
        <v>01 Quiet baseline (60s)</v>
      </c>
      <c r="I3057" s="6" t="n">
        <f aca="false">(B3057-B3056)/((A3057-A3056)/1000)</f>
        <v>0.750183150183034</v>
      </c>
      <c r="J3057" s="6" t="n">
        <f aca="false">IF(OR(B3057&lt;Rules!$B$2,B3057&gt;Rules!$B$3,ABS(I3057)&gt;Rules!$B$4,OR(B3058&lt;Rules!$B$2,B3058&gt;Rules!$B$3,ABS(I3058)&gt;Rules!$B$4)),1,0)</f>
        <v>0</v>
      </c>
      <c r="K3057" s="6" t="str">
        <f aca="false">IF(F3057=1,COUNTIF($F$2:F3057,1),"")</f>
        <v/>
      </c>
    </row>
    <row r="3058" customFormat="false" ht="15" hidden="false" customHeight="false" outlineLevel="0" collapsed="false">
      <c r="A3058" s="6" t="n">
        <v>24105.0555</v>
      </c>
      <c r="B3058" s="6" t="n">
        <v>1.78974358974359</v>
      </c>
      <c r="C3058" s="6" t="n">
        <v>78</v>
      </c>
      <c r="D3058" s="6" t="n">
        <v>-1</v>
      </c>
      <c r="E3058" s="6" t="n">
        <v>1.78095238095238</v>
      </c>
      <c r="F3058" s="6" t="n">
        <v>0</v>
      </c>
      <c r="G3058" s="6" t="n">
        <v>0.0234432234432231</v>
      </c>
      <c r="H3058" s="6" t="str">
        <f aca="false">IF(AND(A3058&gt;=Stimuli!$B$2,A3058&lt;=Stimuli!$C$2),Stimuli!$A$2,IF(AND(A3058&gt;=Stimuli!$B$3,A3058&lt;=Stimuli!$C$3),Stimuli!$A$3,IF(AND(A3058&gt;=Stimuli!$B$4,A3058&lt;=Stimuli!$C$4),Stimuli!$A$4,"")))</f>
        <v>01 Quiet baseline (60s)</v>
      </c>
      <c r="I3058" s="6" t="n">
        <f aca="false">(B3058-B3057)/((A3058-A3057)/1000)</f>
        <v>-0.750183150183034</v>
      </c>
      <c r="J3058" s="6" t="n">
        <f aca="false">IF(OR(B3058&lt;Rules!$B$2,B3058&gt;Rules!$B$3,ABS(I3058)&gt;Rules!$B$4,OR(B3059&lt;Rules!$B$2,B3059&gt;Rules!$B$3,ABS(I3059)&gt;Rules!$B$4)),1,0)</f>
        <v>0</v>
      </c>
      <c r="K3058" s="6" t="str">
        <f aca="false">IF(F3058=1,COUNTIF($F$2:F3058,1),"")</f>
        <v/>
      </c>
    </row>
    <row r="3059" customFormat="false" ht="15" hidden="false" customHeight="false" outlineLevel="0" collapsed="false">
      <c r="A3059" s="6" t="n">
        <v>24112.868</v>
      </c>
      <c r="B3059" s="6" t="n">
        <v>1.7956043956044</v>
      </c>
      <c r="C3059" s="6" t="n">
        <v>78</v>
      </c>
      <c r="D3059" s="6" t="n">
        <v>-1</v>
      </c>
      <c r="E3059" s="6" t="n">
        <v>1.78095238095238</v>
      </c>
      <c r="F3059" s="6" t="n">
        <v>0</v>
      </c>
      <c r="G3059" s="6" t="n">
        <v>0.0234432234432231</v>
      </c>
      <c r="H3059" s="6" t="str">
        <f aca="false">IF(AND(A3059&gt;=Stimuli!$B$2,A3059&lt;=Stimuli!$C$2),Stimuli!$A$2,IF(AND(A3059&gt;=Stimuli!$B$3,A3059&lt;=Stimuli!$C$3),Stimuli!$A$3,IF(AND(A3059&gt;=Stimuli!$B$4,A3059&lt;=Stimuli!$C$4),Stimuli!$A$4,"")))</f>
        <v>01 Quiet baseline (60s)</v>
      </c>
      <c r="I3059" s="6" t="n">
        <f aca="false">(B3059-B3058)/((A3059-A3058)/1000)</f>
        <v>0.750183150183034</v>
      </c>
      <c r="J3059" s="6" t="n">
        <f aca="false">IF(OR(B3059&lt;Rules!$B$2,B3059&gt;Rules!$B$3,ABS(I3059)&gt;Rules!$B$4,OR(B3060&lt;Rules!$B$2,B3060&gt;Rules!$B$3,ABS(I3060)&gt;Rules!$B$4)),1,0)</f>
        <v>0</v>
      </c>
      <c r="K3059" s="6" t="str">
        <f aca="false">IF(F3059=1,COUNTIF($F$2:F3059,1),"")</f>
        <v/>
      </c>
    </row>
    <row r="3060" customFormat="false" ht="15" hidden="false" customHeight="false" outlineLevel="0" collapsed="false">
      <c r="A3060" s="6" t="n">
        <v>24120.6805</v>
      </c>
      <c r="B3060" s="6" t="n">
        <v>1.78827838827839</v>
      </c>
      <c r="C3060" s="6" t="n">
        <v>78</v>
      </c>
      <c r="D3060" s="6" t="n">
        <v>-1</v>
      </c>
      <c r="E3060" s="6" t="n">
        <v>1.78095238095238</v>
      </c>
      <c r="F3060" s="6" t="n">
        <v>0</v>
      </c>
      <c r="G3060" s="6" t="n">
        <v>0.0234432234432231</v>
      </c>
      <c r="H3060" s="6" t="str">
        <f aca="false">IF(AND(A3060&gt;=Stimuli!$B$2,A3060&lt;=Stimuli!$C$2),Stimuli!$A$2,IF(AND(A3060&gt;=Stimuli!$B$3,A3060&lt;=Stimuli!$C$3),Stimuli!$A$3,IF(AND(A3060&gt;=Stimuli!$B$4,A3060&lt;=Stimuli!$C$4),Stimuli!$A$4,"")))</f>
        <v>01 Quiet baseline (60s)</v>
      </c>
      <c r="I3060" s="6" t="n">
        <f aca="false">(B3060-B3059)/((A3060-A3059)/1000)</f>
        <v>-0.937728937728906</v>
      </c>
      <c r="J3060" s="6" t="n">
        <f aca="false">IF(OR(B3060&lt;Rules!$B$2,B3060&gt;Rules!$B$3,ABS(I3060)&gt;Rules!$B$4,OR(B3061&lt;Rules!$B$2,B3061&gt;Rules!$B$3,ABS(I3061)&gt;Rules!$B$4)),1,0)</f>
        <v>0</v>
      </c>
      <c r="K3060" s="6" t="str">
        <f aca="false">IF(F3060=1,COUNTIF($F$2:F3060,1),"")</f>
        <v/>
      </c>
    </row>
    <row r="3061" customFormat="false" ht="15" hidden="false" customHeight="false" outlineLevel="0" collapsed="false">
      <c r="A3061" s="6" t="n">
        <v>24128.493</v>
      </c>
      <c r="B3061" s="6" t="n">
        <v>1.79413919413919</v>
      </c>
      <c r="C3061" s="6" t="n">
        <v>78</v>
      </c>
      <c r="D3061" s="6" t="n">
        <v>-1</v>
      </c>
      <c r="E3061" s="6" t="n">
        <v>1.78095238095238</v>
      </c>
      <c r="F3061" s="6" t="n">
        <v>0</v>
      </c>
      <c r="G3061" s="6" t="n">
        <v>0.0234432234432231</v>
      </c>
      <c r="H3061" s="6" t="str">
        <f aca="false">IF(AND(A3061&gt;=Stimuli!$B$2,A3061&lt;=Stimuli!$C$2),Stimuli!$A$2,IF(AND(A3061&gt;=Stimuli!$B$3,A3061&lt;=Stimuli!$C$3),Stimuli!$A$3,IF(AND(A3061&gt;=Stimuli!$B$4,A3061&lt;=Stimuli!$C$4),Stimuli!$A$4,"")))</f>
        <v>01 Quiet baseline (60s)</v>
      </c>
      <c r="I3061" s="6" t="n">
        <f aca="false">(B3061-B3060)/((A3061-A3060)/1000)</f>
        <v>0.750183150183176</v>
      </c>
      <c r="J3061" s="6" t="n">
        <f aca="false">IF(OR(B3061&lt;Rules!$B$2,B3061&gt;Rules!$B$3,ABS(I3061)&gt;Rules!$B$4,OR(B3062&lt;Rules!$B$2,B3062&gt;Rules!$B$3,ABS(I3062)&gt;Rules!$B$4)),1,0)</f>
        <v>0</v>
      </c>
      <c r="K3061" s="6" t="str">
        <f aca="false">IF(F3061=1,COUNTIF($F$2:F3061,1),"")</f>
        <v/>
      </c>
    </row>
    <row r="3062" customFormat="false" ht="15" hidden="false" customHeight="false" outlineLevel="0" collapsed="false">
      <c r="A3062" s="6" t="n">
        <v>24136.3055</v>
      </c>
      <c r="B3062" s="6" t="n">
        <v>1.78974358974359</v>
      </c>
      <c r="C3062" s="6" t="n">
        <v>78</v>
      </c>
      <c r="D3062" s="6" t="n">
        <v>-1</v>
      </c>
      <c r="E3062" s="6" t="n">
        <v>1.78095238095238</v>
      </c>
      <c r="F3062" s="6" t="n">
        <v>0</v>
      </c>
      <c r="G3062" s="6" t="n">
        <v>0.0234432234432231</v>
      </c>
      <c r="H3062" s="6" t="str">
        <f aca="false">IF(AND(A3062&gt;=Stimuli!$B$2,A3062&lt;=Stimuli!$C$2),Stimuli!$A$2,IF(AND(A3062&gt;=Stimuli!$B$3,A3062&lt;=Stimuli!$C$3),Stimuli!$A$3,IF(AND(A3062&gt;=Stimuli!$B$4,A3062&lt;=Stimuli!$C$4),Stimuli!$A$4,"")))</f>
        <v>01 Quiet baseline (60s)</v>
      </c>
      <c r="I3062" s="6" t="n">
        <f aca="false">(B3062-B3061)/((A3062-A3061)/1000)</f>
        <v>-0.562637362637304</v>
      </c>
      <c r="J3062" s="6" t="n">
        <f aca="false">IF(OR(B3062&lt;Rules!$B$2,B3062&gt;Rules!$B$3,ABS(I3062)&gt;Rules!$B$4,OR(B3063&lt;Rules!$B$2,B3063&gt;Rules!$B$3,ABS(I3063)&gt;Rules!$B$4)),1,0)</f>
        <v>0</v>
      </c>
      <c r="K3062" s="6" t="str">
        <f aca="false">IF(F3062=1,COUNTIF($F$2:F3062,1),"")</f>
        <v/>
      </c>
    </row>
    <row r="3063" customFormat="false" ht="15" hidden="false" customHeight="false" outlineLevel="0" collapsed="false">
      <c r="A3063" s="6" t="n">
        <v>24144.118</v>
      </c>
      <c r="B3063" s="6" t="n">
        <v>1.79267399267399</v>
      </c>
      <c r="C3063" s="6" t="n">
        <v>78</v>
      </c>
      <c r="D3063" s="6" t="n">
        <v>-1</v>
      </c>
      <c r="E3063" s="6" t="n">
        <v>1.78095238095238</v>
      </c>
      <c r="F3063" s="6" t="n">
        <v>0</v>
      </c>
      <c r="G3063" s="6" t="n">
        <v>0.0234432234432231</v>
      </c>
      <c r="H3063" s="6" t="str">
        <f aca="false">IF(AND(A3063&gt;=Stimuli!$B$2,A3063&lt;=Stimuli!$C$2),Stimuli!$A$2,IF(AND(A3063&gt;=Stimuli!$B$3,A3063&lt;=Stimuli!$C$3),Stimuli!$A$3,IF(AND(A3063&gt;=Stimuli!$B$4,A3063&lt;=Stimuli!$C$4),Stimuli!$A$4,"")))</f>
        <v>01 Quiet baseline (60s)</v>
      </c>
      <c r="I3063" s="6" t="n">
        <f aca="false">(B3063-B3062)/((A3063-A3062)/1000)</f>
        <v>0.37509157509146</v>
      </c>
      <c r="J3063" s="6" t="n">
        <f aca="false">IF(OR(B3063&lt;Rules!$B$2,B3063&gt;Rules!$B$3,ABS(I3063)&gt;Rules!$B$4,OR(B3064&lt;Rules!$B$2,B3064&gt;Rules!$B$3,ABS(I3064)&gt;Rules!$B$4)),1,0)</f>
        <v>0</v>
      </c>
      <c r="K3063" s="6" t="str">
        <f aca="false">IF(F3063=1,COUNTIF($F$2:F3063,1),"")</f>
        <v/>
      </c>
    </row>
    <row r="3064" customFormat="false" ht="15" hidden="false" customHeight="false" outlineLevel="0" collapsed="false">
      <c r="A3064" s="6" t="n">
        <v>24151.9305</v>
      </c>
      <c r="B3064" s="6" t="n">
        <v>1.78974358974359</v>
      </c>
      <c r="C3064" s="6" t="n">
        <v>78</v>
      </c>
      <c r="D3064" s="6" t="n">
        <v>-1</v>
      </c>
      <c r="E3064" s="6" t="n">
        <v>1.78095238095238</v>
      </c>
      <c r="F3064" s="6" t="n">
        <v>0</v>
      </c>
      <c r="G3064" s="6" t="n">
        <v>0.0234432234432231</v>
      </c>
      <c r="H3064" s="6" t="str">
        <f aca="false">IF(AND(A3064&gt;=Stimuli!$B$2,A3064&lt;=Stimuli!$C$2),Stimuli!$A$2,IF(AND(A3064&gt;=Stimuli!$B$3,A3064&lt;=Stimuli!$C$3),Stimuli!$A$3,IF(AND(A3064&gt;=Stimuli!$B$4,A3064&lt;=Stimuli!$C$4),Stimuli!$A$4,"")))</f>
        <v>01 Quiet baseline (60s)</v>
      </c>
      <c r="I3064" s="6" t="n">
        <f aca="false">(B3064-B3063)/((A3064-A3063)/1000)</f>
        <v>-0.37509157509146</v>
      </c>
      <c r="J3064" s="6" t="n">
        <f aca="false">IF(OR(B3064&lt;Rules!$B$2,B3064&gt;Rules!$B$3,ABS(I3064)&gt;Rules!$B$4,OR(B3065&lt;Rules!$B$2,B3065&gt;Rules!$B$3,ABS(I3065)&gt;Rules!$B$4)),1,0)</f>
        <v>0</v>
      </c>
      <c r="K3064" s="6" t="str">
        <f aca="false">IF(F3064=1,COUNTIF($F$2:F3064,1),"")</f>
        <v/>
      </c>
    </row>
    <row r="3065" customFormat="false" ht="15" hidden="false" customHeight="false" outlineLevel="0" collapsed="false">
      <c r="A3065" s="6" t="n">
        <v>24159.743</v>
      </c>
      <c r="B3065" s="6" t="n">
        <v>1.79120879120879</v>
      </c>
      <c r="C3065" s="6" t="n">
        <v>78</v>
      </c>
      <c r="D3065" s="6" t="n">
        <v>-1</v>
      </c>
      <c r="E3065" s="6" t="n">
        <v>1.78095238095238</v>
      </c>
      <c r="F3065" s="6" t="n">
        <v>0</v>
      </c>
      <c r="G3065" s="6" t="n">
        <v>0.0234432234432231</v>
      </c>
      <c r="H3065" s="6" t="str">
        <f aca="false">IF(AND(A3065&gt;=Stimuli!$B$2,A3065&lt;=Stimuli!$C$2),Stimuli!$A$2,IF(AND(A3065&gt;=Stimuli!$B$3,A3065&lt;=Stimuli!$C$3),Stimuli!$A$3,IF(AND(A3065&gt;=Stimuli!$B$4,A3065&lt;=Stimuli!$C$4),Stimuli!$A$4,"")))</f>
        <v>01 Quiet baseline (60s)</v>
      </c>
      <c r="I3065" s="6" t="n">
        <f aca="false">(B3065-B3064)/((A3065-A3064)/1000)</f>
        <v>0.18754578754573</v>
      </c>
      <c r="J3065" s="6" t="n">
        <f aca="false">IF(OR(B3065&lt;Rules!$B$2,B3065&gt;Rules!$B$3,ABS(I3065)&gt;Rules!$B$4,OR(B3066&lt;Rules!$B$2,B3066&gt;Rules!$B$3,ABS(I3066)&gt;Rules!$B$4)),1,0)</f>
        <v>0</v>
      </c>
      <c r="K3065" s="6" t="str">
        <f aca="false">IF(F3065=1,COUNTIF($F$2:F3065,1),"")</f>
        <v/>
      </c>
    </row>
    <row r="3066" customFormat="false" ht="15" hidden="false" customHeight="false" outlineLevel="0" collapsed="false">
      <c r="A3066" s="6" t="n">
        <v>24167.5555</v>
      </c>
      <c r="B3066" s="6" t="n">
        <v>1.78974358974359</v>
      </c>
      <c r="C3066" s="6" t="n">
        <v>78</v>
      </c>
      <c r="D3066" s="6" t="n">
        <v>-1</v>
      </c>
      <c r="E3066" s="6" t="n">
        <v>1.78095238095238</v>
      </c>
      <c r="F3066" s="6" t="n">
        <v>0</v>
      </c>
      <c r="G3066" s="6" t="n">
        <v>0.0234432234432231</v>
      </c>
      <c r="H3066" s="6" t="str">
        <f aca="false">IF(AND(A3066&gt;=Stimuli!$B$2,A3066&lt;=Stimuli!$C$2),Stimuli!$A$2,IF(AND(A3066&gt;=Stimuli!$B$3,A3066&lt;=Stimuli!$C$3),Stimuli!$A$3,IF(AND(A3066&gt;=Stimuli!$B$4,A3066&lt;=Stimuli!$C$4),Stimuli!$A$4,"")))</f>
        <v>01 Quiet baseline (60s)</v>
      </c>
      <c r="I3066" s="6" t="n">
        <f aca="false">(B3066-B3065)/((A3066-A3065)/1000)</f>
        <v>-0.18754578754573</v>
      </c>
      <c r="J3066" s="6" t="n">
        <f aca="false">IF(OR(B3066&lt;Rules!$B$2,B3066&gt;Rules!$B$3,ABS(I3066)&gt;Rules!$B$4,OR(B3067&lt;Rules!$B$2,B3067&gt;Rules!$B$3,ABS(I3067)&gt;Rules!$B$4)),1,0)</f>
        <v>0</v>
      </c>
      <c r="K3066" s="6" t="str">
        <f aca="false">IF(F3066=1,COUNTIF($F$2:F3066,1),"")</f>
        <v/>
      </c>
    </row>
    <row r="3067" customFormat="false" ht="15" hidden="false" customHeight="false" outlineLevel="0" collapsed="false">
      <c r="A3067" s="6" t="n">
        <v>24175.368</v>
      </c>
      <c r="B3067" s="6" t="n">
        <v>1.78974358974359</v>
      </c>
      <c r="C3067" s="6" t="n">
        <v>78</v>
      </c>
      <c r="D3067" s="6" t="n">
        <v>765.625</v>
      </c>
      <c r="E3067" s="6" t="n">
        <v>1.78095238095238</v>
      </c>
      <c r="F3067" s="6" t="n">
        <v>0</v>
      </c>
      <c r="G3067" s="6" t="n">
        <v>0.0234432234432231</v>
      </c>
      <c r="H3067" s="6" t="str">
        <f aca="false">IF(AND(A3067&gt;=Stimuli!$B$2,A3067&lt;=Stimuli!$C$2),Stimuli!$A$2,IF(AND(A3067&gt;=Stimuli!$B$3,A3067&lt;=Stimuli!$C$3),Stimuli!$A$3,IF(AND(A3067&gt;=Stimuli!$B$4,A3067&lt;=Stimuli!$C$4),Stimuli!$A$4,"")))</f>
        <v>01 Quiet baseline (60s)</v>
      </c>
      <c r="I3067" s="6" t="n">
        <f aca="false">(B3067-B3066)/((A3067-A3066)/1000)</f>
        <v>0</v>
      </c>
      <c r="J3067" s="6" t="n">
        <f aca="false">IF(OR(B3067&lt;Rules!$B$2,B3067&gt;Rules!$B$3,ABS(I3067)&gt;Rules!$B$4,OR(B3068&lt;Rules!$B$2,B3068&gt;Rules!$B$3,ABS(I3068)&gt;Rules!$B$4)),1,0)</f>
        <v>0</v>
      </c>
      <c r="K3067" s="6" t="str">
        <f aca="false">IF(F3067=1,COUNTIF($F$2:F3067,1),"")</f>
        <v/>
      </c>
    </row>
    <row r="3068" customFormat="false" ht="15" hidden="false" customHeight="false" outlineLevel="0" collapsed="false">
      <c r="A3068" s="6" t="n">
        <v>24183.1805</v>
      </c>
      <c r="B3068" s="6" t="n">
        <v>1.79120879120879</v>
      </c>
      <c r="C3068" s="6" t="n">
        <v>78</v>
      </c>
      <c r="D3068" s="6" t="n">
        <v>-1</v>
      </c>
      <c r="E3068" s="6" t="n">
        <v>1.78095238095238</v>
      </c>
      <c r="F3068" s="6" t="n">
        <v>0</v>
      </c>
      <c r="G3068" s="6" t="n">
        <v>0.0234432234432231</v>
      </c>
      <c r="H3068" s="6" t="str">
        <f aca="false">IF(AND(A3068&gt;=Stimuli!$B$2,A3068&lt;=Stimuli!$C$2),Stimuli!$A$2,IF(AND(A3068&gt;=Stimuli!$B$3,A3068&lt;=Stimuli!$C$3),Stimuli!$A$3,IF(AND(A3068&gt;=Stimuli!$B$4,A3068&lt;=Stimuli!$C$4),Stimuli!$A$4,"")))</f>
        <v>01 Quiet baseline (60s)</v>
      </c>
      <c r="I3068" s="6" t="n">
        <f aca="false">(B3068-B3067)/((A3068-A3067)/1000)</f>
        <v>0.18754578754573</v>
      </c>
      <c r="J3068" s="6" t="n">
        <f aca="false">IF(OR(B3068&lt;Rules!$B$2,B3068&gt;Rules!$B$3,ABS(I3068)&gt;Rules!$B$4,OR(B3069&lt;Rules!$B$2,B3069&gt;Rules!$B$3,ABS(I3069)&gt;Rules!$B$4)),1,0)</f>
        <v>0</v>
      </c>
      <c r="K3068" s="6" t="str">
        <f aca="false">IF(F3068=1,COUNTIF($F$2:F3068,1),"")</f>
        <v/>
      </c>
    </row>
    <row r="3069" customFormat="false" ht="15" hidden="false" customHeight="false" outlineLevel="0" collapsed="false">
      <c r="A3069" s="6" t="n">
        <v>24190.993</v>
      </c>
      <c r="B3069" s="6" t="n">
        <v>1.78827838827839</v>
      </c>
      <c r="C3069" s="6" t="n">
        <v>78</v>
      </c>
      <c r="D3069" s="6" t="n">
        <v>-1</v>
      </c>
      <c r="E3069" s="6" t="n">
        <v>1.78095238095238</v>
      </c>
      <c r="F3069" s="6" t="n">
        <v>0</v>
      </c>
      <c r="G3069" s="6" t="n">
        <v>0.0234432234432231</v>
      </c>
      <c r="H3069" s="6" t="str">
        <f aca="false">IF(AND(A3069&gt;=Stimuli!$B$2,A3069&lt;=Stimuli!$C$2),Stimuli!$A$2,IF(AND(A3069&gt;=Stimuli!$B$3,A3069&lt;=Stimuli!$C$3),Stimuli!$A$3,IF(AND(A3069&gt;=Stimuli!$B$4,A3069&lt;=Stimuli!$C$4),Stimuli!$A$4,"")))</f>
        <v>01 Quiet baseline (60s)</v>
      </c>
      <c r="I3069" s="6" t="n">
        <f aca="false">(B3069-B3068)/((A3069-A3068)/1000)</f>
        <v>-0.375091575091602</v>
      </c>
      <c r="J3069" s="6" t="n">
        <f aca="false">IF(OR(B3069&lt;Rules!$B$2,B3069&gt;Rules!$B$3,ABS(I3069)&gt;Rules!$B$4,OR(B3070&lt;Rules!$B$2,B3070&gt;Rules!$B$3,ABS(I3070)&gt;Rules!$B$4)),1,0)</f>
        <v>0</v>
      </c>
      <c r="K3069" s="6" t="str">
        <f aca="false">IF(F3069=1,COUNTIF($F$2:F3069,1),"")</f>
        <v/>
      </c>
    </row>
    <row r="3070" customFormat="false" ht="15" hidden="false" customHeight="false" outlineLevel="0" collapsed="false">
      <c r="A3070" s="6" t="n">
        <v>24198.8055</v>
      </c>
      <c r="B3070" s="6" t="n">
        <v>1.79267399267399</v>
      </c>
      <c r="C3070" s="6" t="n">
        <v>78</v>
      </c>
      <c r="D3070" s="6" t="n">
        <v>-1</v>
      </c>
      <c r="E3070" s="6" t="n">
        <v>1.78095238095238</v>
      </c>
      <c r="F3070" s="6" t="n">
        <v>0</v>
      </c>
      <c r="G3070" s="6" t="n">
        <v>0.0234432234432231</v>
      </c>
      <c r="H3070" s="6" t="str">
        <f aca="false">IF(AND(A3070&gt;=Stimuli!$B$2,A3070&lt;=Stimuli!$C$2),Stimuli!$A$2,IF(AND(A3070&gt;=Stimuli!$B$3,A3070&lt;=Stimuli!$C$3),Stimuli!$A$3,IF(AND(A3070&gt;=Stimuli!$B$4,A3070&lt;=Stimuli!$C$4),Stimuli!$A$4,"")))</f>
        <v>01 Quiet baseline (60s)</v>
      </c>
      <c r="I3070" s="6" t="n">
        <f aca="false">(B3070-B3069)/((A3070-A3069)/1000)</f>
        <v>0.562637362637332</v>
      </c>
      <c r="J3070" s="6" t="n">
        <f aca="false">IF(OR(B3070&lt;Rules!$B$2,B3070&gt;Rules!$B$3,ABS(I3070)&gt;Rules!$B$4,OR(B3071&lt;Rules!$B$2,B3071&gt;Rules!$B$3,ABS(I3071)&gt;Rules!$B$4)),1,0)</f>
        <v>0</v>
      </c>
      <c r="K3070" s="6" t="str">
        <f aca="false">IF(F3070=1,COUNTIF($F$2:F3070,1),"")</f>
        <v/>
      </c>
    </row>
    <row r="3071" customFormat="false" ht="15" hidden="false" customHeight="false" outlineLevel="0" collapsed="false">
      <c r="A3071" s="6" t="n">
        <v>24206.618</v>
      </c>
      <c r="B3071" s="6" t="n">
        <v>1.78681318681319</v>
      </c>
      <c r="C3071" s="6" t="n">
        <v>78</v>
      </c>
      <c r="D3071" s="6" t="n">
        <v>-1</v>
      </c>
      <c r="E3071" s="6" t="n">
        <v>1.78095238095238</v>
      </c>
      <c r="F3071" s="6" t="n">
        <v>0</v>
      </c>
      <c r="G3071" s="6" t="n">
        <v>0.0234432234432231</v>
      </c>
      <c r="H3071" s="6" t="str">
        <f aca="false">IF(AND(A3071&gt;=Stimuli!$B$2,A3071&lt;=Stimuli!$C$2),Stimuli!$A$2,IF(AND(A3071&gt;=Stimuli!$B$3,A3071&lt;=Stimuli!$C$3),Stimuli!$A$3,IF(AND(A3071&gt;=Stimuli!$B$4,A3071&lt;=Stimuli!$C$4),Stimuli!$A$4,"")))</f>
        <v>01 Quiet baseline (60s)</v>
      </c>
      <c r="I3071" s="6" t="n">
        <f aca="false">(B3071-B3070)/((A3071-A3070)/1000)</f>
        <v>-0.750183150183062</v>
      </c>
      <c r="J3071" s="6" t="n">
        <f aca="false">IF(OR(B3071&lt;Rules!$B$2,B3071&gt;Rules!$B$3,ABS(I3071)&gt;Rules!$B$4,OR(B3072&lt;Rules!$B$2,B3072&gt;Rules!$B$3,ABS(I3072)&gt;Rules!$B$4)),1,0)</f>
        <v>0</v>
      </c>
      <c r="K3071" s="6" t="str">
        <f aca="false">IF(F3071=1,COUNTIF($F$2:F3071,1),"")</f>
        <v/>
      </c>
    </row>
    <row r="3072" customFormat="false" ht="15" hidden="false" customHeight="false" outlineLevel="0" collapsed="false">
      <c r="A3072" s="6" t="n">
        <v>24214.4305</v>
      </c>
      <c r="B3072" s="6" t="n">
        <v>1.79267399267399</v>
      </c>
      <c r="C3072" s="6" t="n">
        <v>78</v>
      </c>
      <c r="D3072" s="6" t="n">
        <v>-1</v>
      </c>
      <c r="E3072" s="6" t="n">
        <v>1.78095238095238</v>
      </c>
      <c r="F3072" s="6" t="n">
        <v>0</v>
      </c>
      <c r="G3072" s="6" t="n">
        <v>0.0234432234432231</v>
      </c>
      <c r="H3072" s="6" t="str">
        <f aca="false">IF(AND(A3072&gt;=Stimuli!$B$2,A3072&lt;=Stimuli!$C$2),Stimuli!$A$2,IF(AND(A3072&gt;=Stimuli!$B$3,A3072&lt;=Stimuli!$C$3),Stimuli!$A$3,IF(AND(A3072&gt;=Stimuli!$B$4,A3072&lt;=Stimuli!$C$4),Stimuli!$A$4,"")))</f>
        <v>01 Quiet baseline (60s)</v>
      </c>
      <c r="I3072" s="6" t="n">
        <f aca="false">(B3072-B3071)/((A3072-A3071)/1000)</f>
        <v>0.750183150183062</v>
      </c>
      <c r="J3072" s="6" t="n">
        <f aca="false">IF(OR(B3072&lt;Rules!$B$2,B3072&gt;Rules!$B$3,ABS(I3072)&gt;Rules!$B$4,OR(B3073&lt;Rules!$B$2,B3073&gt;Rules!$B$3,ABS(I3073)&gt;Rules!$B$4)),1,0)</f>
        <v>0</v>
      </c>
      <c r="K3072" s="6" t="str">
        <f aca="false">IF(F3072=1,COUNTIF($F$2:F3072,1),"")</f>
        <v/>
      </c>
    </row>
    <row r="3073" customFormat="false" ht="15" hidden="false" customHeight="false" outlineLevel="0" collapsed="false">
      <c r="A3073" s="6" t="n">
        <v>24222.243</v>
      </c>
      <c r="B3073" s="6" t="n">
        <v>1.78534798534799</v>
      </c>
      <c r="C3073" s="6" t="n">
        <v>78</v>
      </c>
      <c r="D3073" s="6" t="n">
        <v>-1</v>
      </c>
      <c r="E3073" s="6" t="n">
        <v>1.78095238095238</v>
      </c>
      <c r="F3073" s="6" t="n">
        <v>0</v>
      </c>
      <c r="G3073" s="6" t="n">
        <v>0.0234432234432231</v>
      </c>
      <c r="H3073" s="6" t="str">
        <f aca="false">IF(AND(A3073&gt;=Stimuli!$B$2,A3073&lt;=Stimuli!$C$2),Stimuli!$A$2,IF(AND(A3073&gt;=Stimuli!$B$3,A3073&lt;=Stimuli!$C$3),Stimuli!$A$3,IF(AND(A3073&gt;=Stimuli!$B$4,A3073&lt;=Stimuli!$C$4),Stimuli!$A$4,"")))</f>
        <v>01 Quiet baseline (60s)</v>
      </c>
      <c r="I3073" s="6" t="n">
        <f aca="false">(B3073-B3072)/((A3073-A3072)/1000)</f>
        <v>-0.937728937728906</v>
      </c>
      <c r="J3073" s="6" t="n">
        <f aca="false">IF(OR(B3073&lt;Rules!$B$2,B3073&gt;Rules!$B$3,ABS(I3073)&gt;Rules!$B$4,OR(B3074&lt;Rules!$B$2,B3074&gt;Rules!$B$3,ABS(I3074)&gt;Rules!$B$4)),1,0)</f>
        <v>0</v>
      </c>
      <c r="K3073" s="6" t="str">
        <f aca="false">IF(F3073=1,COUNTIF($F$2:F3073,1),"")</f>
        <v/>
      </c>
    </row>
    <row r="3074" customFormat="false" ht="15" hidden="false" customHeight="false" outlineLevel="0" collapsed="false">
      <c r="A3074" s="6" t="n">
        <v>24230.0555</v>
      </c>
      <c r="B3074" s="6" t="n">
        <v>1.79267399267399</v>
      </c>
      <c r="C3074" s="6" t="n">
        <v>78</v>
      </c>
      <c r="D3074" s="6" t="n">
        <v>-1</v>
      </c>
      <c r="E3074" s="6" t="n">
        <v>1.78095238095238</v>
      </c>
      <c r="F3074" s="6" t="n">
        <v>0</v>
      </c>
      <c r="G3074" s="6" t="n">
        <v>0.0234432234432231</v>
      </c>
      <c r="H3074" s="6" t="str">
        <f aca="false">IF(AND(A3074&gt;=Stimuli!$B$2,A3074&lt;=Stimuli!$C$2),Stimuli!$A$2,IF(AND(A3074&gt;=Stimuli!$B$3,A3074&lt;=Stimuli!$C$3),Stimuli!$A$3,IF(AND(A3074&gt;=Stimuli!$B$4,A3074&lt;=Stimuli!$C$4),Stimuli!$A$4,"")))</f>
        <v>01 Quiet baseline (60s)</v>
      </c>
      <c r="I3074" s="6" t="n">
        <f aca="false">(B3074-B3073)/((A3074-A3073)/1000)</f>
        <v>0.937728937728906</v>
      </c>
      <c r="J3074" s="6" t="n">
        <f aca="false">IF(OR(B3074&lt;Rules!$B$2,B3074&gt;Rules!$B$3,ABS(I3074)&gt;Rules!$B$4,OR(B3075&lt;Rules!$B$2,B3075&gt;Rules!$B$3,ABS(I3075)&gt;Rules!$B$4)),1,0)</f>
        <v>0</v>
      </c>
      <c r="K3074" s="6" t="str">
        <f aca="false">IF(F3074=1,COUNTIF($F$2:F3074,1),"")</f>
        <v/>
      </c>
    </row>
    <row r="3075" customFormat="false" ht="15" hidden="false" customHeight="false" outlineLevel="0" collapsed="false">
      <c r="A3075" s="6" t="n">
        <v>24237.868</v>
      </c>
      <c r="B3075" s="6" t="n">
        <v>1.78534798534799</v>
      </c>
      <c r="C3075" s="6" t="n">
        <v>78</v>
      </c>
      <c r="D3075" s="6" t="n">
        <v>-1</v>
      </c>
      <c r="E3075" s="6" t="n">
        <v>1.78095238095238</v>
      </c>
      <c r="F3075" s="6" t="n">
        <v>0</v>
      </c>
      <c r="G3075" s="6" t="n">
        <v>0.0234432234432231</v>
      </c>
      <c r="H3075" s="6" t="str">
        <f aca="false">IF(AND(A3075&gt;=Stimuli!$B$2,A3075&lt;=Stimuli!$C$2),Stimuli!$A$2,IF(AND(A3075&gt;=Stimuli!$B$3,A3075&lt;=Stimuli!$C$3),Stimuli!$A$3,IF(AND(A3075&gt;=Stimuli!$B$4,A3075&lt;=Stimuli!$C$4),Stimuli!$A$4,"")))</f>
        <v>01 Quiet baseline (60s)</v>
      </c>
      <c r="I3075" s="6" t="n">
        <f aca="false">(B3075-B3074)/((A3075-A3074)/1000)</f>
        <v>-0.937728937728906</v>
      </c>
      <c r="J3075" s="6" t="n">
        <f aca="false">IF(OR(B3075&lt;Rules!$B$2,B3075&gt;Rules!$B$3,ABS(I3075)&gt;Rules!$B$4,OR(B3076&lt;Rules!$B$2,B3076&gt;Rules!$B$3,ABS(I3076)&gt;Rules!$B$4)),1,0)</f>
        <v>0</v>
      </c>
      <c r="K3075" s="6" t="str">
        <f aca="false">IF(F3075=1,COUNTIF($F$2:F3075,1),"")</f>
        <v/>
      </c>
    </row>
    <row r="3076" customFormat="false" ht="15" hidden="false" customHeight="false" outlineLevel="0" collapsed="false">
      <c r="A3076" s="6" t="n">
        <v>24245.6805</v>
      </c>
      <c r="B3076" s="6" t="n">
        <v>1.79267399267399</v>
      </c>
      <c r="C3076" s="6" t="n">
        <v>78</v>
      </c>
      <c r="D3076" s="6" t="n">
        <v>-1</v>
      </c>
      <c r="E3076" s="6" t="n">
        <v>1.78095238095238</v>
      </c>
      <c r="F3076" s="6" t="n">
        <v>0</v>
      </c>
      <c r="G3076" s="6" t="n">
        <v>0.0234432234432231</v>
      </c>
      <c r="H3076" s="6" t="str">
        <f aca="false">IF(AND(A3076&gt;=Stimuli!$B$2,A3076&lt;=Stimuli!$C$2),Stimuli!$A$2,IF(AND(A3076&gt;=Stimuli!$B$3,A3076&lt;=Stimuli!$C$3),Stimuli!$A$3,IF(AND(A3076&gt;=Stimuli!$B$4,A3076&lt;=Stimuli!$C$4),Stimuli!$A$4,"")))</f>
        <v>01 Quiet baseline (60s)</v>
      </c>
      <c r="I3076" s="6" t="n">
        <f aca="false">(B3076-B3075)/((A3076-A3075)/1000)</f>
        <v>0.937728937728906</v>
      </c>
      <c r="J3076" s="6" t="n">
        <f aca="false">IF(OR(B3076&lt;Rules!$B$2,B3076&gt;Rules!$B$3,ABS(I3076)&gt;Rules!$B$4,OR(B3077&lt;Rules!$B$2,B3077&gt;Rules!$B$3,ABS(I3077)&gt;Rules!$B$4)),1,0)</f>
        <v>0</v>
      </c>
      <c r="K3076" s="6" t="str">
        <f aca="false">IF(F3076=1,COUNTIF($F$2:F3076,1),"")</f>
        <v/>
      </c>
    </row>
    <row r="3077" customFormat="false" ht="15" hidden="false" customHeight="false" outlineLevel="0" collapsed="false">
      <c r="A3077" s="6" t="n">
        <v>24253.493</v>
      </c>
      <c r="B3077" s="6" t="n">
        <v>1.78534798534799</v>
      </c>
      <c r="C3077" s="6" t="n">
        <v>78</v>
      </c>
      <c r="D3077" s="6" t="n">
        <v>-1</v>
      </c>
      <c r="E3077" s="6" t="n">
        <v>1.78095238095238</v>
      </c>
      <c r="F3077" s="6" t="n">
        <v>0</v>
      </c>
      <c r="G3077" s="6" t="n">
        <v>0.0234432234432231</v>
      </c>
      <c r="H3077" s="6" t="str">
        <f aca="false">IF(AND(A3077&gt;=Stimuli!$B$2,A3077&lt;=Stimuli!$C$2),Stimuli!$A$2,IF(AND(A3077&gt;=Stimuli!$B$3,A3077&lt;=Stimuli!$C$3),Stimuli!$A$3,IF(AND(A3077&gt;=Stimuli!$B$4,A3077&lt;=Stimuli!$C$4),Stimuli!$A$4,"")))</f>
        <v>01 Quiet baseline (60s)</v>
      </c>
      <c r="I3077" s="6" t="n">
        <f aca="false">(B3077-B3076)/((A3077-A3076)/1000)</f>
        <v>-0.937728937728906</v>
      </c>
      <c r="J3077" s="6" t="n">
        <f aca="false">IF(OR(B3077&lt;Rules!$B$2,B3077&gt;Rules!$B$3,ABS(I3077)&gt;Rules!$B$4,OR(B3078&lt;Rules!$B$2,B3078&gt;Rules!$B$3,ABS(I3078)&gt;Rules!$B$4)),1,0)</f>
        <v>0</v>
      </c>
      <c r="K3077" s="6" t="str">
        <f aca="false">IF(F3077=1,COUNTIF($F$2:F3077,1),"")</f>
        <v/>
      </c>
    </row>
    <row r="3078" customFormat="false" ht="15" hidden="false" customHeight="false" outlineLevel="0" collapsed="false">
      <c r="A3078" s="6" t="n">
        <v>24261.3055</v>
      </c>
      <c r="B3078" s="6" t="n">
        <v>1.79120879120879</v>
      </c>
      <c r="C3078" s="6" t="n">
        <v>78</v>
      </c>
      <c r="D3078" s="6" t="n">
        <v>-1</v>
      </c>
      <c r="E3078" s="6" t="n">
        <v>1.78095238095238</v>
      </c>
      <c r="F3078" s="6" t="n">
        <v>0</v>
      </c>
      <c r="G3078" s="6" t="n">
        <v>0.0234432234432231</v>
      </c>
      <c r="H3078" s="6" t="str">
        <f aca="false">IF(AND(A3078&gt;=Stimuli!$B$2,A3078&lt;=Stimuli!$C$2),Stimuli!$A$2,IF(AND(A3078&gt;=Stimuli!$B$3,A3078&lt;=Stimuli!$C$3),Stimuli!$A$3,IF(AND(A3078&gt;=Stimuli!$B$4,A3078&lt;=Stimuli!$C$4),Stimuli!$A$4,"")))</f>
        <v>01 Quiet baseline (60s)</v>
      </c>
      <c r="I3078" s="6" t="n">
        <f aca="false">(B3078-B3077)/((A3078-A3077)/1000)</f>
        <v>0.750183150183176</v>
      </c>
      <c r="J3078" s="6" t="n">
        <f aca="false">IF(OR(B3078&lt;Rules!$B$2,B3078&gt;Rules!$B$3,ABS(I3078)&gt;Rules!$B$4,OR(B3079&lt;Rules!$B$2,B3079&gt;Rules!$B$3,ABS(I3079)&gt;Rules!$B$4)),1,0)</f>
        <v>0</v>
      </c>
      <c r="K3078" s="6" t="str">
        <f aca="false">IF(F3078=1,COUNTIF($F$2:F3078,1),"")</f>
        <v/>
      </c>
    </row>
    <row r="3079" customFormat="false" ht="15" hidden="false" customHeight="false" outlineLevel="0" collapsed="false">
      <c r="A3079" s="6" t="n">
        <v>24269.118</v>
      </c>
      <c r="B3079" s="6" t="n">
        <v>1.78534798534799</v>
      </c>
      <c r="C3079" s="6" t="n">
        <v>78</v>
      </c>
      <c r="D3079" s="6" t="n">
        <v>-1</v>
      </c>
      <c r="E3079" s="6" t="n">
        <v>1.78095238095238</v>
      </c>
      <c r="F3079" s="6" t="n">
        <v>0</v>
      </c>
      <c r="G3079" s="6" t="n">
        <v>0.0234432234432231</v>
      </c>
      <c r="H3079" s="6" t="str">
        <f aca="false">IF(AND(A3079&gt;=Stimuli!$B$2,A3079&lt;=Stimuli!$C$2),Stimuli!$A$2,IF(AND(A3079&gt;=Stimuli!$B$3,A3079&lt;=Stimuli!$C$3),Stimuli!$A$3,IF(AND(A3079&gt;=Stimuli!$B$4,A3079&lt;=Stimuli!$C$4),Stimuli!$A$4,"")))</f>
        <v>01 Quiet baseline (60s)</v>
      </c>
      <c r="I3079" s="6" t="n">
        <f aca="false">(B3079-B3078)/((A3079-A3078)/1000)</f>
        <v>-0.750183150183176</v>
      </c>
      <c r="J3079" s="6" t="n">
        <f aca="false">IF(OR(B3079&lt;Rules!$B$2,B3079&gt;Rules!$B$3,ABS(I3079)&gt;Rules!$B$4,OR(B3080&lt;Rules!$B$2,B3080&gt;Rules!$B$3,ABS(I3080)&gt;Rules!$B$4)),1,0)</f>
        <v>0</v>
      </c>
      <c r="K3079" s="6" t="str">
        <f aca="false">IF(F3079=1,COUNTIF($F$2:F3079,1),"")</f>
        <v/>
      </c>
    </row>
    <row r="3080" customFormat="false" ht="15" hidden="false" customHeight="false" outlineLevel="0" collapsed="false">
      <c r="A3080" s="6" t="n">
        <v>24276.9305</v>
      </c>
      <c r="B3080" s="6" t="n">
        <v>1.78827838827839</v>
      </c>
      <c r="C3080" s="6" t="n">
        <v>78</v>
      </c>
      <c r="D3080" s="6" t="n">
        <v>-1</v>
      </c>
      <c r="E3080" s="6" t="n">
        <v>1.78095238095238</v>
      </c>
      <c r="F3080" s="6" t="n">
        <v>0</v>
      </c>
      <c r="G3080" s="6" t="n">
        <v>0.0234432234432231</v>
      </c>
      <c r="H3080" s="6" t="str">
        <f aca="false">IF(AND(A3080&gt;=Stimuli!$B$2,A3080&lt;=Stimuli!$C$2),Stimuli!$A$2,IF(AND(A3080&gt;=Stimuli!$B$3,A3080&lt;=Stimuli!$C$3),Stimuli!$A$3,IF(AND(A3080&gt;=Stimuli!$B$4,A3080&lt;=Stimuli!$C$4),Stimuli!$A$4,"")))</f>
        <v>01 Quiet baseline (60s)</v>
      </c>
      <c r="I3080" s="6" t="n">
        <f aca="false">(B3080-B3079)/((A3080-A3079)/1000)</f>
        <v>0.375091575091574</v>
      </c>
      <c r="J3080" s="6" t="n">
        <f aca="false">IF(OR(B3080&lt;Rules!$B$2,B3080&gt;Rules!$B$3,ABS(I3080)&gt;Rules!$B$4,OR(B3081&lt;Rules!$B$2,B3081&gt;Rules!$B$3,ABS(I3081)&gt;Rules!$B$4)),1,0)</f>
        <v>0</v>
      </c>
      <c r="K3080" s="6" t="str">
        <f aca="false">IF(F3080=1,COUNTIF($F$2:F3080,1),"")</f>
        <v/>
      </c>
    </row>
    <row r="3081" customFormat="false" ht="15" hidden="false" customHeight="false" outlineLevel="0" collapsed="false">
      <c r="A3081" s="6" t="n">
        <v>24284.743</v>
      </c>
      <c r="B3081" s="6" t="n">
        <v>1.78681318681319</v>
      </c>
      <c r="C3081" s="6" t="n">
        <v>78</v>
      </c>
      <c r="D3081" s="6" t="n">
        <v>-1</v>
      </c>
      <c r="E3081" s="6" t="n">
        <v>1.78095238095238</v>
      </c>
      <c r="F3081" s="6" t="n">
        <v>0</v>
      </c>
      <c r="G3081" s="6" t="n">
        <v>0.0234432234432231</v>
      </c>
      <c r="H3081" s="6" t="str">
        <f aca="false">IF(AND(A3081&gt;=Stimuli!$B$2,A3081&lt;=Stimuli!$C$2),Stimuli!$A$2,IF(AND(A3081&gt;=Stimuli!$B$3,A3081&lt;=Stimuli!$C$3),Stimuli!$A$3,IF(AND(A3081&gt;=Stimuli!$B$4,A3081&lt;=Stimuli!$C$4),Stimuli!$A$4,"")))</f>
        <v>01 Quiet baseline (60s)</v>
      </c>
      <c r="I3081" s="6" t="n">
        <f aca="false">(B3081-B3080)/((A3081-A3080)/1000)</f>
        <v>-0.18754578754573</v>
      </c>
      <c r="J3081" s="6" t="n">
        <f aca="false">IF(OR(B3081&lt;Rules!$B$2,B3081&gt;Rules!$B$3,ABS(I3081)&gt;Rules!$B$4,OR(B3082&lt;Rules!$B$2,B3082&gt;Rules!$B$3,ABS(I3082)&gt;Rules!$B$4)),1,0)</f>
        <v>0</v>
      </c>
      <c r="K3081" s="6" t="str">
        <f aca="false">IF(F3081=1,COUNTIF($F$2:F3081,1),"")</f>
        <v/>
      </c>
    </row>
    <row r="3082" customFormat="false" ht="15" hidden="false" customHeight="false" outlineLevel="0" collapsed="false">
      <c r="A3082" s="6" t="n">
        <v>24292.5555</v>
      </c>
      <c r="B3082" s="6" t="n">
        <v>1.78681318681319</v>
      </c>
      <c r="C3082" s="6" t="n">
        <v>78</v>
      </c>
      <c r="D3082" s="6" t="n">
        <v>-1</v>
      </c>
      <c r="E3082" s="6" t="n">
        <v>1.78095238095238</v>
      </c>
      <c r="F3082" s="6" t="n">
        <v>0</v>
      </c>
      <c r="G3082" s="6" t="n">
        <v>0.0234432234432231</v>
      </c>
      <c r="H3082" s="6" t="str">
        <f aca="false">IF(AND(A3082&gt;=Stimuli!$B$2,A3082&lt;=Stimuli!$C$2),Stimuli!$A$2,IF(AND(A3082&gt;=Stimuli!$B$3,A3082&lt;=Stimuli!$C$3),Stimuli!$A$3,IF(AND(A3082&gt;=Stimuli!$B$4,A3082&lt;=Stimuli!$C$4),Stimuli!$A$4,"")))</f>
        <v>01 Quiet baseline (60s)</v>
      </c>
      <c r="I3082" s="6" t="n">
        <f aca="false">(B3082-B3081)/((A3082-A3081)/1000)</f>
        <v>0</v>
      </c>
      <c r="J3082" s="6" t="n">
        <f aca="false">IF(OR(B3082&lt;Rules!$B$2,B3082&gt;Rules!$B$3,ABS(I3082)&gt;Rules!$B$4,OR(B3083&lt;Rules!$B$2,B3083&gt;Rules!$B$3,ABS(I3083)&gt;Rules!$B$4)),1,0)</f>
        <v>0</v>
      </c>
      <c r="K3082" s="6" t="str">
        <f aca="false">IF(F3082=1,COUNTIF($F$2:F3082,1),"")</f>
        <v/>
      </c>
    </row>
    <row r="3083" customFormat="false" ht="15" hidden="false" customHeight="false" outlineLevel="0" collapsed="false">
      <c r="A3083" s="6" t="n">
        <v>24300.368</v>
      </c>
      <c r="B3083" s="6" t="n">
        <v>1.78827838827839</v>
      </c>
      <c r="C3083" s="6" t="n">
        <v>78</v>
      </c>
      <c r="D3083" s="6" t="n">
        <v>-1</v>
      </c>
      <c r="E3083" s="6" t="n">
        <v>1.78095238095238</v>
      </c>
      <c r="F3083" s="6" t="n">
        <v>0</v>
      </c>
      <c r="G3083" s="6" t="n">
        <v>0.0234432234432231</v>
      </c>
      <c r="H3083" s="6" t="str">
        <f aca="false">IF(AND(A3083&gt;=Stimuli!$B$2,A3083&lt;=Stimuli!$C$2),Stimuli!$A$2,IF(AND(A3083&gt;=Stimuli!$B$3,A3083&lt;=Stimuli!$C$3),Stimuli!$A$3,IF(AND(A3083&gt;=Stimuli!$B$4,A3083&lt;=Stimuli!$C$4),Stimuli!$A$4,"")))</f>
        <v>01 Quiet baseline (60s)</v>
      </c>
      <c r="I3083" s="6" t="n">
        <f aca="false">(B3083-B3082)/((A3083-A3082)/1000)</f>
        <v>0.18754578754573</v>
      </c>
      <c r="J3083" s="6" t="n">
        <f aca="false">IF(OR(B3083&lt;Rules!$B$2,B3083&gt;Rules!$B$3,ABS(I3083)&gt;Rules!$B$4,OR(B3084&lt;Rules!$B$2,B3084&gt;Rules!$B$3,ABS(I3084)&gt;Rules!$B$4)),1,0)</f>
        <v>0</v>
      </c>
      <c r="K3083" s="6" t="str">
        <f aca="false">IF(F3083=1,COUNTIF($F$2:F3083,1),"")</f>
        <v/>
      </c>
    </row>
    <row r="3084" customFormat="false" ht="15" hidden="false" customHeight="false" outlineLevel="0" collapsed="false">
      <c r="A3084" s="6" t="n">
        <v>24308.1805</v>
      </c>
      <c r="B3084" s="6" t="n">
        <v>1.78534798534799</v>
      </c>
      <c r="C3084" s="6" t="n">
        <v>78</v>
      </c>
      <c r="D3084" s="6" t="n">
        <v>-1</v>
      </c>
      <c r="E3084" s="6" t="n">
        <v>1.78095238095238</v>
      </c>
      <c r="F3084" s="6" t="n">
        <v>0</v>
      </c>
      <c r="G3084" s="6" t="n">
        <v>0.0234432234432231</v>
      </c>
      <c r="H3084" s="6" t="str">
        <f aca="false">IF(AND(A3084&gt;=Stimuli!$B$2,A3084&lt;=Stimuli!$C$2),Stimuli!$A$2,IF(AND(A3084&gt;=Stimuli!$B$3,A3084&lt;=Stimuli!$C$3),Stimuli!$A$3,IF(AND(A3084&gt;=Stimuli!$B$4,A3084&lt;=Stimuli!$C$4),Stimuli!$A$4,"")))</f>
        <v>01 Quiet baseline (60s)</v>
      </c>
      <c r="I3084" s="6" t="n">
        <f aca="false">(B3084-B3083)/((A3084-A3083)/1000)</f>
        <v>-0.375091575091574</v>
      </c>
      <c r="J3084" s="6" t="n">
        <f aca="false">IF(OR(B3084&lt;Rules!$B$2,B3084&gt;Rules!$B$3,ABS(I3084)&gt;Rules!$B$4,OR(B3085&lt;Rules!$B$2,B3085&gt;Rules!$B$3,ABS(I3085)&gt;Rules!$B$4)),1,0)</f>
        <v>0</v>
      </c>
      <c r="K3084" s="6" t="str">
        <f aca="false">IF(F3084=1,COUNTIF($F$2:F3084,1),"")</f>
        <v/>
      </c>
    </row>
    <row r="3085" customFormat="false" ht="15" hidden="false" customHeight="false" outlineLevel="0" collapsed="false">
      <c r="A3085" s="6" t="n">
        <v>24315.993</v>
      </c>
      <c r="B3085" s="6" t="n">
        <v>1.78827838827839</v>
      </c>
      <c r="C3085" s="6" t="n">
        <v>78</v>
      </c>
      <c r="D3085" s="6" t="n">
        <v>-1</v>
      </c>
      <c r="E3085" s="6" t="n">
        <v>1.78095238095238</v>
      </c>
      <c r="F3085" s="6" t="n">
        <v>0</v>
      </c>
      <c r="G3085" s="6" t="n">
        <v>0.0234432234432231</v>
      </c>
      <c r="H3085" s="6" t="str">
        <f aca="false">IF(AND(A3085&gt;=Stimuli!$B$2,A3085&lt;=Stimuli!$C$2),Stimuli!$A$2,IF(AND(A3085&gt;=Stimuli!$B$3,A3085&lt;=Stimuli!$C$3),Stimuli!$A$3,IF(AND(A3085&gt;=Stimuli!$B$4,A3085&lt;=Stimuli!$C$4),Stimuli!$A$4,"")))</f>
        <v>01 Quiet baseline (60s)</v>
      </c>
      <c r="I3085" s="6" t="n">
        <f aca="false">(B3085-B3084)/((A3085-A3084)/1000)</f>
        <v>0.375091575091574</v>
      </c>
      <c r="J3085" s="6" t="n">
        <f aca="false">IF(OR(B3085&lt;Rules!$B$2,B3085&gt;Rules!$B$3,ABS(I3085)&gt;Rules!$B$4,OR(B3086&lt;Rules!$B$2,B3086&gt;Rules!$B$3,ABS(I3086)&gt;Rules!$B$4)),1,0)</f>
        <v>0</v>
      </c>
      <c r="K3085" s="6" t="str">
        <f aca="false">IF(F3085=1,COUNTIF($F$2:F3085,1),"")</f>
        <v/>
      </c>
    </row>
    <row r="3086" customFormat="false" ht="15" hidden="false" customHeight="false" outlineLevel="0" collapsed="false">
      <c r="A3086" s="6" t="n">
        <v>24323.8055</v>
      </c>
      <c r="B3086" s="6" t="n">
        <v>1.78388278388278</v>
      </c>
      <c r="C3086" s="6" t="n">
        <v>78</v>
      </c>
      <c r="D3086" s="6" t="n">
        <v>-1</v>
      </c>
      <c r="E3086" s="6" t="n">
        <v>1.78095238095238</v>
      </c>
      <c r="F3086" s="6" t="n">
        <v>0</v>
      </c>
      <c r="G3086" s="6" t="n">
        <v>0.0234432234432231</v>
      </c>
      <c r="H3086" s="6" t="str">
        <f aca="false">IF(AND(A3086&gt;=Stimuli!$B$2,A3086&lt;=Stimuli!$C$2),Stimuli!$A$2,IF(AND(A3086&gt;=Stimuli!$B$3,A3086&lt;=Stimuli!$C$3),Stimuli!$A$3,IF(AND(A3086&gt;=Stimuli!$B$4,A3086&lt;=Stimuli!$C$4),Stimuli!$A$4,"")))</f>
        <v>01 Quiet baseline (60s)</v>
      </c>
      <c r="I3086" s="6" t="n">
        <f aca="false">(B3086-B3085)/((A3086-A3085)/1000)</f>
        <v>-0.562637362637304</v>
      </c>
      <c r="J3086" s="6" t="n">
        <f aca="false">IF(OR(B3086&lt;Rules!$B$2,B3086&gt;Rules!$B$3,ABS(I3086)&gt;Rules!$B$4,OR(B3087&lt;Rules!$B$2,B3087&gt;Rules!$B$3,ABS(I3087)&gt;Rules!$B$4)),1,0)</f>
        <v>0</v>
      </c>
      <c r="K3086" s="6" t="str">
        <f aca="false">IF(F3086=1,COUNTIF($F$2:F3086,1),"")</f>
        <v/>
      </c>
    </row>
    <row r="3087" customFormat="false" ht="15" hidden="false" customHeight="false" outlineLevel="0" collapsed="false">
      <c r="A3087" s="6" t="n">
        <v>24331.618</v>
      </c>
      <c r="B3087" s="6" t="n">
        <v>1.78974358974359</v>
      </c>
      <c r="C3087" s="6" t="n">
        <v>78</v>
      </c>
      <c r="D3087" s="6" t="n">
        <v>-1</v>
      </c>
      <c r="E3087" s="6" t="n">
        <v>1.78095238095238</v>
      </c>
      <c r="F3087" s="6" t="n">
        <v>0</v>
      </c>
      <c r="G3087" s="6" t="n">
        <v>0.0234432234432231</v>
      </c>
      <c r="H3087" s="6" t="str">
        <f aca="false">IF(AND(A3087&gt;=Stimuli!$B$2,A3087&lt;=Stimuli!$C$2),Stimuli!$A$2,IF(AND(A3087&gt;=Stimuli!$B$3,A3087&lt;=Stimuli!$C$3),Stimuli!$A$3,IF(AND(A3087&gt;=Stimuli!$B$4,A3087&lt;=Stimuli!$C$4),Stimuli!$A$4,"")))</f>
        <v>01 Quiet baseline (60s)</v>
      </c>
      <c r="I3087" s="6" t="n">
        <f aca="false">(B3087-B3086)/((A3087-A3086)/1000)</f>
        <v>0.750183150183176</v>
      </c>
      <c r="J3087" s="6" t="n">
        <f aca="false">IF(OR(B3087&lt;Rules!$B$2,B3087&gt;Rules!$B$3,ABS(I3087)&gt;Rules!$B$4,OR(B3088&lt;Rules!$B$2,B3088&gt;Rules!$B$3,ABS(I3088)&gt;Rules!$B$4)),1,0)</f>
        <v>0</v>
      </c>
      <c r="K3087" s="6" t="str">
        <f aca="false">IF(F3087=1,COUNTIF($F$2:F3087,1),"")</f>
        <v/>
      </c>
    </row>
    <row r="3088" customFormat="false" ht="15" hidden="false" customHeight="false" outlineLevel="0" collapsed="false">
      <c r="A3088" s="6" t="n">
        <v>24339.4305</v>
      </c>
      <c r="B3088" s="6" t="n">
        <v>1.78388278388278</v>
      </c>
      <c r="C3088" s="6" t="n">
        <v>78</v>
      </c>
      <c r="D3088" s="6" t="n">
        <v>-1</v>
      </c>
      <c r="E3088" s="6" t="n">
        <v>1.78095238095238</v>
      </c>
      <c r="F3088" s="6" t="n">
        <v>0</v>
      </c>
      <c r="G3088" s="6" t="n">
        <v>0.0234432234432231</v>
      </c>
      <c r="H3088" s="6" t="str">
        <f aca="false">IF(AND(A3088&gt;=Stimuli!$B$2,A3088&lt;=Stimuli!$C$2),Stimuli!$A$2,IF(AND(A3088&gt;=Stimuli!$B$3,A3088&lt;=Stimuli!$C$3),Stimuli!$A$3,IF(AND(A3088&gt;=Stimuli!$B$4,A3088&lt;=Stimuli!$C$4),Stimuli!$A$4,"")))</f>
        <v>01 Quiet baseline (60s)</v>
      </c>
      <c r="I3088" s="6" t="n">
        <f aca="false">(B3088-B3087)/((A3088-A3087)/1000)</f>
        <v>-0.750183150183176</v>
      </c>
      <c r="J3088" s="6" t="n">
        <f aca="false">IF(OR(B3088&lt;Rules!$B$2,B3088&gt;Rules!$B$3,ABS(I3088)&gt;Rules!$B$4,OR(B3089&lt;Rules!$B$2,B3089&gt;Rules!$B$3,ABS(I3089)&gt;Rules!$B$4)),1,0)</f>
        <v>0</v>
      </c>
      <c r="K3088" s="6" t="str">
        <f aca="false">IF(F3088=1,COUNTIF($F$2:F3088,1),"")</f>
        <v/>
      </c>
    </row>
    <row r="3089" customFormat="false" ht="15" hidden="false" customHeight="false" outlineLevel="0" collapsed="false">
      <c r="A3089" s="6" t="n">
        <v>24347.243</v>
      </c>
      <c r="B3089" s="6" t="n">
        <v>1.78974358974359</v>
      </c>
      <c r="C3089" s="6" t="n">
        <v>78</v>
      </c>
      <c r="D3089" s="6" t="n">
        <v>-1</v>
      </c>
      <c r="E3089" s="6" t="n">
        <v>1.78095238095238</v>
      </c>
      <c r="F3089" s="6" t="n">
        <v>0</v>
      </c>
      <c r="G3089" s="6" t="n">
        <v>0.0234432234432231</v>
      </c>
      <c r="H3089" s="6" t="str">
        <f aca="false">IF(AND(A3089&gt;=Stimuli!$B$2,A3089&lt;=Stimuli!$C$2),Stimuli!$A$2,IF(AND(A3089&gt;=Stimuli!$B$3,A3089&lt;=Stimuli!$C$3),Stimuli!$A$3,IF(AND(A3089&gt;=Stimuli!$B$4,A3089&lt;=Stimuli!$C$4),Stimuli!$A$4,"")))</f>
        <v>01 Quiet baseline (60s)</v>
      </c>
      <c r="I3089" s="6" t="n">
        <f aca="false">(B3089-B3088)/((A3089-A3088)/1000)</f>
        <v>0.750183150183176</v>
      </c>
      <c r="J3089" s="6" t="n">
        <f aca="false">IF(OR(B3089&lt;Rules!$B$2,B3089&gt;Rules!$B$3,ABS(I3089)&gt;Rules!$B$4,OR(B3090&lt;Rules!$B$2,B3090&gt;Rules!$B$3,ABS(I3090)&gt;Rules!$B$4)),1,0)</f>
        <v>0</v>
      </c>
      <c r="K3089" s="6" t="str">
        <f aca="false">IF(F3089=1,COUNTIF($F$2:F3089,1),"")</f>
        <v/>
      </c>
    </row>
    <row r="3090" customFormat="false" ht="15" hidden="false" customHeight="false" outlineLevel="0" collapsed="false">
      <c r="A3090" s="6" t="n">
        <v>24355.0555</v>
      </c>
      <c r="B3090" s="6" t="n">
        <v>1.78241758241758</v>
      </c>
      <c r="C3090" s="6" t="n">
        <v>78</v>
      </c>
      <c r="D3090" s="6" t="n">
        <v>-1</v>
      </c>
      <c r="E3090" s="6" t="n">
        <v>1.78095238095238</v>
      </c>
      <c r="F3090" s="6" t="n">
        <v>0</v>
      </c>
      <c r="G3090" s="6" t="n">
        <v>0.0234432234432231</v>
      </c>
      <c r="H3090" s="6" t="str">
        <f aca="false">IF(AND(A3090&gt;=Stimuli!$B$2,A3090&lt;=Stimuli!$C$2),Stimuli!$A$2,IF(AND(A3090&gt;=Stimuli!$B$3,A3090&lt;=Stimuli!$C$3),Stimuli!$A$3,IF(AND(A3090&gt;=Stimuli!$B$4,A3090&lt;=Stimuli!$C$4),Stimuli!$A$4,"")))</f>
        <v>01 Quiet baseline (60s)</v>
      </c>
      <c r="I3090" s="6" t="n">
        <f aca="false">(B3090-B3089)/((A3090-A3089)/1000)</f>
        <v>-0.93772893772902</v>
      </c>
      <c r="J3090" s="6" t="n">
        <f aca="false">IF(OR(B3090&lt;Rules!$B$2,B3090&gt;Rules!$B$3,ABS(I3090)&gt;Rules!$B$4,OR(B3091&lt;Rules!$B$2,B3091&gt;Rules!$B$3,ABS(I3091)&gt;Rules!$B$4)),1,0)</f>
        <v>0</v>
      </c>
      <c r="K3090" s="6" t="str">
        <f aca="false">IF(F3090=1,COUNTIF($F$2:F3090,1),"")</f>
        <v/>
      </c>
    </row>
    <row r="3091" customFormat="false" ht="15" hidden="false" customHeight="false" outlineLevel="0" collapsed="false">
      <c r="A3091" s="6" t="n">
        <v>24362.868</v>
      </c>
      <c r="B3091" s="6" t="n">
        <v>1.78974358974359</v>
      </c>
      <c r="C3091" s="6" t="n">
        <v>78</v>
      </c>
      <c r="D3091" s="6" t="n">
        <v>-1</v>
      </c>
      <c r="E3091" s="6" t="n">
        <v>1.78095238095238</v>
      </c>
      <c r="F3091" s="6" t="n">
        <v>0</v>
      </c>
      <c r="G3091" s="6" t="n">
        <v>0.0234432234432231</v>
      </c>
      <c r="H3091" s="6" t="str">
        <f aca="false">IF(AND(A3091&gt;=Stimuli!$B$2,A3091&lt;=Stimuli!$C$2),Stimuli!$A$2,IF(AND(A3091&gt;=Stimuli!$B$3,A3091&lt;=Stimuli!$C$3),Stimuli!$A$3,IF(AND(A3091&gt;=Stimuli!$B$4,A3091&lt;=Stimuli!$C$4),Stimuli!$A$4,"")))</f>
        <v>01 Quiet baseline (60s)</v>
      </c>
      <c r="I3091" s="6" t="n">
        <f aca="false">(B3091-B3090)/((A3091-A3090)/1000)</f>
        <v>0.93772893772902</v>
      </c>
      <c r="J3091" s="6" t="n">
        <f aca="false">IF(OR(B3091&lt;Rules!$B$2,B3091&gt;Rules!$B$3,ABS(I3091)&gt;Rules!$B$4,OR(B3092&lt;Rules!$B$2,B3092&gt;Rules!$B$3,ABS(I3092)&gt;Rules!$B$4)),1,0)</f>
        <v>0</v>
      </c>
      <c r="K3091" s="6" t="str">
        <f aca="false">IF(F3091=1,COUNTIF($F$2:F3091,1),"")</f>
        <v/>
      </c>
    </row>
    <row r="3092" customFormat="false" ht="15" hidden="false" customHeight="false" outlineLevel="0" collapsed="false">
      <c r="A3092" s="6" t="n">
        <v>24370.6805</v>
      </c>
      <c r="B3092" s="6" t="n">
        <v>1.78241758241758</v>
      </c>
      <c r="C3092" s="6" t="n">
        <v>78</v>
      </c>
      <c r="D3092" s="6" t="n">
        <v>-1</v>
      </c>
      <c r="E3092" s="6" t="n">
        <v>1.78095238095238</v>
      </c>
      <c r="F3092" s="6" t="n">
        <v>0</v>
      </c>
      <c r="G3092" s="6" t="n">
        <v>0.0234432234432231</v>
      </c>
      <c r="H3092" s="6" t="str">
        <f aca="false">IF(AND(A3092&gt;=Stimuli!$B$2,A3092&lt;=Stimuli!$C$2),Stimuli!$A$2,IF(AND(A3092&gt;=Stimuli!$B$3,A3092&lt;=Stimuli!$C$3),Stimuli!$A$3,IF(AND(A3092&gt;=Stimuli!$B$4,A3092&lt;=Stimuli!$C$4),Stimuli!$A$4,"")))</f>
        <v>01 Quiet baseline (60s)</v>
      </c>
      <c r="I3092" s="6" t="n">
        <f aca="false">(B3092-B3091)/((A3092-A3091)/1000)</f>
        <v>-0.93772893772902</v>
      </c>
      <c r="J3092" s="6" t="n">
        <f aca="false">IF(OR(B3092&lt;Rules!$B$2,B3092&gt;Rules!$B$3,ABS(I3092)&gt;Rules!$B$4,OR(B3093&lt;Rules!$B$2,B3093&gt;Rules!$B$3,ABS(I3093)&gt;Rules!$B$4)),1,0)</f>
        <v>0</v>
      </c>
      <c r="K3092" s="6" t="str">
        <f aca="false">IF(F3092=1,COUNTIF($F$2:F3092,1),"")</f>
        <v/>
      </c>
    </row>
    <row r="3093" customFormat="false" ht="15" hidden="false" customHeight="false" outlineLevel="0" collapsed="false">
      <c r="A3093" s="6" t="n">
        <v>24378.493</v>
      </c>
      <c r="B3093" s="6" t="n">
        <v>1.78827838827839</v>
      </c>
      <c r="C3093" s="6" t="n">
        <v>78</v>
      </c>
      <c r="D3093" s="6" t="n">
        <v>-1</v>
      </c>
      <c r="E3093" s="6" t="n">
        <v>1.78095238095238</v>
      </c>
      <c r="F3093" s="6" t="n">
        <v>0</v>
      </c>
      <c r="G3093" s="6" t="n">
        <v>0.0234432234432231</v>
      </c>
      <c r="H3093" s="6" t="str">
        <f aca="false">IF(AND(A3093&gt;=Stimuli!$B$2,A3093&lt;=Stimuli!$C$2),Stimuli!$A$2,IF(AND(A3093&gt;=Stimuli!$B$3,A3093&lt;=Stimuli!$C$3),Stimuli!$A$3,IF(AND(A3093&gt;=Stimuli!$B$4,A3093&lt;=Stimuli!$C$4),Stimuli!$A$4,"")))</f>
        <v>01 Quiet baseline (60s)</v>
      </c>
      <c r="I3093" s="6" t="n">
        <f aca="false">(B3093-B3092)/((A3093-A3092)/1000)</f>
        <v>0.750183150183148</v>
      </c>
      <c r="J3093" s="6" t="n">
        <f aca="false">IF(OR(B3093&lt;Rules!$B$2,B3093&gt;Rules!$B$3,ABS(I3093)&gt;Rules!$B$4,OR(B3094&lt;Rules!$B$2,B3094&gt;Rules!$B$3,ABS(I3094)&gt;Rules!$B$4)),1,0)</f>
        <v>0</v>
      </c>
      <c r="K3093" s="6" t="str">
        <f aca="false">IF(F3093=1,COUNTIF($F$2:F3093,1),"")</f>
        <v/>
      </c>
    </row>
    <row r="3094" customFormat="false" ht="15" hidden="false" customHeight="false" outlineLevel="0" collapsed="false">
      <c r="A3094" s="6" t="n">
        <v>24386.3055</v>
      </c>
      <c r="B3094" s="6" t="n">
        <v>1.78241758241758</v>
      </c>
      <c r="C3094" s="6" t="n">
        <v>78</v>
      </c>
      <c r="D3094" s="6" t="n">
        <v>-1</v>
      </c>
      <c r="E3094" s="6" t="n">
        <v>1.78095238095238</v>
      </c>
      <c r="F3094" s="6" t="n">
        <v>0</v>
      </c>
      <c r="G3094" s="6" t="n">
        <v>0.0234432234432231</v>
      </c>
      <c r="H3094" s="6" t="str">
        <f aca="false">IF(AND(A3094&gt;=Stimuli!$B$2,A3094&lt;=Stimuli!$C$2),Stimuli!$A$2,IF(AND(A3094&gt;=Stimuli!$B$3,A3094&lt;=Stimuli!$C$3),Stimuli!$A$3,IF(AND(A3094&gt;=Stimuli!$B$4,A3094&lt;=Stimuli!$C$4),Stimuli!$A$4,"")))</f>
        <v>01 Quiet baseline (60s)</v>
      </c>
      <c r="I3094" s="6" t="n">
        <f aca="false">(B3094-B3093)/((A3094-A3093)/1000)</f>
        <v>-0.750183150183148</v>
      </c>
      <c r="J3094" s="6" t="n">
        <f aca="false">IF(OR(B3094&lt;Rules!$B$2,B3094&gt;Rules!$B$3,ABS(I3094)&gt;Rules!$B$4,OR(B3095&lt;Rules!$B$2,B3095&gt;Rules!$B$3,ABS(I3095)&gt;Rules!$B$4)),1,0)</f>
        <v>0</v>
      </c>
      <c r="K3094" s="6" t="str">
        <f aca="false">IF(F3094=1,COUNTIF($F$2:F3094,1),"")</f>
        <v/>
      </c>
    </row>
    <row r="3095" customFormat="false" ht="15" hidden="false" customHeight="false" outlineLevel="0" collapsed="false">
      <c r="A3095" s="6" t="n">
        <v>24394.118</v>
      </c>
      <c r="B3095" s="6" t="n">
        <v>1.78681318681319</v>
      </c>
      <c r="C3095" s="6" t="n">
        <v>78</v>
      </c>
      <c r="D3095" s="6" t="n">
        <v>-1</v>
      </c>
      <c r="E3095" s="6" t="n">
        <v>1.78095238095238</v>
      </c>
      <c r="F3095" s="6" t="n">
        <v>0</v>
      </c>
      <c r="G3095" s="6" t="n">
        <v>0.0234432234432231</v>
      </c>
      <c r="H3095" s="6" t="str">
        <f aca="false">IF(AND(A3095&gt;=Stimuli!$B$2,A3095&lt;=Stimuli!$C$2),Stimuli!$A$2,IF(AND(A3095&gt;=Stimuli!$B$3,A3095&lt;=Stimuli!$C$3),Stimuli!$A$3,IF(AND(A3095&gt;=Stimuli!$B$4,A3095&lt;=Stimuli!$C$4),Stimuli!$A$4,"")))</f>
        <v>01 Quiet baseline (60s)</v>
      </c>
      <c r="I3095" s="6" t="n">
        <f aca="false">(B3095-B3094)/((A3095-A3094)/1000)</f>
        <v>0.562637362637418</v>
      </c>
      <c r="J3095" s="6" t="n">
        <f aca="false">IF(OR(B3095&lt;Rules!$B$2,B3095&gt;Rules!$B$3,ABS(I3095)&gt;Rules!$B$4,OR(B3096&lt;Rules!$B$2,B3096&gt;Rules!$B$3,ABS(I3096)&gt;Rules!$B$4)),1,0)</f>
        <v>0</v>
      </c>
      <c r="K3095" s="6" t="str">
        <f aca="false">IF(F3095=1,COUNTIF($F$2:F3095,1),"")</f>
        <v/>
      </c>
    </row>
    <row r="3096" customFormat="false" ht="15" hidden="false" customHeight="false" outlineLevel="0" collapsed="false">
      <c r="A3096" s="6" t="n">
        <v>24401.9305</v>
      </c>
      <c r="B3096" s="6" t="n">
        <v>1.78388278388278</v>
      </c>
      <c r="C3096" s="6" t="n">
        <v>78</v>
      </c>
      <c r="D3096" s="6" t="n">
        <v>-1</v>
      </c>
      <c r="E3096" s="6" t="n">
        <v>1.78095238095238</v>
      </c>
      <c r="F3096" s="6" t="n">
        <v>0</v>
      </c>
      <c r="G3096" s="6" t="n">
        <v>0.0234432234432231</v>
      </c>
      <c r="H3096" s="6" t="str">
        <f aca="false">IF(AND(A3096&gt;=Stimuli!$B$2,A3096&lt;=Stimuli!$C$2),Stimuli!$A$2,IF(AND(A3096&gt;=Stimuli!$B$3,A3096&lt;=Stimuli!$C$3),Stimuli!$A$3,IF(AND(A3096&gt;=Stimuli!$B$4,A3096&lt;=Stimuli!$C$4),Stimuli!$A$4,"")))</f>
        <v>01 Quiet baseline (60s)</v>
      </c>
      <c r="I3096" s="6" t="n">
        <f aca="false">(B3096-B3095)/((A3096-A3095)/1000)</f>
        <v>-0.375091575091574</v>
      </c>
      <c r="J3096" s="6" t="n">
        <f aca="false">IF(OR(B3096&lt;Rules!$B$2,B3096&gt;Rules!$B$3,ABS(I3096)&gt;Rules!$B$4,OR(B3097&lt;Rules!$B$2,B3097&gt;Rules!$B$3,ABS(I3097)&gt;Rules!$B$4)),1,0)</f>
        <v>0</v>
      </c>
      <c r="K3096" s="6" t="str">
        <f aca="false">IF(F3096=1,COUNTIF($F$2:F3096,1),"")</f>
        <v/>
      </c>
    </row>
    <row r="3097" customFormat="false" ht="15" hidden="false" customHeight="false" outlineLevel="0" collapsed="false">
      <c r="A3097" s="6" t="n">
        <v>24409.743</v>
      </c>
      <c r="B3097" s="6" t="n">
        <v>1.78534798534799</v>
      </c>
      <c r="C3097" s="6" t="n">
        <v>78</v>
      </c>
      <c r="D3097" s="6" t="n">
        <v>-1</v>
      </c>
      <c r="E3097" s="6" t="n">
        <v>1.78095238095238</v>
      </c>
      <c r="F3097" s="6" t="n">
        <v>0</v>
      </c>
      <c r="G3097" s="6" t="n">
        <v>0.0234432234432231</v>
      </c>
      <c r="H3097" s="6" t="str">
        <f aca="false">IF(AND(A3097&gt;=Stimuli!$B$2,A3097&lt;=Stimuli!$C$2),Stimuli!$A$2,IF(AND(A3097&gt;=Stimuli!$B$3,A3097&lt;=Stimuli!$C$3),Stimuli!$A$3,IF(AND(A3097&gt;=Stimuli!$B$4,A3097&lt;=Stimuli!$C$4),Stimuli!$A$4,"")))</f>
        <v>01 Quiet baseline (60s)</v>
      </c>
      <c r="I3097" s="6" t="n">
        <f aca="false">(B3097-B3096)/((A3097-A3096)/1000)</f>
        <v>0.18754578754573</v>
      </c>
      <c r="J3097" s="6" t="n">
        <f aca="false">IF(OR(B3097&lt;Rules!$B$2,B3097&gt;Rules!$B$3,ABS(I3097)&gt;Rules!$B$4,OR(B3098&lt;Rules!$B$2,B3098&gt;Rules!$B$3,ABS(I3098)&gt;Rules!$B$4)),1,0)</f>
        <v>0</v>
      </c>
      <c r="K3097" s="6" t="str">
        <f aca="false">IF(F3097=1,COUNTIF($F$2:F3097,1),"")</f>
        <v/>
      </c>
    </row>
    <row r="3098" customFormat="false" ht="15" hidden="false" customHeight="false" outlineLevel="0" collapsed="false">
      <c r="A3098" s="6" t="n">
        <v>24417.5555</v>
      </c>
      <c r="B3098" s="6" t="n">
        <v>1.78388278388278</v>
      </c>
      <c r="C3098" s="6" t="n">
        <v>78</v>
      </c>
      <c r="D3098" s="6" t="n">
        <v>-1</v>
      </c>
      <c r="E3098" s="6" t="n">
        <v>1.78095238095238</v>
      </c>
      <c r="F3098" s="6" t="n">
        <v>0</v>
      </c>
      <c r="G3098" s="6" t="n">
        <v>0.0234432234432231</v>
      </c>
      <c r="H3098" s="6" t="str">
        <f aca="false">IF(AND(A3098&gt;=Stimuli!$B$2,A3098&lt;=Stimuli!$C$2),Stimuli!$A$2,IF(AND(A3098&gt;=Stimuli!$B$3,A3098&lt;=Stimuli!$C$3),Stimuli!$A$3,IF(AND(A3098&gt;=Stimuli!$B$4,A3098&lt;=Stimuli!$C$4),Stimuli!$A$4,"")))</f>
        <v>01 Quiet baseline (60s)</v>
      </c>
      <c r="I3098" s="6" t="n">
        <f aca="false">(B3098-B3097)/((A3098-A3097)/1000)</f>
        <v>-0.18754578754573</v>
      </c>
      <c r="J3098" s="6" t="n">
        <f aca="false">IF(OR(B3098&lt;Rules!$B$2,B3098&gt;Rules!$B$3,ABS(I3098)&gt;Rules!$B$4,OR(B3099&lt;Rules!$B$2,B3099&gt;Rules!$B$3,ABS(I3099)&gt;Rules!$B$4)),1,0)</f>
        <v>0</v>
      </c>
      <c r="K3098" s="6" t="str">
        <f aca="false">IF(F3098=1,COUNTIF($F$2:F3098,1),"")</f>
        <v/>
      </c>
    </row>
    <row r="3099" customFormat="false" ht="15" hidden="false" customHeight="false" outlineLevel="0" collapsed="false">
      <c r="A3099" s="6" t="n">
        <v>24425.368</v>
      </c>
      <c r="B3099" s="6" t="n">
        <v>1.78388278388278</v>
      </c>
      <c r="C3099" s="6" t="n">
        <v>78</v>
      </c>
      <c r="D3099" s="6" t="n">
        <v>-1</v>
      </c>
      <c r="E3099" s="6" t="n">
        <v>1.78095238095238</v>
      </c>
      <c r="F3099" s="6" t="n">
        <v>0</v>
      </c>
      <c r="G3099" s="6" t="n">
        <v>0.0234432234432231</v>
      </c>
      <c r="H3099" s="6" t="str">
        <f aca="false">IF(AND(A3099&gt;=Stimuli!$B$2,A3099&lt;=Stimuli!$C$2),Stimuli!$A$2,IF(AND(A3099&gt;=Stimuli!$B$3,A3099&lt;=Stimuli!$C$3),Stimuli!$A$3,IF(AND(A3099&gt;=Stimuli!$B$4,A3099&lt;=Stimuli!$C$4),Stimuli!$A$4,"")))</f>
        <v>01 Quiet baseline (60s)</v>
      </c>
      <c r="I3099" s="6" t="n">
        <f aca="false">(B3099-B3098)/((A3099-A3098)/1000)</f>
        <v>0</v>
      </c>
      <c r="J3099" s="6" t="n">
        <f aca="false">IF(OR(B3099&lt;Rules!$B$2,B3099&gt;Rules!$B$3,ABS(I3099)&gt;Rules!$B$4,OR(B3100&lt;Rules!$B$2,B3100&gt;Rules!$B$3,ABS(I3100)&gt;Rules!$B$4)),1,0)</f>
        <v>0</v>
      </c>
      <c r="K3099" s="6" t="str">
        <f aca="false">IF(F3099=1,COUNTIF($F$2:F3099,1),"")</f>
        <v/>
      </c>
    </row>
    <row r="3100" customFormat="false" ht="15" hidden="false" customHeight="false" outlineLevel="0" collapsed="false">
      <c r="A3100" s="6" t="n">
        <v>24433.1805</v>
      </c>
      <c r="B3100" s="6" t="n">
        <v>1.78534798534799</v>
      </c>
      <c r="C3100" s="6" t="n">
        <v>78</v>
      </c>
      <c r="D3100" s="6" t="n">
        <v>-1</v>
      </c>
      <c r="E3100" s="6" t="n">
        <v>1.78095238095238</v>
      </c>
      <c r="F3100" s="6" t="n">
        <v>0</v>
      </c>
      <c r="G3100" s="6" t="n">
        <v>0.0234432234432231</v>
      </c>
      <c r="H3100" s="6" t="str">
        <f aca="false">IF(AND(A3100&gt;=Stimuli!$B$2,A3100&lt;=Stimuli!$C$2),Stimuli!$A$2,IF(AND(A3100&gt;=Stimuli!$B$3,A3100&lt;=Stimuli!$C$3),Stimuli!$A$3,IF(AND(A3100&gt;=Stimuli!$B$4,A3100&lt;=Stimuli!$C$4),Stimuli!$A$4,"")))</f>
        <v>01 Quiet baseline (60s)</v>
      </c>
      <c r="I3100" s="6" t="n">
        <f aca="false">(B3100-B3099)/((A3100-A3099)/1000)</f>
        <v>0.18754578754573</v>
      </c>
      <c r="J3100" s="6" t="n">
        <f aca="false">IF(OR(B3100&lt;Rules!$B$2,B3100&gt;Rules!$B$3,ABS(I3100)&gt;Rules!$B$4,OR(B3101&lt;Rules!$B$2,B3101&gt;Rules!$B$3,ABS(I3101)&gt;Rules!$B$4)),1,0)</f>
        <v>0</v>
      </c>
      <c r="K3100" s="6" t="str">
        <f aca="false">IF(F3100=1,COUNTIF($F$2:F3100,1),"")</f>
        <v/>
      </c>
    </row>
    <row r="3101" customFormat="false" ht="15" hidden="false" customHeight="false" outlineLevel="0" collapsed="false">
      <c r="A3101" s="6" t="n">
        <v>24440.993</v>
      </c>
      <c r="B3101" s="6" t="n">
        <v>1.78241758241758</v>
      </c>
      <c r="C3101" s="6" t="n">
        <v>78</v>
      </c>
      <c r="D3101" s="6" t="n">
        <v>-1</v>
      </c>
      <c r="E3101" s="6" t="n">
        <v>1.78095238095238</v>
      </c>
      <c r="F3101" s="6" t="n">
        <v>0</v>
      </c>
      <c r="G3101" s="6" t="n">
        <v>0.0234432234432231</v>
      </c>
      <c r="H3101" s="6" t="str">
        <f aca="false">IF(AND(A3101&gt;=Stimuli!$B$2,A3101&lt;=Stimuli!$C$2),Stimuli!$A$2,IF(AND(A3101&gt;=Stimuli!$B$3,A3101&lt;=Stimuli!$C$3),Stimuli!$A$3,IF(AND(A3101&gt;=Stimuli!$B$4,A3101&lt;=Stimuli!$C$4),Stimuli!$A$4,"")))</f>
        <v>01 Quiet baseline (60s)</v>
      </c>
      <c r="I3101" s="6" t="n">
        <f aca="false">(B3101-B3100)/((A3101-A3100)/1000)</f>
        <v>-0.375091575091574</v>
      </c>
      <c r="J3101" s="6" t="n">
        <f aca="false">IF(OR(B3101&lt;Rules!$B$2,B3101&gt;Rules!$B$3,ABS(I3101)&gt;Rules!$B$4,OR(B3102&lt;Rules!$B$2,B3102&gt;Rules!$B$3,ABS(I3102)&gt;Rules!$B$4)),1,0)</f>
        <v>0</v>
      </c>
      <c r="K3101" s="6" t="str">
        <f aca="false">IF(F3101=1,COUNTIF($F$2:F3101,1),"")</f>
        <v/>
      </c>
    </row>
    <row r="3102" customFormat="false" ht="15" hidden="false" customHeight="false" outlineLevel="0" collapsed="false">
      <c r="A3102" s="6" t="n">
        <v>24448.8055</v>
      </c>
      <c r="B3102" s="6" t="n">
        <v>1.78534798534799</v>
      </c>
      <c r="C3102" s="6" t="n">
        <v>78</v>
      </c>
      <c r="D3102" s="6" t="n">
        <v>-1</v>
      </c>
      <c r="E3102" s="6" t="n">
        <v>1.78095238095238</v>
      </c>
      <c r="F3102" s="6" t="n">
        <v>0</v>
      </c>
      <c r="G3102" s="6" t="n">
        <v>0.0234432234432231</v>
      </c>
      <c r="H3102" s="6" t="str">
        <f aca="false">IF(AND(A3102&gt;=Stimuli!$B$2,A3102&lt;=Stimuli!$C$2),Stimuli!$A$2,IF(AND(A3102&gt;=Stimuli!$B$3,A3102&lt;=Stimuli!$C$3),Stimuli!$A$3,IF(AND(A3102&gt;=Stimuli!$B$4,A3102&lt;=Stimuli!$C$4),Stimuli!$A$4,"")))</f>
        <v>01 Quiet baseline (60s)</v>
      </c>
      <c r="I3102" s="6" t="n">
        <f aca="false">(B3102-B3101)/((A3102-A3101)/1000)</f>
        <v>0.375091575091574</v>
      </c>
      <c r="J3102" s="6" t="n">
        <f aca="false">IF(OR(B3102&lt;Rules!$B$2,B3102&gt;Rules!$B$3,ABS(I3102)&gt;Rules!$B$4,OR(B3103&lt;Rules!$B$2,B3103&gt;Rules!$B$3,ABS(I3103)&gt;Rules!$B$4)),1,0)</f>
        <v>0</v>
      </c>
      <c r="K3102" s="6" t="str">
        <f aca="false">IF(F3102=1,COUNTIF($F$2:F3102,1),"")</f>
        <v/>
      </c>
    </row>
    <row r="3103" customFormat="false" ht="15" hidden="false" customHeight="false" outlineLevel="0" collapsed="false">
      <c r="A3103" s="6" t="n">
        <v>24456.618</v>
      </c>
      <c r="B3103" s="6" t="n">
        <v>1.78095238095238</v>
      </c>
      <c r="C3103" s="6" t="n">
        <v>78</v>
      </c>
      <c r="D3103" s="6" t="n">
        <v>-1</v>
      </c>
      <c r="E3103" s="6" t="n">
        <v>1.78095238095238</v>
      </c>
      <c r="F3103" s="6" t="n">
        <v>0</v>
      </c>
      <c r="G3103" s="6" t="n">
        <v>0.0234432234432231</v>
      </c>
      <c r="H3103" s="6" t="str">
        <f aca="false">IF(AND(A3103&gt;=Stimuli!$B$2,A3103&lt;=Stimuli!$C$2),Stimuli!$A$2,IF(AND(A3103&gt;=Stimuli!$B$3,A3103&lt;=Stimuli!$C$3),Stimuli!$A$3,IF(AND(A3103&gt;=Stimuli!$B$4,A3103&lt;=Stimuli!$C$4),Stimuli!$A$4,"")))</f>
        <v>01 Quiet baseline (60s)</v>
      </c>
      <c r="I3103" s="6" t="n">
        <f aca="false">(B3103-B3102)/((A3103-A3102)/1000)</f>
        <v>-0.562637362637304</v>
      </c>
      <c r="J3103" s="6" t="n">
        <f aca="false">IF(OR(B3103&lt;Rules!$B$2,B3103&gt;Rules!$B$3,ABS(I3103)&gt;Rules!$B$4,OR(B3104&lt;Rules!$B$2,B3104&gt;Rules!$B$3,ABS(I3104)&gt;Rules!$B$4)),1,0)</f>
        <v>0</v>
      </c>
      <c r="K3103" s="6" t="str">
        <f aca="false">IF(F3103=1,COUNTIF($F$2:F3103,1),"")</f>
        <v/>
      </c>
    </row>
    <row r="3104" customFormat="false" ht="15" hidden="false" customHeight="false" outlineLevel="0" collapsed="false">
      <c r="A3104" s="6" t="n">
        <v>24464.4305</v>
      </c>
      <c r="B3104" s="6" t="n">
        <v>1.78534798534799</v>
      </c>
      <c r="C3104" s="6" t="n">
        <v>78</v>
      </c>
      <c r="D3104" s="6" t="n">
        <v>-1</v>
      </c>
      <c r="E3104" s="6" t="n">
        <v>1.78095238095238</v>
      </c>
      <c r="F3104" s="6" t="n">
        <v>0</v>
      </c>
      <c r="G3104" s="6" t="n">
        <v>0.0234432234432231</v>
      </c>
      <c r="H3104" s="6" t="str">
        <f aca="false">IF(AND(A3104&gt;=Stimuli!$B$2,A3104&lt;=Stimuli!$C$2),Stimuli!$A$2,IF(AND(A3104&gt;=Stimuli!$B$3,A3104&lt;=Stimuli!$C$3),Stimuli!$A$3,IF(AND(A3104&gt;=Stimuli!$B$4,A3104&lt;=Stimuli!$C$4),Stimuli!$A$4,"")))</f>
        <v>01 Quiet baseline (60s)</v>
      </c>
      <c r="I3104" s="6" t="n">
        <f aca="false">(B3104-B3103)/((A3104-A3103)/1000)</f>
        <v>0.562637362637304</v>
      </c>
      <c r="J3104" s="6" t="n">
        <f aca="false">IF(OR(B3104&lt;Rules!$B$2,B3104&gt;Rules!$B$3,ABS(I3104)&gt;Rules!$B$4,OR(B3105&lt;Rules!$B$2,B3105&gt;Rules!$B$3,ABS(I3105)&gt;Rules!$B$4)),1,0)</f>
        <v>0</v>
      </c>
      <c r="K3104" s="6" t="str">
        <f aca="false">IF(F3104=1,COUNTIF($F$2:F3104,1),"")</f>
        <v/>
      </c>
    </row>
    <row r="3105" customFormat="false" ht="15" hidden="false" customHeight="false" outlineLevel="0" collapsed="false">
      <c r="A3105" s="6" t="n">
        <v>24472.243</v>
      </c>
      <c r="B3105" s="6" t="n">
        <v>1.77948717948718</v>
      </c>
      <c r="C3105" s="6" t="n">
        <v>78</v>
      </c>
      <c r="D3105" s="6" t="n">
        <v>-1</v>
      </c>
      <c r="E3105" s="6" t="n">
        <v>1.78095238095238</v>
      </c>
      <c r="F3105" s="6" t="n">
        <v>0</v>
      </c>
      <c r="G3105" s="6" t="n">
        <v>0.0234432234432231</v>
      </c>
      <c r="H3105" s="6" t="str">
        <f aca="false">IF(AND(A3105&gt;=Stimuli!$B$2,A3105&lt;=Stimuli!$C$2),Stimuli!$A$2,IF(AND(A3105&gt;=Stimuli!$B$3,A3105&lt;=Stimuli!$C$3),Stimuli!$A$3,IF(AND(A3105&gt;=Stimuli!$B$4,A3105&lt;=Stimuli!$C$4),Stimuli!$A$4,"")))</f>
        <v>01 Quiet baseline (60s)</v>
      </c>
      <c r="I3105" s="6" t="n">
        <f aca="false">(B3105-B3104)/((A3105-A3104)/1000)</f>
        <v>-0.750183150183176</v>
      </c>
      <c r="J3105" s="6" t="n">
        <f aca="false">IF(OR(B3105&lt;Rules!$B$2,B3105&gt;Rules!$B$3,ABS(I3105)&gt;Rules!$B$4,OR(B3106&lt;Rules!$B$2,B3106&gt;Rules!$B$3,ABS(I3106)&gt;Rules!$B$4)),1,0)</f>
        <v>0</v>
      </c>
      <c r="K3105" s="6" t="str">
        <f aca="false">IF(F3105=1,COUNTIF($F$2:F3105,1),"")</f>
        <v/>
      </c>
    </row>
    <row r="3106" customFormat="false" ht="15" hidden="false" customHeight="false" outlineLevel="0" collapsed="false">
      <c r="A3106" s="6" t="n">
        <v>24480.0555</v>
      </c>
      <c r="B3106" s="6" t="n">
        <v>1.78681318681319</v>
      </c>
      <c r="C3106" s="6" t="n">
        <v>78</v>
      </c>
      <c r="D3106" s="6" t="n">
        <v>-1</v>
      </c>
      <c r="E3106" s="6" t="n">
        <v>1.78095238095238</v>
      </c>
      <c r="F3106" s="6" t="n">
        <v>0</v>
      </c>
      <c r="G3106" s="6" t="n">
        <v>0.0234432234432231</v>
      </c>
      <c r="H3106" s="6" t="str">
        <f aca="false">IF(AND(A3106&gt;=Stimuli!$B$2,A3106&lt;=Stimuli!$C$2),Stimuli!$A$2,IF(AND(A3106&gt;=Stimuli!$B$3,A3106&lt;=Stimuli!$C$3),Stimuli!$A$3,IF(AND(A3106&gt;=Stimuli!$B$4,A3106&lt;=Stimuli!$C$4),Stimuli!$A$4,"")))</f>
        <v>01 Quiet baseline (60s)</v>
      </c>
      <c r="I3106" s="6" t="n">
        <f aca="false">(B3106-B3105)/((A3106-A3105)/1000)</f>
        <v>0.93772893772902</v>
      </c>
      <c r="J3106" s="6" t="n">
        <f aca="false">IF(OR(B3106&lt;Rules!$B$2,B3106&gt;Rules!$B$3,ABS(I3106)&gt;Rules!$B$4,OR(B3107&lt;Rules!$B$2,B3107&gt;Rules!$B$3,ABS(I3107)&gt;Rules!$B$4)),1,0)</f>
        <v>0</v>
      </c>
      <c r="K3106" s="6" t="str">
        <f aca="false">IF(F3106=1,COUNTIF($F$2:F3106,1),"")</f>
        <v/>
      </c>
    </row>
    <row r="3107" customFormat="false" ht="15" hidden="false" customHeight="false" outlineLevel="0" collapsed="false">
      <c r="A3107" s="6" t="n">
        <v>24487.868</v>
      </c>
      <c r="B3107" s="6" t="n">
        <v>1.77948717948718</v>
      </c>
      <c r="C3107" s="6" t="n">
        <v>78</v>
      </c>
      <c r="D3107" s="6" t="n">
        <v>-1</v>
      </c>
      <c r="E3107" s="6" t="n">
        <v>1.78095238095238</v>
      </c>
      <c r="F3107" s="6" t="n">
        <v>0</v>
      </c>
      <c r="G3107" s="6" t="n">
        <v>0.0234432234432231</v>
      </c>
      <c r="H3107" s="6" t="str">
        <f aca="false">IF(AND(A3107&gt;=Stimuli!$B$2,A3107&lt;=Stimuli!$C$2),Stimuli!$A$2,IF(AND(A3107&gt;=Stimuli!$B$3,A3107&lt;=Stimuli!$C$3),Stimuli!$A$3,IF(AND(A3107&gt;=Stimuli!$B$4,A3107&lt;=Stimuli!$C$4),Stimuli!$A$4,"")))</f>
        <v>01 Quiet baseline (60s)</v>
      </c>
      <c r="I3107" s="6" t="n">
        <f aca="false">(B3107-B3106)/((A3107-A3106)/1000)</f>
        <v>-0.93772893772902</v>
      </c>
      <c r="J3107" s="6" t="n">
        <f aca="false">IF(OR(B3107&lt;Rules!$B$2,B3107&gt;Rules!$B$3,ABS(I3107)&gt;Rules!$B$4,OR(B3108&lt;Rules!$B$2,B3108&gt;Rules!$B$3,ABS(I3108)&gt;Rules!$B$4)),1,0)</f>
        <v>0</v>
      </c>
      <c r="K3107" s="6" t="str">
        <f aca="false">IF(F3107=1,COUNTIF($F$2:F3107,1),"")</f>
        <v/>
      </c>
    </row>
    <row r="3108" customFormat="false" ht="15" hidden="false" customHeight="false" outlineLevel="0" collapsed="false">
      <c r="A3108" s="6" t="n">
        <v>24495.6805</v>
      </c>
      <c r="B3108" s="6" t="n">
        <v>1.78534798534799</v>
      </c>
      <c r="C3108" s="6" t="n">
        <v>78</v>
      </c>
      <c r="D3108" s="6" t="n">
        <v>-1</v>
      </c>
      <c r="E3108" s="6" t="n">
        <v>1.78095238095238</v>
      </c>
      <c r="F3108" s="6" t="n">
        <v>0</v>
      </c>
      <c r="G3108" s="6" t="n">
        <v>0.0234432234432231</v>
      </c>
      <c r="H3108" s="6" t="str">
        <f aca="false">IF(AND(A3108&gt;=Stimuli!$B$2,A3108&lt;=Stimuli!$C$2),Stimuli!$A$2,IF(AND(A3108&gt;=Stimuli!$B$3,A3108&lt;=Stimuli!$C$3),Stimuli!$A$3,IF(AND(A3108&gt;=Stimuli!$B$4,A3108&lt;=Stimuli!$C$4),Stimuli!$A$4,"")))</f>
        <v>01 Quiet baseline (60s)</v>
      </c>
      <c r="I3108" s="6" t="n">
        <f aca="false">(B3108-B3107)/((A3108-A3107)/1000)</f>
        <v>0.750183150183176</v>
      </c>
      <c r="J3108" s="6" t="n">
        <f aca="false">IF(OR(B3108&lt;Rules!$B$2,B3108&gt;Rules!$B$3,ABS(I3108)&gt;Rules!$B$4,OR(B3109&lt;Rules!$B$2,B3109&gt;Rules!$B$3,ABS(I3109)&gt;Rules!$B$4)),1,0)</f>
        <v>0</v>
      </c>
      <c r="K3108" s="6" t="str">
        <f aca="false">IF(F3108=1,COUNTIF($F$2:F3108,1),"")</f>
        <v/>
      </c>
    </row>
    <row r="3109" customFormat="false" ht="15" hidden="false" customHeight="false" outlineLevel="0" collapsed="false">
      <c r="A3109" s="6" t="n">
        <v>24503.493</v>
      </c>
      <c r="B3109" s="6" t="n">
        <v>1.77948717948718</v>
      </c>
      <c r="C3109" s="6" t="n">
        <v>78</v>
      </c>
      <c r="D3109" s="6" t="n">
        <v>-1</v>
      </c>
      <c r="E3109" s="6" t="n">
        <v>1.78095238095238</v>
      </c>
      <c r="F3109" s="6" t="n">
        <v>0</v>
      </c>
      <c r="G3109" s="6" t="n">
        <v>0.0234432234432231</v>
      </c>
      <c r="H3109" s="6" t="str">
        <f aca="false">IF(AND(A3109&gt;=Stimuli!$B$2,A3109&lt;=Stimuli!$C$2),Stimuli!$A$2,IF(AND(A3109&gt;=Stimuli!$B$3,A3109&lt;=Stimuli!$C$3),Stimuli!$A$3,IF(AND(A3109&gt;=Stimuli!$B$4,A3109&lt;=Stimuli!$C$4),Stimuli!$A$4,"")))</f>
        <v>01 Quiet baseline (60s)</v>
      </c>
      <c r="I3109" s="6" t="n">
        <f aca="false">(B3109-B3108)/((A3109-A3108)/1000)</f>
        <v>-0.750183150183176</v>
      </c>
      <c r="J3109" s="6" t="n">
        <f aca="false">IF(OR(B3109&lt;Rules!$B$2,B3109&gt;Rules!$B$3,ABS(I3109)&gt;Rules!$B$4,OR(B3110&lt;Rules!$B$2,B3110&gt;Rules!$B$3,ABS(I3110)&gt;Rules!$B$4)),1,0)</f>
        <v>0</v>
      </c>
      <c r="K3109" s="6" t="str">
        <f aca="false">IF(F3109=1,COUNTIF($F$2:F3109,1),"")</f>
        <v/>
      </c>
    </row>
    <row r="3110" customFormat="false" ht="15" hidden="false" customHeight="false" outlineLevel="0" collapsed="false">
      <c r="A3110" s="6" t="n">
        <v>24511.3055</v>
      </c>
      <c r="B3110" s="6" t="n">
        <v>1.78534798534799</v>
      </c>
      <c r="C3110" s="6" t="n">
        <v>78</v>
      </c>
      <c r="D3110" s="6" t="n">
        <v>-1</v>
      </c>
      <c r="E3110" s="6" t="n">
        <v>1.78095238095238</v>
      </c>
      <c r="F3110" s="6" t="n">
        <v>0</v>
      </c>
      <c r="G3110" s="6" t="n">
        <v>0.0234432234432231</v>
      </c>
      <c r="H3110" s="6" t="str">
        <f aca="false">IF(AND(A3110&gt;=Stimuli!$B$2,A3110&lt;=Stimuli!$C$2),Stimuli!$A$2,IF(AND(A3110&gt;=Stimuli!$B$3,A3110&lt;=Stimuli!$C$3),Stimuli!$A$3,IF(AND(A3110&gt;=Stimuli!$B$4,A3110&lt;=Stimuli!$C$4),Stimuli!$A$4,"")))</f>
        <v>01 Quiet baseline (60s)</v>
      </c>
      <c r="I3110" s="6" t="n">
        <f aca="false">(B3110-B3109)/((A3110-A3109)/1000)</f>
        <v>0.750183150183176</v>
      </c>
      <c r="J3110" s="6" t="n">
        <f aca="false">IF(OR(B3110&lt;Rules!$B$2,B3110&gt;Rules!$B$3,ABS(I3110)&gt;Rules!$B$4,OR(B3111&lt;Rules!$B$2,B3111&gt;Rules!$B$3,ABS(I3111)&gt;Rules!$B$4)),1,0)</f>
        <v>0</v>
      </c>
      <c r="K3110" s="6" t="str">
        <f aca="false">IF(F3110=1,COUNTIF($F$2:F3110,1),"")</f>
        <v/>
      </c>
    </row>
    <row r="3111" customFormat="false" ht="15" hidden="false" customHeight="false" outlineLevel="0" collapsed="false">
      <c r="A3111" s="6" t="n">
        <v>24519.118</v>
      </c>
      <c r="B3111" s="6" t="n">
        <v>1.77948717948718</v>
      </c>
      <c r="C3111" s="6" t="n">
        <v>78</v>
      </c>
      <c r="D3111" s="6" t="n">
        <v>-1</v>
      </c>
      <c r="E3111" s="6" t="n">
        <v>1.78095238095238</v>
      </c>
      <c r="F3111" s="6" t="n">
        <v>0</v>
      </c>
      <c r="G3111" s="6" t="n">
        <v>0.0234432234432231</v>
      </c>
      <c r="H3111" s="6" t="str">
        <f aca="false">IF(AND(A3111&gt;=Stimuli!$B$2,A3111&lt;=Stimuli!$C$2),Stimuli!$A$2,IF(AND(A3111&gt;=Stimuli!$B$3,A3111&lt;=Stimuli!$C$3),Stimuli!$A$3,IF(AND(A3111&gt;=Stimuli!$B$4,A3111&lt;=Stimuli!$C$4),Stimuli!$A$4,"")))</f>
        <v>01 Quiet baseline (60s)</v>
      </c>
      <c r="I3111" s="6" t="n">
        <f aca="false">(B3111-B3110)/((A3111-A3110)/1000)</f>
        <v>-0.750183150183176</v>
      </c>
      <c r="J3111" s="6" t="n">
        <f aca="false">IF(OR(B3111&lt;Rules!$B$2,B3111&gt;Rules!$B$3,ABS(I3111)&gt;Rules!$B$4,OR(B3112&lt;Rules!$B$2,B3112&gt;Rules!$B$3,ABS(I3112)&gt;Rules!$B$4)),1,0)</f>
        <v>0</v>
      </c>
      <c r="K3111" s="6" t="str">
        <f aca="false">IF(F3111=1,COUNTIF($F$2:F3111,1),"")</f>
        <v/>
      </c>
    </row>
    <row r="3112" customFormat="false" ht="15" hidden="false" customHeight="false" outlineLevel="0" collapsed="false">
      <c r="A3112" s="6" t="n">
        <v>24526.9305</v>
      </c>
      <c r="B3112" s="6" t="n">
        <v>1.78241758241758</v>
      </c>
      <c r="C3112" s="6" t="n">
        <v>78</v>
      </c>
      <c r="D3112" s="6" t="n">
        <v>-1</v>
      </c>
      <c r="E3112" s="6" t="n">
        <v>1.78095238095238</v>
      </c>
      <c r="F3112" s="6" t="n">
        <v>0</v>
      </c>
      <c r="G3112" s="6" t="n">
        <v>0.0234432234432231</v>
      </c>
      <c r="H3112" s="6" t="str">
        <f aca="false">IF(AND(A3112&gt;=Stimuli!$B$2,A3112&lt;=Stimuli!$C$2),Stimuli!$A$2,IF(AND(A3112&gt;=Stimuli!$B$3,A3112&lt;=Stimuli!$C$3),Stimuli!$A$3,IF(AND(A3112&gt;=Stimuli!$B$4,A3112&lt;=Stimuli!$C$4),Stimuli!$A$4,"")))</f>
        <v>01 Quiet baseline (60s)</v>
      </c>
      <c r="I3112" s="6" t="n">
        <f aca="false">(B3112-B3111)/((A3112-A3111)/1000)</f>
        <v>0.375091575091602</v>
      </c>
      <c r="J3112" s="6" t="n">
        <f aca="false">IF(OR(B3112&lt;Rules!$B$2,B3112&gt;Rules!$B$3,ABS(I3112)&gt;Rules!$B$4,OR(B3113&lt;Rules!$B$2,B3113&gt;Rules!$B$3,ABS(I3113)&gt;Rules!$B$4)),1,0)</f>
        <v>0</v>
      </c>
      <c r="K3112" s="6" t="str">
        <f aca="false">IF(F3112=1,COUNTIF($F$2:F3112,1),"")</f>
        <v/>
      </c>
    </row>
    <row r="3113" customFormat="false" ht="15" hidden="false" customHeight="false" outlineLevel="0" collapsed="false">
      <c r="A3113" s="6" t="n">
        <v>24534.743</v>
      </c>
      <c r="B3113" s="6" t="n">
        <v>1.78095238095238</v>
      </c>
      <c r="C3113" s="6" t="n">
        <v>78</v>
      </c>
      <c r="D3113" s="6" t="n">
        <v>-1</v>
      </c>
      <c r="E3113" s="6" t="n">
        <v>1.78095238095238</v>
      </c>
      <c r="F3113" s="6" t="n">
        <v>0</v>
      </c>
      <c r="G3113" s="6" t="n">
        <v>0.0234432234432231</v>
      </c>
      <c r="H3113" s="6" t="str">
        <f aca="false">IF(AND(A3113&gt;=Stimuli!$B$2,A3113&lt;=Stimuli!$C$2),Stimuli!$A$2,IF(AND(A3113&gt;=Stimuli!$B$3,A3113&lt;=Stimuli!$C$3),Stimuli!$A$3,IF(AND(A3113&gt;=Stimuli!$B$4,A3113&lt;=Stimuli!$C$4),Stimuli!$A$4,"")))</f>
        <v>01 Quiet baseline (60s)</v>
      </c>
      <c r="I3113" s="6" t="n">
        <f aca="false">(B3113-B3112)/((A3113-A3112)/1000)</f>
        <v>-0.18754578754573</v>
      </c>
      <c r="J3113" s="6" t="n">
        <f aca="false">IF(OR(B3113&lt;Rules!$B$2,B3113&gt;Rules!$B$3,ABS(I3113)&gt;Rules!$B$4,OR(B3114&lt;Rules!$B$2,B3114&gt;Rules!$B$3,ABS(I3114)&gt;Rules!$B$4)),1,0)</f>
        <v>0</v>
      </c>
      <c r="K3113" s="6" t="str">
        <f aca="false">IF(F3113=1,COUNTIF($F$2:F3113,1),"")</f>
        <v/>
      </c>
    </row>
    <row r="3114" customFormat="false" ht="15" hidden="false" customHeight="false" outlineLevel="0" collapsed="false">
      <c r="A3114" s="6" t="n">
        <v>24542.5555</v>
      </c>
      <c r="B3114" s="6" t="n">
        <v>1.78095238095238</v>
      </c>
      <c r="C3114" s="6" t="n">
        <v>78</v>
      </c>
      <c r="D3114" s="6" t="n">
        <v>-1</v>
      </c>
      <c r="E3114" s="6" t="n">
        <v>1.78095238095238</v>
      </c>
      <c r="F3114" s="6" t="n">
        <v>0</v>
      </c>
      <c r="G3114" s="6" t="n">
        <v>0.0234432234432231</v>
      </c>
      <c r="H3114" s="6" t="str">
        <f aca="false">IF(AND(A3114&gt;=Stimuli!$B$2,A3114&lt;=Stimuli!$C$2),Stimuli!$A$2,IF(AND(A3114&gt;=Stimuli!$B$3,A3114&lt;=Stimuli!$C$3),Stimuli!$A$3,IF(AND(A3114&gt;=Stimuli!$B$4,A3114&lt;=Stimuli!$C$4),Stimuli!$A$4,"")))</f>
        <v>01 Quiet baseline (60s)</v>
      </c>
      <c r="I3114" s="6" t="n">
        <f aca="false">(B3114-B3113)/((A3114-A3113)/1000)</f>
        <v>0</v>
      </c>
      <c r="J3114" s="6" t="n">
        <f aca="false">IF(OR(B3114&lt;Rules!$B$2,B3114&gt;Rules!$B$3,ABS(I3114)&gt;Rules!$B$4,OR(B3115&lt;Rules!$B$2,B3115&gt;Rules!$B$3,ABS(I3115)&gt;Rules!$B$4)),1,0)</f>
        <v>0</v>
      </c>
      <c r="K3114" s="6" t="str">
        <f aca="false">IF(F3114=1,COUNTIF($F$2:F3114,1),"")</f>
        <v/>
      </c>
    </row>
    <row r="3115" customFormat="false" ht="15" hidden="false" customHeight="false" outlineLevel="0" collapsed="false">
      <c r="A3115" s="6" t="n">
        <v>24550.368</v>
      </c>
      <c r="B3115" s="6" t="n">
        <v>1.78241758241758</v>
      </c>
      <c r="C3115" s="6" t="n">
        <v>78</v>
      </c>
      <c r="D3115" s="6" t="n">
        <v>-1</v>
      </c>
      <c r="E3115" s="6" t="n">
        <v>1.78095238095238</v>
      </c>
      <c r="F3115" s="6" t="n">
        <v>0</v>
      </c>
      <c r="G3115" s="6" t="n">
        <v>0.0234432234432231</v>
      </c>
      <c r="H3115" s="6" t="str">
        <f aca="false">IF(AND(A3115&gt;=Stimuli!$B$2,A3115&lt;=Stimuli!$C$2),Stimuli!$A$2,IF(AND(A3115&gt;=Stimuli!$B$3,A3115&lt;=Stimuli!$C$3),Stimuli!$A$3,IF(AND(A3115&gt;=Stimuli!$B$4,A3115&lt;=Stimuli!$C$4),Stimuli!$A$4,"")))</f>
        <v>01 Quiet baseline (60s)</v>
      </c>
      <c r="I3115" s="6" t="n">
        <f aca="false">(B3115-B3114)/((A3115-A3114)/1000)</f>
        <v>0.18754578754573</v>
      </c>
      <c r="J3115" s="6" t="n">
        <f aca="false">IF(OR(B3115&lt;Rules!$B$2,B3115&gt;Rules!$B$3,ABS(I3115)&gt;Rules!$B$4,OR(B3116&lt;Rules!$B$2,B3116&gt;Rules!$B$3,ABS(I3116)&gt;Rules!$B$4)),1,0)</f>
        <v>0</v>
      </c>
      <c r="K3115" s="6" t="str">
        <f aca="false">IF(F3115=1,COUNTIF($F$2:F3115,1),"")</f>
        <v/>
      </c>
    </row>
    <row r="3116" customFormat="false" ht="15" hidden="false" customHeight="false" outlineLevel="0" collapsed="false">
      <c r="A3116" s="6" t="n">
        <v>24558.1805</v>
      </c>
      <c r="B3116" s="6" t="n">
        <v>1.78095238095238</v>
      </c>
      <c r="C3116" s="6" t="n">
        <v>78</v>
      </c>
      <c r="D3116" s="6" t="n">
        <v>-1</v>
      </c>
      <c r="E3116" s="6" t="n">
        <v>1.78095238095238</v>
      </c>
      <c r="F3116" s="6" t="n">
        <v>0</v>
      </c>
      <c r="G3116" s="6" t="n">
        <v>0.0234432234432231</v>
      </c>
      <c r="H3116" s="6" t="str">
        <f aca="false">IF(AND(A3116&gt;=Stimuli!$B$2,A3116&lt;=Stimuli!$C$2),Stimuli!$A$2,IF(AND(A3116&gt;=Stimuli!$B$3,A3116&lt;=Stimuli!$C$3),Stimuli!$A$3,IF(AND(A3116&gt;=Stimuli!$B$4,A3116&lt;=Stimuli!$C$4),Stimuli!$A$4,"")))</f>
        <v>01 Quiet baseline (60s)</v>
      </c>
      <c r="I3116" s="6" t="n">
        <f aca="false">(B3116-B3115)/((A3116-A3115)/1000)</f>
        <v>-0.18754578754573</v>
      </c>
      <c r="J3116" s="6" t="n">
        <f aca="false">IF(OR(B3116&lt;Rules!$B$2,B3116&gt;Rules!$B$3,ABS(I3116)&gt;Rules!$B$4,OR(B3117&lt;Rules!$B$2,B3117&gt;Rules!$B$3,ABS(I3117)&gt;Rules!$B$4)),1,0)</f>
        <v>0</v>
      </c>
      <c r="K3116" s="6" t="str">
        <f aca="false">IF(F3116=1,COUNTIF($F$2:F3116,1),"")</f>
        <v/>
      </c>
    </row>
    <row r="3117" customFormat="false" ht="15" hidden="false" customHeight="false" outlineLevel="0" collapsed="false">
      <c r="A3117" s="6" t="n">
        <v>24565.993</v>
      </c>
      <c r="B3117" s="6" t="n">
        <v>1.78388278388278</v>
      </c>
      <c r="C3117" s="6" t="n">
        <v>78</v>
      </c>
      <c r="D3117" s="6" t="n">
        <v>-1</v>
      </c>
      <c r="E3117" s="6" t="n">
        <v>1.78095238095238</v>
      </c>
      <c r="F3117" s="6" t="n">
        <v>0</v>
      </c>
      <c r="G3117" s="6" t="n">
        <v>0.0234432234432231</v>
      </c>
      <c r="H3117" s="6" t="str">
        <f aca="false">IF(AND(A3117&gt;=Stimuli!$B$2,A3117&lt;=Stimuli!$C$2),Stimuli!$A$2,IF(AND(A3117&gt;=Stimuli!$B$3,A3117&lt;=Stimuli!$C$3),Stimuli!$A$3,IF(AND(A3117&gt;=Stimuli!$B$4,A3117&lt;=Stimuli!$C$4),Stimuli!$A$4,"")))</f>
        <v>01 Quiet baseline (60s)</v>
      </c>
      <c r="I3117" s="6" t="n">
        <f aca="false">(B3117-B3116)/((A3117-A3116)/1000)</f>
        <v>0.375091575091574</v>
      </c>
      <c r="J3117" s="6" t="n">
        <f aca="false">IF(OR(B3117&lt;Rules!$B$2,B3117&gt;Rules!$B$3,ABS(I3117)&gt;Rules!$B$4,OR(B3118&lt;Rules!$B$2,B3118&gt;Rules!$B$3,ABS(I3118)&gt;Rules!$B$4)),1,0)</f>
        <v>0</v>
      </c>
      <c r="K3117" s="6" t="str">
        <f aca="false">IF(F3117=1,COUNTIF($F$2:F3117,1),"")</f>
        <v/>
      </c>
    </row>
    <row r="3118" customFormat="false" ht="15" hidden="false" customHeight="false" outlineLevel="0" collapsed="false">
      <c r="A3118" s="6" t="n">
        <v>24573.8055</v>
      </c>
      <c r="B3118" s="6" t="n">
        <v>1.77948717948718</v>
      </c>
      <c r="C3118" s="6" t="n">
        <v>78</v>
      </c>
      <c r="D3118" s="6" t="n">
        <v>-1</v>
      </c>
      <c r="E3118" s="6" t="n">
        <v>1.78095238095238</v>
      </c>
      <c r="F3118" s="6" t="n">
        <v>0</v>
      </c>
      <c r="G3118" s="6" t="n">
        <v>0.0234432234432231</v>
      </c>
      <c r="H3118" s="6" t="str">
        <f aca="false">IF(AND(A3118&gt;=Stimuli!$B$2,A3118&lt;=Stimuli!$C$2),Stimuli!$A$2,IF(AND(A3118&gt;=Stimuli!$B$3,A3118&lt;=Stimuli!$C$3),Stimuli!$A$3,IF(AND(A3118&gt;=Stimuli!$B$4,A3118&lt;=Stimuli!$C$4),Stimuli!$A$4,"")))</f>
        <v>01 Quiet baseline (60s)</v>
      </c>
      <c r="I3118" s="6" t="n">
        <f aca="false">(B3118-B3117)/((A3118-A3117)/1000)</f>
        <v>-0.562637362637446</v>
      </c>
      <c r="J3118" s="6" t="n">
        <f aca="false">IF(OR(B3118&lt;Rules!$B$2,B3118&gt;Rules!$B$3,ABS(I3118)&gt;Rules!$B$4,OR(B3119&lt;Rules!$B$2,B3119&gt;Rules!$B$3,ABS(I3119)&gt;Rules!$B$4)),1,0)</f>
        <v>0</v>
      </c>
      <c r="K3118" s="6" t="str">
        <f aca="false">IF(F3118=1,COUNTIF($F$2:F3118,1),"")</f>
        <v/>
      </c>
    </row>
    <row r="3119" customFormat="false" ht="15" hidden="false" customHeight="false" outlineLevel="0" collapsed="false">
      <c r="A3119" s="6" t="n">
        <v>24581.618</v>
      </c>
      <c r="B3119" s="6" t="n">
        <v>1.78388278388278</v>
      </c>
      <c r="C3119" s="6" t="n">
        <v>78</v>
      </c>
      <c r="D3119" s="6" t="n">
        <v>-1</v>
      </c>
      <c r="E3119" s="6" t="n">
        <v>1.78095238095238</v>
      </c>
      <c r="F3119" s="6" t="n">
        <v>0</v>
      </c>
      <c r="G3119" s="6" t="n">
        <v>0.0234432234432231</v>
      </c>
      <c r="H3119" s="6" t="str">
        <f aca="false">IF(AND(A3119&gt;=Stimuli!$B$2,A3119&lt;=Stimuli!$C$2),Stimuli!$A$2,IF(AND(A3119&gt;=Stimuli!$B$3,A3119&lt;=Stimuli!$C$3),Stimuli!$A$3,IF(AND(A3119&gt;=Stimuli!$B$4,A3119&lt;=Stimuli!$C$4),Stimuli!$A$4,"")))</f>
        <v>01 Quiet baseline (60s)</v>
      </c>
      <c r="I3119" s="6" t="n">
        <f aca="false">(B3119-B3118)/((A3119-A3118)/1000)</f>
        <v>0.562637362637446</v>
      </c>
      <c r="J3119" s="6" t="n">
        <f aca="false">IF(OR(B3119&lt;Rules!$B$2,B3119&gt;Rules!$B$3,ABS(I3119)&gt;Rules!$B$4,OR(B3120&lt;Rules!$B$2,B3120&gt;Rules!$B$3,ABS(I3120)&gt;Rules!$B$4)),1,0)</f>
        <v>0</v>
      </c>
      <c r="K3119" s="6" t="str">
        <f aca="false">IF(F3119=1,COUNTIF($F$2:F3119,1),"")</f>
        <v/>
      </c>
    </row>
    <row r="3120" customFormat="false" ht="15" hidden="false" customHeight="false" outlineLevel="0" collapsed="false">
      <c r="A3120" s="6" t="n">
        <v>24589.4305</v>
      </c>
      <c r="B3120" s="6" t="n">
        <v>1.77802197802198</v>
      </c>
      <c r="C3120" s="6" t="n">
        <v>78</v>
      </c>
      <c r="D3120" s="6" t="n">
        <v>-1</v>
      </c>
      <c r="E3120" s="6" t="n">
        <v>1.78095238095238</v>
      </c>
      <c r="F3120" s="6" t="n">
        <v>0</v>
      </c>
      <c r="G3120" s="6" t="n">
        <v>0.0234432234432231</v>
      </c>
      <c r="H3120" s="6" t="str">
        <f aca="false">IF(AND(A3120&gt;=Stimuli!$B$2,A3120&lt;=Stimuli!$C$2),Stimuli!$A$2,IF(AND(A3120&gt;=Stimuli!$B$3,A3120&lt;=Stimuli!$C$3),Stimuli!$A$3,IF(AND(A3120&gt;=Stimuli!$B$4,A3120&lt;=Stimuli!$C$4),Stimuli!$A$4,"")))</f>
        <v>01 Quiet baseline (60s)</v>
      </c>
      <c r="I3120" s="6" t="n">
        <f aca="false">(B3120-B3119)/((A3120-A3119)/1000)</f>
        <v>-0.750183150183176</v>
      </c>
      <c r="J3120" s="6" t="n">
        <f aca="false">IF(OR(B3120&lt;Rules!$B$2,B3120&gt;Rules!$B$3,ABS(I3120)&gt;Rules!$B$4,OR(B3121&lt;Rules!$B$2,B3121&gt;Rules!$B$3,ABS(I3121)&gt;Rules!$B$4)),1,0)</f>
        <v>0</v>
      </c>
      <c r="K3120" s="6" t="str">
        <f aca="false">IF(F3120=1,COUNTIF($F$2:F3120,1),"")</f>
        <v/>
      </c>
    </row>
    <row r="3121" customFormat="false" ht="15" hidden="false" customHeight="false" outlineLevel="0" collapsed="false">
      <c r="A3121" s="6" t="n">
        <v>24597.243</v>
      </c>
      <c r="B3121" s="6" t="n">
        <v>1.78388278388278</v>
      </c>
      <c r="C3121" s="6" t="n">
        <v>78</v>
      </c>
      <c r="D3121" s="6" t="n">
        <v>-1</v>
      </c>
      <c r="E3121" s="6" t="n">
        <v>1.78095238095238</v>
      </c>
      <c r="F3121" s="6" t="n">
        <v>0</v>
      </c>
      <c r="G3121" s="6" t="n">
        <v>0.0234432234432231</v>
      </c>
      <c r="H3121" s="6" t="str">
        <f aca="false">IF(AND(A3121&gt;=Stimuli!$B$2,A3121&lt;=Stimuli!$C$2),Stimuli!$A$2,IF(AND(A3121&gt;=Stimuli!$B$3,A3121&lt;=Stimuli!$C$3),Stimuli!$A$3,IF(AND(A3121&gt;=Stimuli!$B$4,A3121&lt;=Stimuli!$C$4),Stimuli!$A$4,"")))</f>
        <v>01 Quiet baseline (60s)</v>
      </c>
      <c r="I3121" s="6" t="n">
        <f aca="false">(B3121-B3120)/((A3121-A3120)/1000)</f>
        <v>0.750183150183176</v>
      </c>
      <c r="J3121" s="6" t="n">
        <f aca="false">IF(OR(B3121&lt;Rules!$B$2,B3121&gt;Rules!$B$3,ABS(I3121)&gt;Rules!$B$4,OR(B3122&lt;Rules!$B$2,B3122&gt;Rules!$B$3,ABS(I3122)&gt;Rules!$B$4)),1,0)</f>
        <v>0</v>
      </c>
      <c r="K3121" s="6" t="str">
        <f aca="false">IF(F3121=1,COUNTIF($F$2:F3121,1),"")</f>
        <v/>
      </c>
    </row>
    <row r="3122" customFormat="false" ht="15" hidden="false" customHeight="false" outlineLevel="0" collapsed="false">
      <c r="A3122" s="6" t="n">
        <v>24605.0555</v>
      </c>
      <c r="B3122" s="6" t="n">
        <v>1.77802197802198</v>
      </c>
      <c r="C3122" s="6" t="n">
        <v>78</v>
      </c>
      <c r="D3122" s="6" t="n">
        <v>-1</v>
      </c>
      <c r="E3122" s="6" t="n">
        <v>1.77948717948718</v>
      </c>
      <c r="F3122" s="6" t="n">
        <v>0</v>
      </c>
      <c r="G3122" s="6" t="n">
        <v>0.0234432234432231</v>
      </c>
      <c r="H3122" s="6" t="str">
        <f aca="false">IF(AND(A3122&gt;=Stimuli!$B$2,A3122&lt;=Stimuli!$C$2),Stimuli!$A$2,IF(AND(A3122&gt;=Stimuli!$B$3,A3122&lt;=Stimuli!$C$3),Stimuli!$A$3,IF(AND(A3122&gt;=Stimuli!$B$4,A3122&lt;=Stimuli!$C$4),Stimuli!$A$4,"")))</f>
        <v>01 Quiet baseline (60s)</v>
      </c>
      <c r="I3122" s="6" t="n">
        <f aca="false">(B3122-B3121)/((A3122-A3121)/1000)</f>
        <v>-0.750183150183176</v>
      </c>
      <c r="J3122" s="6" t="n">
        <f aca="false">IF(OR(B3122&lt;Rules!$B$2,B3122&gt;Rules!$B$3,ABS(I3122)&gt;Rules!$B$4,OR(B3123&lt;Rules!$B$2,B3123&gt;Rules!$B$3,ABS(I3123)&gt;Rules!$B$4)),1,0)</f>
        <v>0</v>
      </c>
      <c r="K3122" s="6" t="str">
        <f aca="false">IF(F3122=1,COUNTIF($F$2:F3122,1),"")</f>
        <v/>
      </c>
    </row>
    <row r="3123" customFormat="false" ht="15" hidden="false" customHeight="false" outlineLevel="0" collapsed="false">
      <c r="A3123" s="6" t="n">
        <v>24612.868</v>
      </c>
      <c r="B3123" s="6" t="n">
        <v>1.78388278388278</v>
      </c>
      <c r="C3123" s="6" t="n">
        <v>78</v>
      </c>
      <c r="D3123" s="6" t="n">
        <v>-1</v>
      </c>
      <c r="E3123" s="6" t="n">
        <v>1.77948717948718</v>
      </c>
      <c r="F3123" s="6" t="n">
        <v>0</v>
      </c>
      <c r="G3123" s="6" t="n">
        <v>0.0234432234432231</v>
      </c>
      <c r="H3123" s="6" t="str">
        <f aca="false">IF(AND(A3123&gt;=Stimuli!$B$2,A3123&lt;=Stimuli!$C$2),Stimuli!$A$2,IF(AND(A3123&gt;=Stimuli!$B$3,A3123&lt;=Stimuli!$C$3),Stimuli!$A$3,IF(AND(A3123&gt;=Stimuli!$B$4,A3123&lt;=Stimuli!$C$4),Stimuli!$A$4,"")))</f>
        <v>01 Quiet baseline (60s)</v>
      </c>
      <c r="I3123" s="6" t="n">
        <f aca="false">(B3123-B3122)/((A3123-A3122)/1000)</f>
        <v>0.750183150183176</v>
      </c>
      <c r="J3123" s="6" t="n">
        <f aca="false">IF(OR(B3123&lt;Rules!$B$2,B3123&gt;Rules!$B$3,ABS(I3123)&gt;Rules!$B$4,OR(B3124&lt;Rules!$B$2,B3124&gt;Rules!$B$3,ABS(I3124)&gt;Rules!$B$4)),1,0)</f>
        <v>0</v>
      </c>
      <c r="K3123" s="6" t="str">
        <f aca="false">IF(F3123=1,COUNTIF($F$2:F3123,1),"")</f>
        <v/>
      </c>
    </row>
    <row r="3124" customFormat="false" ht="15" hidden="false" customHeight="false" outlineLevel="0" collapsed="false">
      <c r="A3124" s="6" t="n">
        <v>24620.6805</v>
      </c>
      <c r="B3124" s="6" t="n">
        <v>1.77655677655678</v>
      </c>
      <c r="C3124" s="6" t="n">
        <v>78</v>
      </c>
      <c r="D3124" s="6" t="n">
        <v>-1</v>
      </c>
      <c r="E3124" s="6" t="n">
        <v>1.77948717948718</v>
      </c>
      <c r="F3124" s="6" t="n">
        <v>0</v>
      </c>
      <c r="G3124" s="6" t="n">
        <v>0.0234432234432231</v>
      </c>
      <c r="H3124" s="6" t="str">
        <f aca="false">IF(AND(A3124&gt;=Stimuli!$B$2,A3124&lt;=Stimuli!$C$2),Stimuli!$A$2,IF(AND(A3124&gt;=Stimuli!$B$3,A3124&lt;=Stimuli!$C$3),Stimuli!$A$3,IF(AND(A3124&gt;=Stimuli!$B$4,A3124&lt;=Stimuli!$C$4),Stimuli!$A$4,"")))</f>
        <v>01 Quiet baseline (60s)</v>
      </c>
      <c r="I3124" s="6" t="n">
        <f aca="false">(B3124-B3123)/((A3124-A3123)/1000)</f>
        <v>-0.93772893772902</v>
      </c>
      <c r="J3124" s="6" t="n">
        <f aca="false">IF(OR(B3124&lt;Rules!$B$2,B3124&gt;Rules!$B$3,ABS(I3124)&gt;Rules!$B$4,OR(B3125&lt;Rules!$B$2,B3125&gt;Rules!$B$3,ABS(I3125)&gt;Rules!$B$4)),1,0)</f>
        <v>0</v>
      </c>
      <c r="K3124" s="6" t="str">
        <f aca="false">IF(F3124=1,COUNTIF($F$2:F3124,1),"")</f>
        <v/>
      </c>
    </row>
    <row r="3125" customFormat="false" ht="15" hidden="false" customHeight="false" outlineLevel="0" collapsed="false">
      <c r="A3125" s="6" t="n">
        <v>24628.493</v>
      </c>
      <c r="B3125" s="6" t="n">
        <v>1.78388278388278</v>
      </c>
      <c r="C3125" s="6" t="n">
        <v>78</v>
      </c>
      <c r="D3125" s="6" t="n">
        <v>-1</v>
      </c>
      <c r="E3125" s="6" t="n">
        <v>1.77948717948718</v>
      </c>
      <c r="F3125" s="6" t="n">
        <v>0</v>
      </c>
      <c r="G3125" s="6" t="n">
        <v>0.0234432234432231</v>
      </c>
      <c r="H3125" s="6" t="str">
        <f aca="false">IF(AND(A3125&gt;=Stimuli!$B$2,A3125&lt;=Stimuli!$C$2),Stimuli!$A$2,IF(AND(A3125&gt;=Stimuli!$B$3,A3125&lt;=Stimuli!$C$3),Stimuli!$A$3,IF(AND(A3125&gt;=Stimuli!$B$4,A3125&lt;=Stimuli!$C$4),Stimuli!$A$4,"")))</f>
        <v>01 Quiet baseline (60s)</v>
      </c>
      <c r="I3125" s="6" t="n">
        <f aca="false">(B3125-B3124)/((A3125-A3124)/1000)</f>
        <v>0.93772893772902</v>
      </c>
      <c r="J3125" s="6" t="n">
        <f aca="false">IF(OR(B3125&lt;Rules!$B$2,B3125&gt;Rules!$B$3,ABS(I3125)&gt;Rules!$B$4,OR(B3126&lt;Rules!$B$2,B3126&gt;Rules!$B$3,ABS(I3126)&gt;Rules!$B$4)),1,0)</f>
        <v>0</v>
      </c>
      <c r="K3125" s="6" t="str">
        <f aca="false">IF(F3125=1,COUNTIF($F$2:F3125,1),"")</f>
        <v/>
      </c>
    </row>
    <row r="3126" customFormat="false" ht="15" hidden="false" customHeight="false" outlineLevel="0" collapsed="false">
      <c r="A3126" s="6" t="n">
        <v>24636.3055</v>
      </c>
      <c r="B3126" s="6" t="n">
        <v>1.77655677655678</v>
      </c>
      <c r="C3126" s="6" t="n">
        <v>78</v>
      </c>
      <c r="D3126" s="6" t="n">
        <v>-1</v>
      </c>
      <c r="E3126" s="6" t="n">
        <v>1.77948717948718</v>
      </c>
      <c r="F3126" s="6" t="n">
        <v>0</v>
      </c>
      <c r="G3126" s="6" t="n">
        <v>0.0234432234432231</v>
      </c>
      <c r="H3126" s="6" t="str">
        <f aca="false">IF(AND(A3126&gt;=Stimuli!$B$2,A3126&lt;=Stimuli!$C$2),Stimuli!$A$2,IF(AND(A3126&gt;=Stimuli!$B$3,A3126&lt;=Stimuli!$C$3),Stimuli!$A$3,IF(AND(A3126&gt;=Stimuli!$B$4,A3126&lt;=Stimuli!$C$4),Stimuli!$A$4,"")))</f>
        <v>01 Quiet baseline (60s)</v>
      </c>
      <c r="I3126" s="6" t="n">
        <f aca="false">(B3126-B3125)/((A3126-A3125)/1000)</f>
        <v>-0.93772893772902</v>
      </c>
      <c r="J3126" s="6" t="n">
        <f aca="false">IF(OR(B3126&lt;Rules!$B$2,B3126&gt;Rules!$B$3,ABS(I3126)&gt;Rules!$B$4,OR(B3127&lt;Rules!$B$2,B3127&gt;Rules!$B$3,ABS(I3127)&gt;Rules!$B$4)),1,0)</f>
        <v>0</v>
      </c>
      <c r="K3126" s="6" t="str">
        <f aca="false">IF(F3126=1,COUNTIF($F$2:F3126,1),"")</f>
        <v/>
      </c>
    </row>
    <row r="3127" customFormat="false" ht="15" hidden="false" customHeight="false" outlineLevel="0" collapsed="false">
      <c r="A3127" s="6" t="n">
        <v>24644.118</v>
      </c>
      <c r="B3127" s="6" t="n">
        <v>1.78095238095238</v>
      </c>
      <c r="C3127" s="6" t="n">
        <v>78</v>
      </c>
      <c r="D3127" s="6" t="n">
        <v>-1</v>
      </c>
      <c r="E3127" s="6" t="n">
        <v>1.77948717948718</v>
      </c>
      <c r="F3127" s="6" t="n">
        <v>0</v>
      </c>
      <c r="G3127" s="6" t="n">
        <v>0.0234432234432231</v>
      </c>
      <c r="H3127" s="6" t="str">
        <f aca="false">IF(AND(A3127&gt;=Stimuli!$B$2,A3127&lt;=Stimuli!$C$2),Stimuli!$A$2,IF(AND(A3127&gt;=Stimuli!$B$3,A3127&lt;=Stimuli!$C$3),Stimuli!$A$3,IF(AND(A3127&gt;=Stimuli!$B$4,A3127&lt;=Stimuli!$C$4),Stimuli!$A$4,"")))</f>
        <v>01 Quiet baseline (60s)</v>
      </c>
      <c r="I3127" s="6" t="n">
        <f aca="false">(B3127-B3126)/((A3127-A3126)/1000)</f>
        <v>0.562637362637446</v>
      </c>
      <c r="J3127" s="6" t="n">
        <f aca="false">IF(OR(B3127&lt;Rules!$B$2,B3127&gt;Rules!$B$3,ABS(I3127)&gt;Rules!$B$4,OR(B3128&lt;Rules!$B$2,B3128&gt;Rules!$B$3,ABS(I3128)&gt;Rules!$B$4)),1,0)</f>
        <v>0</v>
      </c>
      <c r="K3127" s="6" t="str">
        <f aca="false">IF(F3127=1,COUNTIF($F$2:F3127,1),"")</f>
        <v/>
      </c>
    </row>
    <row r="3128" customFormat="false" ht="15" hidden="false" customHeight="false" outlineLevel="0" collapsed="false">
      <c r="A3128" s="6" t="n">
        <v>24651.9305</v>
      </c>
      <c r="B3128" s="6" t="n">
        <v>1.77802197802198</v>
      </c>
      <c r="C3128" s="6" t="n">
        <v>78</v>
      </c>
      <c r="D3128" s="6" t="n">
        <v>-1</v>
      </c>
      <c r="E3128" s="6" t="n">
        <v>1.77948717948718</v>
      </c>
      <c r="F3128" s="6" t="n">
        <v>0</v>
      </c>
      <c r="G3128" s="6" t="n">
        <v>0.0234432234432231</v>
      </c>
      <c r="H3128" s="6" t="str">
        <f aca="false">IF(AND(A3128&gt;=Stimuli!$B$2,A3128&lt;=Stimuli!$C$2),Stimuli!$A$2,IF(AND(A3128&gt;=Stimuli!$B$3,A3128&lt;=Stimuli!$C$3),Stimuli!$A$3,IF(AND(A3128&gt;=Stimuli!$B$4,A3128&lt;=Stimuli!$C$4),Stimuli!$A$4,"")))</f>
        <v>01 Quiet baseline (60s)</v>
      </c>
      <c r="I3128" s="6" t="n">
        <f aca="false">(B3128-B3127)/((A3128-A3127)/1000)</f>
        <v>-0.375091575091602</v>
      </c>
      <c r="J3128" s="6" t="n">
        <f aca="false">IF(OR(B3128&lt;Rules!$B$2,B3128&gt;Rules!$B$3,ABS(I3128)&gt;Rules!$B$4,OR(B3129&lt;Rules!$B$2,B3129&gt;Rules!$B$3,ABS(I3129)&gt;Rules!$B$4)),1,0)</f>
        <v>0</v>
      </c>
      <c r="K3128" s="6" t="str">
        <f aca="false">IF(F3128=1,COUNTIF($F$2:F3128,1),"")</f>
        <v/>
      </c>
    </row>
    <row r="3129" customFormat="false" ht="15" hidden="false" customHeight="false" outlineLevel="0" collapsed="false">
      <c r="A3129" s="6" t="n">
        <v>24659.743</v>
      </c>
      <c r="B3129" s="6" t="n">
        <v>1.77948717948718</v>
      </c>
      <c r="C3129" s="6" t="n">
        <v>78</v>
      </c>
      <c r="D3129" s="6" t="n">
        <v>-1</v>
      </c>
      <c r="E3129" s="6" t="n">
        <v>1.77948717948718</v>
      </c>
      <c r="F3129" s="6" t="n">
        <v>0</v>
      </c>
      <c r="G3129" s="6" t="n">
        <v>0.0234432234432231</v>
      </c>
      <c r="H3129" s="6" t="str">
        <f aca="false">IF(AND(A3129&gt;=Stimuli!$B$2,A3129&lt;=Stimuli!$C$2),Stimuli!$A$2,IF(AND(A3129&gt;=Stimuli!$B$3,A3129&lt;=Stimuli!$C$3),Stimuli!$A$3,IF(AND(A3129&gt;=Stimuli!$B$4,A3129&lt;=Stimuli!$C$4),Stimuli!$A$4,"")))</f>
        <v>01 Quiet baseline (60s)</v>
      </c>
      <c r="I3129" s="6" t="n">
        <f aca="false">(B3129-B3128)/((A3129-A3128)/1000)</f>
        <v>0.18754578754573</v>
      </c>
      <c r="J3129" s="6" t="n">
        <f aca="false">IF(OR(B3129&lt;Rules!$B$2,B3129&gt;Rules!$B$3,ABS(I3129)&gt;Rules!$B$4,OR(B3130&lt;Rules!$B$2,B3130&gt;Rules!$B$3,ABS(I3130)&gt;Rules!$B$4)),1,0)</f>
        <v>0</v>
      </c>
      <c r="K3129" s="6" t="str">
        <f aca="false">IF(F3129=1,COUNTIF($F$2:F3129,1),"")</f>
        <v/>
      </c>
    </row>
    <row r="3130" customFormat="false" ht="15" hidden="false" customHeight="false" outlineLevel="0" collapsed="false">
      <c r="A3130" s="6" t="n">
        <v>24667.5555</v>
      </c>
      <c r="B3130" s="6" t="n">
        <v>1.77802197802198</v>
      </c>
      <c r="C3130" s="6" t="n">
        <v>78</v>
      </c>
      <c r="D3130" s="6" t="n">
        <v>-1</v>
      </c>
      <c r="E3130" s="6" t="n">
        <v>1.77948717948718</v>
      </c>
      <c r="F3130" s="6" t="n">
        <v>0</v>
      </c>
      <c r="G3130" s="6" t="n">
        <v>0</v>
      </c>
      <c r="H3130" s="6" t="str">
        <f aca="false">IF(AND(A3130&gt;=Stimuli!$B$2,A3130&lt;=Stimuli!$C$2),Stimuli!$A$2,IF(AND(A3130&gt;=Stimuli!$B$3,A3130&lt;=Stimuli!$C$3),Stimuli!$A$3,IF(AND(A3130&gt;=Stimuli!$B$4,A3130&lt;=Stimuli!$C$4),Stimuli!$A$4,"")))</f>
        <v>01 Quiet baseline (60s)</v>
      </c>
      <c r="I3130" s="6" t="n">
        <f aca="false">(B3130-B3129)/((A3130-A3129)/1000)</f>
        <v>-0.18754578754573</v>
      </c>
      <c r="J3130" s="6" t="n">
        <f aca="false">IF(OR(B3130&lt;Rules!$B$2,B3130&gt;Rules!$B$3,ABS(I3130)&gt;Rules!$B$4,OR(B3131&lt;Rules!$B$2,B3131&gt;Rules!$B$3,ABS(I3131)&gt;Rules!$B$4)),1,0)</f>
        <v>0</v>
      </c>
      <c r="K3130" s="6" t="str">
        <f aca="false">IF(F3130=1,COUNTIF($F$2:F3130,1),"")</f>
        <v/>
      </c>
    </row>
    <row r="3131" customFormat="false" ht="15" hidden="false" customHeight="false" outlineLevel="0" collapsed="false">
      <c r="A3131" s="6" t="n">
        <v>24675.368</v>
      </c>
      <c r="B3131" s="6" t="n">
        <v>1.77802197802198</v>
      </c>
      <c r="C3131" s="6" t="n">
        <v>78</v>
      </c>
      <c r="D3131" s="6" t="n">
        <v>-1</v>
      </c>
      <c r="E3131" s="6" t="n">
        <v>1.77802197802198</v>
      </c>
      <c r="F3131" s="6" t="n">
        <v>0</v>
      </c>
      <c r="G3131" s="6" t="n">
        <v>0</v>
      </c>
      <c r="H3131" s="6" t="str">
        <f aca="false">IF(AND(A3131&gt;=Stimuli!$B$2,A3131&lt;=Stimuli!$C$2),Stimuli!$A$2,IF(AND(A3131&gt;=Stimuli!$B$3,A3131&lt;=Stimuli!$C$3),Stimuli!$A$3,IF(AND(A3131&gt;=Stimuli!$B$4,A3131&lt;=Stimuli!$C$4),Stimuli!$A$4,"")))</f>
        <v>01 Quiet baseline (60s)</v>
      </c>
      <c r="I3131" s="6" t="n">
        <f aca="false">(B3131-B3130)/((A3131-A3130)/1000)</f>
        <v>0</v>
      </c>
      <c r="J3131" s="6" t="n">
        <f aca="false">IF(OR(B3131&lt;Rules!$B$2,B3131&gt;Rules!$B$3,ABS(I3131)&gt;Rules!$B$4,OR(B3132&lt;Rules!$B$2,B3132&gt;Rules!$B$3,ABS(I3132)&gt;Rules!$B$4)),1,0)</f>
        <v>0</v>
      </c>
      <c r="K3131" s="6" t="str">
        <f aca="false">IF(F3131=1,COUNTIF($F$2:F3131,1),"")</f>
        <v/>
      </c>
    </row>
    <row r="3132" customFormat="false" ht="15" hidden="false" customHeight="false" outlineLevel="0" collapsed="false">
      <c r="A3132" s="6" t="n">
        <v>24683.1805</v>
      </c>
      <c r="B3132" s="6" t="n">
        <v>1.77948717948718</v>
      </c>
      <c r="C3132" s="6" t="n">
        <v>78</v>
      </c>
      <c r="D3132" s="6" t="n">
        <v>-1</v>
      </c>
      <c r="E3132" s="6" t="n">
        <v>1.77802197802198</v>
      </c>
      <c r="F3132" s="6" t="n">
        <v>0</v>
      </c>
      <c r="G3132" s="6" t="n">
        <v>0</v>
      </c>
      <c r="H3132" s="6" t="str">
        <f aca="false">IF(AND(A3132&gt;=Stimuli!$B$2,A3132&lt;=Stimuli!$C$2),Stimuli!$A$2,IF(AND(A3132&gt;=Stimuli!$B$3,A3132&lt;=Stimuli!$C$3),Stimuli!$A$3,IF(AND(A3132&gt;=Stimuli!$B$4,A3132&lt;=Stimuli!$C$4),Stimuli!$A$4,"")))</f>
        <v>01 Quiet baseline (60s)</v>
      </c>
      <c r="I3132" s="6" t="n">
        <f aca="false">(B3132-B3131)/((A3132-A3131)/1000)</f>
        <v>0.18754578754573</v>
      </c>
      <c r="J3132" s="6" t="n">
        <f aca="false">IF(OR(B3132&lt;Rules!$B$2,B3132&gt;Rules!$B$3,ABS(I3132)&gt;Rules!$B$4,OR(B3133&lt;Rules!$B$2,B3133&gt;Rules!$B$3,ABS(I3133)&gt;Rules!$B$4)),1,0)</f>
        <v>0</v>
      </c>
      <c r="K3132" s="6" t="str">
        <f aca="false">IF(F3132=1,COUNTIF($F$2:F3132,1),"")</f>
        <v/>
      </c>
    </row>
    <row r="3133" customFormat="false" ht="15" hidden="false" customHeight="false" outlineLevel="0" collapsed="false">
      <c r="A3133" s="6" t="n">
        <v>24690.993</v>
      </c>
      <c r="B3133" s="6" t="n">
        <v>1.77655677655678</v>
      </c>
      <c r="C3133" s="6" t="n">
        <v>78</v>
      </c>
      <c r="D3133" s="6" t="n">
        <v>-1</v>
      </c>
      <c r="E3133" s="6" t="n">
        <v>1.77802197802198</v>
      </c>
      <c r="F3133" s="6" t="n">
        <v>0</v>
      </c>
      <c r="G3133" s="6" t="n">
        <v>0</v>
      </c>
      <c r="H3133" s="6" t="str">
        <f aca="false">IF(AND(A3133&gt;=Stimuli!$B$2,A3133&lt;=Stimuli!$C$2),Stimuli!$A$2,IF(AND(A3133&gt;=Stimuli!$B$3,A3133&lt;=Stimuli!$C$3),Stimuli!$A$3,IF(AND(A3133&gt;=Stimuli!$B$4,A3133&lt;=Stimuli!$C$4),Stimuli!$A$4,"")))</f>
        <v>01 Quiet baseline (60s)</v>
      </c>
      <c r="I3133" s="6" t="n">
        <f aca="false">(B3133-B3132)/((A3133-A3132)/1000)</f>
        <v>-0.375091575091574</v>
      </c>
      <c r="J3133" s="6" t="n">
        <f aca="false">IF(OR(B3133&lt;Rules!$B$2,B3133&gt;Rules!$B$3,ABS(I3133)&gt;Rules!$B$4,OR(B3134&lt;Rules!$B$2,B3134&gt;Rules!$B$3,ABS(I3134)&gt;Rules!$B$4)),1,0)</f>
        <v>0</v>
      </c>
      <c r="K3133" s="6" t="str">
        <f aca="false">IF(F3133=1,COUNTIF($F$2:F3133,1),"")</f>
        <v/>
      </c>
    </row>
    <row r="3134" customFormat="false" ht="15" hidden="false" customHeight="false" outlineLevel="0" collapsed="false">
      <c r="A3134" s="6" t="n">
        <v>24698.8055</v>
      </c>
      <c r="B3134" s="6" t="n">
        <v>1.78095238095238</v>
      </c>
      <c r="C3134" s="6" t="n">
        <v>78</v>
      </c>
      <c r="D3134" s="6" t="n">
        <v>-1</v>
      </c>
      <c r="E3134" s="6" t="n">
        <v>1.77802197802198</v>
      </c>
      <c r="F3134" s="6" t="n">
        <v>0</v>
      </c>
      <c r="G3134" s="6" t="n">
        <v>0</v>
      </c>
      <c r="H3134" s="6" t="str">
        <f aca="false">IF(AND(A3134&gt;=Stimuli!$B$2,A3134&lt;=Stimuli!$C$2),Stimuli!$A$2,IF(AND(A3134&gt;=Stimuli!$B$3,A3134&lt;=Stimuli!$C$3),Stimuli!$A$3,IF(AND(A3134&gt;=Stimuli!$B$4,A3134&lt;=Stimuli!$C$4),Stimuli!$A$4,"")))</f>
        <v>01 Quiet baseline (60s)</v>
      </c>
      <c r="I3134" s="6" t="n">
        <f aca="false">(B3134-B3133)/((A3134-A3133)/1000)</f>
        <v>0.562637362637446</v>
      </c>
      <c r="J3134" s="6" t="n">
        <f aca="false">IF(OR(B3134&lt;Rules!$B$2,B3134&gt;Rules!$B$3,ABS(I3134)&gt;Rules!$B$4,OR(B3135&lt;Rules!$B$2,B3135&gt;Rules!$B$3,ABS(I3135)&gt;Rules!$B$4)),1,0)</f>
        <v>0</v>
      </c>
      <c r="K3134" s="6" t="str">
        <f aca="false">IF(F3134=1,COUNTIF($F$2:F3134,1),"")</f>
        <v/>
      </c>
    </row>
    <row r="3135" customFormat="false" ht="15" hidden="false" customHeight="false" outlineLevel="0" collapsed="false">
      <c r="A3135" s="6" t="n">
        <v>24706.618</v>
      </c>
      <c r="B3135" s="6" t="n">
        <v>1.77362637362637</v>
      </c>
      <c r="C3135" s="6" t="n">
        <v>78</v>
      </c>
      <c r="D3135" s="6" t="n">
        <v>-1</v>
      </c>
      <c r="E3135" s="6" t="n">
        <v>1.77802197802198</v>
      </c>
      <c r="F3135" s="6" t="n">
        <v>0</v>
      </c>
      <c r="G3135" s="6" t="n">
        <v>0</v>
      </c>
      <c r="H3135" s="6" t="str">
        <f aca="false">IF(AND(A3135&gt;=Stimuli!$B$2,A3135&lt;=Stimuli!$C$2),Stimuli!$A$2,IF(AND(A3135&gt;=Stimuli!$B$3,A3135&lt;=Stimuli!$C$3),Stimuli!$A$3,IF(AND(A3135&gt;=Stimuli!$B$4,A3135&lt;=Stimuli!$C$4),Stimuli!$A$4,"")))</f>
        <v>01 Quiet baseline (60s)</v>
      </c>
      <c r="I3135" s="6" t="n">
        <f aca="false">(B3135-B3134)/((A3135-A3134)/1000)</f>
        <v>-0.937728937728906</v>
      </c>
      <c r="J3135" s="6" t="n">
        <f aca="false">IF(OR(B3135&lt;Rules!$B$2,B3135&gt;Rules!$B$3,ABS(I3135)&gt;Rules!$B$4,OR(B3136&lt;Rules!$B$2,B3136&gt;Rules!$B$3,ABS(I3136)&gt;Rules!$B$4)),1,0)</f>
        <v>0</v>
      </c>
      <c r="K3135" s="6" t="str">
        <f aca="false">IF(F3135=1,COUNTIF($F$2:F3135,1),"")</f>
        <v/>
      </c>
    </row>
    <row r="3136" customFormat="false" ht="15" hidden="false" customHeight="false" outlineLevel="0" collapsed="false">
      <c r="A3136" s="6" t="n">
        <v>24714.4305</v>
      </c>
      <c r="B3136" s="6" t="n">
        <v>1.78095238095238</v>
      </c>
      <c r="C3136" s="6" t="n">
        <v>78</v>
      </c>
      <c r="D3136" s="6" t="n">
        <v>-1</v>
      </c>
      <c r="E3136" s="6" t="n">
        <v>1.77802197802198</v>
      </c>
      <c r="F3136" s="6" t="n">
        <v>0</v>
      </c>
      <c r="G3136" s="6" t="n">
        <v>0</v>
      </c>
      <c r="H3136" s="6" t="str">
        <f aca="false">IF(AND(A3136&gt;=Stimuli!$B$2,A3136&lt;=Stimuli!$C$2),Stimuli!$A$2,IF(AND(A3136&gt;=Stimuli!$B$3,A3136&lt;=Stimuli!$C$3),Stimuli!$A$3,IF(AND(A3136&gt;=Stimuli!$B$4,A3136&lt;=Stimuli!$C$4),Stimuli!$A$4,"")))</f>
        <v>01 Quiet baseline (60s)</v>
      </c>
      <c r="I3136" s="6" t="n">
        <f aca="false">(B3136-B3135)/((A3136-A3135)/1000)</f>
        <v>0.937728937728906</v>
      </c>
      <c r="J3136" s="6" t="n">
        <f aca="false">IF(OR(B3136&lt;Rules!$B$2,B3136&gt;Rules!$B$3,ABS(I3136)&gt;Rules!$B$4,OR(B3137&lt;Rules!$B$2,B3137&gt;Rules!$B$3,ABS(I3137)&gt;Rules!$B$4)),1,0)</f>
        <v>0</v>
      </c>
      <c r="K3136" s="6" t="str">
        <f aca="false">IF(F3136=1,COUNTIF($F$2:F3136,1),"")</f>
        <v/>
      </c>
    </row>
    <row r="3137" customFormat="false" ht="15" hidden="false" customHeight="false" outlineLevel="0" collapsed="false">
      <c r="A3137" s="6" t="n">
        <v>24722.243</v>
      </c>
      <c r="B3137" s="6" t="n">
        <v>1.77362637362637</v>
      </c>
      <c r="C3137" s="6" t="n">
        <v>78</v>
      </c>
      <c r="D3137" s="6" t="n">
        <v>-1</v>
      </c>
      <c r="E3137" s="6" t="n">
        <v>1.77802197802198</v>
      </c>
      <c r="F3137" s="6" t="n">
        <v>0</v>
      </c>
      <c r="G3137" s="6" t="n">
        <v>0</v>
      </c>
      <c r="H3137" s="6" t="str">
        <f aca="false">IF(AND(A3137&gt;=Stimuli!$B$2,A3137&lt;=Stimuli!$C$2),Stimuli!$A$2,IF(AND(A3137&gt;=Stimuli!$B$3,A3137&lt;=Stimuli!$C$3),Stimuli!$A$3,IF(AND(A3137&gt;=Stimuli!$B$4,A3137&lt;=Stimuli!$C$4),Stimuli!$A$4,"")))</f>
        <v>01 Quiet baseline (60s)</v>
      </c>
      <c r="I3137" s="6" t="n">
        <f aca="false">(B3137-B3136)/((A3137-A3136)/1000)</f>
        <v>-0.937728937728906</v>
      </c>
      <c r="J3137" s="6" t="n">
        <f aca="false">IF(OR(B3137&lt;Rules!$B$2,B3137&gt;Rules!$B$3,ABS(I3137)&gt;Rules!$B$4,OR(B3138&lt;Rules!$B$2,B3138&gt;Rules!$B$3,ABS(I3138)&gt;Rules!$B$4)),1,0)</f>
        <v>0</v>
      </c>
      <c r="K3137" s="6" t="str">
        <f aca="false">IF(F3137=1,COUNTIF($F$2:F3137,1),"")</f>
        <v/>
      </c>
    </row>
    <row r="3138" customFormat="false" ht="15" hidden="false" customHeight="false" outlineLevel="0" collapsed="false">
      <c r="A3138" s="6" t="n">
        <v>24730.0555</v>
      </c>
      <c r="B3138" s="6" t="n">
        <v>1.78095238095238</v>
      </c>
      <c r="C3138" s="6" t="n">
        <v>78</v>
      </c>
      <c r="D3138" s="6" t="n">
        <v>-1</v>
      </c>
      <c r="E3138" s="6" t="n">
        <v>1.77802197802198</v>
      </c>
      <c r="F3138" s="6" t="n">
        <v>0</v>
      </c>
      <c r="G3138" s="6" t="n">
        <v>0</v>
      </c>
      <c r="H3138" s="6" t="str">
        <f aca="false">IF(AND(A3138&gt;=Stimuli!$B$2,A3138&lt;=Stimuli!$C$2),Stimuli!$A$2,IF(AND(A3138&gt;=Stimuli!$B$3,A3138&lt;=Stimuli!$C$3),Stimuli!$A$3,IF(AND(A3138&gt;=Stimuli!$B$4,A3138&lt;=Stimuli!$C$4),Stimuli!$A$4,"")))</f>
        <v>01 Quiet baseline (60s)</v>
      </c>
      <c r="I3138" s="6" t="n">
        <f aca="false">(B3138-B3137)/((A3138-A3137)/1000)</f>
        <v>0.937728937728906</v>
      </c>
      <c r="J3138" s="6" t="n">
        <f aca="false">IF(OR(B3138&lt;Rules!$B$2,B3138&gt;Rules!$B$3,ABS(I3138)&gt;Rules!$B$4,OR(B3139&lt;Rules!$B$2,B3139&gt;Rules!$B$3,ABS(I3139)&gt;Rules!$B$4)),1,0)</f>
        <v>0</v>
      </c>
      <c r="K3138" s="6" t="str">
        <f aca="false">IF(F3138=1,COUNTIF($F$2:F3138,1),"")</f>
        <v/>
      </c>
    </row>
    <row r="3139" customFormat="false" ht="15" hidden="false" customHeight="false" outlineLevel="0" collapsed="false">
      <c r="A3139" s="6" t="n">
        <v>24737.868</v>
      </c>
      <c r="B3139" s="6" t="n">
        <v>1.77362637362637</v>
      </c>
      <c r="C3139" s="6" t="n">
        <v>78</v>
      </c>
      <c r="D3139" s="6" t="n">
        <v>-1</v>
      </c>
      <c r="E3139" s="6" t="n">
        <v>1.77802197802198</v>
      </c>
      <c r="F3139" s="6" t="n">
        <v>0</v>
      </c>
      <c r="G3139" s="6" t="n">
        <v>0</v>
      </c>
      <c r="H3139" s="6" t="str">
        <f aca="false">IF(AND(A3139&gt;=Stimuli!$B$2,A3139&lt;=Stimuli!$C$2),Stimuli!$A$2,IF(AND(A3139&gt;=Stimuli!$B$3,A3139&lt;=Stimuli!$C$3),Stimuli!$A$3,IF(AND(A3139&gt;=Stimuli!$B$4,A3139&lt;=Stimuli!$C$4),Stimuli!$A$4,"")))</f>
        <v>01 Quiet baseline (60s)</v>
      </c>
      <c r="I3139" s="6" t="n">
        <f aca="false">(B3139-B3138)/((A3139-A3138)/1000)</f>
        <v>-0.937728937728906</v>
      </c>
      <c r="J3139" s="6" t="n">
        <f aca="false">IF(OR(B3139&lt;Rules!$B$2,B3139&gt;Rules!$B$3,ABS(I3139)&gt;Rules!$B$4,OR(B3140&lt;Rules!$B$2,B3140&gt;Rules!$B$3,ABS(I3140)&gt;Rules!$B$4)),1,0)</f>
        <v>0</v>
      </c>
      <c r="K3139" s="6" t="str">
        <f aca="false">IF(F3139=1,COUNTIF($F$2:F3139,1),"")</f>
        <v/>
      </c>
    </row>
    <row r="3140" customFormat="false" ht="15" hidden="false" customHeight="false" outlineLevel="0" collapsed="false">
      <c r="A3140" s="6" t="n">
        <v>24745.6805</v>
      </c>
      <c r="B3140" s="6" t="n">
        <v>1.77948717948718</v>
      </c>
      <c r="C3140" s="6" t="n">
        <v>78</v>
      </c>
      <c r="D3140" s="6" t="n">
        <v>-1</v>
      </c>
      <c r="E3140" s="6" t="n">
        <v>1.77655677655678</v>
      </c>
      <c r="F3140" s="6" t="n">
        <v>0</v>
      </c>
      <c r="G3140" s="6" t="n">
        <v>0</v>
      </c>
      <c r="H3140" s="6" t="str">
        <f aca="false">IF(AND(A3140&gt;=Stimuli!$B$2,A3140&lt;=Stimuli!$C$2),Stimuli!$A$2,IF(AND(A3140&gt;=Stimuli!$B$3,A3140&lt;=Stimuli!$C$3),Stimuli!$A$3,IF(AND(A3140&gt;=Stimuli!$B$4,A3140&lt;=Stimuli!$C$4),Stimuli!$A$4,"")))</f>
        <v>01 Quiet baseline (60s)</v>
      </c>
      <c r="I3140" s="6" t="n">
        <f aca="false">(B3140-B3139)/((A3140-A3139)/1000)</f>
        <v>0.750183150183034</v>
      </c>
      <c r="J3140" s="6" t="n">
        <f aca="false">IF(OR(B3140&lt;Rules!$B$2,B3140&gt;Rules!$B$3,ABS(I3140)&gt;Rules!$B$4,OR(B3141&lt;Rules!$B$2,B3141&gt;Rules!$B$3,ABS(I3141)&gt;Rules!$B$4)),1,0)</f>
        <v>0</v>
      </c>
      <c r="K3140" s="6" t="str">
        <f aca="false">IF(F3140=1,COUNTIF($F$2:F3140,1),"")</f>
        <v/>
      </c>
    </row>
    <row r="3141" customFormat="false" ht="15" hidden="false" customHeight="false" outlineLevel="0" collapsed="false">
      <c r="A3141" s="6" t="n">
        <v>24753.493</v>
      </c>
      <c r="B3141" s="6" t="n">
        <v>1.77362637362637</v>
      </c>
      <c r="C3141" s="6" t="n">
        <v>78</v>
      </c>
      <c r="D3141" s="6" t="n">
        <v>-1</v>
      </c>
      <c r="E3141" s="6" t="n">
        <v>1.77655677655678</v>
      </c>
      <c r="F3141" s="6" t="n">
        <v>0</v>
      </c>
      <c r="G3141" s="6" t="n">
        <v>0</v>
      </c>
      <c r="H3141" s="6" t="str">
        <f aca="false">IF(AND(A3141&gt;=Stimuli!$B$2,A3141&lt;=Stimuli!$C$2),Stimuli!$A$2,IF(AND(A3141&gt;=Stimuli!$B$3,A3141&lt;=Stimuli!$C$3),Stimuli!$A$3,IF(AND(A3141&gt;=Stimuli!$B$4,A3141&lt;=Stimuli!$C$4),Stimuli!$A$4,"")))</f>
        <v>01 Quiet baseline (60s)</v>
      </c>
      <c r="I3141" s="6" t="n">
        <f aca="false">(B3141-B3140)/((A3141-A3140)/1000)</f>
        <v>-0.750183150183034</v>
      </c>
      <c r="J3141" s="6" t="n">
        <f aca="false">IF(OR(B3141&lt;Rules!$B$2,B3141&gt;Rules!$B$3,ABS(I3141)&gt;Rules!$B$4,OR(B3142&lt;Rules!$B$2,B3142&gt;Rules!$B$3,ABS(I3142)&gt;Rules!$B$4)),1,0)</f>
        <v>0</v>
      </c>
      <c r="K3141" s="6" t="str">
        <f aca="false">IF(F3141=1,COUNTIF($F$2:F3141,1),"")</f>
        <v/>
      </c>
    </row>
    <row r="3142" customFormat="false" ht="15" hidden="false" customHeight="false" outlineLevel="0" collapsed="false">
      <c r="A3142" s="6" t="n">
        <v>24761.3055</v>
      </c>
      <c r="B3142" s="6" t="n">
        <v>1.77948717948718</v>
      </c>
      <c r="C3142" s="6" t="n">
        <v>78</v>
      </c>
      <c r="D3142" s="6" t="n">
        <v>-1</v>
      </c>
      <c r="E3142" s="6" t="n">
        <v>1.77655677655678</v>
      </c>
      <c r="F3142" s="6" t="n">
        <v>0</v>
      </c>
      <c r="G3142" s="6" t="n">
        <v>0</v>
      </c>
      <c r="H3142" s="6" t="str">
        <f aca="false">IF(AND(A3142&gt;=Stimuli!$B$2,A3142&lt;=Stimuli!$C$2),Stimuli!$A$2,IF(AND(A3142&gt;=Stimuli!$B$3,A3142&lt;=Stimuli!$C$3),Stimuli!$A$3,IF(AND(A3142&gt;=Stimuli!$B$4,A3142&lt;=Stimuli!$C$4),Stimuli!$A$4,"")))</f>
        <v>01 Quiet baseline (60s)</v>
      </c>
      <c r="I3142" s="6" t="n">
        <f aca="false">(B3142-B3141)/((A3142-A3141)/1000)</f>
        <v>0.750183150183034</v>
      </c>
      <c r="J3142" s="6" t="n">
        <f aca="false">IF(OR(B3142&lt;Rules!$B$2,B3142&gt;Rules!$B$3,ABS(I3142)&gt;Rules!$B$4,OR(B3143&lt;Rules!$B$2,B3143&gt;Rules!$B$3,ABS(I3143)&gt;Rules!$B$4)),1,0)</f>
        <v>0</v>
      </c>
      <c r="K3142" s="6" t="str">
        <f aca="false">IF(F3142=1,COUNTIF($F$2:F3142,1),"")</f>
        <v/>
      </c>
    </row>
    <row r="3143" customFormat="false" ht="15" hidden="false" customHeight="false" outlineLevel="0" collapsed="false">
      <c r="A3143" s="6" t="n">
        <v>24769.118</v>
      </c>
      <c r="B3143" s="6" t="n">
        <v>1.77362637362637</v>
      </c>
      <c r="C3143" s="6" t="n">
        <v>78</v>
      </c>
      <c r="D3143" s="6" t="n">
        <v>-1</v>
      </c>
      <c r="E3143" s="6" t="n">
        <v>1.77655677655678</v>
      </c>
      <c r="F3143" s="6" t="n">
        <v>0</v>
      </c>
      <c r="G3143" s="6" t="n">
        <v>0</v>
      </c>
      <c r="H3143" s="6" t="str">
        <f aca="false">IF(AND(A3143&gt;=Stimuli!$B$2,A3143&lt;=Stimuli!$C$2),Stimuli!$A$2,IF(AND(A3143&gt;=Stimuli!$B$3,A3143&lt;=Stimuli!$C$3),Stimuli!$A$3,IF(AND(A3143&gt;=Stimuli!$B$4,A3143&lt;=Stimuli!$C$4),Stimuli!$A$4,"")))</f>
        <v>01 Quiet baseline (60s)</v>
      </c>
      <c r="I3143" s="6" t="n">
        <f aca="false">(B3143-B3142)/((A3143-A3142)/1000)</f>
        <v>-0.750183150183034</v>
      </c>
      <c r="J3143" s="6" t="n">
        <f aca="false">IF(OR(B3143&lt;Rules!$B$2,B3143&gt;Rules!$B$3,ABS(I3143)&gt;Rules!$B$4,OR(B3144&lt;Rules!$B$2,B3144&gt;Rules!$B$3,ABS(I3144)&gt;Rules!$B$4)),1,0)</f>
        <v>0</v>
      </c>
      <c r="K3143" s="6" t="str">
        <f aca="false">IF(F3143=1,COUNTIF($F$2:F3143,1),"")</f>
        <v/>
      </c>
    </row>
    <row r="3144" customFormat="false" ht="15" hidden="false" customHeight="false" outlineLevel="0" collapsed="false">
      <c r="A3144" s="6" t="n">
        <v>24776.9305</v>
      </c>
      <c r="B3144" s="6" t="n">
        <v>1.77802197802198</v>
      </c>
      <c r="C3144" s="6" t="n">
        <v>78</v>
      </c>
      <c r="D3144" s="6" t="n">
        <v>-1</v>
      </c>
      <c r="E3144" s="6" t="n">
        <v>1.77655677655678</v>
      </c>
      <c r="F3144" s="6" t="n">
        <v>0</v>
      </c>
      <c r="G3144" s="6" t="n">
        <v>0</v>
      </c>
      <c r="H3144" s="6" t="str">
        <f aca="false">IF(AND(A3144&gt;=Stimuli!$B$2,A3144&lt;=Stimuli!$C$2),Stimuli!$A$2,IF(AND(A3144&gt;=Stimuli!$B$3,A3144&lt;=Stimuli!$C$3),Stimuli!$A$3,IF(AND(A3144&gt;=Stimuli!$B$4,A3144&lt;=Stimuli!$C$4),Stimuli!$A$4,"")))</f>
        <v>01 Quiet baseline (60s)</v>
      </c>
      <c r="I3144" s="6" t="n">
        <f aca="false">(B3144-B3143)/((A3144-A3143)/1000)</f>
        <v>0.562637362637304</v>
      </c>
      <c r="J3144" s="6" t="n">
        <f aca="false">IF(OR(B3144&lt;Rules!$B$2,B3144&gt;Rules!$B$3,ABS(I3144)&gt;Rules!$B$4,OR(B3145&lt;Rules!$B$2,B3145&gt;Rules!$B$3,ABS(I3145)&gt;Rules!$B$4)),1,0)</f>
        <v>0</v>
      </c>
      <c r="K3144" s="6" t="str">
        <f aca="false">IF(F3144=1,COUNTIF($F$2:F3144,1),"")</f>
        <v/>
      </c>
    </row>
    <row r="3145" customFormat="false" ht="15" hidden="false" customHeight="false" outlineLevel="0" collapsed="false">
      <c r="A3145" s="6" t="n">
        <v>24784.743</v>
      </c>
      <c r="B3145" s="6" t="n">
        <v>1.77509157509158</v>
      </c>
      <c r="C3145" s="6" t="n">
        <v>78</v>
      </c>
      <c r="D3145" s="6" t="n">
        <v>-1</v>
      </c>
      <c r="E3145" s="6" t="n">
        <v>1.77655677655678</v>
      </c>
      <c r="F3145" s="6" t="n">
        <v>0</v>
      </c>
      <c r="G3145" s="6" t="n">
        <v>0</v>
      </c>
      <c r="H3145" s="6" t="str">
        <f aca="false">IF(AND(A3145&gt;=Stimuli!$B$2,A3145&lt;=Stimuli!$C$2),Stimuli!$A$2,IF(AND(A3145&gt;=Stimuli!$B$3,A3145&lt;=Stimuli!$C$3),Stimuli!$A$3,IF(AND(A3145&gt;=Stimuli!$B$4,A3145&lt;=Stimuli!$C$4),Stimuli!$A$4,"")))</f>
        <v>01 Quiet baseline (60s)</v>
      </c>
      <c r="I3145" s="6" t="n">
        <f aca="false">(B3145-B3144)/((A3145-A3144)/1000)</f>
        <v>-0.375091575091574</v>
      </c>
      <c r="J3145" s="6" t="n">
        <f aca="false">IF(OR(B3145&lt;Rules!$B$2,B3145&gt;Rules!$B$3,ABS(I3145)&gt;Rules!$B$4,OR(B3146&lt;Rules!$B$2,B3146&gt;Rules!$B$3,ABS(I3146)&gt;Rules!$B$4)),1,0)</f>
        <v>0</v>
      </c>
      <c r="K3145" s="6" t="str">
        <f aca="false">IF(F3145=1,COUNTIF($F$2:F3145,1),"")</f>
        <v/>
      </c>
    </row>
    <row r="3146" customFormat="false" ht="15" hidden="false" customHeight="false" outlineLevel="0" collapsed="false">
      <c r="A3146" s="6" t="n">
        <v>24792.5555</v>
      </c>
      <c r="B3146" s="6" t="n">
        <v>1.77655677655678</v>
      </c>
      <c r="C3146" s="6" t="n">
        <v>78</v>
      </c>
      <c r="D3146" s="6" t="n">
        <v>-1</v>
      </c>
      <c r="E3146" s="6" t="n">
        <v>1.77655677655678</v>
      </c>
      <c r="F3146" s="6" t="n">
        <v>0</v>
      </c>
      <c r="G3146" s="6" t="n">
        <v>0</v>
      </c>
      <c r="H3146" s="6" t="str">
        <f aca="false">IF(AND(A3146&gt;=Stimuli!$B$2,A3146&lt;=Stimuli!$C$2),Stimuli!$A$2,IF(AND(A3146&gt;=Stimuli!$B$3,A3146&lt;=Stimuli!$C$3),Stimuli!$A$3,IF(AND(A3146&gt;=Stimuli!$B$4,A3146&lt;=Stimuli!$C$4),Stimuli!$A$4,"")))</f>
        <v>01 Quiet baseline (60s)</v>
      </c>
      <c r="I3146" s="6" t="n">
        <f aca="false">(B3146-B3145)/((A3146-A3145)/1000)</f>
        <v>0.18754578754573</v>
      </c>
      <c r="J3146" s="6" t="n">
        <f aca="false">IF(OR(B3146&lt;Rules!$B$2,B3146&gt;Rules!$B$3,ABS(I3146)&gt;Rules!$B$4,OR(B3147&lt;Rules!$B$2,B3147&gt;Rules!$B$3,ABS(I3147)&gt;Rules!$B$4)),1,0)</f>
        <v>0</v>
      </c>
      <c r="K3146" s="6" t="str">
        <f aca="false">IF(F3146=1,COUNTIF($F$2:F3146,1),"")</f>
        <v/>
      </c>
    </row>
    <row r="3147" customFormat="false" ht="15" hidden="false" customHeight="false" outlineLevel="0" collapsed="false">
      <c r="A3147" s="6" t="n">
        <v>24800.368</v>
      </c>
      <c r="B3147" s="6" t="n">
        <v>1.77655677655678</v>
      </c>
      <c r="C3147" s="6" t="n">
        <v>78</v>
      </c>
      <c r="D3147" s="6" t="n">
        <v>-1</v>
      </c>
      <c r="E3147" s="6" t="n">
        <v>1.77509157509158</v>
      </c>
      <c r="F3147" s="6" t="n">
        <v>0</v>
      </c>
      <c r="G3147" s="6" t="n">
        <v>0</v>
      </c>
      <c r="H3147" s="6" t="str">
        <f aca="false">IF(AND(A3147&gt;=Stimuli!$B$2,A3147&lt;=Stimuli!$C$2),Stimuli!$A$2,IF(AND(A3147&gt;=Stimuli!$B$3,A3147&lt;=Stimuli!$C$3),Stimuli!$A$3,IF(AND(A3147&gt;=Stimuli!$B$4,A3147&lt;=Stimuli!$C$4),Stimuli!$A$4,"")))</f>
        <v>01 Quiet baseline (60s)</v>
      </c>
      <c r="I3147" s="6" t="n">
        <f aca="false">(B3147-B3146)/((A3147-A3146)/1000)</f>
        <v>0</v>
      </c>
      <c r="J3147" s="6" t="n">
        <f aca="false">IF(OR(B3147&lt;Rules!$B$2,B3147&gt;Rules!$B$3,ABS(I3147)&gt;Rules!$B$4,OR(B3148&lt;Rules!$B$2,B3148&gt;Rules!$B$3,ABS(I3148)&gt;Rules!$B$4)),1,0)</f>
        <v>0</v>
      </c>
      <c r="K3147" s="6" t="str">
        <f aca="false">IF(F3147=1,COUNTIF($F$2:F3147,1),"")</f>
        <v/>
      </c>
    </row>
    <row r="3148" customFormat="false" ht="15" hidden="false" customHeight="false" outlineLevel="0" collapsed="false">
      <c r="A3148" s="6" t="n">
        <v>24808.1805</v>
      </c>
      <c r="B3148" s="6" t="n">
        <v>1.77362637362637</v>
      </c>
      <c r="C3148" s="6" t="n">
        <v>78</v>
      </c>
      <c r="D3148" s="6" t="n">
        <v>-1</v>
      </c>
      <c r="E3148" s="6" t="n">
        <v>1.77509157509158</v>
      </c>
      <c r="F3148" s="6" t="n">
        <v>0</v>
      </c>
      <c r="G3148" s="6" t="n">
        <v>0</v>
      </c>
      <c r="H3148" s="6" t="str">
        <f aca="false">IF(AND(A3148&gt;=Stimuli!$B$2,A3148&lt;=Stimuli!$C$2),Stimuli!$A$2,IF(AND(A3148&gt;=Stimuli!$B$3,A3148&lt;=Stimuli!$C$3),Stimuli!$A$3,IF(AND(A3148&gt;=Stimuli!$B$4,A3148&lt;=Stimuli!$C$4),Stimuli!$A$4,"")))</f>
        <v>01 Quiet baseline (60s)</v>
      </c>
      <c r="I3148" s="6" t="n">
        <f aca="false">(B3148-B3147)/((A3148-A3147)/1000)</f>
        <v>-0.37509157509146</v>
      </c>
      <c r="J3148" s="6" t="n">
        <f aca="false">IF(OR(B3148&lt;Rules!$B$2,B3148&gt;Rules!$B$3,ABS(I3148)&gt;Rules!$B$4,OR(B3149&lt;Rules!$B$2,B3149&gt;Rules!$B$3,ABS(I3149)&gt;Rules!$B$4)),1,0)</f>
        <v>0</v>
      </c>
      <c r="K3148" s="6" t="str">
        <f aca="false">IF(F3148=1,COUNTIF($F$2:F3148,1),"")</f>
        <v/>
      </c>
    </row>
    <row r="3149" customFormat="false" ht="15" hidden="false" customHeight="false" outlineLevel="0" collapsed="false">
      <c r="A3149" s="6" t="n">
        <v>24815.993</v>
      </c>
      <c r="B3149" s="6" t="n">
        <v>1.77655677655678</v>
      </c>
      <c r="C3149" s="6" t="n">
        <v>78</v>
      </c>
      <c r="D3149" s="6" t="n">
        <v>-1</v>
      </c>
      <c r="E3149" s="6" t="n">
        <v>1.77509157509158</v>
      </c>
      <c r="F3149" s="6" t="n">
        <v>0</v>
      </c>
      <c r="G3149" s="6" t="n">
        <v>0</v>
      </c>
      <c r="H3149" s="6" t="str">
        <f aca="false">IF(AND(A3149&gt;=Stimuli!$B$2,A3149&lt;=Stimuli!$C$2),Stimuli!$A$2,IF(AND(A3149&gt;=Stimuli!$B$3,A3149&lt;=Stimuli!$C$3),Stimuli!$A$3,IF(AND(A3149&gt;=Stimuli!$B$4,A3149&lt;=Stimuli!$C$4),Stimuli!$A$4,"")))</f>
        <v>01 Quiet baseline (60s)</v>
      </c>
      <c r="I3149" s="6" t="n">
        <f aca="false">(B3149-B3148)/((A3149-A3148)/1000)</f>
        <v>0.37509157509146</v>
      </c>
      <c r="J3149" s="6" t="n">
        <f aca="false">IF(OR(B3149&lt;Rules!$B$2,B3149&gt;Rules!$B$3,ABS(I3149)&gt;Rules!$B$4,OR(B3150&lt;Rules!$B$2,B3150&gt;Rules!$B$3,ABS(I3150)&gt;Rules!$B$4)),1,0)</f>
        <v>0</v>
      </c>
      <c r="K3149" s="6" t="str">
        <f aca="false">IF(F3149=1,COUNTIF($F$2:F3149,1),"")</f>
        <v/>
      </c>
    </row>
    <row r="3150" customFormat="false" ht="15" hidden="false" customHeight="false" outlineLevel="0" collapsed="false">
      <c r="A3150" s="6" t="n">
        <v>24823.8055</v>
      </c>
      <c r="B3150" s="6" t="n">
        <v>1.77362637362637</v>
      </c>
      <c r="C3150" s="6" t="n">
        <v>78</v>
      </c>
      <c r="D3150" s="6" t="n">
        <v>-1</v>
      </c>
      <c r="E3150" s="6" t="n">
        <v>1.77509157509158</v>
      </c>
      <c r="F3150" s="6" t="n">
        <v>0</v>
      </c>
      <c r="G3150" s="6" t="n">
        <v>0</v>
      </c>
      <c r="H3150" s="6" t="str">
        <f aca="false">IF(AND(A3150&gt;=Stimuli!$B$2,A3150&lt;=Stimuli!$C$2),Stimuli!$A$2,IF(AND(A3150&gt;=Stimuli!$B$3,A3150&lt;=Stimuli!$C$3),Stimuli!$A$3,IF(AND(A3150&gt;=Stimuli!$B$4,A3150&lt;=Stimuli!$C$4),Stimuli!$A$4,"")))</f>
        <v>01 Quiet baseline (60s)</v>
      </c>
      <c r="I3150" s="6" t="n">
        <f aca="false">(B3150-B3149)/((A3150-A3149)/1000)</f>
        <v>-0.37509157509146</v>
      </c>
      <c r="J3150" s="6" t="n">
        <f aca="false">IF(OR(B3150&lt;Rules!$B$2,B3150&gt;Rules!$B$3,ABS(I3150)&gt;Rules!$B$4,OR(B3151&lt;Rules!$B$2,B3151&gt;Rules!$B$3,ABS(I3151)&gt;Rules!$B$4)),1,0)</f>
        <v>0</v>
      </c>
      <c r="K3150" s="6" t="str">
        <f aca="false">IF(F3150=1,COUNTIF($F$2:F3150,1),"")</f>
        <v/>
      </c>
    </row>
    <row r="3151" customFormat="false" ht="15" hidden="false" customHeight="false" outlineLevel="0" collapsed="false">
      <c r="A3151" s="6" t="n">
        <v>24831.618</v>
      </c>
      <c r="B3151" s="6" t="n">
        <v>1.77802197802198</v>
      </c>
      <c r="C3151" s="6" t="n">
        <v>78</v>
      </c>
      <c r="D3151" s="6" t="n">
        <v>-1</v>
      </c>
      <c r="E3151" s="6" t="n">
        <v>1.77509157509158</v>
      </c>
      <c r="F3151" s="6" t="n">
        <v>0</v>
      </c>
      <c r="G3151" s="6" t="n">
        <v>0</v>
      </c>
      <c r="H3151" s="6" t="str">
        <f aca="false">IF(AND(A3151&gt;=Stimuli!$B$2,A3151&lt;=Stimuli!$C$2),Stimuli!$A$2,IF(AND(A3151&gt;=Stimuli!$B$3,A3151&lt;=Stimuli!$C$3),Stimuli!$A$3,IF(AND(A3151&gt;=Stimuli!$B$4,A3151&lt;=Stimuli!$C$4),Stimuli!$A$4,"")))</f>
        <v>01 Quiet baseline (60s)</v>
      </c>
      <c r="I3151" s="6" t="n">
        <f aca="false">(B3151-B3150)/((A3151-A3150)/1000)</f>
        <v>0.562637362637304</v>
      </c>
      <c r="J3151" s="6" t="n">
        <f aca="false">IF(OR(B3151&lt;Rules!$B$2,B3151&gt;Rules!$B$3,ABS(I3151)&gt;Rules!$B$4,OR(B3152&lt;Rules!$B$2,B3152&gt;Rules!$B$3,ABS(I3152)&gt;Rules!$B$4)),1,0)</f>
        <v>0</v>
      </c>
      <c r="K3151" s="6" t="str">
        <f aca="false">IF(F3151=1,COUNTIF($F$2:F3151,1),"")</f>
        <v/>
      </c>
    </row>
    <row r="3152" customFormat="false" ht="15" hidden="false" customHeight="false" outlineLevel="0" collapsed="false">
      <c r="A3152" s="6" t="n">
        <v>24839.4305</v>
      </c>
      <c r="B3152" s="6" t="n">
        <v>1.77216117216117</v>
      </c>
      <c r="C3152" s="6" t="n">
        <v>78</v>
      </c>
      <c r="D3152" s="6" t="n">
        <v>-1</v>
      </c>
      <c r="E3152" s="6" t="n">
        <v>1.77509157509158</v>
      </c>
      <c r="F3152" s="6" t="n">
        <v>0</v>
      </c>
      <c r="G3152" s="6" t="n">
        <v>0</v>
      </c>
      <c r="H3152" s="6" t="str">
        <f aca="false">IF(AND(A3152&gt;=Stimuli!$B$2,A3152&lt;=Stimuli!$C$2),Stimuli!$A$2,IF(AND(A3152&gt;=Stimuli!$B$3,A3152&lt;=Stimuli!$C$3),Stimuli!$A$3,IF(AND(A3152&gt;=Stimuli!$B$4,A3152&lt;=Stimuli!$C$4),Stimuli!$A$4,"")))</f>
        <v>01 Quiet baseline (60s)</v>
      </c>
      <c r="I3152" s="6" t="n">
        <f aca="false">(B3152-B3151)/((A3152-A3151)/1000)</f>
        <v>-0.750183150183148</v>
      </c>
      <c r="J3152" s="6" t="n">
        <f aca="false">IF(OR(B3152&lt;Rules!$B$2,B3152&gt;Rules!$B$3,ABS(I3152)&gt;Rules!$B$4,OR(B3153&lt;Rules!$B$2,B3153&gt;Rules!$B$3,ABS(I3153)&gt;Rules!$B$4)),1,0)</f>
        <v>0</v>
      </c>
      <c r="K3152" s="6" t="str">
        <f aca="false">IF(F3152=1,COUNTIF($F$2:F3152,1),"")</f>
        <v/>
      </c>
    </row>
    <row r="3153" customFormat="false" ht="15" hidden="false" customHeight="false" outlineLevel="0" collapsed="false">
      <c r="A3153" s="6" t="n">
        <v>24847.243</v>
      </c>
      <c r="B3153" s="6" t="n">
        <v>1.77802197802198</v>
      </c>
      <c r="C3153" s="6" t="n">
        <v>78</v>
      </c>
      <c r="D3153" s="6" t="n">
        <v>-1</v>
      </c>
      <c r="E3153" s="6" t="n">
        <v>1.77362637362637</v>
      </c>
      <c r="F3153" s="6" t="n">
        <v>0</v>
      </c>
      <c r="G3153" s="6" t="n">
        <v>0</v>
      </c>
      <c r="H3153" s="6" t="str">
        <f aca="false">IF(AND(A3153&gt;=Stimuli!$B$2,A3153&lt;=Stimuli!$C$2),Stimuli!$A$2,IF(AND(A3153&gt;=Stimuli!$B$3,A3153&lt;=Stimuli!$C$3),Stimuli!$A$3,IF(AND(A3153&gt;=Stimuli!$B$4,A3153&lt;=Stimuli!$C$4),Stimuli!$A$4,"")))</f>
        <v>01 Quiet baseline (60s)</v>
      </c>
      <c r="I3153" s="6" t="n">
        <f aca="false">(B3153-B3152)/((A3153-A3152)/1000)</f>
        <v>0.750183150183148</v>
      </c>
      <c r="J3153" s="6" t="n">
        <f aca="false">IF(OR(B3153&lt;Rules!$B$2,B3153&gt;Rules!$B$3,ABS(I3153)&gt;Rules!$B$4,OR(B3154&lt;Rules!$B$2,B3154&gt;Rules!$B$3,ABS(I3154)&gt;Rules!$B$4)),1,0)</f>
        <v>0</v>
      </c>
      <c r="K3153" s="6" t="str">
        <f aca="false">IF(F3153=1,COUNTIF($F$2:F3153,1),"")</f>
        <v/>
      </c>
    </row>
    <row r="3154" customFormat="false" ht="15" hidden="false" customHeight="false" outlineLevel="0" collapsed="false">
      <c r="A3154" s="6" t="n">
        <v>24855.0555</v>
      </c>
      <c r="B3154" s="6" t="n">
        <v>1.77069597069597</v>
      </c>
      <c r="C3154" s="6" t="n">
        <v>78</v>
      </c>
      <c r="D3154" s="6" t="n">
        <v>-1</v>
      </c>
      <c r="E3154" s="6" t="n">
        <v>1.77362637362637</v>
      </c>
      <c r="F3154" s="6" t="n">
        <v>0</v>
      </c>
      <c r="G3154" s="6" t="n">
        <v>0</v>
      </c>
      <c r="H3154" s="6" t="str">
        <f aca="false">IF(AND(A3154&gt;=Stimuli!$B$2,A3154&lt;=Stimuli!$C$2),Stimuli!$A$2,IF(AND(A3154&gt;=Stimuli!$B$3,A3154&lt;=Stimuli!$C$3),Stimuli!$A$3,IF(AND(A3154&gt;=Stimuli!$B$4,A3154&lt;=Stimuli!$C$4),Stimuli!$A$4,"")))</f>
        <v>01 Quiet baseline (60s)</v>
      </c>
      <c r="I3154" s="6" t="n">
        <f aca="false">(B3154-B3153)/((A3154-A3153)/1000)</f>
        <v>-0.937728937728878</v>
      </c>
      <c r="J3154" s="6" t="n">
        <f aca="false">IF(OR(B3154&lt;Rules!$B$2,B3154&gt;Rules!$B$3,ABS(I3154)&gt;Rules!$B$4,OR(B3155&lt;Rules!$B$2,B3155&gt;Rules!$B$3,ABS(I3155)&gt;Rules!$B$4)),1,0)</f>
        <v>0</v>
      </c>
      <c r="K3154" s="6" t="str">
        <f aca="false">IF(F3154=1,COUNTIF($F$2:F3154,1),"")</f>
        <v/>
      </c>
    </row>
    <row r="3155" customFormat="false" ht="15" hidden="false" customHeight="false" outlineLevel="0" collapsed="false">
      <c r="A3155" s="6" t="n">
        <v>24862.868</v>
      </c>
      <c r="B3155" s="6" t="n">
        <v>1.77802197802198</v>
      </c>
      <c r="C3155" s="6" t="n">
        <v>78</v>
      </c>
      <c r="D3155" s="6" t="n">
        <v>-1</v>
      </c>
      <c r="E3155" s="6" t="n">
        <v>1.77362637362637</v>
      </c>
      <c r="F3155" s="6" t="n">
        <v>0</v>
      </c>
      <c r="G3155" s="6" t="n">
        <v>0</v>
      </c>
      <c r="H3155" s="6" t="str">
        <f aca="false">IF(AND(A3155&gt;=Stimuli!$B$2,A3155&lt;=Stimuli!$C$2),Stimuli!$A$2,IF(AND(A3155&gt;=Stimuli!$B$3,A3155&lt;=Stimuli!$C$3),Stimuli!$A$3,IF(AND(A3155&gt;=Stimuli!$B$4,A3155&lt;=Stimuli!$C$4),Stimuli!$A$4,"")))</f>
        <v>01 Quiet baseline (60s)</v>
      </c>
      <c r="I3155" s="6" t="n">
        <f aca="false">(B3155-B3154)/((A3155-A3154)/1000)</f>
        <v>0.937728937728878</v>
      </c>
      <c r="J3155" s="6" t="n">
        <f aca="false">IF(OR(B3155&lt;Rules!$B$2,B3155&gt;Rules!$B$3,ABS(I3155)&gt;Rules!$B$4,OR(B3156&lt;Rules!$B$2,B3156&gt;Rules!$B$3,ABS(I3156)&gt;Rules!$B$4)),1,0)</f>
        <v>0</v>
      </c>
      <c r="K3155" s="6" t="str">
        <f aca="false">IF(F3155=1,COUNTIF($F$2:F3155,1),"")</f>
        <v/>
      </c>
    </row>
    <row r="3156" customFormat="false" ht="15" hidden="false" customHeight="false" outlineLevel="0" collapsed="false">
      <c r="A3156" s="6" t="n">
        <v>24870.6805</v>
      </c>
      <c r="B3156" s="6" t="n">
        <v>1.77069597069597</v>
      </c>
      <c r="C3156" s="6" t="n">
        <v>78</v>
      </c>
      <c r="D3156" s="6" t="n">
        <v>-1</v>
      </c>
      <c r="E3156" s="6" t="n">
        <v>1.77362637362637</v>
      </c>
      <c r="F3156" s="6" t="n">
        <v>0</v>
      </c>
      <c r="G3156" s="6" t="n">
        <v>0</v>
      </c>
      <c r="H3156" s="6" t="str">
        <f aca="false">IF(AND(A3156&gt;=Stimuli!$B$2,A3156&lt;=Stimuli!$C$2),Stimuli!$A$2,IF(AND(A3156&gt;=Stimuli!$B$3,A3156&lt;=Stimuli!$C$3),Stimuli!$A$3,IF(AND(A3156&gt;=Stimuli!$B$4,A3156&lt;=Stimuli!$C$4),Stimuli!$A$4,"")))</f>
        <v>01 Quiet baseline (60s)</v>
      </c>
      <c r="I3156" s="6" t="n">
        <f aca="false">(B3156-B3155)/((A3156-A3155)/1000)</f>
        <v>-0.937728937728878</v>
      </c>
      <c r="J3156" s="6" t="n">
        <f aca="false">IF(OR(B3156&lt;Rules!$B$2,B3156&gt;Rules!$B$3,ABS(I3156)&gt;Rules!$B$4,OR(B3157&lt;Rules!$B$2,B3157&gt;Rules!$B$3,ABS(I3157)&gt;Rules!$B$4)),1,0)</f>
        <v>0</v>
      </c>
      <c r="K3156" s="6" t="str">
        <f aca="false">IF(F3156=1,COUNTIF($F$2:F3156,1),"")</f>
        <v/>
      </c>
    </row>
    <row r="3157" customFormat="false" ht="15" hidden="false" customHeight="false" outlineLevel="0" collapsed="false">
      <c r="A3157" s="6" t="n">
        <v>24878.493</v>
      </c>
      <c r="B3157" s="6" t="n">
        <v>1.77655677655678</v>
      </c>
      <c r="C3157" s="6" t="n">
        <v>78</v>
      </c>
      <c r="D3157" s="6" t="n">
        <v>-1</v>
      </c>
      <c r="E3157" s="6" t="n">
        <v>1.77362637362637</v>
      </c>
      <c r="F3157" s="6" t="n">
        <v>0</v>
      </c>
      <c r="G3157" s="6" t="n">
        <v>0</v>
      </c>
      <c r="H3157" s="6" t="str">
        <f aca="false">IF(AND(A3157&gt;=Stimuli!$B$2,A3157&lt;=Stimuli!$C$2),Stimuli!$A$2,IF(AND(A3157&gt;=Stimuli!$B$3,A3157&lt;=Stimuli!$C$3),Stimuli!$A$3,IF(AND(A3157&gt;=Stimuli!$B$4,A3157&lt;=Stimuli!$C$4),Stimuli!$A$4,"")))</f>
        <v>01 Quiet baseline (60s)</v>
      </c>
      <c r="I3157" s="6" t="n">
        <f aca="false">(B3157-B3156)/((A3157-A3156)/1000)</f>
        <v>0.750183150183034</v>
      </c>
      <c r="J3157" s="6" t="n">
        <f aca="false">IF(OR(B3157&lt;Rules!$B$2,B3157&gt;Rules!$B$3,ABS(I3157)&gt;Rules!$B$4,OR(B3158&lt;Rules!$B$2,B3158&gt;Rules!$B$3,ABS(I3158)&gt;Rules!$B$4)),1,0)</f>
        <v>0</v>
      </c>
      <c r="K3157" s="6" t="str">
        <f aca="false">IF(F3157=1,COUNTIF($F$2:F3157,1),"")</f>
        <v/>
      </c>
    </row>
    <row r="3158" customFormat="false" ht="15" hidden="false" customHeight="false" outlineLevel="0" collapsed="false">
      <c r="A3158" s="6" t="n">
        <v>24886.3055</v>
      </c>
      <c r="B3158" s="6" t="n">
        <v>1.77069597069597</v>
      </c>
      <c r="C3158" s="6" t="n">
        <v>78</v>
      </c>
      <c r="D3158" s="6" t="n">
        <v>-1</v>
      </c>
      <c r="E3158" s="6" t="n">
        <v>1.77362637362637</v>
      </c>
      <c r="F3158" s="6" t="n">
        <v>0</v>
      </c>
      <c r="G3158" s="6" t="n">
        <v>0</v>
      </c>
      <c r="H3158" s="6" t="str">
        <f aca="false">IF(AND(A3158&gt;=Stimuli!$B$2,A3158&lt;=Stimuli!$C$2),Stimuli!$A$2,IF(AND(A3158&gt;=Stimuli!$B$3,A3158&lt;=Stimuli!$C$3),Stimuli!$A$3,IF(AND(A3158&gt;=Stimuli!$B$4,A3158&lt;=Stimuli!$C$4),Stimuli!$A$4,"")))</f>
        <v>01 Quiet baseline (60s)</v>
      </c>
      <c r="I3158" s="6" t="n">
        <f aca="false">(B3158-B3157)/((A3158-A3157)/1000)</f>
        <v>-0.750183150183034</v>
      </c>
      <c r="J3158" s="6" t="n">
        <f aca="false">IF(OR(B3158&lt;Rules!$B$2,B3158&gt;Rules!$B$3,ABS(I3158)&gt;Rules!$B$4,OR(B3159&lt;Rules!$B$2,B3159&gt;Rules!$B$3,ABS(I3159)&gt;Rules!$B$4)),1,0)</f>
        <v>0</v>
      </c>
      <c r="K3158" s="6" t="str">
        <f aca="false">IF(F3158=1,COUNTIF($F$2:F3158,1),"")</f>
        <v/>
      </c>
    </row>
    <row r="3159" customFormat="false" ht="15" hidden="false" customHeight="false" outlineLevel="0" collapsed="false">
      <c r="A3159" s="6" t="n">
        <v>24894.118</v>
      </c>
      <c r="B3159" s="6" t="n">
        <v>1.77509157509158</v>
      </c>
      <c r="C3159" s="6" t="n">
        <v>79</v>
      </c>
      <c r="D3159" s="6" t="n">
        <v>757.8125</v>
      </c>
      <c r="E3159" s="6" t="n">
        <v>1.77362637362637</v>
      </c>
      <c r="F3159" s="6" t="n">
        <v>0</v>
      </c>
      <c r="G3159" s="6" t="n">
        <v>0</v>
      </c>
      <c r="H3159" s="6" t="str">
        <f aca="false">IF(AND(A3159&gt;=Stimuli!$B$2,A3159&lt;=Stimuli!$C$2),Stimuli!$A$2,IF(AND(A3159&gt;=Stimuli!$B$3,A3159&lt;=Stimuli!$C$3),Stimuli!$A$3,IF(AND(A3159&gt;=Stimuli!$B$4,A3159&lt;=Stimuli!$C$4),Stimuli!$A$4,"")))</f>
        <v>01 Quiet baseline (60s)</v>
      </c>
      <c r="I3159" s="6" t="n">
        <f aca="false">(B3159-B3158)/((A3159-A3158)/1000)</f>
        <v>0.562637362637304</v>
      </c>
      <c r="J3159" s="6" t="n">
        <f aca="false">IF(OR(B3159&lt;Rules!$B$2,B3159&gt;Rules!$B$3,ABS(I3159)&gt;Rules!$B$4,OR(B3160&lt;Rules!$B$2,B3160&gt;Rules!$B$3,ABS(I3160)&gt;Rules!$B$4)),1,0)</f>
        <v>0</v>
      </c>
      <c r="K3159" s="6" t="str">
        <f aca="false">IF(F3159=1,COUNTIF($F$2:F3159,1),"")</f>
        <v/>
      </c>
    </row>
    <row r="3160" customFormat="false" ht="15" hidden="false" customHeight="false" outlineLevel="0" collapsed="false">
      <c r="A3160" s="6" t="n">
        <v>24901.9305</v>
      </c>
      <c r="B3160" s="6" t="n">
        <v>1.77069597069597</v>
      </c>
      <c r="C3160" s="6" t="n">
        <v>79</v>
      </c>
      <c r="D3160" s="6" t="n">
        <v>-1</v>
      </c>
      <c r="E3160" s="6" t="n">
        <v>1.77362637362637</v>
      </c>
      <c r="F3160" s="6" t="n">
        <v>0</v>
      </c>
      <c r="G3160" s="6" t="n">
        <v>0</v>
      </c>
      <c r="H3160" s="6" t="str">
        <f aca="false">IF(AND(A3160&gt;=Stimuli!$B$2,A3160&lt;=Stimuli!$C$2),Stimuli!$A$2,IF(AND(A3160&gt;=Stimuli!$B$3,A3160&lt;=Stimuli!$C$3),Stimuli!$A$3,IF(AND(A3160&gt;=Stimuli!$B$4,A3160&lt;=Stimuli!$C$4),Stimuli!$A$4,"")))</f>
        <v>01 Quiet baseline (60s)</v>
      </c>
      <c r="I3160" s="6" t="n">
        <f aca="false">(B3160-B3159)/((A3160-A3159)/1000)</f>
        <v>-0.562637362637304</v>
      </c>
      <c r="J3160" s="6" t="n">
        <f aca="false">IF(OR(B3160&lt;Rules!$B$2,B3160&gt;Rules!$B$3,ABS(I3160)&gt;Rules!$B$4,OR(B3161&lt;Rules!$B$2,B3161&gt;Rules!$B$3,ABS(I3161)&gt;Rules!$B$4)),1,0)</f>
        <v>0</v>
      </c>
      <c r="K3160" s="6" t="str">
        <f aca="false">IF(F3160=1,COUNTIF($F$2:F3160,1),"")</f>
        <v/>
      </c>
    </row>
    <row r="3161" customFormat="false" ht="15" hidden="false" customHeight="false" outlineLevel="0" collapsed="false">
      <c r="A3161" s="6" t="n">
        <v>24909.743</v>
      </c>
      <c r="B3161" s="6" t="n">
        <v>1.77362637362637</v>
      </c>
      <c r="C3161" s="6" t="n">
        <v>79</v>
      </c>
      <c r="D3161" s="6" t="n">
        <v>-1</v>
      </c>
      <c r="E3161" s="6" t="n">
        <v>1.77362637362637</v>
      </c>
      <c r="F3161" s="6" t="n">
        <v>0</v>
      </c>
      <c r="G3161" s="6" t="n">
        <v>0</v>
      </c>
      <c r="H3161" s="6" t="str">
        <f aca="false">IF(AND(A3161&gt;=Stimuli!$B$2,A3161&lt;=Stimuli!$C$2),Stimuli!$A$2,IF(AND(A3161&gt;=Stimuli!$B$3,A3161&lt;=Stimuli!$C$3),Stimuli!$A$3,IF(AND(A3161&gt;=Stimuli!$B$4,A3161&lt;=Stimuli!$C$4),Stimuli!$A$4,"")))</f>
        <v>01 Quiet baseline (60s)</v>
      </c>
      <c r="I3161" s="6" t="n">
        <f aca="false">(B3161-B3160)/((A3161-A3160)/1000)</f>
        <v>0.375091575091574</v>
      </c>
      <c r="J3161" s="6" t="n">
        <f aca="false">IF(OR(B3161&lt;Rules!$B$2,B3161&gt;Rules!$B$3,ABS(I3161)&gt;Rules!$B$4,OR(B3162&lt;Rules!$B$2,B3162&gt;Rules!$B$3,ABS(I3162)&gt;Rules!$B$4)),1,0)</f>
        <v>0</v>
      </c>
      <c r="K3161" s="6" t="str">
        <f aca="false">IF(F3161=1,COUNTIF($F$2:F3161,1),"")</f>
        <v/>
      </c>
    </row>
    <row r="3162" customFormat="false" ht="15" hidden="false" customHeight="false" outlineLevel="0" collapsed="false">
      <c r="A3162" s="6" t="n">
        <v>24917.5555</v>
      </c>
      <c r="B3162" s="6" t="n">
        <v>1.77216117216117</v>
      </c>
      <c r="C3162" s="6" t="n">
        <v>79</v>
      </c>
      <c r="D3162" s="6" t="n">
        <v>-1</v>
      </c>
      <c r="E3162" s="6" t="n">
        <v>1.77362637362637</v>
      </c>
      <c r="F3162" s="6" t="n">
        <v>0</v>
      </c>
      <c r="G3162" s="6" t="n">
        <v>0</v>
      </c>
      <c r="H3162" s="6" t="str">
        <f aca="false">IF(AND(A3162&gt;=Stimuli!$B$2,A3162&lt;=Stimuli!$C$2),Stimuli!$A$2,IF(AND(A3162&gt;=Stimuli!$B$3,A3162&lt;=Stimuli!$C$3),Stimuli!$A$3,IF(AND(A3162&gt;=Stimuli!$B$4,A3162&lt;=Stimuli!$C$4),Stimuli!$A$4,"")))</f>
        <v>01 Quiet baseline (60s)</v>
      </c>
      <c r="I3162" s="6" t="n">
        <f aca="false">(B3162-B3161)/((A3162-A3161)/1000)</f>
        <v>-0.187545787545844</v>
      </c>
      <c r="J3162" s="6" t="n">
        <f aca="false">IF(OR(B3162&lt;Rules!$B$2,B3162&gt;Rules!$B$3,ABS(I3162)&gt;Rules!$B$4,OR(B3163&lt;Rules!$B$2,B3163&gt;Rules!$B$3,ABS(I3163)&gt;Rules!$B$4)),1,0)</f>
        <v>0</v>
      </c>
      <c r="K3162" s="6" t="str">
        <f aca="false">IF(F3162=1,COUNTIF($F$2:F3162,1),"")</f>
        <v/>
      </c>
    </row>
    <row r="3163" customFormat="false" ht="15" hidden="false" customHeight="false" outlineLevel="0" collapsed="false">
      <c r="A3163" s="6" t="n">
        <v>24925.368</v>
      </c>
      <c r="B3163" s="6" t="n">
        <v>1.77216117216117</v>
      </c>
      <c r="C3163" s="6" t="n">
        <v>79</v>
      </c>
      <c r="D3163" s="6" t="n">
        <v>-1</v>
      </c>
      <c r="E3163" s="6" t="n">
        <v>1.77216117216117</v>
      </c>
      <c r="F3163" s="6" t="n">
        <v>0</v>
      </c>
      <c r="G3163" s="6" t="n">
        <v>0</v>
      </c>
      <c r="H3163" s="6" t="str">
        <f aca="false">IF(AND(A3163&gt;=Stimuli!$B$2,A3163&lt;=Stimuli!$C$2),Stimuli!$A$2,IF(AND(A3163&gt;=Stimuli!$B$3,A3163&lt;=Stimuli!$C$3),Stimuli!$A$3,IF(AND(A3163&gt;=Stimuli!$B$4,A3163&lt;=Stimuli!$C$4),Stimuli!$A$4,"")))</f>
        <v>01 Quiet baseline (60s)</v>
      </c>
      <c r="I3163" s="6" t="n">
        <f aca="false">(B3163-B3162)/((A3163-A3162)/1000)</f>
        <v>0</v>
      </c>
      <c r="J3163" s="6" t="n">
        <f aca="false">IF(OR(B3163&lt;Rules!$B$2,B3163&gt;Rules!$B$3,ABS(I3163)&gt;Rules!$B$4,OR(B3164&lt;Rules!$B$2,B3164&gt;Rules!$B$3,ABS(I3164)&gt;Rules!$B$4)),1,0)</f>
        <v>0</v>
      </c>
      <c r="K3163" s="6" t="str">
        <f aca="false">IF(F3163=1,COUNTIF($F$2:F3163,1),"")</f>
        <v/>
      </c>
    </row>
    <row r="3164" customFormat="false" ht="15" hidden="false" customHeight="false" outlineLevel="0" collapsed="false">
      <c r="A3164" s="6" t="n">
        <v>24933.1805</v>
      </c>
      <c r="B3164" s="6" t="n">
        <v>1.77362637362637</v>
      </c>
      <c r="C3164" s="6" t="n">
        <v>79</v>
      </c>
      <c r="D3164" s="6" t="n">
        <v>-1</v>
      </c>
      <c r="E3164" s="6" t="n">
        <v>1.77216117216117</v>
      </c>
      <c r="F3164" s="6" t="n">
        <v>0</v>
      </c>
      <c r="G3164" s="6" t="n">
        <v>0</v>
      </c>
      <c r="H3164" s="6" t="str">
        <f aca="false">IF(AND(A3164&gt;=Stimuli!$B$2,A3164&lt;=Stimuli!$C$2),Stimuli!$A$2,IF(AND(A3164&gt;=Stimuli!$B$3,A3164&lt;=Stimuli!$C$3),Stimuli!$A$3,IF(AND(A3164&gt;=Stimuli!$B$4,A3164&lt;=Stimuli!$C$4),Stimuli!$A$4,"")))</f>
        <v>01 Quiet baseline (60s)</v>
      </c>
      <c r="I3164" s="6" t="n">
        <f aca="false">(B3164-B3163)/((A3164-A3163)/1000)</f>
        <v>0.187545787545844</v>
      </c>
      <c r="J3164" s="6" t="n">
        <f aca="false">IF(OR(B3164&lt;Rules!$B$2,B3164&gt;Rules!$B$3,ABS(I3164)&gt;Rules!$B$4,OR(B3165&lt;Rules!$B$2,B3165&gt;Rules!$B$3,ABS(I3165)&gt;Rules!$B$4)),1,0)</f>
        <v>0</v>
      </c>
      <c r="K3164" s="6" t="str">
        <f aca="false">IF(F3164=1,COUNTIF($F$2:F3164,1),"")</f>
        <v/>
      </c>
    </row>
    <row r="3165" customFormat="false" ht="15" hidden="false" customHeight="false" outlineLevel="0" collapsed="false">
      <c r="A3165" s="6" t="n">
        <v>24940.993</v>
      </c>
      <c r="B3165" s="6" t="n">
        <v>1.77069597069597</v>
      </c>
      <c r="C3165" s="6" t="n">
        <v>79</v>
      </c>
      <c r="D3165" s="6" t="n">
        <v>-1</v>
      </c>
      <c r="E3165" s="6" t="n">
        <v>1.77216117216117</v>
      </c>
      <c r="F3165" s="6" t="n">
        <v>0</v>
      </c>
      <c r="G3165" s="6" t="n">
        <v>0</v>
      </c>
      <c r="H3165" s="6" t="str">
        <f aca="false">IF(AND(A3165&gt;=Stimuli!$B$2,A3165&lt;=Stimuli!$C$2),Stimuli!$A$2,IF(AND(A3165&gt;=Stimuli!$B$3,A3165&lt;=Stimuli!$C$3),Stimuli!$A$3,IF(AND(A3165&gt;=Stimuli!$B$4,A3165&lt;=Stimuli!$C$4),Stimuli!$A$4,"")))</f>
        <v>01 Quiet baseline (60s)</v>
      </c>
      <c r="I3165" s="6" t="n">
        <f aca="false">(B3165-B3164)/((A3165-A3164)/1000)</f>
        <v>-0.375091575091574</v>
      </c>
      <c r="J3165" s="6" t="n">
        <f aca="false">IF(OR(B3165&lt;Rules!$B$2,B3165&gt;Rules!$B$3,ABS(I3165)&gt;Rules!$B$4,OR(B3166&lt;Rules!$B$2,B3166&gt;Rules!$B$3,ABS(I3166)&gt;Rules!$B$4)),1,0)</f>
        <v>0</v>
      </c>
      <c r="K3165" s="6" t="str">
        <f aca="false">IF(F3165=1,COUNTIF($F$2:F3165,1),"")</f>
        <v/>
      </c>
    </row>
    <row r="3166" customFormat="false" ht="15" hidden="false" customHeight="false" outlineLevel="0" collapsed="false">
      <c r="A3166" s="6" t="n">
        <v>24948.8055</v>
      </c>
      <c r="B3166" s="6" t="n">
        <v>1.77509157509158</v>
      </c>
      <c r="C3166" s="6" t="n">
        <v>79</v>
      </c>
      <c r="D3166" s="6" t="n">
        <v>-1</v>
      </c>
      <c r="E3166" s="6" t="n">
        <v>1.77216117216117</v>
      </c>
      <c r="F3166" s="6" t="n">
        <v>0</v>
      </c>
      <c r="G3166" s="6" t="n">
        <v>0</v>
      </c>
      <c r="H3166" s="6" t="str">
        <f aca="false">IF(AND(A3166&gt;=Stimuli!$B$2,A3166&lt;=Stimuli!$C$2),Stimuli!$A$2,IF(AND(A3166&gt;=Stimuli!$B$3,A3166&lt;=Stimuli!$C$3),Stimuli!$A$3,IF(AND(A3166&gt;=Stimuli!$B$4,A3166&lt;=Stimuli!$C$4),Stimuli!$A$4,"")))</f>
        <v>01 Quiet baseline (60s)</v>
      </c>
      <c r="I3166" s="6" t="n">
        <f aca="false">(B3166-B3165)/((A3166-A3165)/1000)</f>
        <v>0.562637362637304</v>
      </c>
      <c r="J3166" s="6" t="n">
        <f aca="false">IF(OR(B3166&lt;Rules!$B$2,B3166&gt;Rules!$B$3,ABS(I3166)&gt;Rules!$B$4,OR(B3167&lt;Rules!$B$2,B3167&gt;Rules!$B$3,ABS(I3167)&gt;Rules!$B$4)),1,0)</f>
        <v>0</v>
      </c>
      <c r="K3166" s="6" t="str">
        <f aca="false">IF(F3166=1,COUNTIF($F$2:F3166,1),"")</f>
        <v/>
      </c>
    </row>
    <row r="3167" customFormat="false" ht="15" hidden="false" customHeight="false" outlineLevel="0" collapsed="false">
      <c r="A3167" s="6" t="n">
        <v>24956.618</v>
      </c>
      <c r="B3167" s="6" t="n">
        <v>1.77069597069597</v>
      </c>
      <c r="C3167" s="6" t="n">
        <v>79</v>
      </c>
      <c r="D3167" s="6" t="n">
        <v>-1</v>
      </c>
      <c r="E3167" s="6" t="n">
        <v>1.77216117216117</v>
      </c>
      <c r="F3167" s="6" t="n">
        <v>0</v>
      </c>
      <c r="G3167" s="6" t="n">
        <v>0</v>
      </c>
      <c r="H3167" s="6" t="str">
        <f aca="false">IF(AND(A3167&gt;=Stimuli!$B$2,A3167&lt;=Stimuli!$C$2),Stimuli!$A$2,IF(AND(A3167&gt;=Stimuli!$B$3,A3167&lt;=Stimuli!$C$3),Stimuli!$A$3,IF(AND(A3167&gt;=Stimuli!$B$4,A3167&lt;=Stimuli!$C$4),Stimuli!$A$4,"")))</f>
        <v>01 Quiet baseline (60s)</v>
      </c>
      <c r="I3167" s="6" t="n">
        <f aca="false">(B3167-B3166)/((A3167-A3166)/1000)</f>
        <v>-0.562637362637304</v>
      </c>
      <c r="J3167" s="6" t="n">
        <f aca="false">IF(OR(B3167&lt;Rules!$B$2,B3167&gt;Rules!$B$3,ABS(I3167)&gt;Rules!$B$4,OR(B3168&lt;Rules!$B$2,B3168&gt;Rules!$B$3,ABS(I3168)&gt;Rules!$B$4)),1,0)</f>
        <v>0</v>
      </c>
      <c r="K3167" s="6" t="str">
        <f aca="false">IF(F3167=1,COUNTIF($F$2:F3167,1),"")</f>
        <v/>
      </c>
    </row>
    <row r="3168" customFormat="false" ht="15" hidden="false" customHeight="false" outlineLevel="0" collapsed="false">
      <c r="A3168" s="6" t="n">
        <v>24964.4305</v>
      </c>
      <c r="B3168" s="6" t="n">
        <v>1.77509157509158</v>
      </c>
      <c r="C3168" s="6" t="n">
        <v>79</v>
      </c>
      <c r="D3168" s="6" t="n">
        <v>-1</v>
      </c>
      <c r="E3168" s="6" t="n">
        <v>1.77216117216117</v>
      </c>
      <c r="F3168" s="6" t="n">
        <v>0</v>
      </c>
      <c r="G3168" s="6" t="n">
        <v>0</v>
      </c>
      <c r="H3168" s="6" t="str">
        <f aca="false">IF(AND(A3168&gt;=Stimuli!$B$2,A3168&lt;=Stimuli!$C$2),Stimuli!$A$2,IF(AND(A3168&gt;=Stimuli!$B$3,A3168&lt;=Stimuli!$C$3),Stimuli!$A$3,IF(AND(A3168&gt;=Stimuli!$B$4,A3168&lt;=Stimuli!$C$4),Stimuli!$A$4,"")))</f>
        <v>01 Quiet baseline (60s)</v>
      </c>
      <c r="I3168" s="6" t="n">
        <f aca="false">(B3168-B3167)/((A3168-A3167)/1000)</f>
        <v>0.562637362637304</v>
      </c>
      <c r="J3168" s="6" t="n">
        <f aca="false">IF(OR(B3168&lt;Rules!$B$2,B3168&gt;Rules!$B$3,ABS(I3168)&gt;Rules!$B$4,OR(B3169&lt;Rules!$B$2,B3169&gt;Rules!$B$3,ABS(I3169)&gt;Rules!$B$4)),1,0)</f>
        <v>0</v>
      </c>
      <c r="K3168" s="6" t="str">
        <f aca="false">IF(F3168=1,COUNTIF($F$2:F3168,1),"")</f>
        <v/>
      </c>
    </row>
    <row r="3169" customFormat="false" ht="15" hidden="false" customHeight="false" outlineLevel="0" collapsed="false">
      <c r="A3169" s="6" t="n">
        <v>24972.243</v>
      </c>
      <c r="B3169" s="6" t="n">
        <v>1.76923076923077</v>
      </c>
      <c r="C3169" s="6" t="n">
        <v>79</v>
      </c>
      <c r="D3169" s="6" t="n">
        <v>-1</v>
      </c>
      <c r="E3169" s="6" t="n">
        <v>1.77216117216117</v>
      </c>
      <c r="F3169" s="6" t="n">
        <v>0</v>
      </c>
      <c r="G3169" s="6" t="n">
        <v>0</v>
      </c>
      <c r="H3169" s="6" t="str">
        <f aca="false">IF(AND(A3169&gt;=Stimuli!$B$2,A3169&lt;=Stimuli!$C$2),Stimuli!$A$2,IF(AND(A3169&gt;=Stimuli!$B$3,A3169&lt;=Stimuli!$C$3),Stimuli!$A$3,IF(AND(A3169&gt;=Stimuli!$B$4,A3169&lt;=Stimuli!$C$4),Stimuli!$A$4,"")))</f>
        <v>01 Quiet baseline (60s)</v>
      </c>
      <c r="I3169" s="6" t="n">
        <f aca="false">(B3169-B3168)/((A3169-A3168)/1000)</f>
        <v>-0.750183150183176</v>
      </c>
      <c r="J3169" s="6" t="n">
        <f aca="false">IF(OR(B3169&lt;Rules!$B$2,B3169&gt;Rules!$B$3,ABS(I3169)&gt;Rules!$B$4,OR(B3170&lt;Rules!$B$2,B3170&gt;Rules!$B$3,ABS(I3170)&gt;Rules!$B$4)),1,0)</f>
        <v>0</v>
      </c>
      <c r="K3169" s="6" t="str">
        <f aca="false">IF(F3169=1,COUNTIF($F$2:F3169,1),"")</f>
        <v/>
      </c>
    </row>
    <row r="3170" customFormat="false" ht="15" hidden="false" customHeight="false" outlineLevel="0" collapsed="false">
      <c r="A3170" s="6" t="n">
        <v>24980.0555</v>
      </c>
      <c r="B3170" s="6" t="n">
        <v>1.77509157509158</v>
      </c>
      <c r="C3170" s="6" t="n">
        <v>79</v>
      </c>
      <c r="D3170" s="6" t="n">
        <v>-1</v>
      </c>
      <c r="E3170" s="6" t="n">
        <v>1.77216117216117</v>
      </c>
      <c r="F3170" s="6" t="n">
        <v>0</v>
      </c>
      <c r="G3170" s="6" t="n">
        <v>0</v>
      </c>
      <c r="H3170" s="6" t="str">
        <f aca="false">IF(AND(A3170&gt;=Stimuli!$B$2,A3170&lt;=Stimuli!$C$2),Stimuli!$A$2,IF(AND(A3170&gt;=Stimuli!$B$3,A3170&lt;=Stimuli!$C$3),Stimuli!$A$3,IF(AND(A3170&gt;=Stimuli!$B$4,A3170&lt;=Stimuli!$C$4),Stimuli!$A$4,"")))</f>
        <v>01 Quiet baseline (60s)</v>
      </c>
      <c r="I3170" s="6" t="n">
        <f aca="false">(B3170-B3169)/((A3170-A3169)/1000)</f>
        <v>0.750183150183176</v>
      </c>
      <c r="J3170" s="6" t="n">
        <f aca="false">IF(OR(B3170&lt;Rules!$B$2,B3170&gt;Rules!$B$3,ABS(I3170)&gt;Rules!$B$4,OR(B3171&lt;Rules!$B$2,B3171&gt;Rules!$B$3,ABS(I3171)&gt;Rules!$B$4)),1,0)</f>
        <v>0</v>
      </c>
      <c r="K3170" s="6" t="str">
        <f aca="false">IF(F3170=1,COUNTIF($F$2:F3170,1),"")</f>
        <v/>
      </c>
    </row>
    <row r="3171" customFormat="false" ht="15" hidden="false" customHeight="false" outlineLevel="0" collapsed="false">
      <c r="A3171" s="6" t="n">
        <v>24987.868</v>
      </c>
      <c r="B3171" s="6" t="n">
        <v>1.76776556776557</v>
      </c>
      <c r="C3171" s="6" t="n">
        <v>79</v>
      </c>
      <c r="D3171" s="6" t="n">
        <v>-1</v>
      </c>
      <c r="E3171" s="6" t="n">
        <v>1.77216117216117</v>
      </c>
      <c r="F3171" s="6" t="n">
        <v>0</v>
      </c>
      <c r="G3171" s="6" t="n">
        <v>0</v>
      </c>
      <c r="H3171" s="6" t="str">
        <f aca="false">IF(AND(A3171&gt;=Stimuli!$B$2,A3171&lt;=Stimuli!$C$2),Stimuli!$A$2,IF(AND(A3171&gt;=Stimuli!$B$3,A3171&lt;=Stimuli!$C$3),Stimuli!$A$3,IF(AND(A3171&gt;=Stimuli!$B$4,A3171&lt;=Stimuli!$C$4),Stimuli!$A$4,"")))</f>
        <v>01 Quiet baseline (60s)</v>
      </c>
      <c r="I3171" s="6" t="n">
        <f aca="false">(B3171-B3170)/((A3171-A3170)/1000)</f>
        <v>-0.937728937728906</v>
      </c>
      <c r="J3171" s="6" t="n">
        <f aca="false">IF(OR(B3171&lt;Rules!$B$2,B3171&gt;Rules!$B$3,ABS(I3171)&gt;Rules!$B$4,OR(B3172&lt;Rules!$B$2,B3172&gt;Rules!$B$3,ABS(I3172)&gt;Rules!$B$4)),1,0)</f>
        <v>0</v>
      </c>
      <c r="K3171" s="6" t="str">
        <f aca="false">IF(F3171=1,COUNTIF($F$2:F3171,1),"")</f>
        <v/>
      </c>
    </row>
    <row r="3172" customFormat="false" ht="15" hidden="false" customHeight="false" outlineLevel="0" collapsed="false">
      <c r="A3172" s="6" t="n">
        <v>24995.6805</v>
      </c>
      <c r="B3172" s="6" t="n">
        <v>1.77509157509158</v>
      </c>
      <c r="C3172" s="6" t="n">
        <v>79</v>
      </c>
      <c r="D3172" s="6" t="n">
        <v>-1</v>
      </c>
      <c r="E3172" s="6" t="n">
        <v>1.77069597069597</v>
      </c>
      <c r="F3172" s="6" t="n">
        <v>0</v>
      </c>
      <c r="G3172" s="6" t="n">
        <v>0</v>
      </c>
      <c r="H3172" s="6" t="str">
        <f aca="false">IF(AND(A3172&gt;=Stimuli!$B$2,A3172&lt;=Stimuli!$C$2),Stimuli!$A$2,IF(AND(A3172&gt;=Stimuli!$B$3,A3172&lt;=Stimuli!$C$3),Stimuli!$A$3,IF(AND(A3172&gt;=Stimuli!$B$4,A3172&lt;=Stimuli!$C$4),Stimuli!$A$4,"")))</f>
        <v>01 Quiet baseline (60s)</v>
      </c>
      <c r="I3172" s="6" t="n">
        <f aca="false">(B3172-B3171)/((A3172-A3171)/1000)</f>
        <v>0.937728937728906</v>
      </c>
      <c r="J3172" s="6" t="n">
        <f aca="false">IF(OR(B3172&lt;Rules!$B$2,B3172&gt;Rules!$B$3,ABS(I3172)&gt;Rules!$B$4,OR(B3173&lt;Rules!$B$2,B3173&gt;Rules!$B$3,ABS(I3173)&gt;Rules!$B$4)),1,0)</f>
        <v>0</v>
      </c>
      <c r="K3172" s="6" t="str">
        <f aca="false">IF(F3172=1,COUNTIF($F$2:F3172,1),"")</f>
        <v/>
      </c>
    </row>
    <row r="3173" customFormat="false" ht="15" hidden="false" customHeight="false" outlineLevel="0" collapsed="false">
      <c r="A3173" s="6" t="n">
        <v>25003.493</v>
      </c>
      <c r="B3173" s="6" t="n">
        <v>1.76776556776557</v>
      </c>
      <c r="C3173" s="6" t="n">
        <v>79</v>
      </c>
      <c r="D3173" s="6" t="n">
        <v>-1</v>
      </c>
      <c r="E3173" s="6" t="n">
        <v>1.77069597069597</v>
      </c>
      <c r="F3173" s="6" t="n">
        <v>0</v>
      </c>
      <c r="G3173" s="6" t="n">
        <v>0</v>
      </c>
      <c r="H3173" s="6" t="str">
        <f aca="false">IF(AND(A3173&gt;=Stimuli!$B$2,A3173&lt;=Stimuli!$C$2),Stimuli!$A$2,IF(AND(A3173&gt;=Stimuli!$B$3,A3173&lt;=Stimuli!$C$3),Stimuli!$A$3,IF(AND(A3173&gt;=Stimuli!$B$4,A3173&lt;=Stimuli!$C$4),Stimuli!$A$4,"")))</f>
        <v>01 Quiet baseline (60s)</v>
      </c>
      <c r="I3173" s="6" t="n">
        <f aca="false">(B3173-B3172)/((A3173-A3172)/1000)</f>
        <v>-0.937728937728906</v>
      </c>
      <c r="J3173" s="6" t="n">
        <f aca="false">IF(OR(B3173&lt;Rules!$B$2,B3173&gt;Rules!$B$3,ABS(I3173)&gt;Rules!$B$4,OR(B3174&lt;Rules!$B$2,B3174&gt;Rules!$B$3,ABS(I3174)&gt;Rules!$B$4)),1,0)</f>
        <v>0</v>
      </c>
      <c r="K3173" s="6" t="str">
        <f aca="false">IF(F3173=1,COUNTIF($F$2:F3173,1),"")</f>
        <v/>
      </c>
    </row>
    <row r="3174" customFormat="false" ht="15" hidden="false" customHeight="false" outlineLevel="0" collapsed="false">
      <c r="A3174" s="6" t="n">
        <v>25011.3055</v>
      </c>
      <c r="B3174" s="6" t="n">
        <v>1.77362637362637</v>
      </c>
      <c r="C3174" s="6" t="n">
        <v>79</v>
      </c>
      <c r="D3174" s="6" t="n">
        <v>-1</v>
      </c>
      <c r="E3174" s="6" t="n">
        <v>1.77069597069597</v>
      </c>
      <c r="F3174" s="6" t="n">
        <v>0</v>
      </c>
      <c r="G3174" s="6" t="n">
        <v>0</v>
      </c>
      <c r="H3174" s="6" t="str">
        <f aca="false">IF(AND(A3174&gt;=Stimuli!$B$2,A3174&lt;=Stimuli!$C$2),Stimuli!$A$2,IF(AND(A3174&gt;=Stimuli!$B$3,A3174&lt;=Stimuli!$C$3),Stimuli!$A$3,IF(AND(A3174&gt;=Stimuli!$B$4,A3174&lt;=Stimuli!$C$4),Stimuli!$A$4,"")))</f>
        <v>01 Quiet baseline (60s)</v>
      </c>
      <c r="I3174" s="6" t="n">
        <f aca="false">(B3174-B3173)/((A3174-A3173)/1000)</f>
        <v>0.750183150183176</v>
      </c>
      <c r="J3174" s="6" t="n">
        <f aca="false">IF(OR(B3174&lt;Rules!$B$2,B3174&gt;Rules!$B$3,ABS(I3174)&gt;Rules!$B$4,OR(B3175&lt;Rules!$B$2,B3175&gt;Rules!$B$3,ABS(I3175)&gt;Rules!$B$4)),1,0)</f>
        <v>0</v>
      </c>
      <c r="K3174" s="6" t="str">
        <f aca="false">IF(F3174=1,COUNTIF($F$2:F3174,1),"")</f>
        <v/>
      </c>
    </row>
    <row r="3175" customFormat="false" ht="15" hidden="false" customHeight="false" outlineLevel="0" collapsed="false">
      <c r="A3175" s="6" t="n">
        <v>25019.118</v>
      </c>
      <c r="B3175" s="6" t="n">
        <v>1.76776556776557</v>
      </c>
      <c r="C3175" s="6" t="n">
        <v>79</v>
      </c>
      <c r="D3175" s="6" t="n">
        <v>-1</v>
      </c>
      <c r="E3175" s="6" t="n">
        <v>1.77069597069597</v>
      </c>
      <c r="F3175" s="6" t="n">
        <v>0</v>
      </c>
      <c r="G3175" s="6" t="n">
        <v>0</v>
      </c>
      <c r="H3175" s="6" t="str">
        <f aca="false">IF(AND(A3175&gt;=Stimuli!$B$2,A3175&lt;=Stimuli!$C$2),Stimuli!$A$2,IF(AND(A3175&gt;=Stimuli!$B$3,A3175&lt;=Stimuli!$C$3),Stimuli!$A$3,IF(AND(A3175&gt;=Stimuli!$B$4,A3175&lt;=Stimuli!$C$4),Stimuli!$A$4,"")))</f>
        <v>01 Quiet baseline (60s)</v>
      </c>
      <c r="I3175" s="6" t="n">
        <f aca="false">(B3175-B3174)/((A3175-A3174)/1000)</f>
        <v>-0.750183150183176</v>
      </c>
      <c r="J3175" s="6" t="n">
        <f aca="false">IF(OR(B3175&lt;Rules!$B$2,B3175&gt;Rules!$B$3,ABS(I3175)&gt;Rules!$B$4,OR(B3176&lt;Rules!$B$2,B3176&gt;Rules!$B$3,ABS(I3176)&gt;Rules!$B$4)),1,0)</f>
        <v>0</v>
      </c>
      <c r="K3175" s="6" t="str">
        <f aca="false">IF(F3175=1,COUNTIF($F$2:F3175,1),"")</f>
        <v/>
      </c>
    </row>
    <row r="3176" customFormat="false" ht="15" hidden="false" customHeight="false" outlineLevel="0" collapsed="false">
      <c r="A3176" s="6" t="n">
        <v>25026.9305</v>
      </c>
      <c r="B3176" s="6" t="n">
        <v>1.77216117216117</v>
      </c>
      <c r="C3176" s="6" t="n">
        <v>79</v>
      </c>
      <c r="D3176" s="6" t="n">
        <v>-1</v>
      </c>
      <c r="E3176" s="6" t="n">
        <v>1.77069597069597</v>
      </c>
      <c r="F3176" s="6" t="n">
        <v>0</v>
      </c>
      <c r="G3176" s="6" t="n">
        <v>0</v>
      </c>
      <c r="H3176" s="6" t="str">
        <f aca="false">IF(AND(A3176&gt;=Stimuli!$B$2,A3176&lt;=Stimuli!$C$2),Stimuli!$A$2,IF(AND(A3176&gt;=Stimuli!$B$3,A3176&lt;=Stimuli!$C$3),Stimuli!$A$3,IF(AND(A3176&gt;=Stimuli!$B$4,A3176&lt;=Stimuli!$C$4),Stimuli!$A$4,"")))</f>
        <v>01 Quiet baseline (60s)</v>
      </c>
      <c r="I3176" s="6" t="n">
        <f aca="false">(B3176-B3175)/((A3176-A3175)/1000)</f>
        <v>0.562637362637332</v>
      </c>
      <c r="J3176" s="6" t="n">
        <f aca="false">IF(OR(B3176&lt;Rules!$B$2,B3176&gt;Rules!$B$3,ABS(I3176)&gt;Rules!$B$4,OR(B3177&lt;Rules!$B$2,B3177&gt;Rules!$B$3,ABS(I3177)&gt;Rules!$B$4)),1,0)</f>
        <v>0</v>
      </c>
      <c r="K3176" s="6" t="str">
        <f aca="false">IF(F3176=1,COUNTIF($F$2:F3176,1),"")</f>
        <v/>
      </c>
    </row>
    <row r="3177" customFormat="false" ht="15" hidden="false" customHeight="false" outlineLevel="0" collapsed="false">
      <c r="A3177" s="6" t="n">
        <v>25034.743</v>
      </c>
      <c r="B3177" s="6" t="n">
        <v>1.76923076923077</v>
      </c>
      <c r="C3177" s="6" t="n">
        <v>79</v>
      </c>
      <c r="D3177" s="6" t="n">
        <v>-1</v>
      </c>
      <c r="E3177" s="6" t="n">
        <v>1.77069597069597</v>
      </c>
      <c r="F3177" s="6" t="n">
        <v>0</v>
      </c>
      <c r="G3177" s="6" t="n">
        <v>0</v>
      </c>
      <c r="H3177" s="6" t="str">
        <f aca="false">IF(AND(A3177&gt;=Stimuli!$B$2,A3177&lt;=Stimuli!$C$2),Stimuli!$A$2,IF(AND(A3177&gt;=Stimuli!$B$3,A3177&lt;=Stimuli!$C$3),Stimuli!$A$3,IF(AND(A3177&gt;=Stimuli!$B$4,A3177&lt;=Stimuli!$C$4),Stimuli!$A$4,"")))</f>
        <v>01 Quiet baseline (60s)</v>
      </c>
      <c r="I3177" s="6" t="n">
        <f aca="false">(B3177-B3176)/((A3177-A3176)/1000)</f>
        <v>-0.375091575091602</v>
      </c>
      <c r="J3177" s="6" t="n">
        <f aca="false">IF(OR(B3177&lt;Rules!$B$2,B3177&gt;Rules!$B$3,ABS(I3177)&gt;Rules!$B$4,OR(B3178&lt;Rules!$B$2,B3178&gt;Rules!$B$3,ABS(I3178)&gt;Rules!$B$4)),1,0)</f>
        <v>0</v>
      </c>
      <c r="K3177" s="6" t="str">
        <f aca="false">IF(F3177=1,COUNTIF($F$2:F3177,1),"")</f>
        <v/>
      </c>
    </row>
    <row r="3178" customFormat="false" ht="15" hidden="false" customHeight="false" outlineLevel="0" collapsed="false">
      <c r="A3178" s="6" t="n">
        <v>25042.5555</v>
      </c>
      <c r="B3178" s="6" t="n">
        <v>1.77069597069597</v>
      </c>
      <c r="C3178" s="6" t="n">
        <v>79</v>
      </c>
      <c r="D3178" s="6" t="n">
        <v>-1</v>
      </c>
      <c r="E3178" s="6" t="n">
        <v>1.77069597069597</v>
      </c>
      <c r="F3178" s="6" t="n">
        <v>0</v>
      </c>
      <c r="G3178" s="6" t="n">
        <v>0</v>
      </c>
      <c r="H3178" s="6" t="str">
        <f aca="false">IF(AND(A3178&gt;=Stimuli!$B$2,A3178&lt;=Stimuli!$C$2),Stimuli!$A$2,IF(AND(A3178&gt;=Stimuli!$B$3,A3178&lt;=Stimuli!$C$3),Stimuli!$A$3,IF(AND(A3178&gt;=Stimuli!$B$4,A3178&lt;=Stimuli!$C$4),Stimuli!$A$4,"")))</f>
        <v>01 Quiet baseline (60s)</v>
      </c>
      <c r="I3178" s="6" t="n">
        <f aca="false">(B3178-B3177)/((A3178-A3177)/1000)</f>
        <v>0.187545787545872</v>
      </c>
      <c r="J3178" s="6" t="n">
        <f aca="false">IF(OR(B3178&lt;Rules!$B$2,B3178&gt;Rules!$B$3,ABS(I3178)&gt;Rules!$B$4,OR(B3179&lt;Rules!$B$2,B3179&gt;Rules!$B$3,ABS(I3179)&gt;Rules!$B$4)),1,0)</f>
        <v>0</v>
      </c>
      <c r="K3178" s="6" t="str">
        <f aca="false">IF(F3178=1,COUNTIF($F$2:F3178,1),"")</f>
        <v/>
      </c>
    </row>
    <row r="3179" customFormat="false" ht="15" hidden="false" customHeight="false" outlineLevel="0" collapsed="false">
      <c r="A3179" s="6" t="n">
        <v>25050.368</v>
      </c>
      <c r="B3179" s="6" t="n">
        <v>1.77069597069597</v>
      </c>
      <c r="C3179" s="6" t="n">
        <v>79</v>
      </c>
      <c r="D3179" s="6" t="n">
        <v>-1</v>
      </c>
      <c r="E3179" s="6" t="n">
        <v>1.77069597069597</v>
      </c>
      <c r="F3179" s="6" t="n">
        <v>0</v>
      </c>
      <c r="G3179" s="6" t="n">
        <v>0</v>
      </c>
      <c r="H3179" s="6" t="str">
        <f aca="false">IF(AND(A3179&gt;=Stimuli!$B$2,A3179&lt;=Stimuli!$C$2),Stimuli!$A$2,IF(AND(A3179&gt;=Stimuli!$B$3,A3179&lt;=Stimuli!$C$3),Stimuli!$A$3,IF(AND(A3179&gt;=Stimuli!$B$4,A3179&lt;=Stimuli!$C$4),Stimuli!$A$4,"")))</f>
        <v>01 Quiet baseline (60s)</v>
      </c>
      <c r="I3179" s="6" t="n">
        <f aca="false">(B3179-B3178)/((A3179-A3178)/1000)</f>
        <v>0</v>
      </c>
      <c r="J3179" s="6" t="n">
        <f aca="false">IF(OR(B3179&lt;Rules!$B$2,B3179&gt;Rules!$B$3,ABS(I3179)&gt;Rules!$B$4,OR(B3180&lt;Rules!$B$2,B3180&gt;Rules!$B$3,ABS(I3180)&gt;Rules!$B$4)),1,0)</f>
        <v>0</v>
      </c>
      <c r="K3179" s="6" t="str">
        <f aca="false">IF(F3179=1,COUNTIF($F$2:F3179,1),"")</f>
        <v/>
      </c>
    </row>
    <row r="3180" customFormat="false" ht="15" hidden="false" customHeight="false" outlineLevel="0" collapsed="false">
      <c r="A3180" s="6" t="n">
        <v>25058.1805</v>
      </c>
      <c r="B3180" s="6" t="n">
        <v>1.76923076923077</v>
      </c>
      <c r="C3180" s="6" t="n">
        <v>79</v>
      </c>
      <c r="D3180" s="6" t="n">
        <v>-1</v>
      </c>
      <c r="E3180" s="6" t="n">
        <v>1.77069597069597</v>
      </c>
      <c r="F3180" s="6" t="n">
        <v>0</v>
      </c>
      <c r="G3180" s="6" t="n">
        <v>0</v>
      </c>
      <c r="H3180" s="6" t="str">
        <f aca="false">IF(AND(A3180&gt;=Stimuli!$B$2,A3180&lt;=Stimuli!$C$2),Stimuli!$A$2,IF(AND(A3180&gt;=Stimuli!$B$3,A3180&lt;=Stimuli!$C$3),Stimuli!$A$3,IF(AND(A3180&gt;=Stimuli!$B$4,A3180&lt;=Stimuli!$C$4),Stimuli!$A$4,"")))</f>
        <v>01 Quiet baseline (60s)</v>
      </c>
      <c r="I3180" s="6" t="n">
        <f aca="false">(B3180-B3179)/((A3180-A3179)/1000)</f>
        <v>-0.187545787545872</v>
      </c>
      <c r="J3180" s="6" t="n">
        <f aca="false">IF(OR(B3180&lt;Rules!$B$2,B3180&gt;Rules!$B$3,ABS(I3180)&gt;Rules!$B$4,OR(B3181&lt;Rules!$B$2,B3181&gt;Rules!$B$3,ABS(I3181)&gt;Rules!$B$4)),1,0)</f>
        <v>0</v>
      </c>
      <c r="K3180" s="6" t="str">
        <f aca="false">IF(F3180=1,COUNTIF($F$2:F3180,1),"")</f>
        <v/>
      </c>
    </row>
    <row r="3181" customFormat="false" ht="15" hidden="false" customHeight="false" outlineLevel="0" collapsed="false">
      <c r="A3181" s="6" t="n">
        <v>25065.993</v>
      </c>
      <c r="B3181" s="6" t="n">
        <v>1.77216117216117</v>
      </c>
      <c r="C3181" s="6" t="n">
        <v>79</v>
      </c>
      <c r="D3181" s="6" t="n">
        <v>-1</v>
      </c>
      <c r="E3181" s="6" t="n">
        <v>1.76923076923077</v>
      </c>
      <c r="F3181" s="6" t="n">
        <v>0</v>
      </c>
      <c r="G3181" s="6" t="n">
        <v>0</v>
      </c>
      <c r="H3181" s="6" t="str">
        <f aca="false">IF(AND(A3181&gt;=Stimuli!$B$2,A3181&lt;=Stimuli!$C$2),Stimuli!$A$2,IF(AND(A3181&gt;=Stimuli!$B$3,A3181&lt;=Stimuli!$C$3),Stimuli!$A$3,IF(AND(A3181&gt;=Stimuli!$B$4,A3181&lt;=Stimuli!$C$4),Stimuli!$A$4,"")))</f>
        <v>01 Quiet baseline (60s)</v>
      </c>
      <c r="I3181" s="6" t="n">
        <f aca="false">(B3181-B3180)/((A3181-A3180)/1000)</f>
        <v>0.375091575091602</v>
      </c>
      <c r="J3181" s="6" t="n">
        <f aca="false">IF(OR(B3181&lt;Rules!$B$2,B3181&gt;Rules!$B$3,ABS(I3181)&gt;Rules!$B$4,OR(B3182&lt;Rules!$B$2,B3182&gt;Rules!$B$3,ABS(I3182)&gt;Rules!$B$4)),1,0)</f>
        <v>0</v>
      </c>
      <c r="K3181" s="6" t="str">
        <f aca="false">IF(F3181=1,COUNTIF($F$2:F3181,1),"")</f>
        <v/>
      </c>
    </row>
    <row r="3182" customFormat="false" ht="15" hidden="false" customHeight="false" outlineLevel="0" collapsed="false">
      <c r="A3182" s="6" t="n">
        <v>25073.8055</v>
      </c>
      <c r="B3182" s="6" t="n">
        <v>1.76776556776557</v>
      </c>
      <c r="C3182" s="6" t="n">
        <v>79</v>
      </c>
      <c r="D3182" s="6" t="n">
        <v>-1</v>
      </c>
      <c r="E3182" s="6" t="n">
        <v>1.76923076923077</v>
      </c>
      <c r="F3182" s="6" t="n">
        <v>0</v>
      </c>
      <c r="G3182" s="6" t="n">
        <v>0</v>
      </c>
      <c r="H3182" s="6" t="str">
        <f aca="false">IF(AND(A3182&gt;=Stimuli!$B$2,A3182&lt;=Stimuli!$C$2),Stimuli!$A$2,IF(AND(A3182&gt;=Stimuli!$B$3,A3182&lt;=Stimuli!$C$3),Stimuli!$A$3,IF(AND(A3182&gt;=Stimuli!$B$4,A3182&lt;=Stimuli!$C$4),Stimuli!$A$4,"")))</f>
        <v>01 Quiet baseline (60s)</v>
      </c>
      <c r="I3182" s="6" t="n">
        <f aca="false">(B3182-B3181)/((A3182-A3181)/1000)</f>
        <v>-0.562637362637332</v>
      </c>
      <c r="J3182" s="6" t="n">
        <f aca="false">IF(OR(B3182&lt;Rules!$B$2,B3182&gt;Rules!$B$3,ABS(I3182)&gt;Rules!$B$4,OR(B3183&lt;Rules!$B$2,B3183&gt;Rules!$B$3,ABS(I3183)&gt;Rules!$B$4)),1,0)</f>
        <v>0</v>
      </c>
      <c r="K3182" s="6" t="str">
        <f aca="false">IF(F3182=1,COUNTIF($F$2:F3182,1),"")</f>
        <v/>
      </c>
    </row>
    <row r="3183" customFormat="false" ht="15" hidden="false" customHeight="false" outlineLevel="0" collapsed="false">
      <c r="A3183" s="6" t="n">
        <v>25081.618</v>
      </c>
      <c r="B3183" s="6" t="n">
        <v>1.77216117216117</v>
      </c>
      <c r="C3183" s="6" t="n">
        <v>79</v>
      </c>
      <c r="D3183" s="6" t="n">
        <v>-1</v>
      </c>
      <c r="E3183" s="6" t="n">
        <v>1.76923076923077</v>
      </c>
      <c r="F3183" s="6" t="n">
        <v>0</v>
      </c>
      <c r="G3183" s="6" t="n">
        <v>0</v>
      </c>
      <c r="H3183" s="6" t="str">
        <f aca="false">IF(AND(A3183&gt;=Stimuli!$B$2,A3183&lt;=Stimuli!$C$2),Stimuli!$A$2,IF(AND(A3183&gt;=Stimuli!$B$3,A3183&lt;=Stimuli!$C$3),Stimuli!$A$3,IF(AND(A3183&gt;=Stimuli!$B$4,A3183&lt;=Stimuli!$C$4),Stimuli!$A$4,"")))</f>
        <v>01 Quiet baseline (60s)</v>
      </c>
      <c r="I3183" s="6" t="n">
        <f aca="false">(B3183-B3182)/((A3183-A3182)/1000)</f>
        <v>0.562637362637332</v>
      </c>
      <c r="J3183" s="6" t="n">
        <f aca="false">IF(OR(B3183&lt;Rules!$B$2,B3183&gt;Rules!$B$3,ABS(I3183)&gt;Rules!$B$4,OR(B3184&lt;Rules!$B$2,B3184&gt;Rules!$B$3,ABS(I3184)&gt;Rules!$B$4)),1,0)</f>
        <v>0</v>
      </c>
      <c r="K3183" s="6" t="str">
        <f aca="false">IF(F3183=1,COUNTIF($F$2:F3183,1),"")</f>
        <v/>
      </c>
    </row>
    <row r="3184" customFormat="false" ht="15" hidden="false" customHeight="false" outlineLevel="0" collapsed="false">
      <c r="A3184" s="6" t="n">
        <v>25089.4305</v>
      </c>
      <c r="B3184" s="6" t="n">
        <v>1.76630036630037</v>
      </c>
      <c r="C3184" s="6" t="n">
        <v>79</v>
      </c>
      <c r="D3184" s="6" t="n">
        <v>-1</v>
      </c>
      <c r="E3184" s="6" t="n">
        <v>1.76923076923077</v>
      </c>
      <c r="F3184" s="6" t="n">
        <v>0</v>
      </c>
      <c r="G3184" s="6" t="n">
        <v>0</v>
      </c>
      <c r="H3184" s="6" t="str">
        <f aca="false">IF(AND(A3184&gt;=Stimuli!$B$2,A3184&lt;=Stimuli!$C$2),Stimuli!$A$2,IF(AND(A3184&gt;=Stimuli!$B$3,A3184&lt;=Stimuli!$C$3),Stimuli!$A$3,IF(AND(A3184&gt;=Stimuli!$B$4,A3184&lt;=Stimuli!$C$4),Stimuli!$A$4,"")))</f>
        <v>01 Quiet baseline (60s)</v>
      </c>
      <c r="I3184" s="6" t="n">
        <f aca="false">(B3184-B3183)/((A3184-A3183)/1000)</f>
        <v>-0.750183150183176</v>
      </c>
      <c r="J3184" s="6" t="n">
        <f aca="false">IF(OR(B3184&lt;Rules!$B$2,B3184&gt;Rules!$B$3,ABS(I3184)&gt;Rules!$B$4,OR(B3185&lt;Rules!$B$2,B3185&gt;Rules!$B$3,ABS(I3185)&gt;Rules!$B$4)),1,0)</f>
        <v>0</v>
      </c>
      <c r="K3184" s="6" t="str">
        <f aca="false">IF(F3184=1,COUNTIF($F$2:F3184,1),"")</f>
        <v/>
      </c>
    </row>
    <row r="3185" customFormat="false" ht="15" hidden="false" customHeight="false" outlineLevel="0" collapsed="false">
      <c r="A3185" s="6" t="n">
        <v>25097.243</v>
      </c>
      <c r="B3185" s="6" t="n">
        <v>1.77216117216117</v>
      </c>
      <c r="C3185" s="6" t="n">
        <v>79</v>
      </c>
      <c r="D3185" s="6" t="n">
        <v>-1</v>
      </c>
      <c r="E3185" s="6" t="n">
        <v>1.76923076923077</v>
      </c>
      <c r="F3185" s="6" t="n">
        <v>0</v>
      </c>
      <c r="G3185" s="6" t="n">
        <v>0</v>
      </c>
      <c r="H3185" s="6" t="str">
        <f aca="false">IF(AND(A3185&gt;=Stimuli!$B$2,A3185&lt;=Stimuli!$C$2),Stimuli!$A$2,IF(AND(A3185&gt;=Stimuli!$B$3,A3185&lt;=Stimuli!$C$3),Stimuli!$A$3,IF(AND(A3185&gt;=Stimuli!$B$4,A3185&lt;=Stimuli!$C$4),Stimuli!$A$4,"")))</f>
        <v>01 Quiet baseline (60s)</v>
      </c>
      <c r="I3185" s="6" t="n">
        <f aca="false">(B3185-B3184)/((A3185-A3184)/1000)</f>
        <v>0.750183150183176</v>
      </c>
      <c r="J3185" s="6" t="n">
        <f aca="false">IF(OR(B3185&lt;Rules!$B$2,B3185&gt;Rules!$B$3,ABS(I3185)&gt;Rules!$B$4,OR(B3186&lt;Rules!$B$2,B3186&gt;Rules!$B$3,ABS(I3186)&gt;Rules!$B$4)),1,0)</f>
        <v>0</v>
      </c>
      <c r="K3185" s="6" t="str">
        <f aca="false">IF(F3185=1,COUNTIF($F$2:F3185,1),"")</f>
        <v/>
      </c>
    </row>
    <row r="3186" customFormat="false" ht="15" hidden="false" customHeight="false" outlineLevel="0" collapsed="false">
      <c r="A3186" s="6" t="n">
        <v>25105.0555</v>
      </c>
      <c r="B3186" s="6" t="n">
        <v>1.76630036630037</v>
      </c>
      <c r="C3186" s="6" t="n">
        <v>79</v>
      </c>
      <c r="D3186" s="6" t="n">
        <v>-1</v>
      </c>
      <c r="E3186" s="6" t="n">
        <v>1.76923076923077</v>
      </c>
      <c r="F3186" s="6" t="n">
        <v>0</v>
      </c>
      <c r="G3186" s="6" t="n">
        <v>0</v>
      </c>
      <c r="H3186" s="6" t="str">
        <f aca="false">IF(AND(A3186&gt;=Stimuli!$B$2,A3186&lt;=Stimuli!$C$2),Stimuli!$A$2,IF(AND(A3186&gt;=Stimuli!$B$3,A3186&lt;=Stimuli!$C$3),Stimuli!$A$3,IF(AND(A3186&gt;=Stimuli!$B$4,A3186&lt;=Stimuli!$C$4),Stimuli!$A$4,"")))</f>
        <v>01 Quiet baseline (60s)</v>
      </c>
      <c r="I3186" s="6" t="n">
        <f aca="false">(B3186-B3185)/((A3186-A3185)/1000)</f>
        <v>-0.750183150183176</v>
      </c>
      <c r="J3186" s="6" t="n">
        <f aca="false">IF(OR(B3186&lt;Rules!$B$2,B3186&gt;Rules!$B$3,ABS(I3186)&gt;Rules!$B$4,OR(B3187&lt;Rules!$B$2,B3187&gt;Rules!$B$3,ABS(I3187)&gt;Rules!$B$4)),1,0)</f>
        <v>0</v>
      </c>
      <c r="K3186" s="6" t="str">
        <f aca="false">IF(F3186=1,COUNTIF($F$2:F3186,1),"")</f>
        <v/>
      </c>
    </row>
    <row r="3187" customFormat="false" ht="15" hidden="false" customHeight="false" outlineLevel="0" collapsed="false">
      <c r="A3187" s="6" t="n">
        <v>25112.868</v>
      </c>
      <c r="B3187" s="6" t="n">
        <v>1.77216117216117</v>
      </c>
      <c r="C3187" s="6" t="n">
        <v>79</v>
      </c>
      <c r="D3187" s="6" t="n">
        <v>-1</v>
      </c>
      <c r="E3187" s="6" t="n">
        <v>1.76923076923077</v>
      </c>
      <c r="F3187" s="6" t="n">
        <v>0</v>
      </c>
      <c r="G3187" s="6" t="n">
        <v>0</v>
      </c>
      <c r="H3187" s="6" t="str">
        <f aca="false">IF(AND(A3187&gt;=Stimuli!$B$2,A3187&lt;=Stimuli!$C$2),Stimuli!$A$2,IF(AND(A3187&gt;=Stimuli!$B$3,A3187&lt;=Stimuli!$C$3),Stimuli!$A$3,IF(AND(A3187&gt;=Stimuli!$B$4,A3187&lt;=Stimuli!$C$4),Stimuli!$A$4,"")))</f>
        <v>01 Quiet baseline (60s)</v>
      </c>
      <c r="I3187" s="6" t="n">
        <f aca="false">(B3187-B3186)/((A3187-A3186)/1000)</f>
        <v>0.750183150183176</v>
      </c>
      <c r="J3187" s="6" t="n">
        <f aca="false">IF(OR(B3187&lt;Rules!$B$2,B3187&gt;Rules!$B$3,ABS(I3187)&gt;Rules!$B$4,OR(B3188&lt;Rules!$B$2,B3188&gt;Rules!$B$3,ABS(I3188)&gt;Rules!$B$4)),1,0)</f>
        <v>0</v>
      </c>
      <c r="K3187" s="6" t="str">
        <f aca="false">IF(F3187=1,COUNTIF($F$2:F3187,1),"")</f>
        <v/>
      </c>
    </row>
    <row r="3188" customFormat="false" ht="15" hidden="false" customHeight="false" outlineLevel="0" collapsed="false">
      <c r="A3188" s="6" t="n">
        <v>25120.6805</v>
      </c>
      <c r="B3188" s="6" t="n">
        <v>1.76630036630037</v>
      </c>
      <c r="C3188" s="6" t="n">
        <v>79</v>
      </c>
      <c r="D3188" s="6" t="n">
        <v>-1</v>
      </c>
      <c r="E3188" s="6" t="n">
        <v>1.76923076923077</v>
      </c>
      <c r="F3188" s="6" t="n">
        <v>0</v>
      </c>
      <c r="G3188" s="6" t="n">
        <v>0</v>
      </c>
      <c r="H3188" s="6" t="str">
        <f aca="false">IF(AND(A3188&gt;=Stimuli!$B$2,A3188&lt;=Stimuli!$C$2),Stimuli!$A$2,IF(AND(A3188&gt;=Stimuli!$B$3,A3188&lt;=Stimuli!$C$3),Stimuli!$A$3,IF(AND(A3188&gt;=Stimuli!$B$4,A3188&lt;=Stimuli!$C$4),Stimuli!$A$4,"")))</f>
        <v>01 Quiet baseline (60s)</v>
      </c>
      <c r="I3188" s="6" t="n">
        <f aca="false">(B3188-B3187)/((A3188-A3187)/1000)</f>
        <v>-0.750183150183176</v>
      </c>
      <c r="J3188" s="6" t="n">
        <f aca="false">IF(OR(B3188&lt;Rules!$B$2,B3188&gt;Rules!$B$3,ABS(I3188)&gt;Rules!$B$4,OR(B3189&lt;Rules!$B$2,B3189&gt;Rules!$B$3,ABS(I3189)&gt;Rules!$B$4)),1,0)</f>
        <v>0</v>
      </c>
      <c r="K3188" s="6" t="str">
        <f aca="false">IF(F3188=1,COUNTIF($F$2:F3188,1),"")</f>
        <v/>
      </c>
    </row>
    <row r="3189" customFormat="false" ht="15" hidden="false" customHeight="false" outlineLevel="0" collapsed="false">
      <c r="A3189" s="6" t="n">
        <v>25128.493</v>
      </c>
      <c r="B3189" s="6" t="n">
        <v>1.77216117216117</v>
      </c>
      <c r="C3189" s="6" t="n">
        <v>79</v>
      </c>
      <c r="D3189" s="6" t="n">
        <v>-1</v>
      </c>
      <c r="E3189" s="6" t="n">
        <v>1.76923076923077</v>
      </c>
      <c r="F3189" s="6" t="n">
        <v>0</v>
      </c>
      <c r="G3189" s="6" t="n">
        <v>0</v>
      </c>
      <c r="H3189" s="6" t="str">
        <f aca="false">IF(AND(A3189&gt;=Stimuli!$B$2,A3189&lt;=Stimuli!$C$2),Stimuli!$A$2,IF(AND(A3189&gt;=Stimuli!$B$3,A3189&lt;=Stimuli!$C$3),Stimuli!$A$3,IF(AND(A3189&gt;=Stimuli!$B$4,A3189&lt;=Stimuli!$C$4),Stimuli!$A$4,"")))</f>
        <v>01 Quiet baseline (60s)</v>
      </c>
      <c r="I3189" s="6" t="n">
        <f aca="false">(B3189-B3188)/((A3189-A3188)/1000)</f>
        <v>0.750183150183176</v>
      </c>
      <c r="J3189" s="6" t="n">
        <f aca="false">IF(OR(B3189&lt;Rules!$B$2,B3189&gt;Rules!$B$3,ABS(I3189)&gt;Rules!$B$4,OR(B3190&lt;Rules!$B$2,B3190&gt;Rules!$B$3,ABS(I3190)&gt;Rules!$B$4)),1,0)</f>
        <v>0</v>
      </c>
      <c r="K3189" s="6" t="str">
        <f aca="false">IF(F3189=1,COUNTIF($F$2:F3189,1),"")</f>
        <v/>
      </c>
    </row>
    <row r="3190" customFormat="false" ht="15" hidden="false" customHeight="false" outlineLevel="0" collapsed="false">
      <c r="A3190" s="6" t="n">
        <v>25136.3055</v>
      </c>
      <c r="B3190" s="6" t="n">
        <v>1.76630036630037</v>
      </c>
      <c r="C3190" s="6" t="n">
        <v>79</v>
      </c>
      <c r="D3190" s="6" t="n">
        <v>-1</v>
      </c>
      <c r="E3190" s="6" t="n">
        <v>1.76776556776557</v>
      </c>
      <c r="F3190" s="6" t="n">
        <v>0</v>
      </c>
      <c r="G3190" s="6" t="n">
        <v>0</v>
      </c>
      <c r="H3190" s="6" t="str">
        <f aca="false">IF(AND(A3190&gt;=Stimuli!$B$2,A3190&lt;=Stimuli!$C$2),Stimuli!$A$2,IF(AND(A3190&gt;=Stimuli!$B$3,A3190&lt;=Stimuli!$C$3),Stimuli!$A$3,IF(AND(A3190&gt;=Stimuli!$B$4,A3190&lt;=Stimuli!$C$4),Stimuli!$A$4,"")))</f>
        <v>01 Quiet baseline (60s)</v>
      </c>
      <c r="I3190" s="6" t="n">
        <f aca="false">(B3190-B3189)/((A3190-A3189)/1000)</f>
        <v>-0.750183150183176</v>
      </c>
      <c r="J3190" s="6" t="n">
        <f aca="false">IF(OR(B3190&lt;Rules!$B$2,B3190&gt;Rules!$B$3,ABS(I3190)&gt;Rules!$B$4,OR(B3191&lt;Rules!$B$2,B3191&gt;Rules!$B$3,ABS(I3191)&gt;Rules!$B$4)),1,0)</f>
        <v>0</v>
      </c>
      <c r="K3190" s="6" t="str">
        <f aca="false">IF(F3190=1,COUNTIF($F$2:F3190,1),"")</f>
        <v/>
      </c>
    </row>
    <row r="3191" customFormat="false" ht="15" hidden="false" customHeight="false" outlineLevel="0" collapsed="false">
      <c r="A3191" s="6" t="n">
        <v>25144.118</v>
      </c>
      <c r="B3191" s="6" t="n">
        <v>1.77069597069597</v>
      </c>
      <c r="C3191" s="6" t="n">
        <v>79</v>
      </c>
      <c r="D3191" s="6" t="n">
        <v>-1</v>
      </c>
      <c r="E3191" s="6" t="n">
        <v>1.76776556776557</v>
      </c>
      <c r="F3191" s="6" t="n">
        <v>0</v>
      </c>
      <c r="G3191" s="6" t="n">
        <v>0</v>
      </c>
      <c r="H3191" s="6" t="str">
        <f aca="false">IF(AND(A3191&gt;=Stimuli!$B$2,A3191&lt;=Stimuli!$C$2),Stimuli!$A$2,IF(AND(A3191&gt;=Stimuli!$B$3,A3191&lt;=Stimuli!$C$3),Stimuli!$A$3,IF(AND(A3191&gt;=Stimuli!$B$4,A3191&lt;=Stimuli!$C$4),Stimuli!$A$4,"")))</f>
        <v>01 Quiet baseline (60s)</v>
      </c>
      <c r="I3191" s="6" t="n">
        <f aca="false">(B3191-B3190)/((A3191-A3190)/1000)</f>
        <v>0.562637362637446</v>
      </c>
      <c r="J3191" s="6" t="n">
        <f aca="false">IF(OR(B3191&lt;Rules!$B$2,B3191&gt;Rules!$B$3,ABS(I3191)&gt;Rules!$B$4,OR(B3192&lt;Rules!$B$2,B3192&gt;Rules!$B$3,ABS(I3192)&gt;Rules!$B$4)),1,0)</f>
        <v>0</v>
      </c>
      <c r="K3191" s="6" t="str">
        <f aca="false">IF(F3191=1,COUNTIF($F$2:F3191,1),"")</f>
        <v/>
      </c>
    </row>
    <row r="3192" customFormat="false" ht="15" hidden="false" customHeight="false" outlineLevel="0" collapsed="false">
      <c r="A3192" s="6" t="n">
        <v>25151.9305</v>
      </c>
      <c r="B3192" s="6" t="n">
        <v>1.76630036630037</v>
      </c>
      <c r="C3192" s="6" t="n">
        <v>79</v>
      </c>
      <c r="D3192" s="6" t="n">
        <v>-1</v>
      </c>
      <c r="E3192" s="6" t="n">
        <v>1.76776556776557</v>
      </c>
      <c r="F3192" s="6" t="n">
        <v>0</v>
      </c>
      <c r="G3192" s="6" t="n">
        <v>0</v>
      </c>
      <c r="H3192" s="6" t="str">
        <f aca="false">IF(AND(A3192&gt;=Stimuli!$B$2,A3192&lt;=Stimuli!$C$2),Stimuli!$A$2,IF(AND(A3192&gt;=Stimuli!$B$3,A3192&lt;=Stimuli!$C$3),Stimuli!$A$3,IF(AND(A3192&gt;=Stimuli!$B$4,A3192&lt;=Stimuli!$C$4),Stimuli!$A$4,"")))</f>
        <v>01 Quiet baseline (60s)</v>
      </c>
      <c r="I3192" s="6" t="n">
        <f aca="false">(B3192-B3191)/((A3192-A3191)/1000)</f>
        <v>-0.562637362637446</v>
      </c>
      <c r="J3192" s="6" t="n">
        <f aca="false">IF(OR(B3192&lt;Rules!$B$2,B3192&gt;Rules!$B$3,ABS(I3192)&gt;Rules!$B$4,OR(B3193&lt;Rules!$B$2,B3193&gt;Rules!$B$3,ABS(I3193)&gt;Rules!$B$4)),1,0)</f>
        <v>0</v>
      </c>
      <c r="K3192" s="6" t="str">
        <f aca="false">IF(F3192=1,COUNTIF($F$2:F3192,1),"")</f>
        <v/>
      </c>
    </row>
    <row r="3193" customFormat="false" ht="15" hidden="false" customHeight="false" outlineLevel="0" collapsed="false">
      <c r="A3193" s="6" t="n">
        <v>25159.743</v>
      </c>
      <c r="B3193" s="6" t="n">
        <v>1.76923076923077</v>
      </c>
      <c r="C3193" s="6" t="n">
        <v>79</v>
      </c>
      <c r="D3193" s="6" t="n">
        <v>-1</v>
      </c>
      <c r="E3193" s="6" t="n">
        <v>1.76776556776557</v>
      </c>
      <c r="F3193" s="6" t="n">
        <v>0</v>
      </c>
      <c r="G3193" s="6" t="n">
        <v>0</v>
      </c>
      <c r="H3193" s="6" t="str">
        <f aca="false">IF(AND(A3193&gt;=Stimuli!$B$2,A3193&lt;=Stimuli!$C$2),Stimuli!$A$2,IF(AND(A3193&gt;=Stimuli!$B$3,A3193&lt;=Stimuli!$C$3),Stimuli!$A$3,IF(AND(A3193&gt;=Stimuli!$B$4,A3193&lt;=Stimuli!$C$4),Stimuli!$A$4,"")))</f>
        <v>01 Quiet baseline (60s)</v>
      </c>
      <c r="I3193" s="6" t="n">
        <f aca="false">(B3193-B3192)/((A3193-A3192)/1000)</f>
        <v>0.375091575091574</v>
      </c>
      <c r="J3193" s="6" t="n">
        <f aca="false">IF(OR(B3193&lt;Rules!$B$2,B3193&gt;Rules!$B$3,ABS(I3193)&gt;Rules!$B$4,OR(B3194&lt;Rules!$B$2,B3194&gt;Rules!$B$3,ABS(I3194)&gt;Rules!$B$4)),1,0)</f>
        <v>0</v>
      </c>
      <c r="K3193" s="6" t="str">
        <f aca="false">IF(F3193=1,COUNTIF($F$2:F3193,1),"")</f>
        <v/>
      </c>
    </row>
    <row r="3194" customFormat="false" ht="15" hidden="false" customHeight="false" outlineLevel="0" collapsed="false">
      <c r="A3194" s="6" t="n">
        <v>25167.5555</v>
      </c>
      <c r="B3194" s="6" t="n">
        <v>1.76776556776557</v>
      </c>
      <c r="C3194" s="6" t="n">
        <v>79</v>
      </c>
      <c r="D3194" s="6" t="n">
        <v>-1</v>
      </c>
      <c r="E3194" s="6" t="n">
        <v>1.76776556776557</v>
      </c>
      <c r="F3194" s="6" t="n">
        <v>0</v>
      </c>
      <c r="G3194" s="6" t="n">
        <v>0</v>
      </c>
      <c r="H3194" s="6" t="str">
        <f aca="false">IF(AND(A3194&gt;=Stimuli!$B$2,A3194&lt;=Stimuli!$C$2),Stimuli!$A$2,IF(AND(A3194&gt;=Stimuli!$B$3,A3194&lt;=Stimuli!$C$3),Stimuli!$A$3,IF(AND(A3194&gt;=Stimuli!$B$4,A3194&lt;=Stimuli!$C$4),Stimuli!$A$4,"")))</f>
        <v>01 Quiet baseline (60s)</v>
      </c>
      <c r="I3194" s="6" t="n">
        <f aca="false">(B3194-B3193)/((A3194-A3193)/1000)</f>
        <v>-0.18754578754573</v>
      </c>
      <c r="J3194" s="6" t="n">
        <f aca="false">IF(OR(B3194&lt;Rules!$B$2,B3194&gt;Rules!$B$3,ABS(I3194)&gt;Rules!$B$4,OR(B3195&lt;Rules!$B$2,B3195&gt;Rules!$B$3,ABS(I3195)&gt;Rules!$B$4)),1,0)</f>
        <v>0</v>
      </c>
      <c r="K3194" s="6" t="str">
        <f aca="false">IF(F3194=1,COUNTIF($F$2:F3194,1),"")</f>
        <v/>
      </c>
    </row>
    <row r="3195" customFormat="false" ht="15" hidden="false" customHeight="false" outlineLevel="0" collapsed="false">
      <c r="A3195" s="6" t="n">
        <v>25175.368</v>
      </c>
      <c r="B3195" s="6" t="n">
        <v>1.76776556776557</v>
      </c>
      <c r="C3195" s="6" t="n">
        <v>79</v>
      </c>
      <c r="D3195" s="6" t="n">
        <v>-1</v>
      </c>
      <c r="E3195" s="6" t="n">
        <v>1.76776556776557</v>
      </c>
      <c r="F3195" s="6" t="n">
        <v>0</v>
      </c>
      <c r="G3195" s="6" t="n">
        <v>0</v>
      </c>
      <c r="H3195" s="6" t="str">
        <f aca="false">IF(AND(A3195&gt;=Stimuli!$B$2,A3195&lt;=Stimuli!$C$2),Stimuli!$A$2,IF(AND(A3195&gt;=Stimuli!$B$3,A3195&lt;=Stimuli!$C$3),Stimuli!$A$3,IF(AND(A3195&gt;=Stimuli!$B$4,A3195&lt;=Stimuli!$C$4),Stimuli!$A$4,"")))</f>
        <v>01 Quiet baseline (60s)</v>
      </c>
      <c r="I3195" s="6" t="n">
        <f aca="false">(B3195-B3194)/((A3195-A3194)/1000)</f>
        <v>0</v>
      </c>
      <c r="J3195" s="6" t="n">
        <f aca="false">IF(OR(B3195&lt;Rules!$B$2,B3195&gt;Rules!$B$3,ABS(I3195)&gt;Rules!$B$4,OR(B3196&lt;Rules!$B$2,B3196&gt;Rules!$B$3,ABS(I3196)&gt;Rules!$B$4)),1,0)</f>
        <v>0</v>
      </c>
      <c r="K3195" s="6" t="str">
        <f aca="false">IF(F3195=1,COUNTIF($F$2:F3195,1),"")</f>
        <v/>
      </c>
    </row>
    <row r="3196" customFormat="false" ht="15" hidden="false" customHeight="false" outlineLevel="0" collapsed="false">
      <c r="A3196" s="6" t="n">
        <v>25183.1805</v>
      </c>
      <c r="B3196" s="6" t="n">
        <v>1.76923076923077</v>
      </c>
      <c r="C3196" s="6" t="n">
        <v>79</v>
      </c>
      <c r="D3196" s="6" t="n">
        <v>-1</v>
      </c>
      <c r="E3196" s="6" t="n">
        <v>1.76630036630037</v>
      </c>
      <c r="F3196" s="6" t="n">
        <v>0</v>
      </c>
      <c r="G3196" s="6" t="n">
        <v>0</v>
      </c>
      <c r="H3196" s="6" t="str">
        <f aca="false">IF(AND(A3196&gt;=Stimuli!$B$2,A3196&lt;=Stimuli!$C$2),Stimuli!$A$2,IF(AND(A3196&gt;=Stimuli!$B$3,A3196&lt;=Stimuli!$C$3),Stimuli!$A$3,IF(AND(A3196&gt;=Stimuli!$B$4,A3196&lt;=Stimuli!$C$4),Stimuli!$A$4,"")))</f>
        <v>01 Quiet baseline (60s)</v>
      </c>
      <c r="I3196" s="6" t="n">
        <f aca="false">(B3196-B3195)/((A3196-A3195)/1000)</f>
        <v>0.18754578754573</v>
      </c>
      <c r="J3196" s="6" t="n">
        <f aca="false">IF(OR(B3196&lt;Rules!$B$2,B3196&gt;Rules!$B$3,ABS(I3196)&gt;Rules!$B$4,OR(B3197&lt;Rules!$B$2,B3197&gt;Rules!$B$3,ABS(I3197)&gt;Rules!$B$4)),1,0)</f>
        <v>0</v>
      </c>
      <c r="K3196" s="6" t="str">
        <f aca="false">IF(F3196=1,COUNTIF($F$2:F3196,1),"")</f>
        <v/>
      </c>
    </row>
    <row r="3197" customFormat="false" ht="15" hidden="false" customHeight="false" outlineLevel="0" collapsed="false">
      <c r="A3197" s="6" t="n">
        <v>25190.993</v>
      </c>
      <c r="B3197" s="6" t="n">
        <v>1.76630036630037</v>
      </c>
      <c r="C3197" s="6" t="n">
        <v>79</v>
      </c>
      <c r="D3197" s="6" t="n">
        <v>-1</v>
      </c>
      <c r="E3197" s="6" t="n">
        <v>1.76630036630037</v>
      </c>
      <c r="F3197" s="6" t="n">
        <v>0</v>
      </c>
      <c r="G3197" s="6" t="n">
        <v>0</v>
      </c>
      <c r="H3197" s="6" t="str">
        <f aca="false">IF(AND(A3197&gt;=Stimuli!$B$2,A3197&lt;=Stimuli!$C$2),Stimuli!$A$2,IF(AND(A3197&gt;=Stimuli!$B$3,A3197&lt;=Stimuli!$C$3),Stimuli!$A$3,IF(AND(A3197&gt;=Stimuli!$B$4,A3197&lt;=Stimuli!$C$4),Stimuli!$A$4,"")))</f>
        <v>01 Quiet baseline (60s)</v>
      </c>
      <c r="I3197" s="6" t="n">
        <f aca="false">(B3197-B3196)/((A3197-A3196)/1000)</f>
        <v>-0.375091575091574</v>
      </c>
      <c r="J3197" s="6" t="n">
        <f aca="false">IF(OR(B3197&lt;Rules!$B$2,B3197&gt;Rules!$B$3,ABS(I3197)&gt;Rules!$B$4,OR(B3198&lt;Rules!$B$2,B3198&gt;Rules!$B$3,ABS(I3198)&gt;Rules!$B$4)),1,0)</f>
        <v>0</v>
      </c>
      <c r="K3197" s="6" t="str">
        <f aca="false">IF(F3197=1,COUNTIF($F$2:F3197,1),"")</f>
        <v/>
      </c>
    </row>
    <row r="3198" customFormat="false" ht="15" hidden="false" customHeight="false" outlineLevel="0" collapsed="false">
      <c r="A3198" s="6" t="n">
        <v>25198.8055</v>
      </c>
      <c r="B3198" s="6" t="n">
        <v>1.76923076923077</v>
      </c>
      <c r="C3198" s="6" t="n">
        <v>79</v>
      </c>
      <c r="D3198" s="6" t="n">
        <v>-1</v>
      </c>
      <c r="E3198" s="6" t="n">
        <v>1.76630036630037</v>
      </c>
      <c r="F3198" s="6" t="n">
        <v>0</v>
      </c>
      <c r="G3198" s="6" t="n">
        <v>0</v>
      </c>
      <c r="H3198" s="6" t="str">
        <f aca="false">IF(AND(A3198&gt;=Stimuli!$B$2,A3198&lt;=Stimuli!$C$2),Stimuli!$A$2,IF(AND(A3198&gt;=Stimuli!$B$3,A3198&lt;=Stimuli!$C$3),Stimuli!$A$3,IF(AND(A3198&gt;=Stimuli!$B$4,A3198&lt;=Stimuli!$C$4),Stimuli!$A$4,"")))</f>
        <v>01 Quiet baseline (60s)</v>
      </c>
      <c r="I3198" s="6" t="n">
        <f aca="false">(B3198-B3197)/((A3198-A3197)/1000)</f>
        <v>0.375091575091574</v>
      </c>
      <c r="J3198" s="6" t="n">
        <f aca="false">IF(OR(B3198&lt;Rules!$B$2,B3198&gt;Rules!$B$3,ABS(I3198)&gt;Rules!$B$4,OR(B3199&lt;Rules!$B$2,B3199&gt;Rules!$B$3,ABS(I3199)&gt;Rules!$B$4)),1,0)</f>
        <v>0</v>
      </c>
      <c r="K3198" s="6" t="str">
        <f aca="false">IF(F3198=1,COUNTIF($F$2:F3198,1),"")</f>
        <v/>
      </c>
    </row>
    <row r="3199" customFormat="false" ht="15" hidden="false" customHeight="false" outlineLevel="0" collapsed="false">
      <c r="A3199" s="6" t="n">
        <v>25206.618</v>
      </c>
      <c r="B3199" s="6" t="n">
        <v>1.76483516483516</v>
      </c>
      <c r="C3199" s="6" t="n">
        <v>79</v>
      </c>
      <c r="D3199" s="6" t="n">
        <v>-1</v>
      </c>
      <c r="E3199" s="6" t="n">
        <v>1.76630036630037</v>
      </c>
      <c r="F3199" s="6" t="n">
        <v>0</v>
      </c>
      <c r="G3199" s="6" t="n">
        <v>0</v>
      </c>
      <c r="H3199" s="6" t="str">
        <f aca="false">IF(AND(A3199&gt;=Stimuli!$B$2,A3199&lt;=Stimuli!$C$2),Stimuli!$A$2,IF(AND(A3199&gt;=Stimuli!$B$3,A3199&lt;=Stimuli!$C$3),Stimuli!$A$3,IF(AND(A3199&gt;=Stimuli!$B$4,A3199&lt;=Stimuli!$C$4),Stimuli!$A$4,"")))</f>
        <v>01 Quiet baseline (60s)</v>
      </c>
      <c r="I3199" s="6" t="n">
        <f aca="false">(B3199-B3198)/((A3199-A3198)/1000)</f>
        <v>-0.562637362637446</v>
      </c>
      <c r="J3199" s="6" t="n">
        <f aca="false">IF(OR(B3199&lt;Rules!$B$2,B3199&gt;Rules!$B$3,ABS(I3199)&gt;Rules!$B$4,OR(B3200&lt;Rules!$B$2,B3200&gt;Rules!$B$3,ABS(I3200)&gt;Rules!$B$4)),1,0)</f>
        <v>0</v>
      </c>
      <c r="K3199" s="6" t="str">
        <f aca="false">IF(F3199=1,COUNTIF($F$2:F3199,1),"")</f>
        <v/>
      </c>
    </row>
    <row r="3200" customFormat="false" ht="15" hidden="false" customHeight="false" outlineLevel="0" collapsed="false">
      <c r="A3200" s="6" t="n">
        <v>25214.4305</v>
      </c>
      <c r="B3200" s="6" t="n">
        <v>1.76923076923077</v>
      </c>
      <c r="C3200" s="6" t="n">
        <v>79</v>
      </c>
      <c r="D3200" s="6" t="n">
        <v>-1</v>
      </c>
      <c r="E3200" s="6" t="n">
        <v>1.76630036630037</v>
      </c>
      <c r="F3200" s="6" t="n">
        <v>0</v>
      </c>
      <c r="G3200" s="6" t="n">
        <v>0</v>
      </c>
      <c r="H3200" s="6" t="str">
        <f aca="false">IF(AND(A3200&gt;=Stimuli!$B$2,A3200&lt;=Stimuli!$C$2),Stimuli!$A$2,IF(AND(A3200&gt;=Stimuli!$B$3,A3200&lt;=Stimuli!$C$3),Stimuli!$A$3,IF(AND(A3200&gt;=Stimuli!$B$4,A3200&lt;=Stimuli!$C$4),Stimuli!$A$4,"")))</f>
        <v>01 Quiet baseline (60s)</v>
      </c>
      <c r="I3200" s="6" t="n">
        <f aca="false">(B3200-B3199)/((A3200-A3199)/1000)</f>
        <v>0.562637362637446</v>
      </c>
      <c r="J3200" s="6" t="n">
        <f aca="false">IF(OR(B3200&lt;Rules!$B$2,B3200&gt;Rules!$B$3,ABS(I3200)&gt;Rules!$B$4,OR(B3201&lt;Rules!$B$2,B3201&gt;Rules!$B$3,ABS(I3201)&gt;Rules!$B$4)),1,0)</f>
        <v>0</v>
      </c>
      <c r="K3200" s="6" t="str">
        <f aca="false">IF(F3200=1,COUNTIF($F$2:F3200,1),"")</f>
        <v/>
      </c>
    </row>
    <row r="3201" customFormat="false" ht="15" hidden="false" customHeight="false" outlineLevel="0" collapsed="false">
      <c r="A3201" s="6" t="n">
        <v>25222.243</v>
      </c>
      <c r="B3201" s="6" t="n">
        <v>1.76336996336996</v>
      </c>
      <c r="C3201" s="6" t="n">
        <v>79</v>
      </c>
      <c r="D3201" s="6" t="n">
        <v>-1</v>
      </c>
      <c r="E3201" s="6" t="n">
        <v>1.76630036630037</v>
      </c>
      <c r="F3201" s="6" t="n">
        <v>0</v>
      </c>
      <c r="G3201" s="6" t="n">
        <v>0</v>
      </c>
      <c r="H3201" s="6" t="str">
        <f aca="false">IF(AND(A3201&gt;=Stimuli!$B$2,A3201&lt;=Stimuli!$C$2),Stimuli!$A$2,IF(AND(A3201&gt;=Stimuli!$B$3,A3201&lt;=Stimuli!$C$3),Stimuli!$A$3,IF(AND(A3201&gt;=Stimuli!$B$4,A3201&lt;=Stimuli!$C$4),Stimuli!$A$4,"")))</f>
        <v>01 Quiet baseline (60s)</v>
      </c>
      <c r="I3201" s="6" t="n">
        <f aca="false">(B3201-B3200)/((A3201-A3200)/1000)</f>
        <v>-0.750183150183148</v>
      </c>
      <c r="J3201" s="6" t="n">
        <f aca="false">IF(OR(B3201&lt;Rules!$B$2,B3201&gt;Rules!$B$3,ABS(I3201)&gt;Rules!$B$4,OR(B3202&lt;Rules!$B$2,B3202&gt;Rules!$B$3,ABS(I3202)&gt;Rules!$B$4)),1,0)</f>
        <v>0</v>
      </c>
      <c r="K3201" s="6" t="str">
        <f aca="false">IF(F3201=1,COUNTIF($F$2:F3201,1),"")</f>
        <v/>
      </c>
    </row>
    <row r="3202" customFormat="false" ht="15" hidden="false" customHeight="false" outlineLevel="0" collapsed="false">
      <c r="A3202" s="6" t="n">
        <v>25230.0555</v>
      </c>
      <c r="B3202" s="6" t="n">
        <v>1.76923076923077</v>
      </c>
      <c r="C3202" s="6" t="n">
        <v>79</v>
      </c>
      <c r="D3202" s="6" t="n">
        <v>-1</v>
      </c>
      <c r="E3202" s="6" t="n">
        <v>1.76630036630037</v>
      </c>
      <c r="F3202" s="6" t="n">
        <v>0</v>
      </c>
      <c r="G3202" s="6" t="n">
        <v>0</v>
      </c>
      <c r="H3202" s="6" t="str">
        <f aca="false">IF(AND(A3202&gt;=Stimuli!$B$2,A3202&lt;=Stimuli!$C$2),Stimuli!$A$2,IF(AND(A3202&gt;=Stimuli!$B$3,A3202&lt;=Stimuli!$C$3),Stimuli!$A$3,IF(AND(A3202&gt;=Stimuli!$B$4,A3202&lt;=Stimuli!$C$4),Stimuli!$A$4,"")))</f>
        <v>01 Quiet baseline (60s)</v>
      </c>
      <c r="I3202" s="6" t="n">
        <f aca="false">(B3202-B3201)/((A3202-A3201)/1000)</f>
        <v>0.750183150183148</v>
      </c>
      <c r="J3202" s="6" t="n">
        <f aca="false">IF(OR(B3202&lt;Rules!$B$2,B3202&gt;Rules!$B$3,ABS(I3202)&gt;Rules!$B$4,OR(B3203&lt;Rules!$B$2,B3203&gt;Rules!$B$3,ABS(I3203)&gt;Rules!$B$4)),1,0)</f>
        <v>0</v>
      </c>
      <c r="K3202" s="6" t="str">
        <f aca="false">IF(F3202=1,COUNTIF($F$2:F3202,1),"")</f>
        <v/>
      </c>
    </row>
    <row r="3203" customFormat="false" ht="15" hidden="false" customHeight="false" outlineLevel="0" collapsed="false">
      <c r="A3203" s="6" t="n">
        <v>25237.868</v>
      </c>
      <c r="B3203" s="6" t="n">
        <v>1.76336996336996</v>
      </c>
      <c r="C3203" s="6" t="n">
        <v>79</v>
      </c>
      <c r="D3203" s="6" t="n">
        <v>-1</v>
      </c>
      <c r="E3203" s="6" t="n">
        <v>1.76483516483516</v>
      </c>
      <c r="F3203" s="6" t="n">
        <v>0</v>
      </c>
      <c r="G3203" s="6" t="n">
        <v>0</v>
      </c>
      <c r="H3203" s="6" t="str">
        <f aca="false">IF(AND(A3203&gt;=Stimuli!$B$2,A3203&lt;=Stimuli!$C$2),Stimuli!$A$2,IF(AND(A3203&gt;=Stimuli!$B$3,A3203&lt;=Stimuli!$C$3),Stimuli!$A$3,IF(AND(A3203&gt;=Stimuli!$B$4,A3203&lt;=Stimuli!$C$4),Stimuli!$A$4,"")))</f>
        <v>01 Quiet baseline (60s)</v>
      </c>
      <c r="I3203" s="6" t="n">
        <f aca="false">(B3203-B3202)/((A3203-A3202)/1000)</f>
        <v>-0.750183150183148</v>
      </c>
      <c r="J3203" s="6" t="n">
        <f aca="false">IF(OR(B3203&lt;Rules!$B$2,B3203&gt;Rules!$B$3,ABS(I3203)&gt;Rules!$B$4,OR(B3204&lt;Rules!$B$2,B3204&gt;Rules!$B$3,ABS(I3204)&gt;Rules!$B$4)),1,0)</f>
        <v>0</v>
      </c>
      <c r="K3203" s="6" t="str">
        <f aca="false">IF(F3203=1,COUNTIF($F$2:F3203,1),"")</f>
        <v/>
      </c>
    </row>
    <row r="3204" customFormat="false" ht="15" hidden="false" customHeight="false" outlineLevel="0" collapsed="false">
      <c r="A3204" s="6" t="n">
        <v>25245.6805</v>
      </c>
      <c r="B3204" s="6" t="n">
        <v>1.76923076923077</v>
      </c>
      <c r="C3204" s="6" t="n">
        <v>79</v>
      </c>
      <c r="D3204" s="6" t="n">
        <v>-1</v>
      </c>
      <c r="E3204" s="6" t="n">
        <v>1.76483516483516</v>
      </c>
      <c r="F3204" s="6" t="n">
        <v>0</v>
      </c>
      <c r="G3204" s="6" t="n">
        <v>0</v>
      </c>
      <c r="H3204" s="6" t="str">
        <f aca="false">IF(AND(A3204&gt;=Stimuli!$B$2,A3204&lt;=Stimuli!$C$2),Stimuli!$A$2,IF(AND(A3204&gt;=Stimuli!$B$3,A3204&lt;=Stimuli!$C$3),Stimuli!$A$3,IF(AND(A3204&gt;=Stimuli!$B$4,A3204&lt;=Stimuli!$C$4),Stimuli!$A$4,"")))</f>
        <v>01 Quiet baseline (60s)</v>
      </c>
      <c r="I3204" s="6" t="n">
        <f aca="false">(B3204-B3203)/((A3204-A3203)/1000)</f>
        <v>0.750183150183148</v>
      </c>
      <c r="J3204" s="6" t="n">
        <f aca="false">IF(OR(B3204&lt;Rules!$B$2,B3204&gt;Rules!$B$3,ABS(I3204)&gt;Rules!$B$4,OR(B3205&lt;Rules!$B$2,B3205&gt;Rules!$B$3,ABS(I3205)&gt;Rules!$B$4)),1,0)</f>
        <v>0</v>
      </c>
      <c r="K3204" s="6" t="str">
        <f aca="false">IF(F3204=1,COUNTIF($F$2:F3204,1),"")</f>
        <v/>
      </c>
    </row>
    <row r="3205" customFormat="false" ht="15" hidden="false" customHeight="false" outlineLevel="0" collapsed="false">
      <c r="A3205" s="6" t="n">
        <v>25253.493</v>
      </c>
      <c r="B3205" s="6" t="n">
        <v>1.76190476190476</v>
      </c>
      <c r="C3205" s="6" t="n">
        <v>79</v>
      </c>
      <c r="D3205" s="6" t="n">
        <v>-1</v>
      </c>
      <c r="E3205" s="6" t="n">
        <v>1.76336996336996</v>
      </c>
      <c r="F3205" s="6" t="n">
        <v>0</v>
      </c>
      <c r="G3205" s="6" t="n">
        <v>0</v>
      </c>
      <c r="H3205" s="6" t="str">
        <f aca="false">IF(AND(A3205&gt;=Stimuli!$B$2,A3205&lt;=Stimuli!$C$2),Stimuli!$A$2,IF(AND(A3205&gt;=Stimuli!$B$3,A3205&lt;=Stimuli!$C$3),Stimuli!$A$3,IF(AND(A3205&gt;=Stimuli!$B$4,A3205&lt;=Stimuli!$C$4),Stimuli!$A$4,"")))</f>
        <v>01 Quiet baseline (60s)</v>
      </c>
      <c r="I3205" s="6" t="n">
        <f aca="false">(B3205-B3204)/((A3205-A3204)/1000)</f>
        <v>-0.937728937728878</v>
      </c>
      <c r="J3205" s="6" t="n">
        <f aca="false">IF(OR(B3205&lt;Rules!$B$2,B3205&gt;Rules!$B$3,ABS(I3205)&gt;Rules!$B$4,OR(B3206&lt;Rules!$B$2,B3206&gt;Rules!$B$3,ABS(I3206)&gt;Rules!$B$4)),1,0)</f>
        <v>0</v>
      </c>
      <c r="K3205" s="6" t="str">
        <f aca="false">IF(F3205=1,COUNTIF($F$2:F3205,1),"")</f>
        <v/>
      </c>
    </row>
    <row r="3206" customFormat="false" ht="15" hidden="false" customHeight="false" outlineLevel="0" collapsed="false">
      <c r="A3206" s="6" t="n">
        <v>25261.3055</v>
      </c>
      <c r="B3206" s="6" t="n">
        <v>1.76630036630037</v>
      </c>
      <c r="C3206" s="6" t="n">
        <v>79</v>
      </c>
      <c r="D3206" s="6" t="n">
        <v>-1</v>
      </c>
      <c r="E3206" s="6" t="n">
        <v>1.76336996336996</v>
      </c>
      <c r="F3206" s="6" t="n">
        <v>0</v>
      </c>
      <c r="G3206" s="6" t="n">
        <v>0</v>
      </c>
      <c r="H3206" s="6" t="str">
        <f aca="false">IF(AND(A3206&gt;=Stimuli!$B$2,A3206&lt;=Stimuli!$C$2),Stimuli!$A$2,IF(AND(A3206&gt;=Stimuli!$B$3,A3206&lt;=Stimuli!$C$3),Stimuli!$A$3,IF(AND(A3206&gt;=Stimuli!$B$4,A3206&lt;=Stimuli!$C$4),Stimuli!$A$4,"")))</f>
        <v>01 Quiet baseline (60s)</v>
      </c>
      <c r="I3206" s="6" t="n">
        <f aca="false">(B3206-B3205)/((A3206-A3205)/1000)</f>
        <v>0.562637362637304</v>
      </c>
      <c r="J3206" s="6" t="n">
        <f aca="false">IF(OR(B3206&lt;Rules!$B$2,B3206&gt;Rules!$B$3,ABS(I3206)&gt;Rules!$B$4,OR(B3207&lt;Rules!$B$2,B3207&gt;Rules!$B$3,ABS(I3207)&gt;Rules!$B$4)),1,0)</f>
        <v>0</v>
      </c>
      <c r="K3206" s="6" t="str">
        <f aca="false">IF(F3206=1,COUNTIF($F$2:F3206,1),"")</f>
        <v/>
      </c>
    </row>
    <row r="3207" customFormat="false" ht="15" hidden="false" customHeight="false" outlineLevel="0" collapsed="false">
      <c r="A3207" s="6" t="n">
        <v>25269.118</v>
      </c>
      <c r="B3207" s="6" t="n">
        <v>1.76190476190476</v>
      </c>
      <c r="C3207" s="6" t="n">
        <v>79</v>
      </c>
      <c r="D3207" s="6" t="n">
        <v>-1</v>
      </c>
      <c r="E3207" s="6" t="n">
        <v>1.76336996336996</v>
      </c>
      <c r="F3207" s="6" t="n">
        <v>0</v>
      </c>
      <c r="G3207" s="6" t="n">
        <v>0</v>
      </c>
      <c r="H3207" s="6" t="str">
        <f aca="false">IF(AND(A3207&gt;=Stimuli!$B$2,A3207&lt;=Stimuli!$C$2),Stimuli!$A$2,IF(AND(A3207&gt;=Stimuli!$B$3,A3207&lt;=Stimuli!$C$3),Stimuli!$A$3,IF(AND(A3207&gt;=Stimuli!$B$4,A3207&lt;=Stimuli!$C$4),Stimuli!$A$4,"")))</f>
        <v>01 Quiet baseline (60s)</v>
      </c>
      <c r="I3207" s="6" t="n">
        <f aca="false">(B3207-B3206)/((A3207-A3206)/1000)</f>
        <v>-0.562637362637304</v>
      </c>
      <c r="J3207" s="6" t="n">
        <f aca="false">IF(OR(B3207&lt;Rules!$B$2,B3207&gt;Rules!$B$3,ABS(I3207)&gt;Rules!$B$4,OR(B3208&lt;Rules!$B$2,B3208&gt;Rules!$B$3,ABS(I3208)&gt;Rules!$B$4)),1,0)</f>
        <v>0</v>
      </c>
      <c r="K3207" s="6" t="str">
        <f aca="false">IF(F3207=1,COUNTIF($F$2:F3207,1),"")</f>
        <v/>
      </c>
    </row>
    <row r="3208" customFormat="false" ht="15" hidden="false" customHeight="false" outlineLevel="0" collapsed="false">
      <c r="A3208" s="6" t="n">
        <v>25276.9305</v>
      </c>
      <c r="B3208" s="6" t="n">
        <v>1.76483516483516</v>
      </c>
      <c r="C3208" s="6" t="n">
        <v>79</v>
      </c>
      <c r="D3208" s="6" t="n">
        <v>-1</v>
      </c>
      <c r="E3208" s="6" t="n">
        <v>1.76336996336996</v>
      </c>
      <c r="F3208" s="6" t="n">
        <v>0</v>
      </c>
      <c r="G3208" s="6" t="n">
        <v>0</v>
      </c>
      <c r="H3208" s="6" t="str">
        <f aca="false">IF(AND(A3208&gt;=Stimuli!$B$2,A3208&lt;=Stimuli!$C$2),Stimuli!$A$2,IF(AND(A3208&gt;=Stimuli!$B$3,A3208&lt;=Stimuli!$C$3),Stimuli!$A$3,IF(AND(A3208&gt;=Stimuli!$B$4,A3208&lt;=Stimuli!$C$4),Stimuli!$A$4,"")))</f>
        <v>01 Quiet baseline (60s)</v>
      </c>
      <c r="I3208" s="6" t="n">
        <f aca="false">(B3208-B3207)/((A3208-A3207)/1000)</f>
        <v>0.375091575091432</v>
      </c>
      <c r="J3208" s="6" t="n">
        <f aca="false">IF(OR(B3208&lt;Rules!$B$2,B3208&gt;Rules!$B$3,ABS(I3208)&gt;Rules!$B$4,OR(B3209&lt;Rules!$B$2,B3209&gt;Rules!$B$3,ABS(I3209)&gt;Rules!$B$4)),1,0)</f>
        <v>0</v>
      </c>
      <c r="K3208" s="6" t="str">
        <f aca="false">IF(F3208=1,COUNTIF($F$2:F3208,1),"")</f>
        <v/>
      </c>
    </row>
    <row r="3209" customFormat="false" ht="15" hidden="false" customHeight="false" outlineLevel="0" collapsed="false">
      <c r="A3209" s="6" t="n">
        <v>25284.743</v>
      </c>
      <c r="B3209" s="6" t="n">
        <v>1.76190476190476</v>
      </c>
      <c r="C3209" s="6" t="n">
        <v>79</v>
      </c>
      <c r="D3209" s="6" t="n">
        <v>-1</v>
      </c>
      <c r="E3209" s="6" t="n">
        <v>1.76336996336996</v>
      </c>
      <c r="F3209" s="6" t="n">
        <v>0</v>
      </c>
      <c r="G3209" s="6" t="n">
        <v>0</v>
      </c>
      <c r="H3209" s="6" t="str">
        <f aca="false">IF(AND(A3209&gt;=Stimuli!$B$2,A3209&lt;=Stimuli!$C$2),Stimuli!$A$2,IF(AND(A3209&gt;=Stimuli!$B$3,A3209&lt;=Stimuli!$C$3),Stimuli!$A$3,IF(AND(A3209&gt;=Stimuli!$B$4,A3209&lt;=Stimuli!$C$4),Stimuli!$A$4,"")))</f>
        <v>01 Quiet baseline (60s)</v>
      </c>
      <c r="I3209" s="6" t="n">
        <f aca="false">(B3209-B3208)/((A3209-A3208)/1000)</f>
        <v>-0.375091575091432</v>
      </c>
      <c r="J3209" s="6" t="n">
        <f aca="false">IF(OR(B3209&lt;Rules!$B$2,B3209&gt;Rules!$B$3,ABS(I3209)&gt;Rules!$B$4,OR(B3210&lt;Rules!$B$2,B3210&gt;Rules!$B$3,ABS(I3210)&gt;Rules!$B$4)),1,0)</f>
        <v>0</v>
      </c>
      <c r="K3209" s="6" t="str">
        <f aca="false">IF(F3209=1,COUNTIF($F$2:F3209,1),"")</f>
        <v/>
      </c>
    </row>
    <row r="3210" customFormat="false" ht="15" hidden="false" customHeight="false" outlineLevel="0" collapsed="false">
      <c r="A3210" s="6" t="n">
        <v>25292.5555</v>
      </c>
      <c r="B3210" s="6" t="n">
        <v>1.76336996336996</v>
      </c>
      <c r="C3210" s="6" t="n">
        <v>79</v>
      </c>
      <c r="D3210" s="6" t="n">
        <v>-1</v>
      </c>
      <c r="E3210" s="6" t="n">
        <v>1.76190476190476</v>
      </c>
      <c r="F3210" s="6" t="n">
        <v>0</v>
      </c>
      <c r="G3210" s="6" t="n">
        <v>0</v>
      </c>
      <c r="H3210" s="6" t="str">
        <f aca="false">IF(AND(A3210&gt;=Stimuli!$B$2,A3210&lt;=Stimuli!$C$2),Stimuli!$A$2,IF(AND(A3210&gt;=Stimuli!$B$3,A3210&lt;=Stimuli!$C$3),Stimuli!$A$3,IF(AND(A3210&gt;=Stimuli!$B$4,A3210&lt;=Stimuli!$C$4),Stimuli!$A$4,"")))</f>
        <v>01 Quiet baseline (60s)</v>
      </c>
      <c r="I3210" s="6" t="n">
        <f aca="false">(B3210-B3209)/((A3210-A3209)/1000)</f>
        <v>0.18754578754573</v>
      </c>
      <c r="J3210" s="6" t="n">
        <f aca="false">IF(OR(B3210&lt;Rules!$B$2,B3210&gt;Rules!$B$3,ABS(I3210)&gt;Rules!$B$4,OR(B3211&lt;Rules!$B$2,B3211&gt;Rules!$B$3,ABS(I3211)&gt;Rules!$B$4)),1,0)</f>
        <v>0</v>
      </c>
      <c r="K3210" s="6" t="str">
        <f aca="false">IF(F3210=1,COUNTIF($F$2:F3210,1),"")</f>
        <v/>
      </c>
    </row>
    <row r="3211" customFormat="false" ht="15" hidden="false" customHeight="false" outlineLevel="0" collapsed="false">
      <c r="A3211" s="6" t="n">
        <v>25300.368</v>
      </c>
      <c r="B3211" s="6" t="n">
        <v>1.76190476190476</v>
      </c>
      <c r="C3211" s="6" t="n">
        <v>79</v>
      </c>
      <c r="D3211" s="6" t="n">
        <v>-1</v>
      </c>
      <c r="E3211" s="6" t="n">
        <v>1.76190476190476</v>
      </c>
      <c r="F3211" s="6" t="n">
        <v>0</v>
      </c>
      <c r="G3211" s="6" t="n">
        <v>0</v>
      </c>
      <c r="H3211" s="6" t="str">
        <f aca="false">IF(AND(A3211&gt;=Stimuli!$B$2,A3211&lt;=Stimuli!$C$2),Stimuli!$A$2,IF(AND(A3211&gt;=Stimuli!$B$3,A3211&lt;=Stimuli!$C$3),Stimuli!$A$3,IF(AND(A3211&gt;=Stimuli!$B$4,A3211&lt;=Stimuli!$C$4),Stimuli!$A$4,"")))</f>
        <v>01 Quiet baseline (60s)</v>
      </c>
      <c r="I3211" s="6" t="n">
        <f aca="false">(B3211-B3210)/((A3211-A3210)/1000)</f>
        <v>-0.18754578754573</v>
      </c>
      <c r="J3211" s="6" t="n">
        <f aca="false">IF(OR(B3211&lt;Rules!$B$2,B3211&gt;Rules!$B$3,ABS(I3211)&gt;Rules!$B$4,OR(B3212&lt;Rules!$B$2,B3212&gt;Rules!$B$3,ABS(I3212)&gt;Rules!$B$4)),1,0)</f>
        <v>0</v>
      </c>
      <c r="K3211" s="6" t="str">
        <f aca="false">IF(F3211=1,COUNTIF($F$2:F3211,1),"")</f>
        <v/>
      </c>
    </row>
    <row r="3212" customFormat="false" ht="15" hidden="false" customHeight="false" outlineLevel="0" collapsed="false">
      <c r="A3212" s="6" t="n">
        <v>25308.1805</v>
      </c>
      <c r="B3212" s="6" t="n">
        <v>1.76190476190476</v>
      </c>
      <c r="C3212" s="6" t="n">
        <v>79</v>
      </c>
      <c r="D3212" s="6" t="n">
        <v>-1</v>
      </c>
      <c r="E3212" s="6" t="n">
        <v>1.76190476190476</v>
      </c>
      <c r="F3212" s="6" t="n">
        <v>0</v>
      </c>
      <c r="G3212" s="6" t="n">
        <v>0</v>
      </c>
      <c r="H3212" s="6" t="str">
        <f aca="false">IF(AND(A3212&gt;=Stimuli!$B$2,A3212&lt;=Stimuli!$C$2),Stimuli!$A$2,IF(AND(A3212&gt;=Stimuli!$B$3,A3212&lt;=Stimuli!$C$3),Stimuli!$A$3,IF(AND(A3212&gt;=Stimuli!$B$4,A3212&lt;=Stimuli!$C$4),Stimuli!$A$4,"")))</f>
        <v>01 Quiet baseline (60s)</v>
      </c>
      <c r="I3212" s="6" t="n">
        <f aca="false">(B3212-B3211)/((A3212-A3211)/1000)</f>
        <v>0</v>
      </c>
      <c r="J3212" s="6" t="n">
        <f aca="false">IF(OR(B3212&lt;Rules!$B$2,B3212&gt;Rules!$B$3,ABS(I3212)&gt;Rules!$B$4,OR(B3213&lt;Rules!$B$2,B3213&gt;Rules!$B$3,ABS(I3213)&gt;Rules!$B$4)),1,0)</f>
        <v>0</v>
      </c>
      <c r="K3212" s="6" t="str">
        <f aca="false">IF(F3212=1,COUNTIF($F$2:F3212,1),"")</f>
        <v/>
      </c>
    </row>
    <row r="3213" customFormat="false" ht="15" hidden="false" customHeight="false" outlineLevel="0" collapsed="false">
      <c r="A3213" s="6" t="n">
        <v>25315.993</v>
      </c>
      <c r="B3213" s="6" t="n">
        <v>1.76336996336996</v>
      </c>
      <c r="C3213" s="6" t="n">
        <v>79</v>
      </c>
      <c r="D3213" s="6" t="n">
        <v>-1</v>
      </c>
      <c r="E3213" s="6" t="n">
        <v>1.76190476190476</v>
      </c>
      <c r="F3213" s="6" t="n">
        <v>0</v>
      </c>
      <c r="G3213" s="6" t="n">
        <v>0</v>
      </c>
      <c r="H3213" s="6" t="str">
        <f aca="false">IF(AND(A3213&gt;=Stimuli!$B$2,A3213&lt;=Stimuli!$C$2),Stimuli!$A$2,IF(AND(A3213&gt;=Stimuli!$B$3,A3213&lt;=Stimuli!$C$3),Stimuli!$A$3,IF(AND(A3213&gt;=Stimuli!$B$4,A3213&lt;=Stimuli!$C$4),Stimuli!$A$4,"")))</f>
        <v>01 Quiet baseline (60s)</v>
      </c>
      <c r="I3213" s="6" t="n">
        <f aca="false">(B3213-B3212)/((A3213-A3212)/1000)</f>
        <v>0.18754578754573</v>
      </c>
      <c r="J3213" s="6" t="n">
        <f aca="false">IF(OR(B3213&lt;Rules!$B$2,B3213&gt;Rules!$B$3,ABS(I3213)&gt;Rules!$B$4,OR(B3214&lt;Rules!$B$2,B3214&gt;Rules!$B$3,ABS(I3214)&gt;Rules!$B$4)),1,0)</f>
        <v>0</v>
      </c>
      <c r="K3213" s="6" t="str">
        <f aca="false">IF(F3213=1,COUNTIF($F$2:F3213,1),"")</f>
        <v/>
      </c>
    </row>
    <row r="3214" customFormat="false" ht="15" hidden="false" customHeight="false" outlineLevel="0" collapsed="false">
      <c r="A3214" s="6" t="n">
        <v>25323.8055</v>
      </c>
      <c r="B3214" s="6" t="n">
        <v>1.75897435897436</v>
      </c>
      <c r="C3214" s="6" t="n">
        <v>79</v>
      </c>
      <c r="D3214" s="6" t="n">
        <v>-1</v>
      </c>
      <c r="E3214" s="6" t="n">
        <v>1.76190476190476</v>
      </c>
      <c r="F3214" s="6" t="n">
        <v>0</v>
      </c>
      <c r="G3214" s="6" t="n">
        <v>0</v>
      </c>
      <c r="H3214" s="6" t="str">
        <f aca="false">IF(AND(A3214&gt;=Stimuli!$B$2,A3214&lt;=Stimuli!$C$2),Stimuli!$A$2,IF(AND(A3214&gt;=Stimuli!$B$3,A3214&lt;=Stimuli!$C$3),Stimuli!$A$3,IF(AND(A3214&gt;=Stimuli!$B$4,A3214&lt;=Stimuli!$C$4),Stimuli!$A$4,"")))</f>
        <v>01 Quiet baseline (60s)</v>
      </c>
      <c r="I3214" s="6" t="n">
        <f aca="false">(B3214-B3213)/((A3214-A3213)/1000)</f>
        <v>-0.562637362637332</v>
      </c>
      <c r="J3214" s="6" t="n">
        <f aca="false">IF(OR(B3214&lt;Rules!$B$2,B3214&gt;Rules!$B$3,ABS(I3214)&gt;Rules!$B$4,OR(B3215&lt;Rules!$B$2,B3215&gt;Rules!$B$3,ABS(I3215)&gt;Rules!$B$4)),1,0)</f>
        <v>0</v>
      </c>
      <c r="K3214" s="6" t="str">
        <f aca="false">IF(F3214=1,COUNTIF($F$2:F3214,1),"")</f>
        <v/>
      </c>
    </row>
    <row r="3215" customFormat="false" ht="15" hidden="false" customHeight="false" outlineLevel="0" collapsed="false">
      <c r="A3215" s="6" t="n">
        <v>25331.618</v>
      </c>
      <c r="B3215" s="6" t="n">
        <v>1.76336996336996</v>
      </c>
      <c r="C3215" s="6" t="n">
        <v>79</v>
      </c>
      <c r="D3215" s="6" t="n">
        <v>-1</v>
      </c>
      <c r="E3215" s="6" t="n">
        <v>1.76190476190476</v>
      </c>
      <c r="F3215" s="6" t="n">
        <v>0</v>
      </c>
      <c r="G3215" s="6" t="n">
        <v>0</v>
      </c>
      <c r="H3215" s="6" t="str">
        <f aca="false">IF(AND(A3215&gt;=Stimuli!$B$2,A3215&lt;=Stimuli!$C$2),Stimuli!$A$2,IF(AND(A3215&gt;=Stimuli!$B$3,A3215&lt;=Stimuli!$C$3),Stimuli!$A$3,IF(AND(A3215&gt;=Stimuli!$B$4,A3215&lt;=Stimuli!$C$4),Stimuli!$A$4,"")))</f>
        <v>01 Quiet baseline (60s)</v>
      </c>
      <c r="I3215" s="6" t="n">
        <f aca="false">(B3215-B3214)/((A3215-A3214)/1000)</f>
        <v>0.562637362637332</v>
      </c>
      <c r="J3215" s="6" t="n">
        <f aca="false">IF(OR(B3215&lt;Rules!$B$2,B3215&gt;Rules!$B$3,ABS(I3215)&gt;Rules!$B$4,OR(B3216&lt;Rules!$B$2,B3216&gt;Rules!$B$3,ABS(I3216)&gt;Rules!$B$4)),1,0)</f>
        <v>0</v>
      </c>
      <c r="K3215" s="6" t="str">
        <f aca="false">IF(F3215=1,COUNTIF($F$2:F3215,1),"")</f>
        <v/>
      </c>
    </row>
    <row r="3216" customFormat="false" ht="15" hidden="false" customHeight="false" outlineLevel="0" collapsed="false">
      <c r="A3216" s="6" t="n">
        <v>25339.4305</v>
      </c>
      <c r="B3216" s="6" t="n">
        <v>1.75604395604396</v>
      </c>
      <c r="C3216" s="6" t="n">
        <v>79</v>
      </c>
      <c r="D3216" s="6" t="n">
        <v>-1</v>
      </c>
      <c r="E3216" s="6" t="n">
        <v>1.75897435897436</v>
      </c>
      <c r="F3216" s="6" t="n">
        <v>0</v>
      </c>
      <c r="G3216" s="6" t="n">
        <v>0</v>
      </c>
      <c r="H3216" s="6" t="str">
        <f aca="false">IF(AND(A3216&gt;=Stimuli!$B$2,A3216&lt;=Stimuli!$C$2),Stimuli!$A$2,IF(AND(A3216&gt;=Stimuli!$B$3,A3216&lt;=Stimuli!$C$3),Stimuli!$A$3,IF(AND(A3216&gt;=Stimuli!$B$4,A3216&lt;=Stimuli!$C$4),Stimuli!$A$4,"")))</f>
        <v>01 Quiet baseline (60s)</v>
      </c>
      <c r="I3216" s="6" t="n">
        <f aca="false">(B3216-B3215)/((A3216-A3215)/1000)</f>
        <v>-0.937728937728906</v>
      </c>
      <c r="J3216" s="6" t="n">
        <f aca="false">IF(OR(B3216&lt;Rules!$B$2,B3216&gt;Rules!$B$3,ABS(I3216)&gt;Rules!$B$4,OR(B3217&lt;Rules!$B$2,B3217&gt;Rules!$B$3,ABS(I3217)&gt;Rules!$B$4)),1,0)</f>
        <v>0</v>
      </c>
      <c r="K3216" s="6" t="str">
        <f aca="false">IF(F3216=1,COUNTIF($F$2:F3216,1),"")</f>
        <v/>
      </c>
    </row>
    <row r="3217" customFormat="false" ht="15" hidden="false" customHeight="false" outlineLevel="0" collapsed="false">
      <c r="A3217" s="6" t="n">
        <v>25347.243</v>
      </c>
      <c r="B3217" s="6" t="n">
        <v>1.76190476190476</v>
      </c>
      <c r="C3217" s="6" t="n">
        <v>79</v>
      </c>
      <c r="D3217" s="6" t="n">
        <v>-1</v>
      </c>
      <c r="E3217" s="6" t="n">
        <v>1.75897435897436</v>
      </c>
      <c r="F3217" s="6" t="n">
        <v>0</v>
      </c>
      <c r="G3217" s="6" t="n">
        <v>0</v>
      </c>
      <c r="H3217" s="6" t="str">
        <f aca="false">IF(AND(A3217&gt;=Stimuli!$B$2,A3217&lt;=Stimuli!$C$2),Stimuli!$A$2,IF(AND(A3217&gt;=Stimuli!$B$3,A3217&lt;=Stimuli!$C$3),Stimuli!$A$3,IF(AND(A3217&gt;=Stimuli!$B$4,A3217&lt;=Stimuli!$C$4),Stimuli!$A$4,"")))</f>
        <v>01 Quiet baseline (60s)</v>
      </c>
      <c r="I3217" s="6" t="n">
        <f aca="false">(B3217-B3216)/((A3217-A3216)/1000)</f>
        <v>0.750183150183176</v>
      </c>
      <c r="J3217" s="6" t="n">
        <f aca="false">IF(OR(B3217&lt;Rules!$B$2,B3217&gt;Rules!$B$3,ABS(I3217)&gt;Rules!$B$4,OR(B3218&lt;Rules!$B$2,B3218&gt;Rules!$B$3,ABS(I3218)&gt;Rules!$B$4)),1,0)</f>
        <v>0</v>
      </c>
      <c r="K3217" s="6" t="str">
        <f aca="false">IF(F3217=1,COUNTIF($F$2:F3217,1),"")</f>
        <v/>
      </c>
    </row>
    <row r="3218" customFormat="false" ht="15" hidden="false" customHeight="false" outlineLevel="0" collapsed="false">
      <c r="A3218" s="6" t="n">
        <v>25355.0555</v>
      </c>
      <c r="B3218" s="6" t="n">
        <v>1.75457875457876</v>
      </c>
      <c r="C3218" s="6" t="n">
        <v>79</v>
      </c>
      <c r="D3218" s="6" t="n">
        <v>-1</v>
      </c>
      <c r="E3218" s="6" t="n">
        <v>1.75604395604396</v>
      </c>
      <c r="F3218" s="6" t="n">
        <v>0</v>
      </c>
      <c r="G3218" s="6" t="n">
        <v>0</v>
      </c>
      <c r="H3218" s="6" t="str">
        <f aca="false">IF(AND(A3218&gt;=Stimuli!$B$2,A3218&lt;=Stimuli!$C$2),Stimuli!$A$2,IF(AND(A3218&gt;=Stimuli!$B$3,A3218&lt;=Stimuli!$C$3),Stimuli!$A$3,IF(AND(A3218&gt;=Stimuli!$B$4,A3218&lt;=Stimuli!$C$4),Stimuli!$A$4,"")))</f>
        <v>01 Quiet baseline (60s)</v>
      </c>
      <c r="I3218" s="6" t="n">
        <f aca="false">(B3218-B3217)/((A3218-A3217)/1000)</f>
        <v>-0.937728937728906</v>
      </c>
      <c r="J3218" s="6" t="n">
        <f aca="false">IF(OR(B3218&lt;Rules!$B$2,B3218&gt;Rules!$B$3,ABS(I3218)&gt;Rules!$B$4,OR(B3219&lt;Rules!$B$2,B3219&gt;Rules!$B$3,ABS(I3219)&gt;Rules!$B$4)),1,0)</f>
        <v>0</v>
      </c>
      <c r="K3218" s="6" t="str">
        <f aca="false">IF(F3218=1,COUNTIF($F$2:F3218,1),"")</f>
        <v/>
      </c>
    </row>
    <row r="3219" customFormat="false" ht="15" hidden="false" customHeight="false" outlineLevel="0" collapsed="false">
      <c r="A3219" s="6" t="n">
        <v>25362.868</v>
      </c>
      <c r="B3219" s="6" t="n">
        <v>1.75897435897436</v>
      </c>
      <c r="C3219" s="6" t="n">
        <v>79</v>
      </c>
      <c r="D3219" s="6" t="n">
        <v>-1</v>
      </c>
      <c r="E3219" s="6" t="n">
        <v>1.75604395604396</v>
      </c>
      <c r="F3219" s="6" t="n">
        <v>0</v>
      </c>
      <c r="G3219" s="6" t="n">
        <v>0</v>
      </c>
      <c r="H3219" s="6" t="str">
        <f aca="false">IF(AND(A3219&gt;=Stimuli!$B$2,A3219&lt;=Stimuli!$C$2),Stimuli!$A$2,IF(AND(A3219&gt;=Stimuli!$B$3,A3219&lt;=Stimuli!$C$3),Stimuli!$A$3,IF(AND(A3219&gt;=Stimuli!$B$4,A3219&lt;=Stimuli!$C$4),Stimuli!$A$4,"")))</f>
        <v>01 Quiet baseline (60s)</v>
      </c>
      <c r="I3219" s="6" t="n">
        <f aca="false">(B3219-B3218)/((A3219-A3218)/1000)</f>
        <v>0.562637362637304</v>
      </c>
      <c r="J3219" s="6" t="n">
        <f aca="false">IF(OR(B3219&lt;Rules!$B$2,B3219&gt;Rules!$B$3,ABS(I3219)&gt;Rules!$B$4,OR(B3220&lt;Rules!$B$2,B3220&gt;Rules!$B$3,ABS(I3220)&gt;Rules!$B$4)),1,0)</f>
        <v>0</v>
      </c>
      <c r="K3219" s="6" t="str">
        <f aca="false">IF(F3219=1,COUNTIF($F$2:F3219,1),"")</f>
        <v/>
      </c>
    </row>
    <row r="3220" customFormat="false" ht="15" hidden="false" customHeight="false" outlineLevel="0" collapsed="false">
      <c r="A3220" s="6" t="n">
        <v>25370.6805</v>
      </c>
      <c r="B3220" s="6" t="n">
        <v>1.75018315018315</v>
      </c>
      <c r="C3220" s="6" t="n">
        <v>79</v>
      </c>
      <c r="D3220" s="6" t="n">
        <v>-1</v>
      </c>
      <c r="E3220" s="6" t="n">
        <v>1.75457875457875</v>
      </c>
      <c r="F3220" s="6" t="n">
        <v>0</v>
      </c>
      <c r="G3220" s="6" t="n">
        <v>0</v>
      </c>
      <c r="H3220" s="6" t="str">
        <f aca="false">IF(AND(A3220&gt;=Stimuli!$B$2,A3220&lt;=Stimuli!$C$2),Stimuli!$A$2,IF(AND(A3220&gt;=Stimuli!$B$3,A3220&lt;=Stimuli!$C$3),Stimuli!$A$3,IF(AND(A3220&gt;=Stimuli!$B$4,A3220&lt;=Stimuli!$C$4),Stimuli!$A$4,"")))</f>
        <v>01 Quiet baseline (60s)</v>
      </c>
      <c r="I3220" s="6" t="n">
        <f aca="false">(B3220-B3219)/((A3220-A3219)/1000)</f>
        <v>-1.12527472527475</v>
      </c>
      <c r="J3220" s="6" t="n">
        <f aca="false">IF(OR(B3220&lt;Rules!$B$2,B3220&gt;Rules!$B$3,ABS(I3220)&gt;Rules!$B$4,OR(B3221&lt;Rules!$B$2,B3221&gt;Rules!$B$3,ABS(I3221)&gt;Rules!$B$4)),1,0)</f>
        <v>0</v>
      </c>
      <c r="K3220" s="6" t="str">
        <f aca="false">IF(F3220=1,COUNTIF($F$2:F3220,1),"")</f>
        <v/>
      </c>
    </row>
    <row r="3221" customFormat="false" ht="15" hidden="false" customHeight="false" outlineLevel="0" collapsed="false">
      <c r="A3221" s="6" t="n">
        <v>25378.493</v>
      </c>
      <c r="B3221" s="6" t="n">
        <v>1.75604395604396</v>
      </c>
      <c r="C3221" s="6" t="n">
        <v>79</v>
      </c>
      <c r="D3221" s="6" t="n">
        <v>-1</v>
      </c>
      <c r="E3221" s="6" t="n">
        <v>1.75018315018315</v>
      </c>
      <c r="F3221" s="6" t="n">
        <v>0</v>
      </c>
      <c r="G3221" s="6" t="n">
        <v>0</v>
      </c>
      <c r="H3221" s="6" t="str">
        <f aca="false">IF(AND(A3221&gt;=Stimuli!$B$2,A3221&lt;=Stimuli!$C$2),Stimuli!$A$2,IF(AND(A3221&gt;=Stimuli!$B$3,A3221&lt;=Stimuli!$C$3),Stimuli!$A$3,IF(AND(A3221&gt;=Stimuli!$B$4,A3221&lt;=Stimuli!$C$4),Stimuli!$A$4,"")))</f>
        <v>01 Quiet baseline (60s)</v>
      </c>
      <c r="I3221" s="6" t="n">
        <f aca="false">(B3221-B3220)/((A3221-A3220)/1000)</f>
        <v>0.750183150183176</v>
      </c>
      <c r="J3221" s="6" t="n">
        <f aca="false">IF(OR(B3221&lt;Rules!$B$2,B3221&gt;Rules!$B$3,ABS(I3221)&gt;Rules!$B$4,OR(B3222&lt;Rules!$B$2,B3222&gt;Rules!$B$3,ABS(I3222)&gt;Rules!$B$4)),1,0)</f>
        <v>0</v>
      </c>
      <c r="K3221" s="6" t="str">
        <f aca="false">IF(F3221=1,COUNTIF($F$2:F3221,1),"")</f>
        <v/>
      </c>
    </row>
    <row r="3222" customFormat="false" ht="15" hidden="false" customHeight="false" outlineLevel="0" collapsed="false">
      <c r="A3222" s="6" t="n">
        <v>25386.3055</v>
      </c>
      <c r="B3222" s="6" t="n">
        <v>1.74725274725275</v>
      </c>
      <c r="C3222" s="6" t="n">
        <v>79</v>
      </c>
      <c r="D3222" s="6" t="n">
        <v>-1</v>
      </c>
      <c r="E3222" s="6" t="n">
        <v>1.74871794871795</v>
      </c>
      <c r="F3222" s="6" t="n">
        <v>0</v>
      </c>
      <c r="G3222" s="6" t="n">
        <v>0</v>
      </c>
      <c r="H3222" s="6" t="str">
        <f aca="false">IF(AND(A3222&gt;=Stimuli!$B$2,A3222&lt;=Stimuli!$C$2),Stimuli!$A$2,IF(AND(A3222&gt;=Stimuli!$B$3,A3222&lt;=Stimuli!$C$3),Stimuli!$A$3,IF(AND(A3222&gt;=Stimuli!$B$4,A3222&lt;=Stimuli!$C$4),Stimuli!$A$4,"")))</f>
        <v>01 Quiet baseline (60s)</v>
      </c>
      <c r="I3222" s="6" t="n">
        <f aca="false">(B3222-B3221)/((A3222-A3221)/1000)</f>
        <v>-1.12527472527464</v>
      </c>
      <c r="J3222" s="6" t="n">
        <f aca="false">IF(OR(B3222&lt;Rules!$B$2,B3222&gt;Rules!$B$3,ABS(I3222)&gt;Rules!$B$4,OR(B3223&lt;Rules!$B$2,B3223&gt;Rules!$B$3,ABS(I3223)&gt;Rules!$B$4)),1,0)</f>
        <v>0</v>
      </c>
      <c r="K3222" s="6" t="str">
        <f aca="false">IF(F3222=1,COUNTIF($F$2:F3222,1),"")</f>
        <v/>
      </c>
    </row>
    <row r="3223" customFormat="false" ht="15" hidden="false" customHeight="false" outlineLevel="0" collapsed="false">
      <c r="A3223" s="6" t="n">
        <v>25394.118</v>
      </c>
      <c r="B3223" s="6" t="n">
        <v>1.74871794871795</v>
      </c>
      <c r="C3223" s="6" t="n">
        <v>79</v>
      </c>
      <c r="D3223" s="6" t="n">
        <v>-1</v>
      </c>
      <c r="E3223" s="6" t="n">
        <v>1.74871794871795</v>
      </c>
      <c r="F3223" s="6" t="n">
        <v>0</v>
      </c>
      <c r="G3223" s="6" t="n">
        <v>0</v>
      </c>
      <c r="H3223" s="6" t="str">
        <f aca="false">IF(AND(A3223&gt;=Stimuli!$B$2,A3223&lt;=Stimuli!$C$2),Stimuli!$A$2,IF(AND(A3223&gt;=Stimuli!$B$3,A3223&lt;=Stimuli!$C$3),Stimuli!$A$3,IF(AND(A3223&gt;=Stimuli!$B$4,A3223&lt;=Stimuli!$C$4),Stimuli!$A$4,"")))</f>
        <v>01 Quiet baseline (60s)</v>
      </c>
      <c r="I3223" s="6" t="n">
        <f aca="false">(B3223-B3222)/((A3223-A3222)/1000)</f>
        <v>0.18754578754573</v>
      </c>
      <c r="J3223" s="6" t="n">
        <f aca="false">IF(OR(B3223&lt;Rules!$B$2,B3223&gt;Rules!$B$3,ABS(I3223)&gt;Rules!$B$4,OR(B3224&lt;Rules!$B$2,B3224&gt;Rules!$B$3,ABS(I3224)&gt;Rules!$B$4)),1,0)</f>
        <v>0</v>
      </c>
      <c r="K3223" s="6" t="str">
        <f aca="false">IF(F3223=1,COUNTIF($F$2:F3223,1),"")</f>
        <v/>
      </c>
    </row>
    <row r="3224" customFormat="false" ht="15" hidden="false" customHeight="false" outlineLevel="0" collapsed="false">
      <c r="A3224" s="6" t="n">
        <v>25401.9305</v>
      </c>
      <c r="B3224" s="6" t="n">
        <v>1.74139194139194</v>
      </c>
      <c r="C3224" s="6" t="n">
        <v>79</v>
      </c>
      <c r="D3224" s="6" t="n">
        <v>-1</v>
      </c>
      <c r="E3224" s="6" t="n">
        <v>1.74871794871795</v>
      </c>
      <c r="F3224" s="6" t="n">
        <v>0</v>
      </c>
      <c r="G3224" s="6" t="n">
        <v>0</v>
      </c>
      <c r="H3224" s="6" t="str">
        <f aca="false">IF(AND(A3224&gt;=Stimuli!$B$2,A3224&lt;=Stimuli!$C$2),Stimuli!$A$2,IF(AND(A3224&gt;=Stimuli!$B$3,A3224&lt;=Stimuli!$C$3),Stimuli!$A$3,IF(AND(A3224&gt;=Stimuli!$B$4,A3224&lt;=Stimuli!$C$4),Stimuli!$A$4,"")))</f>
        <v>01 Quiet baseline (60s)</v>
      </c>
      <c r="I3224" s="6" t="n">
        <f aca="false">(B3224-B3223)/((A3224-A3223)/1000)</f>
        <v>-0.93772893772902</v>
      </c>
      <c r="J3224" s="6" t="n">
        <f aca="false">IF(OR(B3224&lt;Rules!$B$2,B3224&gt;Rules!$B$3,ABS(I3224)&gt;Rules!$B$4,OR(B3225&lt;Rules!$B$2,B3225&gt;Rules!$B$3,ABS(I3225)&gt;Rules!$B$4)),1,0)</f>
        <v>0</v>
      </c>
      <c r="K3224" s="6" t="str">
        <f aca="false">IF(F3224=1,COUNTIF($F$2:F3224,1),"")</f>
        <v/>
      </c>
    </row>
    <row r="3225" customFormat="false" ht="15" hidden="false" customHeight="false" outlineLevel="0" collapsed="false">
      <c r="A3225" s="6" t="n">
        <v>25409.743</v>
      </c>
      <c r="B3225" s="6" t="n">
        <v>1.74139194139194</v>
      </c>
      <c r="C3225" s="6" t="n">
        <v>79</v>
      </c>
      <c r="D3225" s="6" t="n">
        <v>-1</v>
      </c>
      <c r="E3225" s="6" t="n">
        <v>1.74871794871795</v>
      </c>
      <c r="F3225" s="6" t="n">
        <v>0</v>
      </c>
      <c r="G3225" s="6" t="n">
        <v>0</v>
      </c>
      <c r="H3225" s="6" t="str">
        <f aca="false">IF(AND(A3225&gt;=Stimuli!$B$2,A3225&lt;=Stimuli!$C$2),Stimuli!$A$2,IF(AND(A3225&gt;=Stimuli!$B$3,A3225&lt;=Stimuli!$C$3),Stimuli!$A$3,IF(AND(A3225&gt;=Stimuli!$B$4,A3225&lt;=Stimuli!$C$4),Stimuli!$A$4,"")))</f>
        <v>01 Quiet baseline (60s)</v>
      </c>
      <c r="I3225" s="6" t="n">
        <f aca="false">(B3225-B3224)/((A3225-A3224)/1000)</f>
        <v>0</v>
      </c>
      <c r="J3225" s="6" t="n">
        <f aca="false">IF(OR(B3225&lt;Rules!$B$2,B3225&gt;Rules!$B$3,ABS(I3225)&gt;Rules!$B$4,OR(B3226&lt;Rules!$B$2,B3226&gt;Rules!$B$3,ABS(I3226)&gt;Rules!$B$4)),1,0)</f>
        <v>0</v>
      </c>
      <c r="K3225" s="6" t="str">
        <f aca="false">IF(F3225=1,COUNTIF($F$2:F3225,1),"")</f>
        <v/>
      </c>
    </row>
    <row r="3226" customFormat="false" ht="15" hidden="false" customHeight="false" outlineLevel="0" collapsed="false">
      <c r="A3226" s="6" t="n">
        <v>25417.5555</v>
      </c>
      <c r="B3226" s="6" t="n">
        <v>1.73699633699634</v>
      </c>
      <c r="C3226" s="6" t="n">
        <v>79</v>
      </c>
      <c r="D3226" s="6" t="n">
        <v>-1</v>
      </c>
      <c r="E3226" s="6" t="n">
        <v>1.74871794871795</v>
      </c>
      <c r="F3226" s="6" t="n">
        <v>0</v>
      </c>
      <c r="G3226" s="6" t="n">
        <v>0</v>
      </c>
      <c r="H3226" s="6" t="str">
        <f aca="false">IF(AND(A3226&gt;=Stimuli!$B$2,A3226&lt;=Stimuli!$C$2),Stimuli!$A$2,IF(AND(A3226&gt;=Stimuli!$B$3,A3226&lt;=Stimuli!$C$3),Stimuli!$A$3,IF(AND(A3226&gt;=Stimuli!$B$4,A3226&lt;=Stimuli!$C$4),Stimuli!$A$4,"")))</f>
        <v>01 Quiet baseline (60s)</v>
      </c>
      <c r="I3226" s="6" t="n">
        <f aca="false">(B3226-B3225)/((A3226-A3225)/1000)</f>
        <v>-0.562637362637304</v>
      </c>
      <c r="J3226" s="6" t="n">
        <f aca="false">IF(OR(B3226&lt;Rules!$B$2,B3226&gt;Rules!$B$3,ABS(I3226)&gt;Rules!$B$4,OR(B3227&lt;Rules!$B$2,B3227&gt;Rules!$B$3,ABS(I3227)&gt;Rules!$B$4)),1,0)</f>
        <v>0</v>
      </c>
      <c r="K3226" s="6" t="str">
        <f aca="false">IF(F3226=1,COUNTIF($F$2:F3226,1),"")</f>
        <v/>
      </c>
    </row>
    <row r="3227" customFormat="false" ht="15" hidden="false" customHeight="false" outlineLevel="0" collapsed="false">
      <c r="A3227" s="6" t="n">
        <v>25425.368</v>
      </c>
      <c r="B3227" s="6" t="n">
        <v>1.73699633699634</v>
      </c>
      <c r="C3227" s="6" t="n">
        <v>79</v>
      </c>
      <c r="D3227" s="6" t="n">
        <v>-1</v>
      </c>
      <c r="E3227" s="6" t="n">
        <v>1.74871794871795</v>
      </c>
      <c r="F3227" s="6" t="n">
        <v>0</v>
      </c>
      <c r="G3227" s="6" t="n">
        <v>0</v>
      </c>
      <c r="H3227" s="6" t="str">
        <f aca="false">IF(AND(A3227&gt;=Stimuli!$B$2,A3227&lt;=Stimuli!$C$2),Stimuli!$A$2,IF(AND(A3227&gt;=Stimuli!$B$3,A3227&lt;=Stimuli!$C$3),Stimuli!$A$3,IF(AND(A3227&gt;=Stimuli!$B$4,A3227&lt;=Stimuli!$C$4),Stimuli!$A$4,"")))</f>
        <v>01 Quiet baseline (60s)</v>
      </c>
      <c r="I3227" s="6" t="n">
        <f aca="false">(B3227-B3226)/((A3227-A3226)/1000)</f>
        <v>0</v>
      </c>
      <c r="J3227" s="6" t="n">
        <f aca="false">IF(OR(B3227&lt;Rules!$B$2,B3227&gt;Rules!$B$3,ABS(I3227)&gt;Rules!$B$4,OR(B3228&lt;Rules!$B$2,B3228&gt;Rules!$B$3,ABS(I3228)&gt;Rules!$B$4)),1,0)</f>
        <v>0</v>
      </c>
      <c r="K3227" s="6" t="str">
        <f aca="false">IF(F3227=1,COUNTIF($F$2:F3227,1),"")</f>
        <v/>
      </c>
    </row>
    <row r="3228" customFormat="false" ht="15" hidden="false" customHeight="false" outlineLevel="0" collapsed="false">
      <c r="A3228" s="6" t="n">
        <v>25433.1805</v>
      </c>
      <c r="B3228" s="6" t="n">
        <v>1.73553113553114</v>
      </c>
      <c r="C3228" s="6" t="n">
        <v>79</v>
      </c>
      <c r="D3228" s="6" t="n">
        <v>-1</v>
      </c>
      <c r="E3228" s="6" t="n">
        <v>1.74871794871795</v>
      </c>
      <c r="F3228" s="6" t="n">
        <v>0</v>
      </c>
      <c r="G3228" s="6" t="n">
        <v>0</v>
      </c>
      <c r="H3228" s="6" t="str">
        <f aca="false">IF(AND(A3228&gt;=Stimuli!$B$2,A3228&lt;=Stimuli!$C$2),Stimuli!$A$2,IF(AND(A3228&gt;=Stimuli!$B$3,A3228&lt;=Stimuli!$C$3),Stimuli!$A$3,IF(AND(A3228&gt;=Stimuli!$B$4,A3228&lt;=Stimuli!$C$4),Stimuli!$A$4,"")))</f>
        <v>01 Quiet baseline (60s)</v>
      </c>
      <c r="I3228" s="6" t="n">
        <f aca="false">(B3228-B3227)/((A3228-A3227)/1000)</f>
        <v>-0.18754578754573</v>
      </c>
      <c r="J3228" s="6" t="n">
        <f aca="false">IF(OR(B3228&lt;Rules!$B$2,B3228&gt;Rules!$B$3,ABS(I3228)&gt;Rules!$B$4,OR(B3229&lt;Rules!$B$2,B3229&gt;Rules!$B$3,ABS(I3229)&gt;Rules!$B$4)),1,0)</f>
        <v>0</v>
      </c>
      <c r="K3228" s="6" t="str">
        <f aca="false">IF(F3228=1,COUNTIF($F$2:F3228,1),"")</f>
        <v/>
      </c>
    </row>
    <row r="3229" customFormat="false" ht="15" hidden="false" customHeight="false" outlineLevel="0" collapsed="false">
      <c r="A3229" s="6" t="n">
        <v>25440.993</v>
      </c>
      <c r="B3229" s="6" t="n">
        <v>1.73113553113553</v>
      </c>
      <c r="C3229" s="6" t="n">
        <v>79</v>
      </c>
      <c r="D3229" s="6" t="n">
        <v>-1</v>
      </c>
      <c r="E3229" s="6" t="n">
        <v>1.74871794871795</v>
      </c>
      <c r="F3229" s="6" t="n">
        <v>0</v>
      </c>
      <c r="G3229" s="6" t="n">
        <v>0</v>
      </c>
      <c r="H3229" s="6" t="str">
        <f aca="false">IF(AND(A3229&gt;=Stimuli!$B$2,A3229&lt;=Stimuli!$C$2),Stimuli!$A$2,IF(AND(A3229&gt;=Stimuli!$B$3,A3229&lt;=Stimuli!$C$3),Stimuli!$A$3,IF(AND(A3229&gt;=Stimuli!$B$4,A3229&lt;=Stimuli!$C$4),Stimuli!$A$4,"")))</f>
        <v>01 Quiet baseline (60s)</v>
      </c>
      <c r="I3229" s="6" t="n">
        <f aca="false">(B3229-B3228)/((A3229-A3228)/1000)</f>
        <v>-0.562637362637446</v>
      </c>
      <c r="J3229" s="6" t="n">
        <f aca="false">IF(OR(B3229&lt;Rules!$B$2,B3229&gt;Rules!$B$3,ABS(I3229)&gt;Rules!$B$4,OR(B3230&lt;Rules!$B$2,B3230&gt;Rules!$B$3,ABS(I3230)&gt;Rules!$B$4)),1,0)</f>
        <v>0</v>
      </c>
      <c r="K3229" s="6" t="str">
        <f aca="false">IF(F3229=1,COUNTIF($F$2:F3229,1),"")</f>
        <v/>
      </c>
    </row>
    <row r="3230" customFormat="false" ht="15" hidden="false" customHeight="false" outlineLevel="0" collapsed="false">
      <c r="A3230" s="6" t="n">
        <v>25448.8055</v>
      </c>
      <c r="B3230" s="6" t="n">
        <v>1.73260073260073</v>
      </c>
      <c r="C3230" s="6" t="n">
        <v>79</v>
      </c>
      <c r="D3230" s="6" t="n">
        <v>-1</v>
      </c>
      <c r="E3230" s="6" t="n">
        <v>1.74871794871795</v>
      </c>
      <c r="F3230" s="6" t="n">
        <v>0</v>
      </c>
      <c r="G3230" s="6" t="n">
        <v>0</v>
      </c>
      <c r="H3230" s="6" t="str">
        <f aca="false">IF(AND(A3230&gt;=Stimuli!$B$2,A3230&lt;=Stimuli!$C$2),Stimuli!$A$2,IF(AND(A3230&gt;=Stimuli!$B$3,A3230&lt;=Stimuli!$C$3),Stimuli!$A$3,IF(AND(A3230&gt;=Stimuli!$B$4,A3230&lt;=Stimuli!$C$4),Stimuli!$A$4,"")))</f>
        <v>01 Quiet baseline (60s)</v>
      </c>
      <c r="I3230" s="6" t="n">
        <f aca="false">(B3230-B3229)/((A3230-A3229)/1000)</f>
        <v>0.187545787545872</v>
      </c>
      <c r="J3230" s="6" t="n">
        <f aca="false">IF(OR(B3230&lt;Rules!$B$2,B3230&gt;Rules!$B$3,ABS(I3230)&gt;Rules!$B$4,OR(B3231&lt;Rules!$B$2,B3231&gt;Rules!$B$3,ABS(I3231)&gt;Rules!$B$4)),1,0)</f>
        <v>0</v>
      </c>
      <c r="K3230" s="6" t="str">
        <f aca="false">IF(F3230=1,COUNTIF($F$2:F3230,1),"")</f>
        <v/>
      </c>
    </row>
    <row r="3231" customFormat="false" ht="15" hidden="false" customHeight="false" outlineLevel="0" collapsed="false">
      <c r="A3231" s="6" t="n">
        <v>25456.618</v>
      </c>
      <c r="B3231" s="6" t="n">
        <v>1.72527472527473</v>
      </c>
      <c r="C3231" s="6" t="n">
        <v>79</v>
      </c>
      <c r="D3231" s="6" t="n">
        <v>-1</v>
      </c>
      <c r="E3231" s="6" t="n">
        <v>1.74871794871795</v>
      </c>
      <c r="F3231" s="6" t="n">
        <v>0</v>
      </c>
      <c r="G3231" s="6" t="n">
        <v>0</v>
      </c>
      <c r="H3231" s="6" t="str">
        <f aca="false">IF(AND(A3231&gt;=Stimuli!$B$2,A3231&lt;=Stimuli!$C$2),Stimuli!$A$2,IF(AND(A3231&gt;=Stimuli!$B$3,A3231&lt;=Stimuli!$C$3),Stimuli!$A$3,IF(AND(A3231&gt;=Stimuli!$B$4,A3231&lt;=Stimuli!$C$4),Stimuli!$A$4,"")))</f>
        <v>01 Quiet baseline (60s)</v>
      </c>
      <c r="I3231" s="6" t="n">
        <f aca="false">(B3231-B3230)/((A3231-A3230)/1000)</f>
        <v>-0.937728937729048</v>
      </c>
      <c r="J3231" s="6" t="n">
        <f aca="false">IF(OR(B3231&lt;Rules!$B$2,B3231&gt;Rules!$B$3,ABS(I3231)&gt;Rules!$B$4,OR(B3232&lt;Rules!$B$2,B3232&gt;Rules!$B$3,ABS(I3232)&gt;Rules!$B$4)),1,0)</f>
        <v>0</v>
      </c>
      <c r="K3231" s="6" t="str">
        <f aca="false">IF(F3231=1,COUNTIF($F$2:F3231,1),"")</f>
        <v/>
      </c>
    </row>
    <row r="3232" customFormat="false" ht="15" hidden="false" customHeight="false" outlineLevel="0" collapsed="false">
      <c r="A3232" s="6" t="n">
        <v>25464.4305</v>
      </c>
      <c r="B3232" s="6" t="n">
        <v>1.72967032967033</v>
      </c>
      <c r="C3232" s="6" t="n">
        <v>79</v>
      </c>
      <c r="D3232" s="6" t="n">
        <v>-1</v>
      </c>
      <c r="E3232" s="6" t="n">
        <v>1.74871794871795</v>
      </c>
      <c r="F3232" s="6" t="n">
        <v>0</v>
      </c>
      <c r="G3232" s="6" t="n">
        <v>0</v>
      </c>
      <c r="H3232" s="6" t="str">
        <f aca="false">IF(AND(A3232&gt;=Stimuli!$B$2,A3232&lt;=Stimuli!$C$2),Stimuli!$A$2,IF(AND(A3232&gt;=Stimuli!$B$3,A3232&lt;=Stimuli!$C$3),Stimuli!$A$3,IF(AND(A3232&gt;=Stimuli!$B$4,A3232&lt;=Stimuli!$C$4),Stimuli!$A$4,"")))</f>
        <v>01 Quiet baseline (60s)</v>
      </c>
      <c r="I3232" s="6" t="n">
        <f aca="false">(B3232-B3231)/((A3232-A3231)/1000)</f>
        <v>0.562637362637332</v>
      </c>
      <c r="J3232" s="6" t="n">
        <f aca="false">IF(OR(B3232&lt;Rules!$B$2,B3232&gt;Rules!$B$3,ABS(I3232)&gt;Rules!$B$4,OR(B3233&lt;Rules!$B$2,B3233&gt;Rules!$B$3,ABS(I3233)&gt;Rules!$B$4)),1,0)</f>
        <v>0</v>
      </c>
      <c r="K3232" s="6" t="str">
        <f aca="false">IF(F3232=1,COUNTIF($F$2:F3232,1),"")</f>
        <v/>
      </c>
    </row>
    <row r="3233" customFormat="false" ht="15" hidden="false" customHeight="false" outlineLevel="0" collapsed="false">
      <c r="A3233" s="6" t="n">
        <v>25472.243</v>
      </c>
      <c r="B3233" s="6" t="n">
        <v>1.72234432234432</v>
      </c>
      <c r="C3233" s="6" t="n">
        <v>79</v>
      </c>
      <c r="D3233" s="6" t="n">
        <v>-1</v>
      </c>
      <c r="E3233" s="6" t="n">
        <v>1.74871794871795</v>
      </c>
      <c r="F3233" s="6" t="n">
        <v>0</v>
      </c>
      <c r="G3233" s="6" t="n">
        <v>0</v>
      </c>
      <c r="H3233" s="6" t="str">
        <f aca="false">IF(AND(A3233&gt;=Stimuli!$B$2,A3233&lt;=Stimuli!$C$2),Stimuli!$A$2,IF(AND(A3233&gt;=Stimuli!$B$3,A3233&lt;=Stimuli!$C$3),Stimuli!$A$3,IF(AND(A3233&gt;=Stimuli!$B$4,A3233&lt;=Stimuli!$C$4),Stimuli!$A$4,"")))</f>
        <v>01 Quiet baseline (60s)</v>
      </c>
      <c r="I3233" s="6" t="n">
        <f aca="false">(B3233-B3232)/((A3233-A3232)/1000)</f>
        <v>-0.937728937728764</v>
      </c>
      <c r="J3233" s="6" t="n">
        <f aca="false">IF(OR(B3233&lt;Rules!$B$2,B3233&gt;Rules!$B$3,ABS(I3233)&gt;Rules!$B$4,OR(B3234&lt;Rules!$B$2,B3234&gt;Rules!$B$3,ABS(I3234)&gt;Rules!$B$4)),1,0)</f>
        <v>0</v>
      </c>
      <c r="K3233" s="6" t="str">
        <f aca="false">IF(F3233=1,COUNTIF($F$2:F3233,1),"")</f>
        <v/>
      </c>
    </row>
    <row r="3234" customFormat="false" ht="15" hidden="false" customHeight="false" outlineLevel="0" collapsed="false">
      <c r="A3234" s="6" t="n">
        <v>25480.0555</v>
      </c>
      <c r="B3234" s="6" t="n">
        <v>1.72967032967033</v>
      </c>
      <c r="C3234" s="6" t="n">
        <v>79</v>
      </c>
      <c r="D3234" s="6" t="n">
        <v>-1</v>
      </c>
      <c r="E3234" s="6" t="n">
        <v>1.74871794871795</v>
      </c>
      <c r="F3234" s="6" t="n">
        <v>0</v>
      </c>
      <c r="G3234" s="6" t="n">
        <v>0</v>
      </c>
      <c r="H3234" s="6" t="str">
        <f aca="false">IF(AND(A3234&gt;=Stimuli!$B$2,A3234&lt;=Stimuli!$C$2),Stimuli!$A$2,IF(AND(A3234&gt;=Stimuli!$B$3,A3234&lt;=Stimuli!$C$3),Stimuli!$A$3,IF(AND(A3234&gt;=Stimuli!$B$4,A3234&lt;=Stimuli!$C$4),Stimuli!$A$4,"")))</f>
        <v>01 Quiet baseline (60s)</v>
      </c>
      <c r="I3234" s="6" t="n">
        <f aca="false">(B3234-B3233)/((A3234-A3233)/1000)</f>
        <v>0.937728937728764</v>
      </c>
      <c r="J3234" s="6" t="n">
        <f aca="false">IF(OR(B3234&lt;Rules!$B$2,B3234&gt;Rules!$B$3,ABS(I3234)&gt;Rules!$B$4,OR(B3235&lt;Rules!$B$2,B3235&gt;Rules!$B$3,ABS(I3235)&gt;Rules!$B$4)),1,0)</f>
        <v>0</v>
      </c>
      <c r="K3234" s="6" t="str">
        <f aca="false">IF(F3234=1,COUNTIF($F$2:F3234,1),"")</f>
        <v/>
      </c>
    </row>
    <row r="3235" customFormat="false" ht="15" hidden="false" customHeight="false" outlineLevel="0" collapsed="false">
      <c r="A3235" s="6" t="n">
        <v>25487.868</v>
      </c>
      <c r="B3235" s="6" t="n">
        <v>1.72380952380952</v>
      </c>
      <c r="C3235" s="6" t="n">
        <v>79</v>
      </c>
      <c r="D3235" s="6" t="n">
        <v>-1</v>
      </c>
      <c r="E3235" s="6" t="n">
        <v>1.74725274725275</v>
      </c>
      <c r="F3235" s="6" t="n">
        <v>0</v>
      </c>
      <c r="G3235" s="6" t="n">
        <v>0</v>
      </c>
      <c r="H3235" s="6" t="str">
        <f aca="false">IF(AND(A3235&gt;=Stimuli!$B$2,A3235&lt;=Stimuli!$C$2),Stimuli!$A$2,IF(AND(A3235&gt;=Stimuli!$B$3,A3235&lt;=Stimuli!$C$3),Stimuli!$A$3,IF(AND(A3235&gt;=Stimuli!$B$4,A3235&lt;=Stimuli!$C$4),Stimuli!$A$4,"")))</f>
        <v>01 Quiet baseline (60s)</v>
      </c>
      <c r="I3235" s="6" t="n">
        <f aca="false">(B3235-B3234)/((A3235-A3234)/1000)</f>
        <v>-0.750183150183062</v>
      </c>
      <c r="J3235" s="6" t="n">
        <f aca="false">IF(OR(B3235&lt;Rules!$B$2,B3235&gt;Rules!$B$3,ABS(I3235)&gt;Rules!$B$4,OR(B3236&lt;Rules!$B$2,B3236&gt;Rules!$B$3,ABS(I3236)&gt;Rules!$B$4)),1,0)</f>
        <v>0</v>
      </c>
      <c r="K3235" s="6" t="str">
        <f aca="false">IF(F3235=1,COUNTIF($F$2:F3235,1),"")</f>
        <v/>
      </c>
    </row>
    <row r="3236" customFormat="false" ht="15" hidden="false" customHeight="false" outlineLevel="0" collapsed="false">
      <c r="A3236" s="6" t="n">
        <v>25495.6805</v>
      </c>
      <c r="B3236" s="6" t="n">
        <v>1.73113553113553</v>
      </c>
      <c r="C3236" s="6" t="n">
        <v>79</v>
      </c>
      <c r="D3236" s="6" t="n">
        <v>-1</v>
      </c>
      <c r="E3236" s="6" t="n">
        <v>1.74725274725275</v>
      </c>
      <c r="F3236" s="6" t="n">
        <v>0</v>
      </c>
      <c r="G3236" s="6" t="n">
        <v>0</v>
      </c>
      <c r="H3236" s="6" t="str">
        <f aca="false">IF(AND(A3236&gt;=Stimuli!$B$2,A3236&lt;=Stimuli!$C$2),Stimuli!$A$2,IF(AND(A3236&gt;=Stimuli!$B$3,A3236&lt;=Stimuli!$C$3),Stimuli!$A$3,IF(AND(A3236&gt;=Stimuli!$B$4,A3236&lt;=Stimuli!$C$4),Stimuli!$A$4,"")))</f>
        <v>01 Quiet baseline (60s)</v>
      </c>
      <c r="I3236" s="6" t="n">
        <f aca="false">(B3236-B3235)/((A3236-A3235)/1000)</f>
        <v>0.937728937728906</v>
      </c>
      <c r="J3236" s="6" t="n">
        <f aca="false">IF(OR(B3236&lt;Rules!$B$2,B3236&gt;Rules!$B$3,ABS(I3236)&gt;Rules!$B$4,OR(B3237&lt;Rules!$B$2,B3237&gt;Rules!$B$3,ABS(I3237)&gt;Rules!$B$4)),1,0)</f>
        <v>0</v>
      </c>
      <c r="K3236" s="6" t="str">
        <f aca="false">IF(F3236=1,COUNTIF($F$2:F3236,1),"")</f>
        <v/>
      </c>
    </row>
    <row r="3237" customFormat="false" ht="15" hidden="false" customHeight="false" outlineLevel="0" collapsed="false">
      <c r="A3237" s="6" t="n">
        <v>25503.493</v>
      </c>
      <c r="B3237" s="6" t="n">
        <v>1.72380952380952</v>
      </c>
      <c r="C3237" s="6" t="n">
        <v>79</v>
      </c>
      <c r="D3237" s="6" t="n">
        <v>-1</v>
      </c>
      <c r="E3237" s="6" t="n">
        <v>1.74725274725275</v>
      </c>
      <c r="F3237" s="6" t="n">
        <v>0</v>
      </c>
      <c r="G3237" s="6" t="n">
        <v>0</v>
      </c>
      <c r="H3237" s="6" t="str">
        <f aca="false">IF(AND(A3237&gt;=Stimuli!$B$2,A3237&lt;=Stimuli!$C$2),Stimuli!$A$2,IF(AND(A3237&gt;=Stimuli!$B$3,A3237&lt;=Stimuli!$C$3),Stimuli!$A$3,IF(AND(A3237&gt;=Stimuli!$B$4,A3237&lt;=Stimuli!$C$4),Stimuli!$A$4,"")))</f>
        <v>01 Quiet baseline (60s)</v>
      </c>
      <c r="I3237" s="6" t="n">
        <f aca="false">(B3237-B3236)/((A3237-A3236)/1000)</f>
        <v>-0.937728937728906</v>
      </c>
      <c r="J3237" s="6" t="n">
        <f aca="false">IF(OR(B3237&lt;Rules!$B$2,B3237&gt;Rules!$B$3,ABS(I3237)&gt;Rules!$B$4,OR(B3238&lt;Rules!$B$2,B3238&gt;Rules!$B$3,ABS(I3238)&gt;Rules!$B$4)),1,0)</f>
        <v>0</v>
      </c>
      <c r="K3237" s="6" t="str">
        <f aca="false">IF(F3237=1,COUNTIF($F$2:F3237,1),"")</f>
        <v/>
      </c>
    </row>
    <row r="3238" customFormat="false" ht="15" hidden="false" customHeight="false" outlineLevel="0" collapsed="false">
      <c r="A3238" s="6" t="n">
        <v>25511.3055</v>
      </c>
      <c r="B3238" s="6" t="n">
        <v>1.73113553113553</v>
      </c>
      <c r="C3238" s="6" t="n">
        <v>79</v>
      </c>
      <c r="D3238" s="6" t="n">
        <v>-1</v>
      </c>
      <c r="E3238" s="6" t="n">
        <v>1.74725274725275</v>
      </c>
      <c r="F3238" s="6" t="n">
        <v>0</v>
      </c>
      <c r="G3238" s="6" t="n">
        <v>0</v>
      </c>
      <c r="H3238" s="6" t="str">
        <f aca="false">IF(AND(A3238&gt;=Stimuli!$B$2,A3238&lt;=Stimuli!$C$2),Stimuli!$A$2,IF(AND(A3238&gt;=Stimuli!$B$3,A3238&lt;=Stimuli!$C$3),Stimuli!$A$3,IF(AND(A3238&gt;=Stimuli!$B$4,A3238&lt;=Stimuli!$C$4),Stimuli!$A$4,"")))</f>
        <v>01 Quiet baseline (60s)</v>
      </c>
      <c r="I3238" s="6" t="n">
        <f aca="false">(B3238-B3237)/((A3238-A3237)/1000)</f>
        <v>0.937728937728906</v>
      </c>
      <c r="J3238" s="6" t="n">
        <f aca="false">IF(OR(B3238&lt;Rules!$B$2,B3238&gt;Rules!$B$3,ABS(I3238)&gt;Rules!$B$4,OR(B3239&lt;Rules!$B$2,B3239&gt;Rules!$B$3,ABS(I3239)&gt;Rules!$B$4)),1,0)</f>
        <v>0</v>
      </c>
      <c r="K3238" s="6" t="str">
        <f aca="false">IF(F3238=1,COUNTIF($F$2:F3238,1),"")</f>
        <v/>
      </c>
    </row>
    <row r="3239" customFormat="false" ht="15" hidden="false" customHeight="false" outlineLevel="0" collapsed="false">
      <c r="A3239" s="6" t="n">
        <v>25519.118</v>
      </c>
      <c r="B3239" s="6" t="n">
        <v>1.72527472527473</v>
      </c>
      <c r="C3239" s="6" t="n">
        <v>79</v>
      </c>
      <c r="D3239" s="6" t="n">
        <v>-1</v>
      </c>
      <c r="E3239" s="6" t="n">
        <v>1.74725274725275</v>
      </c>
      <c r="F3239" s="6" t="n">
        <v>0</v>
      </c>
      <c r="G3239" s="6" t="n">
        <v>0</v>
      </c>
      <c r="H3239" s="6" t="str">
        <f aca="false">IF(AND(A3239&gt;=Stimuli!$B$2,A3239&lt;=Stimuli!$C$2),Stimuli!$A$2,IF(AND(A3239&gt;=Stimuli!$B$3,A3239&lt;=Stimuli!$C$3),Stimuli!$A$3,IF(AND(A3239&gt;=Stimuli!$B$4,A3239&lt;=Stimuli!$C$4),Stimuli!$A$4,"")))</f>
        <v>01 Quiet baseline (60s)</v>
      </c>
      <c r="I3239" s="6" t="n">
        <f aca="false">(B3239-B3238)/((A3239-A3238)/1000)</f>
        <v>-0.750183150183176</v>
      </c>
      <c r="J3239" s="6" t="n">
        <f aca="false">IF(OR(B3239&lt;Rules!$B$2,B3239&gt;Rules!$B$3,ABS(I3239)&gt;Rules!$B$4,OR(B3240&lt;Rules!$B$2,B3240&gt;Rules!$B$3,ABS(I3240)&gt;Rules!$B$4)),1,0)</f>
        <v>0</v>
      </c>
      <c r="K3239" s="6" t="str">
        <f aca="false">IF(F3239=1,COUNTIF($F$2:F3239,1),"")</f>
        <v/>
      </c>
    </row>
    <row r="3240" customFormat="false" ht="15" hidden="false" customHeight="false" outlineLevel="0" collapsed="false">
      <c r="A3240" s="6" t="n">
        <v>25526.9305</v>
      </c>
      <c r="B3240" s="6" t="n">
        <v>1.72820512820513</v>
      </c>
      <c r="C3240" s="6" t="n">
        <v>79</v>
      </c>
      <c r="D3240" s="6" t="n">
        <v>-1</v>
      </c>
      <c r="E3240" s="6" t="n">
        <v>1.74725274725275</v>
      </c>
      <c r="F3240" s="6" t="n">
        <v>0</v>
      </c>
      <c r="G3240" s="6" t="n">
        <v>0</v>
      </c>
      <c r="H3240" s="6" t="str">
        <f aca="false">IF(AND(A3240&gt;=Stimuli!$B$2,A3240&lt;=Stimuli!$C$2),Stimuli!$A$2,IF(AND(A3240&gt;=Stimuli!$B$3,A3240&lt;=Stimuli!$C$3),Stimuli!$A$3,IF(AND(A3240&gt;=Stimuli!$B$4,A3240&lt;=Stimuli!$C$4),Stimuli!$A$4,"")))</f>
        <v>01 Quiet baseline (60s)</v>
      </c>
      <c r="I3240" s="6" t="n">
        <f aca="false">(B3240-B3239)/((A3240-A3239)/1000)</f>
        <v>0.375091575091602</v>
      </c>
      <c r="J3240" s="6" t="n">
        <f aca="false">IF(OR(B3240&lt;Rules!$B$2,B3240&gt;Rules!$B$3,ABS(I3240)&gt;Rules!$B$4,OR(B3241&lt;Rules!$B$2,B3241&gt;Rules!$B$3,ABS(I3241)&gt;Rules!$B$4)),1,0)</f>
        <v>0</v>
      </c>
      <c r="K3240" s="6" t="str">
        <f aca="false">IF(F3240=1,COUNTIF($F$2:F3240,1),"")</f>
        <v/>
      </c>
    </row>
    <row r="3241" customFormat="false" ht="15" hidden="false" customHeight="false" outlineLevel="0" collapsed="false">
      <c r="A3241" s="6" t="n">
        <v>25534.743</v>
      </c>
      <c r="B3241" s="6" t="n">
        <v>1.72527472527473</v>
      </c>
      <c r="C3241" s="6" t="n">
        <v>79</v>
      </c>
      <c r="D3241" s="6" t="n">
        <v>-1</v>
      </c>
      <c r="E3241" s="6" t="n">
        <v>1.74725274725275</v>
      </c>
      <c r="F3241" s="6" t="n">
        <v>0</v>
      </c>
      <c r="G3241" s="6" t="n">
        <v>0</v>
      </c>
      <c r="H3241" s="6" t="str">
        <f aca="false">IF(AND(A3241&gt;=Stimuli!$B$2,A3241&lt;=Stimuli!$C$2),Stimuli!$A$2,IF(AND(A3241&gt;=Stimuli!$B$3,A3241&lt;=Stimuli!$C$3),Stimuli!$A$3,IF(AND(A3241&gt;=Stimuli!$B$4,A3241&lt;=Stimuli!$C$4),Stimuli!$A$4,"")))</f>
        <v>01 Quiet baseline (60s)</v>
      </c>
      <c r="I3241" s="6" t="n">
        <f aca="false">(B3241-B3240)/((A3241-A3240)/1000)</f>
        <v>-0.375091575091602</v>
      </c>
      <c r="J3241" s="6" t="n">
        <f aca="false">IF(OR(B3241&lt;Rules!$B$2,B3241&gt;Rules!$B$3,ABS(I3241)&gt;Rules!$B$4,OR(B3242&lt;Rules!$B$2,B3242&gt;Rules!$B$3,ABS(I3242)&gt;Rules!$B$4)),1,0)</f>
        <v>0</v>
      </c>
      <c r="K3241" s="6" t="str">
        <f aca="false">IF(F3241=1,COUNTIF($F$2:F3241,1),"")</f>
        <v/>
      </c>
    </row>
    <row r="3242" customFormat="false" ht="15" hidden="false" customHeight="false" outlineLevel="0" collapsed="false">
      <c r="A3242" s="6" t="n">
        <v>25542.5555</v>
      </c>
      <c r="B3242" s="6" t="n">
        <v>1.72673992673993</v>
      </c>
      <c r="C3242" s="6" t="n">
        <v>79</v>
      </c>
      <c r="D3242" s="6" t="n">
        <v>-1</v>
      </c>
      <c r="E3242" s="6" t="n">
        <v>1.74725274725275</v>
      </c>
      <c r="F3242" s="6" t="n">
        <v>0</v>
      </c>
      <c r="G3242" s="6" t="n">
        <v>0</v>
      </c>
      <c r="H3242" s="6" t="str">
        <f aca="false">IF(AND(A3242&gt;=Stimuli!$B$2,A3242&lt;=Stimuli!$C$2),Stimuli!$A$2,IF(AND(A3242&gt;=Stimuli!$B$3,A3242&lt;=Stimuli!$C$3),Stimuli!$A$3,IF(AND(A3242&gt;=Stimuli!$B$4,A3242&lt;=Stimuli!$C$4),Stimuli!$A$4,"")))</f>
        <v>01 Quiet baseline (60s)</v>
      </c>
      <c r="I3242" s="6" t="n">
        <f aca="false">(B3242-B3241)/((A3242-A3241)/1000)</f>
        <v>0.18754578754573</v>
      </c>
      <c r="J3242" s="6" t="n">
        <f aca="false">IF(OR(B3242&lt;Rules!$B$2,B3242&gt;Rules!$B$3,ABS(I3242)&gt;Rules!$B$4,OR(B3243&lt;Rules!$B$2,B3243&gt;Rules!$B$3,ABS(I3243)&gt;Rules!$B$4)),1,0)</f>
        <v>0</v>
      </c>
      <c r="K3242" s="6" t="str">
        <f aca="false">IF(F3242=1,COUNTIF($F$2:F3242,1),"")</f>
        <v/>
      </c>
    </row>
    <row r="3243" customFormat="false" ht="15" hidden="false" customHeight="false" outlineLevel="0" collapsed="false">
      <c r="A3243" s="6" t="n">
        <v>25550.368</v>
      </c>
      <c r="B3243" s="6" t="n">
        <v>1.72527472527473</v>
      </c>
      <c r="C3243" s="6" t="n">
        <v>79</v>
      </c>
      <c r="D3243" s="6" t="n">
        <v>-1</v>
      </c>
      <c r="E3243" s="6" t="n">
        <v>1.74725274725275</v>
      </c>
      <c r="F3243" s="6" t="n">
        <v>0</v>
      </c>
      <c r="G3243" s="6" t="n">
        <v>0</v>
      </c>
      <c r="H3243" s="6" t="str">
        <f aca="false">IF(AND(A3243&gt;=Stimuli!$B$2,A3243&lt;=Stimuli!$C$2),Stimuli!$A$2,IF(AND(A3243&gt;=Stimuli!$B$3,A3243&lt;=Stimuli!$C$3),Stimuli!$A$3,IF(AND(A3243&gt;=Stimuli!$B$4,A3243&lt;=Stimuli!$C$4),Stimuli!$A$4,"")))</f>
        <v>01 Quiet baseline (60s)</v>
      </c>
      <c r="I3243" s="6" t="n">
        <f aca="false">(B3243-B3242)/((A3243-A3242)/1000)</f>
        <v>-0.18754578754573</v>
      </c>
      <c r="J3243" s="6" t="n">
        <f aca="false">IF(OR(B3243&lt;Rules!$B$2,B3243&gt;Rules!$B$3,ABS(I3243)&gt;Rules!$B$4,OR(B3244&lt;Rules!$B$2,B3244&gt;Rules!$B$3,ABS(I3244)&gt;Rules!$B$4)),1,0)</f>
        <v>0</v>
      </c>
      <c r="K3243" s="6" t="str">
        <f aca="false">IF(F3243=1,COUNTIF($F$2:F3243,1),"")</f>
        <v/>
      </c>
    </row>
    <row r="3244" customFormat="false" ht="15" hidden="false" customHeight="false" outlineLevel="0" collapsed="false">
      <c r="A3244" s="6" t="n">
        <v>25558.1805</v>
      </c>
      <c r="B3244" s="6" t="n">
        <v>1.72527472527473</v>
      </c>
      <c r="C3244" s="6" t="n">
        <v>79</v>
      </c>
      <c r="D3244" s="6" t="n">
        <v>-1</v>
      </c>
      <c r="E3244" s="6" t="n">
        <v>1.74725274725275</v>
      </c>
      <c r="F3244" s="6" t="n">
        <v>0</v>
      </c>
      <c r="G3244" s="6" t="n">
        <v>0</v>
      </c>
      <c r="H3244" s="6" t="str">
        <f aca="false">IF(AND(A3244&gt;=Stimuli!$B$2,A3244&lt;=Stimuli!$C$2),Stimuli!$A$2,IF(AND(A3244&gt;=Stimuli!$B$3,A3244&lt;=Stimuli!$C$3),Stimuli!$A$3,IF(AND(A3244&gt;=Stimuli!$B$4,A3244&lt;=Stimuli!$C$4),Stimuli!$A$4,"")))</f>
        <v>01 Quiet baseline (60s)</v>
      </c>
      <c r="I3244" s="6" t="n">
        <f aca="false">(B3244-B3243)/((A3244-A3243)/1000)</f>
        <v>0</v>
      </c>
      <c r="J3244" s="6" t="n">
        <f aca="false">IF(OR(B3244&lt;Rules!$B$2,B3244&gt;Rules!$B$3,ABS(I3244)&gt;Rules!$B$4,OR(B3245&lt;Rules!$B$2,B3245&gt;Rules!$B$3,ABS(I3245)&gt;Rules!$B$4)),1,0)</f>
        <v>0</v>
      </c>
      <c r="K3244" s="6" t="str">
        <f aca="false">IF(F3244=1,COUNTIF($F$2:F3244,1),"")</f>
        <v/>
      </c>
    </row>
    <row r="3245" customFormat="false" ht="15" hidden="false" customHeight="false" outlineLevel="0" collapsed="false">
      <c r="A3245" s="6" t="n">
        <v>25565.993</v>
      </c>
      <c r="B3245" s="6" t="n">
        <v>1.72820512820513</v>
      </c>
      <c r="C3245" s="6" t="n">
        <v>79</v>
      </c>
      <c r="D3245" s="6" t="n">
        <v>-1</v>
      </c>
      <c r="E3245" s="6" t="n">
        <v>1.74725274725275</v>
      </c>
      <c r="F3245" s="6" t="n">
        <v>0</v>
      </c>
      <c r="G3245" s="6" t="n">
        <v>0</v>
      </c>
      <c r="H3245" s="6" t="str">
        <f aca="false">IF(AND(A3245&gt;=Stimuli!$B$2,A3245&lt;=Stimuli!$C$2),Stimuli!$A$2,IF(AND(A3245&gt;=Stimuli!$B$3,A3245&lt;=Stimuli!$C$3),Stimuli!$A$3,IF(AND(A3245&gt;=Stimuli!$B$4,A3245&lt;=Stimuli!$C$4),Stimuli!$A$4,"")))</f>
        <v>01 Quiet baseline (60s)</v>
      </c>
      <c r="I3245" s="6" t="n">
        <f aca="false">(B3245-B3244)/((A3245-A3244)/1000)</f>
        <v>0.375091575091602</v>
      </c>
      <c r="J3245" s="6" t="n">
        <f aca="false">IF(OR(B3245&lt;Rules!$B$2,B3245&gt;Rules!$B$3,ABS(I3245)&gt;Rules!$B$4,OR(B3246&lt;Rules!$B$2,B3246&gt;Rules!$B$3,ABS(I3246)&gt;Rules!$B$4)),1,0)</f>
        <v>0</v>
      </c>
      <c r="K3245" s="6" t="str">
        <f aca="false">IF(F3245=1,COUNTIF($F$2:F3245,1),"")</f>
        <v/>
      </c>
    </row>
    <row r="3246" customFormat="false" ht="15" hidden="false" customHeight="false" outlineLevel="0" collapsed="false">
      <c r="A3246" s="6" t="n">
        <v>25573.8055</v>
      </c>
      <c r="B3246" s="6" t="n">
        <v>1.72380952380952</v>
      </c>
      <c r="C3246" s="6" t="n">
        <v>79</v>
      </c>
      <c r="D3246" s="6" t="n">
        <v>-1</v>
      </c>
      <c r="E3246" s="6" t="n">
        <v>1.74725274725275</v>
      </c>
      <c r="F3246" s="6" t="n">
        <v>0</v>
      </c>
      <c r="G3246" s="6" t="n">
        <v>0</v>
      </c>
      <c r="H3246" s="6" t="str">
        <f aca="false">IF(AND(A3246&gt;=Stimuli!$B$2,A3246&lt;=Stimuli!$C$2),Stimuli!$A$2,IF(AND(A3246&gt;=Stimuli!$B$3,A3246&lt;=Stimuli!$C$3),Stimuli!$A$3,IF(AND(A3246&gt;=Stimuli!$B$4,A3246&lt;=Stimuli!$C$4),Stimuli!$A$4,"")))</f>
        <v>01 Quiet baseline (60s)</v>
      </c>
      <c r="I3246" s="6" t="n">
        <f aca="false">(B3246-B3245)/((A3246-A3245)/1000)</f>
        <v>-0.562637362637332</v>
      </c>
      <c r="J3246" s="6" t="n">
        <f aca="false">IF(OR(B3246&lt;Rules!$B$2,B3246&gt;Rules!$B$3,ABS(I3246)&gt;Rules!$B$4,OR(B3247&lt;Rules!$B$2,B3247&gt;Rules!$B$3,ABS(I3247)&gt;Rules!$B$4)),1,0)</f>
        <v>0</v>
      </c>
      <c r="K3246" s="6" t="str">
        <f aca="false">IF(F3246=1,COUNTIF($F$2:F3246,1),"")</f>
        <v/>
      </c>
    </row>
    <row r="3247" customFormat="false" ht="15" hidden="false" customHeight="false" outlineLevel="0" collapsed="false">
      <c r="A3247" s="6" t="n">
        <v>25581.618</v>
      </c>
      <c r="B3247" s="6" t="n">
        <v>1.72820512820513</v>
      </c>
      <c r="C3247" s="6" t="n">
        <v>79</v>
      </c>
      <c r="D3247" s="6" t="n">
        <v>-1</v>
      </c>
      <c r="E3247" s="6" t="n">
        <v>1.74725274725275</v>
      </c>
      <c r="F3247" s="6" t="n">
        <v>0</v>
      </c>
      <c r="G3247" s="6" t="n">
        <v>0</v>
      </c>
      <c r="H3247" s="6" t="str">
        <f aca="false">IF(AND(A3247&gt;=Stimuli!$B$2,A3247&lt;=Stimuli!$C$2),Stimuli!$A$2,IF(AND(A3247&gt;=Stimuli!$B$3,A3247&lt;=Stimuli!$C$3),Stimuli!$A$3,IF(AND(A3247&gt;=Stimuli!$B$4,A3247&lt;=Stimuli!$C$4),Stimuli!$A$4,"")))</f>
        <v>01 Quiet baseline (60s)</v>
      </c>
      <c r="I3247" s="6" t="n">
        <f aca="false">(B3247-B3246)/((A3247-A3246)/1000)</f>
        <v>0.562637362637332</v>
      </c>
      <c r="J3247" s="6" t="n">
        <f aca="false">IF(OR(B3247&lt;Rules!$B$2,B3247&gt;Rules!$B$3,ABS(I3247)&gt;Rules!$B$4,OR(B3248&lt;Rules!$B$2,B3248&gt;Rules!$B$3,ABS(I3248)&gt;Rules!$B$4)),1,0)</f>
        <v>0</v>
      </c>
      <c r="K3247" s="6" t="str">
        <f aca="false">IF(F3247=1,COUNTIF($F$2:F3247,1),"")</f>
        <v/>
      </c>
    </row>
    <row r="3248" customFormat="false" ht="15" hidden="false" customHeight="false" outlineLevel="0" collapsed="false">
      <c r="A3248" s="6" t="n">
        <v>25589.4305</v>
      </c>
      <c r="B3248" s="6" t="n">
        <v>1.72087912087912</v>
      </c>
      <c r="C3248" s="6" t="n">
        <v>83</v>
      </c>
      <c r="D3248" s="6" t="n">
        <v>718.75</v>
      </c>
      <c r="E3248" s="6" t="n">
        <v>1.74725274725275</v>
      </c>
      <c r="F3248" s="6" t="n">
        <v>0</v>
      </c>
      <c r="G3248" s="6" t="n">
        <v>0</v>
      </c>
      <c r="H3248" s="6" t="str">
        <f aca="false">IF(AND(A3248&gt;=Stimuli!$B$2,A3248&lt;=Stimuli!$C$2),Stimuli!$A$2,IF(AND(A3248&gt;=Stimuli!$B$3,A3248&lt;=Stimuli!$C$3),Stimuli!$A$3,IF(AND(A3248&gt;=Stimuli!$B$4,A3248&lt;=Stimuli!$C$4),Stimuli!$A$4,"")))</f>
        <v>01 Quiet baseline (60s)</v>
      </c>
      <c r="I3248" s="6" t="n">
        <f aca="false">(B3248-B3247)/((A3248-A3247)/1000)</f>
        <v>-0.937728937728906</v>
      </c>
      <c r="J3248" s="6" t="n">
        <f aca="false">IF(OR(B3248&lt;Rules!$B$2,B3248&gt;Rules!$B$3,ABS(I3248)&gt;Rules!$B$4,OR(B3249&lt;Rules!$B$2,B3249&gt;Rules!$B$3,ABS(I3249)&gt;Rules!$B$4)),1,0)</f>
        <v>0</v>
      </c>
      <c r="K3248" s="6" t="str">
        <f aca="false">IF(F3248=1,COUNTIF($F$2:F3248,1),"")</f>
        <v/>
      </c>
    </row>
    <row r="3249" customFormat="false" ht="15" hidden="false" customHeight="false" outlineLevel="0" collapsed="false">
      <c r="A3249" s="6" t="n">
        <v>25597.243</v>
      </c>
      <c r="B3249" s="6" t="n">
        <v>1.72380952380952</v>
      </c>
      <c r="C3249" s="6" t="n">
        <v>83</v>
      </c>
      <c r="D3249" s="6" t="n">
        <v>-1</v>
      </c>
      <c r="E3249" s="6" t="n">
        <v>1.74725274725275</v>
      </c>
      <c r="F3249" s="6" t="n">
        <v>0</v>
      </c>
      <c r="G3249" s="6" t="n">
        <v>0</v>
      </c>
      <c r="H3249" s="6" t="str">
        <f aca="false">IF(AND(A3249&gt;=Stimuli!$B$2,A3249&lt;=Stimuli!$C$2),Stimuli!$A$2,IF(AND(A3249&gt;=Stimuli!$B$3,A3249&lt;=Stimuli!$C$3),Stimuli!$A$3,IF(AND(A3249&gt;=Stimuli!$B$4,A3249&lt;=Stimuli!$C$4),Stimuli!$A$4,"")))</f>
        <v>01 Quiet baseline (60s)</v>
      </c>
      <c r="I3249" s="6" t="n">
        <f aca="false">(B3249-B3248)/((A3249-A3248)/1000)</f>
        <v>0.375091575091574</v>
      </c>
      <c r="J3249" s="6" t="n">
        <f aca="false">IF(OR(B3249&lt;Rules!$B$2,B3249&gt;Rules!$B$3,ABS(I3249)&gt;Rules!$B$4,OR(B3250&lt;Rules!$B$2,B3250&gt;Rules!$B$3,ABS(I3250)&gt;Rules!$B$4)),1,0)</f>
        <v>0</v>
      </c>
      <c r="K3249" s="6" t="str">
        <f aca="false">IF(F3249=1,COUNTIF($F$2:F3249,1),"")</f>
        <v/>
      </c>
    </row>
    <row r="3250" customFormat="false" ht="15" hidden="false" customHeight="false" outlineLevel="0" collapsed="false">
      <c r="A3250" s="6" t="n">
        <v>25605.0555</v>
      </c>
      <c r="B3250" s="6" t="n">
        <v>1.71355311355311</v>
      </c>
      <c r="C3250" s="6" t="n">
        <v>83</v>
      </c>
      <c r="D3250" s="6" t="n">
        <v>-1</v>
      </c>
      <c r="E3250" s="6" t="n">
        <v>1.74725274725275</v>
      </c>
      <c r="F3250" s="6" t="n">
        <v>0</v>
      </c>
      <c r="G3250" s="6" t="n">
        <v>0</v>
      </c>
      <c r="H3250" s="6" t="str">
        <f aca="false">IF(AND(A3250&gt;=Stimuli!$B$2,A3250&lt;=Stimuli!$C$2),Stimuli!$A$2,IF(AND(A3250&gt;=Stimuli!$B$3,A3250&lt;=Stimuli!$C$3),Stimuli!$A$3,IF(AND(A3250&gt;=Stimuli!$B$4,A3250&lt;=Stimuli!$C$4),Stimuli!$A$4,"")))</f>
        <v>01 Quiet baseline (60s)</v>
      </c>
      <c r="I3250" s="6" t="n">
        <f aca="false">(B3250-B3249)/((A3250-A3249)/1000)</f>
        <v>-1.31282051282059</v>
      </c>
      <c r="J3250" s="6" t="n">
        <f aca="false">IF(OR(B3250&lt;Rules!$B$2,B3250&gt;Rules!$B$3,ABS(I3250)&gt;Rules!$B$4,OR(B3251&lt;Rules!$B$2,B3251&gt;Rules!$B$3,ABS(I3251)&gt;Rules!$B$4)),1,0)</f>
        <v>0</v>
      </c>
      <c r="K3250" s="6" t="str">
        <f aca="false">IF(F3250=1,COUNTIF($F$2:F3250,1),"")</f>
        <v/>
      </c>
    </row>
    <row r="3251" customFormat="false" ht="15" hidden="false" customHeight="false" outlineLevel="0" collapsed="false">
      <c r="A3251" s="6" t="n">
        <v>25612.868</v>
      </c>
      <c r="B3251" s="6" t="n">
        <v>1.71501831501832</v>
      </c>
      <c r="C3251" s="6" t="n">
        <v>83</v>
      </c>
      <c r="D3251" s="6" t="n">
        <v>-1</v>
      </c>
      <c r="E3251" s="6" t="n">
        <v>1.74725274725275</v>
      </c>
      <c r="F3251" s="6" t="n">
        <v>0</v>
      </c>
      <c r="G3251" s="6" t="n">
        <v>0</v>
      </c>
      <c r="H3251" s="6" t="str">
        <f aca="false">IF(AND(A3251&gt;=Stimuli!$B$2,A3251&lt;=Stimuli!$C$2),Stimuli!$A$2,IF(AND(A3251&gt;=Stimuli!$B$3,A3251&lt;=Stimuli!$C$3),Stimuli!$A$3,IF(AND(A3251&gt;=Stimuli!$B$4,A3251&lt;=Stimuli!$C$4),Stimuli!$A$4,"")))</f>
        <v>01 Quiet baseline (60s)</v>
      </c>
      <c r="I3251" s="6" t="n">
        <f aca="false">(B3251-B3250)/((A3251-A3250)/1000)</f>
        <v>0.187545787545844</v>
      </c>
      <c r="J3251" s="6" t="n">
        <f aca="false">IF(OR(B3251&lt;Rules!$B$2,B3251&gt;Rules!$B$3,ABS(I3251)&gt;Rules!$B$4,OR(B3252&lt;Rules!$B$2,B3252&gt;Rules!$B$3,ABS(I3252)&gt;Rules!$B$4)),1,0)</f>
        <v>0</v>
      </c>
      <c r="K3251" s="6" t="str">
        <f aca="false">IF(F3251=1,COUNTIF($F$2:F3251,1),"")</f>
        <v/>
      </c>
    </row>
    <row r="3252" customFormat="false" ht="15" hidden="false" customHeight="false" outlineLevel="0" collapsed="false">
      <c r="A3252" s="6" t="n">
        <v>25620.6805</v>
      </c>
      <c r="B3252" s="6" t="n">
        <v>1.70476190476191</v>
      </c>
      <c r="C3252" s="6" t="n">
        <v>83</v>
      </c>
      <c r="D3252" s="6" t="n">
        <v>-1</v>
      </c>
      <c r="E3252" s="6" t="n">
        <v>1.74725274725275</v>
      </c>
      <c r="F3252" s="6" t="n">
        <v>0</v>
      </c>
      <c r="G3252" s="6" t="n">
        <v>0</v>
      </c>
      <c r="H3252" s="6" t="str">
        <f aca="false">IF(AND(A3252&gt;=Stimuli!$B$2,A3252&lt;=Stimuli!$C$2),Stimuli!$A$2,IF(AND(A3252&gt;=Stimuli!$B$3,A3252&lt;=Stimuli!$C$3),Stimuli!$A$3,IF(AND(A3252&gt;=Stimuli!$B$4,A3252&lt;=Stimuli!$C$4),Stimuli!$A$4,"")))</f>
        <v>01 Quiet baseline (60s)</v>
      </c>
      <c r="I3252" s="6" t="n">
        <f aca="false">(B3252-B3251)/((A3252-A3251)/1000)</f>
        <v>-1.31282051282048</v>
      </c>
      <c r="J3252" s="6" t="n">
        <f aca="false">IF(OR(B3252&lt;Rules!$B$2,B3252&gt;Rules!$B$3,ABS(I3252)&gt;Rules!$B$4,OR(B3253&lt;Rules!$B$2,B3253&gt;Rules!$B$3,ABS(I3253)&gt;Rules!$B$4)),1,0)</f>
        <v>0</v>
      </c>
      <c r="K3252" s="6" t="str">
        <f aca="false">IF(F3252=1,COUNTIF($F$2:F3252,1),"")</f>
        <v/>
      </c>
    </row>
    <row r="3253" customFormat="false" ht="15" hidden="false" customHeight="false" outlineLevel="0" collapsed="false">
      <c r="A3253" s="6" t="n">
        <v>25628.493</v>
      </c>
      <c r="B3253" s="6" t="n">
        <v>1.70915750915751</v>
      </c>
      <c r="C3253" s="6" t="n">
        <v>83</v>
      </c>
      <c r="D3253" s="6" t="n">
        <v>-1</v>
      </c>
      <c r="E3253" s="6" t="n">
        <v>1.74725274725275</v>
      </c>
      <c r="F3253" s="6" t="n">
        <v>0</v>
      </c>
      <c r="G3253" s="6" t="n">
        <v>0</v>
      </c>
      <c r="H3253" s="6" t="str">
        <f aca="false">IF(AND(A3253&gt;=Stimuli!$B$2,A3253&lt;=Stimuli!$C$2),Stimuli!$A$2,IF(AND(A3253&gt;=Stimuli!$B$3,A3253&lt;=Stimuli!$C$3),Stimuli!$A$3,IF(AND(A3253&gt;=Stimuli!$B$4,A3253&lt;=Stimuli!$C$4),Stimuli!$A$4,"")))</f>
        <v>01 Quiet baseline (60s)</v>
      </c>
      <c r="I3253" s="6" t="n">
        <f aca="false">(B3253-B3252)/((A3253-A3252)/1000)</f>
        <v>0.562637362637332</v>
      </c>
      <c r="J3253" s="6" t="n">
        <f aca="false">IF(OR(B3253&lt;Rules!$B$2,B3253&gt;Rules!$B$3,ABS(I3253)&gt;Rules!$B$4,OR(B3254&lt;Rules!$B$2,B3254&gt;Rules!$B$3,ABS(I3254)&gt;Rules!$B$4)),1,0)</f>
        <v>0</v>
      </c>
      <c r="K3253" s="6" t="str">
        <f aca="false">IF(F3253=1,COUNTIF($F$2:F3253,1),"")</f>
        <v/>
      </c>
    </row>
    <row r="3254" customFormat="false" ht="15" hidden="false" customHeight="false" outlineLevel="0" collapsed="false">
      <c r="A3254" s="6" t="n">
        <v>25636.3055</v>
      </c>
      <c r="B3254" s="6" t="n">
        <v>1.7018315018315</v>
      </c>
      <c r="C3254" s="6" t="n">
        <v>83</v>
      </c>
      <c r="D3254" s="6" t="n">
        <v>-1</v>
      </c>
      <c r="E3254" s="6" t="n">
        <v>1.74725274725275</v>
      </c>
      <c r="F3254" s="6" t="n">
        <v>0</v>
      </c>
      <c r="G3254" s="6" t="n">
        <v>0</v>
      </c>
      <c r="H3254" s="6" t="str">
        <f aca="false">IF(AND(A3254&gt;=Stimuli!$B$2,A3254&lt;=Stimuli!$C$2),Stimuli!$A$2,IF(AND(A3254&gt;=Stimuli!$B$3,A3254&lt;=Stimuli!$C$3),Stimuli!$A$3,IF(AND(A3254&gt;=Stimuli!$B$4,A3254&lt;=Stimuli!$C$4),Stimuli!$A$4,"")))</f>
        <v>01 Quiet baseline (60s)</v>
      </c>
      <c r="I3254" s="6" t="n">
        <f aca="false">(B3254-B3253)/((A3254-A3253)/1000)</f>
        <v>-0.937728937728906</v>
      </c>
      <c r="J3254" s="6" t="n">
        <f aca="false">IF(OR(B3254&lt;Rules!$B$2,B3254&gt;Rules!$B$3,ABS(I3254)&gt;Rules!$B$4,OR(B3255&lt;Rules!$B$2,B3255&gt;Rules!$B$3,ABS(I3255)&gt;Rules!$B$4)),1,0)</f>
        <v>0</v>
      </c>
      <c r="K3254" s="6" t="str">
        <f aca="false">IF(F3254=1,COUNTIF($F$2:F3254,1),"")</f>
        <v/>
      </c>
    </row>
    <row r="3255" customFormat="false" ht="15" hidden="false" customHeight="false" outlineLevel="0" collapsed="false">
      <c r="A3255" s="6" t="n">
        <v>25644.118</v>
      </c>
      <c r="B3255" s="6" t="n">
        <v>1.70476190476191</v>
      </c>
      <c r="C3255" s="6" t="n">
        <v>83</v>
      </c>
      <c r="D3255" s="6" t="n">
        <v>-1</v>
      </c>
      <c r="E3255" s="6" t="n">
        <v>1.74578754578755</v>
      </c>
      <c r="F3255" s="6" t="n">
        <v>0</v>
      </c>
      <c r="G3255" s="6" t="n">
        <v>0</v>
      </c>
      <c r="H3255" s="6" t="str">
        <f aca="false">IF(AND(A3255&gt;=Stimuli!$B$2,A3255&lt;=Stimuli!$C$2),Stimuli!$A$2,IF(AND(A3255&gt;=Stimuli!$B$3,A3255&lt;=Stimuli!$C$3),Stimuli!$A$3,IF(AND(A3255&gt;=Stimuli!$B$4,A3255&lt;=Stimuli!$C$4),Stimuli!$A$4,"")))</f>
        <v>01 Quiet baseline (60s)</v>
      </c>
      <c r="I3255" s="6" t="n">
        <f aca="false">(B3255-B3254)/((A3255-A3254)/1000)</f>
        <v>0.375091575091574</v>
      </c>
      <c r="J3255" s="6" t="n">
        <f aca="false">IF(OR(B3255&lt;Rules!$B$2,B3255&gt;Rules!$B$3,ABS(I3255)&gt;Rules!$B$4,OR(B3256&lt;Rules!$B$2,B3256&gt;Rules!$B$3,ABS(I3256)&gt;Rules!$B$4)),1,0)</f>
        <v>0</v>
      </c>
      <c r="K3255" s="6" t="str">
        <f aca="false">IF(F3255=1,COUNTIF($F$2:F3255,1),"")</f>
        <v/>
      </c>
    </row>
    <row r="3256" customFormat="false" ht="15" hidden="false" customHeight="false" outlineLevel="0" collapsed="false">
      <c r="A3256" s="6" t="n">
        <v>25651.9305</v>
      </c>
      <c r="B3256" s="6" t="n">
        <v>1.6974358974359</v>
      </c>
      <c r="C3256" s="6" t="n">
        <v>83</v>
      </c>
      <c r="D3256" s="6" t="n">
        <v>-1</v>
      </c>
      <c r="E3256" s="6" t="n">
        <v>1.74578754578755</v>
      </c>
      <c r="F3256" s="6" t="n">
        <v>0</v>
      </c>
      <c r="G3256" s="6" t="n">
        <v>0</v>
      </c>
      <c r="H3256" s="6" t="str">
        <f aca="false">IF(AND(A3256&gt;=Stimuli!$B$2,A3256&lt;=Stimuli!$C$2),Stimuli!$A$2,IF(AND(A3256&gt;=Stimuli!$B$3,A3256&lt;=Stimuli!$C$3),Stimuli!$A$3,IF(AND(A3256&gt;=Stimuli!$B$4,A3256&lt;=Stimuli!$C$4),Stimuli!$A$4,"")))</f>
        <v>01 Quiet baseline (60s)</v>
      </c>
      <c r="I3256" s="6" t="n">
        <f aca="false">(B3256-B3255)/((A3256-A3255)/1000)</f>
        <v>-0.937728937728878</v>
      </c>
      <c r="J3256" s="6" t="n">
        <f aca="false">IF(OR(B3256&lt;Rules!$B$2,B3256&gt;Rules!$B$3,ABS(I3256)&gt;Rules!$B$4,OR(B3257&lt;Rules!$B$2,B3257&gt;Rules!$B$3,ABS(I3257)&gt;Rules!$B$4)),1,0)</f>
        <v>0</v>
      </c>
      <c r="K3256" s="6" t="str">
        <f aca="false">IF(F3256=1,COUNTIF($F$2:F3256,1),"")</f>
        <v/>
      </c>
    </row>
    <row r="3257" customFormat="false" ht="15" hidden="false" customHeight="false" outlineLevel="0" collapsed="false">
      <c r="A3257" s="6" t="n">
        <v>25659.743</v>
      </c>
      <c r="B3257" s="6" t="n">
        <v>1.6974358974359</v>
      </c>
      <c r="C3257" s="6" t="n">
        <v>83</v>
      </c>
      <c r="D3257" s="6" t="n">
        <v>-1</v>
      </c>
      <c r="E3257" s="6" t="n">
        <v>1.74578754578755</v>
      </c>
      <c r="F3257" s="6" t="n">
        <v>0</v>
      </c>
      <c r="G3257" s="6" t="n">
        <v>0</v>
      </c>
      <c r="H3257" s="6" t="str">
        <f aca="false">IF(AND(A3257&gt;=Stimuli!$B$2,A3257&lt;=Stimuli!$C$2),Stimuli!$A$2,IF(AND(A3257&gt;=Stimuli!$B$3,A3257&lt;=Stimuli!$C$3),Stimuli!$A$3,IF(AND(A3257&gt;=Stimuli!$B$4,A3257&lt;=Stimuli!$C$4),Stimuli!$A$4,"")))</f>
        <v>01 Quiet baseline (60s)</v>
      </c>
      <c r="I3257" s="6" t="n">
        <f aca="false">(B3257-B3256)/((A3257-A3256)/1000)</f>
        <v>0</v>
      </c>
      <c r="J3257" s="6" t="n">
        <f aca="false">IF(OR(B3257&lt;Rules!$B$2,B3257&gt;Rules!$B$3,ABS(I3257)&gt;Rules!$B$4,OR(B3258&lt;Rules!$B$2,B3258&gt;Rules!$B$3,ABS(I3258)&gt;Rules!$B$4)),1,0)</f>
        <v>0</v>
      </c>
      <c r="K3257" s="6" t="str">
        <f aca="false">IF(F3257=1,COUNTIF($F$2:F3257,1),"")</f>
        <v/>
      </c>
    </row>
    <row r="3258" customFormat="false" ht="15" hidden="false" customHeight="false" outlineLevel="0" collapsed="false">
      <c r="A3258" s="6" t="n">
        <v>25667.5555</v>
      </c>
      <c r="B3258" s="6" t="n">
        <v>1.69304029304029</v>
      </c>
      <c r="C3258" s="6" t="n">
        <v>83</v>
      </c>
      <c r="D3258" s="6" t="n">
        <v>-1</v>
      </c>
      <c r="E3258" s="6" t="n">
        <v>1.74578754578755</v>
      </c>
      <c r="F3258" s="6" t="n">
        <v>0</v>
      </c>
      <c r="G3258" s="6" t="n">
        <v>0</v>
      </c>
      <c r="H3258" s="6" t="str">
        <f aca="false">IF(AND(A3258&gt;=Stimuli!$B$2,A3258&lt;=Stimuli!$C$2),Stimuli!$A$2,IF(AND(A3258&gt;=Stimuli!$B$3,A3258&lt;=Stimuli!$C$3),Stimuli!$A$3,IF(AND(A3258&gt;=Stimuli!$B$4,A3258&lt;=Stimuli!$C$4),Stimuli!$A$4,"")))</f>
        <v>01 Quiet baseline (60s)</v>
      </c>
      <c r="I3258" s="6" t="n">
        <f aca="false">(B3258-B3257)/((A3258-A3257)/1000)</f>
        <v>-0.562637362637446</v>
      </c>
      <c r="J3258" s="6" t="n">
        <f aca="false">IF(OR(B3258&lt;Rules!$B$2,B3258&gt;Rules!$B$3,ABS(I3258)&gt;Rules!$B$4,OR(B3259&lt;Rules!$B$2,B3259&gt;Rules!$B$3,ABS(I3259)&gt;Rules!$B$4)),1,0)</f>
        <v>0</v>
      </c>
      <c r="K3258" s="6" t="str">
        <f aca="false">IF(F3258=1,COUNTIF($F$2:F3258,1),"")</f>
        <v/>
      </c>
    </row>
    <row r="3259" customFormat="false" ht="15" hidden="false" customHeight="false" outlineLevel="0" collapsed="false">
      <c r="A3259" s="6" t="n">
        <v>25675.368</v>
      </c>
      <c r="B3259" s="6" t="n">
        <v>1.69010989010989</v>
      </c>
      <c r="C3259" s="6" t="n">
        <v>83</v>
      </c>
      <c r="D3259" s="6" t="n">
        <v>-1</v>
      </c>
      <c r="E3259" s="6" t="n">
        <v>1.74578754578755</v>
      </c>
      <c r="F3259" s="6" t="n">
        <v>0</v>
      </c>
      <c r="G3259" s="6" t="n">
        <v>0</v>
      </c>
      <c r="H3259" s="6" t="str">
        <f aca="false">IF(AND(A3259&gt;=Stimuli!$B$2,A3259&lt;=Stimuli!$C$2),Stimuli!$A$2,IF(AND(A3259&gt;=Stimuli!$B$3,A3259&lt;=Stimuli!$C$3),Stimuli!$A$3,IF(AND(A3259&gt;=Stimuli!$B$4,A3259&lt;=Stimuli!$C$4),Stimuli!$A$4,"")))</f>
        <v>01 Quiet baseline (60s)</v>
      </c>
      <c r="I3259" s="6" t="n">
        <f aca="false">(B3259-B3258)/((A3259-A3258)/1000)</f>
        <v>-0.375091575091574</v>
      </c>
      <c r="J3259" s="6" t="n">
        <f aca="false">IF(OR(B3259&lt;Rules!$B$2,B3259&gt;Rules!$B$3,ABS(I3259)&gt;Rules!$B$4,OR(B3260&lt;Rules!$B$2,B3260&gt;Rules!$B$3,ABS(I3260)&gt;Rules!$B$4)),1,0)</f>
        <v>0</v>
      </c>
      <c r="K3259" s="6" t="str">
        <f aca="false">IF(F3259=1,COUNTIF($F$2:F3259,1),"")</f>
        <v/>
      </c>
    </row>
    <row r="3260" customFormat="false" ht="15" hidden="false" customHeight="false" outlineLevel="0" collapsed="false">
      <c r="A3260" s="6" t="n">
        <v>25683.1805</v>
      </c>
      <c r="B3260" s="6" t="n">
        <v>1.68717948717949</v>
      </c>
      <c r="C3260" s="6" t="n">
        <v>83</v>
      </c>
      <c r="D3260" s="6" t="n">
        <v>-1</v>
      </c>
      <c r="E3260" s="6" t="n">
        <v>1.74578754578755</v>
      </c>
      <c r="F3260" s="6" t="n">
        <v>0</v>
      </c>
      <c r="G3260" s="6" t="n">
        <v>0</v>
      </c>
      <c r="H3260" s="6" t="str">
        <f aca="false">IF(AND(A3260&gt;=Stimuli!$B$2,A3260&lt;=Stimuli!$C$2),Stimuli!$A$2,IF(AND(A3260&gt;=Stimuli!$B$3,A3260&lt;=Stimuli!$C$3),Stimuli!$A$3,IF(AND(A3260&gt;=Stimuli!$B$4,A3260&lt;=Stimuli!$C$4),Stimuli!$A$4,"")))</f>
        <v>01 Quiet baseline (60s)</v>
      </c>
      <c r="I3260" s="6" t="n">
        <f aca="false">(B3260-B3259)/((A3260-A3259)/1000)</f>
        <v>-0.375091575091602</v>
      </c>
      <c r="J3260" s="6" t="n">
        <f aca="false">IF(OR(B3260&lt;Rules!$B$2,B3260&gt;Rules!$B$3,ABS(I3260)&gt;Rules!$B$4,OR(B3261&lt;Rules!$B$2,B3261&gt;Rules!$B$3,ABS(I3261)&gt;Rules!$B$4)),1,0)</f>
        <v>0</v>
      </c>
      <c r="K3260" s="6" t="str">
        <f aca="false">IF(F3260=1,COUNTIF($F$2:F3260,1),"")</f>
        <v/>
      </c>
    </row>
    <row r="3261" customFormat="false" ht="15" hidden="false" customHeight="false" outlineLevel="0" collapsed="false">
      <c r="A3261" s="6" t="n">
        <v>25690.993</v>
      </c>
      <c r="B3261" s="6" t="n">
        <v>1.67838827838828</v>
      </c>
      <c r="C3261" s="6" t="n">
        <v>83</v>
      </c>
      <c r="D3261" s="6" t="n">
        <v>-1</v>
      </c>
      <c r="E3261" s="6" t="n">
        <v>1.74578754578755</v>
      </c>
      <c r="F3261" s="6" t="n">
        <v>0</v>
      </c>
      <c r="G3261" s="6" t="n">
        <v>0</v>
      </c>
      <c r="H3261" s="6" t="str">
        <f aca="false">IF(AND(A3261&gt;=Stimuli!$B$2,A3261&lt;=Stimuli!$C$2),Stimuli!$A$2,IF(AND(A3261&gt;=Stimuli!$B$3,A3261&lt;=Stimuli!$C$3),Stimuli!$A$3,IF(AND(A3261&gt;=Stimuli!$B$4,A3261&lt;=Stimuli!$C$4),Stimuli!$A$4,"")))</f>
        <v>01 Quiet baseline (60s)</v>
      </c>
      <c r="I3261" s="6" t="n">
        <f aca="false">(B3261-B3260)/((A3261-A3260)/1000)</f>
        <v>-1.12527472527475</v>
      </c>
      <c r="J3261" s="6" t="n">
        <f aca="false">IF(OR(B3261&lt;Rules!$B$2,B3261&gt;Rules!$B$3,ABS(I3261)&gt;Rules!$B$4,OR(B3262&lt;Rules!$B$2,B3262&gt;Rules!$B$3,ABS(I3262)&gt;Rules!$B$4)),1,0)</f>
        <v>0</v>
      </c>
      <c r="K3261" s="6" t="str">
        <f aca="false">IF(F3261=1,COUNTIF($F$2:F3261,1),"")</f>
        <v/>
      </c>
    </row>
    <row r="3262" customFormat="false" ht="15" hidden="false" customHeight="false" outlineLevel="0" collapsed="false">
      <c r="A3262" s="6" t="n">
        <v>25698.8055</v>
      </c>
      <c r="B3262" s="6" t="n">
        <v>1.66813186813187</v>
      </c>
      <c r="C3262" s="6" t="n">
        <v>83</v>
      </c>
      <c r="D3262" s="6" t="n">
        <v>-1</v>
      </c>
      <c r="E3262" s="6" t="n">
        <v>1.74578754578755</v>
      </c>
      <c r="F3262" s="6" t="n">
        <v>0</v>
      </c>
      <c r="G3262" s="6" t="n">
        <v>0</v>
      </c>
      <c r="H3262" s="6" t="str">
        <f aca="false">IF(AND(A3262&gt;=Stimuli!$B$2,A3262&lt;=Stimuli!$C$2),Stimuli!$A$2,IF(AND(A3262&gt;=Stimuli!$B$3,A3262&lt;=Stimuli!$C$3),Stimuli!$A$3,IF(AND(A3262&gt;=Stimuli!$B$4,A3262&lt;=Stimuli!$C$4),Stimuli!$A$4,"")))</f>
        <v>01 Quiet baseline (60s)</v>
      </c>
      <c r="I3262" s="6" t="n">
        <f aca="false">(B3262-B3261)/((A3262-A3261)/1000)</f>
        <v>-1.31282051282048</v>
      </c>
      <c r="J3262" s="6" t="n">
        <f aca="false">IF(OR(B3262&lt;Rules!$B$2,B3262&gt;Rules!$B$3,ABS(I3262)&gt;Rules!$B$4,OR(B3263&lt;Rules!$B$2,B3263&gt;Rules!$B$3,ABS(I3263)&gt;Rules!$B$4)),1,0)</f>
        <v>0</v>
      </c>
      <c r="K3262" s="6" t="str">
        <f aca="false">IF(F3262=1,COUNTIF($F$2:F3262,1),"")</f>
        <v/>
      </c>
    </row>
    <row r="3263" customFormat="false" ht="15" hidden="false" customHeight="false" outlineLevel="0" collapsed="false">
      <c r="A3263" s="6" t="n">
        <v>25706.618</v>
      </c>
      <c r="B3263" s="6" t="n">
        <v>1.65641025641026</v>
      </c>
      <c r="C3263" s="6" t="n">
        <v>83</v>
      </c>
      <c r="D3263" s="6" t="n">
        <v>-1</v>
      </c>
      <c r="E3263" s="6" t="n">
        <v>1.74578754578755</v>
      </c>
      <c r="F3263" s="6" t="n">
        <v>0</v>
      </c>
      <c r="G3263" s="6" t="n">
        <v>0</v>
      </c>
      <c r="H3263" s="6" t="str">
        <f aca="false">IF(AND(A3263&gt;=Stimuli!$B$2,A3263&lt;=Stimuli!$C$2),Stimuli!$A$2,IF(AND(A3263&gt;=Stimuli!$B$3,A3263&lt;=Stimuli!$C$3),Stimuli!$A$3,IF(AND(A3263&gt;=Stimuli!$B$4,A3263&lt;=Stimuli!$C$4),Stimuli!$A$4,"")))</f>
        <v>01 Quiet baseline (60s)</v>
      </c>
      <c r="I3263" s="6" t="n">
        <f aca="false">(B3263-B3262)/((A3263-A3262)/1000)</f>
        <v>-1.50036630036632</v>
      </c>
      <c r="J3263" s="6" t="n">
        <f aca="false">IF(OR(B3263&lt;Rules!$B$2,B3263&gt;Rules!$B$3,ABS(I3263)&gt;Rules!$B$4,OR(B3264&lt;Rules!$B$2,B3264&gt;Rules!$B$3,ABS(I3264)&gt;Rules!$B$4)),1,0)</f>
        <v>0</v>
      </c>
      <c r="K3263" s="6" t="str">
        <f aca="false">IF(F3263=1,COUNTIF($F$2:F3263,1),"")</f>
        <v/>
      </c>
    </row>
    <row r="3264" customFormat="false" ht="15" hidden="false" customHeight="false" outlineLevel="0" collapsed="false">
      <c r="A3264" s="6" t="n">
        <v>25714.4305</v>
      </c>
      <c r="B3264" s="6" t="n">
        <v>1.65201465201465</v>
      </c>
      <c r="C3264" s="6" t="n">
        <v>83</v>
      </c>
      <c r="D3264" s="6" t="n">
        <v>-1</v>
      </c>
      <c r="E3264" s="6" t="n">
        <v>1.74578754578755</v>
      </c>
      <c r="F3264" s="6" t="n">
        <v>0</v>
      </c>
      <c r="G3264" s="6" t="n">
        <v>0</v>
      </c>
      <c r="H3264" s="6" t="str">
        <f aca="false">IF(AND(A3264&gt;=Stimuli!$B$2,A3264&lt;=Stimuli!$C$2),Stimuli!$A$2,IF(AND(A3264&gt;=Stimuli!$B$3,A3264&lt;=Stimuli!$C$3),Stimuli!$A$3,IF(AND(A3264&gt;=Stimuli!$B$4,A3264&lt;=Stimuli!$C$4),Stimuli!$A$4,"")))</f>
        <v>01 Quiet baseline (60s)</v>
      </c>
      <c r="I3264" s="6" t="n">
        <f aca="false">(B3264-B3263)/((A3264-A3263)/1000)</f>
        <v>-0.562637362637332</v>
      </c>
      <c r="J3264" s="6" t="n">
        <f aca="false">IF(OR(B3264&lt;Rules!$B$2,B3264&gt;Rules!$B$3,ABS(I3264)&gt;Rules!$B$4,OR(B3265&lt;Rules!$B$2,B3265&gt;Rules!$B$3,ABS(I3265)&gt;Rules!$B$4)),1,0)</f>
        <v>0</v>
      </c>
      <c r="K3264" s="6" t="str">
        <f aca="false">IF(F3264=1,COUNTIF($F$2:F3264,1),"")</f>
        <v/>
      </c>
    </row>
    <row r="3265" customFormat="false" ht="15" hidden="false" customHeight="false" outlineLevel="0" collapsed="false">
      <c r="A3265" s="6" t="n">
        <v>25722.243</v>
      </c>
      <c r="B3265" s="6" t="n">
        <v>1.63882783882784</v>
      </c>
      <c r="C3265" s="6" t="n">
        <v>83</v>
      </c>
      <c r="D3265" s="6" t="n">
        <v>-1</v>
      </c>
      <c r="E3265" s="6" t="n">
        <v>1.74578754578755</v>
      </c>
      <c r="F3265" s="6" t="n">
        <v>0</v>
      </c>
      <c r="G3265" s="6" t="n">
        <v>0</v>
      </c>
      <c r="H3265" s="6" t="str">
        <f aca="false">IF(AND(A3265&gt;=Stimuli!$B$2,A3265&lt;=Stimuli!$C$2),Stimuli!$A$2,IF(AND(A3265&gt;=Stimuli!$B$3,A3265&lt;=Stimuli!$C$3),Stimuli!$A$3,IF(AND(A3265&gt;=Stimuli!$B$4,A3265&lt;=Stimuli!$C$4),Stimuli!$A$4,"")))</f>
        <v>01 Quiet baseline (60s)</v>
      </c>
      <c r="I3265" s="6" t="n">
        <f aca="false">(B3265-B3264)/((A3265-A3264)/1000)</f>
        <v>-1.68791208791205</v>
      </c>
      <c r="J3265" s="6" t="n">
        <f aca="false">IF(OR(B3265&lt;Rules!$B$2,B3265&gt;Rules!$B$3,ABS(I3265)&gt;Rules!$B$4,OR(B3266&lt;Rules!$B$2,B3266&gt;Rules!$B$3,ABS(I3266)&gt;Rules!$B$4)),1,0)</f>
        <v>0</v>
      </c>
      <c r="K3265" s="6" t="str">
        <f aca="false">IF(F3265=1,COUNTIF($F$2:F3265,1),"")</f>
        <v/>
      </c>
    </row>
    <row r="3266" customFormat="false" ht="15" hidden="false" customHeight="false" outlineLevel="0" collapsed="false">
      <c r="A3266" s="6" t="n">
        <v>25730.0555</v>
      </c>
      <c r="B3266" s="6" t="n">
        <v>1.63736263736264</v>
      </c>
      <c r="C3266" s="6" t="n">
        <v>83</v>
      </c>
      <c r="D3266" s="6" t="n">
        <v>-1</v>
      </c>
      <c r="E3266" s="6" t="n">
        <v>1.74578754578755</v>
      </c>
      <c r="F3266" s="6" t="n">
        <v>0</v>
      </c>
      <c r="G3266" s="6" t="n">
        <v>0</v>
      </c>
      <c r="H3266" s="6" t="str">
        <f aca="false">IF(AND(A3266&gt;=Stimuli!$B$2,A3266&lt;=Stimuli!$C$2),Stimuli!$A$2,IF(AND(A3266&gt;=Stimuli!$B$3,A3266&lt;=Stimuli!$C$3),Stimuli!$A$3,IF(AND(A3266&gt;=Stimuli!$B$4,A3266&lt;=Stimuli!$C$4),Stimuli!$A$4,"")))</f>
        <v>01 Quiet baseline (60s)</v>
      </c>
      <c r="I3266" s="6" t="n">
        <f aca="false">(B3266-B3265)/((A3266-A3265)/1000)</f>
        <v>-0.187545787545844</v>
      </c>
      <c r="J3266" s="6" t="n">
        <f aca="false">IF(OR(B3266&lt;Rules!$B$2,B3266&gt;Rules!$B$3,ABS(I3266)&gt;Rules!$B$4,OR(B3267&lt;Rules!$B$2,B3267&gt;Rules!$B$3,ABS(I3267)&gt;Rules!$B$4)),1,0)</f>
        <v>0</v>
      </c>
      <c r="K3266" s="6" t="str">
        <f aca="false">IF(F3266=1,COUNTIF($F$2:F3266,1),"")</f>
        <v/>
      </c>
    </row>
    <row r="3267" customFormat="false" ht="15" hidden="false" customHeight="false" outlineLevel="0" collapsed="false">
      <c r="A3267" s="6" t="n">
        <v>25737.868</v>
      </c>
      <c r="B3267" s="6" t="n">
        <v>1.62857142857143</v>
      </c>
      <c r="C3267" s="6" t="n">
        <v>83</v>
      </c>
      <c r="D3267" s="6" t="n">
        <v>-1</v>
      </c>
      <c r="E3267" s="6" t="n">
        <v>1.74578754578755</v>
      </c>
      <c r="F3267" s="6" t="n">
        <v>0</v>
      </c>
      <c r="G3267" s="6" t="n">
        <v>0</v>
      </c>
      <c r="H3267" s="6" t="str">
        <f aca="false">IF(AND(A3267&gt;=Stimuli!$B$2,A3267&lt;=Stimuli!$C$2),Stimuli!$A$2,IF(AND(A3267&gt;=Stimuli!$B$3,A3267&lt;=Stimuli!$C$3),Stimuli!$A$3,IF(AND(A3267&gt;=Stimuli!$B$4,A3267&lt;=Stimuli!$C$4),Stimuli!$A$4,"")))</f>
        <v>01 Quiet baseline (60s)</v>
      </c>
      <c r="I3267" s="6" t="n">
        <f aca="false">(B3267-B3266)/((A3267-A3266)/1000)</f>
        <v>-1.12527472527478</v>
      </c>
      <c r="J3267" s="6" t="n">
        <f aca="false">IF(OR(B3267&lt;Rules!$B$2,B3267&gt;Rules!$B$3,ABS(I3267)&gt;Rules!$B$4,OR(B3268&lt;Rules!$B$2,B3268&gt;Rules!$B$3,ABS(I3268)&gt;Rules!$B$4)),1,0)</f>
        <v>0</v>
      </c>
      <c r="K3267" s="6" t="str">
        <f aca="false">IF(F3267=1,COUNTIF($F$2:F3267,1),"")</f>
        <v/>
      </c>
    </row>
    <row r="3268" customFormat="false" ht="15" hidden="false" customHeight="false" outlineLevel="0" collapsed="false">
      <c r="A3268" s="6" t="n">
        <v>25745.6805</v>
      </c>
      <c r="B3268" s="6" t="n">
        <v>1.63296703296703</v>
      </c>
      <c r="C3268" s="6" t="n">
        <v>83</v>
      </c>
      <c r="D3268" s="6" t="n">
        <v>-1</v>
      </c>
      <c r="E3268" s="6" t="n">
        <v>1.74578754578755</v>
      </c>
      <c r="F3268" s="6" t="n">
        <v>0</v>
      </c>
      <c r="G3268" s="6" t="n">
        <v>0</v>
      </c>
      <c r="H3268" s="6" t="str">
        <f aca="false">IF(AND(A3268&gt;=Stimuli!$B$2,A3268&lt;=Stimuli!$C$2),Stimuli!$A$2,IF(AND(A3268&gt;=Stimuli!$B$3,A3268&lt;=Stimuli!$C$3),Stimuli!$A$3,IF(AND(A3268&gt;=Stimuli!$B$4,A3268&lt;=Stimuli!$C$4),Stimuli!$A$4,"")))</f>
        <v>01 Quiet baseline (60s)</v>
      </c>
      <c r="I3268" s="6" t="n">
        <f aca="false">(B3268-B3267)/((A3268-A3267)/1000)</f>
        <v>0.562637362637446</v>
      </c>
      <c r="J3268" s="6" t="n">
        <f aca="false">IF(OR(B3268&lt;Rules!$B$2,B3268&gt;Rules!$B$3,ABS(I3268)&gt;Rules!$B$4,OR(B3269&lt;Rules!$B$2,B3269&gt;Rules!$B$3,ABS(I3269)&gt;Rules!$B$4)),1,0)</f>
        <v>0</v>
      </c>
      <c r="K3268" s="6" t="str">
        <f aca="false">IF(F3268=1,COUNTIF($F$2:F3268,1),"")</f>
        <v/>
      </c>
    </row>
    <row r="3269" customFormat="false" ht="15" hidden="false" customHeight="false" outlineLevel="0" collapsed="false">
      <c r="A3269" s="6" t="n">
        <v>25753.493</v>
      </c>
      <c r="B3269" s="6" t="n">
        <v>1.62271062271062</v>
      </c>
      <c r="C3269" s="6" t="n">
        <v>83</v>
      </c>
      <c r="D3269" s="6" t="n">
        <v>-1</v>
      </c>
      <c r="E3269" s="6" t="n">
        <v>1.74578754578755</v>
      </c>
      <c r="F3269" s="6" t="n">
        <v>0</v>
      </c>
      <c r="G3269" s="6" t="n">
        <v>0</v>
      </c>
      <c r="H3269" s="6" t="str">
        <f aca="false">IF(AND(A3269&gt;=Stimuli!$B$2,A3269&lt;=Stimuli!$C$2),Stimuli!$A$2,IF(AND(A3269&gt;=Stimuli!$B$3,A3269&lt;=Stimuli!$C$3),Stimuli!$A$3,IF(AND(A3269&gt;=Stimuli!$B$4,A3269&lt;=Stimuli!$C$4),Stimuli!$A$4,"")))</f>
        <v>01 Quiet baseline (60s)</v>
      </c>
      <c r="I3269" s="6" t="n">
        <f aca="false">(B3269-B3268)/((A3269-A3268)/1000)</f>
        <v>-1.31282051282059</v>
      </c>
      <c r="J3269" s="6" t="n">
        <f aca="false">IF(OR(B3269&lt;Rules!$B$2,B3269&gt;Rules!$B$3,ABS(I3269)&gt;Rules!$B$4,OR(B3270&lt;Rules!$B$2,B3270&gt;Rules!$B$3,ABS(I3270)&gt;Rules!$B$4)),1,0)</f>
        <v>0</v>
      </c>
      <c r="K3269" s="6" t="str">
        <f aca="false">IF(F3269=1,COUNTIF($F$2:F3269,1),"")</f>
        <v/>
      </c>
    </row>
    <row r="3270" customFormat="false" ht="15" hidden="false" customHeight="false" outlineLevel="0" collapsed="false">
      <c r="A3270" s="6" t="n">
        <v>25761.3055</v>
      </c>
      <c r="B3270" s="6" t="n">
        <v>1.62124542124542</v>
      </c>
      <c r="C3270" s="6" t="n">
        <v>83</v>
      </c>
      <c r="D3270" s="6" t="n">
        <v>-1</v>
      </c>
      <c r="E3270" s="6" t="n">
        <v>1.74578754578755</v>
      </c>
      <c r="F3270" s="6" t="n">
        <v>0</v>
      </c>
      <c r="G3270" s="6" t="n">
        <v>0</v>
      </c>
      <c r="H3270" s="6" t="str">
        <f aca="false">IF(AND(A3270&gt;=Stimuli!$B$2,A3270&lt;=Stimuli!$C$2),Stimuli!$A$2,IF(AND(A3270&gt;=Stimuli!$B$3,A3270&lt;=Stimuli!$C$3),Stimuli!$A$3,IF(AND(A3270&gt;=Stimuli!$B$4,A3270&lt;=Stimuli!$C$4),Stimuli!$A$4,"")))</f>
        <v>01 Quiet baseline (60s)</v>
      </c>
      <c r="I3270" s="6" t="n">
        <f aca="false">(B3270-B3269)/((A3270-A3269)/1000)</f>
        <v>-0.18754578754573</v>
      </c>
      <c r="J3270" s="6" t="n">
        <f aca="false">IF(OR(B3270&lt;Rules!$B$2,B3270&gt;Rules!$B$3,ABS(I3270)&gt;Rules!$B$4,OR(B3271&lt;Rules!$B$2,B3271&gt;Rules!$B$3,ABS(I3271)&gt;Rules!$B$4)),1,0)</f>
        <v>0</v>
      </c>
      <c r="K3270" s="6" t="str">
        <f aca="false">IF(F3270=1,COUNTIF($F$2:F3270,1),"")</f>
        <v/>
      </c>
    </row>
    <row r="3271" customFormat="false" ht="15" hidden="false" customHeight="false" outlineLevel="0" collapsed="false">
      <c r="A3271" s="6" t="n">
        <v>25769.118</v>
      </c>
      <c r="B3271" s="6" t="n">
        <v>1.61245421245421</v>
      </c>
      <c r="C3271" s="6" t="n">
        <v>83</v>
      </c>
      <c r="D3271" s="6" t="n">
        <v>-1</v>
      </c>
      <c r="E3271" s="6" t="n">
        <v>1.74578754578755</v>
      </c>
      <c r="F3271" s="6" t="n">
        <v>0</v>
      </c>
      <c r="G3271" s="6" t="n">
        <v>0</v>
      </c>
      <c r="H3271" s="6" t="str">
        <f aca="false">IF(AND(A3271&gt;=Stimuli!$B$2,A3271&lt;=Stimuli!$C$2),Stimuli!$A$2,IF(AND(A3271&gt;=Stimuli!$B$3,A3271&lt;=Stimuli!$C$3),Stimuli!$A$3,IF(AND(A3271&gt;=Stimuli!$B$4,A3271&lt;=Stimuli!$C$4),Stimuli!$A$4,"")))</f>
        <v>01 Quiet baseline (60s)</v>
      </c>
      <c r="I3271" s="6" t="n">
        <f aca="false">(B3271-B3270)/((A3271-A3270)/1000)</f>
        <v>-1.12527472527475</v>
      </c>
      <c r="J3271" s="6" t="n">
        <f aca="false">IF(OR(B3271&lt;Rules!$B$2,B3271&gt;Rules!$B$3,ABS(I3271)&gt;Rules!$B$4,OR(B3272&lt;Rules!$B$2,B3272&gt;Rules!$B$3,ABS(I3272)&gt;Rules!$B$4)),1,0)</f>
        <v>0</v>
      </c>
      <c r="K3271" s="6" t="str">
        <f aca="false">IF(F3271=1,COUNTIF($F$2:F3271,1),"")</f>
        <v/>
      </c>
    </row>
    <row r="3272" customFormat="false" ht="15" hidden="false" customHeight="false" outlineLevel="0" collapsed="false">
      <c r="A3272" s="6" t="n">
        <v>25776.9305</v>
      </c>
      <c r="B3272" s="6" t="n">
        <v>1.61391941391941</v>
      </c>
      <c r="C3272" s="6" t="n">
        <v>83</v>
      </c>
      <c r="D3272" s="6" t="n">
        <v>-1</v>
      </c>
      <c r="E3272" s="6" t="n">
        <v>1.74578754578755</v>
      </c>
      <c r="F3272" s="6" t="n">
        <v>0</v>
      </c>
      <c r="G3272" s="6" t="n">
        <v>0</v>
      </c>
      <c r="H3272" s="6" t="str">
        <f aca="false">IF(AND(A3272&gt;=Stimuli!$B$2,A3272&lt;=Stimuli!$C$2),Stimuli!$A$2,IF(AND(A3272&gt;=Stimuli!$B$3,A3272&lt;=Stimuli!$C$3),Stimuli!$A$3,IF(AND(A3272&gt;=Stimuli!$B$4,A3272&lt;=Stimuli!$C$4),Stimuli!$A$4,"")))</f>
        <v>01 Quiet baseline (60s)</v>
      </c>
      <c r="I3272" s="6" t="n">
        <f aca="false">(B3272-B3271)/((A3272-A3271)/1000)</f>
        <v>0.18754578754573</v>
      </c>
      <c r="J3272" s="6" t="n">
        <f aca="false">IF(OR(B3272&lt;Rules!$B$2,B3272&gt;Rules!$B$3,ABS(I3272)&gt;Rules!$B$4,OR(B3273&lt;Rules!$B$2,B3273&gt;Rules!$B$3,ABS(I3273)&gt;Rules!$B$4)),1,0)</f>
        <v>0</v>
      </c>
      <c r="K3272" s="6" t="str">
        <f aca="false">IF(F3272=1,COUNTIF($F$2:F3272,1),"")</f>
        <v/>
      </c>
    </row>
    <row r="3273" customFormat="false" ht="15" hidden="false" customHeight="false" outlineLevel="0" collapsed="false">
      <c r="A3273" s="6" t="n">
        <v>25784.743</v>
      </c>
      <c r="B3273" s="6" t="n">
        <v>1.60805860805861</v>
      </c>
      <c r="C3273" s="6" t="n">
        <v>83</v>
      </c>
      <c r="D3273" s="6" t="n">
        <v>-1</v>
      </c>
      <c r="E3273" s="6" t="n">
        <v>1.74578754578755</v>
      </c>
      <c r="F3273" s="6" t="n">
        <v>0</v>
      </c>
      <c r="G3273" s="6" t="n">
        <v>0</v>
      </c>
      <c r="H3273" s="6" t="str">
        <f aca="false">IF(AND(A3273&gt;=Stimuli!$B$2,A3273&lt;=Stimuli!$C$2),Stimuli!$A$2,IF(AND(A3273&gt;=Stimuli!$B$3,A3273&lt;=Stimuli!$C$3),Stimuli!$A$3,IF(AND(A3273&gt;=Stimuli!$B$4,A3273&lt;=Stimuli!$C$4),Stimuli!$A$4,"")))</f>
        <v>01 Quiet baseline (60s)</v>
      </c>
      <c r="I3273" s="6" t="n">
        <f aca="false">(B3273-B3272)/((A3273-A3272)/1000)</f>
        <v>-0.750183150183062</v>
      </c>
      <c r="J3273" s="6" t="n">
        <f aca="false">IF(OR(B3273&lt;Rules!$B$2,B3273&gt;Rules!$B$3,ABS(I3273)&gt;Rules!$B$4,OR(B3274&lt;Rules!$B$2,B3274&gt;Rules!$B$3,ABS(I3274)&gt;Rules!$B$4)),1,0)</f>
        <v>0</v>
      </c>
      <c r="K3273" s="6" t="str">
        <f aca="false">IF(F3273=1,COUNTIF($F$2:F3273,1),"")</f>
        <v/>
      </c>
    </row>
    <row r="3274" customFormat="false" ht="15" hidden="false" customHeight="false" outlineLevel="0" collapsed="false">
      <c r="A3274" s="6" t="n">
        <v>25792.5555</v>
      </c>
      <c r="B3274" s="6" t="n">
        <v>1.6021978021978</v>
      </c>
      <c r="C3274" s="6" t="n">
        <v>83</v>
      </c>
      <c r="D3274" s="6" t="n">
        <v>-1</v>
      </c>
      <c r="E3274" s="6" t="n">
        <v>1.74578754578755</v>
      </c>
      <c r="F3274" s="6" t="n">
        <v>0</v>
      </c>
      <c r="G3274" s="6" t="n">
        <v>0</v>
      </c>
      <c r="H3274" s="6" t="str">
        <f aca="false">IF(AND(A3274&gt;=Stimuli!$B$2,A3274&lt;=Stimuli!$C$2),Stimuli!$A$2,IF(AND(A3274&gt;=Stimuli!$B$3,A3274&lt;=Stimuli!$C$3),Stimuli!$A$3,IF(AND(A3274&gt;=Stimuli!$B$4,A3274&lt;=Stimuli!$C$4),Stimuli!$A$4,"")))</f>
        <v>01 Quiet baseline (60s)</v>
      </c>
      <c r="I3274" s="6" t="n">
        <f aca="false">(B3274-B3273)/((A3274-A3273)/1000)</f>
        <v>-0.750183150183148</v>
      </c>
      <c r="J3274" s="6" t="n">
        <f aca="false">IF(OR(B3274&lt;Rules!$B$2,B3274&gt;Rules!$B$3,ABS(I3274)&gt;Rules!$B$4,OR(B3275&lt;Rules!$B$2,B3275&gt;Rules!$B$3,ABS(I3275)&gt;Rules!$B$4)),1,0)</f>
        <v>0</v>
      </c>
      <c r="K3274" s="6" t="str">
        <f aca="false">IF(F3274=1,COUNTIF($F$2:F3274,1),"")</f>
        <v/>
      </c>
    </row>
    <row r="3275" customFormat="false" ht="15" hidden="false" customHeight="false" outlineLevel="0" collapsed="false">
      <c r="A3275" s="6" t="n">
        <v>25800.368</v>
      </c>
      <c r="B3275" s="6" t="n">
        <v>1.5978021978022</v>
      </c>
      <c r="C3275" s="6" t="n">
        <v>83</v>
      </c>
      <c r="D3275" s="6" t="n">
        <v>-1</v>
      </c>
      <c r="E3275" s="6" t="n">
        <v>1.74578754578755</v>
      </c>
      <c r="F3275" s="6" t="n">
        <v>0</v>
      </c>
      <c r="G3275" s="6" t="n">
        <v>0</v>
      </c>
      <c r="H3275" s="6" t="str">
        <f aca="false">IF(AND(A3275&gt;=Stimuli!$B$2,A3275&lt;=Stimuli!$C$2),Stimuli!$A$2,IF(AND(A3275&gt;=Stimuli!$B$3,A3275&lt;=Stimuli!$C$3),Stimuli!$A$3,IF(AND(A3275&gt;=Stimuli!$B$4,A3275&lt;=Stimuli!$C$4),Stimuli!$A$4,"")))</f>
        <v>01 Quiet baseline (60s)</v>
      </c>
      <c r="I3275" s="6" t="n">
        <f aca="false">(B3275-B3274)/((A3275-A3274)/1000)</f>
        <v>-0.562637362637446</v>
      </c>
      <c r="J3275" s="6" t="n">
        <f aca="false">IF(OR(B3275&lt;Rules!$B$2,B3275&gt;Rules!$B$3,ABS(I3275)&gt;Rules!$B$4,OR(B3276&lt;Rules!$B$2,B3276&gt;Rules!$B$3,ABS(I3276)&gt;Rules!$B$4)),1,0)</f>
        <v>0</v>
      </c>
      <c r="K3275" s="6" t="str">
        <f aca="false">IF(F3275=1,COUNTIF($F$2:F3275,1),"")</f>
        <v/>
      </c>
    </row>
    <row r="3276" customFormat="false" ht="15" hidden="false" customHeight="false" outlineLevel="0" collapsed="false">
      <c r="A3276" s="6" t="n">
        <v>25808.1805</v>
      </c>
      <c r="B3276" s="6" t="n">
        <v>1.59340659340659</v>
      </c>
      <c r="C3276" s="6" t="n">
        <v>83</v>
      </c>
      <c r="D3276" s="6" t="n">
        <v>-1</v>
      </c>
      <c r="E3276" s="6" t="n">
        <v>1.74578754578755</v>
      </c>
      <c r="F3276" s="6" t="n">
        <v>0</v>
      </c>
      <c r="G3276" s="6" t="n">
        <v>0</v>
      </c>
      <c r="H3276" s="6" t="str">
        <f aca="false">IF(AND(A3276&gt;=Stimuli!$B$2,A3276&lt;=Stimuli!$C$2),Stimuli!$A$2,IF(AND(A3276&gt;=Stimuli!$B$3,A3276&lt;=Stimuli!$C$3),Stimuli!$A$3,IF(AND(A3276&gt;=Stimuli!$B$4,A3276&lt;=Stimuli!$C$4),Stimuli!$A$4,"")))</f>
        <v>01 Quiet baseline (60s)</v>
      </c>
      <c r="I3276" s="6" t="n">
        <f aca="false">(B3276-B3275)/((A3276-A3275)/1000)</f>
        <v>-0.56263736263719</v>
      </c>
      <c r="J3276" s="6" t="n">
        <f aca="false">IF(OR(B3276&lt;Rules!$B$2,B3276&gt;Rules!$B$3,ABS(I3276)&gt;Rules!$B$4,OR(B3277&lt;Rules!$B$2,B3277&gt;Rules!$B$3,ABS(I3277)&gt;Rules!$B$4)),1,0)</f>
        <v>0</v>
      </c>
      <c r="K3276" s="6" t="str">
        <f aca="false">IF(F3276=1,COUNTIF($F$2:F3276,1),"")</f>
        <v/>
      </c>
    </row>
    <row r="3277" customFormat="false" ht="15" hidden="false" customHeight="false" outlineLevel="0" collapsed="false">
      <c r="A3277" s="6" t="n">
        <v>25815.993</v>
      </c>
      <c r="B3277" s="6" t="n">
        <v>1.58901098901099</v>
      </c>
      <c r="C3277" s="6" t="n">
        <v>83</v>
      </c>
      <c r="D3277" s="6" t="n">
        <v>-1</v>
      </c>
      <c r="E3277" s="6" t="n">
        <v>1.74578754578755</v>
      </c>
      <c r="F3277" s="6" t="n">
        <v>0</v>
      </c>
      <c r="G3277" s="6" t="n">
        <v>0</v>
      </c>
      <c r="H3277" s="6" t="str">
        <f aca="false">IF(AND(A3277&gt;=Stimuli!$B$2,A3277&lt;=Stimuli!$C$2),Stimuli!$A$2,IF(AND(A3277&gt;=Stimuli!$B$3,A3277&lt;=Stimuli!$C$3),Stimuli!$A$3,IF(AND(A3277&gt;=Stimuli!$B$4,A3277&lt;=Stimuli!$C$4),Stimuli!$A$4,"")))</f>
        <v>01 Quiet baseline (60s)</v>
      </c>
      <c r="I3277" s="6" t="n">
        <f aca="false">(B3277-B3276)/((A3277-A3276)/1000)</f>
        <v>-0.562637362637446</v>
      </c>
      <c r="J3277" s="6" t="n">
        <f aca="false">IF(OR(B3277&lt;Rules!$B$2,B3277&gt;Rules!$B$3,ABS(I3277)&gt;Rules!$B$4,OR(B3278&lt;Rules!$B$2,B3278&gt;Rules!$B$3,ABS(I3278)&gt;Rules!$B$4)),1,0)</f>
        <v>0</v>
      </c>
      <c r="K3277" s="6" t="str">
        <f aca="false">IF(F3277=1,COUNTIF($F$2:F3277,1),"")</f>
        <v/>
      </c>
    </row>
    <row r="3278" customFormat="false" ht="15" hidden="false" customHeight="false" outlineLevel="0" collapsed="false">
      <c r="A3278" s="6" t="n">
        <v>25823.8055</v>
      </c>
      <c r="B3278" s="6" t="n">
        <v>1.58315018315018</v>
      </c>
      <c r="C3278" s="6" t="n">
        <v>83</v>
      </c>
      <c r="D3278" s="6" t="n">
        <v>-1</v>
      </c>
      <c r="E3278" s="6" t="n">
        <v>1.74432234432234</v>
      </c>
      <c r="F3278" s="6" t="n">
        <v>0</v>
      </c>
      <c r="G3278" s="6" t="n">
        <v>0</v>
      </c>
      <c r="H3278" s="6" t="str">
        <f aca="false">IF(AND(A3278&gt;=Stimuli!$B$2,A3278&lt;=Stimuli!$C$2),Stimuli!$A$2,IF(AND(A3278&gt;=Stimuli!$B$3,A3278&lt;=Stimuli!$C$3),Stimuli!$A$3,IF(AND(A3278&gt;=Stimuli!$B$4,A3278&lt;=Stimuli!$C$4),Stimuli!$A$4,"")))</f>
        <v>01 Quiet baseline (60s)</v>
      </c>
      <c r="I3278" s="6" t="n">
        <f aca="false">(B3278-B3277)/((A3278-A3277)/1000)</f>
        <v>-0.750183150183148</v>
      </c>
      <c r="J3278" s="6" t="n">
        <f aca="false">IF(OR(B3278&lt;Rules!$B$2,B3278&gt;Rules!$B$3,ABS(I3278)&gt;Rules!$B$4,OR(B3279&lt;Rules!$B$2,B3279&gt;Rules!$B$3,ABS(I3279)&gt;Rules!$B$4)),1,0)</f>
        <v>0</v>
      </c>
      <c r="K3278" s="6" t="str">
        <f aca="false">IF(F3278=1,COUNTIF($F$2:F3278,1),"")</f>
        <v/>
      </c>
    </row>
    <row r="3279" customFormat="false" ht="15" hidden="false" customHeight="false" outlineLevel="0" collapsed="false">
      <c r="A3279" s="6" t="n">
        <v>25831.618</v>
      </c>
      <c r="B3279" s="6" t="n">
        <v>1.57582417582418</v>
      </c>
      <c r="C3279" s="6" t="n">
        <v>83</v>
      </c>
      <c r="D3279" s="6" t="n">
        <v>-1</v>
      </c>
      <c r="E3279" s="6" t="n">
        <v>1.74432234432234</v>
      </c>
      <c r="F3279" s="6" t="n">
        <v>0</v>
      </c>
      <c r="G3279" s="6" t="n">
        <v>0</v>
      </c>
      <c r="H3279" s="6" t="str">
        <f aca="false">IF(AND(A3279&gt;=Stimuli!$B$2,A3279&lt;=Stimuli!$C$2),Stimuli!$A$2,IF(AND(A3279&gt;=Stimuli!$B$3,A3279&lt;=Stimuli!$C$3),Stimuli!$A$3,IF(AND(A3279&gt;=Stimuli!$B$4,A3279&lt;=Stimuli!$C$4),Stimuli!$A$4,"")))</f>
        <v>01 Quiet baseline (60s)</v>
      </c>
      <c r="I3279" s="6" t="n">
        <f aca="false">(B3279-B3278)/((A3279-A3278)/1000)</f>
        <v>-0.937728937728906</v>
      </c>
      <c r="J3279" s="6" t="n">
        <f aca="false">IF(OR(B3279&lt;Rules!$B$2,B3279&gt;Rules!$B$3,ABS(I3279)&gt;Rules!$B$4,OR(B3280&lt;Rules!$B$2,B3280&gt;Rules!$B$3,ABS(I3280)&gt;Rules!$B$4)),1,0)</f>
        <v>0</v>
      </c>
      <c r="K3279" s="6" t="str">
        <f aca="false">IF(F3279=1,COUNTIF($F$2:F3279,1),"")</f>
        <v/>
      </c>
    </row>
    <row r="3280" customFormat="false" ht="15" hidden="false" customHeight="false" outlineLevel="0" collapsed="false">
      <c r="A3280" s="6" t="n">
        <v>25839.4305</v>
      </c>
      <c r="B3280" s="6" t="n">
        <v>1.56556776556777</v>
      </c>
      <c r="C3280" s="6" t="n">
        <v>83</v>
      </c>
      <c r="D3280" s="6" t="n">
        <v>-1</v>
      </c>
      <c r="E3280" s="6" t="n">
        <v>1.74432234432234</v>
      </c>
      <c r="F3280" s="6" t="n">
        <v>0</v>
      </c>
      <c r="G3280" s="6" t="n">
        <v>0</v>
      </c>
      <c r="H3280" s="6" t="str">
        <f aca="false">IF(AND(A3280&gt;=Stimuli!$B$2,A3280&lt;=Stimuli!$C$2),Stimuli!$A$2,IF(AND(A3280&gt;=Stimuli!$B$3,A3280&lt;=Stimuli!$C$3),Stimuli!$A$3,IF(AND(A3280&gt;=Stimuli!$B$4,A3280&lt;=Stimuli!$C$4),Stimuli!$A$4,"")))</f>
        <v>01 Quiet baseline (60s)</v>
      </c>
      <c r="I3280" s="6" t="n">
        <f aca="false">(B3280-B3279)/((A3280-A3279)/1000)</f>
        <v>-1.31282051282062</v>
      </c>
      <c r="J3280" s="6" t="n">
        <f aca="false">IF(OR(B3280&lt;Rules!$B$2,B3280&gt;Rules!$B$3,ABS(I3280)&gt;Rules!$B$4,OR(B3281&lt;Rules!$B$2,B3281&gt;Rules!$B$3,ABS(I3281)&gt;Rules!$B$4)),1,0)</f>
        <v>0</v>
      </c>
      <c r="K3280" s="6" t="str">
        <f aca="false">IF(F3280=1,COUNTIF($F$2:F3280,1),"")</f>
        <v/>
      </c>
    </row>
    <row r="3281" customFormat="false" ht="15" hidden="false" customHeight="false" outlineLevel="0" collapsed="false">
      <c r="A3281" s="6" t="n">
        <v>25847.243</v>
      </c>
      <c r="B3281" s="6" t="n">
        <v>1.56703296703297</v>
      </c>
      <c r="C3281" s="6" t="n">
        <v>83</v>
      </c>
      <c r="D3281" s="6" t="n">
        <v>-1</v>
      </c>
      <c r="E3281" s="6" t="n">
        <v>1.74432234432234</v>
      </c>
      <c r="F3281" s="6" t="n">
        <v>0</v>
      </c>
      <c r="G3281" s="6" t="n">
        <v>0</v>
      </c>
      <c r="H3281" s="6" t="str">
        <f aca="false">IF(AND(A3281&gt;=Stimuli!$B$2,A3281&lt;=Stimuli!$C$2),Stimuli!$A$2,IF(AND(A3281&gt;=Stimuli!$B$3,A3281&lt;=Stimuli!$C$3),Stimuli!$A$3,IF(AND(A3281&gt;=Stimuli!$B$4,A3281&lt;=Stimuli!$C$4),Stimuli!$A$4,"")))</f>
        <v>01 Quiet baseline (60s)</v>
      </c>
      <c r="I3281" s="6" t="n">
        <f aca="false">(B3281-B3280)/((A3281-A3280)/1000)</f>
        <v>0.187545787545872</v>
      </c>
      <c r="J3281" s="6" t="n">
        <f aca="false">IF(OR(B3281&lt;Rules!$B$2,B3281&gt;Rules!$B$3,ABS(I3281)&gt;Rules!$B$4,OR(B3282&lt;Rules!$B$2,B3282&gt;Rules!$B$3,ABS(I3282)&gt;Rules!$B$4)),1,0)</f>
        <v>0</v>
      </c>
      <c r="K3281" s="6" t="str">
        <f aca="false">IF(F3281=1,COUNTIF($F$2:F3281,1),"")</f>
        <v/>
      </c>
    </row>
    <row r="3282" customFormat="false" ht="15" hidden="false" customHeight="false" outlineLevel="0" collapsed="false">
      <c r="A3282" s="6" t="n">
        <v>25855.0555</v>
      </c>
      <c r="B3282" s="6" t="n">
        <v>1.55970695970696</v>
      </c>
      <c r="C3282" s="6" t="n">
        <v>83</v>
      </c>
      <c r="D3282" s="6" t="n">
        <v>-1</v>
      </c>
      <c r="E3282" s="6" t="n">
        <v>1.74432234432234</v>
      </c>
      <c r="F3282" s="6" t="n">
        <v>0</v>
      </c>
      <c r="G3282" s="6" t="n">
        <v>0</v>
      </c>
      <c r="H3282" s="6" t="str">
        <f aca="false">IF(AND(A3282&gt;=Stimuli!$B$2,A3282&lt;=Stimuli!$C$2),Stimuli!$A$2,IF(AND(A3282&gt;=Stimuli!$B$3,A3282&lt;=Stimuli!$C$3),Stimuli!$A$3,IF(AND(A3282&gt;=Stimuli!$B$4,A3282&lt;=Stimuli!$C$4),Stimuli!$A$4,"")))</f>
        <v>01 Quiet baseline (60s)</v>
      </c>
      <c r="I3282" s="6" t="n">
        <f aca="false">(B3282-B3281)/((A3282-A3281)/1000)</f>
        <v>-0.93772893772902</v>
      </c>
      <c r="J3282" s="6" t="n">
        <f aca="false">IF(OR(B3282&lt;Rules!$B$2,B3282&gt;Rules!$B$3,ABS(I3282)&gt;Rules!$B$4,OR(B3283&lt;Rules!$B$2,B3283&gt;Rules!$B$3,ABS(I3283)&gt;Rules!$B$4)),1,0)</f>
        <v>0</v>
      </c>
      <c r="K3282" s="6" t="str">
        <f aca="false">IF(F3282=1,COUNTIF($F$2:F3282,1),"")</f>
        <v/>
      </c>
    </row>
    <row r="3283" customFormat="false" ht="15" hidden="false" customHeight="false" outlineLevel="0" collapsed="false">
      <c r="A3283" s="6" t="n">
        <v>25862.868</v>
      </c>
      <c r="B3283" s="6" t="n">
        <v>1.56263736263736</v>
      </c>
      <c r="C3283" s="6" t="n">
        <v>83</v>
      </c>
      <c r="D3283" s="6" t="n">
        <v>-1</v>
      </c>
      <c r="E3283" s="6" t="n">
        <v>1.74432234432234</v>
      </c>
      <c r="F3283" s="6" t="n">
        <v>0</v>
      </c>
      <c r="G3283" s="6" t="n">
        <v>0</v>
      </c>
      <c r="H3283" s="6" t="str">
        <f aca="false">IF(AND(A3283&gt;=Stimuli!$B$2,A3283&lt;=Stimuli!$C$2),Stimuli!$A$2,IF(AND(A3283&gt;=Stimuli!$B$3,A3283&lt;=Stimuli!$C$3),Stimuli!$A$3,IF(AND(A3283&gt;=Stimuli!$B$4,A3283&lt;=Stimuli!$C$4),Stimuli!$A$4,"")))</f>
        <v>01 Quiet baseline (60s)</v>
      </c>
      <c r="I3283" s="6" t="n">
        <f aca="false">(B3283-B3282)/((A3283-A3282)/1000)</f>
        <v>0.375091575091574</v>
      </c>
      <c r="J3283" s="6" t="n">
        <f aca="false">IF(OR(B3283&lt;Rules!$B$2,B3283&gt;Rules!$B$3,ABS(I3283)&gt;Rules!$B$4,OR(B3284&lt;Rules!$B$2,B3284&gt;Rules!$B$3,ABS(I3284)&gt;Rules!$B$4)),1,0)</f>
        <v>0</v>
      </c>
      <c r="K3283" s="6" t="str">
        <f aca="false">IF(F3283=1,COUNTIF($F$2:F3283,1),"")</f>
        <v/>
      </c>
    </row>
    <row r="3284" customFormat="false" ht="15" hidden="false" customHeight="false" outlineLevel="0" collapsed="false">
      <c r="A3284" s="6" t="n">
        <v>25870.6805</v>
      </c>
      <c r="B3284" s="6" t="n">
        <v>1.55238095238095</v>
      </c>
      <c r="C3284" s="6" t="n">
        <v>83</v>
      </c>
      <c r="D3284" s="6" t="n">
        <v>-1</v>
      </c>
      <c r="E3284" s="6" t="n">
        <v>1.74432234432234</v>
      </c>
      <c r="F3284" s="6" t="n">
        <v>0</v>
      </c>
      <c r="G3284" s="6" t="n">
        <v>0</v>
      </c>
      <c r="H3284" s="6" t="str">
        <f aca="false">IF(AND(A3284&gt;=Stimuli!$B$2,A3284&lt;=Stimuli!$C$2),Stimuli!$A$2,IF(AND(A3284&gt;=Stimuli!$B$3,A3284&lt;=Stimuli!$C$3),Stimuli!$A$3,IF(AND(A3284&gt;=Stimuli!$B$4,A3284&lt;=Stimuli!$C$4),Stimuli!$A$4,"")))</f>
        <v>01 Quiet baseline (60s)</v>
      </c>
      <c r="I3284" s="6" t="n">
        <f aca="false">(B3284-B3283)/((A3284-A3283)/1000)</f>
        <v>-1.31282051282048</v>
      </c>
      <c r="J3284" s="6" t="n">
        <f aca="false">IF(OR(B3284&lt;Rules!$B$2,B3284&gt;Rules!$B$3,ABS(I3284)&gt;Rules!$B$4,OR(B3285&lt;Rules!$B$2,B3285&gt;Rules!$B$3,ABS(I3285)&gt;Rules!$B$4)),1,0)</f>
        <v>0</v>
      </c>
      <c r="K3284" s="6" t="str">
        <f aca="false">IF(F3284=1,COUNTIF($F$2:F3284,1),"")</f>
        <v/>
      </c>
    </row>
    <row r="3285" customFormat="false" ht="15" hidden="false" customHeight="false" outlineLevel="0" collapsed="false">
      <c r="A3285" s="6" t="n">
        <v>25878.493</v>
      </c>
      <c r="B3285" s="6" t="n">
        <v>1.54945054945055</v>
      </c>
      <c r="C3285" s="6" t="n">
        <v>83</v>
      </c>
      <c r="D3285" s="6" t="n">
        <v>-1</v>
      </c>
      <c r="E3285" s="6" t="n">
        <v>1.74432234432234</v>
      </c>
      <c r="F3285" s="6" t="n">
        <v>0</v>
      </c>
      <c r="G3285" s="6" t="n">
        <v>0</v>
      </c>
      <c r="H3285" s="6" t="str">
        <f aca="false">IF(AND(A3285&gt;=Stimuli!$B$2,A3285&lt;=Stimuli!$C$2),Stimuli!$A$2,IF(AND(A3285&gt;=Stimuli!$B$3,A3285&lt;=Stimuli!$C$3),Stimuli!$A$3,IF(AND(A3285&gt;=Stimuli!$B$4,A3285&lt;=Stimuli!$C$4),Stimuli!$A$4,"")))</f>
        <v>01 Quiet baseline (60s)</v>
      </c>
      <c r="I3285" s="6" t="n">
        <f aca="false">(B3285-B3284)/((A3285-A3284)/1000)</f>
        <v>-0.375091575091574</v>
      </c>
      <c r="J3285" s="6" t="n">
        <f aca="false">IF(OR(B3285&lt;Rules!$B$2,B3285&gt;Rules!$B$3,ABS(I3285)&gt;Rules!$B$4,OR(B3286&lt;Rules!$B$2,B3286&gt;Rules!$B$3,ABS(I3286)&gt;Rules!$B$4)),1,0)</f>
        <v>0</v>
      </c>
      <c r="K3285" s="6" t="str">
        <f aca="false">IF(F3285=1,COUNTIF($F$2:F3285,1),"")</f>
        <v/>
      </c>
    </row>
    <row r="3286" customFormat="false" ht="15" hidden="false" customHeight="false" outlineLevel="0" collapsed="false">
      <c r="A3286" s="6" t="n">
        <v>25886.3055</v>
      </c>
      <c r="B3286" s="6" t="n">
        <v>1.53919413919414</v>
      </c>
      <c r="C3286" s="6" t="n">
        <v>83</v>
      </c>
      <c r="D3286" s="6" t="n">
        <v>-1</v>
      </c>
      <c r="E3286" s="6" t="n">
        <v>1.74432234432234</v>
      </c>
      <c r="F3286" s="6" t="n">
        <v>0</v>
      </c>
      <c r="G3286" s="6" t="n">
        <v>0</v>
      </c>
      <c r="H3286" s="6" t="str">
        <f aca="false">IF(AND(A3286&gt;=Stimuli!$B$2,A3286&lt;=Stimuli!$C$2),Stimuli!$A$2,IF(AND(A3286&gt;=Stimuli!$B$3,A3286&lt;=Stimuli!$C$3),Stimuli!$A$3,IF(AND(A3286&gt;=Stimuli!$B$4,A3286&lt;=Stimuli!$C$4),Stimuli!$A$4,"")))</f>
        <v>01 Quiet baseline (60s)</v>
      </c>
      <c r="I3286" s="6" t="n">
        <f aca="false">(B3286-B3285)/((A3286-A3285)/1000)</f>
        <v>-1.31282051282048</v>
      </c>
      <c r="J3286" s="6" t="n">
        <f aca="false">IF(OR(B3286&lt;Rules!$B$2,B3286&gt;Rules!$B$3,ABS(I3286)&gt;Rules!$B$4,OR(B3287&lt;Rules!$B$2,B3287&gt;Rules!$B$3,ABS(I3287)&gt;Rules!$B$4)),1,0)</f>
        <v>0</v>
      </c>
      <c r="K3286" s="6" t="str">
        <f aca="false">IF(F3286=1,COUNTIF($F$2:F3286,1),"")</f>
        <v/>
      </c>
    </row>
    <row r="3287" customFormat="false" ht="15" hidden="false" customHeight="false" outlineLevel="0" collapsed="false">
      <c r="A3287" s="6" t="n">
        <v>25894.118</v>
      </c>
      <c r="B3287" s="6" t="n">
        <v>1.53333333333333</v>
      </c>
      <c r="C3287" s="6" t="n">
        <v>83</v>
      </c>
      <c r="D3287" s="6" t="n">
        <v>-1</v>
      </c>
      <c r="E3287" s="6" t="n">
        <v>1.74432234432234</v>
      </c>
      <c r="F3287" s="6" t="n">
        <v>0</v>
      </c>
      <c r="G3287" s="6" t="n">
        <v>0</v>
      </c>
      <c r="H3287" s="6" t="str">
        <f aca="false">IF(AND(A3287&gt;=Stimuli!$B$2,A3287&lt;=Stimuli!$C$2),Stimuli!$A$2,IF(AND(A3287&gt;=Stimuli!$B$3,A3287&lt;=Stimuli!$C$3),Stimuli!$A$3,IF(AND(A3287&gt;=Stimuli!$B$4,A3287&lt;=Stimuli!$C$4),Stimuli!$A$4,"")))</f>
        <v>01 Quiet baseline (60s)</v>
      </c>
      <c r="I3287" s="6" t="n">
        <f aca="false">(B3287-B3286)/((A3287-A3286)/1000)</f>
        <v>-0.750183150183176</v>
      </c>
      <c r="J3287" s="6" t="n">
        <f aca="false">IF(OR(B3287&lt;Rules!$B$2,B3287&gt;Rules!$B$3,ABS(I3287)&gt;Rules!$B$4,OR(B3288&lt;Rules!$B$2,B3288&gt;Rules!$B$3,ABS(I3288)&gt;Rules!$B$4)),1,0)</f>
        <v>0</v>
      </c>
      <c r="K3287" s="6" t="str">
        <f aca="false">IF(F3287=1,COUNTIF($F$2:F3287,1),"")</f>
        <v/>
      </c>
    </row>
    <row r="3288" customFormat="false" ht="15" hidden="false" customHeight="false" outlineLevel="0" collapsed="false">
      <c r="A3288" s="6" t="n">
        <v>25901.9305</v>
      </c>
      <c r="B3288" s="6" t="n">
        <v>1.52014652014652</v>
      </c>
      <c r="C3288" s="6" t="n">
        <v>83</v>
      </c>
      <c r="D3288" s="6" t="n">
        <v>-1</v>
      </c>
      <c r="E3288" s="6" t="n">
        <v>1.74432234432234</v>
      </c>
      <c r="F3288" s="6" t="n">
        <v>0</v>
      </c>
      <c r="G3288" s="6" t="n">
        <v>0</v>
      </c>
      <c r="H3288" s="6" t="str">
        <f aca="false">IF(AND(A3288&gt;=Stimuli!$B$2,A3288&lt;=Stimuli!$C$2),Stimuli!$A$2,IF(AND(A3288&gt;=Stimuli!$B$3,A3288&lt;=Stimuli!$C$3),Stimuli!$A$3,IF(AND(A3288&gt;=Stimuli!$B$4,A3288&lt;=Stimuli!$C$4),Stimuli!$A$4,"")))</f>
        <v>01 Quiet baseline (60s)</v>
      </c>
      <c r="I3288" s="6" t="n">
        <f aca="false">(B3288-B3287)/((A3288-A3287)/1000)</f>
        <v>-1.68791208791205</v>
      </c>
      <c r="J3288" s="6" t="n">
        <f aca="false">IF(OR(B3288&lt;Rules!$B$2,B3288&gt;Rules!$B$3,ABS(I3288)&gt;Rules!$B$4,OR(B3289&lt;Rules!$B$2,B3289&gt;Rules!$B$3,ABS(I3289)&gt;Rules!$B$4)),1,0)</f>
        <v>0</v>
      </c>
      <c r="K3288" s="6" t="str">
        <f aca="false">IF(F3288=1,COUNTIF($F$2:F3288,1),"")</f>
        <v/>
      </c>
    </row>
    <row r="3289" customFormat="false" ht="15" hidden="false" customHeight="false" outlineLevel="0" collapsed="false">
      <c r="A3289" s="6" t="n">
        <v>25909.743</v>
      </c>
      <c r="B3289" s="6" t="n">
        <v>1.51428571428571</v>
      </c>
      <c r="C3289" s="6" t="n">
        <v>83</v>
      </c>
      <c r="D3289" s="6" t="n">
        <v>-1</v>
      </c>
      <c r="E3289" s="6" t="n">
        <v>1.74432234432234</v>
      </c>
      <c r="F3289" s="6" t="n">
        <v>0</v>
      </c>
      <c r="G3289" s="6" t="n">
        <v>0</v>
      </c>
      <c r="H3289" s="6" t="str">
        <f aca="false">IF(AND(A3289&gt;=Stimuli!$B$2,A3289&lt;=Stimuli!$C$2),Stimuli!$A$2,IF(AND(A3289&gt;=Stimuli!$B$3,A3289&lt;=Stimuli!$C$3),Stimuli!$A$3,IF(AND(A3289&gt;=Stimuli!$B$4,A3289&lt;=Stimuli!$C$4),Stimuli!$A$4,"")))</f>
        <v>01 Quiet baseline (60s)</v>
      </c>
      <c r="I3289" s="6" t="n">
        <f aca="false">(B3289-B3288)/((A3289-A3288)/1000)</f>
        <v>-0.750183150183176</v>
      </c>
      <c r="J3289" s="6" t="n">
        <f aca="false">IF(OR(B3289&lt;Rules!$B$2,B3289&gt;Rules!$B$3,ABS(I3289)&gt;Rules!$B$4,OR(B3290&lt;Rules!$B$2,B3290&gt;Rules!$B$3,ABS(I3290)&gt;Rules!$B$4)),1,0)</f>
        <v>0</v>
      </c>
      <c r="K3289" s="6" t="str">
        <f aca="false">IF(F3289=1,COUNTIF($F$2:F3289,1),"")</f>
        <v/>
      </c>
    </row>
    <row r="3290" customFormat="false" ht="15" hidden="false" customHeight="false" outlineLevel="0" collapsed="false">
      <c r="A3290" s="6" t="n">
        <v>25917.5555</v>
      </c>
      <c r="B3290" s="6" t="n">
        <v>1.50549450549451</v>
      </c>
      <c r="C3290" s="6" t="n">
        <v>83</v>
      </c>
      <c r="D3290" s="6" t="n">
        <v>-1</v>
      </c>
      <c r="E3290" s="6" t="n">
        <v>1.74432234432234</v>
      </c>
      <c r="F3290" s="6" t="n">
        <v>0</v>
      </c>
      <c r="G3290" s="6" t="n">
        <v>0</v>
      </c>
      <c r="H3290" s="6" t="str">
        <f aca="false">IF(AND(A3290&gt;=Stimuli!$B$2,A3290&lt;=Stimuli!$C$2),Stimuli!$A$2,IF(AND(A3290&gt;=Stimuli!$B$3,A3290&lt;=Stimuli!$C$3),Stimuli!$A$3,IF(AND(A3290&gt;=Stimuli!$B$4,A3290&lt;=Stimuli!$C$4),Stimuli!$A$4,"")))</f>
        <v>01 Quiet baseline (60s)</v>
      </c>
      <c r="I3290" s="6" t="n">
        <f aca="false">(B3290-B3289)/((A3290-A3289)/1000)</f>
        <v>-1.12527472527475</v>
      </c>
      <c r="J3290" s="6" t="n">
        <f aca="false">IF(OR(B3290&lt;Rules!$B$2,B3290&gt;Rules!$B$3,ABS(I3290)&gt;Rules!$B$4,OR(B3291&lt;Rules!$B$2,B3291&gt;Rules!$B$3,ABS(I3291)&gt;Rules!$B$4)),1,0)</f>
        <v>0</v>
      </c>
      <c r="K3290" s="6" t="str">
        <f aca="false">IF(F3290=1,COUNTIF($F$2:F3290,1),"")</f>
        <v/>
      </c>
    </row>
    <row r="3291" customFormat="false" ht="15" hidden="false" customHeight="false" outlineLevel="0" collapsed="false">
      <c r="A3291" s="6" t="n">
        <v>25925.368</v>
      </c>
      <c r="B3291" s="6" t="n">
        <v>1.4996336996337</v>
      </c>
      <c r="C3291" s="6" t="n">
        <v>83</v>
      </c>
      <c r="D3291" s="6" t="n">
        <v>-1</v>
      </c>
      <c r="E3291" s="6" t="n">
        <v>1.74432234432234</v>
      </c>
      <c r="F3291" s="6" t="n">
        <v>0</v>
      </c>
      <c r="G3291" s="6" t="n">
        <v>0</v>
      </c>
      <c r="H3291" s="6" t="str">
        <f aca="false">IF(AND(A3291&gt;=Stimuli!$B$2,A3291&lt;=Stimuli!$C$2),Stimuli!$A$2,IF(AND(A3291&gt;=Stimuli!$B$3,A3291&lt;=Stimuli!$C$3),Stimuli!$A$3,IF(AND(A3291&gt;=Stimuli!$B$4,A3291&lt;=Stimuli!$C$4),Stimuli!$A$4,"")))</f>
        <v>01 Quiet baseline (60s)</v>
      </c>
      <c r="I3291" s="6" t="n">
        <f aca="false">(B3291-B3290)/((A3291-A3290)/1000)</f>
        <v>-0.750183150183034</v>
      </c>
      <c r="J3291" s="6" t="n">
        <f aca="false">IF(OR(B3291&lt;Rules!$B$2,B3291&gt;Rules!$B$3,ABS(I3291)&gt;Rules!$B$4,OR(B3292&lt;Rules!$B$2,B3292&gt;Rules!$B$3,ABS(I3292)&gt;Rules!$B$4)),1,0)</f>
        <v>0</v>
      </c>
      <c r="K3291" s="6" t="str">
        <f aca="false">IF(F3291=1,COUNTIF($F$2:F3291,1),"")</f>
        <v/>
      </c>
    </row>
    <row r="3292" customFormat="false" ht="15" hidden="false" customHeight="false" outlineLevel="0" collapsed="false">
      <c r="A3292" s="6" t="n">
        <v>25933.1805</v>
      </c>
      <c r="B3292" s="6" t="n">
        <v>1.4952380952381</v>
      </c>
      <c r="C3292" s="6" t="n">
        <v>83</v>
      </c>
      <c r="D3292" s="6" t="n">
        <v>-1</v>
      </c>
      <c r="E3292" s="6" t="n">
        <v>1.74432234432234</v>
      </c>
      <c r="F3292" s="6" t="n">
        <v>0</v>
      </c>
      <c r="G3292" s="6" t="n">
        <v>0</v>
      </c>
      <c r="H3292" s="6" t="str">
        <f aca="false">IF(AND(A3292&gt;=Stimuli!$B$2,A3292&lt;=Stimuli!$C$2),Stimuli!$A$2,IF(AND(A3292&gt;=Stimuli!$B$3,A3292&lt;=Stimuli!$C$3),Stimuli!$A$3,IF(AND(A3292&gt;=Stimuli!$B$4,A3292&lt;=Stimuli!$C$4),Stimuli!$A$4,"")))</f>
        <v>01 Quiet baseline (60s)</v>
      </c>
      <c r="I3292" s="6" t="n">
        <f aca="false">(B3292-B3291)/((A3292-A3291)/1000)</f>
        <v>-0.562637362637446</v>
      </c>
      <c r="J3292" s="6" t="n">
        <f aca="false">IF(OR(B3292&lt;Rules!$B$2,B3292&gt;Rules!$B$3,ABS(I3292)&gt;Rules!$B$4,OR(B3293&lt;Rules!$B$2,B3293&gt;Rules!$B$3,ABS(I3293)&gt;Rules!$B$4)),1,0)</f>
        <v>0</v>
      </c>
      <c r="K3292" s="6" t="str">
        <f aca="false">IF(F3292=1,COUNTIF($F$2:F3292,1),"")</f>
        <v/>
      </c>
    </row>
    <row r="3293" customFormat="false" ht="15" hidden="false" customHeight="false" outlineLevel="0" collapsed="false">
      <c r="A3293" s="6" t="n">
        <v>25940.993</v>
      </c>
      <c r="B3293" s="6" t="n">
        <v>1.48791208791209</v>
      </c>
      <c r="C3293" s="6" t="n">
        <v>83</v>
      </c>
      <c r="D3293" s="6" t="n">
        <v>-1</v>
      </c>
      <c r="E3293" s="6" t="n">
        <v>1.74432234432234</v>
      </c>
      <c r="F3293" s="6" t="n">
        <v>0</v>
      </c>
      <c r="G3293" s="6" t="n">
        <v>0</v>
      </c>
      <c r="H3293" s="6" t="str">
        <f aca="false">IF(AND(A3293&gt;=Stimuli!$B$2,A3293&lt;=Stimuli!$C$2),Stimuli!$A$2,IF(AND(A3293&gt;=Stimuli!$B$3,A3293&lt;=Stimuli!$C$3),Stimuli!$A$3,IF(AND(A3293&gt;=Stimuli!$B$4,A3293&lt;=Stimuli!$C$4),Stimuli!$A$4,"")))</f>
        <v>01 Quiet baseline (60s)</v>
      </c>
      <c r="I3293" s="6" t="n">
        <f aca="false">(B3293-B3292)/((A3293-A3292)/1000)</f>
        <v>-0.937728937728906</v>
      </c>
      <c r="J3293" s="6" t="n">
        <f aca="false">IF(OR(B3293&lt;Rules!$B$2,B3293&gt;Rules!$B$3,ABS(I3293)&gt;Rules!$B$4,OR(B3294&lt;Rules!$B$2,B3294&gt;Rules!$B$3,ABS(I3294)&gt;Rules!$B$4)),1,0)</f>
        <v>0</v>
      </c>
      <c r="K3293" s="6" t="str">
        <f aca="false">IF(F3293=1,COUNTIF($F$2:F3293,1),"")</f>
        <v/>
      </c>
    </row>
    <row r="3294" customFormat="false" ht="15" hidden="false" customHeight="false" outlineLevel="0" collapsed="false">
      <c r="A3294" s="6" t="n">
        <v>25948.8055</v>
      </c>
      <c r="B3294" s="6" t="n">
        <v>1.48205128205128</v>
      </c>
      <c r="C3294" s="6" t="n">
        <v>83</v>
      </c>
      <c r="D3294" s="6" t="n">
        <v>-1</v>
      </c>
      <c r="E3294" s="6" t="n">
        <v>1.74432234432234</v>
      </c>
      <c r="F3294" s="6" t="n">
        <v>0</v>
      </c>
      <c r="G3294" s="6" t="n">
        <v>0</v>
      </c>
      <c r="H3294" s="6" t="str">
        <f aca="false">IF(AND(A3294&gt;=Stimuli!$B$2,A3294&lt;=Stimuli!$C$2),Stimuli!$A$2,IF(AND(A3294&gt;=Stimuli!$B$3,A3294&lt;=Stimuli!$C$3),Stimuli!$A$3,IF(AND(A3294&gt;=Stimuli!$B$4,A3294&lt;=Stimuli!$C$4),Stimuli!$A$4,"")))</f>
        <v>01 Quiet baseline (60s)</v>
      </c>
      <c r="I3294" s="6" t="n">
        <f aca="false">(B3294-B3293)/((A3294-A3293)/1000)</f>
        <v>-0.750183150183176</v>
      </c>
      <c r="J3294" s="6" t="n">
        <f aca="false">IF(OR(B3294&lt;Rules!$B$2,B3294&gt;Rules!$B$3,ABS(I3294)&gt;Rules!$B$4,OR(B3295&lt;Rules!$B$2,B3295&gt;Rules!$B$3,ABS(I3295)&gt;Rules!$B$4)),1,0)</f>
        <v>0</v>
      </c>
      <c r="K3294" s="6" t="str">
        <f aca="false">IF(F3294=1,COUNTIF($F$2:F3294,1),"")</f>
        <v/>
      </c>
    </row>
    <row r="3295" customFormat="false" ht="15" hidden="false" customHeight="false" outlineLevel="0" collapsed="false">
      <c r="A3295" s="6" t="n">
        <v>25956.618</v>
      </c>
      <c r="B3295" s="6" t="n">
        <v>1.47326007326007</v>
      </c>
      <c r="C3295" s="6" t="n">
        <v>83</v>
      </c>
      <c r="D3295" s="6" t="n">
        <v>-1</v>
      </c>
      <c r="E3295" s="6" t="n">
        <v>1.74432234432234</v>
      </c>
      <c r="F3295" s="6" t="n">
        <v>0</v>
      </c>
      <c r="G3295" s="6" t="n">
        <v>0</v>
      </c>
      <c r="H3295" s="6" t="str">
        <f aca="false">IF(AND(A3295&gt;=Stimuli!$B$2,A3295&lt;=Stimuli!$C$2),Stimuli!$A$2,IF(AND(A3295&gt;=Stimuli!$B$3,A3295&lt;=Stimuli!$C$3),Stimuli!$A$3,IF(AND(A3295&gt;=Stimuli!$B$4,A3295&lt;=Stimuli!$C$4),Stimuli!$A$4,"")))</f>
        <v>01 Quiet baseline (60s)</v>
      </c>
      <c r="I3295" s="6" t="n">
        <f aca="false">(B3295-B3294)/((A3295-A3294)/1000)</f>
        <v>-1.12527472527475</v>
      </c>
      <c r="J3295" s="6" t="n">
        <f aca="false">IF(OR(B3295&lt;Rules!$B$2,B3295&gt;Rules!$B$3,ABS(I3295)&gt;Rules!$B$4,OR(B3296&lt;Rules!$B$2,B3296&gt;Rules!$B$3,ABS(I3296)&gt;Rules!$B$4)),1,0)</f>
        <v>0</v>
      </c>
      <c r="K3295" s="6" t="str">
        <f aca="false">IF(F3295=1,COUNTIF($F$2:F3295,1),"")</f>
        <v/>
      </c>
    </row>
    <row r="3296" customFormat="false" ht="15" hidden="false" customHeight="false" outlineLevel="0" collapsed="false">
      <c r="A3296" s="6" t="n">
        <v>25964.4305</v>
      </c>
      <c r="B3296" s="6" t="n">
        <v>1.47179487179487</v>
      </c>
      <c r="C3296" s="6" t="n">
        <v>83</v>
      </c>
      <c r="D3296" s="6" t="n">
        <v>-1</v>
      </c>
      <c r="E3296" s="6" t="n">
        <v>1.74432234432234</v>
      </c>
      <c r="F3296" s="6" t="n">
        <v>0</v>
      </c>
      <c r="G3296" s="6" t="n">
        <v>0</v>
      </c>
      <c r="H3296" s="6" t="str">
        <f aca="false">IF(AND(A3296&gt;=Stimuli!$B$2,A3296&lt;=Stimuli!$C$2),Stimuli!$A$2,IF(AND(A3296&gt;=Stimuli!$B$3,A3296&lt;=Stimuli!$C$3),Stimuli!$A$3,IF(AND(A3296&gt;=Stimuli!$B$4,A3296&lt;=Stimuli!$C$4),Stimuli!$A$4,"")))</f>
        <v>01 Quiet baseline (60s)</v>
      </c>
      <c r="I3296" s="6" t="n">
        <f aca="false">(B3296-B3295)/((A3296-A3295)/1000)</f>
        <v>-0.187545787545844</v>
      </c>
      <c r="J3296" s="6" t="n">
        <f aca="false">IF(OR(B3296&lt;Rules!$B$2,B3296&gt;Rules!$B$3,ABS(I3296)&gt;Rules!$B$4,OR(B3297&lt;Rules!$B$2,B3297&gt;Rules!$B$3,ABS(I3297)&gt;Rules!$B$4)),1,0)</f>
        <v>0</v>
      </c>
      <c r="K3296" s="6" t="str">
        <f aca="false">IF(F3296=1,COUNTIF($F$2:F3296,1),"")</f>
        <v/>
      </c>
    </row>
    <row r="3297" customFormat="false" ht="15" hidden="false" customHeight="false" outlineLevel="0" collapsed="false">
      <c r="A3297" s="6" t="n">
        <v>25972.243</v>
      </c>
      <c r="B3297" s="6" t="n">
        <v>1.46593406593407</v>
      </c>
      <c r="C3297" s="6" t="n">
        <v>83</v>
      </c>
      <c r="D3297" s="6" t="n">
        <v>-1</v>
      </c>
      <c r="E3297" s="6" t="n">
        <v>1.74432234432234</v>
      </c>
      <c r="F3297" s="6" t="n">
        <v>0</v>
      </c>
      <c r="G3297" s="6" t="n">
        <v>0</v>
      </c>
      <c r="H3297" s="6" t="str">
        <f aca="false">IF(AND(A3297&gt;=Stimuli!$B$2,A3297&lt;=Stimuli!$C$2),Stimuli!$A$2,IF(AND(A3297&gt;=Stimuli!$B$3,A3297&lt;=Stimuli!$C$3),Stimuli!$A$3,IF(AND(A3297&gt;=Stimuli!$B$4,A3297&lt;=Stimuli!$C$4),Stimuli!$A$4,"")))</f>
        <v>01 Quiet baseline (60s)</v>
      </c>
      <c r="I3297" s="6" t="n">
        <f aca="false">(B3297-B3296)/((A3297-A3296)/1000)</f>
        <v>-0.750183150183034</v>
      </c>
      <c r="J3297" s="6" t="n">
        <f aca="false">IF(OR(B3297&lt;Rules!$B$2,B3297&gt;Rules!$B$3,ABS(I3297)&gt;Rules!$B$4,OR(B3298&lt;Rules!$B$2,B3298&gt;Rules!$B$3,ABS(I3298)&gt;Rules!$B$4)),1,0)</f>
        <v>0</v>
      </c>
      <c r="K3297" s="6" t="str">
        <f aca="false">IF(F3297=1,COUNTIF($F$2:F3297,1),"")</f>
        <v/>
      </c>
    </row>
    <row r="3298" customFormat="false" ht="15" hidden="false" customHeight="false" outlineLevel="0" collapsed="false">
      <c r="A3298" s="6" t="n">
        <v>25980.0555</v>
      </c>
      <c r="B3298" s="6" t="n">
        <v>1.46886446886447</v>
      </c>
      <c r="C3298" s="6" t="n">
        <v>83</v>
      </c>
      <c r="D3298" s="6" t="n">
        <v>-1</v>
      </c>
      <c r="E3298" s="6" t="n">
        <v>1.74432234432234</v>
      </c>
      <c r="F3298" s="6" t="n">
        <v>0</v>
      </c>
      <c r="G3298" s="6" t="n">
        <v>0</v>
      </c>
      <c r="H3298" s="6" t="str">
        <f aca="false">IF(AND(A3298&gt;=Stimuli!$B$2,A3298&lt;=Stimuli!$C$2),Stimuli!$A$2,IF(AND(A3298&gt;=Stimuli!$B$3,A3298&lt;=Stimuli!$C$3),Stimuli!$A$3,IF(AND(A3298&gt;=Stimuli!$B$4,A3298&lt;=Stimuli!$C$4),Stimuli!$A$4,"")))</f>
        <v>01 Quiet baseline (60s)</v>
      </c>
      <c r="I3298" s="6" t="n">
        <f aca="false">(B3298-B3297)/((A3298-A3297)/1000)</f>
        <v>0.37509157509146</v>
      </c>
      <c r="J3298" s="6" t="n">
        <f aca="false">IF(OR(B3298&lt;Rules!$B$2,B3298&gt;Rules!$B$3,ABS(I3298)&gt;Rules!$B$4,OR(B3299&lt;Rules!$B$2,B3299&gt;Rules!$B$3,ABS(I3299)&gt;Rules!$B$4)),1,0)</f>
        <v>0</v>
      </c>
      <c r="K3298" s="6" t="str">
        <f aca="false">IF(F3298=1,COUNTIF($F$2:F3298,1),"")</f>
        <v/>
      </c>
    </row>
    <row r="3299" customFormat="false" ht="15" hidden="false" customHeight="false" outlineLevel="0" collapsed="false">
      <c r="A3299" s="6" t="n">
        <v>25987.868</v>
      </c>
      <c r="B3299" s="6" t="n">
        <v>1.46300366300366</v>
      </c>
      <c r="C3299" s="6" t="n">
        <v>83</v>
      </c>
      <c r="D3299" s="6" t="n">
        <v>-1</v>
      </c>
      <c r="E3299" s="6" t="n">
        <v>1.74432234432234</v>
      </c>
      <c r="F3299" s="6" t="n">
        <v>0</v>
      </c>
      <c r="G3299" s="6" t="n">
        <v>0</v>
      </c>
      <c r="H3299" s="6" t="str">
        <f aca="false">IF(AND(A3299&gt;=Stimuli!$B$2,A3299&lt;=Stimuli!$C$2),Stimuli!$A$2,IF(AND(A3299&gt;=Stimuli!$B$3,A3299&lt;=Stimuli!$C$3),Stimuli!$A$3,IF(AND(A3299&gt;=Stimuli!$B$4,A3299&lt;=Stimuli!$C$4),Stimuli!$A$4,"")))</f>
        <v>01 Quiet baseline (60s)</v>
      </c>
      <c r="I3299" s="6" t="n">
        <f aca="false">(B3299-B3298)/((A3299-A3298)/1000)</f>
        <v>-0.750183150183062</v>
      </c>
      <c r="J3299" s="6" t="n">
        <f aca="false">IF(OR(B3299&lt;Rules!$B$2,B3299&gt;Rules!$B$3,ABS(I3299)&gt;Rules!$B$4,OR(B3300&lt;Rules!$B$2,B3300&gt;Rules!$B$3,ABS(I3300)&gt;Rules!$B$4)),1,0)</f>
        <v>0</v>
      </c>
      <c r="K3299" s="6" t="str">
        <f aca="false">IF(F3299=1,COUNTIF($F$2:F3299,1),"")</f>
        <v/>
      </c>
    </row>
    <row r="3300" customFormat="false" ht="15" hidden="false" customHeight="false" outlineLevel="0" collapsed="false">
      <c r="A3300" s="6" t="n">
        <v>25995.6805</v>
      </c>
      <c r="B3300" s="6" t="n">
        <v>1.46593406593407</v>
      </c>
      <c r="C3300" s="6" t="n">
        <v>83</v>
      </c>
      <c r="D3300" s="6" t="n">
        <v>-1</v>
      </c>
      <c r="E3300" s="6" t="n">
        <v>1.74432234432234</v>
      </c>
      <c r="F3300" s="6" t="n">
        <v>0</v>
      </c>
      <c r="G3300" s="6" t="n">
        <v>0</v>
      </c>
      <c r="H3300" s="6" t="str">
        <f aca="false">IF(AND(A3300&gt;=Stimuli!$B$2,A3300&lt;=Stimuli!$C$2),Stimuli!$A$2,IF(AND(A3300&gt;=Stimuli!$B$3,A3300&lt;=Stimuli!$C$3),Stimuli!$A$3,IF(AND(A3300&gt;=Stimuli!$B$4,A3300&lt;=Stimuli!$C$4),Stimuli!$A$4,"")))</f>
        <v>01 Quiet baseline (60s)</v>
      </c>
      <c r="I3300" s="6" t="n">
        <f aca="false">(B3300-B3299)/((A3300-A3299)/1000)</f>
        <v>0.375091575091602</v>
      </c>
      <c r="J3300" s="6" t="n">
        <f aca="false">IF(OR(B3300&lt;Rules!$B$2,B3300&gt;Rules!$B$3,ABS(I3300)&gt;Rules!$B$4,OR(B3301&lt;Rules!$B$2,B3301&gt;Rules!$B$3,ABS(I3301)&gt;Rules!$B$4)),1,0)</f>
        <v>0</v>
      </c>
      <c r="K3300" s="6" t="str">
        <f aca="false">IF(F3300=1,COUNTIF($F$2:F3300,1),"")</f>
        <v/>
      </c>
    </row>
    <row r="3301" customFormat="false" ht="15" hidden="false" customHeight="false" outlineLevel="0" collapsed="false">
      <c r="A3301" s="6" t="n">
        <v>26003.493</v>
      </c>
      <c r="B3301" s="6" t="n">
        <v>1.46153846153846</v>
      </c>
      <c r="C3301" s="6" t="n">
        <v>83</v>
      </c>
      <c r="D3301" s="6" t="n">
        <v>-1</v>
      </c>
      <c r="E3301" s="6" t="n">
        <v>1.74432234432234</v>
      </c>
      <c r="F3301" s="6" t="n">
        <v>0</v>
      </c>
      <c r="G3301" s="6" t="n">
        <v>0</v>
      </c>
      <c r="H3301" s="6" t="str">
        <f aca="false">IF(AND(A3301&gt;=Stimuli!$B$2,A3301&lt;=Stimuli!$C$2),Stimuli!$A$2,IF(AND(A3301&gt;=Stimuli!$B$3,A3301&lt;=Stimuli!$C$3),Stimuli!$A$3,IF(AND(A3301&gt;=Stimuli!$B$4,A3301&lt;=Stimuli!$C$4),Stimuli!$A$4,"")))</f>
        <v>01 Quiet baseline (60s)</v>
      </c>
      <c r="I3301" s="6" t="n">
        <f aca="false">(B3301-B3300)/((A3301-A3300)/1000)</f>
        <v>-0.562637362637332</v>
      </c>
      <c r="J3301" s="6" t="n">
        <f aca="false">IF(OR(B3301&lt;Rules!$B$2,B3301&gt;Rules!$B$3,ABS(I3301)&gt;Rules!$B$4,OR(B3302&lt;Rules!$B$2,B3302&gt;Rules!$B$3,ABS(I3302)&gt;Rules!$B$4)),1,0)</f>
        <v>0</v>
      </c>
      <c r="K3301" s="6" t="str">
        <f aca="false">IF(F3301=1,COUNTIF($F$2:F3301,1),"")</f>
        <v/>
      </c>
    </row>
    <row r="3302" customFormat="false" ht="15" hidden="false" customHeight="false" outlineLevel="0" collapsed="false">
      <c r="A3302" s="6" t="n">
        <v>26011.3055</v>
      </c>
      <c r="B3302" s="6" t="n">
        <v>1.46446886446887</v>
      </c>
      <c r="C3302" s="6" t="n">
        <v>83</v>
      </c>
      <c r="D3302" s="6" t="n">
        <v>-1</v>
      </c>
      <c r="E3302" s="6" t="n">
        <v>1.74432234432234</v>
      </c>
      <c r="F3302" s="6" t="n">
        <v>0</v>
      </c>
      <c r="G3302" s="6" t="n">
        <v>0</v>
      </c>
      <c r="H3302" s="6" t="str">
        <f aca="false">IF(AND(A3302&gt;=Stimuli!$B$2,A3302&lt;=Stimuli!$C$2),Stimuli!$A$2,IF(AND(A3302&gt;=Stimuli!$B$3,A3302&lt;=Stimuli!$C$3),Stimuli!$A$3,IF(AND(A3302&gt;=Stimuli!$B$4,A3302&lt;=Stimuli!$C$4),Stimuli!$A$4,"")))</f>
        <v>01 Quiet baseline (60s)</v>
      </c>
      <c r="I3302" s="6" t="n">
        <f aca="false">(B3302-B3301)/((A3302-A3301)/1000)</f>
        <v>0.375091575091602</v>
      </c>
      <c r="J3302" s="6" t="n">
        <f aca="false">IF(OR(B3302&lt;Rules!$B$2,B3302&gt;Rules!$B$3,ABS(I3302)&gt;Rules!$B$4,OR(B3303&lt;Rules!$B$2,B3303&gt;Rules!$B$3,ABS(I3303)&gt;Rules!$B$4)),1,0)</f>
        <v>0</v>
      </c>
      <c r="K3302" s="6" t="str">
        <f aca="false">IF(F3302=1,COUNTIF($F$2:F3302,1),"")</f>
        <v/>
      </c>
    </row>
    <row r="3303" customFormat="false" ht="15" hidden="false" customHeight="false" outlineLevel="0" collapsed="false">
      <c r="A3303" s="6" t="n">
        <v>26019.118</v>
      </c>
      <c r="B3303" s="6" t="n">
        <v>1.46153846153846</v>
      </c>
      <c r="C3303" s="6" t="n">
        <v>83</v>
      </c>
      <c r="D3303" s="6" t="n">
        <v>-1</v>
      </c>
      <c r="E3303" s="6" t="n">
        <v>1.74432234432234</v>
      </c>
      <c r="F3303" s="6" t="n">
        <v>0</v>
      </c>
      <c r="G3303" s="6" t="n">
        <v>0</v>
      </c>
      <c r="H3303" s="6" t="str">
        <f aca="false">IF(AND(A3303&gt;=Stimuli!$B$2,A3303&lt;=Stimuli!$C$2),Stimuli!$A$2,IF(AND(A3303&gt;=Stimuli!$B$3,A3303&lt;=Stimuli!$C$3),Stimuli!$A$3,IF(AND(A3303&gt;=Stimuli!$B$4,A3303&lt;=Stimuli!$C$4),Stimuli!$A$4,"")))</f>
        <v>01 Quiet baseline (60s)</v>
      </c>
      <c r="I3303" s="6" t="n">
        <f aca="false">(B3303-B3302)/((A3303-A3302)/1000)</f>
        <v>-0.375091575091602</v>
      </c>
      <c r="J3303" s="6" t="n">
        <f aca="false">IF(OR(B3303&lt;Rules!$B$2,B3303&gt;Rules!$B$3,ABS(I3303)&gt;Rules!$B$4,OR(B3304&lt;Rules!$B$2,B3304&gt;Rules!$B$3,ABS(I3304)&gt;Rules!$B$4)),1,0)</f>
        <v>0</v>
      </c>
      <c r="K3303" s="6" t="str">
        <f aca="false">IF(F3303=1,COUNTIF($F$2:F3303,1),"")</f>
        <v/>
      </c>
    </row>
    <row r="3304" customFormat="false" ht="15" hidden="false" customHeight="false" outlineLevel="0" collapsed="false">
      <c r="A3304" s="6" t="n">
        <v>26026.9305</v>
      </c>
      <c r="B3304" s="6" t="n">
        <v>1.46300366300366</v>
      </c>
      <c r="C3304" s="6" t="n">
        <v>83</v>
      </c>
      <c r="D3304" s="6" t="n">
        <v>-1</v>
      </c>
      <c r="E3304" s="6" t="n">
        <v>1.74432234432234</v>
      </c>
      <c r="F3304" s="6" t="n">
        <v>0</v>
      </c>
      <c r="G3304" s="6" t="n">
        <v>0</v>
      </c>
      <c r="H3304" s="6" t="str">
        <f aca="false">IF(AND(A3304&gt;=Stimuli!$B$2,A3304&lt;=Stimuli!$C$2),Stimuli!$A$2,IF(AND(A3304&gt;=Stimuli!$B$3,A3304&lt;=Stimuli!$C$3),Stimuli!$A$3,IF(AND(A3304&gt;=Stimuli!$B$4,A3304&lt;=Stimuli!$C$4),Stimuli!$A$4,"")))</f>
        <v>01 Quiet baseline (60s)</v>
      </c>
      <c r="I3304" s="6" t="n">
        <f aca="false">(B3304-B3303)/((A3304-A3303)/1000)</f>
        <v>0.18754578754573</v>
      </c>
      <c r="J3304" s="6" t="n">
        <f aca="false">IF(OR(B3304&lt;Rules!$B$2,B3304&gt;Rules!$B$3,ABS(I3304)&gt;Rules!$B$4,OR(B3305&lt;Rules!$B$2,B3305&gt;Rules!$B$3,ABS(I3305)&gt;Rules!$B$4)),1,0)</f>
        <v>0</v>
      </c>
      <c r="K3304" s="6" t="str">
        <f aca="false">IF(F3304=1,COUNTIF($F$2:F3304,1),"")</f>
        <v/>
      </c>
    </row>
    <row r="3305" customFormat="false" ht="15" hidden="false" customHeight="false" outlineLevel="0" collapsed="false">
      <c r="A3305" s="6" t="n">
        <v>26034.743</v>
      </c>
      <c r="B3305" s="6" t="n">
        <v>1.46153846153846</v>
      </c>
      <c r="C3305" s="6" t="n">
        <v>83</v>
      </c>
      <c r="D3305" s="6" t="n">
        <v>-1</v>
      </c>
      <c r="E3305" s="6" t="n">
        <v>1.74432234432234</v>
      </c>
      <c r="F3305" s="6" t="n">
        <v>0</v>
      </c>
      <c r="G3305" s="6" t="n">
        <v>0</v>
      </c>
      <c r="H3305" s="6" t="str">
        <f aca="false">IF(AND(A3305&gt;=Stimuli!$B$2,A3305&lt;=Stimuli!$C$2),Stimuli!$A$2,IF(AND(A3305&gt;=Stimuli!$B$3,A3305&lt;=Stimuli!$C$3),Stimuli!$A$3,IF(AND(A3305&gt;=Stimuli!$B$4,A3305&lt;=Stimuli!$C$4),Stimuli!$A$4,"")))</f>
        <v>01 Quiet baseline (60s)</v>
      </c>
      <c r="I3305" s="6" t="n">
        <f aca="false">(B3305-B3304)/((A3305-A3304)/1000)</f>
        <v>-0.18754578754573</v>
      </c>
      <c r="J3305" s="6" t="n">
        <f aca="false">IF(OR(B3305&lt;Rules!$B$2,B3305&gt;Rules!$B$3,ABS(I3305)&gt;Rules!$B$4,OR(B3306&lt;Rules!$B$2,B3306&gt;Rules!$B$3,ABS(I3306)&gt;Rules!$B$4)),1,0)</f>
        <v>0</v>
      </c>
      <c r="K3305" s="6" t="str">
        <f aca="false">IF(F3305=1,COUNTIF($F$2:F3305,1),"")</f>
        <v/>
      </c>
    </row>
    <row r="3306" customFormat="false" ht="15" hidden="false" customHeight="false" outlineLevel="0" collapsed="false">
      <c r="A3306" s="6" t="n">
        <v>26042.5555</v>
      </c>
      <c r="B3306" s="6" t="n">
        <v>1.46153846153846</v>
      </c>
      <c r="C3306" s="6" t="n">
        <v>83</v>
      </c>
      <c r="D3306" s="6" t="n">
        <v>-1</v>
      </c>
      <c r="E3306" s="6" t="n">
        <v>1.74432234432234</v>
      </c>
      <c r="F3306" s="6" t="n">
        <v>0</v>
      </c>
      <c r="G3306" s="6" t="n">
        <v>0</v>
      </c>
      <c r="H3306" s="6" t="str">
        <f aca="false">IF(AND(A3306&gt;=Stimuli!$B$2,A3306&lt;=Stimuli!$C$2),Stimuli!$A$2,IF(AND(A3306&gt;=Stimuli!$B$3,A3306&lt;=Stimuli!$C$3),Stimuli!$A$3,IF(AND(A3306&gt;=Stimuli!$B$4,A3306&lt;=Stimuli!$C$4),Stimuli!$A$4,"")))</f>
        <v>01 Quiet baseline (60s)</v>
      </c>
      <c r="I3306" s="6" t="n">
        <f aca="false">(B3306-B3305)/((A3306-A3305)/1000)</f>
        <v>0</v>
      </c>
      <c r="J3306" s="6" t="n">
        <f aca="false">IF(OR(B3306&lt;Rules!$B$2,B3306&gt;Rules!$B$3,ABS(I3306)&gt;Rules!$B$4,OR(B3307&lt;Rules!$B$2,B3307&gt;Rules!$B$3,ABS(I3307)&gt;Rules!$B$4)),1,0)</f>
        <v>0</v>
      </c>
      <c r="K3306" s="6" t="str">
        <f aca="false">IF(F3306=1,COUNTIF($F$2:F3306,1),"")</f>
        <v/>
      </c>
    </row>
    <row r="3307" customFormat="false" ht="15" hidden="false" customHeight="false" outlineLevel="0" collapsed="false">
      <c r="A3307" s="6" t="n">
        <v>26050.368</v>
      </c>
      <c r="B3307" s="6" t="n">
        <v>1.46153846153846</v>
      </c>
      <c r="C3307" s="6" t="n">
        <v>83</v>
      </c>
      <c r="D3307" s="6" t="n">
        <v>-1</v>
      </c>
      <c r="E3307" s="6" t="n">
        <v>1.74432234432234</v>
      </c>
      <c r="F3307" s="6" t="n">
        <v>0</v>
      </c>
      <c r="G3307" s="6" t="n">
        <v>0</v>
      </c>
      <c r="H3307" s="6" t="str">
        <f aca="false">IF(AND(A3307&gt;=Stimuli!$B$2,A3307&lt;=Stimuli!$C$2),Stimuli!$A$2,IF(AND(A3307&gt;=Stimuli!$B$3,A3307&lt;=Stimuli!$C$3),Stimuli!$A$3,IF(AND(A3307&gt;=Stimuli!$B$4,A3307&lt;=Stimuli!$C$4),Stimuli!$A$4,"")))</f>
        <v>01 Quiet baseline (60s)</v>
      </c>
      <c r="I3307" s="6" t="n">
        <f aca="false">(B3307-B3306)/((A3307-A3306)/1000)</f>
        <v>0</v>
      </c>
      <c r="J3307" s="6" t="n">
        <f aca="false">IF(OR(B3307&lt;Rules!$B$2,B3307&gt;Rules!$B$3,ABS(I3307)&gt;Rules!$B$4,OR(B3308&lt;Rules!$B$2,B3308&gt;Rules!$B$3,ABS(I3308)&gt;Rules!$B$4)),1,0)</f>
        <v>0</v>
      </c>
      <c r="K3307" s="6" t="str">
        <f aca="false">IF(F3307=1,COUNTIF($F$2:F3307,1),"")</f>
        <v/>
      </c>
    </row>
    <row r="3308" customFormat="false" ht="15" hidden="false" customHeight="false" outlineLevel="0" collapsed="false">
      <c r="A3308" s="6" t="n">
        <v>26058.1805</v>
      </c>
      <c r="B3308" s="6" t="n">
        <v>1.46153846153846</v>
      </c>
      <c r="C3308" s="6" t="n">
        <v>83</v>
      </c>
      <c r="D3308" s="6" t="n">
        <v>-1</v>
      </c>
      <c r="E3308" s="6" t="n">
        <v>1.74432234432234</v>
      </c>
      <c r="F3308" s="6" t="n">
        <v>0</v>
      </c>
      <c r="G3308" s="6" t="n">
        <v>0</v>
      </c>
      <c r="H3308" s="6" t="str">
        <f aca="false">IF(AND(A3308&gt;=Stimuli!$B$2,A3308&lt;=Stimuli!$C$2),Stimuli!$A$2,IF(AND(A3308&gt;=Stimuli!$B$3,A3308&lt;=Stimuli!$C$3),Stimuli!$A$3,IF(AND(A3308&gt;=Stimuli!$B$4,A3308&lt;=Stimuli!$C$4),Stimuli!$A$4,"")))</f>
        <v>01 Quiet baseline (60s)</v>
      </c>
      <c r="I3308" s="6" t="n">
        <f aca="false">(B3308-B3307)/((A3308-A3307)/1000)</f>
        <v>0</v>
      </c>
      <c r="J3308" s="6" t="n">
        <f aca="false">IF(OR(B3308&lt;Rules!$B$2,B3308&gt;Rules!$B$3,ABS(I3308)&gt;Rules!$B$4,OR(B3309&lt;Rules!$B$2,B3309&gt;Rules!$B$3,ABS(I3309)&gt;Rules!$B$4)),1,0)</f>
        <v>0</v>
      </c>
      <c r="K3308" s="6" t="str">
        <f aca="false">IF(F3308=1,COUNTIF($F$2:F3308,1),"")</f>
        <v/>
      </c>
    </row>
    <row r="3309" customFormat="false" ht="15" hidden="false" customHeight="false" outlineLevel="0" collapsed="false">
      <c r="A3309" s="6" t="n">
        <v>26065.993</v>
      </c>
      <c r="B3309" s="6" t="n">
        <v>1.46300366300366</v>
      </c>
      <c r="C3309" s="6" t="n">
        <v>83</v>
      </c>
      <c r="D3309" s="6" t="n">
        <v>-1</v>
      </c>
      <c r="E3309" s="6" t="n">
        <v>1.74285714285714</v>
      </c>
      <c r="F3309" s="6" t="n">
        <v>0</v>
      </c>
      <c r="G3309" s="6" t="n">
        <v>0</v>
      </c>
      <c r="H3309" s="6" t="str">
        <f aca="false">IF(AND(A3309&gt;=Stimuli!$B$2,A3309&lt;=Stimuli!$C$2),Stimuli!$A$2,IF(AND(A3309&gt;=Stimuli!$B$3,A3309&lt;=Stimuli!$C$3),Stimuli!$A$3,IF(AND(A3309&gt;=Stimuli!$B$4,A3309&lt;=Stimuli!$C$4),Stimuli!$A$4,"")))</f>
        <v>01 Quiet baseline (60s)</v>
      </c>
      <c r="I3309" s="6" t="n">
        <f aca="false">(B3309-B3308)/((A3309-A3308)/1000)</f>
        <v>0.18754578754573</v>
      </c>
      <c r="J3309" s="6" t="n">
        <f aca="false">IF(OR(B3309&lt;Rules!$B$2,B3309&gt;Rules!$B$3,ABS(I3309)&gt;Rules!$B$4,OR(B3310&lt;Rules!$B$2,B3310&gt;Rules!$B$3,ABS(I3310)&gt;Rules!$B$4)),1,0)</f>
        <v>0</v>
      </c>
      <c r="K3309" s="6" t="str">
        <f aca="false">IF(F3309=1,COUNTIF($F$2:F3309,1),"")</f>
        <v/>
      </c>
    </row>
    <row r="3310" customFormat="false" ht="15" hidden="false" customHeight="false" outlineLevel="0" collapsed="false">
      <c r="A3310" s="6" t="n">
        <v>26073.8055</v>
      </c>
      <c r="B3310" s="6" t="n">
        <v>1.46153846153846</v>
      </c>
      <c r="C3310" s="6" t="n">
        <v>83</v>
      </c>
      <c r="D3310" s="6" t="n">
        <v>-1</v>
      </c>
      <c r="E3310" s="6" t="n">
        <v>1.74285714285714</v>
      </c>
      <c r="F3310" s="6" t="n">
        <v>0</v>
      </c>
      <c r="G3310" s="6" t="n">
        <v>0</v>
      </c>
      <c r="H3310" s="6" t="str">
        <f aca="false">IF(AND(A3310&gt;=Stimuli!$B$2,A3310&lt;=Stimuli!$C$2),Stimuli!$A$2,IF(AND(A3310&gt;=Stimuli!$B$3,A3310&lt;=Stimuli!$C$3),Stimuli!$A$3,IF(AND(A3310&gt;=Stimuli!$B$4,A3310&lt;=Stimuli!$C$4),Stimuli!$A$4,"")))</f>
        <v>01 Quiet baseline (60s)</v>
      </c>
      <c r="I3310" s="6" t="n">
        <f aca="false">(B3310-B3309)/((A3310-A3309)/1000)</f>
        <v>-0.18754578754573</v>
      </c>
      <c r="J3310" s="6" t="n">
        <f aca="false">IF(OR(B3310&lt;Rules!$B$2,B3310&gt;Rules!$B$3,ABS(I3310)&gt;Rules!$B$4,OR(B3311&lt;Rules!$B$2,B3311&gt;Rules!$B$3,ABS(I3311)&gt;Rules!$B$4)),1,0)</f>
        <v>0</v>
      </c>
      <c r="K3310" s="6" t="str">
        <f aca="false">IF(F3310=1,COUNTIF($F$2:F3310,1),"")</f>
        <v/>
      </c>
    </row>
    <row r="3311" customFormat="false" ht="15" hidden="false" customHeight="false" outlineLevel="0" collapsed="false">
      <c r="A3311" s="6" t="n">
        <v>26081.618</v>
      </c>
      <c r="B3311" s="6" t="n">
        <v>1.46446886446887</v>
      </c>
      <c r="C3311" s="6" t="n">
        <v>83</v>
      </c>
      <c r="D3311" s="6" t="n">
        <v>-1</v>
      </c>
      <c r="E3311" s="6" t="n">
        <v>1.74285714285714</v>
      </c>
      <c r="F3311" s="6" t="n">
        <v>0</v>
      </c>
      <c r="G3311" s="6" t="n">
        <v>0</v>
      </c>
      <c r="H3311" s="6" t="str">
        <f aca="false">IF(AND(A3311&gt;=Stimuli!$B$2,A3311&lt;=Stimuli!$C$2),Stimuli!$A$2,IF(AND(A3311&gt;=Stimuli!$B$3,A3311&lt;=Stimuli!$C$3),Stimuli!$A$3,IF(AND(A3311&gt;=Stimuli!$B$4,A3311&lt;=Stimuli!$C$4),Stimuli!$A$4,"")))</f>
        <v>01 Quiet baseline (60s)</v>
      </c>
      <c r="I3311" s="6" t="n">
        <f aca="false">(B3311-B3310)/((A3311-A3310)/1000)</f>
        <v>0.375091575091602</v>
      </c>
      <c r="J3311" s="6" t="n">
        <f aca="false">IF(OR(B3311&lt;Rules!$B$2,B3311&gt;Rules!$B$3,ABS(I3311)&gt;Rules!$B$4,OR(B3312&lt;Rules!$B$2,B3312&gt;Rules!$B$3,ABS(I3312)&gt;Rules!$B$4)),1,0)</f>
        <v>0</v>
      </c>
      <c r="K3311" s="6" t="str">
        <f aca="false">IF(F3311=1,COUNTIF($F$2:F3311,1),"")</f>
        <v/>
      </c>
    </row>
    <row r="3312" customFormat="false" ht="15" hidden="false" customHeight="false" outlineLevel="0" collapsed="false">
      <c r="A3312" s="6" t="n">
        <v>26089.4305</v>
      </c>
      <c r="B3312" s="6" t="n">
        <v>1.46153846153846</v>
      </c>
      <c r="C3312" s="6" t="n">
        <v>83</v>
      </c>
      <c r="D3312" s="6" t="n">
        <v>-1</v>
      </c>
      <c r="E3312" s="6" t="n">
        <v>1.74285714285714</v>
      </c>
      <c r="F3312" s="6" t="n">
        <v>0</v>
      </c>
      <c r="G3312" s="6" t="n">
        <v>0</v>
      </c>
      <c r="H3312" s="6" t="str">
        <f aca="false">IF(AND(A3312&gt;=Stimuli!$B$2,A3312&lt;=Stimuli!$C$2),Stimuli!$A$2,IF(AND(A3312&gt;=Stimuli!$B$3,A3312&lt;=Stimuli!$C$3),Stimuli!$A$3,IF(AND(A3312&gt;=Stimuli!$B$4,A3312&lt;=Stimuli!$C$4),Stimuli!$A$4,"")))</f>
        <v>01 Quiet baseline (60s)</v>
      </c>
      <c r="I3312" s="6" t="n">
        <f aca="false">(B3312-B3311)/((A3312-A3311)/1000)</f>
        <v>-0.375091575091602</v>
      </c>
      <c r="J3312" s="6" t="n">
        <f aca="false">IF(OR(B3312&lt;Rules!$B$2,B3312&gt;Rules!$B$3,ABS(I3312)&gt;Rules!$B$4,OR(B3313&lt;Rules!$B$2,B3313&gt;Rules!$B$3,ABS(I3313)&gt;Rules!$B$4)),1,0)</f>
        <v>0</v>
      </c>
      <c r="K3312" s="6" t="str">
        <f aca="false">IF(F3312=1,COUNTIF($F$2:F3312,1),"")</f>
        <v/>
      </c>
    </row>
    <row r="3313" customFormat="false" ht="15" hidden="false" customHeight="false" outlineLevel="0" collapsed="false">
      <c r="A3313" s="6" t="n">
        <v>26097.243</v>
      </c>
      <c r="B3313" s="6" t="n">
        <v>1.46593406593407</v>
      </c>
      <c r="C3313" s="6" t="n">
        <v>83</v>
      </c>
      <c r="D3313" s="6" t="n">
        <v>-1</v>
      </c>
      <c r="E3313" s="6" t="n">
        <v>1.74285714285714</v>
      </c>
      <c r="F3313" s="6" t="n">
        <v>0</v>
      </c>
      <c r="G3313" s="6" t="n">
        <v>0</v>
      </c>
      <c r="H3313" s="6" t="str">
        <f aca="false">IF(AND(A3313&gt;=Stimuli!$B$2,A3313&lt;=Stimuli!$C$2),Stimuli!$A$2,IF(AND(A3313&gt;=Stimuli!$B$3,A3313&lt;=Stimuli!$C$3),Stimuli!$A$3,IF(AND(A3313&gt;=Stimuli!$B$4,A3313&lt;=Stimuli!$C$4),Stimuli!$A$4,"")))</f>
        <v>01 Quiet baseline (60s)</v>
      </c>
      <c r="I3313" s="6" t="n">
        <f aca="false">(B3313-B3312)/((A3313-A3312)/1000)</f>
        <v>0.562637362637332</v>
      </c>
      <c r="J3313" s="6" t="n">
        <f aca="false">IF(OR(B3313&lt;Rules!$B$2,B3313&gt;Rules!$B$3,ABS(I3313)&gt;Rules!$B$4,OR(B3314&lt;Rules!$B$2,B3314&gt;Rules!$B$3,ABS(I3314)&gt;Rules!$B$4)),1,0)</f>
        <v>0</v>
      </c>
      <c r="K3313" s="6" t="str">
        <f aca="false">IF(F3313=1,COUNTIF($F$2:F3313,1),"")</f>
        <v/>
      </c>
    </row>
    <row r="3314" customFormat="false" ht="15" hidden="false" customHeight="false" outlineLevel="0" collapsed="false">
      <c r="A3314" s="6" t="n">
        <v>26105.0555</v>
      </c>
      <c r="B3314" s="6" t="n">
        <v>1.46739926739927</v>
      </c>
      <c r="C3314" s="6" t="n">
        <v>83</v>
      </c>
      <c r="D3314" s="6" t="n">
        <v>-1</v>
      </c>
      <c r="E3314" s="6" t="n">
        <v>1.74285714285714</v>
      </c>
      <c r="F3314" s="6" t="n">
        <v>0</v>
      </c>
      <c r="G3314" s="6" t="n">
        <v>0</v>
      </c>
      <c r="H3314" s="6" t="str">
        <f aca="false">IF(AND(A3314&gt;=Stimuli!$B$2,A3314&lt;=Stimuli!$C$2),Stimuli!$A$2,IF(AND(A3314&gt;=Stimuli!$B$3,A3314&lt;=Stimuli!$C$3),Stimuli!$A$3,IF(AND(A3314&gt;=Stimuli!$B$4,A3314&lt;=Stimuli!$C$4),Stimuli!$A$4,"")))</f>
        <v>01 Quiet baseline (60s)</v>
      </c>
      <c r="I3314" s="6" t="n">
        <f aca="false">(B3314-B3313)/((A3314-A3313)/1000)</f>
        <v>0.18754578754573</v>
      </c>
      <c r="J3314" s="6" t="n">
        <f aca="false">IF(OR(B3314&lt;Rules!$B$2,B3314&gt;Rules!$B$3,ABS(I3314)&gt;Rules!$B$4,OR(B3315&lt;Rules!$B$2,B3315&gt;Rules!$B$3,ABS(I3315)&gt;Rules!$B$4)),1,0)</f>
        <v>0</v>
      </c>
      <c r="K3314" s="6" t="str">
        <f aca="false">IF(F3314=1,COUNTIF($F$2:F3314,1),"")</f>
        <v/>
      </c>
    </row>
    <row r="3315" customFormat="false" ht="15" hidden="false" customHeight="false" outlineLevel="0" collapsed="false">
      <c r="A3315" s="6" t="n">
        <v>26112.868</v>
      </c>
      <c r="B3315" s="6" t="n">
        <v>1.48351648351648</v>
      </c>
      <c r="C3315" s="6" t="n">
        <v>83</v>
      </c>
      <c r="D3315" s="6" t="n">
        <v>-1</v>
      </c>
      <c r="E3315" s="6" t="n">
        <v>1.74285714285714</v>
      </c>
      <c r="F3315" s="6" t="n">
        <v>0</v>
      </c>
      <c r="G3315" s="6" t="n">
        <v>0</v>
      </c>
      <c r="H3315" s="6" t="str">
        <f aca="false">IF(AND(A3315&gt;=Stimuli!$B$2,A3315&lt;=Stimuli!$C$2),Stimuli!$A$2,IF(AND(A3315&gt;=Stimuli!$B$3,A3315&lt;=Stimuli!$C$3),Stimuli!$A$3,IF(AND(A3315&gt;=Stimuli!$B$4,A3315&lt;=Stimuli!$C$4),Stimuli!$A$4,"")))</f>
        <v>01 Quiet baseline (60s)</v>
      </c>
      <c r="I3315" s="6" t="n">
        <f aca="false">(B3315-B3314)/((A3315-A3314)/1000)</f>
        <v>2.06300366300363</v>
      </c>
      <c r="J3315" s="6" t="n">
        <f aca="false">IF(OR(B3315&lt;Rules!$B$2,B3315&gt;Rules!$B$3,ABS(I3315)&gt;Rules!$B$4,OR(B3316&lt;Rules!$B$2,B3316&gt;Rules!$B$3,ABS(I3316)&gt;Rules!$B$4)),1,0)</f>
        <v>0</v>
      </c>
      <c r="K3315" s="6" t="str">
        <f aca="false">IF(F3315=1,COUNTIF($F$2:F3315,1),"")</f>
        <v/>
      </c>
    </row>
    <row r="3316" customFormat="false" ht="15" hidden="false" customHeight="false" outlineLevel="0" collapsed="false">
      <c r="A3316" s="6" t="n">
        <v>26120.6805</v>
      </c>
      <c r="B3316" s="6" t="n">
        <v>1.49084249084249</v>
      </c>
      <c r="C3316" s="6" t="n">
        <v>83</v>
      </c>
      <c r="D3316" s="6" t="n">
        <v>-1</v>
      </c>
      <c r="E3316" s="6" t="n">
        <v>1.74285714285714</v>
      </c>
      <c r="F3316" s="6" t="n">
        <v>0</v>
      </c>
      <c r="G3316" s="6" t="n">
        <v>0</v>
      </c>
      <c r="H3316" s="6" t="str">
        <f aca="false">IF(AND(A3316&gt;=Stimuli!$B$2,A3316&lt;=Stimuli!$C$2),Stimuli!$A$2,IF(AND(A3316&gt;=Stimuli!$B$3,A3316&lt;=Stimuli!$C$3),Stimuli!$A$3,IF(AND(A3316&gt;=Stimuli!$B$4,A3316&lt;=Stimuli!$C$4),Stimuli!$A$4,"")))</f>
        <v>01 Quiet baseline (60s)</v>
      </c>
      <c r="I3316" s="6" t="n">
        <f aca="false">(B3316-B3315)/((A3316-A3315)/1000)</f>
        <v>0.937728937729048</v>
      </c>
      <c r="J3316" s="6" t="n">
        <f aca="false">IF(OR(B3316&lt;Rules!$B$2,B3316&gt;Rules!$B$3,ABS(I3316)&gt;Rules!$B$4,OR(B3317&lt;Rules!$B$2,B3317&gt;Rules!$B$3,ABS(I3317)&gt;Rules!$B$4)),1,0)</f>
        <v>0</v>
      </c>
      <c r="K3316" s="6" t="str">
        <f aca="false">IF(F3316=1,COUNTIF($F$2:F3316,1),"")</f>
        <v/>
      </c>
    </row>
    <row r="3317" customFormat="false" ht="15" hidden="false" customHeight="false" outlineLevel="0" collapsed="false">
      <c r="A3317" s="6" t="n">
        <v>26128.493</v>
      </c>
      <c r="B3317" s="6" t="n">
        <v>1.52014652014652</v>
      </c>
      <c r="C3317" s="6" t="n">
        <v>83</v>
      </c>
      <c r="D3317" s="6" t="n">
        <v>-1</v>
      </c>
      <c r="E3317" s="6" t="n">
        <v>1.74285714285714</v>
      </c>
      <c r="F3317" s="6" t="n">
        <v>0</v>
      </c>
      <c r="G3317" s="6" t="n">
        <v>0</v>
      </c>
      <c r="H3317" s="6" t="str">
        <f aca="false">IF(AND(A3317&gt;=Stimuli!$B$2,A3317&lt;=Stimuli!$C$2),Stimuli!$A$2,IF(AND(A3317&gt;=Stimuli!$B$3,A3317&lt;=Stimuli!$C$3),Stimuli!$A$3,IF(AND(A3317&gt;=Stimuli!$B$4,A3317&lt;=Stimuli!$C$4),Stimuli!$A$4,"")))</f>
        <v>01 Quiet baseline (60s)</v>
      </c>
      <c r="I3317" s="6" t="n">
        <f aca="false">(B3317-B3316)/((A3317-A3316)/1000)</f>
        <v>3.75091575091571</v>
      </c>
      <c r="J3317" s="6" t="n">
        <f aca="false">IF(OR(B3317&lt;Rules!$B$2,B3317&gt;Rules!$B$3,ABS(I3317)&gt;Rules!$B$4,OR(B3318&lt;Rules!$B$2,B3318&gt;Rules!$B$3,ABS(I3318)&gt;Rules!$B$4)),1,0)</f>
        <v>0</v>
      </c>
      <c r="K3317" s="6" t="str">
        <f aca="false">IF(F3317=1,COUNTIF($F$2:F3317,1),"")</f>
        <v/>
      </c>
    </row>
    <row r="3318" customFormat="false" ht="15" hidden="false" customHeight="false" outlineLevel="0" collapsed="false">
      <c r="A3318" s="6" t="n">
        <v>26136.3055</v>
      </c>
      <c r="B3318" s="6" t="n">
        <v>1.53919413919414</v>
      </c>
      <c r="C3318" s="6" t="n">
        <v>83</v>
      </c>
      <c r="D3318" s="6" t="n">
        <v>-1</v>
      </c>
      <c r="E3318" s="6" t="n">
        <v>1.74285714285714</v>
      </c>
      <c r="F3318" s="6" t="n">
        <v>0</v>
      </c>
      <c r="G3318" s="6" t="n">
        <v>0</v>
      </c>
      <c r="H3318" s="6" t="str">
        <f aca="false">IF(AND(A3318&gt;=Stimuli!$B$2,A3318&lt;=Stimuli!$C$2),Stimuli!$A$2,IF(AND(A3318&gt;=Stimuli!$B$3,A3318&lt;=Stimuli!$C$3),Stimuli!$A$3,IF(AND(A3318&gt;=Stimuli!$B$4,A3318&lt;=Stimuli!$C$4),Stimuli!$A$4,"")))</f>
        <v>01 Quiet baseline (60s)</v>
      </c>
      <c r="I3318" s="6" t="n">
        <f aca="false">(B3318-B3317)/((A3318-A3317)/1000)</f>
        <v>2.43809523809523</v>
      </c>
      <c r="J3318" s="6" t="n">
        <f aca="false">IF(OR(B3318&lt;Rules!$B$2,B3318&gt;Rules!$B$3,ABS(I3318)&gt;Rules!$B$4,OR(B3319&lt;Rules!$B$2,B3319&gt;Rules!$B$3,ABS(I3319)&gt;Rules!$B$4)),1,0)</f>
        <v>0</v>
      </c>
      <c r="K3318" s="6" t="str">
        <f aca="false">IF(F3318=1,COUNTIF($F$2:F3318,1),"")</f>
        <v/>
      </c>
    </row>
    <row r="3319" customFormat="false" ht="15" hidden="false" customHeight="false" outlineLevel="0" collapsed="false">
      <c r="A3319" s="6" t="n">
        <v>26144.118</v>
      </c>
      <c r="B3319" s="6" t="n">
        <v>1.55824175824176</v>
      </c>
      <c r="C3319" s="6" t="n">
        <v>83</v>
      </c>
      <c r="D3319" s="6" t="n">
        <v>-1</v>
      </c>
      <c r="E3319" s="6" t="n">
        <v>1.74285714285714</v>
      </c>
      <c r="F3319" s="6" t="n">
        <v>0</v>
      </c>
      <c r="G3319" s="6" t="n">
        <v>0</v>
      </c>
      <c r="H3319" s="6" t="str">
        <f aca="false">IF(AND(A3319&gt;=Stimuli!$B$2,A3319&lt;=Stimuli!$C$2),Stimuli!$A$2,IF(AND(A3319&gt;=Stimuli!$B$3,A3319&lt;=Stimuli!$C$3),Stimuli!$A$3,IF(AND(A3319&gt;=Stimuli!$B$4,A3319&lt;=Stimuli!$C$4),Stimuli!$A$4,"")))</f>
        <v>01 Quiet baseline (60s)</v>
      </c>
      <c r="I3319" s="6" t="n">
        <f aca="false">(B3319-B3318)/((A3319-A3318)/1000)</f>
        <v>2.43809523809523</v>
      </c>
      <c r="J3319" s="6" t="n">
        <f aca="false">IF(OR(B3319&lt;Rules!$B$2,B3319&gt;Rules!$B$3,ABS(I3319)&gt;Rules!$B$4,OR(B3320&lt;Rules!$B$2,B3320&gt;Rules!$B$3,ABS(I3320)&gt;Rules!$B$4)),1,0)</f>
        <v>0</v>
      </c>
      <c r="K3319" s="6" t="str">
        <f aca="false">IF(F3319=1,COUNTIF($F$2:F3319,1),"")</f>
        <v/>
      </c>
    </row>
    <row r="3320" customFormat="false" ht="15" hidden="false" customHeight="false" outlineLevel="0" collapsed="false">
      <c r="A3320" s="6" t="n">
        <v>26151.9305</v>
      </c>
      <c r="B3320" s="6" t="n">
        <v>1.57582417582418</v>
      </c>
      <c r="C3320" s="6" t="n">
        <v>83</v>
      </c>
      <c r="D3320" s="6" t="n">
        <v>-1</v>
      </c>
      <c r="E3320" s="6" t="n">
        <v>1.74285714285714</v>
      </c>
      <c r="F3320" s="6" t="n">
        <v>0</v>
      </c>
      <c r="G3320" s="6" t="n">
        <v>0</v>
      </c>
      <c r="H3320" s="6" t="str">
        <f aca="false">IF(AND(A3320&gt;=Stimuli!$B$2,A3320&lt;=Stimuli!$C$2),Stimuli!$A$2,IF(AND(A3320&gt;=Stimuli!$B$3,A3320&lt;=Stimuli!$C$3),Stimuli!$A$3,IF(AND(A3320&gt;=Stimuli!$B$4,A3320&lt;=Stimuli!$C$4),Stimuli!$A$4,"")))</f>
        <v>01 Quiet baseline (60s)</v>
      </c>
      <c r="I3320" s="6" t="n">
        <f aca="false">(B3320-B3319)/((A3320-A3319)/1000)</f>
        <v>2.2505494505495</v>
      </c>
      <c r="J3320" s="6" t="n">
        <f aca="false">IF(OR(B3320&lt;Rules!$B$2,B3320&gt;Rules!$B$3,ABS(I3320)&gt;Rules!$B$4,OR(B3321&lt;Rules!$B$2,B3321&gt;Rules!$B$3,ABS(I3321)&gt;Rules!$B$4)),1,0)</f>
        <v>0</v>
      </c>
      <c r="K3320" s="6" t="str">
        <f aca="false">IF(F3320=1,COUNTIF($F$2:F3320,1),"")</f>
        <v/>
      </c>
    </row>
    <row r="3321" customFormat="false" ht="15" hidden="false" customHeight="false" outlineLevel="0" collapsed="false">
      <c r="A3321" s="6" t="n">
        <v>26159.743</v>
      </c>
      <c r="B3321" s="6" t="n">
        <v>1.596336996337</v>
      </c>
      <c r="C3321" s="6" t="n">
        <v>83</v>
      </c>
      <c r="D3321" s="6" t="n">
        <v>-1</v>
      </c>
      <c r="E3321" s="6" t="n">
        <v>1.74285714285714</v>
      </c>
      <c r="F3321" s="6" t="n">
        <v>0</v>
      </c>
      <c r="G3321" s="6" t="n">
        <v>0</v>
      </c>
      <c r="H3321" s="6" t="str">
        <f aca="false">IF(AND(A3321&gt;=Stimuli!$B$2,A3321&lt;=Stimuli!$C$2),Stimuli!$A$2,IF(AND(A3321&gt;=Stimuli!$B$3,A3321&lt;=Stimuli!$C$3),Stimuli!$A$3,IF(AND(A3321&gt;=Stimuli!$B$4,A3321&lt;=Stimuli!$C$4),Stimuli!$A$4,"")))</f>
        <v>01 Quiet baseline (60s)</v>
      </c>
      <c r="I3321" s="6" t="n">
        <f aca="false">(B3321-B3320)/((A3321-A3320)/1000)</f>
        <v>2.62564102564096</v>
      </c>
      <c r="J3321" s="6" t="n">
        <f aca="false">IF(OR(B3321&lt;Rules!$B$2,B3321&gt;Rules!$B$3,ABS(I3321)&gt;Rules!$B$4,OR(B3322&lt;Rules!$B$2,B3322&gt;Rules!$B$3,ABS(I3322)&gt;Rules!$B$4)),1,0)</f>
        <v>0</v>
      </c>
      <c r="K3321" s="6" t="str">
        <f aca="false">IF(F3321=1,COUNTIF($F$2:F3321,1),"")</f>
        <v/>
      </c>
    </row>
    <row r="3322" customFormat="false" ht="15" hidden="false" customHeight="false" outlineLevel="0" collapsed="false">
      <c r="A3322" s="6" t="n">
        <v>26167.5555</v>
      </c>
      <c r="B3322" s="6" t="n">
        <v>1.61831501831502</v>
      </c>
      <c r="C3322" s="6" t="n">
        <v>83</v>
      </c>
      <c r="D3322" s="6" t="n">
        <v>-1</v>
      </c>
      <c r="E3322" s="6" t="n">
        <v>1.74285714285714</v>
      </c>
      <c r="F3322" s="6" t="n">
        <v>0</v>
      </c>
      <c r="G3322" s="6" t="n">
        <v>0</v>
      </c>
      <c r="H3322" s="6" t="str">
        <f aca="false">IF(AND(A3322&gt;=Stimuli!$B$2,A3322&lt;=Stimuli!$C$2),Stimuli!$A$2,IF(AND(A3322&gt;=Stimuli!$B$3,A3322&lt;=Stimuli!$C$3),Stimuli!$A$3,IF(AND(A3322&gt;=Stimuli!$B$4,A3322&lt;=Stimuli!$C$4),Stimuli!$A$4,"")))</f>
        <v>01 Quiet baseline (60s)</v>
      </c>
      <c r="I3322" s="6" t="n">
        <f aca="false">(B3322-B3321)/((A3322-A3321)/1000)</f>
        <v>2.81318681318695</v>
      </c>
      <c r="J3322" s="6" t="n">
        <f aca="false">IF(OR(B3322&lt;Rules!$B$2,B3322&gt;Rules!$B$3,ABS(I3322)&gt;Rules!$B$4,OR(B3323&lt;Rules!$B$2,B3323&gt;Rules!$B$3,ABS(I3323)&gt;Rules!$B$4)),1,0)</f>
        <v>0</v>
      </c>
      <c r="K3322" s="6" t="str">
        <f aca="false">IF(F3322=1,COUNTIF($F$2:F3322,1),"")</f>
        <v/>
      </c>
    </row>
    <row r="3323" customFormat="false" ht="15" hidden="false" customHeight="false" outlineLevel="0" collapsed="false">
      <c r="A3323" s="6" t="n">
        <v>26175.368</v>
      </c>
      <c r="B3323" s="6" t="n">
        <v>1.63882783882784</v>
      </c>
      <c r="C3323" s="6" t="n">
        <v>83</v>
      </c>
      <c r="D3323" s="6" t="n">
        <v>-1</v>
      </c>
      <c r="E3323" s="6" t="n">
        <v>1.74285714285714</v>
      </c>
      <c r="F3323" s="6" t="n">
        <v>0</v>
      </c>
      <c r="G3323" s="6" t="n">
        <v>0</v>
      </c>
      <c r="H3323" s="6" t="str">
        <f aca="false">IF(AND(A3323&gt;=Stimuli!$B$2,A3323&lt;=Stimuli!$C$2),Stimuli!$A$2,IF(AND(A3323&gt;=Stimuli!$B$3,A3323&lt;=Stimuli!$C$3),Stimuli!$A$3,IF(AND(A3323&gt;=Stimuli!$B$4,A3323&lt;=Stimuli!$C$4),Stimuli!$A$4,"")))</f>
        <v>01 Quiet baseline (60s)</v>
      </c>
      <c r="I3323" s="6" t="n">
        <f aca="false">(B3323-B3322)/((A3323-A3322)/1000)</f>
        <v>2.62564102564096</v>
      </c>
      <c r="J3323" s="6" t="n">
        <f aca="false">IF(OR(B3323&lt;Rules!$B$2,B3323&gt;Rules!$B$3,ABS(I3323)&gt;Rules!$B$4,OR(B3324&lt;Rules!$B$2,B3324&gt;Rules!$B$3,ABS(I3324)&gt;Rules!$B$4)),1,0)</f>
        <v>0</v>
      </c>
      <c r="K3323" s="6" t="str">
        <f aca="false">IF(F3323=1,COUNTIF($F$2:F3323,1),"")</f>
        <v/>
      </c>
    </row>
    <row r="3324" customFormat="false" ht="15" hidden="false" customHeight="false" outlineLevel="0" collapsed="false">
      <c r="A3324" s="6" t="n">
        <v>26183.1805</v>
      </c>
      <c r="B3324" s="6" t="n">
        <v>1.64761904761905</v>
      </c>
      <c r="C3324" s="6" t="n">
        <v>83</v>
      </c>
      <c r="D3324" s="6" t="n">
        <v>-1</v>
      </c>
      <c r="E3324" s="6" t="n">
        <v>1.74285714285714</v>
      </c>
      <c r="F3324" s="6" t="n">
        <v>0</v>
      </c>
      <c r="G3324" s="6" t="n">
        <v>0</v>
      </c>
      <c r="H3324" s="6" t="str">
        <f aca="false">IF(AND(A3324&gt;=Stimuli!$B$2,A3324&lt;=Stimuli!$C$2),Stimuli!$A$2,IF(AND(A3324&gt;=Stimuli!$B$3,A3324&lt;=Stimuli!$C$3),Stimuli!$A$3,IF(AND(A3324&gt;=Stimuli!$B$4,A3324&lt;=Stimuli!$C$4),Stimuli!$A$4,"")))</f>
        <v>01 Quiet baseline (60s)</v>
      </c>
      <c r="I3324" s="6" t="n">
        <f aca="false">(B3324-B3323)/((A3324-A3323)/1000)</f>
        <v>1.12527472527464</v>
      </c>
      <c r="J3324" s="6" t="n">
        <f aca="false">IF(OR(B3324&lt;Rules!$B$2,B3324&gt;Rules!$B$3,ABS(I3324)&gt;Rules!$B$4,OR(B3325&lt;Rules!$B$2,B3325&gt;Rules!$B$3,ABS(I3325)&gt;Rules!$B$4)),1,0)</f>
        <v>0</v>
      </c>
      <c r="K3324" s="6" t="str">
        <f aca="false">IF(F3324=1,COUNTIF($F$2:F3324,1),"")</f>
        <v/>
      </c>
    </row>
    <row r="3325" customFormat="false" ht="15" hidden="false" customHeight="false" outlineLevel="0" collapsed="false">
      <c r="A3325" s="6" t="n">
        <v>26190.993</v>
      </c>
      <c r="B3325" s="6" t="n">
        <v>1.65641025641026</v>
      </c>
      <c r="C3325" s="6" t="n">
        <v>83</v>
      </c>
      <c r="D3325" s="6" t="n">
        <v>-1</v>
      </c>
      <c r="E3325" s="6" t="n">
        <v>1.74285714285714</v>
      </c>
      <c r="F3325" s="6" t="n">
        <v>0</v>
      </c>
      <c r="G3325" s="6" t="n">
        <v>0</v>
      </c>
      <c r="H3325" s="6" t="str">
        <f aca="false">IF(AND(A3325&gt;=Stimuli!$B$2,A3325&lt;=Stimuli!$C$2),Stimuli!$A$2,IF(AND(A3325&gt;=Stimuli!$B$3,A3325&lt;=Stimuli!$C$3),Stimuli!$A$3,IF(AND(A3325&gt;=Stimuli!$B$4,A3325&lt;=Stimuli!$C$4),Stimuli!$A$4,"")))</f>
        <v>01 Quiet baseline (60s)</v>
      </c>
      <c r="I3325" s="6" t="n">
        <f aca="false">(B3325-B3324)/((A3325-A3324)/1000)</f>
        <v>1.12527472527475</v>
      </c>
      <c r="J3325" s="6" t="n">
        <f aca="false">IF(OR(B3325&lt;Rules!$B$2,B3325&gt;Rules!$B$3,ABS(I3325)&gt;Rules!$B$4,OR(B3326&lt;Rules!$B$2,B3326&gt;Rules!$B$3,ABS(I3326)&gt;Rules!$B$4)),1,0)</f>
        <v>0</v>
      </c>
      <c r="K3325" s="6" t="str">
        <f aca="false">IF(F3325=1,COUNTIF($F$2:F3325,1),"")</f>
        <v/>
      </c>
    </row>
    <row r="3326" customFormat="false" ht="15" hidden="false" customHeight="false" outlineLevel="0" collapsed="false">
      <c r="A3326" s="6" t="n">
        <v>26198.8055</v>
      </c>
      <c r="B3326" s="6" t="n">
        <v>1.67106227106227</v>
      </c>
      <c r="C3326" s="6" t="n">
        <v>83</v>
      </c>
      <c r="D3326" s="6" t="n">
        <v>-1</v>
      </c>
      <c r="E3326" s="6" t="n">
        <v>1.74285714285714</v>
      </c>
      <c r="F3326" s="6" t="n">
        <v>0</v>
      </c>
      <c r="G3326" s="6" t="n">
        <v>0</v>
      </c>
      <c r="H3326" s="6" t="str">
        <f aca="false">IF(AND(A3326&gt;=Stimuli!$B$2,A3326&lt;=Stimuli!$C$2),Stimuli!$A$2,IF(AND(A3326&gt;=Stimuli!$B$3,A3326&lt;=Stimuli!$C$3),Stimuli!$A$3,IF(AND(A3326&gt;=Stimuli!$B$4,A3326&lt;=Stimuli!$C$4),Stimuli!$A$4,"")))</f>
        <v>01 Quiet baseline (60s)</v>
      </c>
      <c r="I3326" s="6" t="n">
        <f aca="false">(B3326-B3325)/((A3326-A3325)/1000)</f>
        <v>1.8754578754579</v>
      </c>
      <c r="J3326" s="6" t="n">
        <f aca="false">IF(OR(B3326&lt;Rules!$B$2,B3326&gt;Rules!$B$3,ABS(I3326)&gt;Rules!$B$4,OR(B3327&lt;Rules!$B$2,B3327&gt;Rules!$B$3,ABS(I3327)&gt;Rules!$B$4)),1,0)</f>
        <v>0</v>
      </c>
      <c r="K3326" s="6" t="str">
        <f aca="false">IF(F3326=1,COUNTIF($F$2:F3326,1),"")</f>
        <v/>
      </c>
    </row>
    <row r="3327" customFormat="false" ht="15" hidden="false" customHeight="false" outlineLevel="0" collapsed="false">
      <c r="A3327" s="6" t="n">
        <v>26206.618</v>
      </c>
      <c r="B3327" s="6" t="n">
        <v>1.68424908424908</v>
      </c>
      <c r="C3327" s="6" t="n">
        <v>83</v>
      </c>
      <c r="D3327" s="6" t="n">
        <v>-1</v>
      </c>
      <c r="E3327" s="6" t="n">
        <v>1.74285714285714</v>
      </c>
      <c r="F3327" s="6" t="n">
        <v>0</v>
      </c>
      <c r="G3327" s="6" t="n">
        <v>0</v>
      </c>
      <c r="H3327" s="6" t="str">
        <f aca="false">IF(AND(A3327&gt;=Stimuli!$B$2,A3327&lt;=Stimuli!$C$2),Stimuli!$A$2,IF(AND(A3327&gt;=Stimuli!$B$3,A3327&lt;=Stimuli!$C$3),Stimuli!$A$3,IF(AND(A3327&gt;=Stimuli!$B$4,A3327&lt;=Stimuli!$C$4),Stimuli!$A$4,"")))</f>
        <v>01 Quiet baseline (60s)</v>
      </c>
      <c r="I3327" s="6" t="n">
        <f aca="false">(B3327-B3326)/((A3327-A3326)/1000)</f>
        <v>1.68791208791208</v>
      </c>
      <c r="J3327" s="6" t="n">
        <f aca="false">IF(OR(B3327&lt;Rules!$B$2,B3327&gt;Rules!$B$3,ABS(I3327)&gt;Rules!$B$4,OR(B3328&lt;Rules!$B$2,B3328&gt;Rules!$B$3,ABS(I3328)&gt;Rules!$B$4)),1,0)</f>
        <v>0</v>
      </c>
      <c r="K3327" s="6" t="str">
        <f aca="false">IF(F3327=1,COUNTIF($F$2:F3327,1),"")</f>
        <v/>
      </c>
    </row>
    <row r="3328" customFormat="false" ht="15" hidden="false" customHeight="false" outlineLevel="0" collapsed="false">
      <c r="A3328" s="6" t="n">
        <v>26214.4305</v>
      </c>
      <c r="B3328" s="6" t="n">
        <v>1.6959706959707</v>
      </c>
      <c r="C3328" s="6" t="n">
        <v>83</v>
      </c>
      <c r="D3328" s="6" t="n">
        <v>-1</v>
      </c>
      <c r="E3328" s="6" t="n">
        <v>1.74285714285714</v>
      </c>
      <c r="F3328" s="6" t="n">
        <v>0</v>
      </c>
      <c r="G3328" s="6" t="n">
        <v>0</v>
      </c>
      <c r="H3328" s="6" t="str">
        <f aca="false">IF(AND(A3328&gt;=Stimuli!$B$2,A3328&lt;=Stimuli!$C$2),Stimuli!$A$2,IF(AND(A3328&gt;=Stimuli!$B$3,A3328&lt;=Stimuli!$C$3),Stimuli!$A$3,IF(AND(A3328&gt;=Stimuli!$B$4,A3328&lt;=Stimuli!$C$4),Stimuli!$A$4,"")))</f>
        <v>01 Quiet baseline (60s)</v>
      </c>
      <c r="I3328" s="6" t="n">
        <f aca="false">(B3328-B3327)/((A3328-A3327)/1000)</f>
        <v>1.50036630036632</v>
      </c>
      <c r="J3328" s="6" t="n">
        <f aca="false">IF(OR(B3328&lt;Rules!$B$2,B3328&gt;Rules!$B$3,ABS(I3328)&gt;Rules!$B$4,OR(B3329&lt;Rules!$B$2,B3329&gt;Rules!$B$3,ABS(I3329)&gt;Rules!$B$4)),1,0)</f>
        <v>0</v>
      </c>
      <c r="K3328" s="6" t="str">
        <f aca="false">IF(F3328=1,COUNTIF($F$2:F3328,1),"")</f>
        <v/>
      </c>
    </row>
    <row r="3329" customFormat="false" ht="15" hidden="false" customHeight="false" outlineLevel="0" collapsed="false">
      <c r="A3329" s="6" t="n">
        <v>26222.243</v>
      </c>
      <c r="B3329" s="6" t="n">
        <v>1.6974358974359</v>
      </c>
      <c r="C3329" s="6" t="n">
        <v>83</v>
      </c>
      <c r="D3329" s="6" t="n">
        <v>-1</v>
      </c>
      <c r="E3329" s="6" t="n">
        <v>1.74285714285714</v>
      </c>
      <c r="F3329" s="6" t="n">
        <v>0</v>
      </c>
      <c r="G3329" s="6" t="n">
        <v>0</v>
      </c>
      <c r="H3329" s="6" t="str">
        <f aca="false">IF(AND(A3329&gt;=Stimuli!$B$2,A3329&lt;=Stimuli!$C$2),Stimuli!$A$2,IF(AND(A3329&gt;=Stimuli!$B$3,A3329&lt;=Stimuli!$C$3),Stimuli!$A$3,IF(AND(A3329&gt;=Stimuli!$B$4,A3329&lt;=Stimuli!$C$4),Stimuli!$A$4,"")))</f>
        <v>01 Quiet baseline (60s)</v>
      </c>
      <c r="I3329" s="6" t="n">
        <f aca="false">(B3329-B3328)/((A3329-A3328)/1000)</f>
        <v>0.187545787545872</v>
      </c>
      <c r="J3329" s="6" t="n">
        <f aca="false">IF(OR(B3329&lt;Rules!$B$2,B3329&gt;Rules!$B$3,ABS(I3329)&gt;Rules!$B$4,OR(B3330&lt;Rules!$B$2,B3330&gt;Rules!$B$3,ABS(I3330)&gt;Rules!$B$4)),1,0)</f>
        <v>0</v>
      </c>
      <c r="K3329" s="6" t="str">
        <f aca="false">IF(F3329=1,COUNTIF($F$2:F3329,1),"")</f>
        <v/>
      </c>
    </row>
    <row r="3330" customFormat="false" ht="15" hidden="false" customHeight="false" outlineLevel="0" collapsed="false">
      <c r="A3330" s="6" t="n">
        <v>26230.0555</v>
      </c>
      <c r="B3330" s="6" t="n">
        <v>1.71062271062271</v>
      </c>
      <c r="C3330" s="6" t="n">
        <v>83</v>
      </c>
      <c r="D3330" s="6" t="n">
        <v>-1</v>
      </c>
      <c r="E3330" s="6" t="n">
        <v>1.74285714285714</v>
      </c>
      <c r="F3330" s="6" t="n">
        <v>0</v>
      </c>
      <c r="G3330" s="6" t="n">
        <v>0</v>
      </c>
      <c r="H3330" s="6" t="str">
        <f aca="false">IF(AND(A3330&gt;=Stimuli!$B$2,A3330&lt;=Stimuli!$C$2),Stimuli!$A$2,IF(AND(A3330&gt;=Stimuli!$B$3,A3330&lt;=Stimuli!$C$3),Stimuli!$A$3,IF(AND(A3330&gt;=Stimuli!$B$4,A3330&lt;=Stimuli!$C$4),Stimuli!$A$4,"")))</f>
        <v>01 Quiet baseline (60s)</v>
      </c>
      <c r="I3330" s="6" t="n">
        <f aca="false">(B3330-B3329)/((A3330-A3329)/1000)</f>
        <v>1.68791208791205</v>
      </c>
      <c r="J3330" s="6" t="n">
        <f aca="false">IF(OR(B3330&lt;Rules!$B$2,B3330&gt;Rules!$B$3,ABS(I3330)&gt;Rules!$B$4,OR(B3331&lt;Rules!$B$2,B3331&gt;Rules!$B$3,ABS(I3331)&gt;Rules!$B$4)),1,0)</f>
        <v>0</v>
      </c>
      <c r="K3330" s="6" t="str">
        <f aca="false">IF(F3330=1,COUNTIF($F$2:F3330,1),"")</f>
        <v/>
      </c>
    </row>
    <row r="3331" customFormat="false" ht="15" hidden="false" customHeight="false" outlineLevel="0" collapsed="false">
      <c r="A3331" s="6" t="n">
        <v>26237.868</v>
      </c>
      <c r="B3331" s="6" t="n">
        <v>1.71062271062271</v>
      </c>
      <c r="C3331" s="6" t="n">
        <v>83</v>
      </c>
      <c r="D3331" s="6" t="n">
        <v>-1</v>
      </c>
      <c r="E3331" s="6" t="n">
        <v>1.74285714285714</v>
      </c>
      <c r="F3331" s="6" t="n">
        <v>0</v>
      </c>
      <c r="G3331" s="6" t="n">
        <v>0</v>
      </c>
      <c r="H3331" s="6" t="str">
        <f aca="false">IF(AND(A3331&gt;=Stimuli!$B$2,A3331&lt;=Stimuli!$C$2),Stimuli!$A$2,IF(AND(A3331&gt;=Stimuli!$B$3,A3331&lt;=Stimuli!$C$3),Stimuli!$A$3,IF(AND(A3331&gt;=Stimuli!$B$4,A3331&lt;=Stimuli!$C$4),Stimuli!$A$4,"")))</f>
        <v>01 Quiet baseline (60s)</v>
      </c>
      <c r="I3331" s="6" t="n">
        <f aca="false">(B3331-B3330)/((A3331-A3330)/1000)</f>
        <v>0</v>
      </c>
      <c r="J3331" s="6" t="n">
        <f aca="false">IF(OR(B3331&lt;Rules!$B$2,B3331&gt;Rules!$B$3,ABS(I3331)&gt;Rules!$B$4,OR(B3332&lt;Rules!$B$2,B3332&gt;Rules!$B$3,ABS(I3332)&gt;Rules!$B$4)),1,0)</f>
        <v>0</v>
      </c>
      <c r="K3331" s="6" t="str">
        <f aca="false">IF(F3331=1,COUNTIF($F$2:F3331,1),"")</f>
        <v/>
      </c>
    </row>
    <row r="3332" customFormat="false" ht="15" hidden="false" customHeight="false" outlineLevel="0" collapsed="false">
      <c r="A3332" s="6" t="n">
        <v>26245.6805</v>
      </c>
      <c r="B3332" s="6" t="n">
        <v>1.72380952380952</v>
      </c>
      <c r="C3332" s="6" t="n">
        <v>83</v>
      </c>
      <c r="D3332" s="6" t="n">
        <v>-1</v>
      </c>
      <c r="E3332" s="6" t="n">
        <v>1.74285714285714</v>
      </c>
      <c r="F3332" s="6" t="n">
        <v>0</v>
      </c>
      <c r="G3332" s="6" t="n">
        <v>0</v>
      </c>
      <c r="H3332" s="6" t="str">
        <f aca="false">IF(AND(A3332&gt;=Stimuli!$B$2,A3332&lt;=Stimuli!$C$2),Stimuli!$A$2,IF(AND(A3332&gt;=Stimuli!$B$3,A3332&lt;=Stimuli!$C$3),Stimuli!$A$3,IF(AND(A3332&gt;=Stimuli!$B$4,A3332&lt;=Stimuli!$C$4),Stimuli!$A$4,"")))</f>
        <v>01 Quiet baseline (60s)</v>
      </c>
      <c r="I3332" s="6" t="n">
        <f aca="false">(B3332-B3331)/((A3332-A3331)/1000)</f>
        <v>1.68791208791205</v>
      </c>
      <c r="J3332" s="6" t="n">
        <f aca="false">IF(OR(B3332&lt;Rules!$B$2,B3332&gt;Rules!$B$3,ABS(I3332)&gt;Rules!$B$4,OR(B3333&lt;Rules!$B$2,B3333&gt;Rules!$B$3,ABS(I3333)&gt;Rules!$B$4)),1,0)</f>
        <v>0</v>
      </c>
      <c r="K3332" s="6" t="str">
        <f aca="false">IF(F3332=1,COUNTIF($F$2:F3332,1),"")</f>
        <v/>
      </c>
    </row>
    <row r="3333" customFormat="false" ht="15" hidden="false" customHeight="false" outlineLevel="0" collapsed="false">
      <c r="A3333" s="6" t="n">
        <v>26253.493</v>
      </c>
      <c r="B3333" s="6" t="n">
        <v>1.71941391941392</v>
      </c>
      <c r="C3333" s="6" t="n">
        <v>83</v>
      </c>
      <c r="D3333" s="6" t="n">
        <v>-1</v>
      </c>
      <c r="E3333" s="6" t="n">
        <v>1.74285714285714</v>
      </c>
      <c r="F3333" s="6" t="n">
        <v>0</v>
      </c>
      <c r="G3333" s="6" t="n">
        <v>0</v>
      </c>
      <c r="H3333" s="6" t="str">
        <f aca="false">IF(AND(A3333&gt;=Stimuli!$B$2,A3333&lt;=Stimuli!$C$2),Stimuli!$A$2,IF(AND(A3333&gt;=Stimuli!$B$3,A3333&lt;=Stimuli!$C$3),Stimuli!$A$3,IF(AND(A3333&gt;=Stimuli!$B$4,A3333&lt;=Stimuli!$C$4),Stimuli!$A$4,"")))</f>
        <v>01 Quiet baseline (60s)</v>
      </c>
      <c r="I3333" s="6" t="n">
        <f aca="false">(B3333-B3332)/((A3333-A3332)/1000)</f>
        <v>-0.562637362637304</v>
      </c>
      <c r="J3333" s="6" t="n">
        <f aca="false">IF(OR(B3333&lt;Rules!$B$2,B3333&gt;Rules!$B$3,ABS(I3333)&gt;Rules!$B$4,OR(B3334&lt;Rules!$B$2,B3334&gt;Rules!$B$3,ABS(I3334)&gt;Rules!$B$4)),1,0)</f>
        <v>0</v>
      </c>
      <c r="K3333" s="6" t="str">
        <f aca="false">IF(F3333=1,COUNTIF($F$2:F3333,1),"")</f>
        <v/>
      </c>
    </row>
    <row r="3334" customFormat="false" ht="15" hidden="false" customHeight="false" outlineLevel="0" collapsed="false">
      <c r="A3334" s="6" t="n">
        <v>26261.3055</v>
      </c>
      <c r="B3334" s="6" t="n">
        <v>1.72967032967033</v>
      </c>
      <c r="C3334" s="6" t="n">
        <v>83</v>
      </c>
      <c r="D3334" s="6" t="n">
        <v>-1</v>
      </c>
      <c r="E3334" s="6" t="n">
        <v>1.74285714285714</v>
      </c>
      <c r="F3334" s="6" t="n">
        <v>0</v>
      </c>
      <c r="G3334" s="6" t="n">
        <v>0</v>
      </c>
      <c r="H3334" s="6" t="str">
        <f aca="false">IF(AND(A3334&gt;=Stimuli!$B$2,A3334&lt;=Stimuli!$C$2),Stimuli!$A$2,IF(AND(A3334&gt;=Stimuli!$B$3,A3334&lt;=Stimuli!$C$3),Stimuli!$A$3,IF(AND(A3334&gt;=Stimuli!$B$4,A3334&lt;=Stimuli!$C$4),Stimuli!$A$4,"")))</f>
        <v>01 Quiet baseline (60s)</v>
      </c>
      <c r="I3334" s="6" t="n">
        <f aca="false">(B3334-B3333)/((A3334-A3333)/1000)</f>
        <v>1.31282051282037</v>
      </c>
      <c r="J3334" s="6" t="n">
        <f aca="false">IF(OR(B3334&lt;Rules!$B$2,B3334&gt;Rules!$B$3,ABS(I3334)&gt;Rules!$B$4,OR(B3335&lt;Rules!$B$2,B3335&gt;Rules!$B$3,ABS(I3335)&gt;Rules!$B$4)),1,0)</f>
        <v>0</v>
      </c>
      <c r="K3334" s="6" t="str">
        <f aca="false">IF(F3334=1,COUNTIF($F$2:F3334,1),"")</f>
        <v/>
      </c>
    </row>
    <row r="3335" customFormat="false" ht="15" hidden="false" customHeight="false" outlineLevel="0" collapsed="false">
      <c r="A3335" s="6" t="n">
        <v>26269.118</v>
      </c>
      <c r="B3335" s="6" t="n">
        <v>1.72820512820513</v>
      </c>
      <c r="C3335" s="6" t="n">
        <v>83</v>
      </c>
      <c r="D3335" s="6" t="n">
        <v>-1</v>
      </c>
      <c r="E3335" s="6" t="n">
        <v>1.74285714285714</v>
      </c>
      <c r="F3335" s="6" t="n">
        <v>0</v>
      </c>
      <c r="G3335" s="6" t="n">
        <v>0</v>
      </c>
      <c r="H3335" s="6" t="str">
        <f aca="false">IF(AND(A3335&gt;=Stimuli!$B$2,A3335&lt;=Stimuli!$C$2),Stimuli!$A$2,IF(AND(A3335&gt;=Stimuli!$B$3,A3335&lt;=Stimuli!$C$3),Stimuli!$A$3,IF(AND(A3335&gt;=Stimuli!$B$4,A3335&lt;=Stimuli!$C$4),Stimuli!$A$4,"")))</f>
        <v>01 Quiet baseline (60s)</v>
      </c>
      <c r="I3335" s="6" t="n">
        <f aca="false">(B3335-B3334)/((A3335-A3334)/1000)</f>
        <v>-0.18754578754573</v>
      </c>
      <c r="J3335" s="6" t="n">
        <f aca="false">IF(OR(B3335&lt;Rules!$B$2,B3335&gt;Rules!$B$3,ABS(I3335)&gt;Rules!$B$4,OR(B3336&lt;Rules!$B$2,B3336&gt;Rules!$B$3,ABS(I3336)&gt;Rules!$B$4)),1,0)</f>
        <v>0</v>
      </c>
      <c r="K3335" s="6" t="str">
        <f aca="false">IF(F3335=1,COUNTIF($F$2:F3335,1),"")</f>
        <v/>
      </c>
    </row>
    <row r="3336" customFormat="false" ht="15" hidden="false" customHeight="false" outlineLevel="0" collapsed="false">
      <c r="A3336" s="6" t="n">
        <v>26276.9305</v>
      </c>
      <c r="B3336" s="6" t="n">
        <v>1.73406593406593</v>
      </c>
      <c r="C3336" s="6" t="n">
        <v>83</v>
      </c>
      <c r="D3336" s="6" t="n">
        <v>-1</v>
      </c>
      <c r="E3336" s="6" t="n">
        <v>1.74285714285714</v>
      </c>
      <c r="F3336" s="6" t="n">
        <v>0</v>
      </c>
      <c r="G3336" s="6" t="n">
        <v>0</v>
      </c>
      <c r="H3336" s="6" t="str">
        <f aca="false">IF(AND(A3336&gt;=Stimuli!$B$2,A3336&lt;=Stimuli!$C$2),Stimuli!$A$2,IF(AND(A3336&gt;=Stimuli!$B$3,A3336&lt;=Stimuli!$C$3),Stimuli!$A$3,IF(AND(A3336&gt;=Stimuli!$B$4,A3336&lt;=Stimuli!$C$4),Stimuli!$A$4,"")))</f>
        <v>01 Quiet baseline (60s)</v>
      </c>
      <c r="I3336" s="6" t="n">
        <f aca="false">(B3336-B3335)/((A3336-A3335)/1000)</f>
        <v>0.750183150183148</v>
      </c>
      <c r="J3336" s="6" t="n">
        <f aca="false">IF(OR(B3336&lt;Rules!$B$2,B3336&gt;Rules!$B$3,ABS(I3336)&gt;Rules!$B$4,OR(B3337&lt;Rules!$B$2,B3337&gt;Rules!$B$3,ABS(I3337)&gt;Rules!$B$4)),1,0)</f>
        <v>0</v>
      </c>
      <c r="K3336" s="6" t="str">
        <f aca="false">IF(F3336=1,COUNTIF($F$2:F3336,1),"")</f>
        <v/>
      </c>
    </row>
    <row r="3337" customFormat="false" ht="15" hidden="false" customHeight="false" outlineLevel="0" collapsed="false">
      <c r="A3337" s="6" t="n">
        <v>26284.743</v>
      </c>
      <c r="B3337" s="6" t="n">
        <v>1.73406593406593</v>
      </c>
      <c r="C3337" s="6" t="n">
        <v>86</v>
      </c>
      <c r="D3337" s="6" t="n">
        <v>695.3125</v>
      </c>
      <c r="E3337" s="6" t="n">
        <v>1.74285714285714</v>
      </c>
      <c r="F3337" s="6" t="n">
        <v>0</v>
      </c>
      <c r="G3337" s="6" t="n">
        <v>0</v>
      </c>
      <c r="H3337" s="6" t="str">
        <f aca="false">IF(AND(A3337&gt;=Stimuli!$B$2,A3337&lt;=Stimuli!$C$2),Stimuli!$A$2,IF(AND(A3337&gt;=Stimuli!$B$3,A3337&lt;=Stimuli!$C$3),Stimuli!$A$3,IF(AND(A3337&gt;=Stimuli!$B$4,A3337&lt;=Stimuli!$C$4),Stimuli!$A$4,"")))</f>
        <v>01 Quiet baseline (60s)</v>
      </c>
      <c r="I3337" s="6" t="n">
        <f aca="false">(B3337-B3336)/((A3337-A3336)/1000)</f>
        <v>0</v>
      </c>
      <c r="J3337" s="6" t="n">
        <f aca="false">IF(OR(B3337&lt;Rules!$B$2,B3337&gt;Rules!$B$3,ABS(I3337)&gt;Rules!$B$4,OR(B3338&lt;Rules!$B$2,B3338&gt;Rules!$B$3,ABS(I3338)&gt;Rules!$B$4)),1,0)</f>
        <v>0</v>
      </c>
      <c r="K3337" s="6" t="str">
        <f aca="false">IF(F3337=1,COUNTIF($F$2:F3337,1),"")</f>
        <v/>
      </c>
    </row>
    <row r="3338" customFormat="false" ht="15" hidden="false" customHeight="false" outlineLevel="0" collapsed="false">
      <c r="A3338" s="6" t="n">
        <v>26292.5555</v>
      </c>
      <c r="B3338" s="6" t="n">
        <v>1.73846153846154</v>
      </c>
      <c r="C3338" s="6" t="n">
        <v>86</v>
      </c>
      <c r="D3338" s="6" t="n">
        <v>-1</v>
      </c>
      <c r="E3338" s="6" t="n">
        <v>1.74285714285714</v>
      </c>
      <c r="F3338" s="6" t="n">
        <v>0</v>
      </c>
      <c r="G3338" s="6" t="n">
        <v>0</v>
      </c>
      <c r="H3338" s="6" t="str">
        <f aca="false">IF(AND(A3338&gt;=Stimuli!$B$2,A3338&lt;=Stimuli!$C$2),Stimuli!$A$2,IF(AND(A3338&gt;=Stimuli!$B$3,A3338&lt;=Stimuli!$C$3),Stimuli!$A$3,IF(AND(A3338&gt;=Stimuli!$B$4,A3338&lt;=Stimuli!$C$4),Stimuli!$A$4,"")))</f>
        <v>01 Quiet baseline (60s)</v>
      </c>
      <c r="I3338" s="6" t="n">
        <f aca="false">(B3338-B3337)/((A3338-A3337)/1000)</f>
        <v>0.562637362637332</v>
      </c>
      <c r="J3338" s="6" t="n">
        <f aca="false">IF(OR(B3338&lt;Rules!$B$2,B3338&gt;Rules!$B$3,ABS(I3338)&gt;Rules!$B$4,OR(B3339&lt;Rules!$B$2,B3339&gt;Rules!$B$3,ABS(I3339)&gt;Rules!$B$4)),1,0)</f>
        <v>0</v>
      </c>
      <c r="K3338" s="6" t="str">
        <f aca="false">IF(F3338=1,COUNTIF($F$2:F3338,1),"")</f>
        <v/>
      </c>
    </row>
    <row r="3339" customFormat="false" ht="15" hidden="false" customHeight="false" outlineLevel="0" collapsed="false">
      <c r="A3339" s="6" t="n">
        <v>26300.368</v>
      </c>
      <c r="B3339" s="6" t="n">
        <v>1.73846153846154</v>
      </c>
      <c r="C3339" s="6" t="n">
        <v>86</v>
      </c>
      <c r="D3339" s="6" t="n">
        <v>-1</v>
      </c>
      <c r="E3339" s="6" t="n">
        <v>1.74285714285714</v>
      </c>
      <c r="F3339" s="6" t="n">
        <v>0</v>
      </c>
      <c r="G3339" s="6" t="n">
        <v>0</v>
      </c>
      <c r="H3339" s="6" t="str">
        <f aca="false">IF(AND(A3339&gt;=Stimuli!$B$2,A3339&lt;=Stimuli!$C$2),Stimuli!$A$2,IF(AND(A3339&gt;=Stimuli!$B$3,A3339&lt;=Stimuli!$C$3),Stimuli!$A$3,IF(AND(A3339&gt;=Stimuli!$B$4,A3339&lt;=Stimuli!$C$4),Stimuli!$A$4,"")))</f>
        <v>01 Quiet baseline (60s)</v>
      </c>
      <c r="I3339" s="6" t="n">
        <f aca="false">(B3339-B3338)/((A3339-A3338)/1000)</f>
        <v>0</v>
      </c>
      <c r="J3339" s="6" t="n">
        <f aca="false">IF(OR(B3339&lt;Rules!$B$2,B3339&gt;Rules!$B$3,ABS(I3339)&gt;Rules!$B$4,OR(B3340&lt;Rules!$B$2,B3340&gt;Rules!$B$3,ABS(I3340)&gt;Rules!$B$4)),1,0)</f>
        <v>0</v>
      </c>
      <c r="K3339" s="6" t="str">
        <f aca="false">IF(F3339=1,COUNTIF($F$2:F3339,1),"")</f>
        <v/>
      </c>
    </row>
    <row r="3340" customFormat="false" ht="15" hidden="false" customHeight="false" outlineLevel="0" collapsed="false">
      <c r="A3340" s="6" t="n">
        <v>26308.1805</v>
      </c>
      <c r="B3340" s="6" t="n">
        <v>1.73992673992674</v>
      </c>
      <c r="C3340" s="6" t="n">
        <v>86</v>
      </c>
      <c r="D3340" s="6" t="n">
        <v>-1</v>
      </c>
      <c r="E3340" s="6" t="n">
        <v>1.74285714285714</v>
      </c>
      <c r="F3340" s="6" t="n">
        <v>0</v>
      </c>
      <c r="G3340" s="6" t="n">
        <v>0</v>
      </c>
      <c r="H3340" s="6" t="str">
        <f aca="false">IF(AND(A3340&gt;=Stimuli!$B$2,A3340&lt;=Stimuli!$C$2),Stimuli!$A$2,IF(AND(A3340&gt;=Stimuli!$B$3,A3340&lt;=Stimuli!$C$3),Stimuli!$A$3,IF(AND(A3340&gt;=Stimuli!$B$4,A3340&lt;=Stimuli!$C$4),Stimuli!$A$4,"")))</f>
        <v>01 Quiet baseline (60s)</v>
      </c>
      <c r="I3340" s="6" t="n">
        <f aca="false">(B3340-B3339)/((A3340-A3339)/1000)</f>
        <v>0.18754578754573</v>
      </c>
      <c r="J3340" s="6" t="n">
        <f aca="false">IF(OR(B3340&lt;Rules!$B$2,B3340&gt;Rules!$B$3,ABS(I3340)&gt;Rules!$B$4,OR(B3341&lt;Rules!$B$2,B3341&gt;Rules!$B$3,ABS(I3341)&gt;Rules!$B$4)),1,0)</f>
        <v>0</v>
      </c>
      <c r="K3340" s="6" t="str">
        <f aca="false">IF(F3340=1,COUNTIF($F$2:F3340,1),"")</f>
        <v/>
      </c>
    </row>
    <row r="3341" customFormat="false" ht="15" hidden="false" customHeight="false" outlineLevel="0" collapsed="false">
      <c r="A3341" s="6" t="n">
        <v>26315.993</v>
      </c>
      <c r="B3341" s="6" t="n">
        <v>1.74285714285714</v>
      </c>
      <c r="C3341" s="6" t="n">
        <v>86</v>
      </c>
      <c r="D3341" s="6" t="n">
        <v>-1</v>
      </c>
      <c r="E3341" s="6" t="n">
        <v>1.74285714285714</v>
      </c>
      <c r="F3341" s="6" t="n">
        <v>0</v>
      </c>
      <c r="G3341" s="6" t="n">
        <v>0</v>
      </c>
      <c r="H3341" s="6" t="str">
        <f aca="false">IF(AND(A3341&gt;=Stimuli!$B$2,A3341&lt;=Stimuli!$C$2),Stimuli!$A$2,IF(AND(A3341&gt;=Stimuli!$B$3,A3341&lt;=Stimuli!$C$3),Stimuli!$A$3,IF(AND(A3341&gt;=Stimuli!$B$4,A3341&lt;=Stimuli!$C$4),Stimuli!$A$4,"")))</f>
        <v>01 Quiet baseline (60s)</v>
      </c>
      <c r="I3341" s="6" t="n">
        <f aca="false">(B3341-B3340)/((A3341-A3340)/1000)</f>
        <v>0.375091575091716</v>
      </c>
      <c r="J3341" s="6" t="n">
        <f aca="false">IF(OR(B3341&lt;Rules!$B$2,B3341&gt;Rules!$B$3,ABS(I3341)&gt;Rules!$B$4,OR(B3342&lt;Rules!$B$2,B3342&gt;Rules!$B$3,ABS(I3342)&gt;Rules!$B$4)),1,0)</f>
        <v>0</v>
      </c>
      <c r="K3341" s="6" t="str">
        <f aca="false">IF(F3341=1,COUNTIF($F$2:F3341,1),"")</f>
        <v/>
      </c>
    </row>
    <row r="3342" customFormat="false" ht="15" hidden="false" customHeight="false" outlineLevel="0" collapsed="false">
      <c r="A3342" s="6" t="n">
        <v>26323.8055</v>
      </c>
      <c r="B3342" s="6" t="n">
        <v>1.73992673992674</v>
      </c>
      <c r="C3342" s="6" t="n">
        <v>86</v>
      </c>
      <c r="D3342" s="6" t="n">
        <v>-1</v>
      </c>
      <c r="E3342" s="6" t="n">
        <v>1.74285714285714</v>
      </c>
      <c r="F3342" s="6" t="n">
        <v>0</v>
      </c>
      <c r="G3342" s="6" t="n">
        <v>0</v>
      </c>
      <c r="H3342" s="6" t="str">
        <f aca="false">IF(AND(A3342&gt;=Stimuli!$B$2,A3342&lt;=Stimuli!$C$2),Stimuli!$A$2,IF(AND(A3342&gt;=Stimuli!$B$3,A3342&lt;=Stimuli!$C$3),Stimuli!$A$3,IF(AND(A3342&gt;=Stimuli!$B$4,A3342&lt;=Stimuli!$C$4),Stimuli!$A$4,"")))</f>
        <v>01 Quiet baseline (60s)</v>
      </c>
      <c r="I3342" s="6" t="n">
        <f aca="false">(B3342-B3341)/((A3342-A3341)/1000)</f>
        <v>-0.375091575091716</v>
      </c>
      <c r="J3342" s="6" t="n">
        <f aca="false">IF(OR(B3342&lt;Rules!$B$2,B3342&gt;Rules!$B$3,ABS(I3342)&gt;Rules!$B$4,OR(B3343&lt;Rules!$B$2,B3343&gt;Rules!$B$3,ABS(I3343)&gt;Rules!$B$4)),1,0)</f>
        <v>0</v>
      </c>
      <c r="K3342" s="6" t="str">
        <f aca="false">IF(F3342=1,COUNTIF($F$2:F3342,1),"")</f>
        <v/>
      </c>
    </row>
    <row r="3343" customFormat="false" ht="15" hidden="false" customHeight="false" outlineLevel="0" collapsed="false">
      <c r="A3343" s="6" t="n">
        <v>26331.618</v>
      </c>
      <c r="B3343" s="6" t="n">
        <v>1.74432234432235</v>
      </c>
      <c r="C3343" s="6" t="n">
        <v>86</v>
      </c>
      <c r="D3343" s="6" t="n">
        <v>-1</v>
      </c>
      <c r="E3343" s="6" t="n">
        <v>1.74285714285714</v>
      </c>
      <c r="F3343" s="6" t="n">
        <v>0</v>
      </c>
      <c r="G3343" s="6" t="n">
        <v>0</v>
      </c>
      <c r="H3343" s="6" t="str">
        <f aca="false">IF(AND(A3343&gt;=Stimuli!$B$2,A3343&lt;=Stimuli!$C$2),Stimuli!$A$2,IF(AND(A3343&gt;=Stimuli!$B$3,A3343&lt;=Stimuli!$C$3),Stimuli!$A$3,IF(AND(A3343&gt;=Stimuli!$B$4,A3343&lt;=Stimuli!$C$4),Stimuli!$A$4,"")))</f>
        <v>01 Quiet baseline (60s)</v>
      </c>
      <c r="I3343" s="6" t="n">
        <f aca="false">(B3343-B3342)/((A3343-A3342)/1000)</f>
        <v>0.56263736263756</v>
      </c>
      <c r="J3343" s="6" t="n">
        <f aca="false">IF(OR(B3343&lt;Rules!$B$2,B3343&gt;Rules!$B$3,ABS(I3343)&gt;Rules!$B$4,OR(B3344&lt;Rules!$B$2,B3344&gt;Rules!$B$3,ABS(I3344)&gt;Rules!$B$4)),1,0)</f>
        <v>0</v>
      </c>
      <c r="K3343" s="6" t="str">
        <f aca="false">IF(F3343=1,COUNTIF($F$2:F3343,1),"")</f>
        <v/>
      </c>
    </row>
    <row r="3344" customFormat="false" ht="15" hidden="false" customHeight="false" outlineLevel="0" collapsed="false">
      <c r="A3344" s="6" t="n">
        <v>26339.4305</v>
      </c>
      <c r="B3344" s="6" t="n">
        <v>1.74139194139194</v>
      </c>
      <c r="C3344" s="6" t="n">
        <v>86</v>
      </c>
      <c r="D3344" s="6" t="n">
        <v>-1</v>
      </c>
      <c r="E3344" s="6" t="n">
        <v>1.74139194139194</v>
      </c>
      <c r="F3344" s="6" t="n">
        <v>0</v>
      </c>
      <c r="G3344" s="6" t="n">
        <v>0</v>
      </c>
      <c r="H3344" s="6" t="str">
        <f aca="false">IF(AND(A3344&gt;=Stimuli!$B$2,A3344&lt;=Stimuli!$C$2),Stimuli!$A$2,IF(AND(A3344&gt;=Stimuli!$B$3,A3344&lt;=Stimuli!$C$3),Stimuli!$A$3,IF(AND(A3344&gt;=Stimuli!$B$4,A3344&lt;=Stimuli!$C$4),Stimuli!$A$4,"")))</f>
        <v>01 Quiet baseline (60s)</v>
      </c>
      <c r="I3344" s="6" t="n">
        <f aca="false">(B3344-B3343)/((A3344-A3343)/1000)</f>
        <v>-0.375091575091716</v>
      </c>
      <c r="J3344" s="6" t="n">
        <f aca="false">IF(OR(B3344&lt;Rules!$B$2,B3344&gt;Rules!$B$3,ABS(I3344)&gt;Rules!$B$4,OR(B3345&lt;Rules!$B$2,B3345&gt;Rules!$B$3,ABS(I3345)&gt;Rules!$B$4)),1,0)</f>
        <v>0</v>
      </c>
      <c r="K3344" s="6" t="str">
        <f aca="false">IF(F3344=1,COUNTIF($F$2:F3344,1),"")</f>
        <v/>
      </c>
    </row>
    <row r="3345" customFormat="false" ht="15" hidden="false" customHeight="false" outlineLevel="0" collapsed="false">
      <c r="A3345" s="6" t="n">
        <v>26347.243</v>
      </c>
      <c r="B3345" s="6" t="n">
        <v>1.74725274725275</v>
      </c>
      <c r="C3345" s="6" t="n">
        <v>86</v>
      </c>
      <c r="D3345" s="6" t="n">
        <v>-1</v>
      </c>
      <c r="E3345" s="6" t="n">
        <v>1.74139194139194</v>
      </c>
      <c r="F3345" s="6" t="n">
        <v>0</v>
      </c>
      <c r="G3345" s="6" t="n">
        <v>0</v>
      </c>
      <c r="H3345" s="6" t="str">
        <f aca="false">IF(AND(A3345&gt;=Stimuli!$B$2,A3345&lt;=Stimuli!$C$2),Stimuli!$A$2,IF(AND(A3345&gt;=Stimuli!$B$3,A3345&lt;=Stimuli!$C$3),Stimuli!$A$3,IF(AND(A3345&gt;=Stimuli!$B$4,A3345&lt;=Stimuli!$C$4),Stimuli!$A$4,"")))</f>
        <v>01 Quiet baseline (60s)</v>
      </c>
      <c r="I3345" s="6" t="n">
        <f aca="false">(B3345-B3344)/((A3345-A3344)/1000)</f>
        <v>0.75018315018329</v>
      </c>
      <c r="J3345" s="6" t="n">
        <f aca="false">IF(OR(B3345&lt;Rules!$B$2,B3345&gt;Rules!$B$3,ABS(I3345)&gt;Rules!$B$4,OR(B3346&lt;Rules!$B$2,B3346&gt;Rules!$B$3,ABS(I3346)&gt;Rules!$B$4)),1,0)</f>
        <v>0</v>
      </c>
      <c r="K3345" s="6" t="str">
        <f aca="false">IF(F3345=1,COUNTIF($F$2:F3345,1),"")</f>
        <v/>
      </c>
    </row>
    <row r="3346" customFormat="false" ht="15" hidden="false" customHeight="false" outlineLevel="0" collapsed="false">
      <c r="A3346" s="6" t="n">
        <v>26355.0555</v>
      </c>
      <c r="B3346" s="6" t="n">
        <v>1.74139194139194</v>
      </c>
      <c r="C3346" s="6" t="n">
        <v>86</v>
      </c>
      <c r="D3346" s="6" t="n">
        <v>-1</v>
      </c>
      <c r="E3346" s="6" t="n">
        <v>1.74139194139194</v>
      </c>
      <c r="F3346" s="6" t="n">
        <v>0</v>
      </c>
      <c r="G3346" s="6" t="n">
        <v>0</v>
      </c>
      <c r="H3346" s="6" t="str">
        <f aca="false">IF(AND(A3346&gt;=Stimuli!$B$2,A3346&lt;=Stimuli!$C$2),Stimuli!$A$2,IF(AND(A3346&gt;=Stimuli!$B$3,A3346&lt;=Stimuli!$C$3),Stimuli!$A$3,IF(AND(A3346&gt;=Stimuli!$B$4,A3346&lt;=Stimuli!$C$4),Stimuli!$A$4,"")))</f>
        <v>01 Quiet baseline (60s)</v>
      </c>
      <c r="I3346" s="6" t="n">
        <f aca="false">(B3346-B3345)/((A3346-A3345)/1000)</f>
        <v>-0.75018315018329</v>
      </c>
      <c r="J3346" s="6" t="n">
        <f aca="false">IF(OR(B3346&lt;Rules!$B$2,B3346&gt;Rules!$B$3,ABS(I3346)&gt;Rules!$B$4,OR(B3347&lt;Rules!$B$2,B3347&gt;Rules!$B$3,ABS(I3347)&gt;Rules!$B$4)),1,0)</f>
        <v>0</v>
      </c>
      <c r="K3346" s="6" t="str">
        <f aca="false">IF(F3346=1,COUNTIF($F$2:F3346,1),"")</f>
        <v/>
      </c>
    </row>
    <row r="3347" customFormat="false" ht="15" hidden="false" customHeight="false" outlineLevel="0" collapsed="false">
      <c r="A3347" s="6" t="n">
        <v>26362.868</v>
      </c>
      <c r="B3347" s="6" t="n">
        <v>1.74871794871795</v>
      </c>
      <c r="C3347" s="6" t="n">
        <v>86</v>
      </c>
      <c r="D3347" s="6" t="n">
        <v>-1</v>
      </c>
      <c r="E3347" s="6" t="n">
        <v>1.74139194139194</v>
      </c>
      <c r="F3347" s="6" t="n">
        <v>0</v>
      </c>
      <c r="G3347" s="6" t="n">
        <v>0</v>
      </c>
      <c r="H3347" s="6" t="str">
        <f aca="false">IF(AND(A3347&gt;=Stimuli!$B$2,A3347&lt;=Stimuli!$C$2),Stimuli!$A$2,IF(AND(A3347&gt;=Stimuli!$B$3,A3347&lt;=Stimuli!$C$3),Stimuli!$A$3,IF(AND(A3347&gt;=Stimuli!$B$4,A3347&lt;=Stimuli!$C$4),Stimuli!$A$4,"")))</f>
        <v>01 Quiet baseline (60s)</v>
      </c>
      <c r="I3347" s="6" t="n">
        <f aca="false">(B3347-B3346)/((A3347-A3346)/1000)</f>
        <v>0.93772893772902</v>
      </c>
      <c r="J3347" s="6" t="n">
        <f aca="false">IF(OR(B3347&lt;Rules!$B$2,B3347&gt;Rules!$B$3,ABS(I3347)&gt;Rules!$B$4,OR(B3348&lt;Rules!$B$2,B3348&gt;Rules!$B$3,ABS(I3348)&gt;Rules!$B$4)),1,0)</f>
        <v>0</v>
      </c>
      <c r="K3347" s="6" t="str">
        <f aca="false">IF(F3347=1,COUNTIF($F$2:F3347,1),"")</f>
        <v/>
      </c>
    </row>
    <row r="3348" customFormat="false" ht="15" hidden="false" customHeight="false" outlineLevel="0" collapsed="false">
      <c r="A3348" s="6" t="n">
        <v>26370.6805</v>
      </c>
      <c r="B3348" s="6" t="n">
        <v>1.74139194139194</v>
      </c>
      <c r="C3348" s="6" t="n">
        <v>86</v>
      </c>
      <c r="D3348" s="6" t="n">
        <v>-1</v>
      </c>
      <c r="E3348" s="6" t="n">
        <v>1.74139194139194</v>
      </c>
      <c r="F3348" s="6" t="n">
        <v>0</v>
      </c>
      <c r="G3348" s="6" t="n">
        <v>0</v>
      </c>
      <c r="H3348" s="6" t="str">
        <f aca="false">IF(AND(A3348&gt;=Stimuli!$B$2,A3348&lt;=Stimuli!$C$2),Stimuli!$A$2,IF(AND(A3348&gt;=Stimuli!$B$3,A3348&lt;=Stimuli!$C$3),Stimuli!$A$3,IF(AND(A3348&gt;=Stimuli!$B$4,A3348&lt;=Stimuli!$C$4),Stimuli!$A$4,"")))</f>
        <v>01 Quiet baseline (60s)</v>
      </c>
      <c r="I3348" s="6" t="n">
        <f aca="false">(B3348-B3347)/((A3348-A3347)/1000)</f>
        <v>-0.93772893772902</v>
      </c>
      <c r="J3348" s="6" t="n">
        <f aca="false">IF(OR(B3348&lt;Rules!$B$2,B3348&gt;Rules!$B$3,ABS(I3348)&gt;Rules!$B$4,OR(B3349&lt;Rules!$B$2,B3349&gt;Rules!$B$3,ABS(I3349)&gt;Rules!$B$4)),1,0)</f>
        <v>0</v>
      </c>
      <c r="K3348" s="6" t="str">
        <f aca="false">IF(F3348=1,COUNTIF($F$2:F3348,1),"")</f>
        <v/>
      </c>
    </row>
    <row r="3349" customFormat="false" ht="15" hidden="false" customHeight="false" outlineLevel="0" collapsed="false">
      <c r="A3349" s="6" t="n">
        <v>26378.493</v>
      </c>
      <c r="B3349" s="6" t="n">
        <v>1.74871794871795</v>
      </c>
      <c r="C3349" s="6" t="n">
        <v>86</v>
      </c>
      <c r="D3349" s="6" t="n">
        <v>-1</v>
      </c>
      <c r="E3349" s="6" t="n">
        <v>1.74139194139194</v>
      </c>
      <c r="F3349" s="6" t="n">
        <v>0</v>
      </c>
      <c r="G3349" s="6" t="n">
        <v>0</v>
      </c>
      <c r="H3349" s="6" t="str">
        <f aca="false">IF(AND(A3349&gt;=Stimuli!$B$2,A3349&lt;=Stimuli!$C$2),Stimuli!$A$2,IF(AND(A3349&gt;=Stimuli!$B$3,A3349&lt;=Stimuli!$C$3),Stimuli!$A$3,IF(AND(A3349&gt;=Stimuli!$B$4,A3349&lt;=Stimuli!$C$4),Stimuli!$A$4,"")))</f>
        <v>01 Quiet baseline (60s)</v>
      </c>
      <c r="I3349" s="6" t="n">
        <f aca="false">(B3349-B3348)/((A3349-A3348)/1000)</f>
        <v>0.93772893772902</v>
      </c>
      <c r="J3349" s="6" t="n">
        <f aca="false">IF(OR(B3349&lt;Rules!$B$2,B3349&gt;Rules!$B$3,ABS(I3349)&gt;Rules!$B$4,OR(B3350&lt;Rules!$B$2,B3350&gt;Rules!$B$3,ABS(I3350)&gt;Rules!$B$4)),1,0)</f>
        <v>0</v>
      </c>
      <c r="K3349" s="6" t="str">
        <f aca="false">IF(F3349=1,COUNTIF($F$2:F3349,1),"")</f>
        <v/>
      </c>
    </row>
    <row r="3350" customFormat="false" ht="15" hidden="false" customHeight="false" outlineLevel="0" collapsed="false">
      <c r="A3350" s="6" t="n">
        <v>26386.3055</v>
      </c>
      <c r="B3350" s="6" t="n">
        <v>1.74285714285714</v>
      </c>
      <c r="C3350" s="6" t="n">
        <v>86</v>
      </c>
      <c r="D3350" s="6" t="n">
        <v>-1</v>
      </c>
      <c r="E3350" s="6" t="n">
        <v>1.74139194139194</v>
      </c>
      <c r="F3350" s="6" t="n">
        <v>0</v>
      </c>
      <c r="G3350" s="6" t="n">
        <v>0</v>
      </c>
      <c r="H3350" s="6" t="str">
        <f aca="false">IF(AND(A3350&gt;=Stimuli!$B$2,A3350&lt;=Stimuli!$C$2),Stimuli!$A$2,IF(AND(A3350&gt;=Stimuli!$B$3,A3350&lt;=Stimuli!$C$3),Stimuli!$A$3,IF(AND(A3350&gt;=Stimuli!$B$4,A3350&lt;=Stimuli!$C$4),Stimuli!$A$4,"")))</f>
        <v>01 Quiet baseline (60s)</v>
      </c>
      <c r="I3350" s="6" t="n">
        <f aca="false">(B3350-B3349)/((A3350-A3349)/1000)</f>
        <v>-0.750183150183148</v>
      </c>
      <c r="J3350" s="6" t="n">
        <f aca="false">IF(OR(B3350&lt;Rules!$B$2,B3350&gt;Rules!$B$3,ABS(I3350)&gt;Rules!$B$4,OR(B3351&lt;Rules!$B$2,B3351&gt;Rules!$B$3,ABS(I3351)&gt;Rules!$B$4)),1,0)</f>
        <v>0</v>
      </c>
      <c r="K3350" s="6" t="str">
        <f aca="false">IF(F3350=1,COUNTIF($F$2:F3350,1),"")</f>
        <v/>
      </c>
    </row>
    <row r="3351" customFormat="false" ht="15" hidden="false" customHeight="false" outlineLevel="0" collapsed="false">
      <c r="A3351" s="6" t="n">
        <v>26394.118</v>
      </c>
      <c r="B3351" s="6" t="n">
        <v>1.74871794871795</v>
      </c>
      <c r="C3351" s="6" t="n">
        <v>86</v>
      </c>
      <c r="D3351" s="6" t="n">
        <v>-1</v>
      </c>
      <c r="E3351" s="6" t="n">
        <v>1.74139194139194</v>
      </c>
      <c r="F3351" s="6" t="n">
        <v>0</v>
      </c>
      <c r="G3351" s="6" t="n">
        <v>0</v>
      </c>
      <c r="H3351" s="6" t="str">
        <f aca="false">IF(AND(A3351&gt;=Stimuli!$B$2,A3351&lt;=Stimuli!$C$2),Stimuli!$A$2,IF(AND(A3351&gt;=Stimuli!$B$3,A3351&lt;=Stimuli!$C$3),Stimuli!$A$3,IF(AND(A3351&gt;=Stimuli!$B$4,A3351&lt;=Stimuli!$C$4),Stimuli!$A$4,"")))</f>
        <v>01 Quiet baseline (60s)</v>
      </c>
      <c r="I3351" s="6" t="n">
        <f aca="false">(B3351-B3350)/((A3351-A3350)/1000)</f>
        <v>0.750183150183148</v>
      </c>
      <c r="J3351" s="6" t="n">
        <f aca="false">IF(OR(B3351&lt;Rules!$B$2,B3351&gt;Rules!$B$3,ABS(I3351)&gt;Rules!$B$4,OR(B3352&lt;Rules!$B$2,B3352&gt;Rules!$B$3,ABS(I3352)&gt;Rules!$B$4)),1,0)</f>
        <v>0</v>
      </c>
      <c r="K3351" s="6" t="str">
        <f aca="false">IF(F3351=1,COUNTIF($F$2:F3351,1),"")</f>
        <v/>
      </c>
    </row>
    <row r="3352" customFormat="false" ht="15" hidden="false" customHeight="false" outlineLevel="0" collapsed="false">
      <c r="A3352" s="6" t="n">
        <v>26401.9305</v>
      </c>
      <c r="B3352" s="6" t="n">
        <v>1.74285714285714</v>
      </c>
      <c r="C3352" s="6" t="n">
        <v>86</v>
      </c>
      <c r="D3352" s="6" t="n">
        <v>-1</v>
      </c>
      <c r="E3352" s="6" t="n">
        <v>1.74139194139194</v>
      </c>
      <c r="F3352" s="6" t="n">
        <v>0</v>
      </c>
      <c r="G3352" s="6" t="n">
        <v>0</v>
      </c>
      <c r="H3352" s="6" t="str">
        <f aca="false">IF(AND(A3352&gt;=Stimuli!$B$2,A3352&lt;=Stimuli!$C$2),Stimuli!$A$2,IF(AND(A3352&gt;=Stimuli!$B$3,A3352&lt;=Stimuli!$C$3),Stimuli!$A$3,IF(AND(A3352&gt;=Stimuli!$B$4,A3352&lt;=Stimuli!$C$4),Stimuli!$A$4,"")))</f>
        <v>01 Quiet baseline (60s)</v>
      </c>
      <c r="I3352" s="6" t="n">
        <f aca="false">(B3352-B3351)/((A3352-A3351)/1000)</f>
        <v>-0.750183150183148</v>
      </c>
      <c r="J3352" s="6" t="n">
        <f aca="false">IF(OR(B3352&lt;Rules!$B$2,B3352&gt;Rules!$B$3,ABS(I3352)&gt;Rules!$B$4,OR(B3353&lt;Rules!$B$2,B3353&gt;Rules!$B$3,ABS(I3353)&gt;Rules!$B$4)),1,0)</f>
        <v>0</v>
      </c>
      <c r="K3352" s="6" t="str">
        <f aca="false">IF(F3352=1,COUNTIF($F$2:F3352,1),"")</f>
        <v/>
      </c>
    </row>
    <row r="3353" customFormat="false" ht="15" hidden="false" customHeight="false" outlineLevel="0" collapsed="false">
      <c r="A3353" s="6" t="n">
        <v>26409.743</v>
      </c>
      <c r="B3353" s="6" t="n">
        <v>1.74725274725275</v>
      </c>
      <c r="C3353" s="6" t="n">
        <v>86</v>
      </c>
      <c r="D3353" s="6" t="n">
        <v>-1</v>
      </c>
      <c r="E3353" s="6" t="n">
        <v>1.74139194139194</v>
      </c>
      <c r="F3353" s="6" t="n">
        <v>0</v>
      </c>
      <c r="G3353" s="6" t="n">
        <v>0</v>
      </c>
      <c r="H3353" s="6" t="str">
        <f aca="false">IF(AND(A3353&gt;=Stimuli!$B$2,A3353&lt;=Stimuli!$C$2),Stimuli!$A$2,IF(AND(A3353&gt;=Stimuli!$B$3,A3353&lt;=Stimuli!$C$3),Stimuli!$A$3,IF(AND(A3353&gt;=Stimuli!$B$4,A3353&lt;=Stimuli!$C$4),Stimuli!$A$4,"")))</f>
        <v>01 Quiet baseline (60s)</v>
      </c>
      <c r="I3353" s="6" t="n">
        <f aca="false">(B3353-B3352)/((A3353-A3352)/1000)</f>
        <v>0.562637362637418</v>
      </c>
      <c r="J3353" s="6" t="n">
        <f aca="false">IF(OR(B3353&lt;Rules!$B$2,B3353&gt;Rules!$B$3,ABS(I3353)&gt;Rules!$B$4,OR(B3354&lt;Rules!$B$2,B3354&gt;Rules!$B$3,ABS(I3354)&gt;Rules!$B$4)),1,0)</f>
        <v>0</v>
      </c>
      <c r="K3353" s="6" t="str">
        <f aca="false">IF(F3353=1,COUNTIF($F$2:F3353,1),"")</f>
        <v/>
      </c>
    </row>
    <row r="3354" customFormat="false" ht="15" hidden="false" customHeight="false" outlineLevel="0" collapsed="false">
      <c r="A3354" s="6" t="n">
        <v>26417.5555</v>
      </c>
      <c r="B3354" s="6" t="n">
        <v>1.74432234432235</v>
      </c>
      <c r="C3354" s="6" t="n">
        <v>86</v>
      </c>
      <c r="D3354" s="6" t="n">
        <v>-1</v>
      </c>
      <c r="E3354" s="6" t="n">
        <v>1.74139194139194</v>
      </c>
      <c r="F3354" s="6" t="n">
        <v>0</v>
      </c>
      <c r="G3354" s="6" t="n">
        <v>0</v>
      </c>
      <c r="H3354" s="6" t="str">
        <f aca="false">IF(AND(A3354&gt;=Stimuli!$B$2,A3354&lt;=Stimuli!$C$2),Stimuli!$A$2,IF(AND(A3354&gt;=Stimuli!$B$3,A3354&lt;=Stimuli!$C$3),Stimuli!$A$3,IF(AND(A3354&gt;=Stimuli!$B$4,A3354&lt;=Stimuli!$C$4),Stimuli!$A$4,"")))</f>
        <v>01 Quiet baseline (60s)</v>
      </c>
      <c r="I3354" s="6" t="n">
        <f aca="false">(B3354-B3353)/((A3354-A3353)/1000)</f>
        <v>-0.375091575091574</v>
      </c>
      <c r="J3354" s="6" t="n">
        <f aca="false">IF(OR(B3354&lt;Rules!$B$2,B3354&gt;Rules!$B$3,ABS(I3354)&gt;Rules!$B$4,OR(B3355&lt;Rules!$B$2,B3355&gt;Rules!$B$3,ABS(I3355)&gt;Rules!$B$4)),1,0)</f>
        <v>0</v>
      </c>
      <c r="K3354" s="6" t="str">
        <f aca="false">IF(F3354=1,COUNTIF($F$2:F3354,1),"")</f>
        <v/>
      </c>
    </row>
    <row r="3355" customFormat="false" ht="15" hidden="false" customHeight="false" outlineLevel="0" collapsed="false">
      <c r="A3355" s="6" t="n">
        <v>26425.368</v>
      </c>
      <c r="B3355" s="6" t="n">
        <v>1.74578754578755</v>
      </c>
      <c r="C3355" s="6" t="n">
        <v>86</v>
      </c>
      <c r="D3355" s="6" t="n">
        <v>-1</v>
      </c>
      <c r="E3355" s="6" t="n">
        <v>1.74139194139194</v>
      </c>
      <c r="F3355" s="6" t="n">
        <v>0</v>
      </c>
      <c r="G3355" s="6" t="n">
        <v>0</v>
      </c>
      <c r="H3355" s="6" t="str">
        <f aca="false">IF(AND(A3355&gt;=Stimuli!$B$2,A3355&lt;=Stimuli!$C$2),Stimuli!$A$2,IF(AND(A3355&gt;=Stimuli!$B$3,A3355&lt;=Stimuli!$C$3),Stimuli!$A$3,IF(AND(A3355&gt;=Stimuli!$B$4,A3355&lt;=Stimuli!$C$4),Stimuli!$A$4,"")))</f>
        <v>01 Quiet baseline (60s)</v>
      </c>
      <c r="I3355" s="6" t="n">
        <f aca="false">(B3355-B3354)/((A3355-A3354)/1000)</f>
        <v>0.18754578754573</v>
      </c>
      <c r="J3355" s="6" t="n">
        <f aca="false">IF(OR(B3355&lt;Rules!$B$2,B3355&gt;Rules!$B$3,ABS(I3355)&gt;Rules!$B$4,OR(B3356&lt;Rules!$B$2,B3356&gt;Rules!$B$3,ABS(I3356)&gt;Rules!$B$4)),1,0)</f>
        <v>0</v>
      </c>
      <c r="K3355" s="6" t="str">
        <f aca="false">IF(F3355=1,COUNTIF($F$2:F3355,1),"")</f>
        <v/>
      </c>
    </row>
    <row r="3356" customFormat="false" ht="15" hidden="false" customHeight="false" outlineLevel="0" collapsed="false">
      <c r="A3356" s="6" t="n">
        <v>26433.1805</v>
      </c>
      <c r="B3356" s="6" t="n">
        <v>1.74578754578755</v>
      </c>
      <c r="C3356" s="6" t="n">
        <v>86</v>
      </c>
      <c r="D3356" s="6" t="n">
        <v>-1</v>
      </c>
      <c r="E3356" s="6" t="n">
        <v>1.74139194139194</v>
      </c>
      <c r="F3356" s="6" t="n">
        <v>0</v>
      </c>
      <c r="G3356" s="6" t="n">
        <v>0</v>
      </c>
      <c r="H3356" s="6" t="str">
        <f aca="false">IF(AND(A3356&gt;=Stimuli!$B$2,A3356&lt;=Stimuli!$C$2),Stimuli!$A$2,IF(AND(A3356&gt;=Stimuli!$B$3,A3356&lt;=Stimuli!$C$3),Stimuli!$A$3,IF(AND(A3356&gt;=Stimuli!$B$4,A3356&lt;=Stimuli!$C$4),Stimuli!$A$4,"")))</f>
        <v>01 Quiet baseline (60s)</v>
      </c>
      <c r="I3356" s="6" t="n">
        <f aca="false">(B3356-B3355)/((A3356-A3355)/1000)</f>
        <v>0</v>
      </c>
      <c r="J3356" s="6" t="n">
        <f aca="false">IF(OR(B3356&lt;Rules!$B$2,B3356&gt;Rules!$B$3,ABS(I3356)&gt;Rules!$B$4,OR(B3357&lt;Rules!$B$2,B3357&gt;Rules!$B$3,ABS(I3357)&gt;Rules!$B$4)),1,0)</f>
        <v>0</v>
      </c>
      <c r="K3356" s="6" t="str">
        <f aca="false">IF(F3356=1,COUNTIF($F$2:F3356,1),"")</f>
        <v/>
      </c>
    </row>
    <row r="3357" customFormat="false" ht="15" hidden="false" customHeight="false" outlineLevel="0" collapsed="false">
      <c r="A3357" s="6" t="n">
        <v>26440.993</v>
      </c>
      <c r="B3357" s="6" t="n">
        <v>1.74432234432235</v>
      </c>
      <c r="C3357" s="6" t="n">
        <v>86</v>
      </c>
      <c r="D3357" s="6" t="n">
        <v>-1</v>
      </c>
      <c r="E3357" s="6" t="n">
        <v>1.74139194139194</v>
      </c>
      <c r="F3357" s="6" t="n">
        <v>0</v>
      </c>
      <c r="G3357" s="6" t="n">
        <v>0</v>
      </c>
      <c r="H3357" s="6" t="str">
        <f aca="false">IF(AND(A3357&gt;=Stimuli!$B$2,A3357&lt;=Stimuli!$C$2),Stimuli!$A$2,IF(AND(A3357&gt;=Stimuli!$B$3,A3357&lt;=Stimuli!$C$3),Stimuli!$A$3,IF(AND(A3357&gt;=Stimuli!$B$4,A3357&lt;=Stimuli!$C$4),Stimuli!$A$4,"")))</f>
        <v>01 Quiet baseline (60s)</v>
      </c>
      <c r="I3357" s="6" t="n">
        <f aca="false">(B3357-B3356)/((A3357-A3356)/1000)</f>
        <v>-0.18754578754573</v>
      </c>
      <c r="J3357" s="6" t="n">
        <f aca="false">IF(OR(B3357&lt;Rules!$B$2,B3357&gt;Rules!$B$3,ABS(I3357)&gt;Rules!$B$4,OR(B3358&lt;Rules!$B$2,B3358&gt;Rules!$B$3,ABS(I3358)&gt;Rules!$B$4)),1,0)</f>
        <v>0</v>
      </c>
      <c r="K3357" s="6" t="str">
        <f aca="false">IF(F3357=1,COUNTIF($F$2:F3357,1),"")</f>
        <v/>
      </c>
    </row>
    <row r="3358" customFormat="false" ht="15" hidden="false" customHeight="false" outlineLevel="0" collapsed="false">
      <c r="A3358" s="6" t="n">
        <v>26448.8055</v>
      </c>
      <c r="B3358" s="6" t="n">
        <v>1.74725274725275</v>
      </c>
      <c r="C3358" s="6" t="n">
        <v>86</v>
      </c>
      <c r="D3358" s="6" t="n">
        <v>-1</v>
      </c>
      <c r="E3358" s="6" t="n">
        <v>1.74139194139194</v>
      </c>
      <c r="F3358" s="6" t="n">
        <v>0</v>
      </c>
      <c r="G3358" s="6" t="n">
        <v>0</v>
      </c>
      <c r="H3358" s="6" t="str">
        <f aca="false">IF(AND(A3358&gt;=Stimuli!$B$2,A3358&lt;=Stimuli!$C$2),Stimuli!$A$2,IF(AND(A3358&gt;=Stimuli!$B$3,A3358&lt;=Stimuli!$C$3),Stimuli!$A$3,IF(AND(A3358&gt;=Stimuli!$B$4,A3358&lt;=Stimuli!$C$4),Stimuli!$A$4,"")))</f>
        <v>01 Quiet baseline (60s)</v>
      </c>
      <c r="I3358" s="6" t="n">
        <f aca="false">(B3358-B3357)/((A3358-A3357)/1000)</f>
        <v>0.375091575091574</v>
      </c>
      <c r="J3358" s="6" t="n">
        <f aca="false">IF(OR(B3358&lt;Rules!$B$2,B3358&gt;Rules!$B$3,ABS(I3358)&gt;Rules!$B$4,OR(B3359&lt;Rules!$B$2,B3359&gt;Rules!$B$3,ABS(I3359)&gt;Rules!$B$4)),1,0)</f>
        <v>0</v>
      </c>
      <c r="K3358" s="6" t="str">
        <f aca="false">IF(F3358=1,COUNTIF($F$2:F3358,1),"")</f>
        <v/>
      </c>
    </row>
    <row r="3359" customFormat="false" ht="15" hidden="false" customHeight="false" outlineLevel="0" collapsed="false">
      <c r="A3359" s="6" t="n">
        <v>26456.618</v>
      </c>
      <c r="B3359" s="6" t="n">
        <v>1.74432234432235</v>
      </c>
      <c r="C3359" s="6" t="n">
        <v>86</v>
      </c>
      <c r="D3359" s="6" t="n">
        <v>-1</v>
      </c>
      <c r="E3359" s="6" t="n">
        <v>1.74139194139194</v>
      </c>
      <c r="F3359" s="6" t="n">
        <v>0</v>
      </c>
      <c r="G3359" s="6" t="n">
        <v>0</v>
      </c>
      <c r="H3359" s="6" t="str">
        <f aca="false">IF(AND(A3359&gt;=Stimuli!$B$2,A3359&lt;=Stimuli!$C$2),Stimuli!$A$2,IF(AND(A3359&gt;=Stimuli!$B$3,A3359&lt;=Stimuli!$C$3),Stimuli!$A$3,IF(AND(A3359&gt;=Stimuli!$B$4,A3359&lt;=Stimuli!$C$4),Stimuli!$A$4,"")))</f>
        <v>01 Quiet baseline (60s)</v>
      </c>
      <c r="I3359" s="6" t="n">
        <f aca="false">(B3359-B3358)/((A3359-A3358)/1000)</f>
        <v>-0.375091575091574</v>
      </c>
      <c r="J3359" s="6" t="n">
        <f aca="false">IF(OR(B3359&lt;Rules!$B$2,B3359&gt;Rules!$B$3,ABS(I3359)&gt;Rules!$B$4,OR(B3360&lt;Rules!$B$2,B3360&gt;Rules!$B$3,ABS(I3360)&gt;Rules!$B$4)),1,0)</f>
        <v>0</v>
      </c>
      <c r="K3359" s="6" t="str">
        <f aca="false">IF(F3359=1,COUNTIF($F$2:F3359,1),"")</f>
        <v/>
      </c>
    </row>
    <row r="3360" customFormat="false" ht="15" hidden="false" customHeight="false" outlineLevel="0" collapsed="false">
      <c r="A3360" s="6" t="n">
        <v>26464.4305</v>
      </c>
      <c r="B3360" s="6" t="n">
        <v>1.74871794871795</v>
      </c>
      <c r="C3360" s="6" t="n">
        <v>86</v>
      </c>
      <c r="D3360" s="6" t="n">
        <v>-1</v>
      </c>
      <c r="E3360" s="6" t="n">
        <v>1.74139194139194</v>
      </c>
      <c r="F3360" s="6" t="n">
        <v>0</v>
      </c>
      <c r="G3360" s="6" t="n">
        <v>0</v>
      </c>
      <c r="H3360" s="6" t="str">
        <f aca="false">IF(AND(A3360&gt;=Stimuli!$B$2,A3360&lt;=Stimuli!$C$2),Stimuli!$A$2,IF(AND(A3360&gt;=Stimuli!$B$3,A3360&lt;=Stimuli!$C$3),Stimuli!$A$3,IF(AND(A3360&gt;=Stimuli!$B$4,A3360&lt;=Stimuli!$C$4),Stimuli!$A$4,"")))</f>
        <v>01 Quiet baseline (60s)</v>
      </c>
      <c r="I3360" s="6" t="n">
        <f aca="false">(B3360-B3359)/((A3360-A3359)/1000)</f>
        <v>0.562637362637304</v>
      </c>
      <c r="J3360" s="6" t="n">
        <f aca="false">IF(OR(B3360&lt;Rules!$B$2,B3360&gt;Rules!$B$3,ABS(I3360)&gt;Rules!$B$4,OR(B3361&lt;Rules!$B$2,B3361&gt;Rules!$B$3,ABS(I3361)&gt;Rules!$B$4)),1,0)</f>
        <v>0</v>
      </c>
      <c r="K3360" s="6" t="str">
        <f aca="false">IF(F3360=1,COUNTIF($F$2:F3360,1),"")</f>
        <v/>
      </c>
    </row>
    <row r="3361" customFormat="false" ht="15" hidden="false" customHeight="false" outlineLevel="0" collapsed="false">
      <c r="A3361" s="6" t="n">
        <v>26472.243</v>
      </c>
      <c r="B3361" s="6" t="n">
        <v>1.74285714285714</v>
      </c>
      <c r="C3361" s="6" t="n">
        <v>86</v>
      </c>
      <c r="D3361" s="6" t="n">
        <v>-1</v>
      </c>
      <c r="E3361" s="6" t="n">
        <v>1.74139194139194</v>
      </c>
      <c r="F3361" s="6" t="n">
        <v>0</v>
      </c>
      <c r="G3361" s="6" t="n">
        <v>0</v>
      </c>
      <c r="H3361" s="6" t="str">
        <f aca="false">IF(AND(A3361&gt;=Stimuli!$B$2,A3361&lt;=Stimuli!$C$2),Stimuli!$A$2,IF(AND(A3361&gt;=Stimuli!$B$3,A3361&lt;=Stimuli!$C$3),Stimuli!$A$3,IF(AND(A3361&gt;=Stimuli!$B$4,A3361&lt;=Stimuli!$C$4),Stimuli!$A$4,"")))</f>
        <v>01 Quiet baseline (60s)</v>
      </c>
      <c r="I3361" s="6" t="n">
        <f aca="false">(B3361-B3360)/((A3361-A3360)/1000)</f>
        <v>-0.750183150183148</v>
      </c>
      <c r="J3361" s="6" t="n">
        <f aca="false">IF(OR(B3361&lt;Rules!$B$2,B3361&gt;Rules!$B$3,ABS(I3361)&gt;Rules!$B$4,OR(B3362&lt;Rules!$B$2,B3362&gt;Rules!$B$3,ABS(I3362)&gt;Rules!$B$4)),1,0)</f>
        <v>0</v>
      </c>
      <c r="K3361" s="6" t="str">
        <f aca="false">IF(F3361=1,COUNTIF($F$2:F3361,1),"")</f>
        <v/>
      </c>
    </row>
    <row r="3362" customFormat="false" ht="15" hidden="false" customHeight="false" outlineLevel="0" collapsed="false">
      <c r="A3362" s="6" t="n">
        <v>26480.0555</v>
      </c>
      <c r="B3362" s="6" t="n">
        <v>1.74871794871795</v>
      </c>
      <c r="C3362" s="6" t="n">
        <v>86</v>
      </c>
      <c r="D3362" s="6" t="n">
        <v>-1</v>
      </c>
      <c r="E3362" s="6" t="n">
        <v>1.74139194139194</v>
      </c>
      <c r="F3362" s="6" t="n">
        <v>0</v>
      </c>
      <c r="G3362" s="6" t="n">
        <v>0</v>
      </c>
      <c r="H3362" s="6" t="str">
        <f aca="false">IF(AND(A3362&gt;=Stimuli!$B$2,A3362&lt;=Stimuli!$C$2),Stimuli!$A$2,IF(AND(A3362&gt;=Stimuli!$B$3,A3362&lt;=Stimuli!$C$3),Stimuli!$A$3,IF(AND(A3362&gt;=Stimuli!$B$4,A3362&lt;=Stimuli!$C$4),Stimuli!$A$4,"")))</f>
        <v>01 Quiet baseline (60s)</v>
      </c>
      <c r="I3362" s="6" t="n">
        <f aca="false">(B3362-B3361)/((A3362-A3361)/1000)</f>
        <v>0.750183150183148</v>
      </c>
      <c r="J3362" s="6" t="n">
        <f aca="false">IF(OR(B3362&lt;Rules!$B$2,B3362&gt;Rules!$B$3,ABS(I3362)&gt;Rules!$B$4,OR(B3363&lt;Rules!$B$2,B3363&gt;Rules!$B$3,ABS(I3363)&gt;Rules!$B$4)),1,0)</f>
        <v>0</v>
      </c>
      <c r="K3362" s="6" t="str">
        <f aca="false">IF(F3362=1,COUNTIF($F$2:F3362,1),"")</f>
        <v/>
      </c>
    </row>
    <row r="3363" customFormat="false" ht="15" hidden="false" customHeight="false" outlineLevel="0" collapsed="false">
      <c r="A3363" s="6" t="n">
        <v>26487.868</v>
      </c>
      <c r="B3363" s="6" t="n">
        <v>1.74139194139194</v>
      </c>
      <c r="C3363" s="6" t="n">
        <v>86</v>
      </c>
      <c r="D3363" s="6" t="n">
        <v>-1</v>
      </c>
      <c r="E3363" s="6" t="n">
        <v>1.74139194139194</v>
      </c>
      <c r="F3363" s="6" t="n">
        <v>0</v>
      </c>
      <c r="G3363" s="6" t="n">
        <v>0</v>
      </c>
      <c r="H3363" s="6" t="str">
        <f aca="false">IF(AND(A3363&gt;=Stimuli!$B$2,A3363&lt;=Stimuli!$C$2),Stimuli!$A$2,IF(AND(A3363&gt;=Stimuli!$B$3,A3363&lt;=Stimuli!$C$3),Stimuli!$A$3,IF(AND(A3363&gt;=Stimuli!$B$4,A3363&lt;=Stimuli!$C$4),Stimuli!$A$4,"")))</f>
        <v>01 Quiet baseline (60s)</v>
      </c>
      <c r="I3363" s="6" t="n">
        <f aca="false">(B3363-B3362)/((A3363-A3362)/1000)</f>
        <v>-0.93772893772902</v>
      </c>
      <c r="J3363" s="6" t="n">
        <f aca="false">IF(OR(B3363&lt;Rules!$B$2,B3363&gt;Rules!$B$3,ABS(I3363)&gt;Rules!$B$4,OR(B3364&lt;Rules!$B$2,B3364&gt;Rules!$B$3,ABS(I3364)&gt;Rules!$B$4)),1,0)</f>
        <v>0</v>
      </c>
      <c r="K3363" s="6" t="str">
        <f aca="false">IF(F3363=1,COUNTIF($F$2:F3363,1),"")</f>
        <v/>
      </c>
    </row>
    <row r="3364" customFormat="false" ht="15" hidden="false" customHeight="false" outlineLevel="0" collapsed="false">
      <c r="A3364" s="6" t="n">
        <v>26495.6805</v>
      </c>
      <c r="B3364" s="6" t="n">
        <v>1.74871794871795</v>
      </c>
      <c r="C3364" s="6" t="n">
        <v>86</v>
      </c>
      <c r="D3364" s="6" t="n">
        <v>-1</v>
      </c>
      <c r="E3364" s="6" t="n">
        <v>1.74139194139194</v>
      </c>
      <c r="F3364" s="6" t="n">
        <v>0</v>
      </c>
      <c r="G3364" s="6" t="n">
        <v>0</v>
      </c>
      <c r="H3364" s="6" t="str">
        <f aca="false">IF(AND(A3364&gt;=Stimuli!$B$2,A3364&lt;=Stimuli!$C$2),Stimuli!$A$2,IF(AND(A3364&gt;=Stimuli!$B$3,A3364&lt;=Stimuli!$C$3),Stimuli!$A$3,IF(AND(A3364&gt;=Stimuli!$B$4,A3364&lt;=Stimuli!$C$4),Stimuli!$A$4,"")))</f>
        <v>01 Quiet baseline (60s)</v>
      </c>
      <c r="I3364" s="6" t="n">
        <f aca="false">(B3364-B3363)/((A3364-A3363)/1000)</f>
        <v>0.93772893772902</v>
      </c>
      <c r="J3364" s="6" t="n">
        <f aca="false">IF(OR(B3364&lt;Rules!$B$2,B3364&gt;Rules!$B$3,ABS(I3364)&gt;Rules!$B$4,OR(B3365&lt;Rules!$B$2,B3365&gt;Rules!$B$3,ABS(I3365)&gt;Rules!$B$4)),1,0)</f>
        <v>0</v>
      </c>
      <c r="K3364" s="6" t="str">
        <f aca="false">IF(F3364=1,COUNTIF($F$2:F3364,1),"")</f>
        <v/>
      </c>
    </row>
    <row r="3365" customFormat="false" ht="15" hidden="false" customHeight="false" outlineLevel="0" collapsed="false">
      <c r="A3365" s="6" t="n">
        <v>26503.493</v>
      </c>
      <c r="B3365" s="6" t="n">
        <v>1.74139194139194</v>
      </c>
      <c r="C3365" s="6" t="n">
        <v>86</v>
      </c>
      <c r="D3365" s="6" t="n">
        <v>-1</v>
      </c>
      <c r="E3365" s="6" t="n">
        <v>1.74139194139194</v>
      </c>
      <c r="F3365" s="6" t="n">
        <v>0</v>
      </c>
      <c r="G3365" s="6" t="n">
        <v>0</v>
      </c>
      <c r="H3365" s="6" t="str">
        <f aca="false">IF(AND(A3365&gt;=Stimuli!$B$2,A3365&lt;=Stimuli!$C$2),Stimuli!$A$2,IF(AND(A3365&gt;=Stimuli!$B$3,A3365&lt;=Stimuli!$C$3),Stimuli!$A$3,IF(AND(A3365&gt;=Stimuli!$B$4,A3365&lt;=Stimuli!$C$4),Stimuli!$A$4,"")))</f>
        <v>01 Quiet baseline (60s)</v>
      </c>
      <c r="I3365" s="6" t="n">
        <f aca="false">(B3365-B3364)/((A3365-A3364)/1000)</f>
        <v>-0.93772893772902</v>
      </c>
      <c r="J3365" s="6" t="n">
        <f aca="false">IF(OR(B3365&lt;Rules!$B$2,B3365&gt;Rules!$B$3,ABS(I3365)&gt;Rules!$B$4,OR(B3366&lt;Rules!$B$2,B3366&gt;Rules!$B$3,ABS(I3366)&gt;Rules!$B$4)),1,0)</f>
        <v>0</v>
      </c>
      <c r="K3365" s="6" t="str">
        <f aca="false">IF(F3365=1,COUNTIF($F$2:F3365,1),"")</f>
        <v/>
      </c>
    </row>
    <row r="3366" customFormat="false" ht="15" hidden="false" customHeight="false" outlineLevel="0" collapsed="false">
      <c r="A3366" s="6" t="n">
        <v>26511.3055</v>
      </c>
      <c r="B3366" s="6" t="n">
        <v>1.74725274725275</v>
      </c>
      <c r="C3366" s="6" t="n">
        <v>86</v>
      </c>
      <c r="D3366" s="6" t="n">
        <v>-1</v>
      </c>
      <c r="E3366" s="6" t="n">
        <v>1.74139194139194</v>
      </c>
      <c r="F3366" s="6" t="n">
        <v>0</v>
      </c>
      <c r="G3366" s="6" t="n">
        <v>0</v>
      </c>
      <c r="H3366" s="6" t="str">
        <f aca="false">IF(AND(A3366&gt;=Stimuli!$B$2,A3366&lt;=Stimuli!$C$2),Stimuli!$A$2,IF(AND(A3366&gt;=Stimuli!$B$3,A3366&lt;=Stimuli!$C$3),Stimuli!$A$3,IF(AND(A3366&gt;=Stimuli!$B$4,A3366&lt;=Stimuli!$C$4),Stimuli!$A$4,"")))</f>
        <v>01 Quiet baseline (60s)</v>
      </c>
      <c r="I3366" s="6" t="n">
        <f aca="false">(B3366-B3365)/((A3366-A3365)/1000)</f>
        <v>0.75018315018329</v>
      </c>
      <c r="J3366" s="6" t="n">
        <f aca="false">IF(OR(B3366&lt;Rules!$B$2,B3366&gt;Rules!$B$3,ABS(I3366)&gt;Rules!$B$4,OR(B3367&lt;Rules!$B$2,B3367&gt;Rules!$B$3,ABS(I3367)&gt;Rules!$B$4)),1,0)</f>
        <v>0</v>
      </c>
      <c r="K3366" s="6" t="str">
        <f aca="false">IF(F3366=1,COUNTIF($F$2:F3366,1),"")</f>
        <v/>
      </c>
    </row>
    <row r="3367" customFormat="false" ht="15" hidden="false" customHeight="false" outlineLevel="0" collapsed="false">
      <c r="A3367" s="6" t="n">
        <v>26519.118</v>
      </c>
      <c r="B3367" s="6" t="n">
        <v>1.74139194139194</v>
      </c>
      <c r="C3367" s="6" t="n">
        <v>86</v>
      </c>
      <c r="D3367" s="6" t="n">
        <v>-1</v>
      </c>
      <c r="E3367" s="6" t="n">
        <v>1.74139194139194</v>
      </c>
      <c r="F3367" s="6" t="n">
        <v>0</v>
      </c>
      <c r="G3367" s="6" t="n">
        <v>0</v>
      </c>
      <c r="H3367" s="6" t="str">
        <f aca="false">IF(AND(A3367&gt;=Stimuli!$B$2,A3367&lt;=Stimuli!$C$2),Stimuli!$A$2,IF(AND(A3367&gt;=Stimuli!$B$3,A3367&lt;=Stimuli!$C$3),Stimuli!$A$3,IF(AND(A3367&gt;=Stimuli!$B$4,A3367&lt;=Stimuli!$C$4),Stimuli!$A$4,"")))</f>
        <v>01 Quiet baseline (60s)</v>
      </c>
      <c r="I3367" s="6" t="n">
        <f aca="false">(B3367-B3366)/((A3367-A3366)/1000)</f>
        <v>-0.75018315018329</v>
      </c>
      <c r="J3367" s="6" t="n">
        <f aca="false">IF(OR(B3367&lt;Rules!$B$2,B3367&gt;Rules!$B$3,ABS(I3367)&gt;Rules!$B$4,OR(B3368&lt;Rules!$B$2,B3368&gt;Rules!$B$3,ABS(I3368)&gt;Rules!$B$4)),1,0)</f>
        <v>0</v>
      </c>
      <c r="K3367" s="6" t="str">
        <f aca="false">IF(F3367=1,COUNTIF($F$2:F3367,1),"")</f>
        <v/>
      </c>
    </row>
    <row r="3368" customFormat="false" ht="15" hidden="false" customHeight="false" outlineLevel="0" collapsed="false">
      <c r="A3368" s="6" t="n">
        <v>26526.9305</v>
      </c>
      <c r="B3368" s="6" t="n">
        <v>1.74578754578755</v>
      </c>
      <c r="C3368" s="6" t="n">
        <v>86</v>
      </c>
      <c r="D3368" s="6" t="n">
        <v>-1</v>
      </c>
      <c r="E3368" s="6" t="n">
        <v>1.74139194139194</v>
      </c>
      <c r="F3368" s="6" t="n">
        <v>0</v>
      </c>
      <c r="G3368" s="6" t="n">
        <v>0</v>
      </c>
      <c r="H3368" s="6" t="str">
        <f aca="false">IF(AND(A3368&gt;=Stimuli!$B$2,A3368&lt;=Stimuli!$C$2),Stimuli!$A$2,IF(AND(A3368&gt;=Stimuli!$B$3,A3368&lt;=Stimuli!$C$3),Stimuli!$A$3,IF(AND(A3368&gt;=Stimuli!$B$4,A3368&lt;=Stimuli!$C$4),Stimuli!$A$4,"")))</f>
        <v>01 Quiet baseline (60s)</v>
      </c>
      <c r="I3368" s="6" t="n">
        <f aca="false">(B3368-B3367)/((A3368-A3367)/1000)</f>
        <v>0.562637362637446</v>
      </c>
      <c r="J3368" s="6" t="n">
        <f aca="false">IF(OR(B3368&lt;Rules!$B$2,B3368&gt;Rules!$B$3,ABS(I3368)&gt;Rules!$B$4,OR(B3369&lt;Rules!$B$2,B3369&gt;Rules!$B$3,ABS(I3369)&gt;Rules!$B$4)),1,0)</f>
        <v>0</v>
      </c>
      <c r="K3368" s="6" t="str">
        <f aca="false">IF(F3368=1,COUNTIF($F$2:F3368,1),"")</f>
        <v/>
      </c>
    </row>
    <row r="3369" customFormat="false" ht="15" hidden="false" customHeight="false" outlineLevel="0" collapsed="false">
      <c r="A3369" s="6" t="n">
        <v>26534.743</v>
      </c>
      <c r="B3369" s="6" t="n">
        <v>1.74285714285714</v>
      </c>
      <c r="C3369" s="6" t="n">
        <v>86</v>
      </c>
      <c r="D3369" s="6" t="n">
        <v>-1</v>
      </c>
      <c r="E3369" s="6" t="n">
        <v>1.74139194139194</v>
      </c>
      <c r="F3369" s="6" t="n">
        <v>0</v>
      </c>
      <c r="G3369" s="6" t="n">
        <v>0</v>
      </c>
      <c r="H3369" s="6" t="str">
        <f aca="false">IF(AND(A3369&gt;=Stimuli!$B$2,A3369&lt;=Stimuli!$C$2),Stimuli!$A$2,IF(AND(A3369&gt;=Stimuli!$B$3,A3369&lt;=Stimuli!$C$3),Stimuli!$A$3,IF(AND(A3369&gt;=Stimuli!$B$4,A3369&lt;=Stimuli!$C$4),Stimuli!$A$4,"")))</f>
        <v>01 Quiet baseline (60s)</v>
      </c>
      <c r="I3369" s="6" t="n">
        <f aca="false">(B3369-B3368)/((A3369-A3368)/1000)</f>
        <v>-0.375091575091574</v>
      </c>
      <c r="J3369" s="6" t="n">
        <f aca="false">IF(OR(B3369&lt;Rules!$B$2,B3369&gt;Rules!$B$3,ABS(I3369)&gt;Rules!$B$4,OR(B3370&lt;Rules!$B$2,B3370&gt;Rules!$B$3,ABS(I3370)&gt;Rules!$B$4)),1,0)</f>
        <v>0</v>
      </c>
      <c r="K3369" s="6" t="str">
        <f aca="false">IF(F3369=1,COUNTIF($F$2:F3369,1),"")</f>
        <v/>
      </c>
    </row>
    <row r="3370" customFormat="false" ht="15" hidden="false" customHeight="false" outlineLevel="0" collapsed="false">
      <c r="A3370" s="6" t="n">
        <v>26542.5555</v>
      </c>
      <c r="B3370" s="6" t="n">
        <v>1.74432234432235</v>
      </c>
      <c r="C3370" s="6" t="n">
        <v>86</v>
      </c>
      <c r="D3370" s="6" t="n">
        <v>-1</v>
      </c>
      <c r="E3370" s="6" t="n">
        <v>1.74139194139194</v>
      </c>
      <c r="F3370" s="6" t="n">
        <v>0</v>
      </c>
      <c r="G3370" s="6" t="n">
        <v>0</v>
      </c>
      <c r="H3370" s="6" t="str">
        <f aca="false">IF(AND(A3370&gt;=Stimuli!$B$2,A3370&lt;=Stimuli!$C$2),Stimuli!$A$2,IF(AND(A3370&gt;=Stimuli!$B$3,A3370&lt;=Stimuli!$C$3),Stimuli!$A$3,IF(AND(A3370&gt;=Stimuli!$B$4,A3370&lt;=Stimuli!$C$4),Stimuli!$A$4,"")))</f>
        <v>01 Quiet baseline (60s)</v>
      </c>
      <c r="I3370" s="6" t="n">
        <f aca="false">(B3370-B3369)/((A3370-A3369)/1000)</f>
        <v>0.187545787545844</v>
      </c>
      <c r="J3370" s="6" t="n">
        <f aca="false">IF(OR(B3370&lt;Rules!$B$2,B3370&gt;Rules!$B$3,ABS(I3370)&gt;Rules!$B$4,OR(B3371&lt;Rules!$B$2,B3371&gt;Rules!$B$3,ABS(I3371)&gt;Rules!$B$4)),1,0)</f>
        <v>0</v>
      </c>
      <c r="K3370" s="6" t="str">
        <f aca="false">IF(F3370=1,COUNTIF($F$2:F3370,1),"")</f>
        <v/>
      </c>
    </row>
    <row r="3371" customFormat="false" ht="15" hidden="false" customHeight="false" outlineLevel="0" collapsed="false">
      <c r="A3371" s="6" t="n">
        <v>26550.368</v>
      </c>
      <c r="B3371" s="6" t="n">
        <v>1.74285714285714</v>
      </c>
      <c r="C3371" s="6" t="n">
        <v>86</v>
      </c>
      <c r="D3371" s="6" t="n">
        <v>-1</v>
      </c>
      <c r="E3371" s="6" t="n">
        <v>1.74139194139194</v>
      </c>
      <c r="F3371" s="6" t="n">
        <v>0</v>
      </c>
      <c r="G3371" s="6" t="n">
        <v>0</v>
      </c>
      <c r="H3371" s="6" t="str">
        <f aca="false">IF(AND(A3371&gt;=Stimuli!$B$2,A3371&lt;=Stimuli!$C$2),Stimuli!$A$2,IF(AND(A3371&gt;=Stimuli!$B$3,A3371&lt;=Stimuli!$C$3),Stimuli!$A$3,IF(AND(A3371&gt;=Stimuli!$B$4,A3371&lt;=Stimuli!$C$4),Stimuli!$A$4,"")))</f>
        <v>01 Quiet baseline (60s)</v>
      </c>
      <c r="I3371" s="6" t="n">
        <f aca="false">(B3371-B3370)/((A3371-A3370)/1000)</f>
        <v>-0.187545787545844</v>
      </c>
      <c r="J3371" s="6" t="n">
        <f aca="false">IF(OR(B3371&lt;Rules!$B$2,B3371&gt;Rules!$B$3,ABS(I3371)&gt;Rules!$B$4,OR(B3372&lt;Rules!$B$2,B3372&gt;Rules!$B$3,ABS(I3372)&gt;Rules!$B$4)),1,0)</f>
        <v>0</v>
      </c>
      <c r="K3371" s="6" t="str">
        <f aca="false">IF(F3371=1,COUNTIF($F$2:F3371,1),"")</f>
        <v/>
      </c>
    </row>
    <row r="3372" customFormat="false" ht="15" hidden="false" customHeight="false" outlineLevel="0" collapsed="false">
      <c r="A3372" s="6" t="n">
        <v>26558.1805</v>
      </c>
      <c r="B3372" s="6" t="n">
        <v>1.74285714285714</v>
      </c>
      <c r="C3372" s="6" t="n">
        <v>86</v>
      </c>
      <c r="D3372" s="6" t="n">
        <v>-1</v>
      </c>
      <c r="E3372" s="6" t="n">
        <v>1.74139194139194</v>
      </c>
      <c r="F3372" s="6" t="n">
        <v>0</v>
      </c>
      <c r="G3372" s="6" t="n">
        <v>0</v>
      </c>
      <c r="H3372" s="6" t="str">
        <f aca="false">IF(AND(A3372&gt;=Stimuli!$B$2,A3372&lt;=Stimuli!$C$2),Stimuli!$A$2,IF(AND(A3372&gt;=Stimuli!$B$3,A3372&lt;=Stimuli!$C$3),Stimuli!$A$3,IF(AND(A3372&gt;=Stimuli!$B$4,A3372&lt;=Stimuli!$C$4),Stimuli!$A$4,"")))</f>
        <v>01 Quiet baseline (60s)</v>
      </c>
      <c r="I3372" s="6" t="n">
        <f aca="false">(B3372-B3371)/((A3372-A3371)/1000)</f>
        <v>0</v>
      </c>
      <c r="J3372" s="6" t="n">
        <f aca="false">IF(OR(B3372&lt;Rules!$B$2,B3372&gt;Rules!$B$3,ABS(I3372)&gt;Rules!$B$4,OR(B3373&lt;Rules!$B$2,B3373&gt;Rules!$B$3,ABS(I3373)&gt;Rules!$B$4)),1,0)</f>
        <v>0</v>
      </c>
      <c r="K3372" s="6" t="str">
        <f aca="false">IF(F3372=1,COUNTIF($F$2:F3372,1),"")</f>
        <v/>
      </c>
    </row>
    <row r="3373" customFormat="false" ht="15" hidden="false" customHeight="false" outlineLevel="0" collapsed="false">
      <c r="A3373" s="6" t="n">
        <v>26565.993</v>
      </c>
      <c r="B3373" s="6" t="n">
        <v>1.74432234432235</v>
      </c>
      <c r="C3373" s="6" t="n">
        <v>86</v>
      </c>
      <c r="D3373" s="6" t="n">
        <v>-1</v>
      </c>
      <c r="E3373" s="6" t="n">
        <v>1.74139194139194</v>
      </c>
      <c r="F3373" s="6" t="n">
        <v>0</v>
      </c>
      <c r="G3373" s="6" t="n">
        <v>0</v>
      </c>
      <c r="H3373" s="6" t="str">
        <f aca="false">IF(AND(A3373&gt;=Stimuli!$B$2,A3373&lt;=Stimuli!$C$2),Stimuli!$A$2,IF(AND(A3373&gt;=Stimuli!$B$3,A3373&lt;=Stimuli!$C$3),Stimuli!$A$3,IF(AND(A3373&gt;=Stimuli!$B$4,A3373&lt;=Stimuli!$C$4),Stimuli!$A$4,"")))</f>
        <v>01 Quiet baseline (60s)</v>
      </c>
      <c r="I3373" s="6" t="n">
        <f aca="false">(B3373-B3372)/((A3373-A3372)/1000)</f>
        <v>0.187545787545844</v>
      </c>
      <c r="J3373" s="6" t="n">
        <f aca="false">IF(OR(B3373&lt;Rules!$B$2,B3373&gt;Rules!$B$3,ABS(I3373)&gt;Rules!$B$4,OR(B3374&lt;Rules!$B$2,B3374&gt;Rules!$B$3,ABS(I3374)&gt;Rules!$B$4)),1,0)</f>
        <v>0</v>
      </c>
      <c r="K3373" s="6" t="str">
        <f aca="false">IF(F3373=1,COUNTIF($F$2:F3373,1),"")</f>
        <v/>
      </c>
    </row>
    <row r="3374" customFormat="false" ht="15" hidden="false" customHeight="false" outlineLevel="0" collapsed="false">
      <c r="A3374" s="6" t="n">
        <v>26573.8055</v>
      </c>
      <c r="B3374" s="6" t="n">
        <v>1.74139194139194</v>
      </c>
      <c r="C3374" s="6" t="n">
        <v>86</v>
      </c>
      <c r="D3374" s="6" t="n">
        <v>-1</v>
      </c>
      <c r="E3374" s="6" t="n">
        <v>1.74139194139194</v>
      </c>
      <c r="F3374" s="6" t="n">
        <v>0</v>
      </c>
      <c r="G3374" s="6" t="n">
        <v>0</v>
      </c>
      <c r="H3374" s="6" t="str">
        <f aca="false">IF(AND(A3374&gt;=Stimuli!$B$2,A3374&lt;=Stimuli!$C$2),Stimuli!$A$2,IF(AND(A3374&gt;=Stimuli!$B$3,A3374&lt;=Stimuli!$C$3),Stimuli!$A$3,IF(AND(A3374&gt;=Stimuli!$B$4,A3374&lt;=Stimuli!$C$4),Stimuli!$A$4,"")))</f>
        <v>01 Quiet baseline (60s)</v>
      </c>
      <c r="I3374" s="6" t="n">
        <f aca="false">(B3374-B3373)/((A3374-A3373)/1000)</f>
        <v>-0.375091575091716</v>
      </c>
      <c r="J3374" s="6" t="n">
        <f aca="false">IF(OR(B3374&lt;Rules!$B$2,B3374&gt;Rules!$B$3,ABS(I3374)&gt;Rules!$B$4,OR(B3375&lt;Rules!$B$2,B3375&gt;Rules!$B$3,ABS(I3375)&gt;Rules!$B$4)),1,0)</f>
        <v>0</v>
      </c>
      <c r="K3374" s="6" t="str">
        <f aca="false">IF(F3374=1,COUNTIF($F$2:F3374,1),"")</f>
        <v/>
      </c>
    </row>
    <row r="3375" customFormat="false" ht="15" hidden="false" customHeight="false" outlineLevel="0" collapsed="false">
      <c r="A3375" s="6" t="n">
        <v>26581.618</v>
      </c>
      <c r="B3375" s="6" t="n">
        <v>1.74432234432235</v>
      </c>
      <c r="C3375" s="6" t="n">
        <v>86</v>
      </c>
      <c r="D3375" s="6" t="n">
        <v>-1</v>
      </c>
      <c r="E3375" s="6" t="n">
        <v>1.74139194139194</v>
      </c>
      <c r="F3375" s="6" t="n">
        <v>0</v>
      </c>
      <c r="G3375" s="6" t="n">
        <v>0</v>
      </c>
      <c r="H3375" s="6" t="str">
        <f aca="false">IF(AND(A3375&gt;=Stimuli!$B$2,A3375&lt;=Stimuli!$C$2),Stimuli!$A$2,IF(AND(A3375&gt;=Stimuli!$B$3,A3375&lt;=Stimuli!$C$3),Stimuli!$A$3,IF(AND(A3375&gt;=Stimuli!$B$4,A3375&lt;=Stimuli!$C$4),Stimuli!$A$4,"")))</f>
        <v>01 Quiet baseline (60s)</v>
      </c>
      <c r="I3375" s="6" t="n">
        <f aca="false">(B3375-B3374)/((A3375-A3374)/1000)</f>
        <v>0.375091575091716</v>
      </c>
      <c r="J3375" s="6" t="n">
        <f aca="false">IF(OR(B3375&lt;Rules!$B$2,B3375&gt;Rules!$B$3,ABS(I3375)&gt;Rules!$B$4,OR(B3376&lt;Rules!$B$2,B3376&gt;Rules!$B$3,ABS(I3376)&gt;Rules!$B$4)),1,0)</f>
        <v>0</v>
      </c>
      <c r="K3375" s="6" t="str">
        <f aca="false">IF(F3375=1,COUNTIF($F$2:F3375,1),"")</f>
        <v/>
      </c>
    </row>
    <row r="3376" customFormat="false" ht="15" hidden="false" customHeight="false" outlineLevel="0" collapsed="false">
      <c r="A3376" s="6" t="n">
        <v>26589.4305</v>
      </c>
      <c r="B3376" s="6" t="n">
        <v>1.73992673992674</v>
      </c>
      <c r="C3376" s="6" t="n">
        <v>86</v>
      </c>
      <c r="D3376" s="6" t="n">
        <v>-1</v>
      </c>
      <c r="E3376" s="6" t="n">
        <v>1.74139194139194</v>
      </c>
      <c r="F3376" s="6" t="n">
        <v>0</v>
      </c>
      <c r="G3376" s="6" t="n">
        <v>0</v>
      </c>
      <c r="H3376" s="6" t="str">
        <f aca="false">IF(AND(A3376&gt;=Stimuli!$B$2,A3376&lt;=Stimuli!$C$2),Stimuli!$A$2,IF(AND(A3376&gt;=Stimuli!$B$3,A3376&lt;=Stimuli!$C$3),Stimuli!$A$3,IF(AND(A3376&gt;=Stimuli!$B$4,A3376&lt;=Stimuli!$C$4),Stimuli!$A$4,"")))</f>
        <v>01 Quiet baseline (60s)</v>
      </c>
      <c r="I3376" s="6" t="n">
        <f aca="false">(B3376-B3375)/((A3376-A3375)/1000)</f>
        <v>-0.56263736263756</v>
      </c>
      <c r="J3376" s="6" t="n">
        <f aca="false">IF(OR(B3376&lt;Rules!$B$2,B3376&gt;Rules!$B$3,ABS(I3376)&gt;Rules!$B$4,OR(B3377&lt;Rules!$B$2,B3377&gt;Rules!$B$3,ABS(I3377)&gt;Rules!$B$4)),1,0)</f>
        <v>0</v>
      </c>
      <c r="K3376" s="6" t="str">
        <f aca="false">IF(F3376=1,COUNTIF($F$2:F3376,1),"")</f>
        <v/>
      </c>
    </row>
    <row r="3377" customFormat="false" ht="15" hidden="false" customHeight="false" outlineLevel="0" collapsed="false">
      <c r="A3377" s="6" t="n">
        <v>26597.243</v>
      </c>
      <c r="B3377" s="6" t="n">
        <v>1.74432234432235</v>
      </c>
      <c r="C3377" s="6" t="n">
        <v>86</v>
      </c>
      <c r="D3377" s="6" t="n">
        <v>-1</v>
      </c>
      <c r="E3377" s="6" t="n">
        <v>1.74139194139194</v>
      </c>
      <c r="F3377" s="6" t="n">
        <v>0</v>
      </c>
      <c r="G3377" s="6" t="n">
        <v>0</v>
      </c>
      <c r="H3377" s="6" t="str">
        <f aca="false">IF(AND(A3377&gt;=Stimuli!$B$2,A3377&lt;=Stimuli!$C$2),Stimuli!$A$2,IF(AND(A3377&gt;=Stimuli!$B$3,A3377&lt;=Stimuli!$C$3),Stimuli!$A$3,IF(AND(A3377&gt;=Stimuli!$B$4,A3377&lt;=Stimuli!$C$4),Stimuli!$A$4,"")))</f>
        <v>01 Quiet baseline (60s)</v>
      </c>
      <c r="I3377" s="6" t="n">
        <f aca="false">(B3377-B3376)/((A3377-A3376)/1000)</f>
        <v>0.56263736263756</v>
      </c>
      <c r="J3377" s="6" t="n">
        <f aca="false">IF(OR(B3377&lt;Rules!$B$2,B3377&gt;Rules!$B$3,ABS(I3377)&gt;Rules!$B$4,OR(B3378&lt;Rules!$B$2,B3378&gt;Rules!$B$3,ABS(I3378)&gt;Rules!$B$4)),1,0)</f>
        <v>0</v>
      </c>
      <c r="K3377" s="6" t="str">
        <f aca="false">IF(F3377=1,COUNTIF($F$2:F3377,1),"")</f>
        <v/>
      </c>
    </row>
    <row r="3378" customFormat="false" ht="15" hidden="false" customHeight="false" outlineLevel="0" collapsed="false">
      <c r="A3378" s="6" t="n">
        <v>26605.0555</v>
      </c>
      <c r="B3378" s="6" t="n">
        <v>1.73846153846154</v>
      </c>
      <c r="C3378" s="6" t="n">
        <v>86</v>
      </c>
      <c r="D3378" s="6" t="n">
        <v>-1</v>
      </c>
      <c r="E3378" s="6" t="n">
        <v>1.74139194139194</v>
      </c>
      <c r="F3378" s="6" t="n">
        <v>0</v>
      </c>
      <c r="G3378" s="6" t="n">
        <v>0</v>
      </c>
      <c r="H3378" s="6" t="str">
        <f aca="false">IF(AND(A3378&gt;=Stimuli!$B$2,A3378&lt;=Stimuli!$C$2),Stimuli!$A$2,IF(AND(A3378&gt;=Stimuli!$B$3,A3378&lt;=Stimuli!$C$3),Stimuli!$A$3,IF(AND(A3378&gt;=Stimuli!$B$4,A3378&lt;=Stimuli!$C$4),Stimuli!$A$4,"")))</f>
        <v>01 Quiet baseline (60s)</v>
      </c>
      <c r="I3378" s="6" t="n">
        <f aca="false">(B3378-B3377)/((A3378-A3377)/1000)</f>
        <v>-0.75018315018329</v>
      </c>
      <c r="J3378" s="6" t="n">
        <f aca="false">IF(OR(B3378&lt;Rules!$B$2,B3378&gt;Rules!$B$3,ABS(I3378)&gt;Rules!$B$4,OR(B3379&lt;Rules!$B$2,B3379&gt;Rules!$B$3,ABS(I3379)&gt;Rules!$B$4)),1,0)</f>
        <v>0</v>
      </c>
      <c r="K3378" s="6" t="str">
        <f aca="false">IF(F3378=1,COUNTIF($F$2:F3378,1),"")</f>
        <v/>
      </c>
    </row>
    <row r="3379" customFormat="false" ht="15" hidden="false" customHeight="false" outlineLevel="0" collapsed="false">
      <c r="A3379" s="6" t="n">
        <v>26612.868</v>
      </c>
      <c r="B3379" s="6" t="n">
        <v>1.74432234432235</v>
      </c>
      <c r="C3379" s="6" t="n">
        <v>86</v>
      </c>
      <c r="D3379" s="6" t="n">
        <v>-1</v>
      </c>
      <c r="E3379" s="6" t="n">
        <v>1.74139194139194</v>
      </c>
      <c r="F3379" s="6" t="n">
        <v>0</v>
      </c>
      <c r="G3379" s="6" t="n">
        <v>0</v>
      </c>
      <c r="H3379" s="6" t="str">
        <f aca="false">IF(AND(A3379&gt;=Stimuli!$B$2,A3379&lt;=Stimuli!$C$2),Stimuli!$A$2,IF(AND(A3379&gt;=Stimuli!$B$3,A3379&lt;=Stimuli!$C$3),Stimuli!$A$3,IF(AND(A3379&gt;=Stimuli!$B$4,A3379&lt;=Stimuli!$C$4),Stimuli!$A$4,"")))</f>
        <v>01 Quiet baseline (60s)</v>
      </c>
      <c r="I3379" s="6" t="n">
        <f aca="false">(B3379-B3378)/((A3379-A3378)/1000)</f>
        <v>0.75018315018329</v>
      </c>
      <c r="J3379" s="6" t="n">
        <f aca="false">IF(OR(B3379&lt;Rules!$B$2,B3379&gt;Rules!$B$3,ABS(I3379)&gt;Rules!$B$4,OR(B3380&lt;Rules!$B$2,B3380&gt;Rules!$B$3,ABS(I3380)&gt;Rules!$B$4)),1,0)</f>
        <v>0</v>
      </c>
      <c r="K3379" s="6" t="str">
        <f aca="false">IF(F3379=1,COUNTIF($F$2:F3379,1),"")</f>
        <v/>
      </c>
    </row>
    <row r="3380" customFormat="false" ht="15" hidden="false" customHeight="false" outlineLevel="0" collapsed="false">
      <c r="A3380" s="6" t="n">
        <v>26620.6805</v>
      </c>
      <c r="B3380" s="6" t="n">
        <v>1.73699633699634</v>
      </c>
      <c r="C3380" s="6" t="n">
        <v>86</v>
      </c>
      <c r="D3380" s="6" t="n">
        <v>-1</v>
      </c>
      <c r="E3380" s="6" t="n">
        <v>1.74139194139194</v>
      </c>
      <c r="F3380" s="6" t="n">
        <v>0</v>
      </c>
      <c r="G3380" s="6" t="n">
        <v>0</v>
      </c>
      <c r="H3380" s="6" t="str">
        <f aca="false">IF(AND(A3380&gt;=Stimuli!$B$2,A3380&lt;=Stimuli!$C$2),Stimuli!$A$2,IF(AND(A3380&gt;=Stimuli!$B$3,A3380&lt;=Stimuli!$C$3),Stimuli!$A$3,IF(AND(A3380&gt;=Stimuli!$B$4,A3380&lt;=Stimuli!$C$4),Stimuli!$A$4,"")))</f>
        <v>01 Quiet baseline (60s)</v>
      </c>
      <c r="I3380" s="6" t="n">
        <f aca="false">(B3380-B3379)/((A3380-A3379)/1000)</f>
        <v>-0.93772893772902</v>
      </c>
      <c r="J3380" s="6" t="n">
        <f aca="false">IF(OR(B3380&lt;Rules!$B$2,B3380&gt;Rules!$B$3,ABS(I3380)&gt;Rules!$B$4,OR(B3381&lt;Rules!$B$2,B3381&gt;Rules!$B$3,ABS(I3381)&gt;Rules!$B$4)),1,0)</f>
        <v>0</v>
      </c>
      <c r="K3380" s="6" t="str">
        <f aca="false">IF(F3380=1,COUNTIF($F$2:F3380,1),"")</f>
        <v/>
      </c>
    </row>
    <row r="3381" customFormat="false" ht="15" hidden="false" customHeight="false" outlineLevel="0" collapsed="false">
      <c r="A3381" s="6" t="n">
        <v>26628.493</v>
      </c>
      <c r="B3381" s="6" t="n">
        <v>1.74432234432235</v>
      </c>
      <c r="C3381" s="6" t="n">
        <v>86</v>
      </c>
      <c r="D3381" s="6" t="n">
        <v>-1</v>
      </c>
      <c r="E3381" s="6" t="n">
        <v>1.74139194139194</v>
      </c>
      <c r="F3381" s="6" t="n">
        <v>0</v>
      </c>
      <c r="G3381" s="6" t="n">
        <v>0</v>
      </c>
      <c r="H3381" s="6" t="str">
        <f aca="false">IF(AND(A3381&gt;=Stimuli!$B$2,A3381&lt;=Stimuli!$C$2),Stimuli!$A$2,IF(AND(A3381&gt;=Stimuli!$B$3,A3381&lt;=Stimuli!$C$3),Stimuli!$A$3,IF(AND(A3381&gt;=Stimuli!$B$4,A3381&lt;=Stimuli!$C$4),Stimuli!$A$4,"")))</f>
        <v>01 Quiet baseline (60s)</v>
      </c>
      <c r="I3381" s="6" t="n">
        <f aca="false">(B3381-B3380)/((A3381-A3380)/1000)</f>
        <v>0.93772893772902</v>
      </c>
      <c r="J3381" s="6" t="n">
        <f aca="false">IF(OR(B3381&lt;Rules!$B$2,B3381&gt;Rules!$B$3,ABS(I3381)&gt;Rules!$B$4,OR(B3382&lt;Rules!$B$2,B3382&gt;Rules!$B$3,ABS(I3382)&gt;Rules!$B$4)),1,0)</f>
        <v>0</v>
      </c>
      <c r="K3381" s="6" t="str">
        <f aca="false">IF(F3381=1,COUNTIF($F$2:F3381,1),"")</f>
        <v/>
      </c>
    </row>
    <row r="3382" customFormat="false" ht="15" hidden="false" customHeight="false" outlineLevel="0" collapsed="false">
      <c r="A3382" s="6" t="n">
        <v>26636.3055</v>
      </c>
      <c r="B3382" s="6" t="n">
        <v>1.73699633699634</v>
      </c>
      <c r="C3382" s="6" t="n">
        <v>86</v>
      </c>
      <c r="D3382" s="6" t="n">
        <v>-1</v>
      </c>
      <c r="E3382" s="6" t="n">
        <v>1.74139194139194</v>
      </c>
      <c r="F3382" s="6" t="n">
        <v>0</v>
      </c>
      <c r="G3382" s="6" t="n">
        <v>0</v>
      </c>
      <c r="H3382" s="6" t="str">
        <f aca="false">IF(AND(A3382&gt;=Stimuli!$B$2,A3382&lt;=Stimuli!$C$2),Stimuli!$A$2,IF(AND(A3382&gt;=Stimuli!$B$3,A3382&lt;=Stimuli!$C$3),Stimuli!$A$3,IF(AND(A3382&gt;=Stimuli!$B$4,A3382&lt;=Stimuli!$C$4),Stimuli!$A$4,"")))</f>
        <v>01 Quiet baseline (60s)</v>
      </c>
      <c r="I3382" s="6" t="n">
        <f aca="false">(B3382-B3381)/((A3382-A3381)/1000)</f>
        <v>-0.93772893772902</v>
      </c>
      <c r="J3382" s="6" t="n">
        <f aca="false">IF(OR(B3382&lt;Rules!$B$2,B3382&gt;Rules!$B$3,ABS(I3382)&gt;Rules!$B$4,OR(B3383&lt;Rules!$B$2,B3383&gt;Rules!$B$3,ABS(I3383)&gt;Rules!$B$4)),1,0)</f>
        <v>0</v>
      </c>
      <c r="K3382" s="6" t="str">
        <f aca="false">IF(F3382=1,COUNTIF($F$2:F3382,1),"")</f>
        <v/>
      </c>
    </row>
    <row r="3383" customFormat="false" ht="15" hidden="false" customHeight="false" outlineLevel="0" collapsed="false">
      <c r="A3383" s="6" t="n">
        <v>26644.118</v>
      </c>
      <c r="B3383" s="6" t="n">
        <v>1.74285714285714</v>
      </c>
      <c r="C3383" s="6" t="n">
        <v>86</v>
      </c>
      <c r="D3383" s="6" t="n">
        <v>-1</v>
      </c>
      <c r="E3383" s="6" t="n">
        <v>1.74139194139194</v>
      </c>
      <c r="F3383" s="6" t="n">
        <v>0</v>
      </c>
      <c r="G3383" s="6" t="n">
        <v>0</v>
      </c>
      <c r="H3383" s="6" t="str">
        <f aca="false">IF(AND(A3383&gt;=Stimuli!$B$2,A3383&lt;=Stimuli!$C$2),Stimuli!$A$2,IF(AND(A3383&gt;=Stimuli!$B$3,A3383&lt;=Stimuli!$C$3),Stimuli!$A$3,IF(AND(A3383&gt;=Stimuli!$B$4,A3383&lt;=Stimuli!$C$4),Stimuli!$A$4,"")))</f>
        <v>01 Quiet baseline (60s)</v>
      </c>
      <c r="I3383" s="6" t="n">
        <f aca="false">(B3383-B3382)/((A3383-A3382)/1000)</f>
        <v>0.750183150183176</v>
      </c>
      <c r="J3383" s="6" t="n">
        <f aca="false">IF(OR(B3383&lt;Rules!$B$2,B3383&gt;Rules!$B$3,ABS(I3383)&gt;Rules!$B$4,OR(B3384&lt;Rules!$B$2,B3384&gt;Rules!$B$3,ABS(I3384)&gt;Rules!$B$4)),1,0)</f>
        <v>0</v>
      </c>
      <c r="K3383" s="6" t="str">
        <f aca="false">IF(F3383=1,COUNTIF($F$2:F3383,1),"")</f>
        <v/>
      </c>
    </row>
    <row r="3384" customFormat="false" ht="15" hidden="false" customHeight="false" outlineLevel="0" collapsed="false">
      <c r="A3384" s="6" t="n">
        <v>26651.9305</v>
      </c>
      <c r="B3384" s="6" t="n">
        <v>1.73699633699634</v>
      </c>
      <c r="C3384" s="6" t="n">
        <v>86</v>
      </c>
      <c r="D3384" s="6" t="n">
        <v>-1</v>
      </c>
      <c r="E3384" s="6" t="n">
        <v>1.74139194139194</v>
      </c>
      <c r="F3384" s="6" t="n">
        <v>0</v>
      </c>
      <c r="G3384" s="6" t="n">
        <v>0</v>
      </c>
      <c r="H3384" s="6" t="str">
        <f aca="false">IF(AND(A3384&gt;=Stimuli!$B$2,A3384&lt;=Stimuli!$C$2),Stimuli!$A$2,IF(AND(A3384&gt;=Stimuli!$B$3,A3384&lt;=Stimuli!$C$3),Stimuli!$A$3,IF(AND(A3384&gt;=Stimuli!$B$4,A3384&lt;=Stimuli!$C$4),Stimuli!$A$4,"")))</f>
        <v>01 Quiet baseline (60s)</v>
      </c>
      <c r="I3384" s="6" t="n">
        <f aca="false">(B3384-B3383)/((A3384-A3383)/1000)</f>
        <v>-0.750183150183176</v>
      </c>
      <c r="J3384" s="6" t="n">
        <f aca="false">IF(OR(B3384&lt;Rules!$B$2,B3384&gt;Rules!$B$3,ABS(I3384)&gt;Rules!$B$4,OR(B3385&lt;Rules!$B$2,B3385&gt;Rules!$B$3,ABS(I3385)&gt;Rules!$B$4)),1,0)</f>
        <v>0</v>
      </c>
      <c r="K3384" s="6" t="str">
        <f aca="false">IF(F3384=1,COUNTIF($F$2:F3384,1),"")</f>
        <v/>
      </c>
    </row>
    <row r="3385" customFormat="false" ht="15" hidden="false" customHeight="false" outlineLevel="0" collapsed="false">
      <c r="A3385" s="6" t="n">
        <v>26659.743</v>
      </c>
      <c r="B3385" s="6" t="n">
        <v>1.74139194139194</v>
      </c>
      <c r="C3385" s="6" t="n">
        <v>86</v>
      </c>
      <c r="D3385" s="6" t="n">
        <v>-1</v>
      </c>
      <c r="E3385" s="6" t="n">
        <v>1.74139194139194</v>
      </c>
      <c r="F3385" s="6" t="n">
        <v>0</v>
      </c>
      <c r="G3385" s="6" t="n">
        <v>0</v>
      </c>
      <c r="H3385" s="6" t="str">
        <f aca="false">IF(AND(A3385&gt;=Stimuli!$B$2,A3385&lt;=Stimuli!$C$2),Stimuli!$A$2,IF(AND(A3385&gt;=Stimuli!$B$3,A3385&lt;=Stimuli!$C$3),Stimuli!$A$3,IF(AND(A3385&gt;=Stimuli!$B$4,A3385&lt;=Stimuli!$C$4),Stimuli!$A$4,"")))</f>
        <v>01 Quiet baseline (60s)</v>
      </c>
      <c r="I3385" s="6" t="n">
        <f aca="false">(B3385-B3384)/((A3385-A3384)/1000)</f>
        <v>0.562637362637304</v>
      </c>
      <c r="J3385" s="6" t="n">
        <f aca="false">IF(OR(B3385&lt;Rules!$B$2,B3385&gt;Rules!$B$3,ABS(I3385)&gt;Rules!$B$4,OR(B3386&lt;Rules!$B$2,B3386&gt;Rules!$B$3,ABS(I3386)&gt;Rules!$B$4)),1,0)</f>
        <v>0</v>
      </c>
      <c r="K3385" s="6" t="str">
        <f aca="false">IF(F3385=1,COUNTIF($F$2:F3385,1),"")</f>
        <v/>
      </c>
    </row>
    <row r="3386" customFormat="false" ht="15" hidden="false" customHeight="false" outlineLevel="0" collapsed="false">
      <c r="A3386" s="6" t="n">
        <v>26667.5555</v>
      </c>
      <c r="B3386" s="6" t="n">
        <v>1.73846153846154</v>
      </c>
      <c r="C3386" s="6" t="n">
        <v>86</v>
      </c>
      <c r="D3386" s="6" t="n">
        <v>-1</v>
      </c>
      <c r="E3386" s="6" t="n">
        <v>1.74139194139194</v>
      </c>
      <c r="F3386" s="6" t="n">
        <v>0</v>
      </c>
      <c r="G3386" s="6" t="n">
        <v>0</v>
      </c>
      <c r="H3386" s="6" t="str">
        <f aca="false">IF(AND(A3386&gt;=Stimuli!$B$2,A3386&lt;=Stimuli!$C$2),Stimuli!$A$2,IF(AND(A3386&gt;=Stimuli!$B$3,A3386&lt;=Stimuli!$C$3),Stimuli!$A$3,IF(AND(A3386&gt;=Stimuli!$B$4,A3386&lt;=Stimuli!$C$4),Stimuli!$A$4,"")))</f>
        <v>01 Quiet baseline (60s)</v>
      </c>
      <c r="I3386" s="6" t="n">
        <f aca="false">(B3386-B3385)/((A3386-A3385)/1000)</f>
        <v>-0.375091575091574</v>
      </c>
      <c r="J3386" s="6" t="n">
        <f aca="false">IF(OR(B3386&lt;Rules!$B$2,B3386&gt;Rules!$B$3,ABS(I3386)&gt;Rules!$B$4,OR(B3387&lt;Rules!$B$2,B3387&gt;Rules!$B$3,ABS(I3387)&gt;Rules!$B$4)),1,0)</f>
        <v>0</v>
      </c>
      <c r="K3386" s="6" t="str">
        <f aca="false">IF(F3386=1,COUNTIF($F$2:F3386,1),"")</f>
        <v/>
      </c>
    </row>
    <row r="3387" customFormat="false" ht="15" hidden="false" customHeight="false" outlineLevel="0" collapsed="false">
      <c r="A3387" s="6" t="n">
        <v>26675.368</v>
      </c>
      <c r="B3387" s="6" t="n">
        <v>1.74139194139194</v>
      </c>
      <c r="C3387" s="6" t="n">
        <v>86</v>
      </c>
      <c r="D3387" s="6" t="n">
        <v>-1</v>
      </c>
      <c r="E3387" s="6" t="n">
        <v>1.74139194139194</v>
      </c>
      <c r="F3387" s="6" t="n">
        <v>0</v>
      </c>
      <c r="G3387" s="6" t="n">
        <v>0</v>
      </c>
      <c r="H3387" s="6" t="str">
        <f aca="false">IF(AND(A3387&gt;=Stimuli!$B$2,A3387&lt;=Stimuli!$C$2),Stimuli!$A$2,IF(AND(A3387&gt;=Stimuli!$B$3,A3387&lt;=Stimuli!$C$3),Stimuli!$A$3,IF(AND(A3387&gt;=Stimuli!$B$4,A3387&lt;=Stimuli!$C$4),Stimuli!$A$4,"")))</f>
        <v>01 Quiet baseline (60s)</v>
      </c>
      <c r="I3387" s="6" t="n">
        <f aca="false">(B3387-B3386)/((A3387-A3386)/1000)</f>
        <v>0.375091575091574</v>
      </c>
      <c r="J3387" s="6" t="n">
        <f aca="false">IF(OR(B3387&lt;Rules!$B$2,B3387&gt;Rules!$B$3,ABS(I3387)&gt;Rules!$B$4,OR(B3388&lt;Rules!$B$2,B3388&gt;Rules!$B$3,ABS(I3388)&gt;Rules!$B$4)),1,0)</f>
        <v>0</v>
      </c>
      <c r="K3387" s="6" t="str">
        <f aca="false">IF(F3387=1,COUNTIF($F$2:F3387,1),"")</f>
        <v/>
      </c>
    </row>
    <row r="3388" customFormat="false" ht="15" hidden="false" customHeight="false" outlineLevel="0" collapsed="false">
      <c r="A3388" s="6" t="n">
        <v>26683.1805</v>
      </c>
      <c r="B3388" s="6" t="n">
        <v>1.73992673992674</v>
      </c>
      <c r="C3388" s="6" t="n">
        <v>86</v>
      </c>
      <c r="D3388" s="6" t="n">
        <v>-1</v>
      </c>
      <c r="E3388" s="6" t="n">
        <v>1.74139194139194</v>
      </c>
      <c r="F3388" s="6" t="n">
        <v>0</v>
      </c>
      <c r="G3388" s="6" t="n">
        <v>0</v>
      </c>
      <c r="H3388" s="6" t="str">
        <f aca="false">IF(AND(A3388&gt;=Stimuli!$B$2,A3388&lt;=Stimuli!$C$2),Stimuli!$A$2,IF(AND(A3388&gt;=Stimuli!$B$3,A3388&lt;=Stimuli!$C$3),Stimuli!$A$3,IF(AND(A3388&gt;=Stimuli!$B$4,A3388&lt;=Stimuli!$C$4),Stimuli!$A$4,"")))</f>
        <v>01 Quiet baseline (60s)</v>
      </c>
      <c r="I3388" s="6" t="n">
        <f aca="false">(B3388-B3387)/((A3388-A3387)/1000)</f>
        <v>-0.187545787545844</v>
      </c>
      <c r="J3388" s="6" t="n">
        <f aca="false">IF(OR(B3388&lt;Rules!$B$2,B3388&gt;Rules!$B$3,ABS(I3388)&gt;Rules!$B$4,OR(B3389&lt;Rules!$B$2,B3389&gt;Rules!$B$3,ABS(I3389)&gt;Rules!$B$4)),1,0)</f>
        <v>0</v>
      </c>
      <c r="K3388" s="6" t="str">
        <f aca="false">IF(F3388=1,COUNTIF($F$2:F3388,1),"")</f>
        <v/>
      </c>
    </row>
    <row r="3389" customFormat="false" ht="15" hidden="false" customHeight="false" outlineLevel="0" collapsed="false">
      <c r="A3389" s="6" t="n">
        <v>26690.993</v>
      </c>
      <c r="B3389" s="6" t="n">
        <v>1.73992673992674</v>
      </c>
      <c r="C3389" s="6" t="n">
        <v>86</v>
      </c>
      <c r="D3389" s="6" t="n">
        <v>-1</v>
      </c>
      <c r="E3389" s="6" t="n">
        <v>1.74139194139194</v>
      </c>
      <c r="F3389" s="6" t="n">
        <v>0</v>
      </c>
      <c r="G3389" s="6" t="n">
        <v>0</v>
      </c>
      <c r="H3389" s="6" t="str">
        <f aca="false">IF(AND(A3389&gt;=Stimuli!$B$2,A3389&lt;=Stimuli!$C$2),Stimuli!$A$2,IF(AND(A3389&gt;=Stimuli!$B$3,A3389&lt;=Stimuli!$C$3),Stimuli!$A$3,IF(AND(A3389&gt;=Stimuli!$B$4,A3389&lt;=Stimuli!$C$4),Stimuli!$A$4,"")))</f>
        <v>01 Quiet baseline (60s)</v>
      </c>
      <c r="I3389" s="6" t="n">
        <f aca="false">(B3389-B3388)/((A3389-A3388)/1000)</f>
        <v>0</v>
      </c>
      <c r="J3389" s="6" t="n">
        <f aca="false">IF(OR(B3389&lt;Rules!$B$2,B3389&gt;Rules!$B$3,ABS(I3389)&gt;Rules!$B$4,OR(B3390&lt;Rules!$B$2,B3390&gt;Rules!$B$3,ABS(I3390)&gt;Rules!$B$4)),1,0)</f>
        <v>0</v>
      </c>
      <c r="K3389" s="6" t="str">
        <f aca="false">IF(F3389=1,COUNTIF($F$2:F3389,1),"")</f>
        <v/>
      </c>
    </row>
    <row r="3390" customFormat="false" ht="15" hidden="false" customHeight="false" outlineLevel="0" collapsed="false">
      <c r="A3390" s="6" t="n">
        <v>26698.8055</v>
      </c>
      <c r="B3390" s="6" t="n">
        <v>1.74139194139194</v>
      </c>
      <c r="C3390" s="6" t="n">
        <v>86</v>
      </c>
      <c r="D3390" s="6" t="n">
        <v>-1</v>
      </c>
      <c r="E3390" s="6" t="n">
        <v>1.74139194139194</v>
      </c>
      <c r="F3390" s="6" t="n">
        <v>0</v>
      </c>
      <c r="G3390" s="6" t="n">
        <v>0</v>
      </c>
      <c r="H3390" s="6" t="str">
        <f aca="false">IF(AND(A3390&gt;=Stimuli!$B$2,A3390&lt;=Stimuli!$C$2),Stimuli!$A$2,IF(AND(A3390&gt;=Stimuli!$B$3,A3390&lt;=Stimuli!$C$3),Stimuli!$A$3,IF(AND(A3390&gt;=Stimuli!$B$4,A3390&lt;=Stimuli!$C$4),Stimuli!$A$4,"")))</f>
        <v>01 Quiet baseline (60s)</v>
      </c>
      <c r="I3390" s="6" t="n">
        <f aca="false">(B3390-B3389)/((A3390-A3389)/1000)</f>
        <v>0.187545787545844</v>
      </c>
      <c r="J3390" s="6" t="n">
        <f aca="false">IF(OR(B3390&lt;Rules!$B$2,B3390&gt;Rules!$B$3,ABS(I3390)&gt;Rules!$B$4,OR(B3391&lt;Rules!$B$2,B3391&gt;Rules!$B$3,ABS(I3391)&gt;Rules!$B$4)),1,0)</f>
        <v>0</v>
      </c>
      <c r="K3390" s="6" t="str">
        <f aca="false">IF(F3390=1,COUNTIF($F$2:F3390,1),"")</f>
        <v/>
      </c>
    </row>
    <row r="3391" customFormat="false" ht="15" hidden="false" customHeight="false" outlineLevel="0" collapsed="false">
      <c r="A3391" s="6" t="n">
        <v>26706.618</v>
      </c>
      <c r="B3391" s="6" t="n">
        <v>1.73846153846154</v>
      </c>
      <c r="C3391" s="6" t="n">
        <v>86</v>
      </c>
      <c r="D3391" s="6" t="n">
        <v>-1</v>
      </c>
      <c r="E3391" s="6" t="n">
        <v>1.74139194139194</v>
      </c>
      <c r="F3391" s="6" t="n">
        <v>0</v>
      </c>
      <c r="G3391" s="6" t="n">
        <v>0</v>
      </c>
      <c r="H3391" s="6" t="str">
        <f aca="false">IF(AND(A3391&gt;=Stimuli!$B$2,A3391&lt;=Stimuli!$C$2),Stimuli!$A$2,IF(AND(A3391&gt;=Stimuli!$B$3,A3391&lt;=Stimuli!$C$3),Stimuli!$A$3,IF(AND(A3391&gt;=Stimuli!$B$4,A3391&lt;=Stimuli!$C$4),Stimuli!$A$4,"")))</f>
        <v>01 Quiet baseline (60s)</v>
      </c>
      <c r="I3391" s="6" t="n">
        <f aca="false">(B3391-B3390)/((A3391-A3390)/1000)</f>
        <v>-0.375091575091574</v>
      </c>
      <c r="J3391" s="6" t="n">
        <f aca="false">IF(OR(B3391&lt;Rules!$B$2,B3391&gt;Rules!$B$3,ABS(I3391)&gt;Rules!$B$4,OR(B3392&lt;Rules!$B$2,B3392&gt;Rules!$B$3,ABS(I3392)&gt;Rules!$B$4)),1,0)</f>
        <v>0</v>
      </c>
      <c r="K3391" s="6" t="str">
        <f aca="false">IF(F3391=1,COUNTIF($F$2:F3391,1),"")</f>
        <v/>
      </c>
    </row>
    <row r="3392" customFormat="false" ht="15" hidden="false" customHeight="false" outlineLevel="0" collapsed="false">
      <c r="A3392" s="6" t="n">
        <v>26714.4305</v>
      </c>
      <c r="B3392" s="6" t="n">
        <v>1.74432234432235</v>
      </c>
      <c r="C3392" s="6" t="n">
        <v>86</v>
      </c>
      <c r="D3392" s="6" t="n">
        <v>-1</v>
      </c>
      <c r="E3392" s="6" t="n">
        <v>1.74139194139194</v>
      </c>
      <c r="F3392" s="6" t="n">
        <v>0</v>
      </c>
      <c r="G3392" s="6" t="n">
        <v>0</v>
      </c>
      <c r="H3392" s="6" t="str">
        <f aca="false">IF(AND(A3392&gt;=Stimuli!$B$2,A3392&lt;=Stimuli!$C$2),Stimuli!$A$2,IF(AND(A3392&gt;=Stimuli!$B$3,A3392&lt;=Stimuli!$C$3),Stimuli!$A$3,IF(AND(A3392&gt;=Stimuli!$B$4,A3392&lt;=Stimuli!$C$4),Stimuli!$A$4,"")))</f>
        <v>01 Quiet baseline (60s)</v>
      </c>
      <c r="I3392" s="6" t="n">
        <f aca="false">(B3392-B3391)/((A3392-A3391)/1000)</f>
        <v>0.75018315018329</v>
      </c>
      <c r="J3392" s="6" t="n">
        <f aca="false">IF(OR(B3392&lt;Rules!$B$2,B3392&gt;Rules!$B$3,ABS(I3392)&gt;Rules!$B$4,OR(B3393&lt;Rules!$B$2,B3393&gt;Rules!$B$3,ABS(I3393)&gt;Rules!$B$4)),1,0)</f>
        <v>0</v>
      </c>
      <c r="K3392" s="6" t="str">
        <f aca="false">IF(F3392=1,COUNTIF($F$2:F3392,1),"")</f>
        <v/>
      </c>
    </row>
    <row r="3393" customFormat="false" ht="15" hidden="false" customHeight="false" outlineLevel="0" collapsed="false">
      <c r="A3393" s="6" t="n">
        <v>26722.243</v>
      </c>
      <c r="B3393" s="6" t="n">
        <v>1.73992673992674</v>
      </c>
      <c r="C3393" s="6" t="n">
        <v>86</v>
      </c>
      <c r="D3393" s="6" t="n">
        <v>-1</v>
      </c>
      <c r="E3393" s="6" t="n">
        <v>1.74139194139194</v>
      </c>
      <c r="F3393" s="6" t="n">
        <v>0</v>
      </c>
      <c r="G3393" s="6" t="n">
        <v>0</v>
      </c>
      <c r="H3393" s="6" t="str">
        <f aca="false">IF(AND(A3393&gt;=Stimuli!$B$2,A3393&lt;=Stimuli!$C$2),Stimuli!$A$2,IF(AND(A3393&gt;=Stimuli!$B$3,A3393&lt;=Stimuli!$C$3),Stimuli!$A$3,IF(AND(A3393&gt;=Stimuli!$B$4,A3393&lt;=Stimuli!$C$4),Stimuli!$A$4,"")))</f>
        <v>01 Quiet baseline (60s)</v>
      </c>
      <c r="I3393" s="6" t="n">
        <f aca="false">(B3393-B3392)/((A3393-A3392)/1000)</f>
        <v>-0.56263736263756</v>
      </c>
      <c r="J3393" s="6" t="n">
        <f aca="false">IF(OR(B3393&lt;Rules!$B$2,B3393&gt;Rules!$B$3,ABS(I3393)&gt;Rules!$B$4,OR(B3394&lt;Rules!$B$2,B3394&gt;Rules!$B$3,ABS(I3394)&gt;Rules!$B$4)),1,0)</f>
        <v>0</v>
      </c>
      <c r="K3393" s="6" t="str">
        <f aca="false">IF(F3393=1,COUNTIF($F$2:F3393,1),"")</f>
        <v/>
      </c>
    </row>
    <row r="3394" customFormat="false" ht="15" hidden="false" customHeight="false" outlineLevel="0" collapsed="false">
      <c r="A3394" s="6" t="n">
        <v>26730.0555</v>
      </c>
      <c r="B3394" s="6" t="n">
        <v>1.74578754578755</v>
      </c>
      <c r="C3394" s="6" t="n">
        <v>86</v>
      </c>
      <c r="D3394" s="6" t="n">
        <v>-1</v>
      </c>
      <c r="E3394" s="6" t="n">
        <v>1.74139194139194</v>
      </c>
      <c r="F3394" s="6" t="n">
        <v>0</v>
      </c>
      <c r="G3394" s="6" t="n">
        <v>0</v>
      </c>
      <c r="H3394" s="6" t="str">
        <f aca="false">IF(AND(A3394&gt;=Stimuli!$B$2,A3394&lt;=Stimuli!$C$2),Stimuli!$A$2,IF(AND(A3394&gt;=Stimuli!$B$3,A3394&lt;=Stimuli!$C$3),Stimuli!$A$3,IF(AND(A3394&gt;=Stimuli!$B$4,A3394&lt;=Stimuli!$C$4),Stimuli!$A$4,"")))</f>
        <v>01 Quiet baseline (60s)</v>
      </c>
      <c r="I3394" s="6" t="n">
        <f aca="false">(B3394-B3393)/((A3394-A3393)/1000)</f>
        <v>0.75018315018329</v>
      </c>
      <c r="J3394" s="6" t="n">
        <f aca="false">IF(OR(B3394&lt;Rules!$B$2,B3394&gt;Rules!$B$3,ABS(I3394)&gt;Rules!$B$4,OR(B3395&lt;Rules!$B$2,B3395&gt;Rules!$B$3,ABS(I3395)&gt;Rules!$B$4)),1,0)</f>
        <v>0</v>
      </c>
      <c r="K3394" s="6" t="str">
        <f aca="false">IF(F3394=1,COUNTIF($F$2:F3394,1),"")</f>
        <v/>
      </c>
    </row>
    <row r="3395" customFormat="false" ht="15" hidden="false" customHeight="false" outlineLevel="0" collapsed="false">
      <c r="A3395" s="6" t="n">
        <v>26737.868</v>
      </c>
      <c r="B3395" s="6" t="n">
        <v>1.73846153846154</v>
      </c>
      <c r="C3395" s="6" t="n">
        <v>86</v>
      </c>
      <c r="D3395" s="6" t="n">
        <v>-1</v>
      </c>
      <c r="E3395" s="6" t="n">
        <v>1.74139194139194</v>
      </c>
      <c r="F3395" s="6" t="n">
        <v>0</v>
      </c>
      <c r="G3395" s="6" t="n">
        <v>0</v>
      </c>
      <c r="H3395" s="6" t="str">
        <f aca="false">IF(AND(A3395&gt;=Stimuli!$B$2,A3395&lt;=Stimuli!$C$2),Stimuli!$A$2,IF(AND(A3395&gt;=Stimuli!$B$3,A3395&lt;=Stimuli!$C$3),Stimuli!$A$3,IF(AND(A3395&gt;=Stimuli!$B$4,A3395&lt;=Stimuli!$C$4),Stimuli!$A$4,"")))</f>
        <v>01 Quiet baseline (60s)</v>
      </c>
      <c r="I3395" s="6" t="n">
        <f aca="false">(B3395-B3394)/((A3395-A3394)/1000)</f>
        <v>-0.93772893772902</v>
      </c>
      <c r="J3395" s="6" t="n">
        <f aca="false">IF(OR(B3395&lt;Rules!$B$2,B3395&gt;Rules!$B$3,ABS(I3395)&gt;Rules!$B$4,OR(B3396&lt;Rules!$B$2,B3396&gt;Rules!$B$3,ABS(I3396)&gt;Rules!$B$4)),1,0)</f>
        <v>0</v>
      </c>
      <c r="K3395" s="6" t="str">
        <f aca="false">IF(F3395=1,COUNTIF($F$2:F3395,1),"")</f>
        <v/>
      </c>
    </row>
    <row r="3396" customFormat="false" ht="15" hidden="false" customHeight="false" outlineLevel="0" collapsed="false">
      <c r="A3396" s="6" t="n">
        <v>26745.6805</v>
      </c>
      <c r="B3396" s="6" t="n">
        <v>1.74578754578755</v>
      </c>
      <c r="C3396" s="6" t="n">
        <v>86</v>
      </c>
      <c r="D3396" s="6" t="n">
        <v>-1</v>
      </c>
      <c r="E3396" s="6" t="n">
        <v>1.73992673992674</v>
      </c>
      <c r="F3396" s="6" t="n">
        <v>0</v>
      </c>
      <c r="G3396" s="6" t="n">
        <v>0</v>
      </c>
      <c r="H3396" s="6" t="str">
        <f aca="false">IF(AND(A3396&gt;=Stimuli!$B$2,A3396&lt;=Stimuli!$C$2),Stimuli!$A$2,IF(AND(A3396&gt;=Stimuli!$B$3,A3396&lt;=Stimuli!$C$3),Stimuli!$A$3,IF(AND(A3396&gt;=Stimuli!$B$4,A3396&lt;=Stimuli!$C$4),Stimuli!$A$4,"")))</f>
        <v>01 Quiet baseline (60s)</v>
      </c>
      <c r="I3396" s="6" t="n">
        <f aca="false">(B3396-B3395)/((A3396-A3395)/1000)</f>
        <v>0.93772893772902</v>
      </c>
      <c r="J3396" s="6" t="n">
        <f aca="false">IF(OR(B3396&lt;Rules!$B$2,B3396&gt;Rules!$B$3,ABS(I3396)&gt;Rules!$B$4,OR(B3397&lt;Rules!$B$2,B3397&gt;Rules!$B$3,ABS(I3397)&gt;Rules!$B$4)),1,0)</f>
        <v>0</v>
      </c>
      <c r="K3396" s="6" t="str">
        <f aca="false">IF(F3396=1,COUNTIF($F$2:F3396,1),"")</f>
        <v/>
      </c>
    </row>
    <row r="3397" customFormat="false" ht="15" hidden="false" customHeight="false" outlineLevel="0" collapsed="false">
      <c r="A3397" s="6" t="n">
        <v>26753.493</v>
      </c>
      <c r="B3397" s="6" t="n">
        <v>1.73846153846154</v>
      </c>
      <c r="C3397" s="6" t="n">
        <v>86</v>
      </c>
      <c r="D3397" s="6" t="n">
        <v>-1</v>
      </c>
      <c r="E3397" s="6" t="n">
        <v>1.73992673992674</v>
      </c>
      <c r="F3397" s="6" t="n">
        <v>0</v>
      </c>
      <c r="G3397" s="6" t="n">
        <v>0</v>
      </c>
      <c r="H3397" s="6" t="str">
        <f aca="false">IF(AND(A3397&gt;=Stimuli!$B$2,A3397&lt;=Stimuli!$C$2),Stimuli!$A$2,IF(AND(A3397&gt;=Stimuli!$B$3,A3397&lt;=Stimuli!$C$3),Stimuli!$A$3,IF(AND(A3397&gt;=Stimuli!$B$4,A3397&lt;=Stimuli!$C$4),Stimuli!$A$4,"")))</f>
        <v>01 Quiet baseline (60s)</v>
      </c>
      <c r="I3397" s="6" t="n">
        <f aca="false">(B3397-B3396)/((A3397-A3396)/1000)</f>
        <v>-0.93772893772902</v>
      </c>
      <c r="J3397" s="6" t="n">
        <f aca="false">IF(OR(B3397&lt;Rules!$B$2,B3397&gt;Rules!$B$3,ABS(I3397)&gt;Rules!$B$4,OR(B3398&lt;Rules!$B$2,B3398&gt;Rules!$B$3,ABS(I3398)&gt;Rules!$B$4)),1,0)</f>
        <v>0</v>
      </c>
      <c r="K3397" s="6" t="str">
        <f aca="false">IF(F3397=1,COUNTIF($F$2:F3397,1),"")</f>
        <v/>
      </c>
    </row>
    <row r="3398" customFormat="false" ht="15" hidden="false" customHeight="false" outlineLevel="0" collapsed="false">
      <c r="A3398" s="6" t="n">
        <v>26761.3055</v>
      </c>
      <c r="B3398" s="6" t="n">
        <v>1.74578754578755</v>
      </c>
      <c r="C3398" s="6" t="n">
        <v>86</v>
      </c>
      <c r="D3398" s="6" t="n">
        <v>-1</v>
      </c>
      <c r="E3398" s="6" t="n">
        <v>1.73992673992674</v>
      </c>
      <c r="F3398" s="6" t="n">
        <v>0</v>
      </c>
      <c r="G3398" s="6" t="n">
        <v>0</v>
      </c>
      <c r="H3398" s="6" t="str">
        <f aca="false">IF(AND(A3398&gt;=Stimuli!$B$2,A3398&lt;=Stimuli!$C$2),Stimuli!$A$2,IF(AND(A3398&gt;=Stimuli!$B$3,A3398&lt;=Stimuli!$C$3),Stimuli!$A$3,IF(AND(A3398&gt;=Stimuli!$B$4,A3398&lt;=Stimuli!$C$4),Stimuli!$A$4,"")))</f>
        <v>01 Quiet baseline (60s)</v>
      </c>
      <c r="I3398" s="6" t="n">
        <f aca="false">(B3398-B3397)/((A3398-A3397)/1000)</f>
        <v>0.93772893772902</v>
      </c>
      <c r="J3398" s="6" t="n">
        <f aca="false">IF(OR(B3398&lt;Rules!$B$2,B3398&gt;Rules!$B$3,ABS(I3398)&gt;Rules!$B$4,OR(B3399&lt;Rules!$B$2,B3399&gt;Rules!$B$3,ABS(I3399)&gt;Rules!$B$4)),1,0)</f>
        <v>0</v>
      </c>
      <c r="K3398" s="6" t="str">
        <f aca="false">IF(F3398=1,COUNTIF($F$2:F3398,1),"")</f>
        <v/>
      </c>
    </row>
    <row r="3399" customFormat="false" ht="15" hidden="false" customHeight="false" outlineLevel="0" collapsed="false">
      <c r="A3399" s="6" t="n">
        <v>26769.118</v>
      </c>
      <c r="B3399" s="6" t="n">
        <v>1.73846153846154</v>
      </c>
      <c r="C3399" s="6" t="n">
        <v>86</v>
      </c>
      <c r="D3399" s="6" t="n">
        <v>-1</v>
      </c>
      <c r="E3399" s="6" t="n">
        <v>1.73992673992674</v>
      </c>
      <c r="F3399" s="6" t="n">
        <v>0</v>
      </c>
      <c r="G3399" s="6" t="n">
        <v>0</v>
      </c>
      <c r="H3399" s="6" t="str">
        <f aca="false">IF(AND(A3399&gt;=Stimuli!$B$2,A3399&lt;=Stimuli!$C$2),Stimuli!$A$2,IF(AND(A3399&gt;=Stimuli!$B$3,A3399&lt;=Stimuli!$C$3),Stimuli!$A$3,IF(AND(A3399&gt;=Stimuli!$B$4,A3399&lt;=Stimuli!$C$4),Stimuli!$A$4,"")))</f>
        <v>01 Quiet baseline (60s)</v>
      </c>
      <c r="I3399" s="6" t="n">
        <f aca="false">(B3399-B3398)/((A3399-A3398)/1000)</f>
        <v>-0.93772893772902</v>
      </c>
      <c r="J3399" s="6" t="n">
        <f aca="false">IF(OR(B3399&lt;Rules!$B$2,B3399&gt;Rules!$B$3,ABS(I3399)&gt;Rules!$B$4,OR(B3400&lt;Rules!$B$2,B3400&gt;Rules!$B$3,ABS(I3400)&gt;Rules!$B$4)),1,0)</f>
        <v>0</v>
      </c>
      <c r="K3399" s="6" t="str">
        <f aca="false">IF(F3399=1,COUNTIF($F$2:F3399,1),"")</f>
        <v/>
      </c>
    </row>
    <row r="3400" customFormat="false" ht="15" hidden="false" customHeight="false" outlineLevel="0" collapsed="false">
      <c r="A3400" s="6" t="n">
        <v>26776.9305</v>
      </c>
      <c r="B3400" s="6" t="n">
        <v>1.74285714285714</v>
      </c>
      <c r="C3400" s="6" t="n">
        <v>86</v>
      </c>
      <c r="D3400" s="6" t="n">
        <v>-1</v>
      </c>
      <c r="E3400" s="6" t="n">
        <v>1.73992673992674</v>
      </c>
      <c r="F3400" s="6" t="n">
        <v>0</v>
      </c>
      <c r="G3400" s="6" t="n">
        <v>0</v>
      </c>
      <c r="H3400" s="6" t="str">
        <f aca="false">IF(AND(A3400&gt;=Stimuli!$B$2,A3400&lt;=Stimuli!$C$2),Stimuli!$A$2,IF(AND(A3400&gt;=Stimuli!$B$3,A3400&lt;=Stimuli!$C$3),Stimuli!$A$3,IF(AND(A3400&gt;=Stimuli!$B$4,A3400&lt;=Stimuli!$C$4),Stimuli!$A$4,"")))</f>
        <v>01 Quiet baseline (60s)</v>
      </c>
      <c r="I3400" s="6" t="n">
        <f aca="false">(B3400-B3399)/((A3400-A3399)/1000)</f>
        <v>0.562637362637446</v>
      </c>
      <c r="J3400" s="6" t="n">
        <f aca="false">IF(OR(B3400&lt;Rules!$B$2,B3400&gt;Rules!$B$3,ABS(I3400)&gt;Rules!$B$4,OR(B3401&lt;Rules!$B$2,B3401&gt;Rules!$B$3,ABS(I3401)&gt;Rules!$B$4)),1,0)</f>
        <v>0</v>
      </c>
      <c r="K3400" s="6" t="str">
        <f aca="false">IF(F3400=1,COUNTIF($F$2:F3400,1),"")</f>
        <v/>
      </c>
    </row>
    <row r="3401" customFormat="false" ht="15" hidden="false" customHeight="false" outlineLevel="0" collapsed="false">
      <c r="A3401" s="6" t="n">
        <v>26784.743</v>
      </c>
      <c r="B3401" s="6" t="n">
        <v>1.73992673992674</v>
      </c>
      <c r="C3401" s="6" t="n">
        <v>86</v>
      </c>
      <c r="D3401" s="6" t="n">
        <v>-1</v>
      </c>
      <c r="E3401" s="6" t="n">
        <v>1.73992673992674</v>
      </c>
      <c r="F3401" s="6" t="n">
        <v>0</v>
      </c>
      <c r="G3401" s="6" t="n">
        <v>0</v>
      </c>
      <c r="H3401" s="6" t="str">
        <f aca="false">IF(AND(A3401&gt;=Stimuli!$B$2,A3401&lt;=Stimuli!$C$2),Stimuli!$A$2,IF(AND(A3401&gt;=Stimuli!$B$3,A3401&lt;=Stimuli!$C$3),Stimuli!$A$3,IF(AND(A3401&gt;=Stimuli!$B$4,A3401&lt;=Stimuli!$C$4),Stimuli!$A$4,"")))</f>
        <v>01 Quiet baseline (60s)</v>
      </c>
      <c r="I3401" s="6" t="n">
        <f aca="false">(B3401-B3400)/((A3401-A3400)/1000)</f>
        <v>-0.375091575091716</v>
      </c>
      <c r="J3401" s="6" t="n">
        <f aca="false">IF(OR(B3401&lt;Rules!$B$2,B3401&gt;Rules!$B$3,ABS(I3401)&gt;Rules!$B$4,OR(B3402&lt;Rules!$B$2,B3402&gt;Rules!$B$3,ABS(I3402)&gt;Rules!$B$4)),1,0)</f>
        <v>0</v>
      </c>
      <c r="K3401" s="6" t="str">
        <f aca="false">IF(F3401=1,COUNTIF($F$2:F3401,1),"")</f>
        <v/>
      </c>
    </row>
    <row r="3402" customFormat="false" ht="15" hidden="false" customHeight="false" outlineLevel="0" collapsed="false">
      <c r="A3402" s="6" t="n">
        <v>26792.5555</v>
      </c>
      <c r="B3402" s="6" t="n">
        <v>1.74285714285714</v>
      </c>
      <c r="C3402" s="6" t="n">
        <v>86</v>
      </c>
      <c r="D3402" s="6" t="n">
        <v>-1</v>
      </c>
      <c r="E3402" s="6" t="n">
        <v>1.73992673992674</v>
      </c>
      <c r="F3402" s="6" t="n">
        <v>0</v>
      </c>
      <c r="G3402" s="6" t="n">
        <v>0</v>
      </c>
      <c r="H3402" s="6" t="str">
        <f aca="false">IF(AND(A3402&gt;=Stimuli!$B$2,A3402&lt;=Stimuli!$C$2),Stimuli!$A$2,IF(AND(A3402&gt;=Stimuli!$B$3,A3402&lt;=Stimuli!$C$3),Stimuli!$A$3,IF(AND(A3402&gt;=Stimuli!$B$4,A3402&lt;=Stimuli!$C$4),Stimuli!$A$4,"")))</f>
        <v>01 Quiet baseline (60s)</v>
      </c>
      <c r="I3402" s="6" t="n">
        <f aca="false">(B3402-B3401)/((A3402-A3401)/1000)</f>
        <v>0.375091575091716</v>
      </c>
      <c r="J3402" s="6" t="n">
        <f aca="false">IF(OR(B3402&lt;Rules!$B$2,B3402&gt;Rules!$B$3,ABS(I3402)&gt;Rules!$B$4,OR(B3403&lt;Rules!$B$2,B3403&gt;Rules!$B$3,ABS(I3403)&gt;Rules!$B$4)),1,0)</f>
        <v>0</v>
      </c>
      <c r="K3402" s="6" t="str">
        <f aca="false">IF(F3402=1,COUNTIF($F$2:F3402,1),"")</f>
        <v/>
      </c>
    </row>
    <row r="3403" customFormat="false" ht="15" hidden="false" customHeight="false" outlineLevel="0" collapsed="false">
      <c r="A3403" s="6" t="n">
        <v>26800.368</v>
      </c>
      <c r="B3403" s="6" t="n">
        <v>1.74139194139194</v>
      </c>
      <c r="C3403" s="6" t="n">
        <v>86</v>
      </c>
      <c r="D3403" s="6" t="n">
        <v>-1</v>
      </c>
      <c r="E3403" s="6" t="n">
        <v>1.73992673992674</v>
      </c>
      <c r="F3403" s="6" t="n">
        <v>0</v>
      </c>
      <c r="G3403" s="6" t="n">
        <v>0</v>
      </c>
      <c r="H3403" s="6" t="str">
        <f aca="false">IF(AND(A3403&gt;=Stimuli!$B$2,A3403&lt;=Stimuli!$C$2),Stimuli!$A$2,IF(AND(A3403&gt;=Stimuli!$B$3,A3403&lt;=Stimuli!$C$3),Stimuli!$A$3,IF(AND(A3403&gt;=Stimuli!$B$4,A3403&lt;=Stimuli!$C$4),Stimuli!$A$4,"")))</f>
        <v>01 Quiet baseline (60s)</v>
      </c>
      <c r="I3403" s="6" t="n">
        <f aca="false">(B3403-B3402)/((A3403-A3402)/1000)</f>
        <v>-0.187545787545872</v>
      </c>
      <c r="J3403" s="6" t="n">
        <f aca="false">IF(OR(B3403&lt;Rules!$B$2,B3403&gt;Rules!$B$3,ABS(I3403)&gt;Rules!$B$4,OR(B3404&lt;Rules!$B$2,B3404&gt;Rules!$B$3,ABS(I3404)&gt;Rules!$B$4)),1,0)</f>
        <v>0</v>
      </c>
      <c r="K3403" s="6" t="str">
        <f aca="false">IF(F3403=1,COUNTIF($F$2:F3403,1),"")</f>
        <v/>
      </c>
    </row>
    <row r="3404" customFormat="false" ht="15" hidden="false" customHeight="false" outlineLevel="0" collapsed="false">
      <c r="A3404" s="6" t="n">
        <v>26808.1805</v>
      </c>
      <c r="B3404" s="6" t="n">
        <v>1.74139194139194</v>
      </c>
      <c r="C3404" s="6" t="n">
        <v>86</v>
      </c>
      <c r="D3404" s="6" t="n">
        <v>-1</v>
      </c>
      <c r="E3404" s="6" t="n">
        <v>1.73992673992674</v>
      </c>
      <c r="F3404" s="6" t="n">
        <v>0</v>
      </c>
      <c r="G3404" s="6" t="n">
        <v>0</v>
      </c>
      <c r="H3404" s="6" t="str">
        <f aca="false">IF(AND(A3404&gt;=Stimuli!$B$2,A3404&lt;=Stimuli!$C$2),Stimuli!$A$2,IF(AND(A3404&gt;=Stimuli!$B$3,A3404&lt;=Stimuli!$C$3),Stimuli!$A$3,IF(AND(A3404&gt;=Stimuli!$B$4,A3404&lt;=Stimuli!$C$4),Stimuli!$A$4,"")))</f>
        <v>01 Quiet baseline (60s)</v>
      </c>
      <c r="I3404" s="6" t="n">
        <f aca="false">(B3404-B3403)/((A3404-A3403)/1000)</f>
        <v>0</v>
      </c>
      <c r="J3404" s="6" t="n">
        <f aca="false">IF(OR(B3404&lt;Rules!$B$2,B3404&gt;Rules!$B$3,ABS(I3404)&gt;Rules!$B$4,OR(B3405&lt;Rules!$B$2,B3405&gt;Rules!$B$3,ABS(I3405)&gt;Rules!$B$4)),1,0)</f>
        <v>0</v>
      </c>
      <c r="K3404" s="6" t="str">
        <f aca="false">IF(F3404=1,COUNTIF($F$2:F3404,1),"")</f>
        <v/>
      </c>
    </row>
    <row r="3405" customFormat="false" ht="15" hidden="false" customHeight="false" outlineLevel="0" collapsed="false">
      <c r="A3405" s="6" t="n">
        <v>26815.993</v>
      </c>
      <c r="B3405" s="6" t="n">
        <v>1.74285714285714</v>
      </c>
      <c r="C3405" s="6" t="n">
        <v>86</v>
      </c>
      <c r="D3405" s="6" t="n">
        <v>-1</v>
      </c>
      <c r="E3405" s="6" t="n">
        <v>1.73992673992674</v>
      </c>
      <c r="F3405" s="6" t="n">
        <v>0</v>
      </c>
      <c r="G3405" s="6" t="n">
        <v>0</v>
      </c>
      <c r="H3405" s="6" t="str">
        <f aca="false">IF(AND(A3405&gt;=Stimuli!$B$2,A3405&lt;=Stimuli!$C$2),Stimuli!$A$2,IF(AND(A3405&gt;=Stimuli!$B$3,A3405&lt;=Stimuli!$C$3),Stimuli!$A$3,IF(AND(A3405&gt;=Stimuli!$B$4,A3405&lt;=Stimuli!$C$4),Stimuli!$A$4,"")))</f>
        <v>01 Quiet baseline (60s)</v>
      </c>
      <c r="I3405" s="6" t="n">
        <f aca="false">(B3405-B3404)/((A3405-A3404)/1000)</f>
        <v>0.187545787545872</v>
      </c>
      <c r="J3405" s="6" t="n">
        <f aca="false">IF(OR(B3405&lt;Rules!$B$2,B3405&gt;Rules!$B$3,ABS(I3405)&gt;Rules!$B$4,OR(B3406&lt;Rules!$B$2,B3406&gt;Rules!$B$3,ABS(I3406)&gt;Rules!$B$4)),1,0)</f>
        <v>0</v>
      </c>
      <c r="K3405" s="6" t="str">
        <f aca="false">IF(F3405=1,COUNTIF($F$2:F3405,1),"")</f>
        <v/>
      </c>
    </row>
    <row r="3406" customFormat="false" ht="15" hidden="false" customHeight="false" outlineLevel="0" collapsed="false">
      <c r="A3406" s="6" t="n">
        <v>26823.8055</v>
      </c>
      <c r="B3406" s="6" t="n">
        <v>1.73992673992674</v>
      </c>
      <c r="C3406" s="6" t="n">
        <v>86</v>
      </c>
      <c r="D3406" s="6" t="n">
        <v>-1</v>
      </c>
      <c r="E3406" s="6" t="n">
        <v>1.73992673992674</v>
      </c>
      <c r="F3406" s="6" t="n">
        <v>0</v>
      </c>
      <c r="G3406" s="6" t="n">
        <v>0</v>
      </c>
      <c r="H3406" s="6" t="str">
        <f aca="false">IF(AND(A3406&gt;=Stimuli!$B$2,A3406&lt;=Stimuli!$C$2),Stimuli!$A$2,IF(AND(A3406&gt;=Stimuli!$B$3,A3406&lt;=Stimuli!$C$3),Stimuli!$A$3,IF(AND(A3406&gt;=Stimuli!$B$4,A3406&lt;=Stimuli!$C$4),Stimuli!$A$4,"")))</f>
        <v>01 Quiet baseline (60s)</v>
      </c>
      <c r="I3406" s="6" t="n">
        <f aca="false">(B3406-B3405)/((A3406-A3405)/1000)</f>
        <v>-0.375091575091716</v>
      </c>
      <c r="J3406" s="6" t="n">
        <f aca="false">IF(OR(B3406&lt;Rules!$B$2,B3406&gt;Rules!$B$3,ABS(I3406)&gt;Rules!$B$4,OR(B3407&lt;Rules!$B$2,B3407&gt;Rules!$B$3,ABS(I3407)&gt;Rules!$B$4)),1,0)</f>
        <v>0</v>
      </c>
      <c r="K3406" s="6" t="str">
        <f aca="false">IF(F3406=1,COUNTIF($F$2:F3406,1),"")</f>
        <v/>
      </c>
    </row>
    <row r="3407" customFormat="false" ht="15" hidden="false" customHeight="false" outlineLevel="0" collapsed="false">
      <c r="A3407" s="6" t="n">
        <v>26831.618</v>
      </c>
      <c r="B3407" s="6" t="n">
        <v>1.74285714285714</v>
      </c>
      <c r="C3407" s="6" t="n">
        <v>86</v>
      </c>
      <c r="D3407" s="6" t="n">
        <v>-1</v>
      </c>
      <c r="E3407" s="6" t="n">
        <v>1.73992673992674</v>
      </c>
      <c r="F3407" s="6" t="n">
        <v>0</v>
      </c>
      <c r="G3407" s="6" t="n">
        <v>0</v>
      </c>
      <c r="H3407" s="6" t="str">
        <f aca="false">IF(AND(A3407&gt;=Stimuli!$B$2,A3407&lt;=Stimuli!$C$2),Stimuli!$A$2,IF(AND(A3407&gt;=Stimuli!$B$3,A3407&lt;=Stimuli!$C$3),Stimuli!$A$3,IF(AND(A3407&gt;=Stimuli!$B$4,A3407&lt;=Stimuli!$C$4),Stimuli!$A$4,"")))</f>
        <v>01 Quiet baseline (60s)</v>
      </c>
      <c r="I3407" s="6" t="n">
        <f aca="false">(B3407-B3406)/((A3407-A3406)/1000)</f>
        <v>0.375091575091716</v>
      </c>
      <c r="J3407" s="6" t="n">
        <f aca="false">IF(OR(B3407&lt;Rules!$B$2,B3407&gt;Rules!$B$3,ABS(I3407)&gt;Rules!$B$4,OR(B3408&lt;Rules!$B$2,B3408&gt;Rules!$B$3,ABS(I3408)&gt;Rules!$B$4)),1,0)</f>
        <v>0</v>
      </c>
      <c r="K3407" s="6" t="str">
        <f aca="false">IF(F3407=1,COUNTIF($F$2:F3407,1),"")</f>
        <v/>
      </c>
    </row>
    <row r="3408" customFormat="false" ht="15" hidden="false" customHeight="false" outlineLevel="0" collapsed="false">
      <c r="A3408" s="6" t="n">
        <v>26839.4305</v>
      </c>
      <c r="B3408" s="6" t="n">
        <v>1.73846153846154</v>
      </c>
      <c r="C3408" s="6" t="n">
        <v>86</v>
      </c>
      <c r="D3408" s="6" t="n">
        <v>-1</v>
      </c>
      <c r="E3408" s="6" t="n">
        <v>1.73992673992674</v>
      </c>
      <c r="F3408" s="6" t="n">
        <v>0</v>
      </c>
      <c r="G3408" s="6" t="n">
        <v>0</v>
      </c>
      <c r="H3408" s="6" t="str">
        <f aca="false">IF(AND(A3408&gt;=Stimuli!$B$2,A3408&lt;=Stimuli!$C$2),Stimuli!$A$2,IF(AND(A3408&gt;=Stimuli!$B$3,A3408&lt;=Stimuli!$C$3),Stimuli!$A$3,IF(AND(A3408&gt;=Stimuli!$B$4,A3408&lt;=Stimuli!$C$4),Stimuli!$A$4,"")))</f>
        <v>01 Quiet baseline (60s)</v>
      </c>
      <c r="I3408" s="6" t="n">
        <f aca="false">(B3408-B3407)/((A3408-A3407)/1000)</f>
        <v>-0.562637362637446</v>
      </c>
      <c r="J3408" s="6" t="n">
        <f aca="false">IF(OR(B3408&lt;Rules!$B$2,B3408&gt;Rules!$B$3,ABS(I3408)&gt;Rules!$B$4,OR(B3409&lt;Rules!$B$2,B3409&gt;Rules!$B$3,ABS(I3409)&gt;Rules!$B$4)),1,0)</f>
        <v>0</v>
      </c>
      <c r="K3408" s="6" t="str">
        <f aca="false">IF(F3408=1,COUNTIF($F$2:F3408,1),"")</f>
        <v/>
      </c>
    </row>
    <row r="3409" customFormat="false" ht="15" hidden="false" customHeight="false" outlineLevel="0" collapsed="false">
      <c r="A3409" s="6" t="n">
        <v>26847.243</v>
      </c>
      <c r="B3409" s="6" t="n">
        <v>1.74432234432235</v>
      </c>
      <c r="C3409" s="6" t="n">
        <v>86</v>
      </c>
      <c r="D3409" s="6" t="n">
        <v>-1</v>
      </c>
      <c r="E3409" s="6" t="n">
        <v>1.73992673992674</v>
      </c>
      <c r="F3409" s="6" t="n">
        <v>0</v>
      </c>
      <c r="G3409" s="6" t="n">
        <v>0</v>
      </c>
      <c r="H3409" s="6" t="str">
        <f aca="false">IF(AND(A3409&gt;=Stimuli!$B$2,A3409&lt;=Stimuli!$C$2),Stimuli!$A$2,IF(AND(A3409&gt;=Stimuli!$B$3,A3409&lt;=Stimuli!$C$3),Stimuli!$A$3,IF(AND(A3409&gt;=Stimuli!$B$4,A3409&lt;=Stimuli!$C$4),Stimuli!$A$4,"")))</f>
        <v>01 Quiet baseline (60s)</v>
      </c>
      <c r="I3409" s="6" t="n">
        <f aca="false">(B3409-B3408)/((A3409-A3408)/1000)</f>
        <v>0.75018315018329</v>
      </c>
      <c r="J3409" s="6" t="n">
        <f aca="false">IF(OR(B3409&lt;Rules!$B$2,B3409&gt;Rules!$B$3,ABS(I3409)&gt;Rules!$B$4,OR(B3410&lt;Rules!$B$2,B3410&gt;Rules!$B$3,ABS(I3410)&gt;Rules!$B$4)),1,0)</f>
        <v>0</v>
      </c>
      <c r="K3409" s="6" t="str">
        <f aca="false">IF(F3409=1,COUNTIF($F$2:F3409,1),"")</f>
        <v/>
      </c>
    </row>
    <row r="3410" customFormat="false" ht="15" hidden="false" customHeight="false" outlineLevel="0" collapsed="false">
      <c r="A3410" s="6" t="n">
        <v>26855.0555</v>
      </c>
      <c r="B3410" s="6" t="n">
        <v>1.73699633699634</v>
      </c>
      <c r="C3410" s="6" t="n">
        <v>86</v>
      </c>
      <c r="D3410" s="6" t="n">
        <v>-1</v>
      </c>
      <c r="E3410" s="6" t="n">
        <v>1.73992673992674</v>
      </c>
      <c r="F3410" s="6" t="n">
        <v>0</v>
      </c>
      <c r="G3410" s="6" t="n">
        <v>0</v>
      </c>
      <c r="H3410" s="6" t="str">
        <f aca="false">IF(AND(A3410&gt;=Stimuli!$B$2,A3410&lt;=Stimuli!$C$2),Stimuli!$A$2,IF(AND(A3410&gt;=Stimuli!$B$3,A3410&lt;=Stimuli!$C$3),Stimuli!$A$3,IF(AND(A3410&gt;=Stimuli!$B$4,A3410&lt;=Stimuli!$C$4),Stimuli!$A$4,"")))</f>
        <v>01 Quiet baseline (60s)</v>
      </c>
      <c r="I3410" s="6" t="n">
        <f aca="false">(B3410-B3409)/((A3410-A3409)/1000)</f>
        <v>-0.93772893772902</v>
      </c>
      <c r="J3410" s="6" t="n">
        <f aca="false">IF(OR(B3410&lt;Rules!$B$2,B3410&gt;Rules!$B$3,ABS(I3410)&gt;Rules!$B$4,OR(B3411&lt;Rules!$B$2,B3411&gt;Rules!$B$3,ABS(I3411)&gt;Rules!$B$4)),1,0)</f>
        <v>0</v>
      </c>
      <c r="K3410" s="6" t="str">
        <f aca="false">IF(F3410=1,COUNTIF($F$2:F3410,1),"")</f>
        <v/>
      </c>
    </row>
    <row r="3411" customFormat="false" ht="15" hidden="false" customHeight="false" outlineLevel="0" collapsed="false">
      <c r="A3411" s="6" t="n">
        <v>26862.868</v>
      </c>
      <c r="B3411" s="6" t="n">
        <v>1.74285714285714</v>
      </c>
      <c r="C3411" s="6" t="n">
        <v>86</v>
      </c>
      <c r="D3411" s="6" t="n">
        <v>-1</v>
      </c>
      <c r="E3411" s="6" t="n">
        <v>1.73992673992674</v>
      </c>
      <c r="F3411" s="6" t="n">
        <v>0</v>
      </c>
      <c r="G3411" s="6" t="n">
        <v>0</v>
      </c>
      <c r="H3411" s="6" t="str">
        <f aca="false">IF(AND(A3411&gt;=Stimuli!$B$2,A3411&lt;=Stimuli!$C$2),Stimuli!$A$2,IF(AND(A3411&gt;=Stimuli!$B$3,A3411&lt;=Stimuli!$C$3),Stimuli!$A$3,IF(AND(A3411&gt;=Stimuli!$B$4,A3411&lt;=Stimuli!$C$4),Stimuli!$A$4,"")))</f>
        <v>01 Quiet baseline (60s)</v>
      </c>
      <c r="I3411" s="6" t="n">
        <f aca="false">(B3411-B3410)/((A3411-A3410)/1000)</f>
        <v>0.750183150183176</v>
      </c>
      <c r="J3411" s="6" t="n">
        <f aca="false">IF(OR(B3411&lt;Rules!$B$2,B3411&gt;Rules!$B$3,ABS(I3411)&gt;Rules!$B$4,OR(B3412&lt;Rules!$B$2,B3412&gt;Rules!$B$3,ABS(I3412)&gt;Rules!$B$4)),1,0)</f>
        <v>0</v>
      </c>
      <c r="K3411" s="6" t="str">
        <f aca="false">IF(F3411=1,COUNTIF($F$2:F3411,1),"")</f>
        <v/>
      </c>
    </row>
    <row r="3412" customFormat="false" ht="15" hidden="false" customHeight="false" outlineLevel="0" collapsed="false">
      <c r="A3412" s="6" t="n">
        <v>26870.6805</v>
      </c>
      <c r="B3412" s="6" t="n">
        <v>1.73699633699634</v>
      </c>
      <c r="C3412" s="6" t="n">
        <v>86</v>
      </c>
      <c r="D3412" s="6" t="n">
        <v>-1</v>
      </c>
      <c r="E3412" s="6" t="n">
        <v>1.73992673992674</v>
      </c>
      <c r="F3412" s="6" t="n">
        <v>0</v>
      </c>
      <c r="G3412" s="6" t="n">
        <v>0</v>
      </c>
      <c r="H3412" s="6" t="str">
        <f aca="false">IF(AND(A3412&gt;=Stimuli!$B$2,A3412&lt;=Stimuli!$C$2),Stimuli!$A$2,IF(AND(A3412&gt;=Stimuli!$B$3,A3412&lt;=Stimuli!$C$3),Stimuli!$A$3,IF(AND(A3412&gt;=Stimuli!$B$4,A3412&lt;=Stimuli!$C$4),Stimuli!$A$4,"")))</f>
        <v>01 Quiet baseline (60s)</v>
      </c>
      <c r="I3412" s="6" t="n">
        <f aca="false">(B3412-B3411)/((A3412-A3411)/1000)</f>
        <v>-0.750183150183176</v>
      </c>
      <c r="J3412" s="6" t="n">
        <f aca="false">IF(OR(B3412&lt;Rules!$B$2,B3412&gt;Rules!$B$3,ABS(I3412)&gt;Rules!$B$4,OR(B3413&lt;Rules!$B$2,B3413&gt;Rules!$B$3,ABS(I3413)&gt;Rules!$B$4)),1,0)</f>
        <v>0</v>
      </c>
      <c r="K3412" s="6" t="str">
        <f aca="false">IF(F3412=1,COUNTIF($F$2:F3412,1),"")</f>
        <v/>
      </c>
    </row>
    <row r="3413" customFormat="false" ht="15" hidden="false" customHeight="false" outlineLevel="0" collapsed="false">
      <c r="A3413" s="6" t="n">
        <v>26878.493</v>
      </c>
      <c r="B3413" s="6" t="n">
        <v>1.74285714285714</v>
      </c>
      <c r="C3413" s="6" t="n">
        <v>86</v>
      </c>
      <c r="D3413" s="6" t="n">
        <v>-1</v>
      </c>
      <c r="E3413" s="6" t="n">
        <v>1.73992673992674</v>
      </c>
      <c r="F3413" s="6" t="n">
        <v>0</v>
      </c>
      <c r="G3413" s="6" t="n">
        <v>0</v>
      </c>
      <c r="H3413" s="6" t="str">
        <f aca="false">IF(AND(A3413&gt;=Stimuli!$B$2,A3413&lt;=Stimuli!$C$2),Stimuli!$A$2,IF(AND(A3413&gt;=Stimuli!$B$3,A3413&lt;=Stimuli!$C$3),Stimuli!$A$3,IF(AND(A3413&gt;=Stimuli!$B$4,A3413&lt;=Stimuli!$C$4),Stimuli!$A$4,"")))</f>
        <v>01 Quiet baseline (60s)</v>
      </c>
      <c r="I3413" s="6" t="n">
        <f aca="false">(B3413-B3412)/((A3413-A3412)/1000)</f>
        <v>0.750183150183176</v>
      </c>
      <c r="J3413" s="6" t="n">
        <f aca="false">IF(OR(B3413&lt;Rules!$B$2,B3413&gt;Rules!$B$3,ABS(I3413)&gt;Rules!$B$4,OR(B3414&lt;Rules!$B$2,B3414&gt;Rules!$B$3,ABS(I3414)&gt;Rules!$B$4)),1,0)</f>
        <v>0</v>
      </c>
      <c r="K3413" s="6" t="str">
        <f aca="false">IF(F3413=1,COUNTIF($F$2:F3413,1),"")</f>
        <v/>
      </c>
    </row>
    <row r="3414" customFormat="false" ht="15" hidden="false" customHeight="false" outlineLevel="0" collapsed="false">
      <c r="A3414" s="6" t="n">
        <v>26886.3055</v>
      </c>
      <c r="B3414" s="6" t="n">
        <v>1.73699633699634</v>
      </c>
      <c r="C3414" s="6" t="n">
        <v>86</v>
      </c>
      <c r="D3414" s="6" t="n">
        <v>-1</v>
      </c>
      <c r="E3414" s="6" t="n">
        <v>1.73992673992674</v>
      </c>
      <c r="F3414" s="6" t="n">
        <v>0</v>
      </c>
      <c r="G3414" s="6" t="n">
        <v>0</v>
      </c>
      <c r="H3414" s="6" t="str">
        <f aca="false">IF(AND(A3414&gt;=Stimuli!$B$2,A3414&lt;=Stimuli!$C$2),Stimuli!$A$2,IF(AND(A3414&gt;=Stimuli!$B$3,A3414&lt;=Stimuli!$C$3),Stimuli!$A$3,IF(AND(A3414&gt;=Stimuli!$B$4,A3414&lt;=Stimuli!$C$4),Stimuli!$A$4,"")))</f>
        <v>01 Quiet baseline (60s)</v>
      </c>
      <c r="I3414" s="6" t="n">
        <f aca="false">(B3414-B3413)/((A3414-A3413)/1000)</f>
        <v>-0.750183150183176</v>
      </c>
      <c r="J3414" s="6" t="n">
        <f aca="false">IF(OR(B3414&lt;Rules!$B$2,B3414&gt;Rules!$B$3,ABS(I3414)&gt;Rules!$B$4,OR(B3415&lt;Rules!$B$2,B3415&gt;Rules!$B$3,ABS(I3415)&gt;Rules!$B$4)),1,0)</f>
        <v>0</v>
      </c>
      <c r="K3414" s="6" t="str">
        <f aca="false">IF(F3414=1,COUNTIF($F$2:F3414,1),"")</f>
        <v/>
      </c>
    </row>
    <row r="3415" customFormat="false" ht="15" hidden="false" customHeight="false" outlineLevel="0" collapsed="false">
      <c r="A3415" s="6" t="n">
        <v>26894.118</v>
      </c>
      <c r="B3415" s="6" t="n">
        <v>1.74139194139194</v>
      </c>
      <c r="C3415" s="6" t="n">
        <v>86</v>
      </c>
      <c r="D3415" s="6" t="n">
        <v>-1</v>
      </c>
      <c r="E3415" s="6" t="n">
        <v>1.73992673992674</v>
      </c>
      <c r="F3415" s="6" t="n">
        <v>0</v>
      </c>
      <c r="G3415" s="6" t="n">
        <v>0</v>
      </c>
      <c r="H3415" s="6" t="str">
        <f aca="false">IF(AND(A3415&gt;=Stimuli!$B$2,A3415&lt;=Stimuli!$C$2),Stimuli!$A$2,IF(AND(A3415&gt;=Stimuli!$B$3,A3415&lt;=Stimuli!$C$3),Stimuli!$A$3,IF(AND(A3415&gt;=Stimuli!$B$4,A3415&lt;=Stimuli!$C$4),Stimuli!$A$4,"")))</f>
        <v>01 Quiet baseline (60s)</v>
      </c>
      <c r="I3415" s="6" t="n">
        <f aca="false">(B3415-B3414)/((A3415-A3414)/1000)</f>
        <v>0.562637362637304</v>
      </c>
      <c r="J3415" s="6" t="n">
        <f aca="false">IF(OR(B3415&lt;Rules!$B$2,B3415&gt;Rules!$B$3,ABS(I3415)&gt;Rules!$B$4,OR(B3416&lt;Rules!$B$2,B3416&gt;Rules!$B$3,ABS(I3416)&gt;Rules!$B$4)),1,0)</f>
        <v>0</v>
      </c>
      <c r="K3415" s="6" t="str">
        <f aca="false">IF(F3415=1,COUNTIF($F$2:F3415,1),"")</f>
        <v/>
      </c>
    </row>
    <row r="3416" customFormat="false" ht="15" hidden="false" customHeight="false" outlineLevel="0" collapsed="false">
      <c r="A3416" s="6" t="n">
        <v>26901.9305</v>
      </c>
      <c r="B3416" s="6" t="n">
        <v>1.73699633699634</v>
      </c>
      <c r="C3416" s="6" t="n">
        <v>86</v>
      </c>
      <c r="D3416" s="6" t="n">
        <v>-1</v>
      </c>
      <c r="E3416" s="6" t="n">
        <v>1.73992673992674</v>
      </c>
      <c r="F3416" s="6" t="n">
        <v>0</v>
      </c>
      <c r="G3416" s="6" t="n">
        <v>0</v>
      </c>
      <c r="H3416" s="6" t="str">
        <f aca="false">IF(AND(A3416&gt;=Stimuli!$B$2,A3416&lt;=Stimuli!$C$2),Stimuli!$A$2,IF(AND(A3416&gt;=Stimuli!$B$3,A3416&lt;=Stimuli!$C$3),Stimuli!$A$3,IF(AND(A3416&gt;=Stimuli!$B$4,A3416&lt;=Stimuli!$C$4),Stimuli!$A$4,"")))</f>
        <v>01 Quiet baseline (60s)</v>
      </c>
      <c r="I3416" s="6" t="n">
        <f aca="false">(B3416-B3415)/((A3416-A3415)/1000)</f>
        <v>-0.562637362637304</v>
      </c>
      <c r="J3416" s="6" t="n">
        <f aca="false">IF(OR(B3416&lt;Rules!$B$2,B3416&gt;Rules!$B$3,ABS(I3416)&gt;Rules!$B$4,OR(B3417&lt;Rules!$B$2,B3417&gt;Rules!$B$3,ABS(I3417)&gt;Rules!$B$4)),1,0)</f>
        <v>0</v>
      </c>
      <c r="K3416" s="6" t="str">
        <f aca="false">IF(F3416=1,COUNTIF($F$2:F3416,1),"")</f>
        <v/>
      </c>
    </row>
    <row r="3417" customFormat="false" ht="15" hidden="false" customHeight="false" outlineLevel="0" collapsed="false">
      <c r="A3417" s="6" t="n">
        <v>26909.743</v>
      </c>
      <c r="B3417" s="6" t="n">
        <v>1.74139194139194</v>
      </c>
      <c r="C3417" s="6" t="n">
        <v>86</v>
      </c>
      <c r="D3417" s="6" t="n">
        <v>-1</v>
      </c>
      <c r="E3417" s="6" t="n">
        <v>1.73992673992674</v>
      </c>
      <c r="F3417" s="6" t="n">
        <v>0</v>
      </c>
      <c r="G3417" s="6" t="n">
        <v>0</v>
      </c>
      <c r="H3417" s="6" t="str">
        <f aca="false">IF(AND(A3417&gt;=Stimuli!$B$2,A3417&lt;=Stimuli!$C$2),Stimuli!$A$2,IF(AND(A3417&gt;=Stimuli!$B$3,A3417&lt;=Stimuli!$C$3),Stimuli!$A$3,IF(AND(A3417&gt;=Stimuli!$B$4,A3417&lt;=Stimuli!$C$4),Stimuli!$A$4,"")))</f>
        <v>01 Quiet baseline (60s)</v>
      </c>
      <c r="I3417" s="6" t="n">
        <f aca="false">(B3417-B3416)/((A3417-A3416)/1000)</f>
        <v>0.562637362637304</v>
      </c>
      <c r="J3417" s="6" t="n">
        <f aca="false">IF(OR(B3417&lt;Rules!$B$2,B3417&gt;Rules!$B$3,ABS(I3417)&gt;Rules!$B$4,OR(B3418&lt;Rules!$B$2,B3418&gt;Rules!$B$3,ABS(I3418)&gt;Rules!$B$4)),1,0)</f>
        <v>0</v>
      </c>
      <c r="K3417" s="6" t="str">
        <f aca="false">IF(F3417=1,COUNTIF($F$2:F3417,1),"")</f>
        <v/>
      </c>
    </row>
    <row r="3418" customFormat="false" ht="15" hidden="false" customHeight="false" outlineLevel="0" collapsed="false">
      <c r="A3418" s="6" t="n">
        <v>26917.5555</v>
      </c>
      <c r="B3418" s="6" t="n">
        <v>1.73846153846154</v>
      </c>
      <c r="C3418" s="6" t="n">
        <v>86</v>
      </c>
      <c r="D3418" s="6" t="n">
        <v>-1</v>
      </c>
      <c r="E3418" s="6" t="n">
        <v>1.73992673992674</v>
      </c>
      <c r="F3418" s="6" t="n">
        <v>0</v>
      </c>
      <c r="G3418" s="6" t="n">
        <v>0</v>
      </c>
      <c r="H3418" s="6" t="str">
        <f aca="false">IF(AND(A3418&gt;=Stimuli!$B$2,A3418&lt;=Stimuli!$C$2),Stimuli!$A$2,IF(AND(A3418&gt;=Stimuli!$B$3,A3418&lt;=Stimuli!$C$3),Stimuli!$A$3,IF(AND(A3418&gt;=Stimuli!$B$4,A3418&lt;=Stimuli!$C$4),Stimuli!$A$4,"")))</f>
        <v>01 Quiet baseline (60s)</v>
      </c>
      <c r="I3418" s="6" t="n">
        <f aca="false">(B3418-B3417)/((A3418-A3417)/1000)</f>
        <v>-0.375091575091574</v>
      </c>
      <c r="J3418" s="6" t="n">
        <f aca="false">IF(OR(B3418&lt;Rules!$B$2,B3418&gt;Rules!$B$3,ABS(I3418)&gt;Rules!$B$4,OR(B3419&lt;Rules!$B$2,B3419&gt;Rules!$B$3,ABS(I3419)&gt;Rules!$B$4)),1,0)</f>
        <v>0</v>
      </c>
      <c r="K3418" s="6" t="str">
        <f aca="false">IF(F3418=1,COUNTIF($F$2:F3418,1),"")</f>
        <v/>
      </c>
    </row>
    <row r="3419" customFormat="false" ht="15" hidden="false" customHeight="false" outlineLevel="0" collapsed="false">
      <c r="A3419" s="6" t="n">
        <v>26925.368</v>
      </c>
      <c r="B3419" s="6" t="n">
        <v>1.73846153846154</v>
      </c>
      <c r="C3419" s="6" t="n">
        <v>86</v>
      </c>
      <c r="D3419" s="6" t="n">
        <v>-1</v>
      </c>
      <c r="E3419" s="6" t="n">
        <v>1.73992673992674</v>
      </c>
      <c r="F3419" s="6" t="n">
        <v>0</v>
      </c>
      <c r="G3419" s="6" t="n">
        <v>0</v>
      </c>
      <c r="H3419" s="6" t="str">
        <f aca="false">IF(AND(A3419&gt;=Stimuli!$B$2,A3419&lt;=Stimuli!$C$2),Stimuli!$A$2,IF(AND(A3419&gt;=Stimuli!$B$3,A3419&lt;=Stimuli!$C$3),Stimuli!$A$3,IF(AND(A3419&gt;=Stimuli!$B$4,A3419&lt;=Stimuli!$C$4),Stimuli!$A$4,"")))</f>
        <v>01 Quiet baseline (60s)</v>
      </c>
      <c r="I3419" s="6" t="n">
        <f aca="false">(B3419-B3418)/((A3419-A3418)/1000)</f>
        <v>0</v>
      </c>
      <c r="J3419" s="6" t="n">
        <f aca="false">IF(OR(B3419&lt;Rules!$B$2,B3419&gt;Rules!$B$3,ABS(I3419)&gt;Rules!$B$4,OR(B3420&lt;Rules!$B$2,B3420&gt;Rules!$B$3,ABS(I3420)&gt;Rules!$B$4)),1,0)</f>
        <v>0</v>
      </c>
      <c r="K3419" s="6" t="str">
        <f aca="false">IF(F3419=1,COUNTIF($F$2:F3419,1),"")</f>
        <v/>
      </c>
    </row>
    <row r="3420" customFormat="false" ht="15" hidden="false" customHeight="false" outlineLevel="0" collapsed="false">
      <c r="A3420" s="6" t="n">
        <v>26933.1805</v>
      </c>
      <c r="B3420" s="6" t="n">
        <v>1.73992673992674</v>
      </c>
      <c r="C3420" s="6" t="n">
        <v>86</v>
      </c>
      <c r="D3420" s="6" t="n">
        <v>-1</v>
      </c>
      <c r="E3420" s="6" t="n">
        <v>1.73992673992674</v>
      </c>
      <c r="F3420" s="6" t="n">
        <v>0</v>
      </c>
      <c r="G3420" s="6" t="n">
        <v>0</v>
      </c>
      <c r="H3420" s="6" t="str">
        <f aca="false">IF(AND(A3420&gt;=Stimuli!$B$2,A3420&lt;=Stimuli!$C$2),Stimuli!$A$2,IF(AND(A3420&gt;=Stimuli!$B$3,A3420&lt;=Stimuli!$C$3),Stimuli!$A$3,IF(AND(A3420&gt;=Stimuli!$B$4,A3420&lt;=Stimuli!$C$4),Stimuli!$A$4,"")))</f>
        <v>01 Quiet baseline (60s)</v>
      </c>
      <c r="I3420" s="6" t="n">
        <f aca="false">(B3420-B3419)/((A3420-A3419)/1000)</f>
        <v>0.18754578754573</v>
      </c>
      <c r="J3420" s="6" t="n">
        <f aca="false">IF(OR(B3420&lt;Rules!$B$2,B3420&gt;Rules!$B$3,ABS(I3420)&gt;Rules!$B$4,OR(B3421&lt;Rules!$B$2,B3421&gt;Rules!$B$3,ABS(I3421)&gt;Rules!$B$4)),1,0)</f>
        <v>0</v>
      </c>
      <c r="K3420" s="6" t="str">
        <f aca="false">IF(F3420=1,COUNTIF($F$2:F3420,1),"")</f>
        <v/>
      </c>
    </row>
    <row r="3421" customFormat="false" ht="15" hidden="false" customHeight="false" outlineLevel="0" collapsed="false">
      <c r="A3421" s="6" t="n">
        <v>26940.993</v>
      </c>
      <c r="B3421" s="6" t="n">
        <v>1.73846153846154</v>
      </c>
      <c r="C3421" s="6" t="n">
        <v>86</v>
      </c>
      <c r="D3421" s="6" t="n">
        <v>-1</v>
      </c>
      <c r="E3421" s="6" t="n">
        <v>1.73992673992674</v>
      </c>
      <c r="F3421" s="6" t="n">
        <v>0</v>
      </c>
      <c r="G3421" s="6" t="n">
        <v>0</v>
      </c>
      <c r="H3421" s="6" t="str">
        <f aca="false">IF(AND(A3421&gt;=Stimuli!$B$2,A3421&lt;=Stimuli!$C$2),Stimuli!$A$2,IF(AND(A3421&gt;=Stimuli!$B$3,A3421&lt;=Stimuli!$C$3),Stimuli!$A$3,IF(AND(A3421&gt;=Stimuli!$B$4,A3421&lt;=Stimuli!$C$4),Stimuli!$A$4,"")))</f>
        <v>01 Quiet baseline (60s)</v>
      </c>
      <c r="I3421" s="6" t="n">
        <f aca="false">(B3421-B3420)/((A3421-A3420)/1000)</f>
        <v>-0.18754578754573</v>
      </c>
      <c r="J3421" s="6" t="n">
        <f aca="false">IF(OR(B3421&lt;Rules!$B$2,B3421&gt;Rules!$B$3,ABS(I3421)&gt;Rules!$B$4,OR(B3422&lt;Rules!$B$2,B3422&gt;Rules!$B$3,ABS(I3422)&gt;Rules!$B$4)),1,0)</f>
        <v>0</v>
      </c>
      <c r="K3421" s="6" t="str">
        <f aca="false">IF(F3421=1,COUNTIF($F$2:F3421,1),"")</f>
        <v/>
      </c>
    </row>
    <row r="3422" customFormat="false" ht="15" hidden="false" customHeight="false" outlineLevel="0" collapsed="false">
      <c r="A3422" s="6" t="n">
        <v>26948.8055</v>
      </c>
      <c r="B3422" s="6" t="n">
        <v>1.73992673992674</v>
      </c>
      <c r="C3422" s="6" t="n">
        <v>86</v>
      </c>
      <c r="D3422" s="6" t="n">
        <v>-1</v>
      </c>
      <c r="E3422" s="6" t="n">
        <v>1.73992673992674</v>
      </c>
      <c r="F3422" s="6" t="n">
        <v>0</v>
      </c>
      <c r="G3422" s="6" t="n">
        <v>0</v>
      </c>
      <c r="H3422" s="6" t="str">
        <f aca="false">IF(AND(A3422&gt;=Stimuli!$B$2,A3422&lt;=Stimuli!$C$2),Stimuli!$A$2,IF(AND(A3422&gt;=Stimuli!$B$3,A3422&lt;=Stimuli!$C$3),Stimuli!$A$3,IF(AND(A3422&gt;=Stimuli!$B$4,A3422&lt;=Stimuli!$C$4),Stimuli!$A$4,"")))</f>
        <v>01 Quiet baseline (60s)</v>
      </c>
      <c r="I3422" s="6" t="n">
        <f aca="false">(B3422-B3421)/((A3422-A3421)/1000)</f>
        <v>0.18754578754573</v>
      </c>
      <c r="J3422" s="6" t="n">
        <f aca="false">IF(OR(B3422&lt;Rules!$B$2,B3422&gt;Rules!$B$3,ABS(I3422)&gt;Rules!$B$4,OR(B3423&lt;Rules!$B$2,B3423&gt;Rules!$B$3,ABS(I3423)&gt;Rules!$B$4)),1,0)</f>
        <v>0</v>
      </c>
      <c r="K3422" s="6" t="str">
        <f aca="false">IF(F3422=1,COUNTIF($F$2:F3422,1),"")</f>
        <v/>
      </c>
    </row>
    <row r="3423" customFormat="false" ht="15" hidden="false" customHeight="false" outlineLevel="0" collapsed="false">
      <c r="A3423" s="6" t="n">
        <v>26956.618</v>
      </c>
      <c r="B3423" s="6" t="n">
        <v>1.73699633699634</v>
      </c>
      <c r="C3423" s="6" t="n">
        <v>86</v>
      </c>
      <c r="D3423" s="6" t="n">
        <v>-1</v>
      </c>
      <c r="E3423" s="6" t="n">
        <v>1.73992673992674</v>
      </c>
      <c r="F3423" s="6" t="n">
        <v>0</v>
      </c>
      <c r="G3423" s="6" t="n">
        <v>0</v>
      </c>
      <c r="H3423" s="6" t="str">
        <f aca="false">IF(AND(A3423&gt;=Stimuli!$B$2,A3423&lt;=Stimuli!$C$2),Stimuli!$A$2,IF(AND(A3423&gt;=Stimuli!$B$3,A3423&lt;=Stimuli!$C$3),Stimuli!$A$3,IF(AND(A3423&gt;=Stimuli!$B$4,A3423&lt;=Stimuli!$C$4),Stimuli!$A$4,"")))</f>
        <v>01 Quiet baseline (60s)</v>
      </c>
      <c r="I3423" s="6" t="n">
        <f aca="false">(B3423-B3422)/((A3423-A3422)/1000)</f>
        <v>-0.37509157509146</v>
      </c>
      <c r="J3423" s="6" t="n">
        <f aca="false">IF(OR(B3423&lt;Rules!$B$2,B3423&gt;Rules!$B$3,ABS(I3423)&gt;Rules!$B$4,OR(B3424&lt;Rules!$B$2,B3424&gt;Rules!$B$3,ABS(I3424)&gt;Rules!$B$4)),1,0)</f>
        <v>0</v>
      </c>
      <c r="K3423" s="6" t="str">
        <f aca="false">IF(F3423=1,COUNTIF($F$2:F3423,1),"")</f>
        <v/>
      </c>
    </row>
    <row r="3424" customFormat="false" ht="15" hidden="false" customHeight="false" outlineLevel="0" collapsed="false">
      <c r="A3424" s="6" t="n">
        <v>26964.4305</v>
      </c>
      <c r="B3424" s="6" t="n">
        <v>1.74139194139194</v>
      </c>
      <c r="C3424" s="6" t="n">
        <v>86</v>
      </c>
      <c r="D3424" s="6" t="n">
        <v>-1</v>
      </c>
      <c r="E3424" s="6" t="n">
        <v>1.73992673992674</v>
      </c>
      <c r="F3424" s="6" t="n">
        <v>0</v>
      </c>
      <c r="G3424" s="6" t="n">
        <v>0</v>
      </c>
      <c r="H3424" s="6" t="str">
        <f aca="false">IF(AND(A3424&gt;=Stimuli!$B$2,A3424&lt;=Stimuli!$C$2),Stimuli!$A$2,IF(AND(A3424&gt;=Stimuli!$B$3,A3424&lt;=Stimuli!$C$3),Stimuli!$A$3,IF(AND(A3424&gt;=Stimuli!$B$4,A3424&lt;=Stimuli!$C$4),Stimuli!$A$4,"")))</f>
        <v>01 Quiet baseline (60s)</v>
      </c>
      <c r="I3424" s="6" t="n">
        <f aca="false">(B3424-B3423)/((A3424-A3423)/1000)</f>
        <v>0.562637362637304</v>
      </c>
      <c r="J3424" s="6" t="n">
        <f aca="false">IF(OR(B3424&lt;Rules!$B$2,B3424&gt;Rules!$B$3,ABS(I3424)&gt;Rules!$B$4,OR(B3425&lt;Rules!$B$2,B3425&gt;Rules!$B$3,ABS(I3425)&gt;Rules!$B$4)),1,0)</f>
        <v>0</v>
      </c>
      <c r="K3424" s="6" t="str">
        <f aca="false">IF(F3424=1,COUNTIF($F$2:F3424,1),"")</f>
        <v/>
      </c>
    </row>
    <row r="3425" customFormat="false" ht="15" hidden="false" customHeight="false" outlineLevel="0" collapsed="false">
      <c r="A3425" s="6" t="n">
        <v>26972.243</v>
      </c>
      <c r="B3425" s="6" t="n">
        <v>1.73553113553114</v>
      </c>
      <c r="C3425" s="6" t="n">
        <v>86</v>
      </c>
      <c r="D3425" s="6" t="n">
        <v>-1</v>
      </c>
      <c r="E3425" s="6" t="n">
        <v>1.73992673992674</v>
      </c>
      <c r="F3425" s="6" t="n">
        <v>0</v>
      </c>
      <c r="G3425" s="6" t="n">
        <v>0</v>
      </c>
      <c r="H3425" s="6" t="str">
        <f aca="false">IF(AND(A3425&gt;=Stimuli!$B$2,A3425&lt;=Stimuli!$C$2),Stimuli!$A$2,IF(AND(A3425&gt;=Stimuli!$B$3,A3425&lt;=Stimuli!$C$3),Stimuli!$A$3,IF(AND(A3425&gt;=Stimuli!$B$4,A3425&lt;=Stimuli!$C$4),Stimuli!$A$4,"")))</f>
        <v>01 Quiet baseline (60s)</v>
      </c>
      <c r="I3425" s="6" t="n">
        <f aca="false">(B3425-B3424)/((A3425-A3424)/1000)</f>
        <v>-0.750183150183034</v>
      </c>
      <c r="J3425" s="6" t="n">
        <f aca="false">IF(OR(B3425&lt;Rules!$B$2,B3425&gt;Rules!$B$3,ABS(I3425)&gt;Rules!$B$4,OR(B3426&lt;Rules!$B$2,B3426&gt;Rules!$B$3,ABS(I3426)&gt;Rules!$B$4)),1,0)</f>
        <v>0</v>
      </c>
      <c r="K3425" s="6" t="str">
        <f aca="false">IF(F3425=1,COUNTIF($F$2:F3425,1),"")</f>
        <v/>
      </c>
    </row>
    <row r="3426" customFormat="false" ht="15" hidden="false" customHeight="false" outlineLevel="0" collapsed="false">
      <c r="A3426" s="6" t="n">
        <v>26980.0555</v>
      </c>
      <c r="B3426" s="6" t="n">
        <v>1.74139194139194</v>
      </c>
      <c r="C3426" s="6" t="n">
        <v>86</v>
      </c>
      <c r="D3426" s="6" t="n">
        <v>-1</v>
      </c>
      <c r="E3426" s="6" t="n">
        <v>1.73992673992674</v>
      </c>
      <c r="F3426" s="6" t="n">
        <v>0</v>
      </c>
      <c r="G3426" s="6" t="n">
        <v>0</v>
      </c>
      <c r="H3426" s="6" t="str">
        <f aca="false">IF(AND(A3426&gt;=Stimuli!$B$2,A3426&lt;=Stimuli!$C$2),Stimuli!$A$2,IF(AND(A3426&gt;=Stimuli!$B$3,A3426&lt;=Stimuli!$C$3),Stimuli!$A$3,IF(AND(A3426&gt;=Stimuli!$B$4,A3426&lt;=Stimuli!$C$4),Stimuli!$A$4,"")))</f>
        <v>01 Quiet baseline (60s)</v>
      </c>
      <c r="I3426" s="6" t="n">
        <f aca="false">(B3426-B3425)/((A3426-A3425)/1000)</f>
        <v>0.750183150183034</v>
      </c>
      <c r="J3426" s="6" t="n">
        <f aca="false">IF(OR(B3426&lt;Rules!$B$2,B3426&gt;Rules!$B$3,ABS(I3426)&gt;Rules!$B$4,OR(B3427&lt;Rules!$B$2,B3427&gt;Rules!$B$3,ABS(I3427)&gt;Rules!$B$4)),1,0)</f>
        <v>0</v>
      </c>
      <c r="K3426" s="6" t="str">
        <f aca="false">IF(F3426=1,COUNTIF($F$2:F3426,1),"")</f>
        <v/>
      </c>
    </row>
    <row r="3427" customFormat="false" ht="15" hidden="false" customHeight="false" outlineLevel="0" collapsed="false">
      <c r="A3427" s="6" t="n">
        <v>26987.868</v>
      </c>
      <c r="B3427" s="6" t="n">
        <v>1.73553113553114</v>
      </c>
      <c r="C3427" s="6" t="n">
        <v>86</v>
      </c>
      <c r="D3427" s="6" t="n">
        <v>695.3125</v>
      </c>
      <c r="E3427" s="6" t="n">
        <v>1.73992673992674</v>
      </c>
      <c r="F3427" s="6" t="n">
        <v>0</v>
      </c>
      <c r="G3427" s="6" t="n">
        <v>0</v>
      </c>
      <c r="H3427" s="6" t="str">
        <f aca="false">IF(AND(A3427&gt;=Stimuli!$B$2,A3427&lt;=Stimuli!$C$2),Stimuli!$A$2,IF(AND(A3427&gt;=Stimuli!$B$3,A3427&lt;=Stimuli!$C$3),Stimuli!$A$3,IF(AND(A3427&gt;=Stimuli!$B$4,A3427&lt;=Stimuli!$C$4),Stimuli!$A$4,"")))</f>
        <v>01 Quiet baseline (60s)</v>
      </c>
      <c r="I3427" s="6" t="n">
        <f aca="false">(B3427-B3426)/((A3427-A3426)/1000)</f>
        <v>-0.750183150183034</v>
      </c>
      <c r="J3427" s="6" t="n">
        <f aca="false">IF(OR(B3427&lt;Rules!$B$2,B3427&gt;Rules!$B$3,ABS(I3427)&gt;Rules!$B$4,OR(B3428&lt;Rules!$B$2,B3428&gt;Rules!$B$3,ABS(I3428)&gt;Rules!$B$4)),1,0)</f>
        <v>0</v>
      </c>
      <c r="K3427" s="6" t="str">
        <f aca="false">IF(F3427=1,COUNTIF($F$2:F3427,1),"")</f>
        <v/>
      </c>
    </row>
    <row r="3428" customFormat="false" ht="15" hidden="false" customHeight="false" outlineLevel="0" collapsed="false">
      <c r="A3428" s="6" t="n">
        <v>26995.6805</v>
      </c>
      <c r="B3428" s="6" t="n">
        <v>1.74139194139194</v>
      </c>
      <c r="C3428" s="6" t="n">
        <v>86</v>
      </c>
      <c r="D3428" s="6" t="n">
        <v>-1</v>
      </c>
      <c r="E3428" s="6" t="n">
        <v>1.73992673992674</v>
      </c>
      <c r="F3428" s="6" t="n">
        <v>0</v>
      </c>
      <c r="G3428" s="6" t="n">
        <v>0</v>
      </c>
      <c r="H3428" s="6" t="str">
        <f aca="false">IF(AND(A3428&gt;=Stimuli!$B$2,A3428&lt;=Stimuli!$C$2),Stimuli!$A$2,IF(AND(A3428&gt;=Stimuli!$B$3,A3428&lt;=Stimuli!$C$3),Stimuli!$A$3,IF(AND(A3428&gt;=Stimuli!$B$4,A3428&lt;=Stimuli!$C$4),Stimuli!$A$4,"")))</f>
        <v>01 Quiet baseline (60s)</v>
      </c>
      <c r="I3428" s="6" t="n">
        <f aca="false">(B3428-B3427)/((A3428-A3427)/1000)</f>
        <v>0.750183150183034</v>
      </c>
      <c r="J3428" s="6" t="n">
        <f aca="false">IF(OR(B3428&lt;Rules!$B$2,B3428&gt;Rules!$B$3,ABS(I3428)&gt;Rules!$B$4,OR(B3429&lt;Rules!$B$2,B3429&gt;Rules!$B$3,ABS(I3429)&gt;Rules!$B$4)),1,0)</f>
        <v>0</v>
      </c>
      <c r="K3428" s="6" t="str">
        <f aca="false">IF(F3428=1,COUNTIF($F$2:F3428,1),"")</f>
        <v/>
      </c>
    </row>
    <row r="3429" customFormat="false" ht="15" hidden="false" customHeight="false" outlineLevel="0" collapsed="false">
      <c r="A3429" s="6" t="n">
        <v>27003.493</v>
      </c>
      <c r="B3429" s="6" t="n">
        <v>1.73406593406593</v>
      </c>
      <c r="C3429" s="6" t="n">
        <v>86</v>
      </c>
      <c r="D3429" s="6" t="n">
        <v>-1</v>
      </c>
      <c r="E3429" s="6" t="n">
        <v>1.73992673992674</v>
      </c>
      <c r="F3429" s="6" t="n">
        <v>0</v>
      </c>
      <c r="G3429" s="6" t="n">
        <v>0</v>
      </c>
      <c r="H3429" s="6" t="str">
        <f aca="false">IF(AND(A3429&gt;=Stimuli!$B$2,A3429&lt;=Stimuli!$C$2),Stimuli!$A$2,IF(AND(A3429&gt;=Stimuli!$B$3,A3429&lt;=Stimuli!$C$3),Stimuli!$A$3,IF(AND(A3429&gt;=Stimuli!$B$4,A3429&lt;=Stimuli!$C$4),Stimuli!$A$4,"")))</f>
        <v>01 Quiet baseline (60s)</v>
      </c>
      <c r="I3429" s="6" t="n">
        <f aca="false">(B3429-B3428)/((A3429-A3428)/1000)</f>
        <v>-0.937728937728906</v>
      </c>
      <c r="J3429" s="6" t="n">
        <f aca="false">IF(OR(B3429&lt;Rules!$B$2,B3429&gt;Rules!$B$3,ABS(I3429)&gt;Rules!$B$4,OR(B3430&lt;Rules!$B$2,B3430&gt;Rules!$B$3,ABS(I3430)&gt;Rules!$B$4)),1,0)</f>
        <v>0</v>
      </c>
      <c r="K3429" s="6" t="str">
        <f aca="false">IF(F3429=1,COUNTIF($F$2:F3429,1),"")</f>
        <v/>
      </c>
    </row>
    <row r="3430" customFormat="false" ht="15" hidden="false" customHeight="false" outlineLevel="0" collapsed="false">
      <c r="A3430" s="6" t="n">
        <v>27011.3055</v>
      </c>
      <c r="B3430" s="6" t="n">
        <v>1.74139194139194</v>
      </c>
      <c r="C3430" s="6" t="n">
        <v>86</v>
      </c>
      <c r="D3430" s="6" t="n">
        <v>-1</v>
      </c>
      <c r="E3430" s="6" t="n">
        <v>1.73992673992674</v>
      </c>
      <c r="F3430" s="6" t="n">
        <v>0</v>
      </c>
      <c r="G3430" s="6" t="n">
        <v>0</v>
      </c>
      <c r="H3430" s="6" t="str">
        <f aca="false">IF(AND(A3430&gt;=Stimuli!$B$2,A3430&lt;=Stimuli!$C$2),Stimuli!$A$2,IF(AND(A3430&gt;=Stimuli!$B$3,A3430&lt;=Stimuli!$C$3),Stimuli!$A$3,IF(AND(A3430&gt;=Stimuli!$B$4,A3430&lt;=Stimuli!$C$4),Stimuli!$A$4,"")))</f>
        <v>01 Quiet baseline (60s)</v>
      </c>
      <c r="I3430" s="6" t="n">
        <f aca="false">(B3430-B3429)/((A3430-A3429)/1000)</f>
        <v>0.937728937728906</v>
      </c>
      <c r="J3430" s="6" t="n">
        <f aca="false">IF(OR(B3430&lt;Rules!$B$2,B3430&gt;Rules!$B$3,ABS(I3430)&gt;Rules!$B$4,OR(B3431&lt;Rules!$B$2,B3431&gt;Rules!$B$3,ABS(I3431)&gt;Rules!$B$4)),1,0)</f>
        <v>0</v>
      </c>
      <c r="K3430" s="6" t="str">
        <f aca="false">IF(F3430=1,COUNTIF($F$2:F3430,1),"")</f>
        <v/>
      </c>
    </row>
    <row r="3431" customFormat="false" ht="15" hidden="false" customHeight="false" outlineLevel="0" collapsed="false">
      <c r="A3431" s="6" t="n">
        <v>27019.118</v>
      </c>
      <c r="B3431" s="6" t="n">
        <v>1.73406593406593</v>
      </c>
      <c r="C3431" s="6" t="n">
        <v>86</v>
      </c>
      <c r="D3431" s="6" t="n">
        <v>-1</v>
      </c>
      <c r="E3431" s="6" t="n">
        <v>1.73992673992674</v>
      </c>
      <c r="F3431" s="6" t="n">
        <v>0</v>
      </c>
      <c r="G3431" s="6" t="n">
        <v>0</v>
      </c>
      <c r="H3431" s="6" t="str">
        <f aca="false">IF(AND(A3431&gt;=Stimuli!$B$2,A3431&lt;=Stimuli!$C$2),Stimuli!$A$2,IF(AND(A3431&gt;=Stimuli!$B$3,A3431&lt;=Stimuli!$C$3),Stimuli!$A$3,IF(AND(A3431&gt;=Stimuli!$B$4,A3431&lt;=Stimuli!$C$4),Stimuli!$A$4,"")))</f>
        <v>01 Quiet baseline (60s)</v>
      </c>
      <c r="I3431" s="6" t="n">
        <f aca="false">(B3431-B3430)/((A3431-A3430)/1000)</f>
        <v>-0.937728937728906</v>
      </c>
      <c r="J3431" s="6" t="n">
        <f aca="false">IF(OR(B3431&lt;Rules!$B$2,B3431&gt;Rules!$B$3,ABS(I3431)&gt;Rules!$B$4,OR(B3432&lt;Rules!$B$2,B3432&gt;Rules!$B$3,ABS(I3432)&gt;Rules!$B$4)),1,0)</f>
        <v>0</v>
      </c>
      <c r="K3431" s="6" t="str">
        <f aca="false">IF(F3431=1,COUNTIF($F$2:F3431,1),"")</f>
        <v/>
      </c>
    </row>
    <row r="3432" customFormat="false" ht="15" hidden="false" customHeight="false" outlineLevel="0" collapsed="false">
      <c r="A3432" s="6" t="n">
        <v>27026.9305</v>
      </c>
      <c r="B3432" s="6" t="n">
        <v>1.73992673992674</v>
      </c>
      <c r="C3432" s="6" t="n">
        <v>86</v>
      </c>
      <c r="D3432" s="6" t="n">
        <v>-1</v>
      </c>
      <c r="E3432" s="6" t="n">
        <v>1.73992673992674</v>
      </c>
      <c r="F3432" s="6" t="n">
        <v>0</v>
      </c>
      <c r="G3432" s="6" t="n">
        <v>0</v>
      </c>
      <c r="H3432" s="6" t="str">
        <f aca="false">IF(AND(A3432&gt;=Stimuli!$B$2,A3432&lt;=Stimuli!$C$2),Stimuli!$A$2,IF(AND(A3432&gt;=Stimuli!$B$3,A3432&lt;=Stimuli!$C$3),Stimuli!$A$3,IF(AND(A3432&gt;=Stimuli!$B$4,A3432&lt;=Stimuli!$C$4),Stimuli!$A$4,"")))</f>
        <v>01 Quiet baseline (60s)</v>
      </c>
      <c r="I3432" s="6" t="n">
        <f aca="false">(B3432-B3431)/((A3432-A3431)/1000)</f>
        <v>0.750183150183062</v>
      </c>
      <c r="J3432" s="6" t="n">
        <f aca="false">IF(OR(B3432&lt;Rules!$B$2,B3432&gt;Rules!$B$3,ABS(I3432)&gt;Rules!$B$4,OR(B3433&lt;Rules!$B$2,B3433&gt;Rules!$B$3,ABS(I3433)&gt;Rules!$B$4)),1,0)</f>
        <v>0</v>
      </c>
      <c r="K3432" s="6" t="str">
        <f aca="false">IF(F3432=1,COUNTIF($F$2:F3432,1),"")</f>
        <v/>
      </c>
    </row>
    <row r="3433" customFormat="false" ht="15" hidden="false" customHeight="false" outlineLevel="0" collapsed="false">
      <c r="A3433" s="6" t="n">
        <v>27034.743</v>
      </c>
      <c r="B3433" s="6" t="n">
        <v>1.73553113553114</v>
      </c>
      <c r="C3433" s="6" t="n">
        <v>86</v>
      </c>
      <c r="D3433" s="6" t="n">
        <v>-1</v>
      </c>
      <c r="E3433" s="6" t="n">
        <v>1.73992673992674</v>
      </c>
      <c r="F3433" s="6" t="n">
        <v>0</v>
      </c>
      <c r="G3433" s="6" t="n">
        <v>0</v>
      </c>
      <c r="H3433" s="6" t="str">
        <f aca="false">IF(AND(A3433&gt;=Stimuli!$B$2,A3433&lt;=Stimuli!$C$2),Stimuli!$A$2,IF(AND(A3433&gt;=Stimuli!$B$3,A3433&lt;=Stimuli!$C$3),Stimuli!$A$3,IF(AND(A3433&gt;=Stimuli!$B$4,A3433&lt;=Stimuli!$C$4),Stimuli!$A$4,"")))</f>
        <v>01 Quiet baseline (60s)</v>
      </c>
      <c r="I3433" s="6" t="n">
        <f aca="false">(B3433-B3432)/((A3433-A3432)/1000)</f>
        <v>-0.56263736263719</v>
      </c>
      <c r="J3433" s="6" t="n">
        <f aca="false">IF(OR(B3433&lt;Rules!$B$2,B3433&gt;Rules!$B$3,ABS(I3433)&gt;Rules!$B$4,OR(B3434&lt;Rules!$B$2,B3434&gt;Rules!$B$3,ABS(I3434)&gt;Rules!$B$4)),1,0)</f>
        <v>0</v>
      </c>
      <c r="K3433" s="6" t="str">
        <f aca="false">IF(F3433=1,COUNTIF($F$2:F3433,1),"")</f>
        <v/>
      </c>
    </row>
    <row r="3434" customFormat="false" ht="15" hidden="false" customHeight="false" outlineLevel="0" collapsed="false">
      <c r="A3434" s="6" t="n">
        <v>27042.5555</v>
      </c>
      <c r="B3434" s="6" t="n">
        <v>1.73846153846154</v>
      </c>
      <c r="C3434" s="6" t="n">
        <v>86</v>
      </c>
      <c r="D3434" s="6" t="n">
        <v>-1</v>
      </c>
      <c r="E3434" s="6" t="n">
        <v>1.73992673992674</v>
      </c>
      <c r="F3434" s="6" t="n">
        <v>0</v>
      </c>
      <c r="G3434" s="6" t="n">
        <v>0</v>
      </c>
      <c r="H3434" s="6" t="str">
        <f aca="false">IF(AND(A3434&gt;=Stimuli!$B$2,A3434&lt;=Stimuli!$C$2),Stimuli!$A$2,IF(AND(A3434&gt;=Stimuli!$B$3,A3434&lt;=Stimuli!$C$3),Stimuli!$A$3,IF(AND(A3434&gt;=Stimuli!$B$4,A3434&lt;=Stimuli!$C$4),Stimuli!$A$4,"")))</f>
        <v>01 Quiet baseline (60s)</v>
      </c>
      <c r="I3434" s="6" t="n">
        <f aca="false">(B3434-B3433)/((A3434-A3433)/1000)</f>
        <v>0.37509157509146</v>
      </c>
      <c r="J3434" s="6" t="n">
        <f aca="false">IF(OR(B3434&lt;Rules!$B$2,B3434&gt;Rules!$B$3,ABS(I3434)&gt;Rules!$B$4,OR(B3435&lt;Rules!$B$2,B3435&gt;Rules!$B$3,ABS(I3435)&gt;Rules!$B$4)),1,0)</f>
        <v>0</v>
      </c>
      <c r="K3434" s="6" t="str">
        <f aca="false">IF(F3434=1,COUNTIF($F$2:F3434,1),"")</f>
        <v/>
      </c>
    </row>
    <row r="3435" customFormat="false" ht="15" hidden="false" customHeight="false" outlineLevel="0" collapsed="false">
      <c r="A3435" s="6" t="n">
        <v>27050.368</v>
      </c>
      <c r="B3435" s="6" t="n">
        <v>1.73699633699634</v>
      </c>
      <c r="C3435" s="6" t="n">
        <v>86</v>
      </c>
      <c r="D3435" s="6" t="n">
        <v>-1</v>
      </c>
      <c r="E3435" s="6" t="n">
        <v>1.73846153846154</v>
      </c>
      <c r="F3435" s="6" t="n">
        <v>0</v>
      </c>
      <c r="G3435" s="6" t="n">
        <v>0</v>
      </c>
      <c r="H3435" s="6" t="str">
        <f aca="false">IF(AND(A3435&gt;=Stimuli!$B$2,A3435&lt;=Stimuli!$C$2),Stimuli!$A$2,IF(AND(A3435&gt;=Stimuli!$B$3,A3435&lt;=Stimuli!$C$3),Stimuli!$A$3,IF(AND(A3435&gt;=Stimuli!$B$4,A3435&lt;=Stimuli!$C$4),Stimuli!$A$4,"")))</f>
        <v>01 Quiet baseline (60s)</v>
      </c>
      <c r="I3435" s="6" t="n">
        <f aca="false">(B3435-B3434)/((A3435-A3434)/1000)</f>
        <v>-0.18754578754573</v>
      </c>
      <c r="J3435" s="6" t="n">
        <f aca="false">IF(OR(B3435&lt;Rules!$B$2,B3435&gt;Rules!$B$3,ABS(I3435)&gt;Rules!$B$4,OR(B3436&lt;Rules!$B$2,B3436&gt;Rules!$B$3,ABS(I3436)&gt;Rules!$B$4)),1,0)</f>
        <v>0</v>
      </c>
      <c r="K3435" s="6" t="str">
        <f aca="false">IF(F3435=1,COUNTIF($F$2:F3435,1),"")</f>
        <v/>
      </c>
    </row>
    <row r="3436" customFormat="false" ht="15" hidden="false" customHeight="false" outlineLevel="0" collapsed="false">
      <c r="A3436" s="6" t="n">
        <v>27058.1805</v>
      </c>
      <c r="B3436" s="6" t="n">
        <v>1.73699633699634</v>
      </c>
      <c r="C3436" s="6" t="n">
        <v>86</v>
      </c>
      <c r="D3436" s="6" t="n">
        <v>-1</v>
      </c>
      <c r="E3436" s="6" t="n">
        <v>1.73846153846154</v>
      </c>
      <c r="F3436" s="6" t="n">
        <v>0</v>
      </c>
      <c r="G3436" s="6" t="n">
        <v>0</v>
      </c>
      <c r="H3436" s="6" t="str">
        <f aca="false">IF(AND(A3436&gt;=Stimuli!$B$2,A3436&lt;=Stimuli!$C$2),Stimuli!$A$2,IF(AND(A3436&gt;=Stimuli!$B$3,A3436&lt;=Stimuli!$C$3),Stimuli!$A$3,IF(AND(A3436&gt;=Stimuli!$B$4,A3436&lt;=Stimuli!$C$4),Stimuli!$A$4,"")))</f>
        <v>01 Quiet baseline (60s)</v>
      </c>
      <c r="I3436" s="6" t="n">
        <f aca="false">(B3436-B3435)/((A3436-A3435)/1000)</f>
        <v>0</v>
      </c>
      <c r="J3436" s="6" t="n">
        <f aca="false">IF(OR(B3436&lt;Rules!$B$2,B3436&gt;Rules!$B$3,ABS(I3436)&gt;Rules!$B$4,OR(B3437&lt;Rules!$B$2,B3437&gt;Rules!$B$3,ABS(I3437)&gt;Rules!$B$4)),1,0)</f>
        <v>0</v>
      </c>
      <c r="K3436" s="6" t="str">
        <f aca="false">IF(F3436=1,COUNTIF($F$2:F3436,1),"")</f>
        <v/>
      </c>
    </row>
    <row r="3437" customFormat="false" ht="15" hidden="false" customHeight="false" outlineLevel="0" collapsed="false">
      <c r="A3437" s="6" t="n">
        <v>27065.993</v>
      </c>
      <c r="B3437" s="6" t="n">
        <v>1.73699633699634</v>
      </c>
      <c r="C3437" s="6" t="n">
        <v>86</v>
      </c>
      <c r="D3437" s="6" t="n">
        <v>-1</v>
      </c>
      <c r="E3437" s="6" t="n">
        <v>1.73846153846154</v>
      </c>
      <c r="F3437" s="6" t="n">
        <v>0</v>
      </c>
      <c r="G3437" s="6" t="n">
        <v>0</v>
      </c>
      <c r="H3437" s="6" t="str">
        <f aca="false">IF(AND(A3437&gt;=Stimuli!$B$2,A3437&lt;=Stimuli!$C$2),Stimuli!$A$2,IF(AND(A3437&gt;=Stimuli!$B$3,A3437&lt;=Stimuli!$C$3),Stimuli!$A$3,IF(AND(A3437&gt;=Stimuli!$B$4,A3437&lt;=Stimuli!$C$4),Stimuli!$A$4,"")))</f>
        <v>01 Quiet baseline (60s)</v>
      </c>
      <c r="I3437" s="6" t="n">
        <f aca="false">(B3437-B3436)/((A3437-A3436)/1000)</f>
        <v>0</v>
      </c>
      <c r="J3437" s="6" t="n">
        <f aca="false">IF(OR(B3437&lt;Rules!$B$2,B3437&gt;Rules!$B$3,ABS(I3437)&gt;Rules!$B$4,OR(B3438&lt;Rules!$B$2,B3438&gt;Rules!$B$3,ABS(I3438)&gt;Rules!$B$4)),1,0)</f>
        <v>0</v>
      </c>
      <c r="K3437" s="6" t="str">
        <f aca="false">IF(F3437=1,COUNTIF($F$2:F3437,1),"")</f>
        <v/>
      </c>
    </row>
    <row r="3438" customFormat="false" ht="15" hidden="false" customHeight="false" outlineLevel="0" collapsed="false">
      <c r="A3438" s="6" t="n">
        <v>27073.8055</v>
      </c>
      <c r="B3438" s="6" t="n">
        <v>1.73553113553114</v>
      </c>
      <c r="C3438" s="6" t="n">
        <v>86</v>
      </c>
      <c r="D3438" s="6" t="n">
        <v>-1</v>
      </c>
      <c r="E3438" s="6" t="n">
        <v>1.73846153846154</v>
      </c>
      <c r="F3438" s="6" t="n">
        <v>0</v>
      </c>
      <c r="G3438" s="6" t="n">
        <v>0</v>
      </c>
      <c r="H3438" s="6" t="str">
        <f aca="false">IF(AND(A3438&gt;=Stimuli!$B$2,A3438&lt;=Stimuli!$C$2),Stimuli!$A$2,IF(AND(A3438&gt;=Stimuli!$B$3,A3438&lt;=Stimuli!$C$3),Stimuli!$A$3,IF(AND(A3438&gt;=Stimuli!$B$4,A3438&lt;=Stimuli!$C$4),Stimuli!$A$4,"")))</f>
        <v>01 Quiet baseline (60s)</v>
      </c>
      <c r="I3438" s="6" t="n">
        <f aca="false">(B3438-B3437)/((A3438-A3437)/1000)</f>
        <v>-0.18754578754573</v>
      </c>
      <c r="J3438" s="6" t="n">
        <f aca="false">IF(OR(B3438&lt;Rules!$B$2,B3438&gt;Rules!$B$3,ABS(I3438)&gt;Rules!$B$4,OR(B3439&lt;Rules!$B$2,B3439&gt;Rules!$B$3,ABS(I3439)&gt;Rules!$B$4)),1,0)</f>
        <v>0</v>
      </c>
      <c r="K3438" s="6" t="str">
        <f aca="false">IF(F3438=1,COUNTIF($F$2:F3438,1),"")</f>
        <v/>
      </c>
    </row>
    <row r="3439" customFormat="false" ht="15" hidden="false" customHeight="false" outlineLevel="0" collapsed="false">
      <c r="A3439" s="6" t="n">
        <v>27081.618</v>
      </c>
      <c r="B3439" s="6" t="n">
        <v>1.73846153846154</v>
      </c>
      <c r="C3439" s="6" t="n">
        <v>86</v>
      </c>
      <c r="D3439" s="6" t="n">
        <v>-1</v>
      </c>
      <c r="E3439" s="6" t="n">
        <v>1.73846153846154</v>
      </c>
      <c r="F3439" s="6" t="n">
        <v>0</v>
      </c>
      <c r="G3439" s="6" t="n">
        <v>0</v>
      </c>
      <c r="H3439" s="6" t="str">
        <f aca="false">IF(AND(A3439&gt;=Stimuli!$B$2,A3439&lt;=Stimuli!$C$2),Stimuli!$A$2,IF(AND(A3439&gt;=Stimuli!$B$3,A3439&lt;=Stimuli!$C$3),Stimuli!$A$3,IF(AND(A3439&gt;=Stimuli!$B$4,A3439&lt;=Stimuli!$C$4),Stimuli!$A$4,"")))</f>
        <v>01 Quiet baseline (60s)</v>
      </c>
      <c r="I3439" s="6" t="n">
        <f aca="false">(B3439-B3438)/((A3439-A3438)/1000)</f>
        <v>0.37509157509146</v>
      </c>
      <c r="J3439" s="6" t="n">
        <f aca="false">IF(OR(B3439&lt;Rules!$B$2,B3439&gt;Rules!$B$3,ABS(I3439)&gt;Rules!$B$4,OR(B3440&lt;Rules!$B$2,B3440&gt;Rules!$B$3,ABS(I3440)&gt;Rules!$B$4)),1,0)</f>
        <v>0</v>
      </c>
      <c r="K3439" s="6" t="str">
        <f aca="false">IF(F3439=1,COUNTIF($F$2:F3439,1),"")</f>
        <v/>
      </c>
    </row>
    <row r="3440" customFormat="false" ht="15" hidden="false" customHeight="false" outlineLevel="0" collapsed="false">
      <c r="A3440" s="6" t="n">
        <v>27089.4305</v>
      </c>
      <c r="B3440" s="6" t="n">
        <v>1.73406593406593</v>
      </c>
      <c r="C3440" s="6" t="n">
        <v>86</v>
      </c>
      <c r="D3440" s="6" t="n">
        <v>-1</v>
      </c>
      <c r="E3440" s="6" t="n">
        <v>1.73846153846154</v>
      </c>
      <c r="F3440" s="6" t="n">
        <v>0</v>
      </c>
      <c r="G3440" s="6" t="n">
        <v>0</v>
      </c>
      <c r="H3440" s="6" t="str">
        <f aca="false">IF(AND(A3440&gt;=Stimuli!$B$2,A3440&lt;=Stimuli!$C$2),Stimuli!$A$2,IF(AND(A3440&gt;=Stimuli!$B$3,A3440&lt;=Stimuli!$C$3),Stimuli!$A$3,IF(AND(A3440&gt;=Stimuli!$B$4,A3440&lt;=Stimuli!$C$4),Stimuli!$A$4,"")))</f>
        <v>01 Quiet baseline (60s)</v>
      </c>
      <c r="I3440" s="6" t="n">
        <f aca="false">(B3440-B3439)/((A3440-A3439)/1000)</f>
        <v>-0.562637362637332</v>
      </c>
      <c r="J3440" s="6" t="n">
        <f aca="false">IF(OR(B3440&lt;Rules!$B$2,B3440&gt;Rules!$B$3,ABS(I3440)&gt;Rules!$B$4,OR(B3441&lt;Rules!$B$2,B3441&gt;Rules!$B$3,ABS(I3441)&gt;Rules!$B$4)),1,0)</f>
        <v>0</v>
      </c>
      <c r="K3440" s="6" t="str">
        <f aca="false">IF(F3440=1,COUNTIF($F$2:F3440,1),"")</f>
        <v/>
      </c>
    </row>
    <row r="3441" customFormat="false" ht="15" hidden="false" customHeight="false" outlineLevel="0" collapsed="false">
      <c r="A3441" s="6" t="n">
        <v>27097.243</v>
      </c>
      <c r="B3441" s="6" t="n">
        <v>1.73992673992674</v>
      </c>
      <c r="C3441" s="6" t="n">
        <v>86</v>
      </c>
      <c r="D3441" s="6" t="n">
        <v>-1</v>
      </c>
      <c r="E3441" s="6" t="n">
        <v>1.73846153846154</v>
      </c>
      <c r="F3441" s="6" t="n">
        <v>0</v>
      </c>
      <c r="G3441" s="6" t="n">
        <v>0</v>
      </c>
      <c r="H3441" s="6" t="str">
        <f aca="false">IF(AND(A3441&gt;=Stimuli!$B$2,A3441&lt;=Stimuli!$C$2),Stimuli!$A$2,IF(AND(A3441&gt;=Stimuli!$B$3,A3441&lt;=Stimuli!$C$3),Stimuli!$A$3,IF(AND(A3441&gt;=Stimuli!$B$4,A3441&lt;=Stimuli!$C$4),Stimuli!$A$4,"")))</f>
        <v>01 Quiet baseline (60s)</v>
      </c>
      <c r="I3441" s="6" t="n">
        <f aca="false">(B3441-B3440)/((A3441-A3440)/1000)</f>
        <v>0.750183150183062</v>
      </c>
      <c r="J3441" s="6" t="n">
        <f aca="false">IF(OR(B3441&lt;Rules!$B$2,B3441&gt;Rules!$B$3,ABS(I3441)&gt;Rules!$B$4,OR(B3442&lt;Rules!$B$2,B3442&gt;Rules!$B$3,ABS(I3442)&gt;Rules!$B$4)),1,0)</f>
        <v>0</v>
      </c>
      <c r="K3441" s="6" t="str">
        <f aca="false">IF(F3441=1,COUNTIF($F$2:F3441,1),"")</f>
        <v/>
      </c>
    </row>
    <row r="3442" customFormat="false" ht="15" hidden="false" customHeight="false" outlineLevel="0" collapsed="false">
      <c r="A3442" s="6" t="n">
        <v>27105.0555</v>
      </c>
      <c r="B3442" s="6" t="n">
        <v>1.73406593406593</v>
      </c>
      <c r="C3442" s="6" t="n">
        <v>86</v>
      </c>
      <c r="D3442" s="6" t="n">
        <v>-1</v>
      </c>
      <c r="E3442" s="6" t="n">
        <v>1.73846153846154</v>
      </c>
      <c r="F3442" s="6" t="n">
        <v>0</v>
      </c>
      <c r="G3442" s="6" t="n">
        <v>0</v>
      </c>
      <c r="H3442" s="6" t="str">
        <f aca="false">IF(AND(A3442&gt;=Stimuli!$B$2,A3442&lt;=Stimuli!$C$2),Stimuli!$A$2,IF(AND(A3442&gt;=Stimuli!$B$3,A3442&lt;=Stimuli!$C$3),Stimuli!$A$3,IF(AND(A3442&gt;=Stimuli!$B$4,A3442&lt;=Stimuli!$C$4),Stimuli!$A$4,"")))</f>
        <v>01 Quiet baseline (60s)</v>
      </c>
      <c r="I3442" s="6" t="n">
        <f aca="false">(B3442-B3441)/((A3442-A3441)/1000)</f>
        <v>-0.750183150183062</v>
      </c>
      <c r="J3442" s="6" t="n">
        <f aca="false">IF(OR(B3442&lt;Rules!$B$2,B3442&gt;Rules!$B$3,ABS(I3442)&gt;Rules!$B$4,OR(B3443&lt;Rules!$B$2,B3443&gt;Rules!$B$3,ABS(I3443)&gt;Rules!$B$4)),1,0)</f>
        <v>0</v>
      </c>
      <c r="K3442" s="6" t="str">
        <f aca="false">IF(F3442=1,COUNTIF($F$2:F3442,1),"")</f>
        <v/>
      </c>
    </row>
    <row r="3443" customFormat="false" ht="15" hidden="false" customHeight="false" outlineLevel="0" collapsed="false">
      <c r="A3443" s="6" t="n">
        <v>27112.868</v>
      </c>
      <c r="B3443" s="6" t="n">
        <v>1.73992673992674</v>
      </c>
      <c r="C3443" s="6" t="n">
        <v>86</v>
      </c>
      <c r="D3443" s="6" t="n">
        <v>-1</v>
      </c>
      <c r="E3443" s="6" t="n">
        <v>1.73846153846154</v>
      </c>
      <c r="F3443" s="6" t="n">
        <v>0</v>
      </c>
      <c r="G3443" s="6" t="n">
        <v>0</v>
      </c>
      <c r="H3443" s="6" t="str">
        <f aca="false">IF(AND(A3443&gt;=Stimuli!$B$2,A3443&lt;=Stimuli!$C$2),Stimuli!$A$2,IF(AND(A3443&gt;=Stimuli!$B$3,A3443&lt;=Stimuli!$C$3),Stimuli!$A$3,IF(AND(A3443&gt;=Stimuli!$B$4,A3443&lt;=Stimuli!$C$4),Stimuli!$A$4,"")))</f>
        <v>01 Quiet baseline (60s)</v>
      </c>
      <c r="I3443" s="6" t="n">
        <f aca="false">(B3443-B3442)/((A3443-A3442)/1000)</f>
        <v>0.750183150183062</v>
      </c>
      <c r="J3443" s="6" t="n">
        <f aca="false">IF(OR(B3443&lt;Rules!$B$2,B3443&gt;Rules!$B$3,ABS(I3443)&gt;Rules!$B$4,OR(B3444&lt;Rules!$B$2,B3444&gt;Rules!$B$3,ABS(I3444)&gt;Rules!$B$4)),1,0)</f>
        <v>0</v>
      </c>
      <c r="K3443" s="6" t="str">
        <f aca="false">IF(F3443=1,COUNTIF($F$2:F3443,1),"")</f>
        <v/>
      </c>
    </row>
    <row r="3444" customFormat="false" ht="15" hidden="false" customHeight="false" outlineLevel="0" collapsed="false">
      <c r="A3444" s="6" t="n">
        <v>27120.6805</v>
      </c>
      <c r="B3444" s="6" t="n">
        <v>1.73260073260073</v>
      </c>
      <c r="C3444" s="6" t="n">
        <v>86</v>
      </c>
      <c r="D3444" s="6" t="n">
        <v>-1</v>
      </c>
      <c r="E3444" s="6" t="n">
        <v>1.73846153846154</v>
      </c>
      <c r="F3444" s="6" t="n">
        <v>0</v>
      </c>
      <c r="G3444" s="6" t="n">
        <v>0</v>
      </c>
      <c r="H3444" s="6" t="str">
        <f aca="false">IF(AND(A3444&gt;=Stimuli!$B$2,A3444&lt;=Stimuli!$C$2),Stimuli!$A$2,IF(AND(A3444&gt;=Stimuli!$B$3,A3444&lt;=Stimuli!$C$3),Stimuli!$A$3,IF(AND(A3444&gt;=Stimuli!$B$4,A3444&lt;=Stimuli!$C$4),Stimuli!$A$4,"")))</f>
        <v>01 Quiet baseline (60s)</v>
      </c>
      <c r="I3444" s="6" t="n">
        <f aca="false">(B3444-B3443)/((A3444-A3443)/1000)</f>
        <v>-0.937728937728764</v>
      </c>
      <c r="J3444" s="6" t="n">
        <f aca="false">IF(OR(B3444&lt;Rules!$B$2,B3444&gt;Rules!$B$3,ABS(I3444)&gt;Rules!$B$4,OR(B3445&lt;Rules!$B$2,B3445&gt;Rules!$B$3,ABS(I3445)&gt;Rules!$B$4)),1,0)</f>
        <v>0</v>
      </c>
      <c r="K3444" s="6" t="str">
        <f aca="false">IF(F3444=1,COUNTIF($F$2:F3444,1),"")</f>
        <v/>
      </c>
    </row>
    <row r="3445" customFormat="false" ht="15" hidden="false" customHeight="false" outlineLevel="0" collapsed="false">
      <c r="A3445" s="6" t="n">
        <v>27128.493</v>
      </c>
      <c r="B3445" s="6" t="n">
        <v>1.73992673992674</v>
      </c>
      <c r="C3445" s="6" t="n">
        <v>86</v>
      </c>
      <c r="D3445" s="6" t="n">
        <v>-1</v>
      </c>
      <c r="E3445" s="6" t="n">
        <v>1.73846153846154</v>
      </c>
      <c r="F3445" s="6" t="n">
        <v>0</v>
      </c>
      <c r="G3445" s="6" t="n">
        <v>0</v>
      </c>
      <c r="H3445" s="6" t="str">
        <f aca="false">IF(AND(A3445&gt;=Stimuli!$B$2,A3445&lt;=Stimuli!$C$2),Stimuli!$A$2,IF(AND(A3445&gt;=Stimuli!$B$3,A3445&lt;=Stimuli!$C$3),Stimuli!$A$3,IF(AND(A3445&gt;=Stimuli!$B$4,A3445&lt;=Stimuli!$C$4),Stimuli!$A$4,"")))</f>
        <v>01 Quiet baseline (60s)</v>
      </c>
      <c r="I3445" s="6" t="n">
        <f aca="false">(B3445-B3444)/((A3445-A3444)/1000)</f>
        <v>0.937728937728764</v>
      </c>
      <c r="J3445" s="6" t="n">
        <f aca="false">IF(OR(B3445&lt;Rules!$B$2,B3445&gt;Rules!$B$3,ABS(I3445)&gt;Rules!$B$4,OR(B3446&lt;Rules!$B$2,B3446&gt;Rules!$B$3,ABS(I3446)&gt;Rules!$B$4)),1,0)</f>
        <v>0</v>
      </c>
      <c r="K3445" s="6" t="str">
        <f aca="false">IF(F3445=1,COUNTIF($F$2:F3445,1),"")</f>
        <v/>
      </c>
    </row>
    <row r="3446" customFormat="false" ht="15" hidden="false" customHeight="false" outlineLevel="0" collapsed="false">
      <c r="A3446" s="6" t="n">
        <v>27136.3055</v>
      </c>
      <c r="B3446" s="6" t="n">
        <v>1.73260073260073</v>
      </c>
      <c r="C3446" s="6" t="n">
        <v>86</v>
      </c>
      <c r="D3446" s="6" t="n">
        <v>-1</v>
      </c>
      <c r="E3446" s="6" t="n">
        <v>1.73846153846154</v>
      </c>
      <c r="F3446" s="6" t="n">
        <v>0</v>
      </c>
      <c r="G3446" s="6" t="n">
        <v>0</v>
      </c>
      <c r="H3446" s="6" t="str">
        <f aca="false">IF(AND(A3446&gt;=Stimuli!$B$2,A3446&lt;=Stimuli!$C$2),Stimuli!$A$2,IF(AND(A3446&gt;=Stimuli!$B$3,A3446&lt;=Stimuli!$C$3),Stimuli!$A$3,IF(AND(A3446&gt;=Stimuli!$B$4,A3446&lt;=Stimuli!$C$4),Stimuli!$A$4,"")))</f>
        <v>01 Quiet baseline (60s)</v>
      </c>
      <c r="I3446" s="6" t="n">
        <f aca="false">(B3446-B3445)/((A3446-A3445)/1000)</f>
        <v>-0.937728937728764</v>
      </c>
      <c r="J3446" s="6" t="n">
        <f aca="false">IF(OR(B3446&lt;Rules!$B$2,B3446&gt;Rules!$B$3,ABS(I3446)&gt;Rules!$B$4,OR(B3447&lt;Rules!$B$2,B3447&gt;Rules!$B$3,ABS(I3447)&gt;Rules!$B$4)),1,0)</f>
        <v>0</v>
      </c>
      <c r="K3446" s="6" t="str">
        <f aca="false">IF(F3446=1,COUNTIF($F$2:F3446,1),"")</f>
        <v/>
      </c>
    </row>
    <row r="3447" customFormat="false" ht="15" hidden="false" customHeight="false" outlineLevel="0" collapsed="false">
      <c r="A3447" s="6" t="n">
        <v>27144.118</v>
      </c>
      <c r="B3447" s="6" t="n">
        <v>1.73846153846154</v>
      </c>
      <c r="C3447" s="6" t="n">
        <v>86</v>
      </c>
      <c r="D3447" s="6" t="n">
        <v>-1</v>
      </c>
      <c r="E3447" s="6" t="n">
        <v>1.73846153846154</v>
      </c>
      <c r="F3447" s="6" t="n">
        <v>0</v>
      </c>
      <c r="G3447" s="6" t="n">
        <v>0</v>
      </c>
      <c r="H3447" s="6" t="str">
        <f aca="false">IF(AND(A3447&gt;=Stimuli!$B$2,A3447&lt;=Stimuli!$C$2),Stimuli!$A$2,IF(AND(A3447&gt;=Stimuli!$B$3,A3447&lt;=Stimuli!$C$3),Stimuli!$A$3,IF(AND(A3447&gt;=Stimuli!$B$4,A3447&lt;=Stimuli!$C$4),Stimuli!$A$4,"")))</f>
        <v>01 Quiet baseline (60s)</v>
      </c>
      <c r="I3447" s="6" t="n">
        <f aca="false">(B3447-B3446)/((A3447-A3446)/1000)</f>
        <v>0.750183150183034</v>
      </c>
      <c r="J3447" s="6" t="n">
        <f aca="false">IF(OR(B3447&lt;Rules!$B$2,B3447&gt;Rules!$B$3,ABS(I3447)&gt;Rules!$B$4,OR(B3448&lt;Rules!$B$2,B3448&gt;Rules!$B$3,ABS(I3448)&gt;Rules!$B$4)),1,0)</f>
        <v>0</v>
      </c>
      <c r="K3447" s="6" t="str">
        <f aca="false">IF(F3447=1,COUNTIF($F$2:F3447,1),"")</f>
        <v/>
      </c>
    </row>
    <row r="3448" customFormat="false" ht="15" hidden="false" customHeight="false" outlineLevel="0" collapsed="false">
      <c r="A3448" s="6" t="n">
        <v>27151.9305</v>
      </c>
      <c r="B3448" s="6" t="n">
        <v>1.73260073260073</v>
      </c>
      <c r="C3448" s="6" t="n">
        <v>86</v>
      </c>
      <c r="D3448" s="6" t="n">
        <v>-1</v>
      </c>
      <c r="E3448" s="6" t="n">
        <v>1.73846153846154</v>
      </c>
      <c r="F3448" s="6" t="n">
        <v>0</v>
      </c>
      <c r="G3448" s="6" t="n">
        <v>0</v>
      </c>
      <c r="H3448" s="6" t="str">
        <f aca="false">IF(AND(A3448&gt;=Stimuli!$B$2,A3448&lt;=Stimuli!$C$2),Stimuli!$A$2,IF(AND(A3448&gt;=Stimuli!$B$3,A3448&lt;=Stimuli!$C$3),Stimuli!$A$3,IF(AND(A3448&gt;=Stimuli!$B$4,A3448&lt;=Stimuli!$C$4),Stimuli!$A$4,"")))</f>
        <v>01 Quiet baseline (60s)</v>
      </c>
      <c r="I3448" s="6" t="n">
        <f aca="false">(B3448-B3447)/((A3448-A3447)/1000)</f>
        <v>-0.750183150183034</v>
      </c>
      <c r="J3448" s="6" t="n">
        <f aca="false">IF(OR(B3448&lt;Rules!$B$2,B3448&gt;Rules!$B$3,ABS(I3448)&gt;Rules!$B$4,OR(B3449&lt;Rules!$B$2,B3449&gt;Rules!$B$3,ABS(I3449)&gt;Rules!$B$4)),1,0)</f>
        <v>0</v>
      </c>
      <c r="K3448" s="6" t="str">
        <f aca="false">IF(F3448=1,COUNTIF($F$2:F3448,1),"")</f>
        <v/>
      </c>
    </row>
    <row r="3449" customFormat="false" ht="15" hidden="false" customHeight="false" outlineLevel="0" collapsed="false">
      <c r="A3449" s="6" t="n">
        <v>27159.743</v>
      </c>
      <c r="B3449" s="6" t="n">
        <v>1.73699633699634</v>
      </c>
      <c r="C3449" s="6" t="n">
        <v>86</v>
      </c>
      <c r="D3449" s="6" t="n">
        <v>-1</v>
      </c>
      <c r="E3449" s="6" t="n">
        <v>1.73846153846154</v>
      </c>
      <c r="F3449" s="6" t="n">
        <v>0</v>
      </c>
      <c r="G3449" s="6" t="n">
        <v>0</v>
      </c>
      <c r="H3449" s="6" t="str">
        <f aca="false">IF(AND(A3449&gt;=Stimuli!$B$2,A3449&lt;=Stimuli!$C$2),Stimuli!$A$2,IF(AND(A3449&gt;=Stimuli!$B$3,A3449&lt;=Stimuli!$C$3),Stimuli!$A$3,IF(AND(A3449&gt;=Stimuli!$B$4,A3449&lt;=Stimuli!$C$4),Stimuli!$A$4,"")))</f>
        <v>01 Quiet baseline (60s)</v>
      </c>
      <c r="I3449" s="6" t="n">
        <f aca="false">(B3449-B3448)/((A3449-A3448)/1000)</f>
        <v>0.562637362637304</v>
      </c>
      <c r="J3449" s="6" t="n">
        <f aca="false">IF(OR(B3449&lt;Rules!$B$2,B3449&gt;Rules!$B$3,ABS(I3449)&gt;Rules!$B$4,OR(B3450&lt;Rules!$B$2,B3450&gt;Rules!$B$3,ABS(I3450)&gt;Rules!$B$4)),1,0)</f>
        <v>0</v>
      </c>
      <c r="K3449" s="6" t="str">
        <f aca="false">IF(F3449=1,COUNTIF($F$2:F3449,1),"")</f>
        <v/>
      </c>
    </row>
    <row r="3450" customFormat="false" ht="15" hidden="false" customHeight="false" outlineLevel="0" collapsed="false">
      <c r="A3450" s="6" t="n">
        <v>27167.5555</v>
      </c>
      <c r="B3450" s="6" t="n">
        <v>1.73406593406593</v>
      </c>
      <c r="C3450" s="6" t="n">
        <v>86</v>
      </c>
      <c r="D3450" s="6" t="n">
        <v>-1</v>
      </c>
      <c r="E3450" s="6" t="n">
        <v>1.73846153846154</v>
      </c>
      <c r="F3450" s="6" t="n">
        <v>0</v>
      </c>
      <c r="G3450" s="6" t="n">
        <v>0</v>
      </c>
      <c r="H3450" s="6" t="str">
        <f aca="false">IF(AND(A3450&gt;=Stimuli!$B$2,A3450&lt;=Stimuli!$C$2),Stimuli!$A$2,IF(AND(A3450&gt;=Stimuli!$B$3,A3450&lt;=Stimuli!$C$3),Stimuli!$A$3,IF(AND(A3450&gt;=Stimuli!$B$4,A3450&lt;=Stimuli!$C$4),Stimuli!$A$4,"")))</f>
        <v>01 Quiet baseline (60s)</v>
      </c>
      <c r="I3450" s="6" t="n">
        <f aca="false">(B3450-B3449)/((A3450-A3449)/1000)</f>
        <v>-0.375091575091602</v>
      </c>
      <c r="J3450" s="6" t="n">
        <f aca="false">IF(OR(B3450&lt;Rules!$B$2,B3450&gt;Rules!$B$3,ABS(I3450)&gt;Rules!$B$4,OR(B3451&lt;Rules!$B$2,B3451&gt;Rules!$B$3,ABS(I3451)&gt;Rules!$B$4)),1,0)</f>
        <v>0</v>
      </c>
      <c r="K3450" s="6" t="str">
        <f aca="false">IF(F3450=1,COUNTIF($F$2:F3450,1),"")</f>
        <v/>
      </c>
    </row>
    <row r="3451" customFormat="false" ht="15" hidden="false" customHeight="false" outlineLevel="0" collapsed="false">
      <c r="A3451" s="6" t="n">
        <v>27175.368</v>
      </c>
      <c r="B3451" s="6" t="n">
        <v>1.73553113553114</v>
      </c>
      <c r="C3451" s="6" t="n">
        <v>86</v>
      </c>
      <c r="D3451" s="6" t="n">
        <v>-1</v>
      </c>
      <c r="E3451" s="6" t="n">
        <v>1.73846153846154</v>
      </c>
      <c r="F3451" s="6" t="n">
        <v>0</v>
      </c>
      <c r="G3451" s="6" t="n">
        <v>0</v>
      </c>
      <c r="H3451" s="6" t="str">
        <f aca="false">IF(AND(A3451&gt;=Stimuli!$B$2,A3451&lt;=Stimuli!$C$2),Stimuli!$A$2,IF(AND(A3451&gt;=Stimuli!$B$3,A3451&lt;=Stimuli!$C$3),Stimuli!$A$3,IF(AND(A3451&gt;=Stimuli!$B$4,A3451&lt;=Stimuli!$C$4),Stimuli!$A$4,"")))</f>
        <v>01 Quiet baseline (60s)</v>
      </c>
      <c r="I3451" s="6" t="n">
        <f aca="false">(B3451-B3450)/((A3451-A3450)/1000)</f>
        <v>0.187545787545872</v>
      </c>
      <c r="J3451" s="6" t="n">
        <f aca="false">IF(OR(B3451&lt;Rules!$B$2,B3451&gt;Rules!$B$3,ABS(I3451)&gt;Rules!$B$4,OR(B3452&lt;Rules!$B$2,B3452&gt;Rules!$B$3,ABS(I3452)&gt;Rules!$B$4)),1,0)</f>
        <v>0</v>
      </c>
      <c r="K3451" s="6" t="str">
        <f aca="false">IF(F3451=1,COUNTIF($F$2:F3451,1),"")</f>
        <v/>
      </c>
    </row>
    <row r="3452" customFormat="false" ht="15" hidden="false" customHeight="false" outlineLevel="0" collapsed="false">
      <c r="A3452" s="6" t="n">
        <v>27183.1805</v>
      </c>
      <c r="B3452" s="6" t="n">
        <v>1.73553113553114</v>
      </c>
      <c r="C3452" s="6" t="n">
        <v>86</v>
      </c>
      <c r="D3452" s="6" t="n">
        <v>-1</v>
      </c>
      <c r="E3452" s="6" t="n">
        <v>1.73846153846154</v>
      </c>
      <c r="F3452" s="6" t="n">
        <v>0</v>
      </c>
      <c r="G3452" s="6" t="n">
        <v>0</v>
      </c>
      <c r="H3452" s="6" t="str">
        <f aca="false">IF(AND(A3452&gt;=Stimuli!$B$2,A3452&lt;=Stimuli!$C$2),Stimuli!$A$2,IF(AND(A3452&gt;=Stimuli!$B$3,A3452&lt;=Stimuli!$C$3),Stimuli!$A$3,IF(AND(A3452&gt;=Stimuli!$B$4,A3452&lt;=Stimuli!$C$4),Stimuli!$A$4,"")))</f>
        <v>01 Quiet baseline (60s)</v>
      </c>
      <c r="I3452" s="6" t="n">
        <f aca="false">(B3452-B3451)/((A3452-A3451)/1000)</f>
        <v>0</v>
      </c>
      <c r="J3452" s="6" t="n">
        <f aca="false">IF(OR(B3452&lt;Rules!$B$2,B3452&gt;Rules!$B$3,ABS(I3452)&gt;Rules!$B$4,OR(B3453&lt;Rules!$B$2,B3453&gt;Rules!$B$3,ABS(I3453)&gt;Rules!$B$4)),1,0)</f>
        <v>0</v>
      </c>
      <c r="K3452" s="6" t="str">
        <f aca="false">IF(F3452=1,COUNTIF($F$2:F3452,1),"")</f>
        <v/>
      </c>
    </row>
    <row r="3453" customFormat="false" ht="15" hidden="false" customHeight="false" outlineLevel="0" collapsed="false">
      <c r="A3453" s="6" t="n">
        <v>27190.993</v>
      </c>
      <c r="B3453" s="6" t="n">
        <v>1.73406593406593</v>
      </c>
      <c r="C3453" s="6" t="n">
        <v>86</v>
      </c>
      <c r="D3453" s="6" t="n">
        <v>-1</v>
      </c>
      <c r="E3453" s="6" t="n">
        <v>1.73846153846154</v>
      </c>
      <c r="F3453" s="6" t="n">
        <v>0</v>
      </c>
      <c r="G3453" s="6" t="n">
        <v>0</v>
      </c>
      <c r="H3453" s="6" t="str">
        <f aca="false">IF(AND(A3453&gt;=Stimuli!$B$2,A3453&lt;=Stimuli!$C$2),Stimuli!$A$2,IF(AND(A3453&gt;=Stimuli!$B$3,A3453&lt;=Stimuli!$C$3),Stimuli!$A$3,IF(AND(A3453&gt;=Stimuli!$B$4,A3453&lt;=Stimuli!$C$4),Stimuli!$A$4,"")))</f>
        <v>01 Quiet baseline (60s)</v>
      </c>
      <c r="I3453" s="6" t="n">
        <f aca="false">(B3453-B3452)/((A3453-A3452)/1000)</f>
        <v>-0.187545787545872</v>
      </c>
      <c r="J3453" s="6" t="n">
        <f aca="false">IF(OR(B3453&lt;Rules!$B$2,B3453&gt;Rules!$B$3,ABS(I3453)&gt;Rules!$B$4,OR(B3454&lt;Rules!$B$2,B3454&gt;Rules!$B$3,ABS(I3454)&gt;Rules!$B$4)),1,0)</f>
        <v>0</v>
      </c>
      <c r="K3453" s="6" t="str">
        <f aca="false">IF(F3453=1,COUNTIF($F$2:F3453,1),"")</f>
        <v/>
      </c>
    </row>
    <row r="3454" customFormat="false" ht="15" hidden="false" customHeight="false" outlineLevel="0" collapsed="false">
      <c r="A3454" s="6" t="n">
        <v>27198.8055</v>
      </c>
      <c r="B3454" s="6" t="n">
        <v>1.73699633699634</v>
      </c>
      <c r="C3454" s="6" t="n">
        <v>86</v>
      </c>
      <c r="D3454" s="6" t="n">
        <v>-1</v>
      </c>
      <c r="E3454" s="6" t="n">
        <v>1.73846153846154</v>
      </c>
      <c r="F3454" s="6" t="n">
        <v>0</v>
      </c>
      <c r="G3454" s="6" t="n">
        <v>0</v>
      </c>
      <c r="H3454" s="6" t="str">
        <f aca="false">IF(AND(A3454&gt;=Stimuli!$B$2,A3454&lt;=Stimuli!$C$2),Stimuli!$A$2,IF(AND(A3454&gt;=Stimuli!$B$3,A3454&lt;=Stimuli!$C$3),Stimuli!$A$3,IF(AND(A3454&gt;=Stimuli!$B$4,A3454&lt;=Stimuli!$C$4),Stimuli!$A$4,"")))</f>
        <v>01 Quiet baseline (60s)</v>
      </c>
      <c r="I3454" s="6" t="n">
        <f aca="false">(B3454-B3453)/((A3454-A3453)/1000)</f>
        <v>0.375091575091602</v>
      </c>
      <c r="J3454" s="6" t="n">
        <f aca="false">IF(OR(B3454&lt;Rules!$B$2,B3454&gt;Rules!$B$3,ABS(I3454)&gt;Rules!$B$4,OR(B3455&lt;Rules!$B$2,B3455&gt;Rules!$B$3,ABS(I3455)&gt;Rules!$B$4)),1,0)</f>
        <v>0</v>
      </c>
      <c r="K3454" s="6" t="str">
        <f aca="false">IF(F3454=1,COUNTIF($F$2:F3454,1),"")</f>
        <v/>
      </c>
    </row>
    <row r="3455" customFormat="false" ht="15" hidden="false" customHeight="false" outlineLevel="0" collapsed="false">
      <c r="A3455" s="6" t="n">
        <v>27206.618</v>
      </c>
      <c r="B3455" s="6" t="n">
        <v>1.73260073260073</v>
      </c>
      <c r="C3455" s="6" t="n">
        <v>86</v>
      </c>
      <c r="D3455" s="6" t="n">
        <v>-1</v>
      </c>
      <c r="E3455" s="6" t="n">
        <v>1.73846153846154</v>
      </c>
      <c r="F3455" s="6" t="n">
        <v>0</v>
      </c>
      <c r="G3455" s="6" t="n">
        <v>0</v>
      </c>
      <c r="H3455" s="6" t="str">
        <f aca="false">IF(AND(A3455&gt;=Stimuli!$B$2,A3455&lt;=Stimuli!$C$2),Stimuli!$A$2,IF(AND(A3455&gt;=Stimuli!$B$3,A3455&lt;=Stimuli!$C$3),Stimuli!$A$3,IF(AND(A3455&gt;=Stimuli!$B$4,A3455&lt;=Stimuli!$C$4),Stimuli!$A$4,"")))</f>
        <v>01 Quiet baseline (60s)</v>
      </c>
      <c r="I3455" s="6" t="n">
        <f aca="false">(B3455-B3454)/((A3455-A3454)/1000)</f>
        <v>-0.562637362637304</v>
      </c>
      <c r="J3455" s="6" t="n">
        <f aca="false">IF(OR(B3455&lt;Rules!$B$2,B3455&gt;Rules!$B$3,ABS(I3455)&gt;Rules!$B$4,OR(B3456&lt;Rules!$B$2,B3456&gt;Rules!$B$3,ABS(I3456)&gt;Rules!$B$4)),1,0)</f>
        <v>0</v>
      </c>
      <c r="K3455" s="6" t="str">
        <f aca="false">IF(F3455=1,COUNTIF($F$2:F3455,1),"")</f>
        <v/>
      </c>
    </row>
    <row r="3456" customFormat="false" ht="15" hidden="false" customHeight="false" outlineLevel="0" collapsed="false">
      <c r="A3456" s="6" t="n">
        <v>27214.4305</v>
      </c>
      <c r="B3456" s="6" t="n">
        <v>1.73846153846154</v>
      </c>
      <c r="C3456" s="6" t="n">
        <v>86</v>
      </c>
      <c r="D3456" s="6" t="n">
        <v>-1</v>
      </c>
      <c r="E3456" s="6" t="n">
        <v>1.73846153846154</v>
      </c>
      <c r="F3456" s="6" t="n">
        <v>0</v>
      </c>
      <c r="G3456" s="6" t="n">
        <v>0</v>
      </c>
      <c r="H3456" s="6" t="str">
        <f aca="false">IF(AND(A3456&gt;=Stimuli!$B$2,A3456&lt;=Stimuli!$C$2),Stimuli!$A$2,IF(AND(A3456&gt;=Stimuli!$B$3,A3456&lt;=Stimuli!$C$3),Stimuli!$A$3,IF(AND(A3456&gt;=Stimuli!$B$4,A3456&lt;=Stimuli!$C$4),Stimuli!$A$4,"")))</f>
        <v>01 Quiet baseline (60s)</v>
      </c>
      <c r="I3456" s="6" t="n">
        <f aca="false">(B3456-B3455)/((A3456-A3455)/1000)</f>
        <v>0.750183150183034</v>
      </c>
      <c r="J3456" s="6" t="n">
        <f aca="false">IF(OR(B3456&lt;Rules!$B$2,B3456&gt;Rules!$B$3,ABS(I3456)&gt;Rules!$B$4,OR(B3457&lt;Rules!$B$2,B3457&gt;Rules!$B$3,ABS(I3457)&gt;Rules!$B$4)),1,0)</f>
        <v>0</v>
      </c>
      <c r="K3456" s="6" t="str">
        <f aca="false">IF(F3456=1,COUNTIF($F$2:F3456,1),"")</f>
        <v/>
      </c>
    </row>
    <row r="3457" customFormat="false" ht="15" hidden="false" customHeight="false" outlineLevel="0" collapsed="false">
      <c r="A3457" s="6" t="n">
        <v>27222.243</v>
      </c>
      <c r="B3457" s="6" t="n">
        <v>1.73113553113553</v>
      </c>
      <c r="C3457" s="6" t="n">
        <v>86</v>
      </c>
      <c r="D3457" s="6" t="n">
        <v>-1</v>
      </c>
      <c r="E3457" s="6" t="n">
        <v>1.73846153846154</v>
      </c>
      <c r="F3457" s="6" t="n">
        <v>0</v>
      </c>
      <c r="G3457" s="6" t="n">
        <v>0</v>
      </c>
      <c r="H3457" s="6" t="str">
        <f aca="false">IF(AND(A3457&gt;=Stimuli!$B$2,A3457&lt;=Stimuli!$C$2),Stimuli!$A$2,IF(AND(A3457&gt;=Stimuli!$B$3,A3457&lt;=Stimuli!$C$3),Stimuli!$A$3,IF(AND(A3457&gt;=Stimuli!$B$4,A3457&lt;=Stimuli!$C$4),Stimuli!$A$4,"")))</f>
        <v>01 Quiet baseline (60s)</v>
      </c>
      <c r="I3457" s="6" t="n">
        <f aca="false">(B3457-B3456)/((A3457-A3456)/1000)</f>
        <v>-0.937728937728906</v>
      </c>
      <c r="J3457" s="6" t="n">
        <f aca="false">IF(OR(B3457&lt;Rules!$B$2,B3457&gt;Rules!$B$3,ABS(I3457)&gt;Rules!$B$4,OR(B3458&lt;Rules!$B$2,B3458&gt;Rules!$B$3,ABS(I3458)&gt;Rules!$B$4)),1,0)</f>
        <v>0</v>
      </c>
      <c r="K3457" s="6" t="str">
        <f aca="false">IF(F3457=1,COUNTIF($F$2:F3457,1),"")</f>
        <v/>
      </c>
    </row>
    <row r="3458" customFormat="false" ht="15" hidden="false" customHeight="false" outlineLevel="0" collapsed="false">
      <c r="A3458" s="6" t="n">
        <v>27230.0555</v>
      </c>
      <c r="B3458" s="6" t="n">
        <v>1.73699633699634</v>
      </c>
      <c r="C3458" s="6" t="n">
        <v>86</v>
      </c>
      <c r="D3458" s="6" t="n">
        <v>-1</v>
      </c>
      <c r="E3458" s="6" t="n">
        <v>1.73846153846154</v>
      </c>
      <c r="F3458" s="6" t="n">
        <v>0</v>
      </c>
      <c r="G3458" s="6" t="n">
        <v>0</v>
      </c>
      <c r="H3458" s="6" t="str">
        <f aca="false">IF(AND(A3458&gt;=Stimuli!$B$2,A3458&lt;=Stimuli!$C$2),Stimuli!$A$2,IF(AND(A3458&gt;=Stimuli!$B$3,A3458&lt;=Stimuli!$C$3),Stimuli!$A$3,IF(AND(A3458&gt;=Stimuli!$B$4,A3458&lt;=Stimuli!$C$4),Stimuli!$A$4,"")))</f>
        <v>01 Quiet baseline (60s)</v>
      </c>
      <c r="I3458" s="6" t="n">
        <f aca="false">(B3458-B3457)/((A3458-A3457)/1000)</f>
        <v>0.750183150183176</v>
      </c>
      <c r="J3458" s="6" t="n">
        <f aca="false">IF(OR(B3458&lt;Rules!$B$2,B3458&gt;Rules!$B$3,ABS(I3458)&gt;Rules!$B$4,OR(B3459&lt;Rules!$B$2,B3459&gt;Rules!$B$3,ABS(I3459)&gt;Rules!$B$4)),1,0)</f>
        <v>0</v>
      </c>
      <c r="K3458" s="6" t="str">
        <f aca="false">IF(F3458=1,COUNTIF($F$2:F3458,1),"")</f>
        <v/>
      </c>
    </row>
    <row r="3459" customFormat="false" ht="15" hidden="false" customHeight="false" outlineLevel="0" collapsed="false">
      <c r="A3459" s="6" t="n">
        <v>27237.868</v>
      </c>
      <c r="B3459" s="6" t="n">
        <v>1.73113553113553</v>
      </c>
      <c r="C3459" s="6" t="n">
        <v>86</v>
      </c>
      <c r="D3459" s="6" t="n">
        <v>-1</v>
      </c>
      <c r="E3459" s="6" t="n">
        <v>1.73846153846154</v>
      </c>
      <c r="F3459" s="6" t="n">
        <v>0</v>
      </c>
      <c r="G3459" s="6" t="n">
        <v>0</v>
      </c>
      <c r="H3459" s="6" t="str">
        <f aca="false">IF(AND(A3459&gt;=Stimuli!$B$2,A3459&lt;=Stimuli!$C$2),Stimuli!$A$2,IF(AND(A3459&gt;=Stimuli!$B$3,A3459&lt;=Stimuli!$C$3),Stimuli!$A$3,IF(AND(A3459&gt;=Stimuli!$B$4,A3459&lt;=Stimuli!$C$4),Stimuli!$A$4,"")))</f>
        <v>01 Quiet baseline (60s)</v>
      </c>
      <c r="I3459" s="6" t="n">
        <f aca="false">(B3459-B3458)/((A3459-A3458)/1000)</f>
        <v>-0.750183150183176</v>
      </c>
      <c r="J3459" s="6" t="n">
        <f aca="false">IF(OR(B3459&lt;Rules!$B$2,B3459&gt;Rules!$B$3,ABS(I3459)&gt;Rules!$B$4,OR(B3460&lt;Rules!$B$2,B3460&gt;Rules!$B$3,ABS(I3460)&gt;Rules!$B$4)),1,0)</f>
        <v>0</v>
      </c>
      <c r="K3459" s="6" t="str">
        <f aca="false">IF(F3459=1,COUNTIF($F$2:F3459,1),"")</f>
        <v/>
      </c>
    </row>
    <row r="3460" customFormat="false" ht="15" hidden="false" customHeight="false" outlineLevel="0" collapsed="false">
      <c r="A3460" s="6" t="n">
        <v>27245.6805</v>
      </c>
      <c r="B3460" s="6" t="n">
        <v>1.73846153846154</v>
      </c>
      <c r="C3460" s="6" t="n">
        <v>86</v>
      </c>
      <c r="D3460" s="6" t="n">
        <v>-1</v>
      </c>
      <c r="E3460" s="6" t="n">
        <v>1.73846153846154</v>
      </c>
      <c r="F3460" s="6" t="n">
        <v>0</v>
      </c>
      <c r="G3460" s="6" t="n">
        <v>0</v>
      </c>
      <c r="H3460" s="6" t="str">
        <f aca="false">IF(AND(A3460&gt;=Stimuli!$B$2,A3460&lt;=Stimuli!$C$2),Stimuli!$A$2,IF(AND(A3460&gt;=Stimuli!$B$3,A3460&lt;=Stimuli!$C$3),Stimuli!$A$3,IF(AND(A3460&gt;=Stimuli!$B$4,A3460&lt;=Stimuli!$C$4),Stimuli!$A$4,"")))</f>
        <v>01 Quiet baseline (60s)</v>
      </c>
      <c r="I3460" s="6" t="n">
        <f aca="false">(B3460-B3459)/((A3460-A3459)/1000)</f>
        <v>0.937728937728906</v>
      </c>
      <c r="J3460" s="6" t="n">
        <f aca="false">IF(OR(B3460&lt;Rules!$B$2,B3460&gt;Rules!$B$3,ABS(I3460)&gt;Rules!$B$4,OR(B3461&lt;Rules!$B$2,B3461&gt;Rules!$B$3,ABS(I3461)&gt;Rules!$B$4)),1,0)</f>
        <v>0</v>
      </c>
      <c r="K3460" s="6" t="str">
        <f aca="false">IF(F3460=1,COUNTIF($F$2:F3460,1),"")</f>
        <v/>
      </c>
    </row>
    <row r="3461" customFormat="false" ht="15" hidden="false" customHeight="false" outlineLevel="0" collapsed="false">
      <c r="A3461" s="6" t="n">
        <v>27253.493</v>
      </c>
      <c r="B3461" s="6" t="n">
        <v>1.73113553113553</v>
      </c>
      <c r="C3461" s="6" t="n">
        <v>86</v>
      </c>
      <c r="D3461" s="6" t="n">
        <v>-1</v>
      </c>
      <c r="E3461" s="6" t="n">
        <v>1.73846153846154</v>
      </c>
      <c r="F3461" s="6" t="n">
        <v>0</v>
      </c>
      <c r="G3461" s="6" t="n">
        <v>0</v>
      </c>
      <c r="H3461" s="6" t="str">
        <f aca="false">IF(AND(A3461&gt;=Stimuli!$B$2,A3461&lt;=Stimuli!$C$2),Stimuli!$A$2,IF(AND(A3461&gt;=Stimuli!$B$3,A3461&lt;=Stimuli!$C$3),Stimuli!$A$3,IF(AND(A3461&gt;=Stimuli!$B$4,A3461&lt;=Stimuli!$C$4),Stimuli!$A$4,"")))</f>
        <v>01 Quiet baseline (60s)</v>
      </c>
      <c r="I3461" s="6" t="n">
        <f aca="false">(B3461-B3460)/((A3461-A3460)/1000)</f>
        <v>-0.937728937728906</v>
      </c>
      <c r="J3461" s="6" t="n">
        <f aca="false">IF(OR(B3461&lt;Rules!$B$2,B3461&gt;Rules!$B$3,ABS(I3461)&gt;Rules!$B$4,OR(B3462&lt;Rules!$B$2,B3462&gt;Rules!$B$3,ABS(I3462)&gt;Rules!$B$4)),1,0)</f>
        <v>0</v>
      </c>
      <c r="K3461" s="6" t="str">
        <f aca="false">IF(F3461=1,COUNTIF($F$2:F3461,1),"")</f>
        <v/>
      </c>
    </row>
    <row r="3462" customFormat="false" ht="15" hidden="false" customHeight="false" outlineLevel="0" collapsed="false">
      <c r="A3462" s="6" t="n">
        <v>27261.3055</v>
      </c>
      <c r="B3462" s="6" t="n">
        <v>1.73699633699634</v>
      </c>
      <c r="C3462" s="6" t="n">
        <v>86</v>
      </c>
      <c r="D3462" s="6" t="n">
        <v>-1</v>
      </c>
      <c r="E3462" s="6" t="n">
        <v>1.73846153846154</v>
      </c>
      <c r="F3462" s="6" t="n">
        <v>0</v>
      </c>
      <c r="G3462" s="6" t="n">
        <v>0</v>
      </c>
      <c r="H3462" s="6" t="str">
        <f aca="false">IF(AND(A3462&gt;=Stimuli!$B$2,A3462&lt;=Stimuli!$C$2),Stimuli!$A$2,IF(AND(A3462&gt;=Stimuli!$B$3,A3462&lt;=Stimuli!$C$3),Stimuli!$A$3,IF(AND(A3462&gt;=Stimuli!$B$4,A3462&lt;=Stimuli!$C$4),Stimuli!$A$4,"")))</f>
        <v>01 Quiet baseline (60s)</v>
      </c>
      <c r="I3462" s="6" t="n">
        <f aca="false">(B3462-B3461)/((A3462-A3461)/1000)</f>
        <v>0.750183150183176</v>
      </c>
      <c r="J3462" s="6" t="n">
        <f aca="false">IF(OR(B3462&lt;Rules!$B$2,B3462&gt;Rules!$B$3,ABS(I3462)&gt;Rules!$B$4,OR(B3463&lt;Rules!$B$2,B3463&gt;Rules!$B$3,ABS(I3463)&gt;Rules!$B$4)),1,0)</f>
        <v>0</v>
      </c>
      <c r="K3462" s="6" t="str">
        <f aca="false">IF(F3462=1,COUNTIF($F$2:F3462,1),"")</f>
        <v/>
      </c>
    </row>
    <row r="3463" customFormat="false" ht="15" hidden="false" customHeight="false" outlineLevel="0" collapsed="false">
      <c r="A3463" s="6" t="n">
        <v>27269.118</v>
      </c>
      <c r="B3463" s="6" t="n">
        <v>1.73113553113553</v>
      </c>
      <c r="C3463" s="6" t="n">
        <v>86</v>
      </c>
      <c r="D3463" s="6" t="n">
        <v>-1</v>
      </c>
      <c r="E3463" s="6" t="n">
        <v>1.73846153846154</v>
      </c>
      <c r="F3463" s="6" t="n">
        <v>0</v>
      </c>
      <c r="G3463" s="6" t="n">
        <v>0</v>
      </c>
      <c r="H3463" s="6" t="str">
        <f aca="false">IF(AND(A3463&gt;=Stimuli!$B$2,A3463&lt;=Stimuli!$C$2),Stimuli!$A$2,IF(AND(A3463&gt;=Stimuli!$B$3,A3463&lt;=Stimuli!$C$3),Stimuli!$A$3,IF(AND(A3463&gt;=Stimuli!$B$4,A3463&lt;=Stimuli!$C$4),Stimuli!$A$4,"")))</f>
        <v>01 Quiet baseline (60s)</v>
      </c>
      <c r="I3463" s="6" t="n">
        <f aca="false">(B3463-B3462)/((A3463-A3462)/1000)</f>
        <v>-0.750183150183176</v>
      </c>
      <c r="J3463" s="6" t="n">
        <f aca="false">IF(OR(B3463&lt;Rules!$B$2,B3463&gt;Rules!$B$3,ABS(I3463)&gt;Rules!$B$4,OR(B3464&lt;Rules!$B$2,B3464&gt;Rules!$B$3,ABS(I3464)&gt;Rules!$B$4)),1,0)</f>
        <v>0</v>
      </c>
      <c r="K3463" s="6" t="str">
        <f aca="false">IF(F3463=1,COUNTIF($F$2:F3463,1),"")</f>
        <v/>
      </c>
    </row>
    <row r="3464" customFormat="false" ht="15" hidden="false" customHeight="false" outlineLevel="0" collapsed="false">
      <c r="A3464" s="6" t="n">
        <v>27276.9305</v>
      </c>
      <c r="B3464" s="6" t="n">
        <v>1.73699633699634</v>
      </c>
      <c r="C3464" s="6" t="n">
        <v>86</v>
      </c>
      <c r="D3464" s="6" t="n">
        <v>-1</v>
      </c>
      <c r="E3464" s="6" t="n">
        <v>1.73846153846154</v>
      </c>
      <c r="F3464" s="6" t="n">
        <v>0</v>
      </c>
      <c r="G3464" s="6" t="n">
        <v>0</v>
      </c>
      <c r="H3464" s="6" t="str">
        <f aca="false">IF(AND(A3464&gt;=Stimuli!$B$2,A3464&lt;=Stimuli!$C$2),Stimuli!$A$2,IF(AND(A3464&gt;=Stimuli!$B$3,A3464&lt;=Stimuli!$C$3),Stimuli!$A$3,IF(AND(A3464&gt;=Stimuli!$B$4,A3464&lt;=Stimuli!$C$4),Stimuli!$A$4,"")))</f>
        <v>01 Quiet baseline (60s)</v>
      </c>
      <c r="I3464" s="6" t="n">
        <f aca="false">(B3464-B3463)/((A3464-A3463)/1000)</f>
        <v>0.750183150183176</v>
      </c>
      <c r="J3464" s="6" t="n">
        <f aca="false">IF(OR(B3464&lt;Rules!$B$2,B3464&gt;Rules!$B$3,ABS(I3464)&gt;Rules!$B$4,OR(B3465&lt;Rules!$B$2,B3465&gt;Rules!$B$3,ABS(I3465)&gt;Rules!$B$4)),1,0)</f>
        <v>0</v>
      </c>
      <c r="K3464" s="6" t="str">
        <f aca="false">IF(F3464=1,COUNTIF($F$2:F3464,1),"")</f>
        <v/>
      </c>
    </row>
    <row r="3465" customFormat="false" ht="15" hidden="false" customHeight="false" outlineLevel="0" collapsed="false">
      <c r="A3465" s="6" t="n">
        <v>27284.743</v>
      </c>
      <c r="B3465" s="6" t="n">
        <v>1.73113553113553</v>
      </c>
      <c r="C3465" s="6" t="n">
        <v>86</v>
      </c>
      <c r="D3465" s="6" t="n">
        <v>-1</v>
      </c>
      <c r="E3465" s="6" t="n">
        <v>1.73846153846154</v>
      </c>
      <c r="F3465" s="6" t="n">
        <v>0</v>
      </c>
      <c r="G3465" s="6" t="n">
        <v>0</v>
      </c>
      <c r="H3465" s="6" t="str">
        <f aca="false">IF(AND(A3465&gt;=Stimuli!$B$2,A3465&lt;=Stimuli!$C$2),Stimuli!$A$2,IF(AND(A3465&gt;=Stimuli!$B$3,A3465&lt;=Stimuli!$C$3),Stimuli!$A$3,IF(AND(A3465&gt;=Stimuli!$B$4,A3465&lt;=Stimuli!$C$4),Stimuli!$A$4,"")))</f>
        <v>01 Quiet baseline (60s)</v>
      </c>
      <c r="I3465" s="6" t="n">
        <f aca="false">(B3465-B3464)/((A3465-A3464)/1000)</f>
        <v>-0.750183150183176</v>
      </c>
      <c r="J3465" s="6" t="n">
        <f aca="false">IF(OR(B3465&lt;Rules!$B$2,B3465&gt;Rules!$B$3,ABS(I3465)&gt;Rules!$B$4,OR(B3466&lt;Rules!$B$2,B3466&gt;Rules!$B$3,ABS(I3466)&gt;Rules!$B$4)),1,0)</f>
        <v>0</v>
      </c>
      <c r="K3465" s="6" t="str">
        <f aca="false">IF(F3465=1,COUNTIF($F$2:F3465,1),"")</f>
        <v/>
      </c>
    </row>
    <row r="3466" customFormat="false" ht="15" hidden="false" customHeight="false" outlineLevel="0" collapsed="false">
      <c r="A3466" s="6" t="n">
        <v>27292.5555</v>
      </c>
      <c r="B3466" s="6" t="n">
        <v>1.73553113553114</v>
      </c>
      <c r="C3466" s="6" t="n">
        <v>86</v>
      </c>
      <c r="D3466" s="6" t="n">
        <v>-1</v>
      </c>
      <c r="E3466" s="6" t="n">
        <v>1.73846153846154</v>
      </c>
      <c r="F3466" s="6" t="n">
        <v>0</v>
      </c>
      <c r="G3466" s="6" t="n">
        <v>0</v>
      </c>
      <c r="H3466" s="6" t="str">
        <f aca="false">IF(AND(A3466&gt;=Stimuli!$B$2,A3466&lt;=Stimuli!$C$2),Stimuli!$A$2,IF(AND(A3466&gt;=Stimuli!$B$3,A3466&lt;=Stimuli!$C$3),Stimuli!$A$3,IF(AND(A3466&gt;=Stimuli!$B$4,A3466&lt;=Stimuli!$C$4),Stimuli!$A$4,"")))</f>
        <v>01 Quiet baseline (60s)</v>
      </c>
      <c r="I3466" s="6" t="n">
        <f aca="false">(B3466-B3465)/((A3466-A3465)/1000)</f>
        <v>0.562637362637446</v>
      </c>
      <c r="J3466" s="6" t="n">
        <f aca="false">IF(OR(B3466&lt;Rules!$B$2,B3466&gt;Rules!$B$3,ABS(I3466)&gt;Rules!$B$4,OR(B3467&lt;Rules!$B$2,B3467&gt;Rules!$B$3,ABS(I3467)&gt;Rules!$B$4)),1,0)</f>
        <v>0</v>
      </c>
      <c r="K3466" s="6" t="str">
        <f aca="false">IF(F3466=1,COUNTIF($F$2:F3466,1),"")</f>
        <v/>
      </c>
    </row>
    <row r="3467" customFormat="false" ht="15" hidden="false" customHeight="false" outlineLevel="0" collapsed="false">
      <c r="A3467" s="6" t="n">
        <v>27300.368</v>
      </c>
      <c r="B3467" s="6" t="n">
        <v>1.73260073260073</v>
      </c>
      <c r="C3467" s="6" t="n">
        <v>86</v>
      </c>
      <c r="D3467" s="6" t="n">
        <v>-1</v>
      </c>
      <c r="E3467" s="6" t="n">
        <v>1.73846153846154</v>
      </c>
      <c r="F3467" s="6" t="n">
        <v>0</v>
      </c>
      <c r="G3467" s="6" t="n">
        <v>0</v>
      </c>
      <c r="H3467" s="6" t="str">
        <f aca="false">IF(AND(A3467&gt;=Stimuli!$B$2,A3467&lt;=Stimuli!$C$2),Stimuli!$A$2,IF(AND(A3467&gt;=Stimuli!$B$3,A3467&lt;=Stimuli!$C$3),Stimuli!$A$3,IF(AND(A3467&gt;=Stimuli!$B$4,A3467&lt;=Stimuli!$C$4),Stimuli!$A$4,"")))</f>
        <v>01 Quiet baseline (60s)</v>
      </c>
      <c r="I3467" s="6" t="n">
        <f aca="false">(B3467-B3466)/((A3467-A3466)/1000)</f>
        <v>-0.375091575091574</v>
      </c>
      <c r="J3467" s="6" t="n">
        <f aca="false">IF(OR(B3467&lt;Rules!$B$2,B3467&gt;Rules!$B$3,ABS(I3467)&gt;Rules!$B$4,OR(B3468&lt;Rules!$B$2,B3468&gt;Rules!$B$3,ABS(I3468)&gt;Rules!$B$4)),1,0)</f>
        <v>0</v>
      </c>
      <c r="K3467" s="6" t="str">
        <f aca="false">IF(F3467=1,COUNTIF($F$2:F3467,1),"")</f>
        <v/>
      </c>
    </row>
    <row r="3468" customFormat="false" ht="15" hidden="false" customHeight="false" outlineLevel="0" collapsed="false">
      <c r="A3468" s="6" t="n">
        <v>27308.1805</v>
      </c>
      <c r="B3468" s="6" t="n">
        <v>1.73406593406593</v>
      </c>
      <c r="C3468" s="6" t="n">
        <v>86</v>
      </c>
      <c r="D3468" s="6" t="n">
        <v>-1</v>
      </c>
      <c r="E3468" s="6" t="n">
        <v>1.73846153846154</v>
      </c>
      <c r="F3468" s="6" t="n">
        <v>0</v>
      </c>
      <c r="G3468" s="6" t="n">
        <v>0</v>
      </c>
      <c r="H3468" s="6" t="str">
        <f aca="false">IF(AND(A3468&gt;=Stimuli!$B$2,A3468&lt;=Stimuli!$C$2),Stimuli!$A$2,IF(AND(A3468&gt;=Stimuli!$B$3,A3468&lt;=Stimuli!$C$3),Stimuli!$A$3,IF(AND(A3468&gt;=Stimuli!$B$4,A3468&lt;=Stimuli!$C$4),Stimuli!$A$4,"")))</f>
        <v>01 Quiet baseline (60s)</v>
      </c>
      <c r="I3468" s="6" t="n">
        <f aca="false">(B3468-B3467)/((A3468-A3467)/1000)</f>
        <v>0.187545787545702</v>
      </c>
      <c r="J3468" s="6" t="n">
        <f aca="false">IF(OR(B3468&lt;Rules!$B$2,B3468&gt;Rules!$B$3,ABS(I3468)&gt;Rules!$B$4,OR(B3469&lt;Rules!$B$2,B3469&gt;Rules!$B$3,ABS(I3469)&gt;Rules!$B$4)),1,0)</f>
        <v>0</v>
      </c>
      <c r="K3468" s="6" t="str">
        <f aca="false">IF(F3468=1,COUNTIF($F$2:F3468,1),"")</f>
        <v/>
      </c>
    </row>
    <row r="3469" customFormat="false" ht="15" hidden="false" customHeight="false" outlineLevel="0" collapsed="false">
      <c r="A3469" s="6" t="n">
        <v>27315.993</v>
      </c>
      <c r="B3469" s="6" t="n">
        <v>1.73406593406593</v>
      </c>
      <c r="C3469" s="6" t="n">
        <v>86</v>
      </c>
      <c r="D3469" s="6" t="n">
        <v>-1</v>
      </c>
      <c r="E3469" s="6" t="n">
        <v>1.73846153846154</v>
      </c>
      <c r="F3469" s="6" t="n">
        <v>0</v>
      </c>
      <c r="G3469" s="6" t="n">
        <v>0</v>
      </c>
      <c r="H3469" s="6" t="str">
        <f aca="false">IF(AND(A3469&gt;=Stimuli!$B$2,A3469&lt;=Stimuli!$C$2),Stimuli!$A$2,IF(AND(A3469&gt;=Stimuli!$B$3,A3469&lt;=Stimuli!$C$3),Stimuli!$A$3,IF(AND(A3469&gt;=Stimuli!$B$4,A3469&lt;=Stimuli!$C$4),Stimuli!$A$4,"")))</f>
        <v>01 Quiet baseline (60s)</v>
      </c>
      <c r="I3469" s="6" t="n">
        <f aca="false">(B3469-B3468)/((A3469-A3468)/1000)</f>
        <v>0</v>
      </c>
      <c r="J3469" s="6" t="n">
        <f aca="false">IF(OR(B3469&lt;Rules!$B$2,B3469&gt;Rules!$B$3,ABS(I3469)&gt;Rules!$B$4,OR(B3470&lt;Rules!$B$2,B3470&gt;Rules!$B$3,ABS(I3470)&gt;Rules!$B$4)),1,0)</f>
        <v>0</v>
      </c>
      <c r="K3469" s="6" t="str">
        <f aca="false">IF(F3469=1,COUNTIF($F$2:F3469,1),"")</f>
        <v/>
      </c>
    </row>
    <row r="3470" customFormat="false" ht="15" hidden="false" customHeight="false" outlineLevel="0" collapsed="false">
      <c r="A3470" s="6" t="n">
        <v>27323.8055</v>
      </c>
      <c r="B3470" s="6" t="n">
        <v>1.73113553113553</v>
      </c>
      <c r="C3470" s="6" t="n">
        <v>86</v>
      </c>
      <c r="D3470" s="6" t="n">
        <v>-1</v>
      </c>
      <c r="E3470" s="6" t="n">
        <v>1.73846153846154</v>
      </c>
      <c r="F3470" s="6" t="n">
        <v>0</v>
      </c>
      <c r="G3470" s="6" t="n">
        <v>0</v>
      </c>
      <c r="H3470" s="6" t="str">
        <f aca="false">IF(AND(A3470&gt;=Stimuli!$B$2,A3470&lt;=Stimuli!$C$2),Stimuli!$A$2,IF(AND(A3470&gt;=Stimuli!$B$3,A3470&lt;=Stimuli!$C$3),Stimuli!$A$3,IF(AND(A3470&gt;=Stimuli!$B$4,A3470&lt;=Stimuli!$C$4),Stimuli!$A$4,"")))</f>
        <v>01 Quiet baseline (60s)</v>
      </c>
      <c r="I3470" s="6" t="n">
        <f aca="false">(B3470-B3469)/((A3470-A3469)/1000)</f>
        <v>-0.375091575091574</v>
      </c>
      <c r="J3470" s="6" t="n">
        <f aca="false">IF(OR(B3470&lt;Rules!$B$2,B3470&gt;Rules!$B$3,ABS(I3470)&gt;Rules!$B$4,OR(B3471&lt;Rules!$B$2,B3471&gt;Rules!$B$3,ABS(I3471)&gt;Rules!$B$4)),1,0)</f>
        <v>0</v>
      </c>
      <c r="K3470" s="6" t="str">
        <f aca="false">IF(F3470=1,COUNTIF($F$2:F3470,1),"")</f>
        <v/>
      </c>
    </row>
    <row r="3471" customFormat="false" ht="15" hidden="false" customHeight="false" outlineLevel="0" collapsed="false">
      <c r="A3471" s="6" t="n">
        <v>27331.618</v>
      </c>
      <c r="B3471" s="6" t="n">
        <v>1.73553113553114</v>
      </c>
      <c r="C3471" s="6" t="n">
        <v>86</v>
      </c>
      <c r="D3471" s="6" t="n">
        <v>-1</v>
      </c>
      <c r="E3471" s="6" t="n">
        <v>1.73846153846154</v>
      </c>
      <c r="F3471" s="6" t="n">
        <v>0</v>
      </c>
      <c r="G3471" s="6" t="n">
        <v>0</v>
      </c>
      <c r="H3471" s="6" t="str">
        <f aca="false">IF(AND(A3471&gt;=Stimuli!$B$2,A3471&lt;=Stimuli!$C$2),Stimuli!$A$2,IF(AND(A3471&gt;=Stimuli!$B$3,A3471&lt;=Stimuli!$C$3),Stimuli!$A$3,IF(AND(A3471&gt;=Stimuli!$B$4,A3471&lt;=Stimuli!$C$4),Stimuli!$A$4,"")))</f>
        <v>01 Quiet baseline (60s)</v>
      </c>
      <c r="I3471" s="6" t="n">
        <f aca="false">(B3471-B3470)/((A3471-A3470)/1000)</f>
        <v>0.562637362637446</v>
      </c>
      <c r="J3471" s="6" t="n">
        <f aca="false">IF(OR(B3471&lt;Rules!$B$2,B3471&gt;Rules!$B$3,ABS(I3471)&gt;Rules!$B$4,OR(B3472&lt;Rules!$B$2,B3472&gt;Rules!$B$3,ABS(I3472)&gt;Rules!$B$4)),1,0)</f>
        <v>0</v>
      </c>
      <c r="K3471" s="6" t="str">
        <f aca="false">IF(F3471=1,COUNTIF($F$2:F3471,1),"")</f>
        <v/>
      </c>
    </row>
    <row r="3472" customFormat="false" ht="15" hidden="false" customHeight="false" outlineLevel="0" collapsed="false">
      <c r="A3472" s="6" t="n">
        <v>27339.4305</v>
      </c>
      <c r="B3472" s="6" t="n">
        <v>1.73113553113553</v>
      </c>
      <c r="C3472" s="6" t="n">
        <v>86</v>
      </c>
      <c r="D3472" s="6" t="n">
        <v>-1</v>
      </c>
      <c r="E3472" s="6" t="n">
        <v>1.73699633699634</v>
      </c>
      <c r="F3472" s="6" t="n">
        <v>0</v>
      </c>
      <c r="G3472" s="6" t="n">
        <v>0</v>
      </c>
      <c r="H3472" s="6" t="str">
        <f aca="false">IF(AND(A3472&gt;=Stimuli!$B$2,A3472&lt;=Stimuli!$C$2),Stimuli!$A$2,IF(AND(A3472&gt;=Stimuli!$B$3,A3472&lt;=Stimuli!$C$3),Stimuli!$A$3,IF(AND(A3472&gt;=Stimuli!$B$4,A3472&lt;=Stimuli!$C$4),Stimuli!$A$4,"")))</f>
        <v>01 Quiet baseline (60s)</v>
      </c>
      <c r="I3472" s="6" t="n">
        <f aca="false">(B3472-B3471)/((A3472-A3471)/1000)</f>
        <v>-0.562637362637446</v>
      </c>
      <c r="J3472" s="6" t="n">
        <f aca="false">IF(OR(B3472&lt;Rules!$B$2,B3472&gt;Rules!$B$3,ABS(I3472)&gt;Rules!$B$4,OR(B3473&lt;Rules!$B$2,B3473&gt;Rules!$B$3,ABS(I3473)&gt;Rules!$B$4)),1,0)</f>
        <v>0</v>
      </c>
      <c r="K3472" s="6" t="str">
        <f aca="false">IF(F3472=1,COUNTIF($F$2:F3472,1),"")</f>
        <v/>
      </c>
    </row>
    <row r="3473" customFormat="false" ht="15" hidden="false" customHeight="false" outlineLevel="0" collapsed="false">
      <c r="A3473" s="6" t="n">
        <v>27347.243</v>
      </c>
      <c r="B3473" s="6" t="n">
        <v>1.73699633699634</v>
      </c>
      <c r="C3473" s="6" t="n">
        <v>86</v>
      </c>
      <c r="D3473" s="6" t="n">
        <v>-1</v>
      </c>
      <c r="E3473" s="6" t="n">
        <v>1.73699633699634</v>
      </c>
      <c r="F3473" s="6" t="n">
        <v>0</v>
      </c>
      <c r="G3473" s="6" t="n">
        <v>0</v>
      </c>
      <c r="H3473" s="6" t="str">
        <f aca="false">IF(AND(A3473&gt;=Stimuli!$B$2,A3473&lt;=Stimuli!$C$2),Stimuli!$A$2,IF(AND(A3473&gt;=Stimuli!$B$3,A3473&lt;=Stimuli!$C$3),Stimuli!$A$3,IF(AND(A3473&gt;=Stimuli!$B$4,A3473&lt;=Stimuli!$C$4),Stimuli!$A$4,"")))</f>
        <v>01 Quiet baseline (60s)</v>
      </c>
      <c r="I3473" s="6" t="n">
        <f aca="false">(B3473-B3472)/((A3473-A3472)/1000)</f>
        <v>0.750183150183176</v>
      </c>
      <c r="J3473" s="6" t="n">
        <f aca="false">IF(OR(B3473&lt;Rules!$B$2,B3473&gt;Rules!$B$3,ABS(I3473)&gt;Rules!$B$4,OR(B3474&lt;Rules!$B$2,B3474&gt;Rules!$B$3,ABS(I3474)&gt;Rules!$B$4)),1,0)</f>
        <v>0</v>
      </c>
      <c r="K3473" s="6" t="str">
        <f aca="false">IF(F3473=1,COUNTIF($F$2:F3473,1),"")</f>
        <v/>
      </c>
    </row>
    <row r="3474" customFormat="false" ht="15" hidden="false" customHeight="false" outlineLevel="0" collapsed="false">
      <c r="A3474" s="6" t="n">
        <v>27355.0555</v>
      </c>
      <c r="B3474" s="6" t="n">
        <v>1.73113553113553</v>
      </c>
      <c r="C3474" s="6" t="n">
        <v>86</v>
      </c>
      <c r="D3474" s="6" t="n">
        <v>-1</v>
      </c>
      <c r="E3474" s="6" t="n">
        <v>1.73699633699634</v>
      </c>
      <c r="F3474" s="6" t="n">
        <v>0</v>
      </c>
      <c r="G3474" s="6" t="n">
        <v>0</v>
      </c>
      <c r="H3474" s="6" t="str">
        <f aca="false">IF(AND(A3474&gt;=Stimuli!$B$2,A3474&lt;=Stimuli!$C$2),Stimuli!$A$2,IF(AND(A3474&gt;=Stimuli!$B$3,A3474&lt;=Stimuli!$C$3),Stimuli!$A$3,IF(AND(A3474&gt;=Stimuli!$B$4,A3474&lt;=Stimuli!$C$4),Stimuli!$A$4,"")))</f>
        <v>01 Quiet baseline (60s)</v>
      </c>
      <c r="I3474" s="6" t="n">
        <f aca="false">(B3474-B3473)/((A3474-A3473)/1000)</f>
        <v>-0.750183150183176</v>
      </c>
      <c r="J3474" s="6" t="n">
        <f aca="false">IF(OR(B3474&lt;Rules!$B$2,B3474&gt;Rules!$B$3,ABS(I3474)&gt;Rules!$B$4,OR(B3475&lt;Rules!$B$2,B3475&gt;Rules!$B$3,ABS(I3475)&gt;Rules!$B$4)),1,0)</f>
        <v>0</v>
      </c>
      <c r="K3474" s="6" t="str">
        <f aca="false">IF(F3474=1,COUNTIF($F$2:F3474,1),"")</f>
        <v/>
      </c>
    </row>
    <row r="3475" customFormat="false" ht="15" hidden="false" customHeight="false" outlineLevel="0" collapsed="false">
      <c r="A3475" s="6" t="n">
        <v>27362.868</v>
      </c>
      <c r="B3475" s="6" t="n">
        <v>1.73699633699634</v>
      </c>
      <c r="C3475" s="6" t="n">
        <v>86</v>
      </c>
      <c r="D3475" s="6" t="n">
        <v>-1</v>
      </c>
      <c r="E3475" s="6" t="n">
        <v>1.73699633699634</v>
      </c>
      <c r="F3475" s="6" t="n">
        <v>0</v>
      </c>
      <c r="G3475" s="6" t="n">
        <v>0</v>
      </c>
      <c r="H3475" s="6" t="str">
        <f aca="false">IF(AND(A3475&gt;=Stimuli!$B$2,A3475&lt;=Stimuli!$C$2),Stimuli!$A$2,IF(AND(A3475&gt;=Stimuli!$B$3,A3475&lt;=Stimuli!$C$3),Stimuli!$A$3,IF(AND(A3475&gt;=Stimuli!$B$4,A3475&lt;=Stimuli!$C$4),Stimuli!$A$4,"")))</f>
        <v>01 Quiet baseline (60s)</v>
      </c>
      <c r="I3475" s="6" t="n">
        <f aca="false">(B3475-B3474)/((A3475-A3474)/1000)</f>
        <v>0.750183150183176</v>
      </c>
      <c r="J3475" s="6" t="n">
        <f aca="false">IF(OR(B3475&lt;Rules!$B$2,B3475&gt;Rules!$B$3,ABS(I3475)&gt;Rules!$B$4,OR(B3476&lt;Rules!$B$2,B3476&gt;Rules!$B$3,ABS(I3476)&gt;Rules!$B$4)),1,0)</f>
        <v>0</v>
      </c>
      <c r="K3475" s="6" t="str">
        <f aca="false">IF(F3475=1,COUNTIF($F$2:F3475,1),"")</f>
        <v/>
      </c>
    </row>
    <row r="3476" customFormat="false" ht="15" hidden="false" customHeight="false" outlineLevel="0" collapsed="false">
      <c r="A3476" s="6" t="n">
        <v>27370.6805</v>
      </c>
      <c r="B3476" s="6" t="n">
        <v>1.72967032967033</v>
      </c>
      <c r="C3476" s="6" t="n">
        <v>86</v>
      </c>
      <c r="D3476" s="6" t="n">
        <v>-1</v>
      </c>
      <c r="E3476" s="6" t="n">
        <v>1.73699633699634</v>
      </c>
      <c r="F3476" s="6" t="n">
        <v>0</v>
      </c>
      <c r="G3476" s="6" t="n">
        <v>0</v>
      </c>
      <c r="H3476" s="6" t="str">
        <f aca="false">IF(AND(A3476&gt;=Stimuli!$B$2,A3476&lt;=Stimuli!$C$2),Stimuli!$A$2,IF(AND(A3476&gt;=Stimuli!$B$3,A3476&lt;=Stimuli!$C$3),Stimuli!$A$3,IF(AND(A3476&gt;=Stimuli!$B$4,A3476&lt;=Stimuli!$C$4),Stimuli!$A$4,"")))</f>
        <v>01 Quiet baseline (60s)</v>
      </c>
      <c r="I3476" s="6" t="n">
        <f aca="false">(B3476-B3475)/((A3476-A3475)/1000)</f>
        <v>-0.93772893772902</v>
      </c>
      <c r="J3476" s="6" t="n">
        <f aca="false">IF(OR(B3476&lt;Rules!$B$2,B3476&gt;Rules!$B$3,ABS(I3476)&gt;Rules!$B$4,OR(B3477&lt;Rules!$B$2,B3477&gt;Rules!$B$3,ABS(I3477)&gt;Rules!$B$4)),1,0)</f>
        <v>0</v>
      </c>
      <c r="K3476" s="6" t="str">
        <f aca="false">IF(F3476=1,COUNTIF($F$2:F3476,1),"")</f>
        <v/>
      </c>
    </row>
    <row r="3477" customFormat="false" ht="15" hidden="false" customHeight="false" outlineLevel="0" collapsed="false">
      <c r="A3477" s="6" t="n">
        <v>27378.493</v>
      </c>
      <c r="B3477" s="6" t="n">
        <v>1.73699633699634</v>
      </c>
      <c r="C3477" s="6" t="n">
        <v>86</v>
      </c>
      <c r="D3477" s="6" t="n">
        <v>-1</v>
      </c>
      <c r="E3477" s="6" t="n">
        <v>1.73699633699634</v>
      </c>
      <c r="F3477" s="6" t="n">
        <v>0</v>
      </c>
      <c r="G3477" s="6" t="n">
        <v>0</v>
      </c>
      <c r="H3477" s="6" t="str">
        <f aca="false">IF(AND(A3477&gt;=Stimuli!$B$2,A3477&lt;=Stimuli!$C$2),Stimuli!$A$2,IF(AND(A3477&gt;=Stimuli!$B$3,A3477&lt;=Stimuli!$C$3),Stimuli!$A$3,IF(AND(A3477&gt;=Stimuli!$B$4,A3477&lt;=Stimuli!$C$4),Stimuli!$A$4,"")))</f>
        <v>01 Quiet baseline (60s)</v>
      </c>
      <c r="I3477" s="6" t="n">
        <f aca="false">(B3477-B3476)/((A3477-A3476)/1000)</f>
        <v>0.93772893772902</v>
      </c>
      <c r="J3477" s="6" t="n">
        <f aca="false">IF(OR(B3477&lt;Rules!$B$2,B3477&gt;Rules!$B$3,ABS(I3477)&gt;Rules!$B$4,OR(B3478&lt;Rules!$B$2,B3478&gt;Rules!$B$3,ABS(I3478)&gt;Rules!$B$4)),1,0)</f>
        <v>0</v>
      </c>
      <c r="K3477" s="6" t="str">
        <f aca="false">IF(F3477=1,COUNTIF($F$2:F3477,1),"")</f>
        <v/>
      </c>
    </row>
    <row r="3478" customFormat="false" ht="15" hidden="false" customHeight="false" outlineLevel="0" collapsed="false">
      <c r="A3478" s="6" t="n">
        <v>27386.3055</v>
      </c>
      <c r="B3478" s="6" t="n">
        <v>1.72967032967033</v>
      </c>
      <c r="C3478" s="6" t="n">
        <v>86</v>
      </c>
      <c r="D3478" s="6" t="n">
        <v>-1</v>
      </c>
      <c r="E3478" s="6" t="n">
        <v>1.73699633699634</v>
      </c>
      <c r="F3478" s="6" t="n">
        <v>0</v>
      </c>
      <c r="G3478" s="6" t="n">
        <v>0</v>
      </c>
      <c r="H3478" s="6" t="str">
        <f aca="false">IF(AND(A3478&gt;=Stimuli!$B$2,A3478&lt;=Stimuli!$C$2),Stimuli!$A$2,IF(AND(A3478&gt;=Stimuli!$B$3,A3478&lt;=Stimuli!$C$3),Stimuli!$A$3,IF(AND(A3478&gt;=Stimuli!$B$4,A3478&lt;=Stimuli!$C$4),Stimuli!$A$4,"")))</f>
        <v>01 Quiet baseline (60s)</v>
      </c>
      <c r="I3478" s="6" t="n">
        <f aca="false">(B3478-B3477)/((A3478-A3477)/1000)</f>
        <v>-0.93772893772902</v>
      </c>
      <c r="J3478" s="6" t="n">
        <f aca="false">IF(OR(B3478&lt;Rules!$B$2,B3478&gt;Rules!$B$3,ABS(I3478)&gt;Rules!$B$4,OR(B3479&lt;Rules!$B$2,B3479&gt;Rules!$B$3,ABS(I3479)&gt;Rules!$B$4)),1,0)</f>
        <v>0</v>
      </c>
      <c r="K3478" s="6" t="str">
        <f aca="false">IF(F3478=1,COUNTIF($F$2:F3478,1),"")</f>
        <v/>
      </c>
    </row>
    <row r="3479" customFormat="false" ht="15" hidden="false" customHeight="false" outlineLevel="0" collapsed="false">
      <c r="A3479" s="6" t="n">
        <v>27394.118</v>
      </c>
      <c r="B3479" s="6" t="n">
        <v>1.73553113553114</v>
      </c>
      <c r="C3479" s="6" t="n">
        <v>86</v>
      </c>
      <c r="D3479" s="6" t="n">
        <v>-1</v>
      </c>
      <c r="E3479" s="6" t="n">
        <v>1.73699633699634</v>
      </c>
      <c r="F3479" s="6" t="n">
        <v>0</v>
      </c>
      <c r="G3479" s="6" t="n">
        <v>0</v>
      </c>
      <c r="H3479" s="6" t="str">
        <f aca="false">IF(AND(A3479&gt;=Stimuli!$B$2,A3479&lt;=Stimuli!$C$2),Stimuli!$A$2,IF(AND(A3479&gt;=Stimuli!$B$3,A3479&lt;=Stimuli!$C$3),Stimuli!$A$3,IF(AND(A3479&gt;=Stimuli!$B$4,A3479&lt;=Stimuli!$C$4),Stimuli!$A$4,"")))</f>
        <v>01 Quiet baseline (60s)</v>
      </c>
      <c r="I3479" s="6" t="n">
        <f aca="false">(B3479-B3478)/((A3479-A3478)/1000)</f>
        <v>0.75018315018329</v>
      </c>
      <c r="J3479" s="6" t="n">
        <f aca="false">IF(OR(B3479&lt;Rules!$B$2,B3479&gt;Rules!$B$3,ABS(I3479)&gt;Rules!$B$4,OR(B3480&lt;Rules!$B$2,B3480&gt;Rules!$B$3,ABS(I3480)&gt;Rules!$B$4)),1,0)</f>
        <v>0</v>
      </c>
      <c r="K3479" s="6" t="str">
        <f aca="false">IF(F3479=1,COUNTIF($F$2:F3479,1),"")</f>
        <v/>
      </c>
    </row>
    <row r="3480" customFormat="false" ht="15" hidden="false" customHeight="false" outlineLevel="0" collapsed="false">
      <c r="A3480" s="6" t="n">
        <v>27401.9305</v>
      </c>
      <c r="B3480" s="6" t="n">
        <v>1.73113553113553</v>
      </c>
      <c r="C3480" s="6" t="n">
        <v>86</v>
      </c>
      <c r="D3480" s="6" t="n">
        <v>-1</v>
      </c>
      <c r="E3480" s="6" t="n">
        <v>1.73699633699634</v>
      </c>
      <c r="F3480" s="6" t="n">
        <v>0</v>
      </c>
      <c r="G3480" s="6" t="n">
        <v>0</v>
      </c>
      <c r="H3480" s="6" t="str">
        <f aca="false">IF(AND(A3480&gt;=Stimuli!$B$2,A3480&lt;=Stimuli!$C$2),Stimuli!$A$2,IF(AND(A3480&gt;=Stimuli!$B$3,A3480&lt;=Stimuli!$C$3),Stimuli!$A$3,IF(AND(A3480&gt;=Stimuli!$B$4,A3480&lt;=Stimuli!$C$4),Stimuli!$A$4,"")))</f>
        <v>01 Quiet baseline (60s)</v>
      </c>
      <c r="I3480" s="6" t="n">
        <f aca="false">(B3480-B3479)/((A3480-A3479)/1000)</f>
        <v>-0.562637362637446</v>
      </c>
      <c r="J3480" s="6" t="n">
        <f aca="false">IF(OR(B3480&lt;Rules!$B$2,B3480&gt;Rules!$B$3,ABS(I3480)&gt;Rules!$B$4,OR(B3481&lt;Rules!$B$2,B3481&gt;Rules!$B$3,ABS(I3481)&gt;Rules!$B$4)),1,0)</f>
        <v>0</v>
      </c>
      <c r="K3480" s="6" t="str">
        <f aca="false">IF(F3480=1,COUNTIF($F$2:F3480,1),"")</f>
        <v/>
      </c>
    </row>
    <row r="3481" customFormat="false" ht="15" hidden="false" customHeight="false" outlineLevel="0" collapsed="false">
      <c r="A3481" s="6" t="n">
        <v>27409.743</v>
      </c>
      <c r="B3481" s="6" t="n">
        <v>1.73553113553114</v>
      </c>
      <c r="C3481" s="6" t="n">
        <v>86</v>
      </c>
      <c r="D3481" s="6" t="n">
        <v>-1</v>
      </c>
      <c r="E3481" s="6" t="n">
        <v>1.73699633699634</v>
      </c>
      <c r="F3481" s="6" t="n">
        <v>0</v>
      </c>
      <c r="G3481" s="6" t="n">
        <v>0</v>
      </c>
      <c r="H3481" s="6" t="str">
        <f aca="false">IF(AND(A3481&gt;=Stimuli!$B$2,A3481&lt;=Stimuli!$C$2),Stimuli!$A$2,IF(AND(A3481&gt;=Stimuli!$B$3,A3481&lt;=Stimuli!$C$3),Stimuli!$A$3,IF(AND(A3481&gt;=Stimuli!$B$4,A3481&lt;=Stimuli!$C$4),Stimuli!$A$4,"")))</f>
        <v>01 Quiet baseline (60s)</v>
      </c>
      <c r="I3481" s="6" t="n">
        <f aca="false">(B3481-B3480)/((A3481-A3480)/1000)</f>
        <v>0.562637362637446</v>
      </c>
      <c r="J3481" s="6" t="n">
        <f aca="false">IF(OR(B3481&lt;Rules!$B$2,B3481&gt;Rules!$B$3,ABS(I3481)&gt;Rules!$B$4,OR(B3482&lt;Rules!$B$2,B3482&gt;Rules!$B$3,ABS(I3482)&gt;Rules!$B$4)),1,0)</f>
        <v>0</v>
      </c>
      <c r="K3481" s="6" t="str">
        <f aca="false">IF(F3481=1,COUNTIF($F$2:F3481,1),"")</f>
        <v/>
      </c>
    </row>
    <row r="3482" customFormat="false" ht="15" hidden="false" customHeight="false" outlineLevel="0" collapsed="false">
      <c r="A3482" s="6" t="n">
        <v>27417.5555</v>
      </c>
      <c r="B3482" s="6" t="n">
        <v>1.73113553113553</v>
      </c>
      <c r="C3482" s="6" t="n">
        <v>86</v>
      </c>
      <c r="D3482" s="6" t="n">
        <v>-1</v>
      </c>
      <c r="E3482" s="6" t="n">
        <v>1.73699633699634</v>
      </c>
      <c r="F3482" s="6" t="n">
        <v>0</v>
      </c>
      <c r="G3482" s="6" t="n">
        <v>0</v>
      </c>
      <c r="H3482" s="6" t="str">
        <f aca="false">IF(AND(A3482&gt;=Stimuli!$B$2,A3482&lt;=Stimuli!$C$2),Stimuli!$A$2,IF(AND(A3482&gt;=Stimuli!$B$3,A3482&lt;=Stimuli!$C$3),Stimuli!$A$3,IF(AND(A3482&gt;=Stimuli!$B$4,A3482&lt;=Stimuli!$C$4),Stimuli!$A$4,"")))</f>
        <v>01 Quiet baseline (60s)</v>
      </c>
      <c r="I3482" s="6" t="n">
        <f aca="false">(B3482-B3481)/((A3482-A3481)/1000)</f>
        <v>-0.562637362637446</v>
      </c>
      <c r="J3482" s="6" t="n">
        <f aca="false">IF(OR(B3482&lt;Rules!$B$2,B3482&gt;Rules!$B$3,ABS(I3482)&gt;Rules!$B$4,OR(B3483&lt;Rules!$B$2,B3483&gt;Rules!$B$3,ABS(I3483)&gt;Rules!$B$4)),1,0)</f>
        <v>0</v>
      </c>
      <c r="K3482" s="6" t="str">
        <f aca="false">IF(F3482=1,COUNTIF($F$2:F3482,1),"")</f>
        <v/>
      </c>
    </row>
    <row r="3483" customFormat="false" ht="15" hidden="false" customHeight="false" outlineLevel="0" collapsed="false">
      <c r="A3483" s="6" t="n">
        <v>27425.368</v>
      </c>
      <c r="B3483" s="6" t="n">
        <v>1.73406593406593</v>
      </c>
      <c r="C3483" s="6" t="n">
        <v>86</v>
      </c>
      <c r="D3483" s="6" t="n">
        <v>-1</v>
      </c>
      <c r="E3483" s="6" t="n">
        <v>1.73699633699634</v>
      </c>
      <c r="F3483" s="6" t="n">
        <v>0</v>
      </c>
      <c r="G3483" s="6" t="n">
        <v>0</v>
      </c>
      <c r="H3483" s="6" t="str">
        <f aca="false">IF(AND(A3483&gt;=Stimuli!$B$2,A3483&lt;=Stimuli!$C$2),Stimuli!$A$2,IF(AND(A3483&gt;=Stimuli!$B$3,A3483&lt;=Stimuli!$C$3),Stimuli!$A$3,IF(AND(A3483&gt;=Stimuli!$B$4,A3483&lt;=Stimuli!$C$4),Stimuli!$A$4,"")))</f>
        <v>01 Quiet baseline (60s)</v>
      </c>
      <c r="I3483" s="6" t="n">
        <f aca="false">(B3483-B3482)/((A3483-A3482)/1000)</f>
        <v>0.375091575091574</v>
      </c>
      <c r="J3483" s="6" t="n">
        <f aca="false">IF(OR(B3483&lt;Rules!$B$2,B3483&gt;Rules!$B$3,ABS(I3483)&gt;Rules!$B$4,OR(B3484&lt;Rules!$B$2,B3484&gt;Rules!$B$3,ABS(I3484)&gt;Rules!$B$4)),1,0)</f>
        <v>0</v>
      </c>
      <c r="K3483" s="6" t="str">
        <f aca="false">IF(F3483=1,COUNTIF($F$2:F3483,1),"")</f>
        <v/>
      </c>
    </row>
    <row r="3484" customFormat="false" ht="15" hidden="false" customHeight="false" outlineLevel="0" collapsed="false">
      <c r="A3484" s="6" t="n">
        <v>27433.1805</v>
      </c>
      <c r="B3484" s="6" t="n">
        <v>1.73260073260073</v>
      </c>
      <c r="C3484" s="6" t="n">
        <v>86</v>
      </c>
      <c r="D3484" s="6" t="n">
        <v>-1</v>
      </c>
      <c r="E3484" s="6" t="n">
        <v>1.73699633699634</v>
      </c>
      <c r="F3484" s="6" t="n">
        <v>0</v>
      </c>
      <c r="G3484" s="6" t="n">
        <v>0</v>
      </c>
      <c r="H3484" s="6" t="str">
        <f aca="false">IF(AND(A3484&gt;=Stimuli!$B$2,A3484&lt;=Stimuli!$C$2),Stimuli!$A$2,IF(AND(A3484&gt;=Stimuli!$B$3,A3484&lt;=Stimuli!$C$3),Stimuli!$A$3,IF(AND(A3484&gt;=Stimuli!$B$4,A3484&lt;=Stimuli!$C$4),Stimuli!$A$4,"")))</f>
        <v>01 Quiet baseline (60s)</v>
      </c>
      <c r="I3484" s="6" t="n">
        <f aca="false">(B3484-B3483)/((A3484-A3483)/1000)</f>
        <v>-0.187545787545702</v>
      </c>
      <c r="J3484" s="6" t="n">
        <f aca="false">IF(OR(B3484&lt;Rules!$B$2,B3484&gt;Rules!$B$3,ABS(I3484)&gt;Rules!$B$4,OR(B3485&lt;Rules!$B$2,B3485&gt;Rules!$B$3,ABS(I3485)&gt;Rules!$B$4)),1,0)</f>
        <v>0</v>
      </c>
      <c r="K3484" s="6" t="str">
        <f aca="false">IF(F3484=1,COUNTIF($F$2:F3484,1),"")</f>
        <v/>
      </c>
    </row>
    <row r="3485" customFormat="false" ht="15" hidden="false" customHeight="false" outlineLevel="0" collapsed="false">
      <c r="A3485" s="6" t="n">
        <v>27440.993</v>
      </c>
      <c r="B3485" s="6" t="n">
        <v>1.73260073260073</v>
      </c>
      <c r="C3485" s="6" t="n">
        <v>86</v>
      </c>
      <c r="D3485" s="6" t="n">
        <v>-1</v>
      </c>
      <c r="E3485" s="6" t="n">
        <v>1.73699633699634</v>
      </c>
      <c r="F3485" s="6" t="n">
        <v>0</v>
      </c>
      <c r="G3485" s="6" t="n">
        <v>0</v>
      </c>
      <c r="H3485" s="6" t="str">
        <f aca="false">IF(AND(A3485&gt;=Stimuli!$B$2,A3485&lt;=Stimuli!$C$2),Stimuli!$A$2,IF(AND(A3485&gt;=Stimuli!$B$3,A3485&lt;=Stimuli!$C$3),Stimuli!$A$3,IF(AND(A3485&gt;=Stimuli!$B$4,A3485&lt;=Stimuli!$C$4),Stimuli!$A$4,"")))</f>
        <v>01 Quiet baseline (60s)</v>
      </c>
      <c r="I3485" s="6" t="n">
        <f aca="false">(B3485-B3484)/((A3485-A3484)/1000)</f>
        <v>0</v>
      </c>
      <c r="J3485" s="6" t="n">
        <f aca="false">IF(OR(B3485&lt;Rules!$B$2,B3485&gt;Rules!$B$3,ABS(I3485)&gt;Rules!$B$4,OR(B3486&lt;Rules!$B$2,B3486&gt;Rules!$B$3,ABS(I3486)&gt;Rules!$B$4)),1,0)</f>
        <v>0</v>
      </c>
      <c r="K3485" s="6" t="str">
        <f aca="false">IF(F3485=1,COUNTIF($F$2:F3485,1),"")</f>
        <v/>
      </c>
    </row>
    <row r="3486" customFormat="false" ht="15" hidden="false" customHeight="false" outlineLevel="0" collapsed="false">
      <c r="A3486" s="6" t="n">
        <v>27448.8055</v>
      </c>
      <c r="B3486" s="6" t="n">
        <v>1.73406593406593</v>
      </c>
      <c r="C3486" s="6" t="n">
        <v>86</v>
      </c>
      <c r="D3486" s="6" t="n">
        <v>-1</v>
      </c>
      <c r="E3486" s="6" t="n">
        <v>1.73699633699634</v>
      </c>
      <c r="F3486" s="6" t="n">
        <v>0</v>
      </c>
      <c r="G3486" s="6" t="n">
        <v>0</v>
      </c>
      <c r="H3486" s="6" t="str">
        <f aca="false">IF(AND(A3486&gt;=Stimuli!$B$2,A3486&lt;=Stimuli!$C$2),Stimuli!$A$2,IF(AND(A3486&gt;=Stimuli!$B$3,A3486&lt;=Stimuli!$C$3),Stimuli!$A$3,IF(AND(A3486&gt;=Stimuli!$B$4,A3486&lt;=Stimuli!$C$4),Stimuli!$A$4,"")))</f>
        <v>01 Quiet baseline (60s)</v>
      </c>
      <c r="I3486" s="6" t="n">
        <f aca="false">(B3486-B3485)/((A3486-A3485)/1000)</f>
        <v>0.187545787545702</v>
      </c>
      <c r="J3486" s="6" t="n">
        <f aca="false">IF(OR(B3486&lt;Rules!$B$2,B3486&gt;Rules!$B$3,ABS(I3486)&gt;Rules!$B$4,OR(B3487&lt;Rules!$B$2,B3487&gt;Rules!$B$3,ABS(I3487)&gt;Rules!$B$4)),1,0)</f>
        <v>0</v>
      </c>
      <c r="K3486" s="6" t="str">
        <f aca="false">IF(F3486=1,COUNTIF($F$2:F3486,1),"")</f>
        <v/>
      </c>
    </row>
    <row r="3487" customFormat="false" ht="15" hidden="false" customHeight="false" outlineLevel="0" collapsed="false">
      <c r="A3487" s="6" t="n">
        <v>27456.618</v>
      </c>
      <c r="B3487" s="6" t="n">
        <v>1.73113553113553</v>
      </c>
      <c r="C3487" s="6" t="n">
        <v>86</v>
      </c>
      <c r="D3487" s="6" t="n">
        <v>-1</v>
      </c>
      <c r="E3487" s="6" t="n">
        <v>1.73699633699634</v>
      </c>
      <c r="F3487" s="6" t="n">
        <v>0</v>
      </c>
      <c r="G3487" s="6" t="n">
        <v>0</v>
      </c>
      <c r="H3487" s="6" t="str">
        <f aca="false">IF(AND(A3487&gt;=Stimuli!$B$2,A3487&lt;=Stimuli!$C$2),Stimuli!$A$2,IF(AND(A3487&gt;=Stimuli!$B$3,A3487&lt;=Stimuli!$C$3),Stimuli!$A$3,IF(AND(A3487&gt;=Stimuli!$B$4,A3487&lt;=Stimuli!$C$4),Stimuli!$A$4,"")))</f>
        <v>01 Quiet baseline (60s)</v>
      </c>
      <c r="I3487" s="6" t="n">
        <f aca="false">(B3487-B3486)/((A3487-A3486)/1000)</f>
        <v>-0.375091575091574</v>
      </c>
      <c r="J3487" s="6" t="n">
        <f aca="false">IF(OR(B3487&lt;Rules!$B$2,B3487&gt;Rules!$B$3,ABS(I3487)&gt;Rules!$B$4,OR(B3488&lt;Rules!$B$2,B3488&gt;Rules!$B$3,ABS(I3488)&gt;Rules!$B$4)),1,0)</f>
        <v>0</v>
      </c>
      <c r="K3487" s="6" t="str">
        <f aca="false">IF(F3487=1,COUNTIF($F$2:F3487,1),"")</f>
        <v/>
      </c>
    </row>
    <row r="3488" customFormat="false" ht="15" hidden="false" customHeight="false" outlineLevel="0" collapsed="false">
      <c r="A3488" s="6" t="n">
        <v>27464.4305</v>
      </c>
      <c r="B3488" s="6" t="n">
        <v>1.73553113553114</v>
      </c>
      <c r="C3488" s="6" t="n">
        <v>86</v>
      </c>
      <c r="D3488" s="6" t="n">
        <v>-1</v>
      </c>
      <c r="E3488" s="6" t="n">
        <v>1.73699633699634</v>
      </c>
      <c r="F3488" s="6" t="n">
        <v>0</v>
      </c>
      <c r="G3488" s="6" t="n">
        <v>0</v>
      </c>
      <c r="H3488" s="6" t="str">
        <f aca="false">IF(AND(A3488&gt;=Stimuli!$B$2,A3488&lt;=Stimuli!$C$2),Stimuli!$A$2,IF(AND(A3488&gt;=Stimuli!$B$3,A3488&lt;=Stimuli!$C$3),Stimuli!$A$3,IF(AND(A3488&gt;=Stimuli!$B$4,A3488&lt;=Stimuli!$C$4),Stimuli!$A$4,"")))</f>
        <v>01 Quiet baseline (60s)</v>
      </c>
      <c r="I3488" s="6" t="n">
        <f aca="false">(B3488-B3487)/((A3488-A3487)/1000)</f>
        <v>0.562637362637446</v>
      </c>
      <c r="J3488" s="6" t="n">
        <f aca="false">IF(OR(B3488&lt;Rules!$B$2,B3488&gt;Rules!$B$3,ABS(I3488)&gt;Rules!$B$4,OR(B3489&lt;Rules!$B$2,B3489&gt;Rules!$B$3,ABS(I3489)&gt;Rules!$B$4)),1,0)</f>
        <v>0</v>
      </c>
      <c r="K3488" s="6" t="str">
        <f aca="false">IF(F3488=1,COUNTIF($F$2:F3488,1),"")</f>
        <v/>
      </c>
    </row>
    <row r="3489" customFormat="false" ht="15" hidden="false" customHeight="false" outlineLevel="0" collapsed="false">
      <c r="A3489" s="6" t="n">
        <v>27472.243</v>
      </c>
      <c r="B3489" s="6" t="n">
        <v>1.73113553113553</v>
      </c>
      <c r="C3489" s="6" t="n">
        <v>86</v>
      </c>
      <c r="D3489" s="6" t="n">
        <v>-1</v>
      </c>
      <c r="E3489" s="6" t="n">
        <v>1.73699633699634</v>
      </c>
      <c r="F3489" s="6" t="n">
        <v>0</v>
      </c>
      <c r="G3489" s="6" t="n">
        <v>0</v>
      </c>
      <c r="H3489" s="6" t="str">
        <f aca="false">IF(AND(A3489&gt;=Stimuli!$B$2,A3489&lt;=Stimuli!$C$2),Stimuli!$A$2,IF(AND(A3489&gt;=Stimuli!$B$3,A3489&lt;=Stimuli!$C$3),Stimuli!$A$3,IF(AND(A3489&gt;=Stimuli!$B$4,A3489&lt;=Stimuli!$C$4),Stimuli!$A$4,"")))</f>
        <v>01 Quiet baseline (60s)</v>
      </c>
      <c r="I3489" s="6" t="n">
        <f aca="false">(B3489-B3488)/((A3489-A3488)/1000)</f>
        <v>-0.562637362637446</v>
      </c>
      <c r="J3489" s="6" t="n">
        <f aca="false">IF(OR(B3489&lt;Rules!$B$2,B3489&gt;Rules!$B$3,ABS(I3489)&gt;Rules!$B$4,OR(B3490&lt;Rules!$B$2,B3490&gt;Rules!$B$3,ABS(I3490)&gt;Rules!$B$4)),1,0)</f>
        <v>0</v>
      </c>
      <c r="K3489" s="6" t="str">
        <f aca="false">IF(F3489=1,COUNTIF($F$2:F3489,1),"")</f>
        <v/>
      </c>
    </row>
    <row r="3490" customFormat="false" ht="15" hidden="false" customHeight="false" outlineLevel="0" collapsed="false">
      <c r="A3490" s="6" t="n">
        <v>27480.0555</v>
      </c>
      <c r="B3490" s="6" t="n">
        <v>1.73699633699634</v>
      </c>
      <c r="C3490" s="6" t="n">
        <v>86</v>
      </c>
      <c r="D3490" s="6" t="n">
        <v>-1</v>
      </c>
      <c r="E3490" s="6" t="n">
        <v>1.73699633699634</v>
      </c>
      <c r="F3490" s="6" t="n">
        <v>0</v>
      </c>
      <c r="G3490" s="6" t="n">
        <v>0</v>
      </c>
      <c r="H3490" s="6" t="str">
        <f aca="false">IF(AND(A3490&gt;=Stimuli!$B$2,A3490&lt;=Stimuli!$C$2),Stimuli!$A$2,IF(AND(A3490&gt;=Stimuli!$B$3,A3490&lt;=Stimuli!$C$3),Stimuli!$A$3,IF(AND(A3490&gt;=Stimuli!$B$4,A3490&lt;=Stimuli!$C$4),Stimuli!$A$4,"")))</f>
        <v>01 Quiet baseline (60s)</v>
      </c>
      <c r="I3490" s="6" t="n">
        <f aca="false">(B3490-B3489)/((A3490-A3489)/1000)</f>
        <v>0.750183150183176</v>
      </c>
      <c r="J3490" s="6" t="n">
        <f aca="false">IF(OR(B3490&lt;Rules!$B$2,B3490&gt;Rules!$B$3,ABS(I3490)&gt;Rules!$B$4,OR(B3491&lt;Rules!$B$2,B3491&gt;Rules!$B$3,ABS(I3491)&gt;Rules!$B$4)),1,0)</f>
        <v>0</v>
      </c>
      <c r="K3490" s="6" t="str">
        <f aca="false">IF(F3490=1,COUNTIF($F$2:F3490,1),"")</f>
        <v/>
      </c>
    </row>
    <row r="3491" customFormat="false" ht="15" hidden="false" customHeight="false" outlineLevel="0" collapsed="false">
      <c r="A3491" s="6" t="n">
        <v>27487.868</v>
      </c>
      <c r="B3491" s="6" t="n">
        <v>1.72967032967033</v>
      </c>
      <c r="C3491" s="6" t="n">
        <v>86</v>
      </c>
      <c r="D3491" s="6" t="n">
        <v>-1</v>
      </c>
      <c r="E3491" s="6" t="n">
        <v>1.73699633699634</v>
      </c>
      <c r="F3491" s="6" t="n">
        <v>0</v>
      </c>
      <c r="G3491" s="6" t="n">
        <v>0</v>
      </c>
      <c r="H3491" s="6" t="str">
        <f aca="false">IF(AND(A3491&gt;=Stimuli!$B$2,A3491&lt;=Stimuli!$C$2),Stimuli!$A$2,IF(AND(A3491&gt;=Stimuli!$B$3,A3491&lt;=Stimuli!$C$3),Stimuli!$A$3,IF(AND(A3491&gt;=Stimuli!$B$4,A3491&lt;=Stimuli!$C$4),Stimuli!$A$4,"")))</f>
        <v>01 Quiet baseline (60s)</v>
      </c>
      <c r="I3491" s="6" t="n">
        <f aca="false">(B3491-B3490)/((A3491-A3490)/1000)</f>
        <v>-0.93772893772902</v>
      </c>
      <c r="J3491" s="6" t="n">
        <f aca="false">IF(OR(B3491&lt;Rules!$B$2,B3491&gt;Rules!$B$3,ABS(I3491)&gt;Rules!$B$4,OR(B3492&lt;Rules!$B$2,B3492&gt;Rules!$B$3,ABS(I3492)&gt;Rules!$B$4)),1,0)</f>
        <v>0</v>
      </c>
      <c r="K3491" s="6" t="str">
        <f aca="false">IF(F3491=1,COUNTIF($F$2:F3491,1),"")</f>
        <v/>
      </c>
    </row>
    <row r="3492" customFormat="false" ht="15" hidden="false" customHeight="false" outlineLevel="0" collapsed="false">
      <c r="A3492" s="6" t="n">
        <v>27495.6805</v>
      </c>
      <c r="B3492" s="6" t="n">
        <v>1.73699633699634</v>
      </c>
      <c r="C3492" s="6" t="n">
        <v>86</v>
      </c>
      <c r="D3492" s="6" t="n">
        <v>-1</v>
      </c>
      <c r="E3492" s="6" t="n">
        <v>1.73699633699634</v>
      </c>
      <c r="F3492" s="6" t="n">
        <v>0</v>
      </c>
      <c r="G3492" s="6" t="n">
        <v>0</v>
      </c>
      <c r="H3492" s="6" t="str">
        <f aca="false">IF(AND(A3492&gt;=Stimuli!$B$2,A3492&lt;=Stimuli!$C$2),Stimuli!$A$2,IF(AND(A3492&gt;=Stimuli!$B$3,A3492&lt;=Stimuli!$C$3),Stimuli!$A$3,IF(AND(A3492&gt;=Stimuli!$B$4,A3492&lt;=Stimuli!$C$4),Stimuli!$A$4,"")))</f>
        <v>01 Quiet baseline (60s)</v>
      </c>
      <c r="I3492" s="6" t="n">
        <f aca="false">(B3492-B3491)/((A3492-A3491)/1000)</f>
        <v>0.93772893772902</v>
      </c>
      <c r="J3492" s="6" t="n">
        <f aca="false">IF(OR(B3492&lt;Rules!$B$2,B3492&gt;Rules!$B$3,ABS(I3492)&gt;Rules!$B$4,OR(B3493&lt;Rules!$B$2,B3493&gt;Rules!$B$3,ABS(I3493)&gt;Rules!$B$4)),1,0)</f>
        <v>0</v>
      </c>
      <c r="K3492" s="6" t="str">
        <f aca="false">IF(F3492=1,COUNTIF($F$2:F3492,1),"")</f>
        <v/>
      </c>
    </row>
    <row r="3493" customFormat="false" ht="15" hidden="false" customHeight="false" outlineLevel="0" collapsed="false">
      <c r="A3493" s="6" t="n">
        <v>27503.493</v>
      </c>
      <c r="B3493" s="6" t="n">
        <v>1.72967032967033</v>
      </c>
      <c r="C3493" s="6" t="n">
        <v>86</v>
      </c>
      <c r="D3493" s="6" t="n">
        <v>-1</v>
      </c>
      <c r="E3493" s="6" t="n">
        <v>1.73699633699634</v>
      </c>
      <c r="F3493" s="6" t="n">
        <v>0</v>
      </c>
      <c r="G3493" s="6" t="n">
        <v>0</v>
      </c>
      <c r="H3493" s="6" t="str">
        <f aca="false">IF(AND(A3493&gt;=Stimuli!$B$2,A3493&lt;=Stimuli!$C$2),Stimuli!$A$2,IF(AND(A3493&gt;=Stimuli!$B$3,A3493&lt;=Stimuli!$C$3),Stimuli!$A$3,IF(AND(A3493&gt;=Stimuli!$B$4,A3493&lt;=Stimuli!$C$4),Stimuli!$A$4,"")))</f>
        <v>01 Quiet baseline (60s)</v>
      </c>
      <c r="I3493" s="6" t="n">
        <f aca="false">(B3493-B3492)/((A3493-A3492)/1000)</f>
        <v>-0.93772893772902</v>
      </c>
      <c r="J3493" s="6" t="n">
        <f aca="false">IF(OR(B3493&lt;Rules!$B$2,B3493&gt;Rules!$B$3,ABS(I3493)&gt;Rules!$B$4,OR(B3494&lt;Rules!$B$2,B3494&gt;Rules!$B$3,ABS(I3494)&gt;Rules!$B$4)),1,0)</f>
        <v>0</v>
      </c>
      <c r="K3493" s="6" t="str">
        <f aca="false">IF(F3493=1,COUNTIF($F$2:F3493,1),"")</f>
        <v/>
      </c>
    </row>
    <row r="3494" customFormat="false" ht="15" hidden="false" customHeight="false" outlineLevel="0" collapsed="false">
      <c r="A3494" s="6" t="n">
        <v>27511.3055</v>
      </c>
      <c r="B3494" s="6" t="n">
        <v>1.73553113553114</v>
      </c>
      <c r="C3494" s="6" t="n">
        <v>86</v>
      </c>
      <c r="D3494" s="6" t="n">
        <v>-1</v>
      </c>
      <c r="E3494" s="6" t="n">
        <v>1.73699633699634</v>
      </c>
      <c r="F3494" s="6" t="n">
        <v>0</v>
      </c>
      <c r="G3494" s="6" t="n">
        <v>0</v>
      </c>
      <c r="H3494" s="6" t="str">
        <f aca="false">IF(AND(A3494&gt;=Stimuli!$B$2,A3494&lt;=Stimuli!$C$2),Stimuli!$A$2,IF(AND(A3494&gt;=Stimuli!$B$3,A3494&lt;=Stimuli!$C$3),Stimuli!$A$3,IF(AND(A3494&gt;=Stimuli!$B$4,A3494&lt;=Stimuli!$C$4),Stimuli!$A$4,"")))</f>
        <v>01 Quiet baseline (60s)</v>
      </c>
      <c r="I3494" s="6" t="n">
        <f aca="false">(B3494-B3493)/((A3494-A3493)/1000)</f>
        <v>0.75018315018329</v>
      </c>
      <c r="J3494" s="6" t="n">
        <f aca="false">IF(OR(B3494&lt;Rules!$B$2,B3494&gt;Rules!$B$3,ABS(I3494)&gt;Rules!$B$4,OR(B3495&lt;Rules!$B$2,B3495&gt;Rules!$B$3,ABS(I3495)&gt;Rules!$B$4)),1,0)</f>
        <v>0</v>
      </c>
      <c r="K3494" s="6" t="str">
        <f aca="false">IF(F3494=1,COUNTIF($F$2:F3494,1),"")</f>
        <v/>
      </c>
    </row>
    <row r="3495" customFormat="false" ht="15" hidden="false" customHeight="false" outlineLevel="0" collapsed="false">
      <c r="A3495" s="6" t="n">
        <v>27519.118</v>
      </c>
      <c r="B3495" s="6" t="n">
        <v>1.73113553113553</v>
      </c>
      <c r="C3495" s="6" t="n">
        <v>86</v>
      </c>
      <c r="D3495" s="6" t="n">
        <v>-1</v>
      </c>
      <c r="E3495" s="6" t="n">
        <v>1.73699633699634</v>
      </c>
      <c r="F3495" s="6" t="n">
        <v>0</v>
      </c>
      <c r="G3495" s="6" t="n">
        <v>0</v>
      </c>
      <c r="H3495" s="6" t="str">
        <f aca="false">IF(AND(A3495&gt;=Stimuli!$B$2,A3495&lt;=Stimuli!$C$2),Stimuli!$A$2,IF(AND(A3495&gt;=Stimuli!$B$3,A3495&lt;=Stimuli!$C$3),Stimuli!$A$3,IF(AND(A3495&gt;=Stimuli!$B$4,A3495&lt;=Stimuli!$C$4),Stimuli!$A$4,"")))</f>
        <v>01 Quiet baseline (60s)</v>
      </c>
      <c r="I3495" s="6" t="n">
        <f aca="false">(B3495-B3494)/((A3495-A3494)/1000)</f>
        <v>-0.562637362637446</v>
      </c>
      <c r="J3495" s="6" t="n">
        <f aca="false">IF(OR(B3495&lt;Rules!$B$2,B3495&gt;Rules!$B$3,ABS(I3495)&gt;Rules!$B$4,OR(B3496&lt;Rules!$B$2,B3496&gt;Rules!$B$3,ABS(I3496)&gt;Rules!$B$4)),1,0)</f>
        <v>0</v>
      </c>
      <c r="K3495" s="6" t="str">
        <f aca="false">IF(F3495=1,COUNTIF($F$2:F3495,1),"")</f>
        <v/>
      </c>
    </row>
    <row r="3496" customFormat="false" ht="15" hidden="false" customHeight="false" outlineLevel="0" collapsed="false">
      <c r="A3496" s="6" t="n">
        <v>27526.9305</v>
      </c>
      <c r="B3496" s="6" t="n">
        <v>1.73553113553114</v>
      </c>
      <c r="C3496" s="6" t="n">
        <v>86</v>
      </c>
      <c r="D3496" s="6" t="n">
        <v>-1</v>
      </c>
      <c r="E3496" s="6" t="n">
        <v>1.73699633699634</v>
      </c>
      <c r="F3496" s="6" t="n">
        <v>0</v>
      </c>
      <c r="G3496" s="6" t="n">
        <v>0</v>
      </c>
      <c r="H3496" s="6" t="str">
        <f aca="false">IF(AND(A3496&gt;=Stimuli!$B$2,A3496&lt;=Stimuli!$C$2),Stimuli!$A$2,IF(AND(A3496&gt;=Stimuli!$B$3,A3496&lt;=Stimuli!$C$3),Stimuli!$A$3,IF(AND(A3496&gt;=Stimuli!$B$4,A3496&lt;=Stimuli!$C$4),Stimuli!$A$4,"")))</f>
        <v>01 Quiet baseline (60s)</v>
      </c>
      <c r="I3496" s="6" t="n">
        <f aca="false">(B3496-B3495)/((A3496-A3495)/1000)</f>
        <v>0.562637362637446</v>
      </c>
      <c r="J3496" s="6" t="n">
        <f aca="false">IF(OR(B3496&lt;Rules!$B$2,B3496&gt;Rules!$B$3,ABS(I3496)&gt;Rules!$B$4,OR(B3497&lt;Rules!$B$2,B3497&gt;Rules!$B$3,ABS(I3497)&gt;Rules!$B$4)),1,0)</f>
        <v>0</v>
      </c>
      <c r="K3496" s="6" t="str">
        <f aca="false">IF(F3496=1,COUNTIF($F$2:F3496,1),"")</f>
        <v/>
      </c>
    </row>
    <row r="3497" customFormat="false" ht="15" hidden="false" customHeight="false" outlineLevel="0" collapsed="false">
      <c r="A3497" s="6" t="n">
        <v>27534.743</v>
      </c>
      <c r="B3497" s="6" t="n">
        <v>1.73113553113553</v>
      </c>
      <c r="C3497" s="6" t="n">
        <v>86</v>
      </c>
      <c r="D3497" s="6" t="n">
        <v>-1</v>
      </c>
      <c r="E3497" s="6" t="n">
        <v>1.73699633699634</v>
      </c>
      <c r="F3497" s="6" t="n">
        <v>0</v>
      </c>
      <c r="G3497" s="6" t="n">
        <v>0</v>
      </c>
      <c r="H3497" s="6" t="str">
        <f aca="false">IF(AND(A3497&gt;=Stimuli!$B$2,A3497&lt;=Stimuli!$C$2),Stimuli!$A$2,IF(AND(A3497&gt;=Stimuli!$B$3,A3497&lt;=Stimuli!$C$3),Stimuli!$A$3,IF(AND(A3497&gt;=Stimuli!$B$4,A3497&lt;=Stimuli!$C$4),Stimuli!$A$4,"")))</f>
        <v>01 Quiet baseline (60s)</v>
      </c>
      <c r="I3497" s="6" t="n">
        <f aca="false">(B3497-B3496)/((A3497-A3496)/1000)</f>
        <v>-0.562637362637446</v>
      </c>
      <c r="J3497" s="6" t="n">
        <f aca="false">IF(OR(B3497&lt;Rules!$B$2,B3497&gt;Rules!$B$3,ABS(I3497)&gt;Rules!$B$4,OR(B3498&lt;Rules!$B$2,B3498&gt;Rules!$B$3,ABS(I3498)&gt;Rules!$B$4)),1,0)</f>
        <v>0</v>
      </c>
      <c r="K3497" s="6" t="str">
        <f aca="false">IF(F3497=1,COUNTIF($F$2:F3497,1),"")</f>
        <v/>
      </c>
    </row>
    <row r="3498" customFormat="false" ht="15" hidden="false" customHeight="false" outlineLevel="0" collapsed="false">
      <c r="A3498" s="6" t="n">
        <v>27542.5555</v>
      </c>
      <c r="B3498" s="6" t="n">
        <v>1.73406593406593</v>
      </c>
      <c r="C3498" s="6" t="n">
        <v>86</v>
      </c>
      <c r="D3498" s="6" t="n">
        <v>-1</v>
      </c>
      <c r="E3498" s="6" t="n">
        <v>1.73699633699634</v>
      </c>
      <c r="F3498" s="6" t="n">
        <v>0</v>
      </c>
      <c r="G3498" s="6" t="n">
        <v>0</v>
      </c>
      <c r="H3498" s="6" t="str">
        <f aca="false">IF(AND(A3498&gt;=Stimuli!$B$2,A3498&lt;=Stimuli!$C$2),Stimuli!$A$2,IF(AND(A3498&gt;=Stimuli!$B$3,A3498&lt;=Stimuli!$C$3),Stimuli!$A$3,IF(AND(A3498&gt;=Stimuli!$B$4,A3498&lt;=Stimuli!$C$4),Stimuli!$A$4,"")))</f>
        <v>01 Quiet baseline (60s)</v>
      </c>
      <c r="I3498" s="6" t="n">
        <f aca="false">(B3498-B3497)/((A3498-A3497)/1000)</f>
        <v>0.375091575091574</v>
      </c>
      <c r="J3498" s="6" t="n">
        <f aca="false">IF(OR(B3498&lt;Rules!$B$2,B3498&gt;Rules!$B$3,ABS(I3498)&gt;Rules!$B$4,OR(B3499&lt;Rules!$B$2,B3499&gt;Rules!$B$3,ABS(I3499)&gt;Rules!$B$4)),1,0)</f>
        <v>0</v>
      </c>
      <c r="K3498" s="6" t="str">
        <f aca="false">IF(F3498=1,COUNTIF($F$2:F3498,1),"")</f>
        <v/>
      </c>
    </row>
    <row r="3499" customFormat="false" ht="15" hidden="false" customHeight="false" outlineLevel="0" collapsed="false">
      <c r="A3499" s="6" t="n">
        <v>27550.368</v>
      </c>
      <c r="B3499" s="6" t="n">
        <v>1.73260073260073</v>
      </c>
      <c r="C3499" s="6" t="n">
        <v>86</v>
      </c>
      <c r="D3499" s="6" t="n">
        <v>-1</v>
      </c>
      <c r="E3499" s="6" t="n">
        <v>1.73699633699634</v>
      </c>
      <c r="F3499" s="6" t="n">
        <v>0</v>
      </c>
      <c r="G3499" s="6" t="n">
        <v>0</v>
      </c>
      <c r="H3499" s="6" t="str">
        <f aca="false">IF(AND(A3499&gt;=Stimuli!$B$2,A3499&lt;=Stimuli!$C$2),Stimuli!$A$2,IF(AND(A3499&gt;=Stimuli!$B$3,A3499&lt;=Stimuli!$C$3),Stimuli!$A$3,IF(AND(A3499&gt;=Stimuli!$B$4,A3499&lt;=Stimuli!$C$4),Stimuli!$A$4,"")))</f>
        <v>01 Quiet baseline (60s)</v>
      </c>
      <c r="I3499" s="6" t="n">
        <f aca="false">(B3499-B3498)/((A3499-A3498)/1000)</f>
        <v>-0.187545787545702</v>
      </c>
      <c r="J3499" s="6" t="n">
        <f aca="false">IF(OR(B3499&lt;Rules!$B$2,B3499&gt;Rules!$B$3,ABS(I3499)&gt;Rules!$B$4,OR(B3500&lt;Rules!$B$2,B3500&gt;Rules!$B$3,ABS(I3500)&gt;Rules!$B$4)),1,0)</f>
        <v>0</v>
      </c>
      <c r="K3499" s="6" t="str">
        <f aca="false">IF(F3499=1,COUNTIF($F$2:F3499,1),"")</f>
        <v/>
      </c>
    </row>
    <row r="3500" customFormat="false" ht="15" hidden="false" customHeight="false" outlineLevel="0" collapsed="false">
      <c r="A3500" s="6" t="n">
        <v>27558.1805</v>
      </c>
      <c r="B3500" s="6" t="n">
        <v>1.73260073260073</v>
      </c>
      <c r="C3500" s="6" t="n">
        <v>86</v>
      </c>
      <c r="D3500" s="6" t="n">
        <v>-1</v>
      </c>
      <c r="E3500" s="6" t="n">
        <v>1.73699633699634</v>
      </c>
      <c r="F3500" s="6" t="n">
        <v>0</v>
      </c>
      <c r="G3500" s="6" t="n">
        <v>0</v>
      </c>
      <c r="H3500" s="6" t="str">
        <f aca="false">IF(AND(A3500&gt;=Stimuli!$B$2,A3500&lt;=Stimuli!$C$2),Stimuli!$A$2,IF(AND(A3500&gt;=Stimuli!$B$3,A3500&lt;=Stimuli!$C$3),Stimuli!$A$3,IF(AND(A3500&gt;=Stimuli!$B$4,A3500&lt;=Stimuli!$C$4),Stimuli!$A$4,"")))</f>
        <v>01 Quiet baseline (60s)</v>
      </c>
      <c r="I3500" s="6" t="n">
        <f aca="false">(B3500-B3499)/((A3500-A3499)/1000)</f>
        <v>0</v>
      </c>
      <c r="J3500" s="6" t="n">
        <f aca="false">IF(OR(B3500&lt;Rules!$B$2,B3500&gt;Rules!$B$3,ABS(I3500)&gt;Rules!$B$4,OR(B3501&lt;Rules!$B$2,B3501&gt;Rules!$B$3,ABS(I3501)&gt;Rules!$B$4)),1,0)</f>
        <v>0</v>
      </c>
      <c r="K3500" s="6" t="str">
        <f aca="false">IF(F3500=1,COUNTIF($F$2:F3500,1),"")</f>
        <v/>
      </c>
    </row>
    <row r="3501" customFormat="false" ht="15" hidden="false" customHeight="false" outlineLevel="0" collapsed="false">
      <c r="A3501" s="6" t="n">
        <v>27565.993</v>
      </c>
      <c r="B3501" s="6" t="n">
        <v>1.73406593406593</v>
      </c>
      <c r="C3501" s="6" t="n">
        <v>86</v>
      </c>
      <c r="D3501" s="6" t="n">
        <v>-1</v>
      </c>
      <c r="E3501" s="6" t="n">
        <v>1.73699633699634</v>
      </c>
      <c r="F3501" s="6" t="n">
        <v>0</v>
      </c>
      <c r="G3501" s="6" t="n">
        <v>0</v>
      </c>
      <c r="H3501" s="6" t="str">
        <f aca="false">IF(AND(A3501&gt;=Stimuli!$B$2,A3501&lt;=Stimuli!$C$2),Stimuli!$A$2,IF(AND(A3501&gt;=Stimuli!$B$3,A3501&lt;=Stimuli!$C$3),Stimuli!$A$3,IF(AND(A3501&gt;=Stimuli!$B$4,A3501&lt;=Stimuli!$C$4),Stimuli!$A$4,"")))</f>
        <v>01 Quiet baseline (60s)</v>
      </c>
      <c r="I3501" s="6" t="n">
        <f aca="false">(B3501-B3500)/((A3501-A3500)/1000)</f>
        <v>0.187545787545702</v>
      </c>
      <c r="J3501" s="6" t="n">
        <f aca="false">IF(OR(B3501&lt;Rules!$B$2,B3501&gt;Rules!$B$3,ABS(I3501)&gt;Rules!$B$4,OR(B3502&lt;Rules!$B$2,B3502&gt;Rules!$B$3,ABS(I3502)&gt;Rules!$B$4)),1,0)</f>
        <v>0</v>
      </c>
      <c r="K3501" s="6" t="str">
        <f aca="false">IF(F3501=1,COUNTIF($F$2:F3501,1),"")</f>
        <v/>
      </c>
    </row>
    <row r="3502" customFormat="false" ht="15" hidden="false" customHeight="false" outlineLevel="0" collapsed="false">
      <c r="A3502" s="6" t="n">
        <v>27573.8055</v>
      </c>
      <c r="B3502" s="6" t="n">
        <v>1.73260073260073</v>
      </c>
      <c r="C3502" s="6" t="n">
        <v>86</v>
      </c>
      <c r="D3502" s="6" t="n">
        <v>-1</v>
      </c>
      <c r="E3502" s="6" t="n">
        <v>1.73699633699634</v>
      </c>
      <c r="F3502" s="6" t="n">
        <v>0</v>
      </c>
      <c r="G3502" s="6" t="n">
        <v>0</v>
      </c>
      <c r="H3502" s="6" t="str">
        <f aca="false">IF(AND(A3502&gt;=Stimuli!$B$2,A3502&lt;=Stimuli!$C$2),Stimuli!$A$2,IF(AND(A3502&gt;=Stimuli!$B$3,A3502&lt;=Stimuli!$C$3),Stimuli!$A$3,IF(AND(A3502&gt;=Stimuli!$B$4,A3502&lt;=Stimuli!$C$4),Stimuli!$A$4,"")))</f>
        <v>01 Quiet baseline (60s)</v>
      </c>
      <c r="I3502" s="6" t="n">
        <f aca="false">(B3502-B3501)/((A3502-A3501)/1000)</f>
        <v>-0.187545787545702</v>
      </c>
      <c r="J3502" s="6" t="n">
        <f aca="false">IF(OR(B3502&lt;Rules!$B$2,B3502&gt;Rules!$B$3,ABS(I3502)&gt;Rules!$B$4,OR(B3503&lt;Rules!$B$2,B3503&gt;Rules!$B$3,ABS(I3503)&gt;Rules!$B$4)),1,0)</f>
        <v>0</v>
      </c>
      <c r="K3502" s="6" t="str">
        <f aca="false">IF(F3502=1,COUNTIF($F$2:F3502,1),"")</f>
        <v/>
      </c>
    </row>
    <row r="3503" customFormat="false" ht="15" hidden="false" customHeight="false" outlineLevel="0" collapsed="false">
      <c r="A3503" s="6" t="n">
        <v>27581.618</v>
      </c>
      <c r="B3503" s="6" t="n">
        <v>1.73553113553114</v>
      </c>
      <c r="C3503" s="6" t="n">
        <v>86</v>
      </c>
      <c r="D3503" s="6" t="n">
        <v>-1</v>
      </c>
      <c r="E3503" s="6" t="n">
        <v>1.73699633699634</v>
      </c>
      <c r="F3503" s="6" t="n">
        <v>0</v>
      </c>
      <c r="G3503" s="6" t="n">
        <v>0</v>
      </c>
      <c r="H3503" s="6" t="str">
        <f aca="false">IF(AND(A3503&gt;=Stimuli!$B$2,A3503&lt;=Stimuli!$C$2),Stimuli!$A$2,IF(AND(A3503&gt;=Stimuli!$B$3,A3503&lt;=Stimuli!$C$3),Stimuli!$A$3,IF(AND(A3503&gt;=Stimuli!$B$4,A3503&lt;=Stimuli!$C$4),Stimuli!$A$4,"")))</f>
        <v>01 Quiet baseline (60s)</v>
      </c>
      <c r="I3503" s="6" t="n">
        <f aca="false">(B3503-B3502)/((A3503-A3502)/1000)</f>
        <v>0.375091575091574</v>
      </c>
      <c r="J3503" s="6" t="n">
        <f aca="false">IF(OR(B3503&lt;Rules!$B$2,B3503&gt;Rules!$B$3,ABS(I3503)&gt;Rules!$B$4,OR(B3504&lt;Rules!$B$2,B3504&gt;Rules!$B$3,ABS(I3504)&gt;Rules!$B$4)),1,0)</f>
        <v>0</v>
      </c>
      <c r="K3503" s="6" t="str">
        <f aca="false">IF(F3503=1,COUNTIF($F$2:F3503,1),"")</f>
        <v/>
      </c>
    </row>
    <row r="3504" customFormat="false" ht="15" hidden="false" customHeight="false" outlineLevel="0" collapsed="false">
      <c r="A3504" s="6" t="n">
        <v>27589.4305</v>
      </c>
      <c r="B3504" s="6" t="n">
        <v>1.73113553113553</v>
      </c>
      <c r="C3504" s="6" t="n">
        <v>86</v>
      </c>
      <c r="D3504" s="6" t="n">
        <v>-1</v>
      </c>
      <c r="E3504" s="6" t="n">
        <v>1.73699633699634</v>
      </c>
      <c r="F3504" s="6" t="n">
        <v>0</v>
      </c>
      <c r="G3504" s="6" t="n">
        <v>0</v>
      </c>
      <c r="H3504" s="6" t="str">
        <f aca="false">IF(AND(A3504&gt;=Stimuli!$B$2,A3504&lt;=Stimuli!$C$2),Stimuli!$A$2,IF(AND(A3504&gt;=Stimuli!$B$3,A3504&lt;=Stimuli!$C$3),Stimuli!$A$3,IF(AND(A3504&gt;=Stimuli!$B$4,A3504&lt;=Stimuli!$C$4),Stimuli!$A$4,"")))</f>
        <v>01 Quiet baseline (60s)</v>
      </c>
      <c r="I3504" s="6" t="n">
        <f aca="false">(B3504-B3503)/((A3504-A3503)/1000)</f>
        <v>-0.562637362637446</v>
      </c>
      <c r="J3504" s="6" t="n">
        <f aca="false">IF(OR(B3504&lt;Rules!$B$2,B3504&gt;Rules!$B$3,ABS(I3504)&gt;Rules!$B$4,OR(B3505&lt;Rules!$B$2,B3505&gt;Rules!$B$3,ABS(I3505)&gt;Rules!$B$4)),1,0)</f>
        <v>0</v>
      </c>
      <c r="K3504" s="6" t="str">
        <f aca="false">IF(F3504=1,COUNTIF($F$2:F3504,1),"")</f>
        <v/>
      </c>
    </row>
    <row r="3505" customFormat="false" ht="15" hidden="false" customHeight="false" outlineLevel="0" collapsed="false">
      <c r="A3505" s="6" t="n">
        <v>27597.243</v>
      </c>
      <c r="B3505" s="6" t="n">
        <v>1.73699633699634</v>
      </c>
      <c r="C3505" s="6" t="n">
        <v>86</v>
      </c>
      <c r="D3505" s="6" t="n">
        <v>-1</v>
      </c>
      <c r="E3505" s="6" t="n">
        <v>1.73699633699634</v>
      </c>
      <c r="F3505" s="6" t="n">
        <v>0</v>
      </c>
      <c r="G3505" s="6" t="n">
        <v>0</v>
      </c>
      <c r="H3505" s="6" t="str">
        <f aca="false">IF(AND(A3505&gt;=Stimuli!$B$2,A3505&lt;=Stimuli!$C$2),Stimuli!$A$2,IF(AND(A3505&gt;=Stimuli!$B$3,A3505&lt;=Stimuli!$C$3),Stimuli!$A$3,IF(AND(A3505&gt;=Stimuli!$B$4,A3505&lt;=Stimuli!$C$4),Stimuli!$A$4,"")))</f>
        <v>01 Quiet baseline (60s)</v>
      </c>
      <c r="I3505" s="6" t="n">
        <f aca="false">(B3505-B3504)/((A3505-A3504)/1000)</f>
        <v>0.750183150183176</v>
      </c>
      <c r="J3505" s="6" t="n">
        <f aca="false">IF(OR(B3505&lt;Rules!$B$2,B3505&gt;Rules!$B$3,ABS(I3505)&gt;Rules!$B$4,OR(B3506&lt;Rules!$B$2,B3506&gt;Rules!$B$3,ABS(I3506)&gt;Rules!$B$4)),1,0)</f>
        <v>0</v>
      </c>
      <c r="K3505" s="6" t="str">
        <f aca="false">IF(F3505=1,COUNTIF($F$2:F3505,1),"")</f>
        <v/>
      </c>
    </row>
    <row r="3506" customFormat="false" ht="15" hidden="false" customHeight="false" outlineLevel="0" collapsed="false">
      <c r="A3506" s="6" t="n">
        <v>27605.0555</v>
      </c>
      <c r="B3506" s="6" t="n">
        <v>1.73113553113553</v>
      </c>
      <c r="C3506" s="6" t="n">
        <v>86</v>
      </c>
      <c r="D3506" s="6" t="n">
        <v>-1</v>
      </c>
      <c r="E3506" s="6" t="n">
        <v>1.73699633699634</v>
      </c>
      <c r="F3506" s="6" t="n">
        <v>0</v>
      </c>
      <c r="G3506" s="6" t="n">
        <v>0</v>
      </c>
      <c r="H3506" s="6" t="str">
        <f aca="false">IF(AND(A3506&gt;=Stimuli!$B$2,A3506&lt;=Stimuli!$C$2),Stimuli!$A$2,IF(AND(A3506&gt;=Stimuli!$B$3,A3506&lt;=Stimuli!$C$3),Stimuli!$A$3,IF(AND(A3506&gt;=Stimuli!$B$4,A3506&lt;=Stimuli!$C$4),Stimuli!$A$4,"")))</f>
        <v>01 Quiet baseline (60s)</v>
      </c>
      <c r="I3506" s="6" t="n">
        <f aca="false">(B3506-B3505)/((A3506-A3505)/1000)</f>
        <v>-0.750183150183176</v>
      </c>
      <c r="J3506" s="6" t="n">
        <f aca="false">IF(OR(B3506&lt;Rules!$B$2,B3506&gt;Rules!$B$3,ABS(I3506)&gt;Rules!$B$4,OR(B3507&lt;Rules!$B$2,B3507&gt;Rules!$B$3,ABS(I3507)&gt;Rules!$B$4)),1,0)</f>
        <v>0</v>
      </c>
      <c r="K3506" s="6" t="str">
        <f aca="false">IF(F3506=1,COUNTIF($F$2:F3506,1),"")</f>
        <v/>
      </c>
    </row>
    <row r="3507" customFormat="false" ht="15" hidden="false" customHeight="false" outlineLevel="0" collapsed="false">
      <c r="A3507" s="6" t="n">
        <v>27612.868</v>
      </c>
      <c r="B3507" s="6" t="n">
        <v>1.73699633699634</v>
      </c>
      <c r="C3507" s="6" t="n">
        <v>86</v>
      </c>
      <c r="D3507" s="6" t="n">
        <v>-1</v>
      </c>
      <c r="E3507" s="6" t="n">
        <v>1.73699633699634</v>
      </c>
      <c r="F3507" s="6" t="n">
        <v>0</v>
      </c>
      <c r="G3507" s="6" t="n">
        <v>0</v>
      </c>
      <c r="H3507" s="6" t="str">
        <f aca="false">IF(AND(A3507&gt;=Stimuli!$B$2,A3507&lt;=Stimuli!$C$2),Stimuli!$A$2,IF(AND(A3507&gt;=Stimuli!$B$3,A3507&lt;=Stimuli!$C$3),Stimuli!$A$3,IF(AND(A3507&gt;=Stimuli!$B$4,A3507&lt;=Stimuli!$C$4),Stimuli!$A$4,"")))</f>
        <v>01 Quiet baseline (60s)</v>
      </c>
      <c r="I3507" s="6" t="n">
        <f aca="false">(B3507-B3506)/((A3507-A3506)/1000)</f>
        <v>0.750183150183176</v>
      </c>
      <c r="J3507" s="6" t="n">
        <f aca="false">IF(OR(B3507&lt;Rules!$B$2,B3507&gt;Rules!$B$3,ABS(I3507)&gt;Rules!$B$4,OR(B3508&lt;Rules!$B$2,B3508&gt;Rules!$B$3,ABS(I3508)&gt;Rules!$B$4)),1,0)</f>
        <v>0</v>
      </c>
      <c r="K3507" s="6" t="str">
        <f aca="false">IF(F3507=1,COUNTIF($F$2:F3507,1),"")</f>
        <v/>
      </c>
    </row>
    <row r="3508" customFormat="false" ht="15" hidden="false" customHeight="false" outlineLevel="0" collapsed="false">
      <c r="A3508" s="6" t="n">
        <v>27620.6805</v>
      </c>
      <c r="B3508" s="6" t="n">
        <v>1.72967032967033</v>
      </c>
      <c r="C3508" s="6" t="n">
        <v>86</v>
      </c>
      <c r="D3508" s="6" t="n">
        <v>-1</v>
      </c>
      <c r="E3508" s="6" t="n">
        <v>1.73699633699634</v>
      </c>
      <c r="F3508" s="6" t="n">
        <v>0</v>
      </c>
      <c r="G3508" s="6" t="n">
        <v>0</v>
      </c>
      <c r="H3508" s="6" t="str">
        <f aca="false">IF(AND(A3508&gt;=Stimuli!$B$2,A3508&lt;=Stimuli!$C$2),Stimuli!$A$2,IF(AND(A3508&gt;=Stimuli!$B$3,A3508&lt;=Stimuli!$C$3),Stimuli!$A$3,IF(AND(A3508&gt;=Stimuli!$B$4,A3508&lt;=Stimuli!$C$4),Stimuli!$A$4,"")))</f>
        <v>01 Quiet baseline (60s)</v>
      </c>
      <c r="I3508" s="6" t="n">
        <f aca="false">(B3508-B3507)/((A3508-A3507)/1000)</f>
        <v>-0.93772893772902</v>
      </c>
      <c r="J3508" s="6" t="n">
        <f aca="false">IF(OR(B3508&lt;Rules!$B$2,B3508&gt;Rules!$B$3,ABS(I3508)&gt;Rules!$B$4,OR(B3509&lt;Rules!$B$2,B3509&gt;Rules!$B$3,ABS(I3509)&gt;Rules!$B$4)),1,0)</f>
        <v>0</v>
      </c>
      <c r="K3508" s="6" t="str">
        <f aca="false">IF(F3508=1,COUNTIF($F$2:F3508,1),"")</f>
        <v/>
      </c>
    </row>
    <row r="3509" customFormat="false" ht="15" hidden="false" customHeight="false" outlineLevel="0" collapsed="false">
      <c r="A3509" s="6" t="n">
        <v>27628.493</v>
      </c>
      <c r="B3509" s="6" t="n">
        <v>1.73846153846154</v>
      </c>
      <c r="C3509" s="6" t="n">
        <v>86</v>
      </c>
      <c r="D3509" s="6" t="n">
        <v>-1</v>
      </c>
      <c r="E3509" s="6" t="n">
        <v>1.73699633699634</v>
      </c>
      <c r="F3509" s="6" t="n">
        <v>0</v>
      </c>
      <c r="G3509" s="6" t="n">
        <v>0</v>
      </c>
      <c r="H3509" s="6" t="str">
        <f aca="false">IF(AND(A3509&gt;=Stimuli!$B$2,A3509&lt;=Stimuli!$C$2),Stimuli!$A$2,IF(AND(A3509&gt;=Stimuli!$B$3,A3509&lt;=Stimuli!$C$3),Stimuli!$A$3,IF(AND(A3509&gt;=Stimuli!$B$4,A3509&lt;=Stimuli!$C$4),Stimuli!$A$4,"")))</f>
        <v>01 Quiet baseline (60s)</v>
      </c>
      <c r="I3509" s="6" t="n">
        <f aca="false">(B3509-B3508)/((A3509-A3508)/1000)</f>
        <v>1.12527472527475</v>
      </c>
      <c r="J3509" s="6" t="n">
        <f aca="false">IF(OR(B3509&lt;Rules!$B$2,B3509&gt;Rules!$B$3,ABS(I3509)&gt;Rules!$B$4,OR(B3510&lt;Rules!$B$2,B3510&gt;Rules!$B$3,ABS(I3510)&gt;Rules!$B$4)),1,0)</f>
        <v>0</v>
      </c>
      <c r="K3509" s="6" t="str">
        <f aca="false">IF(F3509=1,COUNTIF($F$2:F3509,1),"")</f>
        <v/>
      </c>
    </row>
    <row r="3510" customFormat="false" ht="15" hidden="false" customHeight="false" outlineLevel="0" collapsed="false">
      <c r="A3510" s="6" t="n">
        <v>27636.3055</v>
      </c>
      <c r="B3510" s="6" t="n">
        <v>1.73113553113553</v>
      </c>
      <c r="C3510" s="6" t="n">
        <v>86</v>
      </c>
      <c r="D3510" s="6" t="n">
        <v>-1</v>
      </c>
      <c r="E3510" s="6" t="n">
        <v>1.73699633699634</v>
      </c>
      <c r="F3510" s="6" t="n">
        <v>0</v>
      </c>
      <c r="G3510" s="6" t="n">
        <v>0</v>
      </c>
      <c r="H3510" s="6" t="str">
        <f aca="false">IF(AND(A3510&gt;=Stimuli!$B$2,A3510&lt;=Stimuli!$C$2),Stimuli!$A$2,IF(AND(A3510&gt;=Stimuli!$B$3,A3510&lt;=Stimuli!$C$3),Stimuli!$A$3,IF(AND(A3510&gt;=Stimuli!$B$4,A3510&lt;=Stimuli!$C$4),Stimuli!$A$4,"")))</f>
        <v>01 Quiet baseline (60s)</v>
      </c>
      <c r="I3510" s="6" t="n">
        <f aca="false">(B3510-B3509)/((A3510-A3509)/1000)</f>
        <v>-0.937728937728906</v>
      </c>
      <c r="J3510" s="6" t="n">
        <f aca="false">IF(OR(B3510&lt;Rules!$B$2,B3510&gt;Rules!$B$3,ABS(I3510)&gt;Rules!$B$4,OR(B3511&lt;Rules!$B$2,B3511&gt;Rules!$B$3,ABS(I3511)&gt;Rules!$B$4)),1,0)</f>
        <v>0</v>
      </c>
      <c r="K3510" s="6" t="str">
        <f aca="false">IF(F3510=1,COUNTIF($F$2:F3510,1),"")</f>
        <v/>
      </c>
    </row>
    <row r="3511" customFormat="false" ht="15" hidden="false" customHeight="false" outlineLevel="0" collapsed="false">
      <c r="A3511" s="6" t="n">
        <v>27644.118</v>
      </c>
      <c r="B3511" s="6" t="n">
        <v>1.73699633699634</v>
      </c>
      <c r="C3511" s="6" t="n">
        <v>86</v>
      </c>
      <c r="D3511" s="6" t="n">
        <v>-1</v>
      </c>
      <c r="E3511" s="6" t="n">
        <v>1.73699633699634</v>
      </c>
      <c r="F3511" s="6" t="n">
        <v>0</v>
      </c>
      <c r="G3511" s="6" t="n">
        <v>0</v>
      </c>
      <c r="H3511" s="6" t="str">
        <f aca="false">IF(AND(A3511&gt;=Stimuli!$B$2,A3511&lt;=Stimuli!$C$2),Stimuli!$A$2,IF(AND(A3511&gt;=Stimuli!$B$3,A3511&lt;=Stimuli!$C$3),Stimuli!$A$3,IF(AND(A3511&gt;=Stimuli!$B$4,A3511&lt;=Stimuli!$C$4),Stimuli!$A$4,"")))</f>
        <v>01 Quiet baseline (60s)</v>
      </c>
      <c r="I3511" s="6" t="n">
        <f aca="false">(B3511-B3510)/((A3511-A3510)/1000)</f>
        <v>0.750183150183176</v>
      </c>
      <c r="J3511" s="6" t="n">
        <f aca="false">IF(OR(B3511&lt;Rules!$B$2,B3511&gt;Rules!$B$3,ABS(I3511)&gt;Rules!$B$4,OR(B3512&lt;Rules!$B$2,B3512&gt;Rules!$B$3,ABS(I3512)&gt;Rules!$B$4)),1,0)</f>
        <v>0</v>
      </c>
      <c r="K3511" s="6" t="str">
        <f aca="false">IF(F3511=1,COUNTIF($F$2:F3511,1),"")</f>
        <v/>
      </c>
    </row>
    <row r="3512" customFormat="false" ht="15" hidden="false" customHeight="false" outlineLevel="0" collapsed="false">
      <c r="A3512" s="6" t="n">
        <v>27651.9305</v>
      </c>
      <c r="B3512" s="6" t="n">
        <v>1.73113553113553</v>
      </c>
      <c r="C3512" s="6" t="n">
        <v>86</v>
      </c>
      <c r="D3512" s="6" t="n">
        <v>-1</v>
      </c>
      <c r="E3512" s="6" t="n">
        <v>1.73699633699634</v>
      </c>
      <c r="F3512" s="6" t="n">
        <v>0</v>
      </c>
      <c r="G3512" s="6" t="n">
        <v>0</v>
      </c>
      <c r="H3512" s="6" t="str">
        <f aca="false">IF(AND(A3512&gt;=Stimuli!$B$2,A3512&lt;=Stimuli!$C$2),Stimuli!$A$2,IF(AND(A3512&gt;=Stimuli!$B$3,A3512&lt;=Stimuli!$C$3),Stimuli!$A$3,IF(AND(A3512&gt;=Stimuli!$B$4,A3512&lt;=Stimuli!$C$4),Stimuli!$A$4,"")))</f>
        <v>01 Quiet baseline (60s)</v>
      </c>
      <c r="I3512" s="6" t="n">
        <f aca="false">(B3512-B3511)/((A3512-A3511)/1000)</f>
        <v>-0.750183150183176</v>
      </c>
      <c r="J3512" s="6" t="n">
        <f aca="false">IF(OR(B3512&lt;Rules!$B$2,B3512&gt;Rules!$B$3,ABS(I3512)&gt;Rules!$B$4,OR(B3513&lt;Rules!$B$2,B3513&gt;Rules!$B$3,ABS(I3513)&gt;Rules!$B$4)),1,0)</f>
        <v>0</v>
      </c>
      <c r="K3512" s="6" t="str">
        <f aca="false">IF(F3512=1,COUNTIF($F$2:F3512,1),"")</f>
        <v/>
      </c>
    </row>
    <row r="3513" customFormat="false" ht="15" hidden="false" customHeight="false" outlineLevel="0" collapsed="false">
      <c r="A3513" s="6" t="n">
        <v>27659.743</v>
      </c>
      <c r="B3513" s="6" t="n">
        <v>1.73553113553114</v>
      </c>
      <c r="C3513" s="6" t="n">
        <v>86</v>
      </c>
      <c r="D3513" s="6" t="n">
        <v>-1</v>
      </c>
      <c r="E3513" s="6" t="n">
        <v>1.73699633699634</v>
      </c>
      <c r="F3513" s="6" t="n">
        <v>0</v>
      </c>
      <c r="G3513" s="6" t="n">
        <v>0</v>
      </c>
      <c r="H3513" s="6" t="str">
        <f aca="false">IF(AND(A3513&gt;=Stimuli!$B$2,A3513&lt;=Stimuli!$C$2),Stimuli!$A$2,IF(AND(A3513&gt;=Stimuli!$B$3,A3513&lt;=Stimuli!$C$3),Stimuli!$A$3,IF(AND(A3513&gt;=Stimuli!$B$4,A3513&lt;=Stimuli!$C$4),Stimuli!$A$4,"")))</f>
        <v>01 Quiet baseline (60s)</v>
      </c>
      <c r="I3513" s="6" t="n">
        <f aca="false">(B3513-B3512)/((A3513-A3512)/1000)</f>
        <v>0.562637362637446</v>
      </c>
      <c r="J3513" s="6" t="n">
        <f aca="false">IF(OR(B3513&lt;Rules!$B$2,B3513&gt;Rules!$B$3,ABS(I3513)&gt;Rules!$B$4,OR(B3514&lt;Rules!$B$2,B3514&gt;Rules!$B$3,ABS(I3514)&gt;Rules!$B$4)),1,0)</f>
        <v>0</v>
      </c>
      <c r="K3513" s="6" t="str">
        <f aca="false">IF(F3513=1,COUNTIF($F$2:F3513,1),"")</f>
        <v/>
      </c>
    </row>
    <row r="3514" customFormat="false" ht="15" hidden="false" customHeight="false" outlineLevel="0" collapsed="false">
      <c r="A3514" s="6" t="n">
        <v>27667.5555</v>
      </c>
      <c r="B3514" s="6" t="n">
        <v>1.73260073260073</v>
      </c>
      <c r="C3514" s="6" t="n">
        <v>86</v>
      </c>
      <c r="D3514" s="6" t="n">
        <v>-1</v>
      </c>
      <c r="E3514" s="6" t="n">
        <v>1.73699633699634</v>
      </c>
      <c r="F3514" s="6" t="n">
        <v>0</v>
      </c>
      <c r="G3514" s="6" t="n">
        <v>0</v>
      </c>
      <c r="H3514" s="6" t="str">
        <f aca="false">IF(AND(A3514&gt;=Stimuli!$B$2,A3514&lt;=Stimuli!$C$2),Stimuli!$A$2,IF(AND(A3514&gt;=Stimuli!$B$3,A3514&lt;=Stimuli!$C$3),Stimuli!$A$3,IF(AND(A3514&gt;=Stimuli!$B$4,A3514&lt;=Stimuli!$C$4),Stimuli!$A$4,"")))</f>
        <v>01 Quiet baseline (60s)</v>
      </c>
      <c r="I3514" s="6" t="n">
        <f aca="false">(B3514-B3513)/((A3514-A3513)/1000)</f>
        <v>-0.375091575091574</v>
      </c>
      <c r="J3514" s="6" t="n">
        <f aca="false">IF(OR(B3514&lt;Rules!$B$2,B3514&gt;Rules!$B$3,ABS(I3514)&gt;Rules!$B$4,OR(B3515&lt;Rules!$B$2,B3515&gt;Rules!$B$3,ABS(I3515)&gt;Rules!$B$4)),1,0)</f>
        <v>0</v>
      </c>
      <c r="K3514" s="6" t="str">
        <f aca="false">IF(F3514=1,COUNTIF($F$2:F3514,1),"")</f>
        <v/>
      </c>
    </row>
    <row r="3515" customFormat="false" ht="15" hidden="false" customHeight="false" outlineLevel="0" collapsed="false">
      <c r="A3515" s="6" t="n">
        <v>27675.368</v>
      </c>
      <c r="B3515" s="6" t="n">
        <v>1.73406593406593</v>
      </c>
      <c r="C3515" s="6" t="n">
        <v>86</v>
      </c>
      <c r="D3515" s="6" t="n">
        <v>-1</v>
      </c>
      <c r="E3515" s="6" t="n">
        <v>1.73553113553114</v>
      </c>
      <c r="F3515" s="6" t="n">
        <v>0</v>
      </c>
      <c r="G3515" s="6" t="n">
        <v>0</v>
      </c>
      <c r="H3515" s="6" t="str">
        <f aca="false">IF(AND(A3515&gt;=Stimuli!$B$2,A3515&lt;=Stimuli!$C$2),Stimuli!$A$2,IF(AND(A3515&gt;=Stimuli!$B$3,A3515&lt;=Stimuli!$C$3),Stimuli!$A$3,IF(AND(A3515&gt;=Stimuli!$B$4,A3515&lt;=Stimuli!$C$4),Stimuli!$A$4,"")))</f>
        <v>01 Quiet baseline (60s)</v>
      </c>
      <c r="I3515" s="6" t="n">
        <f aca="false">(B3515-B3514)/((A3515-A3514)/1000)</f>
        <v>0.187545787545702</v>
      </c>
      <c r="J3515" s="6" t="n">
        <f aca="false">IF(OR(B3515&lt;Rules!$B$2,B3515&gt;Rules!$B$3,ABS(I3515)&gt;Rules!$B$4,OR(B3516&lt;Rules!$B$2,B3516&gt;Rules!$B$3,ABS(I3516)&gt;Rules!$B$4)),1,0)</f>
        <v>0</v>
      </c>
      <c r="K3515" s="6" t="str">
        <f aca="false">IF(F3515=1,COUNTIF($F$2:F3515,1),"")</f>
        <v/>
      </c>
    </row>
    <row r="3516" customFormat="false" ht="15" hidden="false" customHeight="false" outlineLevel="0" collapsed="false">
      <c r="A3516" s="6" t="n">
        <v>27683.1805</v>
      </c>
      <c r="B3516" s="6" t="n">
        <v>1.73406593406593</v>
      </c>
      <c r="C3516" s="6" t="n">
        <v>85</v>
      </c>
      <c r="D3516" s="6" t="n">
        <v>703.125</v>
      </c>
      <c r="E3516" s="6" t="n">
        <v>1.73553113553114</v>
      </c>
      <c r="F3516" s="6" t="n">
        <v>0</v>
      </c>
      <c r="G3516" s="6" t="n">
        <v>0</v>
      </c>
      <c r="H3516" s="6" t="str">
        <f aca="false">IF(AND(A3516&gt;=Stimuli!$B$2,A3516&lt;=Stimuli!$C$2),Stimuli!$A$2,IF(AND(A3516&gt;=Stimuli!$B$3,A3516&lt;=Stimuli!$C$3),Stimuli!$A$3,IF(AND(A3516&gt;=Stimuli!$B$4,A3516&lt;=Stimuli!$C$4),Stimuli!$A$4,"")))</f>
        <v>01 Quiet baseline (60s)</v>
      </c>
      <c r="I3516" s="6" t="n">
        <f aca="false">(B3516-B3515)/((A3516-A3515)/1000)</f>
        <v>0</v>
      </c>
      <c r="J3516" s="6" t="n">
        <f aca="false">IF(OR(B3516&lt;Rules!$B$2,B3516&gt;Rules!$B$3,ABS(I3516)&gt;Rules!$B$4,OR(B3517&lt;Rules!$B$2,B3517&gt;Rules!$B$3,ABS(I3517)&gt;Rules!$B$4)),1,0)</f>
        <v>0</v>
      </c>
      <c r="K3516" s="6" t="str">
        <f aca="false">IF(F3516=1,COUNTIF($F$2:F3516,1),"")</f>
        <v/>
      </c>
    </row>
    <row r="3517" customFormat="false" ht="15" hidden="false" customHeight="false" outlineLevel="0" collapsed="false">
      <c r="A3517" s="6" t="n">
        <v>27690.993</v>
      </c>
      <c r="B3517" s="6" t="n">
        <v>1.73406593406593</v>
      </c>
      <c r="C3517" s="6" t="n">
        <v>85</v>
      </c>
      <c r="D3517" s="6" t="n">
        <v>-1</v>
      </c>
      <c r="E3517" s="6" t="n">
        <v>1.73553113553114</v>
      </c>
      <c r="F3517" s="6" t="n">
        <v>0</v>
      </c>
      <c r="G3517" s="6" t="n">
        <v>0</v>
      </c>
      <c r="H3517" s="6" t="str">
        <f aca="false">IF(AND(A3517&gt;=Stimuli!$B$2,A3517&lt;=Stimuli!$C$2),Stimuli!$A$2,IF(AND(A3517&gt;=Stimuli!$B$3,A3517&lt;=Stimuli!$C$3),Stimuli!$A$3,IF(AND(A3517&gt;=Stimuli!$B$4,A3517&lt;=Stimuli!$C$4),Stimuli!$A$4,"")))</f>
        <v>01 Quiet baseline (60s)</v>
      </c>
      <c r="I3517" s="6" t="n">
        <f aca="false">(B3517-B3516)/((A3517-A3516)/1000)</f>
        <v>0</v>
      </c>
      <c r="J3517" s="6" t="n">
        <f aca="false">IF(OR(B3517&lt;Rules!$B$2,B3517&gt;Rules!$B$3,ABS(I3517)&gt;Rules!$B$4,OR(B3518&lt;Rules!$B$2,B3518&gt;Rules!$B$3,ABS(I3518)&gt;Rules!$B$4)),1,0)</f>
        <v>0</v>
      </c>
      <c r="K3517" s="6" t="str">
        <f aca="false">IF(F3517=1,COUNTIF($F$2:F3517,1),"")</f>
        <v/>
      </c>
    </row>
    <row r="3518" customFormat="false" ht="15" hidden="false" customHeight="false" outlineLevel="0" collapsed="false">
      <c r="A3518" s="6" t="n">
        <v>27698.8055</v>
      </c>
      <c r="B3518" s="6" t="n">
        <v>1.73553113553114</v>
      </c>
      <c r="C3518" s="6" t="n">
        <v>85</v>
      </c>
      <c r="D3518" s="6" t="n">
        <v>-1</v>
      </c>
      <c r="E3518" s="6" t="n">
        <v>1.73553113553114</v>
      </c>
      <c r="F3518" s="6" t="n">
        <v>0</v>
      </c>
      <c r="G3518" s="6" t="n">
        <v>0</v>
      </c>
      <c r="H3518" s="6" t="str">
        <f aca="false">IF(AND(A3518&gt;=Stimuli!$B$2,A3518&lt;=Stimuli!$C$2),Stimuli!$A$2,IF(AND(A3518&gt;=Stimuli!$B$3,A3518&lt;=Stimuli!$C$3),Stimuli!$A$3,IF(AND(A3518&gt;=Stimuli!$B$4,A3518&lt;=Stimuli!$C$4),Stimuli!$A$4,"")))</f>
        <v>01 Quiet baseline (60s)</v>
      </c>
      <c r="I3518" s="6" t="n">
        <f aca="false">(B3518-B3517)/((A3518-A3517)/1000)</f>
        <v>0.187545787545872</v>
      </c>
      <c r="J3518" s="6" t="n">
        <f aca="false">IF(OR(B3518&lt;Rules!$B$2,B3518&gt;Rules!$B$3,ABS(I3518)&gt;Rules!$B$4,OR(B3519&lt;Rules!$B$2,B3519&gt;Rules!$B$3,ABS(I3519)&gt;Rules!$B$4)),1,0)</f>
        <v>0</v>
      </c>
      <c r="K3518" s="6" t="str">
        <f aca="false">IF(F3518=1,COUNTIF($F$2:F3518,1),"")</f>
        <v/>
      </c>
    </row>
    <row r="3519" customFormat="false" ht="15" hidden="false" customHeight="false" outlineLevel="0" collapsed="false">
      <c r="A3519" s="6" t="n">
        <v>27706.618</v>
      </c>
      <c r="B3519" s="6" t="n">
        <v>1.73260073260073</v>
      </c>
      <c r="C3519" s="6" t="n">
        <v>85</v>
      </c>
      <c r="D3519" s="6" t="n">
        <v>-1</v>
      </c>
      <c r="E3519" s="6" t="n">
        <v>1.73553113553114</v>
      </c>
      <c r="F3519" s="6" t="n">
        <v>0</v>
      </c>
      <c r="G3519" s="6" t="n">
        <v>0</v>
      </c>
      <c r="H3519" s="6" t="str">
        <f aca="false">IF(AND(A3519&gt;=Stimuli!$B$2,A3519&lt;=Stimuli!$C$2),Stimuli!$A$2,IF(AND(A3519&gt;=Stimuli!$B$3,A3519&lt;=Stimuli!$C$3),Stimuli!$A$3,IF(AND(A3519&gt;=Stimuli!$B$4,A3519&lt;=Stimuli!$C$4),Stimuli!$A$4,"")))</f>
        <v>01 Quiet baseline (60s)</v>
      </c>
      <c r="I3519" s="6" t="n">
        <f aca="false">(B3519-B3518)/((A3519-A3518)/1000)</f>
        <v>-0.375091575091574</v>
      </c>
      <c r="J3519" s="6" t="n">
        <f aca="false">IF(OR(B3519&lt;Rules!$B$2,B3519&gt;Rules!$B$3,ABS(I3519)&gt;Rules!$B$4,OR(B3520&lt;Rules!$B$2,B3520&gt;Rules!$B$3,ABS(I3520)&gt;Rules!$B$4)),1,0)</f>
        <v>0</v>
      </c>
      <c r="K3519" s="6" t="str">
        <f aca="false">IF(F3519=1,COUNTIF($F$2:F3519,1),"")</f>
        <v/>
      </c>
    </row>
    <row r="3520" customFormat="false" ht="15" hidden="false" customHeight="false" outlineLevel="0" collapsed="false">
      <c r="A3520" s="6" t="n">
        <v>27714.4305</v>
      </c>
      <c r="B3520" s="6" t="n">
        <v>1.73699633699634</v>
      </c>
      <c r="C3520" s="6" t="n">
        <v>85</v>
      </c>
      <c r="D3520" s="6" t="n">
        <v>-1</v>
      </c>
      <c r="E3520" s="6" t="n">
        <v>1.73553113553114</v>
      </c>
      <c r="F3520" s="6" t="n">
        <v>0</v>
      </c>
      <c r="G3520" s="6" t="n">
        <v>0</v>
      </c>
      <c r="H3520" s="6" t="str">
        <f aca="false">IF(AND(A3520&gt;=Stimuli!$B$2,A3520&lt;=Stimuli!$C$2),Stimuli!$A$2,IF(AND(A3520&gt;=Stimuli!$B$3,A3520&lt;=Stimuli!$C$3),Stimuli!$A$3,IF(AND(A3520&gt;=Stimuli!$B$4,A3520&lt;=Stimuli!$C$4),Stimuli!$A$4,"")))</f>
        <v>01 Quiet baseline (60s)</v>
      </c>
      <c r="I3520" s="6" t="n">
        <f aca="false">(B3520-B3519)/((A3520-A3519)/1000)</f>
        <v>0.562637362637304</v>
      </c>
      <c r="J3520" s="6" t="n">
        <f aca="false">IF(OR(B3520&lt;Rules!$B$2,B3520&gt;Rules!$B$3,ABS(I3520)&gt;Rules!$B$4,OR(B3521&lt;Rules!$B$2,B3521&gt;Rules!$B$3,ABS(I3521)&gt;Rules!$B$4)),1,0)</f>
        <v>0</v>
      </c>
      <c r="K3520" s="6" t="str">
        <f aca="false">IF(F3520=1,COUNTIF($F$2:F3520,1),"")</f>
        <v/>
      </c>
    </row>
    <row r="3521" customFormat="false" ht="15" hidden="false" customHeight="false" outlineLevel="0" collapsed="false">
      <c r="A3521" s="6" t="n">
        <v>27722.243</v>
      </c>
      <c r="B3521" s="6" t="n">
        <v>1.73260073260073</v>
      </c>
      <c r="C3521" s="6" t="n">
        <v>85</v>
      </c>
      <c r="D3521" s="6" t="n">
        <v>-1</v>
      </c>
      <c r="E3521" s="6" t="n">
        <v>1.73553113553114</v>
      </c>
      <c r="F3521" s="6" t="n">
        <v>0</v>
      </c>
      <c r="G3521" s="6" t="n">
        <v>0</v>
      </c>
      <c r="H3521" s="6" t="str">
        <f aca="false">IF(AND(A3521&gt;=Stimuli!$B$2,A3521&lt;=Stimuli!$C$2),Stimuli!$A$2,IF(AND(A3521&gt;=Stimuli!$B$3,A3521&lt;=Stimuli!$C$3),Stimuli!$A$3,IF(AND(A3521&gt;=Stimuli!$B$4,A3521&lt;=Stimuli!$C$4),Stimuli!$A$4,"")))</f>
        <v>01 Quiet baseline (60s)</v>
      </c>
      <c r="I3521" s="6" t="n">
        <f aca="false">(B3521-B3520)/((A3521-A3520)/1000)</f>
        <v>-0.562637362637304</v>
      </c>
      <c r="J3521" s="6" t="n">
        <f aca="false">IF(OR(B3521&lt;Rules!$B$2,B3521&gt;Rules!$B$3,ABS(I3521)&gt;Rules!$B$4,OR(B3522&lt;Rules!$B$2,B3522&gt;Rules!$B$3,ABS(I3522)&gt;Rules!$B$4)),1,0)</f>
        <v>0</v>
      </c>
      <c r="K3521" s="6" t="str">
        <f aca="false">IF(F3521=1,COUNTIF($F$2:F3521,1),"")</f>
        <v/>
      </c>
    </row>
    <row r="3522" customFormat="false" ht="15" hidden="false" customHeight="false" outlineLevel="0" collapsed="false">
      <c r="A3522" s="6" t="n">
        <v>27730.0555</v>
      </c>
      <c r="B3522" s="6" t="n">
        <v>1.73846153846154</v>
      </c>
      <c r="C3522" s="6" t="n">
        <v>85</v>
      </c>
      <c r="D3522" s="6" t="n">
        <v>-1</v>
      </c>
      <c r="E3522" s="6" t="n">
        <v>1.73553113553114</v>
      </c>
      <c r="F3522" s="6" t="n">
        <v>0</v>
      </c>
      <c r="G3522" s="6" t="n">
        <v>0</v>
      </c>
      <c r="H3522" s="6" t="str">
        <f aca="false">IF(AND(A3522&gt;=Stimuli!$B$2,A3522&lt;=Stimuli!$C$2),Stimuli!$A$2,IF(AND(A3522&gt;=Stimuli!$B$3,A3522&lt;=Stimuli!$C$3),Stimuli!$A$3,IF(AND(A3522&gt;=Stimuli!$B$4,A3522&lt;=Stimuli!$C$4),Stimuli!$A$4,"")))</f>
        <v>01 Quiet baseline (60s)</v>
      </c>
      <c r="I3522" s="6" t="n">
        <f aca="false">(B3522-B3521)/((A3522-A3521)/1000)</f>
        <v>0.750183150183034</v>
      </c>
      <c r="J3522" s="6" t="n">
        <f aca="false">IF(OR(B3522&lt;Rules!$B$2,B3522&gt;Rules!$B$3,ABS(I3522)&gt;Rules!$B$4,OR(B3523&lt;Rules!$B$2,B3523&gt;Rules!$B$3,ABS(I3523)&gt;Rules!$B$4)),1,0)</f>
        <v>0</v>
      </c>
      <c r="K3522" s="6" t="str">
        <f aca="false">IF(F3522=1,COUNTIF($F$2:F3522,1),"")</f>
        <v/>
      </c>
    </row>
    <row r="3523" customFormat="false" ht="15" hidden="false" customHeight="false" outlineLevel="0" collapsed="false">
      <c r="A3523" s="6" t="n">
        <v>27737.868</v>
      </c>
      <c r="B3523" s="6" t="n">
        <v>1.73113553113553</v>
      </c>
      <c r="C3523" s="6" t="n">
        <v>85</v>
      </c>
      <c r="D3523" s="6" t="n">
        <v>-1</v>
      </c>
      <c r="E3523" s="6" t="n">
        <v>1.73553113553114</v>
      </c>
      <c r="F3523" s="6" t="n">
        <v>0</v>
      </c>
      <c r="G3523" s="6" t="n">
        <v>0</v>
      </c>
      <c r="H3523" s="6" t="str">
        <f aca="false">IF(AND(A3523&gt;=Stimuli!$B$2,A3523&lt;=Stimuli!$C$2),Stimuli!$A$2,IF(AND(A3523&gt;=Stimuli!$B$3,A3523&lt;=Stimuli!$C$3),Stimuli!$A$3,IF(AND(A3523&gt;=Stimuli!$B$4,A3523&lt;=Stimuli!$C$4),Stimuli!$A$4,"")))</f>
        <v>01 Quiet baseline (60s)</v>
      </c>
      <c r="I3523" s="6" t="n">
        <f aca="false">(B3523-B3522)/((A3523-A3522)/1000)</f>
        <v>-0.937728937728906</v>
      </c>
      <c r="J3523" s="6" t="n">
        <f aca="false">IF(OR(B3523&lt;Rules!$B$2,B3523&gt;Rules!$B$3,ABS(I3523)&gt;Rules!$B$4,OR(B3524&lt;Rules!$B$2,B3524&gt;Rules!$B$3,ABS(I3524)&gt;Rules!$B$4)),1,0)</f>
        <v>0</v>
      </c>
      <c r="K3523" s="6" t="str">
        <f aca="false">IF(F3523=1,COUNTIF($F$2:F3523,1),"")</f>
        <v/>
      </c>
    </row>
    <row r="3524" customFormat="false" ht="15" hidden="false" customHeight="false" outlineLevel="0" collapsed="false">
      <c r="A3524" s="6" t="n">
        <v>27745.6805</v>
      </c>
      <c r="B3524" s="6" t="n">
        <v>1.73846153846154</v>
      </c>
      <c r="C3524" s="6" t="n">
        <v>85</v>
      </c>
      <c r="D3524" s="6" t="n">
        <v>-1</v>
      </c>
      <c r="E3524" s="6" t="n">
        <v>1.73553113553114</v>
      </c>
      <c r="F3524" s="6" t="n">
        <v>0</v>
      </c>
      <c r="G3524" s="6" t="n">
        <v>0</v>
      </c>
      <c r="H3524" s="6" t="str">
        <f aca="false">IF(AND(A3524&gt;=Stimuli!$B$2,A3524&lt;=Stimuli!$C$2),Stimuli!$A$2,IF(AND(A3524&gt;=Stimuli!$B$3,A3524&lt;=Stimuli!$C$3),Stimuli!$A$3,IF(AND(A3524&gt;=Stimuli!$B$4,A3524&lt;=Stimuli!$C$4),Stimuli!$A$4,"")))</f>
        <v>01 Quiet baseline (60s)</v>
      </c>
      <c r="I3524" s="6" t="n">
        <f aca="false">(B3524-B3523)/((A3524-A3523)/1000)</f>
        <v>0.937728937728906</v>
      </c>
      <c r="J3524" s="6" t="n">
        <f aca="false">IF(OR(B3524&lt;Rules!$B$2,B3524&gt;Rules!$B$3,ABS(I3524)&gt;Rules!$B$4,OR(B3525&lt;Rules!$B$2,B3525&gt;Rules!$B$3,ABS(I3525)&gt;Rules!$B$4)),1,0)</f>
        <v>0</v>
      </c>
      <c r="K3524" s="6" t="str">
        <f aca="false">IF(F3524=1,COUNTIF($F$2:F3524,1),"")</f>
        <v/>
      </c>
    </row>
    <row r="3525" customFormat="false" ht="15" hidden="false" customHeight="false" outlineLevel="0" collapsed="false">
      <c r="A3525" s="6" t="n">
        <v>27753.493</v>
      </c>
      <c r="B3525" s="6" t="n">
        <v>1.73260073260073</v>
      </c>
      <c r="C3525" s="6" t="n">
        <v>85</v>
      </c>
      <c r="D3525" s="6" t="n">
        <v>-1</v>
      </c>
      <c r="E3525" s="6" t="n">
        <v>1.73553113553114</v>
      </c>
      <c r="F3525" s="6" t="n">
        <v>0</v>
      </c>
      <c r="G3525" s="6" t="n">
        <v>0</v>
      </c>
      <c r="H3525" s="6" t="str">
        <f aca="false">IF(AND(A3525&gt;=Stimuli!$B$2,A3525&lt;=Stimuli!$C$2),Stimuli!$A$2,IF(AND(A3525&gt;=Stimuli!$B$3,A3525&lt;=Stimuli!$C$3),Stimuli!$A$3,IF(AND(A3525&gt;=Stimuli!$B$4,A3525&lt;=Stimuli!$C$4),Stimuli!$A$4,"")))</f>
        <v>01 Quiet baseline (60s)</v>
      </c>
      <c r="I3525" s="6" t="n">
        <f aca="false">(B3525-B3524)/((A3525-A3524)/1000)</f>
        <v>-0.750183150183034</v>
      </c>
      <c r="J3525" s="6" t="n">
        <f aca="false">IF(OR(B3525&lt;Rules!$B$2,B3525&gt;Rules!$B$3,ABS(I3525)&gt;Rules!$B$4,OR(B3526&lt;Rules!$B$2,B3526&gt;Rules!$B$3,ABS(I3526)&gt;Rules!$B$4)),1,0)</f>
        <v>0</v>
      </c>
      <c r="K3525" s="6" t="str">
        <f aca="false">IF(F3525=1,COUNTIF($F$2:F3525,1),"")</f>
        <v/>
      </c>
    </row>
    <row r="3526" customFormat="false" ht="15" hidden="false" customHeight="false" outlineLevel="0" collapsed="false">
      <c r="A3526" s="6" t="n">
        <v>27761.3055</v>
      </c>
      <c r="B3526" s="6" t="n">
        <v>1.73992673992674</v>
      </c>
      <c r="C3526" s="6" t="n">
        <v>85</v>
      </c>
      <c r="D3526" s="6" t="n">
        <v>-1</v>
      </c>
      <c r="E3526" s="6" t="n">
        <v>1.73553113553114</v>
      </c>
      <c r="F3526" s="6" t="n">
        <v>0</v>
      </c>
      <c r="G3526" s="6" t="n">
        <v>0</v>
      </c>
      <c r="H3526" s="6" t="str">
        <f aca="false">IF(AND(A3526&gt;=Stimuli!$B$2,A3526&lt;=Stimuli!$C$2),Stimuli!$A$2,IF(AND(A3526&gt;=Stimuli!$B$3,A3526&lt;=Stimuli!$C$3),Stimuli!$A$3,IF(AND(A3526&gt;=Stimuli!$B$4,A3526&lt;=Stimuli!$C$4),Stimuli!$A$4,"")))</f>
        <v>01 Quiet baseline (60s)</v>
      </c>
      <c r="I3526" s="6" t="n">
        <f aca="false">(B3526-B3525)/((A3526-A3525)/1000)</f>
        <v>0.937728937728764</v>
      </c>
      <c r="J3526" s="6" t="n">
        <f aca="false">IF(OR(B3526&lt;Rules!$B$2,B3526&gt;Rules!$B$3,ABS(I3526)&gt;Rules!$B$4,OR(B3527&lt;Rules!$B$2,B3527&gt;Rules!$B$3,ABS(I3527)&gt;Rules!$B$4)),1,0)</f>
        <v>0</v>
      </c>
      <c r="K3526" s="6" t="str">
        <f aca="false">IF(F3526=1,COUNTIF($F$2:F3526,1),"")</f>
        <v/>
      </c>
    </row>
    <row r="3527" customFormat="false" ht="15" hidden="false" customHeight="false" outlineLevel="0" collapsed="false">
      <c r="A3527" s="6" t="n">
        <v>27769.118</v>
      </c>
      <c r="B3527" s="6" t="n">
        <v>1.73260073260073</v>
      </c>
      <c r="C3527" s="6" t="n">
        <v>85</v>
      </c>
      <c r="D3527" s="6" t="n">
        <v>-1</v>
      </c>
      <c r="E3527" s="6" t="n">
        <v>1.73553113553114</v>
      </c>
      <c r="F3527" s="6" t="n">
        <v>0</v>
      </c>
      <c r="G3527" s="6" t="n">
        <v>0</v>
      </c>
      <c r="H3527" s="6" t="str">
        <f aca="false">IF(AND(A3527&gt;=Stimuli!$B$2,A3527&lt;=Stimuli!$C$2),Stimuli!$A$2,IF(AND(A3527&gt;=Stimuli!$B$3,A3527&lt;=Stimuli!$C$3),Stimuli!$A$3,IF(AND(A3527&gt;=Stimuli!$B$4,A3527&lt;=Stimuli!$C$4),Stimuli!$A$4,"")))</f>
        <v>01 Quiet baseline (60s)</v>
      </c>
      <c r="I3527" s="6" t="n">
        <f aca="false">(B3527-B3526)/((A3527-A3526)/1000)</f>
        <v>-0.937728937728764</v>
      </c>
      <c r="J3527" s="6" t="n">
        <f aca="false">IF(OR(B3527&lt;Rules!$B$2,B3527&gt;Rules!$B$3,ABS(I3527)&gt;Rules!$B$4,OR(B3528&lt;Rules!$B$2,B3528&gt;Rules!$B$3,ABS(I3528)&gt;Rules!$B$4)),1,0)</f>
        <v>0</v>
      </c>
      <c r="K3527" s="6" t="str">
        <f aca="false">IF(F3527=1,COUNTIF($F$2:F3527,1),"")</f>
        <v/>
      </c>
    </row>
    <row r="3528" customFormat="false" ht="15" hidden="false" customHeight="false" outlineLevel="0" collapsed="false">
      <c r="A3528" s="6" t="n">
        <v>27776.9305</v>
      </c>
      <c r="B3528" s="6" t="n">
        <v>1.73846153846154</v>
      </c>
      <c r="C3528" s="6" t="n">
        <v>85</v>
      </c>
      <c r="D3528" s="6" t="n">
        <v>-1</v>
      </c>
      <c r="E3528" s="6" t="n">
        <v>1.73553113553114</v>
      </c>
      <c r="F3528" s="6" t="n">
        <v>0</v>
      </c>
      <c r="G3528" s="6" t="n">
        <v>0</v>
      </c>
      <c r="H3528" s="6" t="str">
        <f aca="false">IF(AND(A3528&gt;=Stimuli!$B$2,A3528&lt;=Stimuli!$C$2),Stimuli!$A$2,IF(AND(A3528&gt;=Stimuli!$B$3,A3528&lt;=Stimuli!$C$3),Stimuli!$A$3,IF(AND(A3528&gt;=Stimuli!$B$4,A3528&lt;=Stimuli!$C$4),Stimuli!$A$4,"")))</f>
        <v>01 Quiet baseline (60s)</v>
      </c>
      <c r="I3528" s="6" t="n">
        <f aca="false">(B3528-B3527)/((A3528-A3527)/1000)</f>
        <v>0.750183150183034</v>
      </c>
      <c r="J3528" s="6" t="n">
        <f aca="false">IF(OR(B3528&lt;Rules!$B$2,B3528&gt;Rules!$B$3,ABS(I3528)&gt;Rules!$B$4,OR(B3529&lt;Rules!$B$2,B3529&gt;Rules!$B$3,ABS(I3529)&gt;Rules!$B$4)),1,0)</f>
        <v>0</v>
      </c>
      <c r="K3528" s="6" t="str">
        <f aca="false">IF(F3528=1,COUNTIF($F$2:F3528,1),"")</f>
        <v/>
      </c>
    </row>
    <row r="3529" customFormat="false" ht="15" hidden="false" customHeight="false" outlineLevel="0" collapsed="false">
      <c r="A3529" s="6" t="n">
        <v>27784.743</v>
      </c>
      <c r="B3529" s="6" t="n">
        <v>1.73406593406593</v>
      </c>
      <c r="C3529" s="6" t="n">
        <v>85</v>
      </c>
      <c r="D3529" s="6" t="n">
        <v>-1</v>
      </c>
      <c r="E3529" s="6" t="n">
        <v>1.73553113553114</v>
      </c>
      <c r="F3529" s="6" t="n">
        <v>0</v>
      </c>
      <c r="G3529" s="6" t="n">
        <v>0</v>
      </c>
      <c r="H3529" s="6" t="str">
        <f aca="false">IF(AND(A3529&gt;=Stimuli!$B$2,A3529&lt;=Stimuli!$C$2),Stimuli!$A$2,IF(AND(A3529&gt;=Stimuli!$B$3,A3529&lt;=Stimuli!$C$3),Stimuli!$A$3,IF(AND(A3529&gt;=Stimuli!$B$4,A3529&lt;=Stimuli!$C$4),Stimuli!$A$4,"")))</f>
        <v>01 Quiet baseline (60s)</v>
      </c>
      <c r="I3529" s="6" t="n">
        <f aca="false">(B3529-B3528)/((A3529-A3528)/1000)</f>
        <v>-0.562637362637332</v>
      </c>
      <c r="J3529" s="6" t="n">
        <f aca="false">IF(OR(B3529&lt;Rules!$B$2,B3529&gt;Rules!$B$3,ABS(I3529)&gt;Rules!$B$4,OR(B3530&lt;Rules!$B$2,B3530&gt;Rules!$B$3,ABS(I3530)&gt;Rules!$B$4)),1,0)</f>
        <v>0</v>
      </c>
      <c r="K3529" s="6" t="str">
        <f aca="false">IF(F3529=1,COUNTIF($F$2:F3529,1),"")</f>
        <v/>
      </c>
    </row>
    <row r="3530" customFormat="false" ht="15" hidden="false" customHeight="false" outlineLevel="0" collapsed="false">
      <c r="A3530" s="6" t="n">
        <v>27792.5555</v>
      </c>
      <c r="B3530" s="6" t="n">
        <v>1.73699633699634</v>
      </c>
      <c r="C3530" s="6" t="n">
        <v>85</v>
      </c>
      <c r="D3530" s="6" t="n">
        <v>-1</v>
      </c>
      <c r="E3530" s="6" t="n">
        <v>1.73553113553114</v>
      </c>
      <c r="F3530" s="6" t="n">
        <v>0</v>
      </c>
      <c r="G3530" s="6" t="n">
        <v>0</v>
      </c>
      <c r="H3530" s="6" t="str">
        <f aca="false">IF(AND(A3530&gt;=Stimuli!$B$2,A3530&lt;=Stimuli!$C$2),Stimuli!$A$2,IF(AND(A3530&gt;=Stimuli!$B$3,A3530&lt;=Stimuli!$C$3),Stimuli!$A$3,IF(AND(A3530&gt;=Stimuli!$B$4,A3530&lt;=Stimuli!$C$4),Stimuli!$A$4,"")))</f>
        <v>01 Quiet baseline (60s)</v>
      </c>
      <c r="I3530" s="6" t="n">
        <f aca="false">(B3530-B3529)/((A3530-A3529)/1000)</f>
        <v>0.375091575091602</v>
      </c>
      <c r="J3530" s="6" t="n">
        <f aca="false">IF(OR(B3530&lt;Rules!$B$2,B3530&gt;Rules!$B$3,ABS(I3530)&gt;Rules!$B$4,OR(B3531&lt;Rules!$B$2,B3531&gt;Rules!$B$3,ABS(I3531)&gt;Rules!$B$4)),1,0)</f>
        <v>0</v>
      </c>
      <c r="K3530" s="6" t="str">
        <f aca="false">IF(F3530=1,COUNTIF($F$2:F3530,1),"")</f>
        <v/>
      </c>
    </row>
    <row r="3531" customFormat="false" ht="15" hidden="false" customHeight="false" outlineLevel="0" collapsed="false">
      <c r="A3531" s="6" t="n">
        <v>27800.368</v>
      </c>
      <c r="B3531" s="6" t="n">
        <v>1.73553113553114</v>
      </c>
      <c r="C3531" s="6" t="n">
        <v>85</v>
      </c>
      <c r="D3531" s="6" t="n">
        <v>-1</v>
      </c>
      <c r="E3531" s="6" t="n">
        <v>1.73553113553114</v>
      </c>
      <c r="F3531" s="6" t="n">
        <v>0</v>
      </c>
      <c r="G3531" s="6" t="n">
        <v>0</v>
      </c>
      <c r="H3531" s="6" t="str">
        <f aca="false">IF(AND(A3531&gt;=Stimuli!$B$2,A3531&lt;=Stimuli!$C$2),Stimuli!$A$2,IF(AND(A3531&gt;=Stimuli!$B$3,A3531&lt;=Stimuli!$C$3),Stimuli!$A$3,IF(AND(A3531&gt;=Stimuli!$B$4,A3531&lt;=Stimuli!$C$4),Stimuli!$A$4,"")))</f>
        <v>01 Quiet baseline (60s)</v>
      </c>
      <c r="I3531" s="6" t="n">
        <f aca="false">(B3531-B3530)/((A3531-A3530)/1000)</f>
        <v>-0.18754578754573</v>
      </c>
      <c r="J3531" s="6" t="n">
        <f aca="false">IF(OR(B3531&lt;Rules!$B$2,B3531&gt;Rules!$B$3,ABS(I3531)&gt;Rules!$B$4,OR(B3532&lt;Rules!$B$2,B3532&gt;Rules!$B$3,ABS(I3532)&gt;Rules!$B$4)),1,0)</f>
        <v>0</v>
      </c>
      <c r="K3531" s="6" t="str">
        <f aca="false">IF(F3531=1,COUNTIF($F$2:F3531,1),"")</f>
        <v/>
      </c>
    </row>
    <row r="3532" customFormat="false" ht="15" hidden="false" customHeight="false" outlineLevel="0" collapsed="false">
      <c r="A3532" s="6" t="n">
        <v>27808.1805</v>
      </c>
      <c r="B3532" s="6" t="n">
        <v>1.73699633699634</v>
      </c>
      <c r="C3532" s="6" t="n">
        <v>85</v>
      </c>
      <c r="D3532" s="6" t="n">
        <v>-1</v>
      </c>
      <c r="E3532" s="6" t="n">
        <v>1.73553113553114</v>
      </c>
      <c r="F3532" s="6" t="n">
        <v>0</v>
      </c>
      <c r="G3532" s="6" t="n">
        <v>0</v>
      </c>
      <c r="H3532" s="6" t="str">
        <f aca="false">IF(AND(A3532&gt;=Stimuli!$B$2,A3532&lt;=Stimuli!$C$2),Stimuli!$A$2,IF(AND(A3532&gt;=Stimuli!$B$3,A3532&lt;=Stimuli!$C$3),Stimuli!$A$3,IF(AND(A3532&gt;=Stimuli!$B$4,A3532&lt;=Stimuli!$C$4),Stimuli!$A$4,"")))</f>
        <v>01 Quiet baseline (60s)</v>
      </c>
      <c r="I3532" s="6" t="n">
        <f aca="false">(B3532-B3531)/((A3532-A3531)/1000)</f>
        <v>0.18754578754573</v>
      </c>
      <c r="J3532" s="6" t="n">
        <f aca="false">IF(OR(B3532&lt;Rules!$B$2,B3532&gt;Rules!$B$3,ABS(I3532)&gt;Rules!$B$4,OR(B3533&lt;Rules!$B$2,B3533&gt;Rules!$B$3,ABS(I3533)&gt;Rules!$B$4)),1,0)</f>
        <v>0</v>
      </c>
      <c r="K3532" s="6" t="str">
        <f aca="false">IF(F3532=1,COUNTIF($F$2:F3532,1),"")</f>
        <v/>
      </c>
    </row>
    <row r="3533" customFormat="false" ht="15" hidden="false" customHeight="false" outlineLevel="0" collapsed="false">
      <c r="A3533" s="6" t="n">
        <v>27815.993</v>
      </c>
      <c r="B3533" s="6" t="n">
        <v>1.73699633699634</v>
      </c>
      <c r="C3533" s="6" t="n">
        <v>85</v>
      </c>
      <c r="D3533" s="6" t="n">
        <v>-1</v>
      </c>
      <c r="E3533" s="6" t="n">
        <v>1.73553113553114</v>
      </c>
      <c r="F3533" s="6" t="n">
        <v>0</v>
      </c>
      <c r="G3533" s="6" t="n">
        <v>0</v>
      </c>
      <c r="H3533" s="6" t="str">
        <f aca="false">IF(AND(A3533&gt;=Stimuli!$B$2,A3533&lt;=Stimuli!$C$2),Stimuli!$A$2,IF(AND(A3533&gt;=Stimuli!$B$3,A3533&lt;=Stimuli!$C$3),Stimuli!$A$3,IF(AND(A3533&gt;=Stimuli!$B$4,A3533&lt;=Stimuli!$C$4),Stimuli!$A$4,"")))</f>
        <v>01 Quiet baseline (60s)</v>
      </c>
      <c r="I3533" s="6" t="n">
        <f aca="false">(B3533-B3532)/((A3533-A3532)/1000)</f>
        <v>0</v>
      </c>
      <c r="J3533" s="6" t="n">
        <f aca="false">IF(OR(B3533&lt;Rules!$B$2,B3533&gt;Rules!$B$3,ABS(I3533)&gt;Rules!$B$4,OR(B3534&lt;Rules!$B$2,B3534&gt;Rules!$B$3,ABS(I3534)&gt;Rules!$B$4)),1,0)</f>
        <v>0</v>
      </c>
      <c r="K3533" s="6" t="str">
        <f aca="false">IF(F3533=1,COUNTIF($F$2:F3533,1),"")</f>
        <v/>
      </c>
    </row>
    <row r="3534" customFormat="false" ht="15" hidden="false" customHeight="false" outlineLevel="0" collapsed="false">
      <c r="A3534" s="6" t="n">
        <v>27823.8055</v>
      </c>
      <c r="B3534" s="6" t="n">
        <v>1.73553113553114</v>
      </c>
      <c r="C3534" s="6" t="n">
        <v>85</v>
      </c>
      <c r="D3534" s="6" t="n">
        <v>-1</v>
      </c>
      <c r="E3534" s="6" t="n">
        <v>1.73553113553114</v>
      </c>
      <c r="F3534" s="6" t="n">
        <v>0</v>
      </c>
      <c r="G3534" s="6" t="n">
        <v>0</v>
      </c>
      <c r="H3534" s="6" t="str">
        <f aca="false">IF(AND(A3534&gt;=Stimuli!$B$2,A3534&lt;=Stimuli!$C$2),Stimuli!$A$2,IF(AND(A3534&gt;=Stimuli!$B$3,A3534&lt;=Stimuli!$C$3),Stimuli!$A$3,IF(AND(A3534&gt;=Stimuli!$B$4,A3534&lt;=Stimuli!$C$4),Stimuli!$A$4,"")))</f>
        <v>01 Quiet baseline (60s)</v>
      </c>
      <c r="I3534" s="6" t="n">
        <f aca="false">(B3534-B3533)/((A3534-A3533)/1000)</f>
        <v>-0.18754578754573</v>
      </c>
      <c r="J3534" s="6" t="n">
        <f aca="false">IF(OR(B3534&lt;Rules!$B$2,B3534&gt;Rules!$B$3,ABS(I3534)&gt;Rules!$B$4,OR(B3535&lt;Rules!$B$2,B3535&gt;Rules!$B$3,ABS(I3535)&gt;Rules!$B$4)),1,0)</f>
        <v>0</v>
      </c>
      <c r="K3534" s="6" t="str">
        <f aca="false">IF(F3534=1,COUNTIF($F$2:F3534,1),"")</f>
        <v/>
      </c>
    </row>
    <row r="3535" customFormat="false" ht="15" hidden="false" customHeight="false" outlineLevel="0" collapsed="false">
      <c r="A3535" s="6" t="n">
        <v>27831.618</v>
      </c>
      <c r="B3535" s="6" t="n">
        <v>1.73846153846154</v>
      </c>
      <c r="C3535" s="6" t="n">
        <v>85</v>
      </c>
      <c r="D3535" s="6" t="n">
        <v>-1</v>
      </c>
      <c r="E3535" s="6" t="n">
        <v>1.73553113553114</v>
      </c>
      <c r="F3535" s="6" t="n">
        <v>0</v>
      </c>
      <c r="G3535" s="6" t="n">
        <v>0</v>
      </c>
      <c r="H3535" s="6" t="str">
        <f aca="false">IF(AND(A3535&gt;=Stimuli!$B$2,A3535&lt;=Stimuli!$C$2),Stimuli!$A$2,IF(AND(A3535&gt;=Stimuli!$B$3,A3535&lt;=Stimuli!$C$3),Stimuli!$A$3,IF(AND(A3535&gt;=Stimuli!$B$4,A3535&lt;=Stimuli!$C$4),Stimuli!$A$4,"")))</f>
        <v>01 Quiet baseline (60s)</v>
      </c>
      <c r="I3535" s="6" t="n">
        <f aca="false">(B3535-B3534)/((A3535-A3534)/1000)</f>
        <v>0.37509157509146</v>
      </c>
      <c r="J3535" s="6" t="n">
        <f aca="false">IF(OR(B3535&lt;Rules!$B$2,B3535&gt;Rules!$B$3,ABS(I3535)&gt;Rules!$B$4,OR(B3536&lt;Rules!$B$2,B3536&gt;Rules!$B$3,ABS(I3536)&gt;Rules!$B$4)),1,0)</f>
        <v>0</v>
      </c>
      <c r="K3535" s="6" t="str">
        <f aca="false">IF(F3535=1,COUNTIF($F$2:F3535,1),"")</f>
        <v/>
      </c>
    </row>
    <row r="3536" customFormat="false" ht="15" hidden="false" customHeight="false" outlineLevel="0" collapsed="false">
      <c r="A3536" s="6" t="n">
        <v>27839.4305</v>
      </c>
      <c r="B3536" s="6" t="n">
        <v>1.73553113553114</v>
      </c>
      <c r="C3536" s="6" t="n">
        <v>85</v>
      </c>
      <c r="D3536" s="6" t="n">
        <v>-1</v>
      </c>
      <c r="E3536" s="6" t="n">
        <v>1.73553113553114</v>
      </c>
      <c r="F3536" s="6" t="n">
        <v>0</v>
      </c>
      <c r="G3536" s="6" t="n">
        <v>0</v>
      </c>
      <c r="H3536" s="6" t="str">
        <f aca="false">IF(AND(A3536&gt;=Stimuli!$B$2,A3536&lt;=Stimuli!$C$2),Stimuli!$A$2,IF(AND(A3536&gt;=Stimuli!$B$3,A3536&lt;=Stimuli!$C$3),Stimuli!$A$3,IF(AND(A3536&gt;=Stimuli!$B$4,A3536&lt;=Stimuli!$C$4),Stimuli!$A$4,"")))</f>
        <v>01 Quiet baseline (60s)</v>
      </c>
      <c r="I3536" s="6" t="n">
        <f aca="false">(B3536-B3535)/((A3536-A3535)/1000)</f>
        <v>-0.37509157509146</v>
      </c>
      <c r="J3536" s="6" t="n">
        <f aca="false">IF(OR(B3536&lt;Rules!$B$2,B3536&gt;Rules!$B$3,ABS(I3536)&gt;Rules!$B$4,OR(B3537&lt;Rules!$B$2,B3537&gt;Rules!$B$3,ABS(I3537)&gt;Rules!$B$4)),1,0)</f>
        <v>0</v>
      </c>
      <c r="K3536" s="6" t="str">
        <f aca="false">IF(F3536=1,COUNTIF($F$2:F3536,1),"")</f>
        <v/>
      </c>
    </row>
    <row r="3537" customFormat="false" ht="15" hidden="false" customHeight="false" outlineLevel="0" collapsed="false">
      <c r="A3537" s="6" t="n">
        <v>27847.243</v>
      </c>
      <c r="B3537" s="6" t="n">
        <v>1.73992673992674</v>
      </c>
      <c r="C3537" s="6" t="n">
        <v>85</v>
      </c>
      <c r="D3537" s="6" t="n">
        <v>-1</v>
      </c>
      <c r="E3537" s="6" t="n">
        <v>1.73553113553114</v>
      </c>
      <c r="F3537" s="6" t="n">
        <v>0</v>
      </c>
      <c r="G3537" s="6" t="n">
        <v>0</v>
      </c>
      <c r="H3537" s="6" t="str">
        <f aca="false">IF(AND(A3537&gt;=Stimuli!$B$2,A3537&lt;=Stimuli!$C$2),Stimuli!$A$2,IF(AND(A3537&gt;=Stimuli!$B$3,A3537&lt;=Stimuli!$C$3),Stimuli!$A$3,IF(AND(A3537&gt;=Stimuli!$B$4,A3537&lt;=Stimuli!$C$4),Stimuli!$A$4,"")))</f>
        <v>01 Quiet baseline (60s)</v>
      </c>
      <c r="I3537" s="6" t="n">
        <f aca="false">(B3537-B3536)/((A3537-A3536)/1000)</f>
        <v>0.56263736263719</v>
      </c>
      <c r="J3537" s="6" t="n">
        <f aca="false">IF(OR(B3537&lt;Rules!$B$2,B3537&gt;Rules!$B$3,ABS(I3537)&gt;Rules!$B$4,OR(B3538&lt;Rules!$B$2,B3538&gt;Rules!$B$3,ABS(I3538)&gt;Rules!$B$4)),1,0)</f>
        <v>0</v>
      </c>
      <c r="K3537" s="6" t="str">
        <f aca="false">IF(F3537=1,COUNTIF($F$2:F3537,1),"")</f>
        <v/>
      </c>
    </row>
    <row r="3538" customFormat="false" ht="15" hidden="false" customHeight="false" outlineLevel="0" collapsed="false">
      <c r="A3538" s="6" t="n">
        <v>27855.0555</v>
      </c>
      <c r="B3538" s="6" t="n">
        <v>1.73406593406593</v>
      </c>
      <c r="C3538" s="6" t="n">
        <v>85</v>
      </c>
      <c r="D3538" s="6" t="n">
        <v>-1</v>
      </c>
      <c r="E3538" s="6" t="n">
        <v>1.73553113553114</v>
      </c>
      <c r="F3538" s="6" t="n">
        <v>0</v>
      </c>
      <c r="G3538" s="6" t="n">
        <v>0</v>
      </c>
      <c r="H3538" s="6" t="str">
        <f aca="false">IF(AND(A3538&gt;=Stimuli!$B$2,A3538&lt;=Stimuli!$C$2),Stimuli!$A$2,IF(AND(A3538&gt;=Stimuli!$B$3,A3538&lt;=Stimuli!$C$3),Stimuli!$A$3,IF(AND(A3538&gt;=Stimuli!$B$4,A3538&lt;=Stimuli!$C$4),Stimuli!$A$4,"")))</f>
        <v>01 Quiet baseline (60s)</v>
      </c>
      <c r="I3538" s="6" t="n">
        <f aca="false">(B3538-B3537)/((A3538-A3537)/1000)</f>
        <v>-0.750183150183062</v>
      </c>
      <c r="J3538" s="6" t="n">
        <f aca="false">IF(OR(B3538&lt;Rules!$B$2,B3538&gt;Rules!$B$3,ABS(I3538)&gt;Rules!$B$4,OR(B3539&lt;Rules!$B$2,B3539&gt;Rules!$B$3,ABS(I3539)&gt;Rules!$B$4)),1,0)</f>
        <v>0</v>
      </c>
      <c r="K3538" s="6" t="str">
        <f aca="false">IF(F3538=1,COUNTIF($F$2:F3538,1),"")</f>
        <v/>
      </c>
    </row>
    <row r="3539" customFormat="false" ht="15" hidden="false" customHeight="false" outlineLevel="0" collapsed="false">
      <c r="A3539" s="6" t="n">
        <v>27862.868</v>
      </c>
      <c r="B3539" s="6" t="n">
        <v>1.74139194139194</v>
      </c>
      <c r="C3539" s="6" t="n">
        <v>85</v>
      </c>
      <c r="D3539" s="6" t="n">
        <v>-1</v>
      </c>
      <c r="E3539" s="6" t="n">
        <v>1.73553113553114</v>
      </c>
      <c r="F3539" s="6" t="n">
        <v>0</v>
      </c>
      <c r="G3539" s="6" t="n">
        <v>0</v>
      </c>
      <c r="H3539" s="6" t="str">
        <f aca="false">IF(AND(A3539&gt;=Stimuli!$B$2,A3539&lt;=Stimuli!$C$2),Stimuli!$A$2,IF(AND(A3539&gt;=Stimuli!$B$3,A3539&lt;=Stimuli!$C$3),Stimuli!$A$3,IF(AND(A3539&gt;=Stimuli!$B$4,A3539&lt;=Stimuli!$C$4),Stimuli!$A$4,"")))</f>
        <v>01 Quiet baseline (60s)</v>
      </c>
      <c r="I3539" s="6" t="n">
        <f aca="false">(B3539-B3538)/((A3539-A3538)/1000)</f>
        <v>0.937728937728906</v>
      </c>
      <c r="J3539" s="6" t="n">
        <f aca="false">IF(OR(B3539&lt;Rules!$B$2,B3539&gt;Rules!$B$3,ABS(I3539)&gt;Rules!$B$4,OR(B3540&lt;Rules!$B$2,B3540&gt;Rules!$B$3,ABS(I3540)&gt;Rules!$B$4)),1,0)</f>
        <v>0</v>
      </c>
      <c r="K3539" s="6" t="str">
        <f aca="false">IF(F3539=1,COUNTIF($F$2:F3539,1),"")</f>
        <v/>
      </c>
    </row>
    <row r="3540" customFormat="false" ht="15" hidden="false" customHeight="false" outlineLevel="0" collapsed="false">
      <c r="A3540" s="6" t="n">
        <v>27870.6805</v>
      </c>
      <c r="B3540" s="6" t="n">
        <v>1.73406593406593</v>
      </c>
      <c r="C3540" s="6" t="n">
        <v>85</v>
      </c>
      <c r="D3540" s="6" t="n">
        <v>-1</v>
      </c>
      <c r="E3540" s="6" t="n">
        <v>1.73553113553114</v>
      </c>
      <c r="F3540" s="6" t="n">
        <v>0</v>
      </c>
      <c r="G3540" s="6" t="n">
        <v>0</v>
      </c>
      <c r="H3540" s="6" t="str">
        <f aca="false">IF(AND(A3540&gt;=Stimuli!$B$2,A3540&lt;=Stimuli!$C$2),Stimuli!$A$2,IF(AND(A3540&gt;=Stimuli!$B$3,A3540&lt;=Stimuli!$C$3),Stimuli!$A$3,IF(AND(A3540&gt;=Stimuli!$B$4,A3540&lt;=Stimuli!$C$4),Stimuli!$A$4,"")))</f>
        <v>01 Quiet baseline (60s)</v>
      </c>
      <c r="I3540" s="6" t="n">
        <f aca="false">(B3540-B3539)/((A3540-A3539)/1000)</f>
        <v>-0.937728937728906</v>
      </c>
      <c r="J3540" s="6" t="n">
        <f aca="false">IF(OR(B3540&lt;Rules!$B$2,B3540&gt;Rules!$B$3,ABS(I3540)&gt;Rules!$B$4,OR(B3541&lt;Rules!$B$2,B3541&gt;Rules!$B$3,ABS(I3541)&gt;Rules!$B$4)),1,0)</f>
        <v>0</v>
      </c>
      <c r="K3540" s="6" t="str">
        <f aca="false">IF(F3540=1,COUNTIF($F$2:F3540,1),"")</f>
        <v/>
      </c>
    </row>
    <row r="3541" customFormat="false" ht="15" hidden="false" customHeight="false" outlineLevel="0" collapsed="false">
      <c r="A3541" s="6" t="n">
        <v>27878.493</v>
      </c>
      <c r="B3541" s="6" t="n">
        <v>1.74139194139194</v>
      </c>
      <c r="C3541" s="6" t="n">
        <v>85</v>
      </c>
      <c r="D3541" s="6" t="n">
        <v>-1</v>
      </c>
      <c r="E3541" s="6" t="n">
        <v>1.73553113553114</v>
      </c>
      <c r="F3541" s="6" t="n">
        <v>0</v>
      </c>
      <c r="G3541" s="6" t="n">
        <v>0</v>
      </c>
      <c r="H3541" s="6" t="str">
        <f aca="false">IF(AND(A3541&gt;=Stimuli!$B$2,A3541&lt;=Stimuli!$C$2),Stimuli!$A$2,IF(AND(A3541&gt;=Stimuli!$B$3,A3541&lt;=Stimuli!$C$3),Stimuli!$A$3,IF(AND(A3541&gt;=Stimuli!$B$4,A3541&lt;=Stimuli!$C$4),Stimuli!$A$4,"")))</f>
        <v>01 Quiet baseline (60s)</v>
      </c>
      <c r="I3541" s="6" t="n">
        <f aca="false">(B3541-B3540)/((A3541-A3540)/1000)</f>
        <v>0.937728937728906</v>
      </c>
      <c r="J3541" s="6" t="n">
        <f aca="false">IF(OR(B3541&lt;Rules!$B$2,B3541&gt;Rules!$B$3,ABS(I3541)&gt;Rules!$B$4,OR(B3542&lt;Rules!$B$2,B3542&gt;Rules!$B$3,ABS(I3542)&gt;Rules!$B$4)),1,0)</f>
        <v>0</v>
      </c>
      <c r="K3541" s="6" t="str">
        <f aca="false">IF(F3541=1,COUNTIF($F$2:F3541,1),"")</f>
        <v/>
      </c>
    </row>
    <row r="3542" customFormat="false" ht="15" hidden="false" customHeight="false" outlineLevel="0" collapsed="false">
      <c r="A3542" s="6" t="n">
        <v>27886.3055</v>
      </c>
      <c r="B3542" s="6" t="n">
        <v>1.73406593406593</v>
      </c>
      <c r="C3542" s="6" t="n">
        <v>85</v>
      </c>
      <c r="D3542" s="6" t="n">
        <v>-1</v>
      </c>
      <c r="E3542" s="6" t="n">
        <v>1.73553113553114</v>
      </c>
      <c r="F3542" s="6" t="n">
        <v>0</v>
      </c>
      <c r="G3542" s="6" t="n">
        <v>0</v>
      </c>
      <c r="H3542" s="6" t="str">
        <f aca="false">IF(AND(A3542&gt;=Stimuli!$B$2,A3542&lt;=Stimuli!$C$2),Stimuli!$A$2,IF(AND(A3542&gt;=Stimuli!$B$3,A3542&lt;=Stimuli!$C$3),Stimuli!$A$3,IF(AND(A3542&gt;=Stimuli!$B$4,A3542&lt;=Stimuli!$C$4),Stimuli!$A$4,"")))</f>
        <v>01 Quiet baseline (60s)</v>
      </c>
      <c r="I3542" s="6" t="n">
        <f aca="false">(B3542-B3541)/((A3542-A3541)/1000)</f>
        <v>-0.937728937728906</v>
      </c>
      <c r="J3542" s="6" t="n">
        <f aca="false">IF(OR(B3542&lt;Rules!$B$2,B3542&gt;Rules!$B$3,ABS(I3542)&gt;Rules!$B$4,OR(B3543&lt;Rules!$B$2,B3543&gt;Rules!$B$3,ABS(I3543)&gt;Rules!$B$4)),1,0)</f>
        <v>0</v>
      </c>
      <c r="K3542" s="6" t="str">
        <f aca="false">IF(F3542=1,COUNTIF($F$2:F3542,1),"")</f>
        <v/>
      </c>
    </row>
    <row r="3543" customFormat="false" ht="15" hidden="false" customHeight="false" outlineLevel="0" collapsed="false">
      <c r="A3543" s="6" t="n">
        <v>27894.118</v>
      </c>
      <c r="B3543" s="6" t="n">
        <v>1.74139194139194</v>
      </c>
      <c r="C3543" s="6" t="n">
        <v>85</v>
      </c>
      <c r="D3543" s="6" t="n">
        <v>-1</v>
      </c>
      <c r="E3543" s="6" t="n">
        <v>1.73553113553114</v>
      </c>
      <c r="F3543" s="6" t="n">
        <v>0</v>
      </c>
      <c r="G3543" s="6" t="n">
        <v>0</v>
      </c>
      <c r="H3543" s="6" t="str">
        <f aca="false">IF(AND(A3543&gt;=Stimuli!$B$2,A3543&lt;=Stimuli!$C$2),Stimuli!$A$2,IF(AND(A3543&gt;=Stimuli!$B$3,A3543&lt;=Stimuli!$C$3),Stimuli!$A$3,IF(AND(A3543&gt;=Stimuli!$B$4,A3543&lt;=Stimuli!$C$4),Stimuli!$A$4,"")))</f>
        <v>01 Quiet baseline (60s)</v>
      </c>
      <c r="I3543" s="6" t="n">
        <f aca="false">(B3543-B3542)/((A3543-A3542)/1000)</f>
        <v>0.937728937728906</v>
      </c>
      <c r="J3543" s="6" t="n">
        <f aca="false">IF(OR(B3543&lt;Rules!$B$2,B3543&gt;Rules!$B$3,ABS(I3543)&gt;Rules!$B$4,OR(B3544&lt;Rules!$B$2,B3544&gt;Rules!$B$3,ABS(I3544)&gt;Rules!$B$4)),1,0)</f>
        <v>0</v>
      </c>
      <c r="K3543" s="6" t="str">
        <f aca="false">IF(F3543=1,COUNTIF($F$2:F3543,1),"")</f>
        <v/>
      </c>
    </row>
    <row r="3544" customFormat="false" ht="15" hidden="false" customHeight="false" outlineLevel="0" collapsed="false">
      <c r="A3544" s="6" t="n">
        <v>27901.9305</v>
      </c>
      <c r="B3544" s="6" t="n">
        <v>1.73553113553114</v>
      </c>
      <c r="C3544" s="6" t="n">
        <v>85</v>
      </c>
      <c r="D3544" s="6" t="n">
        <v>-1</v>
      </c>
      <c r="E3544" s="6" t="n">
        <v>1.73553113553114</v>
      </c>
      <c r="F3544" s="6" t="n">
        <v>0</v>
      </c>
      <c r="G3544" s="6" t="n">
        <v>0</v>
      </c>
      <c r="H3544" s="6" t="str">
        <f aca="false">IF(AND(A3544&gt;=Stimuli!$B$2,A3544&lt;=Stimuli!$C$2),Stimuli!$A$2,IF(AND(A3544&gt;=Stimuli!$B$3,A3544&lt;=Stimuli!$C$3),Stimuli!$A$3,IF(AND(A3544&gt;=Stimuli!$B$4,A3544&lt;=Stimuli!$C$4),Stimuli!$A$4,"")))</f>
        <v>01 Quiet baseline (60s)</v>
      </c>
      <c r="I3544" s="6" t="n">
        <f aca="false">(B3544-B3543)/((A3544-A3543)/1000)</f>
        <v>-0.750183150183034</v>
      </c>
      <c r="J3544" s="6" t="n">
        <f aca="false">IF(OR(B3544&lt;Rules!$B$2,B3544&gt;Rules!$B$3,ABS(I3544)&gt;Rules!$B$4,OR(B3545&lt;Rules!$B$2,B3545&gt;Rules!$B$3,ABS(I3545)&gt;Rules!$B$4)),1,0)</f>
        <v>0</v>
      </c>
      <c r="K3544" s="6" t="str">
        <f aca="false">IF(F3544=1,COUNTIF($F$2:F3544,1),"")</f>
        <v/>
      </c>
    </row>
    <row r="3545" customFormat="false" ht="15" hidden="false" customHeight="false" outlineLevel="0" collapsed="false">
      <c r="A3545" s="6" t="n">
        <v>27909.743</v>
      </c>
      <c r="B3545" s="6" t="n">
        <v>1.74139194139194</v>
      </c>
      <c r="C3545" s="6" t="n">
        <v>85</v>
      </c>
      <c r="D3545" s="6" t="n">
        <v>-1</v>
      </c>
      <c r="E3545" s="6" t="n">
        <v>1.73553113553114</v>
      </c>
      <c r="F3545" s="6" t="n">
        <v>0</v>
      </c>
      <c r="G3545" s="6" t="n">
        <v>0</v>
      </c>
      <c r="H3545" s="6" t="str">
        <f aca="false">IF(AND(A3545&gt;=Stimuli!$B$2,A3545&lt;=Stimuli!$C$2),Stimuli!$A$2,IF(AND(A3545&gt;=Stimuli!$B$3,A3545&lt;=Stimuli!$C$3),Stimuli!$A$3,IF(AND(A3545&gt;=Stimuli!$B$4,A3545&lt;=Stimuli!$C$4),Stimuli!$A$4,"")))</f>
        <v>01 Quiet baseline (60s)</v>
      </c>
      <c r="I3545" s="6" t="n">
        <f aca="false">(B3545-B3544)/((A3545-A3544)/1000)</f>
        <v>0.750183150183034</v>
      </c>
      <c r="J3545" s="6" t="n">
        <f aca="false">IF(OR(B3545&lt;Rules!$B$2,B3545&gt;Rules!$B$3,ABS(I3545)&gt;Rules!$B$4,OR(B3546&lt;Rules!$B$2,B3546&gt;Rules!$B$3,ABS(I3546)&gt;Rules!$B$4)),1,0)</f>
        <v>0</v>
      </c>
      <c r="K3545" s="6" t="str">
        <f aca="false">IF(F3545=1,COUNTIF($F$2:F3545,1),"")</f>
        <v/>
      </c>
    </row>
    <row r="3546" customFormat="false" ht="15" hidden="false" customHeight="false" outlineLevel="0" collapsed="false">
      <c r="A3546" s="6" t="n">
        <v>27917.5555</v>
      </c>
      <c r="B3546" s="6" t="n">
        <v>1.73699633699634</v>
      </c>
      <c r="C3546" s="6" t="n">
        <v>85</v>
      </c>
      <c r="D3546" s="6" t="n">
        <v>-1</v>
      </c>
      <c r="E3546" s="6" t="n">
        <v>1.73553113553114</v>
      </c>
      <c r="F3546" s="6" t="n">
        <v>0</v>
      </c>
      <c r="G3546" s="6" t="n">
        <v>0</v>
      </c>
      <c r="H3546" s="6" t="str">
        <f aca="false">IF(AND(A3546&gt;=Stimuli!$B$2,A3546&lt;=Stimuli!$C$2),Stimuli!$A$2,IF(AND(A3546&gt;=Stimuli!$B$3,A3546&lt;=Stimuli!$C$3),Stimuli!$A$3,IF(AND(A3546&gt;=Stimuli!$B$4,A3546&lt;=Stimuli!$C$4),Stimuli!$A$4,"")))</f>
        <v>01 Quiet baseline (60s)</v>
      </c>
      <c r="I3546" s="6" t="n">
        <f aca="false">(B3546-B3545)/((A3546-A3545)/1000)</f>
        <v>-0.562637362637304</v>
      </c>
      <c r="J3546" s="6" t="n">
        <f aca="false">IF(OR(B3546&lt;Rules!$B$2,B3546&gt;Rules!$B$3,ABS(I3546)&gt;Rules!$B$4,OR(B3547&lt;Rules!$B$2,B3547&gt;Rules!$B$3,ABS(I3547)&gt;Rules!$B$4)),1,0)</f>
        <v>0</v>
      </c>
      <c r="K3546" s="6" t="str">
        <f aca="false">IF(F3546=1,COUNTIF($F$2:F3546,1),"")</f>
        <v/>
      </c>
    </row>
    <row r="3547" customFormat="false" ht="15" hidden="false" customHeight="false" outlineLevel="0" collapsed="false">
      <c r="A3547" s="6" t="n">
        <v>27925.368</v>
      </c>
      <c r="B3547" s="6" t="n">
        <v>1.73992673992674</v>
      </c>
      <c r="C3547" s="6" t="n">
        <v>85</v>
      </c>
      <c r="D3547" s="6" t="n">
        <v>-1</v>
      </c>
      <c r="E3547" s="6" t="n">
        <v>1.73406593406593</v>
      </c>
      <c r="F3547" s="6" t="n">
        <v>0</v>
      </c>
      <c r="G3547" s="6" t="n">
        <v>0</v>
      </c>
      <c r="H3547" s="6" t="str">
        <f aca="false">IF(AND(A3547&gt;=Stimuli!$B$2,A3547&lt;=Stimuli!$C$2),Stimuli!$A$2,IF(AND(A3547&gt;=Stimuli!$B$3,A3547&lt;=Stimuli!$C$3),Stimuli!$A$3,IF(AND(A3547&gt;=Stimuli!$B$4,A3547&lt;=Stimuli!$C$4),Stimuli!$A$4,"")))</f>
        <v>01 Quiet baseline (60s)</v>
      </c>
      <c r="I3547" s="6" t="n">
        <f aca="false">(B3547-B3546)/((A3547-A3546)/1000)</f>
        <v>0.37509157509146</v>
      </c>
      <c r="J3547" s="6" t="n">
        <f aca="false">IF(OR(B3547&lt;Rules!$B$2,B3547&gt;Rules!$B$3,ABS(I3547)&gt;Rules!$B$4,OR(B3548&lt;Rules!$B$2,B3548&gt;Rules!$B$3,ABS(I3548)&gt;Rules!$B$4)),1,0)</f>
        <v>0</v>
      </c>
      <c r="K3547" s="6" t="str">
        <f aca="false">IF(F3547=1,COUNTIF($F$2:F3547,1),"")</f>
        <v/>
      </c>
    </row>
    <row r="3548" customFormat="false" ht="15" hidden="false" customHeight="false" outlineLevel="0" collapsed="false">
      <c r="A3548" s="6" t="n">
        <v>27933.1805</v>
      </c>
      <c r="B3548" s="6" t="n">
        <v>1.73846153846154</v>
      </c>
      <c r="C3548" s="6" t="n">
        <v>85</v>
      </c>
      <c r="D3548" s="6" t="n">
        <v>-1</v>
      </c>
      <c r="E3548" s="6" t="n">
        <v>1.73406593406593</v>
      </c>
      <c r="F3548" s="6" t="n">
        <v>0</v>
      </c>
      <c r="G3548" s="6" t="n">
        <v>0</v>
      </c>
      <c r="H3548" s="6" t="str">
        <f aca="false">IF(AND(A3548&gt;=Stimuli!$B$2,A3548&lt;=Stimuli!$C$2),Stimuli!$A$2,IF(AND(A3548&gt;=Stimuli!$B$3,A3548&lt;=Stimuli!$C$3),Stimuli!$A$3,IF(AND(A3548&gt;=Stimuli!$B$4,A3548&lt;=Stimuli!$C$4),Stimuli!$A$4,"")))</f>
        <v>01 Quiet baseline (60s)</v>
      </c>
      <c r="I3548" s="6" t="n">
        <f aca="false">(B3548-B3547)/((A3548-A3547)/1000)</f>
        <v>-0.18754578754573</v>
      </c>
      <c r="J3548" s="6" t="n">
        <f aca="false">IF(OR(B3548&lt;Rules!$B$2,B3548&gt;Rules!$B$3,ABS(I3548)&gt;Rules!$B$4,OR(B3549&lt;Rules!$B$2,B3549&gt;Rules!$B$3,ABS(I3549)&gt;Rules!$B$4)),1,0)</f>
        <v>0</v>
      </c>
      <c r="K3548" s="6" t="str">
        <f aca="false">IF(F3548=1,COUNTIF($F$2:F3548,1),"")</f>
        <v/>
      </c>
    </row>
    <row r="3549" customFormat="false" ht="15" hidden="false" customHeight="false" outlineLevel="0" collapsed="false">
      <c r="A3549" s="6" t="n">
        <v>27940.993</v>
      </c>
      <c r="B3549" s="6" t="n">
        <v>1.73846153846154</v>
      </c>
      <c r="C3549" s="6" t="n">
        <v>85</v>
      </c>
      <c r="D3549" s="6" t="n">
        <v>-1</v>
      </c>
      <c r="E3549" s="6" t="n">
        <v>1.73406593406593</v>
      </c>
      <c r="F3549" s="6" t="n">
        <v>0</v>
      </c>
      <c r="G3549" s="6" t="n">
        <v>0</v>
      </c>
      <c r="H3549" s="6" t="str">
        <f aca="false">IF(AND(A3549&gt;=Stimuli!$B$2,A3549&lt;=Stimuli!$C$2),Stimuli!$A$2,IF(AND(A3549&gt;=Stimuli!$B$3,A3549&lt;=Stimuli!$C$3),Stimuli!$A$3,IF(AND(A3549&gt;=Stimuli!$B$4,A3549&lt;=Stimuli!$C$4),Stimuli!$A$4,"")))</f>
        <v>01 Quiet baseline (60s)</v>
      </c>
      <c r="I3549" s="6" t="n">
        <f aca="false">(B3549-B3548)/((A3549-A3548)/1000)</f>
        <v>0</v>
      </c>
      <c r="J3549" s="6" t="n">
        <f aca="false">IF(OR(B3549&lt;Rules!$B$2,B3549&gt;Rules!$B$3,ABS(I3549)&gt;Rules!$B$4,OR(B3550&lt;Rules!$B$2,B3550&gt;Rules!$B$3,ABS(I3550)&gt;Rules!$B$4)),1,0)</f>
        <v>0</v>
      </c>
      <c r="K3549" s="6" t="str">
        <f aca="false">IF(F3549=1,COUNTIF($F$2:F3549,1),"")</f>
        <v/>
      </c>
    </row>
    <row r="3550" customFormat="false" ht="15" hidden="false" customHeight="false" outlineLevel="0" collapsed="false">
      <c r="A3550" s="6" t="n">
        <v>27948.8055</v>
      </c>
      <c r="B3550" s="6" t="n">
        <v>1.73992673992674</v>
      </c>
      <c r="C3550" s="6" t="n">
        <v>85</v>
      </c>
      <c r="D3550" s="6" t="n">
        <v>-1</v>
      </c>
      <c r="E3550" s="6" t="n">
        <v>1.73406593406593</v>
      </c>
      <c r="F3550" s="6" t="n">
        <v>0</v>
      </c>
      <c r="G3550" s="6" t="n">
        <v>0</v>
      </c>
      <c r="H3550" s="6" t="str">
        <f aca="false">IF(AND(A3550&gt;=Stimuli!$B$2,A3550&lt;=Stimuli!$C$2),Stimuli!$A$2,IF(AND(A3550&gt;=Stimuli!$B$3,A3550&lt;=Stimuli!$C$3),Stimuli!$A$3,IF(AND(A3550&gt;=Stimuli!$B$4,A3550&lt;=Stimuli!$C$4),Stimuli!$A$4,"")))</f>
        <v>01 Quiet baseline (60s)</v>
      </c>
      <c r="I3550" s="6" t="n">
        <f aca="false">(B3550-B3549)/((A3550-A3549)/1000)</f>
        <v>0.18754578754573</v>
      </c>
      <c r="J3550" s="6" t="n">
        <f aca="false">IF(OR(B3550&lt;Rules!$B$2,B3550&gt;Rules!$B$3,ABS(I3550)&gt;Rules!$B$4,OR(B3551&lt;Rules!$B$2,B3551&gt;Rules!$B$3,ABS(I3551)&gt;Rules!$B$4)),1,0)</f>
        <v>0</v>
      </c>
      <c r="K3550" s="6" t="str">
        <f aca="false">IF(F3550=1,COUNTIF($F$2:F3550,1),"")</f>
        <v/>
      </c>
    </row>
    <row r="3551" customFormat="false" ht="15" hidden="false" customHeight="false" outlineLevel="0" collapsed="false">
      <c r="A3551" s="6" t="n">
        <v>27956.618</v>
      </c>
      <c r="B3551" s="6" t="n">
        <v>1.73846153846154</v>
      </c>
      <c r="C3551" s="6" t="n">
        <v>85</v>
      </c>
      <c r="D3551" s="6" t="n">
        <v>-1</v>
      </c>
      <c r="E3551" s="6" t="n">
        <v>1.73406593406593</v>
      </c>
      <c r="F3551" s="6" t="n">
        <v>0</v>
      </c>
      <c r="G3551" s="6" t="n">
        <v>0</v>
      </c>
      <c r="H3551" s="6" t="str">
        <f aca="false">IF(AND(A3551&gt;=Stimuli!$B$2,A3551&lt;=Stimuli!$C$2),Stimuli!$A$2,IF(AND(A3551&gt;=Stimuli!$B$3,A3551&lt;=Stimuli!$C$3),Stimuli!$A$3,IF(AND(A3551&gt;=Stimuli!$B$4,A3551&lt;=Stimuli!$C$4),Stimuli!$A$4,"")))</f>
        <v>01 Quiet baseline (60s)</v>
      </c>
      <c r="I3551" s="6" t="n">
        <f aca="false">(B3551-B3550)/((A3551-A3550)/1000)</f>
        <v>-0.18754578754573</v>
      </c>
      <c r="J3551" s="6" t="n">
        <f aca="false">IF(OR(B3551&lt;Rules!$B$2,B3551&gt;Rules!$B$3,ABS(I3551)&gt;Rules!$B$4,OR(B3552&lt;Rules!$B$2,B3552&gt;Rules!$B$3,ABS(I3552)&gt;Rules!$B$4)),1,0)</f>
        <v>0</v>
      </c>
      <c r="K3551" s="6" t="str">
        <f aca="false">IF(F3551=1,COUNTIF($F$2:F3551,1),"")</f>
        <v/>
      </c>
    </row>
    <row r="3552" customFormat="false" ht="15" hidden="false" customHeight="false" outlineLevel="0" collapsed="false">
      <c r="A3552" s="6" t="n">
        <v>27964.4305</v>
      </c>
      <c r="B3552" s="6" t="n">
        <v>1.74285714285714</v>
      </c>
      <c r="C3552" s="6" t="n">
        <v>85</v>
      </c>
      <c r="D3552" s="6" t="n">
        <v>-1</v>
      </c>
      <c r="E3552" s="6" t="n">
        <v>1.73406593406593</v>
      </c>
      <c r="F3552" s="6" t="n">
        <v>0</v>
      </c>
      <c r="G3552" s="6" t="n">
        <v>0</v>
      </c>
      <c r="H3552" s="6" t="str">
        <f aca="false">IF(AND(A3552&gt;=Stimuli!$B$2,A3552&lt;=Stimuli!$C$2),Stimuli!$A$2,IF(AND(A3552&gt;=Stimuli!$B$3,A3552&lt;=Stimuli!$C$3),Stimuli!$A$3,IF(AND(A3552&gt;=Stimuli!$B$4,A3552&lt;=Stimuli!$C$4),Stimuli!$A$4,"")))</f>
        <v>01 Quiet baseline (60s)</v>
      </c>
      <c r="I3552" s="6" t="n">
        <f aca="false">(B3552-B3551)/((A3552-A3551)/1000)</f>
        <v>0.562637362637446</v>
      </c>
      <c r="J3552" s="6" t="n">
        <f aca="false">IF(OR(B3552&lt;Rules!$B$2,B3552&gt;Rules!$B$3,ABS(I3552)&gt;Rules!$B$4,OR(B3553&lt;Rules!$B$2,B3553&gt;Rules!$B$3,ABS(I3553)&gt;Rules!$B$4)),1,0)</f>
        <v>0</v>
      </c>
      <c r="K3552" s="6" t="str">
        <f aca="false">IF(F3552=1,COUNTIF($F$2:F3552,1),"")</f>
        <v/>
      </c>
    </row>
    <row r="3553" customFormat="false" ht="15" hidden="false" customHeight="false" outlineLevel="0" collapsed="false">
      <c r="A3553" s="6" t="n">
        <v>27972.243</v>
      </c>
      <c r="B3553" s="6" t="n">
        <v>1.73846153846154</v>
      </c>
      <c r="C3553" s="6" t="n">
        <v>85</v>
      </c>
      <c r="D3553" s="6" t="n">
        <v>-1</v>
      </c>
      <c r="E3553" s="6" t="n">
        <v>1.73406593406593</v>
      </c>
      <c r="F3553" s="6" t="n">
        <v>0</v>
      </c>
      <c r="G3553" s="6" t="n">
        <v>0</v>
      </c>
      <c r="H3553" s="6" t="str">
        <f aca="false">IF(AND(A3553&gt;=Stimuli!$B$2,A3553&lt;=Stimuli!$C$2),Stimuli!$A$2,IF(AND(A3553&gt;=Stimuli!$B$3,A3553&lt;=Stimuli!$C$3),Stimuli!$A$3,IF(AND(A3553&gt;=Stimuli!$B$4,A3553&lt;=Stimuli!$C$4),Stimuli!$A$4,"")))</f>
        <v>01 Quiet baseline (60s)</v>
      </c>
      <c r="I3553" s="6" t="n">
        <f aca="false">(B3553-B3552)/((A3553-A3552)/1000)</f>
        <v>-0.562637362637446</v>
      </c>
      <c r="J3553" s="6" t="n">
        <f aca="false">IF(OR(B3553&lt;Rules!$B$2,B3553&gt;Rules!$B$3,ABS(I3553)&gt;Rules!$B$4,OR(B3554&lt;Rules!$B$2,B3554&gt;Rules!$B$3,ABS(I3554)&gt;Rules!$B$4)),1,0)</f>
        <v>0</v>
      </c>
      <c r="K3553" s="6" t="str">
        <f aca="false">IF(F3553=1,COUNTIF($F$2:F3553,1),"")</f>
        <v/>
      </c>
    </row>
    <row r="3554" customFormat="false" ht="15" hidden="false" customHeight="false" outlineLevel="0" collapsed="false">
      <c r="A3554" s="6" t="n">
        <v>27980.0555</v>
      </c>
      <c r="B3554" s="6" t="n">
        <v>1.74432234432235</v>
      </c>
      <c r="C3554" s="6" t="n">
        <v>85</v>
      </c>
      <c r="D3554" s="6" t="n">
        <v>-1</v>
      </c>
      <c r="E3554" s="6" t="n">
        <v>1.73406593406593</v>
      </c>
      <c r="F3554" s="6" t="n">
        <v>0</v>
      </c>
      <c r="G3554" s="6" t="n">
        <v>0</v>
      </c>
      <c r="H3554" s="6" t="str">
        <f aca="false">IF(AND(A3554&gt;=Stimuli!$B$2,A3554&lt;=Stimuli!$C$2),Stimuli!$A$2,IF(AND(A3554&gt;=Stimuli!$B$3,A3554&lt;=Stimuli!$C$3),Stimuli!$A$3,IF(AND(A3554&gt;=Stimuli!$B$4,A3554&lt;=Stimuli!$C$4),Stimuli!$A$4,"")))</f>
        <v>01 Quiet baseline (60s)</v>
      </c>
      <c r="I3554" s="6" t="n">
        <f aca="false">(B3554-B3553)/((A3554-A3553)/1000)</f>
        <v>0.75018315018329</v>
      </c>
      <c r="J3554" s="6" t="n">
        <f aca="false">IF(OR(B3554&lt;Rules!$B$2,B3554&gt;Rules!$B$3,ABS(I3554)&gt;Rules!$B$4,OR(B3555&lt;Rules!$B$2,B3555&gt;Rules!$B$3,ABS(I3555)&gt;Rules!$B$4)),1,0)</f>
        <v>0</v>
      </c>
      <c r="K3554" s="6" t="str">
        <f aca="false">IF(F3554=1,COUNTIF($F$2:F3554,1),"")</f>
        <v/>
      </c>
    </row>
    <row r="3555" customFormat="false" ht="15" hidden="false" customHeight="false" outlineLevel="0" collapsed="false">
      <c r="A3555" s="6" t="n">
        <v>27987.868</v>
      </c>
      <c r="B3555" s="6" t="n">
        <v>1.73699633699634</v>
      </c>
      <c r="C3555" s="6" t="n">
        <v>85</v>
      </c>
      <c r="D3555" s="6" t="n">
        <v>-1</v>
      </c>
      <c r="E3555" s="6" t="n">
        <v>1.73406593406593</v>
      </c>
      <c r="F3555" s="6" t="n">
        <v>0</v>
      </c>
      <c r="G3555" s="6" t="n">
        <v>0</v>
      </c>
      <c r="H3555" s="6" t="str">
        <f aca="false">IF(AND(A3555&gt;=Stimuli!$B$2,A3555&lt;=Stimuli!$C$2),Stimuli!$A$2,IF(AND(A3555&gt;=Stimuli!$B$3,A3555&lt;=Stimuli!$C$3),Stimuli!$A$3,IF(AND(A3555&gt;=Stimuli!$B$4,A3555&lt;=Stimuli!$C$4),Stimuli!$A$4,"")))</f>
        <v>01 Quiet baseline (60s)</v>
      </c>
      <c r="I3555" s="6" t="n">
        <f aca="false">(B3555-B3554)/((A3555-A3554)/1000)</f>
        <v>-0.93772893772902</v>
      </c>
      <c r="J3555" s="6" t="n">
        <f aca="false">IF(OR(B3555&lt;Rules!$B$2,B3555&gt;Rules!$B$3,ABS(I3555)&gt;Rules!$B$4,OR(B3556&lt;Rules!$B$2,B3556&gt;Rules!$B$3,ABS(I3556)&gt;Rules!$B$4)),1,0)</f>
        <v>0</v>
      </c>
      <c r="K3555" s="6" t="str">
        <f aca="false">IF(F3555=1,COUNTIF($F$2:F3555,1),"")</f>
        <v/>
      </c>
    </row>
    <row r="3556" customFormat="false" ht="15" hidden="false" customHeight="false" outlineLevel="0" collapsed="false">
      <c r="A3556" s="6" t="n">
        <v>27995.6805</v>
      </c>
      <c r="B3556" s="6" t="n">
        <v>1.74432234432235</v>
      </c>
      <c r="C3556" s="6" t="n">
        <v>85</v>
      </c>
      <c r="D3556" s="6" t="n">
        <v>-1</v>
      </c>
      <c r="E3556" s="6" t="n">
        <v>1.73406593406593</v>
      </c>
      <c r="F3556" s="6" t="n">
        <v>0</v>
      </c>
      <c r="G3556" s="6" t="n">
        <v>0</v>
      </c>
      <c r="H3556" s="6" t="str">
        <f aca="false">IF(AND(A3556&gt;=Stimuli!$B$2,A3556&lt;=Stimuli!$C$2),Stimuli!$A$2,IF(AND(A3556&gt;=Stimuli!$B$3,A3556&lt;=Stimuli!$C$3),Stimuli!$A$3,IF(AND(A3556&gt;=Stimuli!$B$4,A3556&lt;=Stimuli!$C$4),Stimuli!$A$4,"")))</f>
        <v>01 Quiet baseline (60s)</v>
      </c>
      <c r="I3556" s="6" t="n">
        <f aca="false">(B3556-B3555)/((A3556-A3555)/1000)</f>
        <v>0.93772893772902</v>
      </c>
      <c r="J3556" s="6" t="n">
        <f aca="false">IF(OR(B3556&lt;Rules!$B$2,B3556&gt;Rules!$B$3,ABS(I3556)&gt;Rules!$B$4,OR(B3557&lt;Rules!$B$2,B3557&gt;Rules!$B$3,ABS(I3557)&gt;Rules!$B$4)),1,0)</f>
        <v>0</v>
      </c>
      <c r="K3556" s="6" t="str">
        <f aca="false">IF(F3556=1,COUNTIF($F$2:F3556,1),"")</f>
        <v/>
      </c>
    </row>
    <row r="3557" customFormat="false" ht="15" hidden="false" customHeight="false" outlineLevel="0" collapsed="false">
      <c r="A3557" s="6" t="n">
        <v>28003.493</v>
      </c>
      <c r="B3557" s="6" t="n">
        <v>1.73699633699634</v>
      </c>
      <c r="C3557" s="6" t="n">
        <v>85</v>
      </c>
      <c r="D3557" s="6" t="n">
        <v>-1</v>
      </c>
      <c r="E3557" s="6" t="n">
        <v>1.73406593406593</v>
      </c>
      <c r="F3557" s="6" t="n">
        <v>0</v>
      </c>
      <c r="G3557" s="6" t="n">
        <v>0</v>
      </c>
      <c r="H3557" s="6" t="str">
        <f aca="false">IF(AND(A3557&gt;=Stimuli!$B$2,A3557&lt;=Stimuli!$C$2),Stimuli!$A$2,IF(AND(A3557&gt;=Stimuli!$B$3,A3557&lt;=Stimuli!$C$3),Stimuli!$A$3,IF(AND(A3557&gt;=Stimuli!$B$4,A3557&lt;=Stimuli!$C$4),Stimuli!$A$4,"")))</f>
        <v>01 Quiet baseline (60s)</v>
      </c>
      <c r="I3557" s="6" t="n">
        <f aca="false">(B3557-B3556)/((A3557-A3556)/1000)</f>
        <v>-0.93772893772902</v>
      </c>
      <c r="J3557" s="6" t="n">
        <f aca="false">IF(OR(B3557&lt;Rules!$B$2,B3557&gt;Rules!$B$3,ABS(I3557)&gt;Rules!$B$4,OR(B3558&lt;Rules!$B$2,B3558&gt;Rules!$B$3,ABS(I3558)&gt;Rules!$B$4)),1,0)</f>
        <v>0</v>
      </c>
      <c r="K3557" s="6" t="str">
        <f aca="false">IF(F3557=1,COUNTIF($F$2:F3557,1),"")</f>
        <v/>
      </c>
    </row>
    <row r="3558" customFormat="false" ht="15" hidden="false" customHeight="false" outlineLevel="0" collapsed="false">
      <c r="A3558" s="6" t="n">
        <v>28011.3055</v>
      </c>
      <c r="B3558" s="6" t="n">
        <v>1.74432234432235</v>
      </c>
      <c r="C3558" s="6" t="n">
        <v>85</v>
      </c>
      <c r="D3558" s="6" t="n">
        <v>-1</v>
      </c>
      <c r="E3558" s="6" t="n">
        <v>1.73406593406593</v>
      </c>
      <c r="F3558" s="6" t="n">
        <v>0</v>
      </c>
      <c r="G3558" s="6" t="n">
        <v>0</v>
      </c>
      <c r="H3558" s="6" t="str">
        <f aca="false">IF(AND(A3558&gt;=Stimuli!$B$2,A3558&lt;=Stimuli!$C$2),Stimuli!$A$2,IF(AND(A3558&gt;=Stimuli!$B$3,A3558&lt;=Stimuli!$C$3),Stimuli!$A$3,IF(AND(A3558&gt;=Stimuli!$B$4,A3558&lt;=Stimuli!$C$4),Stimuli!$A$4,"")))</f>
        <v>01 Quiet baseline (60s)</v>
      </c>
      <c r="I3558" s="6" t="n">
        <f aca="false">(B3558-B3557)/((A3558-A3557)/1000)</f>
        <v>0.93772893772902</v>
      </c>
      <c r="J3558" s="6" t="n">
        <f aca="false">IF(OR(B3558&lt;Rules!$B$2,B3558&gt;Rules!$B$3,ABS(I3558)&gt;Rules!$B$4,OR(B3559&lt;Rules!$B$2,B3559&gt;Rules!$B$3,ABS(I3559)&gt;Rules!$B$4)),1,0)</f>
        <v>0</v>
      </c>
      <c r="K3558" s="6" t="str">
        <f aca="false">IF(F3558=1,COUNTIF($F$2:F3558,1),"")</f>
        <v/>
      </c>
    </row>
    <row r="3559" customFormat="false" ht="15" hidden="false" customHeight="false" outlineLevel="0" collapsed="false">
      <c r="A3559" s="6" t="n">
        <v>28019.118</v>
      </c>
      <c r="B3559" s="6" t="n">
        <v>1.73846153846154</v>
      </c>
      <c r="C3559" s="6" t="n">
        <v>85</v>
      </c>
      <c r="D3559" s="6" t="n">
        <v>-1</v>
      </c>
      <c r="E3559" s="6" t="n">
        <v>1.73406593406593</v>
      </c>
      <c r="F3559" s="6" t="n">
        <v>0</v>
      </c>
      <c r="G3559" s="6" t="n">
        <v>0</v>
      </c>
      <c r="H3559" s="6" t="str">
        <f aca="false">IF(AND(A3559&gt;=Stimuli!$B$2,A3559&lt;=Stimuli!$C$2),Stimuli!$A$2,IF(AND(A3559&gt;=Stimuli!$B$3,A3559&lt;=Stimuli!$C$3),Stimuli!$A$3,IF(AND(A3559&gt;=Stimuli!$B$4,A3559&lt;=Stimuli!$C$4),Stimuli!$A$4,"")))</f>
        <v>01 Quiet baseline (60s)</v>
      </c>
      <c r="I3559" s="6" t="n">
        <f aca="false">(B3559-B3558)/((A3559-A3558)/1000)</f>
        <v>-0.75018315018329</v>
      </c>
      <c r="J3559" s="6" t="n">
        <f aca="false">IF(OR(B3559&lt;Rules!$B$2,B3559&gt;Rules!$B$3,ABS(I3559)&gt;Rules!$B$4,OR(B3560&lt;Rules!$B$2,B3560&gt;Rules!$B$3,ABS(I3560)&gt;Rules!$B$4)),1,0)</f>
        <v>0</v>
      </c>
      <c r="K3559" s="6" t="str">
        <f aca="false">IF(F3559=1,COUNTIF($F$2:F3559,1),"")</f>
        <v/>
      </c>
    </row>
    <row r="3560" customFormat="false" ht="15" hidden="false" customHeight="false" outlineLevel="0" collapsed="false">
      <c r="A3560" s="6" t="n">
        <v>28026.9305</v>
      </c>
      <c r="B3560" s="6" t="n">
        <v>1.74432234432235</v>
      </c>
      <c r="C3560" s="6" t="n">
        <v>85</v>
      </c>
      <c r="D3560" s="6" t="n">
        <v>-1</v>
      </c>
      <c r="E3560" s="6" t="n">
        <v>1.73406593406593</v>
      </c>
      <c r="F3560" s="6" t="n">
        <v>0</v>
      </c>
      <c r="G3560" s="6" t="n">
        <v>0</v>
      </c>
      <c r="H3560" s="6" t="str">
        <f aca="false">IF(AND(A3560&gt;=Stimuli!$B$2,A3560&lt;=Stimuli!$C$2),Stimuli!$A$2,IF(AND(A3560&gt;=Stimuli!$B$3,A3560&lt;=Stimuli!$C$3),Stimuli!$A$3,IF(AND(A3560&gt;=Stimuli!$B$4,A3560&lt;=Stimuli!$C$4),Stimuli!$A$4,"")))</f>
        <v>01 Quiet baseline (60s)</v>
      </c>
      <c r="I3560" s="6" t="n">
        <f aca="false">(B3560-B3559)/((A3560-A3559)/1000)</f>
        <v>0.75018315018329</v>
      </c>
      <c r="J3560" s="6" t="n">
        <f aca="false">IF(OR(B3560&lt;Rules!$B$2,B3560&gt;Rules!$B$3,ABS(I3560)&gt;Rules!$B$4,OR(B3561&lt;Rules!$B$2,B3561&gt;Rules!$B$3,ABS(I3561)&gt;Rules!$B$4)),1,0)</f>
        <v>0</v>
      </c>
      <c r="K3560" s="6" t="str">
        <f aca="false">IF(F3560=1,COUNTIF($F$2:F3560,1),"")</f>
        <v/>
      </c>
    </row>
    <row r="3561" customFormat="false" ht="15" hidden="false" customHeight="false" outlineLevel="0" collapsed="false">
      <c r="A3561" s="6" t="n">
        <v>28034.743</v>
      </c>
      <c r="B3561" s="6" t="n">
        <v>1.73846153846154</v>
      </c>
      <c r="C3561" s="6" t="n">
        <v>85</v>
      </c>
      <c r="D3561" s="6" t="n">
        <v>-1</v>
      </c>
      <c r="E3561" s="6" t="n">
        <v>1.73406593406593</v>
      </c>
      <c r="F3561" s="6" t="n">
        <v>0</v>
      </c>
      <c r="G3561" s="6" t="n">
        <v>0</v>
      </c>
      <c r="H3561" s="6" t="str">
        <f aca="false">IF(AND(A3561&gt;=Stimuli!$B$2,A3561&lt;=Stimuli!$C$2),Stimuli!$A$2,IF(AND(A3561&gt;=Stimuli!$B$3,A3561&lt;=Stimuli!$C$3),Stimuli!$A$3,IF(AND(A3561&gt;=Stimuli!$B$4,A3561&lt;=Stimuli!$C$4),Stimuli!$A$4,"")))</f>
        <v>01 Quiet baseline (60s)</v>
      </c>
      <c r="I3561" s="6" t="n">
        <f aca="false">(B3561-B3560)/((A3561-A3560)/1000)</f>
        <v>-0.75018315018329</v>
      </c>
      <c r="J3561" s="6" t="n">
        <f aca="false">IF(OR(B3561&lt;Rules!$B$2,B3561&gt;Rules!$B$3,ABS(I3561)&gt;Rules!$B$4,OR(B3562&lt;Rules!$B$2,B3562&gt;Rules!$B$3,ABS(I3562)&gt;Rules!$B$4)),1,0)</f>
        <v>0</v>
      </c>
      <c r="K3561" s="6" t="str">
        <f aca="false">IF(F3561=1,COUNTIF($F$2:F3561,1),"")</f>
        <v/>
      </c>
    </row>
    <row r="3562" customFormat="false" ht="15" hidden="false" customHeight="false" outlineLevel="0" collapsed="false">
      <c r="A3562" s="6" t="n">
        <v>28042.5555</v>
      </c>
      <c r="B3562" s="6" t="n">
        <v>1.74285714285714</v>
      </c>
      <c r="C3562" s="6" t="n">
        <v>85</v>
      </c>
      <c r="D3562" s="6" t="n">
        <v>-1</v>
      </c>
      <c r="E3562" s="6" t="n">
        <v>1.73406593406593</v>
      </c>
      <c r="F3562" s="6" t="n">
        <v>0</v>
      </c>
      <c r="G3562" s="6" t="n">
        <v>0</v>
      </c>
      <c r="H3562" s="6" t="str">
        <f aca="false">IF(AND(A3562&gt;=Stimuli!$B$2,A3562&lt;=Stimuli!$C$2),Stimuli!$A$2,IF(AND(A3562&gt;=Stimuli!$B$3,A3562&lt;=Stimuli!$C$3),Stimuli!$A$3,IF(AND(A3562&gt;=Stimuli!$B$4,A3562&lt;=Stimuli!$C$4),Stimuli!$A$4,"")))</f>
        <v>01 Quiet baseline (60s)</v>
      </c>
      <c r="I3562" s="6" t="n">
        <f aca="false">(B3562-B3561)/((A3562-A3561)/1000)</f>
        <v>0.562637362637446</v>
      </c>
      <c r="J3562" s="6" t="n">
        <f aca="false">IF(OR(B3562&lt;Rules!$B$2,B3562&gt;Rules!$B$3,ABS(I3562)&gt;Rules!$B$4,OR(B3563&lt;Rules!$B$2,B3563&gt;Rules!$B$3,ABS(I3563)&gt;Rules!$B$4)),1,0)</f>
        <v>0</v>
      </c>
      <c r="K3562" s="6" t="str">
        <f aca="false">IF(F3562=1,COUNTIF($F$2:F3562,1),"")</f>
        <v/>
      </c>
    </row>
    <row r="3563" customFormat="false" ht="15" hidden="false" customHeight="false" outlineLevel="0" collapsed="false">
      <c r="A3563" s="6" t="n">
        <v>28050.368</v>
      </c>
      <c r="B3563" s="6" t="n">
        <v>1.73992673992674</v>
      </c>
      <c r="C3563" s="6" t="n">
        <v>85</v>
      </c>
      <c r="D3563" s="6" t="n">
        <v>-1</v>
      </c>
      <c r="E3563" s="6" t="n">
        <v>1.73406593406593</v>
      </c>
      <c r="F3563" s="6" t="n">
        <v>0</v>
      </c>
      <c r="G3563" s="6" t="n">
        <v>0</v>
      </c>
      <c r="H3563" s="6" t="str">
        <f aca="false">IF(AND(A3563&gt;=Stimuli!$B$2,A3563&lt;=Stimuli!$C$2),Stimuli!$A$2,IF(AND(A3563&gt;=Stimuli!$B$3,A3563&lt;=Stimuli!$C$3),Stimuli!$A$3,IF(AND(A3563&gt;=Stimuli!$B$4,A3563&lt;=Stimuli!$C$4),Stimuli!$A$4,"")))</f>
        <v>01 Quiet baseline (60s)</v>
      </c>
      <c r="I3563" s="6" t="n">
        <f aca="false">(B3563-B3562)/((A3563-A3562)/1000)</f>
        <v>-0.375091575091716</v>
      </c>
      <c r="J3563" s="6" t="n">
        <f aca="false">IF(OR(B3563&lt;Rules!$B$2,B3563&gt;Rules!$B$3,ABS(I3563)&gt;Rules!$B$4,OR(B3564&lt;Rules!$B$2,B3564&gt;Rules!$B$3,ABS(I3564)&gt;Rules!$B$4)),1,0)</f>
        <v>0</v>
      </c>
      <c r="K3563" s="6" t="str">
        <f aca="false">IF(F3563=1,COUNTIF($F$2:F3563,1),"")</f>
        <v/>
      </c>
    </row>
    <row r="3564" customFormat="false" ht="15" hidden="false" customHeight="false" outlineLevel="0" collapsed="false">
      <c r="A3564" s="6" t="n">
        <v>28058.1805</v>
      </c>
      <c r="B3564" s="6" t="n">
        <v>1.74139194139194</v>
      </c>
      <c r="C3564" s="6" t="n">
        <v>85</v>
      </c>
      <c r="D3564" s="6" t="n">
        <v>-1</v>
      </c>
      <c r="E3564" s="6" t="n">
        <v>1.73406593406593</v>
      </c>
      <c r="F3564" s="6" t="n">
        <v>0</v>
      </c>
      <c r="G3564" s="6" t="n">
        <v>0</v>
      </c>
      <c r="H3564" s="6" t="str">
        <f aca="false">IF(AND(A3564&gt;=Stimuli!$B$2,A3564&lt;=Stimuli!$C$2),Stimuli!$A$2,IF(AND(A3564&gt;=Stimuli!$B$3,A3564&lt;=Stimuli!$C$3),Stimuli!$A$3,IF(AND(A3564&gt;=Stimuli!$B$4,A3564&lt;=Stimuli!$C$4),Stimuli!$A$4,"")))</f>
        <v>01 Quiet baseline (60s)</v>
      </c>
      <c r="I3564" s="6" t="n">
        <f aca="false">(B3564-B3563)/((A3564-A3563)/1000)</f>
        <v>0.187545787545844</v>
      </c>
      <c r="J3564" s="6" t="n">
        <f aca="false">IF(OR(B3564&lt;Rules!$B$2,B3564&gt;Rules!$B$3,ABS(I3564)&gt;Rules!$B$4,OR(B3565&lt;Rules!$B$2,B3565&gt;Rules!$B$3,ABS(I3565)&gt;Rules!$B$4)),1,0)</f>
        <v>0</v>
      </c>
      <c r="K3564" s="6" t="str">
        <f aca="false">IF(F3564=1,COUNTIF($F$2:F3564,1),"")</f>
        <v/>
      </c>
    </row>
    <row r="3565" customFormat="false" ht="15" hidden="false" customHeight="false" outlineLevel="0" collapsed="false">
      <c r="A3565" s="6" t="n">
        <v>28065.993</v>
      </c>
      <c r="B3565" s="6" t="n">
        <v>1.74285714285714</v>
      </c>
      <c r="C3565" s="6" t="n">
        <v>85</v>
      </c>
      <c r="D3565" s="6" t="n">
        <v>-1</v>
      </c>
      <c r="E3565" s="6" t="n">
        <v>1.73406593406593</v>
      </c>
      <c r="F3565" s="6" t="n">
        <v>0</v>
      </c>
      <c r="G3565" s="6" t="n">
        <v>0</v>
      </c>
      <c r="H3565" s="6" t="str">
        <f aca="false">IF(AND(A3565&gt;=Stimuli!$B$2,A3565&lt;=Stimuli!$C$2),Stimuli!$A$2,IF(AND(A3565&gt;=Stimuli!$B$3,A3565&lt;=Stimuli!$C$3),Stimuli!$A$3,IF(AND(A3565&gt;=Stimuli!$B$4,A3565&lt;=Stimuli!$C$4),Stimuli!$A$4,"")))</f>
        <v>01 Quiet baseline (60s)</v>
      </c>
      <c r="I3565" s="6" t="n">
        <f aca="false">(B3565-B3564)/((A3565-A3564)/1000)</f>
        <v>0.187545787545872</v>
      </c>
      <c r="J3565" s="6" t="n">
        <f aca="false">IF(OR(B3565&lt;Rules!$B$2,B3565&gt;Rules!$B$3,ABS(I3565)&gt;Rules!$B$4,OR(B3566&lt;Rules!$B$2,B3566&gt;Rules!$B$3,ABS(I3566)&gt;Rules!$B$4)),1,0)</f>
        <v>0</v>
      </c>
      <c r="K3565" s="6" t="str">
        <f aca="false">IF(F3565=1,COUNTIF($F$2:F3565,1),"")</f>
        <v/>
      </c>
    </row>
    <row r="3566" customFormat="false" ht="15" hidden="false" customHeight="false" outlineLevel="0" collapsed="false">
      <c r="A3566" s="6" t="n">
        <v>28073.8055</v>
      </c>
      <c r="B3566" s="6" t="n">
        <v>1.74139194139194</v>
      </c>
      <c r="C3566" s="6" t="n">
        <v>85</v>
      </c>
      <c r="D3566" s="6" t="n">
        <v>-1</v>
      </c>
      <c r="E3566" s="6" t="n">
        <v>1.73406593406593</v>
      </c>
      <c r="F3566" s="6" t="n">
        <v>0</v>
      </c>
      <c r="G3566" s="6" t="n">
        <v>0</v>
      </c>
      <c r="H3566" s="6" t="str">
        <f aca="false">IF(AND(A3566&gt;=Stimuli!$B$2,A3566&lt;=Stimuli!$C$2),Stimuli!$A$2,IF(AND(A3566&gt;=Stimuli!$B$3,A3566&lt;=Stimuli!$C$3),Stimuli!$A$3,IF(AND(A3566&gt;=Stimuli!$B$4,A3566&lt;=Stimuli!$C$4),Stimuli!$A$4,"")))</f>
        <v>01 Quiet baseline (60s)</v>
      </c>
      <c r="I3566" s="6" t="n">
        <f aca="false">(B3566-B3565)/((A3566-A3565)/1000)</f>
        <v>-0.187545787545872</v>
      </c>
      <c r="J3566" s="6" t="n">
        <f aca="false">IF(OR(B3566&lt;Rules!$B$2,B3566&gt;Rules!$B$3,ABS(I3566)&gt;Rules!$B$4,OR(B3567&lt;Rules!$B$2,B3567&gt;Rules!$B$3,ABS(I3567)&gt;Rules!$B$4)),1,0)</f>
        <v>0</v>
      </c>
      <c r="K3566" s="6" t="str">
        <f aca="false">IF(F3566=1,COUNTIF($F$2:F3566,1),"")</f>
        <v/>
      </c>
    </row>
    <row r="3567" customFormat="false" ht="15" hidden="false" customHeight="false" outlineLevel="0" collapsed="false">
      <c r="A3567" s="6" t="n">
        <v>28081.618</v>
      </c>
      <c r="B3567" s="6" t="n">
        <v>1.74432234432235</v>
      </c>
      <c r="C3567" s="6" t="n">
        <v>85</v>
      </c>
      <c r="D3567" s="6" t="n">
        <v>-1</v>
      </c>
      <c r="E3567" s="6" t="n">
        <v>1.73406593406593</v>
      </c>
      <c r="F3567" s="6" t="n">
        <v>0</v>
      </c>
      <c r="G3567" s="6" t="n">
        <v>0</v>
      </c>
      <c r="H3567" s="6" t="str">
        <f aca="false">IF(AND(A3567&gt;=Stimuli!$B$2,A3567&lt;=Stimuli!$C$2),Stimuli!$A$2,IF(AND(A3567&gt;=Stimuli!$B$3,A3567&lt;=Stimuli!$C$3),Stimuli!$A$3,IF(AND(A3567&gt;=Stimuli!$B$4,A3567&lt;=Stimuli!$C$4),Stimuli!$A$4,"")))</f>
        <v>01 Quiet baseline (60s)</v>
      </c>
      <c r="I3567" s="6" t="n">
        <f aca="false">(B3567-B3566)/((A3567-A3566)/1000)</f>
        <v>0.375091575091716</v>
      </c>
      <c r="J3567" s="6" t="n">
        <f aca="false">IF(OR(B3567&lt;Rules!$B$2,B3567&gt;Rules!$B$3,ABS(I3567)&gt;Rules!$B$4,OR(B3568&lt;Rules!$B$2,B3568&gt;Rules!$B$3,ABS(I3568)&gt;Rules!$B$4)),1,0)</f>
        <v>0</v>
      </c>
      <c r="K3567" s="6" t="str">
        <f aca="false">IF(F3567=1,COUNTIF($F$2:F3567,1),"")</f>
        <v/>
      </c>
    </row>
    <row r="3568" customFormat="false" ht="15" hidden="false" customHeight="false" outlineLevel="0" collapsed="false">
      <c r="A3568" s="6" t="n">
        <v>28089.4305</v>
      </c>
      <c r="B3568" s="6" t="n">
        <v>1.73992673992674</v>
      </c>
      <c r="C3568" s="6" t="n">
        <v>85</v>
      </c>
      <c r="D3568" s="6" t="n">
        <v>-1</v>
      </c>
      <c r="E3568" s="6" t="n">
        <v>1.73406593406593</v>
      </c>
      <c r="F3568" s="6" t="n">
        <v>0</v>
      </c>
      <c r="G3568" s="6" t="n">
        <v>0</v>
      </c>
      <c r="H3568" s="6" t="str">
        <f aca="false">IF(AND(A3568&gt;=Stimuli!$B$2,A3568&lt;=Stimuli!$C$2),Stimuli!$A$2,IF(AND(A3568&gt;=Stimuli!$B$3,A3568&lt;=Stimuli!$C$3),Stimuli!$A$3,IF(AND(A3568&gt;=Stimuli!$B$4,A3568&lt;=Stimuli!$C$4),Stimuli!$A$4,"")))</f>
        <v>01 Quiet baseline (60s)</v>
      </c>
      <c r="I3568" s="6" t="n">
        <f aca="false">(B3568-B3567)/((A3568-A3567)/1000)</f>
        <v>-0.56263736263756</v>
      </c>
      <c r="J3568" s="6" t="n">
        <f aca="false">IF(OR(B3568&lt;Rules!$B$2,B3568&gt;Rules!$B$3,ABS(I3568)&gt;Rules!$B$4,OR(B3569&lt;Rules!$B$2,B3569&gt;Rules!$B$3,ABS(I3569)&gt;Rules!$B$4)),1,0)</f>
        <v>0</v>
      </c>
      <c r="K3568" s="6" t="str">
        <f aca="false">IF(F3568=1,COUNTIF($F$2:F3568,1),"")</f>
        <v/>
      </c>
    </row>
    <row r="3569" customFormat="false" ht="15" hidden="false" customHeight="false" outlineLevel="0" collapsed="false">
      <c r="A3569" s="6" t="n">
        <v>28097.243</v>
      </c>
      <c r="B3569" s="6" t="n">
        <v>1.74578754578755</v>
      </c>
      <c r="C3569" s="6" t="n">
        <v>85</v>
      </c>
      <c r="D3569" s="6" t="n">
        <v>-1</v>
      </c>
      <c r="E3569" s="6" t="n">
        <v>1.73406593406593</v>
      </c>
      <c r="F3569" s="6" t="n">
        <v>0</v>
      </c>
      <c r="G3569" s="6" t="n">
        <v>0</v>
      </c>
      <c r="H3569" s="6" t="str">
        <f aca="false">IF(AND(A3569&gt;=Stimuli!$B$2,A3569&lt;=Stimuli!$C$2),Stimuli!$A$2,IF(AND(A3569&gt;=Stimuli!$B$3,A3569&lt;=Stimuli!$C$3),Stimuli!$A$3,IF(AND(A3569&gt;=Stimuli!$B$4,A3569&lt;=Stimuli!$C$4),Stimuli!$A$4,"")))</f>
        <v>01 Quiet baseline (60s)</v>
      </c>
      <c r="I3569" s="6" t="n">
        <f aca="false">(B3569-B3568)/((A3569-A3568)/1000)</f>
        <v>0.75018315018329</v>
      </c>
      <c r="J3569" s="6" t="n">
        <f aca="false">IF(OR(B3569&lt;Rules!$B$2,B3569&gt;Rules!$B$3,ABS(I3569)&gt;Rules!$B$4,OR(B3570&lt;Rules!$B$2,B3570&gt;Rules!$B$3,ABS(I3570)&gt;Rules!$B$4)),1,0)</f>
        <v>0</v>
      </c>
      <c r="K3569" s="6" t="str">
        <f aca="false">IF(F3569=1,COUNTIF($F$2:F3569,1),"")</f>
        <v/>
      </c>
    </row>
    <row r="3570" customFormat="false" ht="15" hidden="false" customHeight="false" outlineLevel="0" collapsed="false">
      <c r="A3570" s="6" t="n">
        <v>28105.0555</v>
      </c>
      <c r="B3570" s="6" t="n">
        <v>1.73992673992674</v>
      </c>
      <c r="C3570" s="6" t="n">
        <v>85</v>
      </c>
      <c r="D3570" s="6" t="n">
        <v>-1</v>
      </c>
      <c r="E3570" s="6" t="n">
        <v>1.73406593406593</v>
      </c>
      <c r="F3570" s="6" t="n">
        <v>0</v>
      </c>
      <c r="G3570" s="6" t="n">
        <v>0</v>
      </c>
      <c r="H3570" s="6" t="str">
        <f aca="false">IF(AND(A3570&gt;=Stimuli!$B$2,A3570&lt;=Stimuli!$C$2),Stimuli!$A$2,IF(AND(A3570&gt;=Stimuli!$B$3,A3570&lt;=Stimuli!$C$3),Stimuli!$A$3,IF(AND(A3570&gt;=Stimuli!$B$4,A3570&lt;=Stimuli!$C$4),Stimuli!$A$4,"")))</f>
        <v>01 Quiet baseline (60s)</v>
      </c>
      <c r="I3570" s="6" t="n">
        <f aca="false">(B3570-B3569)/((A3570-A3569)/1000)</f>
        <v>-0.75018315018329</v>
      </c>
      <c r="J3570" s="6" t="n">
        <f aca="false">IF(OR(B3570&lt;Rules!$B$2,B3570&gt;Rules!$B$3,ABS(I3570)&gt;Rules!$B$4,OR(B3571&lt;Rules!$B$2,B3571&gt;Rules!$B$3,ABS(I3571)&gt;Rules!$B$4)),1,0)</f>
        <v>0</v>
      </c>
      <c r="K3570" s="6" t="str">
        <f aca="false">IF(F3570=1,COUNTIF($F$2:F3570,1),"")</f>
        <v/>
      </c>
    </row>
    <row r="3571" customFormat="false" ht="15" hidden="false" customHeight="false" outlineLevel="0" collapsed="false">
      <c r="A3571" s="6" t="n">
        <v>28112.868</v>
      </c>
      <c r="B3571" s="6" t="n">
        <v>1.74725274725275</v>
      </c>
      <c r="C3571" s="6" t="n">
        <v>85</v>
      </c>
      <c r="D3571" s="6" t="n">
        <v>-1</v>
      </c>
      <c r="E3571" s="6" t="n">
        <v>1.73406593406593</v>
      </c>
      <c r="F3571" s="6" t="n">
        <v>0</v>
      </c>
      <c r="G3571" s="6" t="n">
        <v>0</v>
      </c>
      <c r="H3571" s="6" t="str">
        <f aca="false">IF(AND(A3571&gt;=Stimuli!$B$2,A3571&lt;=Stimuli!$C$2),Stimuli!$A$2,IF(AND(A3571&gt;=Stimuli!$B$3,A3571&lt;=Stimuli!$C$3),Stimuli!$A$3,IF(AND(A3571&gt;=Stimuli!$B$4,A3571&lt;=Stimuli!$C$4),Stimuli!$A$4,"")))</f>
        <v>01 Quiet baseline (60s)</v>
      </c>
      <c r="I3571" s="6" t="n">
        <f aca="false">(B3571-B3570)/((A3571-A3570)/1000)</f>
        <v>0.937728937729133</v>
      </c>
      <c r="J3571" s="6" t="n">
        <f aca="false">IF(OR(B3571&lt;Rules!$B$2,B3571&gt;Rules!$B$3,ABS(I3571)&gt;Rules!$B$4,OR(B3572&lt;Rules!$B$2,B3572&gt;Rules!$B$3,ABS(I3572)&gt;Rules!$B$4)),1,0)</f>
        <v>0</v>
      </c>
      <c r="K3571" s="6" t="str">
        <f aca="false">IF(F3571=1,COUNTIF($F$2:F3571,1),"")</f>
        <v/>
      </c>
    </row>
    <row r="3572" customFormat="false" ht="15" hidden="false" customHeight="false" outlineLevel="0" collapsed="false">
      <c r="A3572" s="6" t="n">
        <v>28120.6805</v>
      </c>
      <c r="B3572" s="6" t="n">
        <v>1.73992673992674</v>
      </c>
      <c r="C3572" s="6" t="n">
        <v>85</v>
      </c>
      <c r="D3572" s="6" t="n">
        <v>-1</v>
      </c>
      <c r="E3572" s="6" t="n">
        <v>1.73406593406593</v>
      </c>
      <c r="F3572" s="6" t="n">
        <v>0</v>
      </c>
      <c r="G3572" s="6" t="n">
        <v>0</v>
      </c>
      <c r="H3572" s="6" t="str">
        <f aca="false">IF(AND(A3572&gt;=Stimuli!$B$2,A3572&lt;=Stimuli!$C$2),Stimuli!$A$2,IF(AND(A3572&gt;=Stimuli!$B$3,A3572&lt;=Stimuli!$C$3),Stimuli!$A$3,IF(AND(A3572&gt;=Stimuli!$B$4,A3572&lt;=Stimuli!$C$4),Stimuli!$A$4,"")))</f>
        <v>01 Quiet baseline (60s)</v>
      </c>
      <c r="I3572" s="6" t="n">
        <f aca="false">(B3572-B3571)/((A3572-A3571)/1000)</f>
        <v>-0.937728937729133</v>
      </c>
      <c r="J3572" s="6" t="n">
        <f aca="false">IF(OR(B3572&lt;Rules!$B$2,B3572&gt;Rules!$B$3,ABS(I3572)&gt;Rules!$B$4,OR(B3573&lt;Rules!$B$2,B3573&gt;Rules!$B$3,ABS(I3573)&gt;Rules!$B$4)),1,0)</f>
        <v>0</v>
      </c>
      <c r="K3572" s="6" t="str">
        <f aca="false">IF(F3572=1,COUNTIF($F$2:F3572,1),"")</f>
        <v/>
      </c>
    </row>
    <row r="3573" customFormat="false" ht="15" hidden="false" customHeight="false" outlineLevel="0" collapsed="false">
      <c r="A3573" s="6" t="n">
        <v>28128.493</v>
      </c>
      <c r="B3573" s="6" t="n">
        <v>1.74725274725275</v>
      </c>
      <c r="C3573" s="6" t="n">
        <v>85</v>
      </c>
      <c r="D3573" s="6" t="n">
        <v>-1</v>
      </c>
      <c r="E3573" s="6" t="n">
        <v>1.73406593406593</v>
      </c>
      <c r="F3573" s="6" t="n">
        <v>0</v>
      </c>
      <c r="G3573" s="6" t="n">
        <v>0</v>
      </c>
      <c r="H3573" s="6" t="str">
        <f aca="false">IF(AND(A3573&gt;=Stimuli!$B$2,A3573&lt;=Stimuli!$C$2),Stimuli!$A$2,IF(AND(A3573&gt;=Stimuli!$B$3,A3573&lt;=Stimuli!$C$3),Stimuli!$A$3,IF(AND(A3573&gt;=Stimuli!$B$4,A3573&lt;=Stimuli!$C$4),Stimuli!$A$4,"")))</f>
        <v>01 Quiet baseline (60s)</v>
      </c>
      <c r="I3573" s="6" t="n">
        <f aca="false">(B3573-B3572)/((A3573-A3572)/1000)</f>
        <v>0.937728937729133</v>
      </c>
      <c r="J3573" s="6" t="n">
        <f aca="false">IF(OR(B3573&lt;Rules!$B$2,B3573&gt;Rules!$B$3,ABS(I3573)&gt;Rules!$B$4,OR(B3574&lt;Rules!$B$2,B3574&gt;Rules!$B$3,ABS(I3574)&gt;Rules!$B$4)),1,0)</f>
        <v>0</v>
      </c>
      <c r="K3573" s="6" t="str">
        <f aca="false">IF(F3573=1,COUNTIF($F$2:F3573,1),"")</f>
        <v/>
      </c>
    </row>
    <row r="3574" customFormat="false" ht="15" hidden="false" customHeight="false" outlineLevel="0" collapsed="false">
      <c r="A3574" s="6" t="n">
        <v>28136.3055</v>
      </c>
      <c r="B3574" s="6" t="n">
        <v>1.73992673992674</v>
      </c>
      <c r="C3574" s="6" t="n">
        <v>85</v>
      </c>
      <c r="D3574" s="6" t="n">
        <v>-1</v>
      </c>
      <c r="E3574" s="6" t="n">
        <v>1.73406593406593</v>
      </c>
      <c r="F3574" s="6" t="n">
        <v>0</v>
      </c>
      <c r="G3574" s="6" t="n">
        <v>0</v>
      </c>
      <c r="H3574" s="6" t="str">
        <f aca="false">IF(AND(A3574&gt;=Stimuli!$B$2,A3574&lt;=Stimuli!$C$2),Stimuli!$A$2,IF(AND(A3574&gt;=Stimuli!$B$3,A3574&lt;=Stimuli!$C$3),Stimuli!$A$3,IF(AND(A3574&gt;=Stimuli!$B$4,A3574&lt;=Stimuli!$C$4),Stimuli!$A$4,"")))</f>
        <v>01 Quiet baseline (60s)</v>
      </c>
      <c r="I3574" s="6" t="n">
        <f aca="false">(B3574-B3573)/((A3574-A3573)/1000)</f>
        <v>-0.937728937729133</v>
      </c>
      <c r="J3574" s="6" t="n">
        <f aca="false">IF(OR(B3574&lt;Rules!$B$2,B3574&gt;Rules!$B$3,ABS(I3574)&gt;Rules!$B$4,OR(B3575&lt;Rules!$B$2,B3575&gt;Rules!$B$3,ABS(I3575)&gt;Rules!$B$4)),1,0)</f>
        <v>0</v>
      </c>
      <c r="K3574" s="6" t="str">
        <f aca="false">IF(F3574=1,COUNTIF($F$2:F3574,1),"")</f>
        <v/>
      </c>
    </row>
    <row r="3575" customFormat="false" ht="15" hidden="false" customHeight="false" outlineLevel="0" collapsed="false">
      <c r="A3575" s="6" t="n">
        <v>28144.118</v>
      </c>
      <c r="B3575" s="6" t="n">
        <v>1.74725274725275</v>
      </c>
      <c r="C3575" s="6" t="n">
        <v>85</v>
      </c>
      <c r="D3575" s="6" t="n">
        <v>-1</v>
      </c>
      <c r="E3575" s="6" t="n">
        <v>1.73406593406593</v>
      </c>
      <c r="F3575" s="6" t="n">
        <v>0</v>
      </c>
      <c r="G3575" s="6" t="n">
        <v>0</v>
      </c>
      <c r="H3575" s="6" t="str">
        <f aca="false">IF(AND(A3575&gt;=Stimuli!$B$2,A3575&lt;=Stimuli!$C$2),Stimuli!$A$2,IF(AND(A3575&gt;=Stimuli!$B$3,A3575&lt;=Stimuli!$C$3),Stimuli!$A$3,IF(AND(A3575&gt;=Stimuli!$B$4,A3575&lt;=Stimuli!$C$4),Stimuli!$A$4,"")))</f>
        <v>01 Quiet baseline (60s)</v>
      </c>
      <c r="I3575" s="6" t="n">
        <f aca="false">(B3575-B3574)/((A3575-A3574)/1000)</f>
        <v>0.937728937729133</v>
      </c>
      <c r="J3575" s="6" t="n">
        <f aca="false">IF(OR(B3575&lt;Rules!$B$2,B3575&gt;Rules!$B$3,ABS(I3575)&gt;Rules!$B$4,OR(B3576&lt;Rules!$B$2,B3576&gt;Rules!$B$3,ABS(I3576)&gt;Rules!$B$4)),1,0)</f>
        <v>0</v>
      </c>
      <c r="K3575" s="6" t="str">
        <f aca="false">IF(F3575=1,COUNTIF($F$2:F3575,1),"")</f>
        <v/>
      </c>
    </row>
    <row r="3576" customFormat="false" ht="15" hidden="false" customHeight="false" outlineLevel="0" collapsed="false">
      <c r="A3576" s="6" t="n">
        <v>28151.9305</v>
      </c>
      <c r="B3576" s="6" t="n">
        <v>1.74139194139194</v>
      </c>
      <c r="C3576" s="6" t="n">
        <v>85</v>
      </c>
      <c r="D3576" s="6" t="n">
        <v>-1</v>
      </c>
      <c r="E3576" s="6" t="n">
        <v>1.73406593406593</v>
      </c>
      <c r="F3576" s="6" t="n">
        <v>0</v>
      </c>
      <c r="G3576" s="6" t="n">
        <v>0</v>
      </c>
      <c r="H3576" s="6" t="str">
        <f aca="false">IF(AND(A3576&gt;=Stimuli!$B$2,A3576&lt;=Stimuli!$C$2),Stimuli!$A$2,IF(AND(A3576&gt;=Stimuli!$B$3,A3576&lt;=Stimuli!$C$3),Stimuli!$A$3,IF(AND(A3576&gt;=Stimuli!$B$4,A3576&lt;=Stimuli!$C$4),Stimuli!$A$4,"")))</f>
        <v>01 Quiet baseline (60s)</v>
      </c>
      <c r="I3576" s="6" t="n">
        <f aca="false">(B3576-B3575)/((A3576-A3575)/1000)</f>
        <v>-0.75018315018329</v>
      </c>
      <c r="J3576" s="6" t="n">
        <f aca="false">IF(OR(B3576&lt;Rules!$B$2,B3576&gt;Rules!$B$3,ABS(I3576)&gt;Rules!$B$4,OR(B3577&lt;Rules!$B$2,B3577&gt;Rules!$B$3,ABS(I3577)&gt;Rules!$B$4)),1,0)</f>
        <v>0</v>
      </c>
      <c r="K3576" s="6" t="str">
        <f aca="false">IF(F3576=1,COUNTIF($F$2:F3576,1),"")</f>
        <v/>
      </c>
    </row>
    <row r="3577" customFormat="false" ht="15" hidden="false" customHeight="false" outlineLevel="0" collapsed="false">
      <c r="A3577" s="6" t="n">
        <v>28159.743</v>
      </c>
      <c r="B3577" s="6" t="n">
        <v>1.74578754578755</v>
      </c>
      <c r="C3577" s="6" t="n">
        <v>85</v>
      </c>
      <c r="D3577" s="6" t="n">
        <v>-1</v>
      </c>
      <c r="E3577" s="6" t="n">
        <v>1.73260073260073</v>
      </c>
      <c r="F3577" s="6" t="n">
        <v>0</v>
      </c>
      <c r="G3577" s="6" t="n">
        <v>0</v>
      </c>
      <c r="H3577" s="6" t="str">
        <f aca="false">IF(AND(A3577&gt;=Stimuli!$B$2,A3577&lt;=Stimuli!$C$2),Stimuli!$A$2,IF(AND(A3577&gt;=Stimuli!$B$3,A3577&lt;=Stimuli!$C$3),Stimuli!$A$3,IF(AND(A3577&gt;=Stimuli!$B$4,A3577&lt;=Stimuli!$C$4),Stimuli!$A$4,"")))</f>
        <v>01 Quiet baseline (60s)</v>
      </c>
      <c r="I3577" s="6" t="n">
        <f aca="false">(B3577-B3576)/((A3577-A3576)/1000)</f>
        <v>0.562637362637446</v>
      </c>
      <c r="J3577" s="6" t="n">
        <f aca="false">IF(OR(B3577&lt;Rules!$B$2,B3577&gt;Rules!$B$3,ABS(I3577)&gt;Rules!$B$4,OR(B3578&lt;Rules!$B$2,B3578&gt;Rules!$B$3,ABS(I3578)&gt;Rules!$B$4)),1,0)</f>
        <v>0</v>
      </c>
      <c r="K3577" s="6" t="str">
        <f aca="false">IF(F3577=1,COUNTIF($F$2:F3577,1),"")</f>
        <v/>
      </c>
    </row>
    <row r="3578" customFormat="false" ht="15" hidden="false" customHeight="false" outlineLevel="0" collapsed="false">
      <c r="A3578" s="6" t="n">
        <v>28167.5555</v>
      </c>
      <c r="B3578" s="6" t="n">
        <v>1.74139194139194</v>
      </c>
      <c r="C3578" s="6" t="n">
        <v>85</v>
      </c>
      <c r="D3578" s="6" t="n">
        <v>-1</v>
      </c>
      <c r="E3578" s="6" t="n">
        <v>1.73260073260073</v>
      </c>
      <c r="F3578" s="6" t="n">
        <v>0</v>
      </c>
      <c r="G3578" s="6" t="n">
        <v>0</v>
      </c>
      <c r="H3578" s="6" t="str">
        <f aca="false">IF(AND(A3578&gt;=Stimuli!$B$2,A3578&lt;=Stimuli!$C$2),Stimuli!$A$2,IF(AND(A3578&gt;=Stimuli!$B$3,A3578&lt;=Stimuli!$C$3),Stimuli!$A$3,IF(AND(A3578&gt;=Stimuli!$B$4,A3578&lt;=Stimuli!$C$4),Stimuli!$A$4,"")))</f>
        <v>01 Quiet baseline (60s)</v>
      </c>
      <c r="I3578" s="6" t="n">
        <f aca="false">(B3578-B3577)/((A3578-A3577)/1000)</f>
        <v>-0.562637362637446</v>
      </c>
      <c r="J3578" s="6" t="n">
        <f aca="false">IF(OR(B3578&lt;Rules!$B$2,B3578&gt;Rules!$B$3,ABS(I3578)&gt;Rules!$B$4,OR(B3579&lt;Rules!$B$2,B3579&gt;Rules!$B$3,ABS(I3579)&gt;Rules!$B$4)),1,0)</f>
        <v>0</v>
      </c>
      <c r="K3578" s="6" t="str">
        <f aca="false">IF(F3578=1,COUNTIF($F$2:F3578,1),"")</f>
        <v/>
      </c>
    </row>
    <row r="3579" customFormat="false" ht="15" hidden="false" customHeight="false" outlineLevel="0" collapsed="false">
      <c r="A3579" s="6" t="n">
        <v>28175.368</v>
      </c>
      <c r="B3579" s="6" t="n">
        <v>1.74432234432235</v>
      </c>
      <c r="C3579" s="6" t="n">
        <v>85</v>
      </c>
      <c r="D3579" s="6" t="n">
        <v>-1</v>
      </c>
      <c r="E3579" s="6" t="n">
        <v>1.73260073260073</v>
      </c>
      <c r="F3579" s="6" t="n">
        <v>0</v>
      </c>
      <c r="G3579" s="6" t="n">
        <v>0</v>
      </c>
      <c r="H3579" s="6" t="str">
        <f aca="false">IF(AND(A3579&gt;=Stimuli!$B$2,A3579&lt;=Stimuli!$C$2),Stimuli!$A$2,IF(AND(A3579&gt;=Stimuli!$B$3,A3579&lt;=Stimuli!$C$3),Stimuli!$A$3,IF(AND(A3579&gt;=Stimuli!$B$4,A3579&lt;=Stimuli!$C$4),Stimuli!$A$4,"")))</f>
        <v>01 Quiet baseline (60s)</v>
      </c>
      <c r="I3579" s="6" t="n">
        <f aca="false">(B3579-B3578)/((A3579-A3578)/1000)</f>
        <v>0.375091575091716</v>
      </c>
      <c r="J3579" s="6" t="n">
        <f aca="false">IF(OR(B3579&lt;Rules!$B$2,B3579&gt;Rules!$B$3,ABS(I3579)&gt;Rules!$B$4,OR(B3580&lt;Rules!$B$2,B3580&gt;Rules!$B$3,ABS(I3580)&gt;Rules!$B$4)),1,0)</f>
        <v>0</v>
      </c>
      <c r="K3579" s="6" t="str">
        <f aca="false">IF(F3579=1,COUNTIF($F$2:F3579,1),"")</f>
        <v/>
      </c>
    </row>
    <row r="3580" customFormat="false" ht="15" hidden="false" customHeight="false" outlineLevel="0" collapsed="false">
      <c r="A3580" s="6" t="n">
        <v>28183.1805</v>
      </c>
      <c r="B3580" s="6" t="n">
        <v>1.74285714285714</v>
      </c>
      <c r="C3580" s="6" t="n">
        <v>85</v>
      </c>
      <c r="D3580" s="6" t="n">
        <v>-1</v>
      </c>
      <c r="E3580" s="6" t="n">
        <v>1.73260073260073</v>
      </c>
      <c r="F3580" s="6" t="n">
        <v>0</v>
      </c>
      <c r="G3580" s="6" t="n">
        <v>0.0058608058608056</v>
      </c>
      <c r="H3580" s="6" t="str">
        <f aca="false">IF(AND(A3580&gt;=Stimuli!$B$2,A3580&lt;=Stimuli!$C$2),Stimuli!$A$2,IF(AND(A3580&gt;=Stimuli!$B$3,A3580&lt;=Stimuli!$C$3),Stimuli!$A$3,IF(AND(A3580&gt;=Stimuli!$B$4,A3580&lt;=Stimuli!$C$4),Stimuli!$A$4,"")))</f>
        <v>01 Quiet baseline (60s)</v>
      </c>
      <c r="I3580" s="6" t="n">
        <f aca="false">(B3580-B3579)/((A3580-A3579)/1000)</f>
        <v>-0.187545787545844</v>
      </c>
      <c r="J3580" s="6" t="n">
        <f aca="false">IF(OR(B3580&lt;Rules!$B$2,B3580&gt;Rules!$B$3,ABS(I3580)&gt;Rules!$B$4,OR(B3581&lt;Rules!$B$2,B3581&gt;Rules!$B$3,ABS(I3581)&gt;Rules!$B$4)),1,0)</f>
        <v>0</v>
      </c>
      <c r="K3580" s="6" t="str">
        <f aca="false">IF(F3580=1,COUNTIF($F$2:F3580,1),"")</f>
        <v/>
      </c>
    </row>
    <row r="3581" customFormat="false" ht="15" hidden="false" customHeight="false" outlineLevel="0" collapsed="false">
      <c r="A3581" s="6" t="n">
        <v>28190.993</v>
      </c>
      <c r="B3581" s="6" t="n">
        <v>1.74432234432235</v>
      </c>
      <c r="C3581" s="6" t="n">
        <v>85</v>
      </c>
      <c r="D3581" s="6" t="n">
        <v>-1</v>
      </c>
      <c r="E3581" s="6" t="n">
        <v>1.73260073260073</v>
      </c>
      <c r="F3581" s="6" t="n">
        <v>0</v>
      </c>
      <c r="G3581" s="6" t="n">
        <v>0.0058608058608056</v>
      </c>
      <c r="H3581" s="6" t="str">
        <f aca="false">IF(AND(A3581&gt;=Stimuli!$B$2,A3581&lt;=Stimuli!$C$2),Stimuli!$A$2,IF(AND(A3581&gt;=Stimuli!$B$3,A3581&lt;=Stimuli!$C$3),Stimuli!$A$3,IF(AND(A3581&gt;=Stimuli!$B$4,A3581&lt;=Stimuli!$C$4),Stimuli!$A$4,"")))</f>
        <v>01 Quiet baseline (60s)</v>
      </c>
      <c r="I3581" s="6" t="n">
        <f aca="false">(B3581-B3580)/((A3581-A3580)/1000)</f>
        <v>0.187545787545844</v>
      </c>
      <c r="J3581" s="6" t="n">
        <f aca="false">IF(OR(B3581&lt;Rules!$B$2,B3581&gt;Rules!$B$3,ABS(I3581)&gt;Rules!$B$4,OR(B3582&lt;Rules!$B$2,B3582&gt;Rules!$B$3,ABS(I3582)&gt;Rules!$B$4)),1,0)</f>
        <v>0</v>
      </c>
      <c r="K3581" s="6" t="str">
        <f aca="false">IF(F3581=1,COUNTIF($F$2:F3581,1),"")</f>
        <v/>
      </c>
    </row>
    <row r="3582" customFormat="false" ht="15" hidden="false" customHeight="false" outlineLevel="0" collapsed="false">
      <c r="A3582" s="6" t="n">
        <v>28198.8055</v>
      </c>
      <c r="B3582" s="6" t="n">
        <v>1.74578754578755</v>
      </c>
      <c r="C3582" s="6" t="n">
        <v>85</v>
      </c>
      <c r="D3582" s="6" t="n">
        <v>-1</v>
      </c>
      <c r="E3582" s="6" t="n">
        <v>1.73260073260073</v>
      </c>
      <c r="F3582" s="6" t="n">
        <v>0</v>
      </c>
      <c r="G3582" s="6" t="n">
        <v>0.0058608058608056</v>
      </c>
      <c r="H3582" s="6" t="str">
        <f aca="false">IF(AND(A3582&gt;=Stimuli!$B$2,A3582&lt;=Stimuli!$C$2),Stimuli!$A$2,IF(AND(A3582&gt;=Stimuli!$B$3,A3582&lt;=Stimuli!$C$3),Stimuli!$A$3,IF(AND(A3582&gt;=Stimuli!$B$4,A3582&lt;=Stimuli!$C$4),Stimuli!$A$4,"")))</f>
        <v>01 Quiet baseline (60s)</v>
      </c>
      <c r="I3582" s="6" t="n">
        <f aca="false">(B3582-B3581)/((A3582-A3581)/1000)</f>
        <v>0.18754578754573</v>
      </c>
      <c r="J3582" s="6" t="n">
        <f aca="false">IF(OR(B3582&lt;Rules!$B$2,B3582&gt;Rules!$B$3,ABS(I3582)&gt;Rules!$B$4,OR(B3583&lt;Rules!$B$2,B3583&gt;Rules!$B$3,ABS(I3583)&gt;Rules!$B$4)),1,0)</f>
        <v>0</v>
      </c>
      <c r="K3582" s="6" t="str">
        <f aca="false">IF(F3582=1,COUNTIF($F$2:F3582,1),"")</f>
        <v/>
      </c>
    </row>
    <row r="3583" customFormat="false" ht="15" hidden="false" customHeight="false" outlineLevel="0" collapsed="false">
      <c r="A3583" s="6" t="n">
        <v>28206.618</v>
      </c>
      <c r="B3583" s="6" t="n">
        <v>1.74285714285714</v>
      </c>
      <c r="C3583" s="6" t="n">
        <v>85</v>
      </c>
      <c r="D3583" s="6" t="n">
        <v>-1</v>
      </c>
      <c r="E3583" s="6" t="n">
        <v>1.73260073260073</v>
      </c>
      <c r="F3583" s="6" t="n">
        <v>0</v>
      </c>
      <c r="G3583" s="6" t="n">
        <v>0.0058608058608056</v>
      </c>
      <c r="H3583" s="6" t="str">
        <f aca="false">IF(AND(A3583&gt;=Stimuli!$B$2,A3583&lt;=Stimuli!$C$2),Stimuli!$A$2,IF(AND(A3583&gt;=Stimuli!$B$3,A3583&lt;=Stimuli!$C$3),Stimuli!$A$3,IF(AND(A3583&gt;=Stimuli!$B$4,A3583&lt;=Stimuli!$C$4),Stimuli!$A$4,"")))</f>
        <v>01 Quiet baseline (60s)</v>
      </c>
      <c r="I3583" s="6" t="n">
        <f aca="false">(B3583-B3582)/((A3583-A3582)/1000)</f>
        <v>-0.375091575091574</v>
      </c>
      <c r="J3583" s="6" t="n">
        <f aca="false">IF(OR(B3583&lt;Rules!$B$2,B3583&gt;Rules!$B$3,ABS(I3583)&gt;Rules!$B$4,OR(B3584&lt;Rules!$B$2,B3584&gt;Rules!$B$3,ABS(I3584)&gt;Rules!$B$4)),1,0)</f>
        <v>0</v>
      </c>
      <c r="K3583" s="6" t="str">
        <f aca="false">IF(F3583=1,COUNTIF($F$2:F3583,1),"")</f>
        <v/>
      </c>
    </row>
    <row r="3584" customFormat="false" ht="15" hidden="false" customHeight="false" outlineLevel="0" collapsed="false">
      <c r="A3584" s="6" t="n">
        <v>28214.4305</v>
      </c>
      <c r="B3584" s="6" t="n">
        <v>1.74725274725275</v>
      </c>
      <c r="C3584" s="6" t="n">
        <v>85</v>
      </c>
      <c r="D3584" s="6" t="n">
        <v>-1</v>
      </c>
      <c r="E3584" s="6" t="n">
        <v>1.73260073260073</v>
      </c>
      <c r="F3584" s="6" t="n">
        <v>0</v>
      </c>
      <c r="G3584" s="6" t="n">
        <v>0.0058608058608056</v>
      </c>
      <c r="H3584" s="6" t="str">
        <f aca="false">IF(AND(A3584&gt;=Stimuli!$B$2,A3584&lt;=Stimuli!$C$2),Stimuli!$A$2,IF(AND(A3584&gt;=Stimuli!$B$3,A3584&lt;=Stimuli!$C$3),Stimuli!$A$3,IF(AND(A3584&gt;=Stimuli!$B$4,A3584&lt;=Stimuli!$C$4),Stimuli!$A$4,"")))</f>
        <v>01 Quiet baseline (60s)</v>
      </c>
      <c r="I3584" s="6" t="n">
        <f aca="false">(B3584-B3583)/((A3584-A3583)/1000)</f>
        <v>0.562637362637418</v>
      </c>
      <c r="J3584" s="6" t="n">
        <f aca="false">IF(OR(B3584&lt;Rules!$B$2,B3584&gt;Rules!$B$3,ABS(I3584)&gt;Rules!$B$4,OR(B3585&lt;Rules!$B$2,B3585&gt;Rules!$B$3,ABS(I3585)&gt;Rules!$B$4)),1,0)</f>
        <v>0</v>
      </c>
      <c r="K3584" s="6" t="str">
        <f aca="false">IF(F3584=1,COUNTIF($F$2:F3584,1),"")</f>
        <v/>
      </c>
    </row>
    <row r="3585" customFormat="false" ht="15" hidden="false" customHeight="false" outlineLevel="0" collapsed="false">
      <c r="A3585" s="6" t="n">
        <v>28222.243</v>
      </c>
      <c r="B3585" s="6" t="n">
        <v>1.74139194139194</v>
      </c>
      <c r="C3585" s="6" t="n">
        <v>85</v>
      </c>
      <c r="D3585" s="6" t="n">
        <v>-1</v>
      </c>
      <c r="E3585" s="6" t="n">
        <v>1.73260073260073</v>
      </c>
      <c r="F3585" s="6" t="n">
        <v>0</v>
      </c>
      <c r="G3585" s="6" t="n">
        <v>0.0058608058608056</v>
      </c>
      <c r="H3585" s="6" t="str">
        <f aca="false">IF(AND(A3585&gt;=Stimuli!$B$2,A3585&lt;=Stimuli!$C$2),Stimuli!$A$2,IF(AND(A3585&gt;=Stimuli!$B$3,A3585&lt;=Stimuli!$C$3),Stimuli!$A$3,IF(AND(A3585&gt;=Stimuli!$B$4,A3585&lt;=Stimuli!$C$4),Stimuli!$A$4,"")))</f>
        <v>01 Quiet baseline (60s)</v>
      </c>
      <c r="I3585" s="6" t="n">
        <f aca="false">(B3585-B3584)/((A3585-A3584)/1000)</f>
        <v>-0.75018315018329</v>
      </c>
      <c r="J3585" s="6" t="n">
        <f aca="false">IF(OR(B3585&lt;Rules!$B$2,B3585&gt;Rules!$B$3,ABS(I3585)&gt;Rules!$B$4,OR(B3586&lt;Rules!$B$2,B3586&gt;Rules!$B$3,ABS(I3586)&gt;Rules!$B$4)),1,0)</f>
        <v>0</v>
      </c>
      <c r="K3585" s="6" t="str">
        <f aca="false">IF(F3585=1,COUNTIF($F$2:F3585,1),"")</f>
        <v/>
      </c>
    </row>
    <row r="3586" customFormat="false" ht="15" hidden="false" customHeight="false" outlineLevel="0" collapsed="false">
      <c r="A3586" s="6" t="n">
        <v>28230.0555</v>
      </c>
      <c r="B3586" s="6" t="n">
        <v>1.74725274725275</v>
      </c>
      <c r="C3586" s="6" t="n">
        <v>85</v>
      </c>
      <c r="D3586" s="6" t="n">
        <v>-1</v>
      </c>
      <c r="E3586" s="6" t="n">
        <v>1.73260073260073</v>
      </c>
      <c r="F3586" s="6" t="n">
        <v>0</v>
      </c>
      <c r="G3586" s="6" t="n">
        <v>0.0058608058608056</v>
      </c>
      <c r="H3586" s="6" t="str">
        <f aca="false">IF(AND(A3586&gt;=Stimuli!$B$2,A3586&lt;=Stimuli!$C$2),Stimuli!$A$2,IF(AND(A3586&gt;=Stimuli!$B$3,A3586&lt;=Stimuli!$C$3),Stimuli!$A$3,IF(AND(A3586&gt;=Stimuli!$B$4,A3586&lt;=Stimuli!$C$4),Stimuli!$A$4,"")))</f>
        <v>01 Quiet baseline (60s)</v>
      </c>
      <c r="I3586" s="6" t="n">
        <f aca="false">(B3586-B3585)/((A3586-A3585)/1000)</f>
        <v>0.75018315018329</v>
      </c>
      <c r="J3586" s="6" t="n">
        <f aca="false">IF(OR(B3586&lt;Rules!$B$2,B3586&gt;Rules!$B$3,ABS(I3586)&gt;Rules!$B$4,OR(B3587&lt;Rules!$B$2,B3587&gt;Rules!$B$3,ABS(I3587)&gt;Rules!$B$4)),1,0)</f>
        <v>0</v>
      </c>
      <c r="K3586" s="6" t="str">
        <f aca="false">IF(F3586=1,COUNTIF($F$2:F3586,1),"")</f>
        <v/>
      </c>
    </row>
    <row r="3587" customFormat="false" ht="15" hidden="false" customHeight="false" outlineLevel="0" collapsed="false">
      <c r="A3587" s="6" t="n">
        <v>28237.868</v>
      </c>
      <c r="B3587" s="6" t="n">
        <v>1.74139194139194</v>
      </c>
      <c r="C3587" s="6" t="n">
        <v>85</v>
      </c>
      <c r="D3587" s="6" t="n">
        <v>-1</v>
      </c>
      <c r="E3587" s="6" t="n">
        <v>1.73260073260073</v>
      </c>
      <c r="F3587" s="6" t="n">
        <v>0</v>
      </c>
      <c r="G3587" s="6" t="n">
        <v>0.0058608058608056</v>
      </c>
      <c r="H3587" s="6" t="str">
        <f aca="false">IF(AND(A3587&gt;=Stimuli!$B$2,A3587&lt;=Stimuli!$C$2),Stimuli!$A$2,IF(AND(A3587&gt;=Stimuli!$B$3,A3587&lt;=Stimuli!$C$3),Stimuli!$A$3,IF(AND(A3587&gt;=Stimuli!$B$4,A3587&lt;=Stimuli!$C$4),Stimuli!$A$4,"")))</f>
        <v>01 Quiet baseline (60s)</v>
      </c>
      <c r="I3587" s="6" t="n">
        <f aca="false">(B3587-B3586)/((A3587-A3586)/1000)</f>
        <v>-0.75018315018329</v>
      </c>
      <c r="J3587" s="6" t="n">
        <f aca="false">IF(OR(B3587&lt;Rules!$B$2,B3587&gt;Rules!$B$3,ABS(I3587)&gt;Rules!$B$4,OR(B3588&lt;Rules!$B$2,B3588&gt;Rules!$B$3,ABS(I3588)&gt;Rules!$B$4)),1,0)</f>
        <v>0</v>
      </c>
      <c r="K3587" s="6" t="str">
        <f aca="false">IF(F3587=1,COUNTIF($F$2:F3587,1),"")</f>
        <v/>
      </c>
    </row>
    <row r="3588" customFormat="false" ht="15" hidden="false" customHeight="false" outlineLevel="0" collapsed="false">
      <c r="A3588" s="6" t="n">
        <v>28245.6805</v>
      </c>
      <c r="B3588" s="6" t="n">
        <v>1.74871794871795</v>
      </c>
      <c r="C3588" s="6" t="n">
        <v>85</v>
      </c>
      <c r="D3588" s="6" t="n">
        <v>-1</v>
      </c>
      <c r="E3588" s="6" t="n">
        <v>1.73260073260073</v>
      </c>
      <c r="F3588" s="6" t="n">
        <v>1</v>
      </c>
      <c r="G3588" s="6" t="n">
        <v>0.0058608058608056</v>
      </c>
      <c r="H3588" s="6" t="str">
        <f aca="false">IF(AND(A3588&gt;=Stimuli!$B$2,A3588&lt;=Stimuli!$C$2),Stimuli!$A$2,IF(AND(A3588&gt;=Stimuli!$B$3,A3588&lt;=Stimuli!$C$3),Stimuli!$A$3,IF(AND(A3588&gt;=Stimuli!$B$4,A3588&lt;=Stimuli!$C$4),Stimuli!$A$4,"")))</f>
        <v>01 Quiet baseline (60s)</v>
      </c>
      <c r="I3588" s="6" t="n">
        <f aca="false">(B3588-B3587)/((A3588-A3587)/1000)</f>
        <v>0.93772893772902</v>
      </c>
      <c r="J3588" s="6" t="n">
        <f aca="false">IF(OR(B3588&lt;Rules!$B$2,B3588&gt;Rules!$B$3,ABS(I3588)&gt;Rules!$B$4,OR(B3589&lt;Rules!$B$2,B3589&gt;Rules!$B$3,ABS(I3589)&gt;Rules!$B$4)),1,0)</f>
        <v>0</v>
      </c>
      <c r="K3588" s="6" t="n">
        <f aca="false">IF(F3588=1,COUNTIF($F$2:F3588,1),"")</f>
        <v>4</v>
      </c>
    </row>
    <row r="3589" customFormat="false" ht="15" hidden="false" customHeight="false" outlineLevel="0" collapsed="false">
      <c r="A3589" s="6" t="n">
        <v>28253.493</v>
      </c>
      <c r="B3589" s="6" t="n">
        <v>1.74139194139194</v>
      </c>
      <c r="C3589" s="6" t="n">
        <v>85</v>
      </c>
      <c r="D3589" s="6" t="n">
        <v>-1</v>
      </c>
      <c r="E3589" s="6" t="n">
        <v>1.73260073260073</v>
      </c>
      <c r="F3589" s="6" t="n">
        <v>0</v>
      </c>
      <c r="G3589" s="6" t="n">
        <v>0.0058608058608056</v>
      </c>
      <c r="H3589" s="6" t="str">
        <f aca="false">IF(AND(A3589&gt;=Stimuli!$B$2,A3589&lt;=Stimuli!$C$2),Stimuli!$A$2,IF(AND(A3589&gt;=Stimuli!$B$3,A3589&lt;=Stimuli!$C$3),Stimuli!$A$3,IF(AND(A3589&gt;=Stimuli!$B$4,A3589&lt;=Stimuli!$C$4),Stimuli!$A$4,"")))</f>
        <v>01 Quiet baseline (60s)</v>
      </c>
      <c r="I3589" s="6" t="n">
        <f aca="false">(B3589-B3588)/((A3589-A3588)/1000)</f>
        <v>-0.93772893772902</v>
      </c>
      <c r="J3589" s="6" t="n">
        <f aca="false">IF(OR(B3589&lt;Rules!$B$2,B3589&gt;Rules!$B$3,ABS(I3589)&gt;Rules!$B$4,OR(B3590&lt;Rules!$B$2,B3590&gt;Rules!$B$3,ABS(I3590)&gt;Rules!$B$4)),1,0)</f>
        <v>0</v>
      </c>
      <c r="K3589" s="6" t="str">
        <f aca="false">IF(F3589=1,COUNTIF($F$2:F3589,1),"")</f>
        <v/>
      </c>
    </row>
    <row r="3590" customFormat="false" ht="15" hidden="false" customHeight="false" outlineLevel="0" collapsed="false">
      <c r="A3590" s="6" t="n">
        <v>28261.3055</v>
      </c>
      <c r="B3590" s="6" t="n">
        <v>1.74871794871795</v>
      </c>
      <c r="C3590" s="6" t="n">
        <v>85</v>
      </c>
      <c r="D3590" s="6" t="n">
        <v>-1</v>
      </c>
      <c r="E3590" s="6" t="n">
        <v>1.73260073260073</v>
      </c>
      <c r="F3590" s="6" t="n">
        <v>0</v>
      </c>
      <c r="G3590" s="6" t="n">
        <v>0.0058608058608056</v>
      </c>
      <c r="H3590" s="6" t="str">
        <f aca="false">IF(AND(A3590&gt;=Stimuli!$B$2,A3590&lt;=Stimuli!$C$2),Stimuli!$A$2,IF(AND(A3590&gt;=Stimuli!$B$3,A3590&lt;=Stimuli!$C$3),Stimuli!$A$3,IF(AND(A3590&gt;=Stimuli!$B$4,A3590&lt;=Stimuli!$C$4),Stimuli!$A$4,"")))</f>
        <v>01 Quiet baseline (60s)</v>
      </c>
      <c r="I3590" s="6" t="n">
        <f aca="false">(B3590-B3589)/((A3590-A3589)/1000)</f>
        <v>0.93772893772902</v>
      </c>
      <c r="J3590" s="6" t="n">
        <f aca="false">IF(OR(B3590&lt;Rules!$B$2,B3590&gt;Rules!$B$3,ABS(I3590)&gt;Rules!$B$4,OR(B3591&lt;Rules!$B$2,B3591&gt;Rules!$B$3,ABS(I3591)&gt;Rules!$B$4)),1,0)</f>
        <v>0</v>
      </c>
      <c r="K3590" s="6" t="str">
        <f aca="false">IF(F3590=1,COUNTIF($F$2:F3590,1),"")</f>
        <v/>
      </c>
    </row>
    <row r="3591" customFormat="false" ht="15" hidden="false" customHeight="false" outlineLevel="0" collapsed="false">
      <c r="A3591" s="6" t="n">
        <v>28269.118</v>
      </c>
      <c r="B3591" s="6" t="n">
        <v>1.74139194139194</v>
      </c>
      <c r="C3591" s="6" t="n">
        <v>85</v>
      </c>
      <c r="D3591" s="6" t="n">
        <v>-1</v>
      </c>
      <c r="E3591" s="6" t="n">
        <v>1.73260073260073</v>
      </c>
      <c r="F3591" s="6" t="n">
        <v>0</v>
      </c>
      <c r="G3591" s="6" t="n">
        <v>0.0058608058608056</v>
      </c>
      <c r="H3591" s="6" t="str">
        <f aca="false">IF(AND(A3591&gt;=Stimuli!$B$2,A3591&lt;=Stimuli!$C$2),Stimuli!$A$2,IF(AND(A3591&gt;=Stimuli!$B$3,A3591&lt;=Stimuli!$C$3),Stimuli!$A$3,IF(AND(A3591&gt;=Stimuli!$B$4,A3591&lt;=Stimuli!$C$4),Stimuli!$A$4,"")))</f>
        <v>01 Quiet baseline (60s)</v>
      </c>
      <c r="I3591" s="6" t="n">
        <f aca="false">(B3591-B3590)/((A3591-A3590)/1000)</f>
        <v>-0.93772893772902</v>
      </c>
      <c r="J3591" s="6" t="n">
        <f aca="false">IF(OR(B3591&lt;Rules!$B$2,B3591&gt;Rules!$B$3,ABS(I3591)&gt;Rules!$B$4,OR(B3592&lt;Rules!$B$2,B3592&gt;Rules!$B$3,ABS(I3592)&gt;Rules!$B$4)),1,0)</f>
        <v>0</v>
      </c>
      <c r="K3591" s="6" t="str">
        <f aca="false">IF(F3591=1,COUNTIF($F$2:F3591,1),"")</f>
        <v/>
      </c>
    </row>
    <row r="3592" customFormat="false" ht="15" hidden="false" customHeight="false" outlineLevel="0" collapsed="false">
      <c r="A3592" s="6" t="n">
        <v>28276.9305</v>
      </c>
      <c r="B3592" s="6" t="n">
        <v>1.74725274725275</v>
      </c>
      <c r="C3592" s="6" t="n">
        <v>85</v>
      </c>
      <c r="D3592" s="6" t="n">
        <v>-1</v>
      </c>
      <c r="E3592" s="6" t="n">
        <v>1.73260073260073</v>
      </c>
      <c r="F3592" s="6" t="n">
        <v>0</v>
      </c>
      <c r="G3592" s="6" t="n">
        <v>0.0058608058608056</v>
      </c>
      <c r="H3592" s="6" t="str">
        <f aca="false">IF(AND(A3592&gt;=Stimuli!$B$2,A3592&lt;=Stimuli!$C$2),Stimuli!$A$2,IF(AND(A3592&gt;=Stimuli!$B$3,A3592&lt;=Stimuli!$C$3),Stimuli!$A$3,IF(AND(A3592&gt;=Stimuli!$B$4,A3592&lt;=Stimuli!$C$4),Stimuli!$A$4,"")))</f>
        <v>01 Quiet baseline (60s)</v>
      </c>
      <c r="I3592" s="6" t="n">
        <f aca="false">(B3592-B3591)/((A3592-A3591)/1000)</f>
        <v>0.75018315018329</v>
      </c>
      <c r="J3592" s="6" t="n">
        <f aca="false">IF(OR(B3592&lt;Rules!$B$2,B3592&gt;Rules!$B$3,ABS(I3592)&gt;Rules!$B$4,OR(B3593&lt;Rules!$B$2,B3593&gt;Rules!$B$3,ABS(I3593)&gt;Rules!$B$4)),1,0)</f>
        <v>0</v>
      </c>
      <c r="K3592" s="6" t="str">
        <f aca="false">IF(F3592=1,COUNTIF($F$2:F3592,1),"")</f>
        <v/>
      </c>
    </row>
    <row r="3593" customFormat="false" ht="15" hidden="false" customHeight="false" outlineLevel="0" collapsed="false">
      <c r="A3593" s="6" t="n">
        <v>28284.743</v>
      </c>
      <c r="B3593" s="6" t="n">
        <v>1.74139194139194</v>
      </c>
      <c r="C3593" s="6" t="n">
        <v>85</v>
      </c>
      <c r="D3593" s="6" t="n">
        <v>-1</v>
      </c>
      <c r="E3593" s="6" t="n">
        <v>1.73260073260073</v>
      </c>
      <c r="F3593" s="6" t="n">
        <v>0</v>
      </c>
      <c r="G3593" s="6" t="n">
        <v>0.0058608058608056</v>
      </c>
      <c r="H3593" s="6" t="str">
        <f aca="false">IF(AND(A3593&gt;=Stimuli!$B$2,A3593&lt;=Stimuli!$C$2),Stimuli!$A$2,IF(AND(A3593&gt;=Stimuli!$B$3,A3593&lt;=Stimuli!$C$3),Stimuli!$A$3,IF(AND(A3593&gt;=Stimuli!$B$4,A3593&lt;=Stimuli!$C$4),Stimuli!$A$4,"")))</f>
        <v>01 Quiet baseline (60s)</v>
      </c>
      <c r="I3593" s="6" t="n">
        <f aca="false">(B3593-B3592)/((A3593-A3592)/1000)</f>
        <v>-0.75018315018329</v>
      </c>
      <c r="J3593" s="6" t="n">
        <f aca="false">IF(OR(B3593&lt;Rules!$B$2,B3593&gt;Rules!$B$3,ABS(I3593)&gt;Rules!$B$4,OR(B3594&lt;Rules!$B$2,B3594&gt;Rules!$B$3,ABS(I3594)&gt;Rules!$B$4)),1,0)</f>
        <v>0</v>
      </c>
      <c r="K3593" s="6" t="str">
        <f aca="false">IF(F3593=1,COUNTIF($F$2:F3593,1),"")</f>
        <v/>
      </c>
    </row>
    <row r="3594" customFormat="false" ht="15" hidden="false" customHeight="false" outlineLevel="0" collapsed="false">
      <c r="A3594" s="6" t="n">
        <v>28292.5555</v>
      </c>
      <c r="B3594" s="6" t="n">
        <v>1.74578754578755</v>
      </c>
      <c r="C3594" s="6" t="n">
        <v>85</v>
      </c>
      <c r="D3594" s="6" t="n">
        <v>-1</v>
      </c>
      <c r="E3594" s="6" t="n">
        <v>1.73260073260073</v>
      </c>
      <c r="F3594" s="6" t="n">
        <v>0</v>
      </c>
      <c r="G3594" s="6" t="n">
        <v>0.0058608058608056</v>
      </c>
      <c r="H3594" s="6" t="str">
        <f aca="false">IF(AND(A3594&gt;=Stimuli!$B$2,A3594&lt;=Stimuli!$C$2),Stimuli!$A$2,IF(AND(A3594&gt;=Stimuli!$B$3,A3594&lt;=Stimuli!$C$3),Stimuli!$A$3,IF(AND(A3594&gt;=Stimuli!$B$4,A3594&lt;=Stimuli!$C$4),Stimuli!$A$4,"")))</f>
        <v>01 Quiet baseline (60s)</v>
      </c>
      <c r="I3594" s="6" t="n">
        <f aca="false">(B3594-B3593)/((A3594-A3593)/1000)</f>
        <v>0.562637362637446</v>
      </c>
      <c r="J3594" s="6" t="n">
        <f aca="false">IF(OR(B3594&lt;Rules!$B$2,B3594&gt;Rules!$B$3,ABS(I3594)&gt;Rules!$B$4,OR(B3595&lt;Rules!$B$2,B3595&gt;Rules!$B$3,ABS(I3595)&gt;Rules!$B$4)),1,0)</f>
        <v>0</v>
      </c>
      <c r="K3594" s="6" t="str">
        <f aca="false">IF(F3594=1,COUNTIF($F$2:F3594,1),"")</f>
        <v/>
      </c>
    </row>
    <row r="3595" customFormat="false" ht="15" hidden="false" customHeight="false" outlineLevel="0" collapsed="false">
      <c r="A3595" s="6" t="n">
        <v>28300.368</v>
      </c>
      <c r="B3595" s="6" t="n">
        <v>1.74432234432235</v>
      </c>
      <c r="C3595" s="6" t="n">
        <v>85</v>
      </c>
      <c r="D3595" s="6" t="n">
        <v>-1</v>
      </c>
      <c r="E3595" s="6" t="n">
        <v>1.73260073260073</v>
      </c>
      <c r="F3595" s="6" t="n">
        <v>0</v>
      </c>
      <c r="G3595" s="6" t="n">
        <v>0.0058608058608056</v>
      </c>
      <c r="H3595" s="6" t="str">
        <f aca="false">IF(AND(A3595&gt;=Stimuli!$B$2,A3595&lt;=Stimuli!$C$2),Stimuli!$A$2,IF(AND(A3595&gt;=Stimuli!$B$3,A3595&lt;=Stimuli!$C$3),Stimuli!$A$3,IF(AND(A3595&gt;=Stimuli!$B$4,A3595&lt;=Stimuli!$C$4),Stimuli!$A$4,"")))</f>
        <v>01 Quiet baseline (60s)</v>
      </c>
      <c r="I3595" s="6" t="n">
        <f aca="false">(B3595-B3594)/((A3595-A3594)/1000)</f>
        <v>-0.18754578754573</v>
      </c>
      <c r="J3595" s="6" t="n">
        <f aca="false">IF(OR(B3595&lt;Rules!$B$2,B3595&gt;Rules!$B$3,ABS(I3595)&gt;Rules!$B$4,OR(B3596&lt;Rules!$B$2,B3596&gt;Rules!$B$3,ABS(I3596)&gt;Rules!$B$4)),1,0)</f>
        <v>0</v>
      </c>
      <c r="K3595" s="6" t="str">
        <f aca="false">IF(F3595=1,COUNTIF($F$2:F3595,1),"")</f>
        <v/>
      </c>
    </row>
    <row r="3596" customFormat="false" ht="15" hidden="false" customHeight="false" outlineLevel="0" collapsed="false">
      <c r="A3596" s="6" t="n">
        <v>28308.1805</v>
      </c>
      <c r="B3596" s="6" t="n">
        <v>1.74432234432235</v>
      </c>
      <c r="C3596" s="6" t="n">
        <v>85</v>
      </c>
      <c r="D3596" s="6" t="n">
        <v>-1</v>
      </c>
      <c r="E3596" s="6" t="n">
        <v>1.73260073260073</v>
      </c>
      <c r="F3596" s="6" t="n">
        <v>0</v>
      </c>
      <c r="G3596" s="6" t="n">
        <v>0.0058608058608056</v>
      </c>
      <c r="H3596" s="6" t="str">
        <f aca="false">IF(AND(A3596&gt;=Stimuli!$B$2,A3596&lt;=Stimuli!$C$2),Stimuli!$A$2,IF(AND(A3596&gt;=Stimuli!$B$3,A3596&lt;=Stimuli!$C$3),Stimuli!$A$3,IF(AND(A3596&gt;=Stimuli!$B$4,A3596&lt;=Stimuli!$C$4),Stimuli!$A$4,"")))</f>
        <v>01 Quiet baseline (60s)</v>
      </c>
      <c r="I3596" s="6" t="n">
        <f aca="false">(B3596-B3595)/((A3596-A3595)/1000)</f>
        <v>0</v>
      </c>
      <c r="J3596" s="6" t="n">
        <f aca="false">IF(OR(B3596&lt;Rules!$B$2,B3596&gt;Rules!$B$3,ABS(I3596)&gt;Rules!$B$4,OR(B3597&lt;Rules!$B$2,B3597&gt;Rules!$B$3,ABS(I3597)&gt;Rules!$B$4)),1,0)</f>
        <v>0</v>
      </c>
      <c r="K3596" s="6" t="str">
        <f aca="false">IF(F3596=1,COUNTIF($F$2:F3596,1),"")</f>
        <v/>
      </c>
    </row>
    <row r="3597" customFormat="false" ht="15" hidden="false" customHeight="false" outlineLevel="0" collapsed="false">
      <c r="A3597" s="6" t="n">
        <v>28315.993</v>
      </c>
      <c r="B3597" s="6" t="n">
        <v>1.74432234432235</v>
      </c>
      <c r="C3597" s="6" t="n">
        <v>85</v>
      </c>
      <c r="D3597" s="6" t="n">
        <v>-1</v>
      </c>
      <c r="E3597" s="6" t="n">
        <v>1.73260073260073</v>
      </c>
      <c r="F3597" s="6" t="n">
        <v>0</v>
      </c>
      <c r="G3597" s="6" t="n">
        <v>0.0058608058608056</v>
      </c>
      <c r="H3597" s="6" t="str">
        <f aca="false">IF(AND(A3597&gt;=Stimuli!$B$2,A3597&lt;=Stimuli!$C$2),Stimuli!$A$2,IF(AND(A3597&gt;=Stimuli!$B$3,A3597&lt;=Stimuli!$C$3),Stimuli!$A$3,IF(AND(A3597&gt;=Stimuli!$B$4,A3597&lt;=Stimuli!$C$4),Stimuli!$A$4,"")))</f>
        <v>01 Quiet baseline (60s)</v>
      </c>
      <c r="I3597" s="6" t="n">
        <f aca="false">(B3597-B3596)/((A3597-A3596)/1000)</f>
        <v>0</v>
      </c>
      <c r="J3597" s="6" t="n">
        <f aca="false">IF(OR(B3597&lt;Rules!$B$2,B3597&gt;Rules!$B$3,ABS(I3597)&gt;Rules!$B$4,OR(B3598&lt;Rules!$B$2,B3598&gt;Rules!$B$3,ABS(I3598)&gt;Rules!$B$4)),1,0)</f>
        <v>0</v>
      </c>
      <c r="K3597" s="6" t="str">
        <f aca="false">IF(F3597=1,COUNTIF($F$2:F3597,1),"")</f>
        <v/>
      </c>
    </row>
    <row r="3598" customFormat="false" ht="15" hidden="false" customHeight="false" outlineLevel="0" collapsed="false">
      <c r="A3598" s="6" t="n">
        <v>28323.8055</v>
      </c>
      <c r="B3598" s="6" t="n">
        <v>1.74432234432235</v>
      </c>
      <c r="C3598" s="6" t="n">
        <v>85</v>
      </c>
      <c r="D3598" s="6" t="n">
        <v>-1</v>
      </c>
      <c r="E3598" s="6" t="n">
        <v>1.73260073260073</v>
      </c>
      <c r="F3598" s="6" t="n">
        <v>0</v>
      </c>
      <c r="G3598" s="6" t="n">
        <v>0.0058608058608056</v>
      </c>
      <c r="H3598" s="6" t="str">
        <f aca="false">IF(AND(A3598&gt;=Stimuli!$B$2,A3598&lt;=Stimuli!$C$2),Stimuli!$A$2,IF(AND(A3598&gt;=Stimuli!$B$3,A3598&lt;=Stimuli!$C$3),Stimuli!$A$3,IF(AND(A3598&gt;=Stimuli!$B$4,A3598&lt;=Stimuli!$C$4),Stimuli!$A$4,"")))</f>
        <v>01 Quiet baseline (60s)</v>
      </c>
      <c r="I3598" s="6" t="n">
        <f aca="false">(B3598-B3597)/((A3598-A3597)/1000)</f>
        <v>0</v>
      </c>
      <c r="J3598" s="6" t="n">
        <f aca="false">IF(OR(B3598&lt;Rules!$B$2,B3598&gt;Rules!$B$3,ABS(I3598)&gt;Rules!$B$4,OR(B3599&lt;Rules!$B$2,B3599&gt;Rules!$B$3,ABS(I3599)&gt;Rules!$B$4)),1,0)</f>
        <v>0</v>
      </c>
      <c r="K3598" s="6" t="str">
        <f aca="false">IF(F3598=1,COUNTIF($F$2:F3598,1),"")</f>
        <v/>
      </c>
    </row>
    <row r="3599" customFormat="false" ht="15" hidden="false" customHeight="false" outlineLevel="0" collapsed="false">
      <c r="A3599" s="6" t="n">
        <v>28331.618</v>
      </c>
      <c r="B3599" s="6" t="n">
        <v>1.74725274725275</v>
      </c>
      <c r="C3599" s="6" t="n">
        <v>85</v>
      </c>
      <c r="D3599" s="6" t="n">
        <v>-1</v>
      </c>
      <c r="E3599" s="6" t="n">
        <v>1.73260073260073</v>
      </c>
      <c r="F3599" s="6" t="n">
        <v>0</v>
      </c>
      <c r="G3599" s="6" t="n">
        <v>0.0058608058608056</v>
      </c>
      <c r="H3599" s="6" t="str">
        <f aca="false">IF(AND(A3599&gt;=Stimuli!$B$2,A3599&lt;=Stimuli!$C$2),Stimuli!$A$2,IF(AND(A3599&gt;=Stimuli!$B$3,A3599&lt;=Stimuli!$C$3),Stimuli!$A$3,IF(AND(A3599&gt;=Stimuli!$B$4,A3599&lt;=Stimuli!$C$4),Stimuli!$A$4,"")))</f>
        <v>01 Quiet baseline (60s)</v>
      </c>
      <c r="I3599" s="6" t="n">
        <f aca="false">(B3599-B3598)/((A3599-A3598)/1000)</f>
        <v>0.375091575091574</v>
      </c>
      <c r="J3599" s="6" t="n">
        <f aca="false">IF(OR(B3599&lt;Rules!$B$2,B3599&gt;Rules!$B$3,ABS(I3599)&gt;Rules!$B$4,OR(B3600&lt;Rules!$B$2,B3600&gt;Rules!$B$3,ABS(I3600)&gt;Rules!$B$4)),1,0)</f>
        <v>0</v>
      </c>
      <c r="K3599" s="6" t="str">
        <f aca="false">IF(F3599=1,COUNTIF($F$2:F3599,1),"")</f>
        <v/>
      </c>
    </row>
    <row r="3600" customFormat="false" ht="15" hidden="false" customHeight="false" outlineLevel="0" collapsed="false">
      <c r="A3600" s="6" t="n">
        <v>28339.4305</v>
      </c>
      <c r="B3600" s="6" t="n">
        <v>1.74285714285714</v>
      </c>
      <c r="C3600" s="6" t="n">
        <v>85</v>
      </c>
      <c r="D3600" s="6" t="n">
        <v>-1</v>
      </c>
      <c r="E3600" s="6" t="n">
        <v>1.73260073260073</v>
      </c>
      <c r="F3600" s="6" t="n">
        <v>0</v>
      </c>
      <c r="G3600" s="6" t="n">
        <v>0.0058608058608056</v>
      </c>
      <c r="H3600" s="6" t="str">
        <f aca="false">IF(AND(A3600&gt;=Stimuli!$B$2,A3600&lt;=Stimuli!$C$2),Stimuli!$A$2,IF(AND(A3600&gt;=Stimuli!$B$3,A3600&lt;=Stimuli!$C$3),Stimuli!$A$3,IF(AND(A3600&gt;=Stimuli!$B$4,A3600&lt;=Stimuli!$C$4),Stimuli!$A$4,"")))</f>
        <v>01 Quiet baseline (60s)</v>
      </c>
      <c r="I3600" s="6" t="n">
        <f aca="false">(B3600-B3599)/((A3600-A3599)/1000)</f>
        <v>-0.562637362637418</v>
      </c>
      <c r="J3600" s="6" t="n">
        <f aca="false">IF(OR(B3600&lt;Rules!$B$2,B3600&gt;Rules!$B$3,ABS(I3600)&gt;Rules!$B$4,OR(B3601&lt;Rules!$B$2,B3601&gt;Rules!$B$3,ABS(I3601)&gt;Rules!$B$4)),1,0)</f>
        <v>0</v>
      </c>
      <c r="K3600" s="6" t="str">
        <f aca="false">IF(F3600=1,COUNTIF($F$2:F3600,1),"")</f>
        <v/>
      </c>
    </row>
    <row r="3601" customFormat="false" ht="15" hidden="false" customHeight="false" outlineLevel="0" collapsed="false">
      <c r="A3601" s="6" t="n">
        <v>28347.243</v>
      </c>
      <c r="B3601" s="6" t="n">
        <v>1.74725274725275</v>
      </c>
      <c r="C3601" s="6" t="n">
        <v>85</v>
      </c>
      <c r="D3601" s="6" t="n">
        <v>-1</v>
      </c>
      <c r="E3601" s="6" t="n">
        <v>1.73260073260073</v>
      </c>
      <c r="F3601" s="6" t="n">
        <v>0</v>
      </c>
      <c r="G3601" s="6" t="n">
        <v>0.0058608058608056</v>
      </c>
      <c r="H3601" s="6" t="str">
        <f aca="false">IF(AND(A3601&gt;=Stimuli!$B$2,A3601&lt;=Stimuli!$C$2),Stimuli!$A$2,IF(AND(A3601&gt;=Stimuli!$B$3,A3601&lt;=Stimuli!$C$3),Stimuli!$A$3,IF(AND(A3601&gt;=Stimuli!$B$4,A3601&lt;=Stimuli!$C$4),Stimuli!$A$4,"")))</f>
        <v>01 Quiet baseline (60s)</v>
      </c>
      <c r="I3601" s="6" t="n">
        <f aca="false">(B3601-B3600)/((A3601-A3600)/1000)</f>
        <v>0.562637362637418</v>
      </c>
      <c r="J3601" s="6" t="n">
        <f aca="false">IF(OR(B3601&lt;Rules!$B$2,B3601&gt;Rules!$B$3,ABS(I3601)&gt;Rules!$B$4,OR(B3602&lt;Rules!$B$2,B3602&gt;Rules!$B$3,ABS(I3602)&gt;Rules!$B$4)),1,0)</f>
        <v>0</v>
      </c>
      <c r="K3601" s="6" t="str">
        <f aca="false">IF(F3601=1,COUNTIF($F$2:F3601,1),"")</f>
        <v/>
      </c>
    </row>
    <row r="3602" customFormat="false" ht="15" hidden="false" customHeight="false" outlineLevel="0" collapsed="false">
      <c r="A3602" s="6" t="n">
        <v>28355.0555</v>
      </c>
      <c r="B3602" s="6" t="n">
        <v>1.74139194139194</v>
      </c>
      <c r="C3602" s="6" t="n">
        <v>85</v>
      </c>
      <c r="D3602" s="6" t="n">
        <v>-1</v>
      </c>
      <c r="E3602" s="6" t="n">
        <v>1.73260073260073</v>
      </c>
      <c r="F3602" s="6" t="n">
        <v>0</v>
      </c>
      <c r="G3602" s="6" t="n">
        <v>0.0058608058608056</v>
      </c>
      <c r="H3602" s="6" t="str">
        <f aca="false">IF(AND(A3602&gt;=Stimuli!$B$2,A3602&lt;=Stimuli!$C$2),Stimuli!$A$2,IF(AND(A3602&gt;=Stimuli!$B$3,A3602&lt;=Stimuli!$C$3),Stimuli!$A$3,IF(AND(A3602&gt;=Stimuli!$B$4,A3602&lt;=Stimuli!$C$4),Stimuli!$A$4,"")))</f>
        <v>01 Quiet baseline (60s)</v>
      </c>
      <c r="I3602" s="6" t="n">
        <f aca="false">(B3602-B3601)/((A3602-A3601)/1000)</f>
        <v>-0.75018315018329</v>
      </c>
      <c r="J3602" s="6" t="n">
        <f aca="false">IF(OR(B3602&lt;Rules!$B$2,B3602&gt;Rules!$B$3,ABS(I3602)&gt;Rules!$B$4,OR(B3603&lt;Rules!$B$2,B3603&gt;Rules!$B$3,ABS(I3603)&gt;Rules!$B$4)),1,0)</f>
        <v>0</v>
      </c>
      <c r="K3602" s="6" t="str">
        <f aca="false">IF(F3602=1,COUNTIF($F$2:F3602,1),"")</f>
        <v/>
      </c>
    </row>
    <row r="3603" customFormat="false" ht="15" hidden="false" customHeight="false" outlineLevel="0" collapsed="false">
      <c r="A3603" s="6" t="n">
        <v>28362.868</v>
      </c>
      <c r="B3603" s="6" t="n">
        <v>1.74871794871795</v>
      </c>
      <c r="C3603" s="6" t="n">
        <v>85</v>
      </c>
      <c r="D3603" s="6" t="n">
        <v>-1</v>
      </c>
      <c r="E3603" s="6" t="n">
        <v>1.73260073260073</v>
      </c>
      <c r="F3603" s="6" t="n">
        <v>0</v>
      </c>
      <c r="G3603" s="6" t="n">
        <v>0.0058608058608056</v>
      </c>
      <c r="H3603" s="6" t="str">
        <f aca="false">IF(AND(A3603&gt;=Stimuli!$B$2,A3603&lt;=Stimuli!$C$2),Stimuli!$A$2,IF(AND(A3603&gt;=Stimuli!$B$3,A3603&lt;=Stimuli!$C$3),Stimuli!$A$3,IF(AND(A3603&gt;=Stimuli!$B$4,A3603&lt;=Stimuli!$C$4),Stimuli!$A$4,"")))</f>
        <v>01 Quiet baseline (60s)</v>
      </c>
      <c r="I3603" s="6" t="n">
        <f aca="false">(B3603-B3602)/((A3603-A3602)/1000)</f>
        <v>0.93772893772902</v>
      </c>
      <c r="J3603" s="6" t="n">
        <f aca="false">IF(OR(B3603&lt;Rules!$B$2,B3603&gt;Rules!$B$3,ABS(I3603)&gt;Rules!$B$4,OR(B3604&lt;Rules!$B$2,B3604&gt;Rules!$B$3,ABS(I3604)&gt;Rules!$B$4)),1,0)</f>
        <v>0</v>
      </c>
      <c r="K3603" s="6" t="str">
        <f aca="false">IF(F3603=1,COUNTIF($F$2:F3603,1),"")</f>
        <v/>
      </c>
    </row>
    <row r="3604" customFormat="false" ht="15" hidden="false" customHeight="false" outlineLevel="0" collapsed="false">
      <c r="A3604" s="6" t="n">
        <v>28370.6805</v>
      </c>
      <c r="B3604" s="6" t="n">
        <v>1.74139194139194</v>
      </c>
      <c r="C3604" s="6" t="n">
        <v>85</v>
      </c>
      <c r="D3604" s="6" t="n">
        <v>-1</v>
      </c>
      <c r="E3604" s="6" t="n">
        <v>1.73260073260073</v>
      </c>
      <c r="F3604" s="6" t="n">
        <v>0</v>
      </c>
      <c r="G3604" s="6" t="n">
        <v>0.0058608058608056</v>
      </c>
      <c r="H3604" s="6" t="str">
        <f aca="false">IF(AND(A3604&gt;=Stimuli!$B$2,A3604&lt;=Stimuli!$C$2),Stimuli!$A$2,IF(AND(A3604&gt;=Stimuli!$B$3,A3604&lt;=Stimuli!$C$3),Stimuli!$A$3,IF(AND(A3604&gt;=Stimuli!$B$4,A3604&lt;=Stimuli!$C$4),Stimuli!$A$4,"")))</f>
        <v>01 Quiet baseline (60s)</v>
      </c>
      <c r="I3604" s="6" t="n">
        <f aca="false">(B3604-B3603)/((A3604-A3603)/1000)</f>
        <v>-0.93772893772902</v>
      </c>
      <c r="J3604" s="6" t="n">
        <f aca="false">IF(OR(B3604&lt;Rules!$B$2,B3604&gt;Rules!$B$3,ABS(I3604)&gt;Rules!$B$4,OR(B3605&lt;Rules!$B$2,B3605&gt;Rules!$B$3,ABS(I3605)&gt;Rules!$B$4)),1,0)</f>
        <v>0</v>
      </c>
      <c r="K3604" s="6" t="str">
        <f aca="false">IF(F3604=1,COUNTIF($F$2:F3604,1),"")</f>
        <v/>
      </c>
    </row>
    <row r="3605" customFormat="false" ht="15" hidden="false" customHeight="false" outlineLevel="0" collapsed="false">
      <c r="A3605" s="6" t="n">
        <v>28378.493</v>
      </c>
      <c r="B3605" s="6" t="n">
        <v>1.74871794871795</v>
      </c>
      <c r="C3605" s="6" t="n">
        <v>85</v>
      </c>
      <c r="D3605" s="6" t="n">
        <v>-1</v>
      </c>
      <c r="E3605" s="6" t="n">
        <v>1.73260073260073</v>
      </c>
      <c r="F3605" s="6" t="n">
        <v>0</v>
      </c>
      <c r="G3605" s="6" t="n">
        <v>0.0058608058608056</v>
      </c>
      <c r="H3605" s="6" t="str">
        <f aca="false">IF(AND(A3605&gt;=Stimuli!$B$2,A3605&lt;=Stimuli!$C$2),Stimuli!$A$2,IF(AND(A3605&gt;=Stimuli!$B$3,A3605&lt;=Stimuli!$C$3),Stimuli!$A$3,IF(AND(A3605&gt;=Stimuli!$B$4,A3605&lt;=Stimuli!$C$4),Stimuli!$A$4,"")))</f>
        <v>01 Quiet baseline (60s)</v>
      </c>
      <c r="I3605" s="6" t="n">
        <f aca="false">(B3605-B3604)/((A3605-A3604)/1000)</f>
        <v>0.93772893772902</v>
      </c>
      <c r="J3605" s="6" t="n">
        <f aca="false">IF(OR(B3605&lt;Rules!$B$2,B3605&gt;Rules!$B$3,ABS(I3605)&gt;Rules!$B$4,OR(B3606&lt;Rules!$B$2,B3606&gt;Rules!$B$3,ABS(I3606)&gt;Rules!$B$4)),1,0)</f>
        <v>0</v>
      </c>
      <c r="K3605" s="6" t="str">
        <f aca="false">IF(F3605=1,COUNTIF($F$2:F3605,1),"")</f>
        <v/>
      </c>
    </row>
    <row r="3606" customFormat="false" ht="15" hidden="false" customHeight="false" outlineLevel="0" collapsed="false">
      <c r="A3606" s="6" t="n">
        <v>28386.3055</v>
      </c>
      <c r="B3606" s="6" t="n">
        <v>1.74139194139194</v>
      </c>
      <c r="C3606" s="6" t="n">
        <v>85</v>
      </c>
      <c r="D3606" s="6" t="n">
        <v>-1</v>
      </c>
      <c r="E3606" s="6" t="n">
        <v>1.73260073260073</v>
      </c>
      <c r="F3606" s="6" t="n">
        <v>0</v>
      </c>
      <c r="G3606" s="6" t="n">
        <v>0.0058608058608056</v>
      </c>
      <c r="H3606" s="6" t="str">
        <f aca="false">IF(AND(A3606&gt;=Stimuli!$B$2,A3606&lt;=Stimuli!$C$2),Stimuli!$A$2,IF(AND(A3606&gt;=Stimuli!$B$3,A3606&lt;=Stimuli!$C$3),Stimuli!$A$3,IF(AND(A3606&gt;=Stimuli!$B$4,A3606&lt;=Stimuli!$C$4),Stimuli!$A$4,"")))</f>
        <v>01 Quiet baseline (60s)</v>
      </c>
      <c r="I3606" s="6" t="n">
        <f aca="false">(B3606-B3605)/((A3606-A3605)/1000)</f>
        <v>-0.93772893772902</v>
      </c>
      <c r="J3606" s="6" t="n">
        <f aca="false">IF(OR(B3606&lt;Rules!$B$2,B3606&gt;Rules!$B$3,ABS(I3606)&gt;Rules!$B$4,OR(B3607&lt;Rules!$B$2,B3607&gt;Rules!$B$3,ABS(I3607)&gt;Rules!$B$4)),1,0)</f>
        <v>0</v>
      </c>
      <c r="K3606" s="6" t="str">
        <f aca="false">IF(F3606=1,COUNTIF($F$2:F3606,1),"")</f>
        <v/>
      </c>
    </row>
    <row r="3607" customFormat="false" ht="15" hidden="false" customHeight="false" outlineLevel="0" collapsed="false">
      <c r="A3607" s="6" t="n">
        <v>28394.118</v>
      </c>
      <c r="B3607" s="6" t="n">
        <v>1.74871794871795</v>
      </c>
      <c r="C3607" s="6" t="n">
        <v>86</v>
      </c>
      <c r="D3607" s="6" t="n">
        <v>695.3125</v>
      </c>
      <c r="E3607" s="6" t="n">
        <v>1.73260073260073</v>
      </c>
      <c r="F3607" s="6" t="n">
        <v>0</v>
      </c>
      <c r="G3607" s="6" t="n">
        <v>0.0058608058608056</v>
      </c>
      <c r="H3607" s="6" t="str">
        <f aca="false">IF(AND(A3607&gt;=Stimuli!$B$2,A3607&lt;=Stimuli!$C$2),Stimuli!$A$2,IF(AND(A3607&gt;=Stimuli!$B$3,A3607&lt;=Stimuli!$C$3),Stimuli!$A$3,IF(AND(A3607&gt;=Stimuli!$B$4,A3607&lt;=Stimuli!$C$4),Stimuli!$A$4,"")))</f>
        <v>01 Quiet baseline (60s)</v>
      </c>
      <c r="I3607" s="6" t="n">
        <f aca="false">(B3607-B3606)/((A3607-A3606)/1000)</f>
        <v>0.93772893772902</v>
      </c>
      <c r="J3607" s="6" t="n">
        <f aca="false">IF(OR(B3607&lt;Rules!$B$2,B3607&gt;Rules!$B$3,ABS(I3607)&gt;Rules!$B$4,OR(B3608&lt;Rules!$B$2,B3608&gt;Rules!$B$3,ABS(I3608)&gt;Rules!$B$4)),1,0)</f>
        <v>0</v>
      </c>
      <c r="K3607" s="6" t="str">
        <f aca="false">IF(F3607=1,COUNTIF($F$2:F3607,1),"")</f>
        <v/>
      </c>
    </row>
    <row r="3608" customFormat="false" ht="15" hidden="false" customHeight="false" outlineLevel="0" collapsed="false">
      <c r="A3608" s="6" t="n">
        <v>28401.9305</v>
      </c>
      <c r="B3608" s="6" t="n">
        <v>1.74139194139194</v>
      </c>
      <c r="C3608" s="6" t="n">
        <v>86</v>
      </c>
      <c r="D3608" s="6" t="n">
        <v>-1</v>
      </c>
      <c r="E3608" s="6" t="n">
        <v>1.73113553113553</v>
      </c>
      <c r="F3608" s="6" t="n">
        <v>0</v>
      </c>
      <c r="G3608" s="6" t="n">
        <v>0.0058608058608056</v>
      </c>
      <c r="H3608" s="6" t="str">
        <f aca="false">IF(AND(A3608&gt;=Stimuli!$B$2,A3608&lt;=Stimuli!$C$2),Stimuli!$A$2,IF(AND(A3608&gt;=Stimuli!$B$3,A3608&lt;=Stimuli!$C$3),Stimuli!$A$3,IF(AND(A3608&gt;=Stimuli!$B$4,A3608&lt;=Stimuli!$C$4),Stimuli!$A$4,"")))</f>
        <v>01 Quiet baseline (60s)</v>
      </c>
      <c r="I3608" s="6" t="n">
        <f aca="false">(B3608-B3607)/((A3608-A3607)/1000)</f>
        <v>-0.93772893772902</v>
      </c>
      <c r="J3608" s="6" t="n">
        <f aca="false">IF(OR(B3608&lt;Rules!$B$2,B3608&gt;Rules!$B$3,ABS(I3608)&gt;Rules!$B$4,OR(B3609&lt;Rules!$B$2,B3609&gt;Rules!$B$3,ABS(I3609)&gt;Rules!$B$4)),1,0)</f>
        <v>0</v>
      </c>
      <c r="K3608" s="6" t="str">
        <f aca="false">IF(F3608=1,COUNTIF($F$2:F3608,1),"")</f>
        <v/>
      </c>
    </row>
    <row r="3609" customFormat="false" ht="15" hidden="false" customHeight="false" outlineLevel="0" collapsed="false">
      <c r="A3609" s="6" t="n">
        <v>28409.743</v>
      </c>
      <c r="B3609" s="6" t="n">
        <v>1.74725274725275</v>
      </c>
      <c r="C3609" s="6" t="n">
        <v>86</v>
      </c>
      <c r="D3609" s="6" t="n">
        <v>-1</v>
      </c>
      <c r="E3609" s="6" t="n">
        <v>1.73113553113553</v>
      </c>
      <c r="F3609" s="6" t="n">
        <v>0</v>
      </c>
      <c r="G3609" s="6" t="n">
        <v>0.0058608058608056</v>
      </c>
      <c r="H3609" s="6" t="str">
        <f aca="false">IF(AND(A3609&gt;=Stimuli!$B$2,A3609&lt;=Stimuli!$C$2),Stimuli!$A$2,IF(AND(A3609&gt;=Stimuli!$B$3,A3609&lt;=Stimuli!$C$3),Stimuli!$A$3,IF(AND(A3609&gt;=Stimuli!$B$4,A3609&lt;=Stimuli!$C$4),Stimuli!$A$4,"")))</f>
        <v>01 Quiet baseline (60s)</v>
      </c>
      <c r="I3609" s="6" t="n">
        <f aca="false">(B3609-B3608)/((A3609-A3608)/1000)</f>
        <v>0.75018315018329</v>
      </c>
      <c r="J3609" s="6" t="n">
        <f aca="false">IF(OR(B3609&lt;Rules!$B$2,B3609&gt;Rules!$B$3,ABS(I3609)&gt;Rules!$B$4,OR(B3610&lt;Rules!$B$2,B3610&gt;Rules!$B$3,ABS(I3610)&gt;Rules!$B$4)),1,0)</f>
        <v>0</v>
      </c>
      <c r="K3609" s="6" t="str">
        <f aca="false">IF(F3609=1,COUNTIF($F$2:F3609,1),"")</f>
        <v/>
      </c>
    </row>
    <row r="3610" customFormat="false" ht="15" hidden="false" customHeight="false" outlineLevel="0" collapsed="false">
      <c r="A3610" s="6" t="n">
        <v>28417.5555</v>
      </c>
      <c r="B3610" s="6" t="n">
        <v>1.74285714285714</v>
      </c>
      <c r="C3610" s="6" t="n">
        <v>86</v>
      </c>
      <c r="D3610" s="6" t="n">
        <v>-1</v>
      </c>
      <c r="E3610" s="6" t="n">
        <v>1.73113553113553</v>
      </c>
      <c r="F3610" s="6" t="n">
        <v>0</v>
      </c>
      <c r="G3610" s="6" t="n">
        <v>0.0058608058608056</v>
      </c>
      <c r="H3610" s="6" t="str">
        <f aca="false">IF(AND(A3610&gt;=Stimuli!$B$2,A3610&lt;=Stimuli!$C$2),Stimuli!$A$2,IF(AND(A3610&gt;=Stimuli!$B$3,A3610&lt;=Stimuli!$C$3),Stimuli!$A$3,IF(AND(A3610&gt;=Stimuli!$B$4,A3610&lt;=Stimuli!$C$4),Stimuli!$A$4,"")))</f>
        <v>01 Quiet baseline (60s)</v>
      </c>
      <c r="I3610" s="6" t="n">
        <f aca="false">(B3610-B3609)/((A3610-A3609)/1000)</f>
        <v>-0.562637362637418</v>
      </c>
      <c r="J3610" s="6" t="n">
        <f aca="false">IF(OR(B3610&lt;Rules!$B$2,B3610&gt;Rules!$B$3,ABS(I3610)&gt;Rules!$B$4,OR(B3611&lt;Rules!$B$2,B3611&gt;Rules!$B$3,ABS(I3611)&gt;Rules!$B$4)),1,0)</f>
        <v>0</v>
      </c>
      <c r="K3610" s="6" t="str">
        <f aca="false">IF(F3610=1,COUNTIF($F$2:F3610,1),"")</f>
        <v/>
      </c>
    </row>
    <row r="3611" customFormat="false" ht="15" hidden="false" customHeight="false" outlineLevel="0" collapsed="false">
      <c r="A3611" s="6" t="n">
        <v>28425.368</v>
      </c>
      <c r="B3611" s="6" t="n">
        <v>1.74578754578755</v>
      </c>
      <c r="C3611" s="6" t="n">
        <v>86</v>
      </c>
      <c r="D3611" s="6" t="n">
        <v>-1</v>
      </c>
      <c r="E3611" s="6" t="n">
        <v>1.73113553113553</v>
      </c>
      <c r="F3611" s="6" t="n">
        <v>0</v>
      </c>
      <c r="G3611" s="6" t="n">
        <v>0.0058608058608056</v>
      </c>
      <c r="H3611" s="6" t="str">
        <f aca="false">IF(AND(A3611&gt;=Stimuli!$B$2,A3611&lt;=Stimuli!$C$2),Stimuli!$A$2,IF(AND(A3611&gt;=Stimuli!$B$3,A3611&lt;=Stimuli!$C$3),Stimuli!$A$3,IF(AND(A3611&gt;=Stimuli!$B$4,A3611&lt;=Stimuli!$C$4),Stimuli!$A$4,"")))</f>
        <v>01 Quiet baseline (60s)</v>
      </c>
      <c r="I3611" s="6" t="n">
        <f aca="false">(B3611-B3610)/((A3611-A3610)/1000)</f>
        <v>0.375091575091574</v>
      </c>
      <c r="J3611" s="6" t="n">
        <f aca="false">IF(OR(B3611&lt;Rules!$B$2,B3611&gt;Rules!$B$3,ABS(I3611)&gt;Rules!$B$4,OR(B3612&lt;Rules!$B$2,B3612&gt;Rules!$B$3,ABS(I3612)&gt;Rules!$B$4)),1,0)</f>
        <v>0</v>
      </c>
      <c r="K3611" s="6" t="str">
        <f aca="false">IF(F3611=1,COUNTIF($F$2:F3611,1),"")</f>
        <v/>
      </c>
    </row>
    <row r="3612" customFormat="false" ht="15" hidden="false" customHeight="false" outlineLevel="0" collapsed="false">
      <c r="A3612" s="6" t="n">
        <v>28433.1805</v>
      </c>
      <c r="B3612" s="6" t="n">
        <v>1.74285714285714</v>
      </c>
      <c r="C3612" s="6" t="n">
        <v>86</v>
      </c>
      <c r="D3612" s="6" t="n">
        <v>-1</v>
      </c>
      <c r="E3612" s="6" t="n">
        <v>1.73113553113553</v>
      </c>
      <c r="F3612" s="6" t="n">
        <v>0</v>
      </c>
      <c r="G3612" s="6" t="n">
        <v>0.0058608058608056</v>
      </c>
      <c r="H3612" s="6" t="str">
        <f aca="false">IF(AND(A3612&gt;=Stimuli!$B$2,A3612&lt;=Stimuli!$C$2),Stimuli!$A$2,IF(AND(A3612&gt;=Stimuli!$B$3,A3612&lt;=Stimuli!$C$3),Stimuli!$A$3,IF(AND(A3612&gt;=Stimuli!$B$4,A3612&lt;=Stimuli!$C$4),Stimuli!$A$4,"")))</f>
        <v>01 Quiet baseline (60s)</v>
      </c>
      <c r="I3612" s="6" t="n">
        <f aca="false">(B3612-B3611)/((A3612-A3611)/1000)</f>
        <v>-0.375091575091574</v>
      </c>
      <c r="J3612" s="6" t="n">
        <f aca="false">IF(OR(B3612&lt;Rules!$B$2,B3612&gt;Rules!$B$3,ABS(I3612)&gt;Rules!$B$4,OR(B3613&lt;Rules!$B$2,B3613&gt;Rules!$B$3,ABS(I3613)&gt;Rules!$B$4)),1,0)</f>
        <v>0</v>
      </c>
      <c r="K3612" s="6" t="str">
        <f aca="false">IF(F3612=1,COUNTIF($F$2:F3612,1),"")</f>
        <v/>
      </c>
    </row>
    <row r="3613" customFormat="false" ht="15" hidden="false" customHeight="false" outlineLevel="0" collapsed="false">
      <c r="A3613" s="6" t="n">
        <v>28440.993</v>
      </c>
      <c r="B3613" s="6" t="n">
        <v>1.74432234432235</v>
      </c>
      <c r="C3613" s="6" t="n">
        <v>86</v>
      </c>
      <c r="D3613" s="6" t="n">
        <v>-1</v>
      </c>
      <c r="E3613" s="6" t="n">
        <v>1.73113553113553</v>
      </c>
      <c r="F3613" s="6" t="n">
        <v>0</v>
      </c>
      <c r="G3613" s="6" t="n">
        <v>0.0058608058608056</v>
      </c>
      <c r="H3613" s="6" t="str">
        <f aca="false">IF(AND(A3613&gt;=Stimuli!$B$2,A3613&lt;=Stimuli!$C$2),Stimuli!$A$2,IF(AND(A3613&gt;=Stimuli!$B$3,A3613&lt;=Stimuli!$C$3),Stimuli!$A$3,IF(AND(A3613&gt;=Stimuli!$B$4,A3613&lt;=Stimuli!$C$4),Stimuli!$A$4,"")))</f>
        <v>01 Quiet baseline (60s)</v>
      </c>
      <c r="I3613" s="6" t="n">
        <f aca="false">(B3613-B3612)/((A3613-A3612)/1000)</f>
        <v>0.187545787545844</v>
      </c>
      <c r="J3613" s="6" t="n">
        <f aca="false">IF(OR(B3613&lt;Rules!$B$2,B3613&gt;Rules!$B$3,ABS(I3613)&gt;Rules!$B$4,OR(B3614&lt;Rules!$B$2,B3614&gt;Rules!$B$3,ABS(I3614)&gt;Rules!$B$4)),1,0)</f>
        <v>0</v>
      </c>
      <c r="K3613" s="6" t="str">
        <f aca="false">IF(F3613=1,COUNTIF($F$2:F3613,1),"")</f>
        <v/>
      </c>
    </row>
    <row r="3614" customFormat="false" ht="15" hidden="false" customHeight="false" outlineLevel="0" collapsed="false">
      <c r="A3614" s="6" t="n">
        <v>28448.8055</v>
      </c>
      <c r="B3614" s="6" t="n">
        <v>1.74578754578755</v>
      </c>
      <c r="C3614" s="6" t="n">
        <v>86</v>
      </c>
      <c r="D3614" s="6" t="n">
        <v>-1</v>
      </c>
      <c r="E3614" s="6" t="n">
        <v>1.73113553113553</v>
      </c>
      <c r="F3614" s="6" t="n">
        <v>0</v>
      </c>
      <c r="G3614" s="6" t="n">
        <v>0.0058608058608056</v>
      </c>
      <c r="H3614" s="6" t="str">
        <f aca="false">IF(AND(A3614&gt;=Stimuli!$B$2,A3614&lt;=Stimuli!$C$2),Stimuli!$A$2,IF(AND(A3614&gt;=Stimuli!$B$3,A3614&lt;=Stimuli!$C$3),Stimuli!$A$3,IF(AND(A3614&gt;=Stimuli!$B$4,A3614&lt;=Stimuli!$C$4),Stimuli!$A$4,"")))</f>
        <v>01 Quiet baseline (60s)</v>
      </c>
      <c r="I3614" s="6" t="n">
        <f aca="false">(B3614-B3613)/((A3614-A3613)/1000)</f>
        <v>0.18754578754573</v>
      </c>
      <c r="J3614" s="6" t="n">
        <f aca="false">IF(OR(B3614&lt;Rules!$B$2,B3614&gt;Rules!$B$3,ABS(I3614)&gt;Rules!$B$4,OR(B3615&lt;Rules!$B$2,B3615&gt;Rules!$B$3,ABS(I3615)&gt;Rules!$B$4)),1,0)</f>
        <v>0</v>
      </c>
      <c r="K3614" s="6" t="str">
        <f aca="false">IF(F3614=1,COUNTIF($F$2:F3614,1),"")</f>
        <v/>
      </c>
    </row>
    <row r="3615" customFormat="false" ht="15" hidden="false" customHeight="false" outlineLevel="0" collapsed="false">
      <c r="A3615" s="6" t="n">
        <v>28456.618</v>
      </c>
      <c r="B3615" s="6" t="n">
        <v>1.74285714285714</v>
      </c>
      <c r="C3615" s="6" t="n">
        <v>86</v>
      </c>
      <c r="D3615" s="6" t="n">
        <v>-1</v>
      </c>
      <c r="E3615" s="6" t="n">
        <v>1.73113553113553</v>
      </c>
      <c r="F3615" s="6" t="n">
        <v>0</v>
      </c>
      <c r="G3615" s="6" t="n">
        <v>0.0058608058608056</v>
      </c>
      <c r="H3615" s="6" t="str">
        <f aca="false">IF(AND(A3615&gt;=Stimuli!$B$2,A3615&lt;=Stimuli!$C$2),Stimuli!$A$2,IF(AND(A3615&gt;=Stimuli!$B$3,A3615&lt;=Stimuli!$C$3),Stimuli!$A$3,IF(AND(A3615&gt;=Stimuli!$B$4,A3615&lt;=Stimuli!$C$4),Stimuli!$A$4,"")))</f>
        <v>01 Quiet baseline (60s)</v>
      </c>
      <c r="I3615" s="6" t="n">
        <f aca="false">(B3615-B3614)/((A3615-A3614)/1000)</f>
        <v>-0.375091575091574</v>
      </c>
      <c r="J3615" s="6" t="n">
        <f aca="false">IF(OR(B3615&lt;Rules!$B$2,B3615&gt;Rules!$B$3,ABS(I3615)&gt;Rules!$B$4,OR(B3616&lt;Rules!$B$2,B3616&gt;Rules!$B$3,ABS(I3616)&gt;Rules!$B$4)),1,0)</f>
        <v>0</v>
      </c>
      <c r="K3615" s="6" t="str">
        <f aca="false">IF(F3615=1,COUNTIF($F$2:F3615,1),"")</f>
        <v/>
      </c>
    </row>
    <row r="3616" customFormat="false" ht="15" hidden="false" customHeight="false" outlineLevel="0" collapsed="false">
      <c r="A3616" s="6" t="n">
        <v>28464.4305</v>
      </c>
      <c r="B3616" s="6" t="n">
        <v>1.74578754578755</v>
      </c>
      <c r="C3616" s="6" t="n">
        <v>86</v>
      </c>
      <c r="D3616" s="6" t="n">
        <v>-1</v>
      </c>
      <c r="E3616" s="6" t="n">
        <v>1.73113553113553</v>
      </c>
      <c r="F3616" s="6" t="n">
        <v>0</v>
      </c>
      <c r="G3616" s="6" t="n">
        <v>0.0058608058608056</v>
      </c>
      <c r="H3616" s="6" t="str">
        <f aca="false">IF(AND(A3616&gt;=Stimuli!$B$2,A3616&lt;=Stimuli!$C$2),Stimuli!$A$2,IF(AND(A3616&gt;=Stimuli!$B$3,A3616&lt;=Stimuli!$C$3),Stimuli!$A$3,IF(AND(A3616&gt;=Stimuli!$B$4,A3616&lt;=Stimuli!$C$4),Stimuli!$A$4,"")))</f>
        <v>01 Quiet baseline (60s)</v>
      </c>
      <c r="I3616" s="6" t="n">
        <f aca="false">(B3616-B3615)/((A3616-A3615)/1000)</f>
        <v>0.375091575091574</v>
      </c>
      <c r="J3616" s="6" t="n">
        <f aca="false">IF(OR(B3616&lt;Rules!$B$2,B3616&gt;Rules!$B$3,ABS(I3616)&gt;Rules!$B$4,OR(B3617&lt;Rules!$B$2,B3617&gt;Rules!$B$3,ABS(I3617)&gt;Rules!$B$4)),1,0)</f>
        <v>0</v>
      </c>
      <c r="K3616" s="6" t="str">
        <f aca="false">IF(F3616=1,COUNTIF($F$2:F3616,1),"")</f>
        <v/>
      </c>
    </row>
    <row r="3617" customFormat="false" ht="15" hidden="false" customHeight="false" outlineLevel="0" collapsed="false">
      <c r="A3617" s="6" t="n">
        <v>28472.243</v>
      </c>
      <c r="B3617" s="6" t="n">
        <v>1.74139194139194</v>
      </c>
      <c r="C3617" s="6" t="n">
        <v>86</v>
      </c>
      <c r="D3617" s="6" t="n">
        <v>-1</v>
      </c>
      <c r="E3617" s="6" t="n">
        <v>1.73113553113553</v>
      </c>
      <c r="F3617" s="6" t="n">
        <v>0</v>
      </c>
      <c r="G3617" s="6" t="n">
        <v>0.0058608058608056</v>
      </c>
      <c r="H3617" s="6" t="str">
        <f aca="false">IF(AND(A3617&gt;=Stimuli!$B$2,A3617&lt;=Stimuli!$C$2),Stimuli!$A$2,IF(AND(A3617&gt;=Stimuli!$B$3,A3617&lt;=Stimuli!$C$3),Stimuli!$A$3,IF(AND(A3617&gt;=Stimuli!$B$4,A3617&lt;=Stimuli!$C$4),Stimuli!$A$4,"")))</f>
        <v>01 Quiet baseline (60s)</v>
      </c>
      <c r="I3617" s="6" t="n">
        <f aca="false">(B3617-B3616)/((A3617-A3616)/1000)</f>
        <v>-0.562637362637446</v>
      </c>
      <c r="J3617" s="6" t="n">
        <f aca="false">IF(OR(B3617&lt;Rules!$B$2,B3617&gt;Rules!$B$3,ABS(I3617)&gt;Rules!$B$4,OR(B3618&lt;Rules!$B$2,B3618&gt;Rules!$B$3,ABS(I3618)&gt;Rules!$B$4)),1,0)</f>
        <v>0</v>
      </c>
      <c r="K3617" s="6" t="str">
        <f aca="false">IF(F3617=1,COUNTIF($F$2:F3617,1),"")</f>
        <v/>
      </c>
    </row>
    <row r="3618" customFormat="false" ht="15" hidden="false" customHeight="false" outlineLevel="0" collapsed="false">
      <c r="A3618" s="6" t="n">
        <v>28480.0555</v>
      </c>
      <c r="B3618" s="6" t="n">
        <v>1.74725274725275</v>
      </c>
      <c r="C3618" s="6" t="n">
        <v>86</v>
      </c>
      <c r="D3618" s="6" t="n">
        <v>-1</v>
      </c>
      <c r="E3618" s="6" t="n">
        <v>1.73113553113553</v>
      </c>
      <c r="F3618" s="6" t="n">
        <v>0</v>
      </c>
      <c r="G3618" s="6" t="n">
        <v>0.0058608058608056</v>
      </c>
      <c r="H3618" s="6" t="str">
        <f aca="false">IF(AND(A3618&gt;=Stimuli!$B$2,A3618&lt;=Stimuli!$C$2),Stimuli!$A$2,IF(AND(A3618&gt;=Stimuli!$B$3,A3618&lt;=Stimuli!$C$3),Stimuli!$A$3,IF(AND(A3618&gt;=Stimuli!$B$4,A3618&lt;=Stimuli!$C$4),Stimuli!$A$4,"")))</f>
        <v>01 Quiet baseline (60s)</v>
      </c>
      <c r="I3618" s="6" t="n">
        <f aca="false">(B3618-B3617)/((A3618-A3617)/1000)</f>
        <v>0.75018315018329</v>
      </c>
      <c r="J3618" s="6" t="n">
        <f aca="false">IF(OR(B3618&lt;Rules!$B$2,B3618&gt;Rules!$B$3,ABS(I3618)&gt;Rules!$B$4,OR(B3619&lt;Rules!$B$2,B3619&gt;Rules!$B$3,ABS(I3619)&gt;Rules!$B$4)),1,0)</f>
        <v>0</v>
      </c>
      <c r="K3618" s="6" t="str">
        <f aca="false">IF(F3618=1,COUNTIF($F$2:F3618,1),"")</f>
        <v/>
      </c>
    </row>
    <row r="3619" customFormat="false" ht="15" hidden="false" customHeight="false" outlineLevel="0" collapsed="false">
      <c r="A3619" s="6" t="n">
        <v>28487.868</v>
      </c>
      <c r="B3619" s="6" t="n">
        <v>1.74139194139194</v>
      </c>
      <c r="C3619" s="6" t="n">
        <v>86</v>
      </c>
      <c r="D3619" s="6" t="n">
        <v>-1</v>
      </c>
      <c r="E3619" s="6" t="n">
        <v>1.73113553113553</v>
      </c>
      <c r="F3619" s="6" t="n">
        <v>0</v>
      </c>
      <c r="G3619" s="6" t="n">
        <v>0.0058608058608056</v>
      </c>
      <c r="H3619" s="6" t="str">
        <f aca="false">IF(AND(A3619&gt;=Stimuli!$B$2,A3619&lt;=Stimuli!$C$2),Stimuli!$A$2,IF(AND(A3619&gt;=Stimuli!$B$3,A3619&lt;=Stimuli!$C$3),Stimuli!$A$3,IF(AND(A3619&gt;=Stimuli!$B$4,A3619&lt;=Stimuli!$C$4),Stimuli!$A$4,"")))</f>
        <v>01 Quiet baseline (60s)</v>
      </c>
      <c r="I3619" s="6" t="n">
        <f aca="false">(B3619-B3618)/((A3619-A3618)/1000)</f>
        <v>-0.75018315018329</v>
      </c>
      <c r="J3619" s="6" t="n">
        <f aca="false">IF(OR(B3619&lt;Rules!$B$2,B3619&gt;Rules!$B$3,ABS(I3619)&gt;Rules!$B$4,OR(B3620&lt;Rules!$B$2,B3620&gt;Rules!$B$3,ABS(I3620)&gt;Rules!$B$4)),1,0)</f>
        <v>0</v>
      </c>
      <c r="K3619" s="6" t="str">
        <f aca="false">IF(F3619=1,COUNTIF($F$2:F3619,1),"")</f>
        <v/>
      </c>
    </row>
    <row r="3620" customFormat="false" ht="15" hidden="false" customHeight="false" outlineLevel="0" collapsed="false">
      <c r="A3620" s="6" t="n">
        <v>28495.6805</v>
      </c>
      <c r="B3620" s="6" t="n">
        <v>1.74871794871795</v>
      </c>
      <c r="C3620" s="6" t="n">
        <v>86</v>
      </c>
      <c r="D3620" s="6" t="n">
        <v>-1</v>
      </c>
      <c r="E3620" s="6" t="n">
        <v>1.73113553113553</v>
      </c>
      <c r="F3620" s="6" t="n">
        <v>0</v>
      </c>
      <c r="G3620" s="6" t="n">
        <v>0.0058608058608056</v>
      </c>
      <c r="H3620" s="6" t="str">
        <f aca="false">IF(AND(A3620&gt;=Stimuli!$B$2,A3620&lt;=Stimuli!$C$2),Stimuli!$A$2,IF(AND(A3620&gt;=Stimuli!$B$3,A3620&lt;=Stimuli!$C$3),Stimuli!$A$3,IF(AND(A3620&gt;=Stimuli!$B$4,A3620&lt;=Stimuli!$C$4),Stimuli!$A$4,"")))</f>
        <v>01 Quiet baseline (60s)</v>
      </c>
      <c r="I3620" s="6" t="n">
        <f aca="false">(B3620-B3619)/((A3620-A3619)/1000)</f>
        <v>0.93772893772902</v>
      </c>
      <c r="J3620" s="6" t="n">
        <f aca="false">IF(OR(B3620&lt;Rules!$B$2,B3620&gt;Rules!$B$3,ABS(I3620)&gt;Rules!$B$4,OR(B3621&lt;Rules!$B$2,B3621&gt;Rules!$B$3,ABS(I3621)&gt;Rules!$B$4)),1,0)</f>
        <v>0</v>
      </c>
      <c r="K3620" s="6" t="str">
        <f aca="false">IF(F3620=1,COUNTIF($F$2:F3620,1),"")</f>
        <v/>
      </c>
    </row>
    <row r="3621" customFormat="false" ht="15" hidden="false" customHeight="false" outlineLevel="0" collapsed="false">
      <c r="A3621" s="6" t="n">
        <v>28503.493</v>
      </c>
      <c r="B3621" s="6" t="n">
        <v>1.74139194139194</v>
      </c>
      <c r="C3621" s="6" t="n">
        <v>86</v>
      </c>
      <c r="D3621" s="6" t="n">
        <v>-1</v>
      </c>
      <c r="E3621" s="6" t="n">
        <v>1.73113553113553</v>
      </c>
      <c r="F3621" s="6" t="n">
        <v>0</v>
      </c>
      <c r="G3621" s="6" t="n">
        <v>0.0058608058608056</v>
      </c>
      <c r="H3621" s="6" t="str">
        <f aca="false">IF(AND(A3621&gt;=Stimuli!$B$2,A3621&lt;=Stimuli!$C$2),Stimuli!$A$2,IF(AND(A3621&gt;=Stimuli!$B$3,A3621&lt;=Stimuli!$C$3),Stimuli!$A$3,IF(AND(A3621&gt;=Stimuli!$B$4,A3621&lt;=Stimuli!$C$4),Stimuli!$A$4,"")))</f>
        <v>01 Quiet baseline (60s)</v>
      </c>
      <c r="I3621" s="6" t="n">
        <f aca="false">(B3621-B3620)/((A3621-A3620)/1000)</f>
        <v>-0.93772893772902</v>
      </c>
      <c r="J3621" s="6" t="n">
        <f aca="false">IF(OR(B3621&lt;Rules!$B$2,B3621&gt;Rules!$B$3,ABS(I3621)&gt;Rules!$B$4,OR(B3622&lt;Rules!$B$2,B3622&gt;Rules!$B$3,ABS(I3622)&gt;Rules!$B$4)),1,0)</f>
        <v>0</v>
      </c>
      <c r="K3621" s="6" t="str">
        <f aca="false">IF(F3621=1,COUNTIF($F$2:F3621,1),"")</f>
        <v/>
      </c>
    </row>
    <row r="3622" customFormat="false" ht="15" hidden="false" customHeight="false" outlineLevel="0" collapsed="false">
      <c r="A3622" s="6" t="n">
        <v>28511.3055</v>
      </c>
      <c r="B3622" s="6" t="n">
        <v>1.74725274725275</v>
      </c>
      <c r="C3622" s="6" t="n">
        <v>86</v>
      </c>
      <c r="D3622" s="6" t="n">
        <v>-1</v>
      </c>
      <c r="E3622" s="6" t="n">
        <v>1.73113553113553</v>
      </c>
      <c r="F3622" s="6" t="n">
        <v>0</v>
      </c>
      <c r="G3622" s="6" t="n">
        <v>0.0058608058608056</v>
      </c>
      <c r="H3622" s="6" t="str">
        <f aca="false">IF(AND(A3622&gt;=Stimuli!$B$2,A3622&lt;=Stimuli!$C$2),Stimuli!$A$2,IF(AND(A3622&gt;=Stimuli!$B$3,A3622&lt;=Stimuli!$C$3),Stimuli!$A$3,IF(AND(A3622&gt;=Stimuli!$B$4,A3622&lt;=Stimuli!$C$4),Stimuli!$A$4,"")))</f>
        <v>01 Quiet baseline (60s)</v>
      </c>
      <c r="I3622" s="6" t="n">
        <f aca="false">(B3622-B3621)/((A3622-A3621)/1000)</f>
        <v>0.75018315018329</v>
      </c>
      <c r="J3622" s="6" t="n">
        <f aca="false">IF(OR(B3622&lt;Rules!$B$2,B3622&gt;Rules!$B$3,ABS(I3622)&gt;Rules!$B$4,OR(B3623&lt;Rules!$B$2,B3623&gt;Rules!$B$3,ABS(I3623)&gt;Rules!$B$4)),1,0)</f>
        <v>0</v>
      </c>
      <c r="K3622" s="6" t="str">
        <f aca="false">IF(F3622=1,COUNTIF($F$2:F3622,1),"")</f>
        <v/>
      </c>
    </row>
    <row r="3623" customFormat="false" ht="15" hidden="false" customHeight="false" outlineLevel="0" collapsed="false">
      <c r="A3623" s="6" t="n">
        <v>28519.118</v>
      </c>
      <c r="B3623" s="6" t="n">
        <v>1.74139194139194</v>
      </c>
      <c r="C3623" s="6" t="n">
        <v>86</v>
      </c>
      <c r="D3623" s="6" t="n">
        <v>-1</v>
      </c>
      <c r="E3623" s="6" t="n">
        <v>1.73113553113553</v>
      </c>
      <c r="F3623" s="6" t="n">
        <v>0</v>
      </c>
      <c r="G3623" s="6" t="n">
        <v>0.0058608058608056</v>
      </c>
      <c r="H3623" s="6" t="str">
        <f aca="false">IF(AND(A3623&gt;=Stimuli!$B$2,A3623&lt;=Stimuli!$C$2),Stimuli!$A$2,IF(AND(A3623&gt;=Stimuli!$B$3,A3623&lt;=Stimuli!$C$3),Stimuli!$A$3,IF(AND(A3623&gt;=Stimuli!$B$4,A3623&lt;=Stimuli!$C$4),Stimuli!$A$4,"")))</f>
        <v>01 Quiet baseline (60s)</v>
      </c>
      <c r="I3623" s="6" t="n">
        <f aca="false">(B3623-B3622)/((A3623-A3622)/1000)</f>
        <v>-0.75018315018329</v>
      </c>
      <c r="J3623" s="6" t="n">
        <f aca="false">IF(OR(B3623&lt;Rules!$B$2,B3623&gt;Rules!$B$3,ABS(I3623)&gt;Rules!$B$4,OR(B3624&lt;Rules!$B$2,B3624&gt;Rules!$B$3,ABS(I3624)&gt;Rules!$B$4)),1,0)</f>
        <v>0</v>
      </c>
      <c r="K3623" s="6" t="str">
        <f aca="false">IF(F3623=1,COUNTIF($F$2:F3623,1),"")</f>
        <v/>
      </c>
    </row>
    <row r="3624" customFormat="false" ht="15" hidden="false" customHeight="false" outlineLevel="0" collapsed="false">
      <c r="A3624" s="6" t="n">
        <v>28526.9305</v>
      </c>
      <c r="B3624" s="6" t="n">
        <v>1.74725274725275</v>
      </c>
      <c r="C3624" s="6" t="n">
        <v>86</v>
      </c>
      <c r="D3624" s="6" t="n">
        <v>-1</v>
      </c>
      <c r="E3624" s="6" t="n">
        <v>1.73113553113553</v>
      </c>
      <c r="F3624" s="6" t="n">
        <v>0</v>
      </c>
      <c r="G3624" s="6" t="n">
        <v>0.0058608058608056</v>
      </c>
      <c r="H3624" s="6" t="str">
        <f aca="false">IF(AND(A3624&gt;=Stimuli!$B$2,A3624&lt;=Stimuli!$C$2),Stimuli!$A$2,IF(AND(A3624&gt;=Stimuli!$B$3,A3624&lt;=Stimuli!$C$3),Stimuli!$A$3,IF(AND(A3624&gt;=Stimuli!$B$4,A3624&lt;=Stimuli!$C$4),Stimuli!$A$4,"")))</f>
        <v>01 Quiet baseline (60s)</v>
      </c>
      <c r="I3624" s="6" t="n">
        <f aca="false">(B3624-B3623)/((A3624-A3623)/1000)</f>
        <v>0.75018315018329</v>
      </c>
      <c r="J3624" s="6" t="n">
        <f aca="false">IF(OR(B3624&lt;Rules!$B$2,B3624&gt;Rules!$B$3,ABS(I3624)&gt;Rules!$B$4,OR(B3625&lt;Rules!$B$2,B3625&gt;Rules!$B$3,ABS(I3625)&gt;Rules!$B$4)),1,0)</f>
        <v>0</v>
      </c>
      <c r="K3624" s="6" t="str">
        <f aca="false">IF(F3624=1,COUNTIF($F$2:F3624,1),"")</f>
        <v/>
      </c>
    </row>
    <row r="3625" customFormat="false" ht="15" hidden="false" customHeight="false" outlineLevel="0" collapsed="false">
      <c r="A3625" s="6" t="n">
        <v>28534.743</v>
      </c>
      <c r="B3625" s="6" t="n">
        <v>1.74139194139194</v>
      </c>
      <c r="C3625" s="6" t="n">
        <v>86</v>
      </c>
      <c r="D3625" s="6" t="n">
        <v>-1</v>
      </c>
      <c r="E3625" s="6" t="n">
        <v>1.73113553113553</v>
      </c>
      <c r="F3625" s="6" t="n">
        <v>0</v>
      </c>
      <c r="G3625" s="6" t="n">
        <v>0.0058608058608056</v>
      </c>
      <c r="H3625" s="6" t="str">
        <f aca="false">IF(AND(A3625&gt;=Stimuli!$B$2,A3625&lt;=Stimuli!$C$2),Stimuli!$A$2,IF(AND(A3625&gt;=Stimuli!$B$3,A3625&lt;=Stimuli!$C$3),Stimuli!$A$3,IF(AND(A3625&gt;=Stimuli!$B$4,A3625&lt;=Stimuli!$C$4),Stimuli!$A$4,"")))</f>
        <v>01 Quiet baseline (60s)</v>
      </c>
      <c r="I3625" s="6" t="n">
        <f aca="false">(B3625-B3624)/((A3625-A3624)/1000)</f>
        <v>-0.75018315018329</v>
      </c>
      <c r="J3625" s="6" t="n">
        <f aca="false">IF(OR(B3625&lt;Rules!$B$2,B3625&gt;Rules!$B$3,ABS(I3625)&gt;Rules!$B$4,OR(B3626&lt;Rules!$B$2,B3626&gt;Rules!$B$3,ABS(I3626)&gt;Rules!$B$4)),1,0)</f>
        <v>0</v>
      </c>
      <c r="K3625" s="6" t="str">
        <f aca="false">IF(F3625=1,COUNTIF($F$2:F3625,1),"")</f>
        <v/>
      </c>
    </row>
    <row r="3626" customFormat="false" ht="15" hidden="false" customHeight="false" outlineLevel="0" collapsed="false">
      <c r="A3626" s="6" t="n">
        <v>28542.5555</v>
      </c>
      <c r="B3626" s="6" t="n">
        <v>1.74578754578755</v>
      </c>
      <c r="C3626" s="6" t="n">
        <v>86</v>
      </c>
      <c r="D3626" s="6" t="n">
        <v>-1</v>
      </c>
      <c r="E3626" s="6" t="n">
        <v>1.73113553113553</v>
      </c>
      <c r="F3626" s="6" t="n">
        <v>0</v>
      </c>
      <c r="G3626" s="6" t="n">
        <v>0.0058608058608056</v>
      </c>
      <c r="H3626" s="6" t="str">
        <f aca="false">IF(AND(A3626&gt;=Stimuli!$B$2,A3626&lt;=Stimuli!$C$2),Stimuli!$A$2,IF(AND(A3626&gt;=Stimuli!$B$3,A3626&lt;=Stimuli!$C$3),Stimuli!$A$3,IF(AND(A3626&gt;=Stimuli!$B$4,A3626&lt;=Stimuli!$C$4),Stimuli!$A$4,"")))</f>
        <v>01 Quiet baseline (60s)</v>
      </c>
      <c r="I3626" s="6" t="n">
        <f aca="false">(B3626-B3625)/((A3626-A3625)/1000)</f>
        <v>0.562637362637446</v>
      </c>
      <c r="J3626" s="6" t="n">
        <f aca="false">IF(OR(B3626&lt;Rules!$B$2,B3626&gt;Rules!$B$3,ABS(I3626)&gt;Rules!$B$4,OR(B3627&lt;Rules!$B$2,B3627&gt;Rules!$B$3,ABS(I3627)&gt;Rules!$B$4)),1,0)</f>
        <v>0</v>
      </c>
      <c r="K3626" s="6" t="str">
        <f aca="false">IF(F3626=1,COUNTIF($F$2:F3626,1),"")</f>
        <v/>
      </c>
    </row>
    <row r="3627" customFormat="false" ht="15" hidden="false" customHeight="false" outlineLevel="0" collapsed="false">
      <c r="A3627" s="6" t="n">
        <v>28550.368</v>
      </c>
      <c r="B3627" s="6" t="n">
        <v>1.74285714285714</v>
      </c>
      <c r="C3627" s="6" t="n">
        <v>86</v>
      </c>
      <c r="D3627" s="6" t="n">
        <v>-1</v>
      </c>
      <c r="E3627" s="6" t="n">
        <v>1.73113553113553</v>
      </c>
      <c r="F3627" s="6" t="n">
        <v>0</v>
      </c>
      <c r="G3627" s="6" t="n">
        <v>0.0058608058608056</v>
      </c>
      <c r="H3627" s="6" t="str">
        <f aca="false">IF(AND(A3627&gt;=Stimuli!$B$2,A3627&lt;=Stimuli!$C$2),Stimuli!$A$2,IF(AND(A3627&gt;=Stimuli!$B$3,A3627&lt;=Stimuli!$C$3),Stimuli!$A$3,IF(AND(A3627&gt;=Stimuli!$B$4,A3627&lt;=Stimuli!$C$4),Stimuli!$A$4,"")))</f>
        <v>01 Quiet baseline (60s)</v>
      </c>
      <c r="I3627" s="6" t="n">
        <f aca="false">(B3627-B3626)/((A3627-A3626)/1000)</f>
        <v>-0.375091575091574</v>
      </c>
      <c r="J3627" s="6" t="n">
        <f aca="false">IF(OR(B3627&lt;Rules!$B$2,B3627&gt;Rules!$B$3,ABS(I3627)&gt;Rules!$B$4,OR(B3628&lt;Rules!$B$2,B3628&gt;Rules!$B$3,ABS(I3628)&gt;Rules!$B$4)),1,0)</f>
        <v>0</v>
      </c>
      <c r="K3627" s="6" t="str">
        <f aca="false">IF(F3627=1,COUNTIF($F$2:F3627,1),"")</f>
        <v/>
      </c>
    </row>
    <row r="3628" customFormat="false" ht="15" hidden="false" customHeight="false" outlineLevel="0" collapsed="false">
      <c r="A3628" s="6" t="n">
        <v>28558.1805</v>
      </c>
      <c r="B3628" s="6" t="n">
        <v>1.74432234432235</v>
      </c>
      <c r="C3628" s="6" t="n">
        <v>86</v>
      </c>
      <c r="D3628" s="6" t="n">
        <v>-1</v>
      </c>
      <c r="E3628" s="6" t="n">
        <v>1.73113553113553</v>
      </c>
      <c r="F3628" s="6" t="n">
        <v>0</v>
      </c>
      <c r="G3628" s="6" t="n">
        <v>0.0058608058608056</v>
      </c>
      <c r="H3628" s="6" t="str">
        <f aca="false">IF(AND(A3628&gt;=Stimuli!$B$2,A3628&lt;=Stimuli!$C$2),Stimuli!$A$2,IF(AND(A3628&gt;=Stimuli!$B$3,A3628&lt;=Stimuli!$C$3),Stimuli!$A$3,IF(AND(A3628&gt;=Stimuli!$B$4,A3628&lt;=Stimuli!$C$4),Stimuli!$A$4,"")))</f>
        <v>01 Quiet baseline (60s)</v>
      </c>
      <c r="I3628" s="6" t="n">
        <f aca="false">(B3628-B3627)/((A3628-A3627)/1000)</f>
        <v>0.187545787545844</v>
      </c>
      <c r="J3628" s="6" t="n">
        <f aca="false">IF(OR(B3628&lt;Rules!$B$2,B3628&gt;Rules!$B$3,ABS(I3628)&gt;Rules!$B$4,OR(B3629&lt;Rules!$B$2,B3629&gt;Rules!$B$3,ABS(I3629)&gt;Rules!$B$4)),1,0)</f>
        <v>0</v>
      </c>
      <c r="K3628" s="6" t="str">
        <f aca="false">IF(F3628=1,COUNTIF($F$2:F3628,1),"")</f>
        <v/>
      </c>
    </row>
    <row r="3629" customFormat="false" ht="15" hidden="false" customHeight="false" outlineLevel="0" collapsed="false">
      <c r="A3629" s="6" t="n">
        <v>28565.993</v>
      </c>
      <c r="B3629" s="6" t="n">
        <v>1.74432234432235</v>
      </c>
      <c r="C3629" s="6" t="n">
        <v>86</v>
      </c>
      <c r="D3629" s="6" t="n">
        <v>-1</v>
      </c>
      <c r="E3629" s="6" t="n">
        <v>1.73113553113553</v>
      </c>
      <c r="F3629" s="6" t="n">
        <v>0</v>
      </c>
      <c r="G3629" s="6" t="n">
        <v>0.0058608058608056</v>
      </c>
      <c r="H3629" s="6" t="str">
        <f aca="false">IF(AND(A3629&gt;=Stimuli!$B$2,A3629&lt;=Stimuli!$C$2),Stimuli!$A$2,IF(AND(A3629&gt;=Stimuli!$B$3,A3629&lt;=Stimuli!$C$3),Stimuli!$A$3,IF(AND(A3629&gt;=Stimuli!$B$4,A3629&lt;=Stimuli!$C$4),Stimuli!$A$4,"")))</f>
        <v>01 Quiet baseline (60s)</v>
      </c>
      <c r="I3629" s="6" t="n">
        <f aca="false">(B3629-B3628)/((A3629-A3628)/1000)</f>
        <v>0</v>
      </c>
      <c r="J3629" s="6" t="n">
        <f aca="false">IF(OR(B3629&lt;Rules!$B$2,B3629&gt;Rules!$B$3,ABS(I3629)&gt;Rules!$B$4,OR(B3630&lt;Rules!$B$2,B3630&gt;Rules!$B$3,ABS(I3630)&gt;Rules!$B$4)),1,0)</f>
        <v>0</v>
      </c>
      <c r="K3629" s="6" t="str">
        <f aca="false">IF(F3629=1,COUNTIF($F$2:F3629,1),"")</f>
        <v/>
      </c>
    </row>
    <row r="3630" customFormat="false" ht="15" hidden="false" customHeight="false" outlineLevel="0" collapsed="false">
      <c r="A3630" s="6" t="n">
        <v>28573.8055</v>
      </c>
      <c r="B3630" s="6" t="n">
        <v>1.74285714285714</v>
      </c>
      <c r="C3630" s="6" t="n">
        <v>86</v>
      </c>
      <c r="D3630" s="6" t="n">
        <v>-1</v>
      </c>
      <c r="E3630" s="6" t="n">
        <v>1.73113553113553</v>
      </c>
      <c r="F3630" s="6" t="n">
        <v>0</v>
      </c>
      <c r="G3630" s="6" t="n">
        <v>0.0058608058608056</v>
      </c>
      <c r="H3630" s="6" t="str">
        <f aca="false">IF(AND(A3630&gt;=Stimuli!$B$2,A3630&lt;=Stimuli!$C$2),Stimuli!$A$2,IF(AND(A3630&gt;=Stimuli!$B$3,A3630&lt;=Stimuli!$C$3),Stimuli!$A$3,IF(AND(A3630&gt;=Stimuli!$B$4,A3630&lt;=Stimuli!$C$4),Stimuli!$A$4,"")))</f>
        <v>01 Quiet baseline (60s)</v>
      </c>
      <c r="I3630" s="6" t="n">
        <f aca="false">(B3630-B3629)/((A3630-A3629)/1000)</f>
        <v>-0.187545787545844</v>
      </c>
      <c r="J3630" s="6" t="n">
        <f aca="false">IF(OR(B3630&lt;Rules!$B$2,B3630&gt;Rules!$B$3,ABS(I3630)&gt;Rules!$B$4,OR(B3631&lt;Rules!$B$2,B3631&gt;Rules!$B$3,ABS(I3631)&gt;Rules!$B$4)),1,0)</f>
        <v>0</v>
      </c>
      <c r="K3630" s="6" t="str">
        <f aca="false">IF(F3630=1,COUNTIF($F$2:F3630,1),"")</f>
        <v/>
      </c>
    </row>
    <row r="3631" customFormat="false" ht="15" hidden="false" customHeight="false" outlineLevel="0" collapsed="false">
      <c r="A3631" s="6" t="n">
        <v>28581.618</v>
      </c>
      <c r="B3631" s="6" t="n">
        <v>1.74578754578755</v>
      </c>
      <c r="C3631" s="6" t="n">
        <v>86</v>
      </c>
      <c r="D3631" s="6" t="n">
        <v>-1</v>
      </c>
      <c r="E3631" s="6" t="n">
        <v>1.73113553113553</v>
      </c>
      <c r="F3631" s="6" t="n">
        <v>0</v>
      </c>
      <c r="G3631" s="6" t="n">
        <v>0.0058608058608056</v>
      </c>
      <c r="H3631" s="6" t="str">
        <f aca="false">IF(AND(A3631&gt;=Stimuli!$B$2,A3631&lt;=Stimuli!$C$2),Stimuli!$A$2,IF(AND(A3631&gt;=Stimuli!$B$3,A3631&lt;=Stimuli!$C$3),Stimuli!$A$3,IF(AND(A3631&gt;=Stimuli!$B$4,A3631&lt;=Stimuli!$C$4),Stimuli!$A$4,"")))</f>
        <v>01 Quiet baseline (60s)</v>
      </c>
      <c r="I3631" s="6" t="n">
        <f aca="false">(B3631-B3630)/((A3631-A3630)/1000)</f>
        <v>0.375091575091574</v>
      </c>
      <c r="J3631" s="6" t="n">
        <f aca="false">IF(OR(B3631&lt;Rules!$B$2,B3631&gt;Rules!$B$3,ABS(I3631)&gt;Rules!$B$4,OR(B3632&lt;Rules!$B$2,B3632&gt;Rules!$B$3,ABS(I3632)&gt;Rules!$B$4)),1,0)</f>
        <v>0</v>
      </c>
      <c r="K3631" s="6" t="str">
        <f aca="false">IF(F3631=1,COUNTIF($F$2:F3631,1),"")</f>
        <v/>
      </c>
    </row>
    <row r="3632" customFormat="false" ht="15" hidden="false" customHeight="false" outlineLevel="0" collapsed="false">
      <c r="A3632" s="6" t="n">
        <v>28589.4305</v>
      </c>
      <c r="B3632" s="6" t="n">
        <v>1.74139194139194</v>
      </c>
      <c r="C3632" s="6" t="n">
        <v>86</v>
      </c>
      <c r="D3632" s="6" t="n">
        <v>-1</v>
      </c>
      <c r="E3632" s="6" t="n">
        <v>1.73113553113553</v>
      </c>
      <c r="F3632" s="6" t="n">
        <v>0</v>
      </c>
      <c r="G3632" s="6" t="n">
        <v>0.0058608058608056</v>
      </c>
      <c r="H3632" s="6" t="str">
        <f aca="false">IF(AND(A3632&gt;=Stimuli!$B$2,A3632&lt;=Stimuli!$C$2),Stimuli!$A$2,IF(AND(A3632&gt;=Stimuli!$B$3,A3632&lt;=Stimuli!$C$3),Stimuli!$A$3,IF(AND(A3632&gt;=Stimuli!$B$4,A3632&lt;=Stimuli!$C$4),Stimuli!$A$4,"")))</f>
        <v>01 Quiet baseline (60s)</v>
      </c>
      <c r="I3632" s="6" t="n">
        <f aca="false">(B3632-B3631)/((A3632-A3631)/1000)</f>
        <v>-0.562637362637446</v>
      </c>
      <c r="J3632" s="6" t="n">
        <f aca="false">IF(OR(B3632&lt;Rules!$B$2,B3632&gt;Rules!$B$3,ABS(I3632)&gt;Rules!$B$4,OR(B3633&lt;Rules!$B$2,B3633&gt;Rules!$B$3,ABS(I3633)&gt;Rules!$B$4)),1,0)</f>
        <v>0</v>
      </c>
      <c r="K3632" s="6" t="str">
        <f aca="false">IF(F3632=1,COUNTIF($F$2:F3632,1),"")</f>
        <v/>
      </c>
    </row>
    <row r="3633" customFormat="false" ht="15" hidden="false" customHeight="false" outlineLevel="0" collapsed="false">
      <c r="A3633" s="6" t="n">
        <v>28597.243</v>
      </c>
      <c r="B3633" s="6" t="n">
        <v>1.74578754578755</v>
      </c>
      <c r="C3633" s="6" t="n">
        <v>86</v>
      </c>
      <c r="D3633" s="6" t="n">
        <v>-1</v>
      </c>
      <c r="E3633" s="6" t="n">
        <v>1.73113553113553</v>
      </c>
      <c r="F3633" s="6" t="n">
        <v>0</v>
      </c>
      <c r="G3633" s="6" t="n">
        <v>0.0058608058608056</v>
      </c>
      <c r="H3633" s="6" t="str">
        <f aca="false">IF(AND(A3633&gt;=Stimuli!$B$2,A3633&lt;=Stimuli!$C$2),Stimuli!$A$2,IF(AND(A3633&gt;=Stimuli!$B$3,A3633&lt;=Stimuli!$C$3),Stimuli!$A$3,IF(AND(A3633&gt;=Stimuli!$B$4,A3633&lt;=Stimuli!$C$4),Stimuli!$A$4,"")))</f>
        <v>01 Quiet baseline (60s)</v>
      </c>
      <c r="I3633" s="6" t="n">
        <f aca="false">(B3633-B3632)/((A3633-A3632)/1000)</f>
        <v>0.562637362637446</v>
      </c>
      <c r="J3633" s="6" t="n">
        <f aca="false">IF(OR(B3633&lt;Rules!$B$2,B3633&gt;Rules!$B$3,ABS(I3633)&gt;Rules!$B$4,OR(B3634&lt;Rules!$B$2,B3634&gt;Rules!$B$3,ABS(I3634)&gt;Rules!$B$4)),1,0)</f>
        <v>0</v>
      </c>
      <c r="K3633" s="6" t="str">
        <f aca="false">IF(F3633=1,COUNTIF($F$2:F3633,1),"")</f>
        <v/>
      </c>
    </row>
    <row r="3634" customFormat="false" ht="15" hidden="false" customHeight="false" outlineLevel="0" collapsed="false">
      <c r="A3634" s="6" t="n">
        <v>28605.0555</v>
      </c>
      <c r="B3634" s="6" t="n">
        <v>1.74139194139194</v>
      </c>
      <c r="C3634" s="6" t="n">
        <v>86</v>
      </c>
      <c r="D3634" s="6" t="n">
        <v>-1</v>
      </c>
      <c r="E3634" s="6" t="n">
        <v>1.73113553113553</v>
      </c>
      <c r="F3634" s="6" t="n">
        <v>0</v>
      </c>
      <c r="G3634" s="6" t="n">
        <v>0.0058608058608056</v>
      </c>
      <c r="H3634" s="6" t="str">
        <f aca="false">IF(AND(A3634&gt;=Stimuli!$B$2,A3634&lt;=Stimuli!$C$2),Stimuli!$A$2,IF(AND(A3634&gt;=Stimuli!$B$3,A3634&lt;=Stimuli!$C$3),Stimuli!$A$3,IF(AND(A3634&gt;=Stimuli!$B$4,A3634&lt;=Stimuli!$C$4),Stimuli!$A$4,"")))</f>
        <v>01 Quiet baseline (60s)</v>
      </c>
      <c r="I3634" s="6" t="n">
        <f aca="false">(B3634-B3633)/((A3634-A3633)/1000)</f>
        <v>-0.562637362637446</v>
      </c>
      <c r="J3634" s="6" t="n">
        <f aca="false">IF(OR(B3634&lt;Rules!$B$2,B3634&gt;Rules!$B$3,ABS(I3634)&gt;Rules!$B$4,OR(B3635&lt;Rules!$B$2,B3635&gt;Rules!$B$3,ABS(I3635)&gt;Rules!$B$4)),1,0)</f>
        <v>0</v>
      </c>
      <c r="K3634" s="6" t="str">
        <f aca="false">IF(F3634=1,COUNTIF($F$2:F3634,1),"")</f>
        <v/>
      </c>
    </row>
    <row r="3635" customFormat="false" ht="15" hidden="false" customHeight="false" outlineLevel="0" collapsed="false">
      <c r="A3635" s="6" t="n">
        <v>28612.868</v>
      </c>
      <c r="B3635" s="6" t="n">
        <v>1.74725274725275</v>
      </c>
      <c r="C3635" s="6" t="n">
        <v>86</v>
      </c>
      <c r="D3635" s="6" t="n">
        <v>-1</v>
      </c>
      <c r="E3635" s="6" t="n">
        <v>1.73113553113553</v>
      </c>
      <c r="F3635" s="6" t="n">
        <v>0</v>
      </c>
      <c r="G3635" s="6" t="n">
        <v>0.0058608058608056</v>
      </c>
      <c r="H3635" s="6" t="str">
        <f aca="false">IF(AND(A3635&gt;=Stimuli!$B$2,A3635&lt;=Stimuli!$C$2),Stimuli!$A$2,IF(AND(A3635&gt;=Stimuli!$B$3,A3635&lt;=Stimuli!$C$3),Stimuli!$A$3,IF(AND(A3635&gt;=Stimuli!$B$4,A3635&lt;=Stimuli!$C$4),Stimuli!$A$4,"")))</f>
        <v>01 Quiet baseline (60s)</v>
      </c>
      <c r="I3635" s="6" t="n">
        <f aca="false">(B3635-B3634)/((A3635-A3634)/1000)</f>
        <v>0.75018315018329</v>
      </c>
      <c r="J3635" s="6" t="n">
        <f aca="false">IF(OR(B3635&lt;Rules!$B$2,B3635&gt;Rules!$B$3,ABS(I3635)&gt;Rules!$B$4,OR(B3636&lt;Rules!$B$2,B3636&gt;Rules!$B$3,ABS(I3636)&gt;Rules!$B$4)),1,0)</f>
        <v>0</v>
      </c>
      <c r="K3635" s="6" t="str">
        <f aca="false">IF(F3635=1,COUNTIF($F$2:F3635,1),"")</f>
        <v/>
      </c>
    </row>
    <row r="3636" customFormat="false" ht="15" hidden="false" customHeight="false" outlineLevel="0" collapsed="false">
      <c r="A3636" s="6" t="n">
        <v>28620.6805</v>
      </c>
      <c r="B3636" s="6" t="n">
        <v>1.73992673992674</v>
      </c>
      <c r="C3636" s="6" t="n">
        <v>86</v>
      </c>
      <c r="D3636" s="6" t="n">
        <v>-1</v>
      </c>
      <c r="E3636" s="6" t="n">
        <v>1.73113553113553</v>
      </c>
      <c r="F3636" s="6" t="n">
        <v>0</v>
      </c>
      <c r="G3636" s="6" t="n">
        <v>0.0058608058608056</v>
      </c>
      <c r="H3636" s="6" t="str">
        <f aca="false">IF(AND(A3636&gt;=Stimuli!$B$2,A3636&lt;=Stimuli!$C$2),Stimuli!$A$2,IF(AND(A3636&gt;=Stimuli!$B$3,A3636&lt;=Stimuli!$C$3),Stimuli!$A$3,IF(AND(A3636&gt;=Stimuli!$B$4,A3636&lt;=Stimuli!$C$4),Stimuli!$A$4,"")))</f>
        <v>01 Quiet baseline (60s)</v>
      </c>
      <c r="I3636" s="6" t="n">
        <f aca="false">(B3636-B3635)/((A3636-A3635)/1000)</f>
        <v>-0.937728937729133</v>
      </c>
      <c r="J3636" s="6" t="n">
        <f aca="false">IF(OR(B3636&lt;Rules!$B$2,B3636&gt;Rules!$B$3,ABS(I3636)&gt;Rules!$B$4,OR(B3637&lt;Rules!$B$2,B3637&gt;Rules!$B$3,ABS(I3637)&gt;Rules!$B$4)),1,0)</f>
        <v>0</v>
      </c>
      <c r="K3636" s="6" t="str">
        <f aca="false">IF(F3636=1,COUNTIF($F$2:F3636,1),"")</f>
        <v/>
      </c>
    </row>
    <row r="3637" customFormat="false" ht="15" hidden="false" customHeight="false" outlineLevel="0" collapsed="false">
      <c r="A3637" s="6" t="n">
        <v>28628.493</v>
      </c>
      <c r="B3637" s="6" t="n">
        <v>1.74725274725275</v>
      </c>
      <c r="C3637" s="6" t="n">
        <v>86</v>
      </c>
      <c r="D3637" s="6" t="n">
        <v>-1</v>
      </c>
      <c r="E3637" s="6" t="n">
        <v>1.73113553113553</v>
      </c>
      <c r="F3637" s="6" t="n">
        <v>0</v>
      </c>
      <c r="G3637" s="6" t="n">
        <v>0.0058608058608056</v>
      </c>
      <c r="H3637" s="6" t="str">
        <f aca="false">IF(AND(A3637&gt;=Stimuli!$B$2,A3637&lt;=Stimuli!$C$2),Stimuli!$A$2,IF(AND(A3637&gt;=Stimuli!$B$3,A3637&lt;=Stimuli!$C$3),Stimuli!$A$3,IF(AND(A3637&gt;=Stimuli!$B$4,A3637&lt;=Stimuli!$C$4),Stimuli!$A$4,"")))</f>
        <v>01 Quiet baseline (60s)</v>
      </c>
      <c r="I3637" s="6" t="n">
        <f aca="false">(B3637-B3636)/((A3637-A3636)/1000)</f>
        <v>0.937728937729133</v>
      </c>
      <c r="J3637" s="6" t="n">
        <f aca="false">IF(OR(B3637&lt;Rules!$B$2,B3637&gt;Rules!$B$3,ABS(I3637)&gt;Rules!$B$4,OR(B3638&lt;Rules!$B$2,B3638&gt;Rules!$B$3,ABS(I3638)&gt;Rules!$B$4)),1,0)</f>
        <v>0</v>
      </c>
      <c r="K3637" s="6" t="str">
        <f aca="false">IF(F3637=1,COUNTIF($F$2:F3637,1),"")</f>
        <v/>
      </c>
    </row>
    <row r="3638" customFormat="false" ht="15" hidden="false" customHeight="false" outlineLevel="0" collapsed="false">
      <c r="A3638" s="6" t="n">
        <v>28636.3055</v>
      </c>
      <c r="B3638" s="6" t="n">
        <v>1.73992673992674</v>
      </c>
      <c r="C3638" s="6" t="n">
        <v>86</v>
      </c>
      <c r="D3638" s="6" t="n">
        <v>-1</v>
      </c>
      <c r="E3638" s="6" t="n">
        <v>1.73113553113553</v>
      </c>
      <c r="F3638" s="6" t="n">
        <v>0</v>
      </c>
      <c r="G3638" s="6" t="n">
        <v>0.0058608058608056</v>
      </c>
      <c r="H3638" s="6" t="str">
        <f aca="false">IF(AND(A3638&gt;=Stimuli!$B$2,A3638&lt;=Stimuli!$C$2),Stimuli!$A$2,IF(AND(A3638&gt;=Stimuli!$B$3,A3638&lt;=Stimuli!$C$3),Stimuli!$A$3,IF(AND(A3638&gt;=Stimuli!$B$4,A3638&lt;=Stimuli!$C$4),Stimuli!$A$4,"")))</f>
        <v>01 Quiet baseline (60s)</v>
      </c>
      <c r="I3638" s="6" t="n">
        <f aca="false">(B3638-B3637)/((A3638-A3637)/1000)</f>
        <v>-0.937728937729133</v>
      </c>
      <c r="J3638" s="6" t="n">
        <f aca="false">IF(OR(B3638&lt;Rules!$B$2,B3638&gt;Rules!$B$3,ABS(I3638)&gt;Rules!$B$4,OR(B3639&lt;Rules!$B$2,B3639&gt;Rules!$B$3,ABS(I3639)&gt;Rules!$B$4)),1,0)</f>
        <v>0</v>
      </c>
      <c r="K3638" s="6" t="str">
        <f aca="false">IF(F3638=1,COUNTIF($F$2:F3638,1),"")</f>
        <v/>
      </c>
    </row>
    <row r="3639" customFormat="false" ht="15" hidden="false" customHeight="false" outlineLevel="0" collapsed="false">
      <c r="A3639" s="6" t="n">
        <v>28644.118</v>
      </c>
      <c r="B3639" s="6" t="n">
        <v>1.74725274725275</v>
      </c>
      <c r="C3639" s="6" t="n">
        <v>86</v>
      </c>
      <c r="D3639" s="6" t="n">
        <v>-1</v>
      </c>
      <c r="E3639" s="6" t="n">
        <v>1.73113553113553</v>
      </c>
      <c r="F3639" s="6" t="n">
        <v>0</v>
      </c>
      <c r="G3639" s="6" t="n">
        <v>0.0058608058608056</v>
      </c>
      <c r="H3639" s="6" t="str">
        <f aca="false">IF(AND(A3639&gt;=Stimuli!$B$2,A3639&lt;=Stimuli!$C$2),Stimuli!$A$2,IF(AND(A3639&gt;=Stimuli!$B$3,A3639&lt;=Stimuli!$C$3),Stimuli!$A$3,IF(AND(A3639&gt;=Stimuli!$B$4,A3639&lt;=Stimuli!$C$4),Stimuli!$A$4,"")))</f>
        <v>01 Quiet baseline (60s)</v>
      </c>
      <c r="I3639" s="6" t="n">
        <f aca="false">(B3639-B3638)/((A3639-A3638)/1000)</f>
        <v>0.937728937729133</v>
      </c>
      <c r="J3639" s="6" t="n">
        <f aca="false">IF(OR(B3639&lt;Rules!$B$2,B3639&gt;Rules!$B$3,ABS(I3639)&gt;Rules!$B$4,OR(B3640&lt;Rules!$B$2,B3640&gt;Rules!$B$3,ABS(I3640)&gt;Rules!$B$4)),1,0)</f>
        <v>0</v>
      </c>
      <c r="K3639" s="6" t="str">
        <f aca="false">IF(F3639=1,COUNTIF($F$2:F3639,1),"")</f>
        <v/>
      </c>
    </row>
    <row r="3640" customFormat="false" ht="15" hidden="false" customHeight="false" outlineLevel="0" collapsed="false">
      <c r="A3640" s="6" t="n">
        <v>28651.9305</v>
      </c>
      <c r="B3640" s="6" t="n">
        <v>1.73992673992674</v>
      </c>
      <c r="C3640" s="6" t="n">
        <v>86</v>
      </c>
      <c r="D3640" s="6" t="n">
        <v>-1</v>
      </c>
      <c r="E3640" s="6" t="n">
        <v>1.73113553113553</v>
      </c>
      <c r="F3640" s="6" t="n">
        <v>0</v>
      </c>
      <c r="G3640" s="6" t="n">
        <v>0.0058608058608056</v>
      </c>
      <c r="H3640" s="6" t="str">
        <f aca="false">IF(AND(A3640&gt;=Stimuli!$B$2,A3640&lt;=Stimuli!$C$2),Stimuli!$A$2,IF(AND(A3640&gt;=Stimuli!$B$3,A3640&lt;=Stimuli!$C$3),Stimuli!$A$3,IF(AND(A3640&gt;=Stimuli!$B$4,A3640&lt;=Stimuli!$C$4),Stimuli!$A$4,"")))</f>
        <v>01 Quiet baseline (60s)</v>
      </c>
      <c r="I3640" s="6" t="n">
        <f aca="false">(B3640-B3639)/((A3640-A3639)/1000)</f>
        <v>-0.937728937729133</v>
      </c>
      <c r="J3640" s="6" t="n">
        <f aca="false">IF(OR(B3640&lt;Rules!$B$2,B3640&gt;Rules!$B$3,ABS(I3640)&gt;Rules!$B$4,OR(B3641&lt;Rules!$B$2,B3641&gt;Rules!$B$3,ABS(I3641)&gt;Rules!$B$4)),1,0)</f>
        <v>0</v>
      </c>
      <c r="K3640" s="6" t="str">
        <f aca="false">IF(F3640=1,COUNTIF($F$2:F3640,1),"")</f>
        <v/>
      </c>
    </row>
    <row r="3641" customFormat="false" ht="15" hidden="false" customHeight="false" outlineLevel="0" collapsed="false">
      <c r="A3641" s="6" t="n">
        <v>28659.743</v>
      </c>
      <c r="B3641" s="6" t="n">
        <v>1.74578754578755</v>
      </c>
      <c r="C3641" s="6" t="n">
        <v>86</v>
      </c>
      <c r="D3641" s="6" t="n">
        <v>-1</v>
      </c>
      <c r="E3641" s="6" t="n">
        <v>1.73113553113553</v>
      </c>
      <c r="F3641" s="6" t="n">
        <v>0</v>
      </c>
      <c r="G3641" s="6" t="n">
        <v>0.0058608058608056</v>
      </c>
      <c r="H3641" s="6" t="str">
        <f aca="false">IF(AND(A3641&gt;=Stimuli!$B$2,A3641&lt;=Stimuli!$C$2),Stimuli!$A$2,IF(AND(A3641&gt;=Stimuli!$B$3,A3641&lt;=Stimuli!$C$3),Stimuli!$A$3,IF(AND(A3641&gt;=Stimuli!$B$4,A3641&lt;=Stimuli!$C$4),Stimuli!$A$4,"")))</f>
        <v>01 Quiet baseline (60s)</v>
      </c>
      <c r="I3641" s="6" t="n">
        <f aca="false">(B3641-B3640)/((A3641-A3640)/1000)</f>
        <v>0.75018315018329</v>
      </c>
      <c r="J3641" s="6" t="n">
        <f aca="false">IF(OR(B3641&lt;Rules!$B$2,B3641&gt;Rules!$B$3,ABS(I3641)&gt;Rules!$B$4,OR(B3642&lt;Rules!$B$2,B3642&gt;Rules!$B$3,ABS(I3642)&gt;Rules!$B$4)),1,0)</f>
        <v>0</v>
      </c>
      <c r="K3641" s="6" t="str">
        <f aca="false">IF(F3641=1,COUNTIF($F$2:F3641,1),"")</f>
        <v/>
      </c>
    </row>
    <row r="3642" customFormat="false" ht="15" hidden="false" customHeight="false" outlineLevel="0" collapsed="false">
      <c r="A3642" s="6" t="n">
        <v>28667.5555</v>
      </c>
      <c r="B3642" s="6" t="n">
        <v>1.74139194139194</v>
      </c>
      <c r="C3642" s="6" t="n">
        <v>86</v>
      </c>
      <c r="D3642" s="6" t="n">
        <v>-1</v>
      </c>
      <c r="E3642" s="6" t="n">
        <v>1.73113553113553</v>
      </c>
      <c r="F3642" s="6" t="n">
        <v>0</v>
      </c>
      <c r="G3642" s="6" t="n">
        <v>0.0058608058608056</v>
      </c>
      <c r="H3642" s="6" t="str">
        <f aca="false">IF(AND(A3642&gt;=Stimuli!$B$2,A3642&lt;=Stimuli!$C$2),Stimuli!$A$2,IF(AND(A3642&gt;=Stimuli!$B$3,A3642&lt;=Stimuli!$C$3),Stimuli!$A$3,IF(AND(A3642&gt;=Stimuli!$B$4,A3642&lt;=Stimuli!$C$4),Stimuli!$A$4,"")))</f>
        <v>01 Quiet baseline (60s)</v>
      </c>
      <c r="I3642" s="6" t="n">
        <f aca="false">(B3642-B3641)/((A3642-A3641)/1000)</f>
        <v>-0.562637362637446</v>
      </c>
      <c r="J3642" s="6" t="n">
        <f aca="false">IF(OR(B3642&lt;Rules!$B$2,B3642&gt;Rules!$B$3,ABS(I3642)&gt;Rules!$B$4,OR(B3643&lt;Rules!$B$2,B3643&gt;Rules!$B$3,ABS(I3643)&gt;Rules!$B$4)),1,0)</f>
        <v>0</v>
      </c>
      <c r="K3642" s="6" t="str">
        <f aca="false">IF(F3642=1,COUNTIF($F$2:F3642,1),"")</f>
        <v/>
      </c>
    </row>
    <row r="3643" customFormat="false" ht="15" hidden="false" customHeight="false" outlineLevel="0" collapsed="false">
      <c r="A3643" s="6" t="n">
        <v>28675.368</v>
      </c>
      <c r="B3643" s="6" t="n">
        <v>1.74432234432235</v>
      </c>
      <c r="C3643" s="6" t="n">
        <v>86</v>
      </c>
      <c r="D3643" s="6" t="n">
        <v>-1</v>
      </c>
      <c r="E3643" s="6" t="n">
        <v>1.73113553113553</v>
      </c>
      <c r="F3643" s="6" t="n">
        <v>0</v>
      </c>
      <c r="G3643" s="6" t="n">
        <v>0.0058608058608056</v>
      </c>
      <c r="H3643" s="6" t="str">
        <f aca="false">IF(AND(A3643&gt;=Stimuli!$B$2,A3643&lt;=Stimuli!$C$2),Stimuli!$A$2,IF(AND(A3643&gt;=Stimuli!$B$3,A3643&lt;=Stimuli!$C$3),Stimuli!$A$3,IF(AND(A3643&gt;=Stimuli!$B$4,A3643&lt;=Stimuli!$C$4),Stimuli!$A$4,"")))</f>
        <v>01 Quiet baseline (60s)</v>
      </c>
      <c r="I3643" s="6" t="n">
        <f aca="false">(B3643-B3642)/((A3643-A3642)/1000)</f>
        <v>0.375091575091716</v>
      </c>
      <c r="J3643" s="6" t="n">
        <f aca="false">IF(OR(B3643&lt;Rules!$B$2,B3643&gt;Rules!$B$3,ABS(I3643)&gt;Rules!$B$4,OR(B3644&lt;Rules!$B$2,B3644&gt;Rules!$B$3,ABS(I3644)&gt;Rules!$B$4)),1,0)</f>
        <v>0</v>
      </c>
      <c r="K3643" s="6" t="str">
        <f aca="false">IF(F3643=1,COUNTIF($F$2:F3643,1),"")</f>
        <v/>
      </c>
    </row>
    <row r="3644" customFormat="false" ht="15" hidden="false" customHeight="false" outlineLevel="0" collapsed="false">
      <c r="A3644" s="6" t="n">
        <v>28683.1805</v>
      </c>
      <c r="B3644" s="6" t="n">
        <v>1.74285714285714</v>
      </c>
      <c r="C3644" s="6" t="n">
        <v>86</v>
      </c>
      <c r="D3644" s="6" t="n">
        <v>-1</v>
      </c>
      <c r="E3644" s="6" t="n">
        <v>1.73113553113553</v>
      </c>
      <c r="F3644" s="6" t="n">
        <v>0</v>
      </c>
      <c r="G3644" s="6" t="n">
        <v>0.0058608058608056</v>
      </c>
      <c r="H3644" s="6" t="str">
        <f aca="false">IF(AND(A3644&gt;=Stimuli!$B$2,A3644&lt;=Stimuli!$C$2),Stimuli!$A$2,IF(AND(A3644&gt;=Stimuli!$B$3,A3644&lt;=Stimuli!$C$3),Stimuli!$A$3,IF(AND(A3644&gt;=Stimuli!$B$4,A3644&lt;=Stimuli!$C$4),Stimuli!$A$4,"")))</f>
        <v>01 Quiet baseline (60s)</v>
      </c>
      <c r="I3644" s="6" t="n">
        <f aca="false">(B3644-B3643)/((A3644-A3643)/1000)</f>
        <v>-0.187545787545844</v>
      </c>
      <c r="J3644" s="6" t="n">
        <f aca="false">IF(OR(B3644&lt;Rules!$B$2,B3644&gt;Rules!$B$3,ABS(I3644)&gt;Rules!$B$4,OR(B3645&lt;Rules!$B$2,B3645&gt;Rules!$B$3,ABS(I3645)&gt;Rules!$B$4)),1,0)</f>
        <v>0</v>
      </c>
      <c r="K3644" s="6" t="str">
        <f aca="false">IF(F3644=1,COUNTIF($F$2:F3644,1),"")</f>
        <v/>
      </c>
    </row>
    <row r="3645" customFormat="false" ht="15" hidden="false" customHeight="false" outlineLevel="0" collapsed="false">
      <c r="A3645" s="6" t="n">
        <v>28690.993</v>
      </c>
      <c r="B3645" s="6" t="n">
        <v>1.74285714285714</v>
      </c>
      <c r="C3645" s="6" t="n">
        <v>86</v>
      </c>
      <c r="D3645" s="6" t="n">
        <v>-1</v>
      </c>
      <c r="E3645" s="6" t="n">
        <v>1.73113553113553</v>
      </c>
      <c r="F3645" s="6" t="n">
        <v>0</v>
      </c>
      <c r="G3645" s="6" t="n">
        <v>0.0058608058608056</v>
      </c>
      <c r="H3645" s="6" t="str">
        <f aca="false">IF(AND(A3645&gt;=Stimuli!$B$2,A3645&lt;=Stimuli!$C$2),Stimuli!$A$2,IF(AND(A3645&gt;=Stimuli!$B$3,A3645&lt;=Stimuli!$C$3),Stimuli!$A$3,IF(AND(A3645&gt;=Stimuli!$B$4,A3645&lt;=Stimuli!$C$4),Stimuli!$A$4,"")))</f>
        <v>01 Quiet baseline (60s)</v>
      </c>
      <c r="I3645" s="6" t="n">
        <f aca="false">(B3645-B3644)/((A3645-A3644)/1000)</f>
        <v>0</v>
      </c>
      <c r="J3645" s="6" t="n">
        <f aca="false">IF(OR(B3645&lt;Rules!$B$2,B3645&gt;Rules!$B$3,ABS(I3645)&gt;Rules!$B$4,OR(B3646&lt;Rules!$B$2,B3646&gt;Rules!$B$3,ABS(I3646)&gt;Rules!$B$4)),1,0)</f>
        <v>0</v>
      </c>
      <c r="K3645" s="6" t="str">
        <f aca="false">IF(F3645=1,COUNTIF($F$2:F3645,1),"")</f>
        <v/>
      </c>
    </row>
    <row r="3646" customFormat="false" ht="15" hidden="false" customHeight="false" outlineLevel="0" collapsed="false">
      <c r="A3646" s="6" t="n">
        <v>28698.8055</v>
      </c>
      <c r="B3646" s="6" t="n">
        <v>1.74285714285714</v>
      </c>
      <c r="C3646" s="6" t="n">
        <v>86</v>
      </c>
      <c r="D3646" s="6" t="n">
        <v>-1</v>
      </c>
      <c r="E3646" s="6" t="n">
        <v>1.73113553113553</v>
      </c>
      <c r="F3646" s="6" t="n">
        <v>0</v>
      </c>
      <c r="G3646" s="6" t="n">
        <v>0.0058608058608056</v>
      </c>
      <c r="H3646" s="6" t="str">
        <f aca="false">IF(AND(A3646&gt;=Stimuli!$B$2,A3646&lt;=Stimuli!$C$2),Stimuli!$A$2,IF(AND(A3646&gt;=Stimuli!$B$3,A3646&lt;=Stimuli!$C$3),Stimuli!$A$3,IF(AND(A3646&gt;=Stimuli!$B$4,A3646&lt;=Stimuli!$C$4),Stimuli!$A$4,"")))</f>
        <v>01 Quiet baseline (60s)</v>
      </c>
      <c r="I3646" s="6" t="n">
        <f aca="false">(B3646-B3645)/((A3646-A3645)/1000)</f>
        <v>0</v>
      </c>
      <c r="J3646" s="6" t="n">
        <f aca="false">IF(OR(B3646&lt;Rules!$B$2,B3646&gt;Rules!$B$3,ABS(I3646)&gt;Rules!$B$4,OR(B3647&lt;Rules!$B$2,B3647&gt;Rules!$B$3,ABS(I3647)&gt;Rules!$B$4)),1,0)</f>
        <v>0</v>
      </c>
      <c r="K3646" s="6" t="str">
        <f aca="false">IF(F3646=1,COUNTIF($F$2:F3646,1),"")</f>
        <v/>
      </c>
    </row>
    <row r="3647" customFormat="false" ht="15" hidden="false" customHeight="false" outlineLevel="0" collapsed="false">
      <c r="A3647" s="6" t="n">
        <v>28706.618</v>
      </c>
      <c r="B3647" s="6" t="n">
        <v>1.74139194139194</v>
      </c>
      <c r="C3647" s="6" t="n">
        <v>86</v>
      </c>
      <c r="D3647" s="6" t="n">
        <v>-1</v>
      </c>
      <c r="E3647" s="6" t="n">
        <v>1.73113553113553</v>
      </c>
      <c r="F3647" s="6" t="n">
        <v>0</v>
      </c>
      <c r="G3647" s="6" t="n">
        <v>0.0058608058608056</v>
      </c>
      <c r="H3647" s="6" t="str">
        <f aca="false">IF(AND(A3647&gt;=Stimuli!$B$2,A3647&lt;=Stimuli!$C$2),Stimuli!$A$2,IF(AND(A3647&gt;=Stimuli!$B$3,A3647&lt;=Stimuli!$C$3),Stimuli!$A$3,IF(AND(A3647&gt;=Stimuli!$B$4,A3647&lt;=Stimuli!$C$4),Stimuli!$A$4,"")))</f>
        <v>01 Quiet baseline (60s)</v>
      </c>
      <c r="I3647" s="6" t="n">
        <f aca="false">(B3647-B3646)/((A3647-A3646)/1000)</f>
        <v>-0.187545787545872</v>
      </c>
      <c r="J3647" s="6" t="n">
        <f aca="false">IF(OR(B3647&lt;Rules!$B$2,B3647&gt;Rules!$B$3,ABS(I3647)&gt;Rules!$B$4,OR(B3648&lt;Rules!$B$2,B3648&gt;Rules!$B$3,ABS(I3648)&gt;Rules!$B$4)),1,0)</f>
        <v>0</v>
      </c>
      <c r="K3647" s="6" t="str">
        <f aca="false">IF(F3647=1,COUNTIF($F$2:F3647,1),"")</f>
        <v/>
      </c>
    </row>
    <row r="3648" customFormat="false" ht="15" hidden="false" customHeight="false" outlineLevel="0" collapsed="false">
      <c r="A3648" s="6" t="n">
        <v>28714.4305</v>
      </c>
      <c r="B3648" s="6" t="n">
        <v>1.74578754578755</v>
      </c>
      <c r="C3648" s="6" t="n">
        <v>86</v>
      </c>
      <c r="D3648" s="6" t="n">
        <v>-1</v>
      </c>
      <c r="E3648" s="6" t="n">
        <v>1.73113553113553</v>
      </c>
      <c r="F3648" s="6" t="n">
        <v>0</v>
      </c>
      <c r="G3648" s="6" t="n">
        <v>0.0058608058608056</v>
      </c>
      <c r="H3648" s="6" t="str">
        <f aca="false">IF(AND(A3648&gt;=Stimuli!$B$2,A3648&lt;=Stimuli!$C$2),Stimuli!$A$2,IF(AND(A3648&gt;=Stimuli!$B$3,A3648&lt;=Stimuli!$C$3),Stimuli!$A$3,IF(AND(A3648&gt;=Stimuli!$B$4,A3648&lt;=Stimuli!$C$4),Stimuli!$A$4,"")))</f>
        <v>01 Quiet baseline (60s)</v>
      </c>
      <c r="I3648" s="6" t="n">
        <f aca="false">(B3648-B3647)/((A3648-A3647)/1000)</f>
        <v>0.562637362637446</v>
      </c>
      <c r="J3648" s="6" t="n">
        <f aca="false">IF(OR(B3648&lt;Rules!$B$2,B3648&gt;Rules!$B$3,ABS(I3648)&gt;Rules!$B$4,OR(B3649&lt;Rules!$B$2,B3649&gt;Rules!$B$3,ABS(I3649)&gt;Rules!$B$4)),1,0)</f>
        <v>0</v>
      </c>
      <c r="K3648" s="6" t="str">
        <f aca="false">IF(F3648=1,COUNTIF($F$2:F3648,1),"")</f>
        <v/>
      </c>
    </row>
    <row r="3649" customFormat="false" ht="15" hidden="false" customHeight="false" outlineLevel="0" collapsed="false">
      <c r="A3649" s="6" t="n">
        <v>28722.243</v>
      </c>
      <c r="B3649" s="6" t="n">
        <v>1.73992673992674</v>
      </c>
      <c r="C3649" s="6" t="n">
        <v>86</v>
      </c>
      <c r="D3649" s="6" t="n">
        <v>-1</v>
      </c>
      <c r="E3649" s="6" t="n">
        <v>1.73113553113553</v>
      </c>
      <c r="F3649" s="6" t="n">
        <v>0</v>
      </c>
      <c r="G3649" s="6" t="n">
        <v>0.0058608058608056</v>
      </c>
      <c r="H3649" s="6" t="str">
        <f aca="false">IF(AND(A3649&gt;=Stimuli!$B$2,A3649&lt;=Stimuli!$C$2),Stimuli!$A$2,IF(AND(A3649&gt;=Stimuli!$B$3,A3649&lt;=Stimuli!$C$3),Stimuli!$A$3,IF(AND(A3649&gt;=Stimuli!$B$4,A3649&lt;=Stimuli!$C$4),Stimuli!$A$4,"")))</f>
        <v>01 Quiet baseline (60s)</v>
      </c>
      <c r="I3649" s="6" t="n">
        <f aca="false">(B3649-B3648)/((A3649-A3648)/1000)</f>
        <v>-0.75018315018329</v>
      </c>
      <c r="J3649" s="6" t="n">
        <f aca="false">IF(OR(B3649&lt;Rules!$B$2,B3649&gt;Rules!$B$3,ABS(I3649)&gt;Rules!$B$4,OR(B3650&lt;Rules!$B$2,B3650&gt;Rules!$B$3,ABS(I3650)&gt;Rules!$B$4)),1,0)</f>
        <v>0</v>
      </c>
      <c r="K3649" s="6" t="str">
        <f aca="false">IF(F3649=1,COUNTIF($F$2:F3649,1),"")</f>
        <v/>
      </c>
    </row>
    <row r="3650" customFormat="false" ht="15" hidden="false" customHeight="false" outlineLevel="0" collapsed="false">
      <c r="A3650" s="6" t="n">
        <v>28730.0555</v>
      </c>
      <c r="B3650" s="6" t="n">
        <v>1.74578754578755</v>
      </c>
      <c r="C3650" s="6" t="n">
        <v>86</v>
      </c>
      <c r="D3650" s="6" t="n">
        <v>-1</v>
      </c>
      <c r="E3650" s="6" t="n">
        <v>1.73113553113553</v>
      </c>
      <c r="F3650" s="6" t="n">
        <v>0</v>
      </c>
      <c r="G3650" s="6" t="n">
        <v>0.0058608058608056</v>
      </c>
      <c r="H3650" s="6" t="str">
        <f aca="false">IF(AND(A3650&gt;=Stimuli!$B$2,A3650&lt;=Stimuli!$C$2),Stimuli!$A$2,IF(AND(A3650&gt;=Stimuli!$B$3,A3650&lt;=Stimuli!$C$3),Stimuli!$A$3,IF(AND(A3650&gt;=Stimuli!$B$4,A3650&lt;=Stimuli!$C$4),Stimuli!$A$4,"")))</f>
        <v>01 Quiet baseline (60s)</v>
      </c>
      <c r="I3650" s="6" t="n">
        <f aca="false">(B3650-B3649)/((A3650-A3649)/1000)</f>
        <v>0.75018315018329</v>
      </c>
      <c r="J3650" s="6" t="n">
        <f aca="false">IF(OR(B3650&lt;Rules!$B$2,B3650&gt;Rules!$B$3,ABS(I3650)&gt;Rules!$B$4,OR(B3651&lt;Rules!$B$2,B3651&gt;Rules!$B$3,ABS(I3651)&gt;Rules!$B$4)),1,0)</f>
        <v>0</v>
      </c>
      <c r="K3650" s="6" t="str">
        <f aca="false">IF(F3650=1,COUNTIF($F$2:F3650,1),"")</f>
        <v/>
      </c>
    </row>
    <row r="3651" customFormat="false" ht="15" hidden="false" customHeight="false" outlineLevel="0" collapsed="false">
      <c r="A3651" s="6" t="n">
        <v>28737.868</v>
      </c>
      <c r="B3651" s="6" t="n">
        <v>1.73992673992674</v>
      </c>
      <c r="C3651" s="6" t="n">
        <v>86</v>
      </c>
      <c r="D3651" s="6" t="n">
        <v>-1</v>
      </c>
      <c r="E3651" s="6" t="n">
        <v>1.73113553113553</v>
      </c>
      <c r="F3651" s="6" t="n">
        <v>0</v>
      </c>
      <c r="G3651" s="6" t="n">
        <v>0.0058608058608056</v>
      </c>
      <c r="H3651" s="6" t="str">
        <f aca="false">IF(AND(A3651&gt;=Stimuli!$B$2,A3651&lt;=Stimuli!$C$2),Stimuli!$A$2,IF(AND(A3651&gt;=Stimuli!$B$3,A3651&lt;=Stimuli!$C$3),Stimuli!$A$3,IF(AND(A3651&gt;=Stimuli!$B$4,A3651&lt;=Stimuli!$C$4),Stimuli!$A$4,"")))</f>
        <v>01 Quiet baseline (60s)</v>
      </c>
      <c r="I3651" s="6" t="n">
        <f aca="false">(B3651-B3650)/((A3651-A3650)/1000)</f>
        <v>-0.75018315018329</v>
      </c>
      <c r="J3651" s="6" t="n">
        <f aca="false">IF(OR(B3651&lt;Rules!$B$2,B3651&gt;Rules!$B$3,ABS(I3651)&gt;Rules!$B$4,OR(B3652&lt;Rules!$B$2,B3652&gt;Rules!$B$3,ABS(I3652)&gt;Rules!$B$4)),1,0)</f>
        <v>0</v>
      </c>
      <c r="K3651" s="6" t="str">
        <f aca="false">IF(F3651=1,COUNTIF($F$2:F3651,1),"")</f>
        <v/>
      </c>
    </row>
    <row r="3652" customFormat="false" ht="15" hidden="false" customHeight="false" outlineLevel="0" collapsed="false">
      <c r="A3652" s="6" t="n">
        <v>28745.6805</v>
      </c>
      <c r="B3652" s="6" t="n">
        <v>1.74578754578755</v>
      </c>
      <c r="C3652" s="6" t="n">
        <v>86</v>
      </c>
      <c r="D3652" s="6" t="n">
        <v>-1</v>
      </c>
      <c r="E3652" s="6" t="n">
        <v>1.73113553113553</v>
      </c>
      <c r="F3652" s="6" t="n">
        <v>0</v>
      </c>
      <c r="G3652" s="6" t="n">
        <v>0.0058608058608056</v>
      </c>
      <c r="H3652" s="6" t="str">
        <f aca="false">IF(AND(A3652&gt;=Stimuli!$B$2,A3652&lt;=Stimuli!$C$2),Stimuli!$A$2,IF(AND(A3652&gt;=Stimuli!$B$3,A3652&lt;=Stimuli!$C$3),Stimuli!$A$3,IF(AND(A3652&gt;=Stimuli!$B$4,A3652&lt;=Stimuli!$C$4),Stimuli!$A$4,"")))</f>
        <v>01 Quiet baseline (60s)</v>
      </c>
      <c r="I3652" s="6" t="n">
        <f aca="false">(B3652-B3651)/((A3652-A3651)/1000)</f>
        <v>0.75018315018329</v>
      </c>
      <c r="J3652" s="6" t="n">
        <f aca="false">IF(OR(B3652&lt;Rules!$B$2,B3652&gt;Rules!$B$3,ABS(I3652)&gt;Rules!$B$4,OR(B3653&lt;Rules!$B$2,B3653&gt;Rules!$B$3,ABS(I3653)&gt;Rules!$B$4)),1,0)</f>
        <v>0</v>
      </c>
      <c r="K3652" s="6" t="str">
        <f aca="false">IF(F3652=1,COUNTIF($F$2:F3652,1),"")</f>
        <v/>
      </c>
    </row>
    <row r="3653" customFormat="false" ht="15" hidden="false" customHeight="false" outlineLevel="0" collapsed="false">
      <c r="A3653" s="6" t="n">
        <v>28753.493</v>
      </c>
      <c r="B3653" s="6" t="n">
        <v>1.73992673992674</v>
      </c>
      <c r="C3653" s="6" t="n">
        <v>86</v>
      </c>
      <c r="D3653" s="6" t="n">
        <v>-1</v>
      </c>
      <c r="E3653" s="6" t="n">
        <v>1.73113553113553</v>
      </c>
      <c r="F3653" s="6" t="n">
        <v>0</v>
      </c>
      <c r="G3653" s="6" t="n">
        <v>0.0058608058608056</v>
      </c>
      <c r="H3653" s="6" t="str">
        <f aca="false">IF(AND(A3653&gt;=Stimuli!$B$2,A3653&lt;=Stimuli!$C$2),Stimuli!$A$2,IF(AND(A3653&gt;=Stimuli!$B$3,A3653&lt;=Stimuli!$C$3),Stimuli!$A$3,IF(AND(A3653&gt;=Stimuli!$B$4,A3653&lt;=Stimuli!$C$4),Stimuli!$A$4,"")))</f>
        <v>01 Quiet baseline (60s)</v>
      </c>
      <c r="I3653" s="6" t="n">
        <f aca="false">(B3653-B3652)/((A3653-A3652)/1000)</f>
        <v>-0.75018315018329</v>
      </c>
      <c r="J3653" s="6" t="n">
        <f aca="false">IF(OR(B3653&lt;Rules!$B$2,B3653&gt;Rules!$B$3,ABS(I3653)&gt;Rules!$B$4,OR(B3654&lt;Rules!$B$2,B3654&gt;Rules!$B$3,ABS(I3654)&gt;Rules!$B$4)),1,0)</f>
        <v>0</v>
      </c>
      <c r="K3653" s="6" t="str">
        <f aca="false">IF(F3653=1,COUNTIF($F$2:F3653,1),"")</f>
        <v/>
      </c>
    </row>
    <row r="3654" customFormat="false" ht="15" hidden="false" customHeight="false" outlineLevel="0" collapsed="false">
      <c r="A3654" s="6" t="n">
        <v>28761.3055</v>
      </c>
      <c r="B3654" s="6" t="n">
        <v>1.74578754578755</v>
      </c>
      <c r="C3654" s="6" t="n">
        <v>86</v>
      </c>
      <c r="D3654" s="6" t="n">
        <v>-1</v>
      </c>
      <c r="E3654" s="6" t="n">
        <v>1.73113553113553</v>
      </c>
      <c r="F3654" s="6" t="n">
        <v>0</v>
      </c>
      <c r="G3654" s="6" t="n">
        <v>0.0058608058608056</v>
      </c>
      <c r="H3654" s="6" t="str">
        <f aca="false">IF(AND(A3654&gt;=Stimuli!$B$2,A3654&lt;=Stimuli!$C$2),Stimuli!$A$2,IF(AND(A3654&gt;=Stimuli!$B$3,A3654&lt;=Stimuli!$C$3),Stimuli!$A$3,IF(AND(A3654&gt;=Stimuli!$B$4,A3654&lt;=Stimuli!$C$4),Stimuli!$A$4,"")))</f>
        <v>01 Quiet baseline (60s)</v>
      </c>
      <c r="I3654" s="6" t="n">
        <f aca="false">(B3654-B3653)/((A3654-A3653)/1000)</f>
        <v>0.75018315018329</v>
      </c>
      <c r="J3654" s="6" t="n">
        <f aca="false">IF(OR(B3654&lt;Rules!$B$2,B3654&gt;Rules!$B$3,ABS(I3654)&gt;Rules!$B$4,OR(B3655&lt;Rules!$B$2,B3655&gt;Rules!$B$3,ABS(I3655)&gt;Rules!$B$4)),1,0)</f>
        <v>0</v>
      </c>
      <c r="K3654" s="6" t="str">
        <f aca="false">IF(F3654=1,COUNTIF($F$2:F3654,1),"")</f>
        <v/>
      </c>
    </row>
    <row r="3655" customFormat="false" ht="15" hidden="false" customHeight="false" outlineLevel="0" collapsed="false">
      <c r="A3655" s="6" t="n">
        <v>28769.118</v>
      </c>
      <c r="B3655" s="6" t="n">
        <v>1.73992673992674</v>
      </c>
      <c r="C3655" s="6" t="n">
        <v>86</v>
      </c>
      <c r="D3655" s="6" t="n">
        <v>-1</v>
      </c>
      <c r="E3655" s="6" t="n">
        <v>1.73113553113553</v>
      </c>
      <c r="F3655" s="6" t="n">
        <v>0</v>
      </c>
      <c r="G3655" s="6" t="n">
        <v>0.0058608058608056</v>
      </c>
      <c r="H3655" s="6" t="str">
        <f aca="false">IF(AND(A3655&gt;=Stimuli!$B$2,A3655&lt;=Stimuli!$C$2),Stimuli!$A$2,IF(AND(A3655&gt;=Stimuli!$B$3,A3655&lt;=Stimuli!$C$3),Stimuli!$A$3,IF(AND(A3655&gt;=Stimuli!$B$4,A3655&lt;=Stimuli!$C$4),Stimuli!$A$4,"")))</f>
        <v>01 Quiet baseline (60s)</v>
      </c>
      <c r="I3655" s="6" t="n">
        <f aca="false">(B3655-B3654)/((A3655-A3654)/1000)</f>
        <v>-0.75018315018329</v>
      </c>
      <c r="J3655" s="6" t="n">
        <f aca="false">IF(OR(B3655&lt;Rules!$B$2,B3655&gt;Rules!$B$3,ABS(I3655)&gt;Rules!$B$4,OR(B3656&lt;Rules!$B$2,B3656&gt;Rules!$B$3,ABS(I3656)&gt;Rules!$B$4)),1,0)</f>
        <v>0</v>
      </c>
      <c r="K3655" s="6" t="str">
        <f aca="false">IF(F3655=1,COUNTIF($F$2:F3655,1),"")</f>
        <v/>
      </c>
    </row>
    <row r="3656" customFormat="false" ht="15" hidden="false" customHeight="false" outlineLevel="0" collapsed="false">
      <c r="A3656" s="6" t="n">
        <v>28776.9305</v>
      </c>
      <c r="B3656" s="6" t="n">
        <v>1.74578754578755</v>
      </c>
      <c r="C3656" s="6" t="n">
        <v>86</v>
      </c>
      <c r="D3656" s="6" t="n">
        <v>-1</v>
      </c>
      <c r="E3656" s="6" t="n">
        <v>1.73113553113553</v>
      </c>
      <c r="F3656" s="6" t="n">
        <v>0</v>
      </c>
      <c r="G3656" s="6" t="n">
        <v>0.0058608058608056</v>
      </c>
      <c r="H3656" s="6" t="str">
        <f aca="false">IF(AND(A3656&gt;=Stimuli!$B$2,A3656&lt;=Stimuli!$C$2),Stimuli!$A$2,IF(AND(A3656&gt;=Stimuli!$B$3,A3656&lt;=Stimuli!$C$3),Stimuli!$A$3,IF(AND(A3656&gt;=Stimuli!$B$4,A3656&lt;=Stimuli!$C$4),Stimuli!$A$4,"")))</f>
        <v>01 Quiet baseline (60s)</v>
      </c>
      <c r="I3656" s="6" t="n">
        <f aca="false">(B3656-B3655)/((A3656-A3655)/1000)</f>
        <v>0.75018315018329</v>
      </c>
      <c r="J3656" s="6" t="n">
        <f aca="false">IF(OR(B3656&lt;Rules!$B$2,B3656&gt;Rules!$B$3,ABS(I3656)&gt;Rules!$B$4,OR(B3657&lt;Rules!$B$2,B3657&gt;Rules!$B$3,ABS(I3657)&gt;Rules!$B$4)),1,0)</f>
        <v>0</v>
      </c>
      <c r="K3656" s="6" t="str">
        <f aca="false">IF(F3656=1,COUNTIF($F$2:F3656,1),"")</f>
        <v/>
      </c>
    </row>
    <row r="3657" customFormat="false" ht="15" hidden="false" customHeight="false" outlineLevel="0" collapsed="false">
      <c r="A3657" s="6" t="n">
        <v>28784.743</v>
      </c>
      <c r="B3657" s="6" t="n">
        <v>1.73992673992674</v>
      </c>
      <c r="C3657" s="6" t="n">
        <v>86</v>
      </c>
      <c r="D3657" s="6" t="n">
        <v>-1</v>
      </c>
      <c r="E3657" s="6" t="n">
        <v>1.73113553113553</v>
      </c>
      <c r="F3657" s="6" t="n">
        <v>0</v>
      </c>
      <c r="G3657" s="6" t="n">
        <v>0.0058608058608056</v>
      </c>
      <c r="H3657" s="6" t="str">
        <f aca="false">IF(AND(A3657&gt;=Stimuli!$B$2,A3657&lt;=Stimuli!$C$2),Stimuli!$A$2,IF(AND(A3657&gt;=Stimuli!$B$3,A3657&lt;=Stimuli!$C$3),Stimuli!$A$3,IF(AND(A3657&gt;=Stimuli!$B$4,A3657&lt;=Stimuli!$C$4),Stimuli!$A$4,"")))</f>
        <v>01 Quiet baseline (60s)</v>
      </c>
      <c r="I3657" s="6" t="n">
        <f aca="false">(B3657-B3656)/((A3657-A3656)/1000)</f>
        <v>-0.75018315018329</v>
      </c>
      <c r="J3657" s="6" t="n">
        <f aca="false">IF(OR(B3657&lt;Rules!$B$2,B3657&gt;Rules!$B$3,ABS(I3657)&gt;Rules!$B$4,OR(B3658&lt;Rules!$B$2,B3658&gt;Rules!$B$3,ABS(I3658)&gt;Rules!$B$4)),1,0)</f>
        <v>0</v>
      </c>
      <c r="K3657" s="6" t="str">
        <f aca="false">IF(F3657=1,COUNTIF($F$2:F3657,1),"")</f>
        <v/>
      </c>
    </row>
    <row r="3658" customFormat="false" ht="15" hidden="false" customHeight="false" outlineLevel="0" collapsed="false">
      <c r="A3658" s="6" t="n">
        <v>28792.5555</v>
      </c>
      <c r="B3658" s="6" t="n">
        <v>1.74432234432235</v>
      </c>
      <c r="C3658" s="6" t="n">
        <v>86</v>
      </c>
      <c r="D3658" s="6" t="n">
        <v>-1</v>
      </c>
      <c r="E3658" s="6" t="n">
        <v>1.73113553113553</v>
      </c>
      <c r="F3658" s="6" t="n">
        <v>0</v>
      </c>
      <c r="G3658" s="6" t="n">
        <v>0.0058608058608056</v>
      </c>
      <c r="H3658" s="6" t="str">
        <f aca="false">IF(AND(A3658&gt;=Stimuli!$B$2,A3658&lt;=Stimuli!$C$2),Stimuli!$A$2,IF(AND(A3658&gt;=Stimuli!$B$3,A3658&lt;=Stimuli!$C$3),Stimuli!$A$3,IF(AND(A3658&gt;=Stimuli!$B$4,A3658&lt;=Stimuli!$C$4),Stimuli!$A$4,"")))</f>
        <v>01 Quiet baseline (60s)</v>
      </c>
      <c r="I3658" s="6" t="n">
        <f aca="false">(B3658-B3657)/((A3658-A3657)/1000)</f>
        <v>0.56263736263756</v>
      </c>
      <c r="J3658" s="6" t="n">
        <f aca="false">IF(OR(B3658&lt;Rules!$B$2,B3658&gt;Rules!$B$3,ABS(I3658)&gt;Rules!$B$4,OR(B3659&lt;Rules!$B$2,B3659&gt;Rules!$B$3,ABS(I3659)&gt;Rules!$B$4)),1,0)</f>
        <v>0</v>
      </c>
      <c r="K3658" s="6" t="str">
        <f aca="false">IF(F3658=1,COUNTIF($F$2:F3658,1),"")</f>
        <v/>
      </c>
    </row>
    <row r="3659" customFormat="false" ht="15" hidden="false" customHeight="false" outlineLevel="0" collapsed="false">
      <c r="A3659" s="6" t="n">
        <v>28800.368</v>
      </c>
      <c r="B3659" s="6" t="n">
        <v>1.74139194139194</v>
      </c>
      <c r="C3659" s="6" t="n">
        <v>86</v>
      </c>
      <c r="D3659" s="6" t="n">
        <v>-1</v>
      </c>
      <c r="E3659" s="6" t="n">
        <v>1.73113553113553</v>
      </c>
      <c r="F3659" s="6" t="n">
        <v>0</v>
      </c>
      <c r="G3659" s="6" t="n">
        <v>0.0058608058608056</v>
      </c>
      <c r="H3659" s="6" t="str">
        <f aca="false">IF(AND(A3659&gt;=Stimuli!$B$2,A3659&lt;=Stimuli!$C$2),Stimuli!$A$2,IF(AND(A3659&gt;=Stimuli!$B$3,A3659&lt;=Stimuli!$C$3),Stimuli!$A$3,IF(AND(A3659&gt;=Stimuli!$B$4,A3659&lt;=Stimuli!$C$4),Stimuli!$A$4,"")))</f>
        <v>01 Quiet baseline (60s)</v>
      </c>
      <c r="I3659" s="6" t="n">
        <f aca="false">(B3659-B3658)/((A3659-A3658)/1000)</f>
        <v>-0.375091575091716</v>
      </c>
      <c r="J3659" s="6" t="n">
        <f aca="false">IF(OR(B3659&lt;Rules!$B$2,B3659&gt;Rules!$B$3,ABS(I3659)&gt;Rules!$B$4,OR(B3660&lt;Rules!$B$2,B3660&gt;Rules!$B$3,ABS(I3660)&gt;Rules!$B$4)),1,0)</f>
        <v>0</v>
      </c>
      <c r="K3659" s="6" t="str">
        <f aca="false">IF(F3659=1,COUNTIF($F$2:F3659,1),"")</f>
        <v/>
      </c>
    </row>
    <row r="3660" customFormat="false" ht="15" hidden="false" customHeight="false" outlineLevel="0" collapsed="false">
      <c r="A3660" s="6" t="n">
        <v>28808.1805</v>
      </c>
      <c r="B3660" s="6" t="n">
        <v>1.74285714285714</v>
      </c>
      <c r="C3660" s="6" t="n">
        <v>86</v>
      </c>
      <c r="D3660" s="6" t="n">
        <v>-1</v>
      </c>
      <c r="E3660" s="6" t="n">
        <v>1.73113553113553</v>
      </c>
      <c r="F3660" s="6" t="n">
        <v>0</v>
      </c>
      <c r="G3660" s="6" t="n">
        <v>0.0058608058608056</v>
      </c>
      <c r="H3660" s="6" t="str">
        <f aca="false">IF(AND(A3660&gt;=Stimuli!$B$2,A3660&lt;=Stimuli!$C$2),Stimuli!$A$2,IF(AND(A3660&gt;=Stimuli!$B$3,A3660&lt;=Stimuli!$C$3),Stimuli!$A$3,IF(AND(A3660&gt;=Stimuli!$B$4,A3660&lt;=Stimuli!$C$4),Stimuli!$A$4,"")))</f>
        <v>01 Quiet baseline (60s)</v>
      </c>
      <c r="I3660" s="6" t="n">
        <f aca="false">(B3660-B3659)/((A3660-A3659)/1000)</f>
        <v>0.187545787545872</v>
      </c>
      <c r="J3660" s="6" t="n">
        <f aca="false">IF(OR(B3660&lt;Rules!$B$2,B3660&gt;Rules!$B$3,ABS(I3660)&gt;Rules!$B$4,OR(B3661&lt;Rules!$B$2,B3661&gt;Rules!$B$3,ABS(I3661)&gt;Rules!$B$4)),1,0)</f>
        <v>0</v>
      </c>
      <c r="K3660" s="6" t="str">
        <f aca="false">IF(F3660=1,COUNTIF($F$2:F3660,1),"")</f>
        <v/>
      </c>
    </row>
    <row r="3661" customFormat="false" ht="15" hidden="false" customHeight="false" outlineLevel="0" collapsed="false">
      <c r="A3661" s="6" t="n">
        <v>28815.993</v>
      </c>
      <c r="B3661" s="6" t="n">
        <v>1.74285714285714</v>
      </c>
      <c r="C3661" s="6" t="n">
        <v>86</v>
      </c>
      <c r="D3661" s="6" t="n">
        <v>-1</v>
      </c>
      <c r="E3661" s="6" t="n">
        <v>1.73113553113553</v>
      </c>
      <c r="F3661" s="6" t="n">
        <v>0</v>
      </c>
      <c r="G3661" s="6" t="n">
        <v>0.0058608058608056</v>
      </c>
      <c r="H3661" s="6" t="str">
        <f aca="false">IF(AND(A3661&gt;=Stimuli!$B$2,A3661&lt;=Stimuli!$C$2),Stimuli!$A$2,IF(AND(A3661&gt;=Stimuli!$B$3,A3661&lt;=Stimuli!$C$3),Stimuli!$A$3,IF(AND(A3661&gt;=Stimuli!$B$4,A3661&lt;=Stimuli!$C$4),Stimuli!$A$4,"")))</f>
        <v>01 Quiet baseline (60s)</v>
      </c>
      <c r="I3661" s="6" t="n">
        <f aca="false">(B3661-B3660)/((A3661-A3660)/1000)</f>
        <v>0</v>
      </c>
      <c r="J3661" s="6" t="n">
        <f aca="false">IF(OR(B3661&lt;Rules!$B$2,B3661&gt;Rules!$B$3,ABS(I3661)&gt;Rules!$B$4,OR(B3662&lt;Rules!$B$2,B3662&gt;Rules!$B$3,ABS(I3662)&gt;Rules!$B$4)),1,0)</f>
        <v>0</v>
      </c>
      <c r="K3661" s="6" t="str">
        <f aca="false">IF(F3661=1,COUNTIF($F$2:F3661,1),"")</f>
        <v/>
      </c>
    </row>
    <row r="3662" customFormat="false" ht="15" hidden="false" customHeight="false" outlineLevel="0" collapsed="false">
      <c r="A3662" s="6" t="n">
        <v>28823.8055</v>
      </c>
      <c r="B3662" s="6" t="n">
        <v>1.74139194139194</v>
      </c>
      <c r="C3662" s="6" t="n">
        <v>86</v>
      </c>
      <c r="D3662" s="6" t="n">
        <v>-1</v>
      </c>
      <c r="E3662" s="6" t="n">
        <v>1.73113553113553</v>
      </c>
      <c r="F3662" s="6" t="n">
        <v>0</v>
      </c>
      <c r="G3662" s="6" t="n">
        <v>0.0058608058608056</v>
      </c>
      <c r="H3662" s="6" t="str">
        <f aca="false">IF(AND(A3662&gt;=Stimuli!$B$2,A3662&lt;=Stimuli!$C$2),Stimuli!$A$2,IF(AND(A3662&gt;=Stimuli!$B$3,A3662&lt;=Stimuli!$C$3),Stimuli!$A$3,IF(AND(A3662&gt;=Stimuli!$B$4,A3662&lt;=Stimuli!$C$4),Stimuli!$A$4,"")))</f>
        <v>01 Quiet baseline (60s)</v>
      </c>
      <c r="I3662" s="6" t="n">
        <f aca="false">(B3662-B3661)/((A3662-A3661)/1000)</f>
        <v>-0.187545787545872</v>
      </c>
      <c r="J3662" s="6" t="n">
        <f aca="false">IF(OR(B3662&lt;Rules!$B$2,B3662&gt;Rules!$B$3,ABS(I3662)&gt;Rules!$B$4,OR(B3663&lt;Rules!$B$2,B3663&gt;Rules!$B$3,ABS(I3663)&gt;Rules!$B$4)),1,0)</f>
        <v>0</v>
      </c>
      <c r="K3662" s="6" t="str">
        <f aca="false">IF(F3662=1,COUNTIF($F$2:F3662,1),"")</f>
        <v/>
      </c>
    </row>
    <row r="3663" customFormat="false" ht="15" hidden="false" customHeight="false" outlineLevel="0" collapsed="false">
      <c r="A3663" s="6" t="n">
        <v>28831.618</v>
      </c>
      <c r="B3663" s="6" t="n">
        <v>1.74285714285714</v>
      </c>
      <c r="C3663" s="6" t="n">
        <v>86</v>
      </c>
      <c r="D3663" s="6" t="n">
        <v>-1</v>
      </c>
      <c r="E3663" s="6" t="n">
        <v>1.72967032967033</v>
      </c>
      <c r="F3663" s="6" t="n">
        <v>0</v>
      </c>
      <c r="G3663" s="6" t="n">
        <v>0.0058608058608056</v>
      </c>
      <c r="H3663" s="6" t="str">
        <f aca="false">IF(AND(A3663&gt;=Stimuli!$B$2,A3663&lt;=Stimuli!$C$2),Stimuli!$A$2,IF(AND(A3663&gt;=Stimuli!$B$3,A3663&lt;=Stimuli!$C$3),Stimuli!$A$3,IF(AND(A3663&gt;=Stimuli!$B$4,A3663&lt;=Stimuli!$C$4),Stimuli!$A$4,"")))</f>
        <v>01 Quiet baseline (60s)</v>
      </c>
      <c r="I3663" s="6" t="n">
        <f aca="false">(B3663-B3662)/((A3663-A3662)/1000)</f>
        <v>0.187545787545872</v>
      </c>
      <c r="J3663" s="6" t="n">
        <f aca="false">IF(OR(B3663&lt;Rules!$B$2,B3663&gt;Rules!$B$3,ABS(I3663)&gt;Rules!$B$4,OR(B3664&lt;Rules!$B$2,B3664&gt;Rules!$B$3,ABS(I3664)&gt;Rules!$B$4)),1,0)</f>
        <v>0</v>
      </c>
      <c r="K3663" s="6" t="str">
        <f aca="false">IF(F3663=1,COUNTIF($F$2:F3663,1),"")</f>
        <v/>
      </c>
    </row>
    <row r="3664" customFormat="false" ht="15" hidden="false" customHeight="false" outlineLevel="0" collapsed="false">
      <c r="A3664" s="6" t="n">
        <v>28839.4305</v>
      </c>
      <c r="B3664" s="6" t="n">
        <v>1.73992673992674</v>
      </c>
      <c r="C3664" s="6" t="n">
        <v>86</v>
      </c>
      <c r="D3664" s="6" t="n">
        <v>-1</v>
      </c>
      <c r="E3664" s="6" t="n">
        <v>1.72967032967033</v>
      </c>
      <c r="F3664" s="6" t="n">
        <v>0</v>
      </c>
      <c r="G3664" s="6" t="n">
        <v>0.0058608058608056</v>
      </c>
      <c r="H3664" s="6" t="str">
        <f aca="false">IF(AND(A3664&gt;=Stimuli!$B$2,A3664&lt;=Stimuli!$C$2),Stimuli!$A$2,IF(AND(A3664&gt;=Stimuli!$B$3,A3664&lt;=Stimuli!$C$3),Stimuli!$A$3,IF(AND(A3664&gt;=Stimuli!$B$4,A3664&lt;=Stimuli!$C$4),Stimuli!$A$4,"")))</f>
        <v>01 Quiet baseline (60s)</v>
      </c>
      <c r="I3664" s="6" t="n">
        <f aca="false">(B3664-B3663)/((A3664-A3663)/1000)</f>
        <v>-0.375091575091716</v>
      </c>
      <c r="J3664" s="6" t="n">
        <f aca="false">IF(OR(B3664&lt;Rules!$B$2,B3664&gt;Rules!$B$3,ABS(I3664)&gt;Rules!$B$4,OR(B3665&lt;Rules!$B$2,B3665&gt;Rules!$B$3,ABS(I3665)&gt;Rules!$B$4)),1,0)</f>
        <v>0</v>
      </c>
      <c r="K3664" s="6" t="str">
        <f aca="false">IF(F3664=1,COUNTIF($F$2:F3664,1),"")</f>
        <v/>
      </c>
    </row>
    <row r="3665" customFormat="false" ht="15" hidden="false" customHeight="false" outlineLevel="0" collapsed="false">
      <c r="A3665" s="6" t="n">
        <v>28847.243</v>
      </c>
      <c r="B3665" s="6" t="n">
        <v>1.74432234432235</v>
      </c>
      <c r="C3665" s="6" t="n">
        <v>86</v>
      </c>
      <c r="D3665" s="6" t="n">
        <v>-1</v>
      </c>
      <c r="E3665" s="6" t="n">
        <v>1.72967032967033</v>
      </c>
      <c r="F3665" s="6" t="n">
        <v>0</v>
      </c>
      <c r="G3665" s="6" t="n">
        <v>0.0058608058608056</v>
      </c>
      <c r="H3665" s="6" t="str">
        <f aca="false">IF(AND(A3665&gt;=Stimuli!$B$2,A3665&lt;=Stimuli!$C$2),Stimuli!$A$2,IF(AND(A3665&gt;=Stimuli!$B$3,A3665&lt;=Stimuli!$C$3),Stimuli!$A$3,IF(AND(A3665&gt;=Stimuli!$B$4,A3665&lt;=Stimuli!$C$4),Stimuli!$A$4,"")))</f>
        <v>01 Quiet baseline (60s)</v>
      </c>
      <c r="I3665" s="6" t="n">
        <f aca="false">(B3665-B3664)/((A3665-A3664)/1000)</f>
        <v>0.56263736263756</v>
      </c>
      <c r="J3665" s="6" t="n">
        <f aca="false">IF(OR(B3665&lt;Rules!$B$2,B3665&gt;Rules!$B$3,ABS(I3665)&gt;Rules!$B$4,OR(B3666&lt;Rules!$B$2,B3666&gt;Rules!$B$3,ABS(I3666)&gt;Rules!$B$4)),1,0)</f>
        <v>0</v>
      </c>
      <c r="K3665" s="6" t="str">
        <f aca="false">IF(F3665=1,COUNTIF($F$2:F3665,1),"")</f>
        <v/>
      </c>
    </row>
    <row r="3666" customFormat="false" ht="15" hidden="false" customHeight="false" outlineLevel="0" collapsed="false">
      <c r="A3666" s="6" t="n">
        <v>28855.0555</v>
      </c>
      <c r="B3666" s="6" t="n">
        <v>1.73992673992674</v>
      </c>
      <c r="C3666" s="6" t="n">
        <v>86</v>
      </c>
      <c r="D3666" s="6" t="n">
        <v>-1</v>
      </c>
      <c r="E3666" s="6" t="n">
        <v>1.72967032967033</v>
      </c>
      <c r="F3666" s="6" t="n">
        <v>0</v>
      </c>
      <c r="G3666" s="6" t="n">
        <v>0.0058608058608056</v>
      </c>
      <c r="H3666" s="6" t="str">
        <f aca="false">IF(AND(A3666&gt;=Stimuli!$B$2,A3666&lt;=Stimuli!$C$2),Stimuli!$A$2,IF(AND(A3666&gt;=Stimuli!$B$3,A3666&lt;=Stimuli!$C$3),Stimuli!$A$3,IF(AND(A3666&gt;=Stimuli!$B$4,A3666&lt;=Stimuli!$C$4),Stimuli!$A$4,"")))</f>
        <v>01 Quiet baseline (60s)</v>
      </c>
      <c r="I3666" s="6" t="n">
        <f aca="false">(B3666-B3665)/((A3666-A3665)/1000)</f>
        <v>-0.56263736263756</v>
      </c>
      <c r="J3666" s="6" t="n">
        <f aca="false">IF(OR(B3666&lt;Rules!$B$2,B3666&gt;Rules!$B$3,ABS(I3666)&gt;Rules!$B$4,OR(B3667&lt;Rules!$B$2,B3667&gt;Rules!$B$3,ABS(I3667)&gt;Rules!$B$4)),1,0)</f>
        <v>0</v>
      </c>
      <c r="K3666" s="6" t="str">
        <f aca="false">IF(F3666=1,COUNTIF($F$2:F3666,1),"")</f>
        <v/>
      </c>
    </row>
    <row r="3667" customFormat="false" ht="15" hidden="false" customHeight="false" outlineLevel="0" collapsed="false">
      <c r="A3667" s="6" t="n">
        <v>28862.868</v>
      </c>
      <c r="B3667" s="6" t="n">
        <v>1.74432234432235</v>
      </c>
      <c r="C3667" s="6" t="n">
        <v>86</v>
      </c>
      <c r="D3667" s="6" t="n">
        <v>-1</v>
      </c>
      <c r="E3667" s="6" t="n">
        <v>1.72967032967033</v>
      </c>
      <c r="F3667" s="6" t="n">
        <v>0</v>
      </c>
      <c r="G3667" s="6" t="n">
        <v>0.0058608058608056</v>
      </c>
      <c r="H3667" s="6" t="str">
        <f aca="false">IF(AND(A3667&gt;=Stimuli!$B$2,A3667&lt;=Stimuli!$C$2),Stimuli!$A$2,IF(AND(A3667&gt;=Stimuli!$B$3,A3667&lt;=Stimuli!$C$3),Stimuli!$A$3,IF(AND(A3667&gt;=Stimuli!$B$4,A3667&lt;=Stimuli!$C$4),Stimuli!$A$4,"")))</f>
        <v>01 Quiet baseline (60s)</v>
      </c>
      <c r="I3667" s="6" t="n">
        <f aca="false">(B3667-B3666)/((A3667-A3666)/1000)</f>
        <v>0.56263736263756</v>
      </c>
      <c r="J3667" s="6" t="n">
        <f aca="false">IF(OR(B3667&lt;Rules!$B$2,B3667&gt;Rules!$B$3,ABS(I3667)&gt;Rules!$B$4,OR(B3668&lt;Rules!$B$2,B3668&gt;Rules!$B$3,ABS(I3668)&gt;Rules!$B$4)),1,0)</f>
        <v>0</v>
      </c>
      <c r="K3667" s="6" t="str">
        <f aca="false">IF(F3667=1,COUNTIF($F$2:F3667,1),"")</f>
        <v/>
      </c>
    </row>
    <row r="3668" customFormat="false" ht="15" hidden="false" customHeight="false" outlineLevel="0" collapsed="false">
      <c r="A3668" s="6" t="n">
        <v>28870.6805</v>
      </c>
      <c r="B3668" s="6" t="n">
        <v>1.73846153846154</v>
      </c>
      <c r="C3668" s="6" t="n">
        <v>86</v>
      </c>
      <c r="D3668" s="6" t="n">
        <v>-1</v>
      </c>
      <c r="E3668" s="6" t="n">
        <v>1.72967032967033</v>
      </c>
      <c r="F3668" s="6" t="n">
        <v>0</v>
      </c>
      <c r="G3668" s="6" t="n">
        <v>0.0058608058608056</v>
      </c>
      <c r="H3668" s="6" t="str">
        <f aca="false">IF(AND(A3668&gt;=Stimuli!$B$2,A3668&lt;=Stimuli!$C$2),Stimuli!$A$2,IF(AND(A3668&gt;=Stimuli!$B$3,A3668&lt;=Stimuli!$C$3),Stimuli!$A$3,IF(AND(A3668&gt;=Stimuli!$B$4,A3668&lt;=Stimuli!$C$4),Stimuli!$A$4,"")))</f>
        <v>01 Quiet baseline (60s)</v>
      </c>
      <c r="I3668" s="6" t="n">
        <f aca="false">(B3668-B3667)/((A3668-A3667)/1000)</f>
        <v>-0.75018315018329</v>
      </c>
      <c r="J3668" s="6" t="n">
        <f aca="false">IF(OR(B3668&lt;Rules!$B$2,B3668&gt;Rules!$B$3,ABS(I3668)&gt;Rules!$B$4,OR(B3669&lt;Rules!$B$2,B3669&gt;Rules!$B$3,ABS(I3669)&gt;Rules!$B$4)),1,0)</f>
        <v>0</v>
      </c>
      <c r="K3668" s="6" t="str">
        <f aca="false">IF(F3668=1,COUNTIF($F$2:F3668,1),"")</f>
        <v/>
      </c>
    </row>
    <row r="3669" customFormat="false" ht="15" hidden="false" customHeight="false" outlineLevel="0" collapsed="false">
      <c r="A3669" s="6" t="n">
        <v>28878.493</v>
      </c>
      <c r="B3669" s="6" t="n">
        <v>1.74578754578755</v>
      </c>
      <c r="C3669" s="6" t="n">
        <v>86</v>
      </c>
      <c r="D3669" s="6" t="n">
        <v>-1</v>
      </c>
      <c r="E3669" s="6" t="n">
        <v>1.72967032967033</v>
      </c>
      <c r="F3669" s="6" t="n">
        <v>0</v>
      </c>
      <c r="G3669" s="6" t="n">
        <v>0.0058608058608056</v>
      </c>
      <c r="H3669" s="6" t="str">
        <f aca="false">IF(AND(A3669&gt;=Stimuli!$B$2,A3669&lt;=Stimuli!$C$2),Stimuli!$A$2,IF(AND(A3669&gt;=Stimuli!$B$3,A3669&lt;=Stimuli!$C$3),Stimuli!$A$3,IF(AND(A3669&gt;=Stimuli!$B$4,A3669&lt;=Stimuli!$C$4),Stimuli!$A$4,"")))</f>
        <v>01 Quiet baseline (60s)</v>
      </c>
      <c r="I3669" s="6" t="n">
        <f aca="false">(B3669-B3668)/((A3669-A3668)/1000)</f>
        <v>0.93772893772902</v>
      </c>
      <c r="J3669" s="6" t="n">
        <f aca="false">IF(OR(B3669&lt;Rules!$B$2,B3669&gt;Rules!$B$3,ABS(I3669)&gt;Rules!$B$4,OR(B3670&lt;Rules!$B$2,B3670&gt;Rules!$B$3,ABS(I3670)&gt;Rules!$B$4)),1,0)</f>
        <v>0</v>
      </c>
      <c r="K3669" s="6" t="str">
        <f aca="false">IF(F3669=1,COUNTIF($F$2:F3669,1),"")</f>
        <v/>
      </c>
    </row>
    <row r="3670" customFormat="false" ht="15" hidden="false" customHeight="false" outlineLevel="0" collapsed="false">
      <c r="A3670" s="6" t="n">
        <v>28886.3055</v>
      </c>
      <c r="B3670" s="6" t="n">
        <v>1.73846153846154</v>
      </c>
      <c r="C3670" s="6" t="n">
        <v>86</v>
      </c>
      <c r="D3670" s="6" t="n">
        <v>-1</v>
      </c>
      <c r="E3670" s="6" t="n">
        <v>1.72967032967033</v>
      </c>
      <c r="F3670" s="6" t="n">
        <v>0</v>
      </c>
      <c r="G3670" s="6" t="n">
        <v>0.0058608058608056</v>
      </c>
      <c r="H3670" s="6" t="str">
        <f aca="false">IF(AND(A3670&gt;=Stimuli!$B$2,A3670&lt;=Stimuli!$C$2),Stimuli!$A$2,IF(AND(A3670&gt;=Stimuli!$B$3,A3670&lt;=Stimuli!$C$3),Stimuli!$A$3,IF(AND(A3670&gt;=Stimuli!$B$4,A3670&lt;=Stimuli!$C$4),Stimuli!$A$4,"")))</f>
        <v>01 Quiet baseline (60s)</v>
      </c>
      <c r="I3670" s="6" t="n">
        <f aca="false">(B3670-B3669)/((A3670-A3669)/1000)</f>
        <v>-0.93772893772902</v>
      </c>
      <c r="J3670" s="6" t="n">
        <f aca="false">IF(OR(B3670&lt;Rules!$B$2,B3670&gt;Rules!$B$3,ABS(I3670)&gt;Rules!$B$4,OR(B3671&lt;Rules!$B$2,B3671&gt;Rules!$B$3,ABS(I3671)&gt;Rules!$B$4)),1,0)</f>
        <v>0</v>
      </c>
      <c r="K3670" s="6" t="str">
        <f aca="false">IF(F3670=1,COUNTIF($F$2:F3670,1),"")</f>
        <v/>
      </c>
    </row>
    <row r="3671" customFormat="false" ht="15" hidden="false" customHeight="false" outlineLevel="0" collapsed="false">
      <c r="A3671" s="6" t="n">
        <v>28894.118</v>
      </c>
      <c r="B3671" s="6" t="n">
        <v>1.74432234432235</v>
      </c>
      <c r="C3671" s="6" t="n">
        <v>86</v>
      </c>
      <c r="D3671" s="6" t="n">
        <v>-1</v>
      </c>
      <c r="E3671" s="6" t="n">
        <v>1.72967032967033</v>
      </c>
      <c r="F3671" s="6" t="n">
        <v>0</v>
      </c>
      <c r="G3671" s="6" t="n">
        <v>0.0058608058608056</v>
      </c>
      <c r="H3671" s="6" t="str">
        <f aca="false">IF(AND(A3671&gt;=Stimuli!$B$2,A3671&lt;=Stimuli!$C$2),Stimuli!$A$2,IF(AND(A3671&gt;=Stimuli!$B$3,A3671&lt;=Stimuli!$C$3),Stimuli!$A$3,IF(AND(A3671&gt;=Stimuli!$B$4,A3671&lt;=Stimuli!$C$4),Stimuli!$A$4,"")))</f>
        <v>01 Quiet baseline (60s)</v>
      </c>
      <c r="I3671" s="6" t="n">
        <f aca="false">(B3671-B3670)/((A3671-A3670)/1000)</f>
        <v>0.75018315018329</v>
      </c>
      <c r="J3671" s="6" t="n">
        <f aca="false">IF(OR(B3671&lt;Rules!$B$2,B3671&gt;Rules!$B$3,ABS(I3671)&gt;Rules!$B$4,OR(B3672&lt;Rules!$B$2,B3672&gt;Rules!$B$3,ABS(I3672)&gt;Rules!$B$4)),1,0)</f>
        <v>0</v>
      </c>
      <c r="K3671" s="6" t="str">
        <f aca="false">IF(F3671=1,COUNTIF($F$2:F3671,1),"")</f>
        <v/>
      </c>
    </row>
    <row r="3672" customFormat="false" ht="15" hidden="false" customHeight="false" outlineLevel="0" collapsed="false">
      <c r="A3672" s="6" t="n">
        <v>28901.9305</v>
      </c>
      <c r="B3672" s="6" t="n">
        <v>1.73846153846154</v>
      </c>
      <c r="C3672" s="6" t="n">
        <v>86</v>
      </c>
      <c r="D3672" s="6" t="n">
        <v>-1</v>
      </c>
      <c r="E3672" s="6" t="n">
        <v>1.72967032967033</v>
      </c>
      <c r="F3672" s="6" t="n">
        <v>0</v>
      </c>
      <c r="G3672" s="6" t="n">
        <v>0.0058608058608056</v>
      </c>
      <c r="H3672" s="6" t="str">
        <f aca="false">IF(AND(A3672&gt;=Stimuli!$B$2,A3672&lt;=Stimuli!$C$2),Stimuli!$A$2,IF(AND(A3672&gt;=Stimuli!$B$3,A3672&lt;=Stimuli!$C$3),Stimuli!$A$3,IF(AND(A3672&gt;=Stimuli!$B$4,A3672&lt;=Stimuli!$C$4),Stimuli!$A$4,"")))</f>
        <v>01 Quiet baseline (60s)</v>
      </c>
      <c r="I3672" s="6" t="n">
        <f aca="false">(B3672-B3671)/((A3672-A3671)/1000)</f>
        <v>-0.75018315018329</v>
      </c>
      <c r="J3672" s="6" t="n">
        <f aca="false">IF(OR(B3672&lt;Rules!$B$2,B3672&gt;Rules!$B$3,ABS(I3672)&gt;Rules!$B$4,OR(B3673&lt;Rules!$B$2,B3673&gt;Rules!$B$3,ABS(I3673)&gt;Rules!$B$4)),1,0)</f>
        <v>0</v>
      </c>
      <c r="K3672" s="6" t="str">
        <f aca="false">IF(F3672=1,COUNTIF($F$2:F3672,1),"")</f>
        <v/>
      </c>
    </row>
    <row r="3673" customFormat="false" ht="15" hidden="false" customHeight="false" outlineLevel="0" collapsed="false">
      <c r="A3673" s="6" t="n">
        <v>28909.743</v>
      </c>
      <c r="B3673" s="6" t="n">
        <v>1.74285714285714</v>
      </c>
      <c r="C3673" s="6" t="n">
        <v>86</v>
      </c>
      <c r="D3673" s="6" t="n">
        <v>-1</v>
      </c>
      <c r="E3673" s="6" t="n">
        <v>1.72967032967033</v>
      </c>
      <c r="F3673" s="6" t="n">
        <v>0</v>
      </c>
      <c r="G3673" s="6" t="n">
        <v>0.0058608058608056</v>
      </c>
      <c r="H3673" s="6" t="str">
        <f aca="false">IF(AND(A3673&gt;=Stimuli!$B$2,A3673&lt;=Stimuli!$C$2),Stimuli!$A$2,IF(AND(A3673&gt;=Stimuli!$B$3,A3673&lt;=Stimuli!$C$3),Stimuli!$A$3,IF(AND(A3673&gt;=Stimuli!$B$4,A3673&lt;=Stimuli!$C$4),Stimuli!$A$4,"")))</f>
        <v>01 Quiet baseline (60s)</v>
      </c>
      <c r="I3673" s="6" t="n">
        <f aca="false">(B3673-B3672)/((A3673-A3672)/1000)</f>
        <v>0.562637362637446</v>
      </c>
      <c r="J3673" s="6" t="n">
        <f aca="false">IF(OR(B3673&lt;Rules!$B$2,B3673&gt;Rules!$B$3,ABS(I3673)&gt;Rules!$B$4,OR(B3674&lt;Rules!$B$2,B3674&gt;Rules!$B$3,ABS(I3674)&gt;Rules!$B$4)),1,0)</f>
        <v>0</v>
      </c>
      <c r="K3673" s="6" t="str">
        <f aca="false">IF(F3673=1,COUNTIF($F$2:F3673,1),"")</f>
        <v/>
      </c>
    </row>
    <row r="3674" customFormat="false" ht="15" hidden="false" customHeight="false" outlineLevel="0" collapsed="false">
      <c r="A3674" s="6" t="n">
        <v>28917.5555</v>
      </c>
      <c r="B3674" s="6" t="n">
        <v>1.73846153846154</v>
      </c>
      <c r="C3674" s="6" t="n">
        <v>86</v>
      </c>
      <c r="D3674" s="6" t="n">
        <v>-1</v>
      </c>
      <c r="E3674" s="6" t="n">
        <v>1.72967032967033</v>
      </c>
      <c r="F3674" s="6" t="n">
        <v>0</v>
      </c>
      <c r="G3674" s="6" t="n">
        <v>0.0058608058608056</v>
      </c>
      <c r="H3674" s="6" t="str">
        <f aca="false">IF(AND(A3674&gt;=Stimuli!$B$2,A3674&lt;=Stimuli!$C$2),Stimuli!$A$2,IF(AND(A3674&gt;=Stimuli!$B$3,A3674&lt;=Stimuli!$C$3),Stimuli!$A$3,IF(AND(A3674&gt;=Stimuli!$B$4,A3674&lt;=Stimuli!$C$4),Stimuli!$A$4,"")))</f>
        <v>01 Quiet baseline (60s)</v>
      </c>
      <c r="I3674" s="6" t="n">
        <f aca="false">(B3674-B3673)/((A3674-A3673)/1000)</f>
        <v>-0.562637362637446</v>
      </c>
      <c r="J3674" s="6" t="n">
        <f aca="false">IF(OR(B3674&lt;Rules!$B$2,B3674&gt;Rules!$B$3,ABS(I3674)&gt;Rules!$B$4,OR(B3675&lt;Rules!$B$2,B3675&gt;Rules!$B$3,ABS(I3675)&gt;Rules!$B$4)),1,0)</f>
        <v>0</v>
      </c>
      <c r="K3674" s="6" t="str">
        <f aca="false">IF(F3674=1,COUNTIF($F$2:F3674,1),"")</f>
        <v/>
      </c>
    </row>
    <row r="3675" customFormat="false" ht="15" hidden="false" customHeight="false" outlineLevel="0" collapsed="false">
      <c r="A3675" s="6" t="n">
        <v>28925.368</v>
      </c>
      <c r="B3675" s="6" t="n">
        <v>1.74139194139194</v>
      </c>
      <c r="C3675" s="6" t="n">
        <v>86</v>
      </c>
      <c r="D3675" s="6" t="n">
        <v>-1</v>
      </c>
      <c r="E3675" s="6" t="n">
        <v>1.72967032967033</v>
      </c>
      <c r="F3675" s="6" t="n">
        <v>0</v>
      </c>
      <c r="G3675" s="6" t="n">
        <v>0.0058608058608056</v>
      </c>
      <c r="H3675" s="6" t="str">
        <f aca="false">IF(AND(A3675&gt;=Stimuli!$B$2,A3675&lt;=Stimuli!$C$2),Stimuli!$A$2,IF(AND(A3675&gt;=Stimuli!$B$3,A3675&lt;=Stimuli!$C$3),Stimuli!$A$3,IF(AND(A3675&gt;=Stimuli!$B$4,A3675&lt;=Stimuli!$C$4),Stimuli!$A$4,"")))</f>
        <v>01 Quiet baseline (60s)</v>
      </c>
      <c r="I3675" s="6" t="n">
        <f aca="false">(B3675-B3674)/((A3675-A3674)/1000)</f>
        <v>0.375091575091574</v>
      </c>
      <c r="J3675" s="6" t="n">
        <f aca="false">IF(OR(B3675&lt;Rules!$B$2,B3675&gt;Rules!$B$3,ABS(I3675)&gt;Rules!$B$4,OR(B3676&lt;Rules!$B$2,B3676&gt;Rules!$B$3,ABS(I3676)&gt;Rules!$B$4)),1,0)</f>
        <v>0</v>
      </c>
      <c r="K3675" s="6" t="str">
        <f aca="false">IF(F3675=1,COUNTIF($F$2:F3675,1),"")</f>
        <v/>
      </c>
    </row>
    <row r="3676" customFormat="false" ht="15" hidden="false" customHeight="false" outlineLevel="0" collapsed="false">
      <c r="A3676" s="6" t="n">
        <v>28933.1805</v>
      </c>
      <c r="B3676" s="6" t="n">
        <v>1.73992673992674</v>
      </c>
      <c r="C3676" s="6" t="n">
        <v>86</v>
      </c>
      <c r="D3676" s="6" t="n">
        <v>-1</v>
      </c>
      <c r="E3676" s="6" t="n">
        <v>1.72967032967033</v>
      </c>
      <c r="F3676" s="6" t="n">
        <v>0</v>
      </c>
      <c r="G3676" s="6" t="n">
        <v>0.0058608058608056</v>
      </c>
      <c r="H3676" s="6" t="str">
        <f aca="false">IF(AND(A3676&gt;=Stimuli!$B$2,A3676&lt;=Stimuli!$C$2),Stimuli!$A$2,IF(AND(A3676&gt;=Stimuli!$B$3,A3676&lt;=Stimuli!$C$3),Stimuli!$A$3,IF(AND(A3676&gt;=Stimuli!$B$4,A3676&lt;=Stimuli!$C$4),Stimuli!$A$4,"")))</f>
        <v>01 Quiet baseline (60s)</v>
      </c>
      <c r="I3676" s="6" t="n">
        <f aca="false">(B3676-B3675)/((A3676-A3675)/1000)</f>
        <v>-0.187545787545844</v>
      </c>
      <c r="J3676" s="6" t="n">
        <f aca="false">IF(OR(B3676&lt;Rules!$B$2,B3676&gt;Rules!$B$3,ABS(I3676)&gt;Rules!$B$4,OR(B3677&lt;Rules!$B$2,B3677&gt;Rules!$B$3,ABS(I3677)&gt;Rules!$B$4)),1,0)</f>
        <v>0</v>
      </c>
      <c r="K3676" s="6" t="str">
        <f aca="false">IF(F3676=1,COUNTIF($F$2:F3676,1),"")</f>
        <v/>
      </c>
    </row>
    <row r="3677" customFormat="false" ht="15" hidden="false" customHeight="false" outlineLevel="0" collapsed="false">
      <c r="A3677" s="6" t="n">
        <v>28940.993</v>
      </c>
      <c r="B3677" s="6" t="n">
        <v>1.73992673992674</v>
      </c>
      <c r="C3677" s="6" t="n">
        <v>86</v>
      </c>
      <c r="D3677" s="6" t="n">
        <v>-1</v>
      </c>
      <c r="E3677" s="6" t="n">
        <v>1.72967032967033</v>
      </c>
      <c r="F3677" s="6" t="n">
        <v>0</v>
      </c>
      <c r="G3677" s="6" t="n">
        <v>0.0058608058608056</v>
      </c>
      <c r="H3677" s="6" t="str">
        <f aca="false">IF(AND(A3677&gt;=Stimuli!$B$2,A3677&lt;=Stimuli!$C$2),Stimuli!$A$2,IF(AND(A3677&gt;=Stimuli!$B$3,A3677&lt;=Stimuli!$C$3),Stimuli!$A$3,IF(AND(A3677&gt;=Stimuli!$B$4,A3677&lt;=Stimuli!$C$4),Stimuli!$A$4,"")))</f>
        <v>01 Quiet baseline (60s)</v>
      </c>
      <c r="I3677" s="6" t="n">
        <f aca="false">(B3677-B3676)/((A3677-A3676)/1000)</f>
        <v>0</v>
      </c>
      <c r="J3677" s="6" t="n">
        <f aca="false">IF(OR(B3677&lt;Rules!$B$2,B3677&gt;Rules!$B$3,ABS(I3677)&gt;Rules!$B$4,OR(B3678&lt;Rules!$B$2,B3678&gt;Rules!$B$3,ABS(I3678)&gt;Rules!$B$4)),1,0)</f>
        <v>0</v>
      </c>
      <c r="K3677" s="6" t="str">
        <f aca="false">IF(F3677=1,COUNTIF($F$2:F3677,1),"")</f>
        <v/>
      </c>
    </row>
    <row r="3678" customFormat="false" ht="15" hidden="false" customHeight="false" outlineLevel="0" collapsed="false">
      <c r="A3678" s="6" t="n">
        <v>28948.8055</v>
      </c>
      <c r="B3678" s="6" t="n">
        <v>1.74139194139194</v>
      </c>
      <c r="C3678" s="6" t="n">
        <v>86</v>
      </c>
      <c r="D3678" s="6" t="n">
        <v>-1</v>
      </c>
      <c r="E3678" s="6" t="n">
        <v>1.72967032967033</v>
      </c>
      <c r="F3678" s="6" t="n">
        <v>0</v>
      </c>
      <c r="G3678" s="6" t="n">
        <v>0.0058608058608056</v>
      </c>
      <c r="H3678" s="6" t="str">
        <f aca="false">IF(AND(A3678&gt;=Stimuli!$B$2,A3678&lt;=Stimuli!$C$2),Stimuli!$A$2,IF(AND(A3678&gt;=Stimuli!$B$3,A3678&lt;=Stimuli!$C$3),Stimuli!$A$3,IF(AND(A3678&gt;=Stimuli!$B$4,A3678&lt;=Stimuli!$C$4),Stimuli!$A$4,"")))</f>
        <v>01 Quiet baseline (60s)</v>
      </c>
      <c r="I3678" s="6" t="n">
        <f aca="false">(B3678-B3677)/((A3678-A3677)/1000)</f>
        <v>0.187545787545844</v>
      </c>
      <c r="J3678" s="6" t="n">
        <f aca="false">IF(OR(B3678&lt;Rules!$B$2,B3678&gt;Rules!$B$3,ABS(I3678)&gt;Rules!$B$4,OR(B3679&lt;Rules!$B$2,B3679&gt;Rules!$B$3,ABS(I3679)&gt;Rules!$B$4)),1,0)</f>
        <v>0</v>
      </c>
      <c r="K3678" s="6" t="str">
        <f aca="false">IF(F3678=1,COUNTIF($F$2:F3678,1),"")</f>
        <v/>
      </c>
    </row>
    <row r="3679" customFormat="false" ht="15" hidden="false" customHeight="false" outlineLevel="0" collapsed="false">
      <c r="A3679" s="6" t="n">
        <v>28956.618</v>
      </c>
      <c r="B3679" s="6" t="n">
        <v>1.73846153846154</v>
      </c>
      <c r="C3679" s="6" t="n">
        <v>86</v>
      </c>
      <c r="D3679" s="6" t="n">
        <v>-1</v>
      </c>
      <c r="E3679" s="6" t="n">
        <v>1.72967032967033</v>
      </c>
      <c r="F3679" s="6" t="n">
        <v>0</v>
      </c>
      <c r="G3679" s="6" t="n">
        <v>0.0058608058608056</v>
      </c>
      <c r="H3679" s="6" t="str">
        <f aca="false">IF(AND(A3679&gt;=Stimuli!$B$2,A3679&lt;=Stimuli!$C$2),Stimuli!$A$2,IF(AND(A3679&gt;=Stimuli!$B$3,A3679&lt;=Stimuli!$C$3),Stimuli!$A$3,IF(AND(A3679&gt;=Stimuli!$B$4,A3679&lt;=Stimuli!$C$4),Stimuli!$A$4,"")))</f>
        <v>01 Quiet baseline (60s)</v>
      </c>
      <c r="I3679" s="6" t="n">
        <f aca="false">(B3679-B3678)/((A3679-A3678)/1000)</f>
        <v>-0.375091575091574</v>
      </c>
      <c r="J3679" s="6" t="n">
        <f aca="false">IF(OR(B3679&lt;Rules!$B$2,B3679&gt;Rules!$B$3,ABS(I3679)&gt;Rules!$B$4,OR(B3680&lt;Rules!$B$2,B3680&gt;Rules!$B$3,ABS(I3680)&gt;Rules!$B$4)),1,0)</f>
        <v>0</v>
      </c>
      <c r="K3679" s="6" t="str">
        <f aca="false">IF(F3679=1,COUNTIF($F$2:F3679,1),"")</f>
        <v/>
      </c>
    </row>
    <row r="3680" customFormat="false" ht="15" hidden="false" customHeight="false" outlineLevel="0" collapsed="false">
      <c r="A3680" s="6" t="n">
        <v>28964.4305</v>
      </c>
      <c r="B3680" s="6" t="n">
        <v>1.74139194139194</v>
      </c>
      <c r="C3680" s="6" t="n">
        <v>86</v>
      </c>
      <c r="D3680" s="6" t="n">
        <v>-1</v>
      </c>
      <c r="E3680" s="6" t="n">
        <v>1.72967032967033</v>
      </c>
      <c r="F3680" s="6" t="n">
        <v>0</v>
      </c>
      <c r="G3680" s="6" t="n">
        <v>0.0058608058608056</v>
      </c>
      <c r="H3680" s="6" t="str">
        <f aca="false">IF(AND(A3680&gt;=Stimuli!$B$2,A3680&lt;=Stimuli!$C$2),Stimuli!$A$2,IF(AND(A3680&gt;=Stimuli!$B$3,A3680&lt;=Stimuli!$C$3),Stimuli!$A$3,IF(AND(A3680&gt;=Stimuli!$B$4,A3680&lt;=Stimuli!$C$4),Stimuli!$A$4,"")))</f>
        <v>01 Quiet baseline (60s)</v>
      </c>
      <c r="I3680" s="6" t="n">
        <f aca="false">(B3680-B3679)/((A3680-A3679)/1000)</f>
        <v>0.375091575091574</v>
      </c>
      <c r="J3680" s="6" t="n">
        <f aca="false">IF(OR(B3680&lt;Rules!$B$2,B3680&gt;Rules!$B$3,ABS(I3680)&gt;Rules!$B$4,OR(B3681&lt;Rules!$B$2,B3681&gt;Rules!$B$3,ABS(I3681)&gt;Rules!$B$4)),1,0)</f>
        <v>0</v>
      </c>
      <c r="K3680" s="6" t="str">
        <f aca="false">IF(F3680=1,COUNTIF($F$2:F3680,1),"")</f>
        <v/>
      </c>
    </row>
    <row r="3681" customFormat="false" ht="15" hidden="false" customHeight="false" outlineLevel="0" collapsed="false">
      <c r="A3681" s="6" t="n">
        <v>28972.243</v>
      </c>
      <c r="B3681" s="6" t="n">
        <v>1.73699633699634</v>
      </c>
      <c r="C3681" s="6" t="n">
        <v>86</v>
      </c>
      <c r="D3681" s="6" t="n">
        <v>-1</v>
      </c>
      <c r="E3681" s="6" t="n">
        <v>1.72967032967033</v>
      </c>
      <c r="F3681" s="6" t="n">
        <v>0</v>
      </c>
      <c r="G3681" s="6" t="n">
        <v>0.0058608058608056</v>
      </c>
      <c r="H3681" s="6" t="str">
        <f aca="false">IF(AND(A3681&gt;=Stimuli!$B$2,A3681&lt;=Stimuli!$C$2),Stimuli!$A$2,IF(AND(A3681&gt;=Stimuli!$B$3,A3681&lt;=Stimuli!$C$3),Stimuli!$A$3,IF(AND(A3681&gt;=Stimuli!$B$4,A3681&lt;=Stimuli!$C$4),Stimuli!$A$4,"")))</f>
        <v>01 Quiet baseline (60s)</v>
      </c>
      <c r="I3681" s="6" t="n">
        <f aca="false">(B3681-B3680)/((A3681-A3680)/1000)</f>
        <v>-0.562637362637304</v>
      </c>
      <c r="J3681" s="6" t="n">
        <f aca="false">IF(OR(B3681&lt;Rules!$B$2,B3681&gt;Rules!$B$3,ABS(I3681)&gt;Rules!$B$4,OR(B3682&lt;Rules!$B$2,B3682&gt;Rules!$B$3,ABS(I3682)&gt;Rules!$B$4)),1,0)</f>
        <v>0</v>
      </c>
      <c r="K3681" s="6" t="str">
        <f aca="false">IF(F3681=1,COUNTIF($F$2:F3681,1),"")</f>
        <v/>
      </c>
    </row>
    <row r="3682" customFormat="false" ht="15" hidden="false" customHeight="false" outlineLevel="0" collapsed="false">
      <c r="A3682" s="6" t="n">
        <v>28980.0555</v>
      </c>
      <c r="B3682" s="6" t="n">
        <v>1.74285714285714</v>
      </c>
      <c r="C3682" s="6" t="n">
        <v>86</v>
      </c>
      <c r="D3682" s="6" t="n">
        <v>-1</v>
      </c>
      <c r="E3682" s="6" t="n">
        <v>1.72967032967033</v>
      </c>
      <c r="F3682" s="6" t="n">
        <v>0</v>
      </c>
      <c r="G3682" s="6" t="n">
        <v>0.0058608058608056</v>
      </c>
      <c r="H3682" s="6" t="str">
        <f aca="false">IF(AND(A3682&gt;=Stimuli!$B$2,A3682&lt;=Stimuli!$C$2),Stimuli!$A$2,IF(AND(A3682&gt;=Stimuli!$B$3,A3682&lt;=Stimuli!$C$3),Stimuli!$A$3,IF(AND(A3682&gt;=Stimuli!$B$4,A3682&lt;=Stimuli!$C$4),Stimuli!$A$4,"")))</f>
        <v>01 Quiet baseline (60s)</v>
      </c>
      <c r="I3682" s="6" t="n">
        <f aca="false">(B3682-B3681)/((A3682-A3681)/1000)</f>
        <v>0.750183150183176</v>
      </c>
      <c r="J3682" s="6" t="n">
        <f aca="false">IF(OR(B3682&lt;Rules!$B$2,B3682&gt;Rules!$B$3,ABS(I3682)&gt;Rules!$B$4,OR(B3683&lt;Rules!$B$2,B3683&gt;Rules!$B$3,ABS(I3683)&gt;Rules!$B$4)),1,0)</f>
        <v>0</v>
      </c>
      <c r="K3682" s="6" t="str">
        <f aca="false">IF(F3682=1,COUNTIF($F$2:F3682,1),"")</f>
        <v/>
      </c>
    </row>
    <row r="3683" customFormat="false" ht="15" hidden="false" customHeight="false" outlineLevel="0" collapsed="false">
      <c r="A3683" s="6" t="n">
        <v>28987.868</v>
      </c>
      <c r="B3683" s="6" t="n">
        <v>1.73699633699634</v>
      </c>
      <c r="C3683" s="6" t="n">
        <v>86</v>
      </c>
      <c r="D3683" s="6" t="n">
        <v>-1</v>
      </c>
      <c r="E3683" s="6" t="n">
        <v>1.72967032967033</v>
      </c>
      <c r="F3683" s="6" t="n">
        <v>0</v>
      </c>
      <c r="G3683" s="6" t="n">
        <v>0.0058608058608056</v>
      </c>
      <c r="H3683" s="6" t="str">
        <f aca="false">IF(AND(A3683&gt;=Stimuli!$B$2,A3683&lt;=Stimuli!$C$2),Stimuli!$A$2,IF(AND(A3683&gt;=Stimuli!$B$3,A3683&lt;=Stimuli!$C$3),Stimuli!$A$3,IF(AND(A3683&gt;=Stimuli!$B$4,A3683&lt;=Stimuli!$C$4),Stimuli!$A$4,"")))</f>
        <v>01 Quiet baseline (60s)</v>
      </c>
      <c r="I3683" s="6" t="n">
        <f aca="false">(B3683-B3682)/((A3683-A3682)/1000)</f>
        <v>-0.750183150183176</v>
      </c>
      <c r="J3683" s="6" t="n">
        <f aca="false">IF(OR(B3683&lt;Rules!$B$2,B3683&gt;Rules!$B$3,ABS(I3683)&gt;Rules!$B$4,OR(B3684&lt;Rules!$B$2,B3684&gt;Rules!$B$3,ABS(I3684)&gt;Rules!$B$4)),1,0)</f>
        <v>0</v>
      </c>
      <c r="K3683" s="6" t="str">
        <f aca="false">IF(F3683=1,COUNTIF($F$2:F3683,1),"")</f>
        <v/>
      </c>
    </row>
    <row r="3684" customFormat="false" ht="15" hidden="false" customHeight="false" outlineLevel="0" collapsed="false">
      <c r="A3684" s="6" t="n">
        <v>28995.6805</v>
      </c>
      <c r="B3684" s="6" t="n">
        <v>1.74285714285714</v>
      </c>
      <c r="C3684" s="6" t="n">
        <v>86</v>
      </c>
      <c r="D3684" s="6" t="n">
        <v>-1</v>
      </c>
      <c r="E3684" s="6" t="n">
        <v>1.72967032967033</v>
      </c>
      <c r="F3684" s="6" t="n">
        <v>0</v>
      </c>
      <c r="G3684" s="6" t="n">
        <v>0.0058608058608056</v>
      </c>
      <c r="H3684" s="6" t="str">
        <f aca="false">IF(AND(A3684&gt;=Stimuli!$B$2,A3684&lt;=Stimuli!$C$2),Stimuli!$A$2,IF(AND(A3684&gt;=Stimuli!$B$3,A3684&lt;=Stimuli!$C$3),Stimuli!$A$3,IF(AND(A3684&gt;=Stimuli!$B$4,A3684&lt;=Stimuli!$C$4),Stimuli!$A$4,"")))</f>
        <v>01 Quiet baseline (60s)</v>
      </c>
      <c r="I3684" s="6" t="n">
        <f aca="false">(B3684-B3683)/((A3684-A3683)/1000)</f>
        <v>0.750183150183176</v>
      </c>
      <c r="J3684" s="6" t="n">
        <f aca="false">IF(OR(B3684&lt;Rules!$B$2,B3684&gt;Rules!$B$3,ABS(I3684)&gt;Rules!$B$4,OR(B3685&lt;Rules!$B$2,B3685&gt;Rules!$B$3,ABS(I3685)&gt;Rules!$B$4)),1,0)</f>
        <v>0</v>
      </c>
      <c r="K3684" s="6" t="str">
        <f aca="false">IF(F3684=1,COUNTIF($F$2:F3684,1),"")</f>
        <v/>
      </c>
    </row>
    <row r="3685" customFormat="false" ht="15" hidden="false" customHeight="false" outlineLevel="0" collapsed="false">
      <c r="A3685" s="6" t="n">
        <v>29003.493</v>
      </c>
      <c r="B3685" s="6" t="n">
        <v>1.73553113553114</v>
      </c>
      <c r="C3685" s="6" t="n">
        <v>86</v>
      </c>
      <c r="D3685" s="6" t="n">
        <v>-1</v>
      </c>
      <c r="E3685" s="6" t="n">
        <v>1.72967032967033</v>
      </c>
      <c r="F3685" s="6" t="n">
        <v>0</v>
      </c>
      <c r="G3685" s="6" t="n">
        <v>0.0058608058608056</v>
      </c>
      <c r="H3685" s="6" t="str">
        <f aca="false">IF(AND(A3685&gt;=Stimuli!$B$2,A3685&lt;=Stimuli!$C$2),Stimuli!$A$2,IF(AND(A3685&gt;=Stimuli!$B$3,A3685&lt;=Stimuli!$C$3),Stimuli!$A$3,IF(AND(A3685&gt;=Stimuli!$B$4,A3685&lt;=Stimuli!$C$4),Stimuli!$A$4,"")))</f>
        <v>01 Quiet baseline (60s)</v>
      </c>
      <c r="I3685" s="6" t="n">
        <f aca="false">(B3685-B3684)/((A3685-A3684)/1000)</f>
        <v>-0.937728937728906</v>
      </c>
      <c r="J3685" s="6" t="n">
        <f aca="false">IF(OR(B3685&lt;Rules!$B$2,B3685&gt;Rules!$B$3,ABS(I3685)&gt;Rules!$B$4,OR(B3686&lt;Rules!$B$2,B3686&gt;Rules!$B$3,ABS(I3686)&gt;Rules!$B$4)),1,0)</f>
        <v>0</v>
      </c>
      <c r="K3685" s="6" t="str">
        <f aca="false">IF(F3685=1,COUNTIF($F$2:F3685,1),"")</f>
        <v/>
      </c>
    </row>
    <row r="3686" customFormat="false" ht="15" hidden="false" customHeight="false" outlineLevel="0" collapsed="false">
      <c r="A3686" s="6" t="n">
        <v>29011.3055</v>
      </c>
      <c r="B3686" s="6" t="n">
        <v>1.74285714285714</v>
      </c>
      <c r="C3686" s="6" t="n">
        <v>86</v>
      </c>
      <c r="D3686" s="6" t="n">
        <v>-1</v>
      </c>
      <c r="E3686" s="6" t="n">
        <v>1.72967032967033</v>
      </c>
      <c r="F3686" s="6" t="n">
        <v>0</v>
      </c>
      <c r="G3686" s="6" t="n">
        <v>0.0058608058608056</v>
      </c>
      <c r="H3686" s="6" t="str">
        <f aca="false">IF(AND(A3686&gt;=Stimuli!$B$2,A3686&lt;=Stimuli!$C$2),Stimuli!$A$2,IF(AND(A3686&gt;=Stimuli!$B$3,A3686&lt;=Stimuli!$C$3),Stimuli!$A$3,IF(AND(A3686&gt;=Stimuli!$B$4,A3686&lt;=Stimuli!$C$4),Stimuli!$A$4,"")))</f>
        <v>01 Quiet baseline (60s)</v>
      </c>
      <c r="I3686" s="6" t="n">
        <f aca="false">(B3686-B3685)/((A3686-A3685)/1000)</f>
        <v>0.937728937728906</v>
      </c>
      <c r="J3686" s="6" t="n">
        <f aca="false">IF(OR(B3686&lt;Rules!$B$2,B3686&gt;Rules!$B$3,ABS(I3686)&gt;Rules!$B$4,OR(B3687&lt;Rules!$B$2,B3687&gt;Rules!$B$3,ABS(I3687)&gt;Rules!$B$4)),1,0)</f>
        <v>0</v>
      </c>
      <c r="K3686" s="6" t="str">
        <f aca="false">IF(F3686=1,COUNTIF($F$2:F3686,1),"")</f>
        <v/>
      </c>
    </row>
    <row r="3687" customFormat="false" ht="15" hidden="false" customHeight="false" outlineLevel="0" collapsed="false">
      <c r="A3687" s="6" t="n">
        <v>29019.118</v>
      </c>
      <c r="B3687" s="6" t="n">
        <v>1.73553113553114</v>
      </c>
      <c r="C3687" s="6" t="n">
        <v>86</v>
      </c>
      <c r="D3687" s="6" t="n">
        <v>-1</v>
      </c>
      <c r="E3687" s="6" t="n">
        <v>1.72967032967033</v>
      </c>
      <c r="F3687" s="6" t="n">
        <v>0</v>
      </c>
      <c r="G3687" s="6" t="n">
        <v>0.0058608058608056</v>
      </c>
      <c r="H3687" s="6" t="str">
        <f aca="false">IF(AND(A3687&gt;=Stimuli!$B$2,A3687&lt;=Stimuli!$C$2),Stimuli!$A$2,IF(AND(A3687&gt;=Stimuli!$B$3,A3687&lt;=Stimuli!$C$3),Stimuli!$A$3,IF(AND(A3687&gt;=Stimuli!$B$4,A3687&lt;=Stimuli!$C$4),Stimuli!$A$4,"")))</f>
        <v>01 Quiet baseline (60s)</v>
      </c>
      <c r="I3687" s="6" t="n">
        <f aca="false">(B3687-B3686)/((A3687-A3686)/1000)</f>
        <v>-0.937728937728906</v>
      </c>
      <c r="J3687" s="6" t="n">
        <f aca="false">IF(OR(B3687&lt;Rules!$B$2,B3687&gt;Rules!$B$3,ABS(I3687)&gt;Rules!$B$4,OR(B3688&lt;Rules!$B$2,B3688&gt;Rules!$B$3,ABS(I3688)&gt;Rules!$B$4)),1,0)</f>
        <v>0</v>
      </c>
      <c r="K3687" s="6" t="str">
        <f aca="false">IF(F3687=1,COUNTIF($F$2:F3687,1),"")</f>
        <v/>
      </c>
    </row>
    <row r="3688" customFormat="false" ht="15" hidden="false" customHeight="false" outlineLevel="0" collapsed="false">
      <c r="A3688" s="6" t="n">
        <v>29026.9305</v>
      </c>
      <c r="B3688" s="6" t="n">
        <v>1.74139194139194</v>
      </c>
      <c r="C3688" s="6" t="n">
        <v>86</v>
      </c>
      <c r="D3688" s="6" t="n">
        <v>-1</v>
      </c>
      <c r="E3688" s="6" t="n">
        <v>1.72967032967033</v>
      </c>
      <c r="F3688" s="6" t="n">
        <v>0</v>
      </c>
      <c r="G3688" s="6" t="n">
        <v>0.0058608058608056</v>
      </c>
      <c r="H3688" s="6" t="str">
        <f aca="false">IF(AND(A3688&gt;=Stimuli!$B$2,A3688&lt;=Stimuli!$C$2),Stimuli!$A$2,IF(AND(A3688&gt;=Stimuli!$B$3,A3688&lt;=Stimuli!$C$3),Stimuli!$A$3,IF(AND(A3688&gt;=Stimuli!$B$4,A3688&lt;=Stimuli!$C$4),Stimuli!$A$4,"")))</f>
        <v>01 Quiet baseline (60s)</v>
      </c>
      <c r="I3688" s="6" t="n">
        <f aca="false">(B3688-B3687)/((A3688-A3687)/1000)</f>
        <v>0.750183150183034</v>
      </c>
      <c r="J3688" s="6" t="n">
        <f aca="false">IF(OR(B3688&lt;Rules!$B$2,B3688&gt;Rules!$B$3,ABS(I3688)&gt;Rules!$B$4,OR(B3689&lt;Rules!$B$2,B3689&gt;Rules!$B$3,ABS(I3689)&gt;Rules!$B$4)),1,0)</f>
        <v>0</v>
      </c>
      <c r="K3688" s="6" t="str">
        <f aca="false">IF(F3688=1,COUNTIF($F$2:F3688,1),"")</f>
        <v/>
      </c>
    </row>
    <row r="3689" customFormat="false" ht="15" hidden="false" customHeight="false" outlineLevel="0" collapsed="false">
      <c r="A3689" s="6" t="n">
        <v>29034.743</v>
      </c>
      <c r="B3689" s="6" t="n">
        <v>1.73553113553114</v>
      </c>
      <c r="C3689" s="6" t="n">
        <v>86</v>
      </c>
      <c r="D3689" s="6" t="n">
        <v>-1</v>
      </c>
      <c r="E3689" s="6" t="n">
        <v>1.72967032967033</v>
      </c>
      <c r="F3689" s="6" t="n">
        <v>0</v>
      </c>
      <c r="G3689" s="6" t="n">
        <v>0.0058608058608056</v>
      </c>
      <c r="H3689" s="6" t="str">
        <f aca="false">IF(AND(A3689&gt;=Stimuli!$B$2,A3689&lt;=Stimuli!$C$2),Stimuli!$A$2,IF(AND(A3689&gt;=Stimuli!$B$3,A3689&lt;=Stimuli!$C$3),Stimuli!$A$3,IF(AND(A3689&gt;=Stimuli!$B$4,A3689&lt;=Stimuli!$C$4),Stimuli!$A$4,"")))</f>
        <v>01 Quiet baseline (60s)</v>
      </c>
      <c r="I3689" s="6" t="n">
        <f aca="false">(B3689-B3688)/((A3689-A3688)/1000)</f>
        <v>-0.750183150183034</v>
      </c>
      <c r="J3689" s="6" t="n">
        <f aca="false">IF(OR(B3689&lt;Rules!$B$2,B3689&gt;Rules!$B$3,ABS(I3689)&gt;Rules!$B$4,OR(B3690&lt;Rules!$B$2,B3690&gt;Rules!$B$3,ABS(I3690)&gt;Rules!$B$4)),1,0)</f>
        <v>0</v>
      </c>
      <c r="K3689" s="6" t="str">
        <f aca="false">IF(F3689=1,COUNTIF($F$2:F3689,1),"")</f>
        <v/>
      </c>
    </row>
    <row r="3690" customFormat="false" ht="15" hidden="false" customHeight="false" outlineLevel="0" collapsed="false">
      <c r="A3690" s="6" t="n">
        <v>29042.5555</v>
      </c>
      <c r="B3690" s="6" t="n">
        <v>1.73992673992674</v>
      </c>
      <c r="C3690" s="6" t="n">
        <v>86</v>
      </c>
      <c r="D3690" s="6" t="n">
        <v>-1</v>
      </c>
      <c r="E3690" s="6" t="n">
        <v>1.72967032967033</v>
      </c>
      <c r="F3690" s="6" t="n">
        <v>0</v>
      </c>
      <c r="G3690" s="6" t="n">
        <v>0.0058608058608056</v>
      </c>
      <c r="H3690" s="6" t="str">
        <f aca="false">IF(AND(A3690&gt;=Stimuli!$B$2,A3690&lt;=Stimuli!$C$2),Stimuli!$A$2,IF(AND(A3690&gt;=Stimuli!$B$3,A3690&lt;=Stimuli!$C$3),Stimuli!$A$3,IF(AND(A3690&gt;=Stimuli!$B$4,A3690&lt;=Stimuli!$C$4),Stimuli!$A$4,"")))</f>
        <v>01 Quiet baseline (60s)</v>
      </c>
      <c r="I3690" s="6" t="n">
        <f aca="false">(B3690-B3689)/((A3690-A3689)/1000)</f>
        <v>0.56263736263719</v>
      </c>
      <c r="J3690" s="6" t="n">
        <f aca="false">IF(OR(B3690&lt;Rules!$B$2,B3690&gt;Rules!$B$3,ABS(I3690)&gt;Rules!$B$4,OR(B3691&lt;Rules!$B$2,B3691&gt;Rules!$B$3,ABS(I3691)&gt;Rules!$B$4)),1,0)</f>
        <v>0</v>
      </c>
      <c r="K3690" s="6" t="str">
        <f aca="false">IF(F3690=1,COUNTIF($F$2:F3690,1),"")</f>
        <v/>
      </c>
    </row>
    <row r="3691" customFormat="false" ht="15" hidden="false" customHeight="false" outlineLevel="0" collapsed="false">
      <c r="A3691" s="6" t="n">
        <v>29050.368</v>
      </c>
      <c r="B3691" s="6" t="n">
        <v>1.73699633699634</v>
      </c>
      <c r="C3691" s="6" t="n">
        <v>86</v>
      </c>
      <c r="D3691" s="6" t="n">
        <v>-1</v>
      </c>
      <c r="E3691" s="6" t="n">
        <v>1.72967032967033</v>
      </c>
      <c r="F3691" s="6" t="n">
        <v>0</v>
      </c>
      <c r="G3691" s="6" t="n">
        <v>0.0058608058608056</v>
      </c>
      <c r="H3691" s="6" t="str">
        <f aca="false">IF(AND(A3691&gt;=Stimuli!$B$2,A3691&lt;=Stimuli!$C$2),Stimuli!$A$2,IF(AND(A3691&gt;=Stimuli!$B$3,A3691&lt;=Stimuli!$C$3),Stimuli!$A$3,IF(AND(A3691&gt;=Stimuli!$B$4,A3691&lt;=Stimuli!$C$4),Stimuli!$A$4,"")))</f>
        <v>01 Quiet baseline (60s)</v>
      </c>
      <c r="I3691" s="6" t="n">
        <f aca="false">(B3691-B3690)/((A3691-A3690)/1000)</f>
        <v>-0.37509157509146</v>
      </c>
      <c r="J3691" s="6" t="n">
        <f aca="false">IF(OR(B3691&lt;Rules!$B$2,B3691&gt;Rules!$B$3,ABS(I3691)&gt;Rules!$B$4,OR(B3692&lt;Rules!$B$2,B3692&gt;Rules!$B$3,ABS(I3692)&gt;Rules!$B$4)),1,0)</f>
        <v>0</v>
      </c>
      <c r="K3691" s="6" t="str">
        <f aca="false">IF(F3691=1,COUNTIF($F$2:F3691,1),"")</f>
        <v/>
      </c>
    </row>
    <row r="3692" customFormat="false" ht="15" hidden="false" customHeight="false" outlineLevel="0" collapsed="false">
      <c r="A3692" s="6" t="n">
        <v>29058.1805</v>
      </c>
      <c r="B3692" s="6" t="n">
        <v>1.73846153846154</v>
      </c>
      <c r="C3692" s="6" t="n">
        <v>86</v>
      </c>
      <c r="D3692" s="6" t="n">
        <v>-1</v>
      </c>
      <c r="E3692" s="6" t="n">
        <v>1.72967032967033</v>
      </c>
      <c r="F3692" s="6" t="n">
        <v>0</v>
      </c>
      <c r="G3692" s="6" t="n">
        <v>0.0058608058608056</v>
      </c>
      <c r="H3692" s="6" t="str">
        <f aca="false">IF(AND(A3692&gt;=Stimuli!$B$2,A3692&lt;=Stimuli!$C$2),Stimuli!$A$2,IF(AND(A3692&gt;=Stimuli!$B$3,A3692&lt;=Stimuli!$C$3),Stimuli!$A$3,IF(AND(A3692&gt;=Stimuli!$B$4,A3692&lt;=Stimuli!$C$4),Stimuli!$A$4,"")))</f>
        <v>01 Quiet baseline (60s)</v>
      </c>
      <c r="I3692" s="6" t="n">
        <f aca="false">(B3692-B3691)/((A3692-A3691)/1000)</f>
        <v>0.18754578754573</v>
      </c>
      <c r="J3692" s="6" t="n">
        <f aca="false">IF(OR(B3692&lt;Rules!$B$2,B3692&gt;Rules!$B$3,ABS(I3692)&gt;Rules!$B$4,OR(B3693&lt;Rules!$B$2,B3693&gt;Rules!$B$3,ABS(I3693)&gt;Rules!$B$4)),1,0)</f>
        <v>0</v>
      </c>
      <c r="K3692" s="6" t="str">
        <f aca="false">IF(F3692=1,COUNTIF($F$2:F3692,1),"")</f>
        <v/>
      </c>
    </row>
    <row r="3693" customFormat="false" ht="15" hidden="false" customHeight="false" outlineLevel="0" collapsed="false">
      <c r="A3693" s="6" t="n">
        <v>29065.993</v>
      </c>
      <c r="B3693" s="6" t="n">
        <v>1.73699633699634</v>
      </c>
      <c r="C3693" s="6" t="n">
        <v>86</v>
      </c>
      <c r="D3693" s="6" t="n">
        <v>-1</v>
      </c>
      <c r="E3693" s="6" t="n">
        <v>1.72967032967033</v>
      </c>
      <c r="F3693" s="6" t="n">
        <v>0</v>
      </c>
      <c r="G3693" s="6" t="n">
        <v>0.0058608058608056</v>
      </c>
      <c r="H3693" s="6" t="str">
        <f aca="false">IF(AND(A3693&gt;=Stimuli!$B$2,A3693&lt;=Stimuli!$C$2),Stimuli!$A$2,IF(AND(A3693&gt;=Stimuli!$B$3,A3693&lt;=Stimuli!$C$3),Stimuli!$A$3,IF(AND(A3693&gt;=Stimuli!$B$4,A3693&lt;=Stimuli!$C$4),Stimuli!$A$4,"")))</f>
        <v>01 Quiet baseline (60s)</v>
      </c>
      <c r="I3693" s="6" t="n">
        <f aca="false">(B3693-B3692)/((A3693-A3692)/1000)</f>
        <v>-0.18754578754573</v>
      </c>
      <c r="J3693" s="6" t="n">
        <f aca="false">IF(OR(B3693&lt;Rules!$B$2,B3693&gt;Rules!$B$3,ABS(I3693)&gt;Rules!$B$4,OR(B3694&lt;Rules!$B$2,B3694&gt;Rules!$B$3,ABS(I3694)&gt;Rules!$B$4)),1,0)</f>
        <v>0</v>
      </c>
      <c r="K3693" s="6" t="str">
        <f aca="false">IF(F3693=1,COUNTIF($F$2:F3693,1),"")</f>
        <v/>
      </c>
    </row>
    <row r="3694" customFormat="false" ht="15" hidden="false" customHeight="false" outlineLevel="0" collapsed="false">
      <c r="A3694" s="6" t="n">
        <v>29073.8055</v>
      </c>
      <c r="B3694" s="6" t="n">
        <v>1.73699633699634</v>
      </c>
      <c r="C3694" s="6" t="n">
        <v>86</v>
      </c>
      <c r="D3694" s="6" t="n">
        <v>-1</v>
      </c>
      <c r="E3694" s="6" t="n">
        <v>1.72967032967033</v>
      </c>
      <c r="F3694" s="6" t="n">
        <v>0</v>
      </c>
      <c r="G3694" s="6" t="n">
        <v>0.0058608058608056</v>
      </c>
      <c r="H3694" s="6" t="str">
        <f aca="false">IF(AND(A3694&gt;=Stimuli!$B$2,A3694&lt;=Stimuli!$C$2),Stimuli!$A$2,IF(AND(A3694&gt;=Stimuli!$B$3,A3694&lt;=Stimuli!$C$3),Stimuli!$A$3,IF(AND(A3694&gt;=Stimuli!$B$4,A3694&lt;=Stimuli!$C$4),Stimuli!$A$4,"")))</f>
        <v>01 Quiet baseline (60s)</v>
      </c>
      <c r="I3694" s="6" t="n">
        <f aca="false">(B3694-B3693)/((A3694-A3693)/1000)</f>
        <v>0</v>
      </c>
      <c r="J3694" s="6" t="n">
        <f aca="false">IF(OR(B3694&lt;Rules!$B$2,B3694&gt;Rules!$B$3,ABS(I3694)&gt;Rules!$B$4,OR(B3695&lt;Rules!$B$2,B3695&gt;Rules!$B$3,ABS(I3695)&gt;Rules!$B$4)),1,0)</f>
        <v>0</v>
      </c>
      <c r="K3694" s="6" t="str">
        <f aca="false">IF(F3694=1,COUNTIF($F$2:F3694,1),"")</f>
        <v/>
      </c>
    </row>
    <row r="3695" customFormat="false" ht="15" hidden="false" customHeight="false" outlineLevel="0" collapsed="false">
      <c r="A3695" s="6" t="n">
        <v>29081.618</v>
      </c>
      <c r="B3695" s="6" t="n">
        <v>1.73846153846154</v>
      </c>
      <c r="C3695" s="6" t="n">
        <v>86</v>
      </c>
      <c r="D3695" s="6" t="n">
        <v>-1</v>
      </c>
      <c r="E3695" s="6" t="n">
        <v>1.72967032967033</v>
      </c>
      <c r="F3695" s="6" t="n">
        <v>0</v>
      </c>
      <c r="G3695" s="6" t="n">
        <v>0.0058608058608056</v>
      </c>
      <c r="H3695" s="6" t="str">
        <f aca="false">IF(AND(A3695&gt;=Stimuli!$B$2,A3695&lt;=Stimuli!$C$2),Stimuli!$A$2,IF(AND(A3695&gt;=Stimuli!$B$3,A3695&lt;=Stimuli!$C$3),Stimuli!$A$3,IF(AND(A3695&gt;=Stimuli!$B$4,A3695&lt;=Stimuli!$C$4),Stimuli!$A$4,"")))</f>
        <v>01 Quiet baseline (60s)</v>
      </c>
      <c r="I3695" s="6" t="n">
        <f aca="false">(B3695-B3694)/((A3695-A3694)/1000)</f>
        <v>0.18754578754573</v>
      </c>
      <c r="J3695" s="6" t="n">
        <f aca="false">IF(OR(B3695&lt;Rules!$B$2,B3695&gt;Rules!$B$3,ABS(I3695)&gt;Rules!$B$4,OR(B3696&lt;Rules!$B$2,B3696&gt;Rules!$B$3,ABS(I3696)&gt;Rules!$B$4)),1,0)</f>
        <v>0</v>
      </c>
      <c r="K3695" s="6" t="str">
        <f aca="false">IF(F3695=1,COUNTIF($F$2:F3695,1),"")</f>
        <v/>
      </c>
    </row>
    <row r="3696" customFormat="false" ht="15" hidden="false" customHeight="false" outlineLevel="0" collapsed="false">
      <c r="A3696" s="6" t="n">
        <v>29089.4305</v>
      </c>
      <c r="B3696" s="6" t="n">
        <v>1.73553113553114</v>
      </c>
      <c r="C3696" s="6" t="n">
        <v>86</v>
      </c>
      <c r="D3696" s="6" t="n">
        <v>-1</v>
      </c>
      <c r="E3696" s="6" t="n">
        <v>1.72967032967033</v>
      </c>
      <c r="F3696" s="6" t="n">
        <v>0</v>
      </c>
      <c r="G3696" s="6" t="n">
        <v>0.0058608058608056</v>
      </c>
      <c r="H3696" s="6" t="str">
        <f aca="false">IF(AND(A3696&gt;=Stimuli!$B$2,A3696&lt;=Stimuli!$C$2),Stimuli!$A$2,IF(AND(A3696&gt;=Stimuli!$B$3,A3696&lt;=Stimuli!$C$3),Stimuli!$A$3,IF(AND(A3696&gt;=Stimuli!$B$4,A3696&lt;=Stimuli!$C$4),Stimuli!$A$4,"")))</f>
        <v>01 Quiet baseline (60s)</v>
      </c>
      <c r="I3696" s="6" t="n">
        <f aca="false">(B3696-B3695)/((A3696-A3695)/1000)</f>
        <v>-0.37509157509146</v>
      </c>
      <c r="J3696" s="6" t="n">
        <f aca="false">IF(OR(B3696&lt;Rules!$B$2,B3696&gt;Rules!$B$3,ABS(I3696)&gt;Rules!$B$4,OR(B3697&lt;Rules!$B$2,B3697&gt;Rules!$B$3,ABS(I3697)&gt;Rules!$B$4)),1,0)</f>
        <v>0</v>
      </c>
      <c r="K3696" s="6" t="str">
        <f aca="false">IF(F3696=1,COUNTIF($F$2:F3696,1),"")</f>
        <v/>
      </c>
    </row>
    <row r="3697" customFormat="false" ht="15" hidden="false" customHeight="false" outlineLevel="0" collapsed="false">
      <c r="A3697" s="6" t="n">
        <v>29097.243</v>
      </c>
      <c r="B3697" s="6" t="n">
        <v>1.73992673992674</v>
      </c>
      <c r="C3697" s="6" t="n">
        <v>86</v>
      </c>
      <c r="D3697" s="6" t="n">
        <v>-1</v>
      </c>
      <c r="E3697" s="6" t="n">
        <v>1.72967032967033</v>
      </c>
      <c r="F3697" s="6" t="n">
        <v>0</v>
      </c>
      <c r="G3697" s="6" t="n">
        <v>0.0058608058608056</v>
      </c>
      <c r="H3697" s="6" t="str">
        <f aca="false">IF(AND(A3697&gt;=Stimuli!$B$2,A3697&lt;=Stimuli!$C$2),Stimuli!$A$2,IF(AND(A3697&gt;=Stimuli!$B$3,A3697&lt;=Stimuli!$C$3),Stimuli!$A$3,IF(AND(A3697&gt;=Stimuli!$B$4,A3697&lt;=Stimuli!$C$4),Stimuli!$A$4,"")))</f>
        <v>01 Quiet baseline (60s)</v>
      </c>
      <c r="I3697" s="6" t="n">
        <f aca="false">(B3697-B3696)/((A3697-A3696)/1000)</f>
        <v>0.56263736263719</v>
      </c>
      <c r="J3697" s="6" t="n">
        <f aca="false">IF(OR(B3697&lt;Rules!$B$2,B3697&gt;Rules!$B$3,ABS(I3697)&gt;Rules!$B$4,OR(B3698&lt;Rules!$B$2,B3698&gt;Rules!$B$3,ABS(I3698)&gt;Rules!$B$4)),1,0)</f>
        <v>0</v>
      </c>
      <c r="K3697" s="6" t="str">
        <f aca="false">IF(F3697=1,COUNTIF($F$2:F3697,1),"")</f>
        <v/>
      </c>
    </row>
    <row r="3698" customFormat="false" ht="15" hidden="false" customHeight="false" outlineLevel="0" collapsed="false">
      <c r="A3698" s="6" t="n">
        <v>29105.0555</v>
      </c>
      <c r="B3698" s="6" t="n">
        <v>1.73406593406593</v>
      </c>
      <c r="C3698" s="6" t="n">
        <v>86</v>
      </c>
      <c r="D3698" s="6" t="n">
        <v>-1</v>
      </c>
      <c r="E3698" s="6" t="n">
        <v>1.72967032967033</v>
      </c>
      <c r="F3698" s="6" t="n">
        <v>0</v>
      </c>
      <c r="G3698" s="6" t="n">
        <v>0.0058608058608056</v>
      </c>
      <c r="H3698" s="6" t="str">
        <f aca="false">IF(AND(A3698&gt;=Stimuli!$B$2,A3698&lt;=Stimuli!$C$2),Stimuli!$A$2,IF(AND(A3698&gt;=Stimuli!$B$3,A3698&lt;=Stimuli!$C$3),Stimuli!$A$3,IF(AND(A3698&gt;=Stimuli!$B$4,A3698&lt;=Stimuli!$C$4),Stimuli!$A$4,"")))</f>
        <v>01 Quiet baseline (60s)</v>
      </c>
      <c r="I3698" s="6" t="n">
        <f aca="false">(B3698-B3697)/((A3698-A3697)/1000)</f>
        <v>-0.750183150183062</v>
      </c>
      <c r="J3698" s="6" t="n">
        <f aca="false">IF(OR(B3698&lt;Rules!$B$2,B3698&gt;Rules!$B$3,ABS(I3698)&gt;Rules!$B$4,OR(B3699&lt;Rules!$B$2,B3699&gt;Rules!$B$3,ABS(I3699)&gt;Rules!$B$4)),1,0)</f>
        <v>0</v>
      </c>
      <c r="K3698" s="6" t="str">
        <f aca="false">IF(F3698=1,COUNTIF($F$2:F3698,1),"")</f>
        <v/>
      </c>
    </row>
    <row r="3699" customFormat="false" ht="15" hidden="false" customHeight="false" outlineLevel="0" collapsed="false">
      <c r="A3699" s="6" t="n">
        <v>29112.868</v>
      </c>
      <c r="B3699" s="6" t="n">
        <v>1.73992673992674</v>
      </c>
      <c r="C3699" s="6" t="n">
        <v>86</v>
      </c>
      <c r="D3699" s="6" t="n">
        <v>-1</v>
      </c>
      <c r="E3699" s="6" t="n">
        <v>1.72820512820513</v>
      </c>
      <c r="F3699" s="6" t="n">
        <v>0</v>
      </c>
      <c r="G3699" s="6" t="n">
        <v>0.0058608058608056</v>
      </c>
      <c r="H3699" s="6" t="str">
        <f aca="false">IF(AND(A3699&gt;=Stimuli!$B$2,A3699&lt;=Stimuli!$C$2),Stimuli!$A$2,IF(AND(A3699&gt;=Stimuli!$B$3,A3699&lt;=Stimuli!$C$3),Stimuli!$A$3,IF(AND(A3699&gt;=Stimuli!$B$4,A3699&lt;=Stimuli!$C$4),Stimuli!$A$4,"")))</f>
        <v>01 Quiet baseline (60s)</v>
      </c>
      <c r="I3699" s="6" t="n">
        <f aca="false">(B3699-B3698)/((A3699-A3698)/1000)</f>
        <v>0.750183150183062</v>
      </c>
      <c r="J3699" s="6" t="n">
        <f aca="false">IF(OR(B3699&lt;Rules!$B$2,B3699&gt;Rules!$B$3,ABS(I3699)&gt;Rules!$B$4,OR(B3700&lt;Rules!$B$2,B3700&gt;Rules!$B$3,ABS(I3700)&gt;Rules!$B$4)),1,0)</f>
        <v>0</v>
      </c>
      <c r="K3699" s="6" t="str">
        <f aca="false">IF(F3699=1,COUNTIF($F$2:F3699,1),"")</f>
        <v/>
      </c>
    </row>
    <row r="3700" customFormat="false" ht="15" hidden="false" customHeight="false" outlineLevel="0" collapsed="false">
      <c r="A3700" s="6" t="n">
        <v>29120.6805</v>
      </c>
      <c r="B3700" s="6" t="n">
        <v>1.73260073260073</v>
      </c>
      <c r="C3700" s="6" t="n">
        <v>86</v>
      </c>
      <c r="D3700" s="6" t="n">
        <v>-1</v>
      </c>
      <c r="E3700" s="6" t="n">
        <v>1.72820512820513</v>
      </c>
      <c r="F3700" s="6" t="n">
        <v>0</v>
      </c>
      <c r="G3700" s="6" t="n">
        <v>0.0058608058608056</v>
      </c>
      <c r="H3700" s="6" t="str">
        <f aca="false">IF(AND(A3700&gt;=Stimuli!$B$2,A3700&lt;=Stimuli!$C$2),Stimuli!$A$2,IF(AND(A3700&gt;=Stimuli!$B$3,A3700&lt;=Stimuli!$C$3),Stimuli!$A$3,IF(AND(A3700&gt;=Stimuli!$B$4,A3700&lt;=Stimuli!$C$4),Stimuli!$A$4,"")))</f>
        <v>01 Quiet baseline (60s)</v>
      </c>
      <c r="I3700" s="6" t="n">
        <f aca="false">(B3700-B3699)/((A3700-A3699)/1000)</f>
        <v>-0.937728937728764</v>
      </c>
      <c r="J3700" s="6" t="n">
        <f aca="false">IF(OR(B3700&lt;Rules!$B$2,B3700&gt;Rules!$B$3,ABS(I3700)&gt;Rules!$B$4,OR(B3701&lt;Rules!$B$2,B3701&gt;Rules!$B$3,ABS(I3701)&gt;Rules!$B$4)),1,0)</f>
        <v>0</v>
      </c>
      <c r="K3700" s="6" t="str">
        <f aca="false">IF(F3700=1,COUNTIF($F$2:F3700,1),"")</f>
        <v/>
      </c>
    </row>
    <row r="3701" customFormat="false" ht="15" hidden="false" customHeight="false" outlineLevel="0" collapsed="false">
      <c r="A3701" s="6" t="n">
        <v>29128.493</v>
      </c>
      <c r="B3701" s="6" t="n">
        <v>1.73992673992674</v>
      </c>
      <c r="C3701" s="6" t="n">
        <v>86</v>
      </c>
      <c r="D3701" s="6" t="n">
        <v>-1</v>
      </c>
      <c r="E3701" s="6" t="n">
        <v>1.72820512820513</v>
      </c>
      <c r="F3701" s="6" t="n">
        <v>0</v>
      </c>
      <c r="G3701" s="6" t="n">
        <v>0.0058608058608056</v>
      </c>
      <c r="H3701" s="6" t="str">
        <f aca="false">IF(AND(A3701&gt;=Stimuli!$B$2,A3701&lt;=Stimuli!$C$2),Stimuli!$A$2,IF(AND(A3701&gt;=Stimuli!$B$3,A3701&lt;=Stimuli!$C$3),Stimuli!$A$3,IF(AND(A3701&gt;=Stimuli!$B$4,A3701&lt;=Stimuli!$C$4),Stimuli!$A$4,"")))</f>
        <v>01 Quiet baseline (60s)</v>
      </c>
      <c r="I3701" s="6" t="n">
        <f aca="false">(B3701-B3700)/((A3701-A3700)/1000)</f>
        <v>0.937728937728764</v>
      </c>
      <c r="J3701" s="6" t="n">
        <f aca="false">IF(OR(B3701&lt;Rules!$B$2,B3701&gt;Rules!$B$3,ABS(I3701)&gt;Rules!$B$4,OR(B3702&lt;Rules!$B$2,B3702&gt;Rules!$B$3,ABS(I3702)&gt;Rules!$B$4)),1,0)</f>
        <v>0</v>
      </c>
      <c r="K3701" s="6" t="str">
        <f aca="false">IF(F3701=1,COUNTIF($F$2:F3701,1),"")</f>
        <v/>
      </c>
    </row>
    <row r="3702" customFormat="false" ht="15" hidden="false" customHeight="false" outlineLevel="0" collapsed="false">
      <c r="A3702" s="6" t="n">
        <v>29136.3055</v>
      </c>
      <c r="B3702" s="6" t="n">
        <v>1.73260073260073</v>
      </c>
      <c r="C3702" s="6" t="n">
        <v>86</v>
      </c>
      <c r="D3702" s="6" t="n">
        <v>-1</v>
      </c>
      <c r="E3702" s="6" t="n">
        <v>1.72820512820513</v>
      </c>
      <c r="F3702" s="6" t="n">
        <v>0</v>
      </c>
      <c r="G3702" s="6" t="n">
        <v>0.0058608058608056</v>
      </c>
      <c r="H3702" s="6" t="str">
        <f aca="false">IF(AND(A3702&gt;=Stimuli!$B$2,A3702&lt;=Stimuli!$C$2),Stimuli!$A$2,IF(AND(A3702&gt;=Stimuli!$B$3,A3702&lt;=Stimuli!$C$3),Stimuli!$A$3,IF(AND(A3702&gt;=Stimuli!$B$4,A3702&lt;=Stimuli!$C$4),Stimuli!$A$4,"")))</f>
        <v>01 Quiet baseline (60s)</v>
      </c>
      <c r="I3702" s="6" t="n">
        <f aca="false">(B3702-B3701)/((A3702-A3701)/1000)</f>
        <v>-0.937728937728764</v>
      </c>
      <c r="J3702" s="6" t="n">
        <f aca="false">IF(OR(B3702&lt;Rules!$B$2,B3702&gt;Rules!$B$3,ABS(I3702)&gt;Rules!$B$4,OR(B3703&lt;Rules!$B$2,B3703&gt;Rules!$B$3,ABS(I3703)&gt;Rules!$B$4)),1,0)</f>
        <v>0</v>
      </c>
      <c r="K3702" s="6" t="str">
        <f aca="false">IF(F3702=1,COUNTIF($F$2:F3702,1),"")</f>
        <v/>
      </c>
    </row>
    <row r="3703" customFormat="false" ht="15" hidden="false" customHeight="false" outlineLevel="0" collapsed="false">
      <c r="A3703" s="6" t="n">
        <v>29144.118</v>
      </c>
      <c r="B3703" s="6" t="n">
        <v>1.73846153846154</v>
      </c>
      <c r="C3703" s="6" t="n">
        <v>86</v>
      </c>
      <c r="D3703" s="6" t="n">
        <v>-1</v>
      </c>
      <c r="E3703" s="6" t="n">
        <v>1.72820512820513</v>
      </c>
      <c r="F3703" s="6" t="n">
        <v>0</v>
      </c>
      <c r="G3703" s="6" t="n">
        <v>0.0058608058608056</v>
      </c>
      <c r="H3703" s="6" t="str">
        <f aca="false">IF(AND(A3703&gt;=Stimuli!$B$2,A3703&lt;=Stimuli!$C$2),Stimuli!$A$2,IF(AND(A3703&gt;=Stimuli!$B$3,A3703&lt;=Stimuli!$C$3),Stimuli!$A$3,IF(AND(A3703&gt;=Stimuli!$B$4,A3703&lt;=Stimuli!$C$4),Stimuli!$A$4,"")))</f>
        <v>01 Quiet baseline (60s)</v>
      </c>
      <c r="I3703" s="6" t="n">
        <f aca="false">(B3703-B3702)/((A3703-A3702)/1000)</f>
        <v>0.750183150183034</v>
      </c>
      <c r="J3703" s="6" t="n">
        <f aca="false">IF(OR(B3703&lt;Rules!$B$2,B3703&gt;Rules!$B$3,ABS(I3703)&gt;Rules!$B$4,OR(B3704&lt;Rules!$B$2,B3704&gt;Rules!$B$3,ABS(I3704)&gt;Rules!$B$4)),1,0)</f>
        <v>0</v>
      </c>
      <c r="K3703" s="6" t="str">
        <f aca="false">IF(F3703=1,COUNTIF($F$2:F3703,1),"")</f>
        <v/>
      </c>
    </row>
    <row r="3704" customFormat="false" ht="15" hidden="false" customHeight="false" outlineLevel="0" collapsed="false">
      <c r="A3704" s="6" t="n">
        <v>29151.9305</v>
      </c>
      <c r="B3704" s="6" t="n">
        <v>1.73260073260073</v>
      </c>
      <c r="C3704" s="6" t="n">
        <v>84</v>
      </c>
      <c r="D3704" s="6" t="n">
        <v>710.9375</v>
      </c>
      <c r="E3704" s="6" t="n">
        <v>1.72820512820513</v>
      </c>
      <c r="F3704" s="6" t="n">
        <v>0</v>
      </c>
      <c r="G3704" s="6" t="n">
        <v>0.0058608058608056</v>
      </c>
      <c r="H3704" s="6" t="str">
        <f aca="false">IF(AND(A3704&gt;=Stimuli!$B$2,A3704&lt;=Stimuli!$C$2),Stimuli!$A$2,IF(AND(A3704&gt;=Stimuli!$B$3,A3704&lt;=Stimuli!$C$3),Stimuli!$A$3,IF(AND(A3704&gt;=Stimuli!$B$4,A3704&lt;=Stimuli!$C$4),Stimuli!$A$4,"")))</f>
        <v>01 Quiet baseline (60s)</v>
      </c>
      <c r="I3704" s="6" t="n">
        <f aca="false">(B3704-B3703)/((A3704-A3703)/1000)</f>
        <v>-0.750183150183034</v>
      </c>
      <c r="J3704" s="6" t="n">
        <f aca="false">IF(OR(B3704&lt;Rules!$B$2,B3704&gt;Rules!$B$3,ABS(I3704)&gt;Rules!$B$4,OR(B3705&lt;Rules!$B$2,B3705&gt;Rules!$B$3,ABS(I3705)&gt;Rules!$B$4)),1,0)</f>
        <v>0</v>
      </c>
      <c r="K3704" s="6" t="str">
        <f aca="false">IF(F3704=1,COUNTIF($F$2:F3704,1),"")</f>
        <v/>
      </c>
    </row>
    <row r="3705" customFormat="false" ht="15" hidden="false" customHeight="false" outlineLevel="0" collapsed="false">
      <c r="A3705" s="6" t="n">
        <v>29159.743</v>
      </c>
      <c r="B3705" s="6" t="n">
        <v>1.73846153846154</v>
      </c>
      <c r="C3705" s="6" t="n">
        <v>84</v>
      </c>
      <c r="D3705" s="6" t="n">
        <v>-1</v>
      </c>
      <c r="E3705" s="6" t="n">
        <v>1.72820512820513</v>
      </c>
      <c r="F3705" s="6" t="n">
        <v>0</v>
      </c>
      <c r="G3705" s="6" t="n">
        <v>0.0058608058608056</v>
      </c>
      <c r="H3705" s="6" t="str">
        <f aca="false">IF(AND(A3705&gt;=Stimuli!$B$2,A3705&lt;=Stimuli!$C$2),Stimuli!$A$2,IF(AND(A3705&gt;=Stimuli!$B$3,A3705&lt;=Stimuli!$C$3),Stimuli!$A$3,IF(AND(A3705&gt;=Stimuli!$B$4,A3705&lt;=Stimuli!$C$4),Stimuli!$A$4,"")))</f>
        <v>01 Quiet baseline (60s)</v>
      </c>
      <c r="I3705" s="6" t="n">
        <f aca="false">(B3705-B3704)/((A3705-A3704)/1000)</f>
        <v>0.750183150183034</v>
      </c>
      <c r="J3705" s="6" t="n">
        <f aca="false">IF(OR(B3705&lt;Rules!$B$2,B3705&gt;Rules!$B$3,ABS(I3705)&gt;Rules!$B$4,OR(B3706&lt;Rules!$B$2,B3706&gt;Rules!$B$3,ABS(I3706)&gt;Rules!$B$4)),1,0)</f>
        <v>0</v>
      </c>
      <c r="K3705" s="6" t="str">
        <f aca="false">IF(F3705=1,COUNTIF($F$2:F3705,1),"")</f>
        <v/>
      </c>
    </row>
    <row r="3706" customFormat="false" ht="15" hidden="false" customHeight="false" outlineLevel="0" collapsed="false">
      <c r="A3706" s="6" t="n">
        <v>29167.5555</v>
      </c>
      <c r="B3706" s="6" t="n">
        <v>1.73260073260073</v>
      </c>
      <c r="C3706" s="6" t="n">
        <v>84</v>
      </c>
      <c r="D3706" s="6" t="n">
        <v>-1</v>
      </c>
      <c r="E3706" s="6" t="n">
        <v>1.72820512820513</v>
      </c>
      <c r="F3706" s="6" t="n">
        <v>0</v>
      </c>
      <c r="G3706" s="6" t="n">
        <v>0.0058608058608056</v>
      </c>
      <c r="H3706" s="6" t="str">
        <f aca="false">IF(AND(A3706&gt;=Stimuli!$B$2,A3706&lt;=Stimuli!$C$2),Stimuli!$A$2,IF(AND(A3706&gt;=Stimuli!$B$3,A3706&lt;=Stimuli!$C$3),Stimuli!$A$3,IF(AND(A3706&gt;=Stimuli!$B$4,A3706&lt;=Stimuli!$C$4),Stimuli!$A$4,"")))</f>
        <v>01 Quiet baseline (60s)</v>
      </c>
      <c r="I3706" s="6" t="n">
        <f aca="false">(B3706-B3705)/((A3706-A3705)/1000)</f>
        <v>-0.750183150183034</v>
      </c>
      <c r="J3706" s="6" t="n">
        <f aca="false">IF(OR(B3706&lt;Rules!$B$2,B3706&gt;Rules!$B$3,ABS(I3706)&gt;Rules!$B$4,OR(B3707&lt;Rules!$B$2,B3707&gt;Rules!$B$3,ABS(I3707)&gt;Rules!$B$4)),1,0)</f>
        <v>0</v>
      </c>
      <c r="K3706" s="6" t="str">
        <f aca="false">IF(F3706=1,COUNTIF($F$2:F3706,1),"")</f>
        <v/>
      </c>
    </row>
    <row r="3707" customFormat="false" ht="15" hidden="false" customHeight="false" outlineLevel="0" collapsed="false">
      <c r="A3707" s="6" t="n">
        <v>29175.368</v>
      </c>
      <c r="B3707" s="6" t="n">
        <v>1.73699633699634</v>
      </c>
      <c r="C3707" s="6" t="n">
        <v>84</v>
      </c>
      <c r="D3707" s="6" t="n">
        <v>-1</v>
      </c>
      <c r="E3707" s="6" t="n">
        <v>1.72820512820513</v>
      </c>
      <c r="F3707" s="6" t="n">
        <v>0</v>
      </c>
      <c r="G3707" s="6" t="n">
        <v>0.0058608058608056</v>
      </c>
      <c r="H3707" s="6" t="str">
        <f aca="false">IF(AND(A3707&gt;=Stimuli!$B$2,A3707&lt;=Stimuli!$C$2),Stimuli!$A$2,IF(AND(A3707&gt;=Stimuli!$B$3,A3707&lt;=Stimuli!$C$3),Stimuli!$A$3,IF(AND(A3707&gt;=Stimuli!$B$4,A3707&lt;=Stimuli!$C$4),Stimuli!$A$4,"")))</f>
        <v>01 Quiet baseline (60s)</v>
      </c>
      <c r="I3707" s="6" t="n">
        <f aca="false">(B3707-B3706)/((A3707-A3706)/1000)</f>
        <v>0.562637362637304</v>
      </c>
      <c r="J3707" s="6" t="n">
        <f aca="false">IF(OR(B3707&lt;Rules!$B$2,B3707&gt;Rules!$B$3,ABS(I3707)&gt;Rules!$B$4,OR(B3708&lt;Rules!$B$2,B3708&gt;Rules!$B$3,ABS(I3708)&gt;Rules!$B$4)),1,0)</f>
        <v>0</v>
      </c>
      <c r="K3707" s="6" t="str">
        <f aca="false">IF(F3707=1,COUNTIF($F$2:F3707,1),"")</f>
        <v/>
      </c>
    </row>
    <row r="3708" customFormat="false" ht="15" hidden="false" customHeight="false" outlineLevel="0" collapsed="false">
      <c r="A3708" s="6" t="n">
        <v>29183.1805</v>
      </c>
      <c r="B3708" s="6" t="n">
        <v>1.73406593406593</v>
      </c>
      <c r="C3708" s="6" t="n">
        <v>84</v>
      </c>
      <c r="D3708" s="6" t="n">
        <v>-1</v>
      </c>
      <c r="E3708" s="6" t="n">
        <v>1.72820512820513</v>
      </c>
      <c r="F3708" s="6" t="n">
        <v>0</v>
      </c>
      <c r="G3708" s="6" t="n">
        <v>0.0058608058608056</v>
      </c>
      <c r="H3708" s="6" t="str">
        <f aca="false">IF(AND(A3708&gt;=Stimuli!$B$2,A3708&lt;=Stimuli!$C$2),Stimuli!$A$2,IF(AND(A3708&gt;=Stimuli!$B$3,A3708&lt;=Stimuli!$C$3),Stimuli!$A$3,IF(AND(A3708&gt;=Stimuli!$B$4,A3708&lt;=Stimuli!$C$4),Stimuli!$A$4,"")))</f>
        <v>01 Quiet baseline (60s)</v>
      </c>
      <c r="I3708" s="6" t="n">
        <f aca="false">(B3708-B3707)/((A3708-A3707)/1000)</f>
        <v>-0.375091575091602</v>
      </c>
      <c r="J3708" s="6" t="n">
        <f aca="false">IF(OR(B3708&lt;Rules!$B$2,B3708&gt;Rules!$B$3,ABS(I3708)&gt;Rules!$B$4,OR(B3709&lt;Rules!$B$2,B3709&gt;Rules!$B$3,ABS(I3709)&gt;Rules!$B$4)),1,0)</f>
        <v>0</v>
      </c>
      <c r="K3708" s="6" t="str">
        <f aca="false">IF(F3708=1,COUNTIF($F$2:F3708,1),"")</f>
        <v/>
      </c>
    </row>
    <row r="3709" customFormat="false" ht="15" hidden="false" customHeight="false" outlineLevel="0" collapsed="false">
      <c r="A3709" s="6" t="n">
        <v>29190.993</v>
      </c>
      <c r="B3709" s="6" t="n">
        <v>1.73406593406593</v>
      </c>
      <c r="C3709" s="6" t="n">
        <v>84</v>
      </c>
      <c r="D3709" s="6" t="n">
        <v>-1</v>
      </c>
      <c r="E3709" s="6" t="n">
        <v>1.72820512820513</v>
      </c>
      <c r="F3709" s="6" t="n">
        <v>0</v>
      </c>
      <c r="G3709" s="6" t="n">
        <v>0.0058608058608056</v>
      </c>
      <c r="H3709" s="6" t="str">
        <f aca="false">IF(AND(A3709&gt;=Stimuli!$B$2,A3709&lt;=Stimuli!$C$2),Stimuli!$A$2,IF(AND(A3709&gt;=Stimuli!$B$3,A3709&lt;=Stimuli!$C$3),Stimuli!$A$3,IF(AND(A3709&gt;=Stimuli!$B$4,A3709&lt;=Stimuli!$C$4),Stimuli!$A$4,"")))</f>
        <v>01 Quiet baseline (60s)</v>
      </c>
      <c r="I3709" s="6" t="n">
        <f aca="false">(B3709-B3708)/((A3709-A3708)/1000)</f>
        <v>0</v>
      </c>
      <c r="J3709" s="6" t="n">
        <f aca="false">IF(OR(B3709&lt;Rules!$B$2,B3709&gt;Rules!$B$3,ABS(I3709)&gt;Rules!$B$4,OR(B3710&lt;Rules!$B$2,B3710&gt;Rules!$B$3,ABS(I3710)&gt;Rules!$B$4)),1,0)</f>
        <v>0</v>
      </c>
      <c r="K3709" s="6" t="str">
        <f aca="false">IF(F3709=1,COUNTIF($F$2:F3709,1),"")</f>
        <v/>
      </c>
    </row>
    <row r="3710" customFormat="false" ht="15" hidden="false" customHeight="false" outlineLevel="0" collapsed="false">
      <c r="A3710" s="6" t="n">
        <v>29198.8055</v>
      </c>
      <c r="B3710" s="6" t="n">
        <v>1.73553113553114</v>
      </c>
      <c r="C3710" s="6" t="n">
        <v>84</v>
      </c>
      <c r="D3710" s="6" t="n">
        <v>-1</v>
      </c>
      <c r="E3710" s="6" t="n">
        <v>1.72820512820513</v>
      </c>
      <c r="F3710" s="6" t="n">
        <v>0</v>
      </c>
      <c r="G3710" s="6" t="n">
        <v>0.0058608058608056</v>
      </c>
      <c r="H3710" s="6" t="str">
        <f aca="false">IF(AND(A3710&gt;=Stimuli!$B$2,A3710&lt;=Stimuli!$C$2),Stimuli!$A$2,IF(AND(A3710&gt;=Stimuli!$B$3,A3710&lt;=Stimuli!$C$3),Stimuli!$A$3,IF(AND(A3710&gt;=Stimuli!$B$4,A3710&lt;=Stimuli!$C$4),Stimuli!$A$4,"")))</f>
        <v>01 Quiet baseline (60s)</v>
      </c>
      <c r="I3710" s="6" t="n">
        <f aca="false">(B3710-B3709)/((A3710-A3709)/1000)</f>
        <v>0.187545787545872</v>
      </c>
      <c r="J3710" s="6" t="n">
        <f aca="false">IF(OR(B3710&lt;Rules!$B$2,B3710&gt;Rules!$B$3,ABS(I3710)&gt;Rules!$B$4,OR(B3711&lt;Rules!$B$2,B3711&gt;Rules!$B$3,ABS(I3711)&gt;Rules!$B$4)),1,0)</f>
        <v>0</v>
      </c>
      <c r="K3710" s="6" t="str">
        <f aca="false">IF(F3710=1,COUNTIF($F$2:F3710,1),"")</f>
        <v/>
      </c>
    </row>
    <row r="3711" customFormat="false" ht="15" hidden="false" customHeight="false" outlineLevel="0" collapsed="false">
      <c r="A3711" s="6" t="n">
        <v>29206.618</v>
      </c>
      <c r="B3711" s="6" t="n">
        <v>1.73406593406593</v>
      </c>
      <c r="C3711" s="6" t="n">
        <v>84</v>
      </c>
      <c r="D3711" s="6" t="n">
        <v>-1</v>
      </c>
      <c r="E3711" s="6" t="n">
        <v>1.72820512820513</v>
      </c>
      <c r="F3711" s="6" t="n">
        <v>0</v>
      </c>
      <c r="G3711" s="6" t="n">
        <v>0.0058608058608056</v>
      </c>
      <c r="H3711" s="6" t="str">
        <f aca="false">IF(AND(A3711&gt;=Stimuli!$B$2,A3711&lt;=Stimuli!$C$2),Stimuli!$A$2,IF(AND(A3711&gt;=Stimuli!$B$3,A3711&lt;=Stimuli!$C$3),Stimuli!$A$3,IF(AND(A3711&gt;=Stimuli!$B$4,A3711&lt;=Stimuli!$C$4),Stimuli!$A$4,"")))</f>
        <v>01 Quiet baseline (60s)</v>
      </c>
      <c r="I3711" s="6" t="n">
        <f aca="false">(B3711-B3710)/((A3711-A3710)/1000)</f>
        <v>-0.187545787545872</v>
      </c>
      <c r="J3711" s="6" t="n">
        <f aca="false">IF(OR(B3711&lt;Rules!$B$2,B3711&gt;Rules!$B$3,ABS(I3711)&gt;Rules!$B$4,OR(B3712&lt;Rules!$B$2,B3712&gt;Rules!$B$3,ABS(I3712)&gt;Rules!$B$4)),1,0)</f>
        <v>0</v>
      </c>
      <c r="K3711" s="6" t="str">
        <f aca="false">IF(F3711=1,COUNTIF($F$2:F3711,1),"")</f>
        <v/>
      </c>
    </row>
    <row r="3712" customFormat="false" ht="15" hidden="false" customHeight="false" outlineLevel="0" collapsed="false">
      <c r="A3712" s="6" t="n">
        <v>29214.4305</v>
      </c>
      <c r="B3712" s="6" t="n">
        <v>1.73553113553114</v>
      </c>
      <c r="C3712" s="6" t="n">
        <v>84</v>
      </c>
      <c r="D3712" s="6" t="n">
        <v>-1</v>
      </c>
      <c r="E3712" s="6" t="n">
        <v>1.72820512820513</v>
      </c>
      <c r="F3712" s="6" t="n">
        <v>0</v>
      </c>
      <c r="G3712" s="6" t="n">
        <v>0.0058608058608056</v>
      </c>
      <c r="H3712" s="6" t="str">
        <f aca="false">IF(AND(A3712&gt;=Stimuli!$B$2,A3712&lt;=Stimuli!$C$2),Stimuli!$A$2,IF(AND(A3712&gt;=Stimuli!$B$3,A3712&lt;=Stimuli!$C$3),Stimuli!$A$3,IF(AND(A3712&gt;=Stimuli!$B$4,A3712&lt;=Stimuli!$C$4),Stimuli!$A$4,"")))</f>
        <v>01 Quiet baseline (60s)</v>
      </c>
      <c r="I3712" s="6" t="n">
        <f aca="false">(B3712-B3711)/((A3712-A3711)/1000)</f>
        <v>0.187545787545872</v>
      </c>
      <c r="J3712" s="6" t="n">
        <f aca="false">IF(OR(B3712&lt;Rules!$B$2,B3712&gt;Rules!$B$3,ABS(I3712)&gt;Rules!$B$4,OR(B3713&lt;Rules!$B$2,B3713&gt;Rules!$B$3,ABS(I3713)&gt;Rules!$B$4)),1,0)</f>
        <v>0</v>
      </c>
      <c r="K3712" s="6" t="str">
        <f aca="false">IF(F3712=1,COUNTIF($F$2:F3712,1),"")</f>
        <v/>
      </c>
    </row>
    <row r="3713" customFormat="false" ht="15" hidden="false" customHeight="false" outlineLevel="0" collapsed="false">
      <c r="A3713" s="6" t="n">
        <v>29222.243</v>
      </c>
      <c r="B3713" s="6" t="n">
        <v>1.73113553113553</v>
      </c>
      <c r="C3713" s="6" t="n">
        <v>84</v>
      </c>
      <c r="D3713" s="6" t="n">
        <v>-1</v>
      </c>
      <c r="E3713" s="6" t="n">
        <v>1.72820512820513</v>
      </c>
      <c r="F3713" s="6" t="n">
        <v>0</v>
      </c>
      <c r="G3713" s="6" t="n">
        <v>0.0058608058608056</v>
      </c>
      <c r="H3713" s="6" t="str">
        <f aca="false">IF(AND(A3713&gt;=Stimuli!$B$2,A3713&lt;=Stimuli!$C$2),Stimuli!$A$2,IF(AND(A3713&gt;=Stimuli!$B$3,A3713&lt;=Stimuli!$C$3),Stimuli!$A$3,IF(AND(A3713&gt;=Stimuli!$B$4,A3713&lt;=Stimuli!$C$4),Stimuli!$A$4,"")))</f>
        <v>01 Quiet baseline (60s)</v>
      </c>
      <c r="I3713" s="6" t="n">
        <f aca="false">(B3713-B3712)/((A3713-A3712)/1000)</f>
        <v>-0.562637362637446</v>
      </c>
      <c r="J3713" s="6" t="n">
        <f aca="false">IF(OR(B3713&lt;Rules!$B$2,B3713&gt;Rules!$B$3,ABS(I3713)&gt;Rules!$B$4,OR(B3714&lt;Rules!$B$2,B3714&gt;Rules!$B$3,ABS(I3714)&gt;Rules!$B$4)),1,0)</f>
        <v>0</v>
      </c>
      <c r="K3713" s="6" t="str">
        <f aca="false">IF(F3713=1,COUNTIF($F$2:F3713,1),"")</f>
        <v/>
      </c>
    </row>
    <row r="3714" customFormat="false" ht="15" hidden="false" customHeight="false" outlineLevel="0" collapsed="false">
      <c r="A3714" s="6" t="n">
        <v>29230.0555</v>
      </c>
      <c r="B3714" s="6" t="n">
        <v>1.73699633699634</v>
      </c>
      <c r="C3714" s="6" t="n">
        <v>84</v>
      </c>
      <c r="D3714" s="6" t="n">
        <v>-1</v>
      </c>
      <c r="E3714" s="6" t="n">
        <v>1.72820512820513</v>
      </c>
      <c r="F3714" s="6" t="n">
        <v>0</v>
      </c>
      <c r="G3714" s="6" t="n">
        <v>0.0058608058608056</v>
      </c>
      <c r="H3714" s="6" t="str">
        <f aca="false">IF(AND(A3714&gt;=Stimuli!$B$2,A3714&lt;=Stimuli!$C$2),Stimuli!$A$2,IF(AND(A3714&gt;=Stimuli!$B$3,A3714&lt;=Stimuli!$C$3),Stimuli!$A$3,IF(AND(A3714&gt;=Stimuli!$B$4,A3714&lt;=Stimuli!$C$4),Stimuli!$A$4,"")))</f>
        <v>01 Quiet baseline (60s)</v>
      </c>
      <c r="I3714" s="6" t="n">
        <f aca="false">(B3714-B3713)/((A3714-A3713)/1000)</f>
        <v>0.750183150183176</v>
      </c>
      <c r="J3714" s="6" t="n">
        <f aca="false">IF(OR(B3714&lt;Rules!$B$2,B3714&gt;Rules!$B$3,ABS(I3714)&gt;Rules!$B$4,OR(B3715&lt;Rules!$B$2,B3715&gt;Rules!$B$3,ABS(I3715)&gt;Rules!$B$4)),1,0)</f>
        <v>0</v>
      </c>
      <c r="K3714" s="6" t="str">
        <f aca="false">IF(F3714=1,COUNTIF($F$2:F3714,1),"")</f>
        <v/>
      </c>
    </row>
    <row r="3715" customFormat="false" ht="15" hidden="false" customHeight="false" outlineLevel="0" collapsed="false">
      <c r="A3715" s="6" t="n">
        <v>29237.868</v>
      </c>
      <c r="B3715" s="6" t="n">
        <v>1.73113553113553</v>
      </c>
      <c r="C3715" s="6" t="n">
        <v>84</v>
      </c>
      <c r="D3715" s="6" t="n">
        <v>-1</v>
      </c>
      <c r="E3715" s="6" t="n">
        <v>1.72820512820513</v>
      </c>
      <c r="F3715" s="6" t="n">
        <v>0</v>
      </c>
      <c r="G3715" s="6" t="n">
        <v>0.0058608058608056</v>
      </c>
      <c r="H3715" s="6" t="str">
        <f aca="false">IF(AND(A3715&gt;=Stimuli!$B$2,A3715&lt;=Stimuli!$C$2),Stimuli!$A$2,IF(AND(A3715&gt;=Stimuli!$B$3,A3715&lt;=Stimuli!$C$3),Stimuli!$A$3,IF(AND(A3715&gt;=Stimuli!$B$4,A3715&lt;=Stimuli!$C$4),Stimuli!$A$4,"")))</f>
        <v>01 Quiet baseline (60s)</v>
      </c>
      <c r="I3715" s="6" t="n">
        <f aca="false">(B3715-B3714)/((A3715-A3714)/1000)</f>
        <v>-0.750183150183176</v>
      </c>
      <c r="J3715" s="6" t="n">
        <f aca="false">IF(OR(B3715&lt;Rules!$B$2,B3715&gt;Rules!$B$3,ABS(I3715)&gt;Rules!$B$4,OR(B3716&lt;Rules!$B$2,B3716&gt;Rules!$B$3,ABS(I3716)&gt;Rules!$B$4)),1,0)</f>
        <v>0</v>
      </c>
      <c r="K3715" s="6" t="str">
        <f aca="false">IF(F3715=1,COUNTIF($F$2:F3715,1),"")</f>
        <v/>
      </c>
    </row>
    <row r="3716" customFormat="false" ht="15" hidden="false" customHeight="false" outlineLevel="0" collapsed="false">
      <c r="A3716" s="6" t="n">
        <v>29245.6805</v>
      </c>
      <c r="B3716" s="6" t="n">
        <v>1.73699633699634</v>
      </c>
      <c r="C3716" s="6" t="n">
        <v>84</v>
      </c>
      <c r="D3716" s="6" t="n">
        <v>-1</v>
      </c>
      <c r="E3716" s="6" t="n">
        <v>1.72820512820513</v>
      </c>
      <c r="F3716" s="6" t="n">
        <v>0</v>
      </c>
      <c r="G3716" s="6" t="n">
        <v>0.0058608058608056</v>
      </c>
      <c r="H3716" s="6" t="str">
        <f aca="false">IF(AND(A3716&gt;=Stimuli!$B$2,A3716&lt;=Stimuli!$C$2),Stimuli!$A$2,IF(AND(A3716&gt;=Stimuli!$B$3,A3716&lt;=Stimuli!$C$3),Stimuli!$A$3,IF(AND(A3716&gt;=Stimuli!$B$4,A3716&lt;=Stimuli!$C$4),Stimuli!$A$4,"")))</f>
        <v>01 Quiet baseline (60s)</v>
      </c>
      <c r="I3716" s="6" t="n">
        <f aca="false">(B3716-B3715)/((A3716-A3715)/1000)</f>
        <v>0.750183150183176</v>
      </c>
      <c r="J3716" s="6" t="n">
        <f aca="false">IF(OR(B3716&lt;Rules!$B$2,B3716&gt;Rules!$B$3,ABS(I3716)&gt;Rules!$B$4,OR(B3717&lt;Rules!$B$2,B3717&gt;Rules!$B$3,ABS(I3717)&gt;Rules!$B$4)),1,0)</f>
        <v>0</v>
      </c>
      <c r="K3716" s="6" t="str">
        <f aca="false">IF(F3716=1,COUNTIF($F$2:F3716,1),"")</f>
        <v/>
      </c>
    </row>
    <row r="3717" customFormat="false" ht="15" hidden="false" customHeight="false" outlineLevel="0" collapsed="false">
      <c r="A3717" s="6" t="n">
        <v>29253.493</v>
      </c>
      <c r="B3717" s="6" t="n">
        <v>1.73113553113553</v>
      </c>
      <c r="C3717" s="6" t="n">
        <v>84</v>
      </c>
      <c r="D3717" s="6" t="n">
        <v>-1</v>
      </c>
      <c r="E3717" s="6" t="n">
        <v>1.72820512820513</v>
      </c>
      <c r="F3717" s="6" t="n">
        <v>0</v>
      </c>
      <c r="G3717" s="6" t="n">
        <v>0.0058608058608056</v>
      </c>
      <c r="H3717" s="6" t="str">
        <f aca="false">IF(AND(A3717&gt;=Stimuli!$B$2,A3717&lt;=Stimuli!$C$2),Stimuli!$A$2,IF(AND(A3717&gt;=Stimuli!$B$3,A3717&lt;=Stimuli!$C$3),Stimuli!$A$3,IF(AND(A3717&gt;=Stimuli!$B$4,A3717&lt;=Stimuli!$C$4),Stimuli!$A$4,"")))</f>
        <v>01 Quiet baseline (60s)</v>
      </c>
      <c r="I3717" s="6" t="n">
        <f aca="false">(B3717-B3716)/((A3717-A3716)/1000)</f>
        <v>-0.750183150183176</v>
      </c>
      <c r="J3717" s="6" t="n">
        <f aca="false">IF(OR(B3717&lt;Rules!$B$2,B3717&gt;Rules!$B$3,ABS(I3717)&gt;Rules!$B$4,OR(B3718&lt;Rules!$B$2,B3718&gt;Rules!$B$3,ABS(I3718)&gt;Rules!$B$4)),1,0)</f>
        <v>0</v>
      </c>
      <c r="K3717" s="6" t="str">
        <f aca="false">IF(F3717=1,COUNTIF($F$2:F3717,1),"")</f>
        <v/>
      </c>
    </row>
    <row r="3718" customFormat="false" ht="15" hidden="false" customHeight="false" outlineLevel="0" collapsed="false">
      <c r="A3718" s="6" t="n">
        <v>29261.3055</v>
      </c>
      <c r="B3718" s="6" t="n">
        <v>1.73699633699634</v>
      </c>
      <c r="C3718" s="6" t="n">
        <v>84</v>
      </c>
      <c r="D3718" s="6" t="n">
        <v>-1</v>
      </c>
      <c r="E3718" s="6" t="n">
        <v>1.72820512820513</v>
      </c>
      <c r="F3718" s="6" t="n">
        <v>0</v>
      </c>
      <c r="G3718" s="6" t="n">
        <v>0.0058608058608056</v>
      </c>
      <c r="H3718" s="6" t="str">
        <f aca="false">IF(AND(A3718&gt;=Stimuli!$B$2,A3718&lt;=Stimuli!$C$2),Stimuli!$A$2,IF(AND(A3718&gt;=Stimuli!$B$3,A3718&lt;=Stimuli!$C$3),Stimuli!$A$3,IF(AND(A3718&gt;=Stimuli!$B$4,A3718&lt;=Stimuli!$C$4),Stimuli!$A$4,"")))</f>
        <v>01 Quiet baseline (60s)</v>
      </c>
      <c r="I3718" s="6" t="n">
        <f aca="false">(B3718-B3717)/((A3718-A3717)/1000)</f>
        <v>0.750183150183176</v>
      </c>
      <c r="J3718" s="6" t="n">
        <f aca="false">IF(OR(B3718&lt;Rules!$B$2,B3718&gt;Rules!$B$3,ABS(I3718)&gt;Rules!$B$4,OR(B3719&lt;Rules!$B$2,B3719&gt;Rules!$B$3,ABS(I3719)&gt;Rules!$B$4)),1,0)</f>
        <v>0</v>
      </c>
      <c r="K3718" s="6" t="str">
        <f aca="false">IF(F3718=1,COUNTIF($F$2:F3718,1),"")</f>
        <v/>
      </c>
    </row>
    <row r="3719" customFormat="false" ht="15" hidden="false" customHeight="false" outlineLevel="0" collapsed="false">
      <c r="A3719" s="6" t="n">
        <v>29269.118</v>
      </c>
      <c r="B3719" s="6" t="n">
        <v>1.72967032967033</v>
      </c>
      <c r="C3719" s="6" t="n">
        <v>84</v>
      </c>
      <c r="D3719" s="6" t="n">
        <v>-1</v>
      </c>
      <c r="E3719" s="6" t="n">
        <v>1.72820512820513</v>
      </c>
      <c r="F3719" s="6" t="n">
        <v>0</v>
      </c>
      <c r="G3719" s="6" t="n">
        <v>0.0058608058608056</v>
      </c>
      <c r="H3719" s="6" t="str">
        <f aca="false">IF(AND(A3719&gt;=Stimuli!$B$2,A3719&lt;=Stimuli!$C$2),Stimuli!$A$2,IF(AND(A3719&gt;=Stimuli!$B$3,A3719&lt;=Stimuli!$C$3),Stimuli!$A$3,IF(AND(A3719&gt;=Stimuli!$B$4,A3719&lt;=Stimuli!$C$4),Stimuli!$A$4,"")))</f>
        <v>01 Quiet baseline (60s)</v>
      </c>
      <c r="I3719" s="6" t="n">
        <f aca="false">(B3719-B3718)/((A3719-A3718)/1000)</f>
        <v>-0.93772893772902</v>
      </c>
      <c r="J3719" s="6" t="n">
        <f aca="false">IF(OR(B3719&lt;Rules!$B$2,B3719&gt;Rules!$B$3,ABS(I3719)&gt;Rules!$B$4,OR(B3720&lt;Rules!$B$2,B3720&gt;Rules!$B$3,ABS(I3720)&gt;Rules!$B$4)),1,0)</f>
        <v>0</v>
      </c>
      <c r="K3719" s="6" t="str">
        <f aca="false">IF(F3719=1,COUNTIF($F$2:F3719,1),"")</f>
        <v/>
      </c>
    </row>
    <row r="3720" customFormat="false" ht="15" hidden="false" customHeight="false" outlineLevel="0" collapsed="false">
      <c r="A3720" s="6" t="n">
        <v>29276.9305</v>
      </c>
      <c r="B3720" s="6" t="n">
        <v>1.73699633699634</v>
      </c>
      <c r="C3720" s="6" t="n">
        <v>84</v>
      </c>
      <c r="D3720" s="6" t="n">
        <v>-1</v>
      </c>
      <c r="E3720" s="6" t="n">
        <v>1.72820512820513</v>
      </c>
      <c r="F3720" s="6" t="n">
        <v>0</v>
      </c>
      <c r="G3720" s="6" t="n">
        <v>0.0058608058608056</v>
      </c>
      <c r="H3720" s="6" t="str">
        <f aca="false">IF(AND(A3720&gt;=Stimuli!$B$2,A3720&lt;=Stimuli!$C$2),Stimuli!$A$2,IF(AND(A3720&gt;=Stimuli!$B$3,A3720&lt;=Stimuli!$C$3),Stimuli!$A$3,IF(AND(A3720&gt;=Stimuli!$B$4,A3720&lt;=Stimuli!$C$4),Stimuli!$A$4,"")))</f>
        <v>01 Quiet baseline (60s)</v>
      </c>
      <c r="I3720" s="6" t="n">
        <f aca="false">(B3720-B3719)/((A3720-A3719)/1000)</f>
        <v>0.93772893772902</v>
      </c>
      <c r="J3720" s="6" t="n">
        <f aca="false">IF(OR(B3720&lt;Rules!$B$2,B3720&gt;Rules!$B$3,ABS(I3720)&gt;Rules!$B$4,OR(B3721&lt;Rules!$B$2,B3721&gt;Rules!$B$3,ABS(I3721)&gt;Rules!$B$4)),1,0)</f>
        <v>0</v>
      </c>
      <c r="K3720" s="6" t="str">
        <f aca="false">IF(F3720=1,COUNTIF($F$2:F3720,1),"")</f>
        <v/>
      </c>
    </row>
    <row r="3721" customFormat="false" ht="15" hidden="false" customHeight="false" outlineLevel="0" collapsed="false">
      <c r="A3721" s="6" t="n">
        <v>29284.743</v>
      </c>
      <c r="B3721" s="6" t="n">
        <v>1.73113553113553</v>
      </c>
      <c r="C3721" s="6" t="n">
        <v>84</v>
      </c>
      <c r="D3721" s="6" t="n">
        <v>-1</v>
      </c>
      <c r="E3721" s="6" t="n">
        <v>1.72820512820513</v>
      </c>
      <c r="F3721" s="6" t="n">
        <v>0</v>
      </c>
      <c r="G3721" s="6" t="n">
        <v>0.0058608058608056</v>
      </c>
      <c r="H3721" s="6" t="str">
        <f aca="false">IF(AND(A3721&gt;=Stimuli!$B$2,A3721&lt;=Stimuli!$C$2),Stimuli!$A$2,IF(AND(A3721&gt;=Stimuli!$B$3,A3721&lt;=Stimuli!$C$3),Stimuli!$A$3,IF(AND(A3721&gt;=Stimuli!$B$4,A3721&lt;=Stimuli!$C$4),Stimuli!$A$4,"")))</f>
        <v>01 Quiet baseline (60s)</v>
      </c>
      <c r="I3721" s="6" t="n">
        <f aca="false">(B3721-B3720)/((A3721-A3720)/1000)</f>
        <v>-0.750183150183176</v>
      </c>
      <c r="J3721" s="6" t="n">
        <f aca="false">IF(OR(B3721&lt;Rules!$B$2,B3721&gt;Rules!$B$3,ABS(I3721)&gt;Rules!$B$4,OR(B3722&lt;Rules!$B$2,B3722&gt;Rules!$B$3,ABS(I3722)&gt;Rules!$B$4)),1,0)</f>
        <v>0</v>
      </c>
      <c r="K3721" s="6" t="str">
        <f aca="false">IF(F3721=1,COUNTIF($F$2:F3721,1),"")</f>
        <v/>
      </c>
    </row>
    <row r="3722" customFormat="false" ht="15" hidden="false" customHeight="false" outlineLevel="0" collapsed="false">
      <c r="A3722" s="6" t="n">
        <v>29292.5555</v>
      </c>
      <c r="B3722" s="6" t="n">
        <v>1.73553113553114</v>
      </c>
      <c r="C3722" s="6" t="n">
        <v>84</v>
      </c>
      <c r="D3722" s="6" t="n">
        <v>-1</v>
      </c>
      <c r="E3722" s="6" t="n">
        <v>1.72820512820513</v>
      </c>
      <c r="F3722" s="6" t="n">
        <v>0</v>
      </c>
      <c r="G3722" s="6" t="n">
        <v>0.0058608058608056</v>
      </c>
      <c r="H3722" s="6" t="str">
        <f aca="false">IF(AND(A3722&gt;=Stimuli!$B$2,A3722&lt;=Stimuli!$C$2),Stimuli!$A$2,IF(AND(A3722&gt;=Stimuli!$B$3,A3722&lt;=Stimuli!$C$3),Stimuli!$A$3,IF(AND(A3722&gt;=Stimuli!$B$4,A3722&lt;=Stimuli!$C$4),Stimuli!$A$4,"")))</f>
        <v>01 Quiet baseline (60s)</v>
      </c>
      <c r="I3722" s="6" t="n">
        <f aca="false">(B3722-B3721)/((A3722-A3721)/1000)</f>
        <v>0.562637362637446</v>
      </c>
      <c r="J3722" s="6" t="n">
        <f aca="false">IF(OR(B3722&lt;Rules!$B$2,B3722&gt;Rules!$B$3,ABS(I3722)&gt;Rules!$B$4,OR(B3723&lt;Rules!$B$2,B3723&gt;Rules!$B$3,ABS(I3723)&gt;Rules!$B$4)),1,0)</f>
        <v>0</v>
      </c>
      <c r="K3722" s="6" t="str">
        <f aca="false">IF(F3722=1,COUNTIF($F$2:F3722,1),"")</f>
        <v/>
      </c>
    </row>
    <row r="3723" customFormat="false" ht="15" hidden="false" customHeight="false" outlineLevel="0" collapsed="false">
      <c r="A3723" s="6" t="n">
        <v>29300.368</v>
      </c>
      <c r="B3723" s="6" t="n">
        <v>1.73113553113553</v>
      </c>
      <c r="C3723" s="6" t="n">
        <v>84</v>
      </c>
      <c r="D3723" s="6" t="n">
        <v>-1</v>
      </c>
      <c r="E3723" s="6" t="n">
        <v>1.72820512820513</v>
      </c>
      <c r="F3723" s="6" t="n">
        <v>0</v>
      </c>
      <c r="G3723" s="6" t="n">
        <v>0.0058608058608056</v>
      </c>
      <c r="H3723" s="6" t="str">
        <f aca="false">IF(AND(A3723&gt;=Stimuli!$B$2,A3723&lt;=Stimuli!$C$2),Stimuli!$A$2,IF(AND(A3723&gt;=Stimuli!$B$3,A3723&lt;=Stimuli!$C$3),Stimuli!$A$3,IF(AND(A3723&gt;=Stimuli!$B$4,A3723&lt;=Stimuli!$C$4),Stimuli!$A$4,"")))</f>
        <v>01 Quiet baseline (60s)</v>
      </c>
      <c r="I3723" s="6" t="n">
        <f aca="false">(B3723-B3722)/((A3723-A3722)/1000)</f>
        <v>-0.562637362637446</v>
      </c>
      <c r="J3723" s="6" t="n">
        <f aca="false">IF(OR(B3723&lt;Rules!$B$2,B3723&gt;Rules!$B$3,ABS(I3723)&gt;Rules!$B$4,OR(B3724&lt;Rules!$B$2,B3724&gt;Rules!$B$3,ABS(I3724)&gt;Rules!$B$4)),1,0)</f>
        <v>0</v>
      </c>
      <c r="K3723" s="6" t="str">
        <f aca="false">IF(F3723=1,COUNTIF($F$2:F3723,1),"")</f>
        <v/>
      </c>
    </row>
    <row r="3724" customFormat="false" ht="15" hidden="false" customHeight="false" outlineLevel="0" collapsed="false">
      <c r="A3724" s="6" t="n">
        <v>29308.1805</v>
      </c>
      <c r="B3724" s="6" t="n">
        <v>1.73406593406593</v>
      </c>
      <c r="C3724" s="6" t="n">
        <v>84</v>
      </c>
      <c r="D3724" s="6" t="n">
        <v>-1</v>
      </c>
      <c r="E3724" s="6" t="n">
        <v>1.72820512820513</v>
      </c>
      <c r="F3724" s="6" t="n">
        <v>0</v>
      </c>
      <c r="G3724" s="6" t="n">
        <v>0.0058608058608056</v>
      </c>
      <c r="H3724" s="6" t="str">
        <f aca="false">IF(AND(A3724&gt;=Stimuli!$B$2,A3724&lt;=Stimuli!$C$2),Stimuli!$A$2,IF(AND(A3724&gt;=Stimuli!$B$3,A3724&lt;=Stimuli!$C$3),Stimuli!$A$3,IF(AND(A3724&gt;=Stimuli!$B$4,A3724&lt;=Stimuli!$C$4),Stimuli!$A$4,"")))</f>
        <v>01 Quiet baseline (60s)</v>
      </c>
      <c r="I3724" s="6" t="n">
        <f aca="false">(B3724-B3723)/((A3724-A3723)/1000)</f>
        <v>0.375091575091574</v>
      </c>
      <c r="J3724" s="6" t="n">
        <f aca="false">IF(OR(B3724&lt;Rules!$B$2,B3724&gt;Rules!$B$3,ABS(I3724)&gt;Rules!$B$4,OR(B3725&lt;Rules!$B$2,B3725&gt;Rules!$B$3,ABS(I3725)&gt;Rules!$B$4)),1,0)</f>
        <v>0</v>
      </c>
      <c r="K3724" s="6" t="str">
        <f aca="false">IF(F3724=1,COUNTIF($F$2:F3724,1),"")</f>
        <v/>
      </c>
    </row>
    <row r="3725" customFormat="false" ht="15" hidden="false" customHeight="false" outlineLevel="0" collapsed="false">
      <c r="A3725" s="6" t="n">
        <v>29315.993</v>
      </c>
      <c r="B3725" s="6" t="n">
        <v>1.73260073260073</v>
      </c>
      <c r="C3725" s="6" t="n">
        <v>84</v>
      </c>
      <c r="D3725" s="6" t="n">
        <v>-1</v>
      </c>
      <c r="E3725" s="6" t="n">
        <v>1.72820512820513</v>
      </c>
      <c r="F3725" s="6" t="n">
        <v>0</v>
      </c>
      <c r="G3725" s="6" t="n">
        <v>0.0058608058608056</v>
      </c>
      <c r="H3725" s="6" t="str">
        <f aca="false">IF(AND(A3725&gt;=Stimuli!$B$2,A3725&lt;=Stimuli!$C$2),Stimuli!$A$2,IF(AND(A3725&gt;=Stimuli!$B$3,A3725&lt;=Stimuli!$C$3),Stimuli!$A$3,IF(AND(A3725&gt;=Stimuli!$B$4,A3725&lt;=Stimuli!$C$4),Stimuli!$A$4,"")))</f>
        <v>01 Quiet baseline (60s)</v>
      </c>
      <c r="I3725" s="6" t="n">
        <f aca="false">(B3725-B3724)/((A3725-A3724)/1000)</f>
        <v>-0.187545787545702</v>
      </c>
      <c r="J3725" s="6" t="n">
        <f aca="false">IF(OR(B3725&lt;Rules!$B$2,B3725&gt;Rules!$B$3,ABS(I3725)&gt;Rules!$B$4,OR(B3726&lt;Rules!$B$2,B3726&gt;Rules!$B$3,ABS(I3726)&gt;Rules!$B$4)),1,0)</f>
        <v>0</v>
      </c>
      <c r="K3725" s="6" t="str">
        <f aca="false">IF(F3725=1,COUNTIF($F$2:F3725,1),"")</f>
        <v/>
      </c>
    </row>
    <row r="3726" customFormat="false" ht="15" hidden="false" customHeight="false" outlineLevel="0" collapsed="false">
      <c r="A3726" s="6" t="n">
        <v>29323.8055</v>
      </c>
      <c r="B3726" s="6" t="n">
        <v>1.73113553113553</v>
      </c>
      <c r="C3726" s="6" t="n">
        <v>84</v>
      </c>
      <c r="D3726" s="6" t="n">
        <v>-1</v>
      </c>
      <c r="E3726" s="6" t="n">
        <v>1.72820512820513</v>
      </c>
      <c r="F3726" s="6" t="n">
        <v>0</v>
      </c>
      <c r="G3726" s="6" t="n">
        <v>0.0058608058608056</v>
      </c>
      <c r="H3726" s="6" t="str">
        <f aca="false">IF(AND(A3726&gt;=Stimuli!$B$2,A3726&lt;=Stimuli!$C$2),Stimuli!$A$2,IF(AND(A3726&gt;=Stimuli!$B$3,A3726&lt;=Stimuli!$C$3),Stimuli!$A$3,IF(AND(A3726&gt;=Stimuli!$B$4,A3726&lt;=Stimuli!$C$4),Stimuli!$A$4,"")))</f>
        <v>01 Quiet baseline (60s)</v>
      </c>
      <c r="I3726" s="6" t="n">
        <f aca="false">(B3726-B3725)/((A3726-A3725)/1000)</f>
        <v>-0.187545787545872</v>
      </c>
      <c r="J3726" s="6" t="n">
        <f aca="false">IF(OR(B3726&lt;Rules!$B$2,B3726&gt;Rules!$B$3,ABS(I3726)&gt;Rules!$B$4,OR(B3727&lt;Rules!$B$2,B3727&gt;Rules!$B$3,ABS(I3727)&gt;Rules!$B$4)),1,0)</f>
        <v>0</v>
      </c>
      <c r="K3726" s="6" t="str">
        <f aca="false">IF(F3726=1,COUNTIF($F$2:F3726,1),"")</f>
        <v/>
      </c>
    </row>
    <row r="3727" customFormat="false" ht="15" hidden="false" customHeight="false" outlineLevel="0" collapsed="false">
      <c r="A3727" s="6" t="n">
        <v>29331.618</v>
      </c>
      <c r="B3727" s="6" t="n">
        <v>1.73406593406593</v>
      </c>
      <c r="C3727" s="6" t="n">
        <v>84</v>
      </c>
      <c r="D3727" s="6" t="n">
        <v>-1</v>
      </c>
      <c r="E3727" s="6" t="n">
        <v>1.72820512820513</v>
      </c>
      <c r="F3727" s="6" t="n">
        <v>0</v>
      </c>
      <c r="G3727" s="6" t="n">
        <v>0.0058608058608056</v>
      </c>
      <c r="H3727" s="6" t="str">
        <f aca="false">IF(AND(A3727&gt;=Stimuli!$B$2,A3727&lt;=Stimuli!$C$2),Stimuli!$A$2,IF(AND(A3727&gt;=Stimuli!$B$3,A3727&lt;=Stimuli!$C$3),Stimuli!$A$3,IF(AND(A3727&gt;=Stimuli!$B$4,A3727&lt;=Stimuli!$C$4),Stimuli!$A$4,"")))</f>
        <v>01 Quiet baseline (60s)</v>
      </c>
      <c r="I3727" s="6" t="n">
        <f aca="false">(B3727-B3726)/((A3727-A3726)/1000)</f>
        <v>0.375091575091574</v>
      </c>
      <c r="J3727" s="6" t="n">
        <f aca="false">IF(OR(B3727&lt;Rules!$B$2,B3727&gt;Rules!$B$3,ABS(I3727)&gt;Rules!$B$4,OR(B3728&lt;Rules!$B$2,B3728&gt;Rules!$B$3,ABS(I3728)&gt;Rules!$B$4)),1,0)</f>
        <v>0</v>
      </c>
      <c r="K3727" s="6" t="str">
        <f aca="false">IF(F3727=1,COUNTIF($F$2:F3727,1),"")</f>
        <v/>
      </c>
    </row>
    <row r="3728" customFormat="false" ht="15" hidden="false" customHeight="false" outlineLevel="0" collapsed="false">
      <c r="A3728" s="6" t="n">
        <v>29339.4305</v>
      </c>
      <c r="B3728" s="6" t="n">
        <v>1.73113553113553</v>
      </c>
      <c r="C3728" s="6" t="n">
        <v>84</v>
      </c>
      <c r="D3728" s="6" t="n">
        <v>-1</v>
      </c>
      <c r="E3728" s="6" t="n">
        <v>1.72820512820513</v>
      </c>
      <c r="F3728" s="6" t="n">
        <v>0</v>
      </c>
      <c r="G3728" s="6" t="n">
        <v>0.0058608058608056</v>
      </c>
      <c r="H3728" s="6" t="str">
        <f aca="false">IF(AND(A3728&gt;=Stimuli!$B$2,A3728&lt;=Stimuli!$C$2),Stimuli!$A$2,IF(AND(A3728&gt;=Stimuli!$B$3,A3728&lt;=Stimuli!$C$3),Stimuli!$A$3,IF(AND(A3728&gt;=Stimuli!$B$4,A3728&lt;=Stimuli!$C$4),Stimuli!$A$4,"")))</f>
        <v>01 Quiet baseline (60s)</v>
      </c>
      <c r="I3728" s="6" t="n">
        <f aca="false">(B3728-B3727)/((A3728-A3727)/1000)</f>
        <v>-0.375091575091574</v>
      </c>
      <c r="J3728" s="6" t="n">
        <f aca="false">IF(OR(B3728&lt;Rules!$B$2,B3728&gt;Rules!$B$3,ABS(I3728)&gt;Rules!$B$4,OR(B3729&lt;Rules!$B$2,B3729&gt;Rules!$B$3,ABS(I3729)&gt;Rules!$B$4)),1,0)</f>
        <v>0</v>
      </c>
      <c r="K3728" s="6" t="str">
        <f aca="false">IF(F3728=1,COUNTIF($F$2:F3728,1),"")</f>
        <v/>
      </c>
    </row>
    <row r="3729" customFormat="false" ht="15" hidden="false" customHeight="false" outlineLevel="0" collapsed="false">
      <c r="A3729" s="6" t="n">
        <v>29347.243</v>
      </c>
      <c r="B3729" s="6" t="n">
        <v>1.73553113553114</v>
      </c>
      <c r="C3729" s="6" t="n">
        <v>84</v>
      </c>
      <c r="D3729" s="6" t="n">
        <v>-1</v>
      </c>
      <c r="E3729" s="6" t="n">
        <v>1.72820512820513</v>
      </c>
      <c r="F3729" s="6" t="n">
        <v>0</v>
      </c>
      <c r="G3729" s="6" t="n">
        <v>0.0058608058608056</v>
      </c>
      <c r="H3729" s="6" t="str">
        <f aca="false">IF(AND(A3729&gt;=Stimuli!$B$2,A3729&lt;=Stimuli!$C$2),Stimuli!$A$2,IF(AND(A3729&gt;=Stimuli!$B$3,A3729&lt;=Stimuli!$C$3),Stimuli!$A$3,IF(AND(A3729&gt;=Stimuli!$B$4,A3729&lt;=Stimuli!$C$4),Stimuli!$A$4,"")))</f>
        <v>01 Quiet baseline (60s)</v>
      </c>
      <c r="I3729" s="6" t="n">
        <f aca="false">(B3729-B3728)/((A3729-A3728)/1000)</f>
        <v>0.562637362637446</v>
      </c>
      <c r="J3729" s="6" t="n">
        <f aca="false">IF(OR(B3729&lt;Rules!$B$2,B3729&gt;Rules!$B$3,ABS(I3729)&gt;Rules!$B$4,OR(B3730&lt;Rules!$B$2,B3730&gt;Rules!$B$3,ABS(I3730)&gt;Rules!$B$4)),1,0)</f>
        <v>0</v>
      </c>
      <c r="K3729" s="6" t="str">
        <f aca="false">IF(F3729=1,COUNTIF($F$2:F3729,1),"")</f>
        <v/>
      </c>
    </row>
    <row r="3730" customFormat="false" ht="15" hidden="false" customHeight="false" outlineLevel="0" collapsed="false">
      <c r="A3730" s="6" t="n">
        <v>29355.0555</v>
      </c>
      <c r="B3730" s="6" t="n">
        <v>1.72967032967033</v>
      </c>
      <c r="C3730" s="6" t="n">
        <v>84</v>
      </c>
      <c r="D3730" s="6" t="n">
        <v>-1</v>
      </c>
      <c r="E3730" s="6" t="n">
        <v>1.72820512820513</v>
      </c>
      <c r="F3730" s="6" t="n">
        <v>0</v>
      </c>
      <c r="G3730" s="6" t="n">
        <v>0.0058608058608056</v>
      </c>
      <c r="H3730" s="6" t="str">
        <f aca="false">IF(AND(A3730&gt;=Stimuli!$B$2,A3730&lt;=Stimuli!$C$2),Stimuli!$A$2,IF(AND(A3730&gt;=Stimuli!$B$3,A3730&lt;=Stimuli!$C$3),Stimuli!$A$3,IF(AND(A3730&gt;=Stimuli!$B$4,A3730&lt;=Stimuli!$C$4),Stimuli!$A$4,"")))</f>
        <v>01 Quiet baseline (60s)</v>
      </c>
      <c r="I3730" s="6" t="n">
        <f aca="false">(B3730-B3729)/((A3730-A3729)/1000)</f>
        <v>-0.75018315018329</v>
      </c>
      <c r="J3730" s="6" t="n">
        <f aca="false">IF(OR(B3730&lt;Rules!$B$2,B3730&gt;Rules!$B$3,ABS(I3730)&gt;Rules!$B$4,OR(B3731&lt;Rules!$B$2,B3731&gt;Rules!$B$3,ABS(I3731)&gt;Rules!$B$4)),1,0)</f>
        <v>0</v>
      </c>
      <c r="K3730" s="6" t="str">
        <f aca="false">IF(F3730=1,COUNTIF($F$2:F3730,1),"")</f>
        <v/>
      </c>
    </row>
    <row r="3731" customFormat="false" ht="15" hidden="false" customHeight="false" outlineLevel="0" collapsed="false">
      <c r="A3731" s="6" t="n">
        <v>29362.868</v>
      </c>
      <c r="B3731" s="6" t="n">
        <v>1.73553113553114</v>
      </c>
      <c r="C3731" s="6" t="n">
        <v>84</v>
      </c>
      <c r="D3731" s="6" t="n">
        <v>-1</v>
      </c>
      <c r="E3731" s="6" t="n">
        <v>1.72820512820513</v>
      </c>
      <c r="F3731" s="6" t="n">
        <v>0</v>
      </c>
      <c r="G3731" s="6" t="n">
        <v>0.0058608058608056</v>
      </c>
      <c r="H3731" s="6" t="str">
        <f aca="false">IF(AND(A3731&gt;=Stimuli!$B$2,A3731&lt;=Stimuli!$C$2),Stimuli!$A$2,IF(AND(A3731&gt;=Stimuli!$B$3,A3731&lt;=Stimuli!$C$3),Stimuli!$A$3,IF(AND(A3731&gt;=Stimuli!$B$4,A3731&lt;=Stimuli!$C$4),Stimuli!$A$4,"")))</f>
        <v>01 Quiet baseline (60s)</v>
      </c>
      <c r="I3731" s="6" t="n">
        <f aca="false">(B3731-B3730)/((A3731-A3730)/1000)</f>
        <v>0.75018315018329</v>
      </c>
      <c r="J3731" s="6" t="n">
        <f aca="false">IF(OR(B3731&lt;Rules!$B$2,B3731&gt;Rules!$B$3,ABS(I3731)&gt;Rules!$B$4,OR(B3732&lt;Rules!$B$2,B3732&gt;Rules!$B$3,ABS(I3732)&gt;Rules!$B$4)),1,0)</f>
        <v>0</v>
      </c>
      <c r="K3731" s="6" t="str">
        <f aca="false">IF(F3731=1,COUNTIF($F$2:F3731,1),"")</f>
        <v/>
      </c>
    </row>
    <row r="3732" customFormat="false" ht="15" hidden="false" customHeight="false" outlineLevel="0" collapsed="false">
      <c r="A3732" s="6" t="n">
        <v>29370.6805</v>
      </c>
      <c r="B3732" s="6" t="n">
        <v>1.72820512820513</v>
      </c>
      <c r="C3732" s="6" t="n">
        <v>84</v>
      </c>
      <c r="D3732" s="6" t="n">
        <v>-1</v>
      </c>
      <c r="E3732" s="6" t="n">
        <v>1.72673992673993</v>
      </c>
      <c r="F3732" s="6" t="n">
        <v>0</v>
      </c>
      <c r="G3732" s="6" t="n">
        <v>0.0058608058608056</v>
      </c>
      <c r="H3732" s="6" t="str">
        <f aca="false">IF(AND(A3732&gt;=Stimuli!$B$2,A3732&lt;=Stimuli!$C$2),Stimuli!$A$2,IF(AND(A3732&gt;=Stimuli!$B$3,A3732&lt;=Stimuli!$C$3),Stimuli!$A$3,IF(AND(A3732&gt;=Stimuli!$B$4,A3732&lt;=Stimuli!$C$4),Stimuli!$A$4,"")))</f>
        <v>01 Quiet baseline (60s)</v>
      </c>
      <c r="I3732" s="6" t="n">
        <f aca="false">(B3732-B3731)/((A3732-A3731)/1000)</f>
        <v>-0.93772893772902</v>
      </c>
      <c r="J3732" s="6" t="n">
        <f aca="false">IF(OR(B3732&lt;Rules!$B$2,B3732&gt;Rules!$B$3,ABS(I3732)&gt;Rules!$B$4,OR(B3733&lt;Rules!$B$2,B3733&gt;Rules!$B$3,ABS(I3733)&gt;Rules!$B$4)),1,0)</f>
        <v>0</v>
      </c>
      <c r="K3732" s="6" t="str">
        <f aca="false">IF(F3732=1,COUNTIF($F$2:F3732,1),"")</f>
        <v/>
      </c>
    </row>
    <row r="3733" customFormat="false" ht="15" hidden="false" customHeight="false" outlineLevel="0" collapsed="false">
      <c r="A3733" s="6" t="n">
        <v>29378.493</v>
      </c>
      <c r="B3733" s="6" t="n">
        <v>1.73553113553114</v>
      </c>
      <c r="C3733" s="6" t="n">
        <v>84</v>
      </c>
      <c r="D3733" s="6" t="n">
        <v>-1</v>
      </c>
      <c r="E3733" s="6" t="n">
        <v>1.72673992673993</v>
      </c>
      <c r="F3733" s="6" t="n">
        <v>0</v>
      </c>
      <c r="G3733" s="6" t="n">
        <v>0.0058608058608056</v>
      </c>
      <c r="H3733" s="6" t="str">
        <f aca="false">IF(AND(A3733&gt;=Stimuli!$B$2,A3733&lt;=Stimuli!$C$2),Stimuli!$A$2,IF(AND(A3733&gt;=Stimuli!$B$3,A3733&lt;=Stimuli!$C$3),Stimuli!$A$3,IF(AND(A3733&gt;=Stimuli!$B$4,A3733&lt;=Stimuli!$C$4),Stimuli!$A$4,"")))</f>
        <v>01 Quiet baseline (60s)</v>
      </c>
      <c r="I3733" s="6" t="n">
        <f aca="false">(B3733-B3732)/((A3733-A3732)/1000)</f>
        <v>0.93772893772902</v>
      </c>
      <c r="J3733" s="6" t="n">
        <f aca="false">IF(OR(B3733&lt;Rules!$B$2,B3733&gt;Rules!$B$3,ABS(I3733)&gt;Rules!$B$4,OR(B3734&lt;Rules!$B$2,B3734&gt;Rules!$B$3,ABS(I3734)&gt;Rules!$B$4)),1,0)</f>
        <v>0</v>
      </c>
      <c r="K3733" s="6" t="str">
        <f aca="false">IF(F3733=1,COUNTIF($F$2:F3733,1),"")</f>
        <v/>
      </c>
    </row>
    <row r="3734" customFormat="false" ht="15" hidden="false" customHeight="false" outlineLevel="0" collapsed="false">
      <c r="A3734" s="6" t="n">
        <v>29386.3055</v>
      </c>
      <c r="B3734" s="6" t="n">
        <v>1.72820512820513</v>
      </c>
      <c r="C3734" s="6" t="n">
        <v>84</v>
      </c>
      <c r="D3734" s="6" t="n">
        <v>-1</v>
      </c>
      <c r="E3734" s="6" t="n">
        <v>1.72673992673993</v>
      </c>
      <c r="F3734" s="6" t="n">
        <v>0</v>
      </c>
      <c r="G3734" s="6" t="n">
        <v>0.0058608058608056</v>
      </c>
      <c r="H3734" s="6" t="str">
        <f aca="false">IF(AND(A3734&gt;=Stimuli!$B$2,A3734&lt;=Stimuli!$C$2),Stimuli!$A$2,IF(AND(A3734&gt;=Stimuli!$B$3,A3734&lt;=Stimuli!$C$3),Stimuli!$A$3,IF(AND(A3734&gt;=Stimuli!$B$4,A3734&lt;=Stimuli!$C$4),Stimuli!$A$4,"")))</f>
        <v>01 Quiet baseline (60s)</v>
      </c>
      <c r="I3734" s="6" t="n">
        <f aca="false">(B3734-B3733)/((A3734-A3733)/1000)</f>
        <v>-0.93772893772902</v>
      </c>
      <c r="J3734" s="6" t="n">
        <f aca="false">IF(OR(B3734&lt;Rules!$B$2,B3734&gt;Rules!$B$3,ABS(I3734)&gt;Rules!$B$4,OR(B3735&lt;Rules!$B$2,B3735&gt;Rules!$B$3,ABS(I3735)&gt;Rules!$B$4)),1,0)</f>
        <v>0</v>
      </c>
      <c r="K3734" s="6" t="str">
        <f aca="false">IF(F3734=1,COUNTIF($F$2:F3734,1),"")</f>
        <v/>
      </c>
    </row>
    <row r="3735" customFormat="false" ht="15" hidden="false" customHeight="false" outlineLevel="0" collapsed="false">
      <c r="A3735" s="6" t="n">
        <v>29394.118</v>
      </c>
      <c r="B3735" s="6" t="n">
        <v>1.73553113553114</v>
      </c>
      <c r="C3735" s="6" t="n">
        <v>84</v>
      </c>
      <c r="D3735" s="6" t="n">
        <v>-1</v>
      </c>
      <c r="E3735" s="6" t="n">
        <v>1.72673992673993</v>
      </c>
      <c r="F3735" s="6" t="n">
        <v>0</v>
      </c>
      <c r="G3735" s="6" t="n">
        <v>0.0058608058608056</v>
      </c>
      <c r="H3735" s="6" t="str">
        <f aca="false">IF(AND(A3735&gt;=Stimuli!$B$2,A3735&lt;=Stimuli!$C$2),Stimuli!$A$2,IF(AND(A3735&gt;=Stimuli!$B$3,A3735&lt;=Stimuli!$C$3),Stimuli!$A$3,IF(AND(A3735&gt;=Stimuli!$B$4,A3735&lt;=Stimuli!$C$4),Stimuli!$A$4,"")))</f>
        <v>01 Quiet baseline (60s)</v>
      </c>
      <c r="I3735" s="6" t="n">
        <f aca="false">(B3735-B3734)/((A3735-A3734)/1000)</f>
        <v>0.93772893772902</v>
      </c>
      <c r="J3735" s="6" t="n">
        <f aca="false">IF(OR(B3735&lt;Rules!$B$2,B3735&gt;Rules!$B$3,ABS(I3735)&gt;Rules!$B$4,OR(B3736&lt;Rules!$B$2,B3736&gt;Rules!$B$3,ABS(I3736)&gt;Rules!$B$4)),1,0)</f>
        <v>0</v>
      </c>
      <c r="K3735" s="6" t="str">
        <f aca="false">IF(F3735=1,COUNTIF($F$2:F3735,1),"")</f>
        <v/>
      </c>
    </row>
    <row r="3736" customFormat="false" ht="15" hidden="false" customHeight="false" outlineLevel="0" collapsed="false">
      <c r="A3736" s="6" t="n">
        <v>29401.9305</v>
      </c>
      <c r="B3736" s="6" t="n">
        <v>1.72820512820513</v>
      </c>
      <c r="C3736" s="6" t="n">
        <v>84</v>
      </c>
      <c r="D3736" s="6" t="n">
        <v>-1</v>
      </c>
      <c r="E3736" s="6" t="n">
        <v>1.72673992673993</v>
      </c>
      <c r="F3736" s="6" t="n">
        <v>0</v>
      </c>
      <c r="G3736" s="6" t="n">
        <v>0.0058608058608056</v>
      </c>
      <c r="H3736" s="6" t="str">
        <f aca="false">IF(AND(A3736&gt;=Stimuli!$B$2,A3736&lt;=Stimuli!$C$2),Stimuli!$A$2,IF(AND(A3736&gt;=Stimuli!$B$3,A3736&lt;=Stimuli!$C$3),Stimuli!$A$3,IF(AND(A3736&gt;=Stimuli!$B$4,A3736&lt;=Stimuli!$C$4),Stimuli!$A$4,"")))</f>
        <v>01 Quiet baseline (60s)</v>
      </c>
      <c r="I3736" s="6" t="n">
        <f aca="false">(B3736-B3735)/((A3736-A3735)/1000)</f>
        <v>-0.93772893772902</v>
      </c>
      <c r="J3736" s="6" t="n">
        <f aca="false">IF(OR(B3736&lt;Rules!$B$2,B3736&gt;Rules!$B$3,ABS(I3736)&gt;Rules!$B$4,OR(B3737&lt;Rules!$B$2,B3737&gt;Rules!$B$3,ABS(I3737)&gt;Rules!$B$4)),1,0)</f>
        <v>0</v>
      </c>
      <c r="K3736" s="6" t="str">
        <f aca="false">IF(F3736=1,COUNTIF($F$2:F3736,1),"")</f>
        <v/>
      </c>
    </row>
    <row r="3737" customFormat="false" ht="15" hidden="false" customHeight="false" outlineLevel="0" collapsed="false">
      <c r="A3737" s="6" t="n">
        <v>29409.743</v>
      </c>
      <c r="B3737" s="6" t="n">
        <v>1.73406593406593</v>
      </c>
      <c r="C3737" s="6" t="n">
        <v>84</v>
      </c>
      <c r="D3737" s="6" t="n">
        <v>-1</v>
      </c>
      <c r="E3737" s="6" t="n">
        <v>1.72673992673993</v>
      </c>
      <c r="F3737" s="6" t="n">
        <v>0</v>
      </c>
      <c r="G3737" s="6" t="n">
        <v>0.0058608058608056</v>
      </c>
      <c r="H3737" s="6" t="str">
        <f aca="false">IF(AND(A3737&gt;=Stimuli!$B$2,A3737&lt;=Stimuli!$C$2),Stimuli!$A$2,IF(AND(A3737&gt;=Stimuli!$B$3,A3737&lt;=Stimuli!$C$3),Stimuli!$A$3,IF(AND(A3737&gt;=Stimuli!$B$4,A3737&lt;=Stimuli!$C$4),Stimuli!$A$4,"")))</f>
        <v>01 Quiet baseline (60s)</v>
      </c>
      <c r="I3737" s="6" t="n">
        <f aca="false">(B3737-B3736)/((A3737-A3736)/1000)</f>
        <v>0.750183150183148</v>
      </c>
      <c r="J3737" s="6" t="n">
        <f aca="false">IF(OR(B3737&lt;Rules!$B$2,B3737&gt;Rules!$B$3,ABS(I3737)&gt;Rules!$B$4,OR(B3738&lt;Rules!$B$2,B3738&gt;Rules!$B$3,ABS(I3738)&gt;Rules!$B$4)),1,0)</f>
        <v>0</v>
      </c>
      <c r="K3737" s="6" t="str">
        <f aca="false">IF(F3737=1,COUNTIF($F$2:F3737,1),"")</f>
        <v/>
      </c>
    </row>
    <row r="3738" customFormat="false" ht="15" hidden="false" customHeight="false" outlineLevel="0" collapsed="false">
      <c r="A3738" s="6" t="n">
        <v>29417.5555</v>
      </c>
      <c r="B3738" s="6" t="n">
        <v>1.72820512820513</v>
      </c>
      <c r="C3738" s="6" t="n">
        <v>84</v>
      </c>
      <c r="D3738" s="6" t="n">
        <v>-1</v>
      </c>
      <c r="E3738" s="6" t="n">
        <v>1.72673992673993</v>
      </c>
      <c r="F3738" s="6" t="n">
        <v>0</v>
      </c>
      <c r="G3738" s="6" t="n">
        <v>0.0058608058608056</v>
      </c>
      <c r="H3738" s="6" t="str">
        <f aca="false">IF(AND(A3738&gt;=Stimuli!$B$2,A3738&lt;=Stimuli!$C$2),Stimuli!$A$2,IF(AND(A3738&gt;=Stimuli!$B$3,A3738&lt;=Stimuli!$C$3),Stimuli!$A$3,IF(AND(A3738&gt;=Stimuli!$B$4,A3738&lt;=Stimuli!$C$4),Stimuli!$A$4,"")))</f>
        <v>01 Quiet baseline (60s)</v>
      </c>
      <c r="I3738" s="6" t="n">
        <f aca="false">(B3738-B3737)/((A3738-A3737)/1000)</f>
        <v>-0.750183150183148</v>
      </c>
      <c r="J3738" s="6" t="n">
        <f aca="false">IF(OR(B3738&lt;Rules!$B$2,B3738&gt;Rules!$B$3,ABS(I3738)&gt;Rules!$B$4,OR(B3739&lt;Rules!$B$2,B3739&gt;Rules!$B$3,ABS(I3739)&gt;Rules!$B$4)),1,0)</f>
        <v>0</v>
      </c>
      <c r="K3738" s="6" t="str">
        <f aca="false">IF(F3738=1,COUNTIF($F$2:F3738,1),"")</f>
        <v/>
      </c>
    </row>
    <row r="3739" customFormat="false" ht="15" hidden="false" customHeight="false" outlineLevel="0" collapsed="false">
      <c r="A3739" s="6" t="n">
        <v>29425.368</v>
      </c>
      <c r="B3739" s="6" t="n">
        <v>1.73113553113553</v>
      </c>
      <c r="C3739" s="6" t="n">
        <v>84</v>
      </c>
      <c r="D3739" s="6" t="n">
        <v>-1</v>
      </c>
      <c r="E3739" s="6" t="n">
        <v>1.72673992673993</v>
      </c>
      <c r="F3739" s="6" t="n">
        <v>0</v>
      </c>
      <c r="G3739" s="6" t="n">
        <v>0.0058608058608056</v>
      </c>
      <c r="H3739" s="6" t="str">
        <f aca="false">IF(AND(A3739&gt;=Stimuli!$B$2,A3739&lt;=Stimuli!$C$2),Stimuli!$A$2,IF(AND(A3739&gt;=Stimuli!$B$3,A3739&lt;=Stimuli!$C$3),Stimuli!$A$3,IF(AND(A3739&gt;=Stimuli!$B$4,A3739&lt;=Stimuli!$C$4),Stimuli!$A$4,"")))</f>
        <v>01 Quiet baseline (60s)</v>
      </c>
      <c r="I3739" s="6" t="n">
        <f aca="false">(B3739-B3738)/((A3739-A3738)/1000)</f>
        <v>0.375091575091574</v>
      </c>
      <c r="J3739" s="6" t="n">
        <f aca="false">IF(OR(B3739&lt;Rules!$B$2,B3739&gt;Rules!$B$3,ABS(I3739)&gt;Rules!$B$4,OR(B3740&lt;Rules!$B$2,B3740&gt;Rules!$B$3,ABS(I3740)&gt;Rules!$B$4)),1,0)</f>
        <v>0</v>
      </c>
      <c r="K3739" s="6" t="str">
        <f aca="false">IF(F3739=1,COUNTIF($F$2:F3739,1),"")</f>
        <v/>
      </c>
    </row>
    <row r="3740" customFormat="false" ht="15" hidden="false" customHeight="false" outlineLevel="0" collapsed="false">
      <c r="A3740" s="6" t="n">
        <v>29433.1805</v>
      </c>
      <c r="B3740" s="6" t="n">
        <v>1.72967032967033</v>
      </c>
      <c r="C3740" s="6" t="n">
        <v>84</v>
      </c>
      <c r="D3740" s="6" t="n">
        <v>-1</v>
      </c>
      <c r="E3740" s="6" t="n">
        <v>1.72673992673993</v>
      </c>
      <c r="F3740" s="6" t="n">
        <v>0</v>
      </c>
      <c r="G3740" s="6" t="n">
        <v>0.0058608058608056</v>
      </c>
      <c r="H3740" s="6" t="str">
        <f aca="false">IF(AND(A3740&gt;=Stimuli!$B$2,A3740&lt;=Stimuli!$C$2),Stimuli!$A$2,IF(AND(A3740&gt;=Stimuli!$B$3,A3740&lt;=Stimuli!$C$3),Stimuli!$A$3,IF(AND(A3740&gt;=Stimuli!$B$4,A3740&lt;=Stimuli!$C$4),Stimuli!$A$4,"")))</f>
        <v>01 Quiet baseline (60s)</v>
      </c>
      <c r="I3740" s="6" t="n">
        <f aca="false">(B3740-B3739)/((A3740-A3739)/1000)</f>
        <v>-0.187545787545844</v>
      </c>
      <c r="J3740" s="6" t="n">
        <f aca="false">IF(OR(B3740&lt;Rules!$B$2,B3740&gt;Rules!$B$3,ABS(I3740)&gt;Rules!$B$4,OR(B3741&lt;Rules!$B$2,B3741&gt;Rules!$B$3,ABS(I3741)&gt;Rules!$B$4)),1,0)</f>
        <v>0</v>
      </c>
      <c r="K3740" s="6" t="str">
        <f aca="false">IF(F3740=1,COUNTIF($F$2:F3740,1),"")</f>
        <v/>
      </c>
    </row>
    <row r="3741" customFormat="false" ht="15" hidden="false" customHeight="false" outlineLevel="0" collapsed="false">
      <c r="A3741" s="6" t="n">
        <v>29440.993</v>
      </c>
      <c r="B3741" s="6" t="n">
        <v>1.73113553113553</v>
      </c>
      <c r="C3741" s="6" t="n">
        <v>84</v>
      </c>
      <c r="D3741" s="6" t="n">
        <v>-1</v>
      </c>
      <c r="E3741" s="6" t="n">
        <v>1.72673992673993</v>
      </c>
      <c r="F3741" s="6" t="n">
        <v>0</v>
      </c>
      <c r="G3741" s="6" t="n">
        <v>0.0058608058608056</v>
      </c>
      <c r="H3741" s="6" t="str">
        <f aca="false">IF(AND(A3741&gt;=Stimuli!$B$2,A3741&lt;=Stimuli!$C$2),Stimuli!$A$2,IF(AND(A3741&gt;=Stimuli!$B$3,A3741&lt;=Stimuli!$C$3),Stimuli!$A$3,IF(AND(A3741&gt;=Stimuli!$B$4,A3741&lt;=Stimuli!$C$4),Stimuli!$A$4,"")))</f>
        <v>01 Quiet baseline (60s)</v>
      </c>
      <c r="I3741" s="6" t="n">
        <f aca="false">(B3741-B3740)/((A3741-A3740)/1000)</f>
        <v>0.187545787545844</v>
      </c>
      <c r="J3741" s="6" t="n">
        <f aca="false">IF(OR(B3741&lt;Rules!$B$2,B3741&gt;Rules!$B$3,ABS(I3741)&gt;Rules!$B$4,OR(B3742&lt;Rules!$B$2,B3742&gt;Rules!$B$3,ABS(I3742)&gt;Rules!$B$4)),1,0)</f>
        <v>0</v>
      </c>
      <c r="K3741" s="6" t="str">
        <f aca="false">IF(F3741=1,COUNTIF($F$2:F3741,1),"")</f>
        <v/>
      </c>
    </row>
    <row r="3742" customFormat="false" ht="15" hidden="false" customHeight="false" outlineLevel="0" collapsed="false">
      <c r="A3742" s="6" t="n">
        <v>29448.8055</v>
      </c>
      <c r="B3742" s="6" t="n">
        <v>1.73113553113553</v>
      </c>
      <c r="C3742" s="6" t="n">
        <v>84</v>
      </c>
      <c r="D3742" s="6" t="n">
        <v>-1</v>
      </c>
      <c r="E3742" s="6" t="n">
        <v>1.72673992673993</v>
      </c>
      <c r="F3742" s="6" t="n">
        <v>0</v>
      </c>
      <c r="G3742" s="6" t="n">
        <v>0.0058608058608056</v>
      </c>
      <c r="H3742" s="6" t="str">
        <f aca="false">IF(AND(A3742&gt;=Stimuli!$B$2,A3742&lt;=Stimuli!$C$2),Stimuli!$A$2,IF(AND(A3742&gt;=Stimuli!$B$3,A3742&lt;=Stimuli!$C$3),Stimuli!$A$3,IF(AND(A3742&gt;=Stimuli!$B$4,A3742&lt;=Stimuli!$C$4),Stimuli!$A$4,"")))</f>
        <v>01 Quiet baseline (60s)</v>
      </c>
      <c r="I3742" s="6" t="n">
        <f aca="false">(B3742-B3741)/((A3742-A3741)/1000)</f>
        <v>0</v>
      </c>
      <c r="J3742" s="6" t="n">
        <f aca="false">IF(OR(B3742&lt;Rules!$B$2,B3742&gt;Rules!$B$3,ABS(I3742)&gt;Rules!$B$4,OR(B3743&lt;Rules!$B$2,B3743&gt;Rules!$B$3,ABS(I3743)&gt;Rules!$B$4)),1,0)</f>
        <v>0</v>
      </c>
      <c r="K3742" s="6" t="str">
        <f aca="false">IF(F3742=1,COUNTIF($F$2:F3742,1),"")</f>
        <v/>
      </c>
    </row>
    <row r="3743" customFormat="false" ht="15" hidden="false" customHeight="false" outlineLevel="0" collapsed="false">
      <c r="A3743" s="6" t="n">
        <v>29456.618</v>
      </c>
      <c r="B3743" s="6" t="n">
        <v>1.72967032967033</v>
      </c>
      <c r="C3743" s="6" t="n">
        <v>84</v>
      </c>
      <c r="D3743" s="6" t="n">
        <v>-1</v>
      </c>
      <c r="E3743" s="6" t="n">
        <v>1.72673992673993</v>
      </c>
      <c r="F3743" s="6" t="n">
        <v>0</v>
      </c>
      <c r="G3743" s="6" t="n">
        <v>0.0058608058608056</v>
      </c>
      <c r="H3743" s="6" t="str">
        <f aca="false">IF(AND(A3743&gt;=Stimuli!$B$2,A3743&lt;=Stimuli!$C$2),Stimuli!$A$2,IF(AND(A3743&gt;=Stimuli!$B$3,A3743&lt;=Stimuli!$C$3),Stimuli!$A$3,IF(AND(A3743&gt;=Stimuli!$B$4,A3743&lt;=Stimuli!$C$4),Stimuli!$A$4,"")))</f>
        <v>01 Quiet baseline (60s)</v>
      </c>
      <c r="I3743" s="6" t="n">
        <f aca="false">(B3743-B3742)/((A3743-A3742)/1000)</f>
        <v>-0.187545787545844</v>
      </c>
      <c r="J3743" s="6" t="n">
        <f aca="false">IF(OR(B3743&lt;Rules!$B$2,B3743&gt;Rules!$B$3,ABS(I3743)&gt;Rules!$B$4,OR(B3744&lt;Rules!$B$2,B3744&gt;Rules!$B$3,ABS(I3744)&gt;Rules!$B$4)),1,0)</f>
        <v>0</v>
      </c>
      <c r="K3743" s="6" t="str">
        <f aca="false">IF(F3743=1,COUNTIF($F$2:F3743,1),"")</f>
        <v/>
      </c>
    </row>
    <row r="3744" customFormat="false" ht="15" hidden="false" customHeight="false" outlineLevel="0" collapsed="false">
      <c r="A3744" s="6" t="n">
        <v>29464.4305</v>
      </c>
      <c r="B3744" s="6" t="n">
        <v>1.73260073260073</v>
      </c>
      <c r="C3744" s="6" t="n">
        <v>84</v>
      </c>
      <c r="D3744" s="6" t="n">
        <v>-1</v>
      </c>
      <c r="E3744" s="6" t="n">
        <v>1.72673992673993</v>
      </c>
      <c r="F3744" s="6" t="n">
        <v>0</v>
      </c>
      <c r="G3744" s="6" t="n">
        <v>0.0058608058608056</v>
      </c>
      <c r="H3744" s="6" t="str">
        <f aca="false">IF(AND(A3744&gt;=Stimuli!$B$2,A3744&lt;=Stimuli!$C$2),Stimuli!$A$2,IF(AND(A3744&gt;=Stimuli!$B$3,A3744&lt;=Stimuli!$C$3),Stimuli!$A$3,IF(AND(A3744&gt;=Stimuli!$B$4,A3744&lt;=Stimuli!$C$4),Stimuli!$A$4,"")))</f>
        <v>01 Quiet baseline (60s)</v>
      </c>
      <c r="I3744" s="6" t="n">
        <f aca="false">(B3744-B3743)/((A3744-A3743)/1000)</f>
        <v>0.375091575091716</v>
      </c>
      <c r="J3744" s="6" t="n">
        <f aca="false">IF(OR(B3744&lt;Rules!$B$2,B3744&gt;Rules!$B$3,ABS(I3744)&gt;Rules!$B$4,OR(B3745&lt;Rules!$B$2,B3745&gt;Rules!$B$3,ABS(I3745)&gt;Rules!$B$4)),1,0)</f>
        <v>0</v>
      </c>
      <c r="K3744" s="6" t="str">
        <f aca="false">IF(F3744=1,COUNTIF($F$2:F3744,1),"")</f>
        <v/>
      </c>
    </row>
    <row r="3745" customFormat="false" ht="15" hidden="false" customHeight="false" outlineLevel="0" collapsed="false">
      <c r="A3745" s="6" t="n">
        <v>29472.243</v>
      </c>
      <c r="B3745" s="6" t="n">
        <v>1.72820512820513</v>
      </c>
      <c r="C3745" s="6" t="n">
        <v>84</v>
      </c>
      <c r="D3745" s="6" t="n">
        <v>-1</v>
      </c>
      <c r="E3745" s="6" t="n">
        <v>1.72673992673993</v>
      </c>
      <c r="F3745" s="6" t="n">
        <v>0</v>
      </c>
      <c r="G3745" s="6" t="n">
        <v>0.0058608058608056</v>
      </c>
      <c r="H3745" s="6" t="str">
        <f aca="false">IF(AND(A3745&gt;=Stimuli!$B$2,A3745&lt;=Stimuli!$C$2),Stimuli!$A$2,IF(AND(A3745&gt;=Stimuli!$B$3,A3745&lt;=Stimuli!$C$3),Stimuli!$A$3,IF(AND(A3745&gt;=Stimuli!$B$4,A3745&lt;=Stimuli!$C$4),Stimuli!$A$4,"")))</f>
        <v>01 Quiet baseline (60s)</v>
      </c>
      <c r="I3745" s="6" t="n">
        <f aca="false">(B3745-B3744)/((A3745-A3744)/1000)</f>
        <v>-0.562637362637446</v>
      </c>
      <c r="J3745" s="6" t="n">
        <f aca="false">IF(OR(B3745&lt;Rules!$B$2,B3745&gt;Rules!$B$3,ABS(I3745)&gt;Rules!$B$4,OR(B3746&lt;Rules!$B$2,B3746&gt;Rules!$B$3,ABS(I3746)&gt;Rules!$B$4)),1,0)</f>
        <v>0</v>
      </c>
      <c r="K3745" s="6" t="str">
        <f aca="false">IF(F3745=1,COUNTIF($F$2:F3745,1),"")</f>
        <v/>
      </c>
    </row>
    <row r="3746" customFormat="false" ht="15" hidden="false" customHeight="false" outlineLevel="0" collapsed="false">
      <c r="A3746" s="6" t="n">
        <v>29480.0555</v>
      </c>
      <c r="B3746" s="6" t="n">
        <v>1.73260073260073</v>
      </c>
      <c r="C3746" s="6" t="n">
        <v>84</v>
      </c>
      <c r="D3746" s="6" t="n">
        <v>-1</v>
      </c>
      <c r="E3746" s="6" t="n">
        <v>1.72673992673993</v>
      </c>
      <c r="F3746" s="6" t="n">
        <v>0</v>
      </c>
      <c r="G3746" s="6" t="n">
        <v>0.0058608058608056</v>
      </c>
      <c r="H3746" s="6" t="str">
        <f aca="false">IF(AND(A3746&gt;=Stimuli!$B$2,A3746&lt;=Stimuli!$C$2),Stimuli!$A$2,IF(AND(A3746&gt;=Stimuli!$B$3,A3746&lt;=Stimuli!$C$3),Stimuli!$A$3,IF(AND(A3746&gt;=Stimuli!$B$4,A3746&lt;=Stimuli!$C$4),Stimuli!$A$4,"")))</f>
        <v>01 Quiet baseline (60s)</v>
      </c>
      <c r="I3746" s="6" t="n">
        <f aca="false">(B3746-B3745)/((A3746-A3745)/1000)</f>
        <v>0.562637362637446</v>
      </c>
      <c r="J3746" s="6" t="n">
        <f aca="false">IF(OR(B3746&lt;Rules!$B$2,B3746&gt;Rules!$B$3,ABS(I3746)&gt;Rules!$B$4,OR(B3747&lt;Rules!$B$2,B3747&gt;Rules!$B$3,ABS(I3747)&gt;Rules!$B$4)),1,0)</f>
        <v>0</v>
      </c>
      <c r="K3746" s="6" t="str">
        <f aca="false">IF(F3746=1,COUNTIF($F$2:F3746,1),"")</f>
        <v/>
      </c>
    </row>
    <row r="3747" customFormat="false" ht="15" hidden="false" customHeight="false" outlineLevel="0" collapsed="false">
      <c r="A3747" s="6" t="n">
        <v>29487.868</v>
      </c>
      <c r="B3747" s="6" t="n">
        <v>1.72820512820513</v>
      </c>
      <c r="C3747" s="6" t="n">
        <v>84</v>
      </c>
      <c r="D3747" s="6" t="n">
        <v>-1</v>
      </c>
      <c r="E3747" s="6" t="n">
        <v>1.72673992673993</v>
      </c>
      <c r="F3747" s="6" t="n">
        <v>0</v>
      </c>
      <c r="G3747" s="6" t="n">
        <v>0.0058608058608056</v>
      </c>
      <c r="H3747" s="6" t="str">
        <f aca="false">IF(AND(A3747&gt;=Stimuli!$B$2,A3747&lt;=Stimuli!$C$2),Stimuli!$A$2,IF(AND(A3747&gt;=Stimuli!$B$3,A3747&lt;=Stimuli!$C$3),Stimuli!$A$3,IF(AND(A3747&gt;=Stimuli!$B$4,A3747&lt;=Stimuli!$C$4),Stimuli!$A$4,"")))</f>
        <v>01 Quiet baseline (60s)</v>
      </c>
      <c r="I3747" s="6" t="n">
        <f aca="false">(B3747-B3746)/((A3747-A3746)/1000)</f>
        <v>-0.562637362637446</v>
      </c>
      <c r="J3747" s="6" t="n">
        <f aca="false">IF(OR(B3747&lt;Rules!$B$2,B3747&gt;Rules!$B$3,ABS(I3747)&gt;Rules!$B$4,OR(B3748&lt;Rules!$B$2,B3748&gt;Rules!$B$3,ABS(I3748)&gt;Rules!$B$4)),1,0)</f>
        <v>0</v>
      </c>
      <c r="K3747" s="6" t="str">
        <f aca="false">IF(F3747=1,COUNTIF($F$2:F3747,1),"")</f>
        <v/>
      </c>
    </row>
    <row r="3748" customFormat="false" ht="15" hidden="false" customHeight="false" outlineLevel="0" collapsed="false">
      <c r="A3748" s="6" t="n">
        <v>29495.6805</v>
      </c>
      <c r="B3748" s="6" t="n">
        <v>1.73406593406593</v>
      </c>
      <c r="C3748" s="6" t="n">
        <v>84</v>
      </c>
      <c r="D3748" s="6" t="n">
        <v>-1</v>
      </c>
      <c r="E3748" s="6" t="n">
        <v>1.72673992673993</v>
      </c>
      <c r="F3748" s="6" t="n">
        <v>0</v>
      </c>
      <c r="G3748" s="6" t="n">
        <v>0.0058608058608056</v>
      </c>
      <c r="H3748" s="6" t="str">
        <f aca="false">IF(AND(A3748&gt;=Stimuli!$B$2,A3748&lt;=Stimuli!$C$2),Stimuli!$A$2,IF(AND(A3748&gt;=Stimuli!$B$3,A3748&lt;=Stimuli!$C$3),Stimuli!$A$3,IF(AND(A3748&gt;=Stimuli!$B$4,A3748&lt;=Stimuli!$C$4),Stimuli!$A$4,"")))</f>
        <v>01 Quiet baseline (60s)</v>
      </c>
      <c r="I3748" s="6" t="n">
        <f aca="false">(B3748-B3747)/((A3748-A3747)/1000)</f>
        <v>0.750183150183148</v>
      </c>
      <c r="J3748" s="6" t="n">
        <f aca="false">IF(OR(B3748&lt;Rules!$B$2,B3748&gt;Rules!$B$3,ABS(I3748)&gt;Rules!$B$4,OR(B3749&lt;Rules!$B$2,B3749&gt;Rules!$B$3,ABS(I3749)&gt;Rules!$B$4)),1,0)</f>
        <v>0</v>
      </c>
      <c r="K3748" s="6" t="str">
        <f aca="false">IF(F3748=1,COUNTIF($F$2:F3748,1),"")</f>
        <v/>
      </c>
    </row>
    <row r="3749" customFormat="false" ht="15" hidden="false" customHeight="false" outlineLevel="0" collapsed="false">
      <c r="A3749" s="6" t="n">
        <v>29503.493</v>
      </c>
      <c r="B3749" s="6" t="n">
        <v>1.72673992673993</v>
      </c>
      <c r="C3749" s="6" t="n">
        <v>84</v>
      </c>
      <c r="D3749" s="6" t="n">
        <v>-1</v>
      </c>
      <c r="E3749" s="6" t="n">
        <v>1.72673992673993</v>
      </c>
      <c r="F3749" s="6" t="n">
        <v>0</v>
      </c>
      <c r="G3749" s="6" t="n">
        <v>0.0058608058608056</v>
      </c>
      <c r="H3749" s="6" t="str">
        <f aca="false">IF(AND(A3749&gt;=Stimuli!$B$2,A3749&lt;=Stimuli!$C$2),Stimuli!$A$2,IF(AND(A3749&gt;=Stimuli!$B$3,A3749&lt;=Stimuli!$C$3),Stimuli!$A$3,IF(AND(A3749&gt;=Stimuli!$B$4,A3749&lt;=Stimuli!$C$4),Stimuli!$A$4,"")))</f>
        <v>01 Quiet baseline (60s)</v>
      </c>
      <c r="I3749" s="6" t="n">
        <f aca="false">(B3749-B3748)/((A3749-A3748)/1000)</f>
        <v>-0.93772893772902</v>
      </c>
      <c r="J3749" s="6" t="n">
        <f aca="false">IF(OR(B3749&lt;Rules!$B$2,B3749&gt;Rules!$B$3,ABS(I3749)&gt;Rules!$B$4,OR(B3750&lt;Rules!$B$2,B3750&gt;Rules!$B$3,ABS(I3750)&gt;Rules!$B$4)),1,0)</f>
        <v>0</v>
      </c>
      <c r="K3749" s="6" t="str">
        <f aca="false">IF(F3749=1,COUNTIF($F$2:F3749,1),"")</f>
        <v/>
      </c>
    </row>
    <row r="3750" customFormat="false" ht="15" hidden="false" customHeight="false" outlineLevel="0" collapsed="false">
      <c r="A3750" s="6" t="n">
        <v>29511.3055</v>
      </c>
      <c r="B3750" s="6" t="n">
        <v>1.73406593406593</v>
      </c>
      <c r="C3750" s="6" t="n">
        <v>84</v>
      </c>
      <c r="D3750" s="6" t="n">
        <v>-1</v>
      </c>
      <c r="E3750" s="6" t="n">
        <v>1.72673992673993</v>
      </c>
      <c r="F3750" s="6" t="n">
        <v>0</v>
      </c>
      <c r="G3750" s="6" t="n">
        <v>0.0058608058608056</v>
      </c>
      <c r="H3750" s="6" t="str">
        <f aca="false">IF(AND(A3750&gt;=Stimuli!$B$2,A3750&lt;=Stimuli!$C$2),Stimuli!$A$2,IF(AND(A3750&gt;=Stimuli!$B$3,A3750&lt;=Stimuli!$C$3),Stimuli!$A$3,IF(AND(A3750&gt;=Stimuli!$B$4,A3750&lt;=Stimuli!$C$4),Stimuli!$A$4,"")))</f>
        <v>01 Quiet baseline (60s)</v>
      </c>
      <c r="I3750" s="6" t="n">
        <f aca="false">(B3750-B3749)/((A3750-A3749)/1000)</f>
        <v>0.93772893772902</v>
      </c>
      <c r="J3750" s="6" t="n">
        <f aca="false">IF(OR(B3750&lt;Rules!$B$2,B3750&gt;Rules!$B$3,ABS(I3750)&gt;Rules!$B$4,OR(B3751&lt;Rules!$B$2,B3751&gt;Rules!$B$3,ABS(I3751)&gt;Rules!$B$4)),1,0)</f>
        <v>0</v>
      </c>
      <c r="K3750" s="6" t="str">
        <f aca="false">IF(F3750=1,COUNTIF($F$2:F3750,1),"")</f>
        <v/>
      </c>
    </row>
    <row r="3751" customFormat="false" ht="15" hidden="false" customHeight="false" outlineLevel="0" collapsed="false">
      <c r="A3751" s="6" t="n">
        <v>29519.118</v>
      </c>
      <c r="B3751" s="6" t="n">
        <v>1.72673992673993</v>
      </c>
      <c r="C3751" s="6" t="n">
        <v>84</v>
      </c>
      <c r="D3751" s="6" t="n">
        <v>-1</v>
      </c>
      <c r="E3751" s="6" t="n">
        <v>1.72673992673993</v>
      </c>
      <c r="F3751" s="6" t="n">
        <v>0</v>
      </c>
      <c r="G3751" s="6" t="n">
        <v>0.0058608058608056</v>
      </c>
      <c r="H3751" s="6" t="str">
        <f aca="false">IF(AND(A3751&gt;=Stimuli!$B$2,A3751&lt;=Stimuli!$C$2),Stimuli!$A$2,IF(AND(A3751&gt;=Stimuli!$B$3,A3751&lt;=Stimuli!$C$3),Stimuli!$A$3,IF(AND(A3751&gt;=Stimuli!$B$4,A3751&lt;=Stimuli!$C$4),Stimuli!$A$4,"")))</f>
        <v>01 Quiet baseline (60s)</v>
      </c>
      <c r="I3751" s="6" t="n">
        <f aca="false">(B3751-B3750)/((A3751-A3750)/1000)</f>
        <v>-0.93772893772902</v>
      </c>
      <c r="J3751" s="6" t="n">
        <f aca="false">IF(OR(B3751&lt;Rules!$B$2,B3751&gt;Rules!$B$3,ABS(I3751)&gt;Rules!$B$4,OR(B3752&lt;Rules!$B$2,B3752&gt;Rules!$B$3,ABS(I3752)&gt;Rules!$B$4)),1,0)</f>
        <v>0</v>
      </c>
      <c r="K3751" s="6" t="str">
        <f aca="false">IF(F3751=1,COUNTIF($F$2:F3751,1),"")</f>
        <v/>
      </c>
    </row>
    <row r="3752" customFormat="false" ht="15" hidden="false" customHeight="false" outlineLevel="0" collapsed="false">
      <c r="A3752" s="6" t="n">
        <v>29526.9305</v>
      </c>
      <c r="B3752" s="6" t="n">
        <v>1.73260073260073</v>
      </c>
      <c r="C3752" s="6" t="n">
        <v>84</v>
      </c>
      <c r="D3752" s="6" t="n">
        <v>-1</v>
      </c>
      <c r="E3752" s="6" t="n">
        <v>1.72673992673993</v>
      </c>
      <c r="F3752" s="6" t="n">
        <v>0</v>
      </c>
      <c r="G3752" s="6" t="n">
        <v>0.0058608058608056</v>
      </c>
      <c r="H3752" s="6" t="str">
        <f aca="false">IF(AND(A3752&gt;=Stimuli!$B$2,A3752&lt;=Stimuli!$C$2),Stimuli!$A$2,IF(AND(A3752&gt;=Stimuli!$B$3,A3752&lt;=Stimuli!$C$3),Stimuli!$A$3,IF(AND(A3752&gt;=Stimuli!$B$4,A3752&lt;=Stimuli!$C$4),Stimuli!$A$4,"")))</f>
        <v>01 Quiet baseline (60s)</v>
      </c>
      <c r="I3752" s="6" t="n">
        <f aca="false">(B3752-B3751)/((A3752-A3751)/1000)</f>
        <v>0.750183150183318</v>
      </c>
      <c r="J3752" s="6" t="n">
        <f aca="false">IF(OR(B3752&lt;Rules!$B$2,B3752&gt;Rules!$B$3,ABS(I3752)&gt;Rules!$B$4,OR(B3753&lt;Rules!$B$2,B3753&gt;Rules!$B$3,ABS(I3753)&gt;Rules!$B$4)),1,0)</f>
        <v>0</v>
      </c>
      <c r="K3752" s="6" t="str">
        <f aca="false">IF(F3752=1,COUNTIF($F$2:F3752,1),"")</f>
        <v/>
      </c>
    </row>
    <row r="3753" customFormat="false" ht="15" hidden="false" customHeight="false" outlineLevel="0" collapsed="false">
      <c r="A3753" s="6" t="n">
        <v>29534.743</v>
      </c>
      <c r="B3753" s="6" t="n">
        <v>1.72673992673993</v>
      </c>
      <c r="C3753" s="6" t="n">
        <v>84</v>
      </c>
      <c r="D3753" s="6" t="n">
        <v>-1</v>
      </c>
      <c r="E3753" s="6" t="n">
        <v>1.72673992673993</v>
      </c>
      <c r="F3753" s="6" t="n">
        <v>0</v>
      </c>
      <c r="G3753" s="6" t="n">
        <v>0.0058608058608056</v>
      </c>
      <c r="H3753" s="6" t="str">
        <f aca="false">IF(AND(A3753&gt;=Stimuli!$B$2,A3753&lt;=Stimuli!$C$2),Stimuli!$A$2,IF(AND(A3753&gt;=Stimuli!$B$3,A3753&lt;=Stimuli!$C$3),Stimuli!$A$3,IF(AND(A3753&gt;=Stimuli!$B$4,A3753&lt;=Stimuli!$C$4),Stimuli!$A$4,"")))</f>
        <v>01 Quiet baseline (60s)</v>
      </c>
      <c r="I3753" s="6" t="n">
        <f aca="false">(B3753-B3752)/((A3753-A3752)/1000)</f>
        <v>-0.750183150183318</v>
      </c>
      <c r="J3753" s="6" t="n">
        <f aca="false">IF(OR(B3753&lt;Rules!$B$2,B3753&gt;Rules!$B$3,ABS(I3753)&gt;Rules!$B$4,OR(B3754&lt;Rules!$B$2,B3754&gt;Rules!$B$3,ABS(I3754)&gt;Rules!$B$4)),1,0)</f>
        <v>0</v>
      </c>
      <c r="K3753" s="6" t="str">
        <f aca="false">IF(F3753=1,COUNTIF($F$2:F3753,1),"")</f>
        <v/>
      </c>
    </row>
    <row r="3754" customFormat="false" ht="15" hidden="false" customHeight="false" outlineLevel="0" collapsed="false">
      <c r="A3754" s="6" t="n">
        <v>29542.5555</v>
      </c>
      <c r="B3754" s="6" t="n">
        <v>1.73113553113553</v>
      </c>
      <c r="C3754" s="6" t="n">
        <v>84</v>
      </c>
      <c r="D3754" s="6" t="n">
        <v>-1</v>
      </c>
      <c r="E3754" s="6" t="n">
        <v>1.72673992673993</v>
      </c>
      <c r="F3754" s="6" t="n">
        <v>0</v>
      </c>
      <c r="G3754" s="6" t="n">
        <v>0.0058608058608056</v>
      </c>
      <c r="H3754" s="6" t="str">
        <f aca="false">IF(AND(A3754&gt;=Stimuli!$B$2,A3754&lt;=Stimuli!$C$2),Stimuli!$A$2,IF(AND(A3754&gt;=Stimuli!$B$3,A3754&lt;=Stimuli!$C$3),Stimuli!$A$3,IF(AND(A3754&gt;=Stimuli!$B$4,A3754&lt;=Stimuli!$C$4),Stimuli!$A$4,"")))</f>
        <v>01 Quiet baseline (60s)</v>
      </c>
      <c r="I3754" s="6" t="n">
        <f aca="false">(B3754-B3753)/((A3754-A3753)/1000)</f>
        <v>0.562637362637446</v>
      </c>
      <c r="J3754" s="6" t="n">
        <f aca="false">IF(OR(B3754&lt;Rules!$B$2,B3754&gt;Rules!$B$3,ABS(I3754)&gt;Rules!$B$4,OR(B3755&lt;Rules!$B$2,B3755&gt;Rules!$B$3,ABS(I3755)&gt;Rules!$B$4)),1,0)</f>
        <v>0</v>
      </c>
      <c r="K3754" s="6" t="str">
        <f aca="false">IF(F3754=1,COUNTIF($F$2:F3754,1),"")</f>
        <v/>
      </c>
    </row>
    <row r="3755" customFormat="false" ht="15" hidden="false" customHeight="false" outlineLevel="0" collapsed="false">
      <c r="A3755" s="6" t="n">
        <v>29550.368</v>
      </c>
      <c r="B3755" s="6" t="n">
        <v>1.72820512820513</v>
      </c>
      <c r="C3755" s="6" t="n">
        <v>84</v>
      </c>
      <c r="D3755" s="6" t="n">
        <v>-1</v>
      </c>
      <c r="E3755" s="6" t="n">
        <v>1.72673992673993</v>
      </c>
      <c r="F3755" s="6" t="n">
        <v>0</v>
      </c>
      <c r="G3755" s="6" t="n">
        <v>0.0058608058608056</v>
      </c>
      <c r="H3755" s="6" t="str">
        <f aca="false">IF(AND(A3755&gt;=Stimuli!$B$2,A3755&lt;=Stimuli!$C$2),Stimuli!$A$2,IF(AND(A3755&gt;=Stimuli!$B$3,A3755&lt;=Stimuli!$C$3),Stimuli!$A$3,IF(AND(A3755&gt;=Stimuli!$B$4,A3755&lt;=Stimuli!$C$4),Stimuli!$A$4,"")))</f>
        <v>01 Quiet baseline (60s)</v>
      </c>
      <c r="I3755" s="6" t="n">
        <f aca="false">(B3755-B3754)/((A3755-A3754)/1000)</f>
        <v>-0.375091575091574</v>
      </c>
      <c r="J3755" s="6" t="n">
        <f aca="false">IF(OR(B3755&lt;Rules!$B$2,B3755&gt;Rules!$B$3,ABS(I3755)&gt;Rules!$B$4,OR(B3756&lt;Rules!$B$2,B3756&gt;Rules!$B$3,ABS(I3756)&gt;Rules!$B$4)),1,0)</f>
        <v>0</v>
      </c>
      <c r="K3755" s="6" t="str">
        <f aca="false">IF(F3755=1,COUNTIF($F$2:F3755,1),"")</f>
        <v/>
      </c>
    </row>
    <row r="3756" customFormat="false" ht="15" hidden="false" customHeight="false" outlineLevel="0" collapsed="false">
      <c r="A3756" s="6" t="n">
        <v>29558.1805</v>
      </c>
      <c r="B3756" s="6" t="n">
        <v>1.72967032967033</v>
      </c>
      <c r="C3756" s="6" t="n">
        <v>84</v>
      </c>
      <c r="D3756" s="6" t="n">
        <v>-1</v>
      </c>
      <c r="E3756" s="6" t="n">
        <v>1.72673992673993</v>
      </c>
      <c r="F3756" s="6" t="n">
        <v>0</v>
      </c>
      <c r="G3756" s="6" t="n">
        <v>0.0058608058608056</v>
      </c>
      <c r="H3756" s="6" t="str">
        <f aca="false">IF(AND(A3756&gt;=Stimuli!$B$2,A3756&lt;=Stimuli!$C$2),Stimuli!$A$2,IF(AND(A3756&gt;=Stimuli!$B$3,A3756&lt;=Stimuli!$C$3),Stimuli!$A$3,IF(AND(A3756&gt;=Stimuli!$B$4,A3756&lt;=Stimuli!$C$4),Stimuli!$A$4,"")))</f>
        <v>01 Quiet baseline (60s)</v>
      </c>
      <c r="I3756" s="6" t="n">
        <f aca="false">(B3756-B3755)/((A3756-A3755)/1000)</f>
        <v>0.18754578754573</v>
      </c>
      <c r="J3756" s="6" t="n">
        <f aca="false">IF(OR(B3756&lt;Rules!$B$2,B3756&gt;Rules!$B$3,ABS(I3756)&gt;Rules!$B$4,OR(B3757&lt;Rules!$B$2,B3757&gt;Rules!$B$3,ABS(I3757)&gt;Rules!$B$4)),1,0)</f>
        <v>0</v>
      </c>
      <c r="K3756" s="6" t="str">
        <f aca="false">IF(F3756=1,COUNTIF($F$2:F3756,1),"")</f>
        <v/>
      </c>
    </row>
    <row r="3757" customFormat="false" ht="15" hidden="false" customHeight="false" outlineLevel="0" collapsed="false">
      <c r="A3757" s="6" t="n">
        <v>29565.993</v>
      </c>
      <c r="B3757" s="6" t="n">
        <v>1.72820512820513</v>
      </c>
      <c r="C3757" s="6" t="n">
        <v>84</v>
      </c>
      <c r="D3757" s="6" t="n">
        <v>-1</v>
      </c>
      <c r="E3757" s="6" t="n">
        <v>1.72673992673993</v>
      </c>
      <c r="F3757" s="6" t="n">
        <v>0</v>
      </c>
      <c r="G3757" s="6" t="n">
        <v>0.0058608058608056</v>
      </c>
      <c r="H3757" s="6" t="str">
        <f aca="false">IF(AND(A3757&gt;=Stimuli!$B$2,A3757&lt;=Stimuli!$C$2),Stimuli!$A$2,IF(AND(A3757&gt;=Stimuli!$B$3,A3757&lt;=Stimuli!$C$3),Stimuli!$A$3,IF(AND(A3757&gt;=Stimuli!$B$4,A3757&lt;=Stimuli!$C$4),Stimuli!$A$4,"")))</f>
        <v>01 Quiet baseline (60s)</v>
      </c>
      <c r="I3757" s="6" t="n">
        <f aca="false">(B3757-B3756)/((A3757-A3756)/1000)</f>
        <v>-0.18754578754573</v>
      </c>
      <c r="J3757" s="6" t="n">
        <f aca="false">IF(OR(B3757&lt;Rules!$B$2,B3757&gt;Rules!$B$3,ABS(I3757)&gt;Rules!$B$4,OR(B3758&lt;Rules!$B$2,B3758&gt;Rules!$B$3,ABS(I3758)&gt;Rules!$B$4)),1,0)</f>
        <v>0</v>
      </c>
      <c r="K3757" s="6" t="str">
        <f aca="false">IF(F3757=1,COUNTIF($F$2:F3757,1),"")</f>
        <v/>
      </c>
    </row>
    <row r="3758" customFormat="false" ht="15" hidden="false" customHeight="false" outlineLevel="0" collapsed="false">
      <c r="A3758" s="6" t="n">
        <v>29573.8055</v>
      </c>
      <c r="B3758" s="6" t="n">
        <v>1.72820512820513</v>
      </c>
      <c r="C3758" s="6" t="n">
        <v>84</v>
      </c>
      <c r="D3758" s="6" t="n">
        <v>-1</v>
      </c>
      <c r="E3758" s="6" t="n">
        <v>1.72673992673993</v>
      </c>
      <c r="F3758" s="6" t="n">
        <v>0</v>
      </c>
      <c r="G3758" s="6" t="n">
        <v>0.0058608058608056</v>
      </c>
      <c r="H3758" s="6" t="str">
        <f aca="false">IF(AND(A3758&gt;=Stimuli!$B$2,A3758&lt;=Stimuli!$C$2),Stimuli!$A$2,IF(AND(A3758&gt;=Stimuli!$B$3,A3758&lt;=Stimuli!$C$3),Stimuli!$A$3,IF(AND(A3758&gt;=Stimuli!$B$4,A3758&lt;=Stimuli!$C$4),Stimuli!$A$4,"")))</f>
        <v>01 Quiet baseline (60s)</v>
      </c>
      <c r="I3758" s="6" t="n">
        <f aca="false">(B3758-B3757)/((A3758-A3757)/1000)</f>
        <v>0</v>
      </c>
      <c r="J3758" s="6" t="n">
        <f aca="false">IF(OR(B3758&lt;Rules!$B$2,B3758&gt;Rules!$B$3,ABS(I3758)&gt;Rules!$B$4,OR(B3759&lt;Rules!$B$2,B3759&gt;Rules!$B$3,ABS(I3759)&gt;Rules!$B$4)),1,0)</f>
        <v>0</v>
      </c>
      <c r="K3758" s="6" t="str">
        <f aca="false">IF(F3758=1,COUNTIF($F$2:F3758,1),"")</f>
        <v/>
      </c>
    </row>
    <row r="3759" customFormat="false" ht="15" hidden="false" customHeight="false" outlineLevel="0" collapsed="false">
      <c r="A3759" s="6" t="n">
        <v>29581.618</v>
      </c>
      <c r="B3759" s="6" t="n">
        <v>1.72967032967033</v>
      </c>
      <c r="C3759" s="6" t="n">
        <v>84</v>
      </c>
      <c r="D3759" s="6" t="n">
        <v>-1</v>
      </c>
      <c r="E3759" s="6" t="n">
        <v>1.72673992673993</v>
      </c>
      <c r="F3759" s="6" t="n">
        <v>0</v>
      </c>
      <c r="G3759" s="6" t="n">
        <v>0.0058608058608056</v>
      </c>
      <c r="H3759" s="6" t="str">
        <f aca="false">IF(AND(A3759&gt;=Stimuli!$B$2,A3759&lt;=Stimuli!$C$2),Stimuli!$A$2,IF(AND(A3759&gt;=Stimuli!$B$3,A3759&lt;=Stimuli!$C$3),Stimuli!$A$3,IF(AND(A3759&gt;=Stimuli!$B$4,A3759&lt;=Stimuli!$C$4),Stimuli!$A$4,"")))</f>
        <v>01 Quiet baseline (60s)</v>
      </c>
      <c r="I3759" s="6" t="n">
        <f aca="false">(B3759-B3758)/((A3759-A3758)/1000)</f>
        <v>0.18754578754573</v>
      </c>
      <c r="J3759" s="6" t="n">
        <f aca="false">IF(OR(B3759&lt;Rules!$B$2,B3759&gt;Rules!$B$3,ABS(I3759)&gt;Rules!$B$4,OR(B3760&lt;Rules!$B$2,B3760&gt;Rules!$B$3,ABS(I3760)&gt;Rules!$B$4)),1,0)</f>
        <v>0</v>
      </c>
      <c r="K3759" s="6" t="str">
        <f aca="false">IF(F3759=1,COUNTIF($F$2:F3759,1),"")</f>
        <v/>
      </c>
    </row>
    <row r="3760" customFormat="false" ht="15" hidden="false" customHeight="false" outlineLevel="0" collapsed="false">
      <c r="A3760" s="6" t="n">
        <v>29589.4305</v>
      </c>
      <c r="B3760" s="6" t="n">
        <v>1.72673992673993</v>
      </c>
      <c r="C3760" s="6" t="n">
        <v>84</v>
      </c>
      <c r="D3760" s="6" t="n">
        <v>-1</v>
      </c>
      <c r="E3760" s="6" t="n">
        <v>1.72673992673993</v>
      </c>
      <c r="F3760" s="6" t="n">
        <v>0</v>
      </c>
      <c r="G3760" s="6" t="n">
        <v>0.0058608058608056</v>
      </c>
      <c r="H3760" s="6" t="str">
        <f aca="false">IF(AND(A3760&gt;=Stimuli!$B$2,A3760&lt;=Stimuli!$C$2),Stimuli!$A$2,IF(AND(A3760&gt;=Stimuli!$B$3,A3760&lt;=Stimuli!$C$3),Stimuli!$A$3,IF(AND(A3760&gt;=Stimuli!$B$4,A3760&lt;=Stimuli!$C$4),Stimuli!$A$4,"")))</f>
        <v>01 Quiet baseline (60s)</v>
      </c>
      <c r="I3760" s="6" t="n">
        <f aca="false">(B3760-B3759)/((A3760-A3759)/1000)</f>
        <v>-0.375091575091602</v>
      </c>
      <c r="J3760" s="6" t="n">
        <f aca="false">IF(OR(B3760&lt;Rules!$B$2,B3760&gt;Rules!$B$3,ABS(I3760)&gt;Rules!$B$4,OR(B3761&lt;Rules!$B$2,B3761&gt;Rules!$B$3,ABS(I3761)&gt;Rules!$B$4)),1,0)</f>
        <v>0</v>
      </c>
      <c r="K3760" s="6" t="str">
        <f aca="false">IF(F3760=1,COUNTIF($F$2:F3760,1),"")</f>
        <v/>
      </c>
    </row>
    <row r="3761" customFormat="false" ht="15" hidden="false" customHeight="false" outlineLevel="0" collapsed="false">
      <c r="A3761" s="6" t="n">
        <v>29597.243</v>
      </c>
      <c r="B3761" s="6" t="n">
        <v>1.73113553113553</v>
      </c>
      <c r="C3761" s="6" t="n">
        <v>84</v>
      </c>
      <c r="D3761" s="6" t="n">
        <v>-1</v>
      </c>
      <c r="E3761" s="6" t="n">
        <v>1.72673992673993</v>
      </c>
      <c r="F3761" s="6" t="n">
        <v>0</v>
      </c>
      <c r="G3761" s="6" t="n">
        <v>0.0058608058608056</v>
      </c>
      <c r="H3761" s="6" t="str">
        <f aca="false">IF(AND(A3761&gt;=Stimuli!$B$2,A3761&lt;=Stimuli!$C$2),Stimuli!$A$2,IF(AND(A3761&gt;=Stimuli!$B$3,A3761&lt;=Stimuli!$C$3),Stimuli!$A$3,IF(AND(A3761&gt;=Stimuli!$B$4,A3761&lt;=Stimuli!$C$4),Stimuli!$A$4,"")))</f>
        <v>01 Quiet baseline (60s)</v>
      </c>
      <c r="I3761" s="6" t="n">
        <f aca="false">(B3761-B3760)/((A3761-A3760)/1000)</f>
        <v>0.562637362637446</v>
      </c>
      <c r="J3761" s="6" t="n">
        <f aca="false">IF(OR(B3761&lt;Rules!$B$2,B3761&gt;Rules!$B$3,ABS(I3761)&gt;Rules!$B$4,OR(B3762&lt;Rules!$B$2,B3762&gt;Rules!$B$3,ABS(I3762)&gt;Rules!$B$4)),1,0)</f>
        <v>0</v>
      </c>
      <c r="K3761" s="6" t="str">
        <f aca="false">IF(F3761=1,COUNTIF($F$2:F3761,1),"")</f>
        <v/>
      </c>
    </row>
    <row r="3762" customFormat="false" ht="15" hidden="false" customHeight="false" outlineLevel="0" collapsed="false">
      <c r="A3762" s="6" t="n">
        <v>29605.0555</v>
      </c>
      <c r="B3762" s="6" t="n">
        <v>1.72673992673993</v>
      </c>
      <c r="C3762" s="6" t="n">
        <v>84</v>
      </c>
      <c r="D3762" s="6" t="n">
        <v>-1</v>
      </c>
      <c r="E3762" s="6" t="n">
        <v>1.72673992673993</v>
      </c>
      <c r="F3762" s="6" t="n">
        <v>0</v>
      </c>
      <c r="G3762" s="6" t="n">
        <v>0.0058608058608056</v>
      </c>
      <c r="H3762" s="6" t="str">
        <f aca="false">IF(AND(A3762&gt;=Stimuli!$B$2,A3762&lt;=Stimuli!$C$2),Stimuli!$A$2,IF(AND(A3762&gt;=Stimuli!$B$3,A3762&lt;=Stimuli!$C$3),Stimuli!$A$3,IF(AND(A3762&gt;=Stimuli!$B$4,A3762&lt;=Stimuli!$C$4),Stimuli!$A$4,"")))</f>
        <v>01 Quiet baseline (60s)</v>
      </c>
      <c r="I3762" s="6" t="n">
        <f aca="false">(B3762-B3761)/((A3762-A3761)/1000)</f>
        <v>-0.562637362637446</v>
      </c>
      <c r="J3762" s="6" t="n">
        <f aca="false">IF(OR(B3762&lt;Rules!$B$2,B3762&gt;Rules!$B$3,ABS(I3762)&gt;Rules!$B$4,OR(B3763&lt;Rules!$B$2,B3763&gt;Rules!$B$3,ABS(I3763)&gt;Rules!$B$4)),1,0)</f>
        <v>0</v>
      </c>
      <c r="K3762" s="6" t="str">
        <f aca="false">IF(F3762=1,COUNTIF($F$2:F3762,1),"")</f>
        <v/>
      </c>
    </row>
    <row r="3763" customFormat="false" ht="15" hidden="false" customHeight="false" outlineLevel="0" collapsed="false">
      <c r="A3763" s="6" t="n">
        <v>29612.868</v>
      </c>
      <c r="B3763" s="6" t="n">
        <v>1.73260073260073</v>
      </c>
      <c r="C3763" s="6" t="n">
        <v>84</v>
      </c>
      <c r="D3763" s="6" t="n">
        <v>-1</v>
      </c>
      <c r="E3763" s="6" t="n">
        <v>1.72673992673993</v>
      </c>
      <c r="F3763" s="6" t="n">
        <v>0</v>
      </c>
      <c r="G3763" s="6" t="n">
        <v>0.0058608058608056</v>
      </c>
      <c r="H3763" s="6" t="str">
        <f aca="false">IF(AND(A3763&gt;=Stimuli!$B$2,A3763&lt;=Stimuli!$C$2),Stimuli!$A$2,IF(AND(A3763&gt;=Stimuli!$B$3,A3763&lt;=Stimuli!$C$3),Stimuli!$A$3,IF(AND(A3763&gt;=Stimuli!$B$4,A3763&lt;=Stimuli!$C$4),Stimuli!$A$4,"")))</f>
        <v>01 Quiet baseline (60s)</v>
      </c>
      <c r="I3763" s="6" t="n">
        <f aca="false">(B3763-B3762)/((A3763-A3762)/1000)</f>
        <v>0.750183150183318</v>
      </c>
      <c r="J3763" s="6" t="n">
        <f aca="false">IF(OR(B3763&lt;Rules!$B$2,B3763&gt;Rules!$B$3,ABS(I3763)&gt;Rules!$B$4,OR(B3764&lt;Rules!$B$2,B3764&gt;Rules!$B$3,ABS(I3764)&gt;Rules!$B$4)),1,0)</f>
        <v>0</v>
      </c>
      <c r="K3763" s="6" t="str">
        <f aca="false">IF(F3763=1,COUNTIF($F$2:F3763,1),"")</f>
        <v/>
      </c>
    </row>
    <row r="3764" customFormat="false" ht="15" hidden="false" customHeight="false" outlineLevel="0" collapsed="false">
      <c r="A3764" s="6" t="n">
        <v>29620.6805</v>
      </c>
      <c r="B3764" s="6" t="n">
        <v>1.72527472527473</v>
      </c>
      <c r="C3764" s="6" t="n">
        <v>84</v>
      </c>
      <c r="D3764" s="6" t="n">
        <v>-1</v>
      </c>
      <c r="E3764" s="6" t="n">
        <v>1.72673992673993</v>
      </c>
      <c r="F3764" s="6" t="n">
        <v>0</v>
      </c>
      <c r="G3764" s="6" t="n">
        <v>0.0058608058608056</v>
      </c>
      <c r="H3764" s="6" t="str">
        <f aca="false">IF(AND(A3764&gt;=Stimuli!$B$2,A3764&lt;=Stimuli!$C$2),Stimuli!$A$2,IF(AND(A3764&gt;=Stimuli!$B$3,A3764&lt;=Stimuli!$C$3),Stimuli!$A$3,IF(AND(A3764&gt;=Stimuli!$B$4,A3764&lt;=Stimuli!$C$4),Stimuli!$A$4,"")))</f>
        <v>01 Quiet baseline (60s)</v>
      </c>
      <c r="I3764" s="6" t="n">
        <f aca="false">(B3764-B3763)/((A3764-A3763)/1000)</f>
        <v>-0.937728937729048</v>
      </c>
      <c r="J3764" s="6" t="n">
        <f aca="false">IF(OR(B3764&lt;Rules!$B$2,B3764&gt;Rules!$B$3,ABS(I3764)&gt;Rules!$B$4,OR(B3765&lt;Rules!$B$2,B3765&gt;Rules!$B$3,ABS(I3765)&gt;Rules!$B$4)),1,0)</f>
        <v>0</v>
      </c>
      <c r="K3764" s="6" t="str">
        <f aca="false">IF(F3764=1,COUNTIF($F$2:F3764,1),"")</f>
        <v/>
      </c>
    </row>
    <row r="3765" customFormat="false" ht="15" hidden="false" customHeight="false" outlineLevel="0" collapsed="false">
      <c r="A3765" s="6" t="n">
        <v>29628.493</v>
      </c>
      <c r="B3765" s="6" t="n">
        <v>1.73260073260073</v>
      </c>
      <c r="C3765" s="6" t="n">
        <v>84</v>
      </c>
      <c r="D3765" s="6" t="n">
        <v>-1</v>
      </c>
      <c r="E3765" s="6" t="n">
        <v>1.72673992673993</v>
      </c>
      <c r="F3765" s="6" t="n">
        <v>0</v>
      </c>
      <c r="G3765" s="6" t="n">
        <v>0.0058608058608056</v>
      </c>
      <c r="H3765" s="6" t="str">
        <f aca="false">IF(AND(A3765&gt;=Stimuli!$B$2,A3765&lt;=Stimuli!$C$2),Stimuli!$A$2,IF(AND(A3765&gt;=Stimuli!$B$3,A3765&lt;=Stimuli!$C$3),Stimuli!$A$3,IF(AND(A3765&gt;=Stimuli!$B$4,A3765&lt;=Stimuli!$C$4),Stimuli!$A$4,"")))</f>
        <v>01 Quiet baseline (60s)</v>
      </c>
      <c r="I3765" s="6" t="n">
        <f aca="false">(B3765-B3764)/((A3765-A3764)/1000)</f>
        <v>0.937728937729048</v>
      </c>
      <c r="J3765" s="6" t="n">
        <f aca="false">IF(OR(B3765&lt;Rules!$B$2,B3765&gt;Rules!$B$3,ABS(I3765)&gt;Rules!$B$4,OR(B3766&lt;Rules!$B$2,B3766&gt;Rules!$B$3,ABS(I3766)&gt;Rules!$B$4)),1,0)</f>
        <v>0</v>
      </c>
      <c r="K3765" s="6" t="str">
        <f aca="false">IF(F3765=1,COUNTIF($F$2:F3765,1),"")</f>
        <v/>
      </c>
    </row>
    <row r="3766" customFormat="false" ht="15" hidden="false" customHeight="false" outlineLevel="0" collapsed="false">
      <c r="A3766" s="6" t="n">
        <v>29636.3055</v>
      </c>
      <c r="B3766" s="6" t="n">
        <v>1.72527472527473</v>
      </c>
      <c r="C3766" s="6" t="n">
        <v>84</v>
      </c>
      <c r="D3766" s="6" t="n">
        <v>-1</v>
      </c>
      <c r="E3766" s="6" t="n">
        <v>1.72673992673993</v>
      </c>
      <c r="F3766" s="6" t="n">
        <v>0</v>
      </c>
      <c r="G3766" s="6" t="n">
        <v>0.0058608058608056</v>
      </c>
      <c r="H3766" s="6" t="str">
        <f aca="false">IF(AND(A3766&gt;=Stimuli!$B$2,A3766&lt;=Stimuli!$C$2),Stimuli!$A$2,IF(AND(A3766&gt;=Stimuli!$B$3,A3766&lt;=Stimuli!$C$3),Stimuli!$A$3,IF(AND(A3766&gt;=Stimuli!$B$4,A3766&lt;=Stimuli!$C$4),Stimuli!$A$4,"")))</f>
        <v>01 Quiet baseline (60s)</v>
      </c>
      <c r="I3766" s="6" t="n">
        <f aca="false">(B3766-B3765)/((A3766-A3765)/1000)</f>
        <v>-0.937728937729048</v>
      </c>
      <c r="J3766" s="6" t="n">
        <f aca="false">IF(OR(B3766&lt;Rules!$B$2,B3766&gt;Rules!$B$3,ABS(I3766)&gt;Rules!$B$4,OR(B3767&lt;Rules!$B$2,B3767&gt;Rules!$B$3,ABS(I3767)&gt;Rules!$B$4)),1,0)</f>
        <v>0</v>
      </c>
      <c r="K3766" s="6" t="str">
        <f aca="false">IF(F3766=1,COUNTIF($F$2:F3766,1),"")</f>
        <v/>
      </c>
    </row>
    <row r="3767" customFormat="false" ht="15" hidden="false" customHeight="false" outlineLevel="0" collapsed="false">
      <c r="A3767" s="6" t="n">
        <v>29644.118</v>
      </c>
      <c r="B3767" s="6" t="n">
        <v>1.73113553113553</v>
      </c>
      <c r="C3767" s="6" t="n">
        <v>84</v>
      </c>
      <c r="D3767" s="6" t="n">
        <v>-1</v>
      </c>
      <c r="E3767" s="6" t="n">
        <v>1.72673992673993</v>
      </c>
      <c r="F3767" s="6" t="n">
        <v>0</v>
      </c>
      <c r="G3767" s="6" t="n">
        <v>0.0058608058608056</v>
      </c>
      <c r="H3767" s="6" t="str">
        <f aca="false">IF(AND(A3767&gt;=Stimuli!$B$2,A3767&lt;=Stimuli!$C$2),Stimuli!$A$2,IF(AND(A3767&gt;=Stimuli!$B$3,A3767&lt;=Stimuli!$C$3),Stimuli!$A$3,IF(AND(A3767&gt;=Stimuli!$B$4,A3767&lt;=Stimuli!$C$4),Stimuli!$A$4,"")))</f>
        <v>01 Quiet baseline (60s)</v>
      </c>
      <c r="I3767" s="6" t="n">
        <f aca="false">(B3767-B3766)/((A3767-A3766)/1000)</f>
        <v>0.750183150183176</v>
      </c>
      <c r="J3767" s="6" t="n">
        <f aca="false">IF(OR(B3767&lt;Rules!$B$2,B3767&gt;Rules!$B$3,ABS(I3767)&gt;Rules!$B$4,OR(B3768&lt;Rules!$B$2,B3768&gt;Rules!$B$3,ABS(I3768)&gt;Rules!$B$4)),1,0)</f>
        <v>0</v>
      </c>
      <c r="K3767" s="6" t="str">
        <f aca="false">IF(F3767=1,COUNTIF($F$2:F3767,1),"")</f>
        <v/>
      </c>
    </row>
    <row r="3768" customFormat="false" ht="15" hidden="false" customHeight="false" outlineLevel="0" collapsed="false">
      <c r="A3768" s="6" t="n">
        <v>29651.9305</v>
      </c>
      <c r="B3768" s="6" t="n">
        <v>1.72527472527473</v>
      </c>
      <c r="C3768" s="6" t="n">
        <v>84</v>
      </c>
      <c r="D3768" s="6" t="n">
        <v>-1</v>
      </c>
      <c r="E3768" s="6" t="n">
        <v>1.72673992673993</v>
      </c>
      <c r="F3768" s="6" t="n">
        <v>0</v>
      </c>
      <c r="G3768" s="6" t="n">
        <v>0.0058608058608056</v>
      </c>
      <c r="H3768" s="6" t="str">
        <f aca="false">IF(AND(A3768&gt;=Stimuli!$B$2,A3768&lt;=Stimuli!$C$2),Stimuli!$A$2,IF(AND(A3768&gt;=Stimuli!$B$3,A3768&lt;=Stimuli!$C$3),Stimuli!$A$3,IF(AND(A3768&gt;=Stimuli!$B$4,A3768&lt;=Stimuli!$C$4),Stimuli!$A$4,"")))</f>
        <v>01 Quiet baseline (60s)</v>
      </c>
      <c r="I3768" s="6" t="n">
        <f aca="false">(B3768-B3767)/((A3768-A3767)/1000)</f>
        <v>-0.750183150183176</v>
      </c>
      <c r="J3768" s="6" t="n">
        <f aca="false">IF(OR(B3768&lt;Rules!$B$2,B3768&gt;Rules!$B$3,ABS(I3768)&gt;Rules!$B$4,OR(B3769&lt;Rules!$B$2,B3769&gt;Rules!$B$3,ABS(I3769)&gt;Rules!$B$4)),1,0)</f>
        <v>0</v>
      </c>
      <c r="K3768" s="6" t="str">
        <f aca="false">IF(F3768=1,COUNTIF($F$2:F3768,1),"")</f>
        <v/>
      </c>
    </row>
    <row r="3769" customFormat="false" ht="15" hidden="false" customHeight="false" outlineLevel="0" collapsed="false">
      <c r="A3769" s="6" t="n">
        <v>29659.743</v>
      </c>
      <c r="B3769" s="6" t="n">
        <v>1.73113553113553</v>
      </c>
      <c r="C3769" s="6" t="n">
        <v>84</v>
      </c>
      <c r="D3769" s="6" t="n">
        <v>-1</v>
      </c>
      <c r="E3769" s="6" t="n">
        <v>1.72673992673993</v>
      </c>
      <c r="F3769" s="6" t="n">
        <v>0</v>
      </c>
      <c r="G3769" s="6" t="n">
        <v>0.0058608058608056</v>
      </c>
      <c r="H3769" s="6" t="str">
        <f aca="false">IF(AND(A3769&gt;=Stimuli!$B$2,A3769&lt;=Stimuli!$C$2),Stimuli!$A$2,IF(AND(A3769&gt;=Stimuli!$B$3,A3769&lt;=Stimuli!$C$3),Stimuli!$A$3,IF(AND(A3769&gt;=Stimuli!$B$4,A3769&lt;=Stimuli!$C$4),Stimuli!$A$4,"")))</f>
        <v>01 Quiet baseline (60s)</v>
      </c>
      <c r="I3769" s="6" t="n">
        <f aca="false">(B3769-B3768)/((A3769-A3768)/1000)</f>
        <v>0.750183150183176</v>
      </c>
      <c r="J3769" s="6" t="n">
        <f aca="false">IF(OR(B3769&lt;Rules!$B$2,B3769&gt;Rules!$B$3,ABS(I3769)&gt;Rules!$B$4,OR(B3770&lt;Rules!$B$2,B3770&gt;Rules!$B$3,ABS(I3770)&gt;Rules!$B$4)),1,0)</f>
        <v>0</v>
      </c>
      <c r="K3769" s="6" t="str">
        <f aca="false">IF(F3769=1,COUNTIF($F$2:F3769,1),"")</f>
        <v/>
      </c>
    </row>
    <row r="3770" customFormat="false" ht="15" hidden="false" customHeight="false" outlineLevel="0" collapsed="false">
      <c r="A3770" s="6" t="n">
        <v>29667.5555</v>
      </c>
      <c r="B3770" s="6" t="n">
        <v>1.72527472527473</v>
      </c>
      <c r="C3770" s="6" t="n">
        <v>84</v>
      </c>
      <c r="D3770" s="6" t="n">
        <v>-1</v>
      </c>
      <c r="E3770" s="6" t="n">
        <v>1.72673992673993</v>
      </c>
      <c r="F3770" s="6" t="n">
        <v>0</v>
      </c>
      <c r="G3770" s="6" t="n">
        <v>0.0058608058608056</v>
      </c>
      <c r="H3770" s="6" t="str">
        <f aca="false">IF(AND(A3770&gt;=Stimuli!$B$2,A3770&lt;=Stimuli!$C$2),Stimuli!$A$2,IF(AND(A3770&gt;=Stimuli!$B$3,A3770&lt;=Stimuli!$C$3),Stimuli!$A$3,IF(AND(A3770&gt;=Stimuli!$B$4,A3770&lt;=Stimuli!$C$4),Stimuli!$A$4,"")))</f>
        <v>01 Quiet baseline (60s)</v>
      </c>
      <c r="I3770" s="6" t="n">
        <f aca="false">(B3770-B3769)/((A3770-A3769)/1000)</f>
        <v>-0.750183150183176</v>
      </c>
      <c r="J3770" s="6" t="n">
        <f aca="false">IF(OR(B3770&lt;Rules!$B$2,B3770&gt;Rules!$B$3,ABS(I3770)&gt;Rules!$B$4,OR(B3771&lt;Rules!$B$2,B3771&gt;Rules!$B$3,ABS(I3771)&gt;Rules!$B$4)),1,0)</f>
        <v>0</v>
      </c>
      <c r="K3770" s="6" t="str">
        <f aca="false">IF(F3770=1,COUNTIF($F$2:F3770,1),"")</f>
        <v/>
      </c>
    </row>
    <row r="3771" customFormat="false" ht="15" hidden="false" customHeight="false" outlineLevel="0" collapsed="false">
      <c r="A3771" s="6" t="n">
        <v>29675.368</v>
      </c>
      <c r="B3771" s="6" t="n">
        <v>1.72967032967033</v>
      </c>
      <c r="C3771" s="6" t="n">
        <v>84</v>
      </c>
      <c r="D3771" s="6" t="n">
        <v>-1</v>
      </c>
      <c r="E3771" s="6" t="n">
        <v>1.72673992673993</v>
      </c>
      <c r="F3771" s="6" t="n">
        <v>0</v>
      </c>
      <c r="G3771" s="6" t="n">
        <v>0.0058608058608056</v>
      </c>
      <c r="H3771" s="6" t="str">
        <f aca="false">IF(AND(A3771&gt;=Stimuli!$B$2,A3771&lt;=Stimuli!$C$2),Stimuli!$A$2,IF(AND(A3771&gt;=Stimuli!$B$3,A3771&lt;=Stimuli!$C$3),Stimuli!$A$3,IF(AND(A3771&gt;=Stimuli!$B$4,A3771&lt;=Stimuli!$C$4),Stimuli!$A$4,"")))</f>
        <v>01 Quiet baseline (60s)</v>
      </c>
      <c r="I3771" s="6" t="n">
        <f aca="false">(B3771-B3770)/((A3771-A3770)/1000)</f>
        <v>0.562637362637332</v>
      </c>
      <c r="J3771" s="6" t="n">
        <f aca="false">IF(OR(B3771&lt;Rules!$B$2,B3771&gt;Rules!$B$3,ABS(I3771)&gt;Rules!$B$4,OR(B3772&lt;Rules!$B$2,B3772&gt;Rules!$B$3,ABS(I3772)&gt;Rules!$B$4)),1,0)</f>
        <v>0</v>
      </c>
      <c r="K3771" s="6" t="str">
        <f aca="false">IF(F3771=1,COUNTIF($F$2:F3771,1),"")</f>
        <v/>
      </c>
    </row>
    <row r="3772" customFormat="false" ht="15" hidden="false" customHeight="false" outlineLevel="0" collapsed="false">
      <c r="A3772" s="6" t="n">
        <v>29683.1805</v>
      </c>
      <c r="B3772" s="6" t="n">
        <v>1.72673992673993</v>
      </c>
      <c r="C3772" s="6" t="n">
        <v>84</v>
      </c>
      <c r="D3772" s="6" t="n">
        <v>-1</v>
      </c>
      <c r="E3772" s="6" t="n">
        <v>1.72673992673993</v>
      </c>
      <c r="F3772" s="6" t="n">
        <v>0</v>
      </c>
      <c r="G3772" s="6" t="n">
        <v>0.0058608058608056</v>
      </c>
      <c r="H3772" s="6" t="str">
        <f aca="false">IF(AND(A3772&gt;=Stimuli!$B$2,A3772&lt;=Stimuli!$C$2),Stimuli!$A$2,IF(AND(A3772&gt;=Stimuli!$B$3,A3772&lt;=Stimuli!$C$3),Stimuli!$A$3,IF(AND(A3772&gt;=Stimuli!$B$4,A3772&lt;=Stimuli!$C$4),Stimuli!$A$4,"")))</f>
        <v>01 Quiet baseline (60s)</v>
      </c>
      <c r="I3772" s="6" t="n">
        <f aca="false">(B3772-B3771)/((A3772-A3771)/1000)</f>
        <v>-0.375091575091602</v>
      </c>
      <c r="J3772" s="6" t="n">
        <f aca="false">IF(OR(B3772&lt;Rules!$B$2,B3772&gt;Rules!$B$3,ABS(I3772)&gt;Rules!$B$4,OR(B3773&lt;Rules!$B$2,B3773&gt;Rules!$B$3,ABS(I3773)&gt;Rules!$B$4)),1,0)</f>
        <v>0</v>
      </c>
      <c r="K3772" s="6" t="str">
        <f aca="false">IF(F3772=1,COUNTIF($F$2:F3772,1),"")</f>
        <v/>
      </c>
    </row>
    <row r="3773" customFormat="false" ht="15" hidden="false" customHeight="false" outlineLevel="0" collapsed="false">
      <c r="A3773" s="6" t="n">
        <v>29690.993</v>
      </c>
      <c r="B3773" s="6" t="n">
        <v>1.72820512820513</v>
      </c>
      <c r="C3773" s="6" t="n">
        <v>84</v>
      </c>
      <c r="D3773" s="6" t="n">
        <v>-1</v>
      </c>
      <c r="E3773" s="6" t="n">
        <v>1.72673992673993</v>
      </c>
      <c r="F3773" s="6" t="n">
        <v>0</v>
      </c>
      <c r="G3773" s="6" t="n">
        <v>0.0058608058608056</v>
      </c>
      <c r="H3773" s="6" t="str">
        <f aca="false">IF(AND(A3773&gt;=Stimuli!$B$2,A3773&lt;=Stimuli!$C$2),Stimuli!$A$2,IF(AND(A3773&gt;=Stimuli!$B$3,A3773&lt;=Stimuli!$C$3),Stimuli!$A$3,IF(AND(A3773&gt;=Stimuli!$B$4,A3773&lt;=Stimuli!$C$4),Stimuli!$A$4,"")))</f>
        <v>01 Quiet baseline (60s)</v>
      </c>
      <c r="I3773" s="6" t="n">
        <f aca="false">(B3773-B3772)/((A3773-A3772)/1000)</f>
        <v>0.187545787545872</v>
      </c>
      <c r="J3773" s="6" t="n">
        <f aca="false">IF(OR(B3773&lt;Rules!$B$2,B3773&gt;Rules!$B$3,ABS(I3773)&gt;Rules!$B$4,OR(B3774&lt;Rules!$B$2,B3774&gt;Rules!$B$3,ABS(I3774)&gt;Rules!$B$4)),1,0)</f>
        <v>0</v>
      </c>
      <c r="K3773" s="6" t="str">
        <f aca="false">IF(F3773=1,COUNTIF($F$2:F3773,1),"")</f>
        <v/>
      </c>
    </row>
    <row r="3774" customFormat="false" ht="15" hidden="false" customHeight="false" outlineLevel="0" collapsed="false">
      <c r="A3774" s="6" t="n">
        <v>29698.8055</v>
      </c>
      <c r="B3774" s="6" t="n">
        <v>1.72820512820513</v>
      </c>
      <c r="C3774" s="6" t="n">
        <v>84</v>
      </c>
      <c r="D3774" s="6" t="n">
        <v>-1</v>
      </c>
      <c r="E3774" s="6" t="n">
        <v>1.72673992673993</v>
      </c>
      <c r="F3774" s="6" t="n">
        <v>0</v>
      </c>
      <c r="G3774" s="6" t="n">
        <v>0.0058608058608056</v>
      </c>
      <c r="H3774" s="6" t="str">
        <f aca="false">IF(AND(A3774&gt;=Stimuli!$B$2,A3774&lt;=Stimuli!$C$2),Stimuli!$A$2,IF(AND(A3774&gt;=Stimuli!$B$3,A3774&lt;=Stimuli!$C$3),Stimuli!$A$3,IF(AND(A3774&gt;=Stimuli!$B$4,A3774&lt;=Stimuli!$C$4),Stimuli!$A$4,"")))</f>
        <v>01 Quiet baseline (60s)</v>
      </c>
      <c r="I3774" s="6" t="n">
        <f aca="false">(B3774-B3773)/((A3774-A3773)/1000)</f>
        <v>0</v>
      </c>
      <c r="J3774" s="6" t="n">
        <f aca="false">IF(OR(B3774&lt;Rules!$B$2,B3774&gt;Rules!$B$3,ABS(I3774)&gt;Rules!$B$4,OR(B3775&lt;Rules!$B$2,B3775&gt;Rules!$B$3,ABS(I3775)&gt;Rules!$B$4)),1,0)</f>
        <v>0</v>
      </c>
      <c r="K3774" s="6" t="str">
        <f aca="false">IF(F3774=1,COUNTIF($F$2:F3774,1),"")</f>
        <v/>
      </c>
    </row>
    <row r="3775" customFormat="false" ht="15" hidden="false" customHeight="false" outlineLevel="0" collapsed="false">
      <c r="A3775" s="6" t="n">
        <v>29706.618</v>
      </c>
      <c r="B3775" s="6" t="n">
        <v>1.72673992673993</v>
      </c>
      <c r="C3775" s="6" t="n">
        <v>84</v>
      </c>
      <c r="D3775" s="6" t="n">
        <v>-1</v>
      </c>
      <c r="E3775" s="6" t="n">
        <v>1.72673992673993</v>
      </c>
      <c r="F3775" s="6" t="n">
        <v>0</v>
      </c>
      <c r="G3775" s="6" t="n">
        <v>0.0058608058608056</v>
      </c>
      <c r="H3775" s="6" t="str">
        <f aca="false">IF(AND(A3775&gt;=Stimuli!$B$2,A3775&lt;=Stimuli!$C$2),Stimuli!$A$2,IF(AND(A3775&gt;=Stimuli!$B$3,A3775&lt;=Stimuli!$C$3),Stimuli!$A$3,IF(AND(A3775&gt;=Stimuli!$B$4,A3775&lt;=Stimuli!$C$4),Stimuli!$A$4,"")))</f>
        <v>01 Quiet baseline (60s)</v>
      </c>
      <c r="I3775" s="6" t="n">
        <f aca="false">(B3775-B3774)/((A3775-A3774)/1000)</f>
        <v>-0.187545787545872</v>
      </c>
      <c r="J3775" s="6" t="n">
        <f aca="false">IF(OR(B3775&lt;Rules!$B$2,B3775&gt;Rules!$B$3,ABS(I3775)&gt;Rules!$B$4,OR(B3776&lt;Rules!$B$2,B3776&gt;Rules!$B$3,ABS(I3776)&gt;Rules!$B$4)),1,0)</f>
        <v>0</v>
      </c>
      <c r="K3775" s="6" t="str">
        <f aca="false">IF(F3775=1,COUNTIF($F$2:F3775,1),"")</f>
        <v/>
      </c>
    </row>
    <row r="3776" customFormat="false" ht="15" hidden="false" customHeight="false" outlineLevel="0" collapsed="false">
      <c r="A3776" s="6" t="n">
        <v>29714.4305</v>
      </c>
      <c r="B3776" s="6" t="n">
        <v>1.72967032967033</v>
      </c>
      <c r="C3776" s="6" t="n">
        <v>84</v>
      </c>
      <c r="D3776" s="6" t="n">
        <v>-1</v>
      </c>
      <c r="E3776" s="6" t="n">
        <v>1.72673992673993</v>
      </c>
      <c r="F3776" s="6" t="n">
        <v>0</v>
      </c>
      <c r="G3776" s="6" t="n">
        <v>0.0058608058608056</v>
      </c>
      <c r="H3776" s="6" t="str">
        <f aca="false">IF(AND(A3776&gt;=Stimuli!$B$2,A3776&lt;=Stimuli!$C$2),Stimuli!$A$2,IF(AND(A3776&gt;=Stimuli!$B$3,A3776&lt;=Stimuli!$C$3),Stimuli!$A$3,IF(AND(A3776&gt;=Stimuli!$B$4,A3776&lt;=Stimuli!$C$4),Stimuli!$A$4,"")))</f>
        <v>01 Quiet baseline (60s)</v>
      </c>
      <c r="I3776" s="6" t="n">
        <f aca="false">(B3776-B3775)/((A3776-A3775)/1000)</f>
        <v>0.375091575091602</v>
      </c>
      <c r="J3776" s="6" t="n">
        <f aca="false">IF(OR(B3776&lt;Rules!$B$2,B3776&gt;Rules!$B$3,ABS(I3776)&gt;Rules!$B$4,OR(B3777&lt;Rules!$B$2,B3777&gt;Rules!$B$3,ABS(I3777)&gt;Rules!$B$4)),1,0)</f>
        <v>0</v>
      </c>
      <c r="K3776" s="6" t="str">
        <f aca="false">IF(F3776=1,COUNTIF($F$2:F3776,1),"")</f>
        <v/>
      </c>
    </row>
    <row r="3777" customFormat="false" ht="15" hidden="false" customHeight="false" outlineLevel="0" collapsed="false">
      <c r="A3777" s="6" t="n">
        <v>29722.243</v>
      </c>
      <c r="B3777" s="6" t="n">
        <v>1.72673992673993</v>
      </c>
      <c r="C3777" s="6" t="n">
        <v>84</v>
      </c>
      <c r="D3777" s="6" t="n">
        <v>-1</v>
      </c>
      <c r="E3777" s="6" t="n">
        <v>1.72673992673993</v>
      </c>
      <c r="F3777" s="6" t="n">
        <v>0</v>
      </c>
      <c r="G3777" s="6" t="n">
        <v>0.0058608058608056</v>
      </c>
      <c r="H3777" s="6" t="str">
        <f aca="false">IF(AND(A3777&gt;=Stimuli!$B$2,A3777&lt;=Stimuli!$C$2),Stimuli!$A$2,IF(AND(A3777&gt;=Stimuli!$B$3,A3777&lt;=Stimuli!$C$3),Stimuli!$A$3,IF(AND(A3777&gt;=Stimuli!$B$4,A3777&lt;=Stimuli!$C$4),Stimuli!$A$4,"")))</f>
        <v>01 Quiet baseline (60s)</v>
      </c>
      <c r="I3777" s="6" t="n">
        <f aca="false">(B3777-B3776)/((A3777-A3776)/1000)</f>
        <v>-0.375091575091602</v>
      </c>
      <c r="J3777" s="6" t="n">
        <f aca="false">IF(OR(B3777&lt;Rules!$B$2,B3777&gt;Rules!$B$3,ABS(I3777)&gt;Rules!$B$4,OR(B3778&lt;Rules!$B$2,B3778&gt;Rules!$B$3,ABS(I3778)&gt;Rules!$B$4)),1,0)</f>
        <v>0</v>
      </c>
      <c r="K3777" s="6" t="str">
        <f aca="false">IF(F3777=1,COUNTIF($F$2:F3777,1),"")</f>
        <v/>
      </c>
    </row>
    <row r="3778" customFormat="false" ht="15" hidden="false" customHeight="false" outlineLevel="0" collapsed="false">
      <c r="A3778" s="6" t="n">
        <v>29730.0555</v>
      </c>
      <c r="B3778" s="6" t="n">
        <v>1.73113553113553</v>
      </c>
      <c r="C3778" s="6" t="n">
        <v>84</v>
      </c>
      <c r="D3778" s="6" t="n">
        <v>-1</v>
      </c>
      <c r="E3778" s="6" t="n">
        <v>1.72673992673993</v>
      </c>
      <c r="F3778" s="6" t="n">
        <v>0</v>
      </c>
      <c r="G3778" s="6" t="n">
        <v>0.0058608058608056</v>
      </c>
      <c r="H3778" s="6" t="str">
        <f aca="false">IF(AND(A3778&gt;=Stimuli!$B$2,A3778&lt;=Stimuli!$C$2),Stimuli!$A$2,IF(AND(A3778&gt;=Stimuli!$B$3,A3778&lt;=Stimuli!$C$3),Stimuli!$A$3,IF(AND(A3778&gt;=Stimuli!$B$4,A3778&lt;=Stimuli!$C$4),Stimuli!$A$4,"")))</f>
        <v>01 Quiet baseline (60s)</v>
      </c>
      <c r="I3778" s="6" t="n">
        <f aca="false">(B3778-B3777)/((A3778-A3777)/1000)</f>
        <v>0.562637362637446</v>
      </c>
      <c r="J3778" s="6" t="n">
        <f aca="false">IF(OR(B3778&lt;Rules!$B$2,B3778&gt;Rules!$B$3,ABS(I3778)&gt;Rules!$B$4,OR(B3779&lt;Rules!$B$2,B3779&gt;Rules!$B$3,ABS(I3779)&gt;Rules!$B$4)),1,0)</f>
        <v>0</v>
      </c>
      <c r="K3778" s="6" t="str">
        <f aca="false">IF(F3778=1,COUNTIF($F$2:F3778,1),"")</f>
        <v/>
      </c>
    </row>
    <row r="3779" customFormat="false" ht="15" hidden="false" customHeight="false" outlineLevel="0" collapsed="false">
      <c r="A3779" s="6" t="n">
        <v>29737.868</v>
      </c>
      <c r="B3779" s="6" t="n">
        <v>1.72527472527473</v>
      </c>
      <c r="C3779" s="6" t="n">
        <v>84</v>
      </c>
      <c r="D3779" s="6" t="n">
        <v>-1</v>
      </c>
      <c r="E3779" s="6" t="n">
        <v>1.72673992673993</v>
      </c>
      <c r="F3779" s="6" t="n">
        <v>0</v>
      </c>
      <c r="G3779" s="6" t="n">
        <v>0.0058608058608056</v>
      </c>
      <c r="H3779" s="6" t="str">
        <f aca="false">IF(AND(A3779&gt;=Stimuli!$B$2,A3779&lt;=Stimuli!$C$2),Stimuli!$A$2,IF(AND(A3779&gt;=Stimuli!$B$3,A3779&lt;=Stimuli!$C$3),Stimuli!$A$3,IF(AND(A3779&gt;=Stimuli!$B$4,A3779&lt;=Stimuli!$C$4),Stimuli!$A$4,"")))</f>
        <v>01 Quiet baseline (60s)</v>
      </c>
      <c r="I3779" s="6" t="n">
        <f aca="false">(B3779-B3778)/((A3779-A3778)/1000)</f>
        <v>-0.750183150183176</v>
      </c>
      <c r="J3779" s="6" t="n">
        <f aca="false">IF(OR(B3779&lt;Rules!$B$2,B3779&gt;Rules!$B$3,ABS(I3779)&gt;Rules!$B$4,OR(B3780&lt;Rules!$B$2,B3780&gt;Rules!$B$3,ABS(I3780)&gt;Rules!$B$4)),1,0)</f>
        <v>0</v>
      </c>
      <c r="K3779" s="6" t="str">
        <f aca="false">IF(F3779=1,COUNTIF($F$2:F3779,1),"")</f>
        <v/>
      </c>
    </row>
    <row r="3780" customFormat="false" ht="15" hidden="false" customHeight="false" outlineLevel="0" collapsed="false">
      <c r="A3780" s="6" t="n">
        <v>29745.6805</v>
      </c>
      <c r="B3780" s="6" t="n">
        <v>1.73113553113553</v>
      </c>
      <c r="C3780" s="6" t="n">
        <v>84</v>
      </c>
      <c r="D3780" s="6" t="n">
        <v>-1</v>
      </c>
      <c r="E3780" s="6" t="n">
        <v>1.72673992673993</v>
      </c>
      <c r="F3780" s="6" t="n">
        <v>0</v>
      </c>
      <c r="G3780" s="6" t="n">
        <v>0.0058608058608056</v>
      </c>
      <c r="H3780" s="6" t="str">
        <f aca="false">IF(AND(A3780&gt;=Stimuli!$B$2,A3780&lt;=Stimuli!$C$2),Stimuli!$A$2,IF(AND(A3780&gt;=Stimuli!$B$3,A3780&lt;=Stimuli!$C$3),Stimuli!$A$3,IF(AND(A3780&gt;=Stimuli!$B$4,A3780&lt;=Stimuli!$C$4),Stimuli!$A$4,"")))</f>
        <v>01 Quiet baseline (60s)</v>
      </c>
      <c r="I3780" s="6" t="n">
        <f aca="false">(B3780-B3779)/((A3780-A3779)/1000)</f>
        <v>0.750183150183176</v>
      </c>
      <c r="J3780" s="6" t="n">
        <f aca="false">IF(OR(B3780&lt;Rules!$B$2,B3780&gt;Rules!$B$3,ABS(I3780)&gt;Rules!$B$4,OR(B3781&lt;Rules!$B$2,B3781&gt;Rules!$B$3,ABS(I3781)&gt;Rules!$B$4)),1,0)</f>
        <v>0</v>
      </c>
      <c r="K3780" s="6" t="str">
        <f aca="false">IF(F3780=1,COUNTIF($F$2:F3780,1),"")</f>
        <v/>
      </c>
    </row>
    <row r="3781" customFormat="false" ht="15" hidden="false" customHeight="false" outlineLevel="0" collapsed="false">
      <c r="A3781" s="6" t="n">
        <v>29753.493</v>
      </c>
      <c r="B3781" s="6" t="n">
        <v>1.72527472527473</v>
      </c>
      <c r="C3781" s="6" t="n">
        <v>84</v>
      </c>
      <c r="D3781" s="6" t="n">
        <v>-1</v>
      </c>
      <c r="E3781" s="6" t="n">
        <v>1.72673992673993</v>
      </c>
      <c r="F3781" s="6" t="n">
        <v>0</v>
      </c>
      <c r="G3781" s="6" t="n">
        <v>0.0058608058608056</v>
      </c>
      <c r="H3781" s="6" t="str">
        <f aca="false">IF(AND(A3781&gt;=Stimuli!$B$2,A3781&lt;=Stimuli!$C$2),Stimuli!$A$2,IF(AND(A3781&gt;=Stimuli!$B$3,A3781&lt;=Stimuli!$C$3),Stimuli!$A$3,IF(AND(A3781&gt;=Stimuli!$B$4,A3781&lt;=Stimuli!$C$4),Stimuli!$A$4,"")))</f>
        <v>01 Quiet baseline (60s)</v>
      </c>
      <c r="I3781" s="6" t="n">
        <f aca="false">(B3781-B3780)/((A3781-A3780)/1000)</f>
        <v>-0.750183150183176</v>
      </c>
      <c r="J3781" s="6" t="n">
        <f aca="false">IF(OR(B3781&lt;Rules!$B$2,B3781&gt;Rules!$B$3,ABS(I3781)&gt;Rules!$B$4,OR(B3782&lt;Rules!$B$2,B3782&gt;Rules!$B$3,ABS(I3782)&gt;Rules!$B$4)),1,0)</f>
        <v>0</v>
      </c>
      <c r="K3781" s="6" t="str">
        <f aca="false">IF(F3781=1,COUNTIF($F$2:F3781,1),"")</f>
        <v/>
      </c>
    </row>
    <row r="3782" customFormat="false" ht="15" hidden="false" customHeight="false" outlineLevel="0" collapsed="false">
      <c r="A3782" s="6" t="n">
        <v>29761.3055</v>
      </c>
      <c r="B3782" s="6" t="n">
        <v>1.73260073260073</v>
      </c>
      <c r="C3782" s="6" t="n">
        <v>84</v>
      </c>
      <c r="D3782" s="6" t="n">
        <v>-1</v>
      </c>
      <c r="E3782" s="6" t="n">
        <v>1.72673992673993</v>
      </c>
      <c r="F3782" s="6" t="n">
        <v>0</v>
      </c>
      <c r="G3782" s="6" t="n">
        <v>0.0058608058608056</v>
      </c>
      <c r="H3782" s="6" t="str">
        <f aca="false">IF(AND(A3782&gt;=Stimuli!$B$2,A3782&lt;=Stimuli!$C$2),Stimuli!$A$2,IF(AND(A3782&gt;=Stimuli!$B$3,A3782&lt;=Stimuli!$C$3),Stimuli!$A$3,IF(AND(A3782&gt;=Stimuli!$B$4,A3782&lt;=Stimuli!$C$4),Stimuli!$A$4,"")))</f>
        <v>01 Quiet baseline (60s)</v>
      </c>
      <c r="I3782" s="6" t="n">
        <f aca="false">(B3782-B3781)/((A3782-A3781)/1000)</f>
        <v>0.937728937729048</v>
      </c>
      <c r="J3782" s="6" t="n">
        <f aca="false">IF(OR(B3782&lt;Rules!$B$2,B3782&gt;Rules!$B$3,ABS(I3782)&gt;Rules!$B$4,OR(B3783&lt;Rules!$B$2,B3783&gt;Rules!$B$3,ABS(I3783)&gt;Rules!$B$4)),1,0)</f>
        <v>0</v>
      </c>
      <c r="K3782" s="6" t="str">
        <f aca="false">IF(F3782=1,COUNTIF($F$2:F3782,1),"")</f>
        <v/>
      </c>
    </row>
    <row r="3783" customFormat="false" ht="15" hidden="false" customHeight="false" outlineLevel="0" collapsed="false">
      <c r="A3783" s="6" t="n">
        <v>29769.118</v>
      </c>
      <c r="B3783" s="6" t="n">
        <v>1.72380952380952</v>
      </c>
      <c r="C3783" s="6" t="n">
        <v>84</v>
      </c>
      <c r="D3783" s="6" t="n">
        <v>-1</v>
      </c>
      <c r="E3783" s="6" t="n">
        <v>1.72673992673993</v>
      </c>
      <c r="F3783" s="6" t="n">
        <v>0</v>
      </c>
      <c r="G3783" s="6" t="n">
        <v>0.0058608058608056</v>
      </c>
      <c r="H3783" s="6" t="str">
        <f aca="false">IF(AND(A3783&gt;=Stimuli!$B$2,A3783&lt;=Stimuli!$C$2),Stimuli!$A$2,IF(AND(A3783&gt;=Stimuli!$B$3,A3783&lt;=Stimuli!$C$3),Stimuli!$A$3,IF(AND(A3783&gt;=Stimuli!$B$4,A3783&lt;=Stimuli!$C$4),Stimuli!$A$4,"")))</f>
        <v>01 Quiet baseline (60s)</v>
      </c>
      <c r="I3783" s="6" t="n">
        <f aca="false">(B3783-B3782)/((A3783-A3782)/1000)</f>
        <v>-1.12527472527478</v>
      </c>
      <c r="J3783" s="6" t="n">
        <f aca="false">IF(OR(B3783&lt;Rules!$B$2,B3783&gt;Rules!$B$3,ABS(I3783)&gt;Rules!$B$4,OR(B3784&lt;Rules!$B$2,B3784&gt;Rules!$B$3,ABS(I3784)&gt;Rules!$B$4)),1,0)</f>
        <v>0</v>
      </c>
      <c r="K3783" s="6" t="str">
        <f aca="false">IF(F3783=1,COUNTIF($F$2:F3783,1),"")</f>
        <v/>
      </c>
    </row>
    <row r="3784" customFormat="false" ht="15" hidden="false" customHeight="false" outlineLevel="0" collapsed="false">
      <c r="A3784" s="6" t="n">
        <v>29776.9305</v>
      </c>
      <c r="B3784" s="6" t="n">
        <v>1.73113553113553</v>
      </c>
      <c r="C3784" s="6" t="n">
        <v>84</v>
      </c>
      <c r="D3784" s="6" t="n">
        <v>-1</v>
      </c>
      <c r="E3784" s="6" t="n">
        <v>1.72673992673993</v>
      </c>
      <c r="F3784" s="6" t="n">
        <v>0</v>
      </c>
      <c r="G3784" s="6" t="n">
        <v>0.0058608058608056</v>
      </c>
      <c r="H3784" s="6" t="str">
        <f aca="false">IF(AND(A3784&gt;=Stimuli!$B$2,A3784&lt;=Stimuli!$C$2),Stimuli!$A$2,IF(AND(A3784&gt;=Stimuli!$B$3,A3784&lt;=Stimuli!$C$3),Stimuli!$A$3,IF(AND(A3784&gt;=Stimuli!$B$4,A3784&lt;=Stimuli!$C$4),Stimuli!$A$4,"")))</f>
        <v>01 Quiet baseline (60s)</v>
      </c>
      <c r="I3784" s="6" t="n">
        <f aca="false">(B3784-B3783)/((A3784-A3783)/1000)</f>
        <v>0.937728937728906</v>
      </c>
      <c r="J3784" s="6" t="n">
        <f aca="false">IF(OR(B3784&lt;Rules!$B$2,B3784&gt;Rules!$B$3,ABS(I3784)&gt;Rules!$B$4,OR(B3785&lt;Rules!$B$2,B3785&gt;Rules!$B$3,ABS(I3785)&gt;Rules!$B$4)),1,0)</f>
        <v>0</v>
      </c>
      <c r="K3784" s="6" t="str">
        <f aca="false">IF(F3784=1,COUNTIF($F$2:F3784,1),"")</f>
        <v/>
      </c>
    </row>
    <row r="3785" customFormat="false" ht="15" hidden="false" customHeight="false" outlineLevel="0" collapsed="false">
      <c r="A3785" s="6" t="n">
        <v>29784.743</v>
      </c>
      <c r="B3785" s="6" t="n">
        <v>1.72527472527473</v>
      </c>
      <c r="C3785" s="6" t="n">
        <v>84</v>
      </c>
      <c r="D3785" s="6" t="n">
        <v>-1</v>
      </c>
      <c r="E3785" s="6" t="n">
        <v>1.72673992673993</v>
      </c>
      <c r="F3785" s="6" t="n">
        <v>0</v>
      </c>
      <c r="G3785" s="6" t="n">
        <v>0.0058608058608056</v>
      </c>
      <c r="H3785" s="6" t="str">
        <f aca="false">IF(AND(A3785&gt;=Stimuli!$B$2,A3785&lt;=Stimuli!$C$2),Stimuli!$A$2,IF(AND(A3785&gt;=Stimuli!$B$3,A3785&lt;=Stimuli!$C$3),Stimuli!$A$3,IF(AND(A3785&gt;=Stimuli!$B$4,A3785&lt;=Stimuli!$C$4),Stimuli!$A$4,"")))</f>
        <v>01 Quiet baseline (60s)</v>
      </c>
      <c r="I3785" s="6" t="n">
        <f aca="false">(B3785-B3784)/((A3785-A3784)/1000)</f>
        <v>-0.750183150183176</v>
      </c>
      <c r="J3785" s="6" t="n">
        <f aca="false">IF(OR(B3785&lt;Rules!$B$2,B3785&gt;Rules!$B$3,ABS(I3785)&gt;Rules!$B$4,OR(B3786&lt;Rules!$B$2,B3786&gt;Rules!$B$3,ABS(I3786)&gt;Rules!$B$4)),1,0)</f>
        <v>0</v>
      </c>
      <c r="K3785" s="6" t="str">
        <f aca="false">IF(F3785=1,COUNTIF($F$2:F3785,1),"")</f>
        <v/>
      </c>
    </row>
    <row r="3786" customFormat="false" ht="15" hidden="false" customHeight="false" outlineLevel="0" collapsed="false">
      <c r="A3786" s="6" t="n">
        <v>29792.5555</v>
      </c>
      <c r="B3786" s="6" t="n">
        <v>1.72967032967033</v>
      </c>
      <c r="C3786" s="6" t="n">
        <v>84</v>
      </c>
      <c r="D3786" s="6" t="n">
        <v>-1</v>
      </c>
      <c r="E3786" s="6" t="n">
        <v>1.72673992673993</v>
      </c>
      <c r="F3786" s="6" t="n">
        <v>0</v>
      </c>
      <c r="G3786" s="6" t="n">
        <v>0.0058608058608056</v>
      </c>
      <c r="H3786" s="6" t="str">
        <f aca="false">IF(AND(A3786&gt;=Stimuli!$B$2,A3786&lt;=Stimuli!$C$2),Stimuli!$A$2,IF(AND(A3786&gt;=Stimuli!$B$3,A3786&lt;=Stimuli!$C$3),Stimuli!$A$3,IF(AND(A3786&gt;=Stimuli!$B$4,A3786&lt;=Stimuli!$C$4),Stimuli!$A$4,"")))</f>
        <v>01 Quiet baseline (60s)</v>
      </c>
      <c r="I3786" s="6" t="n">
        <f aca="false">(B3786-B3785)/((A3786-A3785)/1000)</f>
        <v>0.562637362637332</v>
      </c>
      <c r="J3786" s="6" t="n">
        <f aca="false">IF(OR(B3786&lt;Rules!$B$2,B3786&gt;Rules!$B$3,ABS(I3786)&gt;Rules!$B$4,OR(B3787&lt;Rules!$B$2,B3787&gt;Rules!$B$3,ABS(I3787)&gt;Rules!$B$4)),1,0)</f>
        <v>0</v>
      </c>
      <c r="K3786" s="6" t="str">
        <f aca="false">IF(F3786=1,COUNTIF($F$2:F3786,1),"")</f>
        <v/>
      </c>
    </row>
    <row r="3787" customFormat="false" ht="15" hidden="false" customHeight="false" outlineLevel="0" collapsed="false">
      <c r="A3787" s="6" t="n">
        <v>29800.368</v>
      </c>
      <c r="B3787" s="6" t="n">
        <v>1.72527472527473</v>
      </c>
      <c r="C3787" s="6" t="n">
        <v>84</v>
      </c>
      <c r="D3787" s="6" t="n">
        <v>-1</v>
      </c>
      <c r="E3787" s="6" t="n">
        <v>1.72673992673993</v>
      </c>
      <c r="F3787" s="6" t="n">
        <v>0</v>
      </c>
      <c r="G3787" s="6" t="n">
        <v>0.0058608058608056</v>
      </c>
      <c r="H3787" s="6" t="str">
        <f aca="false">IF(AND(A3787&gt;=Stimuli!$B$2,A3787&lt;=Stimuli!$C$2),Stimuli!$A$2,IF(AND(A3787&gt;=Stimuli!$B$3,A3787&lt;=Stimuli!$C$3),Stimuli!$A$3,IF(AND(A3787&gt;=Stimuli!$B$4,A3787&lt;=Stimuli!$C$4),Stimuli!$A$4,"")))</f>
        <v>01 Quiet baseline (60s)</v>
      </c>
      <c r="I3787" s="6" t="n">
        <f aca="false">(B3787-B3786)/((A3787-A3786)/1000)</f>
        <v>-0.562637362637332</v>
      </c>
      <c r="J3787" s="6" t="n">
        <f aca="false">IF(OR(B3787&lt;Rules!$B$2,B3787&gt;Rules!$B$3,ABS(I3787)&gt;Rules!$B$4,OR(B3788&lt;Rules!$B$2,B3788&gt;Rules!$B$3,ABS(I3788)&gt;Rules!$B$4)),1,0)</f>
        <v>0</v>
      </c>
      <c r="K3787" s="6" t="str">
        <f aca="false">IF(F3787=1,COUNTIF($F$2:F3787,1),"")</f>
        <v/>
      </c>
    </row>
    <row r="3788" customFormat="false" ht="15" hidden="false" customHeight="false" outlineLevel="0" collapsed="false">
      <c r="A3788" s="6" t="n">
        <v>29808.1805</v>
      </c>
      <c r="B3788" s="6" t="n">
        <v>1.72967032967033</v>
      </c>
      <c r="C3788" s="6" t="n">
        <v>84</v>
      </c>
      <c r="D3788" s="6" t="n">
        <v>-1</v>
      </c>
      <c r="E3788" s="6" t="n">
        <v>1.72673992673993</v>
      </c>
      <c r="F3788" s="6" t="n">
        <v>0</v>
      </c>
      <c r="G3788" s="6" t="n">
        <v>0.0058608058608056</v>
      </c>
      <c r="H3788" s="6" t="str">
        <f aca="false">IF(AND(A3788&gt;=Stimuli!$B$2,A3788&lt;=Stimuli!$C$2),Stimuli!$A$2,IF(AND(A3788&gt;=Stimuli!$B$3,A3788&lt;=Stimuli!$C$3),Stimuli!$A$3,IF(AND(A3788&gt;=Stimuli!$B$4,A3788&lt;=Stimuli!$C$4),Stimuli!$A$4,"")))</f>
        <v>01 Quiet baseline (60s)</v>
      </c>
      <c r="I3788" s="6" t="n">
        <f aca="false">(B3788-B3787)/((A3788-A3787)/1000)</f>
        <v>0.562637362637332</v>
      </c>
      <c r="J3788" s="6" t="n">
        <f aca="false">IF(OR(B3788&lt;Rules!$B$2,B3788&gt;Rules!$B$3,ABS(I3788)&gt;Rules!$B$4,OR(B3789&lt;Rules!$B$2,B3789&gt;Rules!$B$3,ABS(I3789)&gt;Rules!$B$4)),1,0)</f>
        <v>0</v>
      </c>
      <c r="K3788" s="6" t="str">
        <f aca="false">IF(F3788=1,COUNTIF($F$2:F3788,1),"")</f>
        <v/>
      </c>
    </row>
    <row r="3789" customFormat="false" ht="15" hidden="false" customHeight="false" outlineLevel="0" collapsed="false">
      <c r="A3789" s="6" t="n">
        <v>29815.993</v>
      </c>
      <c r="B3789" s="6" t="n">
        <v>1.72820512820513</v>
      </c>
      <c r="C3789" s="6" t="n">
        <v>84</v>
      </c>
      <c r="D3789" s="6" t="n">
        <v>-1</v>
      </c>
      <c r="E3789" s="6" t="n">
        <v>1.72673992673993</v>
      </c>
      <c r="F3789" s="6" t="n">
        <v>0</v>
      </c>
      <c r="G3789" s="6" t="n">
        <v>0.0058608058608056</v>
      </c>
      <c r="H3789" s="6" t="str">
        <f aca="false">IF(AND(A3789&gt;=Stimuli!$B$2,A3789&lt;=Stimuli!$C$2),Stimuli!$A$2,IF(AND(A3789&gt;=Stimuli!$B$3,A3789&lt;=Stimuli!$C$3),Stimuli!$A$3,IF(AND(A3789&gt;=Stimuli!$B$4,A3789&lt;=Stimuli!$C$4),Stimuli!$A$4,"")))</f>
        <v>01 Quiet baseline (60s)</v>
      </c>
      <c r="I3789" s="6" t="n">
        <f aca="false">(B3789-B3788)/((A3789-A3788)/1000)</f>
        <v>-0.18754578754573</v>
      </c>
      <c r="J3789" s="6" t="n">
        <f aca="false">IF(OR(B3789&lt;Rules!$B$2,B3789&gt;Rules!$B$3,ABS(I3789)&gt;Rules!$B$4,OR(B3790&lt;Rules!$B$2,B3790&gt;Rules!$B$3,ABS(I3790)&gt;Rules!$B$4)),1,0)</f>
        <v>0</v>
      </c>
      <c r="K3789" s="6" t="str">
        <f aca="false">IF(F3789=1,COUNTIF($F$2:F3789,1),"")</f>
        <v/>
      </c>
    </row>
    <row r="3790" customFormat="false" ht="15" hidden="false" customHeight="false" outlineLevel="0" collapsed="false">
      <c r="A3790" s="6" t="n">
        <v>29823.8055</v>
      </c>
      <c r="B3790" s="6" t="n">
        <v>1.72820512820513</v>
      </c>
      <c r="C3790" s="6" t="n">
        <v>84</v>
      </c>
      <c r="D3790" s="6" t="n">
        <v>-1</v>
      </c>
      <c r="E3790" s="6" t="n">
        <v>1.72673992673993</v>
      </c>
      <c r="F3790" s="6" t="n">
        <v>0</v>
      </c>
      <c r="G3790" s="6" t="n">
        <v>0.0058608058608056</v>
      </c>
      <c r="H3790" s="6" t="str">
        <f aca="false">IF(AND(A3790&gt;=Stimuli!$B$2,A3790&lt;=Stimuli!$C$2),Stimuli!$A$2,IF(AND(A3790&gt;=Stimuli!$B$3,A3790&lt;=Stimuli!$C$3),Stimuli!$A$3,IF(AND(A3790&gt;=Stimuli!$B$4,A3790&lt;=Stimuli!$C$4),Stimuli!$A$4,"")))</f>
        <v>01 Quiet baseline (60s)</v>
      </c>
      <c r="I3790" s="6" t="n">
        <f aca="false">(B3790-B3789)/((A3790-A3789)/1000)</f>
        <v>0</v>
      </c>
      <c r="J3790" s="6" t="n">
        <f aca="false">IF(OR(B3790&lt;Rules!$B$2,B3790&gt;Rules!$B$3,ABS(I3790)&gt;Rules!$B$4,OR(B3791&lt;Rules!$B$2,B3791&gt;Rules!$B$3,ABS(I3791)&gt;Rules!$B$4)),1,0)</f>
        <v>0</v>
      </c>
      <c r="K3790" s="6" t="str">
        <f aca="false">IF(F3790=1,COUNTIF($F$2:F3790,1),"")</f>
        <v/>
      </c>
    </row>
    <row r="3791" customFormat="false" ht="15" hidden="false" customHeight="false" outlineLevel="0" collapsed="false">
      <c r="A3791" s="6" t="n">
        <v>29831.618</v>
      </c>
      <c r="B3791" s="6" t="n">
        <v>1.72967032967033</v>
      </c>
      <c r="C3791" s="6" t="n">
        <v>84</v>
      </c>
      <c r="D3791" s="6" t="n">
        <v>-1</v>
      </c>
      <c r="E3791" s="6" t="n">
        <v>1.72673992673993</v>
      </c>
      <c r="F3791" s="6" t="n">
        <v>0</v>
      </c>
      <c r="G3791" s="6" t="n">
        <v>0.0058608058608056</v>
      </c>
      <c r="H3791" s="6" t="str">
        <f aca="false">IF(AND(A3791&gt;=Stimuli!$B$2,A3791&lt;=Stimuli!$C$2),Stimuli!$A$2,IF(AND(A3791&gt;=Stimuli!$B$3,A3791&lt;=Stimuli!$C$3),Stimuli!$A$3,IF(AND(A3791&gt;=Stimuli!$B$4,A3791&lt;=Stimuli!$C$4),Stimuli!$A$4,"")))</f>
        <v>01 Quiet baseline (60s)</v>
      </c>
      <c r="I3791" s="6" t="n">
        <f aca="false">(B3791-B3790)/((A3791-A3790)/1000)</f>
        <v>0.18754578754573</v>
      </c>
      <c r="J3791" s="6" t="n">
        <f aca="false">IF(OR(B3791&lt;Rules!$B$2,B3791&gt;Rules!$B$3,ABS(I3791)&gt;Rules!$B$4,OR(B3792&lt;Rules!$B$2,B3792&gt;Rules!$B$3,ABS(I3792)&gt;Rules!$B$4)),1,0)</f>
        <v>0</v>
      </c>
      <c r="K3791" s="6" t="str">
        <f aca="false">IF(F3791=1,COUNTIF($F$2:F3791,1),"")</f>
        <v/>
      </c>
    </row>
    <row r="3792" customFormat="false" ht="15" hidden="false" customHeight="false" outlineLevel="0" collapsed="false">
      <c r="A3792" s="6" t="n">
        <v>29839.4305</v>
      </c>
      <c r="B3792" s="6" t="n">
        <v>1.72673992673993</v>
      </c>
      <c r="C3792" s="6" t="n">
        <v>84</v>
      </c>
      <c r="D3792" s="6" t="n">
        <v>-1</v>
      </c>
      <c r="E3792" s="6" t="n">
        <v>1.72673992673993</v>
      </c>
      <c r="F3792" s="6" t="n">
        <v>0</v>
      </c>
      <c r="G3792" s="6" t="n">
        <v>0.0058608058608056</v>
      </c>
      <c r="H3792" s="6" t="str">
        <f aca="false">IF(AND(A3792&gt;=Stimuli!$B$2,A3792&lt;=Stimuli!$C$2),Stimuli!$A$2,IF(AND(A3792&gt;=Stimuli!$B$3,A3792&lt;=Stimuli!$C$3),Stimuli!$A$3,IF(AND(A3792&gt;=Stimuli!$B$4,A3792&lt;=Stimuli!$C$4),Stimuli!$A$4,"")))</f>
        <v>01 Quiet baseline (60s)</v>
      </c>
      <c r="I3792" s="6" t="n">
        <f aca="false">(B3792-B3791)/((A3792-A3791)/1000)</f>
        <v>-0.375091575091602</v>
      </c>
      <c r="J3792" s="6" t="n">
        <f aca="false">IF(OR(B3792&lt;Rules!$B$2,B3792&gt;Rules!$B$3,ABS(I3792)&gt;Rules!$B$4,OR(B3793&lt;Rules!$B$2,B3793&gt;Rules!$B$3,ABS(I3793)&gt;Rules!$B$4)),1,0)</f>
        <v>0</v>
      </c>
      <c r="K3792" s="6" t="str">
        <f aca="false">IF(F3792=1,COUNTIF($F$2:F3792,1),"")</f>
        <v/>
      </c>
    </row>
    <row r="3793" customFormat="false" ht="15" hidden="false" customHeight="false" outlineLevel="0" collapsed="false">
      <c r="A3793" s="6" t="n">
        <v>29847.243</v>
      </c>
      <c r="B3793" s="6" t="n">
        <v>1.73113553113553</v>
      </c>
      <c r="C3793" s="6" t="n">
        <v>84</v>
      </c>
      <c r="D3793" s="6" t="n">
        <v>-1</v>
      </c>
      <c r="E3793" s="6" t="n">
        <v>1.72673992673993</v>
      </c>
      <c r="F3793" s="6" t="n">
        <v>0</v>
      </c>
      <c r="G3793" s="6" t="n">
        <v>0.0058608058608056</v>
      </c>
      <c r="H3793" s="6" t="str">
        <f aca="false">IF(AND(A3793&gt;=Stimuli!$B$2,A3793&lt;=Stimuli!$C$2),Stimuli!$A$2,IF(AND(A3793&gt;=Stimuli!$B$3,A3793&lt;=Stimuli!$C$3),Stimuli!$A$3,IF(AND(A3793&gt;=Stimuli!$B$4,A3793&lt;=Stimuli!$C$4),Stimuli!$A$4,"")))</f>
        <v>01 Quiet baseline (60s)</v>
      </c>
      <c r="I3793" s="6" t="n">
        <f aca="false">(B3793-B3792)/((A3793-A3792)/1000)</f>
        <v>0.562637362637446</v>
      </c>
      <c r="J3793" s="6" t="n">
        <f aca="false">IF(OR(B3793&lt;Rules!$B$2,B3793&gt;Rules!$B$3,ABS(I3793)&gt;Rules!$B$4,OR(B3794&lt;Rules!$B$2,B3794&gt;Rules!$B$3,ABS(I3794)&gt;Rules!$B$4)),1,0)</f>
        <v>0</v>
      </c>
      <c r="K3793" s="6" t="str">
        <f aca="false">IF(F3793=1,COUNTIF($F$2:F3793,1),"")</f>
        <v/>
      </c>
    </row>
    <row r="3794" customFormat="false" ht="15" hidden="false" customHeight="false" outlineLevel="0" collapsed="false">
      <c r="A3794" s="6" t="n">
        <v>29855.0555</v>
      </c>
      <c r="B3794" s="6" t="n">
        <v>1.72527472527473</v>
      </c>
      <c r="C3794" s="6" t="n">
        <v>84</v>
      </c>
      <c r="D3794" s="6" t="n">
        <v>-1</v>
      </c>
      <c r="E3794" s="6" t="n">
        <v>1.72673992673993</v>
      </c>
      <c r="F3794" s="6" t="n">
        <v>0</v>
      </c>
      <c r="G3794" s="6" t="n">
        <v>0.0058608058608056</v>
      </c>
      <c r="H3794" s="6" t="str">
        <f aca="false">IF(AND(A3794&gt;=Stimuli!$B$2,A3794&lt;=Stimuli!$C$2),Stimuli!$A$2,IF(AND(A3794&gt;=Stimuli!$B$3,A3794&lt;=Stimuli!$C$3),Stimuli!$A$3,IF(AND(A3794&gt;=Stimuli!$B$4,A3794&lt;=Stimuli!$C$4),Stimuli!$A$4,"")))</f>
        <v>01 Quiet baseline (60s)</v>
      </c>
      <c r="I3794" s="6" t="n">
        <f aca="false">(B3794-B3793)/((A3794-A3793)/1000)</f>
        <v>-0.750183150183176</v>
      </c>
      <c r="J3794" s="6" t="n">
        <f aca="false">IF(OR(B3794&lt;Rules!$B$2,B3794&gt;Rules!$B$3,ABS(I3794)&gt;Rules!$B$4,OR(B3795&lt;Rules!$B$2,B3795&gt;Rules!$B$3,ABS(I3795)&gt;Rules!$B$4)),1,0)</f>
        <v>0</v>
      </c>
      <c r="K3794" s="6" t="str">
        <f aca="false">IF(F3794=1,COUNTIF($F$2:F3794,1),"")</f>
        <v/>
      </c>
    </row>
    <row r="3795" customFormat="false" ht="15" hidden="false" customHeight="false" outlineLevel="0" collapsed="false">
      <c r="A3795" s="6" t="n">
        <v>29862.868</v>
      </c>
      <c r="B3795" s="6" t="n">
        <v>1.73113553113553</v>
      </c>
      <c r="C3795" s="6" t="n">
        <v>84</v>
      </c>
      <c r="D3795" s="6" t="n">
        <v>-1</v>
      </c>
      <c r="E3795" s="6" t="n">
        <v>1.72673992673993</v>
      </c>
      <c r="F3795" s="6" t="n">
        <v>0</v>
      </c>
      <c r="G3795" s="6" t="n">
        <v>0.0058608058608056</v>
      </c>
      <c r="H3795" s="6" t="str">
        <f aca="false">IF(AND(A3795&gt;=Stimuli!$B$2,A3795&lt;=Stimuli!$C$2),Stimuli!$A$2,IF(AND(A3795&gt;=Stimuli!$B$3,A3795&lt;=Stimuli!$C$3),Stimuli!$A$3,IF(AND(A3795&gt;=Stimuli!$B$4,A3795&lt;=Stimuli!$C$4),Stimuli!$A$4,"")))</f>
        <v>01 Quiet baseline (60s)</v>
      </c>
      <c r="I3795" s="6" t="n">
        <f aca="false">(B3795-B3794)/((A3795-A3794)/1000)</f>
        <v>0.750183150183176</v>
      </c>
      <c r="J3795" s="6" t="n">
        <f aca="false">IF(OR(B3795&lt;Rules!$B$2,B3795&gt;Rules!$B$3,ABS(I3795)&gt;Rules!$B$4,OR(B3796&lt;Rules!$B$2,B3796&gt;Rules!$B$3,ABS(I3796)&gt;Rules!$B$4)),1,0)</f>
        <v>0</v>
      </c>
      <c r="K3795" s="6" t="str">
        <f aca="false">IF(F3795=1,COUNTIF($F$2:F3795,1),"")</f>
        <v/>
      </c>
    </row>
    <row r="3796" customFormat="false" ht="15" hidden="false" customHeight="false" outlineLevel="0" collapsed="false">
      <c r="A3796" s="6" t="n">
        <v>29870.6805</v>
      </c>
      <c r="B3796" s="6" t="n">
        <v>1.72527472527473</v>
      </c>
      <c r="C3796" s="6" t="n">
        <v>84</v>
      </c>
      <c r="D3796" s="6" t="n">
        <v>-1</v>
      </c>
      <c r="E3796" s="6" t="n">
        <v>1.72673992673993</v>
      </c>
      <c r="F3796" s="6" t="n">
        <v>0</v>
      </c>
      <c r="G3796" s="6" t="n">
        <v>0.0058608058608056</v>
      </c>
      <c r="H3796" s="6" t="str">
        <f aca="false">IF(AND(A3796&gt;=Stimuli!$B$2,A3796&lt;=Stimuli!$C$2),Stimuli!$A$2,IF(AND(A3796&gt;=Stimuli!$B$3,A3796&lt;=Stimuli!$C$3),Stimuli!$A$3,IF(AND(A3796&gt;=Stimuli!$B$4,A3796&lt;=Stimuli!$C$4),Stimuli!$A$4,"")))</f>
        <v>01 Quiet baseline (60s)</v>
      </c>
      <c r="I3796" s="6" t="n">
        <f aca="false">(B3796-B3795)/((A3796-A3795)/1000)</f>
        <v>-0.750183150183176</v>
      </c>
      <c r="J3796" s="6" t="n">
        <f aca="false">IF(OR(B3796&lt;Rules!$B$2,B3796&gt;Rules!$B$3,ABS(I3796)&gt;Rules!$B$4,OR(B3797&lt;Rules!$B$2,B3797&gt;Rules!$B$3,ABS(I3797)&gt;Rules!$B$4)),1,0)</f>
        <v>0</v>
      </c>
      <c r="K3796" s="6" t="str">
        <f aca="false">IF(F3796=1,COUNTIF($F$2:F3796,1),"")</f>
        <v/>
      </c>
    </row>
    <row r="3797" customFormat="false" ht="15" hidden="false" customHeight="false" outlineLevel="0" collapsed="false">
      <c r="A3797" s="6" t="n">
        <v>29878.493</v>
      </c>
      <c r="B3797" s="6" t="n">
        <v>1.73113553113553</v>
      </c>
      <c r="C3797" s="6" t="n">
        <v>84</v>
      </c>
      <c r="D3797" s="6" t="n">
        <v>-1</v>
      </c>
      <c r="E3797" s="6" t="n">
        <v>1.72673992673993</v>
      </c>
      <c r="F3797" s="6" t="n">
        <v>0</v>
      </c>
      <c r="G3797" s="6" t="n">
        <v>0.0058608058608056</v>
      </c>
      <c r="H3797" s="6" t="str">
        <f aca="false">IF(AND(A3797&gt;=Stimuli!$B$2,A3797&lt;=Stimuli!$C$2),Stimuli!$A$2,IF(AND(A3797&gt;=Stimuli!$B$3,A3797&lt;=Stimuli!$C$3),Stimuli!$A$3,IF(AND(A3797&gt;=Stimuli!$B$4,A3797&lt;=Stimuli!$C$4),Stimuli!$A$4,"")))</f>
        <v>01 Quiet baseline (60s)</v>
      </c>
      <c r="I3797" s="6" t="n">
        <f aca="false">(B3797-B3796)/((A3797-A3796)/1000)</f>
        <v>0.750183150183176</v>
      </c>
      <c r="J3797" s="6" t="n">
        <f aca="false">IF(OR(B3797&lt;Rules!$B$2,B3797&gt;Rules!$B$3,ABS(I3797)&gt;Rules!$B$4,OR(B3798&lt;Rules!$B$2,B3798&gt;Rules!$B$3,ABS(I3798)&gt;Rules!$B$4)),1,0)</f>
        <v>0</v>
      </c>
      <c r="K3797" s="6" t="str">
        <f aca="false">IF(F3797=1,COUNTIF($F$2:F3797,1),"")</f>
        <v/>
      </c>
    </row>
    <row r="3798" customFormat="false" ht="15" hidden="false" customHeight="false" outlineLevel="0" collapsed="false">
      <c r="A3798" s="6" t="n">
        <v>29886.3055</v>
      </c>
      <c r="B3798" s="6" t="n">
        <v>1.72527472527473</v>
      </c>
      <c r="C3798" s="6" t="n">
        <v>84</v>
      </c>
      <c r="D3798" s="6" t="n">
        <v>-1</v>
      </c>
      <c r="E3798" s="6" t="n">
        <v>1.72673992673993</v>
      </c>
      <c r="F3798" s="6" t="n">
        <v>0</v>
      </c>
      <c r="G3798" s="6" t="n">
        <v>0.0058608058608056</v>
      </c>
      <c r="H3798" s="6" t="str">
        <f aca="false">IF(AND(A3798&gt;=Stimuli!$B$2,A3798&lt;=Stimuli!$C$2),Stimuli!$A$2,IF(AND(A3798&gt;=Stimuli!$B$3,A3798&lt;=Stimuli!$C$3),Stimuli!$A$3,IF(AND(A3798&gt;=Stimuli!$B$4,A3798&lt;=Stimuli!$C$4),Stimuli!$A$4,"")))</f>
        <v>01 Quiet baseline (60s)</v>
      </c>
      <c r="I3798" s="6" t="n">
        <f aca="false">(B3798-B3797)/((A3798-A3797)/1000)</f>
        <v>-0.750183150183176</v>
      </c>
      <c r="J3798" s="6" t="n">
        <f aca="false">IF(OR(B3798&lt;Rules!$B$2,B3798&gt;Rules!$B$3,ABS(I3798)&gt;Rules!$B$4,OR(B3799&lt;Rules!$B$2,B3799&gt;Rules!$B$3,ABS(I3799)&gt;Rules!$B$4)),1,0)</f>
        <v>0</v>
      </c>
      <c r="K3798" s="6" t="str">
        <f aca="false">IF(F3798=1,COUNTIF($F$2:F3798,1),"")</f>
        <v/>
      </c>
    </row>
    <row r="3799" customFormat="false" ht="15" hidden="false" customHeight="false" outlineLevel="0" collapsed="false">
      <c r="A3799" s="6" t="n">
        <v>29894.118</v>
      </c>
      <c r="B3799" s="6" t="n">
        <v>1.73260073260073</v>
      </c>
      <c r="C3799" s="6" t="n">
        <v>84</v>
      </c>
      <c r="D3799" s="6" t="n">
        <v>-1</v>
      </c>
      <c r="E3799" s="6" t="n">
        <v>1.72673992673993</v>
      </c>
      <c r="F3799" s="6" t="n">
        <v>0</v>
      </c>
      <c r="G3799" s="6" t="n">
        <v>0.0058608058608056</v>
      </c>
      <c r="H3799" s="6" t="str">
        <f aca="false">IF(AND(A3799&gt;=Stimuli!$B$2,A3799&lt;=Stimuli!$C$2),Stimuli!$A$2,IF(AND(A3799&gt;=Stimuli!$B$3,A3799&lt;=Stimuli!$C$3),Stimuli!$A$3,IF(AND(A3799&gt;=Stimuli!$B$4,A3799&lt;=Stimuli!$C$4),Stimuli!$A$4,"")))</f>
        <v>01 Quiet baseline (60s)</v>
      </c>
      <c r="I3799" s="6" t="n">
        <f aca="false">(B3799-B3798)/((A3799-A3798)/1000)</f>
        <v>0.937728937729048</v>
      </c>
      <c r="J3799" s="6" t="n">
        <f aca="false">IF(OR(B3799&lt;Rules!$B$2,B3799&gt;Rules!$B$3,ABS(I3799)&gt;Rules!$B$4,OR(B3800&lt;Rules!$B$2,B3800&gt;Rules!$B$3,ABS(I3800)&gt;Rules!$B$4)),1,0)</f>
        <v>0</v>
      </c>
      <c r="K3799" s="6" t="str">
        <f aca="false">IF(F3799=1,COUNTIF($F$2:F3799,1),"")</f>
        <v/>
      </c>
    </row>
    <row r="3800" customFormat="false" ht="15" hidden="false" customHeight="false" outlineLevel="0" collapsed="false">
      <c r="A3800" s="6" t="n">
        <v>29901.9305</v>
      </c>
      <c r="B3800" s="6" t="n">
        <v>1.72527472527473</v>
      </c>
      <c r="C3800" s="6" t="n">
        <v>84</v>
      </c>
      <c r="D3800" s="6" t="n">
        <v>-1</v>
      </c>
      <c r="E3800" s="6" t="n">
        <v>1.72673992673993</v>
      </c>
      <c r="F3800" s="6" t="n">
        <v>0</v>
      </c>
      <c r="G3800" s="6" t="n">
        <v>0.0058608058608056</v>
      </c>
      <c r="H3800" s="6" t="str">
        <f aca="false">IF(AND(A3800&gt;=Stimuli!$B$2,A3800&lt;=Stimuli!$C$2),Stimuli!$A$2,IF(AND(A3800&gt;=Stimuli!$B$3,A3800&lt;=Stimuli!$C$3),Stimuli!$A$3,IF(AND(A3800&gt;=Stimuli!$B$4,A3800&lt;=Stimuli!$C$4),Stimuli!$A$4,"")))</f>
        <v>01 Quiet baseline (60s)</v>
      </c>
      <c r="I3800" s="6" t="n">
        <f aca="false">(B3800-B3799)/((A3800-A3799)/1000)</f>
        <v>-0.937728937729048</v>
      </c>
      <c r="J3800" s="6" t="n">
        <f aca="false">IF(OR(B3800&lt;Rules!$B$2,B3800&gt;Rules!$B$3,ABS(I3800)&gt;Rules!$B$4,OR(B3801&lt;Rules!$B$2,B3801&gt;Rules!$B$3,ABS(I3801)&gt;Rules!$B$4)),1,0)</f>
        <v>0</v>
      </c>
      <c r="K3800" s="6" t="str">
        <f aca="false">IF(F3800=1,COUNTIF($F$2:F3800,1),"")</f>
        <v/>
      </c>
    </row>
    <row r="3801" customFormat="false" ht="15" hidden="false" customHeight="false" outlineLevel="0" collapsed="false">
      <c r="A3801" s="6" t="n">
        <v>29909.743</v>
      </c>
      <c r="B3801" s="6" t="n">
        <v>1.73113553113553</v>
      </c>
      <c r="C3801" s="6" t="n">
        <v>79</v>
      </c>
      <c r="D3801" s="6" t="n">
        <v>757.8125</v>
      </c>
      <c r="E3801" s="6" t="n">
        <v>1.72673992673993</v>
      </c>
      <c r="F3801" s="6" t="n">
        <v>0</v>
      </c>
      <c r="G3801" s="6" t="n">
        <v>0.0058608058608056</v>
      </c>
      <c r="H3801" s="6" t="str">
        <f aca="false">IF(AND(A3801&gt;=Stimuli!$B$2,A3801&lt;=Stimuli!$C$2),Stimuli!$A$2,IF(AND(A3801&gt;=Stimuli!$B$3,A3801&lt;=Stimuli!$C$3),Stimuli!$A$3,IF(AND(A3801&gt;=Stimuli!$B$4,A3801&lt;=Stimuli!$C$4),Stimuli!$A$4,"")))</f>
        <v>01 Quiet baseline (60s)</v>
      </c>
      <c r="I3801" s="6" t="n">
        <f aca="false">(B3801-B3800)/((A3801-A3800)/1000)</f>
        <v>0.750183150183176</v>
      </c>
      <c r="J3801" s="6" t="n">
        <f aca="false">IF(OR(B3801&lt;Rules!$B$2,B3801&gt;Rules!$B$3,ABS(I3801)&gt;Rules!$B$4,OR(B3802&lt;Rules!$B$2,B3802&gt;Rules!$B$3,ABS(I3802)&gt;Rules!$B$4)),1,0)</f>
        <v>0</v>
      </c>
      <c r="K3801" s="6" t="str">
        <f aca="false">IF(F3801=1,COUNTIF($F$2:F3801,1),"")</f>
        <v/>
      </c>
    </row>
    <row r="3802" customFormat="false" ht="15" hidden="false" customHeight="false" outlineLevel="0" collapsed="false">
      <c r="A3802" s="6" t="n">
        <v>29917.5555</v>
      </c>
      <c r="B3802" s="6" t="n">
        <v>1.72527472527473</v>
      </c>
      <c r="C3802" s="6" t="n">
        <v>79</v>
      </c>
      <c r="D3802" s="6" t="n">
        <v>-1</v>
      </c>
      <c r="E3802" s="6" t="n">
        <v>1.72673992673993</v>
      </c>
      <c r="F3802" s="6" t="n">
        <v>0</v>
      </c>
      <c r="G3802" s="6" t="n">
        <v>0.0058608058608056</v>
      </c>
      <c r="H3802" s="6" t="str">
        <f aca="false">IF(AND(A3802&gt;=Stimuli!$B$2,A3802&lt;=Stimuli!$C$2),Stimuli!$A$2,IF(AND(A3802&gt;=Stimuli!$B$3,A3802&lt;=Stimuli!$C$3),Stimuli!$A$3,IF(AND(A3802&gt;=Stimuli!$B$4,A3802&lt;=Stimuli!$C$4),Stimuli!$A$4,"")))</f>
        <v>01 Quiet baseline (60s)</v>
      </c>
      <c r="I3802" s="6" t="n">
        <f aca="false">(B3802-B3801)/((A3802-A3801)/1000)</f>
        <v>-0.750183150183176</v>
      </c>
      <c r="J3802" s="6" t="n">
        <f aca="false">IF(OR(B3802&lt;Rules!$B$2,B3802&gt;Rules!$B$3,ABS(I3802)&gt;Rules!$B$4,OR(B3803&lt;Rules!$B$2,B3803&gt;Rules!$B$3,ABS(I3803)&gt;Rules!$B$4)),1,0)</f>
        <v>0</v>
      </c>
      <c r="K3802" s="6" t="str">
        <f aca="false">IF(F3802=1,COUNTIF($F$2:F3802,1),"")</f>
        <v/>
      </c>
    </row>
    <row r="3803" customFormat="false" ht="15" hidden="false" customHeight="false" outlineLevel="0" collapsed="false">
      <c r="A3803" s="6" t="n">
        <v>29925.368</v>
      </c>
      <c r="B3803" s="6" t="n">
        <v>1.72967032967033</v>
      </c>
      <c r="C3803" s="6" t="n">
        <v>79</v>
      </c>
      <c r="D3803" s="6" t="n">
        <v>-1</v>
      </c>
      <c r="E3803" s="6" t="n">
        <v>1.72673992673993</v>
      </c>
      <c r="F3803" s="6" t="n">
        <v>0</v>
      </c>
      <c r="G3803" s="6" t="n">
        <v>0.0058608058608056</v>
      </c>
      <c r="H3803" s="6" t="str">
        <f aca="false">IF(AND(A3803&gt;=Stimuli!$B$2,A3803&lt;=Stimuli!$C$2),Stimuli!$A$2,IF(AND(A3803&gt;=Stimuli!$B$3,A3803&lt;=Stimuli!$C$3),Stimuli!$A$3,IF(AND(A3803&gt;=Stimuli!$B$4,A3803&lt;=Stimuli!$C$4),Stimuli!$A$4,"")))</f>
        <v>01 Quiet baseline (60s)</v>
      </c>
      <c r="I3803" s="6" t="n">
        <f aca="false">(B3803-B3802)/((A3803-A3802)/1000)</f>
        <v>0.562637362637332</v>
      </c>
      <c r="J3803" s="6" t="n">
        <f aca="false">IF(OR(B3803&lt;Rules!$B$2,B3803&gt;Rules!$B$3,ABS(I3803)&gt;Rules!$B$4,OR(B3804&lt;Rules!$B$2,B3804&gt;Rules!$B$3,ABS(I3804)&gt;Rules!$B$4)),1,0)</f>
        <v>0</v>
      </c>
      <c r="K3803" s="6" t="str">
        <f aca="false">IF(F3803=1,COUNTIF($F$2:F3803,1),"")</f>
        <v/>
      </c>
    </row>
    <row r="3804" customFormat="false" ht="15" hidden="false" customHeight="false" outlineLevel="0" collapsed="false">
      <c r="A3804" s="6" t="n">
        <v>29933.1805</v>
      </c>
      <c r="B3804" s="6" t="n">
        <v>1.72673992673993</v>
      </c>
      <c r="C3804" s="6" t="n">
        <v>79</v>
      </c>
      <c r="D3804" s="6" t="n">
        <v>-1</v>
      </c>
      <c r="E3804" s="6" t="n">
        <v>1.72673992673993</v>
      </c>
      <c r="F3804" s="6" t="n">
        <v>0</v>
      </c>
      <c r="G3804" s="6" t="n">
        <v>0.0058608058608056</v>
      </c>
      <c r="H3804" s="6" t="str">
        <f aca="false">IF(AND(A3804&gt;=Stimuli!$B$2,A3804&lt;=Stimuli!$C$2),Stimuli!$A$2,IF(AND(A3804&gt;=Stimuli!$B$3,A3804&lt;=Stimuli!$C$3),Stimuli!$A$3,IF(AND(A3804&gt;=Stimuli!$B$4,A3804&lt;=Stimuli!$C$4),Stimuli!$A$4,"")))</f>
        <v>01 Quiet baseline (60s)</v>
      </c>
      <c r="I3804" s="6" t="n">
        <f aca="false">(B3804-B3803)/((A3804-A3803)/1000)</f>
        <v>-0.375091575091602</v>
      </c>
      <c r="J3804" s="6" t="n">
        <f aca="false">IF(OR(B3804&lt;Rules!$B$2,B3804&gt;Rules!$B$3,ABS(I3804)&gt;Rules!$B$4,OR(B3805&lt;Rules!$B$2,B3805&gt;Rules!$B$3,ABS(I3805)&gt;Rules!$B$4)),1,0)</f>
        <v>0</v>
      </c>
      <c r="K3804" s="6" t="str">
        <f aca="false">IF(F3804=1,COUNTIF($F$2:F3804,1),"")</f>
        <v/>
      </c>
    </row>
    <row r="3805" customFormat="false" ht="15" hidden="false" customHeight="false" outlineLevel="0" collapsed="false">
      <c r="A3805" s="6" t="n">
        <v>29940.993</v>
      </c>
      <c r="B3805" s="6" t="n">
        <v>1.72820512820513</v>
      </c>
      <c r="C3805" s="6" t="n">
        <v>79</v>
      </c>
      <c r="D3805" s="6" t="n">
        <v>-1</v>
      </c>
      <c r="E3805" s="6" t="n">
        <v>1.72673992673993</v>
      </c>
      <c r="F3805" s="6" t="n">
        <v>0</v>
      </c>
      <c r="G3805" s="6" t="n">
        <v>0.0058608058608056</v>
      </c>
      <c r="H3805" s="6" t="str">
        <f aca="false">IF(AND(A3805&gt;=Stimuli!$B$2,A3805&lt;=Stimuli!$C$2),Stimuli!$A$2,IF(AND(A3805&gt;=Stimuli!$B$3,A3805&lt;=Stimuli!$C$3),Stimuli!$A$3,IF(AND(A3805&gt;=Stimuli!$B$4,A3805&lt;=Stimuli!$C$4),Stimuli!$A$4,"")))</f>
        <v>01 Quiet baseline (60s)</v>
      </c>
      <c r="I3805" s="6" t="n">
        <f aca="false">(B3805-B3804)/((A3805-A3804)/1000)</f>
        <v>0.187545787545872</v>
      </c>
      <c r="J3805" s="6" t="n">
        <f aca="false">IF(OR(B3805&lt;Rules!$B$2,B3805&gt;Rules!$B$3,ABS(I3805)&gt;Rules!$B$4,OR(B3806&lt;Rules!$B$2,B3806&gt;Rules!$B$3,ABS(I3806)&gt;Rules!$B$4)),1,0)</f>
        <v>0</v>
      </c>
      <c r="K3805" s="6" t="str">
        <f aca="false">IF(F3805=1,COUNTIF($F$2:F3805,1),"")</f>
        <v/>
      </c>
    </row>
    <row r="3806" customFormat="false" ht="15" hidden="false" customHeight="false" outlineLevel="0" collapsed="false">
      <c r="A3806" s="6" t="n">
        <v>29948.8055</v>
      </c>
      <c r="B3806" s="6" t="n">
        <v>1.72820512820513</v>
      </c>
      <c r="C3806" s="6" t="n">
        <v>79</v>
      </c>
      <c r="D3806" s="6" t="n">
        <v>-1</v>
      </c>
      <c r="E3806" s="6" t="n">
        <v>1.72673992673993</v>
      </c>
      <c r="F3806" s="6" t="n">
        <v>0</v>
      </c>
      <c r="G3806" s="6" t="n">
        <v>0.0058608058608056</v>
      </c>
      <c r="H3806" s="6" t="str">
        <f aca="false">IF(AND(A3806&gt;=Stimuli!$B$2,A3806&lt;=Stimuli!$C$2),Stimuli!$A$2,IF(AND(A3806&gt;=Stimuli!$B$3,A3806&lt;=Stimuli!$C$3),Stimuli!$A$3,IF(AND(A3806&gt;=Stimuli!$B$4,A3806&lt;=Stimuli!$C$4),Stimuli!$A$4,"")))</f>
        <v>01 Quiet baseline (60s)</v>
      </c>
      <c r="I3806" s="6" t="n">
        <f aca="false">(B3806-B3805)/((A3806-A3805)/1000)</f>
        <v>0</v>
      </c>
      <c r="J3806" s="6" t="n">
        <f aca="false">IF(OR(B3806&lt;Rules!$B$2,B3806&gt;Rules!$B$3,ABS(I3806)&gt;Rules!$B$4,OR(B3807&lt;Rules!$B$2,B3807&gt;Rules!$B$3,ABS(I3807)&gt;Rules!$B$4)),1,0)</f>
        <v>0</v>
      </c>
      <c r="K3806" s="6" t="str">
        <f aca="false">IF(F3806=1,COUNTIF($F$2:F3806,1),"")</f>
        <v/>
      </c>
    </row>
    <row r="3807" customFormat="false" ht="15" hidden="false" customHeight="false" outlineLevel="0" collapsed="false">
      <c r="A3807" s="6" t="n">
        <v>29956.618</v>
      </c>
      <c r="B3807" s="6" t="n">
        <v>1.72673992673993</v>
      </c>
      <c r="C3807" s="6" t="n">
        <v>79</v>
      </c>
      <c r="D3807" s="6" t="n">
        <v>-1</v>
      </c>
      <c r="E3807" s="6" t="n">
        <v>1.72673992673993</v>
      </c>
      <c r="F3807" s="6" t="n">
        <v>0</v>
      </c>
      <c r="G3807" s="6" t="n">
        <v>0.0058608058608056</v>
      </c>
      <c r="H3807" s="6" t="str">
        <f aca="false">IF(AND(A3807&gt;=Stimuli!$B$2,A3807&lt;=Stimuli!$C$2),Stimuli!$A$2,IF(AND(A3807&gt;=Stimuli!$B$3,A3807&lt;=Stimuli!$C$3),Stimuli!$A$3,IF(AND(A3807&gt;=Stimuli!$B$4,A3807&lt;=Stimuli!$C$4),Stimuli!$A$4,"")))</f>
        <v>01 Quiet baseline (60s)</v>
      </c>
      <c r="I3807" s="6" t="n">
        <f aca="false">(B3807-B3806)/((A3807-A3806)/1000)</f>
        <v>-0.187545787545872</v>
      </c>
      <c r="J3807" s="6" t="n">
        <f aca="false">IF(OR(B3807&lt;Rules!$B$2,B3807&gt;Rules!$B$3,ABS(I3807)&gt;Rules!$B$4,OR(B3808&lt;Rules!$B$2,B3808&gt;Rules!$B$3,ABS(I3808)&gt;Rules!$B$4)),1,0)</f>
        <v>0</v>
      </c>
      <c r="K3807" s="6" t="str">
        <f aca="false">IF(F3807=1,COUNTIF($F$2:F3807,1),"")</f>
        <v/>
      </c>
    </row>
    <row r="3808" customFormat="false" ht="15" hidden="false" customHeight="false" outlineLevel="0" collapsed="false">
      <c r="A3808" s="6" t="n">
        <v>29964.4305</v>
      </c>
      <c r="B3808" s="6" t="n">
        <v>1.72967032967033</v>
      </c>
      <c r="C3808" s="6" t="n">
        <v>79</v>
      </c>
      <c r="D3808" s="6" t="n">
        <v>-1</v>
      </c>
      <c r="E3808" s="6" t="n">
        <v>1.72673992673993</v>
      </c>
      <c r="F3808" s="6" t="n">
        <v>0</v>
      </c>
      <c r="G3808" s="6" t="n">
        <v>0.0058608058608056</v>
      </c>
      <c r="H3808" s="6" t="str">
        <f aca="false">IF(AND(A3808&gt;=Stimuli!$B$2,A3808&lt;=Stimuli!$C$2),Stimuli!$A$2,IF(AND(A3808&gt;=Stimuli!$B$3,A3808&lt;=Stimuli!$C$3),Stimuli!$A$3,IF(AND(A3808&gt;=Stimuli!$B$4,A3808&lt;=Stimuli!$C$4),Stimuli!$A$4,"")))</f>
        <v>01 Quiet baseline (60s)</v>
      </c>
      <c r="I3808" s="6" t="n">
        <f aca="false">(B3808-B3807)/((A3808-A3807)/1000)</f>
        <v>0.375091575091602</v>
      </c>
      <c r="J3808" s="6" t="n">
        <f aca="false">IF(OR(B3808&lt;Rules!$B$2,B3808&gt;Rules!$B$3,ABS(I3808)&gt;Rules!$B$4,OR(B3809&lt;Rules!$B$2,B3809&gt;Rules!$B$3,ABS(I3809)&gt;Rules!$B$4)),1,0)</f>
        <v>0</v>
      </c>
      <c r="K3808" s="6" t="str">
        <f aca="false">IF(F3808=1,COUNTIF($F$2:F3808,1),"")</f>
        <v/>
      </c>
    </row>
    <row r="3809" customFormat="false" ht="15" hidden="false" customHeight="false" outlineLevel="0" collapsed="false">
      <c r="A3809" s="6" t="n">
        <v>29972.243</v>
      </c>
      <c r="B3809" s="6" t="n">
        <v>1.72673992673993</v>
      </c>
      <c r="C3809" s="6" t="n">
        <v>79</v>
      </c>
      <c r="D3809" s="6" t="n">
        <v>-1</v>
      </c>
      <c r="E3809" s="6" t="n">
        <v>1.72673992673993</v>
      </c>
      <c r="F3809" s="6" t="n">
        <v>0</v>
      </c>
      <c r="G3809" s="6" t="n">
        <v>0.0058608058608056</v>
      </c>
      <c r="H3809" s="6" t="str">
        <f aca="false">IF(AND(A3809&gt;=Stimuli!$B$2,A3809&lt;=Stimuli!$C$2),Stimuli!$A$2,IF(AND(A3809&gt;=Stimuli!$B$3,A3809&lt;=Stimuli!$C$3),Stimuli!$A$3,IF(AND(A3809&gt;=Stimuli!$B$4,A3809&lt;=Stimuli!$C$4),Stimuli!$A$4,"")))</f>
        <v>01 Quiet baseline (60s)</v>
      </c>
      <c r="I3809" s="6" t="n">
        <f aca="false">(B3809-B3808)/((A3809-A3808)/1000)</f>
        <v>-0.375091575091602</v>
      </c>
      <c r="J3809" s="6" t="n">
        <f aca="false">IF(OR(B3809&lt;Rules!$B$2,B3809&gt;Rules!$B$3,ABS(I3809)&gt;Rules!$B$4,OR(B3810&lt;Rules!$B$2,B3810&gt;Rules!$B$3,ABS(I3810)&gt;Rules!$B$4)),1,0)</f>
        <v>0</v>
      </c>
      <c r="K3809" s="6" t="str">
        <f aca="false">IF(F3809=1,COUNTIF($F$2:F3809,1),"")</f>
        <v/>
      </c>
    </row>
    <row r="3810" customFormat="false" ht="15" hidden="false" customHeight="false" outlineLevel="0" collapsed="false">
      <c r="A3810" s="6" t="n">
        <v>29980.0555</v>
      </c>
      <c r="B3810" s="6" t="n">
        <v>1.73113553113553</v>
      </c>
      <c r="C3810" s="6" t="n">
        <v>79</v>
      </c>
      <c r="D3810" s="6" t="n">
        <v>-1</v>
      </c>
      <c r="E3810" s="6" t="n">
        <v>1.72673992673993</v>
      </c>
      <c r="F3810" s="6" t="n">
        <v>0</v>
      </c>
      <c r="G3810" s="6" t="n">
        <v>0.0058608058608056</v>
      </c>
      <c r="H3810" s="6" t="str">
        <f aca="false">IF(AND(A3810&gt;=Stimuli!$B$2,A3810&lt;=Stimuli!$C$2),Stimuli!$A$2,IF(AND(A3810&gt;=Stimuli!$B$3,A3810&lt;=Stimuli!$C$3),Stimuli!$A$3,IF(AND(A3810&gt;=Stimuli!$B$4,A3810&lt;=Stimuli!$C$4),Stimuli!$A$4,"")))</f>
        <v>01 Quiet baseline (60s)</v>
      </c>
      <c r="I3810" s="6" t="n">
        <f aca="false">(B3810-B3809)/((A3810-A3809)/1000)</f>
        <v>0.562637362637446</v>
      </c>
      <c r="J3810" s="6" t="n">
        <f aca="false">IF(OR(B3810&lt;Rules!$B$2,B3810&gt;Rules!$B$3,ABS(I3810)&gt;Rules!$B$4,OR(B3811&lt;Rules!$B$2,B3811&gt;Rules!$B$3,ABS(I3811)&gt;Rules!$B$4)),1,0)</f>
        <v>0</v>
      </c>
      <c r="K3810" s="6" t="str">
        <f aca="false">IF(F3810=1,COUNTIF($F$2:F3810,1),"")</f>
        <v/>
      </c>
    </row>
    <row r="3811" customFormat="false" ht="15" hidden="false" customHeight="false" outlineLevel="0" collapsed="false">
      <c r="A3811" s="6" t="n">
        <v>29987.868</v>
      </c>
      <c r="B3811" s="6" t="n">
        <v>1.72527472527473</v>
      </c>
      <c r="C3811" s="6" t="n">
        <v>79</v>
      </c>
      <c r="D3811" s="6" t="n">
        <v>-1</v>
      </c>
      <c r="E3811" s="6" t="n">
        <v>1.72673992673993</v>
      </c>
      <c r="F3811" s="6" t="n">
        <v>0</v>
      </c>
      <c r="G3811" s="6" t="n">
        <v>0.0058608058608056</v>
      </c>
      <c r="H3811" s="6" t="str">
        <f aca="false">IF(AND(A3811&gt;=Stimuli!$B$2,A3811&lt;=Stimuli!$C$2),Stimuli!$A$2,IF(AND(A3811&gt;=Stimuli!$B$3,A3811&lt;=Stimuli!$C$3),Stimuli!$A$3,IF(AND(A3811&gt;=Stimuli!$B$4,A3811&lt;=Stimuli!$C$4),Stimuli!$A$4,"")))</f>
        <v>01 Quiet baseline (60s)</v>
      </c>
      <c r="I3811" s="6" t="n">
        <f aca="false">(B3811-B3810)/((A3811-A3810)/1000)</f>
        <v>-0.750183150183176</v>
      </c>
      <c r="J3811" s="6" t="n">
        <f aca="false">IF(OR(B3811&lt;Rules!$B$2,B3811&gt;Rules!$B$3,ABS(I3811)&gt;Rules!$B$4,OR(B3812&lt;Rules!$B$2,B3812&gt;Rules!$B$3,ABS(I3812)&gt;Rules!$B$4)),1,0)</f>
        <v>0</v>
      </c>
      <c r="K3811" s="6" t="str">
        <f aca="false">IF(F3811=1,COUNTIF($F$2:F3811,1),"")</f>
        <v/>
      </c>
    </row>
    <row r="3812" customFormat="false" ht="15" hidden="false" customHeight="false" outlineLevel="0" collapsed="false">
      <c r="A3812" s="6" t="n">
        <v>29995.6805</v>
      </c>
      <c r="B3812" s="6" t="n">
        <v>1.73113553113553</v>
      </c>
      <c r="C3812" s="6" t="n">
        <v>79</v>
      </c>
      <c r="D3812" s="6" t="n">
        <v>-1</v>
      </c>
      <c r="E3812" s="6" t="n">
        <v>1.72673992673993</v>
      </c>
      <c r="F3812" s="6" t="n">
        <v>0</v>
      </c>
      <c r="G3812" s="6" t="n">
        <v>0.0058608058608056</v>
      </c>
      <c r="H3812" s="6" t="str">
        <f aca="false">IF(AND(A3812&gt;=Stimuli!$B$2,A3812&lt;=Stimuli!$C$2),Stimuli!$A$2,IF(AND(A3812&gt;=Stimuli!$B$3,A3812&lt;=Stimuli!$C$3),Stimuli!$A$3,IF(AND(A3812&gt;=Stimuli!$B$4,A3812&lt;=Stimuli!$C$4),Stimuli!$A$4,"")))</f>
        <v>01 Quiet baseline (60s)</v>
      </c>
      <c r="I3812" s="6" t="n">
        <f aca="false">(B3812-B3811)/((A3812-A3811)/1000)</f>
        <v>0.750183150183176</v>
      </c>
      <c r="J3812" s="6" t="n">
        <f aca="false">IF(OR(B3812&lt;Rules!$B$2,B3812&gt;Rules!$B$3,ABS(I3812)&gt;Rules!$B$4,OR(B3813&lt;Rules!$B$2,B3813&gt;Rules!$B$3,ABS(I3813)&gt;Rules!$B$4)),1,0)</f>
        <v>0</v>
      </c>
      <c r="K3812" s="6" t="str">
        <f aca="false">IF(F3812=1,COUNTIF($F$2:F3812,1),"")</f>
        <v/>
      </c>
    </row>
    <row r="3813" customFormat="false" ht="15" hidden="false" customHeight="false" outlineLevel="0" collapsed="false">
      <c r="A3813" s="6" t="n">
        <v>30003.493</v>
      </c>
      <c r="B3813" s="6" t="n">
        <v>1.72527472527473</v>
      </c>
      <c r="C3813" s="6" t="n">
        <v>79</v>
      </c>
      <c r="D3813" s="6" t="n">
        <v>-1</v>
      </c>
      <c r="E3813" s="6" t="n">
        <v>1.72673992673993</v>
      </c>
      <c r="F3813" s="6" t="n">
        <v>0</v>
      </c>
      <c r="G3813" s="6" t="n">
        <v>0.0058608058608056</v>
      </c>
      <c r="H3813" s="6" t="str">
        <f aca="false">IF(AND(A3813&gt;=Stimuli!$B$2,A3813&lt;=Stimuli!$C$2),Stimuli!$A$2,IF(AND(A3813&gt;=Stimuli!$B$3,A3813&lt;=Stimuli!$C$3),Stimuli!$A$3,IF(AND(A3813&gt;=Stimuli!$B$4,A3813&lt;=Stimuli!$C$4),Stimuli!$A$4,"")))</f>
        <v>01 Quiet baseline (60s)</v>
      </c>
      <c r="I3813" s="6" t="n">
        <f aca="false">(B3813-B3812)/((A3813-A3812)/1000)</f>
        <v>-0.750183150183176</v>
      </c>
      <c r="J3813" s="6" t="n">
        <f aca="false">IF(OR(B3813&lt;Rules!$B$2,B3813&gt;Rules!$B$3,ABS(I3813)&gt;Rules!$B$4,OR(B3814&lt;Rules!$B$2,B3814&gt;Rules!$B$3,ABS(I3814)&gt;Rules!$B$4)),1,0)</f>
        <v>0</v>
      </c>
      <c r="K3813" s="6" t="str">
        <f aca="false">IF(F3813=1,COUNTIF($F$2:F3813,1),"")</f>
        <v/>
      </c>
    </row>
    <row r="3814" customFormat="false" ht="15" hidden="false" customHeight="false" outlineLevel="0" collapsed="false">
      <c r="A3814" s="6" t="n">
        <v>30011.3055</v>
      </c>
      <c r="B3814" s="6" t="n">
        <v>1.73260073260073</v>
      </c>
      <c r="C3814" s="6" t="n">
        <v>79</v>
      </c>
      <c r="D3814" s="6" t="n">
        <v>-1</v>
      </c>
      <c r="E3814" s="6" t="n">
        <v>1.72673992673993</v>
      </c>
      <c r="F3814" s="6" t="n">
        <v>0</v>
      </c>
      <c r="G3814" s="6" t="n">
        <v>0.0058608058608056</v>
      </c>
      <c r="H3814" s="6" t="str">
        <f aca="false">IF(AND(A3814&gt;=Stimuli!$B$2,A3814&lt;=Stimuli!$C$2),Stimuli!$A$2,IF(AND(A3814&gt;=Stimuli!$B$3,A3814&lt;=Stimuli!$C$3),Stimuli!$A$3,IF(AND(A3814&gt;=Stimuli!$B$4,A3814&lt;=Stimuli!$C$4),Stimuli!$A$4,"")))</f>
        <v>01 Quiet baseline (60s)</v>
      </c>
      <c r="I3814" s="6" t="n">
        <f aca="false">(B3814-B3813)/((A3814-A3813)/1000)</f>
        <v>0.937728937729048</v>
      </c>
      <c r="J3814" s="6" t="n">
        <f aca="false">IF(OR(B3814&lt;Rules!$B$2,B3814&gt;Rules!$B$3,ABS(I3814)&gt;Rules!$B$4,OR(B3815&lt;Rules!$B$2,B3815&gt;Rules!$B$3,ABS(I3815)&gt;Rules!$B$4)),1,0)</f>
        <v>0</v>
      </c>
      <c r="K3814" s="6" t="str">
        <f aca="false">IF(F3814=1,COUNTIF($F$2:F3814,1),"")</f>
        <v/>
      </c>
    </row>
    <row r="3815" customFormat="false" ht="15" hidden="false" customHeight="false" outlineLevel="0" collapsed="false">
      <c r="A3815" s="6" t="n">
        <v>30019.118</v>
      </c>
      <c r="B3815" s="6" t="n">
        <v>1.72527472527473</v>
      </c>
      <c r="C3815" s="6" t="n">
        <v>79</v>
      </c>
      <c r="D3815" s="6" t="n">
        <v>-1</v>
      </c>
      <c r="E3815" s="6" t="n">
        <v>1.72673992673993</v>
      </c>
      <c r="F3815" s="6" t="n">
        <v>0</v>
      </c>
      <c r="G3815" s="6" t="n">
        <v>0.0058608058608056</v>
      </c>
      <c r="H3815" s="6" t="str">
        <f aca="false">IF(AND(A3815&gt;=Stimuli!$B$2,A3815&lt;=Stimuli!$C$2),Stimuli!$A$2,IF(AND(A3815&gt;=Stimuli!$B$3,A3815&lt;=Stimuli!$C$3),Stimuli!$A$3,IF(AND(A3815&gt;=Stimuli!$B$4,A3815&lt;=Stimuli!$C$4),Stimuli!$A$4,"")))</f>
        <v>01 Quiet baseline (60s)</v>
      </c>
      <c r="I3815" s="6" t="n">
        <f aca="false">(B3815-B3814)/((A3815-A3814)/1000)</f>
        <v>-0.937728937729048</v>
      </c>
      <c r="J3815" s="6" t="n">
        <f aca="false">IF(OR(B3815&lt;Rules!$B$2,B3815&gt;Rules!$B$3,ABS(I3815)&gt;Rules!$B$4,OR(B3816&lt;Rules!$B$2,B3816&gt;Rules!$B$3,ABS(I3816)&gt;Rules!$B$4)),1,0)</f>
        <v>0</v>
      </c>
      <c r="K3815" s="6" t="str">
        <f aca="false">IF(F3815=1,COUNTIF($F$2:F3815,1),"")</f>
        <v/>
      </c>
    </row>
    <row r="3816" customFormat="false" ht="15" hidden="false" customHeight="false" outlineLevel="0" collapsed="false">
      <c r="A3816" s="6" t="n">
        <v>30026.9305</v>
      </c>
      <c r="B3816" s="6" t="n">
        <v>1.73113553113553</v>
      </c>
      <c r="C3816" s="6" t="n">
        <v>79</v>
      </c>
      <c r="D3816" s="6" t="n">
        <v>-1</v>
      </c>
      <c r="E3816" s="6" t="n">
        <v>1.72673992673993</v>
      </c>
      <c r="F3816" s="6" t="n">
        <v>0</v>
      </c>
      <c r="G3816" s="6" t="n">
        <v>0.0058608058608056</v>
      </c>
      <c r="H3816" s="6" t="str">
        <f aca="false">IF(AND(A3816&gt;=Stimuli!$B$2,A3816&lt;=Stimuli!$C$2),Stimuli!$A$2,IF(AND(A3816&gt;=Stimuli!$B$3,A3816&lt;=Stimuli!$C$3),Stimuli!$A$3,IF(AND(A3816&gt;=Stimuli!$B$4,A3816&lt;=Stimuli!$C$4),Stimuli!$A$4,"")))</f>
        <v>01 Quiet baseline (60s)</v>
      </c>
      <c r="I3816" s="6" t="n">
        <f aca="false">(B3816-B3815)/((A3816-A3815)/1000)</f>
        <v>0.750183150183176</v>
      </c>
      <c r="J3816" s="6" t="n">
        <f aca="false">IF(OR(B3816&lt;Rules!$B$2,B3816&gt;Rules!$B$3,ABS(I3816)&gt;Rules!$B$4,OR(B3817&lt;Rules!$B$2,B3817&gt;Rules!$B$3,ABS(I3817)&gt;Rules!$B$4)),1,0)</f>
        <v>0</v>
      </c>
      <c r="K3816" s="6" t="str">
        <f aca="false">IF(F3816=1,COUNTIF($F$2:F3816,1),"")</f>
        <v/>
      </c>
    </row>
    <row r="3817" customFormat="false" ht="15" hidden="false" customHeight="false" outlineLevel="0" collapsed="false">
      <c r="A3817" s="6" t="n">
        <v>30034.743</v>
      </c>
      <c r="B3817" s="6" t="n">
        <v>1.72527472527473</v>
      </c>
      <c r="C3817" s="6" t="n">
        <v>79</v>
      </c>
      <c r="D3817" s="6" t="n">
        <v>-1</v>
      </c>
      <c r="E3817" s="6" t="n">
        <v>1.72673992673993</v>
      </c>
      <c r="F3817" s="6" t="n">
        <v>0</v>
      </c>
      <c r="G3817" s="6" t="n">
        <v>0.0058608058608056</v>
      </c>
      <c r="H3817" s="6" t="str">
        <f aca="false">IF(AND(A3817&gt;=Stimuli!$B$2,A3817&lt;=Stimuli!$C$2),Stimuli!$A$2,IF(AND(A3817&gt;=Stimuli!$B$3,A3817&lt;=Stimuli!$C$3),Stimuli!$A$3,IF(AND(A3817&gt;=Stimuli!$B$4,A3817&lt;=Stimuli!$C$4),Stimuli!$A$4,"")))</f>
        <v>01 Quiet baseline (60s)</v>
      </c>
      <c r="I3817" s="6" t="n">
        <f aca="false">(B3817-B3816)/((A3817-A3816)/1000)</f>
        <v>-0.750183150183176</v>
      </c>
      <c r="J3817" s="6" t="n">
        <f aca="false">IF(OR(B3817&lt;Rules!$B$2,B3817&gt;Rules!$B$3,ABS(I3817)&gt;Rules!$B$4,OR(B3818&lt;Rules!$B$2,B3818&gt;Rules!$B$3,ABS(I3818)&gt;Rules!$B$4)),1,0)</f>
        <v>0</v>
      </c>
      <c r="K3817" s="6" t="str">
        <f aca="false">IF(F3817=1,COUNTIF($F$2:F3817,1),"")</f>
        <v/>
      </c>
    </row>
    <row r="3818" customFormat="false" ht="15" hidden="false" customHeight="false" outlineLevel="0" collapsed="false">
      <c r="A3818" s="6" t="n">
        <v>30042.5555</v>
      </c>
      <c r="B3818" s="6" t="n">
        <v>1.73113553113553</v>
      </c>
      <c r="C3818" s="6" t="n">
        <v>79</v>
      </c>
      <c r="D3818" s="6" t="n">
        <v>-1</v>
      </c>
      <c r="E3818" s="6" t="n">
        <v>1.72673992673993</v>
      </c>
      <c r="F3818" s="6" t="n">
        <v>0</v>
      </c>
      <c r="G3818" s="6" t="n">
        <v>0.0058608058608056</v>
      </c>
      <c r="H3818" s="6" t="str">
        <f aca="false">IF(AND(A3818&gt;=Stimuli!$B$2,A3818&lt;=Stimuli!$C$2),Stimuli!$A$2,IF(AND(A3818&gt;=Stimuli!$B$3,A3818&lt;=Stimuli!$C$3),Stimuli!$A$3,IF(AND(A3818&gt;=Stimuli!$B$4,A3818&lt;=Stimuli!$C$4),Stimuli!$A$4,"")))</f>
        <v>01 Quiet baseline (60s)</v>
      </c>
      <c r="I3818" s="6" t="n">
        <f aca="false">(B3818-B3817)/((A3818-A3817)/1000)</f>
        <v>0.750183150183176</v>
      </c>
      <c r="J3818" s="6" t="n">
        <f aca="false">IF(OR(B3818&lt;Rules!$B$2,B3818&gt;Rules!$B$3,ABS(I3818)&gt;Rules!$B$4,OR(B3819&lt;Rules!$B$2,B3819&gt;Rules!$B$3,ABS(I3819)&gt;Rules!$B$4)),1,0)</f>
        <v>0</v>
      </c>
      <c r="K3818" s="6" t="str">
        <f aca="false">IF(F3818=1,COUNTIF($F$2:F3818,1),"")</f>
        <v/>
      </c>
    </row>
    <row r="3819" customFormat="false" ht="15" hidden="false" customHeight="false" outlineLevel="0" collapsed="false">
      <c r="A3819" s="6" t="n">
        <v>30050.368</v>
      </c>
      <c r="B3819" s="6" t="n">
        <v>1.72673992673993</v>
      </c>
      <c r="C3819" s="6" t="n">
        <v>79</v>
      </c>
      <c r="D3819" s="6" t="n">
        <v>-1</v>
      </c>
      <c r="E3819" s="6" t="n">
        <v>1.72673992673993</v>
      </c>
      <c r="F3819" s="6" t="n">
        <v>0</v>
      </c>
      <c r="G3819" s="6" t="n">
        <v>0.0058608058608056</v>
      </c>
      <c r="H3819" s="6" t="str">
        <f aca="false">IF(AND(A3819&gt;=Stimuli!$B$2,A3819&lt;=Stimuli!$C$2),Stimuli!$A$2,IF(AND(A3819&gt;=Stimuli!$B$3,A3819&lt;=Stimuli!$C$3),Stimuli!$A$3,IF(AND(A3819&gt;=Stimuli!$B$4,A3819&lt;=Stimuli!$C$4),Stimuli!$A$4,"")))</f>
        <v>01 Quiet baseline (60s)</v>
      </c>
      <c r="I3819" s="6" t="n">
        <f aca="false">(B3819-B3818)/((A3819-A3818)/1000)</f>
        <v>-0.562637362637446</v>
      </c>
      <c r="J3819" s="6" t="n">
        <f aca="false">IF(OR(B3819&lt;Rules!$B$2,B3819&gt;Rules!$B$3,ABS(I3819)&gt;Rules!$B$4,OR(B3820&lt;Rules!$B$2,B3820&gt;Rules!$B$3,ABS(I3820)&gt;Rules!$B$4)),1,0)</f>
        <v>0</v>
      </c>
      <c r="K3819" s="6" t="str">
        <f aca="false">IF(F3819=1,COUNTIF($F$2:F3819,1),"")</f>
        <v/>
      </c>
    </row>
    <row r="3820" customFormat="false" ht="15" hidden="false" customHeight="false" outlineLevel="0" collapsed="false">
      <c r="A3820" s="6" t="n">
        <v>30058.1805</v>
      </c>
      <c r="B3820" s="6" t="n">
        <v>1.72967032967033</v>
      </c>
      <c r="C3820" s="6" t="n">
        <v>79</v>
      </c>
      <c r="D3820" s="6" t="n">
        <v>-1</v>
      </c>
      <c r="E3820" s="6" t="n">
        <v>1.72673992673993</v>
      </c>
      <c r="F3820" s="6" t="n">
        <v>0</v>
      </c>
      <c r="G3820" s="6" t="n">
        <v>0.0058608058608056</v>
      </c>
      <c r="H3820" s="6" t="str">
        <f aca="false">IF(AND(A3820&gt;=Stimuli!$B$2,A3820&lt;=Stimuli!$C$2),Stimuli!$A$2,IF(AND(A3820&gt;=Stimuli!$B$3,A3820&lt;=Stimuli!$C$3),Stimuli!$A$3,IF(AND(A3820&gt;=Stimuli!$B$4,A3820&lt;=Stimuli!$C$4),Stimuli!$A$4,"")))</f>
        <v>01 Quiet baseline (60s)</v>
      </c>
      <c r="I3820" s="6" t="n">
        <f aca="false">(B3820-B3819)/((A3820-A3819)/1000)</f>
        <v>0.375091575091602</v>
      </c>
      <c r="J3820" s="6" t="n">
        <f aca="false">IF(OR(B3820&lt;Rules!$B$2,B3820&gt;Rules!$B$3,ABS(I3820)&gt;Rules!$B$4,OR(B3821&lt;Rules!$B$2,B3821&gt;Rules!$B$3,ABS(I3821)&gt;Rules!$B$4)),1,0)</f>
        <v>0</v>
      </c>
      <c r="K3820" s="6" t="str">
        <f aca="false">IF(F3820=1,COUNTIF($F$2:F3820,1),"")</f>
        <v/>
      </c>
    </row>
    <row r="3821" customFormat="false" ht="15" hidden="false" customHeight="false" outlineLevel="0" collapsed="false">
      <c r="A3821" s="6" t="n">
        <v>30065.993</v>
      </c>
      <c r="B3821" s="6" t="n">
        <v>1.72820512820513</v>
      </c>
      <c r="C3821" s="6" t="n">
        <v>79</v>
      </c>
      <c r="D3821" s="6" t="n">
        <v>-1</v>
      </c>
      <c r="E3821" s="6" t="n">
        <v>1.72673992673993</v>
      </c>
      <c r="F3821" s="6" t="n">
        <v>0</v>
      </c>
      <c r="G3821" s="6" t="n">
        <v>0.0058608058608056</v>
      </c>
      <c r="H3821" s="6" t="str">
        <f aca="false">IF(AND(A3821&gt;=Stimuli!$B$2,A3821&lt;=Stimuli!$C$2),Stimuli!$A$2,IF(AND(A3821&gt;=Stimuli!$B$3,A3821&lt;=Stimuli!$C$3),Stimuli!$A$3,IF(AND(A3821&gt;=Stimuli!$B$4,A3821&lt;=Stimuli!$C$4),Stimuli!$A$4,"")))</f>
        <v>01 Quiet baseline (60s)</v>
      </c>
      <c r="I3821" s="6" t="n">
        <f aca="false">(B3821-B3820)/((A3821-A3820)/1000)</f>
        <v>-0.18754578754573</v>
      </c>
      <c r="J3821" s="6" t="n">
        <f aca="false">IF(OR(B3821&lt;Rules!$B$2,B3821&gt;Rules!$B$3,ABS(I3821)&gt;Rules!$B$4,OR(B3822&lt;Rules!$B$2,B3822&gt;Rules!$B$3,ABS(I3822)&gt;Rules!$B$4)),1,0)</f>
        <v>0</v>
      </c>
      <c r="K3821" s="6" t="str">
        <f aca="false">IF(F3821=1,COUNTIF($F$2:F3821,1),"")</f>
        <v/>
      </c>
    </row>
    <row r="3822" customFormat="false" ht="15" hidden="false" customHeight="false" outlineLevel="0" collapsed="false">
      <c r="A3822" s="6" t="n">
        <v>30073.8055</v>
      </c>
      <c r="B3822" s="6" t="n">
        <v>1.72820512820513</v>
      </c>
      <c r="C3822" s="6" t="n">
        <v>79</v>
      </c>
      <c r="D3822" s="6" t="n">
        <v>-1</v>
      </c>
      <c r="E3822" s="6" t="n">
        <v>1.72673992673993</v>
      </c>
      <c r="F3822" s="6" t="n">
        <v>0</v>
      </c>
      <c r="G3822" s="6" t="n">
        <v>0.0058608058608056</v>
      </c>
      <c r="H3822" s="6" t="str">
        <f aca="false">IF(AND(A3822&gt;=Stimuli!$B$2,A3822&lt;=Stimuli!$C$2),Stimuli!$A$2,IF(AND(A3822&gt;=Stimuli!$B$3,A3822&lt;=Stimuli!$C$3),Stimuli!$A$3,IF(AND(A3822&gt;=Stimuli!$B$4,A3822&lt;=Stimuli!$C$4),Stimuli!$A$4,"")))</f>
        <v>01 Quiet baseline (60s)</v>
      </c>
      <c r="I3822" s="6" t="n">
        <f aca="false">(B3822-B3821)/((A3822-A3821)/1000)</f>
        <v>0</v>
      </c>
      <c r="J3822" s="6" t="n">
        <f aca="false">IF(OR(B3822&lt;Rules!$B$2,B3822&gt;Rules!$B$3,ABS(I3822)&gt;Rules!$B$4,OR(B3823&lt;Rules!$B$2,B3823&gt;Rules!$B$3,ABS(I3823)&gt;Rules!$B$4)),1,0)</f>
        <v>0</v>
      </c>
      <c r="K3822" s="6" t="str">
        <f aca="false">IF(F3822=1,COUNTIF($F$2:F3822,1),"")</f>
        <v/>
      </c>
    </row>
    <row r="3823" customFormat="false" ht="15" hidden="false" customHeight="false" outlineLevel="0" collapsed="false">
      <c r="A3823" s="6" t="n">
        <v>30081.618</v>
      </c>
      <c r="B3823" s="6" t="n">
        <v>1.72967032967033</v>
      </c>
      <c r="C3823" s="6" t="n">
        <v>79</v>
      </c>
      <c r="D3823" s="6" t="n">
        <v>-1</v>
      </c>
      <c r="E3823" s="6" t="n">
        <v>1.72673992673993</v>
      </c>
      <c r="F3823" s="6" t="n">
        <v>0</v>
      </c>
      <c r="G3823" s="6" t="n">
        <v>0.0058608058608056</v>
      </c>
      <c r="H3823" s="6" t="str">
        <f aca="false">IF(AND(A3823&gt;=Stimuli!$B$2,A3823&lt;=Stimuli!$C$2),Stimuli!$A$2,IF(AND(A3823&gt;=Stimuli!$B$3,A3823&lt;=Stimuli!$C$3),Stimuli!$A$3,IF(AND(A3823&gt;=Stimuli!$B$4,A3823&lt;=Stimuli!$C$4),Stimuli!$A$4,"")))</f>
        <v>01 Quiet baseline (60s)</v>
      </c>
      <c r="I3823" s="6" t="n">
        <f aca="false">(B3823-B3822)/((A3823-A3822)/1000)</f>
        <v>0.18754578754573</v>
      </c>
      <c r="J3823" s="6" t="n">
        <f aca="false">IF(OR(B3823&lt;Rules!$B$2,B3823&gt;Rules!$B$3,ABS(I3823)&gt;Rules!$B$4,OR(B3824&lt;Rules!$B$2,B3824&gt;Rules!$B$3,ABS(I3824)&gt;Rules!$B$4)),1,0)</f>
        <v>0</v>
      </c>
      <c r="K3823" s="6" t="str">
        <f aca="false">IF(F3823=1,COUNTIF($F$2:F3823,1),"")</f>
        <v/>
      </c>
    </row>
    <row r="3824" customFormat="false" ht="15" hidden="false" customHeight="false" outlineLevel="0" collapsed="false">
      <c r="A3824" s="6" t="n">
        <v>30089.4305</v>
      </c>
      <c r="B3824" s="6" t="n">
        <v>1.72820512820513</v>
      </c>
      <c r="C3824" s="6" t="n">
        <v>79</v>
      </c>
      <c r="D3824" s="6" t="n">
        <v>-1</v>
      </c>
      <c r="E3824" s="6" t="n">
        <v>1.72673992673993</v>
      </c>
      <c r="F3824" s="6" t="n">
        <v>0</v>
      </c>
      <c r="G3824" s="6" t="n">
        <v>0.0058608058608056</v>
      </c>
      <c r="H3824" s="6" t="str">
        <f aca="false">IF(AND(A3824&gt;=Stimuli!$B$2,A3824&lt;=Stimuli!$C$2),Stimuli!$A$2,IF(AND(A3824&gt;=Stimuli!$B$3,A3824&lt;=Stimuli!$C$3),Stimuli!$A$3,IF(AND(A3824&gt;=Stimuli!$B$4,A3824&lt;=Stimuli!$C$4),Stimuli!$A$4,"")))</f>
        <v>01 Quiet baseline (60s)</v>
      </c>
      <c r="I3824" s="6" t="n">
        <f aca="false">(B3824-B3823)/((A3824-A3823)/1000)</f>
        <v>-0.18754578754573</v>
      </c>
      <c r="J3824" s="6" t="n">
        <f aca="false">IF(OR(B3824&lt;Rules!$B$2,B3824&gt;Rules!$B$3,ABS(I3824)&gt;Rules!$B$4,OR(B3825&lt;Rules!$B$2,B3825&gt;Rules!$B$3,ABS(I3825)&gt;Rules!$B$4)),1,0)</f>
        <v>0</v>
      </c>
      <c r="K3824" s="6" t="str">
        <f aca="false">IF(F3824=1,COUNTIF($F$2:F3824,1),"")</f>
        <v/>
      </c>
    </row>
    <row r="3825" customFormat="false" ht="15" hidden="false" customHeight="false" outlineLevel="0" collapsed="false">
      <c r="A3825" s="6" t="n">
        <v>30097.243</v>
      </c>
      <c r="B3825" s="6" t="n">
        <v>1.73113553113553</v>
      </c>
      <c r="C3825" s="6" t="n">
        <v>79</v>
      </c>
      <c r="D3825" s="6" t="n">
        <v>-1</v>
      </c>
      <c r="E3825" s="6" t="n">
        <v>1.72673992673993</v>
      </c>
      <c r="F3825" s="6" t="n">
        <v>0</v>
      </c>
      <c r="G3825" s="6" t="n">
        <v>0.0058608058608056</v>
      </c>
      <c r="H3825" s="6" t="str">
        <f aca="false">IF(AND(A3825&gt;=Stimuli!$B$2,A3825&lt;=Stimuli!$C$2),Stimuli!$A$2,IF(AND(A3825&gt;=Stimuli!$B$3,A3825&lt;=Stimuli!$C$3),Stimuli!$A$3,IF(AND(A3825&gt;=Stimuli!$B$4,A3825&lt;=Stimuli!$C$4),Stimuli!$A$4,"")))</f>
        <v>01 Quiet baseline (60s)</v>
      </c>
      <c r="I3825" s="6" t="n">
        <f aca="false">(B3825-B3824)/((A3825-A3824)/1000)</f>
        <v>0.375091575091574</v>
      </c>
      <c r="J3825" s="6" t="n">
        <f aca="false">IF(OR(B3825&lt;Rules!$B$2,B3825&gt;Rules!$B$3,ABS(I3825)&gt;Rules!$B$4,OR(B3826&lt;Rules!$B$2,B3826&gt;Rules!$B$3,ABS(I3826)&gt;Rules!$B$4)),1,0)</f>
        <v>0</v>
      </c>
      <c r="K3825" s="6" t="str">
        <f aca="false">IF(F3825=1,COUNTIF($F$2:F3825,1),"")</f>
        <v/>
      </c>
    </row>
    <row r="3826" customFormat="false" ht="15" hidden="false" customHeight="false" outlineLevel="0" collapsed="false">
      <c r="A3826" s="6" t="n">
        <v>30105.0555</v>
      </c>
      <c r="B3826" s="6" t="n">
        <v>1.72673992673993</v>
      </c>
      <c r="C3826" s="6" t="n">
        <v>79</v>
      </c>
      <c r="D3826" s="6" t="n">
        <v>-1</v>
      </c>
      <c r="E3826" s="6" t="n">
        <v>1.72673992673993</v>
      </c>
      <c r="F3826" s="6" t="n">
        <v>0</v>
      </c>
      <c r="G3826" s="6" t="n">
        <v>0.0058608058608056</v>
      </c>
      <c r="H3826" s="6" t="str">
        <f aca="false">IF(AND(A3826&gt;=Stimuli!$B$2,A3826&lt;=Stimuli!$C$2),Stimuli!$A$2,IF(AND(A3826&gt;=Stimuli!$B$3,A3826&lt;=Stimuli!$C$3),Stimuli!$A$3,IF(AND(A3826&gt;=Stimuli!$B$4,A3826&lt;=Stimuli!$C$4),Stimuli!$A$4,"")))</f>
        <v>01 Quiet baseline (60s)</v>
      </c>
      <c r="I3826" s="6" t="n">
        <f aca="false">(B3826-B3825)/((A3826-A3825)/1000)</f>
        <v>-0.562637362637446</v>
      </c>
      <c r="J3826" s="6" t="n">
        <f aca="false">IF(OR(B3826&lt;Rules!$B$2,B3826&gt;Rules!$B$3,ABS(I3826)&gt;Rules!$B$4,OR(B3827&lt;Rules!$B$2,B3827&gt;Rules!$B$3,ABS(I3827)&gt;Rules!$B$4)),1,0)</f>
        <v>0</v>
      </c>
      <c r="K3826" s="6" t="str">
        <f aca="false">IF(F3826=1,COUNTIF($F$2:F3826,1),"")</f>
        <v/>
      </c>
    </row>
    <row r="3827" customFormat="false" ht="15" hidden="false" customHeight="false" outlineLevel="0" collapsed="false">
      <c r="A3827" s="6" t="n">
        <v>30112.868</v>
      </c>
      <c r="B3827" s="6" t="n">
        <v>1.73260073260073</v>
      </c>
      <c r="C3827" s="6" t="n">
        <v>79</v>
      </c>
      <c r="D3827" s="6" t="n">
        <v>-1</v>
      </c>
      <c r="E3827" s="6" t="n">
        <v>1.72673992673993</v>
      </c>
      <c r="F3827" s="6" t="n">
        <v>0</v>
      </c>
      <c r="G3827" s="6" t="n">
        <v>0.0058608058608056</v>
      </c>
      <c r="H3827" s="6" t="str">
        <f aca="false">IF(AND(A3827&gt;=Stimuli!$B$2,A3827&lt;=Stimuli!$C$2),Stimuli!$A$2,IF(AND(A3827&gt;=Stimuli!$B$3,A3827&lt;=Stimuli!$C$3),Stimuli!$A$3,IF(AND(A3827&gt;=Stimuli!$B$4,A3827&lt;=Stimuli!$C$4),Stimuli!$A$4,"")))</f>
        <v>01 Quiet baseline (60s)</v>
      </c>
      <c r="I3827" s="6" t="n">
        <f aca="false">(B3827-B3826)/((A3827-A3826)/1000)</f>
        <v>0.750183150183318</v>
      </c>
      <c r="J3827" s="6" t="n">
        <f aca="false">IF(OR(B3827&lt;Rules!$B$2,B3827&gt;Rules!$B$3,ABS(I3827)&gt;Rules!$B$4,OR(B3828&lt;Rules!$B$2,B3828&gt;Rules!$B$3,ABS(I3828)&gt;Rules!$B$4)),1,0)</f>
        <v>0</v>
      </c>
      <c r="K3827" s="6" t="str">
        <f aca="false">IF(F3827=1,COUNTIF($F$2:F3827,1),"")</f>
        <v/>
      </c>
    </row>
    <row r="3828" customFormat="false" ht="15" hidden="false" customHeight="false" outlineLevel="0" collapsed="false">
      <c r="A3828" s="6" t="n">
        <v>30120.6805</v>
      </c>
      <c r="B3828" s="6" t="n">
        <v>1.72527472527473</v>
      </c>
      <c r="C3828" s="6" t="n">
        <v>79</v>
      </c>
      <c r="D3828" s="6" t="n">
        <v>-1</v>
      </c>
      <c r="E3828" s="6" t="n">
        <v>1.72673992673993</v>
      </c>
      <c r="F3828" s="6" t="n">
        <v>0</v>
      </c>
      <c r="G3828" s="6" t="n">
        <v>0.0058608058608056</v>
      </c>
      <c r="H3828" s="6" t="str">
        <f aca="false">IF(AND(A3828&gt;=Stimuli!$B$2,A3828&lt;=Stimuli!$C$2),Stimuli!$A$2,IF(AND(A3828&gt;=Stimuli!$B$3,A3828&lt;=Stimuli!$C$3),Stimuli!$A$3,IF(AND(A3828&gt;=Stimuli!$B$4,A3828&lt;=Stimuli!$C$4),Stimuli!$A$4,"")))</f>
        <v>01 Quiet baseline (60s)</v>
      </c>
      <c r="I3828" s="6" t="n">
        <f aca="false">(B3828-B3827)/((A3828-A3827)/1000)</f>
        <v>-0.937728937729048</v>
      </c>
      <c r="J3828" s="6" t="n">
        <f aca="false">IF(OR(B3828&lt;Rules!$B$2,B3828&gt;Rules!$B$3,ABS(I3828)&gt;Rules!$B$4,OR(B3829&lt;Rules!$B$2,B3829&gt;Rules!$B$3,ABS(I3829)&gt;Rules!$B$4)),1,0)</f>
        <v>0</v>
      </c>
      <c r="K3828" s="6" t="str">
        <f aca="false">IF(F3828=1,COUNTIF($F$2:F3828,1),"")</f>
        <v/>
      </c>
    </row>
    <row r="3829" customFormat="false" ht="15" hidden="false" customHeight="false" outlineLevel="0" collapsed="false">
      <c r="A3829" s="6" t="n">
        <v>30128.493</v>
      </c>
      <c r="B3829" s="6" t="n">
        <v>1.73260073260073</v>
      </c>
      <c r="C3829" s="6" t="n">
        <v>79</v>
      </c>
      <c r="D3829" s="6" t="n">
        <v>-1</v>
      </c>
      <c r="E3829" s="6" t="n">
        <v>1.72673992673993</v>
      </c>
      <c r="F3829" s="6" t="n">
        <v>0</v>
      </c>
      <c r="G3829" s="6" t="n">
        <v>0.0058608058608056</v>
      </c>
      <c r="H3829" s="6" t="str">
        <f aca="false">IF(AND(A3829&gt;=Stimuli!$B$2,A3829&lt;=Stimuli!$C$2),Stimuli!$A$2,IF(AND(A3829&gt;=Stimuli!$B$3,A3829&lt;=Stimuli!$C$3),Stimuli!$A$3,IF(AND(A3829&gt;=Stimuli!$B$4,A3829&lt;=Stimuli!$C$4),Stimuli!$A$4,"")))</f>
        <v>01 Quiet baseline (60s)</v>
      </c>
      <c r="I3829" s="6" t="n">
        <f aca="false">(B3829-B3828)/((A3829-A3828)/1000)</f>
        <v>0.937728937729048</v>
      </c>
      <c r="J3829" s="6" t="n">
        <f aca="false">IF(OR(B3829&lt;Rules!$B$2,B3829&gt;Rules!$B$3,ABS(I3829)&gt;Rules!$B$4,OR(B3830&lt;Rules!$B$2,B3830&gt;Rules!$B$3,ABS(I3830)&gt;Rules!$B$4)),1,0)</f>
        <v>0</v>
      </c>
      <c r="K3829" s="6" t="str">
        <f aca="false">IF(F3829=1,COUNTIF($F$2:F3829,1),"")</f>
        <v/>
      </c>
    </row>
    <row r="3830" customFormat="false" ht="15" hidden="false" customHeight="false" outlineLevel="0" collapsed="false">
      <c r="A3830" s="6" t="n">
        <v>30136.3055</v>
      </c>
      <c r="B3830" s="6" t="n">
        <v>1.72527472527473</v>
      </c>
      <c r="C3830" s="6" t="n">
        <v>79</v>
      </c>
      <c r="D3830" s="6" t="n">
        <v>-1</v>
      </c>
      <c r="E3830" s="6" t="n">
        <v>1.72673992673993</v>
      </c>
      <c r="F3830" s="6" t="n">
        <v>0</v>
      </c>
      <c r="G3830" s="6" t="n">
        <v>0.0058608058608056</v>
      </c>
      <c r="H3830" s="6" t="str">
        <f aca="false">IF(AND(A3830&gt;=Stimuli!$B$2,A3830&lt;=Stimuli!$C$2),Stimuli!$A$2,IF(AND(A3830&gt;=Stimuli!$B$3,A3830&lt;=Stimuli!$C$3),Stimuli!$A$3,IF(AND(A3830&gt;=Stimuli!$B$4,A3830&lt;=Stimuli!$C$4),Stimuli!$A$4,"")))</f>
        <v>01 Quiet baseline (60s)</v>
      </c>
      <c r="I3830" s="6" t="n">
        <f aca="false">(B3830-B3829)/((A3830-A3829)/1000)</f>
        <v>-0.937728937729048</v>
      </c>
      <c r="J3830" s="6" t="n">
        <f aca="false">IF(OR(B3830&lt;Rules!$B$2,B3830&gt;Rules!$B$3,ABS(I3830)&gt;Rules!$B$4,OR(B3831&lt;Rules!$B$2,B3831&gt;Rules!$B$3,ABS(I3831)&gt;Rules!$B$4)),1,0)</f>
        <v>0</v>
      </c>
      <c r="K3830" s="6" t="str">
        <f aca="false">IF(F3830=1,COUNTIF($F$2:F3830,1),"")</f>
        <v/>
      </c>
    </row>
    <row r="3831" customFormat="false" ht="15" hidden="false" customHeight="false" outlineLevel="0" collapsed="false">
      <c r="A3831" s="6" t="n">
        <v>30144.118</v>
      </c>
      <c r="B3831" s="6" t="n">
        <v>1.73113553113553</v>
      </c>
      <c r="C3831" s="6" t="n">
        <v>79</v>
      </c>
      <c r="D3831" s="6" t="n">
        <v>-1</v>
      </c>
      <c r="E3831" s="6" t="n">
        <v>1.72673992673993</v>
      </c>
      <c r="F3831" s="6" t="n">
        <v>0</v>
      </c>
      <c r="G3831" s="6" t="n">
        <v>0.0058608058608056</v>
      </c>
      <c r="H3831" s="6" t="str">
        <f aca="false">IF(AND(A3831&gt;=Stimuli!$B$2,A3831&lt;=Stimuli!$C$2),Stimuli!$A$2,IF(AND(A3831&gt;=Stimuli!$B$3,A3831&lt;=Stimuli!$C$3),Stimuli!$A$3,IF(AND(A3831&gt;=Stimuli!$B$4,A3831&lt;=Stimuli!$C$4),Stimuli!$A$4,"")))</f>
        <v>01 Quiet baseline (60s)</v>
      </c>
      <c r="I3831" s="6" t="n">
        <f aca="false">(B3831-B3830)/((A3831-A3830)/1000)</f>
        <v>0.750183150183176</v>
      </c>
      <c r="J3831" s="6" t="n">
        <f aca="false">IF(OR(B3831&lt;Rules!$B$2,B3831&gt;Rules!$B$3,ABS(I3831)&gt;Rules!$B$4,OR(B3832&lt;Rules!$B$2,B3832&gt;Rules!$B$3,ABS(I3832)&gt;Rules!$B$4)),1,0)</f>
        <v>0</v>
      </c>
      <c r="K3831" s="6" t="str">
        <f aca="false">IF(F3831=1,COUNTIF($F$2:F3831,1),"")</f>
        <v/>
      </c>
    </row>
    <row r="3832" customFormat="false" ht="15" hidden="false" customHeight="false" outlineLevel="0" collapsed="false">
      <c r="A3832" s="6" t="n">
        <v>30151.9305</v>
      </c>
      <c r="B3832" s="6" t="n">
        <v>1.72527472527473</v>
      </c>
      <c r="C3832" s="6" t="n">
        <v>79</v>
      </c>
      <c r="D3832" s="6" t="n">
        <v>-1</v>
      </c>
      <c r="E3832" s="6" t="n">
        <v>1.72673992673993</v>
      </c>
      <c r="F3832" s="6" t="n">
        <v>0</v>
      </c>
      <c r="G3832" s="6" t="n">
        <v>0.0058608058608056</v>
      </c>
      <c r="H3832" s="6" t="str">
        <f aca="false">IF(AND(A3832&gt;=Stimuli!$B$2,A3832&lt;=Stimuli!$C$2),Stimuli!$A$2,IF(AND(A3832&gt;=Stimuli!$B$3,A3832&lt;=Stimuli!$C$3),Stimuli!$A$3,IF(AND(A3832&gt;=Stimuli!$B$4,A3832&lt;=Stimuli!$C$4),Stimuli!$A$4,"")))</f>
        <v>01 Quiet baseline (60s)</v>
      </c>
      <c r="I3832" s="6" t="n">
        <f aca="false">(B3832-B3831)/((A3832-A3831)/1000)</f>
        <v>-0.750183150183176</v>
      </c>
      <c r="J3832" s="6" t="n">
        <f aca="false">IF(OR(B3832&lt;Rules!$B$2,B3832&gt;Rules!$B$3,ABS(I3832)&gt;Rules!$B$4,OR(B3833&lt;Rules!$B$2,B3833&gt;Rules!$B$3,ABS(I3833)&gt;Rules!$B$4)),1,0)</f>
        <v>0</v>
      </c>
      <c r="K3832" s="6" t="str">
        <f aca="false">IF(F3832=1,COUNTIF($F$2:F3832,1),"")</f>
        <v/>
      </c>
    </row>
    <row r="3833" customFormat="false" ht="15" hidden="false" customHeight="false" outlineLevel="0" collapsed="false">
      <c r="A3833" s="6" t="n">
        <v>30159.743</v>
      </c>
      <c r="B3833" s="6" t="n">
        <v>1.73113553113553</v>
      </c>
      <c r="C3833" s="6" t="n">
        <v>79</v>
      </c>
      <c r="D3833" s="6" t="n">
        <v>-1</v>
      </c>
      <c r="E3833" s="6" t="n">
        <v>1.72673992673993</v>
      </c>
      <c r="F3833" s="6" t="n">
        <v>0</v>
      </c>
      <c r="G3833" s="6" t="n">
        <v>0.0058608058608056</v>
      </c>
      <c r="H3833" s="6" t="str">
        <f aca="false">IF(AND(A3833&gt;=Stimuli!$B$2,A3833&lt;=Stimuli!$C$2),Stimuli!$A$2,IF(AND(A3833&gt;=Stimuli!$B$3,A3833&lt;=Stimuli!$C$3),Stimuli!$A$3,IF(AND(A3833&gt;=Stimuli!$B$4,A3833&lt;=Stimuli!$C$4),Stimuli!$A$4,"")))</f>
        <v>01 Quiet baseline (60s)</v>
      </c>
      <c r="I3833" s="6" t="n">
        <f aca="false">(B3833-B3832)/((A3833-A3832)/1000)</f>
        <v>0.750183150183176</v>
      </c>
      <c r="J3833" s="6" t="n">
        <f aca="false">IF(OR(B3833&lt;Rules!$B$2,B3833&gt;Rules!$B$3,ABS(I3833)&gt;Rules!$B$4,OR(B3834&lt;Rules!$B$2,B3834&gt;Rules!$B$3,ABS(I3834)&gt;Rules!$B$4)),1,0)</f>
        <v>0</v>
      </c>
      <c r="K3833" s="6" t="str">
        <f aca="false">IF(F3833=1,COUNTIF($F$2:F3833,1),"")</f>
        <v/>
      </c>
    </row>
    <row r="3834" customFormat="false" ht="15" hidden="false" customHeight="false" outlineLevel="0" collapsed="false">
      <c r="A3834" s="6" t="n">
        <v>30167.5555</v>
      </c>
      <c r="B3834" s="6" t="n">
        <v>1.72527472527473</v>
      </c>
      <c r="C3834" s="6" t="n">
        <v>79</v>
      </c>
      <c r="D3834" s="6" t="n">
        <v>-1</v>
      </c>
      <c r="E3834" s="6" t="n">
        <v>1.72673992673993</v>
      </c>
      <c r="F3834" s="6" t="n">
        <v>0</v>
      </c>
      <c r="G3834" s="6" t="n">
        <v>0.0058608058608056</v>
      </c>
      <c r="H3834" s="6" t="str">
        <f aca="false">IF(AND(A3834&gt;=Stimuli!$B$2,A3834&lt;=Stimuli!$C$2),Stimuli!$A$2,IF(AND(A3834&gt;=Stimuli!$B$3,A3834&lt;=Stimuli!$C$3),Stimuli!$A$3,IF(AND(A3834&gt;=Stimuli!$B$4,A3834&lt;=Stimuli!$C$4),Stimuli!$A$4,"")))</f>
        <v>01 Quiet baseline (60s)</v>
      </c>
      <c r="I3834" s="6" t="n">
        <f aca="false">(B3834-B3833)/((A3834-A3833)/1000)</f>
        <v>-0.750183150183176</v>
      </c>
      <c r="J3834" s="6" t="n">
        <f aca="false">IF(OR(B3834&lt;Rules!$B$2,B3834&gt;Rules!$B$3,ABS(I3834)&gt;Rules!$B$4,OR(B3835&lt;Rules!$B$2,B3835&gt;Rules!$B$3,ABS(I3835)&gt;Rules!$B$4)),1,0)</f>
        <v>0</v>
      </c>
      <c r="K3834" s="6" t="str">
        <f aca="false">IF(F3834=1,COUNTIF($F$2:F3834,1),"")</f>
        <v/>
      </c>
    </row>
    <row r="3835" customFormat="false" ht="15" hidden="false" customHeight="false" outlineLevel="0" collapsed="false">
      <c r="A3835" s="6" t="n">
        <v>30175.368</v>
      </c>
      <c r="B3835" s="6" t="n">
        <v>1.72967032967033</v>
      </c>
      <c r="C3835" s="6" t="n">
        <v>79</v>
      </c>
      <c r="D3835" s="6" t="n">
        <v>-1</v>
      </c>
      <c r="E3835" s="6" t="n">
        <v>1.72673992673993</v>
      </c>
      <c r="F3835" s="6" t="n">
        <v>0</v>
      </c>
      <c r="G3835" s="6" t="n">
        <v>0.0058608058608056</v>
      </c>
      <c r="H3835" s="6" t="str">
        <f aca="false">IF(AND(A3835&gt;=Stimuli!$B$2,A3835&lt;=Stimuli!$C$2),Stimuli!$A$2,IF(AND(A3835&gt;=Stimuli!$B$3,A3835&lt;=Stimuli!$C$3),Stimuli!$A$3,IF(AND(A3835&gt;=Stimuli!$B$4,A3835&lt;=Stimuli!$C$4),Stimuli!$A$4,"")))</f>
        <v>01 Quiet baseline (60s)</v>
      </c>
      <c r="I3835" s="6" t="n">
        <f aca="false">(B3835-B3834)/((A3835-A3834)/1000)</f>
        <v>0.562637362637332</v>
      </c>
      <c r="J3835" s="6" t="n">
        <f aca="false">IF(OR(B3835&lt;Rules!$B$2,B3835&gt;Rules!$B$3,ABS(I3835)&gt;Rules!$B$4,OR(B3836&lt;Rules!$B$2,B3836&gt;Rules!$B$3,ABS(I3836)&gt;Rules!$B$4)),1,0)</f>
        <v>0</v>
      </c>
      <c r="K3835" s="6" t="str">
        <f aca="false">IF(F3835=1,COUNTIF($F$2:F3835,1),"")</f>
        <v/>
      </c>
    </row>
    <row r="3836" customFormat="false" ht="15" hidden="false" customHeight="false" outlineLevel="0" collapsed="false">
      <c r="A3836" s="6" t="n">
        <v>30183.1805</v>
      </c>
      <c r="B3836" s="6" t="n">
        <v>1.72673992673993</v>
      </c>
      <c r="C3836" s="6" t="n">
        <v>79</v>
      </c>
      <c r="D3836" s="6" t="n">
        <v>-1</v>
      </c>
      <c r="E3836" s="6" t="n">
        <v>1.72673992673993</v>
      </c>
      <c r="F3836" s="6" t="n">
        <v>0</v>
      </c>
      <c r="G3836" s="6" t="n">
        <v>0.0058608058608056</v>
      </c>
      <c r="H3836" s="6" t="str">
        <f aca="false">IF(AND(A3836&gt;=Stimuli!$B$2,A3836&lt;=Stimuli!$C$2),Stimuli!$A$2,IF(AND(A3836&gt;=Stimuli!$B$3,A3836&lt;=Stimuli!$C$3),Stimuli!$A$3,IF(AND(A3836&gt;=Stimuli!$B$4,A3836&lt;=Stimuli!$C$4),Stimuli!$A$4,"")))</f>
        <v>01 Quiet baseline (60s)</v>
      </c>
      <c r="I3836" s="6" t="n">
        <f aca="false">(B3836-B3835)/((A3836-A3835)/1000)</f>
        <v>-0.375091575091602</v>
      </c>
      <c r="J3836" s="6" t="n">
        <f aca="false">IF(OR(B3836&lt;Rules!$B$2,B3836&gt;Rules!$B$3,ABS(I3836)&gt;Rules!$B$4,OR(B3837&lt;Rules!$B$2,B3837&gt;Rules!$B$3,ABS(I3837)&gt;Rules!$B$4)),1,0)</f>
        <v>0</v>
      </c>
      <c r="K3836" s="6" t="str">
        <f aca="false">IF(F3836=1,COUNTIF($F$2:F3836,1),"")</f>
        <v/>
      </c>
    </row>
    <row r="3837" customFormat="false" ht="15" hidden="false" customHeight="false" outlineLevel="0" collapsed="false">
      <c r="A3837" s="6" t="n">
        <v>30190.993</v>
      </c>
      <c r="B3837" s="6" t="n">
        <v>1.72820512820513</v>
      </c>
      <c r="C3837" s="6" t="n">
        <v>79</v>
      </c>
      <c r="D3837" s="6" t="n">
        <v>-1</v>
      </c>
      <c r="E3837" s="6" t="n">
        <v>1.72673992673993</v>
      </c>
      <c r="F3837" s="6" t="n">
        <v>0</v>
      </c>
      <c r="G3837" s="6" t="n">
        <v>0.0058608058608056</v>
      </c>
      <c r="H3837" s="6" t="str">
        <f aca="false">IF(AND(A3837&gt;=Stimuli!$B$2,A3837&lt;=Stimuli!$C$2),Stimuli!$A$2,IF(AND(A3837&gt;=Stimuli!$B$3,A3837&lt;=Stimuli!$C$3),Stimuli!$A$3,IF(AND(A3837&gt;=Stimuli!$B$4,A3837&lt;=Stimuli!$C$4),Stimuli!$A$4,"")))</f>
        <v>01 Quiet baseline (60s)</v>
      </c>
      <c r="I3837" s="6" t="n">
        <f aca="false">(B3837-B3836)/((A3837-A3836)/1000)</f>
        <v>0.187545787545872</v>
      </c>
      <c r="J3837" s="6" t="n">
        <f aca="false">IF(OR(B3837&lt;Rules!$B$2,B3837&gt;Rules!$B$3,ABS(I3837)&gt;Rules!$B$4,OR(B3838&lt;Rules!$B$2,B3838&gt;Rules!$B$3,ABS(I3838)&gt;Rules!$B$4)),1,0)</f>
        <v>0</v>
      </c>
      <c r="K3837" s="6" t="str">
        <f aca="false">IF(F3837=1,COUNTIF($F$2:F3837,1),"")</f>
        <v/>
      </c>
    </row>
    <row r="3838" customFormat="false" ht="15" hidden="false" customHeight="false" outlineLevel="0" collapsed="false">
      <c r="A3838" s="6" t="n">
        <v>30198.8055</v>
      </c>
      <c r="B3838" s="6" t="n">
        <v>1.72820512820513</v>
      </c>
      <c r="C3838" s="6" t="n">
        <v>79</v>
      </c>
      <c r="D3838" s="6" t="n">
        <v>-1</v>
      </c>
      <c r="E3838" s="6" t="n">
        <v>1.72673992673993</v>
      </c>
      <c r="F3838" s="6" t="n">
        <v>0</v>
      </c>
      <c r="G3838" s="6" t="n">
        <v>0.0058608058608056</v>
      </c>
      <c r="H3838" s="6" t="str">
        <f aca="false">IF(AND(A3838&gt;=Stimuli!$B$2,A3838&lt;=Stimuli!$C$2),Stimuli!$A$2,IF(AND(A3838&gt;=Stimuli!$B$3,A3838&lt;=Stimuli!$C$3),Stimuli!$A$3,IF(AND(A3838&gt;=Stimuli!$B$4,A3838&lt;=Stimuli!$C$4),Stimuli!$A$4,"")))</f>
        <v>01 Quiet baseline (60s)</v>
      </c>
      <c r="I3838" s="6" t="n">
        <f aca="false">(B3838-B3837)/((A3838-A3837)/1000)</f>
        <v>0</v>
      </c>
      <c r="J3838" s="6" t="n">
        <f aca="false">IF(OR(B3838&lt;Rules!$B$2,B3838&gt;Rules!$B$3,ABS(I3838)&gt;Rules!$B$4,OR(B3839&lt;Rules!$B$2,B3839&gt;Rules!$B$3,ABS(I3839)&gt;Rules!$B$4)),1,0)</f>
        <v>0</v>
      </c>
      <c r="K3838" s="6" t="str">
        <f aca="false">IF(F3838=1,COUNTIF($F$2:F3838,1),"")</f>
        <v/>
      </c>
    </row>
    <row r="3839" customFormat="false" ht="15" hidden="false" customHeight="false" outlineLevel="0" collapsed="false">
      <c r="A3839" s="6" t="n">
        <v>30206.618</v>
      </c>
      <c r="B3839" s="6" t="n">
        <v>1.72673992673993</v>
      </c>
      <c r="C3839" s="6" t="n">
        <v>79</v>
      </c>
      <c r="D3839" s="6" t="n">
        <v>-1</v>
      </c>
      <c r="E3839" s="6" t="n">
        <v>1.72673992673993</v>
      </c>
      <c r="F3839" s="6" t="n">
        <v>0</v>
      </c>
      <c r="G3839" s="6" t="n">
        <v>0.0058608058608056</v>
      </c>
      <c r="H3839" s="6" t="str">
        <f aca="false">IF(AND(A3839&gt;=Stimuli!$B$2,A3839&lt;=Stimuli!$C$2),Stimuli!$A$2,IF(AND(A3839&gt;=Stimuli!$B$3,A3839&lt;=Stimuli!$C$3),Stimuli!$A$3,IF(AND(A3839&gt;=Stimuli!$B$4,A3839&lt;=Stimuli!$C$4),Stimuli!$A$4,"")))</f>
        <v>01 Quiet baseline (60s)</v>
      </c>
      <c r="I3839" s="6" t="n">
        <f aca="false">(B3839-B3838)/((A3839-A3838)/1000)</f>
        <v>-0.187545787545872</v>
      </c>
      <c r="J3839" s="6" t="n">
        <f aca="false">IF(OR(B3839&lt;Rules!$B$2,B3839&gt;Rules!$B$3,ABS(I3839)&gt;Rules!$B$4,OR(B3840&lt;Rules!$B$2,B3840&gt;Rules!$B$3,ABS(I3840)&gt;Rules!$B$4)),1,0)</f>
        <v>0</v>
      </c>
      <c r="K3839" s="6" t="str">
        <f aca="false">IF(F3839=1,COUNTIF($F$2:F3839,1),"")</f>
        <v/>
      </c>
    </row>
    <row r="3840" customFormat="false" ht="15" hidden="false" customHeight="false" outlineLevel="0" collapsed="false">
      <c r="A3840" s="6" t="n">
        <v>30214.4305</v>
      </c>
      <c r="B3840" s="6" t="n">
        <v>1.72967032967033</v>
      </c>
      <c r="C3840" s="6" t="n">
        <v>79</v>
      </c>
      <c r="D3840" s="6" t="n">
        <v>-1</v>
      </c>
      <c r="E3840" s="6" t="n">
        <v>1.72673992673993</v>
      </c>
      <c r="F3840" s="6" t="n">
        <v>0</v>
      </c>
      <c r="G3840" s="6" t="n">
        <v>0.0058608058608056</v>
      </c>
      <c r="H3840" s="6" t="str">
        <f aca="false">IF(AND(A3840&gt;=Stimuli!$B$2,A3840&lt;=Stimuli!$C$2),Stimuli!$A$2,IF(AND(A3840&gt;=Stimuli!$B$3,A3840&lt;=Stimuli!$C$3),Stimuli!$A$3,IF(AND(A3840&gt;=Stimuli!$B$4,A3840&lt;=Stimuli!$C$4),Stimuli!$A$4,"")))</f>
        <v>01 Quiet baseline (60s)</v>
      </c>
      <c r="I3840" s="6" t="n">
        <f aca="false">(B3840-B3839)/((A3840-A3839)/1000)</f>
        <v>0.375091575091602</v>
      </c>
      <c r="J3840" s="6" t="n">
        <f aca="false">IF(OR(B3840&lt;Rules!$B$2,B3840&gt;Rules!$B$3,ABS(I3840)&gt;Rules!$B$4,OR(B3841&lt;Rules!$B$2,B3841&gt;Rules!$B$3,ABS(I3841)&gt;Rules!$B$4)),1,0)</f>
        <v>0</v>
      </c>
      <c r="K3840" s="6" t="str">
        <f aca="false">IF(F3840=1,COUNTIF($F$2:F3840,1),"")</f>
        <v/>
      </c>
    </row>
    <row r="3841" customFormat="false" ht="15" hidden="false" customHeight="false" outlineLevel="0" collapsed="false">
      <c r="A3841" s="6" t="n">
        <v>30222.243</v>
      </c>
      <c r="B3841" s="6" t="n">
        <v>1.72527472527473</v>
      </c>
      <c r="C3841" s="6" t="n">
        <v>79</v>
      </c>
      <c r="D3841" s="6" t="n">
        <v>-1</v>
      </c>
      <c r="E3841" s="6" t="n">
        <v>1.72673992673993</v>
      </c>
      <c r="F3841" s="6" t="n">
        <v>0</v>
      </c>
      <c r="G3841" s="6" t="n">
        <v>0.0058608058608056</v>
      </c>
      <c r="H3841" s="6" t="str">
        <f aca="false">IF(AND(A3841&gt;=Stimuli!$B$2,A3841&lt;=Stimuli!$C$2),Stimuli!$A$2,IF(AND(A3841&gt;=Stimuli!$B$3,A3841&lt;=Stimuli!$C$3),Stimuli!$A$3,IF(AND(A3841&gt;=Stimuli!$B$4,A3841&lt;=Stimuli!$C$4),Stimuli!$A$4,"")))</f>
        <v>01 Quiet baseline (60s)</v>
      </c>
      <c r="I3841" s="6" t="n">
        <f aca="false">(B3841-B3840)/((A3841-A3840)/1000)</f>
        <v>-0.562637362637332</v>
      </c>
      <c r="J3841" s="6" t="n">
        <f aca="false">IF(OR(B3841&lt;Rules!$B$2,B3841&gt;Rules!$B$3,ABS(I3841)&gt;Rules!$B$4,OR(B3842&lt;Rules!$B$2,B3842&gt;Rules!$B$3,ABS(I3842)&gt;Rules!$B$4)),1,0)</f>
        <v>0</v>
      </c>
      <c r="K3841" s="6" t="str">
        <f aca="false">IF(F3841=1,COUNTIF($F$2:F3841,1),"")</f>
        <v/>
      </c>
    </row>
    <row r="3842" customFormat="false" ht="15" hidden="false" customHeight="false" outlineLevel="0" collapsed="false">
      <c r="A3842" s="6" t="n">
        <v>30230.0555</v>
      </c>
      <c r="B3842" s="6" t="n">
        <v>1.73113553113553</v>
      </c>
      <c r="C3842" s="6" t="n">
        <v>79</v>
      </c>
      <c r="D3842" s="6" t="n">
        <v>-1</v>
      </c>
      <c r="E3842" s="6" t="n">
        <v>1.72673992673993</v>
      </c>
      <c r="F3842" s="6" t="n">
        <v>0</v>
      </c>
      <c r="G3842" s="6" t="n">
        <v>0.0058608058608056</v>
      </c>
      <c r="H3842" s="6" t="str">
        <f aca="false">IF(AND(A3842&gt;=Stimuli!$B$2,A3842&lt;=Stimuli!$C$2),Stimuli!$A$2,IF(AND(A3842&gt;=Stimuli!$B$3,A3842&lt;=Stimuli!$C$3),Stimuli!$A$3,IF(AND(A3842&gt;=Stimuli!$B$4,A3842&lt;=Stimuli!$C$4),Stimuli!$A$4,"")))</f>
        <v>01 Quiet baseline (60s)</v>
      </c>
      <c r="I3842" s="6" t="n">
        <f aca="false">(B3842-B3841)/((A3842-A3841)/1000)</f>
        <v>0.750183150183176</v>
      </c>
      <c r="J3842" s="6" t="n">
        <f aca="false">IF(OR(B3842&lt;Rules!$B$2,B3842&gt;Rules!$B$3,ABS(I3842)&gt;Rules!$B$4,OR(B3843&lt;Rules!$B$2,B3843&gt;Rules!$B$3,ABS(I3843)&gt;Rules!$B$4)),1,0)</f>
        <v>0</v>
      </c>
      <c r="K3842" s="6" t="str">
        <f aca="false">IF(F3842=1,COUNTIF($F$2:F3842,1),"")</f>
        <v/>
      </c>
    </row>
    <row r="3843" customFormat="false" ht="15" hidden="false" customHeight="false" outlineLevel="0" collapsed="false">
      <c r="A3843" s="6" t="n">
        <v>30237.868</v>
      </c>
      <c r="B3843" s="6" t="n">
        <v>1.72527472527473</v>
      </c>
      <c r="C3843" s="6" t="n">
        <v>79</v>
      </c>
      <c r="D3843" s="6" t="n">
        <v>-1</v>
      </c>
      <c r="E3843" s="6" t="n">
        <v>1.72673992673993</v>
      </c>
      <c r="F3843" s="6" t="n">
        <v>0</v>
      </c>
      <c r="G3843" s="6" t="n">
        <v>0.0058608058608056</v>
      </c>
      <c r="H3843" s="6" t="str">
        <f aca="false">IF(AND(A3843&gt;=Stimuli!$B$2,A3843&lt;=Stimuli!$C$2),Stimuli!$A$2,IF(AND(A3843&gt;=Stimuli!$B$3,A3843&lt;=Stimuli!$C$3),Stimuli!$A$3,IF(AND(A3843&gt;=Stimuli!$B$4,A3843&lt;=Stimuli!$C$4),Stimuli!$A$4,"")))</f>
        <v>01 Quiet baseline (60s)</v>
      </c>
      <c r="I3843" s="6" t="n">
        <f aca="false">(B3843-B3842)/((A3843-A3842)/1000)</f>
        <v>-0.750183150183176</v>
      </c>
      <c r="J3843" s="6" t="n">
        <f aca="false">IF(OR(B3843&lt;Rules!$B$2,B3843&gt;Rules!$B$3,ABS(I3843)&gt;Rules!$B$4,OR(B3844&lt;Rules!$B$2,B3844&gt;Rules!$B$3,ABS(I3844)&gt;Rules!$B$4)),1,0)</f>
        <v>0</v>
      </c>
      <c r="K3843" s="6" t="str">
        <f aca="false">IF(F3843=1,COUNTIF($F$2:F3843,1),"")</f>
        <v/>
      </c>
    </row>
    <row r="3844" customFormat="false" ht="15" hidden="false" customHeight="false" outlineLevel="0" collapsed="false">
      <c r="A3844" s="6" t="n">
        <v>30245.6805</v>
      </c>
      <c r="B3844" s="6" t="n">
        <v>1.73113553113553</v>
      </c>
      <c r="C3844" s="6" t="n">
        <v>79</v>
      </c>
      <c r="D3844" s="6" t="n">
        <v>-1</v>
      </c>
      <c r="E3844" s="6" t="n">
        <v>1.72673992673993</v>
      </c>
      <c r="F3844" s="6" t="n">
        <v>0</v>
      </c>
      <c r="G3844" s="6" t="n">
        <v>0.0058608058608056</v>
      </c>
      <c r="H3844" s="6" t="str">
        <f aca="false">IF(AND(A3844&gt;=Stimuli!$B$2,A3844&lt;=Stimuli!$C$2),Stimuli!$A$2,IF(AND(A3844&gt;=Stimuli!$B$3,A3844&lt;=Stimuli!$C$3),Stimuli!$A$3,IF(AND(A3844&gt;=Stimuli!$B$4,A3844&lt;=Stimuli!$C$4),Stimuli!$A$4,"")))</f>
        <v>01 Quiet baseline (60s)</v>
      </c>
      <c r="I3844" s="6" t="n">
        <f aca="false">(B3844-B3843)/((A3844-A3843)/1000)</f>
        <v>0.750183150183176</v>
      </c>
      <c r="J3844" s="6" t="n">
        <f aca="false">IF(OR(B3844&lt;Rules!$B$2,B3844&gt;Rules!$B$3,ABS(I3844)&gt;Rules!$B$4,OR(B3845&lt;Rules!$B$2,B3845&gt;Rules!$B$3,ABS(I3845)&gt;Rules!$B$4)),1,0)</f>
        <v>0</v>
      </c>
      <c r="K3844" s="6" t="str">
        <f aca="false">IF(F3844=1,COUNTIF($F$2:F3844,1),"")</f>
        <v/>
      </c>
    </row>
    <row r="3845" customFormat="false" ht="15" hidden="false" customHeight="false" outlineLevel="0" collapsed="false">
      <c r="A3845" s="6" t="n">
        <v>30253.493</v>
      </c>
      <c r="B3845" s="6" t="n">
        <v>1.72380952380952</v>
      </c>
      <c r="C3845" s="6" t="n">
        <v>79</v>
      </c>
      <c r="D3845" s="6" t="n">
        <v>-1</v>
      </c>
      <c r="E3845" s="6" t="n">
        <v>1.72673992673993</v>
      </c>
      <c r="F3845" s="6" t="n">
        <v>0</v>
      </c>
      <c r="G3845" s="6" t="n">
        <v>0.0058608058608056</v>
      </c>
      <c r="H3845" s="6" t="str">
        <f aca="false">IF(AND(A3845&gt;=Stimuli!$B$2,A3845&lt;=Stimuli!$C$2),Stimuli!$A$2,IF(AND(A3845&gt;=Stimuli!$B$3,A3845&lt;=Stimuli!$C$3),Stimuli!$A$3,IF(AND(A3845&gt;=Stimuli!$B$4,A3845&lt;=Stimuli!$C$4),Stimuli!$A$4,"")))</f>
        <v>01 Quiet baseline (60s)</v>
      </c>
      <c r="I3845" s="6" t="n">
        <f aca="false">(B3845-B3844)/((A3845-A3844)/1000)</f>
        <v>-0.937728937728906</v>
      </c>
      <c r="J3845" s="6" t="n">
        <f aca="false">IF(OR(B3845&lt;Rules!$B$2,B3845&gt;Rules!$B$3,ABS(I3845)&gt;Rules!$B$4,OR(B3846&lt;Rules!$B$2,B3846&gt;Rules!$B$3,ABS(I3846)&gt;Rules!$B$4)),1,0)</f>
        <v>0</v>
      </c>
      <c r="K3845" s="6" t="str">
        <f aca="false">IF(F3845=1,COUNTIF($F$2:F3845,1),"")</f>
        <v/>
      </c>
    </row>
    <row r="3846" customFormat="false" ht="15" hidden="false" customHeight="false" outlineLevel="0" collapsed="false">
      <c r="A3846" s="6" t="n">
        <v>30261.3055</v>
      </c>
      <c r="B3846" s="6" t="n">
        <v>1.73113553113553</v>
      </c>
      <c r="C3846" s="6" t="n">
        <v>79</v>
      </c>
      <c r="D3846" s="6" t="n">
        <v>-1</v>
      </c>
      <c r="E3846" s="6" t="n">
        <v>1.72673992673993</v>
      </c>
      <c r="F3846" s="6" t="n">
        <v>0</v>
      </c>
      <c r="G3846" s="6" t="n">
        <v>0.0058608058608056</v>
      </c>
      <c r="H3846" s="6" t="str">
        <f aca="false">IF(AND(A3846&gt;=Stimuli!$B$2,A3846&lt;=Stimuli!$C$2),Stimuli!$A$2,IF(AND(A3846&gt;=Stimuli!$B$3,A3846&lt;=Stimuli!$C$3),Stimuli!$A$3,IF(AND(A3846&gt;=Stimuli!$B$4,A3846&lt;=Stimuli!$C$4),Stimuli!$A$4,"")))</f>
        <v>01 Quiet baseline (60s)</v>
      </c>
      <c r="I3846" s="6" t="n">
        <f aca="false">(B3846-B3845)/((A3846-A3845)/1000)</f>
        <v>0.937728937728906</v>
      </c>
      <c r="J3846" s="6" t="n">
        <f aca="false">IF(OR(B3846&lt;Rules!$B$2,B3846&gt;Rules!$B$3,ABS(I3846)&gt;Rules!$B$4,OR(B3847&lt;Rules!$B$2,B3847&gt;Rules!$B$3,ABS(I3847)&gt;Rules!$B$4)),1,0)</f>
        <v>0</v>
      </c>
      <c r="K3846" s="6" t="str">
        <f aca="false">IF(F3846=1,COUNTIF($F$2:F3846,1),"")</f>
        <v/>
      </c>
    </row>
    <row r="3847" customFormat="false" ht="15" hidden="false" customHeight="false" outlineLevel="0" collapsed="false">
      <c r="A3847" s="6" t="n">
        <v>30269.118</v>
      </c>
      <c r="B3847" s="6" t="n">
        <v>1.72527472527473</v>
      </c>
      <c r="C3847" s="6" t="n">
        <v>79</v>
      </c>
      <c r="D3847" s="6" t="n">
        <v>-1</v>
      </c>
      <c r="E3847" s="6" t="n">
        <v>1.72673992673993</v>
      </c>
      <c r="F3847" s="6" t="n">
        <v>0</v>
      </c>
      <c r="G3847" s="6" t="n">
        <v>0.0058608058608056</v>
      </c>
      <c r="H3847" s="6" t="str">
        <f aca="false">IF(AND(A3847&gt;=Stimuli!$B$2,A3847&lt;=Stimuli!$C$2),Stimuli!$A$2,IF(AND(A3847&gt;=Stimuli!$B$3,A3847&lt;=Stimuli!$C$3),Stimuli!$A$3,IF(AND(A3847&gt;=Stimuli!$B$4,A3847&lt;=Stimuli!$C$4),Stimuli!$A$4,"")))</f>
        <v>01 Quiet baseline (60s)</v>
      </c>
      <c r="I3847" s="6" t="n">
        <f aca="false">(B3847-B3846)/((A3847-A3846)/1000)</f>
        <v>-0.750183150183176</v>
      </c>
      <c r="J3847" s="6" t="n">
        <f aca="false">IF(OR(B3847&lt;Rules!$B$2,B3847&gt;Rules!$B$3,ABS(I3847)&gt;Rules!$B$4,OR(B3848&lt;Rules!$B$2,B3848&gt;Rules!$B$3,ABS(I3848)&gt;Rules!$B$4)),1,0)</f>
        <v>0</v>
      </c>
      <c r="K3847" s="6" t="str">
        <f aca="false">IF(F3847=1,COUNTIF($F$2:F3847,1),"")</f>
        <v/>
      </c>
    </row>
    <row r="3848" customFormat="false" ht="15" hidden="false" customHeight="false" outlineLevel="0" collapsed="false">
      <c r="A3848" s="6" t="n">
        <v>30276.9305</v>
      </c>
      <c r="B3848" s="6" t="n">
        <v>1.73113553113553</v>
      </c>
      <c r="C3848" s="6" t="n">
        <v>79</v>
      </c>
      <c r="D3848" s="6" t="n">
        <v>-1</v>
      </c>
      <c r="E3848" s="6" t="n">
        <v>1.72673992673993</v>
      </c>
      <c r="F3848" s="6" t="n">
        <v>0</v>
      </c>
      <c r="G3848" s="6" t="n">
        <v>0.0058608058608056</v>
      </c>
      <c r="H3848" s="6" t="str">
        <f aca="false">IF(AND(A3848&gt;=Stimuli!$B$2,A3848&lt;=Stimuli!$C$2),Stimuli!$A$2,IF(AND(A3848&gt;=Stimuli!$B$3,A3848&lt;=Stimuli!$C$3),Stimuli!$A$3,IF(AND(A3848&gt;=Stimuli!$B$4,A3848&lt;=Stimuli!$C$4),Stimuli!$A$4,"")))</f>
        <v>01 Quiet baseline (60s)</v>
      </c>
      <c r="I3848" s="6" t="n">
        <f aca="false">(B3848-B3847)/((A3848-A3847)/1000)</f>
        <v>0.750183150183176</v>
      </c>
      <c r="J3848" s="6" t="n">
        <f aca="false">IF(OR(B3848&lt;Rules!$B$2,B3848&gt;Rules!$B$3,ABS(I3848)&gt;Rules!$B$4,OR(B3849&lt;Rules!$B$2,B3849&gt;Rules!$B$3,ABS(I3849)&gt;Rules!$B$4)),1,0)</f>
        <v>0</v>
      </c>
      <c r="K3848" s="6" t="str">
        <f aca="false">IF(F3848=1,COUNTIF($F$2:F3848,1),"")</f>
        <v/>
      </c>
    </row>
    <row r="3849" customFormat="false" ht="15" hidden="false" customHeight="false" outlineLevel="0" collapsed="false">
      <c r="A3849" s="6" t="n">
        <v>30284.743</v>
      </c>
      <c r="B3849" s="6" t="n">
        <v>1.72527472527473</v>
      </c>
      <c r="C3849" s="6" t="n">
        <v>79</v>
      </c>
      <c r="D3849" s="6" t="n">
        <v>-1</v>
      </c>
      <c r="E3849" s="6" t="n">
        <v>1.72673992673993</v>
      </c>
      <c r="F3849" s="6" t="n">
        <v>0</v>
      </c>
      <c r="G3849" s="6" t="n">
        <v>0.0058608058608056</v>
      </c>
      <c r="H3849" s="6" t="str">
        <f aca="false">IF(AND(A3849&gt;=Stimuli!$B$2,A3849&lt;=Stimuli!$C$2),Stimuli!$A$2,IF(AND(A3849&gt;=Stimuli!$B$3,A3849&lt;=Stimuli!$C$3),Stimuli!$A$3,IF(AND(A3849&gt;=Stimuli!$B$4,A3849&lt;=Stimuli!$C$4),Stimuli!$A$4,"")))</f>
        <v>01 Quiet baseline (60s)</v>
      </c>
      <c r="I3849" s="6" t="n">
        <f aca="false">(B3849-B3848)/((A3849-A3848)/1000)</f>
        <v>-0.750183150183176</v>
      </c>
      <c r="J3849" s="6" t="n">
        <f aca="false">IF(OR(B3849&lt;Rules!$B$2,B3849&gt;Rules!$B$3,ABS(I3849)&gt;Rules!$B$4,OR(B3850&lt;Rules!$B$2,B3850&gt;Rules!$B$3,ABS(I3850)&gt;Rules!$B$4)),1,0)</f>
        <v>0</v>
      </c>
      <c r="K3849" s="6" t="str">
        <f aca="false">IF(F3849=1,COUNTIF($F$2:F3849,1),"")</f>
        <v/>
      </c>
    </row>
    <row r="3850" customFormat="false" ht="15" hidden="false" customHeight="false" outlineLevel="0" collapsed="false">
      <c r="A3850" s="6" t="n">
        <v>30292.5555</v>
      </c>
      <c r="B3850" s="6" t="n">
        <v>1.72967032967033</v>
      </c>
      <c r="C3850" s="6" t="n">
        <v>79</v>
      </c>
      <c r="D3850" s="6" t="n">
        <v>-1</v>
      </c>
      <c r="E3850" s="6" t="n">
        <v>1.72673992673993</v>
      </c>
      <c r="F3850" s="6" t="n">
        <v>0</v>
      </c>
      <c r="G3850" s="6" t="n">
        <v>0.0058608058608056</v>
      </c>
      <c r="H3850" s="6" t="str">
        <f aca="false">IF(AND(A3850&gt;=Stimuli!$B$2,A3850&lt;=Stimuli!$C$2),Stimuli!$A$2,IF(AND(A3850&gt;=Stimuli!$B$3,A3850&lt;=Stimuli!$C$3),Stimuli!$A$3,IF(AND(A3850&gt;=Stimuli!$B$4,A3850&lt;=Stimuli!$C$4),Stimuli!$A$4,"")))</f>
        <v>01 Quiet baseline (60s)</v>
      </c>
      <c r="I3850" s="6" t="n">
        <f aca="false">(B3850-B3849)/((A3850-A3849)/1000)</f>
        <v>0.562637362637332</v>
      </c>
      <c r="J3850" s="6" t="n">
        <f aca="false">IF(OR(B3850&lt;Rules!$B$2,B3850&gt;Rules!$B$3,ABS(I3850)&gt;Rules!$B$4,OR(B3851&lt;Rules!$B$2,B3851&gt;Rules!$B$3,ABS(I3851)&gt;Rules!$B$4)),1,0)</f>
        <v>0</v>
      </c>
      <c r="K3850" s="6" t="str">
        <f aca="false">IF(F3850=1,COUNTIF($F$2:F3850,1),"")</f>
        <v/>
      </c>
    </row>
    <row r="3851" customFormat="false" ht="15" hidden="false" customHeight="false" outlineLevel="0" collapsed="false">
      <c r="A3851" s="6" t="n">
        <v>30300.368</v>
      </c>
      <c r="B3851" s="6" t="n">
        <v>1.72527472527473</v>
      </c>
      <c r="C3851" s="6" t="n">
        <v>79</v>
      </c>
      <c r="D3851" s="6" t="n">
        <v>-1</v>
      </c>
      <c r="E3851" s="6" t="n">
        <v>1.72673992673993</v>
      </c>
      <c r="F3851" s="6" t="n">
        <v>0</v>
      </c>
      <c r="G3851" s="6" t="n">
        <v>0.0058608058608056</v>
      </c>
      <c r="H3851" s="6" t="str">
        <f aca="false">IF(AND(A3851&gt;=Stimuli!$B$2,A3851&lt;=Stimuli!$C$2),Stimuli!$A$2,IF(AND(A3851&gt;=Stimuli!$B$3,A3851&lt;=Stimuli!$C$3),Stimuli!$A$3,IF(AND(A3851&gt;=Stimuli!$B$4,A3851&lt;=Stimuli!$C$4),Stimuli!$A$4,"")))</f>
        <v>01 Quiet baseline (60s)</v>
      </c>
      <c r="I3851" s="6" t="n">
        <f aca="false">(B3851-B3850)/((A3851-A3850)/1000)</f>
        <v>-0.562637362637332</v>
      </c>
      <c r="J3851" s="6" t="n">
        <f aca="false">IF(OR(B3851&lt;Rules!$B$2,B3851&gt;Rules!$B$3,ABS(I3851)&gt;Rules!$B$4,OR(B3852&lt;Rules!$B$2,B3852&gt;Rules!$B$3,ABS(I3852)&gt;Rules!$B$4)),1,0)</f>
        <v>0</v>
      </c>
      <c r="K3851" s="6" t="str">
        <f aca="false">IF(F3851=1,COUNTIF($F$2:F3851,1),"")</f>
        <v/>
      </c>
    </row>
    <row r="3852" customFormat="false" ht="15" hidden="false" customHeight="false" outlineLevel="0" collapsed="false">
      <c r="A3852" s="6" t="n">
        <v>30308.1805</v>
      </c>
      <c r="B3852" s="6" t="n">
        <v>1.72820512820513</v>
      </c>
      <c r="C3852" s="6" t="n">
        <v>79</v>
      </c>
      <c r="D3852" s="6" t="n">
        <v>-1</v>
      </c>
      <c r="E3852" s="6" t="n">
        <v>1.72673992673993</v>
      </c>
      <c r="F3852" s="6" t="n">
        <v>0</v>
      </c>
      <c r="G3852" s="6" t="n">
        <v>0.0058608058608056</v>
      </c>
      <c r="H3852" s="6" t="str">
        <f aca="false">IF(AND(A3852&gt;=Stimuli!$B$2,A3852&lt;=Stimuli!$C$2),Stimuli!$A$2,IF(AND(A3852&gt;=Stimuli!$B$3,A3852&lt;=Stimuli!$C$3),Stimuli!$A$3,IF(AND(A3852&gt;=Stimuli!$B$4,A3852&lt;=Stimuli!$C$4),Stimuli!$A$4,"")))</f>
        <v>01 Quiet baseline (60s)</v>
      </c>
      <c r="I3852" s="6" t="n">
        <f aca="false">(B3852-B3851)/((A3852-A3851)/1000)</f>
        <v>0.375091575091602</v>
      </c>
      <c r="J3852" s="6" t="n">
        <f aca="false">IF(OR(B3852&lt;Rules!$B$2,B3852&gt;Rules!$B$3,ABS(I3852)&gt;Rules!$B$4,OR(B3853&lt;Rules!$B$2,B3853&gt;Rules!$B$3,ABS(I3853)&gt;Rules!$B$4)),1,0)</f>
        <v>0</v>
      </c>
      <c r="K3852" s="6" t="str">
        <f aca="false">IF(F3852=1,COUNTIF($F$2:F3852,1),"")</f>
        <v/>
      </c>
    </row>
    <row r="3853" customFormat="false" ht="15" hidden="false" customHeight="false" outlineLevel="0" collapsed="false">
      <c r="A3853" s="6" t="n">
        <v>30315.993</v>
      </c>
      <c r="B3853" s="6" t="n">
        <v>1.72673992673993</v>
      </c>
      <c r="C3853" s="6" t="n">
        <v>79</v>
      </c>
      <c r="D3853" s="6" t="n">
        <v>-1</v>
      </c>
      <c r="E3853" s="6" t="n">
        <v>1.72673992673993</v>
      </c>
      <c r="F3853" s="6" t="n">
        <v>0</v>
      </c>
      <c r="G3853" s="6" t="n">
        <v>0.0058608058608056</v>
      </c>
      <c r="H3853" s="6" t="str">
        <f aca="false">IF(AND(A3853&gt;=Stimuli!$B$2,A3853&lt;=Stimuli!$C$2),Stimuli!$A$2,IF(AND(A3853&gt;=Stimuli!$B$3,A3853&lt;=Stimuli!$C$3),Stimuli!$A$3,IF(AND(A3853&gt;=Stimuli!$B$4,A3853&lt;=Stimuli!$C$4),Stimuli!$A$4,"")))</f>
        <v>01 Quiet baseline (60s)</v>
      </c>
      <c r="I3853" s="6" t="n">
        <f aca="false">(B3853-B3852)/((A3853-A3852)/1000)</f>
        <v>-0.187545787545872</v>
      </c>
      <c r="J3853" s="6" t="n">
        <f aca="false">IF(OR(B3853&lt;Rules!$B$2,B3853&gt;Rules!$B$3,ABS(I3853)&gt;Rules!$B$4,OR(B3854&lt;Rules!$B$2,B3854&gt;Rules!$B$3,ABS(I3854)&gt;Rules!$B$4)),1,0)</f>
        <v>0</v>
      </c>
      <c r="K3853" s="6" t="str">
        <f aca="false">IF(F3853=1,COUNTIF($F$2:F3853,1),"")</f>
        <v/>
      </c>
    </row>
    <row r="3854" customFormat="false" ht="15" hidden="false" customHeight="false" outlineLevel="0" collapsed="false">
      <c r="A3854" s="6" t="n">
        <v>30323.8055</v>
      </c>
      <c r="B3854" s="6" t="n">
        <v>1.72820512820513</v>
      </c>
      <c r="C3854" s="6" t="n">
        <v>79</v>
      </c>
      <c r="D3854" s="6" t="n">
        <v>-1</v>
      </c>
      <c r="E3854" s="6" t="n">
        <v>1.72527472527473</v>
      </c>
      <c r="F3854" s="6" t="n">
        <v>0</v>
      </c>
      <c r="G3854" s="6" t="n">
        <v>0.0058608058608056</v>
      </c>
      <c r="H3854" s="6" t="str">
        <f aca="false">IF(AND(A3854&gt;=Stimuli!$B$2,A3854&lt;=Stimuli!$C$2),Stimuli!$A$2,IF(AND(A3854&gt;=Stimuli!$B$3,A3854&lt;=Stimuli!$C$3),Stimuli!$A$3,IF(AND(A3854&gt;=Stimuli!$B$4,A3854&lt;=Stimuli!$C$4),Stimuli!$A$4,"")))</f>
        <v>01 Quiet baseline (60s)</v>
      </c>
      <c r="I3854" s="6" t="n">
        <f aca="false">(B3854-B3853)/((A3854-A3853)/1000)</f>
        <v>0.187545787545872</v>
      </c>
      <c r="J3854" s="6" t="n">
        <f aca="false">IF(OR(B3854&lt;Rules!$B$2,B3854&gt;Rules!$B$3,ABS(I3854)&gt;Rules!$B$4,OR(B3855&lt;Rules!$B$2,B3855&gt;Rules!$B$3,ABS(I3855)&gt;Rules!$B$4)),1,0)</f>
        <v>0</v>
      </c>
      <c r="K3854" s="6" t="str">
        <f aca="false">IF(F3854=1,COUNTIF($F$2:F3854,1),"")</f>
        <v/>
      </c>
    </row>
    <row r="3855" customFormat="false" ht="15" hidden="false" customHeight="false" outlineLevel="0" collapsed="false">
      <c r="A3855" s="6" t="n">
        <v>30331.618</v>
      </c>
      <c r="B3855" s="6" t="n">
        <v>1.72820512820513</v>
      </c>
      <c r="C3855" s="6" t="n">
        <v>79</v>
      </c>
      <c r="D3855" s="6" t="n">
        <v>-1</v>
      </c>
      <c r="E3855" s="6" t="n">
        <v>1.72527472527473</v>
      </c>
      <c r="F3855" s="6" t="n">
        <v>0</v>
      </c>
      <c r="G3855" s="6" t="n">
        <v>0.0058608058608056</v>
      </c>
      <c r="H3855" s="6" t="str">
        <f aca="false">IF(AND(A3855&gt;=Stimuli!$B$2,A3855&lt;=Stimuli!$C$2),Stimuli!$A$2,IF(AND(A3855&gt;=Stimuli!$B$3,A3855&lt;=Stimuli!$C$3),Stimuli!$A$3,IF(AND(A3855&gt;=Stimuli!$B$4,A3855&lt;=Stimuli!$C$4),Stimuli!$A$4,"")))</f>
        <v>01 Quiet baseline (60s)</v>
      </c>
      <c r="I3855" s="6" t="n">
        <f aca="false">(B3855-B3854)/((A3855-A3854)/1000)</f>
        <v>0</v>
      </c>
      <c r="J3855" s="6" t="n">
        <f aca="false">IF(OR(B3855&lt;Rules!$B$2,B3855&gt;Rules!$B$3,ABS(I3855)&gt;Rules!$B$4,OR(B3856&lt;Rules!$B$2,B3856&gt;Rules!$B$3,ABS(I3856)&gt;Rules!$B$4)),1,0)</f>
        <v>0</v>
      </c>
      <c r="K3855" s="6" t="str">
        <f aca="false">IF(F3855=1,COUNTIF($F$2:F3855,1),"")</f>
        <v/>
      </c>
    </row>
    <row r="3856" customFormat="false" ht="15" hidden="false" customHeight="false" outlineLevel="0" collapsed="false">
      <c r="A3856" s="6" t="n">
        <v>30339.4305</v>
      </c>
      <c r="B3856" s="6" t="n">
        <v>1.72673992673993</v>
      </c>
      <c r="C3856" s="6" t="n">
        <v>79</v>
      </c>
      <c r="D3856" s="6" t="n">
        <v>-1</v>
      </c>
      <c r="E3856" s="6" t="n">
        <v>1.72527472527473</v>
      </c>
      <c r="F3856" s="6" t="n">
        <v>0</v>
      </c>
      <c r="G3856" s="6" t="n">
        <v>0.0058608058608056</v>
      </c>
      <c r="H3856" s="6" t="str">
        <f aca="false">IF(AND(A3856&gt;=Stimuli!$B$2,A3856&lt;=Stimuli!$C$2),Stimuli!$A$2,IF(AND(A3856&gt;=Stimuli!$B$3,A3856&lt;=Stimuli!$C$3),Stimuli!$A$3,IF(AND(A3856&gt;=Stimuli!$B$4,A3856&lt;=Stimuli!$C$4),Stimuli!$A$4,"")))</f>
        <v>01 Quiet baseline (60s)</v>
      </c>
      <c r="I3856" s="6" t="n">
        <f aca="false">(B3856-B3855)/((A3856-A3855)/1000)</f>
        <v>-0.187545787545872</v>
      </c>
      <c r="J3856" s="6" t="n">
        <f aca="false">IF(OR(B3856&lt;Rules!$B$2,B3856&gt;Rules!$B$3,ABS(I3856)&gt;Rules!$B$4,OR(B3857&lt;Rules!$B$2,B3857&gt;Rules!$B$3,ABS(I3857)&gt;Rules!$B$4)),1,0)</f>
        <v>0</v>
      </c>
      <c r="K3856" s="6" t="str">
        <f aca="false">IF(F3856=1,COUNTIF($F$2:F3856,1),"")</f>
        <v/>
      </c>
    </row>
    <row r="3857" customFormat="false" ht="15" hidden="false" customHeight="false" outlineLevel="0" collapsed="false">
      <c r="A3857" s="6" t="n">
        <v>30347.243</v>
      </c>
      <c r="B3857" s="6" t="n">
        <v>1.72967032967033</v>
      </c>
      <c r="C3857" s="6" t="n">
        <v>79</v>
      </c>
      <c r="D3857" s="6" t="n">
        <v>-1</v>
      </c>
      <c r="E3857" s="6" t="n">
        <v>1.72527472527473</v>
      </c>
      <c r="F3857" s="6" t="n">
        <v>0</v>
      </c>
      <c r="G3857" s="6" t="n">
        <v>0.0058608058608056</v>
      </c>
      <c r="H3857" s="6" t="str">
        <f aca="false">IF(AND(A3857&gt;=Stimuli!$B$2,A3857&lt;=Stimuli!$C$2),Stimuli!$A$2,IF(AND(A3857&gt;=Stimuli!$B$3,A3857&lt;=Stimuli!$C$3),Stimuli!$A$3,IF(AND(A3857&gt;=Stimuli!$B$4,A3857&lt;=Stimuli!$C$4),Stimuli!$A$4,"")))</f>
        <v>01 Quiet baseline (60s)</v>
      </c>
      <c r="I3857" s="6" t="n">
        <f aca="false">(B3857-B3856)/((A3857-A3856)/1000)</f>
        <v>0.375091575091602</v>
      </c>
      <c r="J3857" s="6" t="n">
        <f aca="false">IF(OR(B3857&lt;Rules!$B$2,B3857&gt;Rules!$B$3,ABS(I3857)&gt;Rules!$B$4,OR(B3858&lt;Rules!$B$2,B3858&gt;Rules!$B$3,ABS(I3858)&gt;Rules!$B$4)),1,0)</f>
        <v>0</v>
      </c>
      <c r="K3857" s="6" t="str">
        <f aca="false">IF(F3857=1,COUNTIF($F$2:F3857,1),"")</f>
        <v/>
      </c>
    </row>
    <row r="3858" customFormat="false" ht="15" hidden="false" customHeight="false" outlineLevel="0" collapsed="false">
      <c r="A3858" s="6" t="n">
        <v>30355.0555</v>
      </c>
      <c r="B3858" s="6" t="n">
        <v>1.72527472527473</v>
      </c>
      <c r="C3858" s="6" t="n">
        <v>79</v>
      </c>
      <c r="D3858" s="6" t="n">
        <v>-1</v>
      </c>
      <c r="E3858" s="6" t="n">
        <v>1.72527472527473</v>
      </c>
      <c r="F3858" s="6" t="n">
        <v>0</v>
      </c>
      <c r="G3858" s="6" t="n">
        <v>0.0058608058608056</v>
      </c>
      <c r="H3858" s="6" t="str">
        <f aca="false">IF(AND(A3858&gt;=Stimuli!$B$2,A3858&lt;=Stimuli!$C$2),Stimuli!$A$2,IF(AND(A3858&gt;=Stimuli!$B$3,A3858&lt;=Stimuli!$C$3),Stimuli!$A$3,IF(AND(A3858&gt;=Stimuli!$B$4,A3858&lt;=Stimuli!$C$4),Stimuli!$A$4,"")))</f>
        <v>01 Quiet baseline (60s)</v>
      </c>
      <c r="I3858" s="6" t="n">
        <f aca="false">(B3858-B3857)/((A3858-A3857)/1000)</f>
        <v>-0.562637362637332</v>
      </c>
      <c r="J3858" s="6" t="n">
        <f aca="false">IF(OR(B3858&lt;Rules!$B$2,B3858&gt;Rules!$B$3,ABS(I3858)&gt;Rules!$B$4,OR(B3859&lt;Rules!$B$2,B3859&gt;Rules!$B$3,ABS(I3859)&gt;Rules!$B$4)),1,0)</f>
        <v>0</v>
      </c>
      <c r="K3858" s="6" t="str">
        <f aca="false">IF(F3858=1,COUNTIF($F$2:F3858,1),"")</f>
        <v/>
      </c>
    </row>
    <row r="3859" customFormat="false" ht="15" hidden="false" customHeight="false" outlineLevel="0" collapsed="false">
      <c r="A3859" s="6" t="n">
        <v>30362.868</v>
      </c>
      <c r="B3859" s="6" t="n">
        <v>1.72967032967033</v>
      </c>
      <c r="C3859" s="6" t="n">
        <v>79</v>
      </c>
      <c r="D3859" s="6" t="n">
        <v>-1</v>
      </c>
      <c r="E3859" s="6" t="n">
        <v>1.72527472527473</v>
      </c>
      <c r="F3859" s="6" t="n">
        <v>0</v>
      </c>
      <c r="G3859" s="6" t="n">
        <v>0.0058608058608056</v>
      </c>
      <c r="H3859" s="6" t="str">
        <f aca="false">IF(AND(A3859&gt;=Stimuli!$B$2,A3859&lt;=Stimuli!$C$2),Stimuli!$A$2,IF(AND(A3859&gt;=Stimuli!$B$3,A3859&lt;=Stimuli!$C$3),Stimuli!$A$3,IF(AND(A3859&gt;=Stimuli!$B$4,A3859&lt;=Stimuli!$C$4),Stimuli!$A$4,"")))</f>
        <v>01 Quiet baseline (60s)</v>
      </c>
      <c r="I3859" s="6" t="n">
        <f aca="false">(B3859-B3858)/((A3859-A3858)/1000)</f>
        <v>0.562637362637332</v>
      </c>
      <c r="J3859" s="6" t="n">
        <f aca="false">IF(OR(B3859&lt;Rules!$B$2,B3859&gt;Rules!$B$3,ABS(I3859)&gt;Rules!$B$4,OR(B3860&lt;Rules!$B$2,B3860&gt;Rules!$B$3,ABS(I3860)&gt;Rules!$B$4)),1,0)</f>
        <v>0</v>
      </c>
      <c r="K3859" s="6" t="str">
        <f aca="false">IF(F3859=1,COUNTIF($F$2:F3859,1),"")</f>
        <v/>
      </c>
    </row>
    <row r="3860" customFormat="false" ht="15" hidden="false" customHeight="false" outlineLevel="0" collapsed="false">
      <c r="A3860" s="6" t="n">
        <v>30370.6805</v>
      </c>
      <c r="B3860" s="6" t="n">
        <v>1.72380952380952</v>
      </c>
      <c r="C3860" s="6" t="n">
        <v>79</v>
      </c>
      <c r="D3860" s="6" t="n">
        <v>-1</v>
      </c>
      <c r="E3860" s="6" t="n">
        <v>1.72527472527473</v>
      </c>
      <c r="F3860" s="6" t="n">
        <v>0</v>
      </c>
      <c r="G3860" s="6" t="n">
        <v>0.0058608058608056</v>
      </c>
      <c r="H3860" s="6" t="str">
        <f aca="false">IF(AND(A3860&gt;=Stimuli!$B$2,A3860&lt;=Stimuli!$C$2),Stimuli!$A$2,IF(AND(A3860&gt;=Stimuli!$B$3,A3860&lt;=Stimuli!$C$3),Stimuli!$A$3,IF(AND(A3860&gt;=Stimuli!$B$4,A3860&lt;=Stimuli!$C$4),Stimuli!$A$4,"")))</f>
        <v>01 Quiet baseline (60s)</v>
      </c>
      <c r="I3860" s="6" t="n">
        <f aca="false">(B3860-B3859)/((A3860-A3859)/1000)</f>
        <v>-0.750183150183062</v>
      </c>
      <c r="J3860" s="6" t="n">
        <f aca="false">IF(OR(B3860&lt;Rules!$B$2,B3860&gt;Rules!$B$3,ABS(I3860)&gt;Rules!$B$4,OR(B3861&lt;Rules!$B$2,B3861&gt;Rules!$B$3,ABS(I3861)&gt;Rules!$B$4)),1,0)</f>
        <v>0</v>
      </c>
      <c r="K3860" s="6" t="str">
        <f aca="false">IF(F3860=1,COUNTIF($F$2:F3860,1),"")</f>
        <v/>
      </c>
    </row>
    <row r="3861" customFormat="false" ht="15" hidden="false" customHeight="false" outlineLevel="0" collapsed="false">
      <c r="A3861" s="6" t="n">
        <v>30378.493</v>
      </c>
      <c r="B3861" s="6" t="n">
        <v>1.73113553113553</v>
      </c>
      <c r="C3861" s="6" t="n">
        <v>79</v>
      </c>
      <c r="D3861" s="6" t="n">
        <v>-1</v>
      </c>
      <c r="E3861" s="6" t="n">
        <v>1.72527472527473</v>
      </c>
      <c r="F3861" s="6" t="n">
        <v>0</v>
      </c>
      <c r="G3861" s="6" t="n">
        <v>0.0058608058608056</v>
      </c>
      <c r="H3861" s="6" t="str">
        <f aca="false">IF(AND(A3861&gt;=Stimuli!$B$2,A3861&lt;=Stimuli!$C$2),Stimuli!$A$2,IF(AND(A3861&gt;=Stimuli!$B$3,A3861&lt;=Stimuli!$C$3),Stimuli!$A$3,IF(AND(A3861&gt;=Stimuli!$B$4,A3861&lt;=Stimuli!$C$4),Stimuli!$A$4,"")))</f>
        <v>01 Quiet baseline (60s)</v>
      </c>
      <c r="I3861" s="6" t="n">
        <f aca="false">(B3861-B3860)/((A3861-A3860)/1000)</f>
        <v>0.937728937728906</v>
      </c>
      <c r="J3861" s="6" t="n">
        <f aca="false">IF(OR(B3861&lt;Rules!$B$2,B3861&gt;Rules!$B$3,ABS(I3861)&gt;Rules!$B$4,OR(B3862&lt;Rules!$B$2,B3862&gt;Rules!$B$3,ABS(I3862)&gt;Rules!$B$4)),1,0)</f>
        <v>0</v>
      </c>
      <c r="K3861" s="6" t="str">
        <f aca="false">IF(F3861=1,COUNTIF($F$2:F3861,1),"")</f>
        <v/>
      </c>
    </row>
    <row r="3862" customFormat="false" ht="15" hidden="false" customHeight="false" outlineLevel="0" collapsed="false">
      <c r="A3862" s="6" t="n">
        <v>30386.3055</v>
      </c>
      <c r="B3862" s="6" t="n">
        <v>1.72380952380952</v>
      </c>
      <c r="C3862" s="6" t="n">
        <v>79</v>
      </c>
      <c r="D3862" s="6" t="n">
        <v>-1</v>
      </c>
      <c r="E3862" s="6" t="n">
        <v>1.72527472527473</v>
      </c>
      <c r="F3862" s="6" t="n">
        <v>0</v>
      </c>
      <c r="G3862" s="6" t="n">
        <v>0.0058608058608056</v>
      </c>
      <c r="H3862" s="6" t="str">
        <f aca="false">IF(AND(A3862&gt;=Stimuli!$B$2,A3862&lt;=Stimuli!$C$2),Stimuli!$A$2,IF(AND(A3862&gt;=Stimuli!$B$3,A3862&lt;=Stimuli!$C$3),Stimuli!$A$3,IF(AND(A3862&gt;=Stimuli!$B$4,A3862&lt;=Stimuli!$C$4),Stimuli!$A$4,"")))</f>
        <v>01 Quiet baseline (60s)</v>
      </c>
      <c r="I3862" s="6" t="n">
        <f aca="false">(B3862-B3861)/((A3862-A3861)/1000)</f>
        <v>-0.937728937728906</v>
      </c>
      <c r="J3862" s="6" t="n">
        <f aca="false">IF(OR(B3862&lt;Rules!$B$2,B3862&gt;Rules!$B$3,ABS(I3862)&gt;Rules!$B$4,OR(B3863&lt;Rules!$B$2,B3863&gt;Rules!$B$3,ABS(I3863)&gt;Rules!$B$4)),1,0)</f>
        <v>0</v>
      </c>
      <c r="K3862" s="6" t="str">
        <f aca="false">IF(F3862=1,COUNTIF($F$2:F3862,1),"")</f>
        <v/>
      </c>
    </row>
    <row r="3863" customFormat="false" ht="15" hidden="false" customHeight="false" outlineLevel="0" collapsed="false">
      <c r="A3863" s="6" t="n">
        <v>30394.118</v>
      </c>
      <c r="B3863" s="6" t="n">
        <v>1.72967032967033</v>
      </c>
      <c r="C3863" s="6" t="n">
        <v>79</v>
      </c>
      <c r="D3863" s="6" t="n">
        <v>-1</v>
      </c>
      <c r="E3863" s="6" t="n">
        <v>1.72527472527473</v>
      </c>
      <c r="F3863" s="6" t="n">
        <v>0</v>
      </c>
      <c r="G3863" s="6" t="n">
        <v>0.0058608058608056</v>
      </c>
      <c r="H3863" s="6" t="str">
        <f aca="false">IF(AND(A3863&gt;=Stimuli!$B$2,A3863&lt;=Stimuli!$C$2),Stimuli!$A$2,IF(AND(A3863&gt;=Stimuli!$B$3,A3863&lt;=Stimuli!$C$3),Stimuli!$A$3,IF(AND(A3863&gt;=Stimuli!$B$4,A3863&lt;=Stimuli!$C$4),Stimuli!$A$4,"")))</f>
        <v>01 Quiet baseline (60s)</v>
      </c>
      <c r="I3863" s="6" t="n">
        <f aca="false">(B3863-B3862)/((A3863-A3862)/1000)</f>
        <v>0.750183150183062</v>
      </c>
      <c r="J3863" s="6" t="n">
        <f aca="false">IF(OR(B3863&lt;Rules!$B$2,B3863&gt;Rules!$B$3,ABS(I3863)&gt;Rules!$B$4,OR(B3864&lt;Rules!$B$2,B3864&gt;Rules!$B$3,ABS(I3864)&gt;Rules!$B$4)),1,0)</f>
        <v>0</v>
      </c>
      <c r="K3863" s="6" t="str">
        <f aca="false">IF(F3863=1,COUNTIF($F$2:F3863,1),"")</f>
        <v/>
      </c>
    </row>
    <row r="3864" customFormat="false" ht="15" hidden="false" customHeight="false" outlineLevel="0" collapsed="false">
      <c r="A3864" s="6" t="n">
        <v>30401.9305</v>
      </c>
      <c r="B3864" s="6" t="n">
        <v>1.72380952380952</v>
      </c>
      <c r="C3864" s="6" t="n">
        <v>79</v>
      </c>
      <c r="D3864" s="6" t="n">
        <v>-1</v>
      </c>
      <c r="E3864" s="6" t="n">
        <v>1.72527472527473</v>
      </c>
      <c r="F3864" s="6" t="n">
        <v>0</v>
      </c>
      <c r="G3864" s="6" t="n">
        <v>0.0058608058608056</v>
      </c>
      <c r="H3864" s="6" t="str">
        <f aca="false">IF(AND(A3864&gt;=Stimuli!$B$2,A3864&lt;=Stimuli!$C$2),Stimuli!$A$2,IF(AND(A3864&gt;=Stimuli!$B$3,A3864&lt;=Stimuli!$C$3),Stimuli!$A$3,IF(AND(A3864&gt;=Stimuli!$B$4,A3864&lt;=Stimuli!$C$4),Stimuli!$A$4,"")))</f>
        <v>01 Quiet baseline (60s)</v>
      </c>
      <c r="I3864" s="6" t="n">
        <f aca="false">(B3864-B3863)/((A3864-A3863)/1000)</f>
        <v>-0.750183150183062</v>
      </c>
      <c r="J3864" s="6" t="n">
        <f aca="false">IF(OR(B3864&lt;Rules!$B$2,B3864&gt;Rules!$B$3,ABS(I3864)&gt;Rules!$B$4,OR(B3865&lt;Rules!$B$2,B3865&gt;Rules!$B$3,ABS(I3865)&gt;Rules!$B$4)),1,0)</f>
        <v>0</v>
      </c>
      <c r="K3864" s="6" t="str">
        <f aca="false">IF(F3864=1,COUNTIF($F$2:F3864,1),"")</f>
        <v/>
      </c>
    </row>
    <row r="3865" customFormat="false" ht="15" hidden="false" customHeight="false" outlineLevel="0" collapsed="false">
      <c r="A3865" s="6" t="n">
        <v>30409.743</v>
      </c>
      <c r="B3865" s="6" t="n">
        <v>1.72967032967033</v>
      </c>
      <c r="C3865" s="6" t="n">
        <v>79</v>
      </c>
      <c r="D3865" s="6" t="n">
        <v>-1</v>
      </c>
      <c r="E3865" s="6" t="n">
        <v>1.72527472527473</v>
      </c>
      <c r="F3865" s="6" t="n">
        <v>0</v>
      </c>
      <c r="G3865" s="6" t="n">
        <v>0.0058608058608056</v>
      </c>
      <c r="H3865" s="6" t="str">
        <f aca="false">IF(AND(A3865&gt;=Stimuli!$B$2,A3865&lt;=Stimuli!$C$2),Stimuli!$A$2,IF(AND(A3865&gt;=Stimuli!$B$3,A3865&lt;=Stimuli!$C$3),Stimuli!$A$3,IF(AND(A3865&gt;=Stimuli!$B$4,A3865&lt;=Stimuli!$C$4),Stimuli!$A$4,"")))</f>
        <v>01 Quiet baseline (60s)</v>
      </c>
      <c r="I3865" s="6" t="n">
        <f aca="false">(B3865-B3864)/((A3865-A3864)/1000)</f>
        <v>0.750183150183062</v>
      </c>
      <c r="J3865" s="6" t="n">
        <f aca="false">IF(OR(B3865&lt;Rules!$B$2,B3865&gt;Rules!$B$3,ABS(I3865)&gt;Rules!$B$4,OR(B3866&lt;Rules!$B$2,B3866&gt;Rules!$B$3,ABS(I3866)&gt;Rules!$B$4)),1,0)</f>
        <v>0</v>
      </c>
      <c r="K3865" s="6" t="str">
        <f aca="false">IF(F3865=1,COUNTIF($F$2:F3865,1),"")</f>
        <v/>
      </c>
    </row>
    <row r="3866" customFormat="false" ht="15" hidden="false" customHeight="false" outlineLevel="0" collapsed="false">
      <c r="A3866" s="6" t="n">
        <v>30417.5555</v>
      </c>
      <c r="B3866" s="6" t="n">
        <v>1.72380952380952</v>
      </c>
      <c r="C3866" s="6" t="n">
        <v>79</v>
      </c>
      <c r="D3866" s="6" t="n">
        <v>-1</v>
      </c>
      <c r="E3866" s="6" t="n">
        <v>1.72527472527473</v>
      </c>
      <c r="F3866" s="6" t="n">
        <v>0</v>
      </c>
      <c r="G3866" s="6" t="n">
        <v>0.0058608058608056</v>
      </c>
      <c r="H3866" s="6" t="str">
        <f aca="false">IF(AND(A3866&gt;=Stimuli!$B$2,A3866&lt;=Stimuli!$C$2),Stimuli!$A$2,IF(AND(A3866&gt;=Stimuli!$B$3,A3866&lt;=Stimuli!$C$3),Stimuli!$A$3,IF(AND(A3866&gt;=Stimuli!$B$4,A3866&lt;=Stimuli!$C$4),Stimuli!$A$4,"")))</f>
        <v>01 Quiet baseline (60s)</v>
      </c>
      <c r="I3866" s="6" t="n">
        <f aca="false">(B3866-B3865)/((A3866-A3865)/1000)</f>
        <v>-0.750183150183062</v>
      </c>
      <c r="J3866" s="6" t="n">
        <f aca="false">IF(OR(B3866&lt;Rules!$B$2,B3866&gt;Rules!$B$3,ABS(I3866)&gt;Rules!$B$4,OR(B3867&lt;Rules!$B$2,B3867&gt;Rules!$B$3,ABS(I3867)&gt;Rules!$B$4)),1,0)</f>
        <v>0</v>
      </c>
      <c r="K3866" s="6" t="str">
        <f aca="false">IF(F3866=1,COUNTIF($F$2:F3866,1),"")</f>
        <v/>
      </c>
    </row>
    <row r="3867" customFormat="false" ht="15" hidden="false" customHeight="false" outlineLevel="0" collapsed="false">
      <c r="A3867" s="6" t="n">
        <v>30425.368</v>
      </c>
      <c r="B3867" s="6" t="n">
        <v>1.72820512820513</v>
      </c>
      <c r="C3867" s="6" t="n">
        <v>79</v>
      </c>
      <c r="D3867" s="6" t="n">
        <v>-1</v>
      </c>
      <c r="E3867" s="6" t="n">
        <v>1.72527472527473</v>
      </c>
      <c r="F3867" s="6" t="n">
        <v>0</v>
      </c>
      <c r="G3867" s="6" t="n">
        <v>0.0058608058608056</v>
      </c>
      <c r="H3867" s="6" t="str">
        <f aca="false">IF(AND(A3867&gt;=Stimuli!$B$2,A3867&lt;=Stimuli!$C$2),Stimuli!$A$2,IF(AND(A3867&gt;=Stimuli!$B$3,A3867&lt;=Stimuli!$C$3),Stimuli!$A$3,IF(AND(A3867&gt;=Stimuli!$B$4,A3867&lt;=Stimuli!$C$4),Stimuli!$A$4,"")))</f>
        <v>01 Quiet baseline (60s)</v>
      </c>
      <c r="I3867" s="6" t="n">
        <f aca="false">(B3867-B3866)/((A3867-A3866)/1000)</f>
        <v>0.562637362637332</v>
      </c>
      <c r="J3867" s="6" t="n">
        <f aca="false">IF(OR(B3867&lt;Rules!$B$2,B3867&gt;Rules!$B$3,ABS(I3867)&gt;Rules!$B$4,OR(B3868&lt;Rules!$B$2,B3868&gt;Rules!$B$3,ABS(I3868)&gt;Rules!$B$4)),1,0)</f>
        <v>0</v>
      </c>
      <c r="K3867" s="6" t="str">
        <f aca="false">IF(F3867=1,COUNTIF($F$2:F3867,1),"")</f>
        <v/>
      </c>
    </row>
    <row r="3868" customFormat="false" ht="15" hidden="false" customHeight="false" outlineLevel="0" collapsed="false">
      <c r="A3868" s="6" t="n">
        <v>30433.1805</v>
      </c>
      <c r="B3868" s="6" t="n">
        <v>1.72527472527473</v>
      </c>
      <c r="C3868" s="6" t="n">
        <v>79</v>
      </c>
      <c r="D3868" s="6" t="n">
        <v>-1</v>
      </c>
      <c r="E3868" s="6" t="n">
        <v>1.72527472527473</v>
      </c>
      <c r="F3868" s="6" t="n">
        <v>0</v>
      </c>
      <c r="G3868" s="6" t="n">
        <v>0.0058608058608056</v>
      </c>
      <c r="H3868" s="6" t="str">
        <f aca="false">IF(AND(A3868&gt;=Stimuli!$B$2,A3868&lt;=Stimuli!$C$2),Stimuli!$A$2,IF(AND(A3868&gt;=Stimuli!$B$3,A3868&lt;=Stimuli!$C$3),Stimuli!$A$3,IF(AND(A3868&gt;=Stimuli!$B$4,A3868&lt;=Stimuli!$C$4),Stimuli!$A$4,"")))</f>
        <v>01 Quiet baseline (60s)</v>
      </c>
      <c r="I3868" s="6" t="n">
        <f aca="false">(B3868-B3867)/((A3868-A3867)/1000)</f>
        <v>-0.375091575091602</v>
      </c>
      <c r="J3868" s="6" t="n">
        <f aca="false">IF(OR(B3868&lt;Rules!$B$2,B3868&gt;Rules!$B$3,ABS(I3868)&gt;Rules!$B$4,OR(B3869&lt;Rules!$B$2,B3869&gt;Rules!$B$3,ABS(I3869)&gt;Rules!$B$4)),1,0)</f>
        <v>0</v>
      </c>
      <c r="K3868" s="6" t="str">
        <f aca="false">IF(F3868=1,COUNTIF($F$2:F3868,1),"")</f>
        <v/>
      </c>
    </row>
    <row r="3869" customFormat="false" ht="15" hidden="false" customHeight="false" outlineLevel="0" collapsed="false">
      <c r="A3869" s="6" t="n">
        <v>30440.993</v>
      </c>
      <c r="B3869" s="6" t="n">
        <v>1.72673992673993</v>
      </c>
      <c r="C3869" s="6" t="n">
        <v>79</v>
      </c>
      <c r="D3869" s="6" t="n">
        <v>-1</v>
      </c>
      <c r="E3869" s="6" t="n">
        <v>1.72527472527473</v>
      </c>
      <c r="F3869" s="6" t="n">
        <v>0</v>
      </c>
      <c r="G3869" s="6" t="n">
        <v>0.0058608058608056</v>
      </c>
      <c r="H3869" s="6" t="str">
        <f aca="false">IF(AND(A3869&gt;=Stimuli!$B$2,A3869&lt;=Stimuli!$C$2),Stimuli!$A$2,IF(AND(A3869&gt;=Stimuli!$B$3,A3869&lt;=Stimuli!$C$3),Stimuli!$A$3,IF(AND(A3869&gt;=Stimuli!$B$4,A3869&lt;=Stimuli!$C$4),Stimuli!$A$4,"")))</f>
        <v>01 Quiet baseline (60s)</v>
      </c>
      <c r="I3869" s="6" t="n">
        <f aca="false">(B3869-B3868)/((A3869-A3868)/1000)</f>
        <v>0.18754578754573</v>
      </c>
      <c r="J3869" s="6" t="n">
        <f aca="false">IF(OR(B3869&lt;Rules!$B$2,B3869&gt;Rules!$B$3,ABS(I3869)&gt;Rules!$B$4,OR(B3870&lt;Rules!$B$2,B3870&gt;Rules!$B$3,ABS(I3870)&gt;Rules!$B$4)),1,0)</f>
        <v>0</v>
      </c>
      <c r="K3869" s="6" t="str">
        <f aca="false">IF(F3869=1,COUNTIF($F$2:F3869,1),"")</f>
        <v/>
      </c>
    </row>
    <row r="3870" customFormat="false" ht="15" hidden="false" customHeight="false" outlineLevel="0" collapsed="false">
      <c r="A3870" s="6" t="n">
        <v>30448.8055</v>
      </c>
      <c r="B3870" s="6" t="n">
        <v>1.72673992673993</v>
      </c>
      <c r="C3870" s="6" t="n">
        <v>79</v>
      </c>
      <c r="D3870" s="6" t="n">
        <v>-1</v>
      </c>
      <c r="E3870" s="6" t="n">
        <v>1.72527472527473</v>
      </c>
      <c r="F3870" s="6" t="n">
        <v>0</v>
      </c>
      <c r="G3870" s="6" t="n">
        <v>0.0058608058608056</v>
      </c>
      <c r="H3870" s="6" t="str">
        <f aca="false">IF(AND(A3870&gt;=Stimuli!$B$2,A3870&lt;=Stimuli!$C$2),Stimuli!$A$2,IF(AND(A3870&gt;=Stimuli!$B$3,A3870&lt;=Stimuli!$C$3),Stimuli!$A$3,IF(AND(A3870&gt;=Stimuli!$B$4,A3870&lt;=Stimuli!$C$4),Stimuli!$A$4,"")))</f>
        <v>01 Quiet baseline (60s)</v>
      </c>
      <c r="I3870" s="6" t="n">
        <f aca="false">(B3870-B3869)/((A3870-A3869)/1000)</f>
        <v>0</v>
      </c>
      <c r="J3870" s="6" t="n">
        <f aca="false">IF(OR(B3870&lt;Rules!$B$2,B3870&gt;Rules!$B$3,ABS(I3870)&gt;Rules!$B$4,OR(B3871&lt;Rules!$B$2,B3871&gt;Rules!$B$3,ABS(I3871)&gt;Rules!$B$4)),1,0)</f>
        <v>0</v>
      </c>
      <c r="K3870" s="6" t="str">
        <f aca="false">IF(F3870=1,COUNTIF($F$2:F3870,1),"")</f>
        <v/>
      </c>
    </row>
    <row r="3871" customFormat="false" ht="15" hidden="false" customHeight="false" outlineLevel="0" collapsed="false">
      <c r="A3871" s="6" t="n">
        <v>30456.618</v>
      </c>
      <c r="B3871" s="6" t="n">
        <v>1.72527472527473</v>
      </c>
      <c r="C3871" s="6" t="n">
        <v>79</v>
      </c>
      <c r="D3871" s="6" t="n">
        <v>-1</v>
      </c>
      <c r="E3871" s="6" t="n">
        <v>1.72527472527473</v>
      </c>
      <c r="F3871" s="6" t="n">
        <v>0</v>
      </c>
      <c r="G3871" s="6" t="n">
        <v>0.0058608058608056</v>
      </c>
      <c r="H3871" s="6" t="str">
        <f aca="false">IF(AND(A3871&gt;=Stimuli!$B$2,A3871&lt;=Stimuli!$C$2),Stimuli!$A$2,IF(AND(A3871&gt;=Stimuli!$B$3,A3871&lt;=Stimuli!$C$3),Stimuli!$A$3,IF(AND(A3871&gt;=Stimuli!$B$4,A3871&lt;=Stimuli!$C$4),Stimuli!$A$4,"")))</f>
        <v>01 Quiet baseline (60s)</v>
      </c>
      <c r="I3871" s="6" t="n">
        <f aca="false">(B3871-B3870)/((A3871-A3870)/1000)</f>
        <v>-0.18754578754573</v>
      </c>
      <c r="J3871" s="6" t="n">
        <f aca="false">IF(OR(B3871&lt;Rules!$B$2,B3871&gt;Rules!$B$3,ABS(I3871)&gt;Rules!$B$4,OR(B3872&lt;Rules!$B$2,B3872&gt;Rules!$B$3,ABS(I3872)&gt;Rules!$B$4)),1,0)</f>
        <v>0</v>
      </c>
      <c r="K3871" s="6" t="str">
        <f aca="false">IF(F3871=1,COUNTIF($F$2:F3871,1),"")</f>
        <v/>
      </c>
    </row>
    <row r="3872" customFormat="false" ht="15" hidden="false" customHeight="false" outlineLevel="0" collapsed="false">
      <c r="A3872" s="6" t="n">
        <v>30464.4305</v>
      </c>
      <c r="B3872" s="6" t="n">
        <v>1.72820512820513</v>
      </c>
      <c r="C3872" s="6" t="n">
        <v>79</v>
      </c>
      <c r="D3872" s="6" t="n">
        <v>-1</v>
      </c>
      <c r="E3872" s="6" t="n">
        <v>1.72527472527473</v>
      </c>
      <c r="F3872" s="6" t="n">
        <v>0</v>
      </c>
      <c r="G3872" s="6" t="n">
        <v>0.0058608058608056</v>
      </c>
      <c r="H3872" s="6" t="str">
        <f aca="false">IF(AND(A3872&gt;=Stimuli!$B$2,A3872&lt;=Stimuli!$C$2),Stimuli!$A$2,IF(AND(A3872&gt;=Stimuli!$B$3,A3872&lt;=Stimuli!$C$3),Stimuli!$A$3,IF(AND(A3872&gt;=Stimuli!$B$4,A3872&lt;=Stimuli!$C$4),Stimuli!$A$4,"")))</f>
        <v>01 Quiet baseline (60s)</v>
      </c>
      <c r="I3872" s="6" t="n">
        <f aca="false">(B3872-B3871)/((A3872-A3871)/1000)</f>
        <v>0.375091575091602</v>
      </c>
      <c r="J3872" s="6" t="n">
        <f aca="false">IF(OR(B3872&lt;Rules!$B$2,B3872&gt;Rules!$B$3,ABS(I3872)&gt;Rules!$B$4,OR(B3873&lt;Rules!$B$2,B3873&gt;Rules!$B$3,ABS(I3873)&gt;Rules!$B$4)),1,0)</f>
        <v>0</v>
      </c>
      <c r="K3872" s="6" t="str">
        <f aca="false">IF(F3872=1,COUNTIF($F$2:F3872,1),"")</f>
        <v/>
      </c>
    </row>
    <row r="3873" customFormat="false" ht="15" hidden="false" customHeight="false" outlineLevel="0" collapsed="false">
      <c r="A3873" s="6" t="n">
        <v>30472.243</v>
      </c>
      <c r="B3873" s="6" t="n">
        <v>1.72527472527473</v>
      </c>
      <c r="C3873" s="6" t="n">
        <v>79</v>
      </c>
      <c r="D3873" s="6" t="n">
        <v>-1</v>
      </c>
      <c r="E3873" s="6" t="n">
        <v>1.72527472527473</v>
      </c>
      <c r="F3873" s="6" t="n">
        <v>0</v>
      </c>
      <c r="G3873" s="6" t="n">
        <v>0.0058608058608056</v>
      </c>
      <c r="H3873" s="6" t="str">
        <f aca="false">IF(AND(A3873&gt;=Stimuli!$B$2,A3873&lt;=Stimuli!$C$2),Stimuli!$A$2,IF(AND(A3873&gt;=Stimuli!$B$3,A3873&lt;=Stimuli!$C$3),Stimuli!$A$3,IF(AND(A3873&gt;=Stimuli!$B$4,A3873&lt;=Stimuli!$C$4),Stimuli!$A$4,"")))</f>
        <v>01 Quiet baseline (60s)</v>
      </c>
      <c r="I3873" s="6" t="n">
        <f aca="false">(B3873-B3872)/((A3873-A3872)/1000)</f>
        <v>-0.375091575091602</v>
      </c>
      <c r="J3873" s="6" t="n">
        <f aca="false">IF(OR(B3873&lt;Rules!$B$2,B3873&gt;Rules!$B$3,ABS(I3873)&gt;Rules!$B$4,OR(B3874&lt;Rules!$B$2,B3874&gt;Rules!$B$3,ABS(I3874)&gt;Rules!$B$4)),1,0)</f>
        <v>0</v>
      </c>
      <c r="K3873" s="6" t="str">
        <f aca="false">IF(F3873=1,COUNTIF($F$2:F3873,1),"")</f>
        <v/>
      </c>
    </row>
    <row r="3874" customFormat="false" ht="15" hidden="false" customHeight="false" outlineLevel="0" collapsed="false">
      <c r="A3874" s="6" t="n">
        <v>30480.0555</v>
      </c>
      <c r="B3874" s="6" t="n">
        <v>1.72967032967033</v>
      </c>
      <c r="C3874" s="6" t="n">
        <v>79</v>
      </c>
      <c r="D3874" s="6" t="n">
        <v>-1</v>
      </c>
      <c r="E3874" s="6" t="n">
        <v>1.72527472527473</v>
      </c>
      <c r="F3874" s="6" t="n">
        <v>0</v>
      </c>
      <c r="G3874" s="6" t="n">
        <v>0.0058608058608056</v>
      </c>
      <c r="H3874" s="6" t="str">
        <f aca="false">IF(AND(A3874&gt;=Stimuli!$B$2,A3874&lt;=Stimuli!$C$2),Stimuli!$A$2,IF(AND(A3874&gt;=Stimuli!$B$3,A3874&lt;=Stimuli!$C$3),Stimuli!$A$3,IF(AND(A3874&gt;=Stimuli!$B$4,A3874&lt;=Stimuli!$C$4),Stimuli!$A$4,"")))</f>
        <v>01 Quiet baseline (60s)</v>
      </c>
      <c r="I3874" s="6" t="n">
        <f aca="false">(B3874-B3873)/((A3874-A3873)/1000)</f>
        <v>0.562637362637332</v>
      </c>
      <c r="J3874" s="6" t="n">
        <f aca="false">IF(OR(B3874&lt;Rules!$B$2,B3874&gt;Rules!$B$3,ABS(I3874)&gt;Rules!$B$4,OR(B3875&lt;Rules!$B$2,B3875&gt;Rules!$B$3,ABS(I3875)&gt;Rules!$B$4)),1,0)</f>
        <v>0</v>
      </c>
      <c r="K3874" s="6" t="str">
        <f aca="false">IF(F3874=1,COUNTIF($F$2:F3874,1),"")</f>
        <v/>
      </c>
    </row>
    <row r="3875" customFormat="false" ht="15" hidden="false" customHeight="false" outlineLevel="0" collapsed="false">
      <c r="A3875" s="6" t="n">
        <v>30487.868</v>
      </c>
      <c r="B3875" s="6" t="n">
        <v>1.72380952380952</v>
      </c>
      <c r="C3875" s="6" t="n">
        <v>79</v>
      </c>
      <c r="D3875" s="6" t="n">
        <v>-1</v>
      </c>
      <c r="E3875" s="6" t="n">
        <v>1.72527472527473</v>
      </c>
      <c r="F3875" s="6" t="n">
        <v>0</v>
      </c>
      <c r="G3875" s="6" t="n">
        <v>0.0058608058608056</v>
      </c>
      <c r="H3875" s="6" t="str">
        <f aca="false">IF(AND(A3875&gt;=Stimuli!$B$2,A3875&lt;=Stimuli!$C$2),Stimuli!$A$2,IF(AND(A3875&gt;=Stimuli!$B$3,A3875&lt;=Stimuli!$C$3),Stimuli!$A$3,IF(AND(A3875&gt;=Stimuli!$B$4,A3875&lt;=Stimuli!$C$4),Stimuli!$A$4,"")))</f>
        <v>01 Quiet baseline (60s)</v>
      </c>
      <c r="I3875" s="6" t="n">
        <f aca="false">(B3875-B3874)/((A3875-A3874)/1000)</f>
        <v>-0.750183150183062</v>
      </c>
      <c r="J3875" s="6" t="n">
        <f aca="false">IF(OR(B3875&lt;Rules!$B$2,B3875&gt;Rules!$B$3,ABS(I3875)&gt;Rules!$B$4,OR(B3876&lt;Rules!$B$2,B3876&gt;Rules!$B$3,ABS(I3876)&gt;Rules!$B$4)),1,0)</f>
        <v>0</v>
      </c>
      <c r="K3875" s="6" t="str">
        <f aca="false">IF(F3875=1,COUNTIF($F$2:F3875,1),"")</f>
        <v/>
      </c>
    </row>
    <row r="3876" customFormat="false" ht="15" hidden="false" customHeight="false" outlineLevel="0" collapsed="false">
      <c r="A3876" s="6" t="n">
        <v>30495.6805</v>
      </c>
      <c r="B3876" s="6" t="n">
        <v>1.72967032967033</v>
      </c>
      <c r="C3876" s="6" t="n">
        <v>79</v>
      </c>
      <c r="D3876" s="6" t="n">
        <v>-1</v>
      </c>
      <c r="E3876" s="6" t="n">
        <v>1.72527472527473</v>
      </c>
      <c r="F3876" s="6" t="n">
        <v>0</v>
      </c>
      <c r="G3876" s="6" t="n">
        <v>0.0058608058608056</v>
      </c>
      <c r="H3876" s="6" t="str">
        <f aca="false">IF(AND(A3876&gt;=Stimuli!$B$2,A3876&lt;=Stimuli!$C$2),Stimuli!$A$2,IF(AND(A3876&gt;=Stimuli!$B$3,A3876&lt;=Stimuli!$C$3),Stimuli!$A$3,IF(AND(A3876&gt;=Stimuli!$B$4,A3876&lt;=Stimuli!$C$4),Stimuli!$A$4,"")))</f>
        <v>01 Quiet baseline (60s)</v>
      </c>
      <c r="I3876" s="6" t="n">
        <f aca="false">(B3876-B3875)/((A3876-A3875)/1000)</f>
        <v>0.750183150183062</v>
      </c>
      <c r="J3876" s="6" t="n">
        <f aca="false">IF(OR(B3876&lt;Rules!$B$2,B3876&gt;Rules!$B$3,ABS(I3876)&gt;Rules!$B$4,OR(B3877&lt;Rules!$B$2,B3877&gt;Rules!$B$3,ABS(I3877)&gt;Rules!$B$4)),1,0)</f>
        <v>0</v>
      </c>
      <c r="K3876" s="6" t="str">
        <f aca="false">IF(F3876=1,COUNTIF($F$2:F3876,1),"")</f>
        <v/>
      </c>
    </row>
    <row r="3877" customFormat="false" ht="15" hidden="false" customHeight="false" outlineLevel="0" collapsed="false">
      <c r="A3877" s="6" t="n">
        <v>30503.493</v>
      </c>
      <c r="B3877" s="6" t="n">
        <v>1.72380952380952</v>
      </c>
      <c r="C3877" s="6" t="n">
        <v>79</v>
      </c>
      <c r="D3877" s="6" t="n">
        <v>-1</v>
      </c>
      <c r="E3877" s="6" t="n">
        <v>1.72527472527473</v>
      </c>
      <c r="F3877" s="6" t="n">
        <v>0</v>
      </c>
      <c r="G3877" s="6" t="n">
        <v>0.0058608058608056</v>
      </c>
      <c r="H3877" s="6" t="str">
        <f aca="false">IF(AND(A3877&gt;=Stimuli!$B$2,A3877&lt;=Stimuli!$C$2),Stimuli!$A$2,IF(AND(A3877&gt;=Stimuli!$B$3,A3877&lt;=Stimuli!$C$3),Stimuli!$A$3,IF(AND(A3877&gt;=Stimuli!$B$4,A3877&lt;=Stimuli!$C$4),Stimuli!$A$4,"")))</f>
        <v>01 Quiet baseline (60s)</v>
      </c>
      <c r="I3877" s="6" t="n">
        <f aca="false">(B3877-B3876)/((A3877-A3876)/1000)</f>
        <v>-0.750183150183062</v>
      </c>
      <c r="J3877" s="6" t="n">
        <f aca="false">IF(OR(B3877&lt;Rules!$B$2,B3877&gt;Rules!$B$3,ABS(I3877)&gt;Rules!$B$4,OR(B3878&lt;Rules!$B$2,B3878&gt;Rules!$B$3,ABS(I3878)&gt;Rules!$B$4)),1,0)</f>
        <v>0</v>
      </c>
      <c r="K3877" s="6" t="str">
        <f aca="false">IF(F3877=1,COUNTIF($F$2:F3877,1),"")</f>
        <v/>
      </c>
    </row>
    <row r="3878" customFormat="false" ht="15" hidden="false" customHeight="false" outlineLevel="0" collapsed="false">
      <c r="A3878" s="6" t="n">
        <v>30511.3055</v>
      </c>
      <c r="B3878" s="6" t="n">
        <v>1.72967032967033</v>
      </c>
      <c r="C3878" s="6" t="n">
        <v>79</v>
      </c>
      <c r="D3878" s="6" t="n">
        <v>-1</v>
      </c>
      <c r="E3878" s="6" t="n">
        <v>1.72527472527473</v>
      </c>
      <c r="F3878" s="6" t="n">
        <v>0</v>
      </c>
      <c r="G3878" s="6" t="n">
        <v>0.0058608058608056</v>
      </c>
      <c r="H3878" s="6" t="str">
        <f aca="false">IF(AND(A3878&gt;=Stimuli!$B$2,A3878&lt;=Stimuli!$C$2),Stimuli!$A$2,IF(AND(A3878&gt;=Stimuli!$B$3,A3878&lt;=Stimuli!$C$3),Stimuli!$A$3,IF(AND(A3878&gt;=Stimuli!$B$4,A3878&lt;=Stimuli!$C$4),Stimuli!$A$4,"")))</f>
        <v>01 Quiet baseline (60s)</v>
      </c>
      <c r="I3878" s="6" t="n">
        <f aca="false">(B3878-B3877)/((A3878-A3877)/1000)</f>
        <v>0.750183150183062</v>
      </c>
      <c r="J3878" s="6" t="n">
        <f aca="false">IF(OR(B3878&lt;Rules!$B$2,B3878&gt;Rules!$B$3,ABS(I3878)&gt;Rules!$B$4,OR(B3879&lt;Rules!$B$2,B3879&gt;Rules!$B$3,ABS(I3879)&gt;Rules!$B$4)),1,0)</f>
        <v>0</v>
      </c>
      <c r="K3878" s="6" t="str">
        <f aca="false">IF(F3878=1,COUNTIF($F$2:F3878,1),"")</f>
        <v/>
      </c>
    </row>
    <row r="3879" customFormat="false" ht="15" hidden="false" customHeight="false" outlineLevel="0" collapsed="false">
      <c r="A3879" s="6" t="n">
        <v>30519.118</v>
      </c>
      <c r="B3879" s="6" t="n">
        <v>1.72380952380952</v>
      </c>
      <c r="C3879" s="6" t="n">
        <v>79</v>
      </c>
      <c r="D3879" s="6" t="n">
        <v>-1</v>
      </c>
      <c r="E3879" s="6" t="n">
        <v>1.72527472527473</v>
      </c>
      <c r="F3879" s="6" t="n">
        <v>0</v>
      </c>
      <c r="G3879" s="6" t="n">
        <v>0.0058608058608056</v>
      </c>
      <c r="H3879" s="6" t="str">
        <f aca="false">IF(AND(A3879&gt;=Stimuli!$B$2,A3879&lt;=Stimuli!$C$2),Stimuli!$A$2,IF(AND(A3879&gt;=Stimuli!$B$3,A3879&lt;=Stimuli!$C$3),Stimuli!$A$3,IF(AND(A3879&gt;=Stimuli!$B$4,A3879&lt;=Stimuli!$C$4),Stimuli!$A$4,"")))</f>
        <v>01 Quiet baseline (60s)</v>
      </c>
      <c r="I3879" s="6" t="n">
        <f aca="false">(B3879-B3878)/((A3879-A3878)/1000)</f>
        <v>-0.750183150183062</v>
      </c>
      <c r="J3879" s="6" t="n">
        <f aca="false">IF(OR(B3879&lt;Rules!$B$2,B3879&gt;Rules!$B$3,ABS(I3879)&gt;Rules!$B$4,OR(B3880&lt;Rules!$B$2,B3880&gt;Rules!$B$3,ABS(I3880)&gt;Rules!$B$4)),1,0)</f>
        <v>0</v>
      </c>
      <c r="K3879" s="6" t="str">
        <f aca="false">IF(F3879=1,COUNTIF($F$2:F3879,1),"")</f>
        <v/>
      </c>
    </row>
    <row r="3880" customFormat="false" ht="15" hidden="false" customHeight="false" outlineLevel="0" collapsed="false">
      <c r="A3880" s="6" t="n">
        <v>30526.9305</v>
      </c>
      <c r="B3880" s="6" t="n">
        <v>1.72967032967033</v>
      </c>
      <c r="C3880" s="6" t="n">
        <v>79</v>
      </c>
      <c r="D3880" s="6" t="n">
        <v>-1</v>
      </c>
      <c r="E3880" s="6" t="n">
        <v>1.72527472527473</v>
      </c>
      <c r="F3880" s="6" t="n">
        <v>0</v>
      </c>
      <c r="G3880" s="6" t="n">
        <v>0.0058608058608056</v>
      </c>
      <c r="H3880" s="6" t="str">
        <f aca="false">IF(AND(A3880&gt;=Stimuli!$B$2,A3880&lt;=Stimuli!$C$2),Stimuli!$A$2,IF(AND(A3880&gt;=Stimuli!$B$3,A3880&lt;=Stimuli!$C$3),Stimuli!$A$3,IF(AND(A3880&gt;=Stimuli!$B$4,A3880&lt;=Stimuli!$C$4),Stimuli!$A$4,"")))</f>
        <v>01 Quiet baseline (60s)</v>
      </c>
      <c r="I3880" s="6" t="n">
        <f aca="false">(B3880-B3879)/((A3880-A3879)/1000)</f>
        <v>0.750183150183062</v>
      </c>
      <c r="J3880" s="6" t="n">
        <f aca="false">IF(OR(B3880&lt;Rules!$B$2,B3880&gt;Rules!$B$3,ABS(I3880)&gt;Rules!$B$4,OR(B3881&lt;Rules!$B$2,B3881&gt;Rules!$B$3,ABS(I3881)&gt;Rules!$B$4)),1,0)</f>
        <v>0</v>
      </c>
      <c r="K3880" s="6" t="str">
        <f aca="false">IF(F3880=1,COUNTIF($F$2:F3880,1),"")</f>
        <v/>
      </c>
    </row>
    <row r="3881" customFormat="false" ht="15" hidden="false" customHeight="false" outlineLevel="0" collapsed="false">
      <c r="A3881" s="6" t="n">
        <v>30534.743</v>
      </c>
      <c r="B3881" s="6" t="n">
        <v>1.72380952380952</v>
      </c>
      <c r="C3881" s="6" t="n">
        <v>79</v>
      </c>
      <c r="D3881" s="6" t="n">
        <v>-1</v>
      </c>
      <c r="E3881" s="6" t="n">
        <v>1.72527472527473</v>
      </c>
      <c r="F3881" s="6" t="n">
        <v>0</v>
      </c>
      <c r="G3881" s="6" t="n">
        <v>0.0058608058608056</v>
      </c>
      <c r="H3881" s="6" t="str">
        <f aca="false">IF(AND(A3881&gt;=Stimuli!$B$2,A3881&lt;=Stimuli!$C$2),Stimuli!$A$2,IF(AND(A3881&gt;=Stimuli!$B$3,A3881&lt;=Stimuli!$C$3),Stimuli!$A$3,IF(AND(A3881&gt;=Stimuli!$B$4,A3881&lt;=Stimuli!$C$4),Stimuli!$A$4,"")))</f>
        <v>01 Quiet baseline (60s)</v>
      </c>
      <c r="I3881" s="6" t="n">
        <f aca="false">(B3881-B3880)/((A3881-A3880)/1000)</f>
        <v>-0.750183150183062</v>
      </c>
      <c r="J3881" s="6" t="n">
        <f aca="false">IF(OR(B3881&lt;Rules!$B$2,B3881&gt;Rules!$B$3,ABS(I3881)&gt;Rules!$B$4,OR(B3882&lt;Rules!$B$2,B3882&gt;Rules!$B$3,ABS(I3882)&gt;Rules!$B$4)),1,0)</f>
        <v>0</v>
      </c>
      <c r="K3881" s="6" t="str">
        <f aca="false">IF(F3881=1,COUNTIF($F$2:F3881,1),"")</f>
        <v/>
      </c>
    </row>
    <row r="3882" customFormat="false" ht="15" hidden="false" customHeight="false" outlineLevel="0" collapsed="false">
      <c r="A3882" s="6" t="n">
        <v>30542.5555</v>
      </c>
      <c r="B3882" s="6" t="n">
        <v>1.72820512820513</v>
      </c>
      <c r="C3882" s="6" t="n">
        <v>79</v>
      </c>
      <c r="D3882" s="6" t="n">
        <v>-1</v>
      </c>
      <c r="E3882" s="6" t="n">
        <v>1.72527472527473</v>
      </c>
      <c r="F3882" s="6" t="n">
        <v>0</v>
      </c>
      <c r="G3882" s="6" t="n">
        <v>0.0058608058608056</v>
      </c>
      <c r="H3882" s="6" t="str">
        <f aca="false">IF(AND(A3882&gt;=Stimuli!$B$2,A3882&lt;=Stimuli!$C$2),Stimuli!$A$2,IF(AND(A3882&gt;=Stimuli!$B$3,A3882&lt;=Stimuli!$C$3),Stimuli!$A$3,IF(AND(A3882&gt;=Stimuli!$B$4,A3882&lt;=Stimuli!$C$4),Stimuli!$A$4,"")))</f>
        <v>01 Quiet baseline (60s)</v>
      </c>
      <c r="I3882" s="6" t="n">
        <f aca="false">(B3882-B3881)/((A3882-A3881)/1000)</f>
        <v>0.562637362637332</v>
      </c>
      <c r="J3882" s="6" t="n">
        <f aca="false">IF(OR(B3882&lt;Rules!$B$2,B3882&gt;Rules!$B$3,ABS(I3882)&gt;Rules!$B$4,OR(B3883&lt;Rules!$B$2,B3883&gt;Rules!$B$3,ABS(I3883)&gt;Rules!$B$4)),1,0)</f>
        <v>0</v>
      </c>
      <c r="K3882" s="6" t="str">
        <f aca="false">IF(F3882=1,COUNTIF($F$2:F3882,1),"")</f>
        <v/>
      </c>
    </row>
    <row r="3883" customFormat="false" ht="15" hidden="false" customHeight="false" outlineLevel="0" collapsed="false">
      <c r="A3883" s="6" t="n">
        <v>30550.368</v>
      </c>
      <c r="B3883" s="6" t="n">
        <v>1.72380952380952</v>
      </c>
      <c r="C3883" s="6" t="n">
        <v>79</v>
      </c>
      <c r="D3883" s="6" t="n">
        <v>-1</v>
      </c>
      <c r="E3883" s="6" t="n">
        <v>1.72527472527473</v>
      </c>
      <c r="F3883" s="6" t="n">
        <v>0</v>
      </c>
      <c r="G3883" s="6" t="n">
        <v>0.0058608058608056</v>
      </c>
      <c r="H3883" s="6" t="str">
        <f aca="false">IF(AND(A3883&gt;=Stimuli!$B$2,A3883&lt;=Stimuli!$C$2),Stimuli!$A$2,IF(AND(A3883&gt;=Stimuli!$B$3,A3883&lt;=Stimuli!$C$3),Stimuli!$A$3,IF(AND(A3883&gt;=Stimuli!$B$4,A3883&lt;=Stimuli!$C$4),Stimuli!$A$4,"")))</f>
        <v>01 Quiet baseline (60s)</v>
      </c>
      <c r="I3883" s="6" t="n">
        <f aca="false">(B3883-B3882)/((A3883-A3882)/1000)</f>
        <v>-0.562637362637332</v>
      </c>
      <c r="J3883" s="6" t="n">
        <f aca="false">IF(OR(B3883&lt;Rules!$B$2,B3883&gt;Rules!$B$3,ABS(I3883)&gt;Rules!$B$4,OR(B3884&lt;Rules!$B$2,B3884&gt;Rules!$B$3,ABS(I3884)&gt;Rules!$B$4)),1,0)</f>
        <v>0</v>
      </c>
      <c r="K3883" s="6" t="str">
        <f aca="false">IF(F3883=1,COUNTIF($F$2:F3883,1),"")</f>
        <v/>
      </c>
    </row>
    <row r="3884" customFormat="false" ht="15" hidden="false" customHeight="false" outlineLevel="0" collapsed="false">
      <c r="A3884" s="6" t="n">
        <v>30558.1805</v>
      </c>
      <c r="B3884" s="6" t="n">
        <v>1.72673992673993</v>
      </c>
      <c r="C3884" s="6" t="n">
        <v>79</v>
      </c>
      <c r="D3884" s="6" t="n">
        <v>-1</v>
      </c>
      <c r="E3884" s="6" t="n">
        <v>1.72527472527473</v>
      </c>
      <c r="F3884" s="6" t="n">
        <v>0</v>
      </c>
      <c r="G3884" s="6" t="n">
        <v>0.0058608058608056</v>
      </c>
      <c r="H3884" s="6" t="str">
        <f aca="false">IF(AND(A3884&gt;=Stimuli!$B$2,A3884&lt;=Stimuli!$C$2),Stimuli!$A$2,IF(AND(A3884&gt;=Stimuli!$B$3,A3884&lt;=Stimuli!$C$3),Stimuli!$A$3,IF(AND(A3884&gt;=Stimuli!$B$4,A3884&lt;=Stimuli!$C$4),Stimuli!$A$4,"")))</f>
        <v>01 Quiet baseline (60s)</v>
      </c>
      <c r="I3884" s="6" t="n">
        <f aca="false">(B3884-B3883)/((A3884-A3883)/1000)</f>
        <v>0.37509157509146</v>
      </c>
      <c r="J3884" s="6" t="n">
        <f aca="false">IF(OR(B3884&lt;Rules!$B$2,B3884&gt;Rules!$B$3,ABS(I3884)&gt;Rules!$B$4,OR(B3885&lt;Rules!$B$2,B3885&gt;Rules!$B$3,ABS(I3885)&gt;Rules!$B$4)),1,0)</f>
        <v>0</v>
      </c>
      <c r="K3884" s="6" t="str">
        <f aca="false">IF(F3884=1,COUNTIF($F$2:F3884,1),"")</f>
        <v/>
      </c>
    </row>
    <row r="3885" customFormat="false" ht="15" hidden="false" customHeight="false" outlineLevel="0" collapsed="false">
      <c r="A3885" s="6" t="n">
        <v>30565.993</v>
      </c>
      <c r="B3885" s="6" t="n">
        <v>1.72527472527473</v>
      </c>
      <c r="C3885" s="6" t="n">
        <v>79</v>
      </c>
      <c r="D3885" s="6" t="n">
        <v>-1</v>
      </c>
      <c r="E3885" s="6" t="n">
        <v>1.72527472527473</v>
      </c>
      <c r="F3885" s="6" t="n">
        <v>0</v>
      </c>
      <c r="G3885" s="6" t="n">
        <v>0.0058608058608056</v>
      </c>
      <c r="H3885" s="6" t="str">
        <f aca="false">IF(AND(A3885&gt;=Stimuli!$B$2,A3885&lt;=Stimuli!$C$2),Stimuli!$A$2,IF(AND(A3885&gt;=Stimuli!$B$3,A3885&lt;=Stimuli!$C$3),Stimuli!$A$3,IF(AND(A3885&gt;=Stimuli!$B$4,A3885&lt;=Stimuli!$C$4),Stimuli!$A$4,"")))</f>
        <v>01 Quiet baseline (60s)</v>
      </c>
      <c r="I3885" s="6" t="n">
        <f aca="false">(B3885-B3884)/((A3885-A3884)/1000)</f>
        <v>-0.18754578754573</v>
      </c>
      <c r="J3885" s="6" t="n">
        <f aca="false">IF(OR(B3885&lt;Rules!$B$2,B3885&gt;Rules!$B$3,ABS(I3885)&gt;Rules!$B$4,OR(B3886&lt;Rules!$B$2,B3886&gt;Rules!$B$3,ABS(I3886)&gt;Rules!$B$4)),1,0)</f>
        <v>0</v>
      </c>
      <c r="K3885" s="6" t="str">
        <f aca="false">IF(F3885=1,COUNTIF($F$2:F3885,1),"")</f>
        <v/>
      </c>
    </row>
    <row r="3886" customFormat="false" ht="15" hidden="false" customHeight="false" outlineLevel="0" collapsed="false">
      <c r="A3886" s="6" t="n">
        <v>30573.8055</v>
      </c>
      <c r="B3886" s="6" t="n">
        <v>1.72527472527473</v>
      </c>
      <c r="C3886" s="6" t="n">
        <v>79</v>
      </c>
      <c r="D3886" s="6" t="n">
        <v>-1</v>
      </c>
      <c r="E3886" s="6" t="n">
        <v>1.72527472527473</v>
      </c>
      <c r="F3886" s="6" t="n">
        <v>0</v>
      </c>
      <c r="G3886" s="6" t="n">
        <v>0.0058608058608056</v>
      </c>
      <c r="H3886" s="6" t="str">
        <f aca="false">IF(AND(A3886&gt;=Stimuli!$B$2,A3886&lt;=Stimuli!$C$2),Stimuli!$A$2,IF(AND(A3886&gt;=Stimuli!$B$3,A3886&lt;=Stimuli!$C$3),Stimuli!$A$3,IF(AND(A3886&gt;=Stimuli!$B$4,A3886&lt;=Stimuli!$C$4),Stimuli!$A$4,"")))</f>
        <v>01 Quiet baseline (60s)</v>
      </c>
      <c r="I3886" s="6" t="n">
        <f aca="false">(B3886-B3885)/((A3886-A3885)/1000)</f>
        <v>0</v>
      </c>
      <c r="J3886" s="6" t="n">
        <f aca="false">IF(OR(B3886&lt;Rules!$B$2,B3886&gt;Rules!$B$3,ABS(I3886)&gt;Rules!$B$4,OR(B3887&lt;Rules!$B$2,B3887&gt;Rules!$B$3,ABS(I3887)&gt;Rules!$B$4)),1,0)</f>
        <v>0</v>
      </c>
      <c r="K3886" s="6" t="str">
        <f aca="false">IF(F3886=1,COUNTIF($F$2:F3886,1),"")</f>
        <v/>
      </c>
    </row>
    <row r="3887" customFormat="false" ht="15" hidden="false" customHeight="false" outlineLevel="0" collapsed="false">
      <c r="A3887" s="6" t="n">
        <v>30581.618</v>
      </c>
      <c r="B3887" s="6" t="n">
        <v>1.72673992673993</v>
      </c>
      <c r="C3887" s="6" t="n">
        <v>79</v>
      </c>
      <c r="D3887" s="6" t="n">
        <v>-1</v>
      </c>
      <c r="E3887" s="6" t="n">
        <v>1.72527472527473</v>
      </c>
      <c r="F3887" s="6" t="n">
        <v>0</v>
      </c>
      <c r="G3887" s="6" t="n">
        <v>0.0058608058608056</v>
      </c>
      <c r="H3887" s="6" t="str">
        <f aca="false">IF(AND(A3887&gt;=Stimuli!$B$2,A3887&lt;=Stimuli!$C$2),Stimuli!$A$2,IF(AND(A3887&gt;=Stimuli!$B$3,A3887&lt;=Stimuli!$C$3),Stimuli!$A$3,IF(AND(A3887&gt;=Stimuli!$B$4,A3887&lt;=Stimuli!$C$4),Stimuli!$A$4,"")))</f>
        <v>01 Quiet baseline (60s)</v>
      </c>
      <c r="I3887" s="6" t="n">
        <f aca="false">(B3887-B3886)/((A3887-A3886)/1000)</f>
        <v>0.18754578754573</v>
      </c>
      <c r="J3887" s="6" t="n">
        <f aca="false">IF(OR(B3887&lt;Rules!$B$2,B3887&gt;Rules!$B$3,ABS(I3887)&gt;Rules!$B$4,OR(B3888&lt;Rules!$B$2,B3888&gt;Rules!$B$3,ABS(I3888)&gt;Rules!$B$4)),1,0)</f>
        <v>0</v>
      </c>
      <c r="K3887" s="6" t="str">
        <f aca="false">IF(F3887=1,COUNTIF($F$2:F3887,1),"")</f>
        <v/>
      </c>
    </row>
    <row r="3888" customFormat="false" ht="15" hidden="false" customHeight="false" outlineLevel="0" collapsed="false">
      <c r="A3888" s="6" t="n">
        <v>30589.4305</v>
      </c>
      <c r="B3888" s="6" t="n">
        <v>1.72527472527473</v>
      </c>
      <c r="C3888" s="6" t="n">
        <v>79</v>
      </c>
      <c r="D3888" s="6" t="n">
        <v>-1</v>
      </c>
      <c r="E3888" s="6" t="n">
        <v>1.72527472527473</v>
      </c>
      <c r="F3888" s="6" t="n">
        <v>0</v>
      </c>
      <c r="G3888" s="6" t="n">
        <v>0.0058608058608056</v>
      </c>
      <c r="H3888" s="6" t="str">
        <f aca="false">IF(AND(A3888&gt;=Stimuli!$B$2,A3888&lt;=Stimuli!$C$2),Stimuli!$A$2,IF(AND(A3888&gt;=Stimuli!$B$3,A3888&lt;=Stimuli!$C$3),Stimuli!$A$3,IF(AND(A3888&gt;=Stimuli!$B$4,A3888&lt;=Stimuli!$C$4),Stimuli!$A$4,"")))</f>
        <v>01 Quiet baseline (60s)</v>
      </c>
      <c r="I3888" s="6" t="n">
        <f aca="false">(B3888-B3887)/((A3888-A3887)/1000)</f>
        <v>-0.18754578754573</v>
      </c>
      <c r="J3888" s="6" t="n">
        <f aca="false">IF(OR(B3888&lt;Rules!$B$2,B3888&gt;Rules!$B$3,ABS(I3888)&gt;Rules!$B$4,OR(B3889&lt;Rules!$B$2,B3889&gt;Rules!$B$3,ABS(I3889)&gt;Rules!$B$4)),1,0)</f>
        <v>0</v>
      </c>
      <c r="K3888" s="6" t="str">
        <f aca="false">IF(F3888=1,COUNTIF($F$2:F3888,1),"")</f>
        <v/>
      </c>
    </row>
    <row r="3889" customFormat="false" ht="15" hidden="false" customHeight="false" outlineLevel="0" collapsed="false">
      <c r="A3889" s="6" t="n">
        <v>30597.243</v>
      </c>
      <c r="B3889" s="6" t="n">
        <v>1.72820512820513</v>
      </c>
      <c r="C3889" s="6" t="n">
        <v>79</v>
      </c>
      <c r="D3889" s="6" t="n">
        <v>-1</v>
      </c>
      <c r="E3889" s="6" t="n">
        <v>1.72527472527473</v>
      </c>
      <c r="F3889" s="6" t="n">
        <v>0</v>
      </c>
      <c r="G3889" s="6" t="n">
        <v>0.0058608058608056</v>
      </c>
      <c r="H3889" s="6" t="str">
        <f aca="false">IF(AND(A3889&gt;=Stimuli!$B$2,A3889&lt;=Stimuli!$C$2),Stimuli!$A$2,IF(AND(A3889&gt;=Stimuli!$B$3,A3889&lt;=Stimuli!$C$3),Stimuli!$A$3,IF(AND(A3889&gt;=Stimuli!$B$4,A3889&lt;=Stimuli!$C$4),Stimuli!$A$4,"")))</f>
        <v>01 Quiet baseline (60s)</v>
      </c>
      <c r="I3889" s="6" t="n">
        <f aca="false">(B3889-B3888)/((A3889-A3888)/1000)</f>
        <v>0.375091575091602</v>
      </c>
      <c r="J3889" s="6" t="n">
        <f aca="false">IF(OR(B3889&lt;Rules!$B$2,B3889&gt;Rules!$B$3,ABS(I3889)&gt;Rules!$B$4,OR(B3890&lt;Rules!$B$2,B3890&gt;Rules!$B$3,ABS(I3890)&gt;Rules!$B$4)),1,0)</f>
        <v>0</v>
      </c>
      <c r="K3889" s="6" t="str">
        <f aca="false">IF(F3889=1,COUNTIF($F$2:F3889,1),"")</f>
        <v/>
      </c>
    </row>
    <row r="3890" customFormat="false" ht="15" hidden="false" customHeight="false" outlineLevel="0" collapsed="false">
      <c r="A3890" s="6" t="n">
        <v>30605.0555</v>
      </c>
      <c r="B3890" s="6" t="n">
        <v>1.72380952380952</v>
      </c>
      <c r="C3890" s="6" t="n">
        <v>79</v>
      </c>
      <c r="D3890" s="6" t="n">
        <v>-1</v>
      </c>
      <c r="E3890" s="6" t="n">
        <v>1.72527472527473</v>
      </c>
      <c r="F3890" s="6" t="n">
        <v>0</v>
      </c>
      <c r="G3890" s="6" t="n">
        <v>0.0058608058608056</v>
      </c>
      <c r="H3890" s="6" t="str">
        <f aca="false">IF(AND(A3890&gt;=Stimuli!$B$2,A3890&lt;=Stimuli!$C$2),Stimuli!$A$2,IF(AND(A3890&gt;=Stimuli!$B$3,A3890&lt;=Stimuli!$C$3),Stimuli!$A$3,IF(AND(A3890&gt;=Stimuli!$B$4,A3890&lt;=Stimuli!$C$4),Stimuli!$A$4,"")))</f>
        <v>01 Quiet baseline (60s)</v>
      </c>
      <c r="I3890" s="6" t="n">
        <f aca="false">(B3890-B3889)/((A3890-A3889)/1000)</f>
        <v>-0.562637362637332</v>
      </c>
      <c r="J3890" s="6" t="n">
        <f aca="false">IF(OR(B3890&lt;Rules!$B$2,B3890&gt;Rules!$B$3,ABS(I3890)&gt;Rules!$B$4,OR(B3891&lt;Rules!$B$2,B3891&gt;Rules!$B$3,ABS(I3891)&gt;Rules!$B$4)),1,0)</f>
        <v>0</v>
      </c>
      <c r="K3890" s="6" t="str">
        <f aca="false">IF(F3890=1,COUNTIF($F$2:F3890,1),"")</f>
        <v/>
      </c>
    </row>
    <row r="3891" customFormat="false" ht="15" hidden="false" customHeight="false" outlineLevel="0" collapsed="false">
      <c r="A3891" s="6" t="n">
        <v>30612.868</v>
      </c>
      <c r="B3891" s="6" t="n">
        <v>1.72967032967033</v>
      </c>
      <c r="C3891" s="6" t="n">
        <v>79</v>
      </c>
      <c r="D3891" s="6" t="n">
        <v>-1</v>
      </c>
      <c r="E3891" s="6" t="n">
        <v>1.72527472527473</v>
      </c>
      <c r="F3891" s="6" t="n">
        <v>0</v>
      </c>
      <c r="G3891" s="6" t="n">
        <v>0.0058608058608056</v>
      </c>
      <c r="H3891" s="6" t="str">
        <f aca="false">IF(AND(A3891&gt;=Stimuli!$B$2,A3891&lt;=Stimuli!$C$2),Stimuli!$A$2,IF(AND(A3891&gt;=Stimuli!$B$3,A3891&lt;=Stimuli!$C$3),Stimuli!$A$3,IF(AND(A3891&gt;=Stimuli!$B$4,A3891&lt;=Stimuli!$C$4),Stimuli!$A$4,"")))</f>
        <v>01 Quiet baseline (60s)</v>
      </c>
      <c r="I3891" s="6" t="n">
        <f aca="false">(B3891-B3890)/((A3891-A3890)/1000)</f>
        <v>0.750183150183062</v>
      </c>
      <c r="J3891" s="6" t="n">
        <f aca="false">IF(OR(B3891&lt;Rules!$B$2,B3891&gt;Rules!$B$3,ABS(I3891)&gt;Rules!$B$4,OR(B3892&lt;Rules!$B$2,B3892&gt;Rules!$B$3,ABS(I3892)&gt;Rules!$B$4)),1,0)</f>
        <v>0</v>
      </c>
      <c r="K3891" s="6" t="str">
        <f aca="false">IF(F3891=1,COUNTIF($F$2:F3891,1),"")</f>
        <v/>
      </c>
    </row>
    <row r="3892" customFormat="false" ht="15" hidden="false" customHeight="false" outlineLevel="0" collapsed="false">
      <c r="A3892" s="6" t="n">
        <v>30620.6805</v>
      </c>
      <c r="B3892" s="6" t="n">
        <v>1.72380952380952</v>
      </c>
      <c r="C3892" s="6" t="n">
        <v>79</v>
      </c>
      <c r="D3892" s="6" t="n">
        <v>-1</v>
      </c>
      <c r="E3892" s="6" t="n">
        <v>1.72527472527473</v>
      </c>
      <c r="F3892" s="6" t="n">
        <v>0</v>
      </c>
      <c r="G3892" s="6" t="n">
        <v>0.0058608058608056</v>
      </c>
      <c r="H3892" s="6" t="str">
        <f aca="false">IF(AND(A3892&gt;=Stimuli!$B$2,A3892&lt;=Stimuli!$C$2),Stimuli!$A$2,IF(AND(A3892&gt;=Stimuli!$B$3,A3892&lt;=Stimuli!$C$3),Stimuli!$A$3,IF(AND(A3892&gt;=Stimuli!$B$4,A3892&lt;=Stimuli!$C$4),Stimuli!$A$4,"")))</f>
        <v>01 Quiet baseline (60s)</v>
      </c>
      <c r="I3892" s="6" t="n">
        <f aca="false">(B3892-B3891)/((A3892-A3891)/1000)</f>
        <v>-0.750183150183062</v>
      </c>
      <c r="J3892" s="6" t="n">
        <f aca="false">IF(OR(B3892&lt;Rules!$B$2,B3892&gt;Rules!$B$3,ABS(I3892)&gt;Rules!$B$4,OR(B3893&lt;Rules!$B$2,B3893&gt;Rules!$B$3,ABS(I3893)&gt;Rules!$B$4)),1,0)</f>
        <v>0</v>
      </c>
      <c r="K3892" s="6" t="str">
        <f aca="false">IF(F3892=1,COUNTIF($F$2:F3892,1),"")</f>
        <v/>
      </c>
    </row>
    <row r="3893" customFormat="false" ht="15" hidden="false" customHeight="false" outlineLevel="0" collapsed="false">
      <c r="A3893" s="6" t="n">
        <v>30628.493</v>
      </c>
      <c r="B3893" s="6" t="n">
        <v>1.72967032967033</v>
      </c>
      <c r="C3893" s="6" t="n">
        <v>79</v>
      </c>
      <c r="D3893" s="6" t="n">
        <v>-1</v>
      </c>
      <c r="E3893" s="6" t="n">
        <v>1.72527472527473</v>
      </c>
      <c r="F3893" s="6" t="n">
        <v>0</v>
      </c>
      <c r="G3893" s="6" t="n">
        <v>0.0058608058608056</v>
      </c>
      <c r="H3893" s="6" t="str">
        <f aca="false">IF(AND(A3893&gt;=Stimuli!$B$2,A3893&lt;=Stimuli!$C$2),Stimuli!$A$2,IF(AND(A3893&gt;=Stimuli!$B$3,A3893&lt;=Stimuli!$C$3),Stimuli!$A$3,IF(AND(A3893&gt;=Stimuli!$B$4,A3893&lt;=Stimuli!$C$4),Stimuli!$A$4,"")))</f>
        <v>01 Quiet baseline (60s)</v>
      </c>
      <c r="I3893" s="6" t="n">
        <f aca="false">(B3893-B3892)/((A3893-A3892)/1000)</f>
        <v>0.750183150183062</v>
      </c>
      <c r="J3893" s="6" t="n">
        <f aca="false">IF(OR(B3893&lt;Rules!$B$2,B3893&gt;Rules!$B$3,ABS(I3893)&gt;Rules!$B$4,OR(B3894&lt;Rules!$B$2,B3894&gt;Rules!$B$3,ABS(I3894)&gt;Rules!$B$4)),1,0)</f>
        <v>0</v>
      </c>
      <c r="K3893" s="6" t="str">
        <f aca="false">IF(F3893=1,COUNTIF($F$2:F3893,1),"")</f>
        <v/>
      </c>
    </row>
    <row r="3894" customFormat="false" ht="15" hidden="false" customHeight="false" outlineLevel="0" collapsed="false">
      <c r="A3894" s="6" t="n">
        <v>30636.3055</v>
      </c>
      <c r="B3894" s="6" t="n">
        <v>1.72234432234432</v>
      </c>
      <c r="C3894" s="6" t="n">
        <v>79</v>
      </c>
      <c r="D3894" s="6" t="n">
        <v>-1</v>
      </c>
      <c r="E3894" s="6" t="n">
        <v>1.72527472527473</v>
      </c>
      <c r="F3894" s="6" t="n">
        <v>0</v>
      </c>
      <c r="G3894" s="6" t="n">
        <v>0.0058608058608056</v>
      </c>
      <c r="H3894" s="6" t="str">
        <f aca="false">IF(AND(A3894&gt;=Stimuli!$B$2,A3894&lt;=Stimuli!$C$2),Stimuli!$A$2,IF(AND(A3894&gt;=Stimuli!$B$3,A3894&lt;=Stimuli!$C$3),Stimuli!$A$3,IF(AND(A3894&gt;=Stimuli!$B$4,A3894&lt;=Stimuli!$C$4),Stimuli!$A$4,"")))</f>
        <v>01 Quiet baseline (60s)</v>
      </c>
      <c r="I3894" s="6" t="n">
        <f aca="false">(B3894-B3893)/((A3894-A3893)/1000)</f>
        <v>-0.937728937728764</v>
      </c>
      <c r="J3894" s="6" t="n">
        <f aca="false">IF(OR(B3894&lt;Rules!$B$2,B3894&gt;Rules!$B$3,ABS(I3894)&gt;Rules!$B$4,OR(B3895&lt;Rules!$B$2,B3895&gt;Rules!$B$3,ABS(I3895)&gt;Rules!$B$4)),1,0)</f>
        <v>0</v>
      </c>
      <c r="K3894" s="6" t="str">
        <f aca="false">IF(F3894=1,COUNTIF($F$2:F3894,1),"")</f>
        <v/>
      </c>
    </row>
    <row r="3895" customFormat="false" ht="15" hidden="false" customHeight="false" outlineLevel="0" collapsed="false">
      <c r="A3895" s="6" t="n">
        <v>30644.118</v>
      </c>
      <c r="B3895" s="6" t="n">
        <v>1.72820512820513</v>
      </c>
      <c r="C3895" s="6" t="n">
        <v>79</v>
      </c>
      <c r="D3895" s="6" t="n">
        <v>-1</v>
      </c>
      <c r="E3895" s="6" t="n">
        <v>1.72380952380952</v>
      </c>
      <c r="F3895" s="6" t="n">
        <v>0</v>
      </c>
      <c r="G3895" s="6" t="n">
        <v>0.0058608058608056</v>
      </c>
      <c r="H3895" s="6" t="str">
        <f aca="false">IF(AND(A3895&gt;=Stimuli!$B$2,A3895&lt;=Stimuli!$C$2),Stimuli!$A$2,IF(AND(A3895&gt;=Stimuli!$B$3,A3895&lt;=Stimuli!$C$3),Stimuli!$A$3,IF(AND(A3895&gt;=Stimuli!$B$4,A3895&lt;=Stimuli!$C$4),Stimuli!$A$4,"")))</f>
        <v>01 Quiet baseline (60s)</v>
      </c>
      <c r="I3895" s="6" t="n">
        <f aca="false">(B3895-B3894)/((A3895-A3894)/1000)</f>
        <v>0.750183150183034</v>
      </c>
      <c r="J3895" s="6" t="n">
        <f aca="false">IF(OR(B3895&lt;Rules!$B$2,B3895&gt;Rules!$B$3,ABS(I3895)&gt;Rules!$B$4,OR(B3896&lt;Rules!$B$2,B3896&gt;Rules!$B$3,ABS(I3896)&gt;Rules!$B$4)),1,0)</f>
        <v>0</v>
      </c>
      <c r="K3895" s="6" t="str">
        <f aca="false">IF(F3895=1,COUNTIF($F$2:F3895,1),"")</f>
        <v/>
      </c>
    </row>
    <row r="3896" customFormat="false" ht="15" hidden="false" customHeight="false" outlineLevel="0" collapsed="false">
      <c r="A3896" s="6" t="n">
        <v>30651.9305</v>
      </c>
      <c r="B3896" s="6" t="n">
        <v>1.72234432234432</v>
      </c>
      <c r="C3896" s="6" t="n">
        <v>79</v>
      </c>
      <c r="D3896" s="6" t="n">
        <v>-1</v>
      </c>
      <c r="E3896" s="6" t="n">
        <v>1.72380952380952</v>
      </c>
      <c r="F3896" s="6" t="n">
        <v>0</v>
      </c>
      <c r="G3896" s="6" t="n">
        <v>0.0058608058608056</v>
      </c>
      <c r="H3896" s="6" t="str">
        <f aca="false">IF(AND(A3896&gt;=Stimuli!$B$2,A3896&lt;=Stimuli!$C$2),Stimuli!$A$2,IF(AND(A3896&gt;=Stimuli!$B$3,A3896&lt;=Stimuli!$C$3),Stimuli!$A$3,IF(AND(A3896&gt;=Stimuli!$B$4,A3896&lt;=Stimuli!$C$4),Stimuli!$A$4,"")))</f>
        <v>01 Quiet baseline (60s)</v>
      </c>
      <c r="I3896" s="6" t="n">
        <f aca="false">(B3896-B3895)/((A3896-A3895)/1000)</f>
        <v>-0.750183150183034</v>
      </c>
      <c r="J3896" s="6" t="n">
        <f aca="false">IF(OR(B3896&lt;Rules!$B$2,B3896&gt;Rules!$B$3,ABS(I3896)&gt;Rules!$B$4,OR(B3897&lt;Rules!$B$2,B3897&gt;Rules!$B$3,ABS(I3897)&gt;Rules!$B$4)),1,0)</f>
        <v>0</v>
      </c>
      <c r="K3896" s="6" t="str">
        <f aca="false">IF(F3896=1,COUNTIF($F$2:F3896,1),"")</f>
        <v/>
      </c>
    </row>
    <row r="3897" customFormat="false" ht="15" hidden="false" customHeight="false" outlineLevel="0" collapsed="false">
      <c r="A3897" s="6" t="n">
        <v>30659.743</v>
      </c>
      <c r="B3897" s="6" t="n">
        <v>1.72820512820513</v>
      </c>
      <c r="C3897" s="6" t="n">
        <v>79</v>
      </c>
      <c r="D3897" s="6" t="n">
        <v>-1</v>
      </c>
      <c r="E3897" s="6" t="n">
        <v>1.72380952380952</v>
      </c>
      <c r="F3897" s="6" t="n">
        <v>0</v>
      </c>
      <c r="G3897" s="6" t="n">
        <v>0.0058608058608056</v>
      </c>
      <c r="H3897" s="6" t="str">
        <f aca="false">IF(AND(A3897&gt;=Stimuli!$B$2,A3897&lt;=Stimuli!$C$2),Stimuli!$A$2,IF(AND(A3897&gt;=Stimuli!$B$3,A3897&lt;=Stimuli!$C$3),Stimuli!$A$3,IF(AND(A3897&gt;=Stimuli!$B$4,A3897&lt;=Stimuli!$C$4),Stimuli!$A$4,"")))</f>
        <v>01 Quiet baseline (60s)</v>
      </c>
      <c r="I3897" s="6" t="n">
        <f aca="false">(B3897-B3896)/((A3897-A3896)/1000)</f>
        <v>0.750183150183034</v>
      </c>
      <c r="J3897" s="6" t="n">
        <f aca="false">IF(OR(B3897&lt;Rules!$B$2,B3897&gt;Rules!$B$3,ABS(I3897)&gt;Rules!$B$4,OR(B3898&lt;Rules!$B$2,B3898&gt;Rules!$B$3,ABS(I3898)&gt;Rules!$B$4)),1,0)</f>
        <v>0</v>
      </c>
      <c r="K3897" s="6" t="str">
        <f aca="false">IF(F3897=1,COUNTIF($F$2:F3897,1),"")</f>
        <v/>
      </c>
    </row>
    <row r="3898" customFormat="false" ht="15" hidden="false" customHeight="false" outlineLevel="0" collapsed="false">
      <c r="A3898" s="6" t="n">
        <v>30667.5555</v>
      </c>
      <c r="B3898" s="6" t="n">
        <v>1.72234432234432</v>
      </c>
      <c r="C3898" s="6" t="n">
        <v>79</v>
      </c>
      <c r="D3898" s="6" t="n">
        <v>-1</v>
      </c>
      <c r="E3898" s="6" t="n">
        <v>1.72380952380952</v>
      </c>
      <c r="F3898" s="6" t="n">
        <v>0</v>
      </c>
      <c r="G3898" s="6" t="n">
        <v>0.0058608058608056</v>
      </c>
      <c r="H3898" s="6" t="str">
        <f aca="false">IF(AND(A3898&gt;=Stimuli!$B$2,A3898&lt;=Stimuli!$C$2),Stimuli!$A$2,IF(AND(A3898&gt;=Stimuli!$B$3,A3898&lt;=Stimuli!$C$3),Stimuli!$A$3,IF(AND(A3898&gt;=Stimuli!$B$4,A3898&lt;=Stimuli!$C$4),Stimuli!$A$4,"")))</f>
        <v>01 Quiet baseline (60s)</v>
      </c>
      <c r="I3898" s="6" t="n">
        <f aca="false">(B3898-B3897)/((A3898-A3897)/1000)</f>
        <v>-0.750183150183034</v>
      </c>
      <c r="J3898" s="6" t="n">
        <f aca="false">IF(OR(B3898&lt;Rules!$B$2,B3898&gt;Rules!$B$3,ABS(I3898)&gt;Rules!$B$4,OR(B3899&lt;Rules!$B$2,B3899&gt;Rules!$B$3,ABS(I3899)&gt;Rules!$B$4)),1,0)</f>
        <v>0</v>
      </c>
      <c r="K3898" s="6" t="str">
        <f aca="false">IF(F3898=1,COUNTIF($F$2:F3898,1),"")</f>
        <v/>
      </c>
    </row>
    <row r="3899" customFormat="false" ht="15" hidden="false" customHeight="false" outlineLevel="0" collapsed="false">
      <c r="A3899" s="6" t="n">
        <v>30675.368</v>
      </c>
      <c r="B3899" s="6" t="n">
        <v>1.72673992673993</v>
      </c>
      <c r="C3899" s="6" t="n">
        <v>79</v>
      </c>
      <c r="D3899" s="6" t="n">
        <v>757.8125</v>
      </c>
      <c r="E3899" s="6" t="n">
        <v>1.72380952380952</v>
      </c>
      <c r="F3899" s="6" t="n">
        <v>0</v>
      </c>
      <c r="G3899" s="6" t="n">
        <v>0.0058608058608056</v>
      </c>
      <c r="H3899" s="6" t="str">
        <f aca="false">IF(AND(A3899&gt;=Stimuli!$B$2,A3899&lt;=Stimuli!$C$2),Stimuli!$A$2,IF(AND(A3899&gt;=Stimuli!$B$3,A3899&lt;=Stimuli!$C$3),Stimuli!$A$3,IF(AND(A3899&gt;=Stimuli!$B$4,A3899&lt;=Stimuli!$C$4),Stimuli!$A$4,"")))</f>
        <v>01 Quiet baseline (60s)</v>
      </c>
      <c r="I3899" s="6" t="n">
        <f aca="false">(B3899-B3898)/((A3899-A3898)/1000)</f>
        <v>0.562637362637162</v>
      </c>
      <c r="J3899" s="6" t="n">
        <f aca="false">IF(OR(B3899&lt;Rules!$B$2,B3899&gt;Rules!$B$3,ABS(I3899)&gt;Rules!$B$4,OR(B3900&lt;Rules!$B$2,B3900&gt;Rules!$B$3,ABS(I3900)&gt;Rules!$B$4)),1,0)</f>
        <v>0</v>
      </c>
      <c r="K3899" s="6" t="str">
        <f aca="false">IF(F3899=1,COUNTIF($F$2:F3899,1),"")</f>
        <v/>
      </c>
    </row>
    <row r="3900" customFormat="false" ht="15" hidden="false" customHeight="false" outlineLevel="0" collapsed="false">
      <c r="A3900" s="6" t="n">
        <v>30683.1805</v>
      </c>
      <c r="B3900" s="6" t="n">
        <v>1.72380952380952</v>
      </c>
      <c r="C3900" s="6" t="n">
        <v>79</v>
      </c>
      <c r="D3900" s="6" t="n">
        <v>-1</v>
      </c>
      <c r="E3900" s="6" t="n">
        <v>1.72380952380952</v>
      </c>
      <c r="F3900" s="6" t="n">
        <v>0</v>
      </c>
      <c r="G3900" s="6" t="n">
        <v>0.0058608058608056</v>
      </c>
      <c r="H3900" s="6" t="str">
        <f aca="false">IF(AND(A3900&gt;=Stimuli!$B$2,A3900&lt;=Stimuli!$C$2),Stimuli!$A$2,IF(AND(A3900&gt;=Stimuli!$B$3,A3900&lt;=Stimuli!$C$3),Stimuli!$A$3,IF(AND(A3900&gt;=Stimuli!$B$4,A3900&lt;=Stimuli!$C$4),Stimuli!$A$4,"")))</f>
        <v>01 Quiet baseline (60s)</v>
      </c>
      <c r="I3900" s="6" t="n">
        <f aca="false">(B3900-B3899)/((A3900-A3899)/1000)</f>
        <v>-0.37509157509146</v>
      </c>
      <c r="J3900" s="6" t="n">
        <f aca="false">IF(OR(B3900&lt;Rules!$B$2,B3900&gt;Rules!$B$3,ABS(I3900)&gt;Rules!$B$4,OR(B3901&lt;Rules!$B$2,B3901&gt;Rules!$B$3,ABS(I3901)&gt;Rules!$B$4)),1,0)</f>
        <v>0</v>
      </c>
      <c r="K3900" s="6" t="str">
        <f aca="false">IF(F3900=1,COUNTIF($F$2:F3900,1),"")</f>
        <v/>
      </c>
    </row>
    <row r="3901" customFormat="false" ht="15" hidden="false" customHeight="false" outlineLevel="0" collapsed="false">
      <c r="A3901" s="6" t="n">
        <v>30690.993</v>
      </c>
      <c r="B3901" s="6" t="n">
        <v>1.72527472527473</v>
      </c>
      <c r="C3901" s="6" t="n">
        <v>79</v>
      </c>
      <c r="D3901" s="6" t="n">
        <v>-1</v>
      </c>
      <c r="E3901" s="6" t="n">
        <v>1.72380952380952</v>
      </c>
      <c r="F3901" s="6" t="n">
        <v>0</v>
      </c>
      <c r="G3901" s="6" t="n">
        <v>0.0058608058608056</v>
      </c>
      <c r="H3901" s="6" t="str">
        <f aca="false">IF(AND(A3901&gt;=Stimuli!$B$2,A3901&lt;=Stimuli!$C$2),Stimuli!$A$2,IF(AND(A3901&gt;=Stimuli!$B$3,A3901&lt;=Stimuli!$C$3),Stimuli!$A$3,IF(AND(A3901&gt;=Stimuli!$B$4,A3901&lt;=Stimuli!$C$4),Stimuli!$A$4,"")))</f>
        <v>01 Quiet baseline (60s)</v>
      </c>
      <c r="I3901" s="6" t="n">
        <f aca="false">(B3901-B3900)/((A3901-A3900)/1000)</f>
        <v>0.18754578754573</v>
      </c>
      <c r="J3901" s="6" t="n">
        <f aca="false">IF(OR(B3901&lt;Rules!$B$2,B3901&gt;Rules!$B$3,ABS(I3901)&gt;Rules!$B$4,OR(B3902&lt;Rules!$B$2,B3902&gt;Rules!$B$3,ABS(I3902)&gt;Rules!$B$4)),1,0)</f>
        <v>0</v>
      </c>
      <c r="K3901" s="6" t="str">
        <f aca="false">IF(F3901=1,COUNTIF($F$2:F3901,1),"")</f>
        <v/>
      </c>
    </row>
    <row r="3902" customFormat="false" ht="15" hidden="false" customHeight="false" outlineLevel="0" collapsed="false">
      <c r="A3902" s="6" t="n">
        <v>30698.8055</v>
      </c>
      <c r="B3902" s="6" t="n">
        <v>1.72527472527473</v>
      </c>
      <c r="C3902" s="6" t="n">
        <v>79</v>
      </c>
      <c r="D3902" s="6" t="n">
        <v>-1</v>
      </c>
      <c r="E3902" s="6" t="n">
        <v>1.72380952380952</v>
      </c>
      <c r="F3902" s="6" t="n">
        <v>0</v>
      </c>
      <c r="G3902" s="6" t="n">
        <v>0.0058608058608056</v>
      </c>
      <c r="H3902" s="6" t="str">
        <f aca="false">IF(AND(A3902&gt;=Stimuli!$B$2,A3902&lt;=Stimuli!$C$2),Stimuli!$A$2,IF(AND(A3902&gt;=Stimuli!$B$3,A3902&lt;=Stimuli!$C$3),Stimuli!$A$3,IF(AND(A3902&gt;=Stimuli!$B$4,A3902&lt;=Stimuli!$C$4),Stimuli!$A$4,"")))</f>
        <v>01 Quiet baseline (60s)</v>
      </c>
      <c r="I3902" s="6" t="n">
        <f aca="false">(B3902-B3901)/((A3902-A3901)/1000)</f>
        <v>0</v>
      </c>
      <c r="J3902" s="6" t="n">
        <f aca="false">IF(OR(B3902&lt;Rules!$B$2,B3902&gt;Rules!$B$3,ABS(I3902)&gt;Rules!$B$4,OR(B3903&lt;Rules!$B$2,B3903&gt;Rules!$B$3,ABS(I3903)&gt;Rules!$B$4)),1,0)</f>
        <v>0</v>
      </c>
      <c r="K3902" s="6" t="str">
        <f aca="false">IF(F3902=1,COUNTIF($F$2:F3902,1),"")</f>
        <v/>
      </c>
    </row>
    <row r="3903" customFormat="false" ht="15" hidden="false" customHeight="false" outlineLevel="0" collapsed="false">
      <c r="A3903" s="6" t="n">
        <v>30706.618</v>
      </c>
      <c r="B3903" s="6" t="n">
        <v>1.72380952380952</v>
      </c>
      <c r="C3903" s="6" t="n">
        <v>79</v>
      </c>
      <c r="D3903" s="6" t="n">
        <v>-1</v>
      </c>
      <c r="E3903" s="6" t="n">
        <v>1.72380952380952</v>
      </c>
      <c r="F3903" s="6" t="n">
        <v>0</v>
      </c>
      <c r="G3903" s="6" t="n">
        <v>0.0058608058608056</v>
      </c>
      <c r="H3903" s="6" t="str">
        <f aca="false">IF(AND(A3903&gt;=Stimuli!$B$2,A3903&lt;=Stimuli!$C$2),Stimuli!$A$2,IF(AND(A3903&gt;=Stimuli!$B$3,A3903&lt;=Stimuli!$C$3),Stimuli!$A$3,IF(AND(A3903&gt;=Stimuli!$B$4,A3903&lt;=Stimuli!$C$4),Stimuli!$A$4,"")))</f>
        <v>01 Quiet baseline (60s)</v>
      </c>
      <c r="I3903" s="6" t="n">
        <f aca="false">(B3903-B3902)/((A3903-A3902)/1000)</f>
        <v>-0.18754578754573</v>
      </c>
      <c r="J3903" s="6" t="n">
        <f aca="false">IF(OR(B3903&lt;Rules!$B$2,B3903&gt;Rules!$B$3,ABS(I3903)&gt;Rules!$B$4,OR(B3904&lt;Rules!$B$2,B3904&gt;Rules!$B$3,ABS(I3904)&gt;Rules!$B$4)),1,0)</f>
        <v>0</v>
      </c>
      <c r="K3903" s="6" t="str">
        <f aca="false">IF(F3903=1,COUNTIF($F$2:F3903,1),"")</f>
        <v/>
      </c>
    </row>
    <row r="3904" customFormat="false" ht="15" hidden="false" customHeight="false" outlineLevel="0" collapsed="false">
      <c r="A3904" s="6" t="n">
        <v>30714.4305</v>
      </c>
      <c r="B3904" s="6" t="n">
        <v>1.72527472527473</v>
      </c>
      <c r="C3904" s="6" t="n">
        <v>79</v>
      </c>
      <c r="D3904" s="6" t="n">
        <v>-1</v>
      </c>
      <c r="E3904" s="6" t="n">
        <v>1.72380952380952</v>
      </c>
      <c r="F3904" s="6" t="n">
        <v>0</v>
      </c>
      <c r="G3904" s="6" t="n">
        <v>0.0058608058608056</v>
      </c>
      <c r="H3904" s="6" t="str">
        <f aca="false">IF(AND(A3904&gt;=Stimuli!$B$2,A3904&lt;=Stimuli!$C$2),Stimuli!$A$2,IF(AND(A3904&gt;=Stimuli!$B$3,A3904&lt;=Stimuli!$C$3),Stimuli!$A$3,IF(AND(A3904&gt;=Stimuli!$B$4,A3904&lt;=Stimuli!$C$4),Stimuli!$A$4,"")))</f>
        <v>01 Quiet baseline (60s)</v>
      </c>
      <c r="I3904" s="6" t="n">
        <f aca="false">(B3904-B3903)/((A3904-A3903)/1000)</f>
        <v>0.18754578754573</v>
      </c>
      <c r="J3904" s="6" t="n">
        <f aca="false">IF(OR(B3904&lt;Rules!$B$2,B3904&gt;Rules!$B$3,ABS(I3904)&gt;Rules!$B$4,OR(B3905&lt;Rules!$B$2,B3905&gt;Rules!$B$3,ABS(I3905)&gt;Rules!$B$4)),1,0)</f>
        <v>0</v>
      </c>
      <c r="K3904" s="6" t="str">
        <f aca="false">IF(F3904=1,COUNTIF($F$2:F3904,1),"")</f>
        <v/>
      </c>
    </row>
    <row r="3905" customFormat="false" ht="15" hidden="false" customHeight="false" outlineLevel="0" collapsed="false">
      <c r="A3905" s="6" t="n">
        <v>30722.243</v>
      </c>
      <c r="B3905" s="6" t="n">
        <v>1.72234432234432</v>
      </c>
      <c r="C3905" s="6" t="n">
        <v>79</v>
      </c>
      <c r="D3905" s="6" t="n">
        <v>-1</v>
      </c>
      <c r="E3905" s="6" t="n">
        <v>1.72380952380952</v>
      </c>
      <c r="F3905" s="6" t="n">
        <v>0</v>
      </c>
      <c r="G3905" s="6" t="n">
        <v>0.0058608058608056</v>
      </c>
      <c r="H3905" s="6" t="str">
        <f aca="false">IF(AND(A3905&gt;=Stimuli!$B$2,A3905&lt;=Stimuli!$C$2),Stimuli!$A$2,IF(AND(A3905&gt;=Stimuli!$B$3,A3905&lt;=Stimuli!$C$3),Stimuli!$A$3,IF(AND(A3905&gt;=Stimuli!$B$4,A3905&lt;=Stimuli!$C$4),Stimuli!$A$4,"")))</f>
        <v>01 Quiet baseline (60s)</v>
      </c>
      <c r="I3905" s="6" t="n">
        <f aca="false">(B3905-B3904)/((A3905-A3904)/1000)</f>
        <v>-0.375091575091432</v>
      </c>
      <c r="J3905" s="6" t="n">
        <f aca="false">IF(OR(B3905&lt;Rules!$B$2,B3905&gt;Rules!$B$3,ABS(I3905)&gt;Rules!$B$4,OR(B3906&lt;Rules!$B$2,B3906&gt;Rules!$B$3,ABS(I3906)&gt;Rules!$B$4)),1,0)</f>
        <v>0</v>
      </c>
      <c r="K3905" s="6" t="str">
        <f aca="false">IF(F3905=1,COUNTIF($F$2:F3905,1),"")</f>
        <v/>
      </c>
    </row>
    <row r="3906" customFormat="false" ht="15" hidden="false" customHeight="false" outlineLevel="0" collapsed="false">
      <c r="A3906" s="6" t="n">
        <v>30730.0555</v>
      </c>
      <c r="B3906" s="6" t="n">
        <v>1.72673992673993</v>
      </c>
      <c r="C3906" s="6" t="n">
        <v>79</v>
      </c>
      <c r="D3906" s="6" t="n">
        <v>-1</v>
      </c>
      <c r="E3906" s="6" t="n">
        <v>1.72380952380952</v>
      </c>
      <c r="F3906" s="6" t="n">
        <v>0</v>
      </c>
      <c r="G3906" s="6" t="n">
        <v>0.0058608058608056</v>
      </c>
      <c r="H3906" s="6" t="str">
        <f aca="false">IF(AND(A3906&gt;=Stimuli!$B$2,A3906&lt;=Stimuli!$C$2),Stimuli!$A$2,IF(AND(A3906&gt;=Stimuli!$B$3,A3906&lt;=Stimuli!$C$3),Stimuli!$A$3,IF(AND(A3906&gt;=Stimuli!$B$4,A3906&lt;=Stimuli!$C$4),Stimuli!$A$4,"")))</f>
        <v>01 Quiet baseline (60s)</v>
      </c>
      <c r="I3906" s="6" t="n">
        <f aca="false">(B3906-B3905)/((A3906-A3905)/1000)</f>
        <v>0.562637362637162</v>
      </c>
      <c r="J3906" s="6" t="n">
        <f aca="false">IF(OR(B3906&lt;Rules!$B$2,B3906&gt;Rules!$B$3,ABS(I3906)&gt;Rules!$B$4,OR(B3907&lt;Rules!$B$2,B3907&gt;Rules!$B$3,ABS(I3907)&gt;Rules!$B$4)),1,0)</f>
        <v>0</v>
      </c>
      <c r="K3906" s="6" t="str">
        <f aca="false">IF(F3906=1,COUNTIF($F$2:F3906,1),"")</f>
        <v/>
      </c>
    </row>
    <row r="3907" customFormat="false" ht="15" hidden="false" customHeight="false" outlineLevel="0" collapsed="false">
      <c r="A3907" s="6" t="n">
        <v>30737.868</v>
      </c>
      <c r="B3907" s="6" t="n">
        <v>1.72087912087912</v>
      </c>
      <c r="C3907" s="6" t="n">
        <v>79</v>
      </c>
      <c r="D3907" s="6" t="n">
        <v>-1</v>
      </c>
      <c r="E3907" s="6" t="n">
        <v>1.72380952380952</v>
      </c>
      <c r="F3907" s="6" t="n">
        <v>0</v>
      </c>
      <c r="G3907" s="6" t="n">
        <v>0.0058608058608056</v>
      </c>
      <c r="H3907" s="6" t="str">
        <f aca="false">IF(AND(A3907&gt;=Stimuli!$B$2,A3907&lt;=Stimuli!$C$2),Stimuli!$A$2,IF(AND(A3907&gt;=Stimuli!$B$3,A3907&lt;=Stimuli!$C$3),Stimuli!$A$3,IF(AND(A3907&gt;=Stimuli!$B$4,A3907&lt;=Stimuli!$C$4),Stimuli!$A$4,"")))</f>
        <v>01 Quiet baseline (60s)</v>
      </c>
      <c r="I3907" s="6" t="n">
        <f aca="false">(B3907-B3906)/((A3907-A3906)/1000)</f>
        <v>-0.750183150183034</v>
      </c>
      <c r="J3907" s="6" t="n">
        <f aca="false">IF(OR(B3907&lt;Rules!$B$2,B3907&gt;Rules!$B$3,ABS(I3907)&gt;Rules!$B$4,OR(B3908&lt;Rules!$B$2,B3908&gt;Rules!$B$3,ABS(I3908)&gt;Rules!$B$4)),1,0)</f>
        <v>0</v>
      </c>
      <c r="K3907" s="6" t="str">
        <f aca="false">IF(F3907=1,COUNTIF($F$2:F3907,1),"")</f>
        <v/>
      </c>
    </row>
    <row r="3908" customFormat="false" ht="15" hidden="false" customHeight="false" outlineLevel="0" collapsed="false">
      <c r="A3908" s="6" t="n">
        <v>30745.6805</v>
      </c>
      <c r="B3908" s="6" t="n">
        <v>1.72673992673993</v>
      </c>
      <c r="C3908" s="6" t="n">
        <v>79</v>
      </c>
      <c r="D3908" s="6" t="n">
        <v>-1</v>
      </c>
      <c r="E3908" s="6" t="n">
        <v>1.72380952380952</v>
      </c>
      <c r="F3908" s="6" t="n">
        <v>0</v>
      </c>
      <c r="G3908" s="6" t="n">
        <v>0.0058608058608056</v>
      </c>
      <c r="H3908" s="6" t="str">
        <f aca="false">IF(AND(A3908&gt;=Stimuli!$B$2,A3908&lt;=Stimuli!$C$2),Stimuli!$A$2,IF(AND(A3908&gt;=Stimuli!$B$3,A3908&lt;=Stimuli!$C$3),Stimuli!$A$3,IF(AND(A3908&gt;=Stimuli!$B$4,A3908&lt;=Stimuli!$C$4),Stimuli!$A$4,"")))</f>
        <v>01 Quiet baseline (60s)</v>
      </c>
      <c r="I3908" s="6" t="n">
        <f aca="false">(B3908-B3907)/((A3908-A3907)/1000)</f>
        <v>0.750183150183034</v>
      </c>
      <c r="J3908" s="6" t="n">
        <f aca="false">IF(OR(B3908&lt;Rules!$B$2,B3908&gt;Rules!$B$3,ABS(I3908)&gt;Rules!$B$4,OR(B3909&lt;Rules!$B$2,B3909&gt;Rules!$B$3,ABS(I3909)&gt;Rules!$B$4)),1,0)</f>
        <v>0</v>
      </c>
      <c r="K3908" s="6" t="str">
        <f aca="false">IF(F3908=1,COUNTIF($F$2:F3908,1),"")</f>
        <v/>
      </c>
    </row>
    <row r="3909" customFormat="false" ht="15" hidden="false" customHeight="false" outlineLevel="0" collapsed="false">
      <c r="A3909" s="6" t="n">
        <v>30753.493</v>
      </c>
      <c r="B3909" s="6" t="n">
        <v>1.72087912087912</v>
      </c>
      <c r="C3909" s="6" t="n">
        <v>79</v>
      </c>
      <c r="D3909" s="6" t="n">
        <v>-1</v>
      </c>
      <c r="E3909" s="6" t="n">
        <v>1.72380952380952</v>
      </c>
      <c r="F3909" s="6" t="n">
        <v>0</v>
      </c>
      <c r="G3909" s="6" t="n">
        <v>0.0058608058608056</v>
      </c>
      <c r="H3909" s="6" t="str">
        <f aca="false">IF(AND(A3909&gt;=Stimuli!$B$2,A3909&lt;=Stimuli!$C$2),Stimuli!$A$2,IF(AND(A3909&gt;=Stimuli!$B$3,A3909&lt;=Stimuli!$C$3),Stimuli!$A$3,IF(AND(A3909&gt;=Stimuli!$B$4,A3909&lt;=Stimuli!$C$4),Stimuli!$A$4,"")))</f>
        <v>01 Quiet baseline (60s)</v>
      </c>
      <c r="I3909" s="6" t="n">
        <f aca="false">(B3909-B3908)/((A3909-A3908)/1000)</f>
        <v>-0.750183150183034</v>
      </c>
      <c r="J3909" s="6" t="n">
        <f aca="false">IF(OR(B3909&lt;Rules!$B$2,B3909&gt;Rules!$B$3,ABS(I3909)&gt;Rules!$B$4,OR(B3910&lt;Rules!$B$2,B3910&gt;Rules!$B$3,ABS(I3910)&gt;Rules!$B$4)),1,0)</f>
        <v>0</v>
      </c>
      <c r="K3909" s="6" t="str">
        <f aca="false">IF(F3909=1,COUNTIF($F$2:F3909,1),"")</f>
        <v/>
      </c>
    </row>
    <row r="3910" customFormat="false" ht="15" hidden="false" customHeight="false" outlineLevel="0" collapsed="false">
      <c r="A3910" s="6" t="n">
        <v>30761.3055</v>
      </c>
      <c r="B3910" s="6" t="n">
        <v>1.72673992673993</v>
      </c>
      <c r="C3910" s="6" t="n">
        <v>79</v>
      </c>
      <c r="D3910" s="6" t="n">
        <v>-1</v>
      </c>
      <c r="E3910" s="6" t="n">
        <v>1.72380952380952</v>
      </c>
      <c r="F3910" s="6" t="n">
        <v>0</v>
      </c>
      <c r="G3910" s="6" t="n">
        <v>0.0058608058608056</v>
      </c>
      <c r="H3910" s="6" t="str">
        <f aca="false">IF(AND(A3910&gt;=Stimuli!$B$2,A3910&lt;=Stimuli!$C$2),Stimuli!$A$2,IF(AND(A3910&gt;=Stimuli!$B$3,A3910&lt;=Stimuli!$C$3),Stimuli!$A$3,IF(AND(A3910&gt;=Stimuli!$B$4,A3910&lt;=Stimuli!$C$4),Stimuli!$A$4,"")))</f>
        <v>01 Quiet baseline (60s)</v>
      </c>
      <c r="I3910" s="6" t="n">
        <f aca="false">(B3910-B3909)/((A3910-A3909)/1000)</f>
        <v>0.750183150183034</v>
      </c>
      <c r="J3910" s="6" t="n">
        <f aca="false">IF(OR(B3910&lt;Rules!$B$2,B3910&gt;Rules!$B$3,ABS(I3910)&gt;Rules!$B$4,OR(B3911&lt;Rules!$B$2,B3911&gt;Rules!$B$3,ABS(I3911)&gt;Rules!$B$4)),1,0)</f>
        <v>0</v>
      </c>
      <c r="K3910" s="6" t="str">
        <f aca="false">IF(F3910=1,COUNTIF($F$2:F3910,1),"")</f>
        <v/>
      </c>
    </row>
    <row r="3911" customFormat="false" ht="15" hidden="false" customHeight="false" outlineLevel="0" collapsed="false">
      <c r="A3911" s="6" t="n">
        <v>30769.118</v>
      </c>
      <c r="B3911" s="6" t="n">
        <v>1.72087912087912</v>
      </c>
      <c r="C3911" s="6" t="n">
        <v>79</v>
      </c>
      <c r="D3911" s="6" t="n">
        <v>-1</v>
      </c>
      <c r="E3911" s="6" t="n">
        <v>1.72380952380952</v>
      </c>
      <c r="F3911" s="6" t="n">
        <v>0</v>
      </c>
      <c r="G3911" s="6" t="n">
        <v>0.0058608058608056</v>
      </c>
      <c r="H3911" s="6" t="str">
        <f aca="false">IF(AND(A3911&gt;=Stimuli!$B$2,A3911&lt;=Stimuli!$C$2),Stimuli!$A$2,IF(AND(A3911&gt;=Stimuli!$B$3,A3911&lt;=Stimuli!$C$3),Stimuli!$A$3,IF(AND(A3911&gt;=Stimuli!$B$4,A3911&lt;=Stimuli!$C$4),Stimuli!$A$4,"")))</f>
        <v>01 Quiet baseline (60s)</v>
      </c>
      <c r="I3911" s="6" t="n">
        <f aca="false">(B3911-B3910)/((A3911-A3910)/1000)</f>
        <v>-0.750183150183034</v>
      </c>
      <c r="J3911" s="6" t="n">
        <f aca="false">IF(OR(B3911&lt;Rules!$B$2,B3911&gt;Rules!$B$3,ABS(I3911)&gt;Rules!$B$4,OR(B3912&lt;Rules!$B$2,B3912&gt;Rules!$B$3,ABS(I3912)&gt;Rules!$B$4)),1,0)</f>
        <v>0</v>
      </c>
      <c r="K3911" s="6" t="str">
        <f aca="false">IF(F3911=1,COUNTIF($F$2:F3911,1),"")</f>
        <v/>
      </c>
    </row>
    <row r="3912" customFormat="false" ht="15" hidden="false" customHeight="false" outlineLevel="0" collapsed="false">
      <c r="A3912" s="6" t="n">
        <v>30776.9305</v>
      </c>
      <c r="B3912" s="6" t="n">
        <v>1.72527472527473</v>
      </c>
      <c r="C3912" s="6" t="n">
        <v>79</v>
      </c>
      <c r="D3912" s="6" t="n">
        <v>-1</v>
      </c>
      <c r="E3912" s="6" t="n">
        <v>1.72380952380952</v>
      </c>
      <c r="F3912" s="6" t="n">
        <v>0</v>
      </c>
      <c r="G3912" s="6" t="n">
        <v>0.0058608058608056</v>
      </c>
      <c r="H3912" s="6" t="str">
        <f aca="false">IF(AND(A3912&gt;=Stimuli!$B$2,A3912&lt;=Stimuli!$C$2),Stimuli!$A$2,IF(AND(A3912&gt;=Stimuli!$B$3,A3912&lt;=Stimuli!$C$3),Stimuli!$A$3,IF(AND(A3912&gt;=Stimuli!$B$4,A3912&lt;=Stimuli!$C$4),Stimuli!$A$4,"")))</f>
        <v>01 Quiet baseline (60s)</v>
      </c>
      <c r="I3912" s="6" t="n">
        <f aca="false">(B3912-B3911)/((A3912-A3911)/1000)</f>
        <v>0.562637362637304</v>
      </c>
      <c r="J3912" s="6" t="n">
        <f aca="false">IF(OR(B3912&lt;Rules!$B$2,B3912&gt;Rules!$B$3,ABS(I3912)&gt;Rules!$B$4,OR(B3913&lt;Rules!$B$2,B3913&gt;Rules!$B$3,ABS(I3913)&gt;Rules!$B$4)),1,0)</f>
        <v>0</v>
      </c>
      <c r="K3912" s="6" t="str">
        <f aca="false">IF(F3912=1,COUNTIF($F$2:F3912,1),"")</f>
        <v/>
      </c>
    </row>
    <row r="3913" customFormat="false" ht="15" hidden="false" customHeight="false" outlineLevel="0" collapsed="false">
      <c r="A3913" s="6" t="n">
        <v>30784.743</v>
      </c>
      <c r="B3913" s="6" t="n">
        <v>1.72087912087912</v>
      </c>
      <c r="C3913" s="6" t="n">
        <v>79</v>
      </c>
      <c r="D3913" s="6" t="n">
        <v>-1</v>
      </c>
      <c r="E3913" s="6" t="n">
        <v>1.72380952380952</v>
      </c>
      <c r="F3913" s="6" t="n">
        <v>0</v>
      </c>
      <c r="G3913" s="6" t="n">
        <v>0</v>
      </c>
      <c r="H3913" s="6" t="str">
        <f aca="false">IF(AND(A3913&gt;=Stimuli!$B$2,A3913&lt;=Stimuli!$C$2),Stimuli!$A$2,IF(AND(A3913&gt;=Stimuli!$B$3,A3913&lt;=Stimuli!$C$3),Stimuli!$A$3,IF(AND(A3913&gt;=Stimuli!$B$4,A3913&lt;=Stimuli!$C$4),Stimuli!$A$4,"")))</f>
        <v>01 Quiet baseline (60s)</v>
      </c>
      <c r="I3913" s="6" t="n">
        <f aca="false">(B3913-B3912)/((A3913-A3912)/1000)</f>
        <v>-0.562637362637304</v>
      </c>
      <c r="J3913" s="6" t="n">
        <f aca="false">IF(OR(B3913&lt;Rules!$B$2,B3913&gt;Rules!$B$3,ABS(I3913)&gt;Rules!$B$4,OR(B3914&lt;Rules!$B$2,B3914&gt;Rules!$B$3,ABS(I3914)&gt;Rules!$B$4)),1,0)</f>
        <v>0</v>
      </c>
      <c r="K3913" s="6" t="str">
        <f aca="false">IF(F3913=1,COUNTIF($F$2:F3913,1),"")</f>
        <v/>
      </c>
    </row>
    <row r="3914" customFormat="false" ht="15" hidden="false" customHeight="false" outlineLevel="0" collapsed="false">
      <c r="A3914" s="6" t="n">
        <v>30792.5555</v>
      </c>
      <c r="B3914" s="6" t="n">
        <v>1.72527472527473</v>
      </c>
      <c r="C3914" s="6" t="n">
        <v>79</v>
      </c>
      <c r="D3914" s="6" t="n">
        <v>-1</v>
      </c>
      <c r="E3914" s="6" t="n">
        <v>1.72380952380952</v>
      </c>
      <c r="F3914" s="6" t="n">
        <v>0</v>
      </c>
      <c r="G3914" s="6" t="n">
        <v>0</v>
      </c>
      <c r="H3914" s="6" t="str">
        <f aca="false">IF(AND(A3914&gt;=Stimuli!$B$2,A3914&lt;=Stimuli!$C$2),Stimuli!$A$2,IF(AND(A3914&gt;=Stimuli!$B$3,A3914&lt;=Stimuli!$C$3),Stimuli!$A$3,IF(AND(A3914&gt;=Stimuli!$B$4,A3914&lt;=Stimuli!$C$4),Stimuli!$A$4,"")))</f>
        <v>01 Quiet baseline (60s)</v>
      </c>
      <c r="I3914" s="6" t="n">
        <f aca="false">(B3914-B3913)/((A3914-A3913)/1000)</f>
        <v>0.562637362637304</v>
      </c>
      <c r="J3914" s="6" t="n">
        <f aca="false">IF(OR(B3914&lt;Rules!$B$2,B3914&gt;Rules!$B$3,ABS(I3914)&gt;Rules!$B$4,OR(B3915&lt;Rules!$B$2,B3915&gt;Rules!$B$3,ABS(I3915)&gt;Rules!$B$4)),1,0)</f>
        <v>0</v>
      </c>
      <c r="K3914" s="6" t="str">
        <f aca="false">IF(F3914=1,COUNTIF($F$2:F3914,1),"")</f>
        <v/>
      </c>
    </row>
    <row r="3915" customFormat="false" ht="15" hidden="false" customHeight="false" outlineLevel="0" collapsed="false">
      <c r="A3915" s="6" t="n">
        <v>30800.368</v>
      </c>
      <c r="B3915" s="6" t="n">
        <v>1.72087912087912</v>
      </c>
      <c r="C3915" s="6" t="n">
        <v>79</v>
      </c>
      <c r="D3915" s="6" t="n">
        <v>-1</v>
      </c>
      <c r="E3915" s="6" t="n">
        <v>1.72234432234432</v>
      </c>
      <c r="F3915" s="6" t="n">
        <v>0</v>
      </c>
      <c r="G3915" s="6" t="n">
        <v>0</v>
      </c>
      <c r="H3915" s="6" t="str">
        <f aca="false">IF(AND(A3915&gt;=Stimuli!$B$2,A3915&lt;=Stimuli!$C$2),Stimuli!$A$2,IF(AND(A3915&gt;=Stimuli!$B$3,A3915&lt;=Stimuli!$C$3),Stimuli!$A$3,IF(AND(A3915&gt;=Stimuli!$B$4,A3915&lt;=Stimuli!$C$4),Stimuli!$A$4,"")))</f>
        <v>01 Quiet baseline (60s)</v>
      </c>
      <c r="I3915" s="6" t="n">
        <f aca="false">(B3915-B3914)/((A3915-A3914)/1000)</f>
        <v>-0.562637362637304</v>
      </c>
      <c r="J3915" s="6" t="n">
        <f aca="false">IF(OR(B3915&lt;Rules!$B$2,B3915&gt;Rules!$B$3,ABS(I3915)&gt;Rules!$B$4,OR(B3916&lt;Rules!$B$2,B3916&gt;Rules!$B$3,ABS(I3916)&gt;Rules!$B$4)),1,0)</f>
        <v>0</v>
      </c>
      <c r="K3915" s="6" t="str">
        <f aca="false">IF(F3915=1,COUNTIF($F$2:F3915,1),"")</f>
        <v/>
      </c>
    </row>
    <row r="3916" customFormat="false" ht="15" hidden="false" customHeight="false" outlineLevel="0" collapsed="false">
      <c r="A3916" s="6" t="n">
        <v>30808.1805</v>
      </c>
      <c r="B3916" s="6" t="n">
        <v>1.72380952380952</v>
      </c>
      <c r="C3916" s="6" t="n">
        <v>79</v>
      </c>
      <c r="D3916" s="6" t="n">
        <v>-1</v>
      </c>
      <c r="E3916" s="6" t="n">
        <v>1.72234432234432</v>
      </c>
      <c r="F3916" s="6" t="n">
        <v>0</v>
      </c>
      <c r="G3916" s="6" t="n">
        <v>0</v>
      </c>
      <c r="H3916" s="6" t="str">
        <f aca="false">IF(AND(A3916&gt;=Stimuli!$B$2,A3916&lt;=Stimuli!$C$2),Stimuli!$A$2,IF(AND(A3916&gt;=Stimuli!$B$3,A3916&lt;=Stimuli!$C$3),Stimuli!$A$3,IF(AND(A3916&gt;=Stimuli!$B$4,A3916&lt;=Stimuli!$C$4),Stimuli!$A$4,"")))</f>
        <v>01 Quiet baseline (60s)</v>
      </c>
      <c r="I3916" s="6" t="n">
        <f aca="false">(B3916-B3915)/((A3916-A3915)/1000)</f>
        <v>0.375091575091574</v>
      </c>
      <c r="J3916" s="6" t="n">
        <f aca="false">IF(OR(B3916&lt;Rules!$B$2,B3916&gt;Rules!$B$3,ABS(I3916)&gt;Rules!$B$4,OR(B3917&lt;Rules!$B$2,B3917&gt;Rules!$B$3,ABS(I3917)&gt;Rules!$B$4)),1,0)</f>
        <v>0</v>
      </c>
      <c r="K3916" s="6" t="str">
        <f aca="false">IF(F3916=1,COUNTIF($F$2:F3916,1),"")</f>
        <v/>
      </c>
    </row>
    <row r="3917" customFormat="false" ht="15" hidden="false" customHeight="false" outlineLevel="0" collapsed="false">
      <c r="A3917" s="6" t="n">
        <v>30815.993</v>
      </c>
      <c r="B3917" s="6" t="n">
        <v>1.72234432234432</v>
      </c>
      <c r="C3917" s="6" t="n">
        <v>79</v>
      </c>
      <c r="D3917" s="6" t="n">
        <v>-1</v>
      </c>
      <c r="E3917" s="6" t="n">
        <v>1.72234432234432</v>
      </c>
      <c r="F3917" s="6" t="n">
        <v>0</v>
      </c>
      <c r="G3917" s="6" t="n">
        <v>0</v>
      </c>
      <c r="H3917" s="6" t="str">
        <f aca="false">IF(AND(A3917&gt;=Stimuli!$B$2,A3917&lt;=Stimuli!$C$2),Stimuli!$A$2,IF(AND(A3917&gt;=Stimuli!$B$3,A3917&lt;=Stimuli!$C$3),Stimuli!$A$3,IF(AND(A3917&gt;=Stimuli!$B$4,A3917&lt;=Stimuli!$C$4),Stimuli!$A$4,"")))</f>
        <v>01 Quiet baseline (60s)</v>
      </c>
      <c r="I3917" s="6" t="n">
        <f aca="false">(B3917-B3916)/((A3917-A3916)/1000)</f>
        <v>-0.187545787545702</v>
      </c>
      <c r="J3917" s="6" t="n">
        <f aca="false">IF(OR(B3917&lt;Rules!$B$2,B3917&gt;Rules!$B$3,ABS(I3917)&gt;Rules!$B$4,OR(B3918&lt;Rules!$B$2,B3918&gt;Rules!$B$3,ABS(I3918)&gt;Rules!$B$4)),1,0)</f>
        <v>0</v>
      </c>
      <c r="K3917" s="6" t="str">
        <f aca="false">IF(F3917=1,COUNTIF($F$2:F3917,1),"")</f>
        <v/>
      </c>
    </row>
    <row r="3918" customFormat="false" ht="15" hidden="false" customHeight="false" outlineLevel="0" collapsed="false">
      <c r="A3918" s="6" t="n">
        <v>30823.8055</v>
      </c>
      <c r="B3918" s="6" t="n">
        <v>1.72234432234432</v>
      </c>
      <c r="C3918" s="6" t="n">
        <v>79</v>
      </c>
      <c r="D3918" s="6" t="n">
        <v>-1</v>
      </c>
      <c r="E3918" s="6" t="n">
        <v>1.72234432234432</v>
      </c>
      <c r="F3918" s="6" t="n">
        <v>0</v>
      </c>
      <c r="G3918" s="6" t="n">
        <v>0</v>
      </c>
      <c r="H3918" s="6" t="str">
        <f aca="false">IF(AND(A3918&gt;=Stimuli!$B$2,A3918&lt;=Stimuli!$C$2),Stimuli!$A$2,IF(AND(A3918&gt;=Stimuli!$B$3,A3918&lt;=Stimuli!$C$3),Stimuli!$A$3,IF(AND(A3918&gt;=Stimuli!$B$4,A3918&lt;=Stimuli!$C$4),Stimuli!$A$4,"")))</f>
        <v>01 Quiet baseline (60s)</v>
      </c>
      <c r="I3918" s="6" t="n">
        <f aca="false">(B3918-B3917)/((A3918-A3917)/1000)</f>
        <v>0</v>
      </c>
      <c r="J3918" s="6" t="n">
        <f aca="false">IF(OR(B3918&lt;Rules!$B$2,B3918&gt;Rules!$B$3,ABS(I3918)&gt;Rules!$B$4,OR(B3919&lt;Rules!$B$2,B3919&gt;Rules!$B$3,ABS(I3919)&gt;Rules!$B$4)),1,0)</f>
        <v>0</v>
      </c>
      <c r="K3918" s="6" t="str">
        <f aca="false">IF(F3918=1,COUNTIF($F$2:F3918,1),"")</f>
        <v/>
      </c>
    </row>
    <row r="3919" customFormat="false" ht="15" hidden="false" customHeight="false" outlineLevel="0" collapsed="false">
      <c r="A3919" s="6" t="n">
        <v>30831.618</v>
      </c>
      <c r="B3919" s="6" t="n">
        <v>1.72380952380952</v>
      </c>
      <c r="C3919" s="6" t="n">
        <v>79</v>
      </c>
      <c r="D3919" s="6" t="n">
        <v>-1</v>
      </c>
      <c r="E3919" s="6" t="n">
        <v>1.72234432234432</v>
      </c>
      <c r="F3919" s="6" t="n">
        <v>0</v>
      </c>
      <c r="G3919" s="6" t="n">
        <v>0</v>
      </c>
      <c r="H3919" s="6" t="str">
        <f aca="false">IF(AND(A3919&gt;=Stimuli!$B$2,A3919&lt;=Stimuli!$C$2),Stimuli!$A$2,IF(AND(A3919&gt;=Stimuli!$B$3,A3919&lt;=Stimuli!$C$3),Stimuli!$A$3,IF(AND(A3919&gt;=Stimuli!$B$4,A3919&lt;=Stimuli!$C$4),Stimuli!$A$4,"")))</f>
        <v>01 Quiet baseline (60s)</v>
      </c>
      <c r="I3919" s="6" t="n">
        <f aca="false">(B3919-B3918)/((A3919-A3918)/1000)</f>
        <v>0.187545787545702</v>
      </c>
      <c r="J3919" s="6" t="n">
        <f aca="false">IF(OR(B3919&lt;Rules!$B$2,B3919&gt;Rules!$B$3,ABS(I3919)&gt;Rules!$B$4,OR(B3920&lt;Rules!$B$2,B3920&gt;Rules!$B$3,ABS(I3920)&gt;Rules!$B$4)),1,0)</f>
        <v>0</v>
      </c>
      <c r="K3919" s="6" t="str">
        <f aca="false">IF(F3919=1,COUNTIF($F$2:F3919,1),"")</f>
        <v/>
      </c>
    </row>
    <row r="3920" customFormat="false" ht="15" hidden="false" customHeight="false" outlineLevel="0" collapsed="false">
      <c r="A3920" s="6" t="n">
        <v>30839.4305</v>
      </c>
      <c r="B3920" s="6" t="n">
        <v>1.72087912087912</v>
      </c>
      <c r="C3920" s="6" t="n">
        <v>79</v>
      </c>
      <c r="D3920" s="6" t="n">
        <v>-1</v>
      </c>
      <c r="E3920" s="6" t="n">
        <v>1.72234432234432</v>
      </c>
      <c r="F3920" s="6" t="n">
        <v>0</v>
      </c>
      <c r="G3920" s="6" t="n">
        <v>0</v>
      </c>
      <c r="H3920" s="6" t="str">
        <f aca="false">IF(AND(A3920&gt;=Stimuli!$B$2,A3920&lt;=Stimuli!$C$2),Stimuli!$A$2,IF(AND(A3920&gt;=Stimuli!$B$3,A3920&lt;=Stimuli!$C$3),Stimuli!$A$3,IF(AND(A3920&gt;=Stimuli!$B$4,A3920&lt;=Stimuli!$C$4),Stimuli!$A$4,"")))</f>
        <v>01 Quiet baseline (60s)</v>
      </c>
      <c r="I3920" s="6" t="n">
        <f aca="false">(B3920-B3919)/((A3920-A3919)/1000)</f>
        <v>-0.375091575091574</v>
      </c>
      <c r="J3920" s="6" t="n">
        <f aca="false">IF(OR(B3920&lt;Rules!$B$2,B3920&gt;Rules!$B$3,ABS(I3920)&gt;Rules!$B$4,OR(B3921&lt;Rules!$B$2,B3921&gt;Rules!$B$3,ABS(I3921)&gt;Rules!$B$4)),1,0)</f>
        <v>0</v>
      </c>
      <c r="K3920" s="6" t="str">
        <f aca="false">IF(F3920=1,COUNTIF($F$2:F3920,1),"")</f>
        <v/>
      </c>
    </row>
    <row r="3921" customFormat="false" ht="15" hidden="false" customHeight="false" outlineLevel="0" collapsed="false">
      <c r="A3921" s="6" t="n">
        <v>30847.243</v>
      </c>
      <c r="B3921" s="6" t="n">
        <v>1.72380952380952</v>
      </c>
      <c r="C3921" s="6" t="n">
        <v>79</v>
      </c>
      <c r="D3921" s="6" t="n">
        <v>-1</v>
      </c>
      <c r="E3921" s="6" t="n">
        <v>1.72234432234432</v>
      </c>
      <c r="F3921" s="6" t="n">
        <v>0</v>
      </c>
      <c r="G3921" s="6" t="n">
        <v>0</v>
      </c>
      <c r="H3921" s="6" t="str">
        <f aca="false">IF(AND(A3921&gt;=Stimuli!$B$2,A3921&lt;=Stimuli!$C$2),Stimuli!$A$2,IF(AND(A3921&gt;=Stimuli!$B$3,A3921&lt;=Stimuli!$C$3),Stimuli!$A$3,IF(AND(A3921&gt;=Stimuli!$B$4,A3921&lt;=Stimuli!$C$4),Stimuli!$A$4,"")))</f>
        <v>01 Quiet baseline (60s)</v>
      </c>
      <c r="I3921" s="6" t="n">
        <f aca="false">(B3921-B3920)/((A3921-A3920)/1000)</f>
        <v>0.375091575091574</v>
      </c>
      <c r="J3921" s="6" t="n">
        <f aca="false">IF(OR(B3921&lt;Rules!$B$2,B3921&gt;Rules!$B$3,ABS(I3921)&gt;Rules!$B$4,OR(B3922&lt;Rules!$B$2,B3922&gt;Rules!$B$3,ABS(I3922)&gt;Rules!$B$4)),1,0)</f>
        <v>0</v>
      </c>
      <c r="K3921" s="6" t="str">
        <f aca="false">IF(F3921=1,COUNTIF($F$2:F3921,1),"")</f>
        <v/>
      </c>
    </row>
    <row r="3922" customFormat="false" ht="15" hidden="false" customHeight="false" outlineLevel="0" collapsed="false">
      <c r="A3922" s="6" t="n">
        <v>30855.0555</v>
      </c>
      <c r="B3922" s="6" t="n">
        <v>1.72087912087912</v>
      </c>
      <c r="C3922" s="6" t="n">
        <v>79</v>
      </c>
      <c r="D3922" s="6" t="n">
        <v>-1</v>
      </c>
      <c r="E3922" s="6" t="n">
        <v>1.72234432234432</v>
      </c>
      <c r="F3922" s="6" t="n">
        <v>0</v>
      </c>
      <c r="G3922" s="6" t="n">
        <v>0</v>
      </c>
      <c r="H3922" s="6" t="str">
        <f aca="false">IF(AND(A3922&gt;=Stimuli!$B$2,A3922&lt;=Stimuli!$C$2),Stimuli!$A$2,IF(AND(A3922&gt;=Stimuli!$B$3,A3922&lt;=Stimuli!$C$3),Stimuli!$A$3,IF(AND(A3922&gt;=Stimuli!$B$4,A3922&lt;=Stimuli!$C$4),Stimuli!$A$4,"")))</f>
        <v>01 Quiet baseline (60s)</v>
      </c>
      <c r="I3922" s="6" t="n">
        <f aca="false">(B3922-B3921)/((A3922-A3921)/1000)</f>
        <v>-0.375091575091574</v>
      </c>
      <c r="J3922" s="6" t="n">
        <f aca="false">IF(OR(B3922&lt;Rules!$B$2,B3922&gt;Rules!$B$3,ABS(I3922)&gt;Rules!$B$4,OR(B3923&lt;Rules!$B$2,B3923&gt;Rules!$B$3,ABS(I3923)&gt;Rules!$B$4)),1,0)</f>
        <v>0</v>
      </c>
      <c r="K3922" s="6" t="str">
        <f aca="false">IF(F3922=1,COUNTIF($F$2:F3922,1),"")</f>
        <v/>
      </c>
    </row>
    <row r="3923" customFormat="false" ht="15" hidden="false" customHeight="false" outlineLevel="0" collapsed="false">
      <c r="A3923" s="6" t="n">
        <v>30862.868</v>
      </c>
      <c r="B3923" s="6" t="n">
        <v>1.72527472527473</v>
      </c>
      <c r="C3923" s="6" t="n">
        <v>79</v>
      </c>
      <c r="D3923" s="6" t="n">
        <v>-1</v>
      </c>
      <c r="E3923" s="6" t="n">
        <v>1.72234432234432</v>
      </c>
      <c r="F3923" s="6" t="n">
        <v>0</v>
      </c>
      <c r="G3923" s="6" t="n">
        <v>0</v>
      </c>
      <c r="H3923" s="6" t="str">
        <f aca="false">IF(AND(A3923&gt;=Stimuli!$B$2,A3923&lt;=Stimuli!$C$2),Stimuli!$A$2,IF(AND(A3923&gt;=Stimuli!$B$3,A3923&lt;=Stimuli!$C$3),Stimuli!$A$3,IF(AND(A3923&gt;=Stimuli!$B$4,A3923&lt;=Stimuli!$C$4),Stimuli!$A$4,"")))</f>
        <v>01 Quiet baseline (60s)</v>
      </c>
      <c r="I3923" s="6" t="n">
        <f aca="false">(B3923-B3922)/((A3923-A3922)/1000)</f>
        <v>0.562637362637304</v>
      </c>
      <c r="J3923" s="6" t="n">
        <f aca="false">IF(OR(B3923&lt;Rules!$B$2,B3923&gt;Rules!$B$3,ABS(I3923)&gt;Rules!$B$4,OR(B3924&lt;Rules!$B$2,B3924&gt;Rules!$B$3,ABS(I3924)&gt;Rules!$B$4)),1,0)</f>
        <v>0</v>
      </c>
      <c r="K3923" s="6" t="str">
        <f aca="false">IF(F3923=1,COUNTIF($F$2:F3923,1),"")</f>
        <v/>
      </c>
    </row>
    <row r="3924" customFormat="false" ht="15" hidden="false" customHeight="false" outlineLevel="0" collapsed="false">
      <c r="A3924" s="6" t="n">
        <v>30870.6805</v>
      </c>
      <c r="B3924" s="6" t="n">
        <v>1.71941391941392</v>
      </c>
      <c r="C3924" s="6" t="n">
        <v>79</v>
      </c>
      <c r="D3924" s="6" t="n">
        <v>-1</v>
      </c>
      <c r="E3924" s="6" t="n">
        <v>1.72234432234432</v>
      </c>
      <c r="F3924" s="6" t="n">
        <v>0</v>
      </c>
      <c r="G3924" s="6" t="n">
        <v>0</v>
      </c>
      <c r="H3924" s="6" t="str">
        <f aca="false">IF(AND(A3924&gt;=Stimuli!$B$2,A3924&lt;=Stimuli!$C$2),Stimuli!$A$2,IF(AND(A3924&gt;=Stimuli!$B$3,A3924&lt;=Stimuli!$C$3),Stimuli!$A$3,IF(AND(A3924&gt;=Stimuli!$B$4,A3924&lt;=Stimuli!$C$4),Stimuli!$A$4,"")))</f>
        <v>01 Quiet baseline (60s)</v>
      </c>
      <c r="I3924" s="6" t="n">
        <f aca="false">(B3924-B3923)/((A3924-A3923)/1000)</f>
        <v>-0.750183150183034</v>
      </c>
      <c r="J3924" s="6" t="n">
        <f aca="false">IF(OR(B3924&lt;Rules!$B$2,B3924&gt;Rules!$B$3,ABS(I3924)&gt;Rules!$B$4,OR(B3925&lt;Rules!$B$2,B3925&gt;Rules!$B$3,ABS(I3925)&gt;Rules!$B$4)),1,0)</f>
        <v>0</v>
      </c>
      <c r="K3924" s="6" t="str">
        <f aca="false">IF(F3924=1,COUNTIF($F$2:F3924,1),"")</f>
        <v/>
      </c>
    </row>
    <row r="3925" customFormat="false" ht="15" hidden="false" customHeight="false" outlineLevel="0" collapsed="false">
      <c r="A3925" s="6" t="n">
        <v>30878.493</v>
      </c>
      <c r="B3925" s="6" t="n">
        <v>1.72527472527473</v>
      </c>
      <c r="C3925" s="6" t="n">
        <v>79</v>
      </c>
      <c r="D3925" s="6" t="n">
        <v>-1</v>
      </c>
      <c r="E3925" s="6" t="n">
        <v>1.72234432234432</v>
      </c>
      <c r="F3925" s="6" t="n">
        <v>0</v>
      </c>
      <c r="G3925" s="6" t="n">
        <v>0</v>
      </c>
      <c r="H3925" s="6" t="str">
        <f aca="false">IF(AND(A3925&gt;=Stimuli!$B$2,A3925&lt;=Stimuli!$C$2),Stimuli!$A$2,IF(AND(A3925&gt;=Stimuli!$B$3,A3925&lt;=Stimuli!$C$3),Stimuli!$A$3,IF(AND(A3925&gt;=Stimuli!$B$4,A3925&lt;=Stimuli!$C$4),Stimuli!$A$4,"")))</f>
        <v>01 Quiet baseline (60s)</v>
      </c>
      <c r="I3925" s="6" t="n">
        <f aca="false">(B3925-B3924)/((A3925-A3924)/1000)</f>
        <v>0.750183150183034</v>
      </c>
      <c r="J3925" s="6" t="n">
        <f aca="false">IF(OR(B3925&lt;Rules!$B$2,B3925&gt;Rules!$B$3,ABS(I3925)&gt;Rules!$B$4,OR(B3926&lt;Rules!$B$2,B3926&gt;Rules!$B$3,ABS(I3926)&gt;Rules!$B$4)),1,0)</f>
        <v>0</v>
      </c>
      <c r="K3925" s="6" t="str">
        <f aca="false">IF(F3925=1,COUNTIF($F$2:F3925,1),"")</f>
        <v/>
      </c>
    </row>
    <row r="3926" customFormat="false" ht="15" hidden="false" customHeight="false" outlineLevel="0" collapsed="false">
      <c r="A3926" s="6" t="n">
        <v>30886.3055</v>
      </c>
      <c r="B3926" s="6" t="n">
        <v>1.71794871794872</v>
      </c>
      <c r="C3926" s="6" t="n">
        <v>79</v>
      </c>
      <c r="D3926" s="6" t="n">
        <v>-1</v>
      </c>
      <c r="E3926" s="6" t="n">
        <v>1.72087912087912</v>
      </c>
      <c r="F3926" s="6" t="n">
        <v>0</v>
      </c>
      <c r="G3926" s="6" t="n">
        <v>0</v>
      </c>
      <c r="H3926" s="6" t="str">
        <f aca="false">IF(AND(A3926&gt;=Stimuli!$B$2,A3926&lt;=Stimuli!$C$2),Stimuli!$A$2,IF(AND(A3926&gt;=Stimuli!$B$3,A3926&lt;=Stimuli!$C$3),Stimuli!$A$3,IF(AND(A3926&gt;=Stimuli!$B$4,A3926&lt;=Stimuli!$C$4),Stimuli!$A$4,"")))</f>
        <v>01 Quiet baseline (60s)</v>
      </c>
      <c r="I3926" s="6" t="n">
        <f aca="false">(B3926-B3925)/((A3926-A3925)/1000)</f>
        <v>-0.937728937728878</v>
      </c>
      <c r="J3926" s="6" t="n">
        <f aca="false">IF(OR(B3926&lt;Rules!$B$2,B3926&gt;Rules!$B$3,ABS(I3926)&gt;Rules!$B$4,OR(B3927&lt;Rules!$B$2,B3927&gt;Rules!$B$3,ABS(I3927)&gt;Rules!$B$4)),1,0)</f>
        <v>0</v>
      </c>
      <c r="K3926" s="6" t="str">
        <f aca="false">IF(F3926=1,COUNTIF($F$2:F3926,1),"")</f>
        <v/>
      </c>
    </row>
    <row r="3927" customFormat="false" ht="15" hidden="false" customHeight="false" outlineLevel="0" collapsed="false">
      <c r="A3927" s="6" t="n">
        <v>30894.118</v>
      </c>
      <c r="B3927" s="6" t="n">
        <v>1.72527472527473</v>
      </c>
      <c r="C3927" s="6" t="n">
        <v>79</v>
      </c>
      <c r="D3927" s="6" t="n">
        <v>-1</v>
      </c>
      <c r="E3927" s="6" t="n">
        <v>1.72087912087912</v>
      </c>
      <c r="F3927" s="6" t="n">
        <v>0</v>
      </c>
      <c r="G3927" s="6" t="n">
        <v>0</v>
      </c>
      <c r="H3927" s="6" t="str">
        <f aca="false">IF(AND(A3927&gt;=Stimuli!$B$2,A3927&lt;=Stimuli!$C$2),Stimuli!$A$2,IF(AND(A3927&gt;=Stimuli!$B$3,A3927&lt;=Stimuli!$C$3),Stimuli!$A$3,IF(AND(A3927&gt;=Stimuli!$B$4,A3927&lt;=Stimuli!$C$4),Stimuli!$A$4,"")))</f>
        <v>01 Quiet baseline (60s)</v>
      </c>
      <c r="I3927" s="6" t="n">
        <f aca="false">(B3927-B3926)/((A3927-A3926)/1000)</f>
        <v>0.937728937728878</v>
      </c>
      <c r="J3927" s="6" t="n">
        <f aca="false">IF(OR(B3927&lt;Rules!$B$2,B3927&gt;Rules!$B$3,ABS(I3927)&gt;Rules!$B$4,OR(B3928&lt;Rules!$B$2,B3928&gt;Rules!$B$3,ABS(I3928)&gt;Rules!$B$4)),1,0)</f>
        <v>0</v>
      </c>
      <c r="K3927" s="6" t="str">
        <f aca="false">IF(F3927=1,COUNTIF($F$2:F3927,1),"")</f>
        <v/>
      </c>
    </row>
    <row r="3928" customFormat="false" ht="15" hidden="false" customHeight="false" outlineLevel="0" collapsed="false">
      <c r="A3928" s="6" t="n">
        <v>30901.9305</v>
      </c>
      <c r="B3928" s="6" t="n">
        <v>1.71794871794872</v>
      </c>
      <c r="C3928" s="6" t="n">
        <v>79</v>
      </c>
      <c r="D3928" s="6" t="n">
        <v>-1</v>
      </c>
      <c r="E3928" s="6" t="n">
        <v>1.72087912087912</v>
      </c>
      <c r="F3928" s="6" t="n">
        <v>0</v>
      </c>
      <c r="G3928" s="6" t="n">
        <v>0</v>
      </c>
      <c r="H3928" s="6" t="str">
        <f aca="false">IF(AND(A3928&gt;=Stimuli!$B$2,A3928&lt;=Stimuli!$C$2),Stimuli!$A$2,IF(AND(A3928&gt;=Stimuli!$B$3,A3928&lt;=Stimuli!$C$3),Stimuli!$A$3,IF(AND(A3928&gt;=Stimuli!$B$4,A3928&lt;=Stimuli!$C$4),Stimuli!$A$4,"")))</f>
        <v>01 Quiet baseline (60s)</v>
      </c>
      <c r="I3928" s="6" t="n">
        <f aca="false">(B3928-B3927)/((A3928-A3927)/1000)</f>
        <v>-0.937728937728878</v>
      </c>
      <c r="J3928" s="6" t="n">
        <f aca="false">IF(OR(B3928&lt;Rules!$B$2,B3928&gt;Rules!$B$3,ABS(I3928)&gt;Rules!$B$4,OR(B3929&lt;Rules!$B$2,B3929&gt;Rules!$B$3,ABS(I3929)&gt;Rules!$B$4)),1,0)</f>
        <v>0</v>
      </c>
      <c r="K3928" s="6" t="str">
        <f aca="false">IF(F3928=1,COUNTIF($F$2:F3928,1),"")</f>
        <v/>
      </c>
    </row>
    <row r="3929" customFormat="false" ht="15" hidden="false" customHeight="false" outlineLevel="0" collapsed="false">
      <c r="A3929" s="6" t="n">
        <v>30909.743</v>
      </c>
      <c r="B3929" s="6" t="n">
        <v>1.72380952380952</v>
      </c>
      <c r="C3929" s="6" t="n">
        <v>79</v>
      </c>
      <c r="D3929" s="6" t="n">
        <v>-1</v>
      </c>
      <c r="E3929" s="6" t="n">
        <v>1.72087912087912</v>
      </c>
      <c r="F3929" s="6" t="n">
        <v>0</v>
      </c>
      <c r="G3929" s="6" t="n">
        <v>0</v>
      </c>
      <c r="H3929" s="6" t="str">
        <f aca="false">IF(AND(A3929&gt;=Stimuli!$B$2,A3929&lt;=Stimuli!$C$2),Stimuli!$A$2,IF(AND(A3929&gt;=Stimuli!$B$3,A3929&lt;=Stimuli!$C$3),Stimuli!$A$3,IF(AND(A3929&gt;=Stimuli!$B$4,A3929&lt;=Stimuli!$C$4),Stimuli!$A$4,"")))</f>
        <v>01 Quiet baseline (60s)</v>
      </c>
      <c r="I3929" s="6" t="n">
        <f aca="false">(B3929-B3928)/((A3929-A3928)/1000)</f>
        <v>0.750183150183148</v>
      </c>
      <c r="J3929" s="6" t="n">
        <f aca="false">IF(OR(B3929&lt;Rules!$B$2,B3929&gt;Rules!$B$3,ABS(I3929)&gt;Rules!$B$4,OR(B3930&lt;Rules!$B$2,B3930&gt;Rules!$B$3,ABS(I3930)&gt;Rules!$B$4)),1,0)</f>
        <v>0</v>
      </c>
      <c r="K3929" s="6" t="str">
        <f aca="false">IF(F3929=1,COUNTIF($F$2:F3929,1),"")</f>
        <v/>
      </c>
    </row>
    <row r="3930" customFormat="false" ht="15" hidden="false" customHeight="false" outlineLevel="0" collapsed="false">
      <c r="A3930" s="6" t="n">
        <v>30917.5555</v>
      </c>
      <c r="B3930" s="6" t="n">
        <v>1.71941391941392</v>
      </c>
      <c r="C3930" s="6" t="n">
        <v>79</v>
      </c>
      <c r="D3930" s="6" t="n">
        <v>-1</v>
      </c>
      <c r="E3930" s="6" t="n">
        <v>1.72087912087912</v>
      </c>
      <c r="F3930" s="6" t="n">
        <v>0</v>
      </c>
      <c r="G3930" s="6" t="n">
        <v>0</v>
      </c>
      <c r="H3930" s="6" t="str">
        <f aca="false">IF(AND(A3930&gt;=Stimuli!$B$2,A3930&lt;=Stimuli!$C$2),Stimuli!$A$2,IF(AND(A3930&gt;=Stimuli!$B$3,A3930&lt;=Stimuli!$C$3),Stimuli!$A$3,IF(AND(A3930&gt;=Stimuli!$B$4,A3930&lt;=Stimuli!$C$4),Stimuli!$A$4,"")))</f>
        <v>01 Quiet baseline (60s)</v>
      </c>
      <c r="I3930" s="6" t="n">
        <f aca="false">(B3930-B3929)/((A3930-A3929)/1000)</f>
        <v>-0.562637362637304</v>
      </c>
      <c r="J3930" s="6" t="n">
        <f aca="false">IF(OR(B3930&lt;Rules!$B$2,B3930&gt;Rules!$B$3,ABS(I3930)&gt;Rules!$B$4,OR(B3931&lt;Rules!$B$2,B3931&gt;Rules!$B$3,ABS(I3931)&gt;Rules!$B$4)),1,0)</f>
        <v>0</v>
      </c>
      <c r="K3930" s="6" t="str">
        <f aca="false">IF(F3930=1,COUNTIF($F$2:F3930,1),"")</f>
        <v/>
      </c>
    </row>
    <row r="3931" customFormat="false" ht="15" hidden="false" customHeight="false" outlineLevel="0" collapsed="false">
      <c r="A3931" s="6" t="n">
        <v>30925.368</v>
      </c>
      <c r="B3931" s="6" t="n">
        <v>1.72234432234432</v>
      </c>
      <c r="C3931" s="6" t="n">
        <v>79</v>
      </c>
      <c r="D3931" s="6" t="n">
        <v>-1</v>
      </c>
      <c r="E3931" s="6" t="n">
        <v>1.72087912087912</v>
      </c>
      <c r="F3931" s="6" t="n">
        <v>0</v>
      </c>
      <c r="G3931" s="6" t="n">
        <v>0</v>
      </c>
      <c r="H3931" s="6" t="str">
        <f aca="false">IF(AND(A3931&gt;=Stimuli!$B$2,A3931&lt;=Stimuli!$C$2),Stimuli!$A$2,IF(AND(A3931&gt;=Stimuli!$B$3,A3931&lt;=Stimuli!$C$3),Stimuli!$A$3,IF(AND(A3931&gt;=Stimuli!$B$4,A3931&lt;=Stimuli!$C$4),Stimuli!$A$4,"")))</f>
        <v>01 Quiet baseline (60s)</v>
      </c>
      <c r="I3931" s="6" t="n">
        <f aca="false">(B3931-B3930)/((A3931-A3930)/1000)</f>
        <v>0.375091575091602</v>
      </c>
      <c r="J3931" s="6" t="n">
        <f aca="false">IF(OR(B3931&lt;Rules!$B$2,B3931&gt;Rules!$B$3,ABS(I3931)&gt;Rules!$B$4,OR(B3932&lt;Rules!$B$2,B3932&gt;Rules!$B$3,ABS(I3932)&gt;Rules!$B$4)),1,0)</f>
        <v>0</v>
      </c>
      <c r="K3931" s="6" t="str">
        <f aca="false">IF(F3931=1,COUNTIF($F$2:F3931,1),"")</f>
        <v/>
      </c>
    </row>
    <row r="3932" customFormat="false" ht="15" hidden="false" customHeight="false" outlineLevel="0" collapsed="false">
      <c r="A3932" s="6" t="n">
        <v>30933.1805</v>
      </c>
      <c r="B3932" s="6" t="n">
        <v>1.71941391941392</v>
      </c>
      <c r="C3932" s="6" t="n">
        <v>79</v>
      </c>
      <c r="D3932" s="6" t="n">
        <v>-1</v>
      </c>
      <c r="E3932" s="6" t="n">
        <v>1.72087912087912</v>
      </c>
      <c r="F3932" s="6" t="n">
        <v>0</v>
      </c>
      <c r="G3932" s="6" t="n">
        <v>0</v>
      </c>
      <c r="H3932" s="6" t="str">
        <f aca="false">IF(AND(A3932&gt;=Stimuli!$B$2,A3932&lt;=Stimuli!$C$2),Stimuli!$A$2,IF(AND(A3932&gt;=Stimuli!$B$3,A3932&lt;=Stimuli!$C$3),Stimuli!$A$3,IF(AND(A3932&gt;=Stimuli!$B$4,A3932&lt;=Stimuli!$C$4),Stimuli!$A$4,"")))</f>
        <v>01 Quiet baseline (60s)</v>
      </c>
      <c r="I3932" s="6" t="n">
        <f aca="false">(B3932-B3931)/((A3932-A3931)/1000)</f>
        <v>-0.375091575091602</v>
      </c>
      <c r="J3932" s="6" t="n">
        <f aca="false">IF(OR(B3932&lt;Rules!$B$2,B3932&gt;Rules!$B$3,ABS(I3932)&gt;Rules!$B$4,OR(B3933&lt;Rules!$B$2,B3933&gt;Rules!$B$3,ABS(I3933)&gt;Rules!$B$4)),1,0)</f>
        <v>0</v>
      </c>
      <c r="K3932" s="6" t="str">
        <f aca="false">IF(F3932=1,COUNTIF($F$2:F3932,1),"")</f>
        <v/>
      </c>
    </row>
    <row r="3933" customFormat="false" ht="15" hidden="false" customHeight="false" outlineLevel="0" collapsed="false">
      <c r="A3933" s="6" t="n">
        <v>30940.993</v>
      </c>
      <c r="B3933" s="6" t="n">
        <v>1.72087912087912</v>
      </c>
      <c r="C3933" s="6" t="n">
        <v>79</v>
      </c>
      <c r="D3933" s="6" t="n">
        <v>-1</v>
      </c>
      <c r="E3933" s="6" t="n">
        <v>1.72087912087912</v>
      </c>
      <c r="F3933" s="6" t="n">
        <v>0</v>
      </c>
      <c r="G3933" s="6" t="n">
        <v>0</v>
      </c>
      <c r="H3933" s="6" t="str">
        <f aca="false">IF(AND(A3933&gt;=Stimuli!$B$2,A3933&lt;=Stimuli!$C$2),Stimuli!$A$2,IF(AND(A3933&gt;=Stimuli!$B$3,A3933&lt;=Stimuli!$C$3),Stimuli!$A$3,IF(AND(A3933&gt;=Stimuli!$B$4,A3933&lt;=Stimuli!$C$4),Stimuli!$A$4,"")))</f>
        <v>01 Quiet baseline (60s)</v>
      </c>
      <c r="I3933" s="6" t="n">
        <f aca="false">(B3933-B3932)/((A3933-A3932)/1000)</f>
        <v>0.18754578754573</v>
      </c>
      <c r="J3933" s="6" t="n">
        <f aca="false">IF(OR(B3933&lt;Rules!$B$2,B3933&gt;Rules!$B$3,ABS(I3933)&gt;Rules!$B$4,OR(B3934&lt;Rules!$B$2,B3934&gt;Rules!$B$3,ABS(I3934)&gt;Rules!$B$4)),1,0)</f>
        <v>0</v>
      </c>
      <c r="K3933" s="6" t="str">
        <f aca="false">IF(F3933=1,COUNTIF($F$2:F3933,1),"")</f>
        <v/>
      </c>
    </row>
    <row r="3934" customFormat="false" ht="15" hidden="false" customHeight="false" outlineLevel="0" collapsed="false">
      <c r="A3934" s="6" t="n">
        <v>30948.8055</v>
      </c>
      <c r="B3934" s="6" t="n">
        <v>1.71941391941392</v>
      </c>
      <c r="C3934" s="6" t="n">
        <v>79</v>
      </c>
      <c r="D3934" s="6" t="n">
        <v>-1</v>
      </c>
      <c r="E3934" s="6" t="n">
        <v>1.72087912087912</v>
      </c>
      <c r="F3934" s="6" t="n">
        <v>0</v>
      </c>
      <c r="G3934" s="6" t="n">
        <v>0</v>
      </c>
      <c r="H3934" s="6" t="str">
        <f aca="false">IF(AND(A3934&gt;=Stimuli!$B$2,A3934&lt;=Stimuli!$C$2),Stimuli!$A$2,IF(AND(A3934&gt;=Stimuli!$B$3,A3934&lt;=Stimuli!$C$3),Stimuli!$A$3,IF(AND(A3934&gt;=Stimuli!$B$4,A3934&lt;=Stimuli!$C$4),Stimuli!$A$4,"")))</f>
        <v>01 Quiet baseline (60s)</v>
      </c>
      <c r="I3934" s="6" t="n">
        <f aca="false">(B3934-B3933)/((A3934-A3933)/1000)</f>
        <v>-0.18754578754573</v>
      </c>
      <c r="J3934" s="6" t="n">
        <f aca="false">IF(OR(B3934&lt;Rules!$B$2,B3934&gt;Rules!$B$3,ABS(I3934)&gt;Rules!$B$4,OR(B3935&lt;Rules!$B$2,B3935&gt;Rules!$B$3,ABS(I3935)&gt;Rules!$B$4)),1,0)</f>
        <v>0</v>
      </c>
      <c r="K3934" s="6" t="str">
        <f aca="false">IF(F3934=1,COUNTIF($F$2:F3934,1),"")</f>
        <v/>
      </c>
    </row>
    <row r="3935" customFormat="false" ht="15" hidden="false" customHeight="false" outlineLevel="0" collapsed="false">
      <c r="A3935" s="6" t="n">
        <v>30956.618</v>
      </c>
      <c r="B3935" s="6" t="n">
        <v>1.71941391941392</v>
      </c>
      <c r="C3935" s="6" t="n">
        <v>79</v>
      </c>
      <c r="D3935" s="6" t="n">
        <v>-1</v>
      </c>
      <c r="E3935" s="6" t="n">
        <v>1.72087912087912</v>
      </c>
      <c r="F3935" s="6" t="n">
        <v>0</v>
      </c>
      <c r="G3935" s="6" t="n">
        <v>0</v>
      </c>
      <c r="H3935" s="6" t="str">
        <f aca="false">IF(AND(A3935&gt;=Stimuli!$B$2,A3935&lt;=Stimuli!$C$2),Stimuli!$A$2,IF(AND(A3935&gt;=Stimuli!$B$3,A3935&lt;=Stimuli!$C$3),Stimuli!$A$3,IF(AND(A3935&gt;=Stimuli!$B$4,A3935&lt;=Stimuli!$C$4),Stimuli!$A$4,"")))</f>
        <v>01 Quiet baseline (60s)</v>
      </c>
      <c r="I3935" s="6" t="n">
        <f aca="false">(B3935-B3934)/((A3935-A3934)/1000)</f>
        <v>0</v>
      </c>
      <c r="J3935" s="6" t="n">
        <f aca="false">IF(OR(B3935&lt;Rules!$B$2,B3935&gt;Rules!$B$3,ABS(I3935)&gt;Rules!$B$4,OR(B3936&lt;Rules!$B$2,B3936&gt;Rules!$B$3,ABS(I3936)&gt;Rules!$B$4)),1,0)</f>
        <v>0</v>
      </c>
      <c r="K3935" s="6" t="str">
        <f aca="false">IF(F3935=1,COUNTIF($F$2:F3935,1),"")</f>
        <v/>
      </c>
    </row>
    <row r="3936" customFormat="false" ht="15" hidden="false" customHeight="false" outlineLevel="0" collapsed="false">
      <c r="A3936" s="6" t="n">
        <v>30964.4305</v>
      </c>
      <c r="B3936" s="6" t="n">
        <v>1.72234432234432</v>
      </c>
      <c r="C3936" s="6" t="n">
        <v>79</v>
      </c>
      <c r="D3936" s="6" t="n">
        <v>-1</v>
      </c>
      <c r="E3936" s="6" t="n">
        <v>1.71941391941392</v>
      </c>
      <c r="F3936" s="6" t="n">
        <v>0</v>
      </c>
      <c r="G3936" s="6" t="n">
        <v>0</v>
      </c>
      <c r="H3936" s="6" t="str">
        <f aca="false">IF(AND(A3936&gt;=Stimuli!$B$2,A3936&lt;=Stimuli!$C$2),Stimuli!$A$2,IF(AND(A3936&gt;=Stimuli!$B$3,A3936&lt;=Stimuli!$C$3),Stimuli!$A$3,IF(AND(A3936&gt;=Stimuli!$B$4,A3936&lt;=Stimuli!$C$4),Stimuli!$A$4,"")))</f>
        <v>01 Quiet baseline (60s)</v>
      </c>
      <c r="I3936" s="6" t="n">
        <f aca="false">(B3936-B3935)/((A3936-A3935)/1000)</f>
        <v>0.375091575091602</v>
      </c>
      <c r="J3936" s="6" t="n">
        <f aca="false">IF(OR(B3936&lt;Rules!$B$2,B3936&gt;Rules!$B$3,ABS(I3936)&gt;Rules!$B$4,OR(B3937&lt;Rules!$B$2,B3937&gt;Rules!$B$3,ABS(I3937)&gt;Rules!$B$4)),1,0)</f>
        <v>0</v>
      </c>
      <c r="K3936" s="6" t="str">
        <f aca="false">IF(F3936=1,COUNTIF($F$2:F3936,1),"")</f>
        <v/>
      </c>
    </row>
    <row r="3937" customFormat="false" ht="15" hidden="false" customHeight="false" outlineLevel="0" collapsed="false">
      <c r="A3937" s="6" t="n">
        <v>30972.243</v>
      </c>
      <c r="B3937" s="6" t="n">
        <v>1.71941391941392</v>
      </c>
      <c r="C3937" s="6" t="n">
        <v>79</v>
      </c>
      <c r="D3937" s="6" t="n">
        <v>-1</v>
      </c>
      <c r="E3937" s="6" t="n">
        <v>1.71941391941392</v>
      </c>
      <c r="F3937" s="6" t="n">
        <v>0</v>
      </c>
      <c r="G3937" s="6" t="n">
        <v>0</v>
      </c>
      <c r="H3937" s="6" t="str">
        <f aca="false">IF(AND(A3937&gt;=Stimuli!$B$2,A3937&lt;=Stimuli!$C$2),Stimuli!$A$2,IF(AND(A3937&gt;=Stimuli!$B$3,A3937&lt;=Stimuli!$C$3),Stimuli!$A$3,IF(AND(A3937&gt;=Stimuli!$B$4,A3937&lt;=Stimuli!$C$4),Stimuli!$A$4,"")))</f>
        <v>01 Quiet baseline (60s)</v>
      </c>
      <c r="I3937" s="6" t="n">
        <f aca="false">(B3937-B3936)/((A3937-A3936)/1000)</f>
        <v>-0.375091575091602</v>
      </c>
      <c r="J3937" s="6" t="n">
        <f aca="false">IF(OR(B3937&lt;Rules!$B$2,B3937&gt;Rules!$B$3,ABS(I3937)&gt;Rules!$B$4,OR(B3938&lt;Rules!$B$2,B3938&gt;Rules!$B$3,ABS(I3938)&gt;Rules!$B$4)),1,0)</f>
        <v>0</v>
      </c>
      <c r="K3937" s="6" t="str">
        <f aca="false">IF(F3937=1,COUNTIF($F$2:F3937,1),"")</f>
        <v/>
      </c>
    </row>
    <row r="3938" customFormat="false" ht="15" hidden="false" customHeight="false" outlineLevel="0" collapsed="false">
      <c r="A3938" s="6" t="n">
        <v>30980.0555</v>
      </c>
      <c r="B3938" s="6" t="n">
        <v>1.72234432234432</v>
      </c>
      <c r="C3938" s="6" t="n">
        <v>79</v>
      </c>
      <c r="D3938" s="6" t="n">
        <v>-1</v>
      </c>
      <c r="E3938" s="6" t="n">
        <v>1.71941391941392</v>
      </c>
      <c r="F3938" s="6" t="n">
        <v>0</v>
      </c>
      <c r="G3938" s="6" t="n">
        <v>0</v>
      </c>
      <c r="H3938" s="6" t="str">
        <f aca="false">IF(AND(A3938&gt;=Stimuli!$B$2,A3938&lt;=Stimuli!$C$2),Stimuli!$A$2,IF(AND(A3938&gt;=Stimuli!$B$3,A3938&lt;=Stimuli!$C$3),Stimuli!$A$3,IF(AND(A3938&gt;=Stimuli!$B$4,A3938&lt;=Stimuli!$C$4),Stimuli!$A$4,"")))</f>
        <v>01 Quiet baseline (60s)</v>
      </c>
      <c r="I3938" s="6" t="n">
        <f aca="false">(B3938-B3937)/((A3938-A3937)/1000)</f>
        <v>0.375091575091602</v>
      </c>
      <c r="J3938" s="6" t="n">
        <f aca="false">IF(OR(B3938&lt;Rules!$B$2,B3938&gt;Rules!$B$3,ABS(I3938)&gt;Rules!$B$4,OR(B3939&lt;Rules!$B$2,B3939&gt;Rules!$B$3,ABS(I3939)&gt;Rules!$B$4)),1,0)</f>
        <v>0</v>
      </c>
      <c r="K3938" s="6" t="str">
        <f aca="false">IF(F3938=1,COUNTIF($F$2:F3938,1),"")</f>
        <v/>
      </c>
    </row>
    <row r="3939" customFormat="false" ht="15" hidden="false" customHeight="false" outlineLevel="0" collapsed="false">
      <c r="A3939" s="6" t="n">
        <v>30987.868</v>
      </c>
      <c r="B3939" s="6" t="n">
        <v>1.71794871794872</v>
      </c>
      <c r="C3939" s="6" t="n">
        <v>79</v>
      </c>
      <c r="D3939" s="6" t="n">
        <v>-1</v>
      </c>
      <c r="E3939" s="6" t="n">
        <v>1.71941391941392</v>
      </c>
      <c r="F3939" s="6" t="n">
        <v>0</v>
      </c>
      <c r="G3939" s="6" t="n">
        <v>0</v>
      </c>
      <c r="H3939" s="6" t="str">
        <f aca="false">IF(AND(A3939&gt;=Stimuli!$B$2,A3939&lt;=Stimuli!$C$2),Stimuli!$A$2,IF(AND(A3939&gt;=Stimuli!$B$3,A3939&lt;=Stimuli!$C$3),Stimuli!$A$3,IF(AND(A3939&gt;=Stimuli!$B$4,A3939&lt;=Stimuli!$C$4),Stimuli!$A$4,"")))</f>
        <v>01 Quiet baseline (60s)</v>
      </c>
      <c r="I3939" s="6" t="n">
        <f aca="false">(B3939-B3938)/((A3939-A3938)/1000)</f>
        <v>-0.562637362637446</v>
      </c>
      <c r="J3939" s="6" t="n">
        <f aca="false">IF(OR(B3939&lt;Rules!$B$2,B3939&gt;Rules!$B$3,ABS(I3939)&gt;Rules!$B$4,OR(B3940&lt;Rules!$B$2,B3940&gt;Rules!$B$3,ABS(I3940)&gt;Rules!$B$4)),1,0)</f>
        <v>0</v>
      </c>
      <c r="K3939" s="6" t="str">
        <f aca="false">IF(F3939=1,COUNTIF($F$2:F3939,1),"")</f>
        <v/>
      </c>
    </row>
    <row r="3940" customFormat="false" ht="15" hidden="false" customHeight="false" outlineLevel="0" collapsed="false">
      <c r="A3940" s="6" t="n">
        <v>30995.6805</v>
      </c>
      <c r="B3940" s="6" t="n">
        <v>1.72380952380952</v>
      </c>
      <c r="C3940" s="6" t="n">
        <v>79</v>
      </c>
      <c r="D3940" s="6" t="n">
        <v>-1</v>
      </c>
      <c r="E3940" s="6" t="n">
        <v>1.71941391941392</v>
      </c>
      <c r="F3940" s="6" t="n">
        <v>0</v>
      </c>
      <c r="G3940" s="6" t="n">
        <v>0</v>
      </c>
      <c r="H3940" s="6" t="str">
        <f aca="false">IF(AND(A3940&gt;=Stimuli!$B$2,A3940&lt;=Stimuli!$C$2),Stimuli!$A$2,IF(AND(A3940&gt;=Stimuli!$B$3,A3940&lt;=Stimuli!$C$3),Stimuli!$A$3,IF(AND(A3940&gt;=Stimuli!$B$4,A3940&lt;=Stimuli!$C$4),Stimuli!$A$4,"")))</f>
        <v>01 Quiet baseline (60s)</v>
      </c>
      <c r="I3940" s="6" t="n">
        <f aca="false">(B3940-B3939)/((A3940-A3939)/1000)</f>
        <v>0.750183150183148</v>
      </c>
      <c r="J3940" s="6" t="n">
        <f aca="false">IF(OR(B3940&lt;Rules!$B$2,B3940&gt;Rules!$B$3,ABS(I3940)&gt;Rules!$B$4,OR(B3941&lt;Rules!$B$2,B3941&gt;Rules!$B$3,ABS(I3941)&gt;Rules!$B$4)),1,0)</f>
        <v>0</v>
      </c>
      <c r="K3940" s="6" t="str">
        <f aca="false">IF(F3940=1,COUNTIF($F$2:F3940,1),"")</f>
        <v/>
      </c>
    </row>
    <row r="3941" customFormat="false" ht="15" hidden="false" customHeight="false" outlineLevel="0" collapsed="false">
      <c r="A3941" s="6" t="n">
        <v>31003.493</v>
      </c>
      <c r="B3941" s="6" t="n">
        <v>1.71648351648352</v>
      </c>
      <c r="C3941" s="6" t="n">
        <v>79</v>
      </c>
      <c r="D3941" s="6" t="n">
        <v>-1</v>
      </c>
      <c r="E3941" s="6" t="n">
        <v>1.71941391941392</v>
      </c>
      <c r="F3941" s="6" t="n">
        <v>0</v>
      </c>
      <c r="G3941" s="6" t="n">
        <v>0</v>
      </c>
      <c r="H3941" s="6" t="str">
        <f aca="false">IF(AND(A3941&gt;=Stimuli!$B$2,A3941&lt;=Stimuli!$C$2),Stimuli!$A$2,IF(AND(A3941&gt;=Stimuli!$B$3,A3941&lt;=Stimuli!$C$3),Stimuli!$A$3,IF(AND(A3941&gt;=Stimuli!$B$4,A3941&lt;=Stimuli!$C$4),Stimuli!$A$4,"")))</f>
        <v>01 Quiet baseline (60s)</v>
      </c>
      <c r="I3941" s="6" t="n">
        <f aca="false">(B3941-B3940)/((A3941-A3940)/1000)</f>
        <v>-0.93772893772902</v>
      </c>
      <c r="J3941" s="6" t="n">
        <f aca="false">IF(OR(B3941&lt;Rules!$B$2,B3941&gt;Rules!$B$3,ABS(I3941)&gt;Rules!$B$4,OR(B3942&lt;Rules!$B$2,B3942&gt;Rules!$B$3,ABS(I3942)&gt;Rules!$B$4)),1,0)</f>
        <v>0</v>
      </c>
      <c r="K3941" s="6" t="str">
        <f aca="false">IF(F3941=1,COUNTIF($F$2:F3941,1),"")</f>
        <v/>
      </c>
    </row>
    <row r="3942" customFormat="false" ht="15" hidden="false" customHeight="false" outlineLevel="0" collapsed="false">
      <c r="A3942" s="6" t="n">
        <v>31011.3055</v>
      </c>
      <c r="B3942" s="6" t="n">
        <v>1.72234432234432</v>
      </c>
      <c r="C3942" s="6" t="n">
        <v>79</v>
      </c>
      <c r="D3942" s="6" t="n">
        <v>-1</v>
      </c>
      <c r="E3942" s="6" t="n">
        <v>1.71941391941392</v>
      </c>
      <c r="F3942" s="6" t="n">
        <v>0</v>
      </c>
      <c r="G3942" s="6" t="n">
        <v>0</v>
      </c>
      <c r="H3942" s="6" t="str">
        <f aca="false">IF(AND(A3942&gt;=Stimuli!$B$2,A3942&lt;=Stimuli!$C$2),Stimuli!$A$2,IF(AND(A3942&gt;=Stimuli!$B$3,A3942&lt;=Stimuli!$C$3),Stimuli!$A$3,IF(AND(A3942&gt;=Stimuli!$B$4,A3942&lt;=Stimuli!$C$4),Stimuli!$A$4,"")))</f>
        <v>01 Quiet baseline (60s)</v>
      </c>
      <c r="I3942" s="6" t="n">
        <f aca="false">(B3942-B3941)/((A3942-A3941)/1000)</f>
        <v>0.750183150183318</v>
      </c>
      <c r="J3942" s="6" t="n">
        <f aca="false">IF(OR(B3942&lt;Rules!$B$2,B3942&gt;Rules!$B$3,ABS(I3942)&gt;Rules!$B$4,OR(B3943&lt;Rules!$B$2,B3943&gt;Rules!$B$3,ABS(I3943)&gt;Rules!$B$4)),1,0)</f>
        <v>0</v>
      </c>
      <c r="K3942" s="6" t="str">
        <f aca="false">IF(F3942=1,COUNTIF($F$2:F3942,1),"")</f>
        <v/>
      </c>
    </row>
    <row r="3943" customFormat="false" ht="15" hidden="false" customHeight="false" outlineLevel="0" collapsed="false">
      <c r="A3943" s="6" t="n">
        <v>31019.118</v>
      </c>
      <c r="B3943" s="6" t="n">
        <v>1.71648351648352</v>
      </c>
      <c r="C3943" s="6" t="n">
        <v>79</v>
      </c>
      <c r="D3943" s="6" t="n">
        <v>-1</v>
      </c>
      <c r="E3943" s="6" t="n">
        <v>1.71941391941392</v>
      </c>
      <c r="F3943" s="6" t="n">
        <v>0</v>
      </c>
      <c r="G3943" s="6" t="n">
        <v>0</v>
      </c>
      <c r="H3943" s="6" t="str">
        <f aca="false">IF(AND(A3943&gt;=Stimuli!$B$2,A3943&lt;=Stimuli!$C$2),Stimuli!$A$2,IF(AND(A3943&gt;=Stimuli!$B$3,A3943&lt;=Stimuli!$C$3),Stimuli!$A$3,IF(AND(A3943&gt;=Stimuli!$B$4,A3943&lt;=Stimuli!$C$4),Stimuli!$A$4,"")))</f>
        <v>01 Quiet baseline (60s)</v>
      </c>
      <c r="I3943" s="6" t="n">
        <f aca="false">(B3943-B3942)/((A3943-A3942)/1000)</f>
        <v>-0.750183150183318</v>
      </c>
      <c r="J3943" s="6" t="n">
        <f aca="false">IF(OR(B3943&lt;Rules!$B$2,B3943&gt;Rules!$B$3,ABS(I3943)&gt;Rules!$B$4,OR(B3944&lt;Rules!$B$2,B3944&gt;Rules!$B$3,ABS(I3944)&gt;Rules!$B$4)),1,0)</f>
        <v>0</v>
      </c>
      <c r="K3943" s="6" t="str">
        <f aca="false">IF(F3943=1,COUNTIF($F$2:F3943,1),"")</f>
        <v/>
      </c>
    </row>
    <row r="3944" customFormat="false" ht="15" hidden="false" customHeight="false" outlineLevel="0" collapsed="false">
      <c r="A3944" s="6" t="n">
        <v>31026.9305</v>
      </c>
      <c r="B3944" s="6" t="n">
        <v>1.72234432234432</v>
      </c>
      <c r="C3944" s="6" t="n">
        <v>79</v>
      </c>
      <c r="D3944" s="6" t="n">
        <v>-1</v>
      </c>
      <c r="E3944" s="6" t="n">
        <v>1.71941391941392</v>
      </c>
      <c r="F3944" s="6" t="n">
        <v>0</v>
      </c>
      <c r="G3944" s="6" t="n">
        <v>0</v>
      </c>
      <c r="H3944" s="6" t="str">
        <f aca="false">IF(AND(A3944&gt;=Stimuli!$B$2,A3944&lt;=Stimuli!$C$2),Stimuli!$A$2,IF(AND(A3944&gt;=Stimuli!$B$3,A3944&lt;=Stimuli!$C$3),Stimuli!$A$3,IF(AND(A3944&gt;=Stimuli!$B$4,A3944&lt;=Stimuli!$C$4),Stimuli!$A$4,"")))</f>
        <v>01 Quiet baseline (60s)</v>
      </c>
      <c r="I3944" s="6" t="n">
        <f aca="false">(B3944-B3943)/((A3944-A3943)/1000)</f>
        <v>0.750183150183318</v>
      </c>
      <c r="J3944" s="6" t="n">
        <f aca="false">IF(OR(B3944&lt;Rules!$B$2,B3944&gt;Rules!$B$3,ABS(I3944)&gt;Rules!$B$4,OR(B3945&lt;Rules!$B$2,B3945&gt;Rules!$B$3,ABS(I3945)&gt;Rules!$B$4)),1,0)</f>
        <v>0</v>
      </c>
      <c r="K3944" s="6" t="str">
        <f aca="false">IF(F3944=1,COUNTIF($F$2:F3944,1),"")</f>
        <v/>
      </c>
    </row>
    <row r="3945" customFormat="false" ht="15" hidden="false" customHeight="false" outlineLevel="0" collapsed="false">
      <c r="A3945" s="6" t="n">
        <v>31034.743</v>
      </c>
      <c r="B3945" s="6" t="n">
        <v>1.71648351648352</v>
      </c>
      <c r="C3945" s="6" t="n">
        <v>79</v>
      </c>
      <c r="D3945" s="6" t="n">
        <v>-1</v>
      </c>
      <c r="E3945" s="6" t="n">
        <v>1.71941391941392</v>
      </c>
      <c r="F3945" s="6" t="n">
        <v>0</v>
      </c>
      <c r="G3945" s="6" t="n">
        <v>0</v>
      </c>
      <c r="H3945" s="6" t="str">
        <f aca="false">IF(AND(A3945&gt;=Stimuli!$B$2,A3945&lt;=Stimuli!$C$2),Stimuli!$A$2,IF(AND(A3945&gt;=Stimuli!$B$3,A3945&lt;=Stimuli!$C$3),Stimuli!$A$3,IF(AND(A3945&gt;=Stimuli!$B$4,A3945&lt;=Stimuli!$C$4),Stimuli!$A$4,"")))</f>
        <v>01 Quiet baseline (60s)</v>
      </c>
      <c r="I3945" s="6" t="n">
        <f aca="false">(B3945-B3944)/((A3945-A3944)/1000)</f>
        <v>-0.750183150183318</v>
      </c>
      <c r="J3945" s="6" t="n">
        <f aca="false">IF(OR(B3945&lt;Rules!$B$2,B3945&gt;Rules!$B$3,ABS(I3945)&gt;Rules!$B$4,OR(B3946&lt;Rules!$B$2,B3946&gt;Rules!$B$3,ABS(I3946)&gt;Rules!$B$4)),1,0)</f>
        <v>0</v>
      </c>
      <c r="K3945" s="6" t="str">
        <f aca="false">IF(F3945=1,COUNTIF($F$2:F3945,1),"")</f>
        <v/>
      </c>
    </row>
    <row r="3946" customFormat="false" ht="15" hidden="false" customHeight="false" outlineLevel="0" collapsed="false">
      <c r="A3946" s="6" t="n">
        <v>31042.5555</v>
      </c>
      <c r="B3946" s="6" t="n">
        <v>1.72087912087912</v>
      </c>
      <c r="C3946" s="6" t="n">
        <v>79</v>
      </c>
      <c r="D3946" s="6" t="n">
        <v>-1</v>
      </c>
      <c r="E3946" s="6" t="n">
        <v>1.71941391941392</v>
      </c>
      <c r="F3946" s="6" t="n">
        <v>0</v>
      </c>
      <c r="G3946" s="6" t="n">
        <v>0</v>
      </c>
      <c r="H3946" s="6" t="str">
        <f aca="false">IF(AND(A3946&gt;=Stimuli!$B$2,A3946&lt;=Stimuli!$C$2),Stimuli!$A$2,IF(AND(A3946&gt;=Stimuli!$B$3,A3946&lt;=Stimuli!$C$3),Stimuli!$A$3,IF(AND(A3946&gt;=Stimuli!$B$4,A3946&lt;=Stimuli!$C$4),Stimuli!$A$4,"")))</f>
        <v>01 Quiet baseline (60s)</v>
      </c>
      <c r="I3946" s="6" t="n">
        <f aca="false">(B3946-B3945)/((A3946-A3945)/1000)</f>
        <v>0.562637362637446</v>
      </c>
      <c r="J3946" s="6" t="n">
        <f aca="false">IF(OR(B3946&lt;Rules!$B$2,B3946&gt;Rules!$B$3,ABS(I3946)&gt;Rules!$B$4,OR(B3947&lt;Rules!$B$2,B3947&gt;Rules!$B$3,ABS(I3947)&gt;Rules!$B$4)),1,0)</f>
        <v>0</v>
      </c>
      <c r="K3946" s="6" t="str">
        <f aca="false">IF(F3946=1,COUNTIF($F$2:F3946,1),"")</f>
        <v/>
      </c>
    </row>
    <row r="3947" customFormat="false" ht="15" hidden="false" customHeight="false" outlineLevel="0" collapsed="false">
      <c r="A3947" s="6" t="n">
        <v>31050.368</v>
      </c>
      <c r="B3947" s="6" t="n">
        <v>1.71794871794872</v>
      </c>
      <c r="C3947" s="6" t="n">
        <v>79</v>
      </c>
      <c r="D3947" s="6" t="n">
        <v>-1</v>
      </c>
      <c r="E3947" s="6" t="n">
        <v>1.71941391941392</v>
      </c>
      <c r="F3947" s="6" t="n">
        <v>0</v>
      </c>
      <c r="G3947" s="6" t="n">
        <v>0</v>
      </c>
      <c r="H3947" s="6" t="str">
        <f aca="false">IF(AND(A3947&gt;=Stimuli!$B$2,A3947&lt;=Stimuli!$C$2),Stimuli!$A$2,IF(AND(A3947&gt;=Stimuli!$B$3,A3947&lt;=Stimuli!$C$3),Stimuli!$A$3,IF(AND(A3947&gt;=Stimuli!$B$4,A3947&lt;=Stimuli!$C$4),Stimuli!$A$4,"")))</f>
        <v>01 Quiet baseline (60s)</v>
      </c>
      <c r="I3947" s="6" t="n">
        <f aca="false">(B3947-B3946)/((A3947-A3946)/1000)</f>
        <v>-0.375091575091574</v>
      </c>
      <c r="J3947" s="6" t="n">
        <f aca="false">IF(OR(B3947&lt;Rules!$B$2,B3947&gt;Rules!$B$3,ABS(I3947)&gt;Rules!$B$4,OR(B3948&lt;Rules!$B$2,B3948&gt;Rules!$B$3,ABS(I3948)&gt;Rules!$B$4)),1,0)</f>
        <v>0</v>
      </c>
      <c r="K3947" s="6" t="str">
        <f aca="false">IF(F3947=1,COUNTIF($F$2:F3947,1),"")</f>
        <v/>
      </c>
    </row>
    <row r="3948" customFormat="false" ht="15" hidden="false" customHeight="false" outlineLevel="0" collapsed="false">
      <c r="A3948" s="6" t="n">
        <v>31058.1805</v>
      </c>
      <c r="B3948" s="6" t="n">
        <v>1.71941391941392</v>
      </c>
      <c r="C3948" s="6" t="n">
        <v>79</v>
      </c>
      <c r="D3948" s="6" t="n">
        <v>-1</v>
      </c>
      <c r="E3948" s="6" t="n">
        <v>1.71941391941392</v>
      </c>
      <c r="F3948" s="6" t="n">
        <v>0</v>
      </c>
      <c r="G3948" s="6" t="n">
        <v>0</v>
      </c>
      <c r="H3948" s="6" t="str">
        <f aca="false">IF(AND(A3948&gt;=Stimuli!$B$2,A3948&lt;=Stimuli!$C$2),Stimuli!$A$2,IF(AND(A3948&gt;=Stimuli!$B$3,A3948&lt;=Stimuli!$C$3),Stimuli!$A$3,IF(AND(A3948&gt;=Stimuli!$B$4,A3948&lt;=Stimuli!$C$4),Stimuli!$A$4,"")))</f>
        <v>01 Quiet baseline (60s)</v>
      </c>
      <c r="I3948" s="6" t="n">
        <f aca="false">(B3948-B3947)/((A3948-A3947)/1000)</f>
        <v>0.187545787545844</v>
      </c>
      <c r="J3948" s="6" t="n">
        <f aca="false">IF(OR(B3948&lt;Rules!$B$2,B3948&gt;Rules!$B$3,ABS(I3948)&gt;Rules!$B$4,OR(B3949&lt;Rules!$B$2,B3949&gt;Rules!$B$3,ABS(I3949)&gt;Rules!$B$4)),1,0)</f>
        <v>0</v>
      </c>
      <c r="K3948" s="6" t="str">
        <f aca="false">IF(F3948=1,COUNTIF($F$2:F3948,1),"")</f>
        <v/>
      </c>
    </row>
    <row r="3949" customFormat="false" ht="15" hidden="false" customHeight="false" outlineLevel="0" collapsed="false">
      <c r="A3949" s="6" t="n">
        <v>31065.993</v>
      </c>
      <c r="B3949" s="6" t="n">
        <v>1.71794871794872</v>
      </c>
      <c r="C3949" s="6" t="n">
        <v>79</v>
      </c>
      <c r="D3949" s="6" t="n">
        <v>-1</v>
      </c>
      <c r="E3949" s="6" t="n">
        <v>1.71794871794872</v>
      </c>
      <c r="F3949" s="6" t="n">
        <v>0</v>
      </c>
      <c r="G3949" s="6" t="n">
        <v>0</v>
      </c>
      <c r="H3949" s="6" t="str">
        <f aca="false">IF(AND(A3949&gt;=Stimuli!$B$2,A3949&lt;=Stimuli!$C$2),Stimuli!$A$2,IF(AND(A3949&gt;=Stimuli!$B$3,A3949&lt;=Stimuli!$C$3),Stimuli!$A$3,IF(AND(A3949&gt;=Stimuli!$B$4,A3949&lt;=Stimuli!$C$4),Stimuli!$A$4,"")))</f>
        <v>01 Quiet baseline (60s)</v>
      </c>
      <c r="I3949" s="6" t="n">
        <f aca="false">(B3949-B3948)/((A3949-A3948)/1000)</f>
        <v>-0.187545787545844</v>
      </c>
      <c r="J3949" s="6" t="n">
        <f aca="false">IF(OR(B3949&lt;Rules!$B$2,B3949&gt;Rules!$B$3,ABS(I3949)&gt;Rules!$B$4,OR(B3950&lt;Rules!$B$2,B3950&gt;Rules!$B$3,ABS(I3950)&gt;Rules!$B$4)),1,0)</f>
        <v>0</v>
      </c>
      <c r="K3949" s="6" t="str">
        <f aca="false">IF(F3949=1,COUNTIF($F$2:F3949,1),"")</f>
        <v/>
      </c>
    </row>
    <row r="3950" customFormat="false" ht="15" hidden="false" customHeight="false" outlineLevel="0" collapsed="false">
      <c r="A3950" s="6" t="n">
        <v>31073.8055</v>
      </c>
      <c r="B3950" s="6" t="n">
        <v>1.71941391941392</v>
      </c>
      <c r="C3950" s="6" t="n">
        <v>79</v>
      </c>
      <c r="D3950" s="6" t="n">
        <v>-1</v>
      </c>
      <c r="E3950" s="6" t="n">
        <v>1.71794871794872</v>
      </c>
      <c r="F3950" s="6" t="n">
        <v>0</v>
      </c>
      <c r="G3950" s="6" t="n">
        <v>0</v>
      </c>
      <c r="H3950" s="6" t="str">
        <f aca="false">IF(AND(A3950&gt;=Stimuli!$B$2,A3950&lt;=Stimuli!$C$2),Stimuli!$A$2,IF(AND(A3950&gt;=Stimuli!$B$3,A3950&lt;=Stimuli!$C$3),Stimuli!$A$3,IF(AND(A3950&gt;=Stimuli!$B$4,A3950&lt;=Stimuli!$C$4),Stimuli!$A$4,"")))</f>
        <v>01 Quiet baseline (60s)</v>
      </c>
      <c r="I3950" s="6" t="n">
        <f aca="false">(B3950-B3949)/((A3950-A3949)/1000)</f>
        <v>0.187545787545844</v>
      </c>
      <c r="J3950" s="6" t="n">
        <f aca="false">IF(OR(B3950&lt;Rules!$B$2,B3950&gt;Rules!$B$3,ABS(I3950)&gt;Rules!$B$4,OR(B3951&lt;Rules!$B$2,B3951&gt;Rules!$B$3,ABS(I3951)&gt;Rules!$B$4)),1,0)</f>
        <v>0</v>
      </c>
      <c r="K3950" s="6" t="str">
        <f aca="false">IF(F3950=1,COUNTIF($F$2:F3950,1),"")</f>
        <v/>
      </c>
    </row>
    <row r="3951" customFormat="false" ht="15" hidden="false" customHeight="false" outlineLevel="0" collapsed="false">
      <c r="A3951" s="6" t="n">
        <v>31081.618</v>
      </c>
      <c r="B3951" s="6" t="n">
        <v>1.71941391941392</v>
      </c>
      <c r="C3951" s="6" t="n">
        <v>79</v>
      </c>
      <c r="D3951" s="6" t="n">
        <v>-1</v>
      </c>
      <c r="E3951" s="6" t="n">
        <v>1.71794871794872</v>
      </c>
      <c r="F3951" s="6" t="n">
        <v>0</v>
      </c>
      <c r="G3951" s="6" t="n">
        <v>0</v>
      </c>
      <c r="H3951" s="6" t="str">
        <f aca="false">IF(AND(A3951&gt;=Stimuli!$B$2,A3951&lt;=Stimuli!$C$2),Stimuli!$A$2,IF(AND(A3951&gt;=Stimuli!$B$3,A3951&lt;=Stimuli!$C$3),Stimuli!$A$3,IF(AND(A3951&gt;=Stimuli!$B$4,A3951&lt;=Stimuli!$C$4),Stimuli!$A$4,"")))</f>
        <v>01 Quiet baseline (60s)</v>
      </c>
      <c r="I3951" s="6" t="n">
        <f aca="false">(B3951-B3950)/((A3951-A3950)/1000)</f>
        <v>0</v>
      </c>
      <c r="J3951" s="6" t="n">
        <f aca="false">IF(OR(B3951&lt;Rules!$B$2,B3951&gt;Rules!$B$3,ABS(I3951)&gt;Rules!$B$4,OR(B3952&lt;Rules!$B$2,B3952&gt;Rules!$B$3,ABS(I3952)&gt;Rules!$B$4)),1,0)</f>
        <v>0</v>
      </c>
      <c r="K3951" s="6" t="str">
        <f aca="false">IF(F3951=1,COUNTIF($F$2:F3951,1),"")</f>
        <v/>
      </c>
    </row>
    <row r="3952" customFormat="false" ht="15" hidden="false" customHeight="false" outlineLevel="0" collapsed="false">
      <c r="A3952" s="6" t="n">
        <v>31089.4305</v>
      </c>
      <c r="B3952" s="6" t="n">
        <v>1.71794871794872</v>
      </c>
      <c r="C3952" s="6" t="n">
        <v>79</v>
      </c>
      <c r="D3952" s="6" t="n">
        <v>-1</v>
      </c>
      <c r="E3952" s="6" t="n">
        <v>1.71794871794872</v>
      </c>
      <c r="F3952" s="6" t="n">
        <v>0</v>
      </c>
      <c r="G3952" s="6" t="n">
        <v>0</v>
      </c>
      <c r="H3952" s="6" t="str">
        <f aca="false">IF(AND(A3952&gt;=Stimuli!$B$2,A3952&lt;=Stimuli!$C$2),Stimuli!$A$2,IF(AND(A3952&gt;=Stimuli!$B$3,A3952&lt;=Stimuli!$C$3),Stimuli!$A$3,IF(AND(A3952&gt;=Stimuli!$B$4,A3952&lt;=Stimuli!$C$4),Stimuli!$A$4,"")))</f>
        <v>01 Quiet baseline (60s)</v>
      </c>
      <c r="I3952" s="6" t="n">
        <f aca="false">(B3952-B3951)/((A3952-A3951)/1000)</f>
        <v>-0.187545787545844</v>
      </c>
      <c r="J3952" s="6" t="n">
        <f aca="false">IF(OR(B3952&lt;Rules!$B$2,B3952&gt;Rules!$B$3,ABS(I3952)&gt;Rules!$B$4,OR(B3953&lt;Rules!$B$2,B3953&gt;Rules!$B$3,ABS(I3953)&gt;Rules!$B$4)),1,0)</f>
        <v>0</v>
      </c>
      <c r="K3952" s="6" t="str">
        <f aca="false">IF(F3952=1,COUNTIF($F$2:F3952,1),"")</f>
        <v/>
      </c>
    </row>
    <row r="3953" customFormat="false" ht="15" hidden="false" customHeight="false" outlineLevel="0" collapsed="false">
      <c r="A3953" s="6" t="n">
        <v>31097.243</v>
      </c>
      <c r="B3953" s="6" t="n">
        <v>1.71941391941392</v>
      </c>
      <c r="C3953" s="6" t="n">
        <v>79</v>
      </c>
      <c r="D3953" s="6" t="n">
        <v>-1</v>
      </c>
      <c r="E3953" s="6" t="n">
        <v>1.71794871794872</v>
      </c>
      <c r="F3953" s="6" t="n">
        <v>0</v>
      </c>
      <c r="G3953" s="6" t="n">
        <v>0</v>
      </c>
      <c r="H3953" s="6" t="str">
        <f aca="false">IF(AND(A3953&gt;=Stimuli!$B$2,A3953&lt;=Stimuli!$C$2),Stimuli!$A$2,IF(AND(A3953&gt;=Stimuli!$B$3,A3953&lt;=Stimuli!$C$3),Stimuli!$A$3,IF(AND(A3953&gt;=Stimuli!$B$4,A3953&lt;=Stimuli!$C$4),Stimuli!$A$4,"")))</f>
        <v>01 Quiet baseline (60s)</v>
      </c>
      <c r="I3953" s="6" t="n">
        <f aca="false">(B3953-B3952)/((A3953-A3952)/1000)</f>
        <v>0.187545787545844</v>
      </c>
      <c r="J3953" s="6" t="n">
        <f aca="false">IF(OR(B3953&lt;Rules!$B$2,B3953&gt;Rules!$B$3,ABS(I3953)&gt;Rules!$B$4,OR(B3954&lt;Rules!$B$2,B3954&gt;Rules!$B$3,ABS(I3954)&gt;Rules!$B$4)),1,0)</f>
        <v>0</v>
      </c>
      <c r="K3953" s="6" t="str">
        <f aca="false">IF(F3953=1,COUNTIF($F$2:F3953,1),"")</f>
        <v/>
      </c>
    </row>
    <row r="3954" customFormat="false" ht="15" hidden="false" customHeight="false" outlineLevel="0" collapsed="false">
      <c r="A3954" s="6" t="n">
        <v>31105.0555</v>
      </c>
      <c r="B3954" s="6" t="n">
        <v>1.71501831501832</v>
      </c>
      <c r="C3954" s="6" t="n">
        <v>79</v>
      </c>
      <c r="D3954" s="6" t="n">
        <v>-1</v>
      </c>
      <c r="E3954" s="6" t="n">
        <v>1.71794871794872</v>
      </c>
      <c r="F3954" s="6" t="n">
        <v>0</v>
      </c>
      <c r="G3954" s="6" t="n">
        <v>0</v>
      </c>
      <c r="H3954" s="6" t="str">
        <f aca="false">IF(AND(A3954&gt;=Stimuli!$B$2,A3954&lt;=Stimuli!$C$2),Stimuli!$A$2,IF(AND(A3954&gt;=Stimuli!$B$3,A3954&lt;=Stimuli!$C$3),Stimuli!$A$3,IF(AND(A3954&gt;=Stimuli!$B$4,A3954&lt;=Stimuli!$C$4),Stimuli!$A$4,"")))</f>
        <v>01 Quiet baseline (60s)</v>
      </c>
      <c r="I3954" s="6" t="n">
        <f aca="false">(B3954-B3953)/((A3954-A3953)/1000)</f>
        <v>-0.562637362637446</v>
      </c>
      <c r="J3954" s="6" t="n">
        <f aca="false">IF(OR(B3954&lt;Rules!$B$2,B3954&gt;Rules!$B$3,ABS(I3954)&gt;Rules!$B$4,OR(B3955&lt;Rules!$B$2,B3955&gt;Rules!$B$3,ABS(I3955)&gt;Rules!$B$4)),1,0)</f>
        <v>0</v>
      </c>
      <c r="K3954" s="6" t="str">
        <f aca="false">IF(F3954=1,COUNTIF($F$2:F3954,1),"")</f>
        <v/>
      </c>
    </row>
    <row r="3955" customFormat="false" ht="15" hidden="false" customHeight="false" outlineLevel="0" collapsed="false">
      <c r="A3955" s="6" t="n">
        <v>31112.868</v>
      </c>
      <c r="B3955" s="6" t="n">
        <v>1.72087912087912</v>
      </c>
      <c r="C3955" s="6" t="n">
        <v>79</v>
      </c>
      <c r="D3955" s="6" t="n">
        <v>-1</v>
      </c>
      <c r="E3955" s="6" t="n">
        <v>1.71794871794872</v>
      </c>
      <c r="F3955" s="6" t="n">
        <v>0</v>
      </c>
      <c r="G3955" s="6" t="n">
        <v>0</v>
      </c>
      <c r="H3955" s="6" t="str">
        <f aca="false">IF(AND(A3955&gt;=Stimuli!$B$2,A3955&lt;=Stimuli!$C$2),Stimuli!$A$2,IF(AND(A3955&gt;=Stimuli!$B$3,A3955&lt;=Stimuli!$C$3),Stimuli!$A$3,IF(AND(A3955&gt;=Stimuli!$B$4,A3955&lt;=Stimuli!$C$4),Stimuli!$A$4,"")))</f>
        <v>01 Quiet baseline (60s)</v>
      </c>
      <c r="I3955" s="6" t="n">
        <f aca="false">(B3955-B3954)/((A3955-A3954)/1000)</f>
        <v>0.750183150183176</v>
      </c>
      <c r="J3955" s="6" t="n">
        <f aca="false">IF(OR(B3955&lt;Rules!$B$2,B3955&gt;Rules!$B$3,ABS(I3955)&gt;Rules!$B$4,OR(B3956&lt;Rules!$B$2,B3956&gt;Rules!$B$3,ABS(I3956)&gt;Rules!$B$4)),1,0)</f>
        <v>0</v>
      </c>
      <c r="K3955" s="6" t="str">
        <f aca="false">IF(F3955=1,COUNTIF($F$2:F3955,1),"")</f>
        <v/>
      </c>
    </row>
    <row r="3956" customFormat="false" ht="15" hidden="false" customHeight="false" outlineLevel="0" collapsed="false">
      <c r="A3956" s="6" t="n">
        <v>31120.6805</v>
      </c>
      <c r="B3956" s="6" t="n">
        <v>1.71501831501832</v>
      </c>
      <c r="C3956" s="6" t="n">
        <v>79</v>
      </c>
      <c r="D3956" s="6" t="n">
        <v>-1</v>
      </c>
      <c r="E3956" s="6" t="n">
        <v>1.71794871794872</v>
      </c>
      <c r="F3956" s="6" t="n">
        <v>0</v>
      </c>
      <c r="G3956" s="6" t="n">
        <v>0</v>
      </c>
      <c r="H3956" s="6" t="str">
        <f aca="false">IF(AND(A3956&gt;=Stimuli!$B$2,A3956&lt;=Stimuli!$C$2),Stimuli!$A$2,IF(AND(A3956&gt;=Stimuli!$B$3,A3956&lt;=Stimuli!$C$3),Stimuli!$A$3,IF(AND(A3956&gt;=Stimuli!$B$4,A3956&lt;=Stimuli!$C$4),Stimuli!$A$4,"")))</f>
        <v>01 Quiet baseline (60s)</v>
      </c>
      <c r="I3956" s="6" t="n">
        <f aca="false">(B3956-B3955)/((A3956-A3955)/1000)</f>
        <v>-0.750183150183176</v>
      </c>
      <c r="J3956" s="6" t="n">
        <f aca="false">IF(OR(B3956&lt;Rules!$B$2,B3956&gt;Rules!$B$3,ABS(I3956)&gt;Rules!$B$4,OR(B3957&lt;Rules!$B$2,B3957&gt;Rules!$B$3,ABS(I3957)&gt;Rules!$B$4)),1,0)</f>
        <v>0</v>
      </c>
      <c r="K3956" s="6" t="str">
        <f aca="false">IF(F3956=1,COUNTIF($F$2:F3956,1),"")</f>
        <v/>
      </c>
    </row>
    <row r="3957" customFormat="false" ht="15" hidden="false" customHeight="false" outlineLevel="0" collapsed="false">
      <c r="A3957" s="6" t="n">
        <v>31128.493</v>
      </c>
      <c r="B3957" s="6" t="n">
        <v>1.71941391941392</v>
      </c>
      <c r="C3957" s="6" t="n">
        <v>79</v>
      </c>
      <c r="D3957" s="6" t="n">
        <v>-1</v>
      </c>
      <c r="E3957" s="6" t="n">
        <v>1.71794871794872</v>
      </c>
      <c r="F3957" s="6" t="n">
        <v>0</v>
      </c>
      <c r="G3957" s="6" t="n">
        <v>0</v>
      </c>
      <c r="H3957" s="6" t="str">
        <f aca="false">IF(AND(A3957&gt;=Stimuli!$B$2,A3957&lt;=Stimuli!$C$2),Stimuli!$A$2,IF(AND(A3957&gt;=Stimuli!$B$3,A3957&lt;=Stimuli!$C$3),Stimuli!$A$3,IF(AND(A3957&gt;=Stimuli!$B$4,A3957&lt;=Stimuli!$C$4),Stimuli!$A$4,"")))</f>
        <v>01 Quiet baseline (60s)</v>
      </c>
      <c r="I3957" s="6" t="n">
        <f aca="false">(B3957-B3956)/((A3957-A3956)/1000)</f>
        <v>0.562637362637446</v>
      </c>
      <c r="J3957" s="6" t="n">
        <f aca="false">IF(OR(B3957&lt;Rules!$B$2,B3957&gt;Rules!$B$3,ABS(I3957)&gt;Rules!$B$4,OR(B3958&lt;Rules!$B$2,B3958&gt;Rules!$B$3,ABS(I3958)&gt;Rules!$B$4)),1,0)</f>
        <v>0</v>
      </c>
      <c r="K3957" s="6" t="str">
        <f aca="false">IF(F3957=1,COUNTIF($F$2:F3957,1),"")</f>
        <v/>
      </c>
    </row>
    <row r="3958" customFormat="false" ht="15" hidden="false" customHeight="false" outlineLevel="0" collapsed="false">
      <c r="A3958" s="6" t="n">
        <v>31136.3055</v>
      </c>
      <c r="B3958" s="6" t="n">
        <v>1.71501831501832</v>
      </c>
      <c r="C3958" s="6" t="n">
        <v>79</v>
      </c>
      <c r="D3958" s="6" t="n">
        <v>-1</v>
      </c>
      <c r="E3958" s="6" t="n">
        <v>1.71794871794872</v>
      </c>
      <c r="F3958" s="6" t="n">
        <v>0</v>
      </c>
      <c r="G3958" s="6" t="n">
        <v>0</v>
      </c>
      <c r="H3958" s="6" t="str">
        <f aca="false">IF(AND(A3958&gt;=Stimuli!$B$2,A3958&lt;=Stimuli!$C$2),Stimuli!$A$2,IF(AND(A3958&gt;=Stimuli!$B$3,A3958&lt;=Stimuli!$C$3),Stimuli!$A$3,IF(AND(A3958&gt;=Stimuli!$B$4,A3958&lt;=Stimuli!$C$4),Stimuli!$A$4,"")))</f>
        <v>01 Quiet baseline (60s)</v>
      </c>
      <c r="I3958" s="6" t="n">
        <f aca="false">(B3958-B3957)/((A3958-A3957)/1000)</f>
        <v>-0.562637362637446</v>
      </c>
      <c r="J3958" s="6" t="n">
        <f aca="false">IF(OR(B3958&lt;Rules!$B$2,B3958&gt;Rules!$B$3,ABS(I3958)&gt;Rules!$B$4,OR(B3959&lt;Rules!$B$2,B3959&gt;Rules!$B$3,ABS(I3959)&gt;Rules!$B$4)),1,0)</f>
        <v>0</v>
      </c>
      <c r="K3958" s="6" t="str">
        <f aca="false">IF(F3958=1,COUNTIF($F$2:F3958,1),"")</f>
        <v/>
      </c>
    </row>
    <row r="3959" customFormat="false" ht="15" hidden="false" customHeight="false" outlineLevel="0" collapsed="false">
      <c r="A3959" s="6" t="n">
        <v>31144.118</v>
      </c>
      <c r="B3959" s="6" t="n">
        <v>1.71941391941392</v>
      </c>
      <c r="C3959" s="6" t="n">
        <v>79</v>
      </c>
      <c r="D3959" s="6" t="n">
        <v>-1</v>
      </c>
      <c r="E3959" s="6" t="n">
        <v>1.71648351648352</v>
      </c>
      <c r="F3959" s="6" t="n">
        <v>0</v>
      </c>
      <c r="G3959" s="6" t="n">
        <v>0</v>
      </c>
      <c r="H3959" s="6" t="str">
        <f aca="false">IF(AND(A3959&gt;=Stimuli!$B$2,A3959&lt;=Stimuli!$C$2),Stimuli!$A$2,IF(AND(A3959&gt;=Stimuli!$B$3,A3959&lt;=Stimuli!$C$3),Stimuli!$A$3,IF(AND(A3959&gt;=Stimuli!$B$4,A3959&lt;=Stimuli!$C$4),Stimuli!$A$4,"")))</f>
        <v>01 Quiet baseline (60s)</v>
      </c>
      <c r="I3959" s="6" t="n">
        <f aca="false">(B3959-B3958)/((A3959-A3958)/1000)</f>
        <v>0.562637362637446</v>
      </c>
      <c r="J3959" s="6" t="n">
        <f aca="false">IF(OR(B3959&lt;Rules!$B$2,B3959&gt;Rules!$B$3,ABS(I3959)&gt;Rules!$B$4,OR(B3960&lt;Rules!$B$2,B3960&gt;Rules!$B$3,ABS(I3960)&gt;Rules!$B$4)),1,0)</f>
        <v>0</v>
      </c>
      <c r="K3959" s="6" t="str">
        <f aca="false">IF(F3959=1,COUNTIF($F$2:F3959,1),"")</f>
        <v/>
      </c>
    </row>
    <row r="3960" customFormat="false" ht="15" hidden="false" customHeight="false" outlineLevel="0" collapsed="false">
      <c r="A3960" s="6" t="n">
        <v>31151.9305</v>
      </c>
      <c r="B3960" s="6" t="n">
        <v>1.71501831501832</v>
      </c>
      <c r="C3960" s="6" t="n">
        <v>79</v>
      </c>
      <c r="D3960" s="6" t="n">
        <v>-1</v>
      </c>
      <c r="E3960" s="6" t="n">
        <v>1.71648351648352</v>
      </c>
      <c r="F3960" s="6" t="n">
        <v>0</v>
      </c>
      <c r="G3960" s="6" t="n">
        <v>0</v>
      </c>
      <c r="H3960" s="6" t="str">
        <f aca="false">IF(AND(A3960&gt;=Stimuli!$B$2,A3960&lt;=Stimuli!$C$2),Stimuli!$A$2,IF(AND(A3960&gt;=Stimuli!$B$3,A3960&lt;=Stimuli!$C$3),Stimuli!$A$3,IF(AND(A3960&gt;=Stimuli!$B$4,A3960&lt;=Stimuli!$C$4),Stimuli!$A$4,"")))</f>
        <v>01 Quiet baseline (60s)</v>
      </c>
      <c r="I3960" s="6" t="n">
        <f aca="false">(B3960-B3959)/((A3960-A3959)/1000)</f>
        <v>-0.562637362637446</v>
      </c>
      <c r="J3960" s="6" t="n">
        <f aca="false">IF(OR(B3960&lt;Rules!$B$2,B3960&gt;Rules!$B$3,ABS(I3960)&gt;Rules!$B$4,OR(B3961&lt;Rules!$B$2,B3961&gt;Rules!$B$3,ABS(I3961)&gt;Rules!$B$4)),1,0)</f>
        <v>0</v>
      </c>
      <c r="K3960" s="6" t="str">
        <f aca="false">IF(F3960=1,COUNTIF($F$2:F3960,1),"")</f>
        <v/>
      </c>
    </row>
    <row r="3961" customFormat="false" ht="15" hidden="false" customHeight="false" outlineLevel="0" collapsed="false">
      <c r="A3961" s="6" t="n">
        <v>31159.743</v>
      </c>
      <c r="B3961" s="6" t="n">
        <v>1.71941391941392</v>
      </c>
      <c r="C3961" s="6" t="n">
        <v>79</v>
      </c>
      <c r="D3961" s="6" t="n">
        <v>-1</v>
      </c>
      <c r="E3961" s="6" t="n">
        <v>1.71648351648352</v>
      </c>
      <c r="F3961" s="6" t="n">
        <v>0</v>
      </c>
      <c r="G3961" s="6" t="n">
        <v>0</v>
      </c>
      <c r="H3961" s="6" t="str">
        <f aca="false">IF(AND(A3961&gt;=Stimuli!$B$2,A3961&lt;=Stimuli!$C$2),Stimuli!$A$2,IF(AND(A3961&gt;=Stimuli!$B$3,A3961&lt;=Stimuli!$C$3),Stimuli!$A$3,IF(AND(A3961&gt;=Stimuli!$B$4,A3961&lt;=Stimuli!$C$4),Stimuli!$A$4,"")))</f>
        <v>01 Quiet baseline (60s)</v>
      </c>
      <c r="I3961" s="6" t="n">
        <f aca="false">(B3961-B3960)/((A3961-A3960)/1000)</f>
        <v>0.562637362637446</v>
      </c>
      <c r="J3961" s="6" t="n">
        <f aca="false">IF(OR(B3961&lt;Rules!$B$2,B3961&gt;Rules!$B$3,ABS(I3961)&gt;Rules!$B$4,OR(B3962&lt;Rules!$B$2,B3962&gt;Rules!$B$3,ABS(I3962)&gt;Rules!$B$4)),1,0)</f>
        <v>0</v>
      </c>
      <c r="K3961" s="6" t="str">
        <f aca="false">IF(F3961=1,COUNTIF($F$2:F3961,1),"")</f>
        <v/>
      </c>
    </row>
    <row r="3962" customFormat="false" ht="15" hidden="false" customHeight="false" outlineLevel="0" collapsed="false">
      <c r="A3962" s="6" t="n">
        <v>31167.5555</v>
      </c>
      <c r="B3962" s="6" t="n">
        <v>1.71501831501832</v>
      </c>
      <c r="C3962" s="6" t="n">
        <v>79</v>
      </c>
      <c r="D3962" s="6" t="n">
        <v>-1</v>
      </c>
      <c r="E3962" s="6" t="n">
        <v>1.71648351648352</v>
      </c>
      <c r="F3962" s="6" t="n">
        <v>0</v>
      </c>
      <c r="G3962" s="6" t="n">
        <v>0</v>
      </c>
      <c r="H3962" s="6" t="str">
        <f aca="false">IF(AND(A3962&gt;=Stimuli!$B$2,A3962&lt;=Stimuli!$C$2),Stimuli!$A$2,IF(AND(A3962&gt;=Stimuli!$B$3,A3962&lt;=Stimuli!$C$3),Stimuli!$A$3,IF(AND(A3962&gt;=Stimuli!$B$4,A3962&lt;=Stimuli!$C$4),Stimuli!$A$4,"")))</f>
        <v>01 Quiet baseline (60s)</v>
      </c>
      <c r="I3962" s="6" t="n">
        <f aca="false">(B3962-B3961)/((A3962-A3961)/1000)</f>
        <v>-0.562637362637446</v>
      </c>
      <c r="J3962" s="6" t="n">
        <f aca="false">IF(OR(B3962&lt;Rules!$B$2,B3962&gt;Rules!$B$3,ABS(I3962)&gt;Rules!$B$4,OR(B3963&lt;Rules!$B$2,B3963&gt;Rules!$B$3,ABS(I3963)&gt;Rules!$B$4)),1,0)</f>
        <v>0</v>
      </c>
      <c r="K3962" s="6" t="str">
        <f aca="false">IF(F3962=1,COUNTIF($F$2:F3962,1),"")</f>
        <v/>
      </c>
    </row>
    <row r="3963" customFormat="false" ht="15" hidden="false" customHeight="false" outlineLevel="0" collapsed="false">
      <c r="A3963" s="6" t="n">
        <v>31175.368</v>
      </c>
      <c r="B3963" s="6" t="n">
        <v>1.71794871794872</v>
      </c>
      <c r="C3963" s="6" t="n">
        <v>79</v>
      </c>
      <c r="D3963" s="6" t="n">
        <v>-1</v>
      </c>
      <c r="E3963" s="6" t="n">
        <v>1.71648351648352</v>
      </c>
      <c r="F3963" s="6" t="n">
        <v>0</v>
      </c>
      <c r="G3963" s="6" t="n">
        <v>0</v>
      </c>
      <c r="H3963" s="6" t="str">
        <f aca="false">IF(AND(A3963&gt;=Stimuli!$B$2,A3963&lt;=Stimuli!$C$2),Stimuli!$A$2,IF(AND(A3963&gt;=Stimuli!$B$3,A3963&lt;=Stimuli!$C$3),Stimuli!$A$3,IF(AND(A3963&gt;=Stimuli!$B$4,A3963&lt;=Stimuli!$C$4),Stimuli!$A$4,"")))</f>
        <v>01 Quiet baseline (60s)</v>
      </c>
      <c r="I3963" s="6" t="n">
        <f aca="false">(B3963-B3962)/((A3963-A3962)/1000)</f>
        <v>0.375091575091602</v>
      </c>
      <c r="J3963" s="6" t="n">
        <f aca="false">IF(OR(B3963&lt;Rules!$B$2,B3963&gt;Rules!$B$3,ABS(I3963)&gt;Rules!$B$4,OR(B3964&lt;Rules!$B$2,B3964&gt;Rules!$B$3,ABS(I3964)&gt;Rules!$B$4)),1,0)</f>
        <v>0</v>
      </c>
      <c r="K3963" s="6" t="str">
        <f aca="false">IF(F3963=1,COUNTIF($F$2:F3963,1),"")</f>
        <v/>
      </c>
    </row>
    <row r="3964" customFormat="false" ht="15" hidden="false" customHeight="false" outlineLevel="0" collapsed="false">
      <c r="A3964" s="6" t="n">
        <v>31183.1805</v>
      </c>
      <c r="B3964" s="6" t="n">
        <v>1.71501831501832</v>
      </c>
      <c r="C3964" s="6" t="n">
        <v>79</v>
      </c>
      <c r="D3964" s="6" t="n">
        <v>-1</v>
      </c>
      <c r="E3964" s="6" t="n">
        <v>1.71648351648352</v>
      </c>
      <c r="F3964" s="6" t="n">
        <v>0</v>
      </c>
      <c r="G3964" s="6" t="n">
        <v>0</v>
      </c>
      <c r="H3964" s="6" t="str">
        <f aca="false">IF(AND(A3964&gt;=Stimuli!$B$2,A3964&lt;=Stimuli!$C$2),Stimuli!$A$2,IF(AND(A3964&gt;=Stimuli!$B$3,A3964&lt;=Stimuli!$C$3),Stimuli!$A$3,IF(AND(A3964&gt;=Stimuli!$B$4,A3964&lt;=Stimuli!$C$4),Stimuli!$A$4,"")))</f>
        <v>01 Quiet baseline (60s)</v>
      </c>
      <c r="I3964" s="6" t="n">
        <f aca="false">(B3964-B3963)/((A3964-A3963)/1000)</f>
        <v>-0.375091575091602</v>
      </c>
      <c r="J3964" s="6" t="n">
        <f aca="false">IF(OR(B3964&lt;Rules!$B$2,B3964&gt;Rules!$B$3,ABS(I3964)&gt;Rules!$B$4,OR(B3965&lt;Rules!$B$2,B3965&gt;Rules!$B$3,ABS(I3965)&gt;Rules!$B$4)),1,0)</f>
        <v>0</v>
      </c>
      <c r="K3964" s="6" t="str">
        <f aca="false">IF(F3964=1,COUNTIF($F$2:F3964,1),"")</f>
        <v/>
      </c>
    </row>
    <row r="3965" customFormat="false" ht="15" hidden="false" customHeight="false" outlineLevel="0" collapsed="false">
      <c r="A3965" s="6" t="n">
        <v>31190.993</v>
      </c>
      <c r="B3965" s="6" t="n">
        <v>1.71648351648352</v>
      </c>
      <c r="C3965" s="6" t="n">
        <v>79</v>
      </c>
      <c r="D3965" s="6" t="n">
        <v>-1</v>
      </c>
      <c r="E3965" s="6" t="n">
        <v>1.71648351648352</v>
      </c>
      <c r="F3965" s="6" t="n">
        <v>0</v>
      </c>
      <c r="G3965" s="6" t="n">
        <v>0</v>
      </c>
      <c r="H3965" s="6" t="str">
        <f aca="false">IF(AND(A3965&gt;=Stimuli!$B$2,A3965&lt;=Stimuli!$C$2),Stimuli!$A$2,IF(AND(A3965&gt;=Stimuli!$B$3,A3965&lt;=Stimuli!$C$3),Stimuli!$A$3,IF(AND(A3965&gt;=Stimuli!$B$4,A3965&lt;=Stimuli!$C$4),Stimuli!$A$4,"")))</f>
        <v>01 Quiet baseline (60s)</v>
      </c>
      <c r="I3965" s="6" t="n">
        <f aca="false">(B3965-B3964)/((A3965-A3964)/1000)</f>
        <v>0.18754578754573</v>
      </c>
      <c r="J3965" s="6" t="n">
        <f aca="false">IF(OR(B3965&lt;Rules!$B$2,B3965&gt;Rules!$B$3,ABS(I3965)&gt;Rules!$B$4,OR(B3966&lt;Rules!$B$2,B3966&gt;Rules!$B$3,ABS(I3966)&gt;Rules!$B$4)),1,0)</f>
        <v>0</v>
      </c>
      <c r="K3965" s="6" t="str">
        <f aca="false">IF(F3965=1,COUNTIF($F$2:F3965,1),"")</f>
        <v/>
      </c>
    </row>
    <row r="3966" customFormat="false" ht="15" hidden="false" customHeight="false" outlineLevel="0" collapsed="false">
      <c r="A3966" s="6" t="n">
        <v>31198.8055</v>
      </c>
      <c r="B3966" s="6" t="n">
        <v>1.71501831501832</v>
      </c>
      <c r="C3966" s="6" t="n">
        <v>79</v>
      </c>
      <c r="D3966" s="6" t="n">
        <v>-1</v>
      </c>
      <c r="E3966" s="6" t="n">
        <v>1.71648351648352</v>
      </c>
      <c r="F3966" s="6" t="n">
        <v>0</v>
      </c>
      <c r="G3966" s="6" t="n">
        <v>0</v>
      </c>
      <c r="H3966" s="6" t="str">
        <f aca="false">IF(AND(A3966&gt;=Stimuli!$B$2,A3966&lt;=Stimuli!$C$2),Stimuli!$A$2,IF(AND(A3966&gt;=Stimuli!$B$3,A3966&lt;=Stimuli!$C$3),Stimuli!$A$3,IF(AND(A3966&gt;=Stimuli!$B$4,A3966&lt;=Stimuli!$C$4),Stimuli!$A$4,"")))</f>
        <v>01 Quiet baseline (60s)</v>
      </c>
      <c r="I3966" s="6" t="n">
        <f aca="false">(B3966-B3965)/((A3966-A3965)/1000)</f>
        <v>-0.18754578754573</v>
      </c>
      <c r="J3966" s="6" t="n">
        <f aca="false">IF(OR(B3966&lt;Rules!$B$2,B3966&gt;Rules!$B$3,ABS(I3966)&gt;Rules!$B$4,OR(B3967&lt;Rules!$B$2,B3967&gt;Rules!$B$3,ABS(I3967)&gt;Rules!$B$4)),1,0)</f>
        <v>0</v>
      </c>
      <c r="K3966" s="6" t="str">
        <f aca="false">IF(F3966=1,COUNTIF($F$2:F3966,1),"")</f>
        <v/>
      </c>
    </row>
    <row r="3967" customFormat="false" ht="15" hidden="false" customHeight="false" outlineLevel="0" collapsed="false">
      <c r="A3967" s="6" t="n">
        <v>31206.618</v>
      </c>
      <c r="B3967" s="6" t="n">
        <v>1.71648351648352</v>
      </c>
      <c r="C3967" s="6" t="n">
        <v>79</v>
      </c>
      <c r="D3967" s="6" t="n">
        <v>-1</v>
      </c>
      <c r="E3967" s="6" t="n">
        <v>1.71501831501832</v>
      </c>
      <c r="F3967" s="6" t="n">
        <v>0</v>
      </c>
      <c r="G3967" s="6" t="n">
        <v>0</v>
      </c>
      <c r="H3967" s="6" t="str">
        <f aca="false">IF(AND(A3967&gt;=Stimuli!$B$2,A3967&lt;=Stimuli!$C$2),Stimuli!$A$2,IF(AND(A3967&gt;=Stimuli!$B$3,A3967&lt;=Stimuli!$C$3),Stimuli!$A$3,IF(AND(A3967&gt;=Stimuli!$B$4,A3967&lt;=Stimuli!$C$4),Stimuli!$A$4,"")))</f>
        <v>01 Quiet baseline (60s)</v>
      </c>
      <c r="I3967" s="6" t="n">
        <f aca="false">(B3967-B3966)/((A3967-A3966)/1000)</f>
        <v>0.18754578754573</v>
      </c>
      <c r="J3967" s="6" t="n">
        <f aca="false">IF(OR(B3967&lt;Rules!$B$2,B3967&gt;Rules!$B$3,ABS(I3967)&gt;Rules!$B$4,OR(B3968&lt;Rules!$B$2,B3968&gt;Rules!$B$3,ABS(I3968)&gt;Rules!$B$4)),1,0)</f>
        <v>0</v>
      </c>
      <c r="K3967" s="6" t="str">
        <f aca="false">IF(F3967=1,COUNTIF($F$2:F3967,1),"")</f>
        <v/>
      </c>
    </row>
    <row r="3968" customFormat="false" ht="15" hidden="false" customHeight="false" outlineLevel="0" collapsed="false">
      <c r="A3968" s="6" t="n">
        <v>31214.4305</v>
      </c>
      <c r="B3968" s="6" t="n">
        <v>1.71648351648352</v>
      </c>
      <c r="C3968" s="6" t="n">
        <v>79</v>
      </c>
      <c r="D3968" s="6" t="n">
        <v>-1</v>
      </c>
      <c r="E3968" s="6" t="n">
        <v>1.71501831501832</v>
      </c>
      <c r="F3968" s="6" t="n">
        <v>0</v>
      </c>
      <c r="G3968" s="6" t="n">
        <v>0</v>
      </c>
      <c r="H3968" s="6" t="str">
        <f aca="false">IF(AND(A3968&gt;=Stimuli!$B$2,A3968&lt;=Stimuli!$C$2),Stimuli!$A$2,IF(AND(A3968&gt;=Stimuli!$B$3,A3968&lt;=Stimuli!$C$3),Stimuli!$A$3,IF(AND(A3968&gt;=Stimuli!$B$4,A3968&lt;=Stimuli!$C$4),Stimuli!$A$4,"")))</f>
        <v>01 Quiet baseline (60s)</v>
      </c>
      <c r="I3968" s="6" t="n">
        <f aca="false">(B3968-B3967)/((A3968-A3967)/1000)</f>
        <v>0</v>
      </c>
      <c r="J3968" s="6" t="n">
        <f aca="false">IF(OR(B3968&lt;Rules!$B$2,B3968&gt;Rules!$B$3,ABS(I3968)&gt;Rules!$B$4,OR(B3969&lt;Rules!$B$2,B3969&gt;Rules!$B$3,ABS(I3969)&gt;Rules!$B$4)),1,0)</f>
        <v>0</v>
      </c>
      <c r="K3968" s="6" t="str">
        <f aca="false">IF(F3968=1,COUNTIF($F$2:F3968,1),"")</f>
        <v/>
      </c>
    </row>
    <row r="3969" customFormat="false" ht="15" hidden="false" customHeight="false" outlineLevel="0" collapsed="false">
      <c r="A3969" s="6" t="n">
        <v>31222.243</v>
      </c>
      <c r="B3969" s="6" t="n">
        <v>1.71501831501832</v>
      </c>
      <c r="C3969" s="6" t="n">
        <v>79</v>
      </c>
      <c r="D3969" s="6" t="n">
        <v>-1</v>
      </c>
      <c r="E3969" s="6" t="n">
        <v>1.71501831501832</v>
      </c>
      <c r="F3969" s="6" t="n">
        <v>0</v>
      </c>
      <c r="G3969" s="6" t="n">
        <v>0</v>
      </c>
      <c r="H3969" s="6" t="str">
        <f aca="false">IF(AND(A3969&gt;=Stimuli!$B$2,A3969&lt;=Stimuli!$C$2),Stimuli!$A$2,IF(AND(A3969&gt;=Stimuli!$B$3,A3969&lt;=Stimuli!$C$3),Stimuli!$A$3,IF(AND(A3969&gt;=Stimuli!$B$4,A3969&lt;=Stimuli!$C$4),Stimuli!$A$4,"")))</f>
        <v>01 Quiet baseline (60s)</v>
      </c>
      <c r="I3969" s="6" t="n">
        <f aca="false">(B3969-B3968)/((A3969-A3968)/1000)</f>
        <v>-0.18754578754573</v>
      </c>
      <c r="J3969" s="6" t="n">
        <f aca="false">IF(OR(B3969&lt;Rules!$B$2,B3969&gt;Rules!$B$3,ABS(I3969)&gt;Rules!$B$4,OR(B3970&lt;Rules!$B$2,B3970&gt;Rules!$B$3,ABS(I3970)&gt;Rules!$B$4)),1,0)</f>
        <v>0</v>
      </c>
      <c r="K3969" s="6" t="str">
        <f aca="false">IF(F3969=1,COUNTIF($F$2:F3969,1),"")</f>
        <v/>
      </c>
    </row>
    <row r="3970" customFormat="false" ht="15" hidden="false" customHeight="false" outlineLevel="0" collapsed="false">
      <c r="A3970" s="6" t="n">
        <v>31230.0555</v>
      </c>
      <c r="B3970" s="6" t="n">
        <v>1.71794871794872</v>
      </c>
      <c r="C3970" s="6" t="n">
        <v>79</v>
      </c>
      <c r="D3970" s="6" t="n">
        <v>-1</v>
      </c>
      <c r="E3970" s="6" t="n">
        <v>1.71501831501832</v>
      </c>
      <c r="F3970" s="6" t="n">
        <v>0</v>
      </c>
      <c r="G3970" s="6" t="n">
        <v>0</v>
      </c>
      <c r="H3970" s="6" t="str">
        <f aca="false">IF(AND(A3970&gt;=Stimuli!$B$2,A3970&lt;=Stimuli!$C$2),Stimuli!$A$2,IF(AND(A3970&gt;=Stimuli!$B$3,A3970&lt;=Stimuli!$C$3),Stimuli!$A$3,IF(AND(A3970&gt;=Stimuli!$B$4,A3970&lt;=Stimuli!$C$4),Stimuli!$A$4,"")))</f>
        <v>01 Quiet baseline (60s)</v>
      </c>
      <c r="I3970" s="6" t="n">
        <f aca="false">(B3970-B3969)/((A3970-A3969)/1000)</f>
        <v>0.375091575091602</v>
      </c>
      <c r="J3970" s="6" t="n">
        <f aca="false">IF(OR(B3970&lt;Rules!$B$2,B3970&gt;Rules!$B$3,ABS(I3970)&gt;Rules!$B$4,OR(B3971&lt;Rules!$B$2,B3971&gt;Rules!$B$3,ABS(I3971)&gt;Rules!$B$4)),1,0)</f>
        <v>0</v>
      </c>
      <c r="K3970" s="6" t="str">
        <f aca="false">IF(F3970=1,COUNTIF($F$2:F3970,1),"")</f>
        <v/>
      </c>
    </row>
    <row r="3971" customFormat="false" ht="15" hidden="false" customHeight="false" outlineLevel="0" collapsed="false">
      <c r="A3971" s="6" t="n">
        <v>31237.868</v>
      </c>
      <c r="B3971" s="6" t="n">
        <v>1.71355311355311</v>
      </c>
      <c r="C3971" s="6" t="n">
        <v>79</v>
      </c>
      <c r="D3971" s="6" t="n">
        <v>-1</v>
      </c>
      <c r="E3971" s="6" t="n">
        <v>1.71501831501832</v>
      </c>
      <c r="F3971" s="6" t="n">
        <v>0</v>
      </c>
      <c r="G3971" s="6" t="n">
        <v>0</v>
      </c>
      <c r="H3971" s="6" t="str">
        <f aca="false">IF(AND(A3971&gt;=Stimuli!$B$2,A3971&lt;=Stimuli!$C$2),Stimuli!$A$2,IF(AND(A3971&gt;=Stimuli!$B$3,A3971&lt;=Stimuli!$C$3),Stimuli!$A$3,IF(AND(A3971&gt;=Stimuli!$B$4,A3971&lt;=Stimuli!$C$4),Stimuli!$A$4,"")))</f>
        <v>01 Quiet baseline (60s)</v>
      </c>
      <c r="I3971" s="6" t="n">
        <f aca="false">(B3971-B3970)/((A3971-A3970)/1000)</f>
        <v>-0.562637362637446</v>
      </c>
      <c r="J3971" s="6" t="n">
        <f aca="false">IF(OR(B3971&lt;Rules!$B$2,B3971&gt;Rules!$B$3,ABS(I3971)&gt;Rules!$B$4,OR(B3972&lt;Rules!$B$2,B3972&gt;Rules!$B$3,ABS(I3972)&gt;Rules!$B$4)),1,0)</f>
        <v>0</v>
      </c>
      <c r="K3971" s="6" t="str">
        <f aca="false">IF(F3971=1,COUNTIF($F$2:F3971,1),"")</f>
        <v/>
      </c>
    </row>
    <row r="3972" customFormat="false" ht="15" hidden="false" customHeight="false" outlineLevel="0" collapsed="false">
      <c r="A3972" s="6" t="n">
        <v>31245.6805</v>
      </c>
      <c r="B3972" s="6" t="n">
        <v>1.71794871794872</v>
      </c>
      <c r="C3972" s="6" t="n">
        <v>79</v>
      </c>
      <c r="D3972" s="6" t="n">
        <v>-1</v>
      </c>
      <c r="E3972" s="6" t="n">
        <v>1.71501831501832</v>
      </c>
      <c r="F3972" s="6" t="n">
        <v>0</v>
      </c>
      <c r="G3972" s="6" t="n">
        <v>0</v>
      </c>
      <c r="H3972" s="6" t="str">
        <f aca="false">IF(AND(A3972&gt;=Stimuli!$B$2,A3972&lt;=Stimuli!$C$2),Stimuli!$A$2,IF(AND(A3972&gt;=Stimuli!$B$3,A3972&lt;=Stimuli!$C$3),Stimuli!$A$3,IF(AND(A3972&gt;=Stimuli!$B$4,A3972&lt;=Stimuli!$C$4),Stimuli!$A$4,"")))</f>
        <v>01 Quiet baseline (60s)</v>
      </c>
      <c r="I3972" s="6" t="n">
        <f aca="false">(B3972-B3971)/((A3972-A3971)/1000)</f>
        <v>0.562637362637446</v>
      </c>
      <c r="J3972" s="6" t="n">
        <f aca="false">IF(OR(B3972&lt;Rules!$B$2,B3972&gt;Rules!$B$3,ABS(I3972)&gt;Rules!$B$4,OR(B3973&lt;Rules!$B$2,B3973&gt;Rules!$B$3,ABS(I3973)&gt;Rules!$B$4)),1,0)</f>
        <v>0</v>
      </c>
      <c r="K3972" s="6" t="str">
        <f aca="false">IF(F3972=1,COUNTIF($F$2:F3972,1),"")</f>
        <v/>
      </c>
    </row>
    <row r="3973" customFormat="false" ht="15" hidden="false" customHeight="false" outlineLevel="0" collapsed="false">
      <c r="A3973" s="6" t="n">
        <v>31253.493</v>
      </c>
      <c r="B3973" s="6" t="n">
        <v>1.71355311355311</v>
      </c>
      <c r="C3973" s="6" t="n">
        <v>79</v>
      </c>
      <c r="D3973" s="6" t="n">
        <v>-1</v>
      </c>
      <c r="E3973" s="6" t="n">
        <v>1.71501831501832</v>
      </c>
      <c r="F3973" s="6" t="n">
        <v>0</v>
      </c>
      <c r="G3973" s="6" t="n">
        <v>0</v>
      </c>
      <c r="H3973" s="6" t="str">
        <f aca="false">IF(AND(A3973&gt;=Stimuli!$B$2,A3973&lt;=Stimuli!$C$2),Stimuli!$A$2,IF(AND(A3973&gt;=Stimuli!$B$3,A3973&lt;=Stimuli!$C$3),Stimuli!$A$3,IF(AND(A3973&gt;=Stimuli!$B$4,A3973&lt;=Stimuli!$C$4),Stimuli!$A$4,"")))</f>
        <v>01 Quiet baseline (60s)</v>
      </c>
      <c r="I3973" s="6" t="n">
        <f aca="false">(B3973-B3972)/((A3973-A3972)/1000)</f>
        <v>-0.562637362637446</v>
      </c>
      <c r="J3973" s="6" t="n">
        <f aca="false">IF(OR(B3973&lt;Rules!$B$2,B3973&gt;Rules!$B$3,ABS(I3973)&gt;Rules!$B$4,OR(B3974&lt;Rules!$B$2,B3974&gt;Rules!$B$3,ABS(I3974)&gt;Rules!$B$4)),1,0)</f>
        <v>0</v>
      </c>
      <c r="K3973" s="6" t="str">
        <f aca="false">IF(F3973=1,COUNTIF($F$2:F3973,1),"")</f>
        <v/>
      </c>
    </row>
    <row r="3974" customFormat="false" ht="15" hidden="false" customHeight="false" outlineLevel="0" collapsed="false">
      <c r="A3974" s="6" t="n">
        <v>31261.3055</v>
      </c>
      <c r="B3974" s="6" t="n">
        <v>1.71794871794872</v>
      </c>
      <c r="C3974" s="6" t="n">
        <v>79</v>
      </c>
      <c r="D3974" s="6" t="n">
        <v>-1</v>
      </c>
      <c r="E3974" s="6" t="n">
        <v>1.71501831501832</v>
      </c>
      <c r="F3974" s="6" t="n">
        <v>0</v>
      </c>
      <c r="G3974" s="6" t="n">
        <v>0</v>
      </c>
      <c r="H3974" s="6" t="str">
        <f aca="false">IF(AND(A3974&gt;=Stimuli!$B$2,A3974&lt;=Stimuli!$C$2),Stimuli!$A$2,IF(AND(A3974&gt;=Stimuli!$B$3,A3974&lt;=Stimuli!$C$3),Stimuli!$A$3,IF(AND(A3974&gt;=Stimuli!$B$4,A3974&lt;=Stimuli!$C$4),Stimuli!$A$4,"")))</f>
        <v>01 Quiet baseline (60s)</v>
      </c>
      <c r="I3974" s="6" t="n">
        <f aca="false">(B3974-B3973)/((A3974-A3973)/1000)</f>
        <v>0.562637362637446</v>
      </c>
      <c r="J3974" s="6" t="n">
        <f aca="false">IF(OR(B3974&lt;Rules!$B$2,B3974&gt;Rules!$B$3,ABS(I3974)&gt;Rules!$B$4,OR(B3975&lt;Rules!$B$2,B3975&gt;Rules!$B$3,ABS(I3975)&gt;Rules!$B$4)),1,0)</f>
        <v>0</v>
      </c>
      <c r="K3974" s="6" t="str">
        <f aca="false">IF(F3974=1,COUNTIF($F$2:F3974,1),"")</f>
        <v/>
      </c>
    </row>
    <row r="3975" customFormat="false" ht="15" hidden="false" customHeight="false" outlineLevel="0" collapsed="false">
      <c r="A3975" s="6" t="n">
        <v>31269.118</v>
      </c>
      <c r="B3975" s="6" t="n">
        <v>1.71208791208791</v>
      </c>
      <c r="C3975" s="6" t="n">
        <v>79</v>
      </c>
      <c r="D3975" s="6" t="n">
        <v>-1</v>
      </c>
      <c r="E3975" s="6" t="n">
        <v>1.71501831501832</v>
      </c>
      <c r="F3975" s="6" t="n">
        <v>0</v>
      </c>
      <c r="G3975" s="6" t="n">
        <v>0</v>
      </c>
      <c r="H3975" s="6" t="str">
        <f aca="false">IF(AND(A3975&gt;=Stimuli!$B$2,A3975&lt;=Stimuli!$C$2),Stimuli!$A$2,IF(AND(A3975&gt;=Stimuli!$B$3,A3975&lt;=Stimuli!$C$3),Stimuli!$A$3,IF(AND(A3975&gt;=Stimuli!$B$4,A3975&lt;=Stimuli!$C$4),Stimuli!$A$4,"")))</f>
        <v>01 Quiet baseline (60s)</v>
      </c>
      <c r="I3975" s="6" t="n">
        <f aca="false">(B3975-B3974)/((A3975-A3974)/1000)</f>
        <v>-0.750183150183176</v>
      </c>
      <c r="J3975" s="6" t="n">
        <f aca="false">IF(OR(B3975&lt;Rules!$B$2,B3975&gt;Rules!$B$3,ABS(I3975)&gt;Rules!$B$4,OR(B3976&lt;Rules!$B$2,B3976&gt;Rules!$B$3,ABS(I3976)&gt;Rules!$B$4)),1,0)</f>
        <v>0</v>
      </c>
      <c r="K3975" s="6" t="str">
        <f aca="false">IF(F3975=1,COUNTIF($F$2:F3975,1),"")</f>
        <v/>
      </c>
    </row>
    <row r="3976" customFormat="false" ht="15" hidden="false" customHeight="false" outlineLevel="0" collapsed="false">
      <c r="A3976" s="6" t="n">
        <v>31276.9305</v>
      </c>
      <c r="B3976" s="6" t="n">
        <v>1.71648351648352</v>
      </c>
      <c r="C3976" s="6" t="n">
        <v>79</v>
      </c>
      <c r="D3976" s="6" t="n">
        <v>-1</v>
      </c>
      <c r="E3976" s="6" t="n">
        <v>1.71501831501832</v>
      </c>
      <c r="F3976" s="6" t="n">
        <v>0</v>
      </c>
      <c r="G3976" s="6" t="n">
        <v>0</v>
      </c>
      <c r="H3976" s="6" t="str">
        <f aca="false">IF(AND(A3976&gt;=Stimuli!$B$2,A3976&lt;=Stimuli!$C$2),Stimuli!$A$2,IF(AND(A3976&gt;=Stimuli!$B$3,A3976&lt;=Stimuli!$C$3),Stimuli!$A$3,IF(AND(A3976&gt;=Stimuli!$B$4,A3976&lt;=Stimuli!$C$4),Stimuli!$A$4,"")))</f>
        <v>01 Quiet baseline (60s)</v>
      </c>
      <c r="I3976" s="6" t="n">
        <f aca="false">(B3976-B3975)/((A3976-A3975)/1000)</f>
        <v>0.562637362637304</v>
      </c>
      <c r="J3976" s="6" t="n">
        <f aca="false">IF(OR(B3976&lt;Rules!$B$2,B3976&gt;Rules!$B$3,ABS(I3976)&gt;Rules!$B$4,OR(B3977&lt;Rules!$B$2,B3977&gt;Rules!$B$3,ABS(I3977)&gt;Rules!$B$4)),1,0)</f>
        <v>0</v>
      </c>
      <c r="K3976" s="6" t="str">
        <f aca="false">IF(F3976=1,COUNTIF($F$2:F3976,1),"")</f>
        <v/>
      </c>
    </row>
    <row r="3977" customFormat="false" ht="15" hidden="false" customHeight="false" outlineLevel="0" collapsed="false">
      <c r="A3977" s="6" t="n">
        <v>31284.743</v>
      </c>
      <c r="B3977" s="6" t="n">
        <v>1.71208791208791</v>
      </c>
      <c r="C3977" s="6" t="n">
        <v>79</v>
      </c>
      <c r="D3977" s="6" t="n">
        <v>-1</v>
      </c>
      <c r="E3977" s="6" t="n">
        <v>1.71501831501832</v>
      </c>
      <c r="F3977" s="6" t="n">
        <v>0</v>
      </c>
      <c r="G3977" s="6" t="n">
        <v>0</v>
      </c>
      <c r="H3977" s="6" t="str">
        <f aca="false">IF(AND(A3977&gt;=Stimuli!$B$2,A3977&lt;=Stimuli!$C$2),Stimuli!$A$2,IF(AND(A3977&gt;=Stimuli!$B$3,A3977&lt;=Stimuli!$C$3),Stimuli!$A$3,IF(AND(A3977&gt;=Stimuli!$B$4,A3977&lt;=Stimuli!$C$4),Stimuli!$A$4,"")))</f>
        <v>01 Quiet baseline (60s)</v>
      </c>
      <c r="I3977" s="6" t="n">
        <f aca="false">(B3977-B3976)/((A3977-A3976)/1000)</f>
        <v>-0.562637362637304</v>
      </c>
      <c r="J3977" s="6" t="n">
        <f aca="false">IF(OR(B3977&lt;Rules!$B$2,B3977&gt;Rules!$B$3,ABS(I3977)&gt;Rules!$B$4,OR(B3978&lt;Rules!$B$2,B3978&gt;Rules!$B$3,ABS(I3978)&gt;Rules!$B$4)),1,0)</f>
        <v>0</v>
      </c>
      <c r="K3977" s="6" t="str">
        <f aca="false">IF(F3977=1,COUNTIF($F$2:F3977,1),"")</f>
        <v/>
      </c>
    </row>
    <row r="3978" customFormat="false" ht="15" hidden="false" customHeight="false" outlineLevel="0" collapsed="false">
      <c r="A3978" s="6" t="n">
        <v>31292.5555</v>
      </c>
      <c r="B3978" s="6" t="n">
        <v>1.71648351648352</v>
      </c>
      <c r="C3978" s="6" t="n">
        <v>79</v>
      </c>
      <c r="D3978" s="6" t="n">
        <v>-1</v>
      </c>
      <c r="E3978" s="6" t="n">
        <v>1.71355311355311</v>
      </c>
      <c r="F3978" s="6" t="n">
        <v>0</v>
      </c>
      <c r="G3978" s="6" t="n">
        <v>0</v>
      </c>
      <c r="H3978" s="6" t="str">
        <f aca="false">IF(AND(A3978&gt;=Stimuli!$B$2,A3978&lt;=Stimuli!$C$2),Stimuli!$A$2,IF(AND(A3978&gt;=Stimuli!$B$3,A3978&lt;=Stimuli!$C$3),Stimuli!$A$3,IF(AND(A3978&gt;=Stimuli!$B$4,A3978&lt;=Stimuli!$C$4),Stimuli!$A$4,"")))</f>
        <v>01 Quiet baseline (60s)</v>
      </c>
      <c r="I3978" s="6" t="n">
        <f aca="false">(B3978-B3977)/((A3978-A3977)/1000)</f>
        <v>0.562637362637304</v>
      </c>
      <c r="J3978" s="6" t="n">
        <f aca="false">IF(OR(B3978&lt;Rules!$B$2,B3978&gt;Rules!$B$3,ABS(I3978)&gt;Rules!$B$4,OR(B3979&lt;Rules!$B$2,B3979&gt;Rules!$B$3,ABS(I3979)&gt;Rules!$B$4)),1,0)</f>
        <v>0</v>
      </c>
      <c r="K3978" s="6" t="str">
        <f aca="false">IF(F3978=1,COUNTIF($F$2:F3978,1),"")</f>
        <v/>
      </c>
    </row>
    <row r="3979" customFormat="false" ht="15" hidden="false" customHeight="false" outlineLevel="0" collapsed="false">
      <c r="A3979" s="6" t="n">
        <v>31300.368</v>
      </c>
      <c r="B3979" s="6" t="n">
        <v>1.71208791208791</v>
      </c>
      <c r="C3979" s="6" t="n">
        <v>79</v>
      </c>
      <c r="D3979" s="6" t="n">
        <v>-1</v>
      </c>
      <c r="E3979" s="6" t="n">
        <v>1.71355311355311</v>
      </c>
      <c r="F3979" s="6" t="n">
        <v>0</v>
      </c>
      <c r="G3979" s="6" t="n">
        <v>0</v>
      </c>
      <c r="H3979" s="6" t="str">
        <f aca="false">IF(AND(A3979&gt;=Stimuli!$B$2,A3979&lt;=Stimuli!$C$2),Stimuli!$A$2,IF(AND(A3979&gt;=Stimuli!$B$3,A3979&lt;=Stimuli!$C$3),Stimuli!$A$3,IF(AND(A3979&gt;=Stimuli!$B$4,A3979&lt;=Stimuli!$C$4),Stimuli!$A$4,"")))</f>
        <v>01 Quiet baseline (60s)</v>
      </c>
      <c r="I3979" s="6" t="n">
        <f aca="false">(B3979-B3978)/((A3979-A3978)/1000)</f>
        <v>-0.562637362637304</v>
      </c>
      <c r="J3979" s="6" t="n">
        <f aca="false">IF(OR(B3979&lt;Rules!$B$2,B3979&gt;Rules!$B$3,ABS(I3979)&gt;Rules!$B$4,OR(B3980&lt;Rules!$B$2,B3980&gt;Rules!$B$3,ABS(I3980)&gt;Rules!$B$4)),1,0)</f>
        <v>0</v>
      </c>
      <c r="K3979" s="6" t="str">
        <f aca="false">IF(F3979=1,COUNTIF($F$2:F3979,1),"")</f>
        <v/>
      </c>
    </row>
    <row r="3980" customFormat="false" ht="15" hidden="false" customHeight="false" outlineLevel="0" collapsed="false">
      <c r="A3980" s="6" t="n">
        <v>31308.1805</v>
      </c>
      <c r="B3980" s="6" t="n">
        <v>1.71501831501832</v>
      </c>
      <c r="C3980" s="6" t="n">
        <v>79</v>
      </c>
      <c r="D3980" s="6" t="n">
        <v>-1</v>
      </c>
      <c r="E3980" s="6" t="n">
        <v>1.71355311355311</v>
      </c>
      <c r="F3980" s="6" t="n">
        <v>0</v>
      </c>
      <c r="G3980" s="6" t="n">
        <v>0</v>
      </c>
      <c r="H3980" s="6" t="str">
        <f aca="false">IF(AND(A3980&gt;=Stimuli!$B$2,A3980&lt;=Stimuli!$C$2),Stimuli!$A$2,IF(AND(A3980&gt;=Stimuli!$B$3,A3980&lt;=Stimuli!$C$3),Stimuli!$A$3,IF(AND(A3980&gt;=Stimuli!$B$4,A3980&lt;=Stimuli!$C$4),Stimuli!$A$4,"")))</f>
        <v>01 Quiet baseline (60s)</v>
      </c>
      <c r="I3980" s="6" t="n">
        <f aca="false">(B3980-B3979)/((A3980-A3979)/1000)</f>
        <v>0.375091575091574</v>
      </c>
      <c r="J3980" s="6" t="n">
        <f aca="false">IF(OR(B3980&lt;Rules!$B$2,B3980&gt;Rules!$B$3,ABS(I3980)&gt;Rules!$B$4,OR(B3981&lt;Rules!$B$2,B3981&gt;Rules!$B$3,ABS(I3981)&gt;Rules!$B$4)),1,0)</f>
        <v>0</v>
      </c>
      <c r="K3980" s="6" t="str">
        <f aca="false">IF(F3980=1,COUNTIF($F$2:F3980,1),"")</f>
        <v/>
      </c>
    </row>
    <row r="3981" customFormat="false" ht="15" hidden="false" customHeight="false" outlineLevel="0" collapsed="false">
      <c r="A3981" s="6" t="n">
        <v>31315.993</v>
      </c>
      <c r="B3981" s="6" t="n">
        <v>1.71208791208791</v>
      </c>
      <c r="C3981" s="6" t="n">
        <v>79</v>
      </c>
      <c r="D3981" s="6" t="n">
        <v>-1</v>
      </c>
      <c r="E3981" s="6" t="n">
        <v>1.71355311355311</v>
      </c>
      <c r="F3981" s="6" t="n">
        <v>0</v>
      </c>
      <c r="G3981" s="6" t="n">
        <v>0</v>
      </c>
      <c r="H3981" s="6" t="str">
        <f aca="false">IF(AND(A3981&gt;=Stimuli!$B$2,A3981&lt;=Stimuli!$C$2),Stimuli!$A$2,IF(AND(A3981&gt;=Stimuli!$B$3,A3981&lt;=Stimuli!$C$3),Stimuli!$A$3,IF(AND(A3981&gt;=Stimuli!$B$4,A3981&lt;=Stimuli!$C$4),Stimuli!$A$4,"")))</f>
        <v>01 Quiet baseline (60s)</v>
      </c>
      <c r="I3981" s="6" t="n">
        <f aca="false">(B3981-B3980)/((A3981-A3980)/1000)</f>
        <v>-0.375091575091574</v>
      </c>
      <c r="J3981" s="6" t="n">
        <f aca="false">IF(OR(B3981&lt;Rules!$B$2,B3981&gt;Rules!$B$3,ABS(I3981)&gt;Rules!$B$4,OR(B3982&lt;Rules!$B$2,B3982&gt;Rules!$B$3,ABS(I3982)&gt;Rules!$B$4)),1,0)</f>
        <v>0</v>
      </c>
      <c r="K3981" s="6" t="str">
        <f aca="false">IF(F3981=1,COUNTIF($F$2:F3981,1),"")</f>
        <v/>
      </c>
    </row>
    <row r="3982" customFormat="false" ht="15" hidden="false" customHeight="false" outlineLevel="0" collapsed="false">
      <c r="A3982" s="6" t="n">
        <v>31323.8055</v>
      </c>
      <c r="B3982" s="6" t="n">
        <v>1.71355311355311</v>
      </c>
      <c r="C3982" s="6" t="n">
        <v>79</v>
      </c>
      <c r="D3982" s="6" t="n">
        <v>-1</v>
      </c>
      <c r="E3982" s="6" t="n">
        <v>1.71355311355311</v>
      </c>
      <c r="F3982" s="6" t="n">
        <v>0</v>
      </c>
      <c r="G3982" s="6" t="n">
        <v>0</v>
      </c>
      <c r="H3982" s="6" t="str">
        <f aca="false">IF(AND(A3982&gt;=Stimuli!$B$2,A3982&lt;=Stimuli!$C$2),Stimuli!$A$2,IF(AND(A3982&gt;=Stimuli!$B$3,A3982&lt;=Stimuli!$C$3),Stimuli!$A$3,IF(AND(A3982&gt;=Stimuli!$B$4,A3982&lt;=Stimuli!$C$4),Stimuli!$A$4,"")))</f>
        <v>01 Quiet baseline (60s)</v>
      </c>
      <c r="I3982" s="6" t="n">
        <f aca="false">(B3982-B3981)/((A3982-A3981)/1000)</f>
        <v>0.18754578754573</v>
      </c>
      <c r="J3982" s="6" t="n">
        <f aca="false">IF(OR(B3982&lt;Rules!$B$2,B3982&gt;Rules!$B$3,ABS(I3982)&gt;Rules!$B$4,OR(B3983&lt;Rules!$B$2,B3983&gt;Rules!$B$3,ABS(I3983)&gt;Rules!$B$4)),1,0)</f>
        <v>0</v>
      </c>
      <c r="K3982" s="6" t="str">
        <f aca="false">IF(F3982=1,COUNTIF($F$2:F3982,1),"")</f>
        <v/>
      </c>
    </row>
    <row r="3983" customFormat="false" ht="15" hidden="false" customHeight="false" outlineLevel="0" collapsed="false">
      <c r="A3983" s="6" t="n">
        <v>31331.618</v>
      </c>
      <c r="B3983" s="6" t="n">
        <v>1.71355311355311</v>
      </c>
      <c r="C3983" s="6" t="n">
        <v>79</v>
      </c>
      <c r="D3983" s="6" t="n">
        <v>-1</v>
      </c>
      <c r="E3983" s="6" t="n">
        <v>1.71355311355311</v>
      </c>
      <c r="F3983" s="6" t="n">
        <v>0</v>
      </c>
      <c r="G3983" s="6" t="n">
        <v>0</v>
      </c>
      <c r="H3983" s="6" t="str">
        <f aca="false">IF(AND(A3983&gt;=Stimuli!$B$2,A3983&lt;=Stimuli!$C$2),Stimuli!$A$2,IF(AND(A3983&gt;=Stimuli!$B$3,A3983&lt;=Stimuli!$C$3),Stimuli!$A$3,IF(AND(A3983&gt;=Stimuli!$B$4,A3983&lt;=Stimuli!$C$4),Stimuli!$A$4,"")))</f>
        <v>01 Quiet baseline (60s)</v>
      </c>
      <c r="I3983" s="6" t="n">
        <f aca="false">(B3983-B3982)/((A3983-A3982)/1000)</f>
        <v>0</v>
      </c>
      <c r="J3983" s="6" t="n">
        <f aca="false">IF(OR(B3983&lt;Rules!$B$2,B3983&gt;Rules!$B$3,ABS(I3983)&gt;Rules!$B$4,OR(B3984&lt;Rules!$B$2,B3984&gt;Rules!$B$3,ABS(I3984)&gt;Rules!$B$4)),1,0)</f>
        <v>0</v>
      </c>
      <c r="K3983" s="6" t="str">
        <f aca="false">IF(F3983=1,COUNTIF($F$2:F3983,1),"")</f>
        <v/>
      </c>
    </row>
    <row r="3984" customFormat="false" ht="15" hidden="false" customHeight="false" outlineLevel="0" collapsed="false">
      <c r="A3984" s="6" t="n">
        <v>31339.4305</v>
      </c>
      <c r="B3984" s="6" t="n">
        <v>1.71208791208791</v>
      </c>
      <c r="C3984" s="6" t="n">
        <v>79</v>
      </c>
      <c r="D3984" s="6" t="n">
        <v>-1</v>
      </c>
      <c r="E3984" s="6" t="n">
        <v>1.71355311355311</v>
      </c>
      <c r="F3984" s="6" t="n">
        <v>0</v>
      </c>
      <c r="G3984" s="6" t="n">
        <v>0</v>
      </c>
      <c r="H3984" s="6" t="str">
        <f aca="false">IF(AND(A3984&gt;=Stimuli!$B$2,A3984&lt;=Stimuli!$C$2),Stimuli!$A$2,IF(AND(A3984&gt;=Stimuli!$B$3,A3984&lt;=Stimuli!$C$3),Stimuli!$A$3,IF(AND(A3984&gt;=Stimuli!$B$4,A3984&lt;=Stimuli!$C$4),Stimuli!$A$4,"")))</f>
        <v>01 Quiet baseline (60s)</v>
      </c>
      <c r="I3984" s="6" t="n">
        <f aca="false">(B3984-B3983)/((A3984-A3983)/1000)</f>
        <v>-0.18754578754573</v>
      </c>
      <c r="J3984" s="6" t="n">
        <f aca="false">IF(OR(B3984&lt;Rules!$B$2,B3984&gt;Rules!$B$3,ABS(I3984)&gt;Rules!$B$4,OR(B3985&lt;Rules!$B$2,B3985&gt;Rules!$B$3,ABS(I3985)&gt;Rules!$B$4)),1,0)</f>
        <v>0</v>
      </c>
      <c r="K3984" s="6" t="str">
        <f aca="false">IF(F3984=1,COUNTIF($F$2:F3984,1),"")</f>
        <v/>
      </c>
    </row>
    <row r="3985" customFormat="false" ht="15" hidden="false" customHeight="false" outlineLevel="0" collapsed="false">
      <c r="A3985" s="6" t="n">
        <v>31347.243</v>
      </c>
      <c r="B3985" s="6" t="n">
        <v>1.71501831501832</v>
      </c>
      <c r="C3985" s="6" t="n">
        <v>79</v>
      </c>
      <c r="D3985" s="6" t="n">
        <v>-1</v>
      </c>
      <c r="E3985" s="6" t="n">
        <v>1.71208791208791</v>
      </c>
      <c r="F3985" s="6" t="n">
        <v>0</v>
      </c>
      <c r="G3985" s="6" t="n">
        <v>0</v>
      </c>
      <c r="H3985" s="6" t="str">
        <f aca="false">IF(AND(A3985&gt;=Stimuli!$B$2,A3985&lt;=Stimuli!$C$2),Stimuli!$A$2,IF(AND(A3985&gt;=Stimuli!$B$3,A3985&lt;=Stimuli!$C$3),Stimuli!$A$3,IF(AND(A3985&gt;=Stimuli!$B$4,A3985&lt;=Stimuli!$C$4),Stimuli!$A$4,"")))</f>
        <v>01 Quiet baseline (60s)</v>
      </c>
      <c r="I3985" s="6" t="n">
        <f aca="false">(B3985-B3984)/((A3985-A3984)/1000)</f>
        <v>0.375091575091574</v>
      </c>
      <c r="J3985" s="6" t="n">
        <f aca="false">IF(OR(B3985&lt;Rules!$B$2,B3985&gt;Rules!$B$3,ABS(I3985)&gt;Rules!$B$4,OR(B3986&lt;Rules!$B$2,B3986&gt;Rules!$B$3,ABS(I3986)&gt;Rules!$B$4)),1,0)</f>
        <v>0</v>
      </c>
      <c r="K3985" s="6" t="str">
        <f aca="false">IF(F3985=1,COUNTIF($F$2:F3985,1),"")</f>
        <v/>
      </c>
    </row>
    <row r="3986" customFormat="false" ht="15" hidden="false" customHeight="false" outlineLevel="0" collapsed="false">
      <c r="A3986" s="6" t="n">
        <v>31355.0555</v>
      </c>
      <c r="B3986" s="6" t="n">
        <v>1.71062271062271</v>
      </c>
      <c r="C3986" s="6" t="n">
        <v>79</v>
      </c>
      <c r="D3986" s="6" t="n">
        <v>-1</v>
      </c>
      <c r="E3986" s="6" t="n">
        <v>1.71208791208791</v>
      </c>
      <c r="F3986" s="6" t="n">
        <v>0</v>
      </c>
      <c r="G3986" s="6" t="n">
        <v>0</v>
      </c>
      <c r="H3986" s="6" t="str">
        <f aca="false">IF(AND(A3986&gt;=Stimuli!$B$2,A3986&lt;=Stimuli!$C$2),Stimuli!$A$2,IF(AND(A3986&gt;=Stimuli!$B$3,A3986&lt;=Stimuli!$C$3),Stimuli!$A$3,IF(AND(A3986&gt;=Stimuli!$B$4,A3986&lt;=Stimuli!$C$4),Stimuli!$A$4,"")))</f>
        <v>01 Quiet baseline (60s)</v>
      </c>
      <c r="I3986" s="6" t="n">
        <f aca="false">(B3986-B3985)/((A3986-A3985)/1000)</f>
        <v>-0.562637362637304</v>
      </c>
      <c r="J3986" s="6" t="n">
        <f aca="false">IF(OR(B3986&lt;Rules!$B$2,B3986&gt;Rules!$B$3,ABS(I3986)&gt;Rules!$B$4,OR(B3987&lt;Rules!$B$2,B3987&gt;Rules!$B$3,ABS(I3987)&gt;Rules!$B$4)),1,0)</f>
        <v>0</v>
      </c>
      <c r="K3986" s="6" t="str">
        <f aca="false">IF(F3986=1,COUNTIF($F$2:F3986,1),"")</f>
        <v/>
      </c>
    </row>
    <row r="3987" customFormat="false" ht="15" hidden="false" customHeight="false" outlineLevel="0" collapsed="false">
      <c r="A3987" s="6" t="n">
        <v>31362.868</v>
      </c>
      <c r="B3987" s="6" t="n">
        <v>1.71501831501832</v>
      </c>
      <c r="C3987" s="6" t="n">
        <v>79</v>
      </c>
      <c r="D3987" s="6" t="n">
        <v>-1</v>
      </c>
      <c r="E3987" s="6" t="n">
        <v>1.71208791208791</v>
      </c>
      <c r="F3987" s="6" t="n">
        <v>0</v>
      </c>
      <c r="G3987" s="6" t="n">
        <v>0</v>
      </c>
      <c r="H3987" s="6" t="str">
        <f aca="false">IF(AND(A3987&gt;=Stimuli!$B$2,A3987&lt;=Stimuli!$C$2),Stimuli!$A$2,IF(AND(A3987&gt;=Stimuli!$B$3,A3987&lt;=Stimuli!$C$3),Stimuli!$A$3,IF(AND(A3987&gt;=Stimuli!$B$4,A3987&lt;=Stimuli!$C$4),Stimuli!$A$4,"")))</f>
        <v>01 Quiet baseline (60s)</v>
      </c>
      <c r="I3987" s="6" t="n">
        <f aca="false">(B3987-B3986)/((A3987-A3986)/1000)</f>
        <v>0.562637362637304</v>
      </c>
      <c r="J3987" s="6" t="n">
        <f aca="false">IF(OR(B3987&lt;Rules!$B$2,B3987&gt;Rules!$B$3,ABS(I3987)&gt;Rules!$B$4,OR(B3988&lt;Rules!$B$2,B3988&gt;Rules!$B$3,ABS(I3988)&gt;Rules!$B$4)),1,0)</f>
        <v>0</v>
      </c>
      <c r="K3987" s="6" t="str">
        <f aca="false">IF(F3987=1,COUNTIF($F$2:F3987,1),"")</f>
        <v/>
      </c>
    </row>
    <row r="3988" customFormat="false" ht="15" hidden="false" customHeight="false" outlineLevel="0" collapsed="false">
      <c r="A3988" s="6" t="n">
        <v>31370.6805</v>
      </c>
      <c r="B3988" s="6" t="n">
        <v>1.70915750915751</v>
      </c>
      <c r="C3988" s="6" t="n">
        <v>79</v>
      </c>
      <c r="D3988" s="6" t="n">
        <v>-1</v>
      </c>
      <c r="E3988" s="6" t="n">
        <v>1.71208791208791</v>
      </c>
      <c r="F3988" s="6" t="n">
        <v>0</v>
      </c>
      <c r="G3988" s="6" t="n">
        <v>0</v>
      </c>
      <c r="H3988" s="6" t="str">
        <f aca="false">IF(AND(A3988&gt;=Stimuli!$B$2,A3988&lt;=Stimuli!$C$2),Stimuli!$A$2,IF(AND(A3988&gt;=Stimuli!$B$3,A3988&lt;=Stimuli!$C$3),Stimuli!$A$3,IF(AND(A3988&gt;=Stimuli!$B$4,A3988&lt;=Stimuli!$C$4),Stimuli!$A$4,"")))</f>
        <v>01 Quiet baseline (60s)</v>
      </c>
      <c r="I3988" s="6" t="n">
        <f aca="false">(B3988-B3987)/((A3988-A3987)/1000)</f>
        <v>-0.750183150183148</v>
      </c>
      <c r="J3988" s="6" t="n">
        <f aca="false">IF(OR(B3988&lt;Rules!$B$2,B3988&gt;Rules!$B$3,ABS(I3988)&gt;Rules!$B$4,OR(B3989&lt;Rules!$B$2,B3989&gt;Rules!$B$3,ABS(I3989)&gt;Rules!$B$4)),1,0)</f>
        <v>0</v>
      </c>
      <c r="K3988" s="6" t="str">
        <f aca="false">IF(F3988=1,COUNTIF($F$2:F3988,1),"")</f>
        <v/>
      </c>
    </row>
    <row r="3989" customFormat="false" ht="15" hidden="false" customHeight="false" outlineLevel="0" collapsed="false">
      <c r="A3989" s="6" t="n">
        <v>31378.493</v>
      </c>
      <c r="B3989" s="6" t="n">
        <v>1.71355311355311</v>
      </c>
      <c r="C3989" s="6" t="n">
        <v>79</v>
      </c>
      <c r="D3989" s="6" t="n">
        <v>-1</v>
      </c>
      <c r="E3989" s="6" t="n">
        <v>1.71208791208791</v>
      </c>
      <c r="F3989" s="6" t="n">
        <v>0</v>
      </c>
      <c r="G3989" s="6" t="n">
        <v>0</v>
      </c>
      <c r="H3989" s="6" t="str">
        <f aca="false">IF(AND(A3989&gt;=Stimuli!$B$2,A3989&lt;=Stimuli!$C$2),Stimuli!$A$2,IF(AND(A3989&gt;=Stimuli!$B$3,A3989&lt;=Stimuli!$C$3),Stimuli!$A$3,IF(AND(A3989&gt;=Stimuli!$B$4,A3989&lt;=Stimuli!$C$4),Stimuli!$A$4,"")))</f>
        <v>01 Quiet baseline (60s)</v>
      </c>
      <c r="I3989" s="6" t="n">
        <f aca="false">(B3989-B3988)/((A3989-A3988)/1000)</f>
        <v>0.562637362637304</v>
      </c>
      <c r="J3989" s="6" t="n">
        <f aca="false">IF(OR(B3989&lt;Rules!$B$2,B3989&gt;Rules!$B$3,ABS(I3989)&gt;Rules!$B$4,OR(B3990&lt;Rules!$B$2,B3990&gt;Rules!$B$3,ABS(I3990)&gt;Rules!$B$4)),1,0)</f>
        <v>0</v>
      </c>
      <c r="K3989" s="6" t="str">
        <f aca="false">IF(F3989=1,COUNTIF($F$2:F3989,1),"")</f>
        <v/>
      </c>
    </row>
    <row r="3990" customFormat="false" ht="15" hidden="false" customHeight="false" outlineLevel="0" collapsed="false">
      <c r="A3990" s="6" t="n">
        <v>31386.3055</v>
      </c>
      <c r="B3990" s="6" t="n">
        <v>1.70915750915751</v>
      </c>
      <c r="C3990" s="6" t="n">
        <v>79</v>
      </c>
      <c r="D3990" s="6" t="n">
        <v>-1</v>
      </c>
      <c r="E3990" s="6" t="n">
        <v>1.71208791208791</v>
      </c>
      <c r="F3990" s="6" t="n">
        <v>0</v>
      </c>
      <c r="G3990" s="6" t="n">
        <v>0</v>
      </c>
      <c r="H3990" s="6" t="str">
        <f aca="false">IF(AND(A3990&gt;=Stimuli!$B$2,A3990&lt;=Stimuli!$C$2),Stimuli!$A$2,IF(AND(A3990&gt;=Stimuli!$B$3,A3990&lt;=Stimuli!$C$3),Stimuli!$A$3,IF(AND(A3990&gt;=Stimuli!$B$4,A3990&lt;=Stimuli!$C$4),Stimuli!$A$4,"")))</f>
        <v>01 Quiet baseline (60s)</v>
      </c>
      <c r="I3990" s="6" t="n">
        <f aca="false">(B3990-B3989)/((A3990-A3989)/1000)</f>
        <v>-0.562637362637304</v>
      </c>
      <c r="J3990" s="6" t="n">
        <f aca="false">IF(OR(B3990&lt;Rules!$B$2,B3990&gt;Rules!$B$3,ABS(I3990)&gt;Rules!$B$4,OR(B3991&lt;Rules!$B$2,B3991&gt;Rules!$B$3,ABS(I3991)&gt;Rules!$B$4)),1,0)</f>
        <v>0</v>
      </c>
      <c r="K3990" s="6" t="str">
        <f aca="false">IF(F3990=1,COUNTIF($F$2:F3990,1),"")</f>
        <v/>
      </c>
    </row>
    <row r="3991" customFormat="false" ht="15" hidden="false" customHeight="false" outlineLevel="0" collapsed="false">
      <c r="A3991" s="6" t="n">
        <v>31394.118</v>
      </c>
      <c r="B3991" s="6" t="n">
        <v>1.71355311355311</v>
      </c>
      <c r="C3991" s="6" t="n">
        <v>79</v>
      </c>
      <c r="D3991" s="6" t="n">
        <v>-1</v>
      </c>
      <c r="E3991" s="6" t="n">
        <v>1.71208791208791</v>
      </c>
      <c r="F3991" s="6" t="n">
        <v>0</v>
      </c>
      <c r="G3991" s="6" t="n">
        <v>0</v>
      </c>
      <c r="H3991" s="6" t="str">
        <f aca="false">IF(AND(A3991&gt;=Stimuli!$B$2,A3991&lt;=Stimuli!$C$2),Stimuli!$A$2,IF(AND(A3991&gt;=Stimuli!$B$3,A3991&lt;=Stimuli!$C$3),Stimuli!$A$3,IF(AND(A3991&gt;=Stimuli!$B$4,A3991&lt;=Stimuli!$C$4),Stimuli!$A$4,"")))</f>
        <v>01 Quiet baseline (60s)</v>
      </c>
      <c r="I3991" s="6" t="n">
        <f aca="false">(B3991-B3990)/((A3991-A3990)/1000)</f>
        <v>0.562637362637304</v>
      </c>
      <c r="J3991" s="6" t="n">
        <f aca="false">IF(OR(B3991&lt;Rules!$B$2,B3991&gt;Rules!$B$3,ABS(I3991)&gt;Rules!$B$4,OR(B3992&lt;Rules!$B$2,B3992&gt;Rules!$B$3,ABS(I3992)&gt;Rules!$B$4)),1,0)</f>
        <v>0</v>
      </c>
      <c r="K3991" s="6" t="str">
        <f aca="false">IF(F3991=1,COUNTIF($F$2:F3991,1),"")</f>
        <v/>
      </c>
    </row>
    <row r="3992" customFormat="false" ht="15" hidden="false" customHeight="false" outlineLevel="0" collapsed="false">
      <c r="A3992" s="6" t="n">
        <v>31401.9305</v>
      </c>
      <c r="B3992" s="6" t="n">
        <v>1.70769230769231</v>
      </c>
      <c r="C3992" s="6" t="n">
        <v>79</v>
      </c>
      <c r="D3992" s="6" t="n">
        <v>-1</v>
      </c>
      <c r="E3992" s="6" t="n">
        <v>1.71208791208791</v>
      </c>
      <c r="F3992" s="6" t="n">
        <v>0</v>
      </c>
      <c r="G3992" s="6" t="n">
        <v>0</v>
      </c>
      <c r="H3992" s="6" t="str">
        <f aca="false">IF(AND(A3992&gt;=Stimuli!$B$2,A3992&lt;=Stimuli!$C$2),Stimuli!$A$2,IF(AND(A3992&gt;=Stimuli!$B$3,A3992&lt;=Stimuli!$C$3),Stimuli!$A$3,IF(AND(A3992&gt;=Stimuli!$B$4,A3992&lt;=Stimuli!$C$4),Stimuli!$A$4,"")))</f>
        <v>01 Quiet baseline (60s)</v>
      </c>
      <c r="I3992" s="6" t="n">
        <f aca="false">(B3992-B3991)/((A3992-A3991)/1000)</f>
        <v>-0.750183150183034</v>
      </c>
      <c r="J3992" s="6" t="n">
        <f aca="false">IF(OR(B3992&lt;Rules!$B$2,B3992&gt;Rules!$B$3,ABS(I3992)&gt;Rules!$B$4,OR(B3993&lt;Rules!$B$2,B3993&gt;Rules!$B$3,ABS(I3993)&gt;Rules!$B$4)),1,0)</f>
        <v>0</v>
      </c>
      <c r="K3992" s="6" t="str">
        <f aca="false">IF(F3992=1,COUNTIF($F$2:F3992,1),"")</f>
        <v/>
      </c>
    </row>
    <row r="3993" customFormat="false" ht="15" hidden="false" customHeight="false" outlineLevel="0" collapsed="false">
      <c r="A3993" s="6" t="n">
        <v>31409.743</v>
      </c>
      <c r="B3993" s="6" t="n">
        <v>1.71355311355311</v>
      </c>
      <c r="C3993" s="6" t="n">
        <v>79</v>
      </c>
      <c r="D3993" s="6" t="n">
        <v>-1</v>
      </c>
      <c r="E3993" s="6" t="n">
        <v>1.71062271062271</v>
      </c>
      <c r="F3993" s="6" t="n">
        <v>0</v>
      </c>
      <c r="G3993" s="6" t="n">
        <v>0</v>
      </c>
      <c r="H3993" s="6" t="str">
        <f aca="false">IF(AND(A3993&gt;=Stimuli!$B$2,A3993&lt;=Stimuli!$C$2),Stimuli!$A$2,IF(AND(A3993&gt;=Stimuli!$B$3,A3993&lt;=Stimuli!$C$3),Stimuli!$A$3,IF(AND(A3993&gt;=Stimuli!$B$4,A3993&lt;=Stimuli!$C$4),Stimuli!$A$4,"")))</f>
        <v>01 Quiet baseline (60s)</v>
      </c>
      <c r="I3993" s="6" t="n">
        <f aca="false">(B3993-B3992)/((A3993-A3992)/1000)</f>
        <v>0.750183150183034</v>
      </c>
      <c r="J3993" s="6" t="n">
        <f aca="false">IF(OR(B3993&lt;Rules!$B$2,B3993&gt;Rules!$B$3,ABS(I3993)&gt;Rules!$B$4,OR(B3994&lt;Rules!$B$2,B3994&gt;Rules!$B$3,ABS(I3994)&gt;Rules!$B$4)),1,0)</f>
        <v>0</v>
      </c>
      <c r="K3993" s="6" t="str">
        <f aca="false">IF(F3993=1,COUNTIF($F$2:F3993,1),"")</f>
        <v/>
      </c>
    </row>
    <row r="3994" customFormat="false" ht="15" hidden="false" customHeight="false" outlineLevel="0" collapsed="false">
      <c r="A3994" s="6" t="n">
        <v>31417.5555</v>
      </c>
      <c r="B3994" s="6" t="n">
        <v>1.70769230769231</v>
      </c>
      <c r="C3994" s="6" t="n">
        <v>79</v>
      </c>
      <c r="D3994" s="6" t="n">
        <v>-1</v>
      </c>
      <c r="E3994" s="6" t="n">
        <v>1.71062271062271</v>
      </c>
      <c r="F3994" s="6" t="n">
        <v>0</v>
      </c>
      <c r="G3994" s="6" t="n">
        <v>0</v>
      </c>
      <c r="H3994" s="6" t="str">
        <f aca="false">IF(AND(A3994&gt;=Stimuli!$B$2,A3994&lt;=Stimuli!$C$2),Stimuli!$A$2,IF(AND(A3994&gt;=Stimuli!$B$3,A3994&lt;=Stimuli!$C$3),Stimuli!$A$3,IF(AND(A3994&gt;=Stimuli!$B$4,A3994&lt;=Stimuli!$C$4),Stimuli!$A$4,"")))</f>
        <v>01 Quiet baseline (60s)</v>
      </c>
      <c r="I3994" s="6" t="n">
        <f aca="false">(B3994-B3993)/((A3994-A3993)/1000)</f>
        <v>-0.750183150183034</v>
      </c>
      <c r="J3994" s="6" t="n">
        <f aca="false">IF(OR(B3994&lt;Rules!$B$2,B3994&gt;Rules!$B$3,ABS(I3994)&gt;Rules!$B$4,OR(B3995&lt;Rules!$B$2,B3995&gt;Rules!$B$3,ABS(I3995)&gt;Rules!$B$4)),1,0)</f>
        <v>0</v>
      </c>
      <c r="K3994" s="6" t="str">
        <f aca="false">IF(F3994=1,COUNTIF($F$2:F3994,1),"")</f>
        <v/>
      </c>
    </row>
    <row r="3995" customFormat="false" ht="15" hidden="false" customHeight="false" outlineLevel="0" collapsed="false">
      <c r="A3995" s="6" t="n">
        <v>31425.368</v>
      </c>
      <c r="B3995" s="6" t="n">
        <v>1.71208791208791</v>
      </c>
      <c r="C3995" s="6" t="n">
        <v>79</v>
      </c>
      <c r="D3995" s="6" t="n">
        <v>-1</v>
      </c>
      <c r="E3995" s="6" t="n">
        <v>1.71062271062271</v>
      </c>
      <c r="F3995" s="6" t="n">
        <v>0</v>
      </c>
      <c r="G3995" s="6" t="n">
        <v>0</v>
      </c>
      <c r="H3995" s="6" t="str">
        <f aca="false">IF(AND(A3995&gt;=Stimuli!$B$2,A3995&lt;=Stimuli!$C$2),Stimuli!$A$2,IF(AND(A3995&gt;=Stimuli!$B$3,A3995&lt;=Stimuli!$C$3),Stimuli!$A$3,IF(AND(A3995&gt;=Stimuli!$B$4,A3995&lt;=Stimuli!$C$4),Stimuli!$A$4,"")))</f>
        <v>01 Quiet baseline (60s)</v>
      </c>
      <c r="I3995" s="6" t="n">
        <f aca="false">(B3995-B3994)/((A3995-A3994)/1000)</f>
        <v>0.562637362637304</v>
      </c>
      <c r="J3995" s="6" t="n">
        <f aca="false">IF(OR(B3995&lt;Rules!$B$2,B3995&gt;Rules!$B$3,ABS(I3995)&gt;Rules!$B$4,OR(B3996&lt;Rules!$B$2,B3996&gt;Rules!$B$3,ABS(I3996)&gt;Rules!$B$4)),1,0)</f>
        <v>0</v>
      </c>
      <c r="K3995" s="6" t="str">
        <f aca="false">IF(F3995=1,COUNTIF($F$2:F3995,1),"")</f>
        <v/>
      </c>
    </row>
    <row r="3996" customFormat="false" ht="15" hidden="false" customHeight="false" outlineLevel="0" collapsed="false">
      <c r="A3996" s="6" t="n">
        <v>31433.1805</v>
      </c>
      <c r="B3996" s="6" t="n">
        <v>1.70915750915751</v>
      </c>
      <c r="C3996" s="6" t="n">
        <v>79</v>
      </c>
      <c r="D3996" s="6" t="n">
        <v>-1</v>
      </c>
      <c r="E3996" s="6" t="n">
        <v>1.71062271062271</v>
      </c>
      <c r="F3996" s="6" t="n">
        <v>0</v>
      </c>
      <c r="G3996" s="6" t="n">
        <v>0</v>
      </c>
      <c r="H3996" s="6" t="str">
        <f aca="false">IF(AND(A3996&gt;=Stimuli!$B$2,A3996&lt;=Stimuli!$C$2),Stimuli!$A$2,IF(AND(A3996&gt;=Stimuli!$B$3,A3996&lt;=Stimuli!$C$3),Stimuli!$A$3,IF(AND(A3996&gt;=Stimuli!$B$4,A3996&lt;=Stimuli!$C$4),Stimuli!$A$4,"")))</f>
        <v>01 Quiet baseline (60s)</v>
      </c>
      <c r="I3996" s="6" t="n">
        <f aca="false">(B3996-B3995)/((A3996-A3995)/1000)</f>
        <v>-0.375091575091574</v>
      </c>
      <c r="J3996" s="6" t="n">
        <f aca="false">IF(OR(B3996&lt;Rules!$B$2,B3996&gt;Rules!$B$3,ABS(I3996)&gt;Rules!$B$4,OR(B3997&lt;Rules!$B$2,B3997&gt;Rules!$B$3,ABS(I3997)&gt;Rules!$B$4)),1,0)</f>
        <v>0</v>
      </c>
      <c r="K3996" s="6" t="str">
        <f aca="false">IF(F3996=1,COUNTIF($F$2:F3996,1),"")</f>
        <v/>
      </c>
    </row>
    <row r="3997" customFormat="false" ht="15" hidden="false" customHeight="false" outlineLevel="0" collapsed="false">
      <c r="A3997" s="6" t="n">
        <v>31440.993</v>
      </c>
      <c r="B3997" s="6" t="n">
        <v>1.71208791208791</v>
      </c>
      <c r="C3997" s="6" t="n">
        <v>79</v>
      </c>
      <c r="D3997" s="6" t="n">
        <v>-1</v>
      </c>
      <c r="E3997" s="6" t="n">
        <v>1.71062271062271</v>
      </c>
      <c r="F3997" s="6" t="n">
        <v>0</v>
      </c>
      <c r="G3997" s="6" t="n">
        <v>0</v>
      </c>
      <c r="H3997" s="6" t="str">
        <f aca="false">IF(AND(A3997&gt;=Stimuli!$B$2,A3997&lt;=Stimuli!$C$2),Stimuli!$A$2,IF(AND(A3997&gt;=Stimuli!$B$3,A3997&lt;=Stimuli!$C$3),Stimuli!$A$3,IF(AND(A3997&gt;=Stimuli!$B$4,A3997&lt;=Stimuli!$C$4),Stimuli!$A$4,"")))</f>
        <v>01 Quiet baseline (60s)</v>
      </c>
      <c r="I3997" s="6" t="n">
        <f aca="false">(B3997-B3996)/((A3997-A3996)/1000)</f>
        <v>0.375091575091574</v>
      </c>
      <c r="J3997" s="6" t="n">
        <f aca="false">IF(OR(B3997&lt;Rules!$B$2,B3997&gt;Rules!$B$3,ABS(I3997)&gt;Rules!$B$4,OR(B3998&lt;Rules!$B$2,B3998&gt;Rules!$B$3,ABS(I3998)&gt;Rules!$B$4)),1,0)</f>
        <v>0</v>
      </c>
      <c r="K3997" s="6" t="str">
        <f aca="false">IF(F3997=1,COUNTIF($F$2:F3997,1),"")</f>
        <v/>
      </c>
    </row>
    <row r="3998" customFormat="false" ht="15" hidden="false" customHeight="false" outlineLevel="0" collapsed="false">
      <c r="A3998" s="6" t="n">
        <v>31448.8055</v>
      </c>
      <c r="B3998" s="6" t="n">
        <v>1.70915750915751</v>
      </c>
      <c r="C3998" s="6" t="n">
        <v>79</v>
      </c>
      <c r="D3998" s="6" t="n">
        <v>-1</v>
      </c>
      <c r="E3998" s="6" t="n">
        <v>1.71062271062271</v>
      </c>
      <c r="F3998" s="6" t="n">
        <v>0</v>
      </c>
      <c r="G3998" s="6" t="n">
        <v>0</v>
      </c>
      <c r="H3998" s="6" t="str">
        <f aca="false">IF(AND(A3998&gt;=Stimuli!$B$2,A3998&lt;=Stimuli!$C$2),Stimuli!$A$2,IF(AND(A3998&gt;=Stimuli!$B$3,A3998&lt;=Stimuli!$C$3),Stimuli!$A$3,IF(AND(A3998&gt;=Stimuli!$B$4,A3998&lt;=Stimuli!$C$4),Stimuli!$A$4,"")))</f>
        <v>01 Quiet baseline (60s)</v>
      </c>
      <c r="I3998" s="6" t="n">
        <f aca="false">(B3998-B3997)/((A3998-A3997)/1000)</f>
        <v>-0.375091575091574</v>
      </c>
      <c r="J3998" s="6" t="n">
        <f aca="false">IF(OR(B3998&lt;Rules!$B$2,B3998&gt;Rules!$B$3,ABS(I3998)&gt;Rules!$B$4,OR(B3999&lt;Rules!$B$2,B3999&gt;Rules!$B$3,ABS(I3999)&gt;Rules!$B$4)),1,0)</f>
        <v>0</v>
      </c>
      <c r="K3998" s="6" t="str">
        <f aca="false">IF(F3998=1,COUNTIF($F$2:F3998,1),"")</f>
        <v/>
      </c>
    </row>
    <row r="3999" customFormat="false" ht="15" hidden="false" customHeight="false" outlineLevel="0" collapsed="false">
      <c r="A3999" s="6" t="n">
        <v>31456.618</v>
      </c>
      <c r="B3999" s="6" t="n">
        <v>1.71062271062271</v>
      </c>
      <c r="C3999" s="6" t="n">
        <v>79</v>
      </c>
      <c r="D3999" s="6" t="n">
        <v>-1</v>
      </c>
      <c r="E3999" s="6" t="n">
        <v>1.71062271062271</v>
      </c>
      <c r="F3999" s="6" t="n">
        <v>0</v>
      </c>
      <c r="G3999" s="6" t="n">
        <v>0</v>
      </c>
      <c r="H3999" s="6" t="str">
        <f aca="false">IF(AND(A3999&gt;=Stimuli!$B$2,A3999&lt;=Stimuli!$C$2),Stimuli!$A$2,IF(AND(A3999&gt;=Stimuli!$B$3,A3999&lt;=Stimuli!$C$3),Stimuli!$A$3,IF(AND(A3999&gt;=Stimuli!$B$4,A3999&lt;=Stimuli!$C$4),Stimuli!$A$4,"")))</f>
        <v>01 Quiet baseline (60s)</v>
      </c>
      <c r="I3999" s="6" t="n">
        <f aca="false">(B3999-B3998)/((A3999-A3998)/1000)</f>
        <v>0.187545787545844</v>
      </c>
      <c r="J3999" s="6" t="n">
        <f aca="false">IF(OR(B3999&lt;Rules!$B$2,B3999&gt;Rules!$B$3,ABS(I3999)&gt;Rules!$B$4,OR(B4000&lt;Rules!$B$2,B4000&gt;Rules!$B$3,ABS(I4000)&gt;Rules!$B$4)),1,0)</f>
        <v>0</v>
      </c>
      <c r="K3999" s="6" t="str">
        <f aca="false">IF(F3999=1,COUNTIF($F$2:F3999,1),"")</f>
        <v/>
      </c>
    </row>
    <row r="4000" customFormat="false" ht="15" hidden="false" customHeight="false" outlineLevel="0" collapsed="false">
      <c r="A4000" s="6" t="n">
        <v>31464.4305</v>
      </c>
      <c r="B4000" s="6" t="n">
        <v>1.71062271062271</v>
      </c>
      <c r="C4000" s="6" t="n">
        <v>78</v>
      </c>
      <c r="D4000" s="6" t="n">
        <v>765.625</v>
      </c>
      <c r="E4000" s="6" t="n">
        <v>1.70915750915751</v>
      </c>
      <c r="F4000" s="6" t="n">
        <v>0</v>
      </c>
      <c r="G4000" s="6" t="n">
        <v>0</v>
      </c>
      <c r="H4000" s="6" t="str">
        <f aca="false">IF(AND(A4000&gt;=Stimuli!$B$2,A4000&lt;=Stimuli!$C$2),Stimuli!$A$2,IF(AND(A4000&gt;=Stimuli!$B$3,A4000&lt;=Stimuli!$C$3),Stimuli!$A$3,IF(AND(A4000&gt;=Stimuli!$B$4,A4000&lt;=Stimuli!$C$4),Stimuli!$A$4,"")))</f>
        <v>01 Quiet baseline (60s)</v>
      </c>
      <c r="I4000" s="6" t="n">
        <f aca="false">(B4000-B3999)/((A4000-A3999)/1000)</f>
        <v>0</v>
      </c>
      <c r="J4000" s="6" t="n">
        <f aca="false">IF(OR(B4000&lt;Rules!$B$2,B4000&gt;Rules!$B$3,ABS(I4000)&gt;Rules!$B$4,OR(B4001&lt;Rules!$B$2,B4001&gt;Rules!$B$3,ABS(I4001)&gt;Rules!$B$4)),1,0)</f>
        <v>0</v>
      </c>
      <c r="K4000" s="6" t="str">
        <f aca="false">IF(F4000=1,COUNTIF($F$2:F4000,1),"")</f>
        <v/>
      </c>
    </row>
    <row r="4001" customFormat="false" ht="15" hidden="false" customHeight="false" outlineLevel="0" collapsed="false">
      <c r="A4001" s="6" t="n">
        <v>31472.243</v>
      </c>
      <c r="B4001" s="6" t="n">
        <v>1.70915750915751</v>
      </c>
      <c r="C4001" s="6" t="n">
        <v>78</v>
      </c>
      <c r="D4001" s="6" t="n">
        <v>-1</v>
      </c>
      <c r="E4001" s="6" t="n">
        <v>1.70915750915751</v>
      </c>
      <c r="F4001" s="6" t="n">
        <v>0</v>
      </c>
      <c r="G4001" s="6" t="n">
        <v>0</v>
      </c>
      <c r="H4001" s="6" t="str">
        <f aca="false">IF(AND(A4001&gt;=Stimuli!$B$2,A4001&lt;=Stimuli!$C$2),Stimuli!$A$2,IF(AND(A4001&gt;=Stimuli!$B$3,A4001&lt;=Stimuli!$C$3),Stimuli!$A$3,IF(AND(A4001&gt;=Stimuli!$B$4,A4001&lt;=Stimuli!$C$4),Stimuli!$A$4,"")))</f>
        <v>01 Quiet baseline (60s)</v>
      </c>
      <c r="I4001" s="6" t="n">
        <f aca="false">(B4001-B4000)/((A4001-A4000)/1000)</f>
        <v>-0.187545787545844</v>
      </c>
      <c r="J4001" s="6" t="n">
        <f aca="false">IF(OR(B4001&lt;Rules!$B$2,B4001&gt;Rules!$B$3,ABS(I4001)&gt;Rules!$B$4,OR(B4002&lt;Rules!$B$2,B4002&gt;Rules!$B$3,ABS(I4002)&gt;Rules!$B$4)),1,0)</f>
        <v>0</v>
      </c>
      <c r="K4001" s="6" t="str">
        <f aca="false">IF(F4001=1,COUNTIF($F$2:F4001,1),"")</f>
        <v/>
      </c>
    </row>
    <row r="4002" customFormat="false" ht="15" hidden="false" customHeight="false" outlineLevel="0" collapsed="false">
      <c r="A4002" s="6" t="n">
        <v>31480.0555</v>
      </c>
      <c r="B4002" s="6" t="n">
        <v>1.71062271062271</v>
      </c>
      <c r="C4002" s="6" t="n">
        <v>78</v>
      </c>
      <c r="D4002" s="6" t="n">
        <v>-1</v>
      </c>
      <c r="E4002" s="6" t="n">
        <v>1.70915750915751</v>
      </c>
      <c r="F4002" s="6" t="n">
        <v>0</v>
      </c>
      <c r="G4002" s="6" t="n">
        <v>0</v>
      </c>
      <c r="H4002" s="6" t="str">
        <f aca="false">IF(AND(A4002&gt;=Stimuli!$B$2,A4002&lt;=Stimuli!$C$2),Stimuli!$A$2,IF(AND(A4002&gt;=Stimuli!$B$3,A4002&lt;=Stimuli!$C$3),Stimuli!$A$3,IF(AND(A4002&gt;=Stimuli!$B$4,A4002&lt;=Stimuli!$C$4),Stimuli!$A$4,"")))</f>
        <v>01 Quiet baseline (60s)</v>
      </c>
      <c r="I4002" s="6" t="n">
        <f aca="false">(B4002-B4001)/((A4002-A4001)/1000)</f>
        <v>0.187545787545844</v>
      </c>
      <c r="J4002" s="6" t="n">
        <f aca="false">IF(OR(B4002&lt;Rules!$B$2,B4002&gt;Rules!$B$3,ABS(I4002)&gt;Rules!$B$4,OR(B4003&lt;Rules!$B$2,B4003&gt;Rules!$B$3,ABS(I4003)&gt;Rules!$B$4)),1,0)</f>
        <v>0</v>
      </c>
      <c r="K4002" s="6" t="str">
        <f aca="false">IF(F4002=1,COUNTIF($F$2:F4002,1),"")</f>
        <v/>
      </c>
    </row>
    <row r="4003" customFormat="false" ht="15" hidden="false" customHeight="false" outlineLevel="0" collapsed="false">
      <c r="A4003" s="6" t="n">
        <v>31487.868</v>
      </c>
      <c r="B4003" s="6" t="n">
        <v>1.70769230769231</v>
      </c>
      <c r="C4003" s="6" t="n">
        <v>78</v>
      </c>
      <c r="D4003" s="6" t="n">
        <v>-1</v>
      </c>
      <c r="E4003" s="6" t="n">
        <v>1.70915750915751</v>
      </c>
      <c r="F4003" s="6" t="n">
        <v>0</v>
      </c>
      <c r="G4003" s="6" t="n">
        <v>0</v>
      </c>
      <c r="H4003" s="6" t="str">
        <f aca="false">IF(AND(A4003&gt;=Stimuli!$B$2,A4003&lt;=Stimuli!$C$2),Stimuli!$A$2,IF(AND(A4003&gt;=Stimuli!$B$3,A4003&lt;=Stimuli!$C$3),Stimuli!$A$3,IF(AND(A4003&gt;=Stimuli!$B$4,A4003&lt;=Stimuli!$C$4),Stimuli!$A$4,"")))</f>
        <v>01 Quiet baseline (60s)</v>
      </c>
      <c r="I4003" s="6" t="n">
        <f aca="false">(B4003-B4002)/((A4003-A4002)/1000)</f>
        <v>-0.375091575091574</v>
      </c>
      <c r="J4003" s="6" t="n">
        <f aca="false">IF(OR(B4003&lt;Rules!$B$2,B4003&gt;Rules!$B$3,ABS(I4003)&gt;Rules!$B$4,OR(B4004&lt;Rules!$B$2,B4004&gt;Rules!$B$3,ABS(I4004)&gt;Rules!$B$4)),1,0)</f>
        <v>0</v>
      </c>
      <c r="K4003" s="6" t="str">
        <f aca="false">IF(F4003=1,COUNTIF($F$2:F4003,1),"")</f>
        <v/>
      </c>
    </row>
    <row r="4004" customFormat="false" ht="15" hidden="false" customHeight="false" outlineLevel="0" collapsed="false">
      <c r="A4004" s="6" t="n">
        <v>31495.6805</v>
      </c>
      <c r="B4004" s="6" t="n">
        <v>1.71208791208791</v>
      </c>
      <c r="C4004" s="6" t="n">
        <v>78</v>
      </c>
      <c r="D4004" s="6" t="n">
        <v>-1</v>
      </c>
      <c r="E4004" s="6" t="n">
        <v>1.70915750915751</v>
      </c>
      <c r="F4004" s="6" t="n">
        <v>0</v>
      </c>
      <c r="G4004" s="6" t="n">
        <v>0</v>
      </c>
      <c r="H4004" s="6" t="str">
        <f aca="false">IF(AND(A4004&gt;=Stimuli!$B$2,A4004&lt;=Stimuli!$C$2),Stimuli!$A$2,IF(AND(A4004&gt;=Stimuli!$B$3,A4004&lt;=Stimuli!$C$3),Stimuli!$A$3,IF(AND(A4004&gt;=Stimuli!$B$4,A4004&lt;=Stimuli!$C$4),Stimuli!$A$4,"")))</f>
        <v>01 Quiet baseline (60s)</v>
      </c>
      <c r="I4004" s="6" t="n">
        <f aca="false">(B4004-B4003)/((A4004-A4003)/1000)</f>
        <v>0.562637362637304</v>
      </c>
      <c r="J4004" s="6" t="n">
        <f aca="false">IF(OR(B4004&lt;Rules!$B$2,B4004&gt;Rules!$B$3,ABS(I4004)&gt;Rules!$B$4,OR(B4005&lt;Rules!$B$2,B4005&gt;Rules!$B$3,ABS(I4005)&gt;Rules!$B$4)),1,0)</f>
        <v>0</v>
      </c>
      <c r="K4004" s="6" t="str">
        <f aca="false">IF(F4004=1,COUNTIF($F$2:F4004,1),"")</f>
        <v/>
      </c>
    </row>
    <row r="4005" customFormat="false" ht="15" hidden="false" customHeight="false" outlineLevel="0" collapsed="false">
      <c r="A4005" s="6" t="n">
        <v>31503.493</v>
      </c>
      <c r="B4005" s="6" t="n">
        <v>1.70622710622711</v>
      </c>
      <c r="C4005" s="6" t="n">
        <v>78</v>
      </c>
      <c r="D4005" s="6" t="n">
        <v>-1</v>
      </c>
      <c r="E4005" s="6" t="n">
        <v>1.70915750915751</v>
      </c>
      <c r="F4005" s="6" t="n">
        <v>0</v>
      </c>
      <c r="G4005" s="6" t="n">
        <v>0</v>
      </c>
      <c r="H4005" s="6" t="str">
        <f aca="false">IF(AND(A4005&gt;=Stimuli!$B$2,A4005&lt;=Stimuli!$C$2),Stimuli!$A$2,IF(AND(A4005&gt;=Stimuli!$B$3,A4005&lt;=Stimuli!$C$3),Stimuli!$A$3,IF(AND(A4005&gt;=Stimuli!$B$4,A4005&lt;=Stimuli!$C$4),Stimuli!$A$4,"")))</f>
        <v>01 Quiet baseline (60s)</v>
      </c>
      <c r="I4005" s="6" t="n">
        <f aca="false">(B4005-B4004)/((A4005-A4004)/1000)</f>
        <v>-0.750183150183176</v>
      </c>
      <c r="J4005" s="6" t="n">
        <f aca="false">IF(OR(B4005&lt;Rules!$B$2,B4005&gt;Rules!$B$3,ABS(I4005)&gt;Rules!$B$4,OR(B4006&lt;Rules!$B$2,B4006&gt;Rules!$B$3,ABS(I4006)&gt;Rules!$B$4)),1,0)</f>
        <v>0</v>
      </c>
      <c r="K4005" s="6" t="str">
        <f aca="false">IF(F4005=1,COUNTIF($F$2:F4005,1),"")</f>
        <v/>
      </c>
    </row>
    <row r="4006" customFormat="false" ht="15" hidden="false" customHeight="false" outlineLevel="0" collapsed="false">
      <c r="A4006" s="6" t="n">
        <v>31511.3055</v>
      </c>
      <c r="B4006" s="6" t="n">
        <v>1.71062271062271</v>
      </c>
      <c r="C4006" s="6" t="n">
        <v>78</v>
      </c>
      <c r="D4006" s="6" t="n">
        <v>-1</v>
      </c>
      <c r="E4006" s="6" t="n">
        <v>1.70915750915751</v>
      </c>
      <c r="F4006" s="6" t="n">
        <v>0</v>
      </c>
      <c r="G4006" s="6" t="n">
        <v>0</v>
      </c>
      <c r="H4006" s="6" t="str">
        <f aca="false">IF(AND(A4006&gt;=Stimuli!$B$2,A4006&lt;=Stimuli!$C$2),Stimuli!$A$2,IF(AND(A4006&gt;=Stimuli!$B$3,A4006&lt;=Stimuli!$C$3),Stimuli!$A$3,IF(AND(A4006&gt;=Stimuli!$B$4,A4006&lt;=Stimuli!$C$4),Stimuli!$A$4,"")))</f>
        <v>01 Quiet baseline (60s)</v>
      </c>
      <c r="I4006" s="6" t="n">
        <f aca="false">(B4006-B4005)/((A4006-A4005)/1000)</f>
        <v>0.562637362637446</v>
      </c>
      <c r="J4006" s="6" t="n">
        <f aca="false">IF(OR(B4006&lt;Rules!$B$2,B4006&gt;Rules!$B$3,ABS(I4006)&gt;Rules!$B$4,OR(B4007&lt;Rules!$B$2,B4007&gt;Rules!$B$3,ABS(I4007)&gt;Rules!$B$4)),1,0)</f>
        <v>0</v>
      </c>
      <c r="K4006" s="6" t="str">
        <f aca="false">IF(F4006=1,COUNTIF($F$2:F4006,1),"")</f>
        <v/>
      </c>
    </row>
    <row r="4007" customFormat="false" ht="15" hidden="false" customHeight="false" outlineLevel="0" collapsed="false">
      <c r="A4007" s="6" t="n">
        <v>31519.118</v>
      </c>
      <c r="B4007" s="6" t="n">
        <v>1.70476190476191</v>
      </c>
      <c r="C4007" s="6" t="n">
        <v>78</v>
      </c>
      <c r="D4007" s="6" t="n">
        <v>-1</v>
      </c>
      <c r="E4007" s="6" t="n">
        <v>1.70915750915751</v>
      </c>
      <c r="F4007" s="6" t="n">
        <v>0</v>
      </c>
      <c r="G4007" s="6" t="n">
        <v>0</v>
      </c>
      <c r="H4007" s="6" t="str">
        <f aca="false">IF(AND(A4007&gt;=Stimuli!$B$2,A4007&lt;=Stimuli!$C$2),Stimuli!$A$2,IF(AND(A4007&gt;=Stimuli!$B$3,A4007&lt;=Stimuli!$C$3),Stimuli!$A$3,IF(AND(A4007&gt;=Stimuli!$B$4,A4007&lt;=Stimuli!$C$4),Stimuli!$A$4,"")))</f>
        <v>01 Quiet baseline (60s)</v>
      </c>
      <c r="I4007" s="6" t="n">
        <f aca="false">(B4007-B4006)/((A4007-A4006)/1000)</f>
        <v>-0.750183150183176</v>
      </c>
      <c r="J4007" s="6" t="n">
        <f aca="false">IF(OR(B4007&lt;Rules!$B$2,B4007&gt;Rules!$B$3,ABS(I4007)&gt;Rules!$B$4,OR(B4008&lt;Rules!$B$2,B4008&gt;Rules!$B$3,ABS(I4008)&gt;Rules!$B$4)),1,0)</f>
        <v>0</v>
      </c>
      <c r="K4007" s="6" t="str">
        <f aca="false">IF(F4007=1,COUNTIF($F$2:F4007,1),"")</f>
        <v/>
      </c>
    </row>
    <row r="4008" customFormat="false" ht="15" hidden="false" customHeight="false" outlineLevel="0" collapsed="false">
      <c r="A4008" s="6" t="n">
        <v>31526.9305</v>
      </c>
      <c r="B4008" s="6" t="n">
        <v>1.71062271062271</v>
      </c>
      <c r="C4008" s="6" t="n">
        <v>78</v>
      </c>
      <c r="D4008" s="6" t="n">
        <v>-1</v>
      </c>
      <c r="E4008" s="6" t="n">
        <v>1.70769230769231</v>
      </c>
      <c r="F4008" s="6" t="n">
        <v>0</v>
      </c>
      <c r="G4008" s="6" t="n">
        <v>0</v>
      </c>
      <c r="H4008" s="6" t="str">
        <f aca="false">IF(AND(A4008&gt;=Stimuli!$B$2,A4008&lt;=Stimuli!$C$2),Stimuli!$A$2,IF(AND(A4008&gt;=Stimuli!$B$3,A4008&lt;=Stimuli!$C$3),Stimuli!$A$3,IF(AND(A4008&gt;=Stimuli!$B$4,A4008&lt;=Stimuli!$C$4),Stimuli!$A$4,"")))</f>
        <v>01 Quiet baseline (60s)</v>
      </c>
      <c r="I4008" s="6" t="n">
        <f aca="false">(B4008-B4007)/((A4008-A4007)/1000)</f>
        <v>0.750183150183176</v>
      </c>
      <c r="J4008" s="6" t="n">
        <f aca="false">IF(OR(B4008&lt;Rules!$B$2,B4008&gt;Rules!$B$3,ABS(I4008)&gt;Rules!$B$4,OR(B4009&lt;Rules!$B$2,B4009&gt;Rules!$B$3,ABS(I4009)&gt;Rules!$B$4)),1,0)</f>
        <v>0</v>
      </c>
      <c r="K4008" s="6" t="str">
        <f aca="false">IF(F4008=1,COUNTIF($F$2:F4008,1),"")</f>
        <v/>
      </c>
    </row>
    <row r="4009" customFormat="false" ht="15" hidden="false" customHeight="false" outlineLevel="0" collapsed="false">
      <c r="A4009" s="6" t="n">
        <v>31534.743</v>
      </c>
      <c r="B4009" s="6" t="n">
        <v>1.70622710622711</v>
      </c>
      <c r="C4009" s="6" t="n">
        <v>78</v>
      </c>
      <c r="D4009" s="6" t="n">
        <v>-1</v>
      </c>
      <c r="E4009" s="6" t="n">
        <v>1.70769230769231</v>
      </c>
      <c r="F4009" s="6" t="n">
        <v>0</v>
      </c>
      <c r="G4009" s="6" t="n">
        <v>0</v>
      </c>
      <c r="H4009" s="6" t="str">
        <f aca="false">IF(AND(A4009&gt;=Stimuli!$B$2,A4009&lt;=Stimuli!$C$2),Stimuli!$A$2,IF(AND(A4009&gt;=Stimuli!$B$3,A4009&lt;=Stimuli!$C$3),Stimuli!$A$3,IF(AND(A4009&gt;=Stimuli!$B$4,A4009&lt;=Stimuli!$C$4),Stimuli!$A$4,"")))</f>
        <v>01 Quiet baseline (60s)</v>
      </c>
      <c r="I4009" s="6" t="n">
        <f aca="false">(B4009-B4008)/((A4009-A4008)/1000)</f>
        <v>-0.562637362637446</v>
      </c>
      <c r="J4009" s="6" t="n">
        <f aca="false">IF(OR(B4009&lt;Rules!$B$2,B4009&gt;Rules!$B$3,ABS(I4009)&gt;Rules!$B$4,OR(B4010&lt;Rules!$B$2,B4010&gt;Rules!$B$3,ABS(I4010)&gt;Rules!$B$4)),1,0)</f>
        <v>0</v>
      </c>
      <c r="K4009" s="6" t="str">
        <f aca="false">IF(F4009=1,COUNTIF($F$2:F4009,1),"")</f>
        <v/>
      </c>
    </row>
    <row r="4010" customFormat="false" ht="15" hidden="false" customHeight="false" outlineLevel="0" collapsed="false">
      <c r="A4010" s="6" t="n">
        <v>31542.5555</v>
      </c>
      <c r="B4010" s="6" t="n">
        <v>1.71062271062271</v>
      </c>
      <c r="C4010" s="6" t="n">
        <v>78</v>
      </c>
      <c r="D4010" s="6" t="n">
        <v>-1</v>
      </c>
      <c r="E4010" s="6" t="n">
        <v>1.70769230769231</v>
      </c>
      <c r="F4010" s="6" t="n">
        <v>0</v>
      </c>
      <c r="G4010" s="6" t="n">
        <v>0</v>
      </c>
      <c r="H4010" s="6" t="str">
        <f aca="false">IF(AND(A4010&gt;=Stimuli!$B$2,A4010&lt;=Stimuli!$C$2),Stimuli!$A$2,IF(AND(A4010&gt;=Stimuli!$B$3,A4010&lt;=Stimuli!$C$3),Stimuli!$A$3,IF(AND(A4010&gt;=Stimuli!$B$4,A4010&lt;=Stimuli!$C$4),Stimuli!$A$4,"")))</f>
        <v>01 Quiet baseline (60s)</v>
      </c>
      <c r="I4010" s="6" t="n">
        <f aca="false">(B4010-B4009)/((A4010-A4009)/1000)</f>
        <v>0.562637362637446</v>
      </c>
      <c r="J4010" s="6" t="n">
        <f aca="false">IF(OR(B4010&lt;Rules!$B$2,B4010&gt;Rules!$B$3,ABS(I4010)&gt;Rules!$B$4,OR(B4011&lt;Rules!$B$2,B4011&gt;Rules!$B$3,ABS(I4011)&gt;Rules!$B$4)),1,0)</f>
        <v>0</v>
      </c>
      <c r="K4010" s="6" t="str">
        <f aca="false">IF(F4010=1,COUNTIF($F$2:F4010,1),"")</f>
        <v/>
      </c>
    </row>
    <row r="4011" customFormat="false" ht="15" hidden="false" customHeight="false" outlineLevel="0" collapsed="false">
      <c r="A4011" s="6" t="n">
        <v>31550.368</v>
      </c>
      <c r="B4011" s="6" t="n">
        <v>1.70622710622711</v>
      </c>
      <c r="C4011" s="6" t="n">
        <v>78</v>
      </c>
      <c r="D4011" s="6" t="n">
        <v>-1</v>
      </c>
      <c r="E4011" s="6" t="n">
        <v>1.70769230769231</v>
      </c>
      <c r="F4011" s="6" t="n">
        <v>0</v>
      </c>
      <c r="G4011" s="6" t="n">
        <v>0</v>
      </c>
      <c r="H4011" s="6" t="str">
        <f aca="false">IF(AND(A4011&gt;=Stimuli!$B$2,A4011&lt;=Stimuli!$C$2),Stimuli!$A$2,IF(AND(A4011&gt;=Stimuli!$B$3,A4011&lt;=Stimuli!$C$3),Stimuli!$A$3,IF(AND(A4011&gt;=Stimuli!$B$4,A4011&lt;=Stimuli!$C$4),Stimuli!$A$4,"")))</f>
        <v>01 Quiet baseline (60s)</v>
      </c>
      <c r="I4011" s="6" t="n">
        <f aca="false">(B4011-B4010)/((A4011-A4010)/1000)</f>
        <v>-0.562637362637446</v>
      </c>
      <c r="J4011" s="6" t="n">
        <f aca="false">IF(OR(B4011&lt;Rules!$B$2,B4011&gt;Rules!$B$3,ABS(I4011)&gt;Rules!$B$4,OR(B4012&lt;Rules!$B$2,B4012&gt;Rules!$B$3,ABS(I4012)&gt;Rules!$B$4)),1,0)</f>
        <v>0</v>
      </c>
      <c r="K4011" s="6" t="str">
        <f aca="false">IF(F4011=1,COUNTIF($F$2:F4011,1),"")</f>
        <v/>
      </c>
    </row>
    <row r="4012" customFormat="false" ht="15" hidden="false" customHeight="false" outlineLevel="0" collapsed="false">
      <c r="A4012" s="6" t="n">
        <v>31558.1805</v>
      </c>
      <c r="B4012" s="6" t="n">
        <v>1.70915750915751</v>
      </c>
      <c r="C4012" s="6" t="n">
        <v>78</v>
      </c>
      <c r="D4012" s="6" t="n">
        <v>-1</v>
      </c>
      <c r="E4012" s="6" t="n">
        <v>1.70769230769231</v>
      </c>
      <c r="F4012" s="6" t="n">
        <v>0</v>
      </c>
      <c r="G4012" s="6" t="n">
        <v>0</v>
      </c>
      <c r="H4012" s="6" t="str">
        <f aca="false">IF(AND(A4012&gt;=Stimuli!$B$2,A4012&lt;=Stimuli!$C$2),Stimuli!$A$2,IF(AND(A4012&gt;=Stimuli!$B$3,A4012&lt;=Stimuli!$C$3),Stimuli!$A$3,IF(AND(A4012&gt;=Stimuli!$B$4,A4012&lt;=Stimuli!$C$4),Stimuli!$A$4,"")))</f>
        <v>01 Quiet baseline (60s)</v>
      </c>
      <c r="I4012" s="6" t="n">
        <f aca="false">(B4012-B4011)/((A4012-A4011)/1000)</f>
        <v>0.375091575091602</v>
      </c>
      <c r="J4012" s="6" t="n">
        <f aca="false">IF(OR(B4012&lt;Rules!$B$2,B4012&gt;Rules!$B$3,ABS(I4012)&gt;Rules!$B$4,OR(B4013&lt;Rules!$B$2,B4013&gt;Rules!$B$3,ABS(I4013)&gt;Rules!$B$4)),1,0)</f>
        <v>0</v>
      </c>
      <c r="K4012" s="6" t="str">
        <f aca="false">IF(F4012=1,COUNTIF($F$2:F4012,1),"")</f>
        <v/>
      </c>
    </row>
    <row r="4013" customFormat="false" ht="15" hidden="false" customHeight="false" outlineLevel="0" collapsed="false">
      <c r="A4013" s="6" t="n">
        <v>31565.993</v>
      </c>
      <c r="B4013" s="6" t="n">
        <v>1.70622710622711</v>
      </c>
      <c r="C4013" s="6" t="n">
        <v>78</v>
      </c>
      <c r="D4013" s="6" t="n">
        <v>-1</v>
      </c>
      <c r="E4013" s="6" t="n">
        <v>1.70769230769231</v>
      </c>
      <c r="F4013" s="6" t="n">
        <v>0</v>
      </c>
      <c r="G4013" s="6" t="n">
        <v>0</v>
      </c>
      <c r="H4013" s="6" t="str">
        <f aca="false">IF(AND(A4013&gt;=Stimuli!$B$2,A4013&lt;=Stimuli!$C$2),Stimuli!$A$2,IF(AND(A4013&gt;=Stimuli!$B$3,A4013&lt;=Stimuli!$C$3),Stimuli!$A$3,IF(AND(A4013&gt;=Stimuli!$B$4,A4013&lt;=Stimuli!$C$4),Stimuli!$A$4,"")))</f>
        <v>01 Quiet baseline (60s)</v>
      </c>
      <c r="I4013" s="6" t="n">
        <f aca="false">(B4013-B4012)/((A4013-A4012)/1000)</f>
        <v>-0.375091575091602</v>
      </c>
      <c r="J4013" s="6" t="n">
        <f aca="false">IF(OR(B4013&lt;Rules!$B$2,B4013&gt;Rules!$B$3,ABS(I4013)&gt;Rules!$B$4,OR(B4014&lt;Rules!$B$2,B4014&gt;Rules!$B$3,ABS(I4014)&gt;Rules!$B$4)),1,0)</f>
        <v>0</v>
      </c>
      <c r="K4013" s="6" t="str">
        <f aca="false">IF(F4013=1,COUNTIF($F$2:F4013,1),"")</f>
        <v/>
      </c>
    </row>
    <row r="4014" customFormat="false" ht="15" hidden="false" customHeight="false" outlineLevel="0" collapsed="false">
      <c r="A4014" s="6" t="n">
        <v>31573.8055</v>
      </c>
      <c r="B4014" s="6" t="n">
        <v>1.70769230769231</v>
      </c>
      <c r="C4014" s="6" t="n">
        <v>78</v>
      </c>
      <c r="D4014" s="6" t="n">
        <v>-1</v>
      </c>
      <c r="E4014" s="6" t="n">
        <v>1.70769230769231</v>
      </c>
      <c r="F4014" s="6" t="n">
        <v>0</v>
      </c>
      <c r="G4014" s="6" t="n">
        <v>0</v>
      </c>
      <c r="H4014" s="6" t="str">
        <f aca="false">IF(AND(A4014&gt;=Stimuli!$B$2,A4014&lt;=Stimuli!$C$2),Stimuli!$A$2,IF(AND(A4014&gt;=Stimuli!$B$3,A4014&lt;=Stimuli!$C$3),Stimuli!$A$3,IF(AND(A4014&gt;=Stimuli!$B$4,A4014&lt;=Stimuli!$C$4),Stimuli!$A$4,"")))</f>
        <v>01 Quiet baseline (60s)</v>
      </c>
      <c r="I4014" s="6" t="n">
        <f aca="false">(B4014-B4013)/((A4014-A4013)/1000)</f>
        <v>0.187545787545872</v>
      </c>
      <c r="J4014" s="6" t="n">
        <f aca="false">IF(OR(B4014&lt;Rules!$B$2,B4014&gt;Rules!$B$3,ABS(I4014)&gt;Rules!$B$4,OR(B4015&lt;Rules!$B$2,B4015&gt;Rules!$B$3,ABS(I4015)&gt;Rules!$B$4)),1,0)</f>
        <v>0</v>
      </c>
      <c r="K4014" s="6" t="str">
        <f aca="false">IF(F4014=1,COUNTIF($F$2:F4014,1),"")</f>
        <v/>
      </c>
    </row>
    <row r="4015" customFormat="false" ht="15" hidden="false" customHeight="false" outlineLevel="0" collapsed="false">
      <c r="A4015" s="6" t="n">
        <v>31581.618</v>
      </c>
      <c r="B4015" s="6" t="n">
        <v>1.70769230769231</v>
      </c>
      <c r="C4015" s="6" t="n">
        <v>78</v>
      </c>
      <c r="D4015" s="6" t="n">
        <v>-1</v>
      </c>
      <c r="E4015" s="6" t="n">
        <v>1.70769230769231</v>
      </c>
      <c r="F4015" s="6" t="n">
        <v>0</v>
      </c>
      <c r="G4015" s="6" t="n">
        <v>0</v>
      </c>
      <c r="H4015" s="6" t="str">
        <f aca="false">IF(AND(A4015&gt;=Stimuli!$B$2,A4015&lt;=Stimuli!$C$2),Stimuli!$A$2,IF(AND(A4015&gt;=Stimuli!$B$3,A4015&lt;=Stimuli!$C$3),Stimuli!$A$3,IF(AND(A4015&gt;=Stimuli!$B$4,A4015&lt;=Stimuli!$C$4),Stimuli!$A$4,"")))</f>
        <v>01 Quiet baseline (60s)</v>
      </c>
      <c r="I4015" s="6" t="n">
        <f aca="false">(B4015-B4014)/((A4015-A4014)/1000)</f>
        <v>0</v>
      </c>
      <c r="J4015" s="6" t="n">
        <f aca="false">IF(OR(B4015&lt;Rules!$B$2,B4015&gt;Rules!$B$3,ABS(I4015)&gt;Rules!$B$4,OR(B4016&lt;Rules!$B$2,B4016&gt;Rules!$B$3,ABS(I4016)&gt;Rules!$B$4)),1,0)</f>
        <v>0</v>
      </c>
      <c r="K4015" s="6" t="str">
        <f aca="false">IF(F4015=1,COUNTIF($F$2:F4015,1),"")</f>
        <v/>
      </c>
    </row>
    <row r="4016" customFormat="false" ht="15" hidden="false" customHeight="false" outlineLevel="0" collapsed="false">
      <c r="A4016" s="6" t="n">
        <v>31589.4305</v>
      </c>
      <c r="B4016" s="6" t="n">
        <v>1.70769230769231</v>
      </c>
      <c r="C4016" s="6" t="n">
        <v>78</v>
      </c>
      <c r="D4016" s="6" t="n">
        <v>-1</v>
      </c>
      <c r="E4016" s="6" t="n">
        <v>1.70769230769231</v>
      </c>
      <c r="F4016" s="6" t="n">
        <v>0</v>
      </c>
      <c r="G4016" s="6" t="n">
        <v>0</v>
      </c>
      <c r="H4016" s="6" t="str">
        <f aca="false">IF(AND(A4016&gt;=Stimuli!$B$2,A4016&lt;=Stimuli!$C$2),Stimuli!$A$2,IF(AND(A4016&gt;=Stimuli!$B$3,A4016&lt;=Stimuli!$C$3),Stimuli!$A$3,IF(AND(A4016&gt;=Stimuli!$B$4,A4016&lt;=Stimuli!$C$4),Stimuli!$A$4,"")))</f>
        <v>01 Quiet baseline (60s)</v>
      </c>
      <c r="I4016" s="6" t="n">
        <f aca="false">(B4016-B4015)/((A4016-A4015)/1000)</f>
        <v>0</v>
      </c>
      <c r="J4016" s="6" t="n">
        <f aca="false">IF(OR(B4016&lt;Rules!$B$2,B4016&gt;Rules!$B$3,ABS(I4016)&gt;Rules!$B$4,OR(B4017&lt;Rules!$B$2,B4017&gt;Rules!$B$3,ABS(I4017)&gt;Rules!$B$4)),1,0)</f>
        <v>0</v>
      </c>
      <c r="K4016" s="6" t="str">
        <f aca="false">IF(F4016=1,COUNTIF($F$2:F4016,1),"")</f>
        <v/>
      </c>
    </row>
    <row r="4017" customFormat="false" ht="15" hidden="false" customHeight="false" outlineLevel="0" collapsed="false">
      <c r="A4017" s="6" t="n">
        <v>31597.243</v>
      </c>
      <c r="B4017" s="6" t="n">
        <v>1.70769230769231</v>
      </c>
      <c r="C4017" s="6" t="n">
        <v>78</v>
      </c>
      <c r="D4017" s="6" t="n">
        <v>-1</v>
      </c>
      <c r="E4017" s="6" t="n">
        <v>1.70769230769231</v>
      </c>
      <c r="F4017" s="6" t="n">
        <v>0</v>
      </c>
      <c r="G4017" s="6" t="n">
        <v>0</v>
      </c>
      <c r="H4017" s="6" t="str">
        <f aca="false">IF(AND(A4017&gt;=Stimuli!$B$2,A4017&lt;=Stimuli!$C$2),Stimuli!$A$2,IF(AND(A4017&gt;=Stimuli!$B$3,A4017&lt;=Stimuli!$C$3),Stimuli!$A$3,IF(AND(A4017&gt;=Stimuli!$B$4,A4017&lt;=Stimuli!$C$4),Stimuli!$A$4,"")))</f>
        <v>01 Quiet baseline (60s)</v>
      </c>
      <c r="I4017" s="6" t="n">
        <f aca="false">(B4017-B4016)/((A4017-A4016)/1000)</f>
        <v>0</v>
      </c>
      <c r="J4017" s="6" t="n">
        <f aca="false">IF(OR(B4017&lt;Rules!$B$2,B4017&gt;Rules!$B$3,ABS(I4017)&gt;Rules!$B$4,OR(B4018&lt;Rules!$B$2,B4018&gt;Rules!$B$3,ABS(I4018)&gt;Rules!$B$4)),1,0)</f>
        <v>0</v>
      </c>
      <c r="K4017" s="6" t="str">
        <f aca="false">IF(F4017=1,COUNTIF($F$2:F4017,1),"")</f>
        <v/>
      </c>
    </row>
    <row r="4018" customFormat="false" ht="15" hidden="false" customHeight="false" outlineLevel="0" collapsed="false">
      <c r="A4018" s="6" t="n">
        <v>31605.0555</v>
      </c>
      <c r="B4018" s="6" t="n">
        <v>1.70476190476191</v>
      </c>
      <c r="C4018" s="6" t="n">
        <v>78</v>
      </c>
      <c r="D4018" s="6" t="n">
        <v>-1</v>
      </c>
      <c r="E4018" s="6" t="n">
        <v>1.70622710622711</v>
      </c>
      <c r="F4018" s="6" t="n">
        <v>0</v>
      </c>
      <c r="G4018" s="6" t="n">
        <v>0</v>
      </c>
      <c r="H4018" s="6" t="str">
        <f aca="false">IF(AND(A4018&gt;=Stimuli!$B$2,A4018&lt;=Stimuli!$C$2),Stimuli!$A$2,IF(AND(A4018&gt;=Stimuli!$B$3,A4018&lt;=Stimuli!$C$3),Stimuli!$A$3,IF(AND(A4018&gt;=Stimuli!$B$4,A4018&lt;=Stimuli!$C$4),Stimuli!$A$4,"")))</f>
        <v>01 Quiet baseline (60s)</v>
      </c>
      <c r="I4018" s="6" t="n">
        <f aca="false">(B4018-B4017)/((A4018-A4017)/1000)</f>
        <v>-0.375091575091602</v>
      </c>
      <c r="J4018" s="6" t="n">
        <f aca="false">IF(OR(B4018&lt;Rules!$B$2,B4018&gt;Rules!$B$3,ABS(I4018)&gt;Rules!$B$4,OR(B4019&lt;Rules!$B$2,B4019&gt;Rules!$B$3,ABS(I4019)&gt;Rules!$B$4)),1,0)</f>
        <v>0</v>
      </c>
      <c r="K4018" s="6" t="str">
        <f aca="false">IF(F4018=1,COUNTIF($F$2:F4018,1),"")</f>
        <v/>
      </c>
    </row>
    <row r="4019" customFormat="false" ht="15" hidden="false" customHeight="false" outlineLevel="0" collapsed="false">
      <c r="A4019" s="6" t="n">
        <v>31612.868</v>
      </c>
      <c r="B4019" s="6" t="n">
        <v>1.70915750915751</v>
      </c>
      <c r="C4019" s="6" t="n">
        <v>78</v>
      </c>
      <c r="D4019" s="6" t="n">
        <v>-1</v>
      </c>
      <c r="E4019" s="6" t="n">
        <v>1.70622710622711</v>
      </c>
      <c r="F4019" s="6" t="n">
        <v>0</v>
      </c>
      <c r="G4019" s="6" t="n">
        <v>0</v>
      </c>
      <c r="H4019" s="6" t="str">
        <f aca="false">IF(AND(A4019&gt;=Stimuli!$B$2,A4019&lt;=Stimuli!$C$2),Stimuli!$A$2,IF(AND(A4019&gt;=Stimuli!$B$3,A4019&lt;=Stimuli!$C$3),Stimuli!$A$3,IF(AND(A4019&gt;=Stimuli!$B$4,A4019&lt;=Stimuli!$C$4),Stimuli!$A$4,"")))</f>
        <v>01 Quiet baseline (60s)</v>
      </c>
      <c r="I4019" s="6" t="n">
        <f aca="false">(B4019-B4018)/((A4019-A4018)/1000)</f>
        <v>0.562637362637332</v>
      </c>
      <c r="J4019" s="6" t="n">
        <f aca="false">IF(OR(B4019&lt;Rules!$B$2,B4019&gt;Rules!$B$3,ABS(I4019)&gt;Rules!$B$4,OR(B4020&lt;Rules!$B$2,B4020&gt;Rules!$B$3,ABS(I4020)&gt;Rules!$B$4)),1,0)</f>
        <v>0</v>
      </c>
      <c r="K4019" s="6" t="str">
        <f aca="false">IF(F4019=1,COUNTIF($F$2:F4019,1),"")</f>
        <v/>
      </c>
    </row>
    <row r="4020" customFormat="false" ht="15" hidden="false" customHeight="false" outlineLevel="0" collapsed="false">
      <c r="A4020" s="6" t="n">
        <v>31620.6805</v>
      </c>
      <c r="B4020" s="6" t="n">
        <v>1.70476190476191</v>
      </c>
      <c r="C4020" s="6" t="n">
        <v>78</v>
      </c>
      <c r="D4020" s="6" t="n">
        <v>-1</v>
      </c>
      <c r="E4020" s="6" t="n">
        <v>1.70622710622711</v>
      </c>
      <c r="F4020" s="6" t="n">
        <v>0</v>
      </c>
      <c r="G4020" s="6" t="n">
        <v>0</v>
      </c>
      <c r="H4020" s="6" t="str">
        <f aca="false">IF(AND(A4020&gt;=Stimuli!$B$2,A4020&lt;=Stimuli!$C$2),Stimuli!$A$2,IF(AND(A4020&gt;=Stimuli!$B$3,A4020&lt;=Stimuli!$C$3),Stimuli!$A$3,IF(AND(A4020&gt;=Stimuli!$B$4,A4020&lt;=Stimuli!$C$4),Stimuli!$A$4,"")))</f>
        <v>01 Quiet baseline (60s)</v>
      </c>
      <c r="I4020" s="6" t="n">
        <f aca="false">(B4020-B4019)/((A4020-A4019)/1000)</f>
        <v>-0.562637362637332</v>
      </c>
      <c r="J4020" s="6" t="n">
        <f aca="false">IF(OR(B4020&lt;Rules!$B$2,B4020&gt;Rules!$B$3,ABS(I4020)&gt;Rules!$B$4,OR(B4021&lt;Rules!$B$2,B4021&gt;Rules!$B$3,ABS(I4021)&gt;Rules!$B$4)),1,0)</f>
        <v>0</v>
      </c>
      <c r="K4020" s="6" t="str">
        <f aca="false">IF(F4020=1,COUNTIF($F$2:F4020,1),"")</f>
        <v/>
      </c>
    </row>
    <row r="4021" customFormat="false" ht="15" hidden="false" customHeight="false" outlineLevel="0" collapsed="false">
      <c r="A4021" s="6" t="n">
        <v>31628.493</v>
      </c>
      <c r="B4021" s="6" t="n">
        <v>1.70915750915751</v>
      </c>
      <c r="C4021" s="6" t="n">
        <v>78</v>
      </c>
      <c r="D4021" s="6" t="n">
        <v>-1</v>
      </c>
      <c r="E4021" s="6" t="n">
        <v>1.70622710622711</v>
      </c>
      <c r="F4021" s="6" t="n">
        <v>0</v>
      </c>
      <c r="G4021" s="6" t="n">
        <v>0</v>
      </c>
      <c r="H4021" s="6" t="str">
        <f aca="false">IF(AND(A4021&gt;=Stimuli!$B$2,A4021&lt;=Stimuli!$C$2),Stimuli!$A$2,IF(AND(A4021&gt;=Stimuli!$B$3,A4021&lt;=Stimuli!$C$3),Stimuli!$A$3,IF(AND(A4021&gt;=Stimuli!$B$4,A4021&lt;=Stimuli!$C$4),Stimuli!$A$4,"")))</f>
        <v>01 Quiet baseline (60s)</v>
      </c>
      <c r="I4021" s="6" t="n">
        <f aca="false">(B4021-B4020)/((A4021-A4020)/1000)</f>
        <v>0.562637362637332</v>
      </c>
      <c r="J4021" s="6" t="n">
        <f aca="false">IF(OR(B4021&lt;Rules!$B$2,B4021&gt;Rules!$B$3,ABS(I4021)&gt;Rules!$B$4,OR(B4022&lt;Rules!$B$2,B4022&gt;Rules!$B$3,ABS(I4022)&gt;Rules!$B$4)),1,0)</f>
        <v>0</v>
      </c>
      <c r="K4021" s="6" t="str">
        <f aca="false">IF(F4021=1,COUNTIF($F$2:F4021,1),"")</f>
        <v/>
      </c>
    </row>
    <row r="4022" customFormat="false" ht="15" hidden="false" customHeight="false" outlineLevel="0" collapsed="false">
      <c r="A4022" s="6" t="n">
        <v>31636.3055</v>
      </c>
      <c r="B4022" s="6" t="n">
        <v>1.7032967032967</v>
      </c>
      <c r="C4022" s="6" t="n">
        <v>78</v>
      </c>
      <c r="D4022" s="6" t="n">
        <v>-1</v>
      </c>
      <c r="E4022" s="6" t="n">
        <v>1.70622710622711</v>
      </c>
      <c r="F4022" s="6" t="n">
        <v>0</v>
      </c>
      <c r="G4022" s="6" t="n">
        <v>0</v>
      </c>
      <c r="H4022" s="6" t="str">
        <f aca="false">IF(AND(A4022&gt;=Stimuli!$B$2,A4022&lt;=Stimuli!$C$2),Stimuli!$A$2,IF(AND(A4022&gt;=Stimuli!$B$3,A4022&lt;=Stimuli!$C$3),Stimuli!$A$3,IF(AND(A4022&gt;=Stimuli!$B$4,A4022&lt;=Stimuli!$C$4),Stimuli!$A$4,"")))</f>
        <v>01 Quiet baseline (60s)</v>
      </c>
      <c r="I4022" s="6" t="n">
        <f aca="false">(B4022-B4021)/((A4022-A4021)/1000)</f>
        <v>-0.750183150183176</v>
      </c>
      <c r="J4022" s="6" t="n">
        <f aca="false">IF(OR(B4022&lt;Rules!$B$2,B4022&gt;Rules!$B$3,ABS(I4022)&gt;Rules!$B$4,OR(B4023&lt;Rules!$B$2,B4023&gt;Rules!$B$3,ABS(I4023)&gt;Rules!$B$4)),1,0)</f>
        <v>0</v>
      </c>
      <c r="K4022" s="6" t="str">
        <f aca="false">IF(F4022=1,COUNTIF($F$2:F4022,1),"")</f>
        <v/>
      </c>
    </row>
    <row r="4023" customFormat="false" ht="15" hidden="false" customHeight="false" outlineLevel="0" collapsed="false">
      <c r="A4023" s="6" t="n">
        <v>31644.118</v>
      </c>
      <c r="B4023" s="6" t="n">
        <v>1.70769230769231</v>
      </c>
      <c r="C4023" s="6" t="n">
        <v>78</v>
      </c>
      <c r="D4023" s="6" t="n">
        <v>-1</v>
      </c>
      <c r="E4023" s="6" t="n">
        <v>1.70622710622711</v>
      </c>
      <c r="F4023" s="6" t="n">
        <v>0</v>
      </c>
      <c r="G4023" s="6" t="n">
        <v>0</v>
      </c>
      <c r="H4023" s="6" t="str">
        <f aca="false">IF(AND(A4023&gt;=Stimuli!$B$2,A4023&lt;=Stimuli!$C$2),Stimuli!$A$2,IF(AND(A4023&gt;=Stimuli!$B$3,A4023&lt;=Stimuli!$C$3),Stimuli!$A$3,IF(AND(A4023&gt;=Stimuli!$B$4,A4023&lt;=Stimuli!$C$4),Stimuli!$A$4,"")))</f>
        <v>01 Quiet baseline (60s)</v>
      </c>
      <c r="I4023" s="6" t="n">
        <f aca="false">(B4023-B4022)/((A4023-A4022)/1000)</f>
        <v>0.562637362637446</v>
      </c>
      <c r="J4023" s="6" t="n">
        <f aca="false">IF(OR(B4023&lt;Rules!$B$2,B4023&gt;Rules!$B$3,ABS(I4023)&gt;Rules!$B$4,OR(B4024&lt;Rules!$B$2,B4024&gt;Rules!$B$3,ABS(I4024)&gt;Rules!$B$4)),1,0)</f>
        <v>0</v>
      </c>
      <c r="K4023" s="6" t="str">
        <f aca="false">IF(F4023=1,COUNTIF($F$2:F4023,1),"")</f>
        <v/>
      </c>
    </row>
    <row r="4024" customFormat="false" ht="15" hidden="false" customHeight="false" outlineLevel="0" collapsed="false">
      <c r="A4024" s="6" t="n">
        <v>31651.9305</v>
      </c>
      <c r="B4024" s="6" t="n">
        <v>1.7032967032967</v>
      </c>
      <c r="C4024" s="6" t="n">
        <v>78</v>
      </c>
      <c r="D4024" s="6" t="n">
        <v>-1</v>
      </c>
      <c r="E4024" s="6" t="n">
        <v>1.70622710622711</v>
      </c>
      <c r="F4024" s="6" t="n">
        <v>0</v>
      </c>
      <c r="G4024" s="6" t="n">
        <v>0</v>
      </c>
      <c r="H4024" s="6" t="str">
        <f aca="false">IF(AND(A4024&gt;=Stimuli!$B$2,A4024&lt;=Stimuli!$C$2),Stimuli!$A$2,IF(AND(A4024&gt;=Stimuli!$B$3,A4024&lt;=Stimuli!$C$3),Stimuli!$A$3,IF(AND(A4024&gt;=Stimuli!$B$4,A4024&lt;=Stimuli!$C$4),Stimuli!$A$4,"")))</f>
        <v>01 Quiet baseline (60s)</v>
      </c>
      <c r="I4024" s="6" t="n">
        <f aca="false">(B4024-B4023)/((A4024-A4023)/1000)</f>
        <v>-0.562637362637446</v>
      </c>
      <c r="J4024" s="6" t="n">
        <f aca="false">IF(OR(B4024&lt;Rules!$B$2,B4024&gt;Rules!$B$3,ABS(I4024)&gt;Rules!$B$4,OR(B4025&lt;Rules!$B$2,B4025&gt;Rules!$B$3,ABS(I4025)&gt;Rules!$B$4)),1,0)</f>
        <v>0</v>
      </c>
      <c r="K4024" s="6" t="str">
        <f aca="false">IF(F4024=1,COUNTIF($F$2:F4024,1),"")</f>
        <v/>
      </c>
    </row>
    <row r="4025" customFormat="false" ht="15" hidden="false" customHeight="false" outlineLevel="0" collapsed="false">
      <c r="A4025" s="6" t="n">
        <v>31659.743</v>
      </c>
      <c r="B4025" s="6" t="n">
        <v>1.70769230769231</v>
      </c>
      <c r="C4025" s="6" t="n">
        <v>78</v>
      </c>
      <c r="D4025" s="6" t="n">
        <v>-1</v>
      </c>
      <c r="E4025" s="6" t="n">
        <v>1.70622710622711</v>
      </c>
      <c r="F4025" s="6" t="n">
        <v>0</v>
      </c>
      <c r="G4025" s="6" t="n">
        <v>0</v>
      </c>
      <c r="H4025" s="6" t="str">
        <f aca="false">IF(AND(A4025&gt;=Stimuli!$B$2,A4025&lt;=Stimuli!$C$2),Stimuli!$A$2,IF(AND(A4025&gt;=Stimuli!$B$3,A4025&lt;=Stimuli!$C$3),Stimuli!$A$3,IF(AND(A4025&gt;=Stimuli!$B$4,A4025&lt;=Stimuli!$C$4),Stimuli!$A$4,"")))</f>
        <v>01 Quiet baseline (60s)</v>
      </c>
      <c r="I4025" s="6" t="n">
        <f aca="false">(B4025-B4024)/((A4025-A4024)/1000)</f>
        <v>0.562637362637446</v>
      </c>
      <c r="J4025" s="6" t="n">
        <f aca="false">IF(OR(B4025&lt;Rules!$B$2,B4025&gt;Rules!$B$3,ABS(I4025)&gt;Rules!$B$4,OR(B4026&lt;Rules!$B$2,B4026&gt;Rules!$B$3,ABS(I4026)&gt;Rules!$B$4)),1,0)</f>
        <v>0</v>
      </c>
      <c r="K4025" s="6" t="str">
        <f aca="false">IF(F4025=1,COUNTIF($F$2:F4025,1),"")</f>
        <v/>
      </c>
    </row>
    <row r="4026" customFormat="false" ht="15" hidden="false" customHeight="false" outlineLevel="0" collapsed="false">
      <c r="A4026" s="6" t="n">
        <v>31667.5555</v>
      </c>
      <c r="B4026" s="6" t="n">
        <v>1.7032967032967</v>
      </c>
      <c r="C4026" s="6" t="n">
        <v>78</v>
      </c>
      <c r="D4026" s="6" t="n">
        <v>-1</v>
      </c>
      <c r="E4026" s="6" t="n">
        <v>1.7047619047619</v>
      </c>
      <c r="F4026" s="6" t="n">
        <v>0</v>
      </c>
      <c r="G4026" s="6" t="n">
        <v>0</v>
      </c>
      <c r="H4026" s="6" t="str">
        <f aca="false">IF(AND(A4026&gt;=Stimuli!$B$2,A4026&lt;=Stimuli!$C$2),Stimuli!$A$2,IF(AND(A4026&gt;=Stimuli!$B$3,A4026&lt;=Stimuli!$C$3),Stimuli!$A$3,IF(AND(A4026&gt;=Stimuli!$B$4,A4026&lt;=Stimuli!$C$4),Stimuli!$A$4,"")))</f>
        <v>01 Quiet baseline (60s)</v>
      </c>
      <c r="I4026" s="6" t="n">
        <f aca="false">(B4026-B4025)/((A4026-A4025)/1000)</f>
        <v>-0.562637362637446</v>
      </c>
      <c r="J4026" s="6" t="n">
        <f aca="false">IF(OR(B4026&lt;Rules!$B$2,B4026&gt;Rules!$B$3,ABS(I4026)&gt;Rules!$B$4,OR(B4027&lt;Rules!$B$2,B4027&gt;Rules!$B$3,ABS(I4027)&gt;Rules!$B$4)),1,0)</f>
        <v>0</v>
      </c>
      <c r="K4026" s="6" t="str">
        <f aca="false">IF(F4026=1,COUNTIF($F$2:F4026,1),"")</f>
        <v/>
      </c>
    </row>
    <row r="4027" customFormat="false" ht="15" hidden="false" customHeight="false" outlineLevel="0" collapsed="false">
      <c r="A4027" s="6" t="n">
        <v>31675.368</v>
      </c>
      <c r="B4027" s="6" t="n">
        <v>1.70769230769231</v>
      </c>
      <c r="C4027" s="6" t="n">
        <v>78</v>
      </c>
      <c r="D4027" s="6" t="n">
        <v>-1</v>
      </c>
      <c r="E4027" s="6" t="n">
        <v>1.7047619047619</v>
      </c>
      <c r="F4027" s="6" t="n">
        <v>0</v>
      </c>
      <c r="G4027" s="6" t="n">
        <v>0</v>
      </c>
      <c r="H4027" s="6" t="str">
        <f aca="false">IF(AND(A4027&gt;=Stimuli!$B$2,A4027&lt;=Stimuli!$C$2),Stimuli!$A$2,IF(AND(A4027&gt;=Stimuli!$B$3,A4027&lt;=Stimuli!$C$3),Stimuli!$A$3,IF(AND(A4027&gt;=Stimuli!$B$4,A4027&lt;=Stimuli!$C$4),Stimuli!$A$4,"")))</f>
        <v>01 Quiet baseline (60s)</v>
      </c>
      <c r="I4027" s="6" t="n">
        <f aca="false">(B4027-B4026)/((A4027-A4026)/1000)</f>
        <v>0.562637362637446</v>
      </c>
      <c r="J4027" s="6" t="n">
        <f aca="false">IF(OR(B4027&lt;Rules!$B$2,B4027&gt;Rules!$B$3,ABS(I4027)&gt;Rules!$B$4,OR(B4028&lt;Rules!$B$2,B4028&gt;Rules!$B$3,ABS(I4028)&gt;Rules!$B$4)),1,0)</f>
        <v>0</v>
      </c>
      <c r="K4027" s="6" t="str">
        <f aca="false">IF(F4027=1,COUNTIF($F$2:F4027,1),"")</f>
        <v/>
      </c>
    </row>
    <row r="4028" customFormat="false" ht="15" hidden="false" customHeight="false" outlineLevel="0" collapsed="false">
      <c r="A4028" s="6" t="n">
        <v>31683.1805</v>
      </c>
      <c r="B4028" s="6" t="n">
        <v>1.7032967032967</v>
      </c>
      <c r="C4028" s="6" t="n">
        <v>78</v>
      </c>
      <c r="D4028" s="6" t="n">
        <v>-1</v>
      </c>
      <c r="E4028" s="6" t="n">
        <v>1.7047619047619</v>
      </c>
      <c r="F4028" s="6" t="n">
        <v>0</v>
      </c>
      <c r="G4028" s="6" t="n">
        <v>0</v>
      </c>
      <c r="H4028" s="6" t="str">
        <f aca="false">IF(AND(A4028&gt;=Stimuli!$B$2,A4028&lt;=Stimuli!$C$2),Stimuli!$A$2,IF(AND(A4028&gt;=Stimuli!$B$3,A4028&lt;=Stimuli!$C$3),Stimuli!$A$3,IF(AND(A4028&gt;=Stimuli!$B$4,A4028&lt;=Stimuli!$C$4),Stimuli!$A$4,"")))</f>
        <v>01 Quiet baseline (60s)</v>
      </c>
      <c r="I4028" s="6" t="n">
        <f aca="false">(B4028-B4027)/((A4028-A4027)/1000)</f>
        <v>-0.562637362637446</v>
      </c>
      <c r="J4028" s="6" t="n">
        <f aca="false">IF(OR(B4028&lt;Rules!$B$2,B4028&gt;Rules!$B$3,ABS(I4028)&gt;Rules!$B$4,OR(B4029&lt;Rules!$B$2,B4029&gt;Rules!$B$3,ABS(I4029)&gt;Rules!$B$4)),1,0)</f>
        <v>0</v>
      </c>
      <c r="K4028" s="6" t="str">
        <f aca="false">IF(F4028=1,COUNTIF($F$2:F4028,1),"")</f>
        <v/>
      </c>
    </row>
    <row r="4029" customFormat="false" ht="15" hidden="false" customHeight="false" outlineLevel="0" collapsed="false">
      <c r="A4029" s="6" t="n">
        <v>31690.993</v>
      </c>
      <c r="B4029" s="6" t="n">
        <v>1.70476190476191</v>
      </c>
      <c r="C4029" s="6" t="n">
        <v>78</v>
      </c>
      <c r="D4029" s="6" t="n">
        <v>-1</v>
      </c>
      <c r="E4029" s="6" t="n">
        <v>1.7047619047619</v>
      </c>
      <c r="F4029" s="6" t="n">
        <v>0</v>
      </c>
      <c r="G4029" s="6" t="n">
        <v>0</v>
      </c>
      <c r="H4029" s="6" t="str">
        <f aca="false">IF(AND(A4029&gt;=Stimuli!$B$2,A4029&lt;=Stimuli!$C$2),Stimuli!$A$2,IF(AND(A4029&gt;=Stimuli!$B$3,A4029&lt;=Stimuli!$C$3),Stimuli!$A$3,IF(AND(A4029&gt;=Stimuli!$B$4,A4029&lt;=Stimuli!$C$4),Stimuli!$A$4,"")))</f>
        <v>01 Quiet baseline (60s)</v>
      </c>
      <c r="I4029" s="6" t="n">
        <f aca="false">(B4029-B4028)/((A4029-A4028)/1000)</f>
        <v>0.187545787545844</v>
      </c>
      <c r="J4029" s="6" t="n">
        <f aca="false">IF(OR(B4029&lt;Rules!$B$2,B4029&gt;Rules!$B$3,ABS(I4029)&gt;Rules!$B$4,OR(B4030&lt;Rules!$B$2,B4030&gt;Rules!$B$3,ABS(I4030)&gt;Rules!$B$4)),1,0)</f>
        <v>0</v>
      </c>
      <c r="K4029" s="6" t="str">
        <f aca="false">IF(F4029=1,COUNTIF($F$2:F4029,1),"")</f>
        <v/>
      </c>
    </row>
    <row r="4030" customFormat="false" ht="15" hidden="false" customHeight="false" outlineLevel="0" collapsed="false">
      <c r="A4030" s="6" t="n">
        <v>31698.8055</v>
      </c>
      <c r="B4030" s="6" t="n">
        <v>1.70476190476191</v>
      </c>
      <c r="C4030" s="6" t="n">
        <v>78</v>
      </c>
      <c r="D4030" s="6" t="n">
        <v>-1</v>
      </c>
      <c r="E4030" s="6" t="n">
        <v>1.7047619047619</v>
      </c>
      <c r="F4030" s="6" t="n">
        <v>0</v>
      </c>
      <c r="G4030" s="6" t="n">
        <v>0</v>
      </c>
      <c r="H4030" s="6" t="str">
        <f aca="false">IF(AND(A4030&gt;=Stimuli!$B$2,A4030&lt;=Stimuli!$C$2),Stimuli!$A$2,IF(AND(A4030&gt;=Stimuli!$B$3,A4030&lt;=Stimuli!$C$3),Stimuli!$A$3,IF(AND(A4030&gt;=Stimuli!$B$4,A4030&lt;=Stimuli!$C$4),Stimuli!$A$4,"")))</f>
        <v>01 Quiet baseline (60s)</v>
      </c>
      <c r="I4030" s="6" t="n">
        <f aca="false">(B4030-B4029)/((A4030-A4029)/1000)</f>
        <v>0</v>
      </c>
      <c r="J4030" s="6" t="n">
        <f aca="false">IF(OR(B4030&lt;Rules!$B$2,B4030&gt;Rules!$B$3,ABS(I4030)&gt;Rules!$B$4,OR(B4031&lt;Rules!$B$2,B4031&gt;Rules!$B$3,ABS(I4031)&gt;Rules!$B$4)),1,0)</f>
        <v>0</v>
      </c>
      <c r="K4030" s="6" t="str">
        <f aca="false">IF(F4030=1,COUNTIF($F$2:F4030,1),"")</f>
        <v/>
      </c>
    </row>
    <row r="4031" customFormat="false" ht="15" hidden="false" customHeight="false" outlineLevel="0" collapsed="false">
      <c r="A4031" s="6" t="n">
        <v>31706.618</v>
      </c>
      <c r="B4031" s="6" t="n">
        <v>1.7032967032967</v>
      </c>
      <c r="C4031" s="6" t="n">
        <v>78</v>
      </c>
      <c r="D4031" s="6" t="n">
        <v>-1</v>
      </c>
      <c r="E4031" s="6" t="n">
        <v>1.7047619047619</v>
      </c>
      <c r="F4031" s="6" t="n">
        <v>0</v>
      </c>
      <c r="G4031" s="6" t="n">
        <v>0</v>
      </c>
      <c r="H4031" s="6" t="str">
        <f aca="false">IF(AND(A4031&gt;=Stimuli!$B$2,A4031&lt;=Stimuli!$C$2),Stimuli!$A$2,IF(AND(A4031&gt;=Stimuli!$B$3,A4031&lt;=Stimuli!$C$3),Stimuli!$A$3,IF(AND(A4031&gt;=Stimuli!$B$4,A4031&lt;=Stimuli!$C$4),Stimuli!$A$4,"")))</f>
        <v>01 Quiet baseline (60s)</v>
      </c>
      <c r="I4031" s="6" t="n">
        <f aca="false">(B4031-B4030)/((A4031-A4030)/1000)</f>
        <v>-0.187545787545844</v>
      </c>
      <c r="J4031" s="6" t="n">
        <f aca="false">IF(OR(B4031&lt;Rules!$B$2,B4031&gt;Rules!$B$3,ABS(I4031)&gt;Rules!$B$4,OR(B4032&lt;Rules!$B$2,B4032&gt;Rules!$B$3,ABS(I4032)&gt;Rules!$B$4)),1,0)</f>
        <v>0</v>
      </c>
      <c r="K4031" s="6" t="str">
        <f aca="false">IF(F4031=1,COUNTIF($F$2:F4031,1),"")</f>
        <v/>
      </c>
    </row>
    <row r="4032" customFormat="false" ht="15" hidden="false" customHeight="false" outlineLevel="0" collapsed="false">
      <c r="A4032" s="6" t="n">
        <v>31714.4305</v>
      </c>
      <c r="B4032" s="6" t="n">
        <v>1.70476190476191</v>
      </c>
      <c r="C4032" s="6" t="n">
        <v>78</v>
      </c>
      <c r="D4032" s="6" t="n">
        <v>-1</v>
      </c>
      <c r="E4032" s="6" t="n">
        <v>1.7047619047619</v>
      </c>
      <c r="F4032" s="6" t="n">
        <v>0</v>
      </c>
      <c r="G4032" s="6" t="n">
        <v>0</v>
      </c>
      <c r="H4032" s="6" t="str">
        <f aca="false">IF(AND(A4032&gt;=Stimuli!$B$2,A4032&lt;=Stimuli!$C$2),Stimuli!$A$2,IF(AND(A4032&gt;=Stimuli!$B$3,A4032&lt;=Stimuli!$C$3),Stimuli!$A$3,IF(AND(A4032&gt;=Stimuli!$B$4,A4032&lt;=Stimuli!$C$4),Stimuli!$A$4,"")))</f>
        <v>01 Quiet baseline (60s)</v>
      </c>
      <c r="I4032" s="6" t="n">
        <f aca="false">(B4032-B4031)/((A4032-A4031)/1000)</f>
        <v>0.187545787545844</v>
      </c>
      <c r="J4032" s="6" t="n">
        <f aca="false">IF(OR(B4032&lt;Rules!$B$2,B4032&gt;Rules!$B$3,ABS(I4032)&gt;Rules!$B$4,OR(B4033&lt;Rules!$B$2,B4033&gt;Rules!$B$3,ABS(I4033)&gt;Rules!$B$4)),1,0)</f>
        <v>0</v>
      </c>
      <c r="K4032" s="6" t="str">
        <f aca="false">IF(F4032=1,COUNTIF($F$2:F4032,1),"")</f>
        <v/>
      </c>
    </row>
    <row r="4033" customFormat="false" ht="15" hidden="false" customHeight="false" outlineLevel="0" collapsed="false">
      <c r="A4033" s="6" t="n">
        <v>31722.243</v>
      </c>
      <c r="B4033" s="6" t="n">
        <v>1.7032967032967</v>
      </c>
      <c r="C4033" s="6" t="n">
        <v>78</v>
      </c>
      <c r="D4033" s="6" t="n">
        <v>-1</v>
      </c>
      <c r="E4033" s="6" t="n">
        <v>1.7047619047619</v>
      </c>
      <c r="F4033" s="6" t="n">
        <v>0</v>
      </c>
      <c r="G4033" s="6" t="n">
        <v>0</v>
      </c>
      <c r="H4033" s="6" t="str">
        <f aca="false">IF(AND(A4033&gt;=Stimuli!$B$2,A4033&lt;=Stimuli!$C$2),Stimuli!$A$2,IF(AND(A4033&gt;=Stimuli!$B$3,A4033&lt;=Stimuli!$C$3),Stimuli!$A$3,IF(AND(A4033&gt;=Stimuli!$B$4,A4033&lt;=Stimuli!$C$4),Stimuli!$A$4,"")))</f>
        <v>01 Quiet baseline (60s)</v>
      </c>
      <c r="I4033" s="6" t="n">
        <f aca="false">(B4033-B4032)/((A4033-A4032)/1000)</f>
        <v>-0.187545787545844</v>
      </c>
      <c r="J4033" s="6" t="n">
        <f aca="false">IF(OR(B4033&lt;Rules!$B$2,B4033&gt;Rules!$B$3,ABS(I4033)&gt;Rules!$B$4,OR(B4034&lt;Rules!$B$2,B4034&gt;Rules!$B$3,ABS(I4034)&gt;Rules!$B$4)),1,0)</f>
        <v>0</v>
      </c>
      <c r="K4033" s="6" t="str">
        <f aca="false">IF(F4033=1,COUNTIF($F$2:F4033,1),"")</f>
        <v/>
      </c>
    </row>
    <row r="4034" customFormat="false" ht="15" hidden="false" customHeight="false" outlineLevel="0" collapsed="false">
      <c r="A4034" s="6" t="n">
        <v>31730.0555</v>
      </c>
      <c r="B4034" s="6" t="n">
        <v>1.70622710622711</v>
      </c>
      <c r="C4034" s="6" t="n">
        <v>78</v>
      </c>
      <c r="D4034" s="6" t="n">
        <v>-1</v>
      </c>
      <c r="E4034" s="6" t="n">
        <v>1.7032967032967</v>
      </c>
      <c r="F4034" s="6" t="n">
        <v>0</v>
      </c>
      <c r="G4034" s="6" t="n">
        <v>0</v>
      </c>
      <c r="H4034" s="6" t="str">
        <f aca="false">IF(AND(A4034&gt;=Stimuli!$B$2,A4034&lt;=Stimuli!$C$2),Stimuli!$A$2,IF(AND(A4034&gt;=Stimuli!$B$3,A4034&lt;=Stimuli!$C$3),Stimuli!$A$3,IF(AND(A4034&gt;=Stimuli!$B$4,A4034&lt;=Stimuli!$C$4),Stimuli!$A$4,"")))</f>
        <v>01 Quiet baseline (60s)</v>
      </c>
      <c r="I4034" s="6" t="n">
        <f aca="false">(B4034-B4033)/((A4034-A4033)/1000)</f>
        <v>0.375091575091574</v>
      </c>
      <c r="J4034" s="6" t="n">
        <f aca="false">IF(OR(B4034&lt;Rules!$B$2,B4034&gt;Rules!$B$3,ABS(I4034)&gt;Rules!$B$4,OR(B4035&lt;Rules!$B$2,B4035&gt;Rules!$B$3,ABS(I4035)&gt;Rules!$B$4)),1,0)</f>
        <v>0</v>
      </c>
      <c r="K4034" s="6" t="str">
        <f aca="false">IF(F4034=1,COUNTIF($F$2:F4034,1),"")</f>
        <v/>
      </c>
    </row>
    <row r="4035" customFormat="false" ht="15" hidden="false" customHeight="false" outlineLevel="0" collapsed="false">
      <c r="A4035" s="6" t="n">
        <v>31737.868</v>
      </c>
      <c r="B4035" s="6" t="n">
        <v>1.7018315018315</v>
      </c>
      <c r="C4035" s="6" t="n">
        <v>78</v>
      </c>
      <c r="D4035" s="6" t="n">
        <v>-1</v>
      </c>
      <c r="E4035" s="6" t="n">
        <v>1.7032967032967</v>
      </c>
      <c r="F4035" s="6" t="n">
        <v>0</v>
      </c>
      <c r="G4035" s="6" t="n">
        <v>0</v>
      </c>
      <c r="H4035" s="6" t="str">
        <f aca="false">IF(AND(A4035&gt;=Stimuli!$B$2,A4035&lt;=Stimuli!$C$2),Stimuli!$A$2,IF(AND(A4035&gt;=Stimuli!$B$3,A4035&lt;=Stimuli!$C$3),Stimuli!$A$3,IF(AND(A4035&gt;=Stimuli!$B$4,A4035&lt;=Stimuli!$C$4),Stimuli!$A$4,"")))</f>
        <v>01 Quiet baseline (60s)</v>
      </c>
      <c r="I4035" s="6" t="n">
        <f aca="false">(B4035-B4034)/((A4035-A4034)/1000)</f>
        <v>-0.562637362637304</v>
      </c>
      <c r="J4035" s="6" t="n">
        <f aca="false">IF(OR(B4035&lt;Rules!$B$2,B4035&gt;Rules!$B$3,ABS(I4035)&gt;Rules!$B$4,OR(B4036&lt;Rules!$B$2,B4036&gt;Rules!$B$3,ABS(I4036)&gt;Rules!$B$4)),1,0)</f>
        <v>0</v>
      </c>
      <c r="K4035" s="6" t="str">
        <f aca="false">IF(F4035=1,COUNTIF($F$2:F4035,1),"")</f>
        <v/>
      </c>
    </row>
    <row r="4036" customFormat="false" ht="15" hidden="false" customHeight="false" outlineLevel="0" collapsed="false">
      <c r="A4036" s="6" t="n">
        <v>31745.6805</v>
      </c>
      <c r="B4036" s="6" t="n">
        <v>1.70622710622711</v>
      </c>
      <c r="C4036" s="6" t="n">
        <v>78</v>
      </c>
      <c r="D4036" s="6" t="n">
        <v>-1</v>
      </c>
      <c r="E4036" s="6" t="n">
        <v>1.7032967032967</v>
      </c>
      <c r="F4036" s="6" t="n">
        <v>0</v>
      </c>
      <c r="G4036" s="6" t="n">
        <v>0</v>
      </c>
      <c r="H4036" s="6" t="str">
        <f aca="false">IF(AND(A4036&gt;=Stimuli!$B$2,A4036&lt;=Stimuli!$C$2),Stimuli!$A$2,IF(AND(A4036&gt;=Stimuli!$B$3,A4036&lt;=Stimuli!$C$3),Stimuli!$A$3,IF(AND(A4036&gt;=Stimuli!$B$4,A4036&lt;=Stimuli!$C$4),Stimuli!$A$4,"")))</f>
        <v>01 Quiet baseline (60s)</v>
      </c>
      <c r="I4036" s="6" t="n">
        <f aca="false">(B4036-B4035)/((A4036-A4035)/1000)</f>
        <v>0.562637362637304</v>
      </c>
      <c r="J4036" s="6" t="n">
        <f aca="false">IF(OR(B4036&lt;Rules!$B$2,B4036&gt;Rules!$B$3,ABS(I4036)&gt;Rules!$B$4,OR(B4037&lt;Rules!$B$2,B4037&gt;Rules!$B$3,ABS(I4037)&gt;Rules!$B$4)),1,0)</f>
        <v>0</v>
      </c>
      <c r="K4036" s="6" t="str">
        <f aca="false">IF(F4036=1,COUNTIF($F$2:F4036,1),"")</f>
        <v/>
      </c>
    </row>
    <row r="4037" customFormat="false" ht="15" hidden="false" customHeight="false" outlineLevel="0" collapsed="false">
      <c r="A4037" s="6" t="n">
        <v>31753.493</v>
      </c>
      <c r="B4037" s="6" t="n">
        <v>1.7003663003663</v>
      </c>
      <c r="C4037" s="6" t="n">
        <v>78</v>
      </c>
      <c r="D4037" s="6" t="n">
        <v>-1</v>
      </c>
      <c r="E4037" s="6" t="n">
        <v>1.7032967032967</v>
      </c>
      <c r="F4037" s="6" t="n">
        <v>0</v>
      </c>
      <c r="G4037" s="6" t="n">
        <v>0</v>
      </c>
      <c r="H4037" s="6" t="str">
        <f aca="false">IF(AND(A4037&gt;=Stimuli!$B$2,A4037&lt;=Stimuli!$C$2),Stimuli!$A$2,IF(AND(A4037&gt;=Stimuli!$B$3,A4037&lt;=Stimuli!$C$3),Stimuli!$A$3,IF(AND(A4037&gt;=Stimuli!$B$4,A4037&lt;=Stimuli!$C$4),Stimuli!$A$4,"")))</f>
        <v>01 Quiet baseline (60s)</v>
      </c>
      <c r="I4037" s="6" t="n">
        <f aca="false">(B4037-B4036)/((A4037-A4036)/1000)</f>
        <v>-0.750183150183148</v>
      </c>
      <c r="J4037" s="6" t="n">
        <f aca="false">IF(OR(B4037&lt;Rules!$B$2,B4037&gt;Rules!$B$3,ABS(I4037)&gt;Rules!$B$4,OR(B4038&lt;Rules!$B$2,B4038&gt;Rules!$B$3,ABS(I4038)&gt;Rules!$B$4)),1,0)</f>
        <v>0</v>
      </c>
      <c r="K4037" s="6" t="str">
        <f aca="false">IF(F4037=1,COUNTIF($F$2:F4037,1),"")</f>
        <v/>
      </c>
    </row>
    <row r="4038" customFormat="false" ht="15" hidden="false" customHeight="false" outlineLevel="0" collapsed="false">
      <c r="A4038" s="6" t="n">
        <v>31761.3055</v>
      </c>
      <c r="B4038" s="6" t="n">
        <v>1.70622710622711</v>
      </c>
      <c r="C4038" s="6" t="n">
        <v>78</v>
      </c>
      <c r="D4038" s="6" t="n">
        <v>-1</v>
      </c>
      <c r="E4038" s="6" t="n">
        <v>1.7032967032967</v>
      </c>
      <c r="F4038" s="6" t="n">
        <v>0</v>
      </c>
      <c r="G4038" s="6" t="n">
        <v>0</v>
      </c>
      <c r="H4038" s="6" t="str">
        <f aca="false">IF(AND(A4038&gt;=Stimuli!$B$2,A4038&lt;=Stimuli!$C$2),Stimuli!$A$2,IF(AND(A4038&gt;=Stimuli!$B$3,A4038&lt;=Stimuli!$C$3),Stimuli!$A$3,IF(AND(A4038&gt;=Stimuli!$B$4,A4038&lt;=Stimuli!$C$4),Stimuli!$A$4,"")))</f>
        <v>01 Quiet baseline (60s)</v>
      </c>
      <c r="I4038" s="6" t="n">
        <f aca="false">(B4038-B4037)/((A4038-A4037)/1000)</f>
        <v>0.750183150183148</v>
      </c>
      <c r="J4038" s="6" t="n">
        <f aca="false">IF(OR(B4038&lt;Rules!$B$2,B4038&gt;Rules!$B$3,ABS(I4038)&gt;Rules!$B$4,OR(B4039&lt;Rules!$B$2,B4039&gt;Rules!$B$3,ABS(I4039)&gt;Rules!$B$4)),1,0)</f>
        <v>0</v>
      </c>
      <c r="K4038" s="6" t="str">
        <f aca="false">IF(F4038=1,COUNTIF($F$2:F4038,1),"")</f>
        <v/>
      </c>
    </row>
    <row r="4039" customFormat="false" ht="15" hidden="false" customHeight="false" outlineLevel="0" collapsed="false">
      <c r="A4039" s="6" t="n">
        <v>31769.118</v>
      </c>
      <c r="B4039" s="6" t="n">
        <v>1.7003663003663</v>
      </c>
      <c r="C4039" s="6" t="n">
        <v>78</v>
      </c>
      <c r="D4039" s="6" t="n">
        <v>-1</v>
      </c>
      <c r="E4039" s="6" t="n">
        <v>1.7032967032967</v>
      </c>
      <c r="F4039" s="6" t="n">
        <v>0</v>
      </c>
      <c r="G4039" s="6" t="n">
        <v>0</v>
      </c>
      <c r="H4039" s="6" t="str">
        <f aca="false">IF(AND(A4039&gt;=Stimuli!$B$2,A4039&lt;=Stimuli!$C$2),Stimuli!$A$2,IF(AND(A4039&gt;=Stimuli!$B$3,A4039&lt;=Stimuli!$C$3),Stimuli!$A$3,IF(AND(A4039&gt;=Stimuli!$B$4,A4039&lt;=Stimuli!$C$4),Stimuli!$A$4,"")))</f>
        <v>01 Quiet baseline (60s)</v>
      </c>
      <c r="I4039" s="6" t="n">
        <f aca="false">(B4039-B4038)/((A4039-A4038)/1000)</f>
        <v>-0.750183150183148</v>
      </c>
      <c r="J4039" s="6" t="n">
        <f aca="false">IF(OR(B4039&lt;Rules!$B$2,B4039&gt;Rules!$B$3,ABS(I4039)&gt;Rules!$B$4,OR(B4040&lt;Rules!$B$2,B4040&gt;Rules!$B$3,ABS(I4040)&gt;Rules!$B$4)),1,0)</f>
        <v>0</v>
      </c>
      <c r="K4039" s="6" t="str">
        <f aca="false">IF(F4039=1,COUNTIF($F$2:F4039,1),"")</f>
        <v/>
      </c>
    </row>
    <row r="4040" customFormat="false" ht="15" hidden="false" customHeight="false" outlineLevel="0" collapsed="false">
      <c r="A4040" s="6" t="n">
        <v>31776.9305</v>
      </c>
      <c r="B4040" s="6" t="n">
        <v>1.70622710622711</v>
      </c>
      <c r="C4040" s="6" t="n">
        <v>78</v>
      </c>
      <c r="D4040" s="6" t="n">
        <v>-1</v>
      </c>
      <c r="E4040" s="6" t="n">
        <v>1.7032967032967</v>
      </c>
      <c r="F4040" s="6" t="n">
        <v>0</v>
      </c>
      <c r="G4040" s="6" t="n">
        <v>0</v>
      </c>
      <c r="H4040" s="6" t="str">
        <f aca="false">IF(AND(A4040&gt;=Stimuli!$B$2,A4040&lt;=Stimuli!$C$2),Stimuli!$A$2,IF(AND(A4040&gt;=Stimuli!$B$3,A4040&lt;=Stimuli!$C$3),Stimuli!$A$3,IF(AND(A4040&gt;=Stimuli!$B$4,A4040&lt;=Stimuli!$C$4),Stimuli!$A$4,"")))</f>
        <v>01 Quiet baseline (60s)</v>
      </c>
      <c r="I4040" s="6" t="n">
        <f aca="false">(B4040-B4039)/((A4040-A4039)/1000)</f>
        <v>0.750183150183148</v>
      </c>
      <c r="J4040" s="6" t="n">
        <f aca="false">IF(OR(B4040&lt;Rules!$B$2,B4040&gt;Rules!$B$3,ABS(I4040)&gt;Rules!$B$4,OR(B4041&lt;Rules!$B$2,B4041&gt;Rules!$B$3,ABS(I4041)&gt;Rules!$B$4)),1,0)</f>
        <v>0</v>
      </c>
      <c r="K4040" s="6" t="str">
        <f aca="false">IF(F4040=1,COUNTIF($F$2:F4040,1),"")</f>
        <v/>
      </c>
    </row>
    <row r="4041" customFormat="false" ht="15" hidden="false" customHeight="false" outlineLevel="0" collapsed="false">
      <c r="A4041" s="6" t="n">
        <v>31784.743</v>
      </c>
      <c r="B4041" s="6" t="n">
        <v>1.7003663003663</v>
      </c>
      <c r="C4041" s="6" t="n">
        <v>78</v>
      </c>
      <c r="D4041" s="6" t="n">
        <v>-1</v>
      </c>
      <c r="E4041" s="6" t="n">
        <v>1.7032967032967</v>
      </c>
      <c r="F4041" s="6" t="n">
        <v>0</v>
      </c>
      <c r="G4041" s="6" t="n">
        <v>0</v>
      </c>
      <c r="H4041" s="6" t="str">
        <f aca="false">IF(AND(A4041&gt;=Stimuli!$B$2,A4041&lt;=Stimuli!$C$2),Stimuli!$A$2,IF(AND(A4041&gt;=Stimuli!$B$3,A4041&lt;=Stimuli!$C$3),Stimuli!$A$3,IF(AND(A4041&gt;=Stimuli!$B$4,A4041&lt;=Stimuli!$C$4),Stimuli!$A$4,"")))</f>
        <v>01 Quiet baseline (60s)</v>
      </c>
      <c r="I4041" s="6" t="n">
        <f aca="false">(B4041-B4040)/((A4041-A4040)/1000)</f>
        <v>-0.750183150183148</v>
      </c>
      <c r="J4041" s="6" t="n">
        <f aca="false">IF(OR(B4041&lt;Rules!$B$2,B4041&gt;Rules!$B$3,ABS(I4041)&gt;Rules!$B$4,OR(B4042&lt;Rules!$B$2,B4042&gt;Rules!$B$3,ABS(I4042)&gt;Rules!$B$4)),1,0)</f>
        <v>0</v>
      </c>
      <c r="K4041" s="6" t="str">
        <f aca="false">IF(F4041=1,COUNTIF($F$2:F4041,1),"")</f>
        <v/>
      </c>
    </row>
    <row r="4042" customFormat="false" ht="15" hidden="false" customHeight="false" outlineLevel="0" collapsed="false">
      <c r="A4042" s="6" t="n">
        <v>31792.5555</v>
      </c>
      <c r="B4042" s="6" t="n">
        <v>1.70476190476191</v>
      </c>
      <c r="C4042" s="6" t="n">
        <v>78</v>
      </c>
      <c r="D4042" s="6" t="n">
        <v>-1</v>
      </c>
      <c r="E4042" s="6" t="n">
        <v>1.7032967032967</v>
      </c>
      <c r="F4042" s="6" t="n">
        <v>0</v>
      </c>
      <c r="G4042" s="6" t="n">
        <v>0</v>
      </c>
      <c r="H4042" s="6" t="str">
        <f aca="false">IF(AND(A4042&gt;=Stimuli!$B$2,A4042&lt;=Stimuli!$C$2),Stimuli!$A$2,IF(AND(A4042&gt;=Stimuli!$B$3,A4042&lt;=Stimuli!$C$3),Stimuli!$A$3,IF(AND(A4042&gt;=Stimuli!$B$4,A4042&lt;=Stimuli!$C$4),Stimuli!$A$4,"")))</f>
        <v>01 Quiet baseline (60s)</v>
      </c>
      <c r="I4042" s="6" t="n">
        <f aca="false">(B4042-B4041)/((A4042-A4041)/1000)</f>
        <v>0.562637362637418</v>
      </c>
      <c r="J4042" s="6" t="n">
        <f aca="false">IF(OR(B4042&lt;Rules!$B$2,B4042&gt;Rules!$B$3,ABS(I4042)&gt;Rules!$B$4,OR(B4043&lt;Rules!$B$2,B4043&gt;Rules!$B$3,ABS(I4043)&gt;Rules!$B$4)),1,0)</f>
        <v>0</v>
      </c>
      <c r="K4042" s="6" t="str">
        <f aca="false">IF(F4042=1,COUNTIF($F$2:F4042,1),"")</f>
        <v/>
      </c>
    </row>
    <row r="4043" customFormat="false" ht="15" hidden="false" customHeight="false" outlineLevel="0" collapsed="false">
      <c r="A4043" s="6" t="n">
        <v>31800.368</v>
      </c>
      <c r="B4043" s="6" t="n">
        <v>1.7003663003663</v>
      </c>
      <c r="C4043" s="6" t="n">
        <v>78</v>
      </c>
      <c r="D4043" s="6" t="n">
        <v>-1</v>
      </c>
      <c r="E4043" s="6" t="n">
        <v>1.7032967032967</v>
      </c>
      <c r="F4043" s="6" t="n">
        <v>0</v>
      </c>
      <c r="G4043" s="6" t="n">
        <v>0</v>
      </c>
      <c r="H4043" s="6" t="str">
        <f aca="false">IF(AND(A4043&gt;=Stimuli!$B$2,A4043&lt;=Stimuli!$C$2),Stimuli!$A$2,IF(AND(A4043&gt;=Stimuli!$B$3,A4043&lt;=Stimuli!$C$3),Stimuli!$A$3,IF(AND(A4043&gt;=Stimuli!$B$4,A4043&lt;=Stimuli!$C$4),Stimuli!$A$4,"")))</f>
        <v>01 Quiet baseline (60s)</v>
      </c>
      <c r="I4043" s="6" t="n">
        <f aca="false">(B4043-B4042)/((A4043-A4042)/1000)</f>
        <v>-0.562637362637418</v>
      </c>
      <c r="J4043" s="6" t="n">
        <f aca="false">IF(OR(B4043&lt;Rules!$B$2,B4043&gt;Rules!$B$3,ABS(I4043)&gt;Rules!$B$4,OR(B4044&lt;Rules!$B$2,B4044&gt;Rules!$B$3,ABS(I4044)&gt;Rules!$B$4)),1,0)</f>
        <v>0</v>
      </c>
      <c r="K4043" s="6" t="str">
        <f aca="false">IF(F4043=1,COUNTIF($F$2:F4043,1),"")</f>
        <v/>
      </c>
    </row>
    <row r="4044" customFormat="false" ht="15" hidden="false" customHeight="false" outlineLevel="0" collapsed="false">
      <c r="A4044" s="6" t="n">
        <v>31808.1805</v>
      </c>
      <c r="B4044" s="6" t="n">
        <v>1.7032967032967</v>
      </c>
      <c r="C4044" s="6" t="n">
        <v>78</v>
      </c>
      <c r="D4044" s="6" t="n">
        <v>-1</v>
      </c>
      <c r="E4044" s="6" t="n">
        <v>1.7032967032967</v>
      </c>
      <c r="F4044" s="6" t="n">
        <v>0</v>
      </c>
      <c r="G4044" s="6" t="n">
        <v>0</v>
      </c>
      <c r="H4044" s="6" t="str">
        <f aca="false">IF(AND(A4044&gt;=Stimuli!$B$2,A4044&lt;=Stimuli!$C$2),Stimuli!$A$2,IF(AND(A4044&gt;=Stimuli!$B$3,A4044&lt;=Stimuli!$C$3),Stimuli!$A$3,IF(AND(A4044&gt;=Stimuli!$B$4,A4044&lt;=Stimuli!$C$4),Stimuli!$A$4,"")))</f>
        <v>01 Quiet baseline (60s)</v>
      </c>
      <c r="I4044" s="6" t="n">
        <f aca="false">(B4044-B4043)/((A4044-A4043)/1000)</f>
        <v>0.375091575091574</v>
      </c>
      <c r="J4044" s="6" t="n">
        <f aca="false">IF(OR(B4044&lt;Rules!$B$2,B4044&gt;Rules!$B$3,ABS(I4044)&gt;Rules!$B$4,OR(B4045&lt;Rules!$B$2,B4045&gt;Rules!$B$3,ABS(I4045)&gt;Rules!$B$4)),1,0)</f>
        <v>0</v>
      </c>
      <c r="K4044" s="6" t="str">
        <f aca="false">IF(F4044=1,COUNTIF($F$2:F4044,1),"")</f>
        <v/>
      </c>
    </row>
    <row r="4045" customFormat="false" ht="15" hidden="false" customHeight="false" outlineLevel="0" collapsed="false">
      <c r="A4045" s="6" t="n">
        <v>31815.993</v>
      </c>
      <c r="B4045" s="6" t="n">
        <v>1.7018315018315</v>
      </c>
      <c r="C4045" s="6" t="n">
        <v>78</v>
      </c>
      <c r="D4045" s="6" t="n">
        <v>-1</v>
      </c>
      <c r="E4045" s="6" t="n">
        <v>1.7018315018315</v>
      </c>
      <c r="F4045" s="6" t="n">
        <v>0</v>
      </c>
      <c r="G4045" s="6" t="n">
        <v>0</v>
      </c>
      <c r="H4045" s="6" t="str">
        <f aca="false">IF(AND(A4045&gt;=Stimuli!$B$2,A4045&lt;=Stimuli!$C$2),Stimuli!$A$2,IF(AND(A4045&gt;=Stimuli!$B$3,A4045&lt;=Stimuli!$C$3),Stimuli!$A$3,IF(AND(A4045&gt;=Stimuli!$B$4,A4045&lt;=Stimuli!$C$4),Stimuli!$A$4,"")))</f>
        <v>01 Quiet baseline (60s)</v>
      </c>
      <c r="I4045" s="6" t="n">
        <f aca="false">(B4045-B4044)/((A4045-A4044)/1000)</f>
        <v>-0.18754578754573</v>
      </c>
      <c r="J4045" s="6" t="n">
        <f aca="false">IF(OR(B4045&lt;Rules!$B$2,B4045&gt;Rules!$B$3,ABS(I4045)&gt;Rules!$B$4,OR(B4046&lt;Rules!$B$2,B4046&gt;Rules!$B$3,ABS(I4046)&gt;Rules!$B$4)),1,0)</f>
        <v>0</v>
      </c>
      <c r="K4045" s="6" t="str">
        <f aca="false">IF(F4045=1,COUNTIF($F$2:F4045,1),"")</f>
        <v/>
      </c>
    </row>
    <row r="4046" customFormat="false" ht="15" hidden="false" customHeight="false" outlineLevel="0" collapsed="false">
      <c r="A4046" s="6" t="n">
        <v>31823.8055</v>
      </c>
      <c r="B4046" s="6" t="n">
        <v>1.7018315018315</v>
      </c>
      <c r="C4046" s="6" t="n">
        <v>78</v>
      </c>
      <c r="D4046" s="6" t="n">
        <v>-1</v>
      </c>
      <c r="E4046" s="6" t="n">
        <v>1.7018315018315</v>
      </c>
      <c r="F4046" s="6" t="n">
        <v>0</v>
      </c>
      <c r="G4046" s="6" t="n">
        <v>0</v>
      </c>
      <c r="H4046" s="6" t="str">
        <f aca="false">IF(AND(A4046&gt;=Stimuli!$B$2,A4046&lt;=Stimuli!$C$2),Stimuli!$A$2,IF(AND(A4046&gt;=Stimuli!$B$3,A4046&lt;=Stimuli!$C$3),Stimuli!$A$3,IF(AND(A4046&gt;=Stimuli!$B$4,A4046&lt;=Stimuli!$C$4),Stimuli!$A$4,"")))</f>
        <v>01 Quiet baseline (60s)</v>
      </c>
      <c r="I4046" s="6" t="n">
        <f aca="false">(B4046-B4045)/((A4046-A4045)/1000)</f>
        <v>0</v>
      </c>
      <c r="J4046" s="6" t="n">
        <f aca="false">IF(OR(B4046&lt;Rules!$B$2,B4046&gt;Rules!$B$3,ABS(I4046)&gt;Rules!$B$4,OR(B4047&lt;Rules!$B$2,B4047&gt;Rules!$B$3,ABS(I4047)&gt;Rules!$B$4)),1,0)</f>
        <v>0</v>
      </c>
      <c r="K4046" s="6" t="str">
        <f aca="false">IF(F4046=1,COUNTIF($F$2:F4046,1),"")</f>
        <v/>
      </c>
    </row>
    <row r="4047" customFormat="false" ht="15" hidden="false" customHeight="false" outlineLevel="0" collapsed="false">
      <c r="A4047" s="6" t="n">
        <v>31831.618</v>
      </c>
      <c r="B4047" s="6" t="n">
        <v>1.7018315018315</v>
      </c>
      <c r="C4047" s="6" t="n">
        <v>78</v>
      </c>
      <c r="D4047" s="6" t="n">
        <v>-1</v>
      </c>
      <c r="E4047" s="6" t="n">
        <v>1.7018315018315</v>
      </c>
      <c r="F4047" s="6" t="n">
        <v>0</v>
      </c>
      <c r="G4047" s="6" t="n">
        <v>0</v>
      </c>
      <c r="H4047" s="6" t="str">
        <f aca="false">IF(AND(A4047&gt;=Stimuli!$B$2,A4047&lt;=Stimuli!$C$2),Stimuli!$A$2,IF(AND(A4047&gt;=Stimuli!$B$3,A4047&lt;=Stimuli!$C$3),Stimuli!$A$3,IF(AND(A4047&gt;=Stimuli!$B$4,A4047&lt;=Stimuli!$C$4),Stimuli!$A$4,"")))</f>
        <v>01 Quiet baseline (60s)</v>
      </c>
      <c r="I4047" s="6" t="n">
        <f aca="false">(B4047-B4046)/((A4047-A4046)/1000)</f>
        <v>0</v>
      </c>
      <c r="J4047" s="6" t="n">
        <f aca="false">IF(OR(B4047&lt;Rules!$B$2,B4047&gt;Rules!$B$3,ABS(I4047)&gt;Rules!$B$4,OR(B4048&lt;Rules!$B$2,B4048&gt;Rules!$B$3,ABS(I4048)&gt;Rules!$B$4)),1,0)</f>
        <v>0</v>
      </c>
      <c r="K4047" s="6" t="str">
        <f aca="false">IF(F4047=1,COUNTIF($F$2:F4047,1),"")</f>
        <v/>
      </c>
    </row>
    <row r="4048" customFormat="false" ht="15" hidden="false" customHeight="false" outlineLevel="0" collapsed="false">
      <c r="A4048" s="6" t="n">
        <v>31839.4305</v>
      </c>
      <c r="B4048" s="6" t="n">
        <v>1.7003663003663</v>
      </c>
      <c r="C4048" s="6" t="n">
        <v>78</v>
      </c>
      <c r="D4048" s="6" t="n">
        <v>-1</v>
      </c>
      <c r="E4048" s="6" t="n">
        <v>1.7018315018315</v>
      </c>
      <c r="F4048" s="6" t="n">
        <v>0</v>
      </c>
      <c r="G4048" s="6" t="n">
        <v>0</v>
      </c>
      <c r="H4048" s="6" t="str">
        <f aca="false">IF(AND(A4048&gt;=Stimuli!$B$2,A4048&lt;=Stimuli!$C$2),Stimuli!$A$2,IF(AND(A4048&gt;=Stimuli!$B$3,A4048&lt;=Stimuli!$C$3),Stimuli!$A$3,IF(AND(A4048&gt;=Stimuli!$B$4,A4048&lt;=Stimuli!$C$4),Stimuli!$A$4,"")))</f>
        <v>01 Quiet baseline (60s)</v>
      </c>
      <c r="I4048" s="6" t="n">
        <f aca="false">(B4048-B4047)/((A4048-A4047)/1000)</f>
        <v>-0.187545787545844</v>
      </c>
      <c r="J4048" s="6" t="n">
        <f aca="false">IF(OR(B4048&lt;Rules!$B$2,B4048&gt;Rules!$B$3,ABS(I4048)&gt;Rules!$B$4,OR(B4049&lt;Rules!$B$2,B4049&gt;Rules!$B$3,ABS(I4049)&gt;Rules!$B$4)),1,0)</f>
        <v>0</v>
      </c>
      <c r="K4048" s="6" t="str">
        <f aca="false">IF(F4048=1,COUNTIF($F$2:F4048,1),"")</f>
        <v/>
      </c>
    </row>
    <row r="4049" customFormat="false" ht="15" hidden="false" customHeight="false" outlineLevel="0" collapsed="false">
      <c r="A4049" s="6" t="n">
        <v>31847.243</v>
      </c>
      <c r="B4049" s="6" t="n">
        <v>1.7032967032967</v>
      </c>
      <c r="C4049" s="6" t="n">
        <v>78</v>
      </c>
      <c r="D4049" s="6" t="n">
        <v>-1</v>
      </c>
      <c r="E4049" s="6" t="n">
        <v>1.7018315018315</v>
      </c>
      <c r="F4049" s="6" t="n">
        <v>0</v>
      </c>
      <c r="G4049" s="6" t="n">
        <v>0</v>
      </c>
      <c r="H4049" s="6" t="str">
        <f aca="false">IF(AND(A4049&gt;=Stimuli!$B$2,A4049&lt;=Stimuli!$C$2),Stimuli!$A$2,IF(AND(A4049&gt;=Stimuli!$B$3,A4049&lt;=Stimuli!$C$3),Stimuli!$A$3,IF(AND(A4049&gt;=Stimuli!$B$4,A4049&lt;=Stimuli!$C$4),Stimuli!$A$4,"")))</f>
        <v>01 Quiet baseline (60s)</v>
      </c>
      <c r="I4049" s="6" t="n">
        <f aca="false">(B4049-B4048)/((A4049-A4048)/1000)</f>
        <v>0.375091575091574</v>
      </c>
      <c r="J4049" s="6" t="n">
        <f aca="false">IF(OR(B4049&lt;Rules!$B$2,B4049&gt;Rules!$B$3,ABS(I4049)&gt;Rules!$B$4,OR(B4050&lt;Rules!$B$2,B4050&gt;Rules!$B$3,ABS(I4050)&gt;Rules!$B$4)),1,0)</f>
        <v>0</v>
      </c>
      <c r="K4049" s="6" t="str">
        <f aca="false">IF(F4049=1,COUNTIF($F$2:F4049,1),"")</f>
        <v/>
      </c>
    </row>
    <row r="4050" customFormat="false" ht="15" hidden="false" customHeight="false" outlineLevel="0" collapsed="false">
      <c r="A4050" s="6" t="n">
        <v>31855.0555</v>
      </c>
      <c r="B4050" s="6" t="n">
        <v>1.7003663003663</v>
      </c>
      <c r="C4050" s="6" t="n">
        <v>78</v>
      </c>
      <c r="D4050" s="6" t="n">
        <v>-1</v>
      </c>
      <c r="E4050" s="6" t="n">
        <v>1.7018315018315</v>
      </c>
      <c r="F4050" s="6" t="n">
        <v>0</v>
      </c>
      <c r="G4050" s="6" t="n">
        <v>0</v>
      </c>
      <c r="H4050" s="6" t="str">
        <f aca="false">IF(AND(A4050&gt;=Stimuli!$B$2,A4050&lt;=Stimuli!$C$2),Stimuli!$A$2,IF(AND(A4050&gt;=Stimuli!$B$3,A4050&lt;=Stimuli!$C$3),Stimuli!$A$3,IF(AND(A4050&gt;=Stimuli!$B$4,A4050&lt;=Stimuli!$C$4),Stimuli!$A$4,"")))</f>
        <v>01 Quiet baseline (60s)</v>
      </c>
      <c r="I4050" s="6" t="n">
        <f aca="false">(B4050-B4049)/((A4050-A4049)/1000)</f>
        <v>-0.375091575091574</v>
      </c>
      <c r="J4050" s="6" t="n">
        <f aca="false">IF(OR(B4050&lt;Rules!$B$2,B4050&gt;Rules!$B$3,ABS(I4050)&gt;Rules!$B$4,OR(B4051&lt;Rules!$B$2,B4051&gt;Rules!$B$3,ABS(I4051)&gt;Rules!$B$4)),1,0)</f>
        <v>0</v>
      </c>
      <c r="K4050" s="6" t="str">
        <f aca="false">IF(F4050=1,COUNTIF($F$2:F4050,1),"")</f>
        <v/>
      </c>
    </row>
    <row r="4051" customFormat="false" ht="15" hidden="false" customHeight="false" outlineLevel="0" collapsed="false">
      <c r="A4051" s="6" t="n">
        <v>31862.868</v>
      </c>
      <c r="B4051" s="6" t="n">
        <v>1.7032967032967</v>
      </c>
      <c r="C4051" s="6" t="n">
        <v>78</v>
      </c>
      <c r="D4051" s="6" t="n">
        <v>-1</v>
      </c>
      <c r="E4051" s="6" t="n">
        <v>1.7018315018315</v>
      </c>
      <c r="F4051" s="6" t="n">
        <v>0</v>
      </c>
      <c r="G4051" s="6" t="n">
        <v>0</v>
      </c>
      <c r="H4051" s="6" t="str">
        <f aca="false">IF(AND(A4051&gt;=Stimuli!$B$2,A4051&lt;=Stimuli!$C$2),Stimuli!$A$2,IF(AND(A4051&gt;=Stimuli!$B$3,A4051&lt;=Stimuli!$C$3),Stimuli!$A$3,IF(AND(A4051&gt;=Stimuli!$B$4,A4051&lt;=Stimuli!$C$4),Stimuli!$A$4,"")))</f>
        <v>01 Quiet baseline (60s)</v>
      </c>
      <c r="I4051" s="6" t="n">
        <f aca="false">(B4051-B4050)/((A4051-A4050)/1000)</f>
        <v>0.375091575091574</v>
      </c>
      <c r="J4051" s="6" t="n">
        <f aca="false">IF(OR(B4051&lt;Rules!$B$2,B4051&gt;Rules!$B$3,ABS(I4051)&gt;Rules!$B$4,OR(B4052&lt;Rules!$B$2,B4052&gt;Rules!$B$3,ABS(I4052)&gt;Rules!$B$4)),1,0)</f>
        <v>0</v>
      </c>
      <c r="K4051" s="6" t="str">
        <f aca="false">IF(F4051=1,COUNTIF($F$2:F4051,1),"")</f>
        <v/>
      </c>
    </row>
    <row r="4052" customFormat="false" ht="15" hidden="false" customHeight="false" outlineLevel="0" collapsed="false">
      <c r="A4052" s="6" t="n">
        <v>31870.6805</v>
      </c>
      <c r="B4052" s="6" t="n">
        <v>1.6989010989011</v>
      </c>
      <c r="C4052" s="6" t="n">
        <v>78</v>
      </c>
      <c r="D4052" s="6" t="n">
        <v>-1</v>
      </c>
      <c r="E4052" s="6" t="n">
        <v>1.7018315018315</v>
      </c>
      <c r="F4052" s="6" t="n">
        <v>0</v>
      </c>
      <c r="G4052" s="6" t="n">
        <v>0</v>
      </c>
      <c r="H4052" s="6" t="str">
        <f aca="false">IF(AND(A4052&gt;=Stimuli!$B$2,A4052&lt;=Stimuli!$C$2),Stimuli!$A$2,IF(AND(A4052&gt;=Stimuli!$B$3,A4052&lt;=Stimuli!$C$3),Stimuli!$A$3,IF(AND(A4052&gt;=Stimuli!$B$4,A4052&lt;=Stimuli!$C$4),Stimuli!$A$4,"")))</f>
        <v>01 Quiet baseline (60s)</v>
      </c>
      <c r="I4052" s="6" t="n">
        <f aca="false">(B4052-B4051)/((A4052-A4051)/1000)</f>
        <v>-0.562637362637446</v>
      </c>
      <c r="J4052" s="6" t="n">
        <f aca="false">IF(OR(B4052&lt;Rules!$B$2,B4052&gt;Rules!$B$3,ABS(I4052)&gt;Rules!$B$4,OR(B4053&lt;Rules!$B$2,B4053&gt;Rules!$B$3,ABS(I4053)&gt;Rules!$B$4)),1,0)</f>
        <v>0</v>
      </c>
      <c r="K4052" s="6" t="str">
        <f aca="false">IF(F4052=1,COUNTIF($F$2:F4052,1),"")</f>
        <v/>
      </c>
    </row>
    <row r="4053" customFormat="false" ht="15" hidden="false" customHeight="false" outlineLevel="0" collapsed="false">
      <c r="A4053" s="6" t="n">
        <v>31878.493</v>
      </c>
      <c r="B4053" s="6" t="n">
        <v>1.7032967032967</v>
      </c>
      <c r="C4053" s="6" t="n">
        <v>78</v>
      </c>
      <c r="D4053" s="6" t="n">
        <v>-1</v>
      </c>
      <c r="E4053" s="6" t="n">
        <v>1.7003663003663</v>
      </c>
      <c r="F4053" s="6" t="n">
        <v>0</v>
      </c>
      <c r="G4053" s="6" t="n">
        <v>0</v>
      </c>
      <c r="H4053" s="6" t="str">
        <f aca="false">IF(AND(A4053&gt;=Stimuli!$B$2,A4053&lt;=Stimuli!$C$2),Stimuli!$A$2,IF(AND(A4053&gt;=Stimuli!$B$3,A4053&lt;=Stimuli!$C$3),Stimuli!$A$3,IF(AND(A4053&gt;=Stimuli!$B$4,A4053&lt;=Stimuli!$C$4),Stimuli!$A$4,"")))</f>
        <v>01 Quiet baseline (60s)</v>
      </c>
      <c r="I4053" s="6" t="n">
        <f aca="false">(B4053-B4052)/((A4053-A4052)/1000)</f>
        <v>0.562637362637446</v>
      </c>
      <c r="J4053" s="6" t="n">
        <f aca="false">IF(OR(B4053&lt;Rules!$B$2,B4053&gt;Rules!$B$3,ABS(I4053)&gt;Rules!$B$4,OR(B4054&lt;Rules!$B$2,B4054&gt;Rules!$B$3,ABS(I4054)&gt;Rules!$B$4)),1,0)</f>
        <v>0</v>
      </c>
      <c r="K4053" s="6" t="str">
        <f aca="false">IF(F4053=1,COUNTIF($F$2:F4053,1),"")</f>
        <v/>
      </c>
    </row>
    <row r="4054" customFormat="false" ht="15" hidden="false" customHeight="false" outlineLevel="0" collapsed="false">
      <c r="A4054" s="6" t="n">
        <v>31886.3055</v>
      </c>
      <c r="B4054" s="6" t="n">
        <v>1.6974358974359</v>
      </c>
      <c r="C4054" s="6" t="n">
        <v>78</v>
      </c>
      <c r="D4054" s="6" t="n">
        <v>-1</v>
      </c>
      <c r="E4054" s="6" t="n">
        <v>1.7003663003663</v>
      </c>
      <c r="F4054" s="6" t="n">
        <v>0</v>
      </c>
      <c r="G4054" s="6" t="n">
        <v>0</v>
      </c>
      <c r="H4054" s="6" t="str">
        <f aca="false">IF(AND(A4054&gt;=Stimuli!$B$2,A4054&lt;=Stimuli!$C$2),Stimuli!$A$2,IF(AND(A4054&gt;=Stimuli!$B$3,A4054&lt;=Stimuli!$C$3),Stimuli!$A$3,IF(AND(A4054&gt;=Stimuli!$B$4,A4054&lt;=Stimuli!$C$4),Stimuli!$A$4,"")))</f>
        <v>01 Quiet baseline (60s)</v>
      </c>
      <c r="I4054" s="6" t="n">
        <f aca="false">(B4054-B4053)/((A4054-A4053)/1000)</f>
        <v>-0.750183150183034</v>
      </c>
      <c r="J4054" s="6" t="n">
        <f aca="false">IF(OR(B4054&lt;Rules!$B$2,B4054&gt;Rules!$B$3,ABS(I4054)&gt;Rules!$B$4,OR(B4055&lt;Rules!$B$2,B4055&gt;Rules!$B$3,ABS(I4055)&gt;Rules!$B$4)),1,0)</f>
        <v>0</v>
      </c>
      <c r="K4054" s="6" t="str">
        <f aca="false">IF(F4054=1,COUNTIF($F$2:F4054,1),"")</f>
        <v/>
      </c>
    </row>
    <row r="4055" customFormat="false" ht="15" hidden="false" customHeight="false" outlineLevel="0" collapsed="false">
      <c r="A4055" s="6" t="n">
        <v>31894.118</v>
      </c>
      <c r="B4055" s="6" t="n">
        <v>1.70476190476191</v>
      </c>
      <c r="C4055" s="6" t="n">
        <v>78</v>
      </c>
      <c r="D4055" s="6" t="n">
        <v>-1</v>
      </c>
      <c r="E4055" s="6" t="n">
        <v>1.7003663003663</v>
      </c>
      <c r="F4055" s="6" t="n">
        <v>0</v>
      </c>
      <c r="G4055" s="6" t="n">
        <v>0</v>
      </c>
      <c r="H4055" s="6" t="str">
        <f aca="false">IF(AND(A4055&gt;=Stimuli!$B$2,A4055&lt;=Stimuli!$C$2),Stimuli!$A$2,IF(AND(A4055&gt;=Stimuli!$B$3,A4055&lt;=Stimuli!$C$3),Stimuli!$A$3,IF(AND(A4055&gt;=Stimuli!$B$4,A4055&lt;=Stimuli!$C$4),Stimuli!$A$4,"")))</f>
        <v>01 Quiet baseline (60s)</v>
      </c>
      <c r="I4055" s="6" t="n">
        <f aca="false">(B4055-B4054)/((A4055-A4054)/1000)</f>
        <v>0.937728937728878</v>
      </c>
      <c r="J4055" s="6" t="n">
        <f aca="false">IF(OR(B4055&lt;Rules!$B$2,B4055&gt;Rules!$B$3,ABS(I4055)&gt;Rules!$B$4,OR(B4056&lt;Rules!$B$2,B4056&gt;Rules!$B$3,ABS(I4056)&gt;Rules!$B$4)),1,0)</f>
        <v>0</v>
      </c>
      <c r="K4055" s="6" t="str">
        <f aca="false">IF(F4055=1,COUNTIF($F$2:F4055,1),"")</f>
        <v/>
      </c>
    </row>
    <row r="4056" customFormat="false" ht="15" hidden="false" customHeight="false" outlineLevel="0" collapsed="false">
      <c r="A4056" s="6" t="n">
        <v>31901.9305</v>
      </c>
      <c r="B4056" s="6" t="n">
        <v>1.6989010989011</v>
      </c>
      <c r="C4056" s="6" t="n">
        <v>78</v>
      </c>
      <c r="D4056" s="6" t="n">
        <v>-1</v>
      </c>
      <c r="E4056" s="6" t="n">
        <v>1.7003663003663</v>
      </c>
      <c r="F4056" s="6" t="n">
        <v>0</v>
      </c>
      <c r="G4056" s="6" t="n">
        <v>0</v>
      </c>
      <c r="H4056" s="6" t="str">
        <f aca="false">IF(AND(A4056&gt;=Stimuli!$B$2,A4056&lt;=Stimuli!$C$2),Stimuli!$A$2,IF(AND(A4056&gt;=Stimuli!$B$3,A4056&lt;=Stimuli!$C$3),Stimuli!$A$3,IF(AND(A4056&gt;=Stimuli!$B$4,A4056&lt;=Stimuli!$C$4),Stimuli!$A$4,"")))</f>
        <v>01 Quiet baseline (60s)</v>
      </c>
      <c r="I4056" s="6" t="n">
        <f aca="false">(B4056-B4055)/((A4056-A4055)/1000)</f>
        <v>-0.75018315018329</v>
      </c>
      <c r="J4056" s="6" t="n">
        <f aca="false">IF(OR(B4056&lt;Rules!$B$2,B4056&gt;Rules!$B$3,ABS(I4056)&gt;Rules!$B$4,OR(B4057&lt;Rules!$B$2,B4057&gt;Rules!$B$3,ABS(I4057)&gt;Rules!$B$4)),1,0)</f>
        <v>0</v>
      </c>
      <c r="K4056" s="6" t="str">
        <f aca="false">IF(F4056=1,COUNTIF($F$2:F4056,1),"")</f>
        <v/>
      </c>
    </row>
    <row r="4057" customFormat="false" ht="15" hidden="false" customHeight="false" outlineLevel="0" collapsed="false">
      <c r="A4057" s="6" t="n">
        <v>31909.743</v>
      </c>
      <c r="B4057" s="6" t="n">
        <v>1.7032967032967</v>
      </c>
      <c r="C4057" s="6" t="n">
        <v>78</v>
      </c>
      <c r="D4057" s="6" t="n">
        <v>-1</v>
      </c>
      <c r="E4057" s="6" t="n">
        <v>1.7003663003663</v>
      </c>
      <c r="F4057" s="6" t="n">
        <v>0</v>
      </c>
      <c r="G4057" s="6" t="n">
        <v>0</v>
      </c>
      <c r="H4057" s="6" t="str">
        <f aca="false">IF(AND(A4057&gt;=Stimuli!$B$2,A4057&lt;=Stimuli!$C$2),Stimuli!$A$2,IF(AND(A4057&gt;=Stimuli!$B$3,A4057&lt;=Stimuli!$C$3),Stimuli!$A$3,IF(AND(A4057&gt;=Stimuli!$B$4,A4057&lt;=Stimuli!$C$4),Stimuli!$A$4,"")))</f>
        <v>01 Quiet baseline (60s)</v>
      </c>
      <c r="I4057" s="6" t="n">
        <f aca="false">(B4057-B4056)/((A4057-A4056)/1000)</f>
        <v>0.562637362637446</v>
      </c>
      <c r="J4057" s="6" t="n">
        <f aca="false">IF(OR(B4057&lt;Rules!$B$2,B4057&gt;Rules!$B$3,ABS(I4057)&gt;Rules!$B$4,OR(B4058&lt;Rules!$B$2,B4058&gt;Rules!$B$3,ABS(I4058)&gt;Rules!$B$4)),1,0)</f>
        <v>0</v>
      </c>
      <c r="K4057" s="6" t="str">
        <f aca="false">IF(F4057=1,COUNTIF($F$2:F4057,1),"")</f>
        <v/>
      </c>
    </row>
    <row r="4058" customFormat="false" ht="15" hidden="false" customHeight="false" outlineLevel="0" collapsed="false">
      <c r="A4058" s="6" t="n">
        <v>31917.5555</v>
      </c>
      <c r="B4058" s="6" t="n">
        <v>1.6989010989011</v>
      </c>
      <c r="C4058" s="6" t="n">
        <v>78</v>
      </c>
      <c r="D4058" s="6" t="n">
        <v>-1</v>
      </c>
      <c r="E4058" s="6" t="n">
        <v>1.7003663003663</v>
      </c>
      <c r="F4058" s="6" t="n">
        <v>0</v>
      </c>
      <c r="G4058" s="6" t="n">
        <v>0</v>
      </c>
      <c r="H4058" s="6" t="str">
        <f aca="false">IF(AND(A4058&gt;=Stimuli!$B$2,A4058&lt;=Stimuli!$C$2),Stimuli!$A$2,IF(AND(A4058&gt;=Stimuli!$B$3,A4058&lt;=Stimuli!$C$3),Stimuli!$A$3,IF(AND(A4058&gt;=Stimuli!$B$4,A4058&lt;=Stimuli!$C$4),Stimuli!$A$4,"")))</f>
        <v>01 Quiet baseline (60s)</v>
      </c>
      <c r="I4058" s="6" t="n">
        <f aca="false">(B4058-B4057)/((A4058-A4057)/1000)</f>
        <v>-0.562637362637446</v>
      </c>
      <c r="J4058" s="6" t="n">
        <f aca="false">IF(OR(B4058&lt;Rules!$B$2,B4058&gt;Rules!$B$3,ABS(I4058)&gt;Rules!$B$4,OR(B4059&lt;Rules!$B$2,B4059&gt;Rules!$B$3,ABS(I4059)&gt;Rules!$B$4)),1,0)</f>
        <v>0</v>
      </c>
      <c r="K4058" s="6" t="str">
        <f aca="false">IF(F4058=1,COUNTIF($F$2:F4058,1),"")</f>
        <v/>
      </c>
    </row>
    <row r="4059" customFormat="false" ht="15" hidden="false" customHeight="false" outlineLevel="0" collapsed="false">
      <c r="A4059" s="6" t="n">
        <v>31925.368</v>
      </c>
      <c r="B4059" s="6" t="n">
        <v>1.7018315018315</v>
      </c>
      <c r="C4059" s="6" t="n">
        <v>78</v>
      </c>
      <c r="D4059" s="6" t="n">
        <v>-1</v>
      </c>
      <c r="E4059" s="6" t="n">
        <v>1.7003663003663</v>
      </c>
      <c r="F4059" s="6" t="n">
        <v>0</v>
      </c>
      <c r="G4059" s="6" t="n">
        <v>0</v>
      </c>
      <c r="H4059" s="6" t="str">
        <f aca="false">IF(AND(A4059&gt;=Stimuli!$B$2,A4059&lt;=Stimuli!$C$2),Stimuli!$A$2,IF(AND(A4059&gt;=Stimuli!$B$3,A4059&lt;=Stimuli!$C$3),Stimuli!$A$3,IF(AND(A4059&gt;=Stimuli!$B$4,A4059&lt;=Stimuli!$C$4),Stimuli!$A$4,"")))</f>
        <v>01 Quiet baseline (60s)</v>
      </c>
      <c r="I4059" s="6" t="n">
        <f aca="false">(B4059-B4058)/((A4059-A4058)/1000)</f>
        <v>0.375091575091716</v>
      </c>
      <c r="J4059" s="6" t="n">
        <f aca="false">IF(OR(B4059&lt;Rules!$B$2,B4059&gt;Rules!$B$3,ABS(I4059)&gt;Rules!$B$4,OR(B4060&lt;Rules!$B$2,B4060&gt;Rules!$B$3,ABS(I4060)&gt;Rules!$B$4)),1,0)</f>
        <v>0</v>
      </c>
      <c r="K4059" s="6" t="str">
        <f aca="false">IF(F4059=1,COUNTIF($F$2:F4059,1),"")</f>
        <v/>
      </c>
    </row>
    <row r="4060" customFormat="false" ht="15" hidden="false" customHeight="false" outlineLevel="0" collapsed="false">
      <c r="A4060" s="6" t="n">
        <v>31933.1805</v>
      </c>
      <c r="B4060" s="6" t="n">
        <v>1.6989010989011</v>
      </c>
      <c r="C4060" s="6" t="n">
        <v>78</v>
      </c>
      <c r="D4060" s="6" t="n">
        <v>-1</v>
      </c>
      <c r="E4060" s="6" t="n">
        <v>1.7003663003663</v>
      </c>
      <c r="F4060" s="6" t="n">
        <v>0</v>
      </c>
      <c r="G4060" s="6" t="n">
        <v>0</v>
      </c>
      <c r="H4060" s="6" t="str">
        <f aca="false">IF(AND(A4060&gt;=Stimuli!$B$2,A4060&lt;=Stimuli!$C$2),Stimuli!$A$2,IF(AND(A4060&gt;=Stimuli!$B$3,A4060&lt;=Stimuli!$C$3),Stimuli!$A$3,IF(AND(A4060&gt;=Stimuli!$B$4,A4060&lt;=Stimuli!$C$4),Stimuli!$A$4,"")))</f>
        <v>01 Quiet baseline (60s)</v>
      </c>
      <c r="I4060" s="6" t="n">
        <f aca="false">(B4060-B4059)/((A4060-A4059)/1000)</f>
        <v>-0.375091575091716</v>
      </c>
      <c r="J4060" s="6" t="n">
        <f aca="false">IF(OR(B4060&lt;Rules!$B$2,B4060&gt;Rules!$B$3,ABS(I4060)&gt;Rules!$B$4,OR(B4061&lt;Rules!$B$2,B4061&gt;Rules!$B$3,ABS(I4061)&gt;Rules!$B$4)),1,0)</f>
        <v>0</v>
      </c>
      <c r="K4060" s="6" t="str">
        <f aca="false">IF(F4060=1,COUNTIF($F$2:F4060,1),"")</f>
        <v/>
      </c>
    </row>
    <row r="4061" customFormat="false" ht="15" hidden="false" customHeight="false" outlineLevel="0" collapsed="false">
      <c r="A4061" s="6" t="n">
        <v>31940.993</v>
      </c>
      <c r="B4061" s="6" t="n">
        <v>1.7003663003663</v>
      </c>
      <c r="C4061" s="6" t="n">
        <v>78</v>
      </c>
      <c r="D4061" s="6" t="n">
        <v>-1</v>
      </c>
      <c r="E4061" s="6" t="n">
        <v>1.7003663003663</v>
      </c>
      <c r="F4061" s="6" t="n">
        <v>0</v>
      </c>
      <c r="G4061" s="6" t="n">
        <v>0</v>
      </c>
      <c r="H4061" s="6" t="str">
        <f aca="false">IF(AND(A4061&gt;=Stimuli!$B$2,A4061&lt;=Stimuli!$C$2),Stimuli!$A$2,IF(AND(A4061&gt;=Stimuli!$B$3,A4061&lt;=Stimuli!$C$3),Stimuli!$A$3,IF(AND(A4061&gt;=Stimuli!$B$4,A4061&lt;=Stimuli!$C$4),Stimuli!$A$4,"")))</f>
        <v>01 Quiet baseline (60s)</v>
      </c>
      <c r="I4061" s="6" t="n">
        <f aca="false">(B4061-B4060)/((A4061-A4060)/1000)</f>
        <v>0.187545787545872</v>
      </c>
      <c r="J4061" s="6" t="n">
        <f aca="false">IF(OR(B4061&lt;Rules!$B$2,B4061&gt;Rules!$B$3,ABS(I4061)&gt;Rules!$B$4,OR(B4062&lt;Rules!$B$2,B4062&gt;Rules!$B$3,ABS(I4062)&gt;Rules!$B$4)),1,0)</f>
        <v>0</v>
      </c>
      <c r="K4061" s="6" t="str">
        <f aca="false">IF(F4061=1,COUNTIF($F$2:F4061,1),"")</f>
        <v/>
      </c>
    </row>
    <row r="4062" customFormat="false" ht="15" hidden="false" customHeight="false" outlineLevel="0" collapsed="false">
      <c r="A4062" s="6" t="n">
        <v>31948.8055</v>
      </c>
      <c r="B4062" s="6" t="n">
        <v>1.6989010989011</v>
      </c>
      <c r="C4062" s="6" t="n">
        <v>78</v>
      </c>
      <c r="D4062" s="6" t="n">
        <v>-1</v>
      </c>
      <c r="E4062" s="6" t="n">
        <v>1.7003663003663</v>
      </c>
      <c r="F4062" s="6" t="n">
        <v>0</v>
      </c>
      <c r="G4062" s="6" t="n">
        <v>0</v>
      </c>
      <c r="H4062" s="6" t="str">
        <f aca="false">IF(AND(A4062&gt;=Stimuli!$B$2,A4062&lt;=Stimuli!$C$2),Stimuli!$A$2,IF(AND(A4062&gt;=Stimuli!$B$3,A4062&lt;=Stimuli!$C$3),Stimuli!$A$3,IF(AND(A4062&gt;=Stimuli!$B$4,A4062&lt;=Stimuli!$C$4),Stimuli!$A$4,"")))</f>
        <v>01 Quiet baseline (60s)</v>
      </c>
      <c r="I4062" s="6" t="n">
        <f aca="false">(B4062-B4061)/((A4062-A4061)/1000)</f>
        <v>-0.187545787545872</v>
      </c>
      <c r="J4062" s="6" t="n">
        <f aca="false">IF(OR(B4062&lt;Rules!$B$2,B4062&gt;Rules!$B$3,ABS(I4062)&gt;Rules!$B$4,OR(B4063&lt;Rules!$B$2,B4063&gt;Rules!$B$3,ABS(I4063)&gt;Rules!$B$4)),1,0)</f>
        <v>0</v>
      </c>
      <c r="K4062" s="6" t="str">
        <f aca="false">IF(F4062=1,COUNTIF($F$2:F4062,1),"")</f>
        <v/>
      </c>
    </row>
    <row r="4063" customFormat="false" ht="15" hidden="false" customHeight="false" outlineLevel="0" collapsed="false">
      <c r="A4063" s="6" t="n">
        <v>31956.618</v>
      </c>
      <c r="B4063" s="6" t="n">
        <v>1.7003663003663</v>
      </c>
      <c r="C4063" s="6" t="n">
        <v>78</v>
      </c>
      <c r="D4063" s="6" t="n">
        <v>-1</v>
      </c>
      <c r="E4063" s="6" t="n">
        <v>1.7003663003663</v>
      </c>
      <c r="F4063" s="6" t="n">
        <v>0</v>
      </c>
      <c r="G4063" s="6" t="n">
        <v>0</v>
      </c>
      <c r="H4063" s="6" t="str">
        <f aca="false">IF(AND(A4063&gt;=Stimuli!$B$2,A4063&lt;=Stimuli!$C$2),Stimuli!$A$2,IF(AND(A4063&gt;=Stimuli!$B$3,A4063&lt;=Stimuli!$C$3),Stimuli!$A$3,IF(AND(A4063&gt;=Stimuli!$B$4,A4063&lt;=Stimuli!$C$4),Stimuli!$A$4,"")))</f>
        <v>01 Quiet baseline (60s)</v>
      </c>
      <c r="I4063" s="6" t="n">
        <f aca="false">(B4063-B4062)/((A4063-A4062)/1000)</f>
        <v>0.187545787545872</v>
      </c>
      <c r="J4063" s="6" t="n">
        <f aca="false">IF(OR(B4063&lt;Rules!$B$2,B4063&gt;Rules!$B$3,ABS(I4063)&gt;Rules!$B$4,OR(B4064&lt;Rules!$B$2,B4064&gt;Rules!$B$3,ABS(I4064)&gt;Rules!$B$4)),1,0)</f>
        <v>0</v>
      </c>
      <c r="K4063" s="6" t="str">
        <f aca="false">IF(F4063=1,COUNTIF($F$2:F4063,1),"")</f>
        <v/>
      </c>
    </row>
    <row r="4064" customFormat="false" ht="15" hidden="false" customHeight="false" outlineLevel="0" collapsed="false">
      <c r="A4064" s="6" t="n">
        <v>31964.4305</v>
      </c>
      <c r="B4064" s="6" t="n">
        <v>1.7003663003663</v>
      </c>
      <c r="C4064" s="6" t="n">
        <v>78</v>
      </c>
      <c r="D4064" s="6" t="n">
        <v>-1</v>
      </c>
      <c r="E4064" s="6" t="n">
        <v>1.7003663003663</v>
      </c>
      <c r="F4064" s="6" t="n">
        <v>0</v>
      </c>
      <c r="G4064" s="6" t="n">
        <v>0</v>
      </c>
      <c r="H4064" s="6" t="str">
        <f aca="false">IF(AND(A4064&gt;=Stimuli!$B$2,A4064&lt;=Stimuli!$C$2),Stimuli!$A$2,IF(AND(A4064&gt;=Stimuli!$B$3,A4064&lt;=Stimuli!$C$3),Stimuli!$A$3,IF(AND(A4064&gt;=Stimuli!$B$4,A4064&lt;=Stimuli!$C$4),Stimuli!$A$4,"")))</f>
        <v>01 Quiet baseline (60s)</v>
      </c>
      <c r="I4064" s="6" t="n">
        <f aca="false">(B4064-B4063)/((A4064-A4063)/1000)</f>
        <v>0</v>
      </c>
      <c r="J4064" s="6" t="n">
        <f aca="false">IF(OR(B4064&lt;Rules!$B$2,B4064&gt;Rules!$B$3,ABS(I4064)&gt;Rules!$B$4,OR(B4065&lt;Rules!$B$2,B4065&gt;Rules!$B$3,ABS(I4065)&gt;Rules!$B$4)),1,0)</f>
        <v>0</v>
      </c>
      <c r="K4064" s="6" t="str">
        <f aca="false">IF(F4064=1,COUNTIF($F$2:F4064,1),"")</f>
        <v/>
      </c>
    </row>
    <row r="4065" customFormat="false" ht="15" hidden="false" customHeight="false" outlineLevel="0" collapsed="false">
      <c r="A4065" s="6" t="n">
        <v>31972.243</v>
      </c>
      <c r="B4065" s="6" t="n">
        <v>1.6989010989011</v>
      </c>
      <c r="C4065" s="6" t="n">
        <v>78</v>
      </c>
      <c r="D4065" s="6" t="n">
        <v>-1</v>
      </c>
      <c r="E4065" s="6" t="n">
        <v>1.6989010989011</v>
      </c>
      <c r="F4065" s="6" t="n">
        <v>0</v>
      </c>
      <c r="G4065" s="6" t="n">
        <v>0</v>
      </c>
      <c r="H4065" s="6" t="str">
        <f aca="false">IF(AND(A4065&gt;=Stimuli!$B$2,A4065&lt;=Stimuli!$C$2),Stimuli!$A$2,IF(AND(A4065&gt;=Stimuli!$B$3,A4065&lt;=Stimuli!$C$3),Stimuli!$A$3,IF(AND(A4065&gt;=Stimuli!$B$4,A4065&lt;=Stimuli!$C$4),Stimuli!$A$4,"")))</f>
        <v>01 Quiet baseline (60s)</v>
      </c>
      <c r="I4065" s="6" t="n">
        <f aca="false">(B4065-B4064)/((A4065-A4064)/1000)</f>
        <v>-0.187545787545872</v>
      </c>
      <c r="J4065" s="6" t="n">
        <f aca="false">IF(OR(B4065&lt;Rules!$B$2,B4065&gt;Rules!$B$3,ABS(I4065)&gt;Rules!$B$4,OR(B4066&lt;Rules!$B$2,B4066&gt;Rules!$B$3,ABS(I4066)&gt;Rules!$B$4)),1,0)</f>
        <v>0</v>
      </c>
      <c r="K4065" s="6" t="str">
        <f aca="false">IF(F4065=1,COUNTIF($F$2:F4065,1),"")</f>
        <v/>
      </c>
    </row>
    <row r="4066" customFormat="false" ht="15" hidden="false" customHeight="false" outlineLevel="0" collapsed="false">
      <c r="A4066" s="6" t="n">
        <v>31980.0555</v>
      </c>
      <c r="B4066" s="6" t="n">
        <v>1.7003663003663</v>
      </c>
      <c r="C4066" s="6" t="n">
        <v>78</v>
      </c>
      <c r="D4066" s="6" t="n">
        <v>-1</v>
      </c>
      <c r="E4066" s="6" t="n">
        <v>1.6989010989011</v>
      </c>
      <c r="F4066" s="6" t="n">
        <v>0</v>
      </c>
      <c r="G4066" s="6" t="n">
        <v>0</v>
      </c>
      <c r="H4066" s="6" t="str">
        <f aca="false">IF(AND(A4066&gt;=Stimuli!$B$2,A4066&lt;=Stimuli!$C$2),Stimuli!$A$2,IF(AND(A4066&gt;=Stimuli!$B$3,A4066&lt;=Stimuli!$C$3),Stimuli!$A$3,IF(AND(A4066&gt;=Stimuli!$B$4,A4066&lt;=Stimuli!$C$4),Stimuli!$A$4,"")))</f>
        <v>01 Quiet baseline (60s)</v>
      </c>
      <c r="I4066" s="6" t="n">
        <f aca="false">(B4066-B4065)/((A4066-A4065)/1000)</f>
        <v>0.187545787545872</v>
      </c>
      <c r="J4066" s="6" t="n">
        <f aca="false">IF(OR(B4066&lt;Rules!$B$2,B4066&gt;Rules!$B$3,ABS(I4066)&gt;Rules!$B$4,OR(B4067&lt;Rules!$B$2,B4067&gt;Rules!$B$3,ABS(I4067)&gt;Rules!$B$4)),1,0)</f>
        <v>0</v>
      </c>
      <c r="K4066" s="6" t="str">
        <f aca="false">IF(F4066=1,COUNTIF($F$2:F4066,1),"")</f>
        <v/>
      </c>
    </row>
    <row r="4067" customFormat="false" ht="15" hidden="false" customHeight="false" outlineLevel="0" collapsed="false">
      <c r="A4067" s="6" t="n">
        <v>31987.868</v>
      </c>
      <c r="B4067" s="6" t="n">
        <v>1.6974358974359</v>
      </c>
      <c r="C4067" s="6" t="n">
        <v>78</v>
      </c>
      <c r="D4067" s="6" t="n">
        <v>-1</v>
      </c>
      <c r="E4067" s="6" t="n">
        <v>1.6989010989011</v>
      </c>
      <c r="F4067" s="6" t="n">
        <v>0</v>
      </c>
      <c r="G4067" s="6" t="n">
        <v>0</v>
      </c>
      <c r="H4067" s="6" t="str">
        <f aca="false">IF(AND(A4067&gt;=Stimuli!$B$2,A4067&lt;=Stimuli!$C$2),Stimuli!$A$2,IF(AND(A4067&gt;=Stimuli!$B$3,A4067&lt;=Stimuli!$C$3),Stimuli!$A$3,IF(AND(A4067&gt;=Stimuli!$B$4,A4067&lt;=Stimuli!$C$4),Stimuli!$A$4,"")))</f>
        <v>01 Quiet baseline (60s)</v>
      </c>
      <c r="I4067" s="6" t="n">
        <f aca="false">(B4067-B4066)/((A4067-A4066)/1000)</f>
        <v>-0.37509157509146</v>
      </c>
      <c r="J4067" s="6" t="n">
        <f aca="false">IF(OR(B4067&lt;Rules!$B$2,B4067&gt;Rules!$B$3,ABS(I4067)&gt;Rules!$B$4,OR(B4068&lt;Rules!$B$2,B4068&gt;Rules!$B$3,ABS(I4068)&gt;Rules!$B$4)),1,0)</f>
        <v>0</v>
      </c>
      <c r="K4067" s="6" t="str">
        <f aca="false">IF(F4067=1,COUNTIF($F$2:F4067,1),"")</f>
        <v/>
      </c>
    </row>
    <row r="4068" customFormat="false" ht="15" hidden="false" customHeight="false" outlineLevel="0" collapsed="false">
      <c r="A4068" s="6" t="n">
        <v>31995.6805</v>
      </c>
      <c r="B4068" s="6" t="n">
        <v>1.7018315018315</v>
      </c>
      <c r="C4068" s="6" t="n">
        <v>78</v>
      </c>
      <c r="D4068" s="6" t="n">
        <v>-1</v>
      </c>
      <c r="E4068" s="6" t="n">
        <v>1.6989010989011</v>
      </c>
      <c r="F4068" s="6" t="n">
        <v>0</v>
      </c>
      <c r="G4068" s="6" t="n">
        <v>0</v>
      </c>
      <c r="H4068" s="6" t="str">
        <f aca="false">IF(AND(A4068&gt;=Stimuli!$B$2,A4068&lt;=Stimuli!$C$2),Stimuli!$A$2,IF(AND(A4068&gt;=Stimuli!$B$3,A4068&lt;=Stimuli!$C$3),Stimuli!$A$3,IF(AND(A4068&gt;=Stimuli!$B$4,A4068&lt;=Stimuli!$C$4),Stimuli!$A$4,"")))</f>
        <v>01 Quiet baseline (60s)</v>
      </c>
      <c r="I4068" s="6" t="n">
        <f aca="false">(B4068-B4067)/((A4068-A4067)/1000)</f>
        <v>0.562637362637304</v>
      </c>
      <c r="J4068" s="6" t="n">
        <f aca="false">IF(OR(B4068&lt;Rules!$B$2,B4068&gt;Rules!$B$3,ABS(I4068)&gt;Rules!$B$4,OR(B4069&lt;Rules!$B$2,B4069&gt;Rules!$B$3,ABS(I4069)&gt;Rules!$B$4)),1,0)</f>
        <v>0</v>
      </c>
      <c r="K4068" s="6" t="str">
        <f aca="false">IF(F4068=1,COUNTIF($F$2:F4068,1),"")</f>
        <v/>
      </c>
    </row>
    <row r="4069" customFormat="false" ht="15" hidden="false" customHeight="false" outlineLevel="0" collapsed="false">
      <c r="A4069" s="6" t="n">
        <v>32003.493</v>
      </c>
      <c r="B4069" s="6" t="n">
        <v>1.6974358974359</v>
      </c>
      <c r="C4069" s="6" t="n">
        <v>78</v>
      </c>
      <c r="D4069" s="6" t="n">
        <v>-1</v>
      </c>
      <c r="E4069" s="6" t="n">
        <v>1.6989010989011</v>
      </c>
      <c r="F4069" s="6" t="n">
        <v>0</v>
      </c>
      <c r="G4069" s="6" t="n">
        <v>0</v>
      </c>
      <c r="H4069" s="6" t="str">
        <f aca="false">IF(AND(A4069&gt;=Stimuli!$B$2,A4069&lt;=Stimuli!$C$2),Stimuli!$A$2,IF(AND(A4069&gt;=Stimuli!$B$3,A4069&lt;=Stimuli!$C$3),Stimuli!$A$3,IF(AND(A4069&gt;=Stimuli!$B$4,A4069&lt;=Stimuli!$C$4),Stimuli!$A$4,"")))</f>
        <v>01 Quiet baseline (60s)</v>
      </c>
      <c r="I4069" s="6" t="n">
        <f aca="false">(B4069-B4068)/((A4069-A4068)/1000)</f>
        <v>-0.562637362637304</v>
      </c>
      <c r="J4069" s="6" t="n">
        <f aca="false">IF(OR(B4069&lt;Rules!$B$2,B4069&gt;Rules!$B$3,ABS(I4069)&gt;Rules!$B$4,OR(B4070&lt;Rules!$B$2,B4070&gt;Rules!$B$3,ABS(I4070)&gt;Rules!$B$4)),1,0)</f>
        <v>0</v>
      </c>
      <c r="K4069" s="6" t="str">
        <f aca="false">IF(F4069=1,COUNTIF($F$2:F4069,1),"")</f>
        <v/>
      </c>
    </row>
    <row r="4070" customFormat="false" ht="15" hidden="false" customHeight="false" outlineLevel="0" collapsed="false">
      <c r="A4070" s="6" t="n">
        <v>32011.3055</v>
      </c>
      <c r="B4070" s="6" t="n">
        <v>1.7018315018315</v>
      </c>
      <c r="C4070" s="6" t="n">
        <v>78</v>
      </c>
      <c r="D4070" s="6" t="n">
        <v>-1</v>
      </c>
      <c r="E4070" s="6" t="n">
        <v>1.6989010989011</v>
      </c>
      <c r="F4070" s="6" t="n">
        <v>0</v>
      </c>
      <c r="G4070" s="6" t="n">
        <v>0</v>
      </c>
      <c r="H4070" s="6" t="str">
        <f aca="false">IF(AND(A4070&gt;=Stimuli!$B$2,A4070&lt;=Stimuli!$C$2),Stimuli!$A$2,IF(AND(A4070&gt;=Stimuli!$B$3,A4070&lt;=Stimuli!$C$3),Stimuli!$A$3,IF(AND(A4070&gt;=Stimuli!$B$4,A4070&lt;=Stimuli!$C$4),Stimuli!$A$4,"")))</f>
        <v>01 Quiet baseline (60s)</v>
      </c>
      <c r="I4070" s="6" t="n">
        <f aca="false">(B4070-B4069)/((A4070-A4069)/1000)</f>
        <v>0.562637362637304</v>
      </c>
      <c r="J4070" s="6" t="n">
        <f aca="false">IF(OR(B4070&lt;Rules!$B$2,B4070&gt;Rules!$B$3,ABS(I4070)&gt;Rules!$B$4,OR(B4071&lt;Rules!$B$2,B4071&gt;Rules!$B$3,ABS(I4071)&gt;Rules!$B$4)),1,0)</f>
        <v>0</v>
      </c>
      <c r="K4070" s="6" t="str">
        <f aca="false">IF(F4070=1,COUNTIF($F$2:F4070,1),"")</f>
        <v/>
      </c>
    </row>
    <row r="4071" customFormat="false" ht="15" hidden="false" customHeight="false" outlineLevel="0" collapsed="false">
      <c r="A4071" s="6" t="n">
        <v>32019.118</v>
      </c>
      <c r="B4071" s="6" t="n">
        <v>1.6959706959707</v>
      </c>
      <c r="C4071" s="6" t="n">
        <v>78</v>
      </c>
      <c r="D4071" s="6" t="n">
        <v>-1</v>
      </c>
      <c r="E4071" s="6" t="n">
        <v>1.6989010989011</v>
      </c>
      <c r="F4071" s="6" t="n">
        <v>0</v>
      </c>
      <c r="G4071" s="6" t="n">
        <v>0</v>
      </c>
      <c r="H4071" s="6" t="str">
        <f aca="false">IF(AND(A4071&gt;=Stimuli!$B$2,A4071&lt;=Stimuli!$C$2),Stimuli!$A$2,IF(AND(A4071&gt;=Stimuli!$B$3,A4071&lt;=Stimuli!$C$3),Stimuli!$A$3,IF(AND(A4071&gt;=Stimuli!$B$4,A4071&lt;=Stimuli!$C$4),Stimuli!$A$4,"")))</f>
        <v>01 Quiet baseline (60s)</v>
      </c>
      <c r="I4071" s="6" t="n">
        <f aca="false">(B4071-B4070)/((A4071-A4070)/1000)</f>
        <v>-0.750183150183176</v>
      </c>
      <c r="J4071" s="6" t="n">
        <f aca="false">IF(OR(B4071&lt;Rules!$B$2,B4071&gt;Rules!$B$3,ABS(I4071)&gt;Rules!$B$4,OR(B4072&lt;Rules!$B$2,B4072&gt;Rules!$B$3,ABS(I4072)&gt;Rules!$B$4)),1,0)</f>
        <v>0</v>
      </c>
      <c r="K4071" s="6" t="str">
        <f aca="false">IF(F4071=1,COUNTIF($F$2:F4071,1),"")</f>
        <v/>
      </c>
    </row>
    <row r="4072" customFormat="false" ht="15" hidden="false" customHeight="false" outlineLevel="0" collapsed="false">
      <c r="A4072" s="6" t="n">
        <v>32026.9305</v>
      </c>
      <c r="B4072" s="6" t="n">
        <v>1.7018315018315</v>
      </c>
      <c r="C4072" s="6" t="n">
        <v>78</v>
      </c>
      <c r="D4072" s="6" t="n">
        <v>-1</v>
      </c>
      <c r="E4072" s="6" t="n">
        <v>1.6989010989011</v>
      </c>
      <c r="F4072" s="6" t="n">
        <v>0</v>
      </c>
      <c r="G4072" s="6" t="n">
        <v>0</v>
      </c>
      <c r="H4072" s="6" t="str">
        <f aca="false">IF(AND(A4072&gt;=Stimuli!$B$2,A4072&lt;=Stimuli!$C$2),Stimuli!$A$2,IF(AND(A4072&gt;=Stimuli!$B$3,A4072&lt;=Stimuli!$C$3),Stimuli!$A$3,IF(AND(A4072&gt;=Stimuli!$B$4,A4072&lt;=Stimuli!$C$4),Stimuli!$A$4,"")))</f>
        <v>01 Quiet baseline (60s)</v>
      </c>
      <c r="I4072" s="6" t="n">
        <f aca="false">(B4072-B4071)/((A4072-A4071)/1000)</f>
        <v>0.750183150183176</v>
      </c>
      <c r="J4072" s="6" t="n">
        <f aca="false">IF(OR(B4072&lt;Rules!$B$2,B4072&gt;Rules!$B$3,ABS(I4072)&gt;Rules!$B$4,OR(B4073&lt;Rules!$B$2,B4073&gt;Rules!$B$3,ABS(I4073)&gt;Rules!$B$4)),1,0)</f>
        <v>0</v>
      </c>
      <c r="K4072" s="6" t="str">
        <f aca="false">IF(F4072=1,COUNTIF($F$2:F4072,1),"")</f>
        <v/>
      </c>
    </row>
    <row r="4073" customFormat="false" ht="15" hidden="false" customHeight="false" outlineLevel="0" collapsed="false">
      <c r="A4073" s="6" t="n">
        <v>32034.743</v>
      </c>
      <c r="B4073" s="6" t="n">
        <v>1.6959706959707</v>
      </c>
      <c r="C4073" s="6" t="n">
        <v>78</v>
      </c>
      <c r="D4073" s="6" t="n">
        <v>-1</v>
      </c>
      <c r="E4073" s="6" t="n">
        <v>1.6989010989011</v>
      </c>
      <c r="F4073" s="6" t="n">
        <v>0</v>
      </c>
      <c r="G4073" s="6" t="n">
        <v>0</v>
      </c>
      <c r="H4073" s="6" t="str">
        <f aca="false">IF(AND(A4073&gt;=Stimuli!$B$2,A4073&lt;=Stimuli!$C$2),Stimuli!$A$2,IF(AND(A4073&gt;=Stimuli!$B$3,A4073&lt;=Stimuli!$C$3),Stimuli!$A$3,IF(AND(A4073&gt;=Stimuli!$B$4,A4073&lt;=Stimuli!$C$4),Stimuli!$A$4,"")))</f>
        <v>01 Quiet baseline (60s)</v>
      </c>
      <c r="I4073" s="6" t="n">
        <f aca="false">(B4073-B4072)/((A4073-A4072)/1000)</f>
        <v>-0.750183150183176</v>
      </c>
      <c r="J4073" s="6" t="n">
        <f aca="false">IF(OR(B4073&lt;Rules!$B$2,B4073&gt;Rules!$B$3,ABS(I4073)&gt;Rules!$B$4,OR(B4074&lt;Rules!$B$2,B4074&gt;Rules!$B$3,ABS(I4074)&gt;Rules!$B$4)),1,0)</f>
        <v>0</v>
      </c>
      <c r="K4073" s="6" t="str">
        <f aca="false">IF(F4073=1,COUNTIF($F$2:F4073,1),"")</f>
        <v/>
      </c>
    </row>
    <row r="4074" customFormat="false" ht="15" hidden="false" customHeight="false" outlineLevel="0" collapsed="false">
      <c r="A4074" s="6" t="n">
        <v>32042.5555</v>
      </c>
      <c r="B4074" s="6" t="n">
        <v>1.7003663003663</v>
      </c>
      <c r="C4074" s="6" t="n">
        <v>78</v>
      </c>
      <c r="D4074" s="6" t="n">
        <v>-1</v>
      </c>
      <c r="E4074" s="6" t="n">
        <v>1.6989010989011</v>
      </c>
      <c r="F4074" s="6" t="n">
        <v>0</v>
      </c>
      <c r="G4074" s="6" t="n">
        <v>0</v>
      </c>
      <c r="H4074" s="6" t="str">
        <f aca="false">IF(AND(A4074&gt;=Stimuli!$B$2,A4074&lt;=Stimuli!$C$2),Stimuli!$A$2,IF(AND(A4074&gt;=Stimuli!$B$3,A4074&lt;=Stimuli!$C$3),Stimuli!$A$3,IF(AND(A4074&gt;=Stimuli!$B$4,A4074&lt;=Stimuli!$C$4),Stimuli!$A$4,"")))</f>
        <v>01 Quiet baseline (60s)</v>
      </c>
      <c r="I4074" s="6" t="n">
        <f aca="false">(B4074-B4073)/((A4074-A4073)/1000)</f>
        <v>0.562637362637332</v>
      </c>
      <c r="J4074" s="6" t="n">
        <f aca="false">IF(OR(B4074&lt;Rules!$B$2,B4074&gt;Rules!$B$3,ABS(I4074)&gt;Rules!$B$4,OR(B4075&lt;Rules!$B$2,B4075&gt;Rules!$B$3,ABS(I4075)&gt;Rules!$B$4)),1,0)</f>
        <v>0</v>
      </c>
      <c r="K4074" s="6" t="str">
        <f aca="false">IF(F4074=1,COUNTIF($F$2:F4074,1),"")</f>
        <v/>
      </c>
    </row>
    <row r="4075" customFormat="false" ht="15" hidden="false" customHeight="false" outlineLevel="0" collapsed="false">
      <c r="A4075" s="6" t="n">
        <v>32050.368</v>
      </c>
      <c r="B4075" s="6" t="n">
        <v>1.6959706959707</v>
      </c>
      <c r="C4075" s="6" t="n">
        <v>78</v>
      </c>
      <c r="D4075" s="6" t="n">
        <v>-1</v>
      </c>
      <c r="E4075" s="6" t="n">
        <v>1.6989010989011</v>
      </c>
      <c r="F4075" s="6" t="n">
        <v>0</v>
      </c>
      <c r="G4075" s="6" t="n">
        <v>0</v>
      </c>
      <c r="H4075" s="6" t="str">
        <f aca="false">IF(AND(A4075&gt;=Stimuli!$B$2,A4075&lt;=Stimuli!$C$2),Stimuli!$A$2,IF(AND(A4075&gt;=Stimuli!$B$3,A4075&lt;=Stimuli!$C$3),Stimuli!$A$3,IF(AND(A4075&gt;=Stimuli!$B$4,A4075&lt;=Stimuli!$C$4),Stimuli!$A$4,"")))</f>
        <v>01 Quiet baseline (60s)</v>
      </c>
      <c r="I4075" s="6" t="n">
        <f aca="false">(B4075-B4074)/((A4075-A4074)/1000)</f>
        <v>-0.562637362637332</v>
      </c>
      <c r="J4075" s="6" t="n">
        <f aca="false">IF(OR(B4075&lt;Rules!$B$2,B4075&gt;Rules!$B$3,ABS(I4075)&gt;Rules!$B$4,OR(B4076&lt;Rules!$B$2,B4076&gt;Rules!$B$3,ABS(I4076)&gt;Rules!$B$4)),1,0)</f>
        <v>0</v>
      </c>
      <c r="K4075" s="6" t="str">
        <f aca="false">IF(F4075=1,COUNTIF($F$2:F4075,1),"")</f>
        <v/>
      </c>
    </row>
    <row r="4076" customFormat="false" ht="15" hidden="false" customHeight="false" outlineLevel="0" collapsed="false">
      <c r="A4076" s="6" t="n">
        <v>32058.1805</v>
      </c>
      <c r="B4076" s="6" t="n">
        <v>1.6989010989011</v>
      </c>
      <c r="C4076" s="6" t="n">
        <v>78</v>
      </c>
      <c r="D4076" s="6" t="n">
        <v>-1</v>
      </c>
      <c r="E4076" s="6" t="n">
        <v>1.6989010989011</v>
      </c>
      <c r="F4076" s="6" t="n">
        <v>0</v>
      </c>
      <c r="G4076" s="6" t="n">
        <v>0</v>
      </c>
      <c r="H4076" s="6" t="str">
        <f aca="false">IF(AND(A4076&gt;=Stimuli!$B$2,A4076&lt;=Stimuli!$C$2),Stimuli!$A$2,IF(AND(A4076&gt;=Stimuli!$B$3,A4076&lt;=Stimuli!$C$3),Stimuli!$A$3,IF(AND(A4076&gt;=Stimuli!$B$4,A4076&lt;=Stimuli!$C$4),Stimuli!$A$4,"")))</f>
        <v>01 Quiet baseline (60s)</v>
      </c>
      <c r="I4076" s="6" t="n">
        <f aca="false">(B4076-B4075)/((A4076-A4075)/1000)</f>
        <v>0.37509157509146</v>
      </c>
      <c r="J4076" s="6" t="n">
        <f aca="false">IF(OR(B4076&lt;Rules!$B$2,B4076&gt;Rules!$B$3,ABS(I4076)&gt;Rules!$B$4,OR(B4077&lt;Rules!$B$2,B4077&gt;Rules!$B$3,ABS(I4077)&gt;Rules!$B$4)),1,0)</f>
        <v>0</v>
      </c>
      <c r="K4076" s="6" t="str">
        <f aca="false">IF(F4076=1,COUNTIF($F$2:F4076,1),"")</f>
        <v/>
      </c>
    </row>
    <row r="4077" customFormat="false" ht="15" hidden="false" customHeight="false" outlineLevel="0" collapsed="false">
      <c r="A4077" s="6" t="n">
        <v>32065.993</v>
      </c>
      <c r="B4077" s="6" t="n">
        <v>1.6959706959707</v>
      </c>
      <c r="C4077" s="6" t="n">
        <v>78</v>
      </c>
      <c r="D4077" s="6" t="n">
        <v>-1</v>
      </c>
      <c r="E4077" s="6" t="n">
        <v>1.6974358974359</v>
      </c>
      <c r="F4077" s="6" t="n">
        <v>0</v>
      </c>
      <c r="G4077" s="6" t="n">
        <v>0</v>
      </c>
      <c r="H4077" s="6" t="str">
        <f aca="false">IF(AND(A4077&gt;=Stimuli!$B$2,A4077&lt;=Stimuli!$C$2),Stimuli!$A$2,IF(AND(A4077&gt;=Stimuli!$B$3,A4077&lt;=Stimuli!$C$3),Stimuli!$A$3,IF(AND(A4077&gt;=Stimuli!$B$4,A4077&lt;=Stimuli!$C$4),Stimuli!$A$4,"")))</f>
        <v>01 Quiet baseline (60s)</v>
      </c>
      <c r="I4077" s="6" t="n">
        <f aca="false">(B4077-B4076)/((A4077-A4076)/1000)</f>
        <v>-0.37509157509146</v>
      </c>
      <c r="J4077" s="6" t="n">
        <f aca="false">IF(OR(B4077&lt;Rules!$B$2,B4077&gt;Rules!$B$3,ABS(I4077)&gt;Rules!$B$4,OR(B4078&lt;Rules!$B$2,B4078&gt;Rules!$B$3,ABS(I4078)&gt;Rules!$B$4)),1,0)</f>
        <v>0</v>
      </c>
      <c r="K4077" s="6" t="str">
        <f aca="false">IF(F4077=1,COUNTIF($F$2:F4077,1),"")</f>
        <v/>
      </c>
    </row>
    <row r="4078" customFormat="false" ht="15" hidden="false" customHeight="false" outlineLevel="0" collapsed="false">
      <c r="A4078" s="6" t="n">
        <v>32073.8055</v>
      </c>
      <c r="B4078" s="6" t="n">
        <v>1.6989010989011</v>
      </c>
      <c r="C4078" s="6" t="n">
        <v>78</v>
      </c>
      <c r="D4078" s="6" t="n">
        <v>-1</v>
      </c>
      <c r="E4078" s="6" t="n">
        <v>1.6974358974359</v>
      </c>
      <c r="F4078" s="6" t="n">
        <v>0</v>
      </c>
      <c r="G4078" s="6" t="n">
        <v>0</v>
      </c>
      <c r="H4078" s="6" t="str">
        <f aca="false">IF(AND(A4078&gt;=Stimuli!$B$2,A4078&lt;=Stimuli!$C$2),Stimuli!$A$2,IF(AND(A4078&gt;=Stimuli!$B$3,A4078&lt;=Stimuli!$C$3),Stimuli!$A$3,IF(AND(A4078&gt;=Stimuli!$B$4,A4078&lt;=Stimuli!$C$4),Stimuli!$A$4,"")))</f>
        <v>01 Quiet baseline (60s)</v>
      </c>
      <c r="I4078" s="6" t="n">
        <f aca="false">(B4078-B4077)/((A4078-A4077)/1000)</f>
        <v>0.37509157509146</v>
      </c>
      <c r="J4078" s="6" t="n">
        <f aca="false">IF(OR(B4078&lt;Rules!$B$2,B4078&gt;Rules!$B$3,ABS(I4078)&gt;Rules!$B$4,OR(B4079&lt;Rules!$B$2,B4079&gt;Rules!$B$3,ABS(I4079)&gt;Rules!$B$4)),1,0)</f>
        <v>0</v>
      </c>
      <c r="K4078" s="6" t="str">
        <f aca="false">IF(F4078=1,COUNTIF($F$2:F4078,1),"")</f>
        <v/>
      </c>
    </row>
    <row r="4079" customFormat="false" ht="15" hidden="false" customHeight="false" outlineLevel="0" collapsed="false">
      <c r="A4079" s="6" t="n">
        <v>32081.618</v>
      </c>
      <c r="B4079" s="6" t="n">
        <v>1.6974358974359</v>
      </c>
      <c r="C4079" s="6" t="n">
        <v>78</v>
      </c>
      <c r="D4079" s="6" t="n">
        <v>-1</v>
      </c>
      <c r="E4079" s="6" t="n">
        <v>1.6974358974359</v>
      </c>
      <c r="F4079" s="6" t="n">
        <v>0</v>
      </c>
      <c r="G4079" s="6" t="n">
        <v>0</v>
      </c>
      <c r="H4079" s="6" t="str">
        <f aca="false">IF(AND(A4079&gt;=Stimuli!$B$2,A4079&lt;=Stimuli!$C$2),Stimuli!$A$2,IF(AND(A4079&gt;=Stimuli!$B$3,A4079&lt;=Stimuli!$C$3),Stimuli!$A$3,IF(AND(A4079&gt;=Stimuli!$B$4,A4079&lt;=Stimuli!$C$4),Stimuli!$A$4,"")))</f>
        <v>01 Quiet baseline (60s)</v>
      </c>
      <c r="I4079" s="6" t="n">
        <f aca="false">(B4079-B4078)/((A4079-A4078)/1000)</f>
        <v>-0.187545787545588</v>
      </c>
      <c r="J4079" s="6" t="n">
        <f aca="false">IF(OR(B4079&lt;Rules!$B$2,B4079&gt;Rules!$B$3,ABS(I4079)&gt;Rules!$B$4,OR(B4080&lt;Rules!$B$2,B4080&gt;Rules!$B$3,ABS(I4080)&gt;Rules!$B$4)),1,0)</f>
        <v>0</v>
      </c>
      <c r="K4079" s="6" t="str">
        <f aca="false">IF(F4079=1,COUNTIF($F$2:F4079,1),"")</f>
        <v/>
      </c>
    </row>
    <row r="4080" customFormat="false" ht="15" hidden="false" customHeight="false" outlineLevel="0" collapsed="false">
      <c r="A4080" s="6" t="n">
        <v>32089.4305</v>
      </c>
      <c r="B4080" s="6" t="n">
        <v>1.6959706959707</v>
      </c>
      <c r="C4080" s="6" t="n">
        <v>78</v>
      </c>
      <c r="D4080" s="6" t="n">
        <v>-1</v>
      </c>
      <c r="E4080" s="6" t="n">
        <v>1.6974358974359</v>
      </c>
      <c r="F4080" s="6" t="n">
        <v>0</v>
      </c>
      <c r="G4080" s="6" t="n">
        <v>0</v>
      </c>
      <c r="H4080" s="6" t="str">
        <f aca="false">IF(AND(A4080&gt;=Stimuli!$B$2,A4080&lt;=Stimuli!$C$2),Stimuli!$A$2,IF(AND(A4080&gt;=Stimuli!$B$3,A4080&lt;=Stimuli!$C$3),Stimuli!$A$3,IF(AND(A4080&gt;=Stimuli!$B$4,A4080&lt;=Stimuli!$C$4),Stimuli!$A$4,"")))</f>
        <v>01 Quiet baseline (60s)</v>
      </c>
      <c r="I4080" s="6" t="n">
        <f aca="false">(B4080-B4079)/((A4080-A4079)/1000)</f>
        <v>-0.187545787545872</v>
      </c>
      <c r="J4080" s="6" t="n">
        <f aca="false">IF(OR(B4080&lt;Rules!$B$2,B4080&gt;Rules!$B$3,ABS(I4080)&gt;Rules!$B$4,OR(B4081&lt;Rules!$B$2,B4081&gt;Rules!$B$3,ABS(I4081)&gt;Rules!$B$4)),1,0)</f>
        <v>0</v>
      </c>
      <c r="K4080" s="6" t="str">
        <f aca="false">IF(F4080=1,COUNTIF($F$2:F4080,1),"")</f>
        <v/>
      </c>
    </row>
    <row r="4081" customFormat="false" ht="15" hidden="false" customHeight="false" outlineLevel="0" collapsed="false">
      <c r="A4081" s="6" t="n">
        <v>32097.243</v>
      </c>
      <c r="B4081" s="6" t="n">
        <v>1.6989010989011</v>
      </c>
      <c r="C4081" s="6" t="n">
        <v>78</v>
      </c>
      <c r="D4081" s="6" t="n">
        <v>-1</v>
      </c>
      <c r="E4081" s="6" t="n">
        <v>1.6974358974359</v>
      </c>
      <c r="F4081" s="6" t="n">
        <v>0</v>
      </c>
      <c r="G4081" s="6" t="n">
        <v>0</v>
      </c>
      <c r="H4081" s="6" t="str">
        <f aca="false">IF(AND(A4081&gt;=Stimuli!$B$2,A4081&lt;=Stimuli!$C$2),Stimuli!$A$2,IF(AND(A4081&gt;=Stimuli!$B$3,A4081&lt;=Stimuli!$C$3),Stimuli!$A$3,IF(AND(A4081&gt;=Stimuli!$B$4,A4081&lt;=Stimuli!$C$4),Stimuli!$A$4,"")))</f>
        <v>01 Quiet baseline (60s)</v>
      </c>
      <c r="I4081" s="6" t="n">
        <f aca="false">(B4081-B4080)/((A4081-A4080)/1000)</f>
        <v>0.37509157509146</v>
      </c>
      <c r="J4081" s="6" t="n">
        <f aca="false">IF(OR(B4081&lt;Rules!$B$2,B4081&gt;Rules!$B$3,ABS(I4081)&gt;Rules!$B$4,OR(B4082&lt;Rules!$B$2,B4082&gt;Rules!$B$3,ABS(I4082)&gt;Rules!$B$4)),1,0)</f>
        <v>0</v>
      </c>
      <c r="K4081" s="6" t="str">
        <f aca="false">IF(F4081=1,COUNTIF($F$2:F4081,1),"")</f>
        <v/>
      </c>
    </row>
    <row r="4082" customFormat="false" ht="15" hidden="false" customHeight="false" outlineLevel="0" collapsed="false">
      <c r="A4082" s="6" t="n">
        <v>32105.0555</v>
      </c>
      <c r="B4082" s="6" t="n">
        <v>1.6959706959707</v>
      </c>
      <c r="C4082" s="6" t="n">
        <v>78</v>
      </c>
      <c r="D4082" s="6" t="n">
        <v>-1</v>
      </c>
      <c r="E4082" s="6" t="n">
        <v>1.6959706959707</v>
      </c>
      <c r="F4082" s="6" t="n">
        <v>0</v>
      </c>
      <c r="G4082" s="6" t="n">
        <v>0</v>
      </c>
      <c r="H4082" s="6" t="str">
        <f aca="false">IF(AND(A4082&gt;=Stimuli!$B$2,A4082&lt;=Stimuli!$C$2),Stimuli!$A$2,IF(AND(A4082&gt;=Stimuli!$B$3,A4082&lt;=Stimuli!$C$3),Stimuli!$A$3,IF(AND(A4082&gt;=Stimuli!$B$4,A4082&lt;=Stimuli!$C$4),Stimuli!$A$4,"")))</f>
        <v>01 Quiet baseline (60s)</v>
      </c>
      <c r="I4082" s="6" t="n">
        <f aca="false">(B4082-B4081)/((A4082-A4081)/1000)</f>
        <v>-0.37509157509146</v>
      </c>
      <c r="J4082" s="6" t="n">
        <f aca="false">IF(OR(B4082&lt;Rules!$B$2,B4082&gt;Rules!$B$3,ABS(I4082)&gt;Rules!$B$4,OR(B4083&lt;Rules!$B$2,B4083&gt;Rules!$B$3,ABS(I4083)&gt;Rules!$B$4)),1,0)</f>
        <v>0</v>
      </c>
      <c r="K4082" s="6" t="str">
        <f aca="false">IF(F4082=1,COUNTIF($F$2:F4082,1),"")</f>
        <v/>
      </c>
    </row>
    <row r="4083" customFormat="false" ht="15" hidden="false" customHeight="false" outlineLevel="0" collapsed="false">
      <c r="A4083" s="6" t="n">
        <v>32112.868</v>
      </c>
      <c r="B4083" s="6" t="n">
        <v>1.6989010989011</v>
      </c>
      <c r="C4083" s="6" t="n">
        <v>78</v>
      </c>
      <c r="D4083" s="6" t="n">
        <v>-1</v>
      </c>
      <c r="E4083" s="6" t="n">
        <v>1.6959706959707</v>
      </c>
      <c r="F4083" s="6" t="n">
        <v>0</v>
      </c>
      <c r="G4083" s="6" t="n">
        <v>0</v>
      </c>
      <c r="H4083" s="6" t="str">
        <f aca="false">IF(AND(A4083&gt;=Stimuli!$B$2,A4083&lt;=Stimuli!$C$2),Stimuli!$A$2,IF(AND(A4083&gt;=Stimuli!$B$3,A4083&lt;=Stimuli!$C$3),Stimuli!$A$3,IF(AND(A4083&gt;=Stimuli!$B$4,A4083&lt;=Stimuli!$C$4),Stimuli!$A$4,"")))</f>
        <v>01 Quiet baseline (60s)</v>
      </c>
      <c r="I4083" s="6" t="n">
        <f aca="false">(B4083-B4082)/((A4083-A4082)/1000)</f>
        <v>0.37509157509146</v>
      </c>
      <c r="J4083" s="6" t="n">
        <f aca="false">IF(OR(B4083&lt;Rules!$B$2,B4083&gt;Rules!$B$3,ABS(I4083)&gt;Rules!$B$4,OR(B4084&lt;Rules!$B$2,B4084&gt;Rules!$B$3,ABS(I4084)&gt;Rules!$B$4)),1,0)</f>
        <v>0</v>
      </c>
      <c r="K4083" s="6" t="str">
        <f aca="false">IF(F4083=1,COUNTIF($F$2:F4083,1),"")</f>
        <v/>
      </c>
    </row>
    <row r="4084" customFormat="false" ht="15" hidden="false" customHeight="false" outlineLevel="0" collapsed="false">
      <c r="A4084" s="6" t="n">
        <v>32120.6805</v>
      </c>
      <c r="B4084" s="6" t="n">
        <v>1.69450549450549</v>
      </c>
      <c r="C4084" s="6" t="n">
        <v>78</v>
      </c>
      <c r="D4084" s="6" t="n">
        <v>-1</v>
      </c>
      <c r="E4084" s="6" t="n">
        <v>1.6959706959707</v>
      </c>
      <c r="F4084" s="6" t="n">
        <v>0</v>
      </c>
      <c r="G4084" s="6" t="n">
        <v>0</v>
      </c>
      <c r="H4084" s="6" t="str">
        <f aca="false">IF(AND(A4084&gt;=Stimuli!$B$2,A4084&lt;=Stimuli!$C$2),Stimuli!$A$2,IF(AND(A4084&gt;=Stimuli!$B$3,A4084&lt;=Stimuli!$C$3),Stimuli!$A$3,IF(AND(A4084&gt;=Stimuli!$B$4,A4084&lt;=Stimuli!$C$4),Stimuli!$A$4,"")))</f>
        <v>01 Quiet baseline (60s)</v>
      </c>
      <c r="I4084" s="6" t="n">
        <f aca="false">(B4084-B4083)/((A4084-A4083)/1000)</f>
        <v>-0.562637362637304</v>
      </c>
      <c r="J4084" s="6" t="n">
        <f aca="false">IF(OR(B4084&lt;Rules!$B$2,B4084&gt;Rules!$B$3,ABS(I4084)&gt;Rules!$B$4,OR(B4085&lt;Rules!$B$2,B4085&gt;Rules!$B$3,ABS(I4085)&gt;Rules!$B$4)),1,0)</f>
        <v>0</v>
      </c>
      <c r="K4084" s="6" t="str">
        <f aca="false">IF(F4084=1,COUNTIF($F$2:F4084,1),"")</f>
        <v/>
      </c>
    </row>
    <row r="4085" customFormat="false" ht="15" hidden="false" customHeight="false" outlineLevel="0" collapsed="false">
      <c r="A4085" s="6" t="n">
        <v>32128.493</v>
      </c>
      <c r="B4085" s="6" t="n">
        <v>1.7003663003663</v>
      </c>
      <c r="C4085" s="6" t="n">
        <v>78</v>
      </c>
      <c r="D4085" s="6" t="n">
        <v>-1</v>
      </c>
      <c r="E4085" s="6" t="n">
        <v>1.6959706959707</v>
      </c>
      <c r="F4085" s="6" t="n">
        <v>0</v>
      </c>
      <c r="G4085" s="6" t="n">
        <v>0</v>
      </c>
      <c r="H4085" s="6" t="str">
        <f aca="false">IF(AND(A4085&gt;=Stimuli!$B$2,A4085&lt;=Stimuli!$C$2),Stimuli!$A$2,IF(AND(A4085&gt;=Stimuli!$B$3,A4085&lt;=Stimuli!$C$3),Stimuli!$A$3,IF(AND(A4085&gt;=Stimuli!$B$4,A4085&lt;=Stimuli!$C$4),Stimuli!$A$4,"")))</f>
        <v>01 Quiet baseline (60s)</v>
      </c>
      <c r="I4085" s="6" t="n">
        <f aca="false">(B4085-B4084)/((A4085-A4084)/1000)</f>
        <v>0.750183150183176</v>
      </c>
      <c r="J4085" s="6" t="n">
        <f aca="false">IF(OR(B4085&lt;Rules!$B$2,B4085&gt;Rules!$B$3,ABS(I4085)&gt;Rules!$B$4,OR(B4086&lt;Rules!$B$2,B4086&gt;Rules!$B$3,ABS(I4086)&gt;Rules!$B$4)),1,0)</f>
        <v>0</v>
      </c>
      <c r="K4085" s="6" t="str">
        <f aca="false">IF(F4085=1,COUNTIF($F$2:F4085,1),"")</f>
        <v/>
      </c>
    </row>
    <row r="4086" customFormat="false" ht="15" hidden="false" customHeight="false" outlineLevel="0" collapsed="false">
      <c r="A4086" s="6" t="n">
        <v>32136.3055</v>
      </c>
      <c r="B4086" s="6" t="n">
        <v>1.69304029304029</v>
      </c>
      <c r="C4086" s="6" t="n">
        <v>78</v>
      </c>
      <c r="D4086" s="6" t="n">
        <v>-1</v>
      </c>
      <c r="E4086" s="6" t="n">
        <v>1.6959706959707</v>
      </c>
      <c r="F4086" s="6" t="n">
        <v>0</v>
      </c>
      <c r="G4086" s="6" t="n">
        <v>0</v>
      </c>
      <c r="H4086" s="6" t="str">
        <f aca="false">IF(AND(A4086&gt;=Stimuli!$B$2,A4086&lt;=Stimuli!$C$2),Stimuli!$A$2,IF(AND(A4086&gt;=Stimuli!$B$3,A4086&lt;=Stimuli!$C$3),Stimuli!$A$3,IF(AND(A4086&gt;=Stimuli!$B$4,A4086&lt;=Stimuli!$C$4),Stimuli!$A$4,"")))</f>
        <v>01 Quiet baseline (60s)</v>
      </c>
      <c r="I4086" s="6" t="n">
        <f aca="false">(B4086-B4085)/((A4086-A4085)/1000)</f>
        <v>-0.937728937728906</v>
      </c>
      <c r="J4086" s="6" t="n">
        <f aca="false">IF(OR(B4086&lt;Rules!$B$2,B4086&gt;Rules!$B$3,ABS(I4086)&gt;Rules!$B$4,OR(B4087&lt;Rules!$B$2,B4087&gt;Rules!$B$3,ABS(I4087)&gt;Rules!$B$4)),1,0)</f>
        <v>0</v>
      </c>
      <c r="K4086" s="6" t="str">
        <f aca="false">IF(F4086=1,COUNTIF($F$2:F4086,1),"")</f>
        <v/>
      </c>
    </row>
    <row r="4087" customFormat="false" ht="15" hidden="false" customHeight="false" outlineLevel="0" collapsed="false">
      <c r="A4087" s="6" t="n">
        <v>32144.118</v>
      </c>
      <c r="B4087" s="6" t="n">
        <v>1.6989010989011</v>
      </c>
      <c r="C4087" s="6" t="n">
        <v>78</v>
      </c>
      <c r="D4087" s="6" t="n">
        <v>-1</v>
      </c>
      <c r="E4087" s="6" t="n">
        <v>1.6959706959707</v>
      </c>
      <c r="F4087" s="6" t="n">
        <v>0</v>
      </c>
      <c r="G4087" s="6" t="n">
        <v>0</v>
      </c>
      <c r="H4087" s="6" t="str">
        <f aca="false">IF(AND(A4087&gt;=Stimuli!$B$2,A4087&lt;=Stimuli!$C$2),Stimuli!$A$2,IF(AND(A4087&gt;=Stimuli!$B$3,A4087&lt;=Stimuli!$C$3),Stimuli!$A$3,IF(AND(A4087&gt;=Stimuli!$B$4,A4087&lt;=Stimuli!$C$4),Stimuli!$A$4,"")))</f>
        <v>01 Quiet baseline (60s)</v>
      </c>
      <c r="I4087" s="6" t="n">
        <f aca="false">(B4087-B4086)/((A4087-A4086)/1000)</f>
        <v>0.750183150183034</v>
      </c>
      <c r="J4087" s="6" t="n">
        <f aca="false">IF(OR(B4087&lt;Rules!$B$2,B4087&gt;Rules!$B$3,ABS(I4087)&gt;Rules!$B$4,OR(B4088&lt;Rules!$B$2,B4088&gt;Rules!$B$3,ABS(I4088)&gt;Rules!$B$4)),1,0)</f>
        <v>0</v>
      </c>
      <c r="K4087" s="6" t="str">
        <f aca="false">IF(F4087=1,COUNTIF($F$2:F4087,1),"")</f>
        <v/>
      </c>
    </row>
    <row r="4088" customFormat="false" ht="15" hidden="false" customHeight="false" outlineLevel="0" collapsed="false">
      <c r="A4088" s="6" t="n">
        <v>32151.9305</v>
      </c>
      <c r="B4088" s="6" t="n">
        <v>1.69304029304029</v>
      </c>
      <c r="C4088" s="6" t="n">
        <v>78</v>
      </c>
      <c r="D4088" s="6" t="n">
        <v>-1</v>
      </c>
      <c r="E4088" s="6" t="n">
        <v>1.6959706959707</v>
      </c>
      <c r="F4088" s="6" t="n">
        <v>0</v>
      </c>
      <c r="G4088" s="6" t="n">
        <v>0</v>
      </c>
      <c r="H4088" s="6" t="str">
        <f aca="false">IF(AND(A4088&gt;=Stimuli!$B$2,A4088&lt;=Stimuli!$C$2),Stimuli!$A$2,IF(AND(A4088&gt;=Stimuli!$B$3,A4088&lt;=Stimuli!$C$3),Stimuli!$A$3,IF(AND(A4088&gt;=Stimuli!$B$4,A4088&lt;=Stimuli!$C$4),Stimuli!$A$4,"")))</f>
        <v>01 Quiet baseline (60s)</v>
      </c>
      <c r="I4088" s="6" t="n">
        <f aca="false">(B4088-B4087)/((A4088-A4087)/1000)</f>
        <v>-0.750183150183034</v>
      </c>
      <c r="J4088" s="6" t="n">
        <f aca="false">IF(OR(B4088&lt;Rules!$B$2,B4088&gt;Rules!$B$3,ABS(I4088)&gt;Rules!$B$4,OR(B4089&lt;Rules!$B$2,B4089&gt;Rules!$B$3,ABS(I4089)&gt;Rules!$B$4)),1,0)</f>
        <v>0</v>
      </c>
      <c r="K4088" s="6" t="str">
        <f aca="false">IF(F4088=1,COUNTIF($F$2:F4088,1),"")</f>
        <v/>
      </c>
    </row>
    <row r="4089" customFormat="false" ht="15" hidden="false" customHeight="false" outlineLevel="0" collapsed="false">
      <c r="A4089" s="6" t="n">
        <v>32159.743</v>
      </c>
      <c r="B4089" s="6" t="n">
        <v>1.6989010989011</v>
      </c>
      <c r="C4089" s="6" t="n">
        <v>78</v>
      </c>
      <c r="D4089" s="6" t="n">
        <v>-1</v>
      </c>
      <c r="E4089" s="6" t="n">
        <v>1.6959706959707</v>
      </c>
      <c r="F4089" s="6" t="n">
        <v>0</v>
      </c>
      <c r="G4089" s="6" t="n">
        <v>0</v>
      </c>
      <c r="H4089" s="6" t="str">
        <f aca="false">IF(AND(A4089&gt;=Stimuli!$B$2,A4089&lt;=Stimuli!$C$2),Stimuli!$A$2,IF(AND(A4089&gt;=Stimuli!$B$3,A4089&lt;=Stimuli!$C$3),Stimuli!$A$3,IF(AND(A4089&gt;=Stimuli!$B$4,A4089&lt;=Stimuli!$C$4),Stimuli!$A$4,"")))</f>
        <v>01 Quiet baseline (60s)</v>
      </c>
      <c r="I4089" s="6" t="n">
        <f aca="false">(B4089-B4088)/((A4089-A4088)/1000)</f>
        <v>0.750183150183034</v>
      </c>
      <c r="J4089" s="6" t="n">
        <f aca="false">IF(OR(B4089&lt;Rules!$B$2,B4089&gt;Rules!$B$3,ABS(I4089)&gt;Rules!$B$4,OR(B4090&lt;Rules!$B$2,B4090&gt;Rules!$B$3,ABS(I4090)&gt;Rules!$B$4)),1,0)</f>
        <v>0</v>
      </c>
      <c r="K4089" s="6" t="str">
        <f aca="false">IF(F4089=1,COUNTIF($F$2:F4089,1),"")</f>
        <v/>
      </c>
    </row>
    <row r="4090" customFormat="false" ht="15" hidden="false" customHeight="false" outlineLevel="0" collapsed="false">
      <c r="A4090" s="6" t="n">
        <v>32167.5555</v>
      </c>
      <c r="B4090" s="6" t="n">
        <v>1.69304029304029</v>
      </c>
      <c r="C4090" s="6" t="n">
        <v>78</v>
      </c>
      <c r="D4090" s="6" t="n">
        <v>-1</v>
      </c>
      <c r="E4090" s="6" t="n">
        <v>1.6959706959707</v>
      </c>
      <c r="F4090" s="6" t="n">
        <v>0</v>
      </c>
      <c r="G4090" s="6" t="n">
        <v>0</v>
      </c>
      <c r="H4090" s="6" t="str">
        <f aca="false">IF(AND(A4090&gt;=Stimuli!$B$2,A4090&lt;=Stimuli!$C$2),Stimuli!$A$2,IF(AND(A4090&gt;=Stimuli!$B$3,A4090&lt;=Stimuli!$C$3),Stimuli!$A$3,IF(AND(A4090&gt;=Stimuli!$B$4,A4090&lt;=Stimuli!$C$4),Stimuli!$A$4,"")))</f>
        <v>01 Quiet baseline (60s)</v>
      </c>
      <c r="I4090" s="6" t="n">
        <f aca="false">(B4090-B4089)/((A4090-A4089)/1000)</f>
        <v>-0.750183150183034</v>
      </c>
      <c r="J4090" s="6" t="n">
        <f aca="false">IF(OR(B4090&lt;Rules!$B$2,B4090&gt;Rules!$B$3,ABS(I4090)&gt;Rules!$B$4,OR(B4091&lt;Rules!$B$2,B4091&gt;Rules!$B$3,ABS(I4091)&gt;Rules!$B$4)),1,0)</f>
        <v>0</v>
      </c>
      <c r="K4090" s="6" t="str">
        <f aca="false">IF(F4090=1,COUNTIF($F$2:F4090,1),"")</f>
        <v/>
      </c>
    </row>
    <row r="4091" customFormat="false" ht="15" hidden="false" customHeight="false" outlineLevel="0" collapsed="false">
      <c r="A4091" s="6" t="n">
        <v>32175.368</v>
      </c>
      <c r="B4091" s="6" t="n">
        <v>1.6974358974359</v>
      </c>
      <c r="C4091" s="6" t="n">
        <v>78</v>
      </c>
      <c r="D4091" s="6" t="n">
        <v>-1</v>
      </c>
      <c r="E4091" s="6" t="n">
        <v>1.6959706959707</v>
      </c>
      <c r="F4091" s="6" t="n">
        <v>0</v>
      </c>
      <c r="G4091" s="6" t="n">
        <v>0</v>
      </c>
      <c r="H4091" s="6" t="str">
        <f aca="false">IF(AND(A4091&gt;=Stimuli!$B$2,A4091&lt;=Stimuli!$C$2),Stimuli!$A$2,IF(AND(A4091&gt;=Stimuli!$B$3,A4091&lt;=Stimuli!$C$3),Stimuli!$A$3,IF(AND(A4091&gt;=Stimuli!$B$4,A4091&lt;=Stimuli!$C$4),Stimuli!$A$4,"")))</f>
        <v>01 Quiet baseline (60s)</v>
      </c>
      <c r="I4091" s="6" t="n">
        <f aca="false">(B4091-B4090)/((A4091-A4090)/1000)</f>
        <v>0.562637362637446</v>
      </c>
      <c r="J4091" s="6" t="n">
        <f aca="false">IF(OR(B4091&lt;Rules!$B$2,B4091&gt;Rules!$B$3,ABS(I4091)&gt;Rules!$B$4,OR(B4092&lt;Rules!$B$2,B4092&gt;Rules!$B$3,ABS(I4092)&gt;Rules!$B$4)),1,0)</f>
        <v>0</v>
      </c>
      <c r="K4091" s="6" t="str">
        <f aca="false">IF(F4091=1,COUNTIF($F$2:F4091,1),"")</f>
        <v/>
      </c>
    </row>
    <row r="4092" customFormat="false" ht="15" hidden="false" customHeight="false" outlineLevel="0" collapsed="false">
      <c r="A4092" s="6" t="n">
        <v>32183.1805</v>
      </c>
      <c r="B4092" s="6" t="n">
        <v>1.69304029304029</v>
      </c>
      <c r="C4092" s="6" t="n">
        <v>78</v>
      </c>
      <c r="D4092" s="6" t="n">
        <v>-1</v>
      </c>
      <c r="E4092" s="6" t="n">
        <v>1.6959706959707</v>
      </c>
      <c r="F4092" s="6" t="n">
        <v>0</v>
      </c>
      <c r="G4092" s="6" t="n">
        <v>0</v>
      </c>
      <c r="H4092" s="6" t="str">
        <f aca="false">IF(AND(A4092&gt;=Stimuli!$B$2,A4092&lt;=Stimuli!$C$2),Stimuli!$A$2,IF(AND(A4092&gt;=Stimuli!$B$3,A4092&lt;=Stimuli!$C$3),Stimuli!$A$3,IF(AND(A4092&gt;=Stimuli!$B$4,A4092&lt;=Stimuli!$C$4),Stimuli!$A$4,"")))</f>
        <v>01 Quiet baseline (60s)</v>
      </c>
      <c r="I4092" s="6" t="n">
        <f aca="false">(B4092-B4091)/((A4092-A4091)/1000)</f>
        <v>-0.562637362637446</v>
      </c>
      <c r="J4092" s="6" t="n">
        <f aca="false">IF(OR(B4092&lt;Rules!$B$2,B4092&gt;Rules!$B$3,ABS(I4092)&gt;Rules!$B$4,OR(B4093&lt;Rules!$B$2,B4093&gt;Rules!$B$3,ABS(I4093)&gt;Rules!$B$4)),1,0)</f>
        <v>0</v>
      </c>
      <c r="K4092" s="6" t="str">
        <f aca="false">IF(F4092=1,COUNTIF($F$2:F4092,1),"")</f>
        <v/>
      </c>
    </row>
    <row r="4093" customFormat="false" ht="15" hidden="false" customHeight="false" outlineLevel="0" collapsed="false">
      <c r="A4093" s="6" t="n">
        <v>32190.993</v>
      </c>
      <c r="B4093" s="6" t="n">
        <v>1.6959706959707</v>
      </c>
      <c r="C4093" s="6" t="n">
        <v>78</v>
      </c>
      <c r="D4093" s="6" t="n">
        <v>-1</v>
      </c>
      <c r="E4093" s="6" t="n">
        <v>1.6959706959707</v>
      </c>
      <c r="F4093" s="6" t="n">
        <v>0</v>
      </c>
      <c r="G4093" s="6" t="n">
        <v>0</v>
      </c>
      <c r="H4093" s="6" t="str">
        <f aca="false">IF(AND(A4093&gt;=Stimuli!$B$2,A4093&lt;=Stimuli!$C$2),Stimuli!$A$2,IF(AND(A4093&gt;=Stimuli!$B$3,A4093&lt;=Stimuli!$C$3),Stimuli!$A$3,IF(AND(A4093&gt;=Stimuli!$B$4,A4093&lt;=Stimuli!$C$4),Stimuli!$A$4,"")))</f>
        <v>01 Quiet baseline (60s)</v>
      </c>
      <c r="I4093" s="6" t="n">
        <f aca="false">(B4093-B4092)/((A4093-A4092)/1000)</f>
        <v>0.375091575091574</v>
      </c>
      <c r="J4093" s="6" t="n">
        <f aca="false">IF(OR(B4093&lt;Rules!$B$2,B4093&gt;Rules!$B$3,ABS(I4093)&gt;Rules!$B$4,OR(B4094&lt;Rules!$B$2,B4094&gt;Rules!$B$3,ABS(I4094)&gt;Rules!$B$4)),1,0)</f>
        <v>0</v>
      </c>
      <c r="K4093" s="6" t="str">
        <f aca="false">IF(F4093=1,COUNTIF($F$2:F4093,1),"")</f>
        <v/>
      </c>
    </row>
    <row r="4094" customFormat="false" ht="15" hidden="false" customHeight="false" outlineLevel="0" collapsed="false">
      <c r="A4094" s="6" t="n">
        <v>32198.8055</v>
      </c>
      <c r="B4094" s="6" t="n">
        <v>1.69450549450549</v>
      </c>
      <c r="C4094" s="6" t="n">
        <v>78</v>
      </c>
      <c r="D4094" s="6" t="n">
        <v>-1</v>
      </c>
      <c r="E4094" s="6" t="n">
        <v>1.6959706959707</v>
      </c>
      <c r="F4094" s="6" t="n">
        <v>0</v>
      </c>
      <c r="G4094" s="6" t="n">
        <v>0</v>
      </c>
      <c r="H4094" s="6" t="str">
        <f aca="false">IF(AND(A4094&gt;=Stimuli!$B$2,A4094&lt;=Stimuli!$C$2),Stimuli!$A$2,IF(AND(A4094&gt;=Stimuli!$B$3,A4094&lt;=Stimuli!$C$3),Stimuli!$A$3,IF(AND(A4094&gt;=Stimuli!$B$4,A4094&lt;=Stimuli!$C$4),Stimuli!$A$4,"")))</f>
        <v>01 Quiet baseline (60s)</v>
      </c>
      <c r="I4094" s="6" t="n">
        <f aca="false">(B4094-B4093)/((A4094-A4093)/1000)</f>
        <v>-0.187545787545844</v>
      </c>
      <c r="J4094" s="6" t="n">
        <f aca="false">IF(OR(B4094&lt;Rules!$B$2,B4094&gt;Rules!$B$3,ABS(I4094)&gt;Rules!$B$4,OR(B4095&lt;Rules!$B$2,B4095&gt;Rules!$B$3,ABS(I4095)&gt;Rules!$B$4)),1,0)</f>
        <v>0</v>
      </c>
      <c r="K4094" s="6" t="str">
        <f aca="false">IF(F4094=1,COUNTIF($F$2:F4094,1),"")</f>
        <v/>
      </c>
    </row>
    <row r="4095" customFormat="false" ht="15" hidden="false" customHeight="false" outlineLevel="0" collapsed="false">
      <c r="A4095" s="6" t="n">
        <v>32206.618</v>
      </c>
      <c r="B4095" s="6" t="n">
        <v>1.69450549450549</v>
      </c>
      <c r="C4095" s="6" t="n">
        <v>78</v>
      </c>
      <c r="D4095" s="6" t="n">
        <v>-1</v>
      </c>
      <c r="E4095" s="6" t="n">
        <v>1.6959706959707</v>
      </c>
      <c r="F4095" s="6" t="n">
        <v>0</v>
      </c>
      <c r="G4095" s="6" t="n">
        <v>0</v>
      </c>
      <c r="H4095" s="6" t="str">
        <f aca="false">IF(AND(A4095&gt;=Stimuli!$B$2,A4095&lt;=Stimuli!$C$2),Stimuli!$A$2,IF(AND(A4095&gt;=Stimuli!$B$3,A4095&lt;=Stimuli!$C$3),Stimuli!$A$3,IF(AND(A4095&gt;=Stimuli!$B$4,A4095&lt;=Stimuli!$C$4),Stimuli!$A$4,"")))</f>
        <v>01 Quiet baseline (60s)</v>
      </c>
      <c r="I4095" s="6" t="n">
        <f aca="false">(B4095-B4094)/((A4095-A4094)/1000)</f>
        <v>0</v>
      </c>
      <c r="J4095" s="6" t="n">
        <f aca="false">IF(OR(B4095&lt;Rules!$B$2,B4095&gt;Rules!$B$3,ABS(I4095)&gt;Rules!$B$4,OR(B4096&lt;Rules!$B$2,B4096&gt;Rules!$B$3,ABS(I4096)&gt;Rules!$B$4)),1,0)</f>
        <v>0</v>
      </c>
      <c r="K4095" s="6" t="str">
        <f aca="false">IF(F4095=1,COUNTIF($F$2:F4095,1),"")</f>
        <v/>
      </c>
    </row>
    <row r="4096" customFormat="false" ht="15" hidden="false" customHeight="false" outlineLevel="0" collapsed="false">
      <c r="A4096" s="6" t="n">
        <v>32214.4305</v>
      </c>
      <c r="B4096" s="6" t="n">
        <v>1.6959706959707</v>
      </c>
      <c r="C4096" s="6" t="n">
        <v>78</v>
      </c>
      <c r="D4096" s="6" t="n">
        <v>-1</v>
      </c>
      <c r="E4096" s="6" t="n">
        <v>1.69450549450549</v>
      </c>
      <c r="F4096" s="6" t="n">
        <v>0</v>
      </c>
      <c r="G4096" s="6" t="n">
        <v>0</v>
      </c>
      <c r="H4096" s="6" t="str">
        <f aca="false">IF(AND(A4096&gt;=Stimuli!$B$2,A4096&lt;=Stimuli!$C$2),Stimuli!$A$2,IF(AND(A4096&gt;=Stimuli!$B$3,A4096&lt;=Stimuli!$C$3),Stimuli!$A$3,IF(AND(A4096&gt;=Stimuli!$B$4,A4096&lt;=Stimuli!$C$4),Stimuli!$A$4,"")))</f>
        <v>01 Quiet baseline (60s)</v>
      </c>
      <c r="I4096" s="6" t="n">
        <f aca="false">(B4096-B4095)/((A4096-A4095)/1000)</f>
        <v>0.187545787545844</v>
      </c>
      <c r="J4096" s="6" t="n">
        <f aca="false">IF(OR(B4096&lt;Rules!$B$2,B4096&gt;Rules!$B$3,ABS(I4096)&gt;Rules!$B$4,OR(B4097&lt;Rules!$B$2,B4097&gt;Rules!$B$3,ABS(I4097)&gt;Rules!$B$4)),1,0)</f>
        <v>0</v>
      </c>
      <c r="K4096" s="6" t="str">
        <f aca="false">IF(F4096=1,COUNTIF($F$2:F4096,1),"")</f>
        <v/>
      </c>
    </row>
    <row r="4097" customFormat="false" ht="15" hidden="false" customHeight="false" outlineLevel="0" collapsed="false">
      <c r="A4097" s="6" t="n">
        <v>32222.243</v>
      </c>
      <c r="B4097" s="6" t="n">
        <v>1.69304029304029</v>
      </c>
      <c r="C4097" s="6" t="n">
        <v>78</v>
      </c>
      <c r="D4097" s="6" t="n">
        <v>-1</v>
      </c>
      <c r="E4097" s="6" t="n">
        <v>1.69450549450549</v>
      </c>
      <c r="F4097" s="6" t="n">
        <v>0</v>
      </c>
      <c r="G4097" s="6" t="n">
        <v>0</v>
      </c>
      <c r="H4097" s="6" t="str">
        <f aca="false">IF(AND(A4097&gt;=Stimuli!$B$2,A4097&lt;=Stimuli!$C$2),Stimuli!$A$2,IF(AND(A4097&gt;=Stimuli!$B$3,A4097&lt;=Stimuli!$C$3),Stimuli!$A$3,IF(AND(A4097&gt;=Stimuli!$B$4,A4097&lt;=Stimuli!$C$4),Stimuli!$A$4,"")))</f>
        <v>01 Quiet baseline (60s)</v>
      </c>
      <c r="I4097" s="6" t="n">
        <f aca="false">(B4097-B4096)/((A4097-A4096)/1000)</f>
        <v>-0.375091575091574</v>
      </c>
      <c r="J4097" s="6" t="n">
        <f aca="false">IF(OR(B4097&lt;Rules!$B$2,B4097&gt;Rules!$B$3,ABS(I4097)&gt;Rules!$B$4,OR(B4098&lt;Rules!$B$2,B4098&gt;Rules!$B$3,ABS(I4098)&gt;Rules!$B$4)),1,0)</f>
        <v>0</v>
      </c>
      <c r="K4097" s="6" t="str">
        <f aca="false">IF(F4097=1,COUNTIF($F$2:F4097,1),"")</f>
        <v/>
      </c>
    </row>
    <row r="4098" customFormat="false" ht="15" hidden="false" customHeight="false" outlineLevel="0" collapsed="false">
      <c r="A4098" s="6" t="n">
        <v>32230.0555</v>
      </c>
      <c r="B4098" s="6" t="n">
        <v>1.6959706959707</v>
      </c>
      <c r="C4098" s="6" t="n">
        <v>76</v>
      </c>
      <c r="D4098" s="6" t="n">
        <v>789.0625</v>
      </c>
      <c r="E4098" s="6" t="n">
        <v>1.69450549450549</v>
      </c>
      <c r="F4098" s="6" t="n">
        <v>0</v>
      </c>
      <c r="G4098" s="6" t="n">
        <v>0</v>
      </c>
      <c r="H4098" s="6" t="str">
        <f aca="false">IF(AND(A4098&gt;=Stimuli!$B$2,A4098&lt;=Stimuli!$C$2),Stimuli!$A$2,IF(AND(A4098&gt;=Stimuli!$B$3,A4098&lt;=Stimuli!$C$3),Stimuli!$A$3,IF(AND(A4098&gt;=Stimuli!$B$4,A4098&lt;=Stimuli!$C$4),Stimuli!$A$4,"")))</f>
        <v>01 Quiet baseline (60s)</v>
      </c>
      <c r="I4098" s="6" t="n">
        <f aca="false">(B4098-B4097)/((A4098-A4097)/1000)</f>
        <v>0.375091575091574</v>
      </c>
      <c r="J4098" s="6" t="n">
        <f aca="false">IF(OR(B4098&lt;Rules!$B$2,B4098&gt;Rules!$B$3,ABS(I4098)&gt;Rules!$B$4,OR(B4099&lt;Rules!$B$2,B4099&gt;Rules!$B$3,ABS(I4099)&gt;Rules!$B$4)),1,0)</f>
        <v>0</v>
      </c>
      <c r="K4098" s="6" t="str">
        <f aca="false">IF(F4098=1,COUNTIF($F$2:F4098,1),"")</f>
        <v/>
      </c>
    </row>
    <row r="4099" customFormat="false" ht="15" hidden="false" customHeight="false" outlineLevel="0" collapsed="false">
      <c r="A4099" s="6" t="n">
        <v>32237.868</v>
      </c>
      <c r="B4099" s="6" t="n">
        <v>1.69157509157509</v>
      </c>
      <c r="C4099" s="6" t="n">
        <v>76</v>
      </c>
      <c r="D4099" s="6" t="n">
        <v>-1</v>
      </c>
      <c r="E4099" s="6" t="n">
        <v>1.69450549450549</v>
      </c>
      <c r="F4099" s="6" t="n">
        <v>0</v>
      </c>
      <c r="G4099" s="6" t="n">
        <v>0</v>
      </c>
      <c r="H4099" s="6" t="str">
        <f aca="false">IF(AND(A4099&gt;=Stimuli!$B$2,A4099&lt;=Stimuli!$C$2),Stimuli!$A$2,IF(AND(A4099&gt;=Stimuli!$B$3,A4099&lt;=Stimuli!$C$3),Stimuli!$A$3,IF(AND(A4099&gt;=Stimuli!$B$4,A4099&lt;=Stimuli!$C$4),Stimuli!$A$4,"")))</f>
        <v>01 Quiet baseline (60s)</v>
      </c>
      <c r="I4099" s="6" t="n">
        <f aca="false">(B4099-B4098)/((A4099-A4098)/1000)</f>
        <v>-0.562637362637446</v>
      </c>
      <c r="J4099" s="6" t="n">
        <f aca="false">IF(OR(B4099&lt;Rules!$B$2,B4099&gt;Rules!$B$3,ABS(I4099)&gt;Rules!$B$4,OR(B4100&lt;Rules!$B$2,B4100&gt;Rules!$B$3,ABS(I4100)&gt;Rules!$B$4)),1,0)</f>
        <v>0</v>
      </c>
      <c r="K4099" s="6" t="str">
        <f aca="false">IF(F4099=1,COUNTIF($F$2:F4099,1),"")</f>
        <v/>
      </c>
    </row>
    <row r="4100" customFormat="false" ht="15" hidden="false" customHeight="false" outlineLevel="0" collapsed="false">
      <c r="A4100" s="6" t="n">
        <v>32245.6805</v>
      </c>
      <c r="B4100" s="6" t="n">
        <v>1.6959706959707</v>
      </c>
      <c r="C4100" s="6" t="n">
        <v>76</v>
      </c>
      <c r="D4100" s="6" t="n">
        <v>-1</v>
      </c>
      <c r="E4100" s="6" t="n">
        <v>1.69450549450549</v>
      </c>
      <c r="F4100" s="6" t="n">
        <v>0</v>
      </c>
      <c r="G4100" s="6" t="n">
        <v>0</v>
      </c>
      <c r="H4100" s="6" t="str">
        <f aca="false">IF(AND(A4100&gt;=Stimuli!$B$2,A4100&lt;=Stimuli!$C$2),Stimuli!$A$2,IF(AND(A4100&gt;=Stimuli!$B$3,A4100&lt;=Stimuli!$C$3),Stimuli!$A$3,IF(AND(A4100&gt;=Stimuli!$B$4,A4100&lt;=Stimuli!$C$4),Stimuli!$A$4,"")))</f>
        <v>01 Quiet baseline (60s)</v>
      </c>
      <c r="I4100" s="6" t="n">
        <f aca="false">(B4100-B4099)/((A4100-A4099)/1000)</f>
        <v>0.562637362637446</v>
      </c>
      <c r="J4100" s="6" t="n">
        <f aca="false">IF(OR(B4100&lt;Rules!$B$2,B4100&gt;Rules!$B$3,ABS(I4100)&gt;Rules!$B$4,OR(B4101&lt;Rules!$B$2,B4101&gt;Rules!$B$3,ABS(I4101)&gt;Rules!$B$4)),1,0)</f>
        <v>0</v>
      </c>
      <c r="K4100" s="6" t="str">
        <f aca="false">IF(F4100=1,COUNTIF($F$2:F4100,1),"")</f>
        <v/>
      </c>
    </row>
    <row r="4101" customFormat="false" ht="15" hidden="false" customHeight="false" outlineLevel="0" collapsed="false">
      <c r="A4101" s="6" t="n">
        <v>32253.493</v>
      </c>
      <c r="B4101" s="6" t="n">
        <v>1.69157509157509</v>
      </c>
      <c r="C4101" s="6" t="n">
        <v>76</v>
      </c>
      <c r="D4101" s="6" t="n">
        <v>-1</v>
      </c>
      <c r="E4101" s="6" t="n">
        <v>1.69450549450549</v>
      </c>
      <c r="F4101" s="6" t="n">
        <v>0</v>
      </c>
      <c r="G4101" s="6" t="n">
        <v>0</v>
      </c>
      <c r="H4101" s="6" t="str">
        <f aca="false">IF(AND(A4101&gt;=Stimuli!$B$2,A4101&lt;=Stimuli!$C$2),Stimuli!$A$2,IF(AND(A4101&gt;=Stimuli!$B$3,A4101&lt;=Stimuli!$C$3),Stimuli!$A$3,IF(AND(A4101&gt;=Stimuli!$B$4,A4101&lt;=Stimuli!$C$4),Stimuli!$A$4,"")))</f>
        <v>01 Quiet baseline (60s)</v>
      </c>
      <c r="I4101" s="6" t="n">
        <f aca="false">(B4101-B4100)/((A4101-A4100)/1000)</f>
        <v>-0.562637362637446</v>
      </c>
      <c r="J4101" s="6" t="n">
        <f aca="false">IF(OR(B4101&lt;Rules!$B$2,B4101&gt;Rules!$B$3,ABS(I4101)&gt;Rules!$B$4,OR(B4102&lt;Rules!$B$2,B4102&gt;Rules!$B$3,ABS(I4102)&gt;Rules!$B$4)),1,0)</f>
        <v>0</v>
      </c>
      <c r="K4101" s="6" t="str">
        <f aca="false">IF(F4101=1,COUNTIF($F$2:F4101,1),"")</f>
        <v/>
      </c>
    </row>
    <row r="4102" customFormat="false" ht="15" hidden="false" customHeight="false" outlineLevel="0" collapsed="false">
      <c r="A4102" s="6" t="n">
        <v>32261.3055</v>
      </c>
      <c r="B4102" s="6" t="n">
        <v>1.6959706959707</v>
      </c>
      <c r="C4102" s="6" t="n">
        <v>76</v>
      </c>
      <c r="D4102" s="6" t="n">
        <v>-1</v>
      </c>
      <c r="E4102" s="6" t="n">
        <v>1.69450549450549</v>
      </c>
      <c r="F4102" s="6" t="n">
        <v>0</v>
      </c>
      <c r="G4102" s="6" t="n">
        <v>0</v>
      </c>
      <c r="H4102" s="6" t="str">
        <f aca="false">IF(AND(A4102&gt;=Stimuli!$B$2,A4102&lt;=Stimuli!$C$2),Stimuli!$A$2,IF(AND(A4102&gt;=Stimuli!$B$3,A4102&lt;=Stimuli!$C$3),Stimuli!$A$3,IF(AND(A4102&gt;=Stimuli!$B$4,A4102&lt;=Stimuli!$C$4),Stimuli!$A$4,"")))</f>
        <v>01 Quiet baseline (60s)</v>
      </c>
      <c r="I4102" s="6" t="n">
        <f aca="false">(B4102-B4101)/((A4102-A4101)/1000)</f>
        <v>0.562637362637446</v>
      </c>
      <c r="J4102" s="6" t="n">
        <f aca="false">IF(OR(B4102&lt;Rules!$B$2,B4102&gt;Rules!$B$3,ABS(I4102)&gt;Rules!$B$4,OR(B4103&lt;Rules!$B$2,B4103&gt;Rules!$B$3,ABS(I4103)&gt;Rules!$B$4)),1,0)</f>
        <v>0</v>
      </c>
      <c r="K4102" s="6" t="str">
        <f aca="false">IF(F4102=1,COUNTIF($F$2:F4102,1),"")</f>
        <v/>
      </c>
    </row>
    <row r="4103" customFormat="false" ht="15" hidden="false" customHeight="false" outlineLevel="0" collapsed="false">
      <c r="A4103" s="6" t="n">
        <v>32269.118</v>
      </c>
      <c r="B4103" s="6" t="n">
        <v>1.69010989010989</v>
      </c>
      <c r="C4103" s="6" t="n">
        <v>76</v>
      </c>
      <c r="D4103" s="6" t="n">
        <v>-1</v>
      </c>
      <c r="E4103" s="6" t="n">
        <v>1.69304029304029</v>
      </c>
      <c r="F4103" s="6" t="n">
        <v>0</v>
      </c>
      <c r="G4103" s="6" t="n">
        <v>0</v>
      </c>
      <c r="H4103" s="6" t="str">
        <f aca="false">IF(AND(A4103&gt;=Stimuli!$B$2,A4103&lt;=Stimuli!$C$2),Stimuli!$A$2,IF(AND(A4103&gt;=Stimuli!$B$3,A4103&lt;=Stimuli!$C$3),Stimuli!$A$3,IF(AND(A4103&gt;=Stimuli!$B$4,A4103&lt;=Stimuli!$C$4),Stimuli!$A$4,"")))</f>
        <v>01 Quiet baseline (60s)</v>
      </c>
      <c r="I4103" s="6" t="n">
        <f aca="false">(B4103-B4102)/((A4103-A4102)/1000)</f>
        <v>-0.750183150183148</v>
      </c>
      <c r="J4103" s="6" t="n">
        <f aca="false">IF(OR(B4103&lt;Rules!$B$2,B4103&gt;Rules!$B$3,ABS(I4103)&gt;Rules!$B$4,OR(B4104&lt;Rules!$B$2,B4104&gt;Rules!$B$3,ABS(I4104)&gt;Rules!$B$4)),1,0)</f>
        <v>0</v>
      </c>
      <c r="K4103" s="6" t="str">
        <f aca="false">IF(F4103=1,COUNTIF($F$2:F4103,1),"")</f>
        <v/>
      </c>
    </row>
    <row r="4104" customFormat="false" ht="15" hidden="false" customHeight="false" outlineLevel="0" collapsed="false">
      <c r="A4104" s="6" t="n">
        <v>32276.9305</v>
      </c>
      <c r="B4104" s="6" t="n">
        <v>1.6959706959707</v>
      </c>
      <c r="C4104" s="6" t="n">
        <v>76</v>
      </c>
      <c r="D4104" s="6" t="n">
        <v>-1</v>
      </c>
      <c r="E4104" s="6" t="n">
        <v>1.69304029304029</v>
      </c>
      <c r="F4104" s="6" t="n">
        <v>0</v>
      </c>
      <c r="G4104" s="6" t="n">
        <v>0</v>
      </c>
      <c r="H4104" s="6" t="str">
        <f aca="false">IF(AND(A4104&gt;=Stimuli!$B$2,A4104&lt;=Stimuli!$C$2),Stimuli!$A$2,IF(AND(A4104&gt;=Stimuli!$B$3,A4104&lt;=Stimuli!$C$3),Stimuli!$A$3,IF(AND(A4104&gt;=Stimuli!$B$4,A4104&lt;=Stimuli!$C$4),Stimuli!$A$4,"")))</f>
        <v>01 Quiet baseline (60s)</v>
      </c>
      <c r="I4104" s="6" t="n">
        <f aca="false">(B4104-B4103)/((A4104-A4103)/1000)</f>
        <v>0.750183150183148</v>
      </c>
      <c r="J4104" s="6" t="n">
        <f aca="false">IF(OR(B4104&lt;Rules!$B$2,B4104&gt;Rules!$B$3,ABS(I4104)&gt;Rules!$B$4,OR(B4105&lt;Rules!$B$2,B4105&gt;Rules!$B$3,ABS(I4105)&gt;Rules!$B$4)),1,0)</f>
        <v>0</v>
      </c>
      <c r="K4104" s="6" t="str">
        <f aca="false">IF(F4104=1,COUNTIF($F$2:F4104,1),"")</f>
        <v/>
      </c>
    </row>
    <row r="4105" customFormat="false" ht="15" hidden="false" customHeight="false" outlineLevel="0" collapsed="false">
      <c r="A4105" s="6" t="n">
        <v>32284.743</v>
      </c>
      <c r="B4105" s="6" t="n">
        <v>1.69010989010989</v>
      </c>
      <c r="C4105" s="6" t="n">
        <v>76</v>
      </c>
      <c r="D4105" s="6" t="n">
        <v>-1</v>
      </c>
      <c r="E4105" s="6" t="n">
        <v>1.69304029304029</v>
      </c>
      <c r="F4105" s="6" t="n">
        <v>0</v>
      </c>
      <c r="G4105" s="6" t="n">
        <v>0</v>
      </c>
      <c r="H4105" s="6" t="str">
        <f aca="false">IF(AND(A4105&gt;=Stimuli!$B$2,A4105&lt;=Stimuli!$C$2),Stimuli!$A$2,IF(AND(A4105&gt;=Stimuli!$B$3,A4105&lt;=Stimuli!$C$3),Stimuli!$A$3,IF(AND(A4105&gt;=Stimuli!$B$4,A4105&lt;=Stimuli!$C$4),Stimuli!$A$4,"")))</f>
        <v>01 Quiet baseline (60s)</v>
      </c>
      <c r="I4105" s="6" t="n">
        <f aca="false">(B4105-B4104)/((A4105-A4104)/1000)</f>
        <v>-0.750183150183148</v>
      </c>
      <c r="J4105" s="6" t="n">
        <f aca="false">IF(OR(B4105&lt;Rules!$B$2,B4105&gt;Rules!$B$3,ABS(I4105)&gt;Rules!$B$4,OR(B4106&lt;Rules!$B$2,B4106&gt;Rules!$B$3,ABS(I4106)&gt;Rules!$B$4)),1,0)</f>
        <v>0</v>
      </c>
      <c r="K4105" s="6" t="str">
        <f aca="false">IF(F4105=1,COUNTIF($F$2:F4105,1),"")</f>
        <v/>
      </c>
    </row>
    <row r="4106" customFormat="false" ht="15" hidden="false" customHeight="false" outlineLevel="0" collapsed="false">
      <c r="A4106" s="6" t="n">
        <v>32292.5555</v>
      </c>
      <c r="B4106" s="6" t="n">
        <v>1.6959706959707</v>
      </c>
      <c r="C4106" s="6" t="n">
        <v>76</v>
      </c>
      <c r="D4106" s="6" t="n">
        <v>-1</v>
      </c>
      <c r="E4106" s="6" t="n">
        <v>1.69304029304029</v>
      </c>
      <c r="F4106" s="6" t="n">
        <v>0</v>
      </c>
      <c r="G4106" s="6" t="n">
        <v>0</v>
      </c>
      <c r="H4106" s="6" t="str">
        <f aca="false">IF(AND(A4106&gt;=Stimuli!$B$2,A4106&lt;=Stimuli!$C$2),Stimuli!$A$2,IF(AND(A4106&gt;=Stimuli!$B$3,A4106&lt;=Stimuli!$C$3),Stimuli!$A$3,IF(AND(A4106&gt;=Stimuli!$B$4,A4106&lt;=Stimuli!$C$4),Stimuli!$A$4,"")))</f>
        <v>01 Quiet baseline (60s)</v>
      </c>
      <c r="I4106" s="6" t="n">
        <f aca="false">(B4106-B4105)/((A4106-A4105)/1000)</f>
        <v>0.750183150183148</v>
      </c>
      <c r="J4106" s="6" t="n">
        <f aca="false">IF(OR(B4106&lt;Rules!$B$2,B4106&gt;Rules!$B$3,ABS(I4106)&gt;Rules!$B$4,OR(B4107&lt;Rules!$B$2,B4107&gt;Rules!$B$3,ABS(I4107)&gt;Rules!$B$4)),1,0)</f>
        <v>0</v>
      </c>
      <c r="K4106" s="6" t="str">
        <f aca="false">IF(F4106=1,COUNTIF($F$2:F4106,1),"")</f>
        <v/>
      </c>
    </row>
    <row r="4107" customFormat="false" ht="15" hidden="false" customHeight="false" outlineLevel="0" collapsed="false">
      <c r="A4107" s="6" t="n">
        <v>32300.368</v>
      </c>
      <c r="B4107" s="6" t="n">
        <v>1.69157509157509</v>
      </c>
      <c r="C4107" s="6" t="n">
        <v>76</v>
      </c>
      <c r="D4107" s="6" t="n">
        <v>-1</v>
      </c>
      <c r="E4107" s="6" t="n">
        <v>1.69304029304029</v>
      </c>
      <c r="F4107" s="6" t="n">
        <v>0</v>
      </c>
      <c r="G4107" s="6" t="n">
        <v>0</v>
      </c>
      <c r="H4107" s="6" t="str">
        <f aca="false">IF(AND(A4107&gt;=Stimuli!$B$2,A4107&lt;=Stimuli!$C$2),Stimuli!$A$2,IF(AND(A4107&gt;=Stimuli!$B$3,A4107&lt;=Stimuli!$C$3),Stimuli!$A$3,IF(AND(A4107&gt;=Stimuli!$B$4,A4107&lt;=Stimuli!$C$4),Stimuli!$A$4,"")))</f>
        <v>01 Quiet baseline (60s)</v>
      </c>
      <c r="I4107" s="6" t="n">
        <f aca="false">(B4107-B4106)/((A4107-A4106)/1000)</f>
        <v>-0.562637362637446</v>
      </c>
      <c r="J4107" s="6" t="n">
        <f aca="false">IF(OR(B4107&lt;Rules!$B$2,B4107&gt;Rules!$B$3,ABS(I4107)&gt;Rules!$B$4,OR(B4108&lt;Rules!$B$2,B4108&gt;Rules!$B$3,ABS(I4108)&gt;Rules!$B$4)),1,0)</f>
        <v>0</v>
      </c>
      <c r="K4107" s="6" t="str">
        <f aca="false">IF(F4107=1,COUNTIF($F$2:F4107,1),"")</f>
        <v/>
      </c>
    </row>
    <row r="4108" customFormat="false" ht="15" hidden="false" customHeight="false" outlineLevel="0" collapsed="false">
      <c r="A4108" s="6" t="n">
        <v>32308.1805</v>
      </c>
      <c r="B4108" s="6" t="n">
        <v>1.69450549450549</v>
      </c>
      <c r="C4108" s="6" t="n">
        <v>76</v>
      </c>
      <c r="D4108" s="6" t="n">
        <v>-1</v>
      </c>
      <c r="E4108" s="6" t="n">
        <v>1.69304029304029</v>
      </c>
      <c r="F4108" s="6" t="n">
        <v>0</v>
      </c>
      <c r="G4108" s="6" t="n">
        <v>0</v>
      </c>
      <c r="H4108" s="6" t="str">
        <f aca="false">IF(AND(A4108&gt;=Stimuli!$B$2,A4108&lt;=Stimuli!$C$2),Stimuli!$A$2,IF(AND(A4108&gt;=Stimuli!$B$3,A4108&lt;=Stimuli!$C$3),Stimuli!$A$3,IF(AND(A4108&gt;=Stimuli!$B$4,A4108&lt;=Stimuli!$C$4),Stimuli!$A$4,"")))</f>
        <v>01 Quiet baseline (60s)</v>
      </c>
      <c r="I4108" s="6" t="n">
        <f aca="false">(B4108-B4107)/((A4108-A4107)/1000)</f>
        <v>0.375091575091602</v>
      </c>
      <c r="J4108" s="6" t="n">
        <f aca="false">IF(OR(B4108&lt;Rules!$B$2,B4108&gt;Rules!$B$3,ABS(I4108)&gt;Rules!$B$4,OR(B4109&lt;Rules!$B$2,B4109&gt;Rules!$B$3,ABS(I4109)&gt;Rules!$B$4)),1,0)</f>
        <v>0</v>
      </c>
      <c r="K4108" s="6" t="str">
        <f aca="false">IF(F4108=1,COUNTIF($F$2:F4108,1),"")</f>
        <v/>
      </c>
    </row>
    <row r="4109" customFormat="false" ht="15" hidden="false" customHeight="false" outlineLevel="0" collapsed="false">
      <c r="A4109" s="6" t="n">
        <v>32315.993</v>
      </c>
      <c r="B4109" s="6" t="n">
        <v>1.69157509157509</v>
      </c>
      <c r="C4109" s="6" t="n">
        <v>76</v>
      </c>
      <c r="D4109" s="6" t="n">
        <v>-1</v>
      </c>
      <c r="E4109" s="6" t="n">
        <v>1.69304029304029</v>
      </c>
      <c r="F4109" s="6" t="n">
        <v>0</v>
      </c>
      <c r="G4109" s="6" t="n">
        <v>0</v>
      </c>
      <c r="H4109" s="6" t="str">
        <f aca="false">IF(AND(A4109&gt;=Stimuli!$B$2,A4109&lt;=Stimuli!$C$2),Stimuli!$A$2,IF(AND(A4109&gt;=Stimuli!$B$3,A4109&lt;=Stimuli!$C$3),Stimuli!$A$3,IF(AND(A4109&gt;=Stimuli!$B$4,A4109&lt;=Stimuli!$C$4),Stimuli!$A$4,"")))</f>
        <v>01 Quiet baseline (60s)</v>
      </c>
      <c r="I4109" s="6" t="n">
        <f aca="false">(B4109-B4108)/((A4109-A4108)/1000)</f>
        <v>-0.375091575091602</v>
      </c>
      <c r="J4109" s="6" t="n">
        <f aca="false">IF(OR(B4109&lt;Rules!$B$2,B4109&gt;Rules!$B$3,ABS(I4109)&gt;Rules!$B$4,OR(B4110&lt;Rules!$B$2,B4110&gt;Rules!$B$3,ABS(I4110)&gt;Rules!$B$4)),1,0)</f>
        <v>0</v>
      </c>
      <c r="K4109" s="6" t="str">
        <f aca="false">IF(F4109=1,COUNTIF($F$2:F4109,1),"")</f>
        <v/>
      </c>
    </row>
    <row r="4110" customFormat="false" ht="15" hidden="false" customHeight="false" outlineLevel="0" collapsed="false">
      <c r="A4110" s="6" t="n">
        <v>32323.8055</v>
      </c>
      <c r="B4110" s="6" t="n">
        <v>1.69304029304029</v>
      </c>
      <c r="C4110" s="6" t="n">
        <v>76</v>
      </c>
      <c r="D4110" s="6" t="n">
        <v>-1</v>
      </c>
      <c r="E4110" s="6" t="n">
        <v>1.69304029304029</v>
      </c>
      <c r="F4110" s="6" t="n">
        <v>0</v>
      </c>
      <c r="G4110" s="6" t="n">
        <v>0</v>
      </c>
      <c r="H4110" s="6" t="str">
        <f aca="false">IF(AND(A4110&gt;=Stimuli!$B$2,A4110&lt;=Stimuli!$C$2),Stimuli!$A$2,IF(AND(A4110&gt;=Stimuli!$B$3,A4110&lt;=Stimuli!$C$3),Stimuli!$A$3,IF(AND(A4110&gt;=Stimuli!$B$4,A4110&lt;=Stimuli!$C$4),Stimuli!$A$4,"")))</f>
        <v>01 Quiet baseline (60s)</v>
      </c>
      <c r="I4110" s="6" t="n">
        <f aca="false">(B4110-B4109)/((A4110-A4109)/1000)</f>
        <v>0.187545787545872</v>
      </c>
      <c r="J4110" s="6" t="n">
        <f aca="false">IF(OR(B4110&lt;Rules!$B$2,B4110&gt;Rules!$B$3,ABS(I4110)&gt;Rules!$B$4,OR(B4111&lt;Rules!$B$2,B4111&gt;Rules!$B$3,ABS(I4111)&gt;Rules!$B$4)),1,0)</f>
        <v>0</v>
      </c>
      <c r="K4110" s="6" t="str">
        <f aca="false">IF(F4110=1,COUNTIF($F$2:F4110,1),"")</f>
        <v/>
      </c>
    </row>
    <row r="4111" customFormat="false" ht="15" hidden="false" customHeight="false" outlineLevel="0" collapsed="false">
      <c r="A4111" s="6" t="n">
        <v>32331.618</v>
      </c>
      <c r="B4111" s="6" t="n">
        <v>1.69304029304029</v>
      </c>
      <c r="C4111" s="6" t="n">
        <v>76</v>
      </c>
      <c r="D4111" s="6" t="n">
        <v>-1</v>
      </c>
      <c r="E4111" s="6" t="n">
        <v>1.69304029304029</v>
      </c>
      <c r="F4111" s="6" t="n">
        <v>0</v>
      </c>
      <c r="G4111" s="6" t="n">
        <v>0</v>
      </c>
      <c r="H4111" s="6" t="str">
        <f aca="false">IF(AND(A4111&gt;=Stimuli!$B$2,A4111&lt;=Stimuli!$C$2),Stimuli!$A$2,IF(AND(A4111&gt;=Stimuli!$B$3,A4111&lt;=Stimuli!$C$3),Stimuli!$A$3,IF(AND(A4111&gt;=Stimuli!$B$4,A4111&lt;=Stimuli!$C$4),Stimuli!$A$4,"")))</f>
        <v>01 Quiet baseline (60s)</v>
      </c>
      <c r="I4111" s="6" t="n">
        <f aca="false">(B4111-B4110)/((A4111-A4110)/1000)</f>
        <v>0</v>
      </c>
      <c r="J4111" s="6" t="n">
        <f aca="false">IF(OR(B4111&lt;Rules!$B$2,B4111&gt;Rules!$B$3,ABS(I4111)&gt;Rules!$B$4,OR(B4112&lt;Rules!$B$2,B4112&gt;Rules!$B$3,ABS(I4112)&gt;Rules!$B$4)),1,0)</f>
        <v>0</v>
      </c>
      <c r="K4111" s="6" t="str">
        <f aca="false">IF(F4111=1,COUNTIF($F$2:F4111,1),"")</f>
        <v/>
      </c>
    </row>
    <row r="4112" customFormat="false" ht="15" hidden="false" customHeight="false" outlineLevel="0" collapsed="false">
      <c r="A4112" s="6" t="n">
        <v>32339.4305</v>
      </c>
      <c r="B4112" s="6" t="n">
        <v>1.69304029304029</v>
      </c>
      <c r="C4112" s="6" t="n">
        <v>76</v>
      </c>
      <c r="D4112" s="6" t="n">
        <v>-1</v>
      </c>
      <c r="E4112" s="6" t="n">
        <v>1.69304029304029</v>
      </c>
      <c r="F4112" s="6" t="n">
        <v>0</v>
      </c>
      <c r="G4112" s="6" t="n">
        <v>0</v>
      </c>
      <c r="H4112" s="6" t="str">
        <f aca="false">IF(AND(A4112&gt;=Stimuli!$B$2,A4112&lt;=Stimuli!$C$2),Stimuli!$A$2,IF(AND(A4112&gt;=Stimuli!$B$3,A4112&lt;=Stimuli!$C$3),Stimuli!$A$3,IF(AND(A4112&gt;=Stimuli!$B$4,A4112&lt;=Stimuli!$C$4),Stimuli!$A$4,"")))</f>
        <v>01 Quiet baseline (60s)</v>
      </c>
      <c r="I4112" s="6" t="n">
        <f aca="false">(B4112-B4111)/((A4112-A4111)/1000)</f>
        <v>0</v>
      </c>
      <c r="J4112" s="6" t="n">
        <f aca="false">IF(OR(B4112&lt;Rules!$B$2,B4112&gt;Rules!$B$3,ABS(I4112)&gt;Rules!$B$4,OR(B4113&lt;Rules!$B$2,B4113&gt;Rules!$B$3,ABS(I4113)&gt;Rules!$B$4)),1,0)</f>
        <v>0</v>
      </c>
      <c r="K4112" s="6" t="str">
        <f aca="false">IF(F4112=1,COUNTIF($F$2:F4112,1),"")</f>
        <v/>
      </c>
    </row>
    <row r="4113" customFormat="false" ht="15" hidden="false" customHeight="false" outlineLevel="0" collapsed="false">
      <c r="A4113" s="6" t="n">
        <v>32347.243</v>
      </c>
      <c r="B4113" s="6" t="n">
        <v>1.69304029304029</v>
      </c>
      <c r="C4113" s="6" t="n">
        <v>76</v>
      </c>
      <c r="D4113" s="6" t="n">
        <v>-1</v>
      </c>
      <c r="E4113" s="6" t="n">
        <v>1.69304029304029</v>
      </c>
      <c r="F4113" s="6" t="n">
        <v>0</v>
      </c>
      <c r="G4113" s="6" t="n">
        <v>0</v>
      </c>
      <c r="H4113" s="6" t="str">
        <f aca="false">IF(AND(A4113&gt;=Stimuli!$B$2,A4113&lt;=Stimuli!$C$2),Stimuli!$A$2,IF(AND(A4113&gt;=Stimuli!$B$3,A4113&lt;=Stimuli!$C$3),Stimuli!$A$3,IF(AND(A4113&gt;=Stimuli!$B$4,A4113&lt;=Stimuli!$C$4),Stimuli!$A$4,"")))</f>
        <v>01 Quiet baseline (60s)</v>
      </c>
      <c r="I4113" s="6" t="n">
        <f aca="false">(B4113-B4112)/((A4113-A4112)/1000)</f>
        <v>0</v>
      </c>
      <c r="J4113" s="6" t="n">
        <f aca="false">IF(OR(B4113&lt;Rules!$B$2,B4113&gt;Rules!$B$3,ABS(I4113)&gt;Rules!$B$4,OR(B4114&lt;Rules!$B$2,B4114&gt;Rules!$B$3,ABS(I4114)&gt;Rules!$B$4)),1,0)</f>
        <v>0</v>
      </c>
      <c r="K4113" s="6" t="str">
        <f aca="false">IF(F4113=1,COUNTIF($F$2:F4113,1),"")</f>
        <v/>
      </c>
    </row>
    <row r="4114" customFormat="false" ht="15" hidden="false" customHeight="false" outlineLevel="0" collapsed="false">
      <c r="A4114" s="6" t="n">
        <v>32355.0555</v>
      </c>
      <c r="B4114" s="6" t="n">
        <v>1.69010989010989</v>
      </c>
      <c r="C4114" s="6" t="n">
        <v>76</v>
      </c>
      <c r="D4114" s="6" t="n">
        <v>-1</v>
      </c>
      <c r="E4114" s="6" t="n">
        <v>1.69304029304029</v>
      </c>
      <c r="F4114" s="6" t="n">
        <v>0</v>
      </c>
      <c r="G4114" s="6" t="n">
        <v>0</v>
      </c>
      <c r="H4114" s="6" t="str">
        <f aca="false">IF(AND(A4114&gt;=Stimuli!$B$2,A4114&lt;=Stimuli!$C$2),Stimuli!$A$2,IF(AND(A4114&gt;=Stimuli!$B$3,A4114&lt;=Stimuli!$C$3),Stimuli!$A$3,IF(AND(A4114&gt;=Stimuli!$B$4,A4114&lt;=Stimuli!$C$4),Stimuli!$A$4,"")))</f>
        <v>01 Quiet baseline (60s)</v>
      </c>
      <c r="I4114" s="6" t="n">
        <f aca="false">(B4114-B4113)/((A4114-A4113)/1000)</f>
        <v>-0.375091575091574</v>
      </c>
      <c r="J4114" s="6" t="n">
        <f aca="false">IF(OR(B4114&lt;Rules!$B$2,B4114&gt;Rules!$B$3,ABS(I4114)&gt;Rules!$B$4,OR(B4115&lt;Rules!$B$2,B4115&gt;Rules!$B$3,ABS(I4115)&gt;Rules!$B$4)),1,0)</f>
        <v>0</v>
      </c>
      <c r="K4114" s="6" t="str">
        <f aca="false">IF(F4114=1,COUNTIF($F$2:F4114,1),"")</f>
        <v/>
      </c>
    </row>
    <row r="4115" customFormat="false" ht="15" hidden="false" customHeight="false" outlineLevel="0" collapsed="false">
      <c r="A4115" s="6" t="n">
        <v>32362.868</v>
      </c>
      <c r="B4115" s="6" t="n">
        <v>1.69450549450549</v>
      </c>
      <c r="C4115" s="6" t="n">
        <v>76</v>
      </c>
      <c r="D4115" s="6" t="n">
        <v>-1</v>
      </c>
      <c r="E4115" s="6" t="n">
        <v>1.69304029304029</v>
      </c>
      <c r="F4115" s="6" t="n">
        <v>0</v>
      </c>
      <c r="G4115" s="6" t="n">
        <v>0</v>
      </c>
      <c r="H4115" s="6" t="str">
        <f aca="false">IF(AND(A4115&gt;=Stimuli!$B$2,A4115&lt;=Stimuli!$C$2),Stimuli!$A$2,IF(AND(A4115&gt;=Stimuli!$B$3,A4115&lt;=Stimuli!$C$3),Stimuli!$A$3,IF(AND(A4115&gt;=Stimuli!$B$4,A4115&lt;=Stimuli!$C$4),Stimuli!$A$4,"")))</f>
        <v>01 Quiet baseline (60s)</v>
      </c>
      <c r="I4115" s="6" t="n">
        <f aca="false">(B4115-B4114)/((A4115-A4114)/1000)</f>
        <v>0.562637362637304</v>
      </c>
      <c r="J4115" s="6" t="n">
        <f aca="false">IF(OR(B4115&lt;Rules!$B$2,B4115&gt;Rules!$B$3,ABS(I4115)&gt;Rules!$B$4,OR(B4116&lt;Rules!$B$2,B4116&gt;Rules!$B$3,ABS(I4116)&gt;Rules!$B$4)),1,0)</f>
        <v>0</v>
      </c>
      <c r="K4115" s="6" t="str">
        <f aca="false">IF(F4115=1,COUNTIF($F$2:F4115,1),"")</f>
        <v/>
      </c>
    </row>
    <row r="4116" customFormat="false" ht="15" hidden="false" customHeight="false" outlineLevel="0" collapsed="false">
      <c r="A4116" s="6" t="n">
        <v>32370.6805</v>
      </c>
      <c r="B4116" s="6" t="n">
        <v>1.69010989010989</v>
      </c>
      <c r="C4116" s="6" t="n">
        <v>76</v>
      </c>
      <c r="D4116" s="6" t="n">
        <v>-1</v>
      </c>
      <c r="E4116" s="6" t="n">
        <v>1.69304029304029</v>
      </c>
      <c r="F4116" s="6" t="n">
        <v>0</v>
      </c>
      <c r="G4116" s="6" t="n">
        <v>0</v>
      </c>
      <c r="H4116" s="6" t="str">
        <f aca="false">IF(AND(A4116&gt;=Stimuli!$B$2,A4116&lt;=Stimuli!$C$2),Stimuli!$A$2,IF(AND(A4116&gt;=Stimuli!$B$3,A4116&lt;=Stimuli!$C$3),Stimuli!$A$3,IF(AND(A4116&gt;=Stimuli!$B$4,A4116&lt;=Stimuli!$C$4),Stimuli!$A$4,"")))</f>
        <v>01 Quiet baseline (60s)</v>
      </c>
      <c r="I4116" s="6" t="n">
        <f aca="false">(B4116-B4115)/((A4116-A4115)/1000)</f>
        <v>-0.562637362637304</v>
      </c>
      <c r="J4116" s="6" t="n">
        <f aca="false">IF(OR(B4116&lt;Rules!$B$2,B4116&gt;Rules!$B$3,ABS(I4116)&gt;Rules!$B$4,OR(B4117&lt;Rules!$B$2,B4117&gt;Rules!$B$3,ABS(I4117)&gt;Rules!$B$4)),1,0)</f>
        <v>0</v>
      </c>
      <c r="K4116" s="6" t="str">
        <f aca="false">IF(F4116=1,COUNTIF($F$2:F4116,1),"")</f>
        <v/>
      </c>
    </row>
    <row r="4117" customFormat="false" ht="15" hidden="false" customHeight="false" outlineLevel="0" collapsed="false">
      <c r="A4117" s="6" t="n">
        <v>32378.493</v>
      </c>
      <c r="B4117" s="6" t="n">
        <v>1.69450549450549</v>
      </c>
      <c r="C4117" s="6" t="n">
        <v>76</v>
      </c>
      <c r="D4117" s="6" t="n">
        <v>-1</v>
      </c>
      <c r="E4117" s="6" t="n">
        <v>1.69304029304029</v>
      </c>
      <c r="F4117" s="6" t="n">
        <v>0</v>
      </c>
      <c r="G4117" s="6" t="n">
        <v>0</v>
      </c>
      <c r="H4117" s="6" t="str">
        <f aca="false">IF(AND(A4117&gt;=Stimuli!$B$2,A4117&lt;=Stimuli!$C$2),Stimuli!$A$2,IF(AND(A4117&gt;=Stimuli!$B$3,A4117&lt;=Stimuli!$C$3),Stimuli!$A$3,IF(AND(A4117&gt;=Stimuli!$B$4,A4117&lt;=Stimuli!$C$4),Stimuli!$A$4,"")))</f>
        <v>01 Quiet baseline (60s)</v>
      </c>
      <c r="I4117" s="6" t="n">
        <f aca="false">(B4117-B4116)/((A4117-A4116)/1000)</f>
        <v>0.562637362637304</v>
      </c>
      <c r="J4117" s="6" t="n">
        <f aca="false">IF(OR(B4117&lt;Rules!$B$2,B4117&gt;Rules!$B$3,ABS(I4117)&gt;Rules!$B$4,OR(B4118&lt;Rules!$B$2,B4118&gt;Rules!$B$3,ABS(I4118)&gt;Rules!$B$4)),1,0)</f>
        <v>0</v>
      </c>
      <c r="K4117" s="6" t="str">
        <f aca="false">IF(F4117=1,COUNTIF($F$2:F4117,1),"")</f>
        <v/>
      </c>
    </row>
    <row r="4118" customFormat="false" ht="15" hidden="false" customHeight="false" outlineLevel="0" collapsed="false">
      <c r="A4118" s="6" t="n">
        <v>32386.3055</v>
      </c>
      <c r="B4118" s="6" t="n">
        <v>1.68864468864469</v>
      </c>
      <c r="C4118" s="6" t="n">
        <v>76</v>
      </c>
      <c r="D4118" s="6" t="n">
        <v>-1</v>
      </c>
      <c r="E4118" s="6" t="n">
        <v>1.69304029304029</v>
      </c>
      <c r="F4118" s="6" t="n">
        <v>0</v>
      </c>
      <c r="G4118" s="6" t="n">
        <v>0</v>
      </c>
      <c r="H4118" s="6" t="str">
        <f aca="false">IF(AND(A4118&gt;=Stimuli!$B$2,A4118&lt;=Stimuli!$C$2),Stimuli!$A$2,IF(AND(A4118&gt;=Stimuli!$B$3,A4118&lt;=Stimuli!$C$3),Stimuli!$A$3,IF(AND(A4118&gt;=Stimuli!$B$4,A4118&lt;=Stimuli!$C$4),Stimuli!$A$4,"")))</f>
        <v>01 Quiet baseline (60s)</v>
      </c>
      <c r="I4118" s="6" t="n">
        <f aca="false">(B4118-B4117)/((A4118-A4117)/1000)</f>
        <v>-0.750183150183176</v>
      </c>
      <c r="J4118" s="6" t="n">
        <f aca="false">IF(OR(B4118&lt;Rules!$B$2,B4118&gt;Rules!$B$3,ABS(I4118)&gt;Rules!$B$4,OR(B4119&lt;Rules!$B$2,B4119&gt;Rules!$B$3,ABS(I4119)&gt;Rules!$B$4)),1,0)</f>
        <v>0</v>
      </c>
      <c r="K4118" s="6" t="str">
        <f aca="false">IF(F4118=1,COUNTIF($F$2:F4118,1),"")</f>
        <v/>
      </c>
    </row>
    <row r="4119" customFormat="false" ht="15" hidden="false" customHeight="false" outlineLevel="0" collapsed="false">
      <c r="A4119" s="6" t="n">
        <v>32394.118</v>
      </c>
      <c r="B4119" s="6" t="n">
        <v>1.6959706959707</v>
      </c>
      <c r="C4119" s="6" t="n">
        <v>76</v>
      </c>
      <c r="D4119" s="6" t="n">
        <v>-1</v>
      </c>
      <c r="E4119" s="6" t="n">
        <v>1.69304029304029</v>
      </c>
      <c r="F4119" s="6" t="n">
        <v>0</v>
      </c>
      <c r="G4119" s="6" t="n">
        <v>0</v>
      </c>
      <c r="H4119" s="6" t="str">
        <f aca="false">IF(AND(A4119&gt;=Stimuli!$B$2,A4119&lt;=Stimuli!$C$2),Stimuli!$A$2,IF(AND(A4119&gt;=Stimuli!$B$3,A4119&lt;=Stimuli!$C$3),Stimuli!$A$3,IF(AND(A4119&gt;=Stimuli!$B$4,A4119&lt;=Stimuli!$C$4),Stimuli!$A$4,"")))</f>
        <v>01 Quiet baseline (60s)</v>
      </c>
      <c r="I4119" s="6" t="n">
        <f aca="false">(B4119-B4118)/((A4119-A4118)/1000)</f>
        <v>0.93772893772902</v>
      </c>
      <c r="J4119" s="6" t="n">
        <f aca="false">IF(OR(B4119&lt;Rules!$B$2,B4119&gt;Rules!$B$3,ABS(I4119)&gt;Rules!$B$4,OR(B4120&lt;Rules!$B$2,B4120&gt;Rules!$B$3,ABS(I4120)&gt;Rules!$B$4)),1,0)</f>
        <v>0</v>
      </c>
      <c r="K4119" s="6" t="str">
        <f aca="false">IF(F4119=1,COUNTIF($F$2:F4119,1),"")</f>
        <v/>
      </c>
    </row>
    <row r="4120" customFormat="false" ht="15" hidden="false" customHeight="false" outlineLevel="0" collapsed="false">
      <c r="A4120" s="6" t="n">
        <v>32401.9305</v>
      </c>
      <c r="B4120" s="6" t="n">
        <v>1.68864468864469</v>
      </c>
      <c r="C4120" s="6" t="n">
        <v>76</v>
      </c>
      <c r="D4120" s="6" t="n">
        <v>-1</v>
      </c>
      <c r="E4120" s="6" t="n">
        <v>1.69157509157509</v>
      </c>
      <c r="F4120" s="6" t="n">
        <v>0</v>
      </c>
      <c r="G4120" s="6" t="n">
        <v>0</v>
      </c>
      <c r="H4120" s="6" t="str">
        <f aca="false">IF(AND(A4120&gt;=Stimuli!$B$2,A4120&lt;=Stimuli!$C$2),Stimuli!$A$2,IF(AND(A4120&gt;=Stimuli!$B$3,A4120&lt;=Stimuli!$C$3),Stimuli!$A$3,IF(AND(A4120&gt;=Stimuli!$B$4,A4120&lt;=Stimuli!$C$4),Stimuli!$A$4,"")))</f>
        <v>01 Quiet baseline (60s)</v>
      </c>
      <c r="I4120" s="6" t="n">
        <f aca="false">(B4120-B4119)/((A4120-A4119)/1000)</f>
        <v>-0.93772893772902</v>
      </c>
      <c r="J4120" s="6" t="n">
        <f aca="false">IF(OR(B4120&lt;Rules!$B$2,B4120&gt;Rules!$B$3,ABS(I4120)&gt;Rules!$B$4,OR(B4121&lt;Rules!$B$2,B4121&gt;Rules!$B$3,ABS(I4121)&gt;Rules!$B$4)),1,0)</f>
        <v>0</v>
      </c>
      <c r="K4120" s="6" t="str">
        <f aca="false">IF(F4120=1,COUNTIF($F$2:F4120,1),"")</f>
        <v/>
      </c>
    </row>
    <row r="4121" customFormat="false" ht="15" hidden="false" customHeight="false" outlineLevel="0" collapsed="false">
      <c r="A4121" s="6" t="n">
        <v>32409.743</v>
      </c>
      <c r="B4121" s="6" t="n">
        <v>1.69450549450549</v>
      </c>
      <c r="C4121" s="6" t="n">
        <v>76</v>
      </c>
      <c r="D4121" s="6" t="n">
        <v>-1</v>
      </c>
      <c r="E4121" s="6" t="n">
        <v>1.69157509157509</v>
      </c>
      <c r="F4121" s="6" t="n">
        <v>0</v>
      </c>
      <c r="G4121" s="6" t="n">
        <v>0</v>
      </c>
      <c r="H4121" s="6" t="str">
        <f aca="false">IF(AND(A4121&gt;=Stimuli!$B$2,A4121&lt;=Stimuli!$C$2),Stimuli!$A$2,IF(AND(A4121&gt;=Stimuli!$B$3,A4121&lt;=Stimuli!$C$3),Stimuli!$A$3,IF(AND(A4121&gt;=Stimuli!$B$4,A4121&lt;=Stimuli!$C$4),Stimuli!$A$4,"")))</f>
        <v>01 Quiet baseline (60s)</v>
      </c>
      <c r="I4121" s="6" t="n">
        <f aca="false">(B4121-B4120)/((A4121-A4120)/1000)</f>
        <v>0.750183150183176</v>
      </c>
      <c r="J4121" s="6" t="n">
        <f aca="false">IF(OR(B4121&lt;Rules!$B$2,B4121&gt;Rules!$B$3,ABS(I4121)&gt;Rules!$B$4,OR(B4122&lt;Rules!$B$2,B4122&gt;Rules!$B$3,ABS(I4122)&gt;Rules!$B$4)),1,0)</f>
        <v>0</v>
      </c>
      <c r="K4121" s="6" t="str">
        <f aca="false">IF(F4121=1,COUNTIF($F$2:F4121,1),"")</f>
        <v/>
      </c>
    </row>
    <row r="4122" customFormat="false" ht="15" hidden="false" customHeight="false" outlineLevel="0" collapsed="false">
      <c r="A4122" s="6" t="n">
        <v>32417.5555</v>
      </c>
      <c r="B4122" s="6" t="n">
        <v>1.68864468864469</v>
      </c>
      <c r="C4122" s="6" t="n">
        <v>76</v>
      </c>
      <c r="D4122" s="6" t="n">
        <v>-1</v>
      </c>
      <c r="E4122" s="6" t="n">
        <v>1.69157509157509</v>
      </c>
      <c r="F4122" s="6" t="n">
        <v>0</v>
      </c>
      <c r="G4122" s="6" t="n">
        <v>0</v>
      </c>
      <c r="H4122" s="6" t="str">
        <f aca="false">IF(AND(A4122&gt;=Stimuli!$B$2,A4122&lt;=Stimuli!$C$2),Stimuli!$A$2,IF(AND(A4122&gt;=Stimuli!$B$3,A4122&lt;=Stimuli!$C$3),Stimuli!$A$3,IF(AND(A4122&gt;=Stimuli!$B$4,A4122&lt;=Stimuli!$C$4),Stimuli!$A$4,"")))</f>
        <v>01 Quiet baseline (60s)</v>
      </c>
      <c r="I4122" s="6" t="n">
        <f aca="false">(B4122-B4121)/((A4122-A4121)/1000)</f>
        <v>-0.750183150183176</v>
      </c>
      <c r="J4122" s="6" t="n">
        <f aca="false">IF(OR(B4122&lt;Rules!$B$2,B4122&gt;Rules!$B$3,ABS(I4122)&gt;Rules!$B$4,OR(B4123&lt;Rules!$B$2,B4123&gt;Rules!$B$3,ABS(I4123)&gt;Rules!$B$4)),1,0)</f>
        <v>0</v>
      </c>
      <c r="K4122" s="6" t="str">
        <f aca="false">IF(F4122=1,COUNTIF($F$2:F4122,1),"")</f>
        <v/>
      </c>
    </row>
    <row r="4123" customFormat="false" ht="15" hidden="false" customHeight="false" outlineLevel="0" collapsed="false">
      <c r="A4123" s="6" t="n">
        <v>32425.368</v>
      </c>
      <c r="B4123" s="6" t="n">
        <v>1.69304029304029</v>
      </c>
      <c r="C4123" s="6" t="n">
        <v>76</v>
      </c>
      <c r="D4123" s="6" t="n">
        <v>-1</v>
      </c>
      <c r="E4123" s="6" t="n">
        <v>1.69157509157509</v>
      </c>
      <c r="F4123" s="6" t="n">
        <v>0</v>
      </c>
      <c r="G4123" s="6" t="n">
        <v>0</v>
      </c>
      <c r="H4123" s="6" t="str">
        <f aca="false">IF(AND(A4123&gt;=Stimuli!$B$2,A4123&lt;=Stimuli!$C$2),Stimuli!$A$2,IF(AND(A4123&gt;=Stimuli!$B$3,A4123&lt;=Stimuli!$C$3),Stimuli!$A$3,IF(AND(A4123&gt;=Stimuli!$B$4,A4123&lt;=Stimuli!$C$4),Stimuli!$A$4,"")))</f>
        <v>01 Quiet baseline (60s)</v>
      </c>
      <c r="I4123" s="6" t="n">
        <f aca="false">(B4123-B4122)/((A4123-A4122)/1000)</f>
        <v>0.562637362637446</v>
      </c>
      <c r="J4123" s="6" t="n">
        <f aca="false">IF(OR(B4123&lt;Rules!$B$2,B4123&gt;Rules!$B$3,ABS(I4123)&gt;Rules!$B$4,OR(B4124&lt;Rules!$B$2,B4124&gt;Rules!$B$3,ABS(I4124)&gt;Rules!$B$4)),1,0)</f>
        <v>0</v>
      </c>
      <c r="K4123" s="6" t="str">
        <f aca="false">IF(F4123=1,COUNTIF($F$2:F4123,1),"")</f>
        <v/>
      </c>
    </row>
    <row r="4124" customFormat="false" ht="15" hidden="false" customHeight="false" outlineLevel="0" collapsed="false">
      <c r="A4124" s="6" t="n">
        <v>32433.1805</v>
      </c>
      <c r="B4124" s="6" t="n">
        <v>1.69010989010989</v>
      </c>
      <c r="C4124" s="6" t="n">
        <v>76</v>
      </c>
      <c r="D4124" s="6" t="n">
        <v>-1</v>
      </c>
      <c r="E4124" s="6" t="n">
        <v>1.69157509157509</v>
      </c>
      <c r="F4124" s="6" t="n">
        <v>0</v>
      </c>
      <c r="G4124" s="6" t="n">
        <v>0</v>
      </c>
      <c r="H4124" s="6" t="str">
        <f aca="false">IF(AND(A4124&gt;=Stimuli!$B$2,A4124&lt;=Stimuli!$C$2),Stimuli!$A$2,IF(AND(A4124&gt;=Stimuli!$B$3,A4124&lt;=Stimuli!$C$3),Stimuli!$A$3,IF(AND(A4124&gt;=Stimuli!$B$4,A4124&lt;=Stimuli!$C$4),Stimuli!$A$4,"")))</f>
        <v>01 Quiet baseline (60s)</v>
      </c>
      <c r="I4124" s="6" t="n">
        <f aca="false">(B4124-B4123)/((A4124-A4123)/1000)</f>
        <v>-0.375091575091574</v>
      </c>
      <c r="J4124" s="6" t="n">
        <f aca="false">IF(OR(B4124&lt;Rules!$B$2,B4124&gt;Rules!$B$3,ABS(I4124)&gt;Rules!$B$4,OR(B4125&lt;Rules!$B$2,B4125&gt;Rules!$B$3,ABS(I4125)&gt;Rules!$B$4)),1,0)</f>
        <v>0</v>
      </c>
      <c r="K4124" s="6" t="str">
        <f aca="false">IF(F4124=1,COUNTIF($F$2:F4124,1),"")</f>
        <v/>
      </c>
    </row>
    <row r="4125" customFormat="false" ht="15" hidden="false" customHeight="false" outlineLevel="0" collapsed="false">
      <c r="A4125" s="6" t="n">
        <v>32440.993</v>
      </c>
      <c r="B4125" s="6" t="n">
        <v>1.69304029304029</v>
      </c>
      <c r="C4125" s="6" t="n">
        <v>76</v>
      </c>
      <c r="D4125" s="6" t="n">
        <v>-1</v>
      </c>
      <c r="E4125" s="6" t="n">
        <v>1.69157509157509</v>
      </c>
      <c r="F4125" s="6" t="n">
        <v>0</v>
      </c>
      <c r="G4125" s="6" t="n">
        <v>0</v>
      </c>
      <c r="H4125" s="6" t="str">
        <f aca="false">IF(AND(A4125&gt;=Stimuli!$B$2,A4125&lt;=Stimuli!$C$2),Stimuli!$A$2,IF(AND(A4125&gt;=Stimuli!$B$3,A4125&lt;=Stimuli!$C$3),Stimuli!$A$3,IF(AND(A4125&gt;=Stimuli!$B$4,A4125&lt;=Stimuli!$C$4),Stimuli!$A$4,"")))</f>
        <v>01 Quiet baseline (60s)</v>
      </c>
      <c r="I4125" s="6" t="n">
        <f aca="false">(B4125-B4124)/((A4125-A4124)/1000)</f>
        <v>0.375091575091574</v>
      </c>
      <c r="J4125" s="6" t="n">
        <f aca="false">IF(OR(B4125&lt;Rules!$B$2,B4125&gt;Rules!$B$3,ABS(I4125)&gt;Rules!$B$4,OR(B4126&lt;Rules!$B$2,B4126&gt;Rules!$B$3,ABS(I4126)&gt;Rules!$B$4)),1,0)</f>
        <v>0</v>
      </c>
      <c r="K4125" s="6" t="str">
        <f aca="false">IF(F4125=1,COUNTIF($F$2:F4125,1),"")</f>
        <v/>
      </c>
    </row>
    <row r="4126" customFormat="false" ht="15" hidden="false" customHeight="false" outlineLevel="0" collapsed="false">
      <c r="A4126" s="6" t="n">
        <v>32448.8055</v>
      </c>
      <c r="B4126" s="6" t="n">
        <v>1.69010989010989</v>
      </c>
      <c r="C4126" s="6" t="n">
        <v>76</v>
      </c>
      <c r="D4126" s="6" t="n">
        <v>-1</v>
      </c>
      <c r="E4126" s="6" t="n">
        <v>1.69157509157509</v>
      </c>
      <c r="F4126" s="6" t="n">
        <v>0</v>
      </c>
      <c r="G4126" s="6" t="n">
        <v>0</v>
      </c>
      <c r="H4126" s="6" t="str">
        <f aca="false">IF(AND(A4126&gt;=Stimuli!$B$2,A4126&lt;=Stimuli!$C$2),Stimuli!$A$2,IF(AND(A4126&gt;=Stimuli!$B$3,A4126&lt;=Stimuli!$C$3),Stimuli!$A$3,IF(AND(A4126&gt;=Stimuli!$B$4,A4126&lt;=Stimuli!$C$4),Stimuli!$A$4,"")))</f>
        <v>01 Quiet baseline (60s)</v>
      </c>
      <c r="I4126" s="6" t="n">
        <f aca="false">(B4126-B4125)/((A4126-A4125)/1000)</f>
        <v>-0.375091575091574</v>
      </c>
      <c r="J4126" s="6" t="n">
        <f aca="false">IF(OR(B4126&lt;Rules!$B$2,B4126&gt;Rules!$B$3,ABS(I4126)&gt;Rules!$B$4,OR(B4127&lt;Rules!$B$2,B4127&gt;Rules!$B$3,ABS(I4127)&gt;Rules!$B$4)),1,0)</f>
        <v>0</v>
      </c>
      <c r="K4126" s="6" t="str">
        <f aca="false">IF(F4126=1,COUNTIF($F$2:F4126,1),"")</f>
        <v/>
      </c>
    </row>
    <row r="4127" customFormat="false" ht="15" hidden="false" customHeight="false" outlineLevel="0" collapsed="false">
      <c r="A4127" s="6" t="n">
        <v>32456.618</v>
      </c>
      <c r="B4127" s="6" t="n">
        <v>1.69010989010989</v>
      </c>
      <c r="C4127" s="6" t="n">
        <v>76</v>
      </c>
      <c r="D4127" s="6" t="n">
        <v>-1</v>
      </c>
      <c r="E4127" s="6" t="n">
        <v>1.69157509157509</v>
      </c>
      <c r="F4127" s="6" t="n">
        <v>0</v>
      </c>
      <c r="G4127" s="6" t="n">
        <v>0</v>
      </c>
      <c r="H4127" s="6" t="str">
        <f aca="false">IF(AND(A4127&gt;=Stimuli!$B$2,A4127&lt;=Stimuli!$C$2),Stimuli!$A$2,IF(AND(A4127&gt;=Stimuli!$B$3,A4127&lt;=Stimuli!$C$3),Stimuli!$A$3,IF(AND(A4127&gt;=Stimuli!$B$4,A4127&lt;=Stimuli!$C$4),Stimuli!$A$4,"")))</f>
        <v>01 Quiet baseline (60s)</v>
      </c>
      <c r="I4127" s="6" t="n">
        <f aca="false">(B4127-B4126)/((A4127-A4126)/1000)</f>
        <v>0</v>
      </c>
      <c r="J4127" s="6" t="n">
        <f aca="false">IF(OR(B4127&lt;Rules!$B$2,B4127&gt;Rules!$B$3,ABS(I4127)&gt;Rules!$B$4,OR(B4128&lt;Rules!$B$2,B4128&gt;Rules!$B$3,ABS(I4128)&gt;Rules!$B$4)),1,0)</f>
        <v>0</v>
      </c>
      <c r="K4127" s="6" t="str">
        <f aca="false">IF(F4127=1,COUNTIF($F$2:F4127,1),"")</f>
        <v/>
      </c>
    </row>
    <row r="4128" customFormat="false" ht="15" hidden="false" customHeight="false" outlineLevel="0" collapsed="false">
      <c r="A4128" s="6" t="n">
        <v>32464.4305</v>
      </c>
      <c r="B4128" s="6" t="n">
        <v>1.69157509157509</v>
      </c>
      <c r="C4128" s="6" t="n">
        <v>76</v>
      </c>
      <c r="D4128" s="6" t="n">
        <v>-1</v>
      </c>
      <c r="E4128" s="6" t="n">
        <v>1.69157509157509</v>
      </c>
      <c r="F4128" s="6" t="n">
        <v>0</v>
      </c>
      <c r="G4128" s="6" t="n">
        <v>0</v>
      </c>
      <c r="H4128" s="6" t="str">
        <f aca="false">IF(AND(A4128&gt;=Stimuli!$B$2,A4128&lt;=Stimuli!$C$2),Stimuli!$A$2,IF(AND(A4128&gt;=Stimuli!$B$3,A4128&lt;=Stimuli!$C$3),Stimuli!$A$3,IF(AND(A4128&gt;=Stimuli!$B$4,A4128&lt;=Stimuli!$C$4),Stimuli!$A$4,"")))</f>
        <v>01 Quiet baseline (60s)</v>
      </c>
      <c r="I4128" s="6" t="n">
        <f aca="false">(B4128-B4127)/((A4128-A4127)/1000)</f>
        <v>0.187545787545702</v>
      </c>
      <c r="J4128" s="6" t="n">
        <f aca="false">IF(OR(B4128&lt;Rules!$B$2,B4128&gt;Rules!$B$3,ABS(I4128)&gt;Rules!$B$4,OR(B4129&lt;Rules!$B$2,B4129&gt;Rules!$B$3,ABS(I4129)&gt;Rules!$B$4)),1,0)</f>
        <v>0</v>
      </c>
      <c r="K4128" s="6" t="str">
        <f aca="false">IF(F4128=1,COUNTIF($F$2:F4128,1),"")</f>
        <v/>
      </c>
    </row>
    <row r="4129" customFormat="false" ht="15" hidden="false" customHeight="false" outlineLevel="0" collapsed="false">
      <c r="A4129" s="6" t="n">
        <v>32472.243</v>
      </c>
      <c r="B4129" s="6" t="n">
        <v>1.69010989010989</v>
      </c>
      <c r="C4129" s="6" t="n">
        <v>76</v>
      </c>
      <c r="D4129" s="6" t="n">
        <v>-1</v>
      </c>
      <c r="E4129" s="6" t="n">
        <v>1.69010989010989</v>
      </c>
      <c r="F4129" s="6" t="n">
        <v>0</v>
      </c>
      <c r="G4129" s="6" t="n">
        <v>0</v>
      </c>
      <c r="H4129" s="6" t="str">
        <f aca="false">IF(AND(A4129&gt;=Stimuli!$B$2,A4129&lt;=Stimuli!$C$2),Stimuli!$A$2,IF(AND(A4129&gt;=Stimuli!$B$3,A4129&lt;=Stimuli!$C$3),Stimuli!$A$3,IF(AND(A4129&gt;=Stimuli!$B$4,A4129&lt;=Stimuli!$C$4),Stimuli!$A$4,"")))</f>
        <v>01 Quiet baseline (60s)</v>
      </c>
      <c r="I4129" s="6" t="n">
        <f aca="false">(B4129-B4128)/((A4129-A4128)/1000)</f>
        <v>-0.187545787545702</v>
      </c>
      <c r="J4129" s="6" t="n">
        <f aca="false">IF(OR(B4129&lt;Rules!$B$2,B4129&gt;Rules!$B$3,ABS(I4129)&gt;Rules!$B$4,OR(B4130&lt;Rules!$B$2,B4130&gt;Rules!$B$3,ABS(I4130)&gt;Rules!$B$4)),1,0)</f>
        <v>0</v>
      </c>
      <c r="K4129" s="6" t="str">
        <f aca="false">IF(F4129=1,COUNTIF($F$2:F4129,1),"")</f>
        <v/>
      </c>
    </row>
    <row r="4130" customFormat="false" ht="15" hidden="false" customHeight="false" outlineLevel="0" collapsed="false">
      <c r="A4130" s="6" t="n">
        <v>32480.0555</v>
      </c>
      <c r="B4130" s="6" t="n">
        <v>1.69304029304029</v>
      </c>
      <c r="C4130" s="6" t="n">
        <v>76</v>
      </c>
      <c r="D4130" s="6" t="n">
        <v>-1</v>
      </c>
      <c r="E4130" s="6" t="n">
        <v>1.69010989010989</v>
      </c>
      <c r="F4130" s="6" t="n">
        <v>0</v>
      </c>
      <c r="G4130" s="6" t="n">
        <v>0</v>
      </c>
      <c r="H4130" s="6" t="str">
        <f aca="false">IF(AND(A4130&gt;=Stimuli!$B$2,A4130&lt;=Stimuli!$C$2),Stimuli!$A$2,IF(AND(A4130&gt;=Stimuli!$B$3,A4130&lt;=Stimuli!$C$3),Stimuli!$A$3,IF(AND(A4130&gt;=Stimuli!$B$4,A4130&lt;=Stimuli!$C$4),Stimuli!$A$4,"")))</f>
        <v>01 Quiet baseline (60s)</v>
      </c>
      <c r="I4130" s="6" t="n">
        <f aca="false">(B4130-B4129)/((A4130-A4129)/1000)</f>
        <v>0.375091575091574</v>
      </c>
      <c r="J4130" s="6" t="n">
        <f aca="false">IF(OR(B4130&lt;Rules!$B$2,B4130&gt;Rules!$B$3,ABS(I4130)&gt;Rules!$B$4,OR(B4131&lt;Rules!$B$2,B4131&gt;Rules!$B$3,ABS(I4131)&gt;Rules!$B$4)),1,0)</f>
        <v>0</v>
      </c>
      <c r="K4130" s="6" t="str">
        <f aca="false">IF(F4130=1,COUNTIF($F$2:F4130,1),"")</f>
        <v/>
      </c>
    </row>
    <row r="4131" customFormat="false" ht="15" hidden="false" customHeight="false" outlineLevel="0" collapsed="false">
      <c r="A4131" s="6" t="n">
        <v>32487.868</v>
      </c>
      <c r="B4131" s="6" t="n">
        <v>1.68864468864469</v>
      </c>
      <c r="C4131" s="6" t="n">
        <v>76</v>
      </c>
      <c r="D4131" s="6" t="n">
        <v>-1</v>
      </c>
      <c r="E4131" s="6" t="n">
        <v>1.69010989010989</v>
      </c>
      <c r="F4131" s="6" t="n">
        <v>0</v>
      </c>
      <c r="G4131" s="6" t="n">
        <v>0</v>
      </c>
      <c r="H4131" s="6" t="str">
        <f aca="false">IF(AND(A4131&gt;=Stimuli!$B$2,A4131&lt;=Stimuli!$C$2),Stimuli!$A$2,IF(AND(A4131&gt;=Stimuli!$B$3,A4131&lt;=Stimuli!$C$3),Stimuli!$A$3,IF(AND(A4131&gt;=Stimuli!$B$4,A4131&lt;=Stimuli!$C$4),Stimuli!$A$4,"")))</f>
        <v>01 Quiet baseline (60s)</v>
      </c>
      <c r="I4131" s="6" t="n">
        <f aca="false">(B4131-B4130)/((A4131-A4130)/1000)</f>
        <v>-0.562637362637446</v>
      </c>
      <c r="J4131" s="6" t="n">
        <f aca="false">IF(OR(B4131&lt;Rules!$B$2,B4131&gt;Rules!$B$3,ABS(I4131)&gt;Rules!$B$4,OR(B4132&lt;Rules!$B$2,B4132&gt;Rules!$B$3,ABS(I4132)&gt;Rules!$B$4)),1,0)</f>
        <v>0</v>
      </c>
      <c r="K4131" s="6" t="str">
        <f aca="false">IF(F4131=1,COUNTIF($F$2:F4131,1),"")</f>
        <v/>
      </c>
    </row>
    <row r="4132" customFormat="false" ht="15" hidden="false" customHeight="false" outlineLevel="0" collapsed="false">
      <c r="A4132" s="6" t="n">
        <v>32495.6805</v>
      </c>
      <c r="B4132" s="6" t="n">
        <v>1.69304029304029</v>
      </c>
      <c r="C4132" s="6" t="n">
        <v>76</v>
      </c>
      <c r="D4132" s="6" t="n">
        <v>-1</v>
      </c>
      <c r="E4132" s="6" t="n">
        <v>1.69010989010989</v>
      </c>
      <c r="F4132" s="6" t="n">
        <v>0</v>
      </c>
      <c r="G4132" s="6" t="n">
        <v>0</v>
      </c>
      <c r="H4132" s="6" t="str">
        <f aca="false">IF(AND(A4132&gt;=Stimuli!$B$2,A4132&lt;=Stimuli!$C$2),Stimuli!$A$2,IF(AND(A4132&gt;=Stimuli!$B$3,A4132&lt;=Stimuli!$C$3),Stimuli!$A$3,IF(AND(A4132&gt;=Stimuli!$B$4,A4132&lt;=Stimuli!$C$4),Stimuli!$A$4,"")))</f>
        <v>01 Quiet baseline (60s)</v>
      </c>
      <c r="I4132" s="6" t="n">
        <f aca="false">(B4132-B4131)/((A4132-A4131)/1000)</f>
        <v>0.562637362637446</v>
      </c>
      <c r="J4132" s="6" t="n">
        <f aca="false">IF(OR(B4132&lt;Rules!$B$2,B4132&gt;Rules!$B$3,ABS(I4132)&gt;Rules!$B$4,OR(B4133&lt;Rules!$B$2,B4133&gt;Rules!$B$3,ABS(I4133)&gt;Rules!$B$4)),1,0)</f>
        <v>0</v>
      </c>
      <c r="K4132" s="6" t="str">
        <f aca="false">IF(F4132=1,COUNTIF($F$2:F4132,1),"")</f>
        <v/>
      </c>
    </row>
    <row r="4133" customFormat="false" ht="15" hidden="false" customHeight="false" outlineLevel="0" collapsed="false">
      <c r="A4133" s="6" t="n">
        <v>32503.493</v>
      </c>
      <c r="B4133" s="6" t="n">
        <v>1.68717948717949</v>
      </c>
      <c r="C4133" s="6" t="n">
        <v>76</v>
      </c>
      <c r="D4133" s="6" t="n">
        <v>-1</v>
      </c>
      <c r="E4133" s="6" t="n">
        <v>1.69010989010989</v>
      </c>
      <c r="F4133" s="6" t="n">
        <v>0</v>
      </c>
      <c r="G4133" s="6" t="n">
        <v>0</v>
      </c>
      <c r="H4133" s="6" t="str">
        <f aca="false">IF(AND(A4133&gt;=Stimuli!$B$2,A4133&lt;=Stimuli!$C$2),Stimuli!$A$2,IF(AND(A4133&gt;=Stimuli!$B$3,A4133&lt;=Stimuli!$C$3),Stimuli!$A$3,IF(AND(A4133&gt;=Stimuli!$B$4,A4133&lt;=Stimuli!$C$4),Stimuli!$A$4,"")))</f>
        <v>01 Quiet baseline (60s)</v>
      </c>
      <c r="I4133" s="6" t="n">
        <f aca="false">(B4133-B4132)/((A4133-A4132)/1000)</f>
        <v>-0.750183150183176</v>
      </c>
      <c r="J4133" s="6" t="n">
        <f aca="false">IF(OR(B4133&lt;Rules!$B$2,B4133&gt;Rules!$B$3,ABS(I4133)&gt;Rules!$B$4,OR(B4134&lt;Rules!$B$2,B4134&gt;Rules!$B$3,ABS(I4134)&gt;Rules!$B$4)),1,0)</f>
        <v>0</v>
      </c>
      <c r="K4133" s="6" t="str">
        <f aca="false">IF(F4133=1,COUNTIF($F$2:F4133,1),"")</f>
        <v/>
      </c>
    </row>
    <row r="4134" customFormat="false" ht="15" hidden="false" customHeight="false" outlineLevel="0" collapsed="false">
      <c r="A4134" s="6" t="n">
        <v>32511.3055</v>
      </c>
      <c r="B4134" s="6" t="n">
        <v>1.69304029304029</v>
      </c>
      <c r="C4134" s="6" t="n">
        <v>76</v>
      </c>
      <c r="D4134" s="6" t="n">
        <v>-1</v>
      </c>
      <c r="E4134" s="6" t="n">
        <v>1.69010989010989</v>
      </c>
      <c r="F4134" s="6" t="n">
        <v>0</v>
      </c>
      <c r="G4134" s="6" t="n">
        <v>0</v>
      </c>
      <c r="H4134" s="6" t="str">
        <f aca="false">IF(AND(A4134&gt;=Stimuli!$B$2,A4134&lt;=Stimuli!$C$2),Stimuli!$A$2,IF(AND(A4134&gt;=Stimuli!$B$3,A4134&lt;=Stimuli!$C$3),Stimuli!$A$3,IF(AND(A4134&gt;=Stimuli!$B$4,A4134&lt;=Stimuli!$C$4),Stimuli!$A$4,"")))</f>
        <v>01 Quiet baseline (60s)</v>
      </c>
      <c r="I4134" s="6" t="n">
        <f aca="false">(B4134-B4133)/((A4134-A4133)/1000)</f>
        <v>0.750183150183176</v>
      </c>
      <c r="J4134" s="6" t="n">
        <f aca="false">IF(OR(B4134&lt;Rules!$B$2,B4134&gt;Rules!$B$3,ABS(I4134)&gt;Rules!$B$4,OR(B4135&lt;Rules!$B$2,B4135&gt;Rules!$B$3,ABS(I4135)&gt;Rules!$B$4)),1,0)</f>
        <v>0</v>
      </c>
      <c r="K4134" s="6" t="str">
        <f aca="false">IF(F4134=1,COUNTIF($F$2:F4134,1),"")</f>
        <v/>
      </c>
    </row>
    <row r="4135" customFormat="false" ht="15" hidden="false" customHeight="false" outlineLevel="0" collapsed="false">
      <c r="A4135" s="6" t="n">
        <v>32519.118</v>
      </c>
      <c r="B4135" s="6" t="n">
        <v>1.68717948717949</v>
      </c>
      <c r="C4135" s="6" t="n">
        <v>76</v>
      </c>
      <c r="D4135" s="6" t="n">
        <v>-1</v>
      </c>
      <c r="E4135" s="6" t="n">
        <v>1.69010989010989</v>
      </c>
      <c r="F4135" s="6" t="n">
        <v>0</v>
      </c>
      <c r="G4135" s="6" t="n">
        <v>0</v>
      </c>
      <c r="H4135" s="6" t="str">
        <f aca="false">IF(AND(A4135&gt;=Stimuli!$B$2,A4135&lt;=Stimuli!$C$2),Stimuli!$A$2,IF(AND(A4135&gt;=Stimuli!$B$3,A4135&lt;=Stimuli!$C$3),Stimuli!$A$3,IF(AND(A4135&gt;=Stimuli!$B$4,A4135&lt;=Stimuli!$C$4),Stimuli!$A$4,"")))</f>
        <v>01 Quiet baseline (60s)</v>
      </c>
      <c r="I4135" s="6" t="n">
        <f aca="false">(B4135-B4134)/((A4135-A4134)/1000)</f>
        <v>-0.750183150183176</v>
      </c>
      <c r="J4135" s="6" t="n">
        <f aca="false">IF(OR(B4135&lt;Rules!$B$2,B4135&gt;Rules!$B$3,ABS(I4135)&gt;Rules!$B$4,OR(B4136&lt;Rules!$B$2,B4136&gt;Rules!$B$3,ABS(I4136)&gt;Rules!$B$4)),1,0)</f>
        <v>0</v>
      </c>
      <c r="K4135" s="6" t="str">
        <f aca="false">IF(F4135=1,COUNTIF($F$2:F4135,1),"")</f>
        <v/>
      </c>
    </row>
    <row r="4136" customFormat="false" ht="15" hidden="false" customHeight="false" outlineLevel="0" collapsed="false">
      <c r="A4136" s="6" t="n">
        <v>32526.9305</v>
      </c>
      <c r="B4136" s="6" t="n">
        <v>1.69304029304029</v>
      </c>
      <c r="C4136" s="6" t="n">
        <v>76</v>
      </c>
      <c r="D4136" s="6" t="n">
        <v>-1</v>
      </c>
      <c r="E4136" s="6" t="n">
        <v>1.69010989010989</v>
      </c>
      <c r="F4136" s="6" t="n">
        <v>0</v>
      </c>
      <c r="G4136" s="6" t="n">
        <v>0</v>
      </c>
      <c r="H4136" s="6" t="str">
        <f aca="false">IF(AND(A4136&gt;=Stimuli!$B$2,A4136&lt;=Stimuli!$C$2),Stimuli!$A$2,IF(AND(A4136&gt;=Stimuli!$B$3,A4136&lt;=Stimuli!$C$3),Stimuli!$A$3,IF(AND(A4136&gt;=Stimuli!$B$4,A4136&lt;=Stimuli!$C$4),Stimuli!$A$4,"")))</f>
        <v>01 Quiet baseline (60s)</v>
      </c>
      <c r="I4136" s="6" t="n">
        <f aca="false">(B4136-B4135)/((A4136-A4135)/1000)</f>
        <v>0.750183150183176</v>
      </c>
      <c r="J4136" s="6" t="n">
        <f aca="false">IF(OR(B4136&lt;Rules!$B$2,B4136&gt;Rules!$B$3,ABS(I4136)&gt;Rules!$B$4,OR(B4137&lt;Rules!$B$2,B4137&gt;Rules!$B$3,ABS(I4137)&gt;Rules!$B$4)),1,0)</f>
        <v>0</v>
      </c>
      <c r="K4136" s="6" t="str">
        <f aca="false">IF(F4136=1,COUNTIF($F$2:F4136,1),"")</f>
        <v/>
      </c>
    </row>
    <row r="4137" customFormat="false" ht="15" hidden="false" customHeight="false" outlineLevel="0" collapsed="false">
      <c r="A4137" s="6" t="n">
        <v>32534.743</v>
      </c>
      <c r="B4137" s="6" t="n">
        <v>1.68717948717949</v>
      </c>
      <c r="C4137" s="6" t="n">
        <v>76</v>
      </c>
      <c r="D4137" s="6" t="n">
        <v>-1</v>
      </c>
      <c r="E4137" s="6" t="n">
        <v>1.69010989010989</v>
      </c>
      <c r="F4137" s="6" t="n">
        <v>0</v>
      </c>
      <c r="G4137" s="6" t="n">
        <v>0</v>
      </c>
      <c r="H4137" s="6" t="str">
        <f aca="false">IF(AND(A4137&gt;=Stimuli!$B$2,A4137&lt;=Stimuli!$C$2),Stimuli!$A$2,IF(AND(A4137&gt;=Stimuli!$B$3,A4137&lt;=Stimuli!$C$3),Stimuli!$A$3,IF(AND(A4137&gt;=Stimuli!$B$4,A4137&lt;=Stimuli!$C$4),Stimuli!$A$4,"")))</f>
        <v>01 Quiet baseline (60s)</v>
      </c>
      <c r="I4137" s="6" t="n">
        <f aca="false">(B4137-B4136)/((A4137-A4136)/1000)</f>
        <v>-0.750183150183176</v>
      </c>
      <c r="J4137" s="6" t="n">
        <f aca="false">IF(OR(B4137&lt;Rules!$B$2,B4137&gt;Rules!$B$3,ABS(I4137)&gt;Rules!$B$4,OR(B4138&lt;Rules!$B$2,B4138&gt;Rules!$B$3,ABS(I4138)&gt;Rules!$B$4)),1,0)</f>
        <v>0</v>
      </c>
      <c r="K4137" s="6" t="str">
        <f aca="false">IF(F4137=1,COUNTIF($F$2:F4137,1),"")</f>
        <v/>
      </c>
    </row>
    <row r="4138" customFormat="false" ht="15" hidden="false" customHeight="false" outlineLevel="0" collapsed="false">
      <c r="A4138" s="6" t="n">
        <v>32542.5555</v>
      </c>
      <c r="B4138" s="6" t="n">
        <v>1.69304029304029</v>
      </c>
      <c r="C4138" s="6" t="n">
        <v>76</v>
      </c>
      <c r="D4138" s="6" t="n">
        <v>-1</v>
      </c>
      <c r="E4138" s="6" t="n">
        <v>1.69010989010989</v>
      </c>
      <c r="F4138" s="6" t="n">
        <v>0</v>
      </c>
      <c r="G4138" s="6" t="n">
        <v>0</v>
      </c>
      <c r="H4138" s="6" t="str">
        <f aca="false">IF(AND(A4138&gt;=Stimuli!$B$2,A4138&lt;=Stimuli!$C$2),Stimuli!$A$2,IF(AND(A4138&gt;=Stimuli!$B$3,A4138&lt;=Stimuli!$C$3),Stimuli!$A$3,IF(AND(A4138&gt;=Stimuli!$B$4,A4138&lt;=Stimuli!$C$4),Stimuli!$A$4,"")))</f>
        <v>01 Quiet baseline (60s)</v>
      </c>
      <c r="I4138" s="6" t="n">
        <f aca="false">(B4138-B4137)/((A4138-A4137)/1000)</f>
        <v>0.750183150183176</v>
      </c>
      <c r="J4138" s="6" t="n">
        <f aca="false">IF(OR(B4138&lt;Rules!$B$2,B4138&gt;Rules!$B$3,ABS(I4138)&gt;Rules!$B$4,OR(B4139&lt;Rules!$B$2,B4139&gt;Rules!$B$3,ABS(I4139)&gt;Rules!$B$4)),1,0)</f>
        <v>0</v>
      </c>
      <c r="K4138" s="6" t="str">
        <f aca="false">IF(F4138=1,COUNTIF($F$2:F4138,1),"")</f>
        <v/>
      </c>
    </row>
    <row r="4139" customFormat="false" ht="15" hidden="false" customHeight="false" outlineLevel="0" collapsed="false">
      <c r="A4139" s="6" t="n">
        <v>32550.368</v>
      </c>
      <c r="B4139" s="6" t="n">
        <v>1.68717948717949</v>
      </c>
      <c r="C4139" s="6" t="n">
        <v>76</v>
      </c>
      <c r="D4139" s="6" t="n">
        <v>-1</v>
      </c>
      <c r="E4139" s="6" t="n">
        <v>1.69010989010989</v>
      </c>
      <c r="F4139" s="6" t="n">
        <v>0</v>
      </c>
      <c r="G4139" s="6" t="n">
        <v>0</v>
      </c>
      <c r="H4139" s="6" t="str">
        <f aca="false">IF(AND(A4139&gt;=Stimuli!$B$2,A4139&lt;=Stimuli!$C$2),Stimuli!$A$2,IF(AND(A4139&gt;=Stimuli!$B$3,A4139&lt;=Stimuli!$C$3),Stimuli!$A$3,IF(AND(A4139&gt;=Stimuli!$B$4,A4139&lt;=Stimuli!$C$4),Stimuli!$A$4,"")))</f>
        <v>01 Quiet baseline (60s)</v>
      </c>
      <c r="I4139" s="6" t="n">
        <f aca="false">(B4139-B4138)/((A4139-A4138)/1000)</f>
        <v>-0.750183150183176</v>
      </c>
      <c r="J4139" s="6" t="n">
        <f aca="false">IF(OR(B4139&lt;Rules!$B$2,B4139&gt;Rules!$B$3,ABS(I4139)&gt;Rules!$B$4,OR(B4140&lt;Rules!$B$2,B4140&gt;Rules!$B$3,ABS(I4140)&gt;Rules!$B$4)),1,0)</f>
        <v>0</v>
      </c>
      <c r="K4139" s="6" t="str">
        <f aca="false">IF(F4139=1,COUNTIF($F$2:F4139,1),"")</f>
        <v/>
      </c>
    </row>
    <row r="4140" customFormat="false" ht="15" hidden="false" customHeight="false" outlineLevel="0" collapsed="false">
      <c r="A4140" s="6" t="n">
        <v>32558.1805</v>
      </c>
      <c r="B4140" s="6" t="n">
        <v>1.69157509157509</v>
      </c>
      <c r="C4140" s="6" t="n">
        <v>76</v>
      </c>
      <c r="D4140" s="6" t="n">
        <v>-1</v>
      </c>
      <c r="E4140" s="6" t="n">
        <v>1.69010989010989</v>
      </c>
      <c r="F4140" s="6" t="n">
        <v>0</v>
      </c>
      <c r="G4140" s="6" t="n">
        <v>0</v>
      </c>
      <c r="H4140" s="6" t="str">
        <f aca="false">IF(AND(A4140&gt;=Stimuli!$B$2,A4140&lt;=Stimuli!$C$2),Stimuli!$A$2,IF(AND(A4140&gt;=Stimuli!$B$3,A4140&lt;=Stimuli!$C$3),Stimuli!$A$3,IF(AND(A4140&gt;=Stimuli!$B$4,A4140&lt;=Stimuli!$C$4),Stimuli!$A$4,"")))</f>
        <v>01 Quiet baseline (60s)</v>
      </c>
      <c r="I4140" s="6" t="n">
        <f aca="false">(B4140-B4139)/((A4140-A4139)/1000)</f>
        <v>0.562637362637304</v>
      </c>
      <c r="J4140" s="6" t="n">
        <f aca="false">IF(OR(B4140&lt;Rules!$B$2,B4140&gt;Rules!$B$3,ABS(I4140)&gt;Rules!$B$4,OR(B4141&lt;Rules!$B$2,B4141&gt;Rules!$B$3,ABS(I4141)&gt;Rules!$B$4)),1,0)</f>
        <v>0</v>
      </c>
      <c r="K4140" s="6" t="str">
        <f aca="false">IF(F4140=1,COUNTIF($F$2:F4140,1),"")</f>
        <v/>
      </c>
    </row>
    <row r="4141" customFormat="false" ht="15" hidden="false" customHeight="false" outlineLevel="0" collapsed="false">
      <c r="A4141" s="6" t="n">
        <v>32565.993</v>
      </c>
      <c r="B4141" s="6" t="n">
        <v>1.68717948717949</v>
      </c>
      <c r="C4141" s="6" t="n">
        <v>76</v>
      </c>
      <c r="D4141" s="6" t="n">
        <v>-1</v>
      </c>
      <c r="E4141" s="6" t="n">
        <v>1.69010989010989</v>
      </c>
      <c r="F4141" s="6" t="n">
        <v>0</v>
      </c>
      <c r="G4141" s="6" t="n">
        <v>0</v>
      </c>
      <c r="H4141" s="6" t="str">
        <f aca="false">IF(AND(A4141&gt;=Stimuli!$B$2,A4141&lt;=Stimuli!$C$2),Stimuli!$A$2,IF(AND(A4141&gt;=Stimuli!$B$3,A4141&lt;=Stimuli!$C$3),Stimuli!$A$3,IF(AND(A4141&gt;=Stimuli!$B$4,A4141&lt;=Stimuli!$C$4),Stimuli!$A$4,"")))</f>
        <v>01 Quiet baseline (60s)</v>
      </c>
      <c r="I4141" s="6" t="n">
        <f aca="false">(B4141-B4140)/((A4141-A4140)/1000)</f>
        <v>-0.562637362637304</v>
      </c>
      <c r="J4141" s="6" t="n">
        <f aca="false">IF(OR(B4141&lt;Rules!$B$2,B4141&gt;Rules!$B$3,ABS(I4141)&gt;Rules!$B$4,OR(B4142&lt;Rules!$B$2,B4142&gt;Rules!$B$3,ABS(I4142)&gt;Rules!$B$4)),1,0)</f>
        <v>0</v>
      </c>
      <c r="K4141" s="6" t="str">
        <f aca="false">IF(F4141=1,COUNTIF($F$2:F4141,1),"")</f>
        <v/>
      </c>
    </row>
    <row r="4142" customFormat="false" ht="15" hidden="false" customHeight="false" outlineLevel="0" collapsed="false">
      <c r="A4142" s="6" t="n">
        <v>32573.8055</v>
      </c>
      <c r="B4142" s="6" t="n">
        <v>1.69010989010989</v>
      </c>
      <c r="C4142" s="6" t="n">
        <v>76</v>
      </c>
      <c r="D4142" s="6" t="n">
        <v>-1</v>
      </c>
      <c r="E4142" s="6" t="n">
        <v>1.69010989010989</v>
      </c>
      <c r="F4142" s="6" t="n">
        <v>0</v>
      </c>
      <c r="G4142" s="6" t="n">
        <v>0</v>
      </c>
      <c r="H4142" s="6" t="str">
        <f aca="false">IF(AND(A4142&gt;=Stimuli!$B$2,A4142&lt;=Stimuli!$C$2),Stimuli!$A$2,IF(AND(A4142&gt;=Stimuli!$B$3,A4142&lt;=Stimuli!$C$3),Stimuli!$A$3,IF(AND(A4142&gt;=Stimuli!$B$4,A4142&lt;=Stimuli!$C$4),Stimuli!$A$4,"")))</f>
        <v>01 Quiet baseline (60s)</v>
      </c>
      <c r="I4142" s="6" t="n">
        <f aca="false">(B4142-B4141)/((A4142-A4141)/1000)</f>
        <v>0.375091575091602</v>
      </c>
      <c r="J4142" s="6" t="n">
        <f aca="false">IF(OR(B4142&lt;Rules!$B$2,B4142&gt;Rules!$B$3,ABS(I4142)&gt;Rules!$B$4,OR(B4143&lt;Rules!$B$2,B4143&gt;Rules!$B$3,ABS(I4143)&gt;Rules!$B$4)),1,0)</f>
        <v>0</v>
      </c>
      <c r="K4142" s="6" t="str">
        <f aca="false">IF(F4142=1,COUNTIF($F$2:F4142,1),"")</f>
        <v/>
      </c>
    </row>
    <row r="4143" customFormat="false" ht="15" hidden="false" customHeight="false" outlineLevel="0" collapsed="false">
      <c r="A4143" s="6" t="n">
        <v>32581.618</v>
      </c>
      <c r="B4143" s="6" t="n">
        <v>1.69010989010989</v>
      </c>
      <c r="C4143" s="6" t="n">
        <v>76</v>
      </c>
      <c r="D4143" s="6" t="n">
        <v>-1</v>
      </c>
      <c r="E4143" s="6" t="n">
        <v>1.69010989010989</v>
      </c>
      <c r="F4143" s="6" t="n">
        <v>0</v>
      </c>
      <c r="G4143" s="6" t="n">
        <v>0</v>
      </c>
      <c r="H4143" s="6" t="str">
        <f aca="false">IF(AND(A4143&gt;=Stimuli!$B$2,A4143&lt;=Stimuli!$C$2),Stimuli!$A$2,IF(AND(A4143&gt;=Stimuli!$B$3,A4143&lt;=Stimuli!$C$3),Stimuli!$A$3,IF(AND(A4143&gt;=Stimuli!$B$4,A4143&lt;=Stimuli!$C$4),Stimuli!$A$4,"")))</f>
        <v>01 Quiet baseline (60s)</v>
      </c>
      <c r="I4143" s="6" t="n">
        <f aca="false">(B4143-B4142)/((A4143-A4142)/1000)</f>
        <v>0</v>
      </c>
      <c r="J4143" s="6" t="n">
        <f aca="false">IF(OR(B4143&lt;Rules!$B$2,B4143&gt;Rules!$B$3,ABS(I4143)&gt;Rules!$B$4,OR(B4144&lt;Rules!$B$2,B4144&gt;Rules!$B$3,ABS(I4144)&gt;Rules!$B$4)),1,0)</f>
        <v>0</v>
      </c>
      <c r="K4143" s="6" t="str">
        <f aca="false">IF(F4143=1,COUNTIF($F$2:F4143,1),"")</f>
        <v/>
      </c>
    </row>
    <row r="4144" customFormat="false" ht="15" hidden="false" customHeight="false" outlineLevel="0" collapsed="false">
      <c r="A4144" s="6" t="n">
        <v>32589.4305</v>
      </c>
      <c r="B4144" s="6" t="n">
        <v>1.68864468864469</v>
      </c>
      <c r="C4144" s="6" t="n">
        <v>76</v>
      </c>
      <c r="D4144" s="6" t="n">
        <v>-1</v>
      </c>
      <c r="E4144" s="6" t="n">
        <v>1.69010989010989</v>
      </c>
      <c r="F4144" s="6" t="n">
        <v>0</v>
      </c>
      <c r="G4144" s="6" t="n">
        <v>0</v>
      </c>
      <c r="H4144" s="6" t="str">
        <f aca="false">IF(AND(A4144&gt;=Stimuli!$B$2,A4144&lt;=Stimuli!$C$2),Stimuli!$A$2,IF(AND(A4144&gt;=Stimuli!$B$3,A4144&lt;=Stimuli!$C$3),Stimuli!$A$3,IF(AND(A4144&gt;=Stimuli!$B$4,A4144&lt;=Stimuli!$C$4),Stimuli!$A$4,"")))</f>
        <v>01 Quiet baseline (60s)</v>
      </c>
      <c r="I4144" s="6" t="n">
        <f aca="false">(B4144-B4143)/((A4144-A4143)/1000)</f>
        <v>-0.187545787545872</v>
      </c>
      <c r="J4144" s="6" t="n">
        <f aca="false">IF(OR(B4144&lt;Rules!$B$2,B4144&gt;Rules!$B$3,ABS(I4144)&gt;Rules!$B$4,OR(B4145&lt;Rules!$B$2,B4145&gt;Rules!$B$3,ABS(I4145)&gt;Rules!$B$4)),1,0)</f>
        <v>0</v>
      </c>
      <c r="K4144" s="6" t="str">
        <f aca="false">IF(F4144=1,COUNTIF($F$2:F4144,1),"")</f>
        <v/>
      </c>
    </row>
    <row r="4145" customFormat="false" ht="15" hidden="false" customHeight="false" outlineLevel="0" collapsed="false">
      <c r="A4145" s="6" t="n">
        <v>32597.243</v>
      </c>
      <c r="B4145" s="6" t="n">
        <v>1.69010989010989</v>
      </c>
      <c r="C4145" s="6" t="n">
        <v>76</v>
      </c>
      <c r="D4145" s="6" t="n">
        <v>-1</v>
      </c>
      <c r="E4145" s="6" t="n">
        <v>1.69010989010989</v>
      </c>
      <c r="F4145" s="6" t="n">
        <v>0</v>
      </c>
      <c r="G4145" s="6" t="n">
        <v>0</v>
      </c>
      <c r="H4145" s="6" t="str">
        <f aca="false">IF(AND(A4145&gt;=Stimuli!$B$2,A4145&lt;=Stimuli!$C$2),Stimuli!$A$2,IF(AND(A4145&gt;=Stimuli!$B$3,A4145&lt;=Stimuli!$C$3),Stimuli!$A$3,IF(AND(A4145&gt;=Stimuli!$B$4,A4145&lt;=Stimuli!$C$4),Stimuli!$A$4,"")))</f>
        <v>01 Quiet baseline (60s)</v>
      </c>
      <c r="I4145" s="6" t="n">
        <f aca="false">(B4145-B4144)/((A4145-A4144)/1000)</f>
        <v>0.187545787545872</v>
      </c>
      <c r="J4145" s="6" t="n">
        <f aca="false">IF(OR(B4145&lt;Rules!$B$2,B4145&gt;Rules!$B$3,ABS(I4145)&gt;Rules!$B$4,OR(B4146&lt;Rules!$B$2,B4146&gt;Rules!$B$3,ABS(I4146)&gt;Rules!$B$4)),1,0)</f>
        <v>0</v>
      </c>
      <c r="K4145" s="6" t="str">
        <f aca="false">IF(F4145=1,COUNTIF($F$2:F4145,1),"")</f>
        <v/>
      </c>
    </row>
    <row r="4146" customFormat="false" ht="15" hidden="false" customHeight="false" outlineLevel="0" collapsed="false">
      <c r="A4146" s="6" t="n">
        <v>32605.0555</v>
      </c>
      <c r="B4146" s="6" t="n">
        <v>1.68864468864469</v>
      </c>
      <c r="C4146" s="6" t="n">
        <v>76</v>
      </c>
      <c r="D4146" s="6" t="n">
        <v>-1</v>
      </c>
      <c r="E4146" s="6" t="n">
        <v>1.68864468864469</v>
      </c>
      <c r="F4146" s="6" t="n">
        <v>0</v>
      </c>
      <c r="G4146" s="6" t="n">
        <v>0</v>
      </c>
      <c r="H4146" s="6" t="str">
        <f aca="false">IF(AND(A4146&gt;=Stimuli!$B$2,A4146&lt;=Stimuli!$C$2),Stimuli!$A$2,IF(AND(A4146&gt;=Stimuli!$B$3,A4146&lt;=Stimuli!$C$3),Stimuli!$A$3,IF(AND(A4146&gt;=Stimuli!$B$4,A4146&lt;=Stimuli!$C$4),Stimuli!$A$4,"")))</f>
        <v>01 Quiet baseline (60s)</v>
      </c>
      <c r="I4146" s="6" t="n">
        <f aca="false">(B4146-B4145)/((A4146-A4145)/1000)</f>
        <v>-0.187545787545872</v>
      </c>
      <c r="J4146" s="6" t="n">
        <f aca="false">IF(OR(B4146&lt;Rules!$B$2,B4146&gt;Rules!$B$3,ABS(I4146)&gt;Rules!$B$4,OR(B4147&lt;Rules!$B$2,B4147&gt;Rules!$B$3,ABS(I4147)&gt;Rules!$B$4)),1,0)</f>
        <v>0</v>
      </c>
      <c r="K4146" s="6" t="str">
        <f aca="false">IF(F4146=1,COUNTIF($F$2:F4146,1),"")</f>
        <v/>
      </c>
    </row>
    <row r="4147" customFormat="false" ht="15" hidden="false" customHeight="false" outlineLevel="0" collapsed="false">
      <c r="A4147" s="6" t="n">
        <v>32612.868</v>
      </c>
      <c r="B4147" s="6" t="n">
        <v>1.69157509157509</v>
      </c>
      <c r="C4147" s="6" t="n">
        <v>76</v>
      </c>
      <c r="D4147" s="6" t="n">
        <v>-1</v>
      </c>
      <c r="E4147" s="6" t="n">
        <v>1.68864468864469</v>
      </c>
      <c r="F4147" s="6" t="n">
        <v>0</v>
      </c>
      <c r="G4147" s="6" t="n">
        <v>0</v>
      </c>
      <c r="H4147" s="6" t="str">
        <f aca="false">IF(AND(A4147&gt;=Stimuli!$B$2,A4147&lt;=Stimuli!$C$2),Stimuli!$A$2,IF(AND(A4147&gt;=Stimuli!$B$3,A4147&lt;=Stimuli!$C$3),Stimuli!$A$3,IF(AND(A4147&gt;=Stimuli!$B$4,A4147&lt;=Stimuli!$C$4),Stimuli!$A$4,"")))</f>
        <v>01 Quiet baseline (60s)</v>
      </c>
      <c r="I4147" s="6" t="n">
        <f aca="false">(B4147-B4146)/((A4147-A4146)/1000)</f>
        <v>0.375091575091574</v>
      </c>
      <c r="J4147" s="6" t="n">
        <f aca="false">IF(OR(B4147&lt;Rules!$B$2,B4147&gt;Rules!$B$3,ABS(I4147)&gt;Rules!$B$4,OR(B4148&lt;Rules!$B$2,B4148&gt;Rules!$B$3,ABS(I4148)&gt;Rules!$B$4)),1,0)</f>
        <v>0</v>
      </c>
      <c r="K4147" s="6" t="str">
        <f aca="false">IF(F4147=1,COUNTIF($F$2:F4147,1),"")</f>
        <v/>
      </c>
    </row>
    <row r="4148" customFormat="false" ht="15" hidden="false" customHeight="false" outlineLevel="0" collapsed="false">
      <c r="A4148" s="6" t="n">
        <v>32620.6805</v>
      </c>
      <c r="B4148" s="6" t="n">
        <v>1.68717948717949</v>
      </c>
      <c r="C4148" s="6" t="n">
        <v>76</v>
      </c>
      <c r="D4148" s="6" t="n">
        <v>-1</v>
      </c>
      <c r="E4148" s="6" t="n">
        <v>1.68864468864469</v>
      </c>
      <c r="F4148" s="6" t="n">
        <v>0</v>
      </c>
      <c r="G4148" s="6" t="n">
        <v>0</v>
      </c>
      <c r="H4148" s="6" t="str">
        <f aca="false">IF(AND(A4148&gt;=Stimuli!$B$2,A4148&lt;=Stimuli!$C$2),Stimuli!$A$2,IF(AND(A4148&gt;=Stimuli!$B$3,A4148&lt;=Stimuli!$C$3),Stimuli!$A$3,IF(AND(A4148&gt;=Stimuli!$B$4,A4148&lt;=Stimuli!$C$4),Stimuli!$A$4,"")))</f>
        <v>01 Quiet baseline (60s)</v>
      </c>
      <c r="I4148" s="6" t="n">
        <f aca="false">(B4148-B4147)/((A4148-A4147)/1000)</f>
        <v>-0.562637362637304</v>
      </c>
      <c r="J4148" s="6" t="n">
        <f aca="false">IF(OR(B4148&lt;Rules!$B$2,B4148&gt;Rules!$B$3,ABS(I4148)&gt;Rules!$B$4,OR(B4149&lt;Rules!$B$2,B4149&gt;Rules!$B$3,ABS(I4149)&gt;Rules!$B$4)),1,0)</f>
        <v>0</v>
      </c>
      <c r="K4148" s="6" t="str">
        <f aca="false">IF(F4148=1,COUNTIF($F$2:F4148,1),"")</f>
        <v/>
      </c>
    </row>
    <row r="4149" customFormat="false" ht="15" hidden="false" customHeight="false" outlineLevel="0" collapsed="false">
      <c r="A4149" s="6" t="n">
        <v>32628.493</v>
      </c>
      <c r="B4149" s="6" t="n">
        <v>1.69157509157509</v>
      </c>
      <c r="C4149" s="6" t="n">
        <v>76</v>
      </c>
      <c r="D4149" s="6" t="n">
        <v>-1</v>
      </c>
      <c r="E4149" s="6" t="n">
        <v>1.68864468864469</v>
      </c>
      <c r="F4149" s="6" t="n">
        <v>0</v>
      </c>
      <c r="G4149" s="6" t="n">
        <v>0</v>
      </c>
      <c r="H4149" s="6" t="str">
        <f aca="false">IF(AND(A4149&gt;=Stimuli!$B$2,A4149&lt;=Stimuli!$C$2),Stimuli!$A$2,IF(AND(A4149&gt;=Stimuli!$B$3,A4149&lt;=Stimuli!$C$3),Stimuli!$A$3,IF(AND(A4149&gt;=Stimuli!$B$4,A4149&lt;=Stimuli!$C$4),Stimuli!$A$4,"")))</f>
        <v>01 Quiet baseline (60s)</v>
      </c>
      <c r="I4149" s="6" t="n">
        <f aca="false">(B4149-B4148)/((A4149-A4148)/1000)</f>
        <v>0.562637362637304</v>
      </c>
      <c r="J4149" s="6" t="n">
        <f aca="false">IF(OR(B4149&lt;Rules!$B$2,B4149&gt;Rules!$B$3,ABS(I4149)&gt;Rules!$B$4,OR(B4150&lt;Rules!$B$2,B4150&gt;Rules!$B$3,ABS(I4150)&gt;Rules!$B$4)),1,0)</f>
        <v>0</v>
      </c>
      <c r="K4149" s="6" t="str">
        <f aca="false">IF(F4149=1,COUNTIF($F$2:F4149,1),"")</f>
        <v/>
      </c>
    </row>
    <row r="4150" customFormat="false" ht="15" hidden="false" customHeight="false" outlineLevel="0" collapsed="false">
      <c r="A4150" s="6" t="n">
        <v>32636.3055</v>
      </c>
      <c r="B4150" s="6" t="n">
        <v>1.68571428571429</v>
      </c>
      <c r="C4150" s="6" t="n">
        <v>76</v>
      </c>
      <c r="D4150" s="6" t="n">
        <v>-1</v>
      </c>
      <c r="E4150" s="6" t="n">
        <v>1.68864468864469</v>
      </c>
      <c r="F4150" s="6" t="n">
        <v>0</v>
      </c>
      <c r="G4150" s="6" t="n">
        <v>0</v>
      </c>
      <c r="H4150" s="6" t="str">
        <f aca="false">IF(AND(A4150&gt;=Stimuli!$B$2,A4150&lt;=Stimuli!$C$2),Stimuli!$A$2,IF(AND(A4150&gt;=Stimuli!$B$3,A4150&lt;=Stimuli!$C$3),Stimuli!$A$3,IF(AND(A4150&gt;=Stimuli!$B$4,A4150&lt;=Stimuli!$C$4),Stimuli!$A$4,"")))</f>
        <v>01 Quiet baseline (60s)</v>
      </c>
      <c r="I4150" s="6" t="n">
        <f aca="false">(B4150-B4149)/((A4150-A4149)/1000)</f>
        <v>-0.750183150183148</v>
      </c>
      <c r="J4150" s="6" t="n">
        <f aca="false">IF(OR(B4150&lt;Rules!$B$2,B4150&gt;Rules!$B$3,ABS(I4150)&gt;Rules!$B$4,OR(B4151&lt;Rules!$B$2,B4151&gt;Rules!$B$3,ABS(I4151)&gt;Rules!$B$4)),1,0)</f>
        <v>0</v>
      </c>
      <c r="K4150" s="6" t="str">
        <f aca="false">IF(F4150=1,COUNTIF($F$2:F4150,1),"")</f>
        <v/>
      </c>
    </row>
    <row r="4151" customFormat="false" ht="15" hidden="false" customHeight="false" outlineLevel="0" collapsed="false">
      <c r="A4151" s="6" t="n">
        <v>32644.118</v>
      </c>
      <c r="B4151" s="6" t="n">
        <v>1.69304029304029</v>
      </c>
      <c r="C4151" s="6" t="n">
        <v>76</v>
      </c>
      <c r="D4151" s="6" t="n">
        <v>-1</v>
      </c>
      <c r="E4151" s="6" t="n">
        <v>1.68864468864469</v>
      </c>
      <c r="F4151" s="6" t="n">
        <v>0</v>
      </c>
      <c r="G4151" s="6" t="n">
        <v>0</v>
      </c>
      <c r="H4151" s="6" t="str">
        <f aca="false">IF(AND(A4151&gt;=Stimuli!$B$2,A4151&lt;=Stimuli!$C$2),Stimuli!$A$2,IF(AND(A4151&gt;=Stimuli!$B$3,A4151&lt;=Stimuli!$C$3),Stimuli!$A$3,IF(AND(A4151&gt;=Stimuli!$B$4,A4151&lt;=Stimuli!$C$4),Stimuli!$A$4,"")))</f>
        <v>01 Quiet baseline (60s)</v>
      </c>
      <c r="I4151" s="6" t="n">
        <f aca="false">(B4151-B4150)/((A4151-A4150)/1000)</f>
        <v>0.93772893772902</v>
      </c>
      <c r="J4151" s="6" t="n">
        <f aca="false">IF(OR(B4151&lt;Rules!$B$2,B4151&gt;Rules!$B$3,ABS(I4151)&gt;Rules!$B$4,OR(B4152&lt;Rules!$B$2,B4152&gt;Rules!$B$3,ABS(I4152)&gt;Rules!$B$4)),1,0)</f>
        <v>0</v>
      </c>
      <c r="K4151" s="6" t="str">
        <f aca="false">IF(F4151=1,COUNTIF($F$2:F4151,1),"")</f>
        <v/>
      </c>
    </row>
    <row r="4152" customFormat="false" ht="15" hidden="false" customHeight="false" outlineLevel="0" collapsed="false">
      <c r="A4152" s="6" t="n">
        <v>32651.9305</v>
      </c>
      <c r="B4152" s="6" t="n">
        <v>1.68571428571429</v>
      </c>
      <c r="C4152" s="6" t="n">
        <v>76</v>
      </c>
      <c r="D4152" s="6" t="n">
        <v>-1</v>
      </c>
      <c r="E4152" s="6" t="n">
        <v>1.68864468864469</v>
      </c>
      <c r="F4152" s="6" t="n">
        <v>0</v>
      </c>
      <c r="G4152" s="6" t="n">
        <v>0</v>
      </c>
      <c r="H4152" s="6" t="str">
        <f aca="false">IF(AND(A4152&gt;=Stimuli!$B$2,A4152&lt;=Stimuli!$C$2),Stimuli!$A$2,IF(AND(A4152&gt;=Stimuli!$B$3,A4152&lt;=Stimuli!$C$3),Stimuli!$A$3,IF(AND(A4152&gt;=Stimuli!$B$4,A4152&lt;=Stimuli!$C$4),Stimuli!$A$4,"")))</f>
        <v>01 Quiet baseline (60s)</v>
      </c>
      <c r="I4152" s="6" t="n">
        <f aca="false">(B4152-B4151)/((A4152-A4151)/1000)</f>
        <v>-0.93772893772902</v>
      </c>
      <c r="J4152" s="6" t="n">
        <f aca="false">IF(OR(B4152&lt;Rules!$B$2,B4152&gt;Rules!$B$3,ABS(I4152)&gt;Rules!$B$4,OR(B4153&lt;Rules!$B$2,B4153&gt;Rules!$B$3,ABS(I4153)&gt;Rules!$B$4)),1,0)</f>
        <v>0</v>
      </c>
      <c r="K4152" s="6" t="str">
        <f aca="false">IF(F4152=1,COUNTIF($F$2:F4152,1),"")</f>
        <v/>
      </c>
    </row>
    <row r="4153" customFormat="false" ht="15" hidden="false" customHeight="false" outlineLevel="0" collapsed="false">
      <c r="A4153" s="6" t="n">
        <v>32659.743</v>
      </c>
      <c r="B4153" s="6" t="n">
        <v>1.69157509157509</v>
      </c>
      <c r="C4153" s="6" t="n">
        <v>76</v>
      </c>
      <c r="D4153" s="6" t="n">
        <v>-1</v>
      </c>
      <c r="E4153" s="6" t="n">
        <v>1.68864468864469</v>
      </c>
      <c r="F4153" s="6" t="n">
        <v>0</v>
      </c>
      <c r="G4153" s="6" t="n">
        <v>0</v>
      </c>
      <c r="H4153" s="6" t="str">
        <f aca="false">IF(AND(A4153&gt;=Stimuli!$B$2,A4153&lt;=Stimuli!$C$2),Stimuli!$A$2,IF(AND(A4153&gt;=Stimuli!$B$3,A4153&lt;=Stimuli!$C$3),Stimuli!$A$3,IF(AND(A4153&gt;=Stimuli!$B$4,A4153&lt;=Stimuli!$C$4),Stimuli!$A$4,"")))</f>
        <v>01 Quiet baseline (60s)</v>
      </c>
      <c r="I4153" s="6" t="n">
        <f aca="false">(B4153-B4152)/((A4153-A4152)/1000)</f>
        <v>0.750183150183148</v>
      </c>
      <c r="J4153" s="6" t="n">
        <f aca="false">IF(OR(B4153&lt;Rules!$B$2,B4153&gt;Rules!$B$3,ABS(I4153)&gt;Rules!$B$4,OR(B4154&lt;Rules!$B$2,B4154&gt;Rules!$B$3,ABS(I4154)&gt;Rules!$B$4)),1,0)</f>
        <v>0</v>
      </c>
      <c r="K4153" s="6" t="str">
        <f aca="false">IF(F4153=1,COUNTIF($F$2:F4153,1),"")</f>
        <v/>
      </c>
    </row>
    <row r="4154" customFormat="false" ht="15" hidden="false" customHeight="false" outlineLevel="0" collapsed="false">
      <c r="A4154" s="6" t="n">
        <v>32667.5555</v>
      </c>
      <c r="B4154" s="6" t="n">
        <v>1.68571428571429</v>
      </c>
      <c r="C4154" s="6" t="n">
        <v>76</v>
      </c>
      <c r="D4154" s="6" t="n">
        <v>-1</v>
      </c>
      <c r="E4154" s="6" t="n">
        <v>1.68864468864469</v>
      </c>
      <c r="F4154" s="6" t="n">
        <v>0</v>
      </c>
      <c r="G4154" s="6" t="n">
        <v>0</v>
      </c>
      <c r="H4154" s="6" t="str">
        <f aca="false">IF(AND(A4154&gt;=Stimuli!$B$2,A4154&lt;=Stimuli!$C$2),Stimuli!$A$2,IF(AND(A4154&gt;=Stimuli!$B$3,A4154&lt;=Stimuli!$C$3),Stimuli!$A$3,IF(AND(A4154&gt;=Stimuli!$B$4,A4154&lt;=Stimuli!$C$4),Stimuli!$A$4,"")))</f>
        <v>01 Quiet baseline (60s)</v>
      </c>
      <c r="I4154" s="6" t="n">
        <f aca="false">(B4154-B4153)/((A4154-A4153)/1000)</f>
        <v>-0.750183150183148</v>
      </c>
      <c r="J4154" s="6" t="n">
        <f aca="false">IF(OR(B4154&lt;Rules!$B$2,B4154&gt;Rules!$B$3,ABS(I4154)&gt;Rules!$B$4,OR(B4155&lt;Rules!$B$2,B4155&gt;Rules!$B$3,ABS(I4155)&gt;Rules!$B$4)),1,0)</f>
        <v>0</v>
      </c>
      <c r="K4154" s="6" t="str">
        <f aca="false">IF(F4154=1,COUNTIF($F$2:F4154,1),"")</f>
        <v/>
      </c>
    </row>
    <row r="4155" customFormat="false" ht="15" hidden="false" customHeight="false" outlineLevel="0" collapsed="false">
      <c r="A4155" s="6" t="n">
        <v>32675.368</v>
      </c>
      <c r="B4155" s="6" t="n">
        <v>1.69010989010989</v>
      </c>
      <c r="C4155" s="6" t="n">
        <v>76</v>
      </c>
      <c r="D4155" s="6" t="n">
        <v>-1</v>
      </c>
      <c r="E4155" s="6" t="n">
        <v>1.68864468864469</v>
      </c>
      <c r="F4155" s="6" t="n">
        <v>0</v>
      </c>
      <c r="G4155" s="6" t="n">
        <v>0</v>
      </c>
      <c r="H4155" s="6" t="str">
        <f aca="false">IF(AND(A4155&gt;=Stimuli!$B$2,A4155&lt;=Stimuli!$C$2),Stimuli!$A$2,IF(AND(A4155&gt;=Stimuli!$B$3,A4155&lt;=Stimuli!$C$3),Stimuli!$A$3,IF(AND(A4155&gt;=Stimuli!$B$4,A4155&lt;=Stimuli!$C$4),Stimuli!$A$4,"")))</f>
        <v>01 Quiet baseline (60s)</v>
      </c>
      <c r="I4155" s="6" t="n">
        <f aca="false">(B4155-B4154)/((A4155-A4154)/1000)</f>
        <v>0.562637362637446</v>
      </c>
      <c r="J4155" s="6" t="n">
        <f aca="false">IF(OR(B4155&lt;Rules!$B$2,B4155&gt;Rules!$B$3,ABS(I4155)&gt;Rules!$B$4,OR(B4156&lt;Rules!$B$2,B4156&gt;Rules!$B$3,ABS(I4156)&gt;Rules!$B$4)),1,0)</f>
        <v>0</v>
      </c>
      <c r="K4155" s="6" t="str">
        <f aca="false">IF(F4155=1,COUNTIF($F$2:F4155,1),"")</f>
        <v/>
      </c>
    </row>
    <row r="4156" customFormat="false" ht="15" hidden="false" customHeight="false" outlineLevel="0" collapsed="false">
      <c r="A4156" s="6" t="n">
        <v>32683.1805</v>
      </c>
      <c r="B4156" s="6" t="n">
        <v>1.68717948717949</v>
      </c>
      <c r="C4156" s="6" t="n">
        <v>76</v>
      </c>
      <c r="D4156" s="6" t="n">
        <v>-1</v>
      </c>
      <c r="E4156" s="6" t="n">
        <v>1.68864468864469</v>
      </c>
      <c r="F4156" s="6" t="n">
        <v>0</v>
      </c>
      <c r="G4156" s="6" t="n">
        <v>0</v>
      </c>
      <c r="H4156" s="6" t="str">
        <f aca="false">IF(AND(A4156&gt;=Stimuli!$B$2,A4156&lt;=Stimuli!$C$2),Stimuli!$A$2,IF(AND(A4156&gt;=Stimuli!$B$3,A4156&lt;=Stimuli!$C$3),Stimuli!$A$3,IF(AND(A4156&gt;=Stimuli!$B$4,A4156&lt;=Stimuli!$C$4),Stimuli!$A$4,"")))</f>
        <v>01 Quiet baseline (60s)</v>
      </c>
      <c r="I4156" s="6" t="n">
        <f aca="false">(B4156-B4155)/((A4156-A4155)/1000)</f>
        <v>-0.375091575091602</v>
      </c>
      <c r="J4156" s="6" t="n">
        <f aca="false">IF(OR(B4156&lt;Rules!$B$2,B4156&gt;Rules!$B$3,ABS(I4156)&gt;Rules!$B$4,OR(B4157&lt;Rules!$B$2,B4157&gt;Rules!$B$3,ABS(I4157)&gt;Rules!$B$4)),1,0)</f>
        <v>0</v>
      </c>
      <c r="K4156" s="6" t="str">
        <f aca="false">IF(F4156=1,COUNTIF($F$2:F4156,1),"")</f>
        <v/>
      </c>
    </row>
    <row r="4157" customFormat="false" ht="15" hidden="false" customHeight="false" outlineLevel="0" collapsed="false">
      <c r="A4157" s="6" t="n">
        <v>32690.993</v>
      </c>
      <c r="B4157" s="6" t="n">
        <v>1.68864468864469</v>
      </c>
      <c r="C4157" s="6" t="n">
        <v>76</v>
      </c>
      <c r="D4157" s="6" t="n">
        <v>-1</v>
      </c>
      <c r="E4157" s="6" t="n">
        <v>1.68864468864469</v>
      </c>
      <c r="F4157" s="6" t="n">
        <v>0</v>
      </c>
      <c r="G4157" s="6" t="n">
        <v>0</v>
      </c>
      <c r="H4157" s="6" t="str">
        <f aca="false">IF(AND(A4157&gt;=Stimuli!$B$2,A4157&lt;=Stimuli!$C$2),Stimuli!$A$2,IF(AND(A4157&gt;=Stimuli!$B$3,A4157&lt;=Stimuli!$C$3),Stimuli!$A$3,IF(AND(A4157&gt;=Stimuli!$B$4,A4157&lt;=Stimuli!$C$4),Stimuli!$A$4,"")))</f>
        <v>01 Quiet baseline (60s)</v>
      </c>
      <c r="I4157" s="6" t="n">
        <f aca="false">(B4157-B4156)/((A4157-A4156)/1000)</f>
        <v>0.18754578754573</v>
      </c>
      <c r="J4157" s="6" t="n">
        <f aca="false">IF(OR(B4157&lt;Rules!$B$2,B4157&gt;Rules!$B$3,ABS(I4157)&gt;Rules!$B$4,OR(B4158&lt;Rules!$B$2,B4158&gt;Rules!$B$3,ABS(I4158)&gt;Rules!$B$4)),1,0)</f>
        <v>0</v>
      </c>
      <c r="K4157" s="6" t="str">
        <f aca="false">IF(F4157=1,COUNTIF($F$2:F4157,1),"")</f>
        <v/>
      </c>
    </row>
    <row r="4158" customFormat="false" ht="15" hidden="false" customHeight="false" outlineLevel="0" collapsed="false">
      <c r="A4158" s="6" t="n">
        <v>32698.8055</v>
      </c>
      <c r="B4158" s="6" t="n">
        <v>1.68717948717949</v>
      </c>
      <c r="C4158" s="6" t="n">
        <v>76</v>
      </c>
      <c r="D4158" s="6" t="n">
        <v>-1</v>
      </c>
      <c r="E4158" s="6" t="n">
        <v>1.68864468864469</v>
      </c>
      <c r="F4158" s="6" t="n">
        <v>0</v>
      </c>
      <c r="G4158" s="6" t="n">
        <v>0</v>
      </c>
      <c r="H4158" s="6" t="str">
        <f aca="false">IF(AND(A4158&gt;=Stimuli!$B$2,A4158&lt;=Stimuli!$C$2),Stimuli!$A$2,IF(AND(A4158&gt;=Stimuli!$B$3,A4158&lt;=Stimuli!$C$3),Stimuli!$A$3,IF(AND(A4158&gt;=Stimuli!$B$4,A4158&lt;=Stimuli!$C$4),Stimuli!$A$4,"")))</f>
        <v>01 Quiet baseline (60s)</v>
      </c>
      <c r="I4158" s="6" t="n">
        <f aca="false">(B4158-B4157)/((A4158-A4157)/1000)</f>
        <v>-0.18754578754573</v>
      </c>
      <c r="J4158" s="6" t="n">
        <f aca="false">IF(OR(B4158&lt;Rules!$B$2,B4158&gt;Rules!$B$3,ABS(I4158)&gt;Rules!$B$4,OR(B4159&lt;Rules!$B$2,B4159&gt;Rules!$B$3,ABS(I4159)&gt;Rules!$B$4)),1,0)</f>
        <v>0</v>
      </c>
      <c r="K4158" s="6" t="str">
        <f aca="false">IF(F4158=1,COUNTIF($F$2:F4158,1),"")</f>
        <v/>
      </c>
    </row>
    <row r="4159" customFormat="false" ht="15" hidden="false" customHeight="false" outlineLevel="0" collapsed="false">
      <c r="A4159" s="6" t="n">
        <v>32706.618</v>
      </c>
      <c r="B4159" s="6" t="n">
        <v>1.68864468864469</v>
      </c>
      <c r="C4159" s="6" t="n">
        <v>76</v>
      </c>
      <c r="D4159" s="6" t="n">
        <v>-1</v>
      </c>
      <c r="E4159" s="6" t="n">
        <v>1.68864468864469</v>
      </c>
      <c r="F4159" s="6" t="n">
        <v>0</v>
      </c>
      <c r="G4159" s="6" t="n">
        <v>0</v>
      </c>
      <c r="H4159" s="6" t="str">
        <f aca="false">IF(AND(A4159&gt;=Stimuli!$B$2,A4159&lt;=Stimuli!$C$2),Stimuli!$A$2,IF(AND(A4159&gt;=Stimuli!$B$3,A4159&lt;=Stimuli!$C$3),Stimuli!$A$3,IF(AND(A4159&gt;=Stimuli!$B$4,A4159&lt;=Stimuli!$C$4),Stimuli!$A$4,"")))</f>
        <v>01 Quiet baseline (60s)</v>
      </c>
      <c r="I4159" s="6" t="n">
        <f aca="false">(B4159-B4158)/((A4159-A4158)/1000)</f>
        <v>0.18754578754573</v>
      </c>
      <c r="J4159" s="6" t="n">
        <f aca="false">IF(OR(B4159&lt;Rules!$B$2,B4159&gt;Rules!$B$3,ABS(I4159)&gt;Rules!$B$4,OR(B4160&lt;Rules!$B$2,B4160&gt;Rules!$B$3,ABS(I4160)&gt;Rules!$B$4)),1,0)</f>
        <v>0</v>
      </c>
      <c r="K4159" s="6" t="str">
        <f aca="false">IF(F4159=1,COUNTIF($F$2:F4159,1),"")</f>
        <v/>
      </c>
    </row>
    <row r="4160" customFormat="false" ht="15" hidden="false" customHeight="false" outlineLevel="0" collapsed="false">
      <c r="A4160" s="6" t="n">
        <v>32714.4305</v>
      </c>
      <c r="B4160" s="6" t="n">
        <v>1.68864468864469</v>
      </c>
      <c r="C4160" s="6" t="n">
        <v>76</v>
      </c>
      <c r="D4160" s="6" t="n">
        <v>-1</v>
      </c>
      <c r="E4160" s="6" t="n">
        <v>1.68717948717949</v>
      </c>
      <c r="F4160" s="6" t="n">
        <v>0</v>
      </c>
      <c r="G4160" s="6" t="n">
        <v>0</v>
      </c>
      <c r="H4160" s="6" t="str">
        <f aca="false">IF(AND(A4160&gt;=Stimuli!$B$2,A4160&lt;=Stimuli!$C$2),Stimuli!$A$2,IF(AND(A4160&gt;=Stimuli!$B$3,A4160&lt;=Stimuli!$C$3),Stimuli!$A$3,IF(AND(A4160&gt;=Stimuli!$B$4,A4160&lt;=Stimuli!$C$4),Stimuli!$A$4,"")))</f>
        <v>01 Quiet baseline (60s)</v>
      </c>
      <c r="I4160" s="6" t="n">
        <f aca="false">(B4160-B4159)/((A4160-A4159)/1000)</f>
        <v>0</v>
      </c>
      <c r="J4160" s="6" t="n">
        <f aca="false">IF(OR(B4160&lt;Rules!$B$2,B4160&gt;Rules!$B$3,ABS(I4160)&gt;Rules!$B$4,OR(B4161&lt;Rules!$B$2,B4161&gt;Rules!$B$3,ABS(I4161)&gt;Rules!$B$4)),1,0)</f>
        <v>0</v>
      </c>
      <c r="K4160" s="6" t="str">
        <f aca="false">IF(F4160=1,COUNTIF($F$2:F4160,1),"")</f>
        <v/>
      </c>
    </row>
    <row r="4161" customFormat="false" ht="15" hidden="false" customHeight="false" outlineLevel="0" collapsed="false">
      <c r="A4161" s="6" t="n">
        <v>32722.243</v>
      </c>
      <c r="B4161" s="6" t="n">
        <v>1.68717948717949</v>
      </c>
      <c r="C4161" s="6" t="n">
        <v>76</v>
      </c>
      <c r="D4161" s="6" t="n">
        <v>-1</v>
      </c>
      <c r="E4161" s="6" t="n">
        <v>1.68717948717949</v>
      </c>
      <c r="F4161" s="6" t="n">
        <v>0</v>
      </c>
      <c r="G4161" s="6" t="n">
        <v>0</v>
      </c>
      <c r="H4161" s="6" t="str">
        <f aca="false">IF(AND(A4161&gt;=Stimuli!$B$2,A4161&lt;=Stimuli!$C$2),Stimuli!$A$2,IF(AND(A4161&gt;=Stimuli!$B$3,A4161&lt;=Stimuli!$C$3),Stimuli!$A$3,IF(AND(A4161&gt;=Stimuli!$B$4,A4161&lt;=Stimuli!$C$4),Stimuli!$A$4,"")))</f>
        <v>01 Quiet baseline (60s)</v>
      </c>
      <c r="I4161" s="6" t="n">
        <f aca="false">(B4161-B4160)/((A4161-A4160)/1000)</f>
        <v>-0.18754578754573</v>
      </c>
      <c r="J4161" s="6" t="n">
        <f aca="false">IF(OR(B4161&lt;Rules!$B$2,B4161&gt;Rules!$B$3,ABS(I4161)&gt;Rules!$B$4,OR(B4162&lt;Rules!$B$2,B4162&gt;Rules!$B$3,ABS(I4162)&gt;Rules!$B$4)),1,0)</f>
        <v>0</v>
      </c>
      <c r="K4161" s="6" t="str">
        <f aca="false">IF(F4161=1,COUNTIF($F$2:F4161,1),"")</f>
        <v/>
      </c>
    </row>
    <row r="4162" customFormat="false" ht="15" hidden="false" customHeight="false" outlineLevel="0" collapsed="false">
      <c r="A4162" s="6" t="n">
        <v>32730.0555</v>
      </c>
      <c r="B4162" s="6" t="n">
        <v>1.69010989010989</v>
      </c>
      <c r="C4162" s="6" t="n">
        <v>76</v>
      </c>
      <c r="D4162" s="6" t="n">
        <v>-1</v>
      </c>
      <c r="E4162" s="6" t="n">
        <v>1.68717948717949</v>
      </c>
      <c r="F4162" s="6" t="n">
        <v>0</v>
      </c>
      <c r="G4162" s="6" t="n">
        <v>0</v>
      </c>
      <c r="H4162" s="6" t="str">
        <f aca="false">IF(AND(A4162&gt;=Stimuli!$B$2,A4162&lt;=Stimuli!$C$2),Stimuli!$A$2,IF(AND(A4162&gt;=Stimuli!$B$3,A4162&lt;=Stimuli!$C$3),Stimuli!$A$3,IF(AND(A4162&gt;=Stimuli!$B$4,A4162&lt;=Stimuli!$C$4),Stimuli!$A$4,"")))</f>
        <v>01 Quiet baseline (60s)</v>
      </c>
      <c r="I4162" s="6" t="n">
        <f aca="false">(B4162-B4161)/((A4162-A4161)/1000)</f>
        <v>0.375091575091602</v>
      </c>
      <c r="J4162" s="6" t="n">
        <f aca="false">IF(OR(B4162&lt;Rules!$B$2,B4162&gt;Rules!$B$3,ABS(I4162)&gt;Rules!$B$4,OR(B4163&lt;Rules!$B$2,B4163&gt;Rules!$B$3,ABS(I4163)&gt;Rules!$B$4)),1,0)</f>
        <v>0</v>
      </c>
      <c r="K4162" s="6" t="str">
        <f aca="false">IF(F4162=1,COUNTIF($F$2:F4162,1),"")</f>
        <v/>
      </c>
    </row>
    <row r="4163" customFormat="false" ht="15" hidden="false" customHeight="false" outlineLevel="0" collapsed="false">
      <c r="A4163" s="6" t="n">
        <v>32737.868</v>
      </c>
      <c r="B4163" s="6" t="n">
        <v>1.68571428571429</v>
      </c>
      <c r="C4163" s="6" t="n">
        <v>76</v>
      </c>
      <c r="D4163" s="6" t="n">
        <v>-1</v>
      </c>
      <c r="E4163" s="6" t="n">
        <v>1.68717948717949</v>
      </c>
      <c r="F4163" s="6" t="n">
        <v>0</v>
      </c>
      <c r="G4163" s="6" t="n">
        <v>0</v>
      </c>
      <c r="H4163" s="6" t="str">
        <f aca="false">IF(AND(A4163&gt;=Stimuli!$B$2,A4163&lt;=Stimuli!$C$2),Stimuli!$A$2,IF(AND(A4163&gt;=Stimuli!$B$3,A4163&lt;=Stimuli!$C$3),Stimuli!$A$3,IF(AND(A4163&gt;=Stimuli!$B$4,A4163&lt;=Stimuli!$C$4),Stimuli!$A$4,"")))</f>
        <v>01 Quiet baseline (60s)</v>
      </c>
      <c r="I4163" s="6" t="n">
        <f aca="false">(B4163-B4162)/((A4163-A4162)/1000)</f>
        <v>-0.562637362637446</v>
      </c>
      <c r="J4163" s="6" t="n">
        <f aca="false">IF(OR(B4163&lt;Rules!$B$2,B4163&gt;Rules!$B$3,ABS(I4163)&gt;Rules!$B$4,OR(B4164&lt;Rules!$B$2,B4164&gt;Rules!$B$3,ABS(I4164)&gt;Rules!$B$4)),1,0)</f>
        <v>0</v>
      </c>
      <c r="K4163" s="6" t="str">
        <f aca="false">IF(F4163=1,COUNTIF($F$2:F4163,1),"")</f>
        <v/>
      </c>
    </row>
    <row r="4164" customFormat="false" ht="15" hidden="false" customHeight="false" outlineLevel="0" collapsed="false">
      <c r="A4164" s="6" t="n">
        <v>32745.6805</v>
      </c>
      <c r="B4164" s="6" t="n">
        <v>1.69010989010989</v>
      </c>
      <c r="C4164" s="6" t="n">
        <v>76</v>
      </c>
      <c r="D4164" s="6" t="n">
        <v>-1</v>
      </c>
      <c r="E4164" s="6" t="n">
        <v>1.68717948717949</v>
      </c>
      <c r="F4164" s="6" t="n">
        <v>0</v>
      </c>
      <c r="G4164" s="6" t="n">
        <v>0</v>
      </c>
      <c r="H4164" s="6" t="str">
        <f aca="false">IF(AND(A4164&gt;=Stimuli!$B$2,A4164&lt;=Stimuli!$C$2),Stimuli!$A$2,IF(AND(A4164&gt;=Stimuli!$B$3,A4164&lt;=Stimuli!$C$3),Stimuli!$A$3,IF(AND(A4164&gt;=Stimuli!$B$4,A4164&lt;=Stimuli!$C$4),Stimuli!$A$4,"")))</f>
        <v>01 Quiet baseline (60s)</v>
      </c>
      <c r="I4164" s="6" t="n">
        <f aca="false">(B4164-B4163)/((A4164-A4163)/1000)</f>
        <v>0.562637362637446</v>
      </c>
      <c r="J4164" s="6" t="n">
        <f aca="false">IF(OR(B4164&lt;Rules!$B$2,B4164&gt;Rules!$B$3,ABS(I4164)&gt;Rules!$B$4,OR(B4165&lt;Rules!$B$2,B4165&gt;Rules!$B$3,ABS(I4165)&gt;Rules!$B$4)),1,0)</f>
        <v>0</v>
      </c>
      <c r="K4164" s="6" t="str">
        <f aca="false">IF(F4164=1,COUNTIF($F$2:F4164,1),"")</f>
        <v/>
      </c>
    </row>
    <row r="4165" customFormat="false" ht="15" hidden="false" customHeight="false" outlineLevel="0" collapsed="false">
      <c r="A4165" s="6" t="n">
        <v>32753.493</v>
      </c>
      <c r="B4165" s="6" t="n">
        <v>1.68424908424908</v>
      </c>
      <c r="C4165" s="6" t="n">
        <v>76</v>
      </c>
      <c r="D4165" s="6" t="n">
        <v>-1</v>
      </c>
      <c r="E4165" s="6" t="n">
        <v>1.68717948717949</v>
      </c>
      <c r="F4165" s="6" t="n">
        <v>0</v>
      </c>
      <c r="G4165" s="6" t="n">
        <v>0</v>
      </c>
      <c r="H4165" s="6" t="str">
        <f aca="false">IF(AND(A4165&gt;=Stimuli!$B$2,A4165&lt;=Stimuli!$C$2),Stimuli!$A$2,IF(AND(A4165&gt;=Stimuli!$B$3,A4165&lt;=Stimuli!$C$3),Stimuli!$A$3,IF(AND(A4165&gt;=Stimuli!$B$4,A4165&lt;=Stimuli!$C$4),Stimuli!$A$4,"")))</f>
        <v>01 Quiet baseline (60s)</v>
      </c>
      <c r="I4165" s="6" t="n">
        <f aca="false">(B4165-B4164)/((A4165-A4164)/1000)</f>
        <v>-0.750183150183176</v>
      </c>
      <c r="J4165" s="6" t="n">
        <f aca="false">IF(OR(B4165&lt;Rules!$B$2,B4165&gt;Rules!$B$3,ABS(I4165)&gt;Rules!$B$4,OR(B4166&lt;Rules!$B$2,B4166&gt;Rules!$B$3,ABS(I4166)&gt;Rules!$B$4)),1,0)</f>
        <v>0</v>
      </c>
      <c r="K4165" s="6" t="str">
        <f aca="false">IF(F4165=1,COUNTIF($F$2:F4165,1),"")</f>
        <v/>
      </c>
    </row>
    <row r="4166" customFormat="false" ht="15" hidden="false" customHeight="false" outlineLevel="0" collapsed="false">
      <c r="A4166" s="6" t="n">
        <v>32761.3055</v>
      </c>
      <c r="B4166" s="6" t="n">
        <v>1.69010989010989</v>
      </c>
      <c r="C4166" s="6" t="n">
        <v>76</v>
      </c>
      <c r="D4166" s="6" t="n">
        <v>-1</v>
      </c>
      <c r="E4166" s="6" t="n">
        <v>1.68717948717949</v>
      </c>
      <c r="F4166" s="6" t="n">
        <v>0</v>
      </c>
      <c r="G4166" s="6" t="n">
        <v>0</v>
      </c>
      <c r="H4166" s="6" t="str">
        <f aca="false">IF(AND(A4166&gt;=Stimuli!$B$2,A4166&lt;=Stimuli!$C$2),Stimuli!$A$2,IF(AND(A4166&gt;=Stimuli!$B$3,A4166&lt;=Stimuli!$C$3),Stimuli!$A$3,IF(AND(A4166&gt;=Stimuli!$B$4,A4166&lt;=Stimuli!$C$4),Stimuli!$A$4,"")))</f>
        <v>01 Quiet baseline (60s)</v>
      </c>
      <c r="I4166" s="6" t="n">
        <f aca="false">(B4166-B4165)/((A4166-A4165)/1000)</f>
        <v>0.750183150183176</v>
      </c>
      <c r="J4166" s="6" t="n">
        <f aca="false">IF(OR(B4166&lt;Rules!$B$2,B4166&gt;Rules!$B$3,ABS(I4166)&gt;Rules!$B$4,OR(B4167&lt;Rules!$B$2,B4167&gt;Rules!$B$3,ABS(I4167)&gt;Rules!$B$4)),1,0)</f>
        <v>0</v>
      </c>
      <c r="K4166" s="6" t="str">
        <f aca="false">IF(F4166=1,COUNTIF($F$2:F4166,1),"")</f>
        <v/>
      </c>
    </row>
    <row r="4167" customFormat="false" ht="15" hidden="false" customHeight="false" outlineLevel="0" collapsed="false">
      <c r="A4167" s="6" t="n">
        <v>32769.118</v>
      </c>
      <c r="B4167" s="6" t="n">
        <v>1.68424908424908</v>
      </c>
      <c r="C4167" s="6" t="n">
        <v>76</v>
      </c>
      <c r="D4167" s="6" t="n">
        <v>-1</v>
      </c>
      <c r="E4167" s="6" t="n">
        <v>1.68717948717949</v>
      </c>
      <c r="F4167" s="6" t="n">
        <v>0</v>
      </c>
      <c r="G4167" s="6" t="n">
        <v>0</v>
      </c>
      <c r="H4167" s="6" t="str">
        <f aca="false">IF(AND(A4167&gt;=Stimuli!$B$2,A4167&lt;=Stimuli!$C$2),Stimuli!$A$2,IF(AND(A4167&gt;=Stimuli!$B$3,A4167&lt;=Stimuli!$C$3),Stimuli!$A$3,IF(AND(A4167&gt;=Stimuli!$B$4,A4167&lt;=Stimuli!$C$4),Stimuli!$A$4,"")))</f>
        <v>01 Quiet baseline (60s)</v>
      </c>
      <c r="I4167" s="6" t="n">
        <f aca="false">(B4167-B4166)/((A4167-A4166)/1000)</f>
        <v>-0.750183150182827</v>
      </c>
      <c r="J4167" s="6" t="n">
        <f aca="false">IF(OR(B4167&lt;Rules!$B$2,B4167&gt;Rules!$B$3,ABS(I4167)&gt;Rules!$B$4,OR(B4168&lt;Rules!$B$2,B4168&gt;Rules!$B$3,ABS(I4168)&gt;Rules!$B$4)),1,0)</f>
        <v>0</v>
      </c>
      <c r="K4167" s="6" t="str">
        <f aca="false">IF(F4167=1,COUNTIF($F$2:F4167,1),"")</f>
        <v/>
      </c>
    </row>
    <row r="4168" customFormat="false" ht="15" hidden="false" customHeight="false" outlineLevel="0" collapsed="false">
      <c r="A4168" s="6" t="n">
        <v>32776.9305</v>
      </c>
      <c r="B4168" s="6" t="n">
        <v>1.69010989010989</v>
      </c>
      <c r="C4168" s="6" t="n">
        <v>76</v>
      </c>
      <c r="D4168" s="6" t="n">
        <v>-1</v>
      </c>
      <c r="E4168" s="6" t="n">
        <v>1.68717948717949</v>
      </c>
      <c r="F4168" s="6" t="n">
        <v>0</v>
      </c>
      <c r="G4168" s="6" t="n">
        <v>0</v>
      </c>
      <c r="H4168" s="6" t="str">
        <f aca="false">IF(AND(A4168&gt;=Stimuli!$B$2,A4168&lt;=Stimuli!$C$2),Stimuli!$A$2,IF(AND(A4168&gt;=Stimuli!$B$3,A4168&lt;=Stimuli!$C$3),Stimuli!$A$3,IF(AND(A4168&gt;=Stimuli!$B$4,A4168&lt;=Stimuli!$C$4),Stimuli!$A$4,"")))</f>
        <v>01 Quiet baseline (60s)</v>
      </c>
      <c r="I4168" s="6" t="n">
        <f aca="false">(B4168-B4167)/((A4168-A4167)/1000)</f>
        <v>0.750183150183176</v>
      </c>
      <c r="J4168" s="6" t="n">
        <f aca="false">IF(OR(B4168&lt;Rules!$B$2,B4168&gt;Rules!$B$3,ABS(I4168)&gt;Rules!$B$4,OR(B4169&lt;Rules!$B$2,B4169&gt;Rules!$B$3,ABS(I4169)&gt;Rules!$B$4)),1,0)</f>
        <v>0</v>
      </c>
      <c r="K4168" s="6" t="str">
        <f aca="false">IF(F4168=1,COUNTIF($F$2:F4168,1),"")</f>
        <v/>
      </c>
    </row>
    <row r="4169" customFormat="false" ht="15" hidden="false" customHeight="false" outlineLevel="0" collapsed="false">
      <c r="A4169" s="6" t="n">
        <v>32784.743</v>
      </c>
      <c r="B4169" s="6" t="n">
        <v>1.68424908424908</v>
      </c>
      <c r="C4169" s="6" t="n">
        <v>76</v>
      </c>
      <c r="D4169" s="6" t="n">
        <v>-1</v>
      </c>
      <c r="E4169" s="6" t="n">
        <v>1.68717948717949</v>
      </c>
      <c r="F4169" s="6" t="n">
        <v>0</v>
      </c>
      <c r="G4169" s="6" t="n">
        <v>0</v>
      </c>
      <c r="H4169" s="6" t="str">
        <f aca="false">IF(AND(A4169&gt;=Stimuli!$B$2,A4169&lt;=Stimuli!$C$2),Stimuli!$A$2,IF(AND(A4169&gt;=Stimuli!$B$3,A4169&lt;=Stimuli!$C$3),Stimuli!$A$3,IF(AND(A4169&gt;=Stimuli!$B$4,A4169&lt;=Stimuli!$C$4),Stimuli!$A$4,"")))</f>
        <v>01 Quiet baseline (60s)</v>
      </c>
      <c r="I4169" s="6" t="n">
        <f aca="false">(B4169-B4168)/((A4169-A4168)/1000)</f>
        <v>-0.750183150183176</v>
      </c>
      <c r="J4169" s="6" t="n">
        <f aca="false">IF(OR(B4169&lt;Rules!$B$2,B4169&gt;Rules!$B$3,ABS(I4169)&gt;Rules!$B$4,OR(B4170&lt;Rules!$B$2,B4170&gt;Rules!$B$3,ABS(I4170)&gt;Rules!$B$4)),1,0)</f>
        <v>0</v>
      </c>
      <c r="K4169" s="6" t="str">
        <f aca="false">IF(F4169=1,COUNTIF($F$2:F4169,1),"")</f>
        <v/>
      </c>
    </row>
    <row r="4170" customFormat="false" ht="15" hidden="false" customHeight="false" outlineLevel="0" collapsed="false">
      <c r="A4170" s="6" t="n">
        <v>32792.5555</v>
      </c>
      <c r="B4170" s="6" t="n">
        <v>1.69010989010989</v>
      </c>
      <c r="C4170" s="6" t="n">
        <v>76</v>
      </c>
      <c r="D4170" s="6" t="n">
        <v>-1</v>
      </c>
      <c r="E4170" s="6" t="n">
        <v>1.68717948717949</v>
      </c>
      <c r="F4170" s="6" t="n">
        <v>0</v>
      </c>
      <c r="G4170" s="6" t="n">
        <v>0</v>
      </c>
      <c r="H4170" s="6" t="str">
        <f aca="false">IF(AND(A4170&gt;=Stimuli!$B$2,A4170&lt;=Stimuli!$C$2),Stimuli!$A$2,IF(AND(A4170&gt;=Stimuli!$B$3,A4170&lt;=Stimuli!$C$3),Stimuli!$A$3,IF(AND(A4170&gt;=Stimuli!$B$4,A4170&lt;=Stimuli!$C$4),Stimuli!$A$4,"")))</f>
        <v>01 Quiet baseline (60s)</v>
      </c>
      <c r="I4170" s="6" t="n">
        <f aca="false">(B4170-B4169)/((A4170-A4169)/1000)</f>
        <v>0.750183150183176</v>
      </c>
      <c r="J4170" s="6" t="n">
        <f aca="false">IF(OR(B4170&lt;Rules!$B$2,B4170&gt;Rules!$B$3,ABS(I4170)&gt;Rules!$B$4,OR(B4171&lt;Rules!$B$2,B4171&gt;Rules!$B$3,ABS(I4171)&gt;Rules!$B$4)),1,0)</f>
        <v>0</v>
      </c>
      <c r="K4170" s="6" t="str">
        <f aca="false">IF(F4170=1,COUNTIF($F$2:F4170,1),"")</f>
        <v/>
      </c>
    </row>
    <row r="4171" customFormat="false" ht="15" hidden="false" customHeight="false" outlineLevel="0" collapsed="false">
      <c r="A4171" s="6" t="n">
        <v>32800.368</v>
      </c>
      <c r="B4171" s="6" t="n">
        <v>1.68424908424908</v>
      </c>
      <c r="C4171" s="6" t="n">
        <v>76</v>
      </c>
      <c r="D4171" s="6" t="n">
        <v>-1</v>
      </c>
      <c r="E4171" s="6" t="n">
        <v>1.68717948717949</v>
      </c>
      <c r="F4171" s="6" t="n">
        <v>0</v>
      </c>
      <c r="G4171" s="6" t="n">
        <v>0</v>
      </c>
      <c r="H4171" s="6" t="str">
        <f aca="false">IF(AND(A4171&gt;=Stimuli!$B$2,A4171&lt;=Stimuli!$C$2),Stimuli!$A$2,IF(AND(A4171&gt;=Stimuli!$B$3,A4171&lt;=Stimuli!$C$3),Stimuli!$A$3,IF(AND(A4171&gt;=Stimuli!$B$4,A4171&lt;=Stimuli!$C$4),Stimuli!$A$4,"")))</f>
        <v>01 Quiet baseline (60s)</v>
      </c>
      <c r="I4171" s="6" t="n">
        <f aca="false">(B4171-B4170)/((A4171-A4170)/1000)</f>
        <v>-0.750183150183176</v>
      </c>
      <c r="J4171" s="6" t="n">
        <f aca="false">IF(OR(B4171&lt;Rules!$B$2,B4171&gt;Rules!$B$3,ABS(I4171)&gt;Rules!$B$4,OR(B4172&lt;Rules!$B$2,B4172&gt;Rules!$B$3,ABS(I4172)&gt;Rules!$B$4)),1,0)</f>
        <v>0</v>
      </c>
      <c r="K4171" s="6" t="str">
        <f aca="false">IF(F4171=1,COUNTIF($F$2:F4171,1),"")</f>
        <v/>
      </c>
    </row>
    <row r="4172" customFormat="false" ht="15" hidden="false" customHeight="false" outlineLevel="0" collapsed="false">
      <c r="A4172" s="6" t="n">
        <v>32808.1805</v>
      </c>
      <c r="B4172" s="6" t="n">
        <v>1.68864468864469</v>
      </c>
      <c r="C4172" s="6" t="n">
        <v>76</v>
      </c>
      <c r="D4172" s="6" t="n">
        <v>-1</v>
      </c>
      <c r="E4172" s="6" t="n">
        <v>1.68571428571429</v>
      </c>
      <c r="F4172" s="6" t="n">
        <v>0</v>
      </c>
      <c r="G4172" s="6" t="n">
        <v>0</v>
      </c>
      <c r="H4172" s="6" t="str">
        <f aca="false">IF(AND(A4172&gt;=Stimuli!$B$2,A4172&lt;=Stimuli!$C$2),Stimuli!$A$2,IF(AND(A4172&gt;=Stimuli!$B$3,A4172&lt;=Stimuli!$C$3),Stimuli!$A$3,IF(AND(A4172&gt;=Stimuli!$B$4,A4172&lt;=Stimuli!$C$4),Stimuli!$A$4,"")))</f>
        <v>01 Quiet baseline (60s)</v>
      </c>
      <c r="I4172" s="6" t="n">
        <f aca="false">(B4172-B4171)/((A4172-A4171)/1000)</f>
        <v>0.562637362637304</v>
      </c>
      <c r="J4172" s="6" t="n">
        <f aca="false">IF(OR(B4172&lt;Rules!$B$2,B4172&gt;Rules!$B$3,ABS(I4172)&gt;Rules!$B$4,OR(B4173&lt;Rules!$B$2,B4173&gt;Rules!$B$3,ABS(I4173)&gt;Rules!$B$4)),1,0)</f>
        <v>0</v>
      </c>
      <c r="K4172" s="6" t="str">
        <f aca="false">IF(F4172=1,COUNTIF($F$2:F4172,1),"")</f>
        <v/>
      </c>
    </row>
    <row r="4173" customFormat="false" ht="15" hidden="false" customHeight="false" outlineLevel="0" collapsed="false">
      <c r="A4173" s="6" t="n">
        <v>32815.993</v>
      </c>
      <c r="B4173" s="6" t="n">
        <v>1.68571428571429</v>
      </c>
      <c r="C4173" s="6" t="n">
        <v>76</v>
      </c>
      <c r="D4173" s="6" t="n">
        <v>-1</v>
      </c>
      <c r="E4173" s="6" t="n">
        <v>1.68571428571429</v>
      </c>
      <c r="F4173" s="6" t="n">
        <v>0</v>
      </c>
      <c r="G4173" s="6" t="n">
        <v>0</v>
      </c>
      <c r="H4173" s="6" t="str">
        <f aca="false">IF(AND(A4173&gt;=Stimuli!$B$2,A4173&lt;=Stimuli!$C$2),Stimuli!$A$2,IF(AND(A4173&gt;=Stimuli!$B$3,A4173&lt;=Stimuli!$C$3),Stimuli!$A$3,IF(AND(A4173&gt;=Stimuli!$B$4,A4173&lt;=Stimuli!$C$4),Stimuli!$A$4,"")))</f>
        <v>01 Quiet baseline (60s)</v>
      </c>
      <c r="I4173" s="6" t="n">
        <f aca="false">(B4173-B4172)/((A4173-A4172)/1000)</f>
        <v>-0.375091575091574</v>
      </c>
      <c r="J4173" s="6" t="n">
        <f aca="false">IF(OR(B4173&lt;Rules!$B$2,B4173&gt;Rules!$B$3,ABS(I4173)&gt;Rules!$B$4,OR(B4174&lt;Rules!$B$2,B4174&gt;Rules!$B$3,ABS(I4174)&gt;Rules!$B$4)),1,0)</f>
        <v>0</v>
      </c>
      <c r="K4173" s="6" t="str">
        <f aca="false">IF(F4173=1,COUNTIF($F$2:F4173,1),"")</f>
        <v/>
      </c>
    </row>
    <row r="4174" customFormat="false" ht="15" hidden="false" customHeight="false" outlineLevel="0" collapsed="false">
      <c r="A4174" s="6" t="n">
        <v>32823.8055</v>
      </c>
      <c r="B4174" s="6" t="n">
        <v>1.68717948717949</v>
      </c>
      <c r="C4174" s="6" t="n">
        <v>76</v>
      </c>
      <c r="D4174" s="6" t="n">
        <v>-1</v>
      </c>
      <c r="E4174" s="6" t="n">
        <v>1.68571428571429</v>
      </c>
      <c r="F4174" s="6" t="n">
        <v>0</v>
      </c>
      <c r="G4174" s="6" t="n">
        <v>0</v>
      </c>
      <c r="H4174" s="6" t="str">
        <f aca="false">IF(AND(A4174&gt;=Stimuli!$B$2,A4174&lt;=Stimuli!$C$2),Stimuli!$A$2,IF(AND(A4174&gt;=Stimuli!$B$3,A4174&lt;=Stimuli!$C$3),Stimuli!$A$3,IF(AND(A4174&gt;=Stimuli!$B$4,A4174&lt;=Stimuli!$C$4),Stimuli!$A$4,"")))</f>
        <v>01 Quiet baseline (60s)</v>
      </c>
      <c r="I4174" s="6" t="n">
        <f aca="false">(B4174-B4173)/((A4174-A4173)/1000)</f>
        <v>0.187545787545844</v>
      </c>
      <c r="J4174" s="6" t="n">
        <f aca="false">IF(OR(B4174&lt;Rules!$B$2,B4174&gt;Rules!$B$3,ABS(I4174)&gt;Rules!$B$4,OR(B4175&lt;Rules!$B$2,B4175&gt;Rules!$B$3,ABS(I4175)&gt;Rules!$B$4)),1,0)</f>
        <v>0</v>
      </c>
      <c r="K4174" s="6" t="str">
        <f aca="false">IF(F4174=1,COUNTIF($F$2:F4174,1),"")</f>
        <v/>
      </c>
    </row>
    <row r="4175" customFormat="false" ht="15" hidden="false" customHeight="false" outlineLevel="0" collapsed="false">
      <c r="A4175" s="6" t="n">
        <v>32831.618</v>
      </c>
      <c r="B4175" s="6" t="n">
        <v>1.68571428571429</v>
      </c>
      <c r="C4175" s="6" t="n">
        <v>76</v>
      </c>
      <c r="D4175" s="6" t="n">
        <v>-1</v>
      </c>
      <c r="E4175" s="6" t="n">
        <v>1.68571428571429</v>
      </c>
      <c r="F4175" s="6" t="n">
        <v>0</v>
      </c>
      <c r="G4175" s="6" t="n">
        <v>0</v>
      </c>
      <c r="H4175" s="6" t="str">
        <f aca="false">IF(AND(A4175&gt;=Stimuli!$B$2,A4175&lt;=Stimuli!$C$2),Stimuli!$A$2,IF(AND(A4175&gt;=Stimuli!$B$3,A4175&lt;=Stimuli!$C$3),Stimuli!$A$3,IF(AND(A4175&gt;=Stimuli!$B$4,A4175&lt;=Stimuli!$C$4),Stimuli!$A$4,"")))</f>
        <v>01 Quiet baseline (60s)</v>
      </c>
      <c r="I4175" s="6" t="n">
        <f aca="false">(B4175-B4174)/((A4175-A4174)/1000)</f>
        <v>-0.187545787545844</v>
      </c>
      <c r="J4175" s="6" t="n">
        <f aca="false">IF(OR(B4175&lt;Rules!$B$2,B4175&gt;Rules!$B$3,ABS(I4175)&gt;Rules!$B$4,OR(B4176&lt;Rules!$B$2,B4176&gt;Rules!$B$3,ABS(I4176)&gt;Rules!$B$4)),1,0)</f>
        <v>0</v>
      </c>
      <c r="K4175" s="6" t="str">
        <f aca="false">IF(F4175=1,COUNTIF($F$2:F4175,1),"")</f>
        <v/>
      </c>
    </row>
    <row r="4176" customFormat="false" ht="15" hidden="false" customHeight="false" outlineLevel="0" collapsed="false">
      <c r="A4176" s="6" t="n">
        <v>32839.4305</v>
      </c>
      <c r="B4176" s="6" t="n">
        <v>1.68571428571429</v>
      </c>
      <c r="C4176" s="6" t="n">
        <v>76</v>
      </c>
      <c r="D4176" s="6" t="n">
        <v>-1</v>
      </c>
      <c r="E4176" s="6" t="n">
        <v>1.68571428571429</v>
      </c>
      <c r="F4176" s="6" t="n">
        <v>0</v>
      </c>
      <c r="G4176" s="6" t="n">
        <v>0</v>
      </c>
      <c r="H4176" s="6" t="str">
        <f aca="false">IF(AND(A4176&gt;=Stimuli!$B$2,A4176&lt;=Stimuli!$C$2),Stimuli!$A$2,IF(AND(A4176&gt;=Stimuli!$B$3,A4176&lt;=Stimuli!$C$3),Stimuli!$A$3,IF(AND(A4176&gt;=Stimuli!$B$4,A4176&lt;=Stimuli!$C$4),Stimuli!$A$4,"")))</f>
        <v>01 Quiet baseline (60s)</v>
      </c>
      <c r="I4176" s="6" t="n">
        <f aca="false">(B4176-B4175)/((A4176-A4175)/1000)</f>
        <v>0</v>
      </c>
      <c r="J4176" s="6" t="n">
        <f aca="false">IF(OR(B4176&lt;Rules!$B$2,B4176&gt;Rules!$B$3,ABS(I4176)&gt;Rules!$B$4,OR(B4177&lt;Rules!$B$2,B4177&gt;Rules!$B$3,ABS(I4177)&gt;Rules!$B$4)),1,0)</f>
        <v>0</v>
      </c>
      <c r="K4176" s="6" t="str">
        <f aca="false">IF(F4176=1,COUNTIF($F$2:F4176,1),"")</f>
        <v/>
      </c>
    </row>
    <row r="4177" customFormat="false" ht="15" hidden="false" customHeight="false" outlineLevel="0" collapsed="false">
      <c r="A4177" s="6" t="n">
        <v>32847.243</v>
      </c>
      <c r="B4177" s="6" t="n">
        <v>1.68717948717949</v>
      </c>
      <c r="C4177" s="6" t="n">
        <v>76</v>
      </c>
      <c r="D4177" s="6" t="n">
        <v>-1</v>
      </c>
      <c r="E4177" s="6" t="n">
        <v>1.68571428571429</v>
      </c>
      <c r="F4177" s="6" t="n">
        <v>0</v>
      </c>
      <c r="G4177" s="6" t="n">
        <v>0</v>
      </c>
      <c r="H4177" s="6" t="str">
        <f aca="false">IF(AND(A4177&gt;=Stimuli!$B$2,A4177&lt;=Stimuli!$C$2),Stimuli!$A$2,IF(AND(A4177&gt;=Stimuli!$B$3,A4177&lt;=Stimuli!$C$3),Stimuli!$A$3,IF(AND(A4177&gt;=Stimuli!$B$4,A4177&lt;=Stimuli!$C$4),Stimuli!$A$4,"")))</f>
        <v>01 Quiet baseline (60s)</v>
      </c>
      <c r="I4177" s="6" t="n">
        <f aca="false">(B4177-B4176)/((A4177-A4176)/1000)</f>
        <v>0.187545787545844</v>
      </c>
      <c r="J4177" s="6" t="n">
        <f aca="false">IF(OR(B4177&lt;Rules!$B$2,B4177&gt;Rules!$B$3,ABS(I4177)&gt;Rules!$B$4,OR(B4178&lt;Rules!$B$2,B4178&gt;Rules!$B$3,ABS(I4178)&gt;Rules!$B$4)),1,0)</f>
        <v>0</v>
      </c>
      <c r="K4177" s="6" t="str">
        <f aca="false">IF(F4177=1,COUNTIF($F$2:F4177,1),"")</f>
        <v/>
      </c>
    </row>
    <row r="4178" customFormat="false" ht="15" hidden="false" customHeight="false" outlineLevel="0" collapsed="false">
      <c r="A4178" s="6" t="n">
        <v>32855.0555</v>
      </c>
      <c r="B4178" s="6" t="n">
        <v>1.68424908424908</v>
      </c>
      <c r="C4178" s="6" t="n">
        <v>76</v>
      </c>
      <c r="D4178" s="6" t="n">
        <v>-1</v>
      </c>
      <c r="E4178" s="6" t="n">
        <v>1.68571428571429</v>
      </c>
      <c r="F4178" s="6" t="n">
        <v>0</v>
      </c>
      <c r="G4178" s="6" t="n">
        <v>0</v>
      </c>
      <c r="H4178" s="6" t="str">
        <f aca="false">IF(AND(A4178&gt;=Stimuli!$B$2,A4178&lt;=Stimuli!$C$2),Stimuli!$A$2,IF(AND(A4178&gt;=Stimuli!$B$3,A4178&lt;=Stimuli!$C$3),Stimuli!$A$3,IF(AND(A4178&gt;=Stimuli!$B$4,A4178&lt;=Stimuli!$C$4),Stimuli!$A$4,"")))</f>
        <v>01 Quiet baseline (60s)</v>
      </c>
      <c r="I4178" s="6" t="n">
        <f aca="false">(B4178-B4177)/((A4178-A4177)/1000)</f>
        <v>-0.375091575091574</v>
      </c>
      <c r="J4178" s="6" t="n">
        <f aca="false">IF(OR(B4178&lt;Rules!$B$2,B4178&gt;Rules!$B$3,ABS(I4178)&gt;Rules!$B$4,OR(B4179&lt;Rules!$B$2,B4179&gt;Rules!$B$3,ABS(I4179)&gt;Rules!$B$4)),1,0)</f>
        <v>0</v>
      </c>
      <c r="K4178" s="6" t="str">
        <f aca="false">IF(F4178=1,COUNTIF($F$2:F4178,1),"")</f>
        <v/>
      </c>
    </row>
    <row r="4179" customFormat="false" ht="15" hidden="false" customHeight="false" outlineLevel="0" collapsed="false">
      <c r="A4179" s="6" t="n">
        <v>32862.868</v>
      </c>
      <c r="B4179" s="6" t="n">
        <v>1.68864468864469</v>
      </c>
      <c r="C4179" s="6" t="n">
        <v>76</v>
      </c>
      <c r="D4179" s="6" t="n">
        <v>-1</v>
      </c>
      <c r="E4179" s="6" t="n">
        <v>1.68571428571429</v>
      </c>
      <c r="F4179" s="6" t="n">
        <v>0</v>
      </c>
      <c r="G4179" s="6" t="n">
        <v>0</v>
      </c>
      <c r="H4179" s="6" t="str">
        <f aca="false">IF(AND(A4179&gt;=Stimuli!$B$2,A4179&lt;=Stimuli!$C$2),Stimuli!$A$2,IF(AND(A4179&gt;=Stimuli!$B$3,A4179&lt;=Stimuli!$C$3),Stimuli!$A$3,IF(AND(A4179&gt;=Stimuli!$B$4,A4179&lt;=Stimuli!$C$4),Stimuli!$A$4,"")))</f>
        <v>01 Quiet baseline (60s)</v>
      </c>
      <c r="I4179" s="6" t="n">
        <f aca="false">(B4179-B4178)/((A4179-A4178)/1000)</f>
        <v>0.562637362637304</v>
      </c>
      <c r="J4179" s="6" t="n">
        <f aca="false">IF(OR(B4179&lt;Rules!$B$2,B4179&gt;Rules!$B$3,ABS(I4179)&gt;Rules!$B$4,OR(B4180&lt;Rules!$B$2,B4180&gt;Rules!$B$3,ABS(I4180)&gt;Rules!$B$4)),1,0)</f>
        <v>0</v>
      </c>
      <c r="K4179" s="6" t="str">
        <f aca="false">IF(F4179=1,COUNTIF($F$2:F4179,1),"")</f>
        <v/>
      </c>
    </row>
    <row r="4180" customFormat="false" ht="15" hidden="false" customHeight="false" outlineLevel="0" collapsed="false">
      <c r="A4180" s="6" t="n">
        <v>32870.6805</v>
      </c>
      <c r="B4180" s="6" t="n">
        <v>1.68278388278388</v>
      </c>
      <c r="C4180" s="6" t="n">
        <v>76</v>
      </c>
      <c r="D4180" s="6" t="n">
        <v>-1</v>
      </c>
      <c r="E4180" s="6" t="n">
        <v>1.68571428571429</v>
      </c>
      <c r="F4180" s="6" t="n">
        <v>0</v>
      </c>
      <c r="G4180" s="6" t="n">
        <v>0</v>
      </c>
      <c r="H4180" s="6" t="str">
        <f aca="false">IF(AND(A4180&gt;=Stimuli!$B$2,A4180&lt;=Stimuli!$C$2),Stimuli!$A$2,IF(AND(A4180&gt;=Stimuli!$B$3,A4180&lt;=Stimuli!$C$3),Stimuli!$A$3,IF(AND(A4180&gt;=Stimuli!$B$4,A4180&lt;=Stimuli!$C$4),Stimuli!$A$4,"")))</f>
        <v>01 Quiet baseline (60s)</v>
      </c>
      <c r="I4180" s="6" t="n">
        <f aca="false">(B4180-B4179)/((A4180-A4179)/1000)</f>
        <v>-0.750183150183176</v>
      </c>
      <c r="J4180" s="6" t="n">
        <f aca="false">IF(OR(B4180&lt;Rules!$B$2,B4180&gt;Rules!$B$3,ABS(I4180)&gt;Rules!$B$4,OR(B4181&lt;Rules!$B$2,B4181&gt;Rules!$B$3,ABS(I4181)&gt;Rules!$B$4)),1,0)</f>
        <v>0</v>
      </c>
      <c r="K4180" s="6" t="str">
        <f aca="false">IF(F4180=1,COUNTIF($F$2:F4180,1),"")</f>
        <v/>
      </c>
    </row>
    <row r="4181" customFormat="false" ht="15" hidden="false" customHeight="false" outlineLevel="0" collapsed="false">
      <c r="A4181" s="6" t="n">
        <v>32878.493</v>
      </c>
      <c r="B4181" s="6" t="n">
        <v>1.68864468864469</v>
      </c>
      <c r="C4181" s="6" t="n">
        <v>76</v>
      </c>
      <c r="D4181" s="6" t="n">
        <v>-1</v>
      </c>
      <c r="E4181" s="6" t="n">
        <v>1.68571428571429</v>
      </c>
      <c r="F4181" s="6" t="n">
        <v>0</v>
      </c>
      <c r="G4181" s="6" t="n">
        <v>0</v>
      </c>
      <c r="H4181" s="6" t="str">
        <f aca="false">IF(AND(A4181&gt;=Stimuli!$B$2,A4181&lt;=Stimuli!$C$2),Stimuli!$A$2,IF(AND(A4181&gt;=Stimuli!$B$3,A4181&lt;=Stimuli!$C$3),Stimuli!$A$3,IF(AND(A4181&gt;=Stimuli!$B$4,A4181&lt;=Stimuli!$C$4),Stimuli!$A$4,"")))</f>
        <v>01 Quiet baseline (60s)</v>
      </c>
      <c r="I4181" s="6" t="n">
        <f aca="false">(B4181-B4180)/((A4181-A4180)/1000)</f>
        <v>0.750183150183176</v>
      </c>
      <c r="J4181" s="6" t="n">
        <f aca="false">IF(OR(B4181&lt;Rules!$B$2,B4181&gt;Rules!$B$3,ABS(I4181)&gt;Rules!$B$4,OR(B4182&lt;Rules!$B$2,B4182&gt;Rules!$B$3,ABS(I4182)&gt;Rules!$B$4)),1,0)</f>
        <v>0</v>
      </c>
      <c r="K4181" s="6" t="str">
        <f aca="false">IF(F4181=1,COUNTIF($F$2:F4181,1),"")</f>
        <v/>
      </c>
    </row>
    <row r="4182" customFormat="false" ht="15" hidden="false" customHeight="false" outlineLevel="0" collapsed="false">
      <c r="A4182" s="6" t="n">
        <v>32886.3055</v>
      </c>
      <c r="B4182" s="6" t="n">
        <v>1.68131868131868</v>
      </c>
      <c r="C4182" s="6" t="n">
        <v>76</v>
      </c>
      <c r="D4182" s="6" t="n">
        <v>-1</v>
      </c>
      <c r="E4182" s="6" t="n">
        <v>1.68571428571429</v>
      </c>
      <c r="F4182" s="6" t="n">
        <v>0</v>
      </c>
      <c r="G4182" s="6" t="n">
        <v>0</v>
      </c>
      <c r="H4182" s="6" t="str">
        <f aca="false">IF(AND(A4182&gt;=Stimuli!$B$2,A4182&lt;=Stimuli!$C$2),Stimuli!$A$2,IF(AND(A4182&gt;=Stimuli!$B$3,A4182&lt;=Stimuli!$C$3),Stimuli!$A$3,IF(AND(A4182&gt;=Stimuli!$B$4,A4182&lt;=Stimuli!$C$4),Stimuli!$A$4,"")))</f>
        <v>01 Quiet baseline (60s)</v>
      </c>
      <c r="I4182" s="6" t="n">
        <f aca="false">(B4182-B4181)/((A4182-A4181)/1000)</f>
        <v>-0.937728937728906</v>
      </c>
      <c r="J4182" s="6" t="n">
        <f aca="false">IF(OR(B4182&lt;Rules!$B$2,B4182&gt;Rules!$B$3,ABS(I4182)&gt;Rules!$B$4,OR(B4183&lt;Rules!$B$2,B4183&gt;Rules!$B$3,ABS(I4183)&gt;Rules!$B$4)),1,0)</f>
        <v>0</v>
      </c>
      <c r="K4182" s="6" t="str">
        <f aca="false">IF(F4182=1,COUNTIF($F$2:F4182,1),"")</f>
        <v/>
      </c>
    </row>
    <row r="4183" customFormat="false" ht="15" hidden="false" customHeight="false" outlineLevel="0" collapsed="false">
      <c r="A4183" s="6" t="n">
        <v>32894.118</v>
      </c>
      <c r="B4183" s="6" t="n">
        <v>1.68864468864469</v>
      </c>
      <c r="C4183" s="6" t="n">
        <v>76</v>
      </c>
      <c r="D4183" s="6" t="n">
        <v>-1</v>
      </c>
      <c r="E4183" s="6" t="n">
        <v>1.68498168498169</v>
      </c>
      <c r="F4183" s="6" t="n">
        <v>0</v>
      </c>
      <c r="G4183" s="6" t="n">
        <v>0</v>
      </c>
      <c r="H4183" s="6" t="str">
        <f aca="false">IF(AND(A4183&gt;=Stimuli!$B$2,A4183&lt;=Stimuli!$C$2),Stimuli!$A$2,IF(AND(A4183&gt;=Stimuli!$B$3,A4183&lt;=Stimuli!$C$3),Stimuli!$A$3,IF(AND(A4183&gt;=Stimuli!$B$4,A4183&lt;=Stimuli!$C$4),Stimuli!$A$4,"")))</f>
        <v>01 Quiet baseline (60s)</v>
      </c>
      <c r="I4183" s="6" t="n">
        <f aca="false">(B4183-B4182)/((A4183-A4182)/1000)</f>
        <v>0.937728937728906</v>
      </c>
      <c r="J4183" s="6" t="n">
        <f aca="false">IF(OR(B4183&lt;Rules!$B$2,B4183&gt;Rules!$B$3,ABS(I4183)&gt;Rules!$B$4,OR(B4184&lt;Rules!$B$2,B4184&gt;Rules!$B$3,ABS(I4184)&gt;Rules!$B$4)),1,0)</f>
        <v>0</v>
      </c>
      <c r="K4183" s="6" t="str">
        <f aca="false">IF(F4183=1,COUNTIF($F$2:F4183,1),"")</f>
        <v/>
      </c>
    </row>
    <row r="4184" customFormat="false" ht="15" hidden="false" customHeight="false" outlineLevel="0" collapsed="false">
      <c r="A4184" s="6" t="n">
        <v>32901.9305</v>
      </c>
      <c r="B4184" s="6" t="n">
        <v>1.68131868131868</v>
      </c>
      <c r="C4184" s="6" t="n">
        <v>76</v>
      </c>
      <c r="D4184" s="6" t="n">
        <v>-1</v>
      </c>
      <c r="E4184" s="6" t="n">
        <v>1.68424908424908</v>
      </c>
      <c r="F4184" s="6" t="n">
        <v>0</v>
      </c>
      <c r="G4184" s="6" t="n">
        <v>0</v>
      </c>
      <c r="H4184" s="6" t="str">
        <f aca="false">IF(AND(A4184&gt;=Stimuli!$B$2,A4184&lt;=Stimuli!$C$2),Stimuli!$A$2,IF(AND(A4184&gt;=Stimuli!$B$3,A4184&lt;=Stimuli!$C$3),Stimuli!$A$3,IF(AND(A4184&gt;=Stimuli!$B$4,A4184&lt;=Stimuli!$C$4),Stimuli!$A$4,"")))</f>
        <v>01 Quiet baseline (60s)</v>
      </c>
      <c r="I4184" s="6" t="n">
        <f aca="false">(B4184-B4183)/((A4184-A4183)/1000)</f>
        <v>-0.937728937728906</v>
      </c>
      <c r="J4184" s="6" t="n">
        <f aca="false">IF(OR(B4184&lt;Rules!$B$2,B4184&gt;Rules!$B$3,ABS(I4184)&gt;Rules!$B$4,OR(B4185&lt;Rules!$B$2,B4185&gt;Rules!$B$3,ABS(I4185)&gt;Rules!$B$4)),1,0)</f>
        <v>0</v>
      </c>
      <c r="K4184" s="6" t="str">
        <f aca="false">IF(F4184=1,COUNTIF($F$2:F4184,1),"")</f>
        <v/>
      </c>
    </row>
    <row r="4185" customFormat="false" ht="15" hidden="false" customHeight="false" outlineLevel="0" collapsed="false">
      <c r="A4185" s="6" t="n">
        <v>32909.743</v>
      </c>
      <c r="B4185" s="6" t="n">
        <v>1.68864468864469</v>
      </c>
      <c r="C4185" s="6" t="n">
        <v>76</v>
      </c>
      <c r="D4185" s="6" t="n">
        <v>-1</v>
      </c>
      <c r="E4185" s="6" t="n">
        <v>1.68424908424908</v>
      </c>
      <c r="F4185" s="6" t="n">
        <v>0</v>
      </c>
      <c r="G4185" s="6" t="n">
        <v>0</v>
      </c>
      <c r="H4185" s="6" t="str">
        <f aca="false">IF(AND(A4185&gt;=Stimuli!$B$2,A4185&lt;=Stimuli!$C$2),Stimuli!$A$2,IF(AND(A4185&gt;=Stimuli!$B$3,A4185&lt;=Stimuli!$C$3),Stimuli!$A$3,IF(AND(A4185&gt;=Stimuli!$B$4,A4185&lt;=Stimuli!$C$4),Stimuli!$A$4,"")))</f>
        <v>01 Quiet baseline (60s)</v>
      </c>
      <c r="I4185" s="6" t="n">
        <f aca="false">(B4185-B4184)/((A4185-A4184)/1000)</f>
        <v>0.937728937728906</v>
      </c>
      <c r="J4185" s="6" t="n">
        <f aca="false">IF(OR(B4185&lt;Rules!$B$2,B4185&gt;Rules!$B$3,ABS(I4185)&gt;Rules!$B$4,OR(B4186&lt;Rules!$B$2,B4186&gt;Rules!$B$3,ABS(I4186)&gt;Rules!$B$4)),1,0)</f>
        <v>0</v>
      </c>
      <c r="K4185" s="6" t="str">
        <f aca="false">IF(F4185=1,COUNTIF($F$2:F4185,1),"")</f>
        <v/>
      </c>
    </row>
    <row r="4186" customFormat="false" ht="15" hidden="false" customHeight="false" outlineLevel="0" collapsed="false">
      <c r="A4186" s="6" t="n">
        <v>32917.5555</v>
      </c>
      <c r="B4186" s="6" t="n">
        <v>1.68131868131868</v>
      </c>
      <c r="C4186" s="6" t="n">
        <v>76</v>
      </c>
      <c r="D4186" s="6" t="n">
        <v>-1</v>
      </c>
      <c r="E4186" s="6" t="n">
        <v>1.68424908424908</v>
      </c>
      <c r="F4186" s="6" t="n">
        <v>0</v>
      </c>
      <c r="G4186" s="6" t="n">
        <v>0</v>
      </c>
      <c r="H4186" s="6" t="str">
        <f aca="false">IF(AND(A4186&gt;=Stimuli!$B$2,A4186&lt;=Stimuli!$C$2),Stimuli!$A$2,IF(AND(A4186&gt;=Stimuli!$B$3,A4186&lt;=Stimuli!$C$3),Stimuli!$A$3,IF(AND(A4186&gt;=Stimuli!$B$4,A4186&lt;=Stimuli!$C$4),Stimuli!$A$4,"")))</f>
        <v>01 Quiet baseline (60s)</v>
      </c>
      <c r="I4186" s="6" t="n">
        <f aca="false">(B4186-B4185)/((A4186-A4185)/1000)</f>
        <v>-0.937728937728906</v>
      </c>
      <c r="J4186" s="6" t="n">
        <f aca="false">IF(OR(B4186&lt;Rules!$B$2,B4186&gt;Rules!$B$3,ABS(I4186)&gt;Rules!$B$4,OR(B4187&lt;Rules!$B$2,B4187&gt;Rules!$B$3,ABS(I4187)&gt;Rules!$B$4)),1,0)</f>
        <v>0</v>
      </c>
      <c r="K4186" s="6" t="str">
        <f aca="false">IF(F4186=1,COUNTIF($F$2:F4186,1),"")</f>
        <v/>
      </c>
    </row>
    <row r="4187" customFormat="false" ht="15" hidden="false" customHeight="false" outlineLevel="0" collapsed="false">
      <c r="A4187" s="6" t="n">
        <v>32925.368</v>
      </c>
      <c r="B4187" s="6" t="n">
        <v>1.68717948717949</v>
      </c>
      <c r="C4187" s="6" t="n">
        <v>76</v>
      </c>
      <c r="D4187" s="6" t="n">
        <v>-1</v>
      </c>
      <c r="E4187" s="6" t="n">
        <v>1.68424908424908</v>
      </c>
      <c r="F4187" s="6" t="n">
        <v>0</v>
      </c>
      <c r="G4187" s="6" t="n">
        <v>0</v>
      </c>
      <c r="H4187" s="6" t="str">
        <f aca="false">IF(AND(A4187&gt;=Stimuli!$B$2,A4187&lt;=Stimuli!$C$2),Stimuli!$A$2,IF(AND(A4187&gt;=Stimuli!$B$3,A4187&lt;=Stimuli!$C$3),Stimuli!$A$3,IF(AND(A4187&gt;=Stimuli!$B$4,A4187&lt;=Stimuli!$C$4),Stimuli!$A$4,"")))</f>
        <v>01 Quiet baseline (60s)</v>
      </c>
      <c r="I4187" s="6" t="n">
        <f aca="false">(B4187-B4186)/((A4187-A4186)/1000)</f>
        <v>0.750183150183176</v>
      </c>
      <c r="J4187" s="6" t="n">
        <f aca="false">IF(OR(B4187&lt;Rules!$B$2,B4187&gt;Rules!$B$3,ABS(I4187)&gt;Rules!$B$4,OR(B4188&lt;Rules!$B$2,B4188&gt;Rules!$B$3,ABS(I4188)&gt;Rules!$B$4)),1,0)</f>
        <v>0</v>
      </c>
      <c r="K4187" s="6" t="str">
        <f aca="false">IF(F4187=1,COUNTIF($F$2:F4187,1),"")</f>
        <v/>
      </c>
    </row>
    <row r="4188" customFormat="false" ht="15" hidden="false" customHeight="false" outlineLevel="0" collapsed="false">
      <c r="A4188" s="6" t="n">
        <v>32933.1805</v>
      </c>
      <c r="B4188" s="6" t="n">
        <v>1.68278388278388</v>
      </c>
      <c r="C4188" s="6" t="n">
        <v>76</v>
      </c>
      <c r="D4188" s="6" t="n">
        <v>-1</v>
      </c>
      <c r="E4188" s="6" t="n">
        <v>1.68424908424908</v>
      </c>
      <c r="F4188" s="6" t="n">
        <v>0</v>
      </c>
      <c r="G4188" s="6" t="n">
        <v>0</v>
      </c>
      <c r="H4188" s="6" t="str">
        <f aca="false">IF(AND(A4188&gt;=Stimuli!$B$2,A4188&lt;=Stimuli!$C$2),Stimuli!$A$2,IF(AND(A4188&gt;=Stimuli!$B$3,A4188&lt;=Stimuli!$C$3),Stimuli!$A$3,IF(AND(A4188&gt;=Stimuli!$B$4,A4188&lt;=Stimuli!$C$4),Stimuli!$A$4,"")))</f>
        <v>01 Quiet baseline (60s)</v>
      </c>
      <c r="I4188" s="6" t="n">
        <f aca="false">(B4188-B4187)/((A4188-A4187)/1000)</f>
        <v>-0.562637362637446</v>
      </c>
      <c r="J4188" s="6" t="n">
        <f aca="false">IF(OR(B4188&lt;Rules!$B$2,B4188&gt;Rules!$B$3,ABS(I4188)&gt;Rules!$B$4,OR(B4189&lt;Rules!$B$2,B4189&gt;Rules!$B$3,ABS(I4189)&gt;Rules!$B$4)),1,0)</f>
        <v>0</v>
      </c>
      <c r="K4188" s="6" t="str">
        <f aca="false">IF(F4188=1,COUNTIF($F$2:F4188,1),"")</f>
        <v/>
      </c>
    </row>
    <row r="4189" customFormat="false" ht="15" hidden="false" customHeight="false" outlineLevel="0" collapsed="false">
      <c r="A4189" s="6" t="n">
        <v>32940.993</v>
      </c>
      <c r="B4189" s="6" t="n">
        <v>1.68571428571429</v>
      </c>
      <c r="C4189" s="6" t="n">
        <v>76</v>
      </c>
      <c r="D4189" s="6" t="n">
        <v>-1</v>
      </c>
      <c r="E4189" s="6" t="n">
        <v>1.68424908424908</v>
      </c>
      <c r="F4189" s="6" t="n">
        <v>0</v>
      </c>
      <c r="G4189" s="6" t="n">
        <v>0</v>
      </c>
      <c r="H4189" s="6" t="str">
        <f aca="false">IF(AND(A4189&gt;=Stimuli!$B$2,A4189&lt;=Stimuli!$C$2),Stimuli!$A$2,IF(AND(A4189&gt;=Stimuli!$B$3,A4189&lt;=Stimuli!$C$3),Stimuli!$A$3,IF(AND(A4189&gt;=Stimuli!$B$4,A4189&lt;=Stimuli!$C$4),Stimuli!$A$4,"")))</f>
        <v>01 Quiet baseline (60s)</v>
      </c>
      <c r="I4189" s="6" t="n">
        <f aca="false">(B4189-B4188)/((A4189-A4188)/1000)</f>
        <v>0.375091575091602</v>
      </c>
      <c r="J4189" s="6" t="n">
        <f aca="false">IF(OR(B4189&lt;Rules!$B$2,B4189&gt;Rules!$B$3,ABS(I4189)&gt;Rules!$B$4,OR(B4190&lt;Rules!$B$2,B4190&gt;Rules!$B$3,ABS(I4190)&gt;Rules!$B$4)),1,0)</f>
        <v>0</v>
      </c>
      <c r="K4189" s="6" t="str">
        <f aca="false">IF(F4189=1,COUNTIF($F$2:F4189,1),"")</f>
        <v/>
      </c>
    </row>
    <row r="4190" customFormat="false" ht="15" hidden="false" customHeight="false" outlineLevel="0" collapsed="false">
      <c r="A4190" s="6" t="n">
        <v>32948.8055</v>
      </c>
      <c r="B4190" s="6" t="n">
        <v>1.68278388278388</v>
      </c>
      <c r="C4190" s="6" t="n">
        <v>76</v>
      </c>
      <c r="D4190" s="6" t="n">
        <v>-1</v>
      </c>
      <c r="E4190" s="6" t="n">
        <v>1.68424908424908</v>
      </c>
      <c r="F4190" s="6" t="n">
        <v>0</v>
      </c>
      <c r="G4190" s="6" t="n">
        <v>0</v>
      </c>
      <c r="H4190" s="6" t="str">
        <f aca="false">IF(AND(A4190&gt;=Stimuli!$B$2,A4190&lt;=Stimuli!$C$2),Stimuli!$A$2,IF(AND(A4190&gt;=Stimuli!$B$3,A4190&lt;=Stimuli!$C$3),Stimuli!$A$3,IF(AND(A4190&gt;=Stimuli!$B$4,A4190&lt;=Stimuli!$C$4),Stimuli!$A$4,"")))</f>
        <v>01 Quiet baseline (60s)</v>
      </c>
      <c r="I4190" s="6" t="n">
        <f aca="false">(B4190-B4189)/((A4190-A4189)/1000)</f>
        <v>-0.375091575091602</v>
      </c>
      <c r="J4190" s="6" t="n">
        <f aca="false">IF(OR(B4190&lt;Rules!$B$2,B4190&gt;Rules!$B$3,ABS(I4190)&gt;Rules!$B$4,OR(B4191&lt;Rules!$B$2,B4191&gt;Rules!$B$3,ABS(I4191)&gt;Rules!$B$4)),1,0)</f>
        <v>0</v>
      </c>
      <c r="K4190" s="6" t="str">
        <f aca="false">IF(F4190=1,COUNTIF($F$2:F4190,1),"")</f>
        <v/>
      </c>
    </row>
    <row r="4191" customFormat="false" ht="15" hidden="false" customHeight="false" outlineLevel="0" collapsed="false">
      <c r="A4191" s="6" t="n">
        <v>32956.618</v>
      </c>
      <c r="B4191" s="6" t="n">
        <v>1.68424908424908</v>
      </c>
      <c r="C4191" s="6" t="n">
        <v>76</v>
      </c>
      <c r="D4191" s="6" t="n">
        <v>-1</v>
      </c>
      <c r="E4191" s="6" t="n">
        <v>1.68424908424908</v>
      </c>
      <c r="F4191" s="6" t="n">
        <v>0</v>
      </c>
      <c r="G4191" s="6" t="n">
        <v>0</v>
      </c>
      <c r="H4191" s="6" t="str">
        <f aca="false">IF(AND(A4191&gt;=Stimuli!$B$2,A4191&lt;=Stimuli!$C$2),Stimuli!$A$2,IF(AND(A4191&gt;=Stimuli!$B$3,A4191&lt;=Stimuli!$C$3),Stimuli!$A$3,IF(AND(A4191&gt;=Stimuli!$B$4,A4191&lt;=Stimuli!$C$4),Stimuli!$A$4,"")))</f>
        <v>01 Quiet baseline (60s)</v>
      </c>
      <c r="I4191" s="6" t="n">
        <f aca="false">(B4191-B4190)/((A4191-A4190)/1000)</f>
        <v>0.187545787545872</v>
      </c>
      <c r="J4191" s="6" t="n">
        <f aca="false">IF(OR(B4191&lt;Rules!$B$2,B4191&gt;Rules!$B$3,ABS(I4191)&gt;Rules!$B$4,OR(B4192&lt;Rules!$B$2,B4192&gt;Rules!$B$3,ABS(I4192)&gt;Rules!$B$4)),1,0)</f>
        <v>0</v>
      </c>
      <c r="K4191" s="6" t="str">
        <f aca="false">IF(F4191=1,COUNTIF($F$2:F4191,1),"")</f>
        <v/>
      </c>
    </row>
    <row r="4192" customFormat="false" ht="15" hidden="false" customHeight="false" outlineLevel="0" collapsed="false">
      <c r="A4192" s="6" t="n">
        <v>32964.4305</v>
      </c>
      <c r="B4192" s="6" t="n">
        <v>1.68424908424908</v>
      </c>
      <c r="C4192" s="6" t="n">
        <v>78</v>
      </c>
      <c r="D4192" s="6" t="n">
        <v>765.625</v>
      </c>
      <c r="E4192" s="6" t="n">
        <v>1.68424908424908</v>
      </c>
      <c r="F4192" s="6" t="n">
        <v>0</v>
      </c>
      <c r="G4192" s="6" t="n">
        <v>0</v>
      </c>
      <c r="H4192" s="6" t="str">
        <f aca="false">IF(AND(A4192&gt;=Stimuli!$B$2,A4192&lt;=Stimuli!$C$2),Stimuli!$A$2,IF(AND(A4192&gt;=Stimuli!$B$3,A4192&lt;=Stimuli!$C$3),Stimuli!$A$3,IF(AND(A4192&gt;=Stimuli!$B$4,A4192&lt;=Stimuli!$C$4),Stimuli!$A$4,"")))</f>
        <v>01 Quiet baseline (60s)</v>
      </c>
      <c r="I4192" s="6" t="n">
        <f aca="false">(B4192-B4191)/((A4192-A4191)/1000)</f>
        <v>0</v>
      </c>
      <c r="J4192" s="6" t="n">
        <f aca="false">IF(OR(B4192&lt;Rules!$B$2,B4192&gt;Rules!$B$3,ABS(I4192)&gt;Rules!$B$4,OR(B4193&lt;Rules!$B$2,B4193&gt;Rules!$B$3,ABS(I4193)&gt;Rules!$B$4)),1,0)</f>
        <v>0</v>
      </c>
      <c r="K4192" s="6" t="str">
        <f aca="false">IF(F4192=1,COUNTIF($F$2:F4192,1),"")</f>
        <v/>
      </c>
    </row>
    <row r="4193" customFormat="false" ht="15" hidden="false" customHeight="false" outlineLevel="0" collapsed="false">
      <c r="A4193" s="6" t="n">
        <v>32980.0555</v>
      </c>
      <c r="B4193" s="6" t="n">
        <v>1.68571428571429</v>
      </c>
      <c r="C4193" s="6" t="n">
        <v>78</v>
      </c>
      <c r="D4193" s="6" t="n">
        <v>-1</v>
      </c>
      <c r="E4193" s="6" t="n">
        <v>1.68424908424908</v>
      </c>
      <c r="F4193" s="6" t="n">
        <v>0</v>
      </c>
      <c r="G4193" s="6" t="n">
        <v>0</v>
      </c>
      <c r="H4193" s="6" t="str">
        <f aca="false">IF(AND(A4193&gt;=Stimuli!$B$2,A4193&lt;=Stimuli!$C$2),Stimuli!$A$2,IF(AND(A4193&gt;=Stimuli!$B$3,A4193&lt;=Stimuli!$C$3),Stimuli!$A$3,IF(AND(A4193&gt;=Stimuli!$B$4,A4193&lt;=Stimuli!$C$4),Stimuli!$A$4,"")))</f>
        <v>01 Quiet baseline (60s)</v>
      </c>
      <c r="I4193" s="6" t="n">
        <f aca="false">(B4193-B4192)/((A4193-A4192)/1000)</f>
        <v>0.093772893772865</v>
      </c>
      <c r="J4193" s="6" t="n">
        <f aca="false">IF(OR(B4193&lt;Rules!$B$2,B4193&gt;Rules!$B$3,ABS(I4193)&gt;Rules!$B$4,OR(B4194&lt;Rules!$B$2,B4194&gt;Rules!$B$3,ABS(I4194)&gt;Rules!$B$4)),1,0)</f>
        <v>0</v>
      </c>
      <c r="K4193" s="6" t="str">
        <f aca="false">IF(F4193=1,COUNTIF($F$2:F4193,1),"")</f>
        <v/>
      </c>
    </row>
    <row r="4194" customFormat="false" ht="15" hidden="false" customHeight="false" outlineLevel="0" collapsed="false">
      <c r="A4194" s="6" t="n">
        <v>32987.868</v>
      </c>
      <c r="B4194" s="6" t="n">
        <v>1.68131868131868</v>
      </c>
      <c r="C4194" s="6" t="n">
        <v>78</v>
      </c>
      <c r="D4194" s="6" t="n">
        <v>-1</v>
      </c>
      <c r="E4194" s="6" t="n">
        <v>1.68424908424908</v>
      </c>
      <c r="F4194" s="6" t="n">
        <v>0</v>
      </c>
      <c r="G4194" s="6" t="n">
        <v>0</v>
      </c>
      <c r="H4194" s="6" t="str">
        <f aca="false">IF(AND(A4194&gt;=Stimuli!$B$2,A4194&lt;=Stimuli!$C$2),Stimuli!$A$2,IF(AND(A4194&gt;=Stimuli!$B$3,A4194&lt;=Stimuli!$C$3),Stimuli!$A$3,IF(AND(A4194&gt;=Stimuli!$B$4,A4194&lt;=Stimuli!$C$4),Stimuli!$A$4,"")))</f>
        <v>01 Quiet baseline (60s)</v>
      </c>
      <c r="I4194" s="6" t="n">
        <f aca="false">(B4194-B4193)/((A4194-A4193)/1000)</f>
        <v>-0.562637362637332</v>
      </c>
      <c r="J4194" s="6" t="n">
        <f aca="false">IF(OR(B4194&lt;Rules!$B$2,B4194&gt;Rules!$B$3,ABS(I4194)&gt;Rules!$B$4,OR(B4195&lt;Rules!$B$2,B4195&gt;Rules!$B$3,ABS(I4195)&gt;Rules!$B$4)),1,0)</f>
        <v>0</v>
      </c>
      <c r="K4194" s="6" t="str">
        <f aca="false">IF(F4194=1,COUNTIF($F$2:F4194,1),"")</f>
        <v/>
      </c>
    </row>
    <row r="4195" customFormat="false" ht="15" hidden="false" customHeight="false" outlineLevel="0" collapsed="false">
      <c r="A4195" s="6" t="n">
        <v>32995.6805</v>
      </c>
      <c r="B4195" s="6" t="n">
        <v>1.68571428571429</v>
      </c>
      <c r="C4195" s="6" t="n">
        <v>78</v>
      </c>
      <c r="D4195" s="6" t="n">
        <v>-1</v>
      </c>
      <c r="E4195" s="6" t="n">
        <v>1.68424908424908</v>
      </c>
      <c r="F4195" s="6" t="n">
        <v>0</v>
      </c>
      <c r="G4195" s="6" t="n">
        <v>0</v>
      </c>
      <c r="H4195" s="6" t="str">
        <f aca="false">IF(AND(A4195&gt;=Stimuli!$B$2,A4195&lt;=Stimuli!$C$2),Stimuli!$A$2,IF(AND(A4195&gt;=Stimuli!$B$3,A4195&lt;=Stimuli!$C$3),Stimuli!$A$3,IF(AND(A4195&gt;=Stimuli!$B$4,A4195&lt;=Stimuli!$C$4),Stimuli!$A$4,"")))</f>
        <v>01 Quiet baseline (60s)</v>
      </c>
      <c r="I4195" s="6" t="n">
        <f aca="false">(B4195-B4194)/((A4195-A4194)/1000)</f>
        <v>0.562637362637332</v>
      </c>
      <c r="J4195" s="6" t="n">
        <f aca="false">IF(OR(B4195&lt;Rules!$B$2,B4195&gt;Rules!$B$3,ABS(I4195)&gt;Rules!$B$4,OR(B4196&lt;Rules!$B$2,B4196&gt;Rules!$B$3,ABS(I4196)&gt;Rules!$B$4)),1,0)</f>
        <v>0</v>
      </c>
      <c r="K4195" s="6" t="str">
        <f aca="false">IF(F4195=1,COUNTIF($F$2:F4195,1),"")</f>
        <v/>
      </c>
    </row>
    <row r="4196" customFormat="false" ht="15" hidden="false" customHeight="false" outlineLevel="0" collapsed="false">
      <c r="A4196" s="6" t="n">
        <v>33003.493</v>
      </c>
      <c r="B4196" s="6" t="n">
        <v>1.68131868131868</v>
      </c>
      <c r="C4196" s="6" t="n">
        <v>78</v>
      </c>
      <c r="D4196" s="6" t="n">
        <v>-1</v>
      </c>
      <c r="E4196" s="6" t="n">
        <v>1.68278388278388</v>
      </c>
      <c r="F4196" s="6" t="n">
        <v>0</v>
      </c>
      <c r="G4196" s="6" t="n">
        <v>0</v>
      </c>
      <c r="H4196" s="6" t="str">
        <f aca="false">IF(AND(A4196&gt;=Stimuli!$B$2,A4196&lt;=Stimuli!$C$2),Stimuli!$A$2,IF(AND(A4196&gt;=Stimuli!$B$3,A4196&lt;=Stimuli!$C$3),Stimuli!$A$3,IF(AND(A4196&gt;=Stimuli!$B$4,A4196&lt;=Stimuli!$C$4),Stimuli!$A$4,"")))</f>
        <v>01 Quiet baseline (60s)</v>
      </c>
      <c r="I4196" s="6" t="n">
        <f aca="false">(B4196-B4195)/((A4196-A4195)/1000)</f>
        <v>-0.562637362637332</v>
      </c>
      <c r="J4196" s="6" t="n">
        <f aca="false">IF(OR(B4196&lt;Rules!$B$2,B4196&gt;Rules!$B$3,ABS(I4196)&gt;Rules!$B$4,OR(B4197&lt;Rules!$B$2,B4197&gt;Rules!$B$3,ABS(I4197)&gt;Rules!$B$4)),1,0)</f>
        <v>0</v>
      </c>
      <c r="K4196" s="6" t="str">
        <f aca="false">IF(F4196=1,COUNTIF($F$2:F4196,1),"")</f>
        <v/>
      </c>
    </row>
    <row r="4197" customFormat="false" ht="15" hidden="false" customHeight="false" outlineLevel="0" collapsed="false">
      <c r="A4197" s="6" t="n">
        <v>33034.743</v>
      </c>
      <c r="B4197" s="6" t="n">
        <v>1.68131868131868</v>
      </c>
      <c r="C4197" s="6" t="n">
        <v>78</v>
      </c>
      <c r="D4197" s="6" t="n">
        <v>-1</v>
      </c>
      <c r="E4197" s="6" t="n">
        <v>1.68278388278388</v>
      </c>
      <c r="F4197" s="6" t="n">
        <v>0</v>
      </c>
      <c r="G4197" s="6" t="n">
        <v>0</v>
      </c>
      <c r="H4197" s="6" t="str">
        <f aca="false">IF(AND(A4197&gt;=Stimuli!$B$2,A4197&lt;=Stimuli!$C$2),Stimuli!$A$2,IF(AND(A4197&gt;=Stimuli!$B$3,A4197&lt;=Stimuli!$C$3),Stimuli!$A$3,IF(AND(A4197&gt;=Stimuli!$B$4,A4197&lt;=Stimuli!$C$4),Stimuli!$A$4,"")))</f>
        <v>01 Quiet baseline (60s)</v>
      </c>
      <c r="I4197" s="6" t="n">
        <f aca="false">(B4197-B4196)/((A4197-A4196)/1000)</f>
        <v>0</v>
      </c>
      <c r="J4197" s="6" t="n">
        <f aca="false">IF(OR(B4197&lt;Rules!$B$2,B4197&gt;Rules!$B$3,ABS(I4197)&gt;Rules!$B$4,OR(B4198&lt;Rules!$B$2,B4198&gt;Rules!$B$3,ABS(I4198)&gt;Rules!$B$4)),1,0)</f>
        <v>0</v>
      </c>
      <c r="K4197" s="6" t="str">
        <f aca="false">IF(F4197=1,COUNTIF($F$2:F4197,1),"")</f>
        <v/>
      </c>
    </row>
    <row r="4198" customFormat="false" ht="15" hidden="false" customHeight="false" outlineLevel="0" collapsed="false">
      <c r="A4198" s="6" t="n">
        <v>33042.5555</v>
      </c>
      <c r="B4198" s="6" t="n">
        <v>1.68571428571429</v>
      </c>
      <c r="C4198" s="6" t="n">
        <v>78</v>
      </c>
      <c r="D4198" s="6" t="n">
        <v>-1</v>
      </c>
      <c r="E4198" s="6" t="n">
        <v>1.68278388278388</v>
      </c>
      <c r="F4198" s="6" t="n">
        <v>0</v>
      </c>
      <c r="G4198" s="6" t="n">
        <v>0</v>
      </c>
      <c r="H4198" s="6" t="str">
        <f aca="false">IF(AND(A4198&gt;=Stimuli!$B$2,A4198&lt;=Stimuli!$C$2),Stimuli!$A$2,IF(AND(A4198&gt;=Stimuli!$B$3,A4198&lt;=Stimuli!$C$3),Stimuli!$A$3,IF(AND(A4198&gt;=Stimuli!$B$4,A4198&lt;=Stimuli!$C$4),Stimuli!$A$4,"")))</f>
        <v>01 Quiet baseline (60s)</v>
      </c>
      <c r="I4198" s="6" t="n">
        <f aca="false">(B4198-B4197)/((A4198-A4197)/1000)</f>
        <v>0.562637362637332</v>
      </c>
      <c r="J4198" s="6" t="n">
        <f aca="false">IF(OR(B4198&lt;Rules!$B$2,B4198&gt;Rules!$B$3,ABS(I4198)&gt;Rules!$B$4,OR(B4199&lt;Rules!$B$2,B4199&gt;Rules!$B$3,ABS(I4199)&gt;Rules!$B$4)),1,0)</f>
        <v>0</v>
      </c>
      <c r="K4198" s="6" t="str">
        <f aca="false">IF(F4198=1,COUNTIF($F$2:F4198,1),"")</f>
        <v/>
      </c>
    </row>
    <row r="4199" customFormat="false" ht="15" hidden="false" customHeight="false" outlineLevel="0" collapsed="false">
      <c r="A4199" s="6" t="n">
        <v>33050.368</v>
      </c>
      <c r="B4199" s="6" t="n">
        <v>1.67985347985348</v>
      </c>
      <c r="C4199" s="6" t="n">
        <v>78</v>
      </c>
      <c r="D4199" s="6" t="n">
        <v>-1</v>
      </c>
      <c r="E4199" s="6" t="n">
        <v>1.68278388278388</v>
      </c>
      <c r="F4199" s="6" t="n">
        <v>0</v>
      </c>
      <c r="G4199" s="6" t="n">
        <v>0</v>
      </c>
      <c r="H4199" s="6" t="str">
        <f aca="false">IF(AND(A4199&gt;=Stimuli!$B$2,A4199&lt;=Stimuli!$C$2),Stimuli!$A$2,IF(AND(A4199&gt;=Stimuli!$B$3,A4199&lt;=Stimuli!$C$3),Stimuli!$A$3,IF(AND(A4199&gt;=Stimuli!$B$4,A4199&lt;=Stimuli!$C$4),Stimuli!$A$4,"")))</f>
        <v>01 Quiet baseline (60s)</v>
      </c>
      <c r="I4199" s="6" t="n">
        <f aca="false">(B4199-B4198)/((A4199-A4198)/1000)</f>
        <v>-0.750183150183034</v>
      </c>
      <c r="J4199" s="6" t="n">
        <f aca="false">IF(OR(B4199&lt;Rules!$B$2,B4199&gt;Rules!$B$3,ABS(I4199)&gt;Rules!$B$4,OR(B4200&lt;Rules!$B$2,B4200&gt;Rules!$B$3,ABS(I4200)&gt;Rules!$B$4)),1,0)</f>
        <v>0</v>
      </c>
      <c r="K4199" s="6" t="str">
        <f aca="false">IF(F4199=1,COUNTIF($F$2:F4199,1),"")</f>
        <v/>
      </c>
    </row>
    <row r="4200" customFormat="false" ht="15" hidden="false" customHeight="false" outlineLevel="0" collapsed="false">
      <c r="A4200" s="6" t="n">
        <v>33058.1805</v>
      </c>
      <c r="B4200" s="6" t="n">
        <v>1.68424908424908</v>
      </c>
      <c r="C4200" s="6" t="n">
        <v>78</v>
      </c>
      <c r="D4200" s="6" t="n">
        <v>-1</v>
      </c>
      <c r="E4200" s="6" t="n">
        <v>1.68278388278388</v>
      </c>
      <c r="F4200" s="6" t="n">
        <v>0</v>
      </c>
      <c r="G4200" s="6" t="n">
        <v>0</v>
      </c>
      <c r="H4200" s="6" t="str">
        <f aca="false">IF(AND(A4200&gt;=Stimuli!$B$2,A4200&lt;=Stimuli!$C$2),Stimuli!$A$2,IF(AND(A4200&gt;=Stimuli!$B$3,A4200&lt;=Stimuli!$C$3),Stimuli!$A$3,IF(AND(A4200&gt;=Stimuli!$B$4,A4200&lt;=Stimuli!$C$4),Stimuli!$A$4,"")))</f>
        <v>01 Quiet baseline (60s)</v>
      </c>
      <c r="I4200" s="6" t="n">
        <f aca="false">(B4200-B4199)/((A4200-A4199)/1000)</f>
        <v>0.562637362637304</v>
      </c>
      <c r="J4200" s="6" t="n">
        <f aca="false">IF(OR(B4200&lt;Rules!$B$2,B4200&gt;Rules!$B$3,ABS(I4200)&gt;Rules!$B$4,OR(B4201&lt;Rules!$B$2,B4201&gt;Rules!$B$3,ABS(I4201)&gt;Rules!$B$4)),1,0)</f>
        <v>0</v>
      </c>
      <c r="K4200" s="6" t="str">
        <f aca="false">IF(F4200=1,COUNTIF($F$2:F4200,1),"")</f>
        <v/>
      </c>
    </row>
    <row r="4201" customFormat="false" ht="15" hidden="false" customHeight="false" outlineLevel="0" collapsed="false">
      <c r="A4201" s="6" t="n">
        <v>33065.993</v>
      </c>
      <c r="B4201" s="6" t="n">
        <v>1.68131868131868</v>
      </c>
      <c r="C4201" s="6" t="n">
        <v>78</v>
      </c>
      <c r="D4201" s="6" t="n">
        <v>-1</v>
      </c>
      <c r="E4201" s="6" t="n">
        <v>1.68278388278388</v>
      </c>
      <c r="F4201" s="6" t="n">
        <v>0</v>
      </c>
      <c r="G4201" s="6" t="n">
        <v>0</v>
      </c>
      <c r="H4201" s="6" t="str">
        <f aca="false">IF(AND(A4201&gt;=Stimuli!$B$2,A4201&lt;=Stimuli!$C$2),Stimuli!$A$2,IF(AND(A4201&gt;=Stimuli!$B$3,A4201&lt;=Stimuli!$C$3),Stimuli!$A$3,IF(AND(A4201&gt;=Stimuli!$B$4,A4201&lt;=Stimuli!$C$4),Stimuli!$A$4,"")))</f>
        <v>01 Quiet baseline (60s)</v>
      </c>
      <c r="I4201" s="6" t="n">
        <f aca="false">(B4201-B4200)/((A4201-A4200)/1000)</f>
        <v>-0.375091575091602</v>
      </c>
      <c r="J4201" s="6" t="n">
        <f aca="false">IF(OR(B4201&lt;Rules!$B$2,B4201&gt;Rules!$B$3,ABS(I4201)&gt;Rules!$B$4,OR(B4202&lt;Rules!$B$2,B4202&gt;Rules!$B$3,ABS(I4202)&gt;Rules!$B$4)),1,0)</f>
        <v>0</v>
      </c>
      <c r="K4201" s="6" t="str">
        <f aca="false">IF(F4201=1,COUNTIF($F$2:F4201,1),"")</f>
        <v/>
      </c>
    </row>
    <row r="4202" customFormat="false" ht="15" hidden="false" customHeight="false" outlineLevel="0" collapsed="false">
      <c r="A4202" s="6" t="n">
        <v>33073.8055</v>
      </c>
      <c r="B4202" s="6" t="n">
        <v>1.68278388278388</v>
      </c>
      <c r="C4202" s="6" t="n">
        <v>78</v>
      </c>
      <c r="D4202" s="6" t="n">
        <v>-1</v>
      </c>
      <c r="E4202" s="6" t="n">
        <v>1.68278388278388</v>
      </c>
      <c r="F4202" s="6" t="n">
        <v>0</v>
      </c>
      <c r="G4202" s="6" t="n">
        <v>0</v>
      </c>
      <c r="H4202" s="6" t="str">
        <f aca="false">IF(AND(A4202&gt;=Stimuli!$B$2,A4202&lt;=Stimuli!$C$2),Stimuli!$A$2,IF(AND(A4202&gt;=Stimuli!$B$3,A4202&lt;=Stimuli!$C$3),Stimuli!$A$3,IF(AND(A4202&gt;=Stimuli!$B$4,A4202&lt;=Stimuli!$C$4),Stimuli!$A$4,"")))</f>
        <v>01 Quiet baseline (60s)</v>
      </c>
      <c r="I4202" s="6" t="n">
        <f aca="false">(B4202-B4201)/((A4202-A4201)/1000)</f>
        <v>0.18754578754573</v>
      </c>
      <c r="J4202" s="6" t="n">
        <f aca="false">IF(OR(B4202&lt;Rules!$B$2,B4202&gt;Rules!$B$3,ABS(I4202)&gt;Rules!$B$4,OR(B4203&lt;Rules!$B$2,B4203&gt;Rules!$B$3,ABS(I4203)&gt;Rules!$B$4)),1,0)</f>
        <v>0</v>
      </c>
      <c r="K4202" s="6" t="str">
        <f aca="false">IF(F4202=1,COUNTIF($F$2:F4202,1),"")</f>
        <v/>
      </c>
    </row>
    <row r="4203" customFormat="false" ht="15" hidden="false" customHeight="false" outlineLevel="0" collapsed="false">
      <c r="A4203" s="6" t="n">
        <v>33089.4305</v>
      </c>
      <c r="B4203" s="6" t="n">
        <v>1.68278388278388</v>
      </c>
      <c r="C4203" s="6" t="n">
        <v>78</v>
      </c>
      <c r="D4203" s="6" t="n">
        <v>-1</v>
      </c>
      <c r="E4203" s="6" t="n">
        <v>1.68278388278388</v>
      </c>
      <c r="F4203" s="6" t="n">
        <v>0</v>
      </c>
      <c r="G4203" s="6" t="n">
        <v>0</v>
      </c>
      <c r="H4203" s="6" t="str">
        <f aca="false">IF(AND(A4203&gt;=Stimuli!$B$2,A4203&lt;=Stimuli!$C$2),Stimuli!$A$2,IF(AND(A4203&gt;=Stimuli!$B$3,A4203&lt;=Stimuli!$C$3),Stimuli!$A$3,IF(AND(A4203&gt;=Stimuli!$B$4,A4203&lt;=Stimuli!$C$4),Stimuli!$A$4,"")))</f>
        <v>01 Quiet baseline (60s)</v>
      </c>
      <c r="I4203" s="6" t="n">
        <f aca="false">(B4203-B4202)/((A4203-A4202)/1000)</f>
        <v>0</v>
      </c>
      <c r="J4203" s="6" t="n">
        <f aca="false">IF(OR(B4203&lt;Rules!$B$2,B4203&gt;Rules!$B$3,ABS(I4203)&gt;Rules!$B$4,OR(B4204&lt;Rules!$B$2,B4204&gt;Rules!$B$3,ABS(I4204)&gt;Rules!$B$4)),1,0)</f>
        <v>0</v>
      </c>
      <c r="K4203" s="6" t="str">
        <f aca="false">IF(F4203=1,COUNTIF($F$2:F4203,1),"")</f>
        <v/>
      </c>
    </row>
    <row r="4204" customFormat="false" ht="15" hidden="false" customHeight="false" outlineLevel="0" collapsed="false">
      <c r="A4204" s="6" t="n">
        <v>33097.243</v>
      </c>
      <c r="B4204" s="6" t="n">
        <v>1.68278388278388</v>
      </c>
      <c r="C4204" s="6" t="n">
        <v>78</v>
      </c>
      <c r="D4204" s="6" t="n">
        <v>-1</v>
      </c>
      <c r="E4204" s="6" t="n">
        <v>1.68278388278388</v>
      </c>
      <c r="F4204" s="6" t="n">
        <v>0</v>
      </c>
      <c r="G4204" s="6" t="n">
        <v>0</v>
      </c>
      <c r="H4204" s="6" t="str">
        <f aca="false">IF(AND(A4204&gt;=Stimuli!$B$2,A4204&lt;=Stimuli!$C$2),Stimuli!$A$2,IF(AND(A4204&gt;=Stimuli!$B$3,A4204&lt;=Stimuli!$C$3),Stimuli!$A$3,IF(AND(A4204&gt;=Stimuli!$B$4,A4204&lt;=Stimuli!$C$4),Stimuli!$A$4,"")))</f>
        <v>01 Quiet baseline (60s)</v>
      </c>
      <c r="I4204" s="6" t="n">
        <f aca="false">(B4204-B4203)/((A4204-A4203)/1000)</f>
        <v>0</v>
      </c>
      <c r="J4204" s="6" t="n">
        <f aca="false">IF(OR(B4204&lt;Rules!$B$2,B4204&gt;Rules!$B$3,ABS(I4204)&gt;Rules!$B$4,OR(B4205&lt;Rules!$B$2,B4205&gt;Rules!$B$3,ABS(I4205)&gt;Rules!$B$4)),1,0)</f>
        <v>0</v>
      </c>
      <c r="K4204" s="6" t="str">
        <f aca="false">IF(F4204=1,COUNTIF($F$2:F4204,1),"")</f>
        <v/>
      </c>
    </row>
    <row r="4205" customFormat="false" ht="15" hidden="false" customHeight="false" outlineLevel="0" collapsed="false">
      <c r="A4205" s="6" t="n">
        <v>33105.0555</v>
      </c>
      <c r="B4205" s="6" t="n">
        <v>1.68131868131868</v>
      </c>
      <c r="C4205" s="6" t="n">
        <v>78</v>
      </c>
      <c r="D4205" s="6" t="n">
        <v>-1</v>
      </c>
      <c r="E4205" s="6" t="n">
        <v>1.68278388278388</v>
      </c>
      <c r="F4205" s="6" t="n">
        <v>0</v>
      </c>
      <c r="G4205" s="6" t="n">
        <v>0</v>
      </c>
      <c r="H4205" s="6" t="str">
        <f aca="false">IF(AND(A4205&gt;=Stimuli!$B$2,A4205&lt;=Stimuli!$C$2),Stimuli!$A$2,IF(AND(A4205&gt;=Stimuli!$B$3,A4205&lt;=Stimuli!$C$3),Stimuli!$A$3,IF(AND(A4205&gt;=Stimuli!$B$4,A4205&lt;=Stimuli!$C$4),Stimuli!$A$4,"")))</f>
        <v>01 Quiet baseline (60s)</v>
      </c>
      <c r="I4205" s="6" t="n">
        <f aca="false">(B4205-B4204)/((A4205-A4204)/1000)</f>
        <v>-0.18754578754573</v>
      </c>
      <c r="J4205" s="6" t="n">
        <f aca="false">IF(OR(B4205&lt;Rules!$B$2,B4205&gt;Rules!$B$3,ABS(I4205)&gt;Rules!$B$4,OR(B4206&lt;Rules!$B$2,B4206&gt;Rules!$B$3,ABS(I4206)&gt;Rules!$B$4)),1,0)</f>
        <v>0</v>
      </c>
      <c r="K4205" s="6" t="str">
        <f aca="false">IF(F4205=1,COUNTIF($F$2:F4205,1),"")</f>
        <v/>
      </c>
    </row>
    <row r="4206" customFormat="false" ht="15" hidden="false" customHeight="false" outlineLevel="0" collapsed="false">
      <c r="A4206" s="6" t="n">
        <v>33112.868</v>
      </c>
      <c r="B4206" s="6" t="n">
        <v>1.68424908424908</v>
      </c>
      <c r="C4206" s="6" t="n">
        <v>78</v>
      </c>
      <c r="D4206" s="6" t="n">
        <v>-1</v>
      </c>
      <c r="E4206" s="6" t="n">
        <v>1.68278388278388</v>
      </c>
      <c r="F4206" s="6" t="n">
        <v>0</v>
      </c>
      <c r="G4206" s="6" t="n">
        <v>0</v>
      </c>
      <c r="H4206" s="6" t="str">
        <f aca="false">IF(AND(A4206&gt;=Stimuli!$B$2,A4206&lt;=Stimuli!$C$2),Stimuli!$A$2,IF(AND(A4206&gt;=Stimuli!$B$3,A4206&lt;=Stimuli!$C$3),Stimuli!$A$3,IF(AND(A4206&gt;=Stimuli!$B$4,A4206&lt;=Stimuli!$C$4),Stimuli!$A$4,"")))</f>
        <v>01 Quiet baseline (60s)</v>
      </c>
      <c r="I4206" s="6" t="n">
        <f aca="false">(B4206-B4205)/((A4206-A4205)/1000)</f>
        <v>0.375091575091602</v>
      </c>
      <c r="J4206" s="6" t="n">
        <f aca="false">IF(OR(B4206&lt;Rules!$B$2,B4206&gt;Rules!$B$3,ABS(I4206)&gt;Rules!$B$4,OR(B4207&lt;Rules!$B$2,B4207&gt;Rules!$B$3,ABS(I4207)&gt;Rules!$B$4)),1,0)</f>
        <v>0</v>
      </c>
      <c r="K4206" s="6" t="str">
        <f aca="false">IF(F4206=1,COUNTIF($F$2:F4206,1),"")</f>
        <v/>
      </c>
    </row>
    <row r="4207" customFormat="false" ht="15" hidden="false" customHeight="false" outlineLevel="0" collapsed="false">
      <c r="A4207" s="6" t="n">
        <v>33120.6805</v>
      </c>
      <c r="B4207" s="6" t="n">
        <v>1.67985347985348</v>
      </c>
      <c r="C4207" s="6" t="n">
        <v>78</v>
      </c>
      <c r="D4207" s="6" t="n">
        <v>-1</v>
      </c>
      <c r="E4207" s="6" t="n">
        <v>1.68278388278388</v>
      </c>
      <c r="F4207" s="6" t="n">
        <v>0</v>
      </c>
      <c r="G4207" s="6" t="n">
        <v>0</v>
      </c>
      <c r="H4207" s="6" t="str">
        <f aca="false">IF(AND(A4207&gt;=Stimuli!$B$2,A4207&lt;=Stimuli!$C$2),Stimuli!$A$2,IF(AND(A4207&gt;=Stimuli!$B$3,A4207&lt;=Stimuli!$C$3),Stimuli!$A$3,IF(AND(A4207&gt;=Stimuli!$B$4,A4207&lt;=Stimuli!$C$4),Stimuli!$A$4,"")))</f>
        <v>01 Quiet baseline (60s)</v>
      </c>
      <c r="I4207" s="6" t="n">
        <f aca="false">(B4207-B4206)/((A4207-A4206)/1000)</f>
        <v>-0.562637362637304</v>
      </c>
      <c r="J4207" s="6" t="n">
        <f aca="false">IF(OR(B4207&lt;Rules!$B$2,B4207&gt;Rules!$B$3,ABS(I4207)&gt;Rules!$B$4,OR(B4208&lt;Rules!$B$2,B4208&gt;Rules!$B$3,ABS(I4208)&gt;Rules!$B$4)),1,0)</f>
        <v>0</v>
      </c>
      <c r="K4207" s="6" t="str">
        <f aca="false">IF(F4207=1,COUNTIF($F$2:F4207,1),"")</f>
        <v/>
      </c>
    </row>
    <row r="4208" customFormat="false" ht="15" hidden="false" customHeight="false" outlineLevel="0" collapsed="false">
      <c r="A4208" s="6" t="n">
        <v>33128.493</v>
      </c>
      <c r="B4208" s="6" t="n">
        <v>1.68424908424908</v>
      </c>
      <c r="C4208" s="6" t="n">
        <v>78</v>
      </c>
      <c r="D4208" s="6" t="n">
        <v>-1</v>
      </c>
      <c r="E4208" s="6" t="n">
        <v>1.68131868131868</v>
      </c>
      <c r="F4208" s="6" t="n">
        <v>0</v>
      </c>
      <c r="G4208" s="6" t="n">
        <v>0</v>
      </c>
      <c r="H4208" s="6" t="str">
        <f aca="false">IF(AND(A4208&gt;=Stimuli!$B$2,A4208&lt;=Stimuli!$C$2),Stimuli!$A$2,IF(AND(A4208&gt;=Stimuli!$B$3,A4208&lt;=Stimuli!$C$3),Stimuli!$A$3,IF(AND(A4208&gt;=Stimuli!$B$4,A4208&lt;=Stimuli!$C$4),Stimuli!$A$4,"")))</f>
        <v>01 Quiet baseline (60s)</v>
      </c>
      <c r="I4208" s="6" t="n">
        <f aca="false">(B4208-B4207)/((A4208-A4207)/1000)</f>
        <v>0.562637362637304</v>
      </c>
      <c r="J4208" s="6" t="n">
        <f aca="false">IF(OR(B4208&lt;Rules!$B$2,B4208&gt;Rules!$B$3,ABS(I4208)&gt;Rules!$B$4,OR(B4209&lt;Rules!$B$2,B4209&gt;Rules!$B$3,ABS(I4209)&gt;Rules!$B$4)),1,0)</f>
        <v>0</v>
      </c>
      <c r="K4208" s="6" t="str">
        <f aca="false">IF(F4208=1,COUNTIF($F$2:F4208,1),"")</f>
        <v/>
      </c>
    </row>
    <row r="4209" customFormat="false" ht="15" hidden="false" customHeight="false" outlineLevel="0" collapsed="false">
      <c r="A4209" s="6" t="n">
        <v>33136.3055</v>
      </c>
      <c r="B4209" s="6" t="n">
        <v>1.67838827838828</v>
      </c>
      <c r="C4209" s="6" t="n">
        <v>78</v>
      </c>
      <c r="D4209" s="6" t="n">
        <v>-1</v>
      </c>
      <c r="E4209" s="6" t="n">
        <v>1.68131868131868</v>
      </c>
      <c r="F4209" s="6" t="n">
        <v>0</v>
      </c>
      <c r="G4209" s="6" t="n">
        <v>0</v>
      </c>
      <c r="H4209" s="6" t="str">
        <f aca="false">IF(AND(A4209&gt;=Stimuli!$B$2,A4209&lt;=Stimuli!$C$2),Stimuli!$A$2,IF(AND(A4209&gt;=Stimuli!$B$3,A4209&lt;=Stimuli!$C$3),Stimuli!$A$3,IF(AND(A4209&gt;=Stimuli!$B$4,A4209&lt;=Stimuli!$C$4),Stimuli!$A$4,"")))</f>
        <v>01 Quiet baseline (60s)</v>
      </c>
      <c r="I4209" s="6" t="n">
        <f aca="false">(B4209-B4208)/((A4209-A4208)/1000)</f>
        <v>-0.750183150183176</v>
      </c>
      <c r="J4209" s="6" t="n">
        <f aca="false">IF(OR(B4209&lt;Rules!$B$2,B4209&gt;Rules!$B$3,ABS(I4209)&gt;Rules!$B$4,OR(B4210&lt;Rules!$B$2,B4210&gt;Rules!$B$3,ABS(I4210)&gt;Rules!$B$4)),1,0)</f>
        <v>0</v>
      </c>
      <c r="K4209" s="6" t="str">
        <f aca="false">IF(F4209=1,COUNTIF($F$2:F4209,1),"")</f>
        <v/>
      </c>
    </row>
    <row r="4210" customFormat="false" ht="15" hidden="false" customHeight="false" outlineLevel="0" collapsed="false">
      <c r="A4210" s="6" t="n">
        <v>33144.118</v>
      </c>
      <c r="B4210" s="6" t="n">
        <v>1.68424908424908</v>
      </c>
      <c r="C4210" s="6" t="n">
        <v>78</v>
      </c>
      <c r="D4210" s="6" t="n">
        <v>-1</v>
      </c>
      <c r="E4210" s="6" t="n">
        <v>1.68131868131868</v>
      </c>
      <c r="F4210" s="6" t="n">
        <v>0</v>
      </c>
      <c r="G4210" s="6" t="n">
        <v>0</v>
      </c>
      <c r="H4210" s="6" t="str">
        <f aca="false">IF(AND(A4210&gt;=Stimuli!$B$2,A4210&lt;=Stimuli!$C$2),Stimuli!$A$2,IF(AND(A4210&gt;=Stimuli!$B$3,A4210&lt;=Stimuli!$C$3),Stimuli!$A$3,IF(AND(A4210&gt;=Stimuli!$B$4,A4210&lt;=Stimuli!$C$4),Stimuli!$A$4,"")))</f>
        <v>01 Quiet baseline (60s)</v>
      </c>
      <c r="I4210" s="6" t="n">
        <f aca="false">(B4210-B4209)/((A4210-A4209)/1000)</f>
        <v>0.750183150183176</v>
      </c>
      <c r="J4210" s="6" t="n">
        <f aca="false">IF(OR(B4210&lt;Rules!$B$2,B4210&gt;Rules!$B$3,ABS(I4210)&gt;Rules!$B$4,OR(B4211&lt;Rules!$B$2,B4211&gt;Rules!$B$3,ABS(I4211)&gt;Rules!$B$4)),1,0)</f>
        <v>0</v>
      </c>
      <c r="K4210" s="6" t="str">
        <f aca="false">IF(F4210=1,COUNTIF($F$2:F4210,1),"")</f>
        <v/>
      </c>
    </row>
    <row r="4211" customFormat="false" ht="15" hidden="false" customHeight="false" outlineLevel="0" collapsed="false">
      <c r="A4211" s="6" t="n">
        <v>33151.9305</v>
      </c>
      <c r="B4211" s="6" t="n">
        <v>1.67838827838828</v>
      </c>
      <c r="C4211" s="6" t="n">
        <v>78</v>
      </c>
      <c r="D4211" s="6" t="n">
        <v>-1</v>
      </c>
      <c r="E4211" s="6" t="n">
        <v>1.68131868131868</v>
      </c>
      <c r="F4211" s="6" t="n">
        <v>0</v>
      </c>
      <c r="G4211" s="6" t="n">
        <v>0</v>
      </c>
      <c r="H4211" s="6" t="str">
        <f aca="false">IF(AND(A4211&gt;=Stimuli!$B$2,A4211&lt;=Stimuli!$C$2),Stimuli!$A$2,IF(AND(A4211&gt;=Stimuli!$B$3,A4211&lt;=Stimuli!$C$3),Stimuli!$A$3,IF(AND(A4211&gt;=Stimuli!$B$4,A4211&lt;=Stimuli!$C$4),Stimuli!$A$4,"")))</f>
        <v>01 Quiet baseline (60s)</v>
      </c>
      <c r="I4211" s="6" t="n">
        <f aca="false">(B4211-B4210)/((A4211-A4210)/1000)</f>
        <v>-0.750183150183176</v>
      </c>
      <c r="J4211" s="6" t="n">
        <f aca="false">IF(OR(B4211&lt;Rules!$B$2,B4211&gt;Rules!$B$3,ABS(I4211)&gt;Rules!$B$4,OR(B4212&lt;Rules!$B$2,B4212&gt;Rules!$B$3,ABS(I4212)&gt;Rules!$B$4)),1,0)</f>
        <v>0</v>
      </c>
      <c r="K4211" s="6" t="str">
        <f aca="false">IF(F4211=1,COUNTIF($F$2:F4211,1),"")</f>
        <v/>
      </c>
    </row>
    <row r="4212" customFormat="false" ht="15" hidden="false" customHeight="false" outlineLevel="0" collapsed="false">
      <c r="A4212" s="6" t="n">
        <v>33159.743</v>
      </c>
      <c r="B4212" s="6" t="n">
        <v>1.68424908424908</v>
      </c>
      <c r="C4212" s="6" t="n">
        <v>78</v>
      </c>
      <c r="D4212" s="6" t="n">
        <v>-1</v>
      </c>
      <c r="E4212" s="6" t="n">
        <v>1.68131868131868</v>
      </c>
      <c r="F4212" s="6" t="n">
        <v>0</v>
      </c>
      <c r="G4212" s="6" t="n">
        <v>0</v>
      </c>
      <c r="H4212" s="6" t="str">
        <f aca="false">IF(AND(A4212&gt;=Stimuli!$B$2,A4212&lt;=Stimuli!$C$2),Stimuli!$A$2,IF(AND(A4212&gt;=Stimuli!$B$3,A4212&lt;=Stimuli!$C$3),Stimuli!$A$3,IF(AND(A4212&gt;=Stimuli!$B$4,A4212&lt;=Stimuli!$C$4),Stimuli!$A$4,"")))</f>
        <v>01 Quiet baseline (60s)</v>
      </c>
      <c r="I4212" s="6" t="n">
        <f aca="false">(B4212-B4211)/((A4212-A4211)/1000)</f>
        <v>0.750183150183176</v>
      </c>
      <c r="J4212" s="6" t="n">
        <f aca="false">IF(OR(B4212&lt;Rules!$B$2,B4212&gt;Rules!$B$3,ABS(I4212)&gt;Rules!$B$4,OR(B4213&lt;Rules!$B$2,B4213&gt;Rules!$B$3,ABS(I4213)&gt;Rules!$B$4)),1,0)</f>
        <v>0</v>
      </c>
      <c r="K4212" s="6" t="str">
        <f aca="false">IF(F4212=1,COUNTIF($F$2:F4212,1),"")</f>
        <v/>
      </c>
    </row>
    <row r="4213" customFormat="false" ht="15" hidden="false" customHeight="false" outlineLevel="0" collapsed="false">
      <c r="A4213" s="6" t="n">
        <v>33167.5555</v>
      </c>
      <c r="B4213" s="6" t="n">
        <v>1.67838827838828</v>
      </c>
      <c r="C4213" s="6" t="n">
        <v>78</v>
      </c>
      <c r="D4213" s="6" t="n">
        <v>-1</v>
      </c>
      <c r="E4213" s="6" t="n">
        <v>1.68131868131868</v>
      </c>
      <c r="F4213" s="6" t="n">
        <v>0</v>
      </c>
      <c r="G4213" s="6" t="n">
        <v>0</v>
      </c>
      <c r="H4213" s="6" t="str">
        <f aca="false">IF(AND(A4213&gt;=Stimuli!$B$2,A4213&lt;=Stimuli!$C$2),Stimuli!$A$2,IF(AND(A4213&gt;=Stimuli!$B$3,A4213&lt;=Stimuli!$C$3),Stimuli!$A$3,IF(AND(A4213&gt;=Stimuli!$B$4,A4213&lt;=Stimuli!$C$4),Stimuli!$A$4,"")))</f>
        <v>01 Quiet baseline (60s)</v>
      </c>
      <c r="I4213" s="6" t="n">
        <f aca="false">(B4213-B4212)/((A4213-A4212)/1000)</f>
        <v>-0.750183150183176</v>
      </c>
      <c r="J4213" s="6" t="n">
        <f aca="false">IF(OR(B4213&lt;Rules!$B$2,B4213&gt;Rules!$B$3,ABS(I4213)&gt;Rules!$B$4,OR(B4214&lt;Rules!$B$2,B4214&gt;Rules!$B$3,ABS(I4214)&gt;Rules!$B$4)),1,0)</f>
        <v>0</v>
      </c>
      <c r="K4213" s="6" t="str">
        <f aca="false">IF(F4213=1,COUNTIF($F$2:F4213,1),"")</f>
        <v/>
      </c>
    </row>
    <row r="4214" customFormat="false" ht="15" hidden="false" customHeight="false" outlineLevel="0" collapsed="false">
      <c r="A4214" s="6" t="n">
        <v>33175.368</v>
      </c>
      <c r="B4214" s="6" t="n">
        <v>1.68424908424908</v>
      </c>
      <c r="C4214" s="6" t="n">
        <v>78</v>
      </c>
      <c r="D4214" s="6" t="n">
        <v>-1</v>
      </c>
      <c r="E4214" s="6" t="n">
        <v>1.68131868131868</v>
      </c>
      <c r="F4214" s="6" t="n">
        <v>0</v>
      </c>
      <c r="G4214" s="6" t="n">
        <v>0</v>
      </c>
      <c r="H4214" s="6" t="str">
        <f aca="false">IF(AND(A4214&gt;=Stimuli!$B$2,A4214&lt;=Stimuli!$C$2),Stimuli!$A$2,IF(AND(A4214&gt;=Stimuli!$B$3,A4214&lt;=Stimuli!$C$3),Stimuli!$A$3,IF(AND(A4214&gt;=Stimuli!$B$4,A4214&lt;=Stimuli!$C$4),Stimuli!$A$4,"")))</f>
        <v>01 Quiet baseline (60s)</v>
      </c>
      <c r="I4214" s="6" t="n">
        <f aca="false">(B4214-B4213)/((A4214-A4213)/1000)</f>
        <v>0.750183150183176</v>
      </c>
      <c r="J4214" s="6" t="n">
        <f aca="false">IF(OR(B4214&lt;Rules!$B$2,B4214&gt;Rules!$B$3,ABS(I4214)&gt;Rules!$B$4,OR(B4215&lt;Rules!$B$2,B4215&gt;Rules!$B$3,ABS(I4215)&gt;Rules!$B$4)),1,0)</f>
        <v>0</v>
      </c>
      <c r="K4214" s="6" t="str">
        <f aca="false">IF(F4214=1,COUNTIF($F$2:F4214,1),"")</f>
        <v/>
      </c>
    </row>
    <row r="4215" customFormat="false" ht="15" hidden="false" customHeight="false" outlineLevel="0" collapsed="false">
      <c r="A4215" s="6" t="n">
        <v>33183.1805</v>
      </c>
      <c r="B4215" s="6" t="n">
        <v>1.67838827838828</v>
      </c>
      <c r="C4215" s="6" t="n">
        <v>78</v>
      </c>
      <c r="D4215" s="6" t="n">
        <v>-1</v>
      </c>
      <c r="E4215" s="6" t="n">
        <v>1.68131868131868</v>
      </c>
      <c r="F4215" s="6" t="n">
        <v>0</v>
      </c>
      <c r="G4215" s="6" t="n">
        <v>0</v>
      </c>
      <c r="H4215" s="6" t="str">
        <f aca="false">IF(AND(A4215&gt;=Stimuli!$B$2,A4215&lt;=Stimuli!$C$2),Stimuli!$A$2,IF(AND(A4215&gt;=Stimuli!$B$3,A4215&lt;=Stimuli!$C$3),Stimuli!$A$3,IF(AND(A4215&gt;=Stimuli!$B$4,A4215&lt;=Stimuli!$C$4),Stimuli!$A$4,"")))</f>
        <v>01 Quiet baseline (60s)</v>
      </c>
      <c r="I4215" s="6" t="n">
        <f aca="false">(B4215-B4214)/((A4215-A4214)/1000)</f>
        <v>-0.750183150183176</v>
      </c>
      <c r="J4215" s="6" t="n">
        <f aca="false">IF(OR(B4215&lt;Rules!$B$2,B4215&gt;Rules!$B$3,ABS(I4215)&gt;Rules!$B$4,OR(B4216&lt;Rules!$B$2,B4216&gt;Rules!$B$3,ABS(I4216)&gt;Rules!$B$4)),1,0)</f>
        <v>0</v>
      </c>
      <c r="K4215" s="6" t="str">
        <f aca="false">IF(F4215=1,COUNTIF($F$2:F4215,1),"")</f>
        <v/>
      </c>
    </row>
    <row r="4216" customFormat="false" ht="15" hidden="false" customHeight="false" outlineLevel="0" collapsed="false">
      <c r="A4216" s="6" t="n">
        <v>33190.993</v>
      </c>
      <c r="B4216" s="6" t="n">
        <v>1.68278388278388</v>
      </c>
      <c r="C4216" s="6" t="n">
        <v>78</v>
      </c>
      <c r="D4216" s="6" t="n">
        <v>-1</v>
      </c>
      <c r="E4216" s="6" t="n">
        <v>1.68131868131868</v>
      </c>
      <c r="F4216" s="6" t="n">
        <v>0</v>
      </c>
      <c r="G4216" s="6" t="n">
        <v>0</v>
      </c>
      <c r="H4216" s="6" t="str">
        <f aca="false">IF(AND(A4216&gt;=Stimuli!$B$2,A4216&lt;=Stimuli!$C$2),Stimuli!$A$2,IF(AND(A4216&gt;=Stimuli!$B$3,A4216&lt;=Stimuli!$C$3),Stimuli!$A$3,IF(AND(A4216&gt;=Stimuli!$B$4,A4216&lt;=Stimuli!$C$4),Stimuli!$A$4,"")))</f>
        <v>01 Quiet baseline (60s)</v>
      </c>
      <c r="I4216" s="6" t="n">
        <f aca="false">(B4216-B4215)/((A4216-A4215)/1000)</f>
        <v>0.562637362637304</v>
      </c>
      <c r="J4216" s="6" t="n">
        <f aca="false">IF(OR(B4216&lt;Rules!$B$2,B4216&gt;Rules!$B$3,ABS(I4216)&gt;Rules!$B$4,OR(B4217&lt;Rules!$B$2,B4217&gt;Rules!$B$3,ABS(I4217)&gt;Rules!$B$4)),1,0)</f>
        <v>0</v>
      </c>
      <c r="K4216" s="6" t="str">
        <f aca="false">IF(F4216=1,COUNTIF($F$2:F4216,1),"")</f>
        <v/>
      </c>
    </row>
    <row r="4217" customFormat="false" ht="15" hidden="false" customHeight="false" outlineLevel="0" collapsed="false">
      <c r="A4217" s="6" t="n">
        <v>33198.8055</v>
      </c>
      <c r="B4217" s="6" t="n">
        <v>1.67985347985348</v>
      </c>
      <c r="C4217" s="6" t="n">
        <v>78</v>
      </c>
      <c r="D4217" s="6" t="n">
        <v>-1</v>
      </c>
      <c r="E4217" s="6" t="n">
        <v>1.68131868131868</v>
      </c>
      <c r="F4217" s="6" t="n">
        <v>0</v>
      </c>
      <c r="G4217" s="6" t="n">
        <v>0</v>
      </c>
      <c r="H4217" s="6" t="str">
        <f aca="false">IF(AND(A4217&gt;=Stimuli!$B$2,A4217&lt;=Stimuli!$C$2),Stimuli!$A$2,IF(AND(A4217&gt;=Stimuli!$B$3,A4217&lt;=Stimuli!$C$3),Stimuli!$A$3,IF(AND(A4217&gt;=Stimuli!$B$4,A4217&lt;=Stimuli!$C$4),Stimuli!$A$4,"")))</f>
        <v>01 Quiet baseline (60s)</v>
      </c>
      <c r="I4217" s="6" t="n">
        <f aca="false">(B4217-B4216)/((A4217-A4216)/1000)</f>
        <v>-0.375091575091432</v>
      </c>
      <c r="J4217" s="6" t="n">
        <f aca="false">IF(OR(B4217&lt;Rules!$B$2,B4217&gt;Rules!$B$3,ABS(I4217)&gt;Rules!$B$4,OR(B4218&lt;Rules!$B$2,B4218&gt;Rules!$B$3,ABS(I4218)&gt;Rules!$B$4)),1,0)</f>
        <v>0</v>
      </c>
      <c r="K4217" s="6" t="str">
        <f aca="false">IF(F4217=1,COUNTIF($F$2:F4217,1),"")</f>
        <v/>
      </c>
    </row>
    <row r="4218" customFormat="false" ht="15" hidden="false" customHeight="false" outlineLevel="0" collapsed="false">
      <c r="A4218" s="6" t="n">
        <v>33206.618</v>
      </c>
      <c r="B4218" s="6" t="n">
        <v>1.68131868131868</v>
      </c>
      <c r="C4218" s="6" t="n">
        <v>78</v>
      </c>
      <c r="D4218" s="6" t="n">
        <v>-1</v>
      </c>
      <c r="E4218" s="6" t="n">
        <v>1.68131868131868</v>
      </c>
      <c r="F4218" s="6" t="n">
        <v>0</v>
      </c>
      <c r="G4218" s="6" t="n">
        <v>0</v>
      </c>
      <c r="H4218" s="6" t="str">
        <f aca="false">IF(AND(A4218&gt;=Stimuli!$B$2,A4218&lt;=Stimuli!$C$2),Stimuli!$A$2,IF(AND(A4218&gt;=Stimuli!$B$3,A4218&lt;=Stimuli!$C$3),Stimuli!$A$3,IF(AND(A4218&gt;=Stimuli!$B$4,A4218&lt;=Stimuli!$C$4),Stimuli!$A$4,"")))</f>
        <v>01 Quiet baseline (60s)</v>
      </c>
      <c r="I4218" s="6" t="n">
        <f aca="false">(B4218-B4217)/((A4218-A4217)/1000)</f>
        <v>0.187545787545702</v>
      </c>
      <c r="J4218" s="6" t="n">
        <f aca="false">IF(OR(B4218&lt;Rules!$B$2,B4218&gt;Rules!$B$3,ABS(I4218)&gt;Rules!$B$4,OR(B4219&lt;Rules!$B$2,B4219&gt;Rules!$B$3,ABS(I4219)&gt;Rules!$B$4)),1,0)</f>
        <v>0</v>
      </c>
      <c r="K4218" s="6" t="str">
        <f aca="false">IF(F4218=1,COUNTIF($F$2:F4218,1),"")</f>
        <v/>
      </c>
    </row>
    <row r="4219" customFormat="false" ht="15" hidden="false" customHeight="false" outlineLevel="0" collapsed="false">
      <c r="A4219" s="6" t="n">
        <v>33214.4305</v>
      </c>
      <c r="B4219" s="6" t="n">
        <v>1.68131868131868</v>
      </c>
      <c r="C4219" s="6" t="n">
        <v>78</v>
      </c>
      <c r="D4219" s="6" t="n">
        <v>-1</v>
      </c>
      <c r="E4219" s="6" t="n">
        <v>1.68131868131868</v>
      </c>
      <c r="F4219" s="6" t="n">
        <v>0</v>
      </c>
      <c r="G4219" s="6" t="n">
        <v>0</v>
      </c>
      <c r="H4219" s="6" t="str">
        <f aca="false">IF(AND(A4219&gt;=Stimuli!$B$2,A4219&lt;=Stimuli!$C$2),Stimuli!$A$2,IF(AND(A4219&gt;=Stimuli!$B$3,A4219&lt;=Stimuli!$C$3),Stimuli!$A$3,IF(AND(A4219&gt;=Stimuli!$B$4,A4219&lt;=Stimuli!$C$4),Stimuli!$A$4,"")))</f>
        <v>01 Quiet baseline (60s)</v>
      </c>
      <c r="I4219" s="6" t="n">
        <f aca="false">(B4219-B4218)/((A4219-A4218)/1000)</f>
        <v>0</v>
      </c>
      <c r="J4219" s="6" t="n">
        <f aca="false">IF(OR(B4219&lt;Rules!$B$2,B4219&gt;Rules!$B$3,ABS(I4219)&gt;Rules!$B$4,OR(B4220&lt;Rules!$B$2,B4220&gt;Rules!$B$3,ABS(I4220)&gt;Rules!$B$4)),1,0)</f>
        <v>0</v>
      </c>
      <c r="K4219" s="6" t="str">
        <f aca="false">IF(F4219=1,COUNTIF($F$2:F4219,1),"")</f>
        <v/>
      </c>
    </row>
    <row r="4220" customFormat="false" ht="15" hidden="false" customHeight="false" outlineLevel="0" collapsed="false">
      <c r="A4220" s="6" t="n">
        <v>33222.243</v>
      </c>
      <c r="B4220" s="6" t="n">
        <v>1.67985347985348</v>
      </c>
      <c r="C4220" s="6" t="n">
        <v>78</v>
      </c>
      <c r="D4220" s="6" t="n">
        <v>-1</v>
      </c>
      <c r="E4220" s="6" t="n">
        <v>1.68131868131868</v>
      </c>
      <c r="F4220" s="6" t="n">
        <v>0</v>
      </c>
      <c r="G4220" s="6" t="n">
        <v>0</v>
      </c>
      <c r="H4220" s="6" t="str">
        <f aca="false">IF(AND(A4220&gt;=Stimuli!$B$2,A4220&lt;=Stimuli!$C$2),Stimuli!$A$2,IF(AND(A4220&gt;=Stimuli!$B$3,A4220&lt;=Stimuli!$C$3),Stimuli!$A$3,IF(AND(A4220&gt;=Stimuli!$B$4,A4220&lt;=Stimuli!$C$4),Stimuli!$A$4,"")))</f>
        <v>01 Quiet baseline (60s)</v>
      </c>
      <c r="I4220" s="6" t="n">
        <f aca="false">(B4220-B4219)/((A4220-A4219)/1000)</f>
        <v>-0.187545787545702</v>
      </c>
      <c r="J4220" s="6" t="n">
        <f aca="false">IF(OR(B4220&lt;Rules!$B$2,B4220&gt;Rules!$B$3,ABS(I4220)&gt;Rules!$B$4,OR(B4221&lt;Rules!$B$2,B4221&gt;Rules!$B$3,ABS(I4221)&gt;Rules!$B$4)),1,0)</f>
        <v>0</v>
      </c>
      <c r="K4220" s="6" t="str">
        <f aca="false">IF(F4220=1,COUNTIF($F$2:F4220,1),"")</f>
        <v/>
      </c>
    </row>
    <row r="4221" customFormat="false" ht="15" hidden="false" customHeight="false" outlineLevel="0" collapsed="false">
      <c r="A4221" s="6" t="n">
        <v>33230.0555</v>
      </c>
      <c r="B4221" s="6" t="n">
        <v>1.68278388278388</v>
      </c>
      <c r="C4221" s="6" t="n">
        <v>78</v>
      </c>
      <c r="D4221" s="6" t="n">
        <v>-1</v>
      </c>
      <c r="E4221" s="6" t="n">
        <v>1.68131868131868</v>
      </c>
      <c r="F4221" s="6" t="n">
        <v>0</v>
      </c>
      <c r="G4221" s="6" t="n">
        <v>0</v>
      </c>
      <c r="H4221" s="6" t="str">
        <f aca="false">IF(AND(A4221&gt;=Stimuli!$B$2,A4221&lt;=Stimuli!$C$2),Stimuli!$A$2,IF(AND(A4221&gt;=Stimuli!$B$3,A4221&lt;=Stimuli!$C$3),Stimuli!$A$3,IF(AND(A4221&gt;=Stimuli!$B$4,A4221&lt;=Stimuli!$C$4),Stimuli!$A$4,"")))</f>
        <v>01 Quiet baseline (60s)</v>
      </c>
      <c r="I4221" s="6" t="n">
        <f aca="false">(B4221-B4220)/((A4221-A4220)/1000)</f>
        <v>0.375091575091432</v>
      </c>
      <c r="J4221" s="6" t="n">
        <f aca="false">IF(OR(B4221&lt;Rules!$B$2,B4221&gt;Rules!$B$3,ABS(I4221)&gt;Rules!$B$4,OR(B4222&lt;Rules!$B$2,B4222&gt;Rules!$B$3,ABS(I4222)&gt;Rules!$B$4)),1,0)</f>
        <v>0</v>
      </c>
      <c r="K4221" s="6" t="str">
        <f aca="false">IF(F4221=1,COUNTIF($F$2:F4221,1),"")</f>
        <v/>
      </c>
    </row>
    <row r="4222" customFormat="false" ht="15" hidden="false" customHeight="false" outlineLevel="0" collapsed="false">
      <c r="A4222" s="6" t="n">
        <v>33237.868</v>
      </c>
      <c r="B4222" s="6" t="n">
        <v>1.67838827838828</v>
      </c>
      <c r="C4222" s="6" t="n">
        <v>78</v>
      </c>
      <c r="D4222" s="6" t="n">
        <v>-1</v>
      </c>
      <c r="E4222" s="6" t="n">
        <v>1.68131868131868</v>
      </c>
      <c r="F4222" s="6" t="n">
        <v>0</v>
      </c>
      <c r="G4222" s="6" t="n">
        <v>0</v>
      </c>
      <c r="H4222" s="6" t="str">
        <f aca="false">IF(AND(A4222&gt;=Stimuli!$B$2,A4222&lt;=Stimuli!$C$2),Stimuli!$A$2,IF(AND(A4222&gt;=Stimuli!$B$3,A4222&lt;=Stimuli!$C$3),Stimuli!$A$3,IF(AND(A4222&gt;=Stimuli!$B$4,A4222&lt;=Stimuli!$C$4),Stimuli!$A$4,"")))</f>
        <v>01 Quiet baseline (60s)</v>
      </c>
      <c r="I4222" s="6" t="n">
        <f aca="false">(B4222-B4221)/((A4222-A4221)/1000)</f>
        <v>-0.562637362637304</v>
      </c>
      <c r="J4222" s="6" t="n">
        <f aca="false">IF(OR(B4222&lt;Rules!$B$2,B4222&gt;Rules!$B$3,ABS(I4222)&gt;Rules!$B$4,OR(B4223&lt;Rules!$B$2,B4223&gt;Rules!$B$3,ABS(I4223)&gt;Rules!$B$4)),1,0)</f>
        <v>0</v>
      </c>
      <c r="K4222" s="6" t="str">
        <f aca="false">IF(F4222=1,COUNTIF($F$2:F4222,1),"")</f>
        <v/>
      </c>
    </row>
    <row r="4223" customFormat="false" ht="15" hidden="false" customHeight="false" outlineLevel="0" collapsed="false">
      <c r="A4223" s="6" t="n">
        <v>33245.6805</v>
      </c>
      <c r="B4223" s="6" t="n">
        <v>1.68278388278388</v>
      </c>
      <c r="C4223" s="6" t="n">
        <v>78</v>
      </c>
      <c r="D4223" s="6" t="n">
        <v>-1</v>
      </c>
      <c r="E4223" s="6" t="n">
        <v>1.68131868131868</v>
      </c>
      <c r="F4223" s="6" t="n">
        <v>0</v>
      </c>
      <c r="G4223" s="6" t="n">
        <v>0</v>
      </c>
      <c r="H4223" s="6" t="str">
        <f aca="false">IF(AND(A4223&gt;=Stimuli!$B$2,A4223&lt;=Stimuli!$C$2),Stimuli!$A$2,IF(AND(A4223&gt;=Stimuli!$B$3,A4223&lt;=Stimuli!$C$3),Stimuli!$A$3,IF(AND(A4223&gt;=Stimuli!$B$4,A4223&lt;=Stimuli!$C$4),Stimuli!$A$4,"")))</f>
        <v>01 Quiet baseline (60s)</v>
      </c>
      <c r="I4223" s="6" t="n">
        <f aca="false">(B4223-B4222)/((A4223-A4222)/1000)</f>
        <v>0.562637362637304</v>
      </c>
      <c r="J4223" s="6" t="n">
        <f aca="false">IF(OR(B4223&lt;Rules!$B$2,B4223&gt;Rules!$B$3,ABS(I4223)&gt;Rules!$B$4,OR(B4224&lt;Rules!$B$2,B4224&gt;Rules!$B$3,ABS(I4224)&gt;Rules!$B$4)),1,0)</f>
        <v>0</v>
      </c>
      <c r="K4223" s="6" t="str">
        <f aca="false">IF(F4223=1,COUNTIF($F$2:F4223,1),"")</f>
        <v/>
      </c>
    </row>
    <row r="4224" customFormat="false" ht="15" hidden="false" customHeight="false" outlineLevel="0" collapsed="false">
      <c r="A4224" s="6" t="n">
        <v>33253.493</v>
      </c>
      <c r="B4224" s="6" t="n">
        <v>1.67692307692308</v>
      </c>
      <c r="C4224" s="6" t="n">
        <v>78</v>
      </c>
      <c r="D4224" s="6" t="n">
        <v>-1</v>
      </c>
      <c r="E4224" s="6" t="n">
        <v>1.68131868131868</v>
      </c>
      <c r="F4224" s="6" t="n">
        <v>0</v>
      </c>
      <c r="G4224" s="6" t="n">
        <v>0</v>
      </c>
      <c r="H4224" s="6" t="str">
        <f aca="false">IF(AND(A4224&gt;=Stimuli!$B$2,A4224&lt;=Stimuli!$C$2),Stimuli!$A$2,IF(AND(A4224&gt;=Stimuli!$B$3,A4224&lt;=Stimuli!$C$3),Stimuli!$A$3,IF(AND(A4224&gt;=Stimuli!$B$4,A4224&lt;=Stimuli!$C$4),Stimuli!$A$4,"")))</f>
        <v>01 Quiet baseline (60s)</v>
      </c>
      <c r="I4224" s="6" t="n">
        <f aca="false">(B4224-B4223)/((A4224-A4223)/1000)</f>
        <v>-0.750183150183034</v>
      </c>
      <c r="J4224" s="6" t="n">
        <f aca="false">IF(OR(B4224&lt;Rules!$B$2,B4224&gt;Rules!$B$3,ABS(I4224)&gt;Rules!$B$4,OR(B4225&lt;Rules!$B$2,B4225&gt;Rules!$B$3,ABS(I4225)&gt;Rules!$B$4)),1,0)</f>
        <v>0</v>
      </c>
      <c r="K4224" s="6" t="str">
        <f aca="false">IF(F4224=1,COUNTIF($F$2:F4224,1),"")</f>
        <v/>
      </c>
    </row>
    <row r="4225" customFormat="false" ht="15" hidden="false" customHeight="false" outlineLevel="0" collapsed="false">
      <c r="A4225" s="6" t="n">
        <v>33261.3055</v>
      </c>
      <c r="B4225" s="6" t="n">
        <v>1.68278388278388</v>
      </c>
      <c r="C4225" s="6" t="n">
        <v>78</v>
      </c>
      <c r="D4225" s="6" t="n">
        <v>-1</v>
      </c>
      <c r="E4225" s="6" t="n">
        <v>1.68131868131868</v>
      </c>
      <c r="F4225" s="6" t="n">
        <v>0</v>
      </c>
      <c r="G4225" s="6" t="n">
        <v>0</v>
      </c>
      <c r="H4225" s="6" t="str">
        <f aca="false">IF(AND(A4225&gt;=Stimuli!$B$2,A4225&lt;=Stimuli!$C$2),Stimuli!$A$2,IF(AND(A4225&gt;=Stimuli!$B$3,A4225&lt;=Stimuli!$C$3),Stimuli!$A$3,IF(AND(A4225&gt;=Stimuli!$B$4,A4225&lt;=Stimuli!$C$4),Stimuli!$A$4,"")))</f>
        <v>01 Quiet baseline (60s)</v>
      </c>
      <c r="I4225" s="6" t="n">
        <f aca="false">(B4225-B4224)/((A4225-A4224)/1000)</f>
        <v>0.750183150183034</v>
      </c>
      <c r="J4225" s="6" t="n">
        <f aca="false">IF(OR(B4225&lt;Rules!$B$2,B4225&gt;Rules!$B$3,ABS(I4225)&gt;Rules!$B$4,OR(B4226&lt;Rules!$B$2,B4226&gt;Rules!$B$3,ABS(I4226)&gt;Rules!$B$4)),1,0)</f>
        <v>0</v>
      </c>
      <c r="K4225" s="6" t="str">
        <f aca="false">IF(F4225=1,COUNTIF($F$2:F4225,1),"")</f>
        <v/>
      </c>
    </row>
    <row r="4226" customFormat="false" ht="15" hidden="false" customHeight="false" outlineLevel="0" collapsed="false">
      <c r="A4226" s="6" t="n">
        <v>33269.118</v>
      </c>
      <c r="B4226" s="6" t="n">
        <v>1.67692307692308</v>
      </c>
      <c r="C4226" s="6" t="n">
        <v>78</v>
      </c>
      <c r="D4226" s="6" t="n">
        <v>-1</v>
      </c>
      <c r="E4226" s="6" t="n">
        <v>1.67985347985348</v>
      </c>
      <c r="F4226" s="6" t="n">
        <v>0</v>
      </c>
      <c r="G4226" s="6" t="n">
        <v>0</v>
      </c>
      <c r="H4226" s="6" t="str">
        <f aca="false">IF(AND(A4226&gt;=Stimuli!$B$2,A4226&lt;=Stimuli!$C$2),Stimuli!$A$2,IF(AND(A4226&gt;=Stimuli!$B$3,A4226&lt;=Stimuli!$C$3),Stimuli!$A$3,IF(AND(A4226&gt;=Stimuli!$B$4,A4226&lt;=Stimuli!$C$4),Stimuli!$A$4,"")))</f>
        <v>01 Quiet baseline (60s)</v>
      </c>
      <c r="I4226" s="6" t="n">
        <f aca="false">(B4226-B4225)/((A4226-A4225)/1000)</f>
        <v>-0.750183150183034</v>
      </c>
      <c r="J4226" s="6" t="n">
        <f aca="false">IF(OR(B4226&lt;Rules!$B$2,B4226&gt;Rules!$B$3,ABS(I4226)&gt;Rules!$B$4,OR(B4227&lt;Rules!$B$2,B4227&gt;Rules!$B$3,ABS(I4227)&gt;Rules!$B$4)),1,0)</f>
        <v>0</v>
      </c>
      <c r="K4226" s="6" t="str">
        <f aca="false">IF(F4226=1,COUNTIF($F$2:F4226,1),"")</f>
        <v/>
      </c>
    </row>
    <row r="4227" customFormat="false" ht="15" hidden="false" customHeight="false" outlineLevel="0" collapsed="false">
      <c r="A4227" s="6" t="n">
        <v>33276.9305</v>
      </c>
      <c r="B4227" s="6" t="n">
        <v>1.68278388278388</v>
      </c>
      <c r="C4227" s="6" t="n">
        <v>78</v>
      </c>
      <c r="D4227" s="6" t="n">
        <v>-1</v>
      </c>
      <c r="E4227" s="6" t="n">
        <v>1.67985347985348</v>
      </c>
      <c r="F4227" s="6" t="n">
        <v>0</v>
      </c>
      <c r="G4227" s="6" t="n">
        <v>0</v>
      </c>
      <c r="H4227" s="6" t="str">
        <f aca="false">IF(AND(A4227&gt;=Stimuli!$B$2,A4227&lt;=Stimuli!$C$2),Stimuli!$A$2,IF(AND(A4227&gt;=Stimuli!$B$3,A4227&lt;=Stimuli!$C$3),Stimuli!$A$3,IF(AND(A4227&gt;=Stimuli!$B$4,A4227&lt;=Stimuli!$C$4),Stimuli!$A$4,"")))</f>
        <v>01 Quiet baseline (60s)</v>
      </c>
      <c r="I4227" s="6" t="n">
        <f aca="false">(B4227-B4226)/((A4227-A4226)/1000)</f>
        <v>0.750183150183034</v>
      </c>
      <c r="J4227" s="6" t="n">
        <f aca="false">IF(OR(B4227&lt;Rules!$B$2,B4227&gt;Rules!$B$3,ABS(I4227)&gt;Rules!$B$4,OR(B4228&lt;Rules!$B$2,B4228&gt;Rules!$B$3,ABS(I4228)&gt;Rules!$B$4)),1,0)</f>
        <v>0</v>
      </c>
      <c r="K4227" s="6" t="str">
        <f aca="false">IF(F4227=1,COUNTIF($F$2:F4227,1),"")</f>
        <v/>
      </c>
    </row>
    <row r="4228" customFormat="false" ht="15" hidden="false" customHeight="false" outlineLevel="0" collapsed="false">
      <c r="A4228" s="6" t="n">
        <v>33284.743</v>
      </c>
      <c r="B4228" s="6" t="n">
        <v>1.67692307692308</v>
      </c>
      <c r="C4228" s="6" t="n">
        <v>78</v>
      </c>
      <c r="D4228" s="6" t="n">
        <v>-1</v>
      </c>
      <c r="E4228" s="6" t="n">
        <v>1.67985347985348</v>
      </c>
      <c r="F4228" s="6" t="n">
        <v>0</v>
      </c>
      <c r="G4228" s="6" t="n">
        <v>0</v>
      </c>
      <c r="H4228" s="6" t="str">
        <f aca="false">IF(AND(A4228&gt;=Stimuli!$B$2,A4228&lt;=Stimuli!$C$2),Stimuli!$A$2,IF(AND(A4228&gt;=Stimuli!$B$3,A4228&lt;=Stimuli!$C$3),Stimuli!$A$3,IF(AND(A4228&gt;=Stimuli!$B$4,A4228&lt;=Stimuli!$C$4),Stimuli!$A$4,"")))</f>
        <v>01 Quiet baseline (60s)</v>
      </c>
      <c r="I4228" s="6" t="n">
        <f aca="false">(B4228-B4227)/((A4228-A4227)/1000)</f>
        <v>-0.750183150183034</v>
      </c>
      <c r="J4228" s="6" t="n">
        <f aca="false">IF(OR(B4228&lt;Rules!$B$2,B4228&gt;Rules!$B$3,ABS(I4228)&gt;Rules!$B$4,OR(B4229&lt;Rules!$B$2,B4229&gt;Rules!$B$3,ABS(I4229)&gt;Rules!$B$4)),1,0)</f>
        <v>0</v>
      </c>
      <c r="K4228" s="6" t="str">
        <f aca="false">IF(F4228=1,COUNTIF($F$2:F4228,1),"")</f>
        <v/>
      </c>
    </row>
    <row r="4229" customFormat="false" ht="15" hidden="false" customHeight="false" outlineLevel="0" collapsed="false">
      <c r="A4229" s="6" t="n">
        <v>33292.5555</v>
      </c>
      <c r="B4229" s="6" t="n">
        <v>1.68278388278388</v>
      </c>
      <c r="C4229" s="6" t="n">
        <v>78</v>
      </c>
      <c r="D4229" s="6" t="n">
        <v>-1</v>
      </c>
      <c r="E4229" s="6" t="n">
        <v>1.67985347985348</v>
      </c>
      <c r="F4229" s="6" t="n">
        <v>0</v>
      </c>
      <c r="G4229" s="6" t="n">
        <v>0</v>
      </c>
      <c r="H4229" s="6" t="str">
        <f aca="false">IF(AND(A4229&gt;=Stimuli!$B$2,A4229&lt;=Stimuli!$C$2),Stimuli!$A$2,IF(AND(A4229&gt;=Stimuli!$B$3,A4229&lt;=Stimuli!$C$3),Stimuli!$A$3,IF(AND(A4229&gt;=Stimuli!$B$4,A4229&lt;=Stimuli!$C$4),Stimuli!$A$4,"")))</f>
        <v>01 Quiet baseline (60s)</v>
      </c>
      <c r="I4229" s="6" t="n">
        <f aca="false">(B4229-B4228)/((A4229-A4228)/1000)</f>
        <v>0.750183150183034</v>
      </c>
      <c r="J4229" s="6" t="n">
        <f aca="false">IF(OR(B4229&lt;Rules!$B$2,B4229&gt;Rules!$B$3,ABS(I4229)&gt;Rules!$B$4,OR(B4230&lt;Rules!$B$2,B4230&gt;Rules!$B$3,ABS(I4230)&gt;Rules!$B$4)),1,0)</f>
        <v>0</v>
      </c>
      <c r="K4229" s="6" t="str">
        <f aca="false">IF(F4229=1,COUNTIF($F$2:F4229,1),"")</f>
        <v/>
      </c>
    </row>
    <row r="4230" customFormat="false" ht="15" hidden="false" customHeight="false" outlineLevel="0" collapsed="false">
      <c r="A4230" s="6" t="n">
        <v>33300.368</v>
      </c>
      <c r="B4230" s="6" t="n">
        <v>1.67692307692308</v>
      </c>
      <c r="C4230" s="6" t="n">
        <v>78</v>
      </c>
      <c r="D4230" s="6" t="n">
        <v>-1</v>
      </c>
      <c r="E4230" s="6" t="n">
        <v>1.67985347985348</v>
      </c>
      <c r="F4230" s="6" t="n">
        <v>0</v>
      </c>
      <c r="G4230" s="6" t="n">
        <v>0</v>
      </c>
      <c r="H4230" s="6" t="str">
        <f aca="false">IF(AND(A4230&gt;=Stimuli!$B$2,A4230&lt;=Stimuli!$C$2),Stimuli!$A$2,IF(AND(A4230&gt;=Stimuli!$B$3,A4230&lt;=Stimuli!$C$3),Stimuli!$A$3,IF(AND(A4230&gt;=Stimuli!$B$4,A4230&lt;=Stimuli!$C$4),Stimuli!$A$4,"")))</f>
        <v>01 Quiet baseline (60s)</v>
      </c>
      <c r="I4230" s="6" t="n">
        <f aca="false">(B4230-B4229)/((A4230-A4229)/1000)</f>
        <v>-0.750183150183034</v>
      </c>
      <c r="J4230" s="6" t="n">
        <f aca="false">IF(OR(B4230&lt;Rules!$B$2,B4230&gt;Rules!$B$3,ABS(I4230)&gt;Rules!$B$4,OR(B4231&lt;Rules!$B$2,B4231&gt;Rules!$B$3,ABS(I4231)&gt;Rules!$B$4)),1,0)</f>
        <v>0</v>
      </c>
      <c r="K4230" s="6" t="str">
        <f aca="false">IF(F4230=1,COUNTIF($F$2:F4230,1),"")</f>
        <v/>
      </c>
    </row>
    <row r="4231" customFormat="false" ht="15" hidden="false" customHeight="false" outlineLevel="0" collapsed="false">
      <c r="A4231" s="6" t="n">
        <v>33308.1805</v>
      </c>
      <c r="B4231" s="6" t="n">
        <v>1.68131868131868</v>
      </c>
      <c r="C4231" s="6" t="n">
        <v>78</v>
      </c>
      <c r="D4231" s="6" t="n">
        <v>-1</v>
      </c>
      <c r="E4231" s="6" t="n">
        <v>1.67985347985348</v>
      </c>
      <c r="F4231" s="6" t="n">
        <v>0</v>
      </c>
      <c r="G4231" s="6" t="n">
        <v>0</v>
      </c>
      <c r="H4231" s="6" t="str">
        <f aca="false">IF(AND(A4231&gt;=Stimuli!$B$2,A4231&lt;=Stimuli!$C$2),Stimuli!$A$2,IF(AND(A4231&gt;=Stimuli!$B$3,A4231&lt;=Stimuli!$C$3),Stimuli!$A$3,IF(AND(A4231&gt;=Stimuli!$B$4,A4231&lt;=Stimuli!$C$4),Stimuli!$A$4,"")))</f>
        <v>01 Quiet baseline (60s)</v>
      </c>
      <c r="I4231" s="6" t="n">
        <f aca="false">(B4231-B4230)/((A4231-A4230)/1000)</f>
        <v>0.562637362637304</v>
      </c>
      <c r="J4231" s="6" t="n">
        <f aca="false">IF(OR(B4231&lt;Rules!$B$2,B4231&gt;Rules!$B$3,ABS(I4231)&gt;Rules!$B$4,OR(B4232&lt;Rules!$B$2,B4232&gt;Rules!$B$3,ABS(I4232)&gt;Rules!$B$4)),1,0)</f>
        <v>0</v>
      </c>
      <c r="K4231" s="6" t="str">
        <f aca="false">IF(F4231=1,COUNTIF($F$2:F4231,1),"")</f>
        <v/>
      </c>
    </row>
    <row r="4232" customFormat="false" ht="15" hidden="false" customHeight="false" outlineLevel="0" collapsed="false">
      <c r="A4232" s="6" t="n">
        <v>33315.993</v>
      </c>
      <c r="B4232" s="6" t="n">
        <v>1.67838827838828</v>
      </c>
      <c r="C4232" s="6" t="n">
        <v>78</v>
      </c>
      <c r="D4232" s="6" t="n">
        <v>-1</v>
      </c>
      <c r="E4232" s="6" t="n">
        <v>1.67985347985348</v>
      </c>
      <c r="F4232" s="6" t="n">
        <v>0</v>
      </c>
      <c r="G4232" s="6" t="n">
        <v>0</v>
      </c>
      <c r="H4232" s="6" t="str">
        <f aca="false">IF(AND(A4232&gt;=Stimuli!$B$2,A4232&lt;=Stimuli!$C$2),Stimuli!$A$2,IF(AND(A4232&gt;=Stimuli!$B$3,A4232&lt;=Stimuli!$C$3),Stimuli!$A$3,IF(AND(A4232&gt;=Stimuli!$B$4,A4232&lt;=Stimuli!$C$4),Stimuli!$A$4,"")))</f>
        <v>01 Quiet baseline (60s)</v>
      </c>
      <c r="I4232" s="6" t="n">
        <f aca="false">(B4232-B4231)/((A4232-A4231)/1000)</f>
        <v>-0.375091575091574</v>
      </c>
      <c r="J4232" s="6" t="n">
        <f aca="false">IF(OR(B4232&lt;Rules!$B$2,B4232&gt;Rules!$B$3,ABS(I4232)&gt;Rules!$B$4,OR(B4233&lt;Rules!$B$2,B4233&gt;Rules!$B$3,ABS(I4233)&gt;Rules!$B$4)),1,0)</f>
        <v>0</v>
      </c>
      <c r="K4232" s="6" t="str">
        <f aca="false">IF(F4232=1,COUNTIF($F$2:F4232,1),"")</f>
        <v/>
      </c>
    </row>
    <row r="4233" customFormat="false" ht="15" hidden="false" customHeight="false" outlineLevel="0" collapsed="false">
      <c r="A4233" s="6" t="n">
        <v>33323.8055</v>
      </c>
      <c r="B4233" s="6" t="n">
        <v>1.67985347985348</v>
      </c>
      <c r="C4233" s="6" t="n">
        <v>78</v>
      </c>
      <c r="D4233" s="6" t="n">
        <v>-1</v>
      </c>
      <c r="E4233" s="6" t="n">
        <v>1.67985347985348</v>
      </c>
      <c r="F4233" s="6" t="n">
        <v>0</v>
      </c>
      <c r="G4233" s="6" t="n">
        <v>0</v>
      </c>
      <c r="H4233" s="6" t="str">
        <f aca="false">IF(AND(A4233&gt;=Stimuli!$B$2,A4233&lt;=Stimuli!$C$2),Stimuli!$A$2,IF(AND(A4233&gt;=Stimuli!$B$3,A4233&lt;=Stimuli!$C$3),Stimuli!$A$3,IF(AND(A4233&gt;=Stimuli!$B$4,A4233&lt;=Stimuli!$C$4),Stimuli!$A$4,"")))</f>
        <v>01 Quiet baseline (60s)</v>
      </c>
      <c r="I4233" s="6" t="n">
        <f aca="false">(B4233-B4232)/((A4233-A4232)/1000)</f>
        <v>0.187545787545872</v>
      </c>
      <c r="J4233" s="6" t="n">
        <f aca="false">IF(OR(B4233&lt;Rules!$B$2,B4233&gt;Rules!$B$3,ABS(I4233)&gt;Rules!$B$4,OR(B4234&lt;Rules!$B$2,B4234&gt;Rules!$B$3,ABS(I4234)&gt;Rules!$B$4)),1,0)</f>
        <v>0</v>
      </c>
      <c r="K4233" s="6" t="str">
        <f aca="false">IF(F4233=1,COUNTIF($F$2:F4233,1),"")</f>
        <v/>
      </c>
    </row>
    <row r="4234" customFormat="false" ht="15" hidden="false" customHeight="false" outlineLevel="0" collapsed="false">
      <c r="A4234" s="6" t="n">
        <v>33331.618</v>
      </c>
      <c r="B4234" s="6" t="n">
        <v>1.67985347985348</v>
      </c>
      <c r="C4234" s="6" t="n">
        <v>78</v>
      </c>
      <c r="D4234" s="6" t="n">
        <v>-1</v>
      </c>
      <c r="E4234" s="6" t="n">
        <v>1.67985347985348</v>
      </c>
      <c r="F4234" s="6" t="n">
        <v>0</v>
      </c>
      <c r="G4234" s="6" t="n">
        <v>0</v>
      </c>
      <c r="H4234" s="6" t="str">
        <f aca="false">IF(AND(A4234&gt;=Stimuli!$B$2,A4234&lt;=Stimuli!$C$2),Stimuli!$A$2,IF(AND(A4234&gt;=Stimuli!$B$3,A4234&lt;=Stimuli!$C$3),Stimuli!$A$3,IF(AND(A4234&gt;=Stimuli!$B$4,A4234&lt;=Stimuli!$C$4),Stimuli!$A$4,"")))</f>
        <v>01 Quiet baseline (60s)</v>
      </c>
      <c r="I4234" s="6" t="n">
        <f aca="false">(B4234-B4233)/((A4234-A4233)/1000)</f>
        <v>0</v>
      </c>
      <c r="J4234" s="6" t="n">
        <f aca="false">IF(OR(B4234&lt;Rules!$B$2,B4234&gt;Rules!$B$3,ABS(I4234)&gt;Rules!$B$4,OR(B4235&lt;Rules!$B$2,B4235&gt;Rules!$B$3,ABS(I4235)&gt;Rules!$B$4)),1,0)</f>
        <v>0</v>
      </c>
      <c r="K4234" s="6" t="str">
        <f aca="false">IF(F4234=1,COUNTIF($F$2:F4234,1),"")</f>
        <v/>
      </c>
    </row>
    <row r="4235" customFormat="false" ht="15" hidden="false" customHeight="false" outlineLevel="0" collapsed="false">
      <c r="A4235" s="6" t="n">
        <v>33339.4305</v>
      </c>
      <c r="B4235" s="6" t="n">
        <v>1.67838827838828</v>
      </c>
      <c r="C4235" s="6" t="n">
        <v>78</v>
      </c>
      <c r="D4235" s="6" t="n">
        <v>-1</v>
      </c>
      <c r="E4235" s="6" t="n">
        <v>1.67985347985348</v>
      </c>
      <c r="F4235" s="6" t="n">
        <v>0</v>
      </c>
      <c r="G4235" s="6" t="n">
        <v>0</v>
      </c>
      <c r="H4235" s="6" t="str">
        <f aca="false">IF(AND(A4235&gt;=Stimuli!$B$2,A4235&lt;=Stimuli!$C$2),Stimuli!$A$2,IF(AND(A4235&gt;=Stimuli!$B$3,A4235&lt;=Stimuli!$C$3),Stimuli!$A$3,IF(AND(A4235&gt;=Stimuli!$B$4,A4235&lt;=Stimuli!$C$4),Stimuli!$A$4,"")))</f>
        <v>01 Quiet baseline (60s)</v>
      </c>
      <c r="I4235" s="6" t="n">
        <f aca="false">(B4235-B4234)/((A4235-A4234)/1000)</f>
        <v>-0.187545787545872</v>
      </c>
      <c r="J4235" s="6" t="n">
        <f aca="false">IF(OR(B4235&lt;Rules!$B$2,B4235&gt;Rules!$B$3,ABS(I4235)&gt;Rules!$B$4,OR(B4236&lt;Rules!$B$2,B4236&gt;Rules!$B$3,ABS(I4236)&gt;Rules!$B$4)),1,0)</f>
        <v>0</v>
      </c>
      <c r="K4235" s="6" t="str">
        <f aca="false">IF(F4235=1,COUNTIF($F$2:F4235,1),"")</f>
        <v/>
      </c>
    </row>
    <row r="4236" customFormat="false" ht="15" hidden="false" customHeight="false" outlineLevel="0" collapsed="false">
      <c r="A4236" s="6" t="n">
        <v>33347.243</v>
      </c>
      <c r="B4236" s="6" t="n">
        <v>1.68131868131868</v>
      </c>
      <c r="C4236" s="6" t="n">
        <v>78</v>
      </c>
      <c r="D4236" s="6" t="n">
        <v>-1</v>
      </c>
      <c r="E4236" s="6" t="n">
        <v>1.67985347985348</v>
      </c>
      <c r="F4236" s="6" t="n">
        <v>0</v>
      </c>
      <c r="G4236" s="6" t="n">
        <v>0</v>
      </c>
      <c r="H4236" s="6" t="str">
        <f aca="false">IF(AND(A4236&gt;=Stimuli!$B$2,A4236&lt;=Stimuli!$C$2),Stimuli!$A$2,IF(AND(A4236&gt;=Stimuli!$B$3,A4236&lt;=Stimuli!$C$3),Stimuli!$A$3,IF(AND(A4236&gt;=Stimuli!$B$4,A4236&lt;=Stimuli!$C$4),Stimuli!$A$4,"")))</f>
        <v>01 Quiet baseline (60s)</v>
      </c>
      <c r="I4236" s="6" t="n">
        <f aca="false">(B4236-B4235)/((A4236-A4235)/1000)</f>
        <v>0.375091575091574</v>
      </c>
      <c r="J4236" s="6" t="n">
        <f aca="false">IF(OR(B4236&lt;Rules!$B$2,B4236&gt;Rules!$B$3,ABS(I4236)&gt;Rules!$B$4,OR(B4237&lt;Rules!$B$2,B4237&gt;Rules!$B$3,ABS(I4237)&gt;Rules!$B$4)),1,0)</f>
        <v>0</v>
      </c>
      <c r="K4236" s="6" t="str">
        <f aca="false">IF(F4236=1,COUNTIF($F$2:F4236,1),"")</f>
        <v/>
      </c>
    </row>
    <row r="4237" customFormat="false" ht="15" hidden="false" customHeight="false" outlineLevel="0" collapsed="false">
      <c r="A4237" s="6" t="n">
        <v>33355.0555</v>
      </c>
      <c r="B4237" s="6" t="n">
        <v>1.67838827838828</v>
      </c>
      <c r="C4237" s="6" t="n">
        <v>78</v>
      </c>
      <c r="D4237" s="6" t="n">
        <v>-1</v>
      </c>
      <c r="E4237" s="6" t="n">
        <v>1.67838827838828</v>
      </c>
      <c r="F4237" s="6" t="n">
        <v>0</v>
      </c>
      <c r="G4237" s="6" t="n">
        <v>0</v>
      </c>
      <c r="H4237" s="6" t="str">
        <f aca="false">IF(AND(A4237&gt;=Stimuli!$B$2,A4237&lt;=Stimuli!$C$2),Stimuli!$A$2,IF(AND(A4237&gt;=Stimuli!$B$3,A4237&lt;=Stimuli!$C$3),Stimuli!$A$3,IF(AND(A4237&gt;=Stimuli!$B$4,A4237&lt;=Stimuli!$C$4),Stimuli!$A$4,"")))</f>
        <v>01 Quiet baseline (60s)</v>
      </c>
      <c r="I4237" s="6" t="n">
        <f aca="false">(B4237-B4236)/((A4237-A4236)/1000)</f>
        <v>-0.375091575091574</v>
      </c>
      <c r="J4237" s="6" t="n">
        <f aca="false">IF(OR(B4237&lt;Rules!$B$2,B4237&gt;Rules!$B$3,ABS(I4237)&gt;Rules!$B$4,OR(B4238&lt;Rules!$B$2,B4238&gt;Rules!$B$3,ABS(I4238)&gt;Rules!$B$4)),1,0)</f>
        <v>0</v>
      </c>
      <c r="K4237" s="6" t="str">
        <f aca="false">IF(F4237=1,COUNTIF($F$2:F4237,1),"")</f>
        <v/>
      </c>
    </row>
    <row r="4238" customFormat="false" ht="15" hidden="false" customHeight="false" outlineLevel="0" collapsed="false">
      <c r="A4238" s="6" t="n">
        <v>33362.868</v>
      </c>
      <c r="B4238" s="6" t="n">
        <v>1.68131868131868</v>
      </c>
      <c r="C4238" s="6" t="n">
        <v>78</v>
      </c>
      <c r="D4238" s="6" t="n">
        <v>-1</v>
      </c>
      <c r="E4238" s="6" t="n">
        <v>1.67838827838828</v>
      </c>
      <c r="F4238" s="6" t="n">
        <v>0</v>
      </c>
      <c r="G4238" s="6" t="n">
        <v>0</v>
      </c>
      <c r="H4238" s="6" t="str">
        <f aca="false">IF(AND(A4238&gt;=Stimuli!$B$2,A4238&lt;=Stimuli!$C$2),Stimuli!$A$2,IF(AND(A4238&gt;=Stimuli!$B$3,A4238&lt;=Stimuli!$C$3),Stimuli!$A$3,IF(AND(A4238&gt;=Stimuli!$B$4,A4238&lt;=Stimuli!$C$4),Stimuli!$A$4,"")))</f>
        <v>01 Quiet baseline (60s)</v>
      </c>
      <c r="I4238" s="6" t="n">
        <f aca="false">(B4238-B4237)/((A4238-A4237)/1000)</f>
        <v>0.375091575091574</v>
      </c>
      <c r="J4238" s="6" t="n">
        <f aca="false">IF(OR(B4238&lt;Rules!$B$2,B4238&gt;Rules!$B$3,ABS(I4238)&gt;Rules!$B$4,OR(B4239&lt;Rules!$B$2,B4239&gt;Rules!$B$3,ABS(I4239)&gt;Rules!$B$4)),1,0)</f>
        <v>0</v>
      </c>
      <c r="K4238" s="6" t="str">
        <f aca="false">IF(F4238=1,COUNTIF($F$2:F4238,1),"")</f>
        <v/>
      </c>
    </row>
    <row r="4239" customFormat="false" ht="15" hidden="false" customHeight="false" outlineLevel="0" collapsed="false">
      <c r="A4239" s="6" t="n">
        <v>33370.6805</v>
      </c>
      <c r="B4239" s="6" t="n">
        <v>1.67692307692308</v>
      </c>
      <c r="C4239" s="6" t="n">
        <v>78</v>
      </c>
      <c r="D4239" s="6" t="n">
        <v>-1</v>
      </c>
      <c r="E4239" s="6" t="n">
        <v>1.67838827838828</v>
      </c>
      <c r="F4239" s="6" t="n">
        <v>0</v>
      </c>
      <c r="G4239" s="6" t="n">
        <v>0</v>
      </c>
      <c r="H4239" s="6" t="str">
        <f aca="false">IF(AND(A4239&gt;=Stimuli!$B$2,A4239&lt;=Stimuli!$C$2),Stimuli!$A$2,IF(AND(A4239&gt;=Stimuli!$B$3,A4239&lt;=Stimuli!$C$3),Stimuli!$A$3,IF(AND(A4239&gt;=Stimuli!$B$4,A4239&lt;=Stimuli!$C$4),Stimuli!$A$4,"")))</f>
        <v>01 Quiet baseline (60s)</v>
      </c>
      <c r="I4239" s="6" t="n">
        <f aca="false">(B4239-B4238)/((A4239-A4238)/1000)</f>
        <v>-0.562637362637304</v>
      </c>
      <c r="J4239" s="6" t="n">
        <f aca="false">IF(OR(B4239&lt;Rules!$B$2,B4239&gt;Rules!$B$3,ABS(I4239)&gt;Rules!$B$4,OR(B4240&lt;Rules!$B$2,B4240&gt;Rules!$B$3,ABS(I4240)&gt;Rules!$B$4)),1,0)</f>
        <v>0</v>
      </c>
      <c r="K4239" s="6" t="str">
        <f aca="false">IF(F4239=1,COUNTIF($F$2:F4239,1),"")</f>
        <v/>
      </c>
    </row>
    <row r="4240" customFormat="false" ht="15" hidden="false" customHeight="false" outlineLevel="0" collapsed="false">
      <c r="A4240" s="6" t="n">
        <v>33378.493</v>
      </c>
      <c r="B4240" s="6" t="n">
        <v>1.68278388278388</v>
      </c>
      <c r="C4240" s="6" t="n">
        <v>78</v>
      </c>
      <c r="D4240" s="6" t="n">
        <v>-1</v>
      </c>
      <c r="E4240" s="6" t="n">
        <v>1.67838827838828</v>
      </c>
      <c r="F4240" s="6" t="n">
        <v>0</v>
      </c>
      <c r="G4240" s="6" t="n">
        <v>0</v>
      </c>
      <c r="H4240" s="6" t="str">
        <f aca="false">IF(AND(A4240&gt;=Stimuli!$B$2,A4240&lt;=Stimuli!$C$2),Stimuli!$A$2,IF(AND(A4240&gt;=Stimuli!$B$3,A4240&lt;=Stimuli!$C$3),Stimuli!$A$3,IF(AND(A4240&gt;=Stimuli!$B$4,A4240&lt;=Stimuli!$C$4),Stimuli!$A$4,"")))</f>
        <v>01 Quiet baseline (60s)</v>
      </c>
      <c r="I4240" s="6" t="n">
        <f aca="false">(B4240-B4239)/((A4240-A4239)/1000)</f>
        <v>0.750183150183034</v>
      </c>
      <c r="J4240" s="6" t="n">
        <f aca="false">IF(OR(B4240&lt;Rules!$B$2,B4240&gt;Rules!$B$3,ABS(I4240)&gt;Rules!$B$4,OR(B4241&lt;Rules!$B$2,B4241&gt;Rules!$B$3,ABS(I4241)&gt;Rules!$B$4)),1,0)</f>
        <v>0</v>
      </c>
      <c r="K4240" s="6" t="str">
        <f aca="false">IF(F4240=1,COUNTIF($F$2:F4240,1),"")</f>
        <v/>
      </c>
    </row>
    <row r="4241" customFormat="false" ht="15" hidden="false" customHeight="false" outlineLevel="0" collapsed="false">
      <c r="A4241" s="6" t="n">
        <v>33386.3055</v>
      </c>
      <c r="B4241" s="6" t="n">
        <v>1.67692307692308</v>
      </c>
      <c r="C4241" s="6" t="n">
        <v>78</v>
      </c>
      <c r="D4241" s="6" t="n">
        <v>-1</v>
      </c>
      <c r="E4241" s="6" t="n">
        <v>1.67838827838828</v>
      </c>
      <c r="F4241" s="6" t="n">
        <v>0</v>
      </c>
      <c r="G4241" s="6" t="n">
        <v>0</v>
      </c>
      <c r="H4241" s="6" t="str">
        <f aca="false">IF(AND(A4241&gt;=Stimuli!$B$2,A4241&lt;=Stimuli!$C$2),Stimuli!$A$2,IF(AND(A4241&gt;=Stimuli!$B$3,A4241&lt;=Stimuli!$C$3),Stimuli!$A$3,IF(AND(A4241&gt;=Stimuli!$B$4,A4241&lt;=Stimuli!$C$4),Stimuli!$A$4,"")))</f>
        <v>01 Quiet baseline (60s)</v>
      </c>
      <c r="I4241" s="6" t="n">
        <f aca="false">(B4241-B4240)/((A4241-A4240)/1000)</f>
        <v>-0.750183150183034</v>
      </c>
      <c r="J4241" s="6" t="n">
        <f aca="false">IF(OR(B4241&lt;Rules!$B$2,B4241&gt;Rules!$B$3,ABS(I4241)&gt;Rules!$B$4,OR(B4242&lt;Rules!$B$2,B4242&gt;Rules!$B$3,ABS(I4242)&gt;Rules!$B$4)),1,0)</f>
        <v>0</v>
      </c>
      <c r="K4241" s="6" t="str">
        <f aca="false">IF(F4241=1,COUNTIF($F$2:F4241,1),"")</f>
        <v/>
      </c>
    </row>
    <row r="4242" customFormat="false" ht="15" hidden="false" customHeight="false" outlineLevel="0" collapsed="false">
      <c r="A4242" s="6" t="n">
        <v>33394.118</v>
      </c>
      <c r="B4242" s="6" t="n">
        <v>1.68278388278388</v>
      </c>
      <c r="C4242" s="6" t="n">
        <v>78</v>
      </c>
      <c r="D4242" s="6" t="n">
        <v>-1</v>
      </c>
      <c r="E4242" s="6" t="n">
        <v>1.67838827838828</v>
      </c>
      <c r="F4242" s="6" t="n">
        <v>0</v>
      </c>
      <c r="G4242" s="6" t="n">
        <v>0</v>
      </c>
      <c r="H4242" s="6" t="str">
        <f aca="false">IF(AND(A4242&gt;=Stimuli!$B$2,A4242&lt;=Stimuli!$C$2),Stimuli!$A$2,IF(AND(A4242&gt;=Stimuli!$B$3,A4242&lt;=Stimuli!$C$3),Stimuli!$A$3,IF(AND(A4242&gt;=Stimuli!$B$4,A4242&lt;=Stimuli!$C$4),Stimuli!$A$4,"")))</f>
        <v>01 Quiet baseline (60s)</v>
      </c>
      <c r="I4242" s="6" t="n">
        <f aca="false">(B4242-B4241)/((A4242-A4241)/1000)</f>
        <v>0.750183150183034</v>
      </c>
      <c r="J4242" s="6" t="n">
        <f aca="false">IF(OR(B4242&lt;Rules!$B$2,B4242&gt;Rules!$B$3,ABS(I4242)&gt;Rules!$B$4,OR(B4243&lt;Rules!$B$2,B4243&gt;Rules!$B$3,ABS(I4243)&gt;Rules!$B$4)),1,0)</f>
        <v>0</v>
      </c>
      <c r="K4242" s="6" t="str">
        <f aca="false">IF(F4242=1,COUNTIF($F$2:F4242,1),"")</f>
        <v/>
      </c>
    </row>
    <row r="4243" customFormat="false" ht="15" hidden="false" customHeight="false" outlineLevel="0" collapsed="false">
      <c r="A4243" s="6" t="n">
        <v>33401.9305</v>
      </c>
      <c r="B4243" s="6" t="n">
        <v>1.67692307692308</v>
      </c>
      <c r="C4243" s="6" t="n">
        <v>78</v>
      </c>
      <c r="D4243" s="6" t="n">
        <v>-1</v>
      </c>
      <c r="E4243" s="6" t="n">
        <v>1.67838827838828</v>
      </c>
      <c r="F4243" s="6" t="n">
        <v>0</v>
      </c>
      <c r="G4243" s="6" t="n">
        <v>0</v>
      </c>
      <c r="H4243" s="6" t="str">
        <f aca="false">IF(AND(A4243&gt;=Stimuli!$B$2,A4243&lt;=Stimuli!$C$2),Stimuli!$A$2,IF(AND(A4243&gt;=Stimuli!$B$3,A4243&lt;=Stimuli!$C$3),Stimuli!$A$3,IF(AND(A4243&gt;=Stimuli!$B$4,A4243&lt;=Stimuli!$C$4),Stimuli!$A$4,"")))</f>
        <v>01 Quiet baseline (60s)</v>
      </c>
      <c r="I4243" s="6" t="n">
        <f aca="false">(B4243-B4242)/((A4243-A4242)/1000)</f>
        <v>-0.750183150183034</v>
      </c>
      <c r="J4243" s="6" t="n">
        <f aca="false">IF(OR(B4243&lt;Rules!$B$2,B4243&gt;Rules!$B$3,ABS(I4243)&gt;Rules!$B$4,OR(B4244&lt;Rules!$B$2,B4244&gt;Rules!$B$3,ABS(I4244)&gt;Rules!$B$4)),1,0)</f>
        <v>0</v>
      </c>
      <c r="K4243" s="6" t="str">
        <f aca="false">IF(F4243=1,COUNTIF($F$2:F4243,1),"")</f>
        <v/>
      </c>
    </row>
    <row r="4244" customFormat="false" ht="15" hidden="false" customHeight="false" outlineLevel="0" collapsed="false">
      <c r="A4244" s="6" t="n">
        <v>33409.743</v>
      </c>
      <c r="B4244" s="6" t="n">
        <v>1.68278388278388</v>
      </c>
      <c r="C4244" s="6" t="n">
        <v>78</v>
      </c>
      <c r="D4244" s="6" t="n">
        <v>-1</v>
      </c>
      <c r="E4244" s="6" t="n">
        <v>1.67838827838828</v>
      </c>
      <c r="F4244" s="6" t="n">
        <v>0</v>
      </c>
      <c r="G4244" s="6" t="n">
        <v>0</v>
      </c>
      <c r="H4244" s="6" t="str">
        <f aca="false">IF(AND(A4244&gt;=Stimuli!$B$2,A4244&lt;=Stimuli!$C$2),Stimuli!$A$2,IF(AND(A4244&gt;=Stimuli!$B$3,A4244&lt;=Stimuli!$C$3),Stimuli!$A$3,IF(AND(A4244&gt;=Stimuli!$B$4,A4244&lt;=Stimuli!$C$4),Stimuli!$A$4,"")))</f>
        <v>01 Quiet baseline (60s)</v>
      </c>
      <c r="I4244" s="6" t="n">
        <f aca="false">(B4244-B4243)/((A4244-A4243)/1000)</f>
        <v>0.750183150183034</v>
      </c>
      <c r="J4244" s="6" t="n">
        <f aca="false">IF(OR(B4244&lt;Rules!$B$2,B4244&gt;Rules!$B$3,ABS(I4244)&gt;Rules!$B$4,OR(B4245&lt;Rules!$B$2,B4245&gt;Rules!$B$3,ABS(I4245)&gt;Rules!$B$4)),1,0)</f>
        <v>0</v>
      </c>
      <c r="K4244" s="6" t="str">
        <f aca="false">IF(F4244=1,COUNTIF($F$2:F4244,1),"")</f>
        <v/>
      </c>
    </row>
    <row r="4245" customFormat="false" ht="15" hidden="false" customHeight="false" outlineLevel="0" collapsed="false">
      <c r="A4245" s="6" t="n">
        <v>33417.5555</v>
      </c>
      <c r="B4245" s="6" t="n">
        <v>1.67545787545788</v>
      </c>
      <c r="C4245" s="6" t="n">
        <v>78</v>
      </c>
      <c r="D4245" s="6" t="n">
        <v>-1</v>
      </c>
      <c r="E4245" s="6" t="n">
        <v>1.67838827838828</v>
      </c>
      <c r="F4245" s="6" t="n">
        <v>0</v>
      </c>
      <c r="G4245" s="6" t="n">
        <v>0</v>
      </c>
      <c r="H4245" s="6" t="str">
        <f aca="false">IF(AND(A4245&gt;=Stimuli!$B$2,A4245&lt;=Stimuli!$C$2),Stimuli!$A$2,IF(AND(A4245&gt;=Stimuli!$B$3,A4245&lt;=Stimuli!$C$3),Stimuli!$A$3,IF(AND(A4245&gt;=Stimuli!$B$4,A4245&lt;=Stimuli!$C$4),Stimuli!$A$4,"")))</f>
        <v>01 Quiet baseline (60s)</v>
      </c>
      <c r="I4245" s="6" t="n">
        <f aca="false">(B4245-B4244)/((A4245-A4244)/1000)</f>
        <v>-0.937728937728764</v>
      </c>
      <c r="J4245" s="6" t="n">
        <f aca="false">IF(OR(B4245&lt;Rules!$B$2,B4245&gt;Rules!$B$3,ABS(I4245)&gt;Rules!$B$4,OR(B4246&lt;Rules!$B$2,B4246&gt;Rules!$B$3,ABS(I4246)&gt;Rules!$B$4)),1,0)</f>
        <v>0</v>
      </c>
      <c r="K4245" s="6" t="str">
        <f aca="false">IF(F4245=1,COUNTIF($F$2:F4245,1),"")</f>
        <v/>
      </c>
    </row>
    <row r="4246" customFormat="false" ht="15" hidden="false" customHeight="false" outlineLevel="0" collapsed="false">
      <c r="A4246" s="6" t="n">
        <v>33425.368</v>
      </c>
      <c r="B4246" s="6" t="n">
        <v>1.68131868131868</v>
      </c>
      <c r="C4246" s="6" t="n">
        <v>78</v>
      </c>
      <c r="D4246" s="6" t="n">
        <v>-1</v>
      </c>
      <c r="E4246" s="6" t="n">
        <v>1.67838827838828</v>
      </c>
      <c r="F4246" s="6" t="n">
        <v>0</v>
      </c>
      <c r="G4246" s="6" t="n">
        <v>0</v>
      </c>
      <c r="H4246" s="6" t="str">
        <f aca="false">IF(AND(A4246&gt;=Stimuli!$B$2,A4246&lt;=Stimuli!$C$2),Stimuli!$A$2,IF(AND(A4246&gt;=Stimuli!$B$3,A4246&lt;=Stimuli!$C$3),Stimuli!$A$3,IF(AND(A4246&gt;=Stimuli!$B$4,A4246&lt;=Stimuli!$C$4),Stimuli!$A$4,"")))</f>
        <v>01 Quiet baseline (60s)</v>
      </c>
      <c r="I4246" s="6" t="n">
        <f aca="false">(B4246-B4245)/((A4246-A4245)/1000)</f>
        <v>0.750183150183034</v>
      </c>
      <c r="J4246" s="6" t="n">
        <f aca="false">IF(OR(B4246&lt;Rules!$B$2,B4246&gt;Rules!$B$3,ABS(I4246)&gt;Rules!$B$4,OR(B4247&lt;Rules!$B$2,B4247&gt;Rules!$B$3,ABS(I4247)&gt;Rules!$B$4)),1,0)</f>
        <v>0</v>
      </c>
      <c r="K4246" s="6" t="str">
        <f aca="false">IF(F4246=1,COUNTIF($F$2:F4246,1),"")</f>
        <v/>
      </c>
    </row>
    <row r="4247" customFormat="false" ht="15" hidden="false" customHeight="false" outlineLevel="0" collapsed="false">
      <c r="A4247" s="6" t="n">
        <v>33433.1805</v>
      </c>
      <c r="B4247" s="6" t="n">
        <v>1.67692307692308</v>
      </c>
      <c r="C4247" s="6" t="n">
        <v>78</v>
      </c>
      <c r="D4247" s="6" t="n">
        <v>-1</v>
      </c>
      <c r="E4247" s="6" t="n">
        <v>1.67838827838828</v>
      </c>
      <c r="F4247" s="6" t="n">
        <v>0</v>
      </c>
      <c r="G4247" s="6" t="n">
        <v>0</v>
      </c>
      <c r="H4247" s="6" t="str">
        <f aca="false">IF(AND(A4247&gt;=Stimuli!$B$2,A4247&lt;=Stimuli!$C$2),Stimuli!$A$2,IF(AND(A4247&gt;=Stimuli!$B$3,A4247&lt;=Stimuli!$C$3),Stimuli!$A$3,IF(AND(A4247&gt;=Stimuli!$B$4,A4247&lt;=Stimuli!$C$4),Stimuli!$A$4,"")))</f>
        <v>01 Quiet baseline (60s)</v>
      </c>
      <c r="I4247" s="6" t="n">
        <f aca="false">(B4247-B4246)/((A4247-A4246)/1000)</f>
        <v>-0.562637362637304</v>
      </c>
      <c r="J4247" s="6" t="n">
        <f aca="false">IF(OR(B4247&lt;Rules!$B$2,B4247&gt;Rules!$B$3,ABS(I4247)&gt;Rules!$B$4,OR(B4248&lt;Rules!$B$2,B4248&gt;Rules!$B$3,ABS(I4248)&gt;Rules!$B$4)),1,0)</f>
        <v>0</v>
      </c>
      <c r="K4247" s="6" t="str">
        <f aca="false">IF(F4247=1,COUNTIF($F$2:F4247,1),"")</f>
        <v/>
      </c>
    </row>
    <row r="4248" customFormat="false" ht="15" hidden="false" customHeight="false" outlineLevel="0" collapsed="false">
      <c r="A4248" s="6" t="n">
        <v>33440.993</v>
      </c>
      <c r="B4248" s="6" t="n">
        <v>1.67985347985348</v>
      </c>
      <c r="C4248" s="6" t="n">
        <v>78</v>
      </c>
      <c r="D4248" s="6" t="n">
        <v>-1</v>
      </c>
      <c r="E4248" s="6" t="n">
        <v>1.67838827838828</v>
      </c>
      <c r="F4248" s="6" t="n">
        <v>0</v>
      </c>
      <c r="G4248" s="6" t="n">
        <v>0</v>
      </c>
      <c r="H4248" s="6" t="str">
        <f aca="false">IF(AND(A4248&gt;=Stimuli!$B$2,A4248&lt;=Stimuli!$C$2),Stimuli!$A$2,IF(AND(A4248&gt;=Stimuli!$B$3,A4248&lt;=Stimuli!$C$3),Stimuli!$A$3,IF(AND(A4248&gt;=Stimuli!$B$4,A4248&lt;=Stimuli!$C$4),Stimuli!$A$4,"")))</f>
        <v>01 Quiet baseline (60s)</v>
      </c>
      <c r="I4248" s="6" t="n">
        <f aca="false">(B4248-B4247)/((A4248-A4247)/1000)</f>
        <v>0.375091575091602</v>
      </c>
      <c r="J4248" s="6" t="n">
        <f aca="false">IF(OR(B4248&lt;Rules!$B$2,B4248&gt;Rules!$B$3,ABS(I4248)&gt;Rules!$B$4,OR(B4249&lt;Rules!$B$2,B4249&gt;Rules!$B$3,ABS(I4249)&gt;Rules!$B$4)),1,0)</f>
        <v>0</v>
      </c>
      <c r="K4248" s="6" t="str">
        <f aca="false">IF(F4248=1,COUNTIF($F$2:F4248,1),"")</f>
        <v/>
      </c>
    </row>
    <row r="4249" customFormat="false" ht="15" hidden="false" customHeight="false" outlineLevel="0" collapsed="false">
      <c r="A4249" s="6" t="n">
        <v>33448.8055</v>
      </c>
      <c r="B4249" s="6" t="n">
        <v>1.67692307692308</v>
      </c>
      <c r="C4249" s="6" t="n">
        <v>78</v>
      </c>
      <c r="D4249" s="6" t="n">
        <v>-1</v>
      </c>
      <c r="E4249" s="6" t="n">
        <v>1.67838827838828</v>
      </c>
      <c r="F4249" s="6" t="n">
        <v>0</v>
      </c>
      <c r="G4249" s="6" t="n">
        <v>0</v>
      </c>
      <c r="H4249" s="6" t="str">
        <f aca="false">IF(AND(A4249&gt;=Stimuli!$B$2,A4249&lt;=Stimuli!$C$2),Stimuli!$A$2,IF(AND(A4249&gt;=Stimuli!$B$3,A4249&lt;=Stimuli!$C$3),Stimuli!$A$3,IF(AND(A4249&gt;=Stimuli!$B$4,A4249&lt;=Stimuli!$C$4),Stimuli!$A$4,"")))</f>
        <v>01 Quiet baseline (60s)</v>
      </c>
      <c r="I4249" s="6" t="n">
        <f aca="false">(B4249-B4248)/((A4249-A4248)/1000)</f>
        <v>-0.375091575091602</v>
      </c>
      <c r="J4249" s="6" t="n">
        <f aca="false">IF(OR(B4249&lt;Rules!$B$2,B4249&gt;Rules!$B$3,ABS(I4249)&gt;Rules!$B$4,OR(B4250&lt;Rules!$B$2,B4250&gt;Rules!$B$3,ABS(I4250)&gt;Rules!$B$4)),1,0)</f>
        <v>0</v>
      </c>
      <c r="K4249" s="6" t="str">
        <f aca="false">IF(F4249=1,COUNTIF($F$2:F4249,1),"")</f>
        <v/>
      </c>
    </row>
    <row r="4250" customFormat="false" ht="15" hidden="false" customHeight="false" outlineLevel="0" collapsed="false">
      <c r="A4250" s="6" t="n">
        <v>33456.618</v>
      </c>
      <c r="B4250" s="6" t="n">
        <v>1.67838827838828</v>
      </c>
      <c r="C4250" s="6" t="n">
        <v>78</v>
      </c>
      <c r="D4250" s="6" t="n">
        <v>-1</v>
      </c>
      <c r="E4250" s="6" t="n">
        <v>1.67838827838828</v>
      </c>
      <c r="F4250" s="6" t="n">
        <v>0</v>
      </c>
      <c r="G4250" s="6" t="n">
        <v>0</v>
      </c>
      <c r="H4250" s="6" t="str">
        <f aca="false">IF(AND(A4250&gt;=Stimuli!$B$2,A4250&lt;=Stimuli!$C$2),Stimuli!$A$2,IF(AND(A4250&gt;=Stimuli!$B$3,A4250&lt;=Stimuli!$C$3),Stimuli!$A$3,IF(AND(A4250&gt;=Stimuli!$B$4,A4250&lt;=Stimuli!$C$4),Stimuli!$A$4,"")))</f>
        <v>01 Quiet baseline (60s)</v>
      </c>
      <c r="I4250" s="6" t="n">
        <f aca="false">(B4250-B4249)/((A4250-A4249)/1000)</f>
        <v>0.18754578754573</v>
      </c>
      <c r="J4250" s="6" t="n">
        <f aca="false">IF(OR(B4250&lt;Rules!$B$2,B4250&gt;Rules!$B$3,ABS(I4250)&gt;Rules!$B$4,OR(B4251&lt;Rules!$B$2,B4251&gt;Rules!$B$3,ABS(I4251)&gt;Rules!$B$4)),1,0)</f>
        <v>0</v>
      </c>
      <c r="K4250" s="6" t="str">
        <f aca="false">IF(F4250=1,COUNTIF($F$2:F4250,1),"")</f>
        <v/>
      </c>
    </row>
    <row r="4251" customFormat="false" ht="15" hidden="false" customHeight="false" outlineLevel="0" collapsed="false">
      <c r="A4251" s="6" t="n">
        <v>33464.4305</v>
      </c>
      <c r="B4251" s="6" t="n">
        <v>1.67838827838828</v>
      </c>
      <c r="C4251" s="6" t="n">
        <v>78</v>
      </c>
      <c r="D4251" s="6" t="n">
        <v>-1</v>
      </c>
      <c r="E4251" s="6" t="n">
        <v>1.67838827838828</v>
      </c>
      <c r="F4251" s="6" t="n">
        <v>0</v>
      </c>
      <c r="G4251" s="6" t="n">
        <v>0</v>
      </c>
      <c r="H4251" s="6" t="str">
        <f aca="false">IF(AND(A4251&gt;=Stimuli!$B$2,A4251&lt;=Stimuli!$C$2),Stimuli!$A$2,IF(AND(A4251&gt;=Stimuli!$B$3,A4251&lt;=Stimuli!$C$3),Stimuli!$A$3,IF(AND(A4251&gt;=Stimuli!$B$4,A4251&lt;=Stimuli!$C$4),Stimuli!$A$4,"")))</f>
        <v>01 Quiet baseline (60s)</v>
      </c>
      <c r="I4251" s="6" t="n">
        <f aca="false">(B4251-B4250)/((A4251-A4250)/1000)</f>
        <v>0</v>
      </c>
      <c r="J4251" s="6" t="n">
        <f aca="false">IF(OR(B4251&lt;Rules!$B$2,B4251&gt;Rules!$B$3,ABS(I4251)&gt;Rules!$B$4,OR(B4252&lt;Rules!$B$2,B4252&gt;Rules!$B$3,ABS(I4252)&gt;Rules!$B$4)),1,0)</f>
        <v>0</v>
      </c>
      <c r="K4251" s="6" t="str">
        <f aca="false">IF(F4251=1,COUNTIF($F$2:F4251,1),"")</f>
        <v/>
      </c>
    </row>
    <row r="4252" customFormat="false" ht="15" hidden="false" customHeight="false" outlineLevel="0" collapsed="false">
      <c r="A4252" s="6" t="n">
        <v>33472.243</v>
      </c>
      <c r="B4252" s="6" t="n">
        <v>1.67692307692308</v>
      </c>
      <c r="C4252" s="6" t="n">
        <v>78</v>
      </c>
      <c r="D4252" s="6" t="n">
        <v>-1</v>
      </c>
      <c r="E4252" s="6" t="n">
        <v>1.67838827838828</v>
      </c>
      <c r="F4252" s="6" t="n">
        <v>0</v>
      </c>
      <c r="G4252" s="6" t="n">
        <v>0</v>
      </c>
      <c r="H4252" s="6" t="str">
        <f aca="false">IF(AND(A4252&gt;=Stimuli!$B$2,A4252&lt;=Stimuli!$C$2),Stimuli!$A$2,IF(AND(A4252&gt;=Stimuli!$B$3,A4252&lt;=Stimuli!$C$3),Stimuli!$A$3,IF(AND(A4252&gt;=Stimuli!$B$4,A4252&lt;=Stimuli!$C$4),Stimuli!$A$4,"")))</f>
        <v>01 Quiet baseline (60s)</v>
      </c>
      <c r="I4252" s="6" t="n">
        <f aca="false">(B4252-B4251)/((A4252-A4251)/1000)</f>
        <v>-0.18754578754573</v>
      </c>
      <c r="J4252" s="6" t="n">
        <f aca="false">IF(OR(B4252&lt;Rules!$B$2,B4252&gt;Rules!$B$3,ABS(I4252)&gt;Rules!$B$4,OR(B4253&lt;Rules!$B$2,B4253&gt;Rules!$B$3,ABS(I4253)&gt;Rules!$B$4)),1,0)</f>
        <v>0</v>
      </c>
      <c r="K4252" s="6" t="str">
        <f aca="false">IF(F4252=1,COUNTIF($F$2:F4252,1),"")</f>
        <v/>
      </c>
    </row>
    <row r="4253" customFormat="false" ht="15" hidden="false" customHeight="false" outlineLevel="0" collapsed="false">
      <c r="A4253" s="6" t="n">
        <v>33480.0555</v>
      </c>
      <c r="B4253" s="6" t="n">
        <v>1.67985347985348</v>
      </c>
      <c r="C4253" s="6" t="n">
        <v>78</v>
      </c>
      <c r="D4253" s="6" t="n">
        <v>-1</v>
      </c>
      <c r="E4253" s="6" t="n">
        <v>1.67838827838828</v>
      </c>
      <c r="F4253" s="6" t="n">
        <v>0</v>
      </c>
      <c r="G4253" s="6" t="n">
        <v>0</v>
      </c>
      <c r="H4253" s="6" t="str">
        <f aca="false">IF(AND(A4253&gt;=Stimuli!$B$2,A4253&lt;=Stimuli!$C$2),Stimuli!$A$2,IF(AND(A4253&gt;=Stimuli!$B$3,A4253&lt;=Stimuli!$C$3),Stimuli!$A$3,IF(AND(A4253&gt;=Stimuli!$B$4,A4253&lt;=Stimuli!$C$4),Stimuli!$A$4,"")))</f>
        <v>01 Quiet baseline (60s)</v>
      </c>
      <c r="I4253" s="6" t="n">
        <f aca="false">(B4253-B4252)/((A4253-A4252)/1000)</f>
        <v>0.375091575091602</v>
      </c>
      <c r="J4253" s="6" t="n">
        <f aca="false">IF(OR(B4253&lt;Rules!$B$2,B4253&gt;Rules!$B$3,ABS(I4253)&gt;Rules!$B$4,OR(B4254&lt;Rules!$B$2,B4254&gt;Rules!$B$3,ABS(I4254)&gt;Rules!$B$4)),1,0)</f>
        <v>0</v>
      </c>
      <c r="K4253" s="6" t="str">
        <f aca="false">IF(F4253=1,COUNTIF($F$2:F4253,1),"")</f>
        <v/>
      </c>
    </row>
    <row r="4254" customFormat="false" ht="15" hidden="false" customHeight="false" outlineLevel="0" collapsed="false">
      <c r="A4254" s="6" t="n">
        <v>33487.868</v>
      </c>
      <c r="B4254" s="6" t="n">
        <v>1.67545787545788</v>
      </c>
      <c r="C4254" s="6" t="n">
        <v>78</v>
      </c>
      <c r="D4254" s="6" t="n">
        <v>-1</v>
      </c>
      <c r="E4254" s="6" t="n">
        <v>1.67838827838828</v>
      </c>
      <c r="F4254" s="6" t="n">
        <v>0</v>
      </c>
      <c r="G4254" s="6" t="n">
        <v>0</v>
      </c>
      <c r="H4254" s="6" t="str">
        <f aca="false">IF(AND(A4254&gt;=Stimuli!$B$2,A4254&lt;=Stimuli!$C$2),Stimuli!$A$2,IF(AND(A4254&gt;=Stimuli!$B$3,A4254&lt;=Stimuli!$C$3),Stimuli!$A$3,IF(AND(A4254&gt;=Stimuli!$B$4,A4254&lt;=Stimuli!$C$4),Stimuli!$A$4,"")))</f>
        <v>01 Quiet baseline (60s)</v>
      </c>
      <c r="I4254" s="6" t="n">
        <f aca="false">(B4254-B4253)/((A4254-A4253)/1000)</f>
        <v>-0.562637362637332</v>
      </c>
      <c r="J4254" s="6" t="n">
        <f aca="false">IF(OR(B4254&lt;Rules!$B$2,B4254&gt;Rules!$B$3,ABS(I4254)&gt;Rules!$B$4,OR(B4255&lt;Rules!$B$2,B4255&gt;Rules!$B$3,ABS(I4255)&gt;Rules!$B$4)),1,0)</f>
        <v>0</v>
      </c>
      <c r="K4254" s="6" t="str">
        <f aca="false">IF(F4254=1,COUNTIF($F$2:F4254,1),"")</f>
        <v/>
      </c>
    </row>
    <row r="4255" customFormat="false" ht="15" hidden="false" customHeight="false" outlineLevel="0" collapsed="false">
      <c r="A4255" s="6" t="n">
        <v>33495.6805</v>
      </c>
      <c r="B4255" s="6" t="n">
        <v>1.67985347985348</v>
      </c>
      <c r="C4255" s="6" t="n">
        <v>78</v>
      </c>
      <c r="D4255" s="6" t="n">
        <v>-1</v>
      </c>
      <c r="E4255" s="6" t="n">
        <v>1.67838827838828</v>
      </c>
      <c r="F4255" s="6" t="n">
        <v>0</v>
      </c>
      <c r="G4255" s="6" t="n">
        <v>0</v>
      </c>
      <c r="H4255" s="6" t="str">
        <f aca="false">IF(AND(A4255&gt;=Stimuli!$B$2,A4255&lt;=Stimuli!$C$2),Stimuli!$A$2,IF(AND(A4255&gt;=Stimuli!$B$3,A4255&lt;=Stimuli!$C$3),Stimuli!$A$3,IF(AND(A4255&gt;=Stimuli!$B$4,A4255&lt;=Stimuli!$C$4),Stimuli!$A$4,"")))</f>
        <v>01 Quiet baseline (60s)</v>
      </c>
      <c r="I4255" s="6" t="n">
        <f aca="false">(B4255-B4254)/((A4255-A4254)/1000)</f>
        <v>0.562637362637332</v>
      </c>
      <c r="J4255" s="6" t="n">
        <f aca="false">IF(OR(B4255&lt;Rules!$B$2,B4255&gt;Rules!$B$3,ABS(I4255)&gt;Rules!$B$4,OR(B4256&lt;Rules!$B$2,B4256&gt;Rules!$B$3,ABS(I4256)&gt;Rules!$B$4)),1,0)</f>
        <v>0</v>
      </c>
      <c r="K4255" s="6" t="str">
        <f aca="false">IF(F4255=1,COUNTIF($F$2:F4255,1),"")</f>
        <v/>
      </c>
    </row>
    <row r="4256" customFormat="false" ht="15" hidden="false" customHeight="false" outlineLevel="0" collapsed="false">
      <c r="A4256" s="6" t="n">
        <v>33503.493</v>
      </c>
      <c r="B4256" s="6" t="n">
        <v>1.67545787545788</v>
      </c>
      <c r="C4256" s="6" t="n">
        <v>78</v>
      </c>
      <c r="D4256" s="6" t="n">
        <v>-1</v>
      </c>
      <c r="E4256" s="6" t="n">
        <v>1.67692307692308</v>
      </c>
      <c r="F4256" s="6" t="n">
        <v>0</v>
      </c>
      <c r="G4256" s="6" t="n">
        <v>0</v>
      </c>
      <c r="H4256" s="6" t="str">
        <f aca="false">IF(AND(A4256&gt;=Stimuli!$B$2,A4256&lt;=Stimuli!$C$2),Stimuli!$A$2,IF(AND(A4256&gt;=Stimuli!$B$3,A4256&lt;=Stimuli!$C$3),Stimuli!$A$3,IF(AND(A4256&gt;=Stimuli!$B$4,A4256&lt;=Stimuli!$C$4),Stimuli!$A$4,"")))</f>
        <v>01 Quiet baseline (60s)</v>
      </c>
      <c r="I4256" s="6" t="n">
        <f aca="false">(B4256-B4255)/((A4256-A4255)/1000)</f>
        <v>-0.562637362637332</v>
      </c>
      <c r="J4256" s="6" t="n">
        <f aca="false">IF(OR(B4256&lt;Rules!$B$2,B4256&gt;Rules!$B$3,ABS(I4256)&gt;Rules!$B$4,OR(B4257&lt;Rules!$B$2,B4257&gt;Rules!$B$3,ABS(I4257)&gt;Rules!$B$4)),1,0)</f>
        <v>0</v>
      </c>
      <c r="K4256" s="6" t="str">
        <f aca="false">IF(F4256=1,COUNTIF($F$2:F4256,1),"")</f>
        <v/>
      </c>
    </row>
    <row r="4257" customFormat="false" ht="15" hidden="false" customHeight="false" outlineLevel="0" collapsed="false">
      <c r="A4257" s="6" t="n">
        <v>33511.3055</v>
      </c>
      <c r="B4257" s="6" t="n">
        <v>1.68131868131868</v>
      </c>
      <c r="C4257" s="6" t="n">
        <v>78</v>
      </c>
      <c r="D4257" s="6" t="n">
        <v>-1</v>
      </c>
      <c r="E4257" s="6" t="n">
        <v>1.67692307692308</v>
      </c>
      <c r="F4257" s="6" t="n">
        <v>0</v>
      </c>
      <c r="G4257" s="6" t="n">
        <v>0</v>
      </c>
      <c r="H4257" s="6" t="str">
        <f aca="false">IF(AND(A4257&gt;=Stimuli!$B$2,A4257&lt;=Stimuli!$C$2),Stimuli!$A$2,IF(AND(A4257&gt;=Stimuli!$B$3,A4257&lt;=Stimuli!$C$3),Stimuli!$A$3,IF(AND(A4257&gt;=Stimuli!$B$4,A4257&lt;=Stimuli!$C$4),Stimuli!$A$4,"")))</f>
        <v>01 Quiet baseline (60s)</v>
      </c>
      <c r="I4257" s="6" t="n">
        <f aca="false">(B4257-B4256)/((A4257-A4256)/1000)</f>
        <v>0.750183150183034</v>
      </c>
      <c r="J4257" s="6" t="n">
        <f aca="false">IF(OR(B4257&lt;Rules!$B$2,B4257&gt;Rules!$B$3,ABS(I4257)&gt;Rules!$B$4,OR(B4258&lt;Rules!$B$2,B4258&gt;Rules!$B$3,ABS(I4258)&gt;Rules!$B$4)),1,0)</f>
        <v>0</v>
      </c>
      <c r="K4257" s="6" t="str">
        <f aca="false">IF(F4257=1,COUNTIF($F$2:F4257,1),"")</f>
        <v/>
      </c>
    </row>
    <row r="4258" customFormat="false" ht="15" hidden="false" customHeight="false" outlineLevel="0" collapsed="false">
      <c r="A4258" s="6" t="n">
        <v>33519.118</v>
      </c>
      <c r="B4258" s="6" t="n">
        <v>1.67545787545788</v>
      </c>
      <c r="C4258" s="6" t="n">
        <v>78</v>
      </c>
      <c r="D4258" s="6" t="n">
        <v>-1</v>
      </c>
      <c r="E4258" s="6" t="n">
        <v>1.67692307692308</v>
      </c>
      <c r="F4258" s="6" t="n">
        <v>0</v>
      </c>
      <c r="G4258" s="6" t="n">
        <v>0</v>
      </c>
      <c r="H4258" s="6" t="str">
        <f aca="false">IF(AND(A4258&gt;=Stimuli!$B$2,A4258&lt;=Stimuli!$C$2),Stimuli!$A$2,IF(AND(A4258&gt;=Stimuli!$B$3,A4258&lt;=Stimuli!$C$3),Stimuli!$A$3,IF(AND(A4258&gt;=Stimuli!$B$4,A4258&lt;=Stimuli!$C$4),Stimuli!$A$4,"")))</f>
        <v>01 Quiet baseline (60s)</v>
      </c>
      <c r="I4258" s="6" t="n">
        <f aca="false">(B4258-B4257)/((A4258-A4257)/1000)</f>
        <v>-0.750183150183034</v>
      </c>
      <c r="J4258" s="6" t="n">
        <f aca="false">IF(OR(B4258&lt;Rules!$B$2,B4258&gt;Rules!$B$3,ABS(I4258)&gt;Rules!$B$4,OR(B4259&lt;Rules!$B$2,B4259&gt;Rules!$B$3,ABS(I4259)&gt;Rules!$B$4)),1,0)</f>
        <v>0</v>
      </c>
      <c r="K4258" s="6" t="str">
        <f aca="false">IF(F4258=1,COUNTIF($F$2:F4258,1),"")</f>
        <v/>
      </c>
    </row>
    <row r="4259" customFormat="false" ht="15" hidden="false" customHeight="false" outlineLevel="0" collapsed="false">
      <c r="A4259" s="6" t="n">
        <v>33526.9305</v>
      </c>
      <c r="B4259" s="6" t="n">
        <v>1.67985347985348</v>
      </c>
      <c r="C4259" s="6" t="n">
        <v>78</v>
      </c>
      <c r="D4259" s="6" t="n">
        <v>-1</v>
      </c>
      <c r="E4259" s="6" t="n">
        <v>1.67692307692308</v>
      </c>
      <c r="F4259" s="6" t="n">
        <v>0</v>
      </c>
      <c r="G4259" s="6" t="n">
        <v>0</v>
      </c>
      <c r="H4259" s="6" t="str">
        <f aca="false">IF(AND(A4259&gt;=Stimuli!$B$2,A4259&lt;=Stimuli!$C$2),Stimuli!$A$2,IF(AND(A4259&gt;=Stimuli!$B$3,A4259&lt;=Stimuli!$C$3),Stimuli!$A$3,IF(AND(A4259&gt;=Stimuli!$B$4,A4259&lt;=Stimuli!$C$4),Stimuli!$A$4,"")))</f>
        <v>01 Quiet baseline (60s)</v>
      </c>
      <c r="I4259" s="6" t="n">
        <f aca="false">(B4259-B4258)/((A4259-A4258)/1000)</f>
        <v>0.562637362637332</v>
      </c>
      <c r="J4259" s="6" t="n">
        <f aca="false">IF(OR(B4259&lt;Rules!$B$2,B4259&gt;Rules!$B$3,ABS(I4259)&gt;Rules!$B$4,OR(B4260&lt;Rules!$B$2,B4260&gt;Rules!$B$3,ABS(I4260)&gt;Rules!$B$4)),1,0)</f>
        <v>0</v>
      </c>
      <c r="K4259" s="6" t="str">
        <f aca="false">IF(F4259=1,COUNTIF($F$2:F4259,1),"")</f>
        <v/>
      </c>
    </row>
    <row r="4260" customFormat="false" ht="15" hidden="false" customHeight="false" outlineLevel="0" collapsed="false">
      <c r="A4260" s="6" t="n">
        <v>33534.743</v>
      </c>
      <c r="B4260" s="6" t="n">
        <v>1.67399267399267</v>
      </c>
      <c r="C4260" s="6" t="n">
        <v>78</v>
      </c>
      <c r="D4260" s="6" t="n">
        <v>-1</v>
      </c>
      <c r="E4260" s="6" t="n">
        <v>1.67692307692308</v>
      </c>
      <c r="F4260" s="6" t="n">
        <v>0</v>
      </c>
      <c r="G4260" s="6" t="n">
        <v>0</v>
      </c>
      <c r="H4260" s="6" t="str">
        <f aca="false">IF(AND(A4260&gt;=Stimuli!$B$2,A4260&lt;=Stimuli!$C$2),Stimuli!$A$2,IF(AND(A4260&gt;=Stimuli!$B$3,A4260&lt;=Stimuli!$C$3),Stimuli!$A$3,IF(AND(A4260&gt;=Stimuli!$B$4,A4260&lt;=Stimuli!$C$4),Stimuli!$A$4,"")))</f>
        <v>01 Quiet baseline (60s)</v>
      </c>
      <c r="I4260" s="6" t="n">
        <f aca="false">(B4260-B4259)/((A4260-A4259)/1000)</f>
        <v>-0.750183150183176</v>
      </c>
      <c r="J4260" s="6" t="n">
        <f aca="false">IF(OR(B4260&lt;Rules!$B$2,B4260&gt;Rules!$B$3,ABS(I4260)&gt;Rules!$B$4,OR(B4261&lt;Rules!$B$2,B4261&gt;Rules!$B$3,ABS(I4261)&gt;Rules!$B$4)),1,0)</f>
        <v>0</v>
      </c>
      <c r="K4260" s="6" t="str">
        <f aca="false">IF(F4260=1,COUNTIF($F$2:F4260,1),"")</f>
        <v/>
      </c>
    </row>
    <row r="4261" customFormat="false" ht="15" hidden="false" customHeight="false" outlineLevel="0" collapsed="false">
      <c r="A4261" s="6" t="n">
        <v>33542.5555</v>
      </c>
      <c r="B4261" s="6" t="n">
        <v>1.67985347985348</v>
      </c>
      <c r="C4261" s="6" t="n">
        <v>78</v>
      </c>
      <c r="D4261" s="6" t="n">
        <v>-1</v>
      </c>
      <c r="E4261" s="6" t="n">
        <v>1.67692307692308</v>
      </c>
      <c r="F4261" s="6" t="n">
        <v>0</v>
      </c>
      <c r="G4261" s="6" t="n">
        <v>0</v>
      </c>
      <c r="H4261" s="6" t="str">
        <f aca="false">IF(AND(A4261&gt;=Stimuli!$B$2,A4261&lt;=Stimuli!$C$2),Stimuli!$A$2,IF(AND(A4261&gt;=Stimuli!$B$3,A4261&lt;=Stimuli!$C$3),Stimuli!$A$3,IF(AND(A4261&gt;=Stimuli!$B$4,A4261&lt;=Stimuli!$C$4),Stimuli!$A$4,"")))</f>
        <v>01 Quiet baseline (60s)</v>
      </c>
      <c r="I4261" s="6" t="n">
        <f aca="false">(B4261-B4260)/((A4261-A4260)/1000)</f>
        <v>0.750183150183176</v>
      </c>
      <c r="J4261" s="6" t="n">
        <f aca="false">IF(OR(B4261&lt;Rules!$B$2,B4261&gt;Rules!$B$3,ABS(I4261)&gt;Rules!$B$4,OR(B4262&lt;Rules!$B$2,B4262&gt;Rules!$B$3,ABS(I4262)&gt;Rules!$B$4)),1,0)</f>
        <v>0</v>
      </c>
      <c r="K4261" s="6" t="str">
        <f aca="false">IF(F4261=1,COUNTIF($F$2:F4261,1),"")</f>
        <v/>
      </c>
    </row>
    <row r="4262" customFormat="false" ht="15" hidden="false" customHeight="false" outlineLevel="0" collapsed="false">
      <c r="A4262" s="6" t="n">
        <v>33550.368</v>
      </c>
      <c r="B4262" s="6" t="n">
        <v>1.67399267399267</v>
      </c>
      <c r="C4262" s="6" t="n">
        <v>78</v>
      </c>
      <c r="D4262" s="6" t="n">
        <v>-1</v>
      </c>
      <c r="E4262" s="6" t="n">
        <v>1.67692307692308</v>
      </c>
      <c r="F4262" s="6" t="n">
        <v>0</v>
      </c>
      <c r="G4262" s="6" t="n">
        <v>0</v>
      </c>
      <c r="H4262" s="6" t="str">
        <f aca="false">IF(AND(A4262&gt;=Stimuli!$B$2,A4262&lt;=Stimuli!$C$2),Stimuli!$A$2,IF(AND(A4262&gt;=Stimuli!$B$3,A4262&lt;=Stimuli!$C$3),Stimuli!$A$3,IF(AND(A4262&gt;=Stimuli!$B$4,A4262&lt;=Stimuli!$C$4),Stimuli!$A$4,"")))</f>
        <v>01 Quiet baseline (60s)</v>
      </c>
      <c r="I4262" s="6" t="n">
        <f aca="false">(B4262-B4261)/((A4262-A4261)/1000)</f>
        <v>-0.750183150183176</v>
      </c>
      <c r="J4262" s="6" t="n">
        <f aca="false">IF(OR(B4262&lt;Rules!$B$2,B4262&gt;Rules!$B$3,ABS(I4262)&gt;Rules!$B$4,OR(B4263&lt;Rules!$B$2,B4263&gt;Rules!$B$3,ABS(I4263)&gt;Rules!$B$4)),1,0)</f>
        <v>0</v>
      </c>
      <c r="K4262" s="6" t="str">
        <f aca="false">IF(F4262=1,COUNTIF($F$2:F4262,1),"")</f>
        <v/>
      </c>
    </row>
    <row r="4263" customFormat="false" ht="15" hidden="false" customHeight="false" outlineLevel="0" collapsed="false">
      <c r="A4263" s="6" t="n">
        <v>33558.1805</v>
      </c>
      <c r="B4263" s="6" t="n">
        <v>1.67838827838828</v>
      </c>
      <c r="C4263" s="6" t="n">
        <v>78</v>
      </c>
      <c r="D4263" s="6" t="n">
        <v>-1</v>
      </c>
      <c r="E4263" s="6" t="n">
        <v>1.67692307692308</v>
      </c>
      <c r="F4263" s="6" t="n">
        <v>0</v>
      </c>
      <c r="G4263" s="6" t="n">
        <v>0</v>
      </c>
      <c r="H4263" s="6" t="str">
        <f aca="false">IF(AND(A4263&gt;=Stimuli!$B$2,A4263&lt;=Stimuli!$C$2),Stimuli!$A$2,IF(AND(A4263&gt;=Stimuli!$B$3,A4263&lt;=Stimuli!$C$3),Stimuli!$A$3,IF(AND(A4263&gt;=Stimuli!$B$4,A4263&lt;=Stimuli!$C$4),Stimuli!$A$4,"")))</f>
        <v>01 Quiet baseline (60s)</v>
      </c>
      <c r="I4263" s="6" t="n">
        <f aca="false">(B4263-B4262)/((A4263-A4262)/1000)</f>
        <v>0.562637362637304</v>
      </c>
      <c r="J4263" s="6" t="n">
        <f aca="false">IF(OR(B4263&lt;Rules!$B$2,B4263&gt;Rules!$B$3,ABS(I4263)&gt;Rules!$B$4,OR(B4264&lt;Rules!$B$2,B4264&gt;Rules!$B$3,ABS(I4264)&gt;Rules!$B$4)),1,0)</f>
        <v>0</v>
      </c>
      <c r="K4263" s="6" t="str">
        <f aca="false">IF(F4263=1,COUNTIF($F$2:F4263,1),"")</f>
        <v/>
      </c>
    </row>
    <row r="4264" customFormat="false" ht="15" hidden="false" customHeight="false" outlineLevel="0" collapsed="false">
      <c r="A4264" s="6" t="n">
        <v>33565.993</v>
      </c>
      <c r="B4264" s="6" t="n">
        <v>1.67399267399267</v>
      </c>
      <c r="C4264" s="6" t="n">
        <v>78</v>
      </c>
      <c r="D4264" s="6" t="n">
        <v>-1</v>
      </c>
      <c r="E4264" s="6" t="n">
        <v>1.67692307692308</v>
      </c>
      <c r="F4264" s="6" t="n">
        <v>0</v>
      </c>
      <c r="G4264" s="6" t="n">
        <v>0</v>
      </c>
      <c r="H4264" s="6" t="str">
        <f aca="false">IF(AND(A4264&gt;=Stimuli!$B$2,A4264&lt;=Stimuli!$C$2),Stimuli!$A$2,IF(AND(A4264&gt;=Stimuli!$B$3,A4264&lt;=Stimuli!$C$3),Stimuli!$A$3,IF(AND(A4264&gt;=Stimuli!$B$4,A4264&lt;=Stimuli!$C$4),Stimuli!$A$4,"")))</f>
        <v>01 Quiet baseline (60s)</v>
      </c>
      <c r="I4264" s="6" t="n">
        <f aca="false">(B4264-B4263)/((A4264-A4263)/1000)</f>
        <v>-0.562637362637304</v>
      </c>
      <c r="J4264" s="6" t="n">
        <f aca="false">IF(OR(B4264&lt;Rules!$B$2,B4264&gt;Rules!$B$3,ABS(I4264)&gt;Rules!$B$4,OR(B4265&lt;Rules!$B$2,B4265&gt;Rules!$B$3,ABS(I4265)&gt;Rules!$B$4)),1,0)</f>
        <v>0</v>
      </c>
      <c r="K4264" s="6" t="str">
        <f aca="false">IF(F4264=1,COUNTIF($F$2:F4264,1),"")</f>
        <v/>
      </c>
    </row>
    <row r="4265" customFormat="false" ht="15" hidden="false" customHeight="false" outlineLevel="0" collapsed="false">
      <c r="A4265" s="6" t="n">
        <v>33573.8055</v>
      </c>
      <c r="B4265" s="6" t="n">
        <v>1.67692307692308</v>
      </c>
      <c r="C4265" s="6" t="n">
        <v>78</v>
      </c>
      <c r="D4265" s="6" t="n">
        <v>-1</v>
      </c>
      <c r="E4265" s="6" t="n">
        <v>1.67692307692308</v>
      </c>
      <c r="F4265" s="6" t="n">
        <v>0</v>
      </c>
      <c r="G4265" s="6" t="n">
        <v>0</v>
      </c>
      <c r="H4265" s="6" t="str">
        <f aca="false">IF(AND(A4265&gt;=Stimuli!$B$2,A4265&lt;=Stimuli!$C$2),Stimuli!$A$2,IF(AND(A4265&gt;=Stimuli!$B$3,A4265&lt;=Stimuli!$C$3),Stimuli!$A$3,IF(AND(A4265&gt;=Stimuli!$B$4,A4265&lt;=Stimuli!$C$4),Stimuli!$A$4,"")))</f>
        <v>01 Quiet baseline (60s)</v>
      </c>
      <c r="I4265" s="6" t="n">
        <f aca="false">(B4265-B4264)/((A4265-A4264)/1000)</f>
        <v>0.375091575091574</v>
      </c>
      <c r="J4265" s="6" t="n">
        <f aca="false">IF(OR(B4265&lt;Rules!$B$2,B4265&gt;Rules!$B$3,ABS(I4265)&gt;Rules!$B$4,OR(B4266&lt;Rules!$B$2,B4266&gt;Rules!$B$3,ABS(I4266)&gt;Rules!$B$4)),1,0)</f>
        <v>0</v>
      </c>
      <c r="K4265" s="6" t="str">
        <f aca="false">IF(F4265=1,COUNTIF($F$2:F4265,1),"")</f>
        <v/>
      </c>
    </row>
    <row r="4266" customFormat="false" ht="15" hidden="false" customHeight="false" outlineLevel="0" collapsed="false">
      <c r="A4266" s="6" t="n">
        <v>33581.618</v>
      </c>
      <c r="B4266" s="6" t="n">
        <v>1.67545787545788</v>
      </c>
      <c r="C4266" s="6" t="n">
        <v>78</v>
      </c>
      <c r="D4266" s="6" t="n">
        <v>-1</v>
      </c>
      <c r="E4266" s="6" t="n">
        <v>1.67692307692308</v>
      </c>
      <c r="F4266" s="6" t="n">
        <v>0</v>
      </c>
      <c r="G4266" s="6" t="n">
        <v>0</v>
      </c>
      <c r="H4266" s="6" t="str">
        <f aca="false">IF(AND(A4266&gt;=Stimuli!$B$2,A4266&lt;=Stimuli!$C$2),Stimuli!$A$2,IF(AND(A4266&gt;=Stimuli!$B$3,A4266&lt;=Stimuli!$C$3),Stimuli!$A$3,IF(AND(A4266&gt;=Stimuli!$B$4,A4266&lt;=Stimuli!$C$4),Stimuli!$A$4,"")))</f>
        <v>01 Quiet baseline (60s)</v>
      </c>
      <c r="I4266" s="6" t="n">
        <f aca="false">(B4266-B4265)/((A4266-A4265)/1000)</f>
        <v>-0.18754578754573</v>
      </c>
      <c r="J4266" s="6" t="n">
        <f aca="false">IF(OR(B4266&lt;Rules!$B$2,B4266&gt;Rules!$B$3,ABS(I4266)&gt;Rules!$B$4,OR(B4267&lt;Rules!$B$2,B4267&gt;Rules!$B$3,ABS(I4267)&gt;Rules!$B$4)),1,0)</f>
        <v>0</v>
      </c>
      <c r="K4266" s="6" t="str">
        <f aca="false">IF(F4266=1,COUNTIF($F$2:F4266,1),"")</f>
        <v/>
      </c>
    </row>
    <row r="4267" customFormat="false" ht="15" hidden="false" customHeight="false" outlineLevel="0" collapsed="false">
      <c r="A4267" s="6" t="n">
        <v>33589.4305</v>
      </c>
      <c r="B4267" s="6" t="n">
        <v>1.67545787545788</v>
      </c>
      <c r="C4267" s="6" t="n">
        <v>78</v>
      </c>
      <c r="D4267" s="6" t="n">
        <v>-1</v>
      </c>
      <c r="E4267" s="6" t="n">
        <v>1.67692307692308</v>
      </c>
      <c r="F4267" s="6" t="n">
        <v>0</v>
      </c>
      <c r="G4267" s="6" t="n">
        <v>0</v>
      </c>
      <c r="H4267" s="6" t="str">
        <f aca="false">IF(AND(A4267&gt;=Stimuli!$B$2,A4267&lt;=Stimuli!$C$2),Stimuli!$A$2,IF(AND(A4267&gt;=Stimuli!$B$3,A4267&lt;=Stimuli!$C$3),Stimuli!$A$3,IF(AND(A4267&gt;=Stimuli!$B$4,A4267&lt;=Stimuli!$C$4),Stimuli!$A$4,"")))</f>
        <v>01 Quiet baseline (60s)</v>
      </c>
      <c r="I4267" s="6" t="n">
        <f aca="false">(B4267-B4266)/((A4267-A4266)/1000)</f>
        <v>0</v>
      </c>
      <c r="J4267" s="6" t="n">
        <f aca="false">IF(OR(B4267&lt;Rules!$B$2,B4267&gt;Rules!$B$3,ABS(I4267)&gt;Rules!$B$4,OR(B4268&lt;Rules!$B$2,B4268&gt;Rules!$B$3,ABS(I4268)&gt;Rules!$B$4)),1,0)</f>
        <v>0</v>
      </c>
      <c r="K4267" s="6" t="str">
        <f aca="false">IF(F4267=1,COUNTIF($F$2:F4267,1),"")</f>
        <v/>
      </c>
    </row>
    <row r="4268" customFormat="false" ht="15" hidden="false" customHeight="false" outlineLevel="0" collapsed="false">
      <c r="A4268" s="6" t="n">
        <v>33597.243</v>
      </c>
      <c r="B4268" s="6" t="n">
        <v>1.67692307692308</v>
      </c>
      <c r="C4268" s="6" t="n">
        <v>78</v>
      </c>
      <c r="D4268" s="6" t="n">
        <v>-1</v>
      </c>
      <c r="E4268" s="6" t="n">
        <v>1.67692307692308</v>
      </c>
      <c r="F4268" s="6" t="n">
        <v>0</v>
      </c>
      <c r="G4268" s="6" t="n">
        <v>0</v>
      </c>
      <c r="H4268" s="6" t="str">
        <f aca="false">IF(AND(A4268&gt;=Stimuli!$B$2,A4268&lt;=Stimuli!$C$2),Stimuli!$A$2,IF(AND(A4268&gt;=Stimuli!$B$3,A4268&lt;=Stimuli!$C$3),Stimuli!$A$3,IF(AND(A4268&gt;=Stimuli!$B$4,A4268&lt;=Stimuli!$C$4),Stimuli!$A$4,"")))</f>
        <v>01 Quiet baseline (60s)</v>
      </c>
      <c r="I4268" s="6" t="n">
        <f aca="false">(B4268-B4267)/((A4268-A4267)/1000)</f>
        <v>0.18754578754573</v>
      </c>
      <c r="J4268" s="6" t="n">
        <f aca="false">IF(OR(B4268&lt;Rules!$B$2,B4268&gt;Rules!$B$3,ABS(I4268)&gt;Rules!$B$4,OR(B4269&lt;Rules!$B$2,B4269&gt;Rules!$B$3,ABS(I4269)&gt;Rules!$B$4)),1,0)</f>
        <v>0</v>
      </c>
      <c r="K4268" s="6" t="str">
        <f aca="false">IF(F4268=1,COUNTIF($F$2:F4268,1),"")</f>
        <v/>
      </c>
    </row>
    <row r="4269" customFormat="false" ht="15" hidden="false" customHeight="false" outlineLevel="0" collapsed="false">
      <c r="A4269" s="6" t="n">
        <v>33605.0555</v>
      </c>
      <c r="B4269" s="6" t="n">
        <v>1.67399267399267</v>
      </c>
      <c r="C4269" s="6" t="n">
        <v>78</v>
      </c>
      <c r="D4269" s="6" t="n">
        <v>-1</v>
      </c>
      <c r="E4269" s="6" t="n">
        <v>1.67692307692308</v>
      </c>
      <c r="F4269" s="6" t="n">
        <v>0</v>
      </c>
      <c r="G4269" s="6" t="n">
        <v>0</v>
      </c>
      <c r="H4269" s="6" t="str">
        <f aca="false">IF(AND(A4269&gt;=Stimuli!$B$2,A4269&lt;=Stimuli!$C$2),Stimuli!$A$2,IF(AND(A4269&gt;=Stimuli!$B$3,A4269&lt;=Stimuli!$C$3),Stimuli!$A$3,IF(AND(A4269&gt;=Stimuli!$B$4,A4269&lt;=Stimuli!$C$4),Stimuli!$A$4,"")))</f>
        <v>01 Quiet baseline (60s)</v>
      </c>
      <c r="I4269" s="6" t="n">
        <f aca="false">(B4269-B4268)/((A4269-A4268)/1000)</f>
        <v>-0.375091575091574</v>
      </c>
      <c r="J4269" s="6" t="n">
        <f aca="false">IF(OR(B4269&lt;Rules!$B$2,B4269&gt;Rules!$B$3,ABS(I4269)&gt;Rules!$B$4,OR(B4270&lt;Rules!$B$2,B4270&gt;Rules!$B$3,ABS(I4270)&gt;Rules!$B$4)),1,0)</f>
        <v>0</v>
      </c>
      <c r="K4269" s="6" t="str">
        <f aca="false">IF(F4269=1,COUNTIF($F$2:F4269,1),"")</f>
        <v/>
      </c>
    </row>
    <row r="4270" customFormat="false" ht="15" hidden="false" customHeight="false" outlineLevel="0" collapsed="false">
      <c r="A4270" s="6" t="n">
        <v>33612.868</v>
      </c>
      <c r="B4270" s="6" t="n">
        <v>1.67838827838828</v>
      </c>
      <c r="C4270" s="6" t="n">
        <v>78</v>
      </c>
      <c r="D4270" s="6" t="n">
        <v>-1</v>
      </c>
      <c r="E4270" s="6" t="n">
        <v>1.67692307692308</v>
      </c>
      <c r="F4270" s="6" t="n">
        <v>0</v>
      </c>
      <c r="G4270" s="6" t="n">
        <v>0</v>
      </c>
      <c r="H4270" s="6" t="str">
        <f aca="false">IF(AND(A4270&gt;=Stimuli!$B$2,A4270&lt;=Stimuli!$C$2),Stimuli!$A$2,IF(AND(A4270&gt;=Stimuli!$B$3,A4270&lt;=Stimuli!$C$3),Stimuli!$A$3,IF(AND(A4270&gt;=Stimuli!$B$4,A4270&lt;=Stimuli!$C$4),Stimuli!$A$4,"")))</f>
        <v>01 Quiet baseline (60s)</v>
      </c>
      <c r="I4270" s="6" t="n">
        <f aca="false">(B4270-B4269)/((A4270-A4269)/1000)</f>
        <v>0.562637362637304</v>
      </c>
      <c r="J4270" s="6" t="n">
        <f aca="false">IF(OR(B4270&lt;Rules!$B$2,B4270&gt;Rules!$B$3,ABS(I4270)&gt;Rules!$B$4,OR(B4271&lt;Rules!$B$2,B4271&gt;Rules!$B$3,ABS(I4271)&gt;Rules!$B$4)),1,0)</f>
        <v>0</v>
      </c>
      <c r="K4270" s="6" t="str">
        <f aca="false">IF(F4270=1,COUNTIF($F$2:F4270,1),"")</f>
        <v/>
      </c>
    </row>
    <row r="4271" customFormat="false" ht="15" hidden="false" customHeight="false" outlineLevel="0" collapsed="false">
      <c r="A4271" s="6" t="n">
        <v>33620.6805</v>
      </c>
      <c r="B4271" s="6" t="n">
        <v>1.67399267399267</v>
      </c>
      <c r="C4271" s="6" t="n">
        <v>78</v>
      </c>
      <c r="D4271" s="6" t="n">
        <v>-1</v>
      </c>
      <c r="E4271" s="6" t="n">
        <v>1.67692307692308</v>
      </c>
      <c r="F4271" s="6" t="n">
        <v>0</v>
      </c>
      <c r="G4271" s="6" t="n">
        <v>0</v>
      </c>
      <c r="H4271" s="6" t="str">
        <f aca="false">IF(AND(A4271&gt;=Stimuli!$B$2,A4271&lt;=Stimuli!$C$2),Stimuli!$A$2,IF(AND(A4271&gt;=Stimuli!$B$3,A4271&lt;=Stimuli!$C$3),Stimuli!$A$3,IF(AND(A4271&gt;=Stimuli!$B$4,A4271&lt;=Stimuli!$C$4),Stimuli!$A$4,"")))</f>
        <v>01 Quiet baseline (60s)</v>
      </c>
      <c r="I4271" s="6" t="n">
        <f aca="false">(B4271-B4270)/((A4271-A4270)/1000)</f>
        <v>-0.562637362637304</v>
      </c>
      <c r="J4271" s="6" t="n">
        <f aca="false">IF(OR(B4271&lt;Rules!$B$2,B4271&gt;Rules!$B$3,ABS(I4271)&gt;Rules!$B$4,OR(B4272&lt;Rules!$B$2,B4272&gt;Rules!$B$3,ABS(I4272)&gt;Rules!$B$4)),1,0)</f>
        <v>0</v>
      </c>
      <c r="K4271" s="6" t="str">
        <f aca="false">IF(F4271=1,COUNTIF($F$2:F4271,1),"")</f>
        <v/>
      </c>
    </row>
    <row r="4272" customFormat="false" ht="15" hidden="false" customHeight="false" outlineLevel="0" collapsed="false">
      <c r="A4272" s="6" t="n">
        <v>33628.493</v>
      </c>
      <c r="B4272" s="6" t="n">
        <v>1.67838827838828</v>
      </c>
      <c r="C4272" s="6" t="n">
        <v>78</v>
      </c>
      <c r="D4272" s="6" t="n">
        <v>-1</v>
      </c>
      <c r="E4272" s="6" t="n">
        <v>1.67692307692308</v>
      </c>
      <c r="F4272" s="6" t="n">
        <v>0</v>
      </c>
      <c r="G4272" s="6" t="n">
        <v>0</v>
      </c>
      <c r="H4272" s="6" t="str">
        <f aca="false">IF(AND(A4272&gt;=Stimuli!$B$2,A4272&lt;=Stimuli!$C$2),Stimuli!$A$2,IF(AND(A4272&gt;=Stimuli!$B$3,A4272&lt;=Stimuli!$C$3),Stimuli!$A$3,IF(AND(A4272&gt;=Stimuli!$B$4,A4272&lt;=Stimuli!$C$4),Stimuli!$A$4,"")))</f>
        <v>01 Quiet baseline (60s)</v>
      </c>
      <c r="I4272" s="6" t="n">
        <f aca="false">(B4272-B4271)/((A4272-A4271)/1000)</f>
        <v>0.562637362637304</v>
      </c>
      <c r="J4272" s="6" t="n">
        <f aca="false">IF(OR(B4272&lt;Rules!$B$2,B4272&gt;Rules!$B$3,ABS(I4272)&gt;Rules!$B$4,OR(B4273&lt;Rules!$B$2,B4273&gt;Rules!$B$3,ABS(I4273)&gt;Rules!$B$4)),1,0)</f>
        <v>0</v>
      </c>
      <c r="K4272" s="6" t="str">
        <f aca="false">IF(F4272=1,COUNTIF($F$2:F4272,1),"")</f>
        <v/>
      </c>
    </row>
    <row r="4273" customFormat="false" ht="15" hidden="false" customHeight="false" outlineLevel="0" collapsed="false">
      <c r="A4273" s="6" t="n">
        <v>33636.3055</v>
      </c>
      <c r="B4273" s="6" t="n">
        <v>1.67252747252747</v>
      </c>
      <c r="C4273" s="6" t="n">
        <v>78</v>
      </c>
      <c r="D4273" s="6" t="n">
        <v>-1</v>
      </c>
      <c r="E4273" s="6" t="n">
        <v>1.67692307692308</v>
      </c>
      <c r="F4273" s="6" t="n">
        <v>0</v>
      </c>
      <c r="G4273" s="6" t="n">
        <v>0</v>
      </c>
      <c r="H4273" s="6" t="str">
        <f aca="false">IF(AND(A4273&gt;=Stimuli!$B$2,A4273&lt;=Stimuli!$C$2),Stimuli!$A$2,IF(AND(A4273&gt;=Stimuli!$B$3,A4273&lt;=Stimuli!$C$3),Stimuli!$A$3,IF(AND(A4273&gt;=Stimuli!$B$4,A4273&lt;=Stimuli!$C$4),Stimuli!$A$4,"")))</f>
        <v>01 Quiet baseline (60s)</v>
      </c>
      <c r="I4273" s="6" t="n">
        <f aca="false">(B4273-B4272)/((A4273-A4272)/1000)</f>
        <v>-0.750183150183176</v>
      </c>
      <c r="J4273" s="6" t="n">
        <f aca="false">IF(OR(B4273&lt;Rules!$B$2,B4273&gt;Rules!$B$3,ABS(I4273)&gt;Rules!$B$4,OR(B4274&lt;Rules!$B$2,B4274&gt;Rules!$B$3,ABS(I4274)&gt;Rules!$B$4)),1,0)</f>
        <v>0</v>
      </c>
      <c r="K4273" s="6" t="str">
        <f aca="false">IF(F4273=1,COUNTIF($F$2:F4273,1),"")</f>
        <v/>
      </c>
    </row>
    <row r="4274" customFormat="false" ht="15" hidden="false" customHeight="false" outlineLevel="0" collapsed="false">
      <c r="A4274" s="6" t="n">
        <v>33644.118</v>
      </c>
      <c r="B4274" s="6" t="n">
        <v>1.67838827838828</v>
      </c>
      <c r="C4274" s="6" t="n">
        <v>78</v>
      </c>
      <c r="D4274" s="6" t="n">
        <v>-1</v>
      </c>
      <c r="E4274" s="6" t="n">
        <v>1.67692307692308</v>
      </c>
      <c r="F4274" s="6" t="n">
        <v>0</v>
      </c>
      <c r="G4274" s="6" t="n">
        <v>0</v>
      </c>
      <c r="H4274" s="6" t="str">
        <f aca="false">IF(AND(A4274&gt;=Stimuli!$B$2,A4274&lt;=Stimuli!$C$2),Stimuli!$A$2,IF(AND(A4274&gt;=Stimuli!$B$3,A4274&lt;=Stimuli!$C$3),Stimuli!$A$3,IF(AND(A4274&gt;=Stimuli!$B$4,A4274&lt;=Stimuli!$C$4),Stimuli!$A$4,"")))</f>
        <v>01 Quiet baseline (60s)</v>
      </c>
      <c r="I4274" s="6" t="n">
        <f aca="false">(B4274-B4273)/((A4274-A4273)/1000)</f>
        <v>0.750183150183176</v>
      </c>
      <c r="J4274" s="6" t="n">
        <f aca="false">IF(OR(B4274&lt;Rules!$B$2,B4274&gt;Rules!$B$3,ABS(I4274)&gt;Rules!$B$4,OR(B4275&lt;Rules!$B$2,B4275&gt;Rules!$B$3,ABS(I4275)&gt;Rules!$B$4)),1,0)</f>
        <v>0</v>
      </c>
      <c r="K4274" s="6" t="str">
        <f aca="false">IF(F4274=1,COUNTIF($F$2:F4274,1),"")</f>
        <v/>
      </c>
    </row>
    <row r="4275" customFormat="false" ht="15" hidden="false" customHeight="false" outlineLevel="0" collapsed="false">
      <c r="A4275" s="6" t="n">
        <v>33651.9305</v>
      </c>
      <c r="B4275" s="6" t="n">
        <v>1.67252747252747</v>
      </c>
      <c r="C4275" s="6" t="n">
        <v>78</v>
      </c>
      <c r="D4275" s="6" t="n">
        <v>-1</v>
      </c>
      <c r="E4275" s="6" t="n">
        <v>1.67692307692308</v>
      </c>
      <c r="F4275" s="6" t="n">
        <v>0</v>
      </c>
      <c r="G4275" s="6" t="n">
        <v>0</v>
      </c>
      <c r="H4275" s="6" t="str">
        <f aca="false">IF(AND(A4275&gt;=Stimuli!$B$2,A4275&lt;=Stimuli!$C$2),Stimuli!$A$2,IF(AND(A4275&gt;=Stimuli!$B$3,A4275&lt;=Stimuli!$C$3),Stimuli!$A$3,IF(AND(A4275&gt;=Stimuli!$B$4,A4275&lt;=Stimuli!$C$4),Stimuli!$A$4,"")))</f>
        <v>01 Quiet baseline (60s)</v>
      </c>
      <c r="I4275" s="6" t="n">
        <f aca="false">(B4275-B4274)/((A4275-A4274)/1000)</f>
        <v>-0.750183150183176</v>
      </c>
      <c r="J4275" s="6" t="n">
        <f aca="false">IF(OR(B4275&lt;Rules!$B$2,B4275&gt;Rules!$B$3,ABS(I4275)&gt;Rules!$B$4,OR(B4276&lt;Rules!$B$2,B4276&gt;Rules!$B$3,ABS(I4276)&gt;Rules!$B$4)),1,0)</f>
        <v>0</v>
      </c>
      <c r="K4275" s="6" t="str">
        <f aca="false">IF(F4275=1,COUNTIF($F$2:F4275,1),"")</f>
        <v/>
      </c>
    </row>
    <row r="4276" customFormat="false" ht="15" hidden="false" customHeight="false" outlineLevel="0" collapsed="false">
      <c r="A4276" s="6" t="n">
        <v>33659.743</v>
      </c>
      <c r="B4276" s="6" t="n">
        <v>1.67838827838828</v>
      </c>
      <c r="C4276" s="6" t="n">
        <v>78</v>
      </c>
      <c r="D4276" s="6" t="n">
        <v>-1</v>
      </c>
      <c r="E4276" s="6" t="n">
        <v>1.67692307692308</v>
      </c>
      <c r="F4276" s="6" t="n">
        <v>0</v>
      </c>
      <c r="G4276" s="6" t="n">
        <v>0</v>
      </c>
      <c r="H4276" s="6" t="str">
        <f aca="false">IF(AND(A4276&gt;=Stimuli!$B$2,A4276&lt;=Stimuli!$C$2),Stimuli!$A$2,IF(AND(A4276&gt;=Stimuli!$B$3,A4276&lt;=Stimuli!$C$3),Stimuli!$A$3,IF(AND(A4276&gt;=Stimuli!$B$4,A4276&lt;=Stimuli!$C$4),Stimuli!$A$4,"")))</f>
        <v>01 Quiet baseline (60s)</v>
      </c>
      <c r="I4276" s="6" t="n">
        <f aca="false">(B4276-B4275)/((A4276-A4275)/1000)</f>
        <v>0.750183150183176</v>
      </c>
      <c r="J4276" s="6" t="n">
        <f aca="false">IF(OR(B4276&lt;Rules!$B$2,B4276&gt;Rules!$B$3,ABS(I4276)&gt;Rules!$B$4,OR(B4277&lt;Rules!$B$2,B4277&gt;Rules!$B$3,ABS(I4277)&gt;Rules!$B$4)),1,0)</f>
        <v>0</v>
      </c>
      <c r="K4276" s="6" t="str">
        <f aca="false">IF(F4276=1,COUNTIF($F$2:F4276,1),"")</f>
        <v/>
      </c>
    </row>
    <row r="4277" customFormat="false" ht="15" hidden="false" customHeight="false" outlineLevel="0" collapsed="false">
      <c r="A4277" s="6" t="n">
        <v>33667.5555</v>
      </c>
      <c r="B4277" s="6" t="n">
        <v>1.67252747252747</v>
      </c>
      <c r="C4277" s="6" t="n">
        <v>78</v>
      </c>
      <c r="D4277" s="6" t="n">
        <v>-1</v>
      </c>
      <c r="E4277" s="6" t="n">
        <v>1.67545787545788</v>
      </c>
      <c r="F4277" s="6" t="n">
        <v>0</v>
      </c>
      <c r="G4277" s="6" t="n">
        <v>0</v>
      </c>
      <c r="H4277" s="6" t="str">
        <f aca="false">IF(AND(A4277&gt;=Stimuli!$B$2,A4277&lt;=Stimuli!$C$2),Stimuli!$A$2,IF(AND(A4277&gt;=Stimuli!$B$3,A4277&lt;=Stimuli!$C$3),Stimuli!$A$3,IF(AND(A4277&gt;=Stimuli!$B$4,A4277&lt;=Stimuli!$C$4),Stimuli!$A$4,"")))</f>
        <v>01 Quiet baseline (60s)</v>
      </c>
      <c r="I4277" s="6" t="n">
        <f aca="false">(B4277-B4276)/((A4277-A4276)/1000)</f>
        <v>-0.750183150183176</v>
      </c>
      <c r="J4277" s="6" t="n">
        <f aca="false">IF(OR(B4277&lt;Rules!$B$2,B4277&gt;Rules!$B$3,ABS(I4277)&gt;Rules!$B$4,OR(B4278&lt;Rules!$B$2,B4278&gt;Rules!$B$3,ABS(I4278)&gt;Rules!$B$4)),1,0)</f>
        <v>0</v>
      </c>
      <c r="K4277" s="6" t="str">
        <f aca="false">IF(F4277=1,COUNTIF($F$2:F4277,1),"")</f>
        <v/>
      </c>
    </row>
    <row r="4278" customFormat="false" ht="15" hidden="false" customHeight="false" outlineLevel="0" collapsed="false">
      <c r="A4278" s="6" t="n">
        <v>33675.368</v>
      </c>
      <c r="B4278" s="6" t="n">
        <v>1.67838827838828</v>
      </c>
      <c r="C4278" s="6" t="n">
        <v>78</v>
      </c>
      <c r="D4278" s="6" t="n">
        <v>-1</v>
      </c>
      <c r="E4278" s="6" t="n">
        <v>1.67545787545788</v>
      </c>
      <c r="F4278" s="6" t="n">
        <v>0</v>
      </c>
      <c r="G4278" s="6" t="n">
        <v>0</v>
      </c>
      <c r="H4278" s="6" t="str">
        <f aca="false">IF(AND(A4278&gt;=Stimuli!$B$2,A4278&lt;=Stimuli!$C$2),Stimuli!$A$2,IF(AND(A4278&gt;=Stimuli!$B$3,A4278&lt;=Stimuli!$C$3),Stimuli!$A$3,IF(AND(A4278&gt;=Stimuli!$B$4,A4278&lt;=Stimuli!$C$4),Stimuli!$A$4,"")))</f>
        <v>01 Quiet baseline (60s)</v>
      </c>
      <c r="I4278" s="6" t="n">
        <f aca="false">(B4278-B4277)/((A4278-A4277)/1000)</f>
        <v>0.750183150183176</v>
      </c>
      <c r="J4278" s="6" t="n">
        <f aca="false">IF(OR(B4278&lt;Rules!$B$2,B4278&gt;Rules!$B$3,ABS(I4278)&gt;Rules!$B$4,OR(B4279&lt;Rules!$B$2,B4279&gt;Rules!$B$3,ABS(I4279)&gt;Rules!$B$4)),1,0)</f>
        <v>0</v>
      </c>
      <c r="K4278" s="6" t="str">
        <f aca="false">IF(F4278=1,COUNTIF($F$2:F4278,1),"")</f>
        <v/>
      </c>
    </row>
    <row r="4279" customFormat="false" ht="15" hidden="false" customHeight="false" outlineLevel="0" collapsed="false">
      <c r="A4279" s="6" t="n">
        <v>33683.1805</v>
      </c>
      <c r="B4279" s="6" t="n">
        <v>1.67252747252747</v>
      </c>
      <c r="C4279" s="6" t="n">
        <v>78</v>
      </c>
      <c r="D4279" s="6" t="n">
        <v>-1</v>
      </c>
      <c r="E4279" s="6" t="n">
        <v>1.67545787545788</v>
      </c>
      <c r="F4279" s="6" t="n">
        <v>0</v>
      </c>
      <c r="G4279" s="6" t="n">
        <v>0</v>
      </c>
      <c r="H4279" s="6" t="str">
        <f aca="false">IF(AND(A4279&gt;=Stimuli!$B$2,A4279&lt;=Stimuli!$C$2),Stimuli!$A$2,IF(AND(A4279&gt;=Stimuli!$B$3,A4279&lt;=Stimuli!$C$3),Stimuli!$A$3,IF(AND(A4279&gt;=Stimuli!$B$4,A4279&lt;=Stimuli!$C$4),Stimuli!$A$4,"")))</f>
        <v>01 Quiet baseline (60s)</v>
      </c>
      <c r="I4279" s="6" t="n">
        <f aca="false">(B4279-B4278)/((A4279-A4278)/1000)</f>
        <v>-0.750183150183176</v>
      </c>
      <c r="J4279" s="6" t="n">
        <f aca="false">IF(OR(B4279&lt;Rules!$B$2,B4279&gt;Rules!$B$3,ABS(I4279)&gt;Rules!$B$4,OR(B4280&lt;Rules!$B$2,B4280&gt;Rules!$B$3,ABS(I4280)&gt;Rules!$B$4)),1,0)</f>
        <v>0</v>
      </c>
      <c r="K4279" s="6" t="str">
        <f aca="false">IF(F4279=1,COUNTIF($F$2:F4279,1),"")</f>
        <v/>
      </c>
    </row>
    <row r="4280" customFormat="false" ht="15" hidden="false" customHeight="false" outlineLevel="0" collapsed="false">
      <c r="A4280" s="6" t="n">
        <v>33690.993</v>
      </c>
      <c r="B4280" s="6" t="n">
        <v>1.67692307692308</v>
      </c>
      <c r="C4280" s="6" t="n">
        <v>78</v>
      </c>
      <c r="D4280" s="6" t="n">
        <v>-1</v>
      </c>
      <c r="E4280" s="6" t="n">
        <v>1.67545787545788</v>
      </c>
      <c r="F4280" s="6" t="n">
        <v>0</v>
      </c>
      <c r="G4280" s="6" t="n">
        <v>0</v>
      </c>
      <c r="H4280" s="6" t="str">
        <f aca="false">IF(AND(A4280&gt;=Stimuli!$B$2,A4280&lt;=Stimuli!$C$2),Stimuli!$A$2,IF(AND(A4280&gt;=Stimuli!$B$3,A4280&lt;=Stimuli!$C$3),Stimuli!$A$3,IF(AND(A4280&gt;=Stimuli!$B$4,A4280&lt;=Stimuli!$C$4),Stimuli!$A$4,"")))</f>
        <v>01 Quiet baseline (60s)</v>
      </c>
      <c r="I4280" s="6" t="n">
        <f aca="false">(B4280-B4279)/((A4280-A4279)/1000)</f>
        <v>0.562637362637446</v>
      </c>
      <c r="J4280" s="6" t="n">
        <f aca="false">IF(OR(B4280&lt;Rules!$B$2,B4280&gt;Rules!$B$3,ABS(I4280)&gt;Rules!$B$4,OR(B4281&lt;Rules!$B$2,B4281&gt;Rules!$B$3,ABS(I4281)&gt;Rules!$B$4)),1,0)</f>
        <v>0</v>
      </c>
      <c r="K4280" s="6" t="str">
        <f aca="false">IF(F4280=1,COUNTIF($F$2:F4280,1),"")</f>
        <v/>
      </c>
    </row>
    <row r="4281" customFormat="false" ht="15" hidden="false" customHeight="false" outlineLevel="0" collapsed="false">
      <c r="A4281" s="6" t="n">
        <v>33698.8055</v>
      </c>
      <c r="B4281" s="6" t="n">
        <v>1.67399267399267</v>
      </c>
      <c r="C4281" s="6" t="n">
        <v>78</v>
      </c>
      <c r="D4281" s="6" t="n">
        <v>-1</v>
      </c>
      <c r="E4281" s="6" t="n">
        <v>1.67545787545788</v>
      </c>
      <c r="F4281" s="6" t="n">
        <v>0</v>
      </c>
      <c r="G4281" s="6" t="n">
        <v>0</v>
      </c>
      <c r="H4281" s="6" t="str">
        <f aca="false">IF(AND(A4281&gt;=Stimuli!$B$2,A4281&lt;=Stimuli!$C$2),Stimuli!$A$2,IF(AND(A4281&gt;=Stimuli!$B$3,A4281&lt;=Stimuli!$C$3),Stimuli!$A$3,IF(AND(A4281&gt;=Stimuli!$B$4,A4281&lt;=Stimuli!$C$4),Stimuli!$A$4,"")))</f>
        <v>01 Quiet baseline (60s)</v>
      </c>
      <c r="I4281" s="6" t="n">
        <f aca="false">(B4281-B4280)/((A4281-A4280)/1000)</f>
        <v>-0.375091575091574</v>
      </c>
      <c r="J4281" s="6" t="n">
        <f aca="false">IF(OR(B4281&lt;Rules!$B$2,B4281&gt;Rules!$B$3,ABS(I4281)&gt;Rules!$B$4,OR(B4282&lt;Rules!$B$2,B4282&gt;Rules!$B$3,ABS(I4282)&gt;Rules!$B$4)),1,0)</f>
        <v>0</v>
      </c>
      <c r="K4281" s="6" t="str">
        <f aca="false">IF(F4281=1,COUNTIF($F$2:F4281,1),"")</f>
        <v/>
      </c>
    </row>
    <row r="4282" customFormat="false" ht="15" hidden="false" customHeight="false" outlineLevel="0" collapsed="false">
      <c r="A4282" s="6" t="n">
        <v>33706.618</v>
      </c>
      <c r="B4282" s="6" t="n">
        <v>1.67545787545788</v>
      </c>
      <c r="C4282" s="6" t="n">
        <v>78</v>
      </c>
      <c r="D4282" s="6" t="n">
        <v>-1</v>
      </c>
      <c r="E4282" s="6" t="n">
        <v>1.67545787545788</v>
      </c>
      <c r="F4282" s="6" t="n">
        <v>0</v>
      </c>
      <c r="G4282" s="6" t="n">
        <v>0</v>
      </c>
      <c r="H4282" s="6" t="str">
        <f aca="false">IF(AND(A4282&gt;=Stimuli!$B$2,A4282&lt;=Stimuli!$C$2),Stimuli!$A$2,IF(AND(A4282&gt;=Stimuli!$B$3,A4282&lt;=Stimuli!$C$3),Stimuli!$A$3,IF(AND(A4282&gt;=Stimuli!$B$4,A4282&lt;=Stimuli!$C$4),Stimuli!$A$4,"")))</f>
        <v>01 Quiet baseline (60s)</v>
      </c>
      <c r="I4282" s="6" t="n">
        <f aca="false">(B4282-B4281)/((A4282-A4281)/1000)</f>
        <v>0.187545787545844</v>
      </c>
      <c r="J4282" s="6" t="n">
        <f aca="false">IF(OR(B4282&lt;Rules!$B$2,B4282&gt;Rules!$B$3,ABS(I4282)&gt;Rules!$B$4,OR(B4283&lt;Rules!$B$2,B4283&gt;Rules!$B$3,ABS(I4283)&gt;Rules!$B$4)),1,0)</f>
        <v>0</v>
      </c>
      <c r="K4282" s="6" t="str">
        <f aca="false">IF(F4282=1,COUNTIF($F$2:F4282,1),"")</f>
        <v/>
      </c>
    </row>
    <row r="4283" customFormat="false" ht="15" hidden="false" customHeight="false" outlineLevel="0" collapsed="false">
      <c r="A4283" s="6" t="n">
        <v>33714.4305</v>
      </c>
      <c r="B4283" s="6" t="n">
        <v>1.67545787545788</v>
      </c>
      <c r="C4283" s="6" t="n">
        <v>81</v>
      </c>
      <c r="D4283" s="6" t="n">
        <v>734.375</v>
      </c>
      <c r="E4283" s="6" t="n">
        <v>1.67545787545788</v>
      </c>
      <c r="F4283" s="6" t="n">
        <v>0</v>
      </c>
      <c r="G4283" s="6" t="n">
        <v>0</v>
      </c>
      <c r="H4283" s="6" t="str">
        <f aca="false">IF(AND(A4283&gt;=Stimuli!$B$2,A4283&lt;=Stimuli!$C$2),Stimuli!$A$2,IF(AND(A4283&gt;=Stimuli!$B$3,A4283&lt;=Stimuli!$C$3),Stimuli!$A$3,IF(AND(A4283&gt;=Stimuli!$B$4,A4283&lt;=Stimuli!$C$4),Stimuli!$A$4,"")))</f>
        <v>01 Quiet baseline (60s)</v>
      </c>
      <c r="I4283" s="6" t="n">
        <f aca="false">(B4283-B4282)/((A4283-A4282)/1000)</f>
        <v>0</v>
      </c>
      <c r="J4283" s="6" t="n">
        <f aca="false">IF(OR(B4283&lt;Rules!$B$2,B4283&gt;Rules!$B$3,ABS(I4283)&gt;Rules!$B$4,OR(B4284&lt;Rules!$B$2,B4284&gt;Rules!$B$3,ABS(I4284)&gt;Rules!$B$4)),1,0)</f>
        <v>0</v>
      </c>
      <c r="K4283" s="6" t="str">
        <f aca="false">IF(F4283=1,COUNTIF($F$2:F4283,1),"")</f>
        <v/>
      </c>
    </row>
    <row r="4284" customFormat="false" ht="15" hidden="false" customHeight="false" outlineLevel="0" collapsed="false">
      <c r="A4284" s="6" t="n">
        <v>33722.243</v>
      </c>
      <c r="B4284" s="6" t="n">
        <v>1.67399267399267</v>
      </c>
      <c r="C4284" s="6" t="n">
        <v>81</v>
      </c>
      <c r="D4284" s="6" t="n">
        <v>-1</v>
      </c>
      <c r="E4284" s="6" t="n">
        <v>1.67545787545788</v>
      </c>
      <c r="F4284" s="6" t="n">
        <v>0</v>
      </c>
      <c r="G4284" s="6" t="n">
        <v>0</v>
      </c>
      <c r="H4284" s="6" t="str">
        <f aca="false">IF(AND(A4284&gt;=Stimuli!$B$2,A4284&lt;=Stimuli!$C$2),Stimuli!$A$2,IF(AND(A4284&gt;=Stimuli!$B$3,A4284&lt;=Stimuli!$C$3),Stimuli!$A$3,IF(AND(A4284&gt;=Stimuli!$B$4,A4284&lt;=Stimuli!$C$4),Stimuli!$A$4,"")))</f>
        <v>01 Quiet baseline (60s)</v>
      </c>
      <c r="I4284" s="6" t="n">
        <f aca="false">(B4284-B4283)/((A4284-A4283)/1000)</f>
        <v>-0.187545787545844</v>
      </c>
      <c r="J4284" s="6" t="n">
        <f aca="false">IF(OR(B4284&lt;Rules!$B$2,B4284&gt;Rules!$B$3,ABS(I4284)&gt;Rules!$B$4,OR(B4285&lt;Rules!$B$2,B4285&gt;Rules!$B$3,ABS(I4285)&gt;Rules!$B$4)),1,0)</f>
        <v>0</v>
      </c>
      <c r="K4284" s="6" t="str">
        <f aca="false">IF(F4284=1,COUNTIF($F$2:F4284,1),"")</f>
        <v/>
      </c>
    </row>
    <row r="4285" customFormat="false" ht="15" hidden="false" customHeight="false" outlineLevel="0" collapsed="false">
      <c r="A4285" s="6" t="n">
        <v>33730.0555</v>
      </c>
      <c r="B4285" s="6" t="n">
        <v>1.67545787545788</v>
      </c>
      <c r="C4285" s="6" t="n">
        <v>81</v>
      </c>
      <c r="D4285" s="6" t="n">
        <v>-1</v>
      </c>
      <c r="E4285" s="6" t="n">
        <v>1.67545787545788</v>
      </c>
      <c r="F4285" s="6" t="n">
        <v>0</v>
      </c>
      <c r="G4285" s="6" t="n">
        <v>0</v>
      </c>
      <c r="H4285" s="6" t="str">
        <f aca="false">IF(AND(A4285&gt;=Stimuli!$B$2,A4285&lt;=Stimuli!$C$2),Stimuli!$A$2,IF(AND(A4285&gt;=Stimuli!$B$3,A4285&lt;=Stimuli!$C$3),Stimuli!$A$3,IF(AND(A4285&gt;=Stimuli!$B$4,A4285&lt;=Stimuli!$C$4),Stimuli!$A$4,"")))</f>
        <v>01 Quiet baseline (60s)</v>
      </c>
      <c r="I4285" s="6" t="n">
        <f aca="false">(B4285-B4284)/((A4285-A4284)/1000)</f>
        <v>0.187545787545844</v>
      </c>
      <c r="J4285" s="6" t="n">
        <f aca="false">IF(OR(B4285&lt;Rules!$B$2,B4285&gt;Rules!$B$3,ABS(I4285)&gt;Rules!$B$4,OR(B4286&lt;Rules!$B$2,B4286&gt;Rules!$B$3,ABS(I4286)&gt;Rules!$B$4)),1,0)</f>
        <v>0</v>
      </c>
      <c r="K4285" s="6" t="str">
        <f aca="false">IF(F4285=1,COUNTIF($F$2:F4285,1),"")</f>
        <v/>
      </c>
    </row>
    <row r="4286" customFormat="false" ht="15" hidden="false" customHeight="false" outlineLevel="0" collapsed="false">
      <c r="A4286" s="6" t="n">
        <v>33737.868</v>
      </c>
      <c r="B4286" s="6" t="n">
        <v>1.67252747252747</v>
      </c>
      <c r="C4286" s="6" t="n">
        <v>81</v>
      </c>
      <c r="D4286" s="6" t="n">
        <v>-1</v>
      </c>
      <c r="E4286" s="6" t="n">
        <v>1.67545787545788</v>
      </c>
      <c r="F4286" s="6" t="n">
        <v>0</v>
      </c>
      <c r="G4286" s="6" t="n">
        <v>0</v>
      </c>
      <c r="H4286" s="6" t="str">
        <f aca="false">IF(AND(A4286&gt;=Stimuli!$B$2,A4286&lt;=Stimuli!$C$2),Stimuli!$A$2,IF(AND(A4286&gt;=Stimuli!$B$3,A4286&lt;=Stimuli!$C$3),Stimuli!$A$3,IF(AND(A4286&gt;=Stimuli!$B$4,A4286&lt;=Stimuli!$C$4),Stimuli!$A$4,"")))</f>
        <v>01 Quiet baseline (60s)</v>
      </c>
      <c r="I4286" s="6" t="n">
        <f aca="false">(B4286-B4285)/((A4286-A4285)/1000)</f>
        <v>-0.375091575091716</v>
      </c>
      <c r="J4286" s="6" t="n">
        <f aca="false">IF(OR(B4286&lt;Rules!$B$2,B4286&gt;Rules!$B$3,ABS(I4286)&gt;Rules!$B$4,OR(B4287&lt;Rules!$B$2,B4287&gt;Rules!$B$3,ABS(I4287)&gt;Rules!$B$4)),1,0)</f>
        <v>0</v>
      </c>
      <c r="K4286" s="6" t="str">
        <f aca="false">IF(F4286=1,COUNTIF($F$2:F4286,1),"")</f>
        <v/>
      </c>
    </row>
    <row r="4287" customFormat="false" ht="15" hidden="false" customHeight="false" outlineLevel="0" collapsed="false">
      <c r="A4287" s="6" t="n">
        <v>33745.6805</v>
      </c>
      <c r="B4287" s="6" t="n">
        <v>1.67838827838828</v>
      </c>
      <c r="C4287" s="6" t="n">
        <v>81</v>
      </c>
      <c r="D4287" s="6" t="n">
        <v>-1</v>
      </c>
      <c r="E4287" s="6" t="n">
        <v>1.67545787545788</v>
      </c>
      <c r="F4287" s="6" t="n">
        <v>0</v>
      </c>
      <c r="G4287" s="6" t="n">
        <v>0</v>
      </c>
      <c r="H4287" s="6" t="str">
        <f aca="false">IF(AND(A4287&gt;=Stimuli!$B$2,A4287&lt;=Stimuli!$C$2),Stimuli!$A$2,IF(AND(A4287&gt;=Stimuli!$B$3,A4287&lt;=Stimuli!$C$3),Stimuli!$A$3,IF(AND(A4287&gt;=Stimuli!$B$4,A4287&lt;=Stimuli!$C$4),Stimuli!$A$4,"")))</f>
        <v>01 Quiet baseline (60s)</v>
      </c>
      <c r="I4287" s="6" t="n">
        <f aca="false">(B4287-B4286)/((A4287-A4286)/1000)</f>
        <v>0.750183150183176</v>
      </c>
      <c r="J4287" s="6" t="n">
        <f aca="false">IF(OR(B4287&lt;Rules!$B$2,B4287&gt;Rules!$B$3,ABS(I4287)&gt;Rules!$B$4,OR(B4288&lt;Rules!$B$2,B4288&gt;Rules!$B$3,ABS(I4288)&gt;Rules!$B$4)),1,0)</f>
        <v>0</v>
      </c>
      <c r="K4287" s="6" t="str">
        <f aca="false">IF(F4287=1,COUNTIF($F$2:F4287,1),"")</f>
        <v/>
      </c>
    </row>
    <row r="4288" customFormat="false" ht="15" hidden="false" customHeight="false" outlineLevel="0" collapsed="false">
      <c r="A4288" s="6" t="n">
        <v>33753.493</v>
      </c>
      <c r="B4288" s="6" t="n">
        <v>1.67252747252747</v>
      </c>
      <c r="C4288" s="6" t="n">
        <v>81</v>
      </c>
      <c r="D4288" s="6" t="n">
        <v>-1</v>
      </c>
      <c r="E4288" s="6" t="n">
        <v>1.67545787545788</v>
      </c>
      <c r="F4288" s="6" t="n">
        <v>0</v>
      </c>
      <c r="G4288" s="6" t="n">
        <v>0</v>
      </c>
      <c r="H4288" s="6" t="str">
        <f aca="false">IF(AND(A4288&gt;=Stimuli!$B$2,A4288&lt;=Stimuli!$C$2),Stimuli!$A$2,IF(AND(A4288&gt;=Stimuli!$B$3,A4288&lt;=Stimuli!$C$3),Stimuli!$A$3,IF(AND(A4288&gt;=Stimuli!$B$4,A4288&lt;=Stimuli!$C$4),Stimuli!$A$4,"")))</f>
        <v>01 Quiet baseline (60s)</v>
      </c>
      <c r="I4288" s="6" t="n">
        <f aca="false">(B4288-B4287)/((A4288-A4287)/1000)</f>
        <v>-0.750183150183176</v>
      </c>
      <c r="J4288" s="6" t="n">
        <f aca="false">IF(OR(B4288&lt;Rules!$B$2,B4288&gt;Rules!$B$3,ABS(I4288)&gt;Rules!$B$4,OR(B4289&lt;Rules!$B$2,B4289&gt;Rules!$B$3,ABS(I4289)&gt;Rules!$B$4)),1,0)</f>
        <v>0</v>
      </c>
      <c r="K4288" s="6" t="str">
        <f aca="false">IF(F4288=1,COUNTIF($F$2:F4288,1),"")</f>
        <v/>
      </c>
    </row>
    <row r="4289" customFormat="false" ht="15" hidden="false" customHeight="false" outlineLevel="0" collapsed="false">
      <c r="A4289" s="6" t="n">
        <v>33761.3055</v>
      </c>
      <c r="B4289" s="6" t="n">
        <v>1.67838827838828</v>
      </c>
      <c r="C4289" s="6" t="n">
        <v>81</v>
      </c>
      <c r="D4289" s="6" t="n">
        <v>-1</v>
      </c>
      <c r="E4289" s="6" t="n">
        <v>1.67545787545788</v>
      </c>
      <c r="F4289" s="6" t="n">
        <v>0</v>
      </c>
      <c r="G4289" s="6" t="n">
        <v>0</v>
      </c>
      <c r="H4289" s="6" t="str">
        <f aca="false">IF(AND(A4289&gt;=Stimuli!$B$2,A4289&lt;=Stimuli!$C$2),Stimuli!$A$2,IF(AND(A4289&gt;=Stimuli!$B$3,A4289&lt;=Stimuli!$C$3),Stimuli!$A$3,IF(AND(A4289&gt;=Stimuli!$B$4,A4289&lt;=Stimuli!$C$4),Stimuli!$A$4,"")))</f>
        <v>01 Quiet baseline (60s)</v>
      </c>
      <c r="I4289" s="6" t="n">
        <f aca="false">(B4289-B4288)/((A4289-A4288)/1000)</f>
        <v>0.750183150183176</v>
      </c>
      <c r="J4289" s="6" t="n">
        <f aca="false">IF(OR(B4289&lt;Rules!$B$2,B4289&gt;Rules!$B$3,ABS(I4289)&gt;Rules!$B$4,OR(B4290&lt;Rules!$B$2,B4290&gt;Rules!$B$3,ABS(I4290)&gt;Rules!$B$4)),1,0)</f>
        <v>0</v>
      </c>
      <c r="K4289" s="6" t="str">
        <f aca="false">IF(F4289=1,COUNTIF($F$2:F4289,1),"")</f>
        <v/>
      </c>
    </row>
    <row r="4290" customFormat="false" ht="15" hidden="false" customHeight="false" outlineLevel="0" collapsed="false">
      <c r="A4290" s="6" t="n">
        <v>33769.118</v>
      </c>
      <c r="B4290" s="6" t="n">
        <v>1.67252747252747</v>
      </c>
      <c r="C4290" s="6" t="n">
        <v>81</v>
      </c>
      <c r="D4290" s="6" t="n">
        <v>-1</v>
      </c>
      <c r="E4290" s="6" t="n">
        <v>1.67545787545788</v>
      </c>
      <c r="F4290" s="6" t="n">
        <v>0</v>
      </c>
      <c r="G4290" s="6" t="n">
        <v>0</v>
      </c>
      <c r="H4290" s="6" t="str">
        <f aca="false">IF(AND(A4290&gt;=Stimuli!$B$2,A4290&lt;=Stimuli!$C$2),Stimuli!$A$2,IF(AND(A4290&gt;=Stimuli!$B$3,A4290&lt;=Stimuli!$C$3),Stimuli!$A$3,IF(AND(A4290&gt;=Stimuli!$B$4,A4290&lt;=Stimuli!$C$4),Stimuli!$A$4,"")))</f>
        <v>01 Quiet baseline (60s)</v>
      </c>
      <c r="I4290" s="6" t="n">
        <f aca="false">(B4290-B4289)/((A4290-A4289)/1000)</f>
        <v>-0.750183150183176</v>
      </c>
      <c r="J4290" s="6" t="n">
        <f aca="false">IF(OR(B4290&lt;Rules!$B$2,B4290&gt;Rules!$B$3,ABS(I4290)&gt;Rules!$B$4,OR(B4291&lt;Rules!$B$2,B4291&gt;Rules!$B$3,ABS(I4291)&gt;Rules!$B$4)),1,0)</f>
        <v>0</v>
      </c>
      <c r="K4290" s="6" t="str">
        <f aca="false">IF(F4290=1,COUNTIF($F$2:F4290,1),"")</f>
        <v/>
      </c>
    </row>
    <row r="4291" customFormat="false" ht="15" hidden="false" customHeight="false" outlineLevel="0" collapsed="false">
      <c r="A4291" s="6" t="n">
        <v>33776.9305</v>
      </c>
      <c r="B4291" s="6" t="n">
        <v>1.67838827838828</v>
      </c>
      <c r="C4291" s="6" t="n">
        <v>81</v>
      </c>
      <c r="D4291" s="6" t="n">
        <v>-1</v>
      </c>
      <c r="E4291" s="6" t="n">
        <v>1.67545787545788</v>
      </c>
      <c r="F4291" s="6" t="n">
        <v>0</v>
      </c>
      <c r="G4291" s="6" t="n">
        <v>0</v>
      </c>
      <c r="H4291" s="6" t="str">
        <f aca="false">IF(AND(A4291&gt;=Stimuli!$B$2,A4291&lt;=Stimuli!$C$2),Stimuli!$A$2,IF(AND(A4291&gt;=Stimuli!$B$3,A4291&lt;=Stimuli!$C$3),Stimuli!$A$3,IF(AND(A4291&gt;=Stimuli!$B$4,A4291&lt;=Stimuli!$C$4),Stimuli!$A$4,"")))</f>
        <v>01 Quiet baseline (60s)</v>
      </c>
      <c r="I4291" s="6" t="n">
        <f aca="false">(B4291-B4290)/((A4291-A4290)/1000)</f>
        <v>0.750183150183176</v>
      </c>
      <c r="J4291" s="6" t="n">
        <f aca="false">IF(OR(B4291&lt;Rules!$B$2,B4291&gt;Rules!$B$3,ABS(I4291)&gt;Rules!$B$4,OR(B4292&lt;Rules!$B$2,B4292&gt;Rules!$B$3,ABS(I4292)&gt;Rules!$B$4)),1,0)</f>
        <v>0</v>
      </c>
      <c r="K4291" s="6" t="str">
        <f aca="false">IF(F4291=1,COUNTIF($F$2:F4291,1),"")</f>
        <v/>
      </c>
    </row>
    <row r="4292" customFormat="false" ht="15" hidden="false" customHeight="false" outlineLevel="0" collapsed="false">
      <c r="A4292" s="6" t="n">
        <v>33784.743</v>
      </c>
      <c r="B4292" s="6" t="n">
        <v>1.67106227106227</v>
      </c>
      <c r="C4292" s="6" t="n">
        <v>81</v>
      </c>
      <c r="D4292" s="6" t="n">
        <v>-1</v>
      </c>
      <c r="E4292" s="6" t="n">
        <v>1.67545787545788</v>
      </c>
      <c r="F4292" s="6" t="n">
        <v>0</v>
      </c>
      <c r="G4292" s="6" t="n">
        <v>0</v>
      </c>
      <c r="H4292" s="6" t="str">
        <f aca="false">IF(AND(A4292&gt;=Stimuli!$B$2,A4292&lt;=Stimuli!$C$2),Stimuli!$A$2,IF(AND(A4292&gt;=Stimuli!$B$3,A4292&lt;=Stimuli!$C$3),Stimuli!$A$3,IF(AND(A4292&gt;=Stimuli!$B$4,A4292&lt;=Stimuli!$C$4),Stimuli!$A$4,"")))</f>
        <v>01 Quiet baseline (60s)</v>
      </c>
      <c r="I4292" s="6" t="n">
        <f aca="false">(B4292-B4291)/((A4292-A4291)/1000)</f>
        <v>-0.937728937728906</v>
      </c>
      <c r="J4292" s="6" t="n">
        <f aca="false">IF(OR(B4292&lt;Rules!$B$2,B4292&gt;Rules!$B$3,ABS(I4292)&gt;Rules!$B$4,OR(B4293&lt;Rules!$B$2,B4293&gt;Rules!$B$3,ABS(I4293)&gt;Rules!$B$4)),1,0)</f>
        <v>0</v>
      </c>
      <c r="K4292" s="6" t="str">
        <f aca="false">IF(F4292=1,COUNTIF($F$2:F4292,1),"")</f>
        <v/>
      </c>
    </row>
    <row r="4293" customFormat="false" ht="15" hidden="false" customHeight="false" outlineLevel="0" collapsed="false">
      <c r="A4293" s="6" t="n">
        <v>33792.5555</v>
      </c>
      <c r="B4293" s="6" t="n">
        <v>1.67692307692308</v>
      </c>
      <c r="C4293" s="6" t="n">
        <v>81</v>
      </c>
      <c r="D4293" s="6" t="n">
        <v>-1</v>
      </c>
      <c r="E4293" s="6" t="n">
        <v>1.67545787545788</v>
      </c>
      <c r="F4293" s="6" t="n">
        <v>0</v>
      </c>
      <c r="G4293" s="6" t="n">
        <v>0</v>
      </c>
      <c r="H4293" s="6" t="str">
        <f aca="false">IF(AND(A4293&gt;=Stimuli!$B$2,A4293&lt;=Stimuli!$C$2),Stimuli!$A$2,IF(AND(A4293&gt;=Stimuli!$B$3,A4293&lt;=Stimuli!$C$3),Stimuli!$A$3,IF(AND(A4293&gt;=Stimuli!$B$4,A4293&lt;=Stimuli!$C$4),Stimuli!$A$4,"")))</f>
        <v>01 Quiet baseline (60s)</v>
      </c>
      <c r="I4293" s="6" t="n">
        <f aca="false">(B4293-B4292)/((A4293-A4292)/1000)</f>
        <v>0.750183150183176</v>
      </c>
      <c r="J4293" s="6" t="n">
        <f aca="false">IF(OR(B4293&lt;Rules!$B$2,B4293&gt;Rules!$B$3,ABS(I4293)&gt;Rules!$B$4,OR(B4294&lt;Rules!$B$2,B4294&gt;Rules!$B$3,ABS(I4294)&gt;Rules!$B$4)),1,0)</f>
        <v>0</v>
      </c>
      <c r="K4293" s="6" t="str">
        <f aca="false">IF(F4293=1,COUNTIF($F$2:F4293,1),"")</f>
        <v/>
      </c>
    </row>
    <row r="4294" customFormat="false" ht="15" hidden="false" customHeight="false" outlineLevel="0" collapsed="false">
      <c r="A4294" s="6" t="n">
        <v>33800.368</v>
      </c>
      <c r="B4294" s="6" t="n">
        <v>1.67252747252747</v>
      </c>
      <c r="C4294" s="6" t="n">
        <v>81</v>
      </c>
      <c r="D4294" s="6" t="n">
        <v>-1</v>
      </c>
      <c r="E4294" s="6" t="n">
        <v>1.67545787545788</v>
      </c>
      <c r="F4294" s="6" t="n">
        <v>0</v>
      </c>
      <c r="G4294" s="6" t="n">
        <v>0</v>
      </c>
      <c r="H4294" s="6" t="str">
        <f aca="false">IF(AND(A4294&gt;=Stimuli!$B$2,A4294&lt;=Stimuli!$C$2),Stimuli!$A$2,IF(AND(A4294&gt;=Stimuli!$B$3,A4294&lt;=Stimuli!$C$3),Stimuli!$A$3,IF(AND(A4294&gt;=Stimuli!$B$4,A4294&lt;=Stimuli!$C$4),Stimuli!$A$4,"")))</f>
        <v>01 Quiet baseline (60s)</v>
      </c>
      <c r="I4294" s="6" t="n">
        <f aca="false">(B4294-B4293)/((A4294-A4293)/1000)</f>
        <v>-0.562637362637446</v>
      </c>
      <c r="J4294" s="6" t="n">
        <f aca="false">IF(OR(B4294&lt;Rules!$B$2,B4294&gt;Rules!$B$3,ABS(I4294)&gt;Rules!$B$4,OR(B4295&lt;Rules!$B$2,B4295&gt;Rules!$B$3,ABS(I4295)&gt;Rules!$B$4)),1,0)</f>
        <v>0</v>
      </c>
      <c r="K4294" s="6" t="str">
        <f aca="false">IF(F4294=1,COUNTIF($F$2:F4294,1),"")</f>
        <v/>
      </c>
    </row>
    <row r="4295" customFormat="false" ht="15" hidden="false" customHeight="false" outlineLevel="0" collapsed="false">
      <c r="A4295" s="6" t="n">
        <v>33808.1805</v>
      </c>
      <c r="B4295" s="6" t="n">
        <v>1.67692307692308</v>
      </c>
      <c r="C4295" s="6" t="n">
        <v>81</v>
      </c>
      <c r="D4295" s="6" t="n">
        <v>-1</v>
      </c>
      <c r="E4295" s="6" t="n">
        <v>1.67545787545788</v>
      </c>
      <c r="F4295" s="6" t="n">
        <v>0</v>
      </c>
      <c r="G4295" s="6" t="n">
        <v>0</v>
      </c>
      <c r="H4295" s="6" t="str">
        <f aca="false">IF(AND(A4295&gt;=Stimuli!$B$2,A4295&lt;=Stimuli!$C$2),Stimuli!$A$2,IF(AND(A4295&gt;=Stimuli!$B$3,A4295&lt;=Stimuli!$C$3),Stimuli!$A$3,IF(AND(A4295&gt;=Stimuli!$B$4,A4295&lt;=Stimuli!$C$4),Stimuli!$A$4,"")))</f>
        <v>01 Quiet baseline (60s)</v>
      </c>
      <c r="I4295" s="6" t="n">
        <f aca="false">(B4295-B4294)/((A4295-A4294)/1000)</f>
        <v>0.562637362637446</v>
      </c>
      <c r="J4295" s="6" t="n">
        <f aca="false">IF(OR(B4295&lt;Rules!$B$2,B4295&gt;Rules!$B$3,ABS(I4295)&gt;Rules!$B$4,OR(B4296&lt;Rules!$B$2,B4296&gt;Rules!$B$3,ABS(I4296)&gt;Rules!$B$4)),1,0)</f>
        <v>0</v>
      </c>
      <c r="K4295" s="6" t="str">
        <f aca="false">IF(F4295=1,COUNTIF($F$2:F4295,1),"")</f>
        <v/>
      </c>
    </row>
    <row r="4296" customFormat="false" ht="15" hidden="false" customHeight="false" outlineLevel="0" collapsed="false">
      <c r="A4296" s="6" t="n">
        <v>33815.993</v>
      </c>
      <c r="B4296" s="6" t="n">
        <v>1.67252747252747</v>
      </c>
      <c r="C4296" s="6" t="n">
        <v>81</v>
      </c>
      <c r="D4296" s="6" t="n">
        <v>-1</v>
      </c>
      <c r="E4296" s="6" t="n">
        <v>1.67545787545788</v>
      </c>
      <c r="F4296" s="6" t="n">
        <v>0</v>
      </c>
      <c r="G4296" s="6" t="n">
        <v>0</v>
      </c>
      <c r="H4296" s="6" t="str">
        <f aca="false">IF(AND(A4296&gt;=Stimuli!$B$2,A4296&lt;=Stimuli!$C$2),Stimuli!$A$2,IF(AND(A4296&gt;=Stimuli!$B$3,A4296&lt;=Stimuli!$C$3),Stimuli!$A$3,IF(AND(A4296&gt;=Stimuli!$B$4,A4296&lt;=Stimuli!$C$4),Stimuli!$A$4,"")))</f>
        <v>01 Quiet baseline (60s)</v>
      </c>
      <c r="I4296" s="6" t="n">
        <f aca="false">(B4296-B4295)/((A4296-A4295)/1000)</f>
        <v>-0.562637362637446</v>
      </c>
      <c r="J4296" s="6" t="n">
        <f aca="false">IF(OR(B4296&lt;Rules!$B$2,B4296&gt;Rules!$B$3,ABS(I4296)&gt;Rules!$B$4,OR(B4297&lt;Rules!$B$2,B4297&gt;Rules!$B$3,ABS(I4297)&gt;Rules!$B$4)),1,0)</f>
        <v>0</v>
      </c>
      <c r="K4296" s="6" t="str">
        <f aca="false">IF(F4296=1,COUNTIF($F$2:F4296,1),"")</f>
        <v/>
      </c>
    </row>
    <row r="4297" customFormat="false" ht="15" hidden="false" customHeight="false" outlineLevel="0" collapsed="false">
      <c r="A4297" s="6" t="n">
        <v>33823.8055</v>
      </c>
      <c r="B4297" s="6" t="n">
        <v>1.67545787545788</v>
      </c>
      <c r="C4297" s="6" t="n">
        <v>81</v>
      </c>
      <c r="D4297" s="6" t="n">
        <v>-1</v>
      </c>
      <c r="E4297" s="6" t="n">
        <v>1.67399267399267</v>
      </c>
      <c r="F4297" s="6" t="n">
        <v>0</v>
      </c>
      <c r="G4297" s="6" t="n">
        <v>0</v>
      </c>
      <c r="H4297" s="6" t="str">
        <f aca="false">IF(AND(A4297&gt;=Stimuli!$B$2,A4297&lt;=Stimuli!$C$2),Stimuli!$A$2,IF(AND(A4297&gt;=Stimuli!$B$3,A4297&lt;=Stimuli!$C$3),Stimuli!$A$3,IF(AND(A4297&gt;=Stimuli!$B$4,A4297&lt;=Stimuli!$C$4),Stimuli!$A$4,"")))</f>
        <v>01 Quiet baseline (60s)</v>
      </c>
      <c r="I4297" s="6" t="n">
        <f aca="false">(B4297-B4296)/((A4297-A4296)/1000)</f>
        <v>0.375091575091716</v>
      </c>
      <c r="J4297" s="6" t="n">
        <f aca="false">IF(OR(B4297&lt;Rules!$B$2,B4297&gt;Rules!$B$3,ABS(I4297)&gt;Rules!$B$4,OR(B4298&lt;Rules!$B$2,B4298&gt;Rules!$B$3,ABS(I4298)&gt;Rules!$B$4)),1,0)</f>
        <v>0</v>
      </c>
      <c r="K4297" s="6" t="str">
        <f aca="false">IF(F4297=1,COUNTIF($F$2:F4297,1),"")</f>
        <v/>
      </c>
    </row>
    <row r="4298" customFormat="false" ht="15" hidden="false" customHeight="false" outlineLevel="0" collapsed="false">
      <c r="A4298" s="6" t="n">
        <v>33831.618</v>
      </c>
      <c r="B4298" s="6" t="n">
        <v>1.67399267399267</v>
      </c>
      <c r="C4298" s="6" t="n">
        <v>81</v>
      </c>
      <c r="D4298" s="6" t="n">
        <v>-1</v>
      </c>
      <c r="E4298" s="6" t="n">
        <v>1.67399267399267</v>
      </c>
      <c r="F4298" s="6" t="n">
        <v>0</v>
      </c>
      <c r="G4298" s="6" t="n">
        <v>0</v>
      </c>
      <c r="H4298" s="6" t="str">
        <f aca="false">IF(AND(A4298&gt;=Stimuli!$B$2,A4298&lt;=Stimuli!$C$2),Stimuli!$A$2,IF(AND(A4298&gt;=Stimuli!$B$3,A4298&lt;=Stimuli!$C$3),Stimuli!$A$3,IF(AND(A4298&gt;=Stimuli!$B$4,A4298&lt;=Stimuli!$C$4),Stimuli!$A$4,"")))</f>
        <v>01 Quiet baseline (60s)</v>
      </c>
      <c r="I4298" s="6" t="n">
        <f aca="false">(B4298-B4297)/((A4298-A4297)/1000)</f>
        <v>-0.187545787545844</v>
      </c>
      <c r="J4298" s="6" t="n">
        <f aca="false">IF(OR(B4298&lt;Rules!$B$2,B4298&gt;Rules!$B$3,ABS(I4298)&gt;Rules!$B$4,OR(B4299&lt;Rules!$B$2,B4299&gt;Rules!$B$3,ABS(I4299)&gt;Rules!$B$4)),1,0)</f>
        <v>0</v>
      </c>
      <c r="K4298" s="6" t="str">
        <f aca="false">IF(F4298=1,COUNTIF($F$2:F4298,1),"")</f>
        <v/>
      </c>
    </row>
    <row r="4299" customFormat="false" ht="15" hidden="false" customHeight="false" outlineLevel="0" collapsed="false">
      <c r="A4299" s="6" t="n">
        <v>33839.4305</v>
      </c>
      <c r="B4299" s="6" t="n">
        <v>1.67399267399267</v>
      </c>
      <c r="C4299" s="6" t="n">
        <v>81</v>
      </c>
      <c r="D4299" s="6" t="n">
        <v>-1</v>
      </c>
      <c r="E4299" s="6" t="n">
        <v>1.67399267399267</v>
      </c>
      <c r="F4299" s="6" t="n">
        <v>0</v>
      </c>
      <c r="G4299" s="6" t="n">
        <v>0</v>
      </c>
      <c r="H4299" s="6" t="str">
        <f aca="false">IF(AND(A4299&gt;=Stimuli!$B$2,A4299&lt;=Stimuli!$C$2),Stimuli!$A$2,IF(AND(A4299&gt;=Stimuli!$B$3,A4299&lt;=Stimuli!$C$3),Stimuli!$A$3,IF(AND(A4299&gt;=Stimuli!$B$4,A4299&lt;=Stimuli!$C$4),Stimuli!$A$4,"")))</f>
        <v>01 Quiet baseline (60s)</v>
      </c>
      <c r="I4299" s="6" t="n">
        <f aca="false">(B4299-B4298)/((A4299-A4298)/1000)</f>
        <v>0</v>
      </c>
      <c r="J4299" s="6" t="n">
        <f aca="false">IF(OR(B4299&lt;Rules!$B$2,B4299&gt;Rules!$B$3,ABS(I4299)&gt;Rules!$B$4,OR(B4300&lt;Rules!$B$2,B4300&gt;Rules!$B$3,ABS(I4300)&gt;Rules!$B$4)),1,0)</f>
        <v>0</v>
      </c>
      <c r="K4299" s="6" t="str">
        <f aca="false">IF(F4299=1,COUNTIF($F$2:F4299,1),"")</f>
        <v/>
      </c>
    </row>
    <row r="4300" customFormat="false" ht="15" hidden="false" customHeight="false" outlineLevel="0" collapsed="false">
      <c r="A4300" s="6" t="n">
        <v>33847.243</v>
      </c>
      <c r="B4300" s="6" t="n">
        <v>1.67399267399267</v>
      </c>
      <c r="C4300" s="6" t="n">
        <v>81</v>
      </c>
      <c r="D4300" s="6" t="n">
        <v>-1</v>
      </c>
      <c r="E4300" s="6" t="n">
        <v>1.67399267399267</v>
      </c>
      <c r="F4300" s="6" t="n">
        <v>0</v>
      </c>
      <c r="G4300" s="6" t="n">
        <v>0</v>
      </c>
      <c r="H4300" s="6" t="str">
        <f aca="false">IF(AND(A4300&gt;=Stimuli!$B$2,A4300&lt;=Stimuli!$C$2),Stimuli!$A$2,IF(AND(A4300&gt;=Stimuli!$B$3,A4300&lt;=Stimuli!$C$3),Stimuli!$A$3,IF(AND(A4300&gt;=Stimuli!$B$4,A4300&lt;=Stimuli!$C$4),Stimuli!$A$4,"")))</f>
        <v>01 Quiet baseline (60s)</v>
      </c>
      <c r="I4300" s="6" t="n">
        <f aca="false">(B4300-B4299)/((A4300-A4299)/1000)</f>
        <v>0</v>
      </c>
      <c r="J4300" s="6" t="n">
        <f aca="false">IF(OR(B4300&lt;Rules!$B$2,B4300&gt;Rules!$B$3,ABS(I4300)&gt;Rules!$B$4,OR(B4301&lt;Rules!$B$2,B4301&gt;Rules!$B$3,ABS(I4301)&gt;Rules!$B$4)),1,0)</f>
        <v>0</v>
      </c>
      <c r="K4300" s="6" t="str">
        <f aca="false">IF(F4300=1,COUNTIF($F$2:F4300,1),"")</f>
        <v/>
      </c>
    </row>
    <row r="4301" customFormat="false" ht="15" hidden="false" customHeight="false" outlineLevel="0" collapsed="false">
      <c r="A4301" s="6" t="n">
        <v>33855.0555</v>
      </c>
      <c r="B4301" s="6" t="n">
        <v>1.67252747252747</v>
      </c>
      <c r="C4301" s="6" t="n">
        <v>81</v>
      </c>
      <c r="D4301" s="6" t="n">
        <v>-1</v>
      </c>
      <c r="E4301" s="6" t="n">
        <v>1.67399267399267</v>
      </c>
      <c r="F4301" s="6" t="n">
        <v>0</v>
      </c>
      <c r="G4301" s="6" t="n">
        <v>0</v>
      </c>
      <c r="H4301" s="6" t="str">
        <f aca="false">IF(AND(A4301&gt;=Stimuli!$B$2,A4301&lt;=Stimuli!$C$2),Stimuli!$A$2,IF(AND(A4301&gt;=Stimuli!$B$3,A4301&lt;=Stimuli!$C$3),Stimuli!$A$3,IF(AND(A4301&gt;=Stimuli!$B$4,A4301&lt;=Stimuli!$C$4),Stimuli!$A$4,"")))</f>
        <v>01 Quiet baseline (60s)</v>
      </c>
      <c r="I4301" s="6" t="n">
        <f aca="false">(B4301-B4300)/((A4301-A4300)/1000)</f>
        <v>-0.187545787545872</v>
      </c>
      <c r="J4301" s="6" t="n">
        <f aca="false">IF(OR(B4301&lt;Rules!$B$2,B4301&gt;Rules!$B$3,ABS(I4301)&gt;Rules!$B$4,OR(B4302&lt;Rules!$B$2,B4302&gt;Rules!$B$3,ABS(I4302)&gt;Rules!$B$4)),1,0)</f>
        <v>0</v>
      </c>
      <c r="K4301" s="6" t="str">
        <f aca="false">IF(F4301=1,COUNTIF($F$2:F4301,1),"")</f>
        <v/>
      </c>
    </row>
    <row r="4302" customFormat="false" ht="15" hidden="false" customHeight="false" outlineLevel="0" collapsed="false">
      <c r="A4302" s="6" t="n">
        <v>33862.868</v>
      </c>
      <c r="B4302" s="6" t="n">
        <v>1.67545787545788</v>
      </c>
      <c r="C4302" s="6" t="n">
        <v>81</v>
      </c>
      <c r="D4302" s="6" t="n">
        <v>-1</v>
      </c>
      <c r="E4302" s="6" t="n">
        <v>1.67399267399267</v>
      </c>
      <c r="F4302" s="6" t="n">
        <v>0</v>
      </c>
      <c r="G4302" s="6" t="n">
        <v>0</v>
      </c>
      <c r="H4302" s="6" t="str">
        <f aca="false">IF(AND(A4302&gt;=Stimuli!$B$2,A4302&lt;=Stimuli!$C$2),Stimuli!$A$2,IF(AND(A4302&gt;=Stimuli!$B$3,A4302&lt;=Stimuli!$C$3),Stimuli!$A$3,IF(AND(A4302&gt;=Stimuli!$B$4,A4302&lt;=Stimuli!$C$4),Stimuli!$A$4,"")))</f>
        <v>01 Quiet baseline (60s)</v>
      </c>
      <c r="I4302" s="6" t="n">
        <f aca="false">(B4302-B4301)/((A4302-A4301)/1000)</f>
        <v>0.375091575091716</v>
      </c>
      <c r="J4302" s="6" t="n">
        <f aca="false">IF(OR(B4302&lt;Rules!$B$2,B4302&gt;Rules!$B$3,ABS(I4302)&gt;Rules!$B$4,OR(B4303&lt;Rules!$B$2,B4303&gt;Rules!$B$3,ABS(I4303)&gt;Rules!$B$4)),1,0)</f>
        <v>0</v>
      </c>
      <c r="K4302" s="6" t="str">
        <f aca="false">IF(F4302=1,COUNTIF($F$2:F4302,1),"")</f>
        <v/>
      </c>
    </row>
    <row r="4303" customFormat="false" ht="15" hidden="false" customHeight="false" outlineLevel="0" collapsed="false">
      <c r="A4303" s="6" t="n">
        <v>33870.6805</v>
      </c>
      <c r="B4303" s="6" t="n">
        <v>1.67252747252747</v>
      </c>
      <c r="C4303" s="6" t="n">
        <v>81</v>
      </c>
      <c r="D4303" s="6" t="n">
        <v>-1</v>
      </c>
      <c r="E4303" s="6" t="n">
        <v>1.67399267399267</v>
      </c>
      <c r="F4303" s="6" t="n">
        <v>0</v>
      </c>
      <c r="G4303" s="6" t="n">
        <v>0</v>
      </c>
      <c r="H4303" s="6" t="str">
        <f aca="false">IF(AND(A4303&gt;=Stimuli!$B$2,A4303&lt;=Stimuli!$C$2),Stimuli!$A$2,IF(AND(A4303&gt;=Stimuli!$B$3,A4303&lt;=Stimuli!$C$3),Stimuli!$A$3,IF(AND(A4303&gt;=Stimuli!$B$4,A4303&lt;=Stimuli!$C$4),Stimuli!$A$4,"")))</f>
        <v>01 Quiet baseline (60s)</v>
      </c>
      <c r="I4303" s="6" t="n">
        <f aca="false">(B4303-B4302)/((A4303-A4302)/1000)</f>
        <v>-0.375091575091716</v>
      </c>
      <c r="J4303" s="6" t="n">
        <f aca="false">IF(OR(B4303&lt;Rules!$B$2,B4303&gt;Rules!$B$3,ABS(I4303)&gt;Rules!$B$4,OR(B4304&lt;Rules!$B$2,B4304&gt;Rules!$B$3,ABS(I4304)&gt;Rules!$B$4)),1,0)</f>
        <v>0</v>
      </c>
      <c r="K4303" s="6" t="str">
        <f aca="false">IF(F4303=1,COUNTIF($F$2:F4303,1),"")</f>
        <v/>
      </c>
    </row>
    <row r="4304" customFormat="false" ht="15" hidden="false" customHeight="false" outlineLevel="0" collapsed="false">
      <c r="A4304" s="6" t="n">
        <v>33878.493</v>
      </c>
      <c r="B4304" s="6" t="n">
        <v>1.67692307692308</v>
      </c>
      <c r="C4304" s="6" t="n">
        <v>81</v>
      </c>
      <c r="D4304" s="6" t="n">
        <v>-1</v>
      </c>
      <c r="E4304" s="6" t="n">
        <v>1.67399267399267</v>
      </c>
      <c r="F4304" s="6" t="n">
        <v>0</v>
      </c>
      <c r="G4304" s="6" t="n">
        <v>0</v>
      </c>
      <c r="H4304" s="6" t="str">
        <f aca="false">IF(AND(A4304&gt;=Stimuli!$B$2,A4304&lt;=Stimuli!$C$2),Stimuli!$A$2,IF(AND(A4304&gt;=Stimuli!$B$3,A4304&lt;=Stimuli!$C$3),Stimuli!$A$3,IF(AND(A4304&gt;=Stimuli!$B$4,A4304&lt;=Stimuli!$C$4),Stimuli!$A$4,"")))</f>
        <v>01 Quiet baseline (60s)</v>
      </c>
      <c r="I4304" s="6" t="n">
        <f aca="false">(B4304-B4303)/((A4304-A4303)/1000)</f>
        <v>0.562637362637446</v>
      </c>
      <c r="J4304" s="6" t="n">
        <f aca="false">IF(OR(B4304&lt;Rules!$B$2,B4304&gt;Rules!$B$3,ABS(I4304)&gt;Rules!$B$4,OR(B4305&lt;Rules!$B$2,B4305&gt;Rules!$B$3,ABS(I4305)&gt;Rules!$B$4)),1,0)</f>
        <v>0</v>
      </c>
      <c r="K4304" s="6" t="str">
        <f aca="false">IF(F4304=1,COUNTIF($F$2:F4304,1),"")</f>
        <v/>
      </c>
    </row>
    <row r="4305" customFormat="false" ht="15" hidden="false" customHeight="false" outlineLevel="0" collapsed="false">
      <c r="A4305" s="6" t="n">
        <v>33886.3055</v>
      </c>
      <c r="B4305" s="6" t="n">
        <v>1.67106227106227</v>
      </c>
      <c r="C4305" s="6" t="n">
        <v>81</v>
      </c>
      <c r="D4305" s="6" t="n">
        <v>-1</v>
      </c>
      <c r="E4305" s="6" t="n">
        <v>1.67399267399267</v>
      </c>
      <c r="F4305" s="6" t="n">
        <v>0</v>
      </c>
      <c r="G4305" s="6" t="n">
        <v>0</v>
      </c>
      <c r="H4305" s="6" t="str">
        <f aca="false">IF(AND(A4305&gt;=Stimuli!$B$2,A4305&lt;=Stimuli!$C$2),Stimuli!$A$2,IF(AND(A4305&gt;=Stimuli!$B$3,A4305&lt;=Stimuli!$C$3),Stimuli!$A$3,IF(AND(A4305&gt;=Stimuli!$B$4,A4305&lt;=Stimuli!$C$4),Stimuli!$A$4,"")))</f>
        <v>01 Quiet baseline (60s)</v>
      </c>
      <c r="I4305" s="6" t="n">
        <f aca="false">(B4305-B4304)/((A4305-A4304)/1000)</f>
        <v>-0.750183150183176</v>
      </c>
      <c r="J4305" s="6" t="n">
        <f aca="false">IF(OR(B4305&lt;Rules!$B$2,B4305&gt;Rules!$B$3,ABS(I4305)&gt;Rules!$B$4,OR(B4306&lt;Rules!$B$2,B4306&gt;Rules!$B$3,ABS(I4306)&gt;Rules!$B$4)),1,0)</f>
        <v>0</v>
      </c>
      <c r="K4305" s="6" t="str">
        <f aca="false">IF(F4305=1,COUNTIF($F$2:F4305,1),"")</f>
        <v/>
      </c>
    </row>
    <row r="4306" customFormat="false" ht="15" hidden="false" customHeight="false" outlineLevel="0" collapsed="false">
      <c r="A4306" s="6" t="n">
        <v>33894.118</v>
      </c>
      <c r="B4306" s="6" t="n">
        <v>1.67692307692308</v>
      </c>
      <c r="C4306" s="6" t="n">
        <v>81</v>
      </c>
      <c r="D4306" s="6" t="n">
        <v>-1</v>
      </c>
      <c r="E4306" s="6" t="n">
        <v>1.67399267399267</v>
      </c>
      <c r="F4306" s="6" t="n">
        <v>0</v>
      </c>
      <c r="G4306" s="6" t="n">
        <v>0</v>
      </c>
      <c r="H4306" s="6" t="str">
        <f aca="false">IF(AND(A4306&gt;=Stimuli!$B$2,A4306&lt;=Stimuli!$C$2),Stimuli!$A$2,IF(AND(A4306&gt;=Stimuli!$B$3,A4306&lt;=Stimuli!$C$3),Stimuli!$A$3,IF(AND(A4306&gt;=Stimuli!$B$4,A4306&lt;=Stimuli!$C$4),Stimuli!$A$4,"")))</f>
        <v>01 Quiet baseline (60s)</v>
      </c>
      <c r="I4306" s="6" t="n">
        <f aca="false">(B4306-B4305)/((A4306-A4305)/1000)</f>
        <v>0.750183150183176</v>
      </c>
      <c r="J4306" s="6" t="n">
        <f aca="false">IF(OR(B4306&lt;Rules!$B$2,B4306&gt;Rules!$B$3,ABS(I4306)&gt;Rules!$B$4,OR(B4307&lt;Rules!$B$2,B4307&gt;Rules!$B$3,ABS(I4307)&gt;Rules!$B$4)),1,0)</f>
        <v>0</v>
      </c>
      <c r="K4306" s="6" t="str">
        <f aca="false">IF(F4306=1,COUNTIF($F$2:F4306,1),"")</f>
        <v/>
      </c>
    </row>
    <row r="4307" customFormat="false" ht="15" hidden="false" customHeight="false" outlineLevel="0" collapsed="false">
      <c r="A4307" s="6" t="n">
        <v>33901.9305</v>
      </c>
      <c r="B4307" s="6" t="n">
        <v>1.67106227106227</v>
      </c>
      <c r="C4307" s="6" t="n">
        <v>81</v>
      </c>
      <c r="D4307" s="6" t="n">
        <v>-1</v>
      </c>
      <c r="E4307" s="6" t="n">
        <v>1.67399267399267</v>
      </c>
      <c r="F4307" s="6" t="n">
        <v>0</v>
      </c>
      <c r="G4307" s="6" t="n">
        <v>0</v>
      </c>
      <c r="H4307" s="6" t="str">
        <f aca="false">IF(AND(A4307&gt;=Stimuli!$B$2,A4307&lt;=Stimuli!$C$2),Stimuli!$A$2,IF(AND(A4307&gt;=Stimuli!$B$3,A4307&lt;=Stimuli!$C$3),Stimuli!$A$3,IF(AND(A4307&gt;=Stimuli!$B$4,A4307&lt;=Stimuli!$C$4),Stimuli!$A$4,"")))</f>
        <v>01 Quiet baseline (60s)</v>
      </c>
      <c r="I4307" s="6" t="n">
        <f aca="false">(B4307-B4306)/((A4307-A4306)/1000)</f>
        <v>-0.750183150183176</v>
      </c>
      <c r="J4307" s="6" t="n">
        <f aca="false">IF(OR(B4307&lt;Rules!$B$2,B4307&gt;Rules!$B$3,ABS(I4307)&gt;Rules!$B$4,OR(B4308&lt;Rules!$B$2,B4308&gt;Rules!$B$3,ABS(I4308)&gt;Rules!$B$4)),1,0)</f>
        <v>0</v>
      </c>
      <c r="K4307" s="6" t="str">
        <f aca="false">IF(F4307=1,COUNTIF($F$2:F4307,1),"")</f>
        <v/>
      </c>
    </row>
    <row r="4308" customFormat="false" ht="15" hidden="false" customHeight="false" outlineLevel="0" collapsed="false">
      <c r="A4308" s="6" t="n">
        <v>33909.743</v>
      </c>
      <c r="B4308" s="6" t="n">
        <v>1.67692307692308</v>
      </c>
      <c r="C4308" s="6" t="n">
        <v>81</v>
      </c>
      <c r="D4308" s="6" t="n">
        <v>-1</v>
      </c>
      <c r="E4308" s="6" t="n">
        <v>1.67399267399267</v>
      </c>
      <c r="F4308" s="6" t="n">
        <v>0</v>
      </c>
      <c r="G4308" s="6" t="n">
        <v>0</v>
      </c>
      <c r="H4308" s="6" t="str">
        <f aca="false">IF(AND(A4308&gt;=Stimuli!$B$2,A4308&lt;=Stimuli!$C$2),Stimuli!$A$2,IF(AND(A4308&gt;=Stimuli!$B$3,A4308&lt;=Stimuli!$C$3),Stimuli!$A$3,IF(AND(A4308&gt;=Stimuli!$B$4,A4308&lt;=Stimuli!$C$4),Stimuli!$A$4,"")))</f>
        <v>01 Quiet baseline (60s)</v>
      </c>
      <c r="I4308" s="6" t="n">
        <f aca="false">(B4308-B4307)/((A4308-A4307)/1000)</f>
        <v>0.750183150183176</v>
      </c>
      <c r="J4308" s="6" t="n">
        <f aca="false">IF(OR(B4308&lt;Rules!$B$2,B4308&gt;Rules!$B$3,ABS(I4308)&gt;Rules!$B$4,OR(B4309&lt;Rules!$B$2,B4309&gt;Rules!$B$3,ABS(I4309)&gt;Rules!$B$4)),1,0)</f>
        <v>0</v>
      </c>
      <c r="K4308" s="6" t="str">
        <f aca="false">IF(F4308=1,COUNTIF($F$2:F4308,1),"")</f>
        <v/>
      </c>
    </row>
    <row r="4309" customFormat="false" ht="15" hidden="false" customHeight="false" outlineLevel="0" collapsed="false">
      <c r="A4309" s="6" t="n">
        <v>33917.5555</v>
      </c>
      <c r="B4309" s="6" t="n">
        <v>1.67106227106227</v>
      </c>
      <c r="C4309" s="6" t="n">
        <v>81</v>
      </c>
      <c r="D4309" s="6" t="n">
        <v>-1</v>
      </c>
      <c r="E4309" s="6" t="n">
        <v>1.67399267399267</v>
      </c>
      <c r="F4309" s="6" t="n">
        <v>0</v>
      </c>
      <c r="G4309" s="6" t="n">
        <v>0</v>
      </c>
      <c r="H4309" s="6" t="str">
        <f aca="false">IF(AND(A4309&gt;=Stimuli!$B$2,A4309&lt;=Stimuli!$C$2),Stimuli!$A$2,IF(AND(A4309&gt;=Stimuli!$B$3,A4309&lt;=Stimuli!$C$3),Stimuli!$A$3,IF(AND(A4309&gt;=Stimuli!$B$4,A4309&lt;=Stimuli!$C$4),Stimuli!$A$4,"")))</f>
        <v>01 Quiet baseline (60s)</v>
      </c>
      <c r="I4309" s="6" t="n">
        <f aca="false">(B4309-B4308)/((A4309-A4308)/1000)</f>
        <v>-0.750183150183176</v>
      </c>
      <c r="J4309" s="6" t="n">
        <f aca="false">IF(OR(B4309&lt;Rules!$B$2,B4309&gt;Rules!$B$3,ABS(I4309)&gt;Rules!$B$4,OR(B4310&lt;Rules!$B$2,B4310&gt;Rules!$B$3,ABS(I4310)&gt;Rules!$B$4)),1,0)</f>
        <v>0</v>
      </c>
      <c r="K4309" s="6" t="str">
        <f aca="false">IF(F4309=1,COUNTIF($F$2:F4309,1),"")</f>
        <v/>
      </c>
    </row>
    <row r="4310" customFormat="false" ht="15" hidden="false" customHeight="false" outlineLevel="0" collapsed="false">
      <c r="A4310" s="6" t="n">
        <v>33925.368</v>
      </c>
      <c r="B4310" s="6" t="n">
        <v>1.67545787545788</v>
      </c>
      <c r="C4310" s="6" t="n">
        <v>81</v>
      </c>
      <c r="D4310" s="6" t="n">
        <v>-1</v>
      </c>
      <c r="E4310" s="6" t="n">
        <v>1.67399267399267</v>
      </c>
      <c r="F4310" s="6" t="n">
        <v>0</v>
      </c>
      <c r="G4310" s="6" t="n">
        <v>0</v>
      </c>
      <c r="H4310" s="6" t="str">
        <f aca="false">IF(AND(A4310&gt;=Stimuli!$B$2,A4310&lt;=Stimuli!$C$2),Stimuli!$A$2,IF(AND(A4310&gt;=Stimuli!$B$3,A4310&lt;=Stimuli!$C$3),Stimuli!$A$3,IF(AND(A4310&gt;=Stimuli!$B$4,A4310&lt;=Stimuli!$C$4),Stimuli!$A$4,"")))</f>
        <v>01 Quiet baseline (60s)</v>
      </c>
      <c r="I4310" s="6" t="n">
        <f aca="false">(B4310-B4309)/((A4310-A4309)/1000)</f>
        <v>0.562637362637446</v>
      </c>
      <c r="J4310" s="6" t="n">
        <f aca="false">IF(OR(B4310&lt;Rules!$B$2,B4310&gt;Rules!$B$3,ABS(I4310)&gt;Rules!$B$4,OR(B4311&lt;Rules!$B$2,B4311&gt;Rules!$B$3,ABS(I4311)&gt;Rules!$B$4)),1,0)</f>
        <v>0</v>
      </c>
      <c r="K4310" s="6" t="str">
        <f aca="false">IF(F4310=1,COUNTIF($F$2:F4310,1),"")</f>
        <v/>
      </c>
    </row>
    <row r="4311" customFormat="false" ht="15" hidden="false" customHeight="false" outlineLevel="0" collapsed="false">
      <c r="A4311" s="6" t="n">
        <v>33933.1805</v>
      </c>
      <c r="B4311" s="6" t="n">
        <v>1.67106227106227</v>
      </c>
      <c r="C4311" s="6" t="n">
        <v>81</v>
      </c>
      <c r="D4311" s="6" t="n">
        <v>-1</v>
      </c>
      <c r="E4311" s="6" t="n">
        <v>1.67399267399267</v>
      </c>
      <c r="F4311" s="6" t="n">
        <v>0</v>
      </c>
      <c r="G4311" s="6" t="n">
        <v>0</v>
      </c>
      <c r="H4311" s="6" t="str">
        <f aca="false">IF(AND(A4311&gt;=Stimuli!$B$2,A4311&lt;=Stimuli!$C$2),Stimuli!$A$2,IF(AND(A4311&gt;=Stimuli!$B$3,A4311&lt;=Stimuli!$C$3),Stimuli!$A$3,IF(AND(A4311&gt;=Stimuli!$B$4,A4311&lt;=Stimuli!$C$4),Stimuli!$A$4,"")))</f>
        <v>01 Quiet baseline (60s)</v>
      </c>
      <c r="I4311" s="6" t="n">
        <f aca="false">(B4311-B4310)/((A4311-A4310)/1000)</f>
        <v>-0.562637362637446</v>
      </c>
      <c r="J4311" s="6" t="n">
        <f aca="false">IF(OR(B4311&lt;Rules!$B$2,B4311&gt;Rules!$B$3,ABS(I4311)&gt;Rules!$B$4,OR(B4312&lt;Rules!$B$2,B4312&gt;Rules!$B$3,ABS(I4312)&gt;Rules!$B$4)),1,0)</f>
        <v>0</v>
      </c>
      <c r="K4311" s="6" t="str">
        <f aca="false">IF(F4311=1,COUNTIF($F$2:F4311,1),"")</f>
        <v/>
      </c>
    </row>
    <row r="4312" customFormat="false" ht="15" hidden="false" customHeight="false" outlineLevel="0" collapsed="false">
      <c r="A4312" s="6" t="n">
        <v>33940.993</v>
      </c>
      <c r="B4312" s="6" t="n">
        <v>1.67545787545788</v>
      </c>
      <c r="C4312" s="6" t="n">
        <v>81</v>
      </c>
      <c r="D4312" s="6" t="n">
        <v>-1</v>
      </c>
      <c r="E4312" s="6" t="n">
        <v>1.67399267399267</v>
      </c>
      <c r="F4312" s="6" t="n">
        <v>0</v>
      </c>
      <c r="G4312" s="6" t="n">
        <v>0</v>
      </c>
      <c r="H4312" s="6" t="str">
        <f aca="false">IF(AND(A4312&gt;=Stimuli!$B$2,A4312&lt;=Stimuli!$C$2),Stimuli!$A$2,IF(AND(A4312&gt;=Stimuli!$B$3,A4312&lt;=Stimuli!$C$3),Stimuli!$A$3,IF(AND(A4312&gt;=Stimuli!$B$4,A4312&lt;=Stimuli!$C$4),Stimuli!$A$4,"")))</f>
        <v>01 Quiet baseline (60s)</v>
      </c>
      <c r="I4312" s="6" t="n">
        <f aca="false">(B4312-B4311)/((A4312-A4311)/1000)</f>
        <v>0.562637362637446</v>
      </c>
      <c r="J4312" s="6" t="n">
        <f aca="false">IF(OR(B4312&lt;Rules!$B$2,B4312&gt;Rules!$B$3,ABS(I4312)&gt;Rules!$B$4,OR(B4313&lt;Rules!$B$2,B4313&gt;Rules!$B$3,ABS(I4313)&gt;Rules!$B$4)),1,0)</f>
        <v>0</v>
      </c>
      <c r="K4312" s="6" t="str">
        <f aca="false">IF(F4312=1,COUNTIF($F$2:F4312,1),"")</f>
        <v/>
      </c>
    </row>
    <row r="4313" customFormat="false" ht="15" hidden="false" customHeight="false" outlineLevel="0" collapsed="false">
      <c r="A4313" s="6" t="n">
        <v>33948.8055</v>
      </c>
      <c r="B4313" s="6" t="n">
        <v>1.67252747252747</v>
      </c>
      <c r="C4313" s="6" t="n">
        <v>81</v>
      </c>
      <c r="D4313" s="6" t="n">
        <v>-1</v>
      </c>
      <c r="E4313" s="6" t="n">
        <v>1.67399267399267</v>
      </c>
      <c r="F4313" s="6" t="n">
        <v>0</v>
      </c>
      <c r="G4313" s="6" t="n">
        <v>0</v>
      </c>
      <c r="H4313" s="6" t="str">
        <f aca="false">IF(AND(A4313&gt;=Stimuli!$B$2,A4313&lt;=Stimuli!$C$2),Stimuli!$A$2,IF(AND(A4313&gt;=Stimuli!$B$3,A4313&lt;=Stimuli!$C$3),Stimuli!$A$3,IF(AND(A4313&gt;=Stimuli!$B$4,A4313&lt;=Stimuli!$C$4),Stimuli!$A$4,"")))</f>
        <v>01 Quiet baseline (60s)</v>
      </c>
      <c r="I4313" s="6" t="n">
        <f aca="false">(B4313-B4312)/((A4313-A4312)/1000)</f>
        <v>-0.375091575091716</v>
      </c>
      <c r="J4313" s="6" t="n">
        <f aca="false">IF(OR(B4313&lt;Rules!$B$2,B4313&gt;Rules!$B$3,ABS(I4313)&gt;Rules!$B$4,OR(B4314&lt;Rules!$B$2,B4314&gt;Rules!$B$3,ABS(I4314)&gt;Rules!$B$4)),1,0)</f>
        <v>0</v>
      </c>
      <c r="K4313" s="6" t="str">
        <f aca="false">IF(F4313=1,COUNTIF($F$2:F4313,1),"")</f>
        <v/>
      </c>
    </row>
    <row r="4314" customFormat="false" ht="15" hidden="false" customHeight="false" outlineLevel="0" collapsed="false">
      <c r="A4314" s="6" t="n">
        <v>33956.618</v>
      </c>
      <c r="B4314" s="6" t="n">
        <v>1.67399267399267</v>
      </c>
      <c r="C4314" s="6" t="n">
        <v>81</v>
      </c>
      <c r="D4314" s="6" t="n">
        <v>-1</v>
      </c>
      <c r="E4314" s="6" t="n">
        <v>1.67399267399267</v>
      </c>
      <c r="F4314" s="6" t="n">
        <v>0</v>
      </c>
      <c r="G4314" s="6" t="n">
        <v>0</v>
      </c>
      <c r="H4314" s="6" t="str">
        <f aca="false">IF(AND(A4314&gt;=Stimuli!$B$2,A4314&lt;=Stimuli!$C$2),Stimuli!$A$2,IF(AND(A4314&gt;=Stimuli!$B$3,A4314&lt;=Stimuli!$C$3),Stimuli!$A$3,IF(AND(A4314&gt;=Stimuli!$B$4,A4314&lt;=Stimuli!$C$4),Stimuli!$A$4,"")))</f>
        <v>01 Quiet baseline (60s)</v>
      </c>
      <c r="I4314" s="6" t="n">
        <f aca="false">(B4314-B4313)/((A4314-A4313)/1000)</f>
        <v>0.187545787545872</v>
      </c>
      <c r="J4314" s="6" t="n">
        <f aca="false">IF(OR(B4314&lt;Rules!$B$2,B4314&gt;Rules!$B$3,ABS(I4314)&gt;Rules!$B$4,OR(B4315&lt;Rules!$B$2,B4315&gt;Rules!$B$3,ABS(I4315)&gt;Rules!$B$4)),1,0)</f>
        <v>0</v>
      </c>
      <c r="K4314" s="6" t="str">
        <f aca="false">IF(F4314=1,COUNTIF($F$2:F4314,1),"")</f>
        <v/>
      </c>
    </row>
    <row r="4315" customFormat="false" ht="15" hidden="false" customHeight="false" outlineLevel="0" collapsed="false">
      <c r="A4315" s="6" t="n">
        <v>33964.4305</v>
      </c>
      <c r="B4315" s="6" t="n">
        <v>1.67252747252747</v>
      </c>
      <c r="C4315" s="6" t="n">
        <v>81</v>
      </c>
      <c r="D4315" s="6" t="n">
        <v>-1</v>
      </c>
      <c r="E4315" s="6" t="n">
        <v>1.67399267399267</v>
      </c>
      <c r="F4315" s="6" t="n">
        <v>0</v>
      </c>
      <c r="G4315" s="6" t="n">
        <v>0</v>
      </c>
      <c r="H4315" s="6" t="str">
        <f aca="false">IF(AND(A4315&gt;=Stimuli!$B$2,A4315&lt;=Stimuli!$C$2),Stimuli!$A$2,IF(AND(A4315&gt;=Stimuli!$B$3,A4315&lt;=Stimuli!$C$3),Stimuli!$A$3,IF(AND(A4315&gt;=Stimuli!$B$4,A4315&lt;=Stimuli!$C$4),Stimuli!$A$4,"")))</f>
        <v>01 Quiet baseline (60s)</v>
      </c>
      <c r="I4315" s="6" t="n">
        <f aca="false">(B4315-B4314)/((A4315-A4314)/1000)</f>
        <v>-0.187545787545872</v>
      </c>
      <c r="J4315" s="6" t="n">
        <f aca="false">IF(OR(B4315&lt;Rules!$B$2,B4315&gt;Rules!$B$3,ABS(I4315)&gt;Rules!$B$4,OR(B4316&lt;Rules!$B$2,B4316&gt;Rules!$B$3,ABS(I4316)&gt;Rules!$B$4)),1,0)</f>
        <v>0</v>
      </c>
      <c r="K4315" s="6" t="str">
        <f aca="false">IF(F4315=1,COUNTIF($F$2:F4315,1),"")</f>
        <v/>
      </c>
    </row>
    <row r="4316" customFormat="false" ht="15" hidden="false" customHeight="false" outlineLevel="0" collapsed="false">
      <c r="A4316" s="6" t="n">
        <v>33972.243</v>
      </c>
      <c r="B4316" s="6" t="n">
        <v>1.67252747252747</v>
      </c>
      <c r="C4316" s="6" t="n">
        <v>81</v>
      </c>
      <c r="D4316" s="6" t="n">
        <v>-1</v>
      </c>
      <c r="E4316" s="6" t="n">
        <v>1.67399267399267</v>
      </c>
      <c r="F4316" s="6" t="n">
        <v>0</v>
      </c>
      <c r="G4316" s="6" t="n">
        <v>0</v>
      </c>
      <c r="H4316" s="6" t="str">
        <f aca="false">IF(AND(A4316&gt;=Stimuli!$B$2,A4316&lt;=Stimuli!$C$2),Stimuli!$A$2,IF(AND(A4316&gt;=Stimuli!$B$3,A4316&lt;=Stimuli!$C$3),Stimuli!$A$3,IF(AND(A4316&gt;=Stimuli!$B$4,A4316&lt;=Stimuli!$C$4),Stimuli!$A$4,"")))</f>
        <v>01 Quiet baseline (60s)</v>
      </c>
      <c r="I4316" s="6" t="n">
        <f aca="false">(B4316-B4315)/((A4316-A4315)/1000)</f>
        <v>0</v>
      </c>
      <c r="J4316" s="6" t="n">
        <f aca="false">IF(OR(B4316&lt;Rules!$B$2,B4316&gt;Rules!$B$3,ABS(I4316)&gt;Rules!$B$4,OR(B4317&lt;Rules!$B$2,B4317&gt;Rules!$B$3,ABS(I4317)&gt;Rules!$B$4)),1,0)</f>
        <v>0</v>
      </c>
      <c r="K4316" s="6" t="str">
        <f aca="false">IF(F4316=1,COUNTIF($F$2:F4316,1),"")</f>
        <v/>
      </c>
    </row>
    <row r="4317" customFormat="false" ht="15" hidden="false" customHeight="false" outlineLevel="0" collapsed="false">
      <c r="A4317" s="6" t="n">
        <v>33980.0555</v>
      </c>
      <c r="B4317" s="6" t="n">
        <v>1.67399267399267</v>
      </c>
      <c r="C4317" s="6" t="n">
        <v>81</v>
      </c>
      <c r="D4317" s="6" t="n">
        <v>-1</v>
      </c>
      <c r="E4317" s="6" t="n">
        <v>1.67399267399267</v>
      </c>
      <c r="F4317" s="6" t="n">
        <v>0</v>
      </c>
      <c r="G4317" s="6" t="n">
        <v>0</v>
      </c>
      <c r="H4317" s="6" t="str">
        <f aca="false">IF(AND(A4317&gt;=Stimuli!$B$2,A4317&lt;=Stimuli!$C$2),Stimuli!$A$2,IF(AND(A4317&gt;=Stimuli!$B$3,A4317&lt;=Stimuli!$C$3),Stimuli!$A$3,IF(AND(A4317&gt;=Stimuli!$B$4,A4317&lt;=Stimuli!$C$4),Stimuli!$A$4,"")))</f>
        <v>01 Quiet baseline (60s)</v>
      </c>
      <c r="I4317" s="6" t="n">
        <f aca="false">(B4317-B4316)/((A4317-A4316)/1000)</f>
        <v>0.187545787545872</v>
      </c>
      <c r="J4317" s="6" t="n">
        <f aca="false">IF(OR(B4317&lt;Rules!$B$2,B4317&gt;Rules!$B$3,ABS(I4317)&gt;Rules!$B$4,OR(B4318&lt;Rules!$B$2,B4318&gt;Rules!$B$3,ABS(I4318)&gt;Rules!$B$4)),1,0)</f>
        <v>0</v>
      </c>
      <c r="K4317" s="6" t="str">
        <f aca="false">IF(F4317=1,COUNTIF($F$2:F4317,1),"")</f>
        <v/>
      </c>
    </row>
    <row r="4318" customFormat="false" ht="15" hidden="false" customHeight="false" outlineLevel="0" collapsed="false">
      <c r="A4318" s="6" t="n">
        <v>33987.868</v>
      </c>
      <c r="B4318" s="6" t="n">
        <v>1.67106227106227</v>
      </c>
      <c r="C4318" s="6" t="n">
        <v>81</v>
      </c>
      <c r="D4318" s="6" t="n">
        <v>-1</v>
      </c>
      <c r="E4318" s="6" t="n">
        <v>1.67399267399267</v>
      </c>
      <c r="F4318" s="6" t="n">
        <v>0</v>
      </c>
      <c r="G4318" s="6" t="n">
        <v>0</v>
      </c>
      <c r="H4318" s="6" t="str">
        <f aca="false">IF(AND(A4318&gt;=Stimuli!$B$2,A4318&lt;=Stimuli!$C$2),Stimuli!$A$2,IF(AND(A4318&gt;=Stimuli!$B$3,A4318&lt;=Stimuli!$C$3),Stimuli!$A$3,IF(AND(A4318&gt;=Stimuli!$B$4,A4318&lt;=Stimuli!$C$4),Stimuli!$A$4,"")))</f>
        <v>01 Quiet baseline (60s)</v>
      </c>
      <c r="I4318" s="6" t="n">
        <f aca="false">(B4318-B4317)/((A4318-A4317)/1000)</f>
        <v>-0.375091575091602</v>
      </c>
      <c r="J4318" s="6" t="n">
        <f aca="false">IF(OR(B4318&lt;Rules!$B$2,B4318&gt;Rules!$B$3,ABS(I4318)&gt;Rules!$B$4,OR(B4319&lt;Rules!$B$2,B4319&gt;Rules!$B$3,ABS(I4319)&gt;Rules!$B$4)),1,0)</f>
        <v>0</v>
      </c>
      <c r="K4318" s="6" t="str">
        <f aca="false">IF(F4318=1,COUNTIF($F$2:F4318,1),"")</f>
        <v/>
      </c>
    </row>
    <row r="4319" customFormat="false" ht="15" hidden="false" customHeight="false" outlineLevel="0" collapsed="false">
      <c r="A4319" s="6" t="n">
        <v>33995.6805</v>
      </c>
      <c r="B4319" s="6" t="n">
        <v>1.67545787545788</v>
      </c>
      <c r="C4319" s="6" t="n">
        <v>81</v>
      </c>
      <c r="D4319" s="6" t="n">
        <v>-1</v>
      </c>
      <c r="E4319" s="6" t="n">
        <v>1.67252747252747</v>
      </c>
      <c r="F4319" s="6" t="n">
        <v>0</v>
      </c>
      <c r="G4319" s="6" t="n">
        <v>0</v>
      </c>
      <c r="H4319" s="6" t="str">
        <f aca="false">IF(AND(A4319&gt;=Stimuli!$B$2,A4319&lt;=Stimuli!$C$2),Stimuli!$A$2,IF(AND(A4319&gt;=Stimuli!$B$3,A4319&lt;=Stimuli!$C$3),Stimuli!$A$3,IF(AND(A4319&gt;=Stimuli!$B$4,A4319&lt;=Stimuli!$C$4),Stimuli!$A$4,"")))</f>
        <v>01 Quiet baseline (60s)</v>
      </c>
      <c r="I4319" s="6" t="n">
        <f aca="false">(B4319-B4318)/((A4319-A4318)/1000)</f>
        <v>0.562637362637446</v>
      </c>
      <c r="J4319" s="6" t="n">
        <f aca="false">IF(OR(B4319&lt;Rules!$B$2,B4319&gt;Rules!$B$3,ABS(I4319)&gt;Rules!$B$4,OR(B4320&lt;Rules!$B$2,B4320&gt;Rules!$B$3,ABS(I4320)&gt;Rules!$B$4)),1,0)</f>
        <v>0</v>
      </c>
      <c r="K4319" s="6" t="str">
        <f aca="false">IF(F4319=1,COUNTIF($F$2:F4319,1),"")</f>
        <v/>
      </c>
    </row>
    <row r="4320" customFormat="false" ht="15" hidden="false" customHeight="false" outlineLevel="0" collapsed="false">
      <c r="A4320" s="6" t="n">
        <v>34003.493</v>
      </c>
      <c r="B4320" s="6" t="n">
        <v>1.67106227106227</v>
      </c>
      <c r="C4320" s="6" t="n">
        <v>81</v>
      </c>
      <c r="D4320" s="6" t="n">
        <v>-1</v>
      </c>
      <c r="E4320" s="6" t="n">
        <v>1.67252747252747</v>
      </c>
      <c r="F4320" s="6" t="n">
        <v>0</v>
      </c>
      <c r="G4320" s="6" t="n">
        <v>0</v>
      </c>
      <c r="H4320" s="6" t="str">
        <f aca="false">IF(AND(A4320&gt;=Stimuli!$B$2,A4320&lt;=Stimuli!$C$2),Stimuli!$A$2,IF(AND(A4320&gt;=Stimuli!$B$3,A4320&lt;=Stimuli!$C$3),Stimuli!$A$3,IF(AND(A4320&gt;=Stimuli!$B$4,A4320&lt;=Stimuli!$C$4),Stimuli!$A$4,"")))</f>
        <v>01 Quiet baseline (60s)</v>
      </c>
      <c r="I4320" s="6" t="n">
        <f aca="false">(B4320-B4319)/((A4320-A4319)/1000)</f>
        <v>-0.562637362637446</v>
      </c>
      <c r="J4320" s="6" t="n">
        <f aca="false">IF(OR(B4320&lt;Rules!$B$2,B4320&gt;Rules!$B$3,ABS(I4320)&gt;Rules!$B$4,OR(B4321&lt;Rules!$B$2,B4321&gt;Rules!$B$3,ABS(I4321)&gt;Rules!$B$4)),1,0)</f>
        <v>0</v>
      </c>
      <c r="K4320" s="6" t="str">
        <f aca="false">IF(F4320=1,COUNTIF($F$2:F4320,1),"")</f>
        <v/>
      </c>
    </row>
    <row r="4321" customFormat="false" ht="15" hidden="false" customHeight="false" outlineLevel="0" collapsed="false">
      <c r="A4321" s="6" t="n">
        <v>34011.3055</v>
      </c>
      <c r="B4321" s="6" t="n">
        <v>1.67692307692308</v>
      </c>
      <c r="C4321" s="6" t="n">
        <v>81</v>
      </c>
      <c r="D4321" s="6" t="n">
        <v>-1</v>
      </c>
      <c r="E4321" s="6" t="n">
        <v>1.67252747252747</v>
      </c>
      <c r="F4321" s="6" t="n">
        <v>0</v>
      </c>
      <c r="G4321" s="6" t="n">
        <v>0</v>
      </c>
      <c r="H4321" s="6" t="str">
        <f aca="false">IF(AND(A4321&gt;=Stimuli!$B$2,A4321&lt;=Stimuli!$C$2),Stimuli!$A$2,IF(AND(A4321&gt;=Stimuli!$B$3,A4321&lt;=Stimuli!$C$3),Stimuli!$A$3,IF(AND(A4321&gt;=Stimuli!$B$4,A4321&lt;=Stimuli!$C$4),Stimuli!$A$4,"")))</f>
        <v>01 Quiet baseline (60s)</v>
      </c>
      <c r="I4321" s="6" t="n">
        <f aca="false">(B4321-B4320)/((A4321-A4320)/1000)</f>
        <v>0.750183150183176</v>
      </c>
      <c r="J4321" s="6" t="n">
        <f aca="false">IF(OR(B4321&lt;Rules!$B$2,B4321&gt;Rules!$B$3,ABS(I4321)&gt;Rules!$B$4,OR(B4322&lt;Rules!$B$2,B4322&gt;Rules!$B$3,ABS(I4322)&gt;Rules!$B$4)),1,0)</f>
        <v>0</v>
      </c>
      <c r="K4321" s="6" t="str">
        <f aca="false">IF(F4321=1,COUNTIF($F$2:F4321,1),"")</f>
        <v/>
      </c>
    </row>
    <row r="4322" customFormat="false" ht="15" hidden="false" customHeight="false" outlineLevel="0" collapsed="false">
      <c r="A4322" s="6" t="n">
        <v>34019.118</v>
      </c>
      <c r="B4322" s="6" t="n">
        <v>1.66959706959707</v>
      </c>
      <c r="C4322" s="6" t="n">
        <v>81</v>
      </c>
      <c r="D4322" s="6" t="n">
        <v>-1</v>
      </c>
      <c r="E4322" s="6" t="n">
        <v>1.67252747252747</v>
      </c>
      <c r="F4322" s="6" t="n">
        <v>0</v>
      </c>
      <c r="G4322" s="6" t="n">
        <v>0</v>
      </c>
      <c r="H4322" s="6" t="str">
        <f aca="false">IF(AND(A4322&gt;=Stimuli!$B$2,A4322&lt;=Stimuli!$C$2),Stimuli!$A$2,IF(AND(A4322&gt;=Stimuli!$B$3,A4322&lt;=Stimuli!$C$3),Stimuli!$A$3,IF(AND(A4322&gt;=Stimuli!$B$4,A4322&lt;=Stimuli!$C$4),Stimuli!$A$4,"")))</f>
        <v>01 Quiet baseline (60s)</v>
      </c>
      <c r="I4322" s="6" t="n">
        <f aca="false">(B4322-B4321)/((A4322-A4321)/1000)</f>
        <v>-0.93772893772902</v>
      </c>
      <c r="J4322" s="6" t="n">
        <f aca="false">IF(OR(B4322&lt;Rules!$B$2,B4322&gt;Rules!$B$3,ABS(I4322)&gt;Rules!$B$4,OR(B4323&lt;Rules!$B$2,B4323&gt;Rules!$B$3,ABS(I4323)&gt;Rules!$B$4)),1,0)</f>
        <v>0</v>
      </c>
      <c r="K4322" s="6" t="str">
        <f aca="false">IF(F4322=1,COUNTIF($F$2:F4322,1),"")</f>
        <v/>
      </c>
    </row>
    <row r="4323" customFormat="false" ht="15" hidden="false" customHeight="false" outlineLevel="0" collapsed="false">
      <c r="A4323" s="6" t="n">
        <v>34026.9305</v>
      </c>
      <c r="B4323" s="6" t="n">
        <v>1.67692307692308</v>
      </c>
      <c r="C4323" s="6" t="n">
        <v>81</v>
      </c>
      <c r="D4323" s="6" t="n">
        <v>-1</v>
      </c>
      <c r="E4323" s="6" t="n">
        <v>1.67252747252747</v>
      </c>
      <c r="F4323" s="6" t="n">
        <v>0</v>
      </c>
      <c r="G4323" s="6" t="n">
        <v>0</v>
      </c>
      <c r="H4323" s="6" t="str">
        <f aca="false">IF(AND(A4323&gt;=Stimuli!$B$2,A4323&lt;=Stimuli!$C$2),Stimuli!$A$2,IF(AND(A4323&gt;=Stimuli!$B$3,A4323&lt;=Stimuli!$C$3),Stimuli!$A$3,IF(AND(A4323&gt;=Stimuli!$B$4,A4323&lt;=Stimuli!$C$4),Stimuli!$A$4,"")))</f>
        <v>01 Quiet baseline (60s)</v>
      </c>
      <c r="I4323" s="6" t="n">
        <f aca="false">(B4323-B4322)/((A4323-A4322)/1000)</f>
        <v>0.93772893772902</v>
      </c>
      <c r="J4323" s="6" t="n">
        <f aca="false">IF(OR(B4323&lt;Rules!$B$2,B4323&gt;Rules!$B$3,ABS(I4323)&gt;Rules!$B$4,OR(B4324&lt;Rules!$B$2,B4324&gt;Rules!$B$3,ABS(I4324)&gt;Rules!$B$4)),1,0)</f>
        <v>0</v>
      </c>
      <c r="K4323" s="6" t="str">
        <f aca="false">IF(F4323=1,COUNTIF($F$2:F4323,1),"")</f>
        <v/>
      </c>
    </row>
    <row r="4324" customFormat="false" ht="15" hidden="false" customHeight="false" outlineLevel="0" collapsed="false">
      <c r="A4324" s="6" t="n">
        <v>34034.743</v>
      </c>
      <c r="B4324" s="6" t="n">
        <v>1.66959706959707</v>
      </c>
      <c r="C4324" s="6" t="n">
        <v>81</v>
      </c>
      <c r="D4324" s="6" t="n">
        <v>-1</v>
      </c>
      <c r="E4324" s="6" t="n">
        <v>1.67252747252747</v>
      </c>
      <c r="F4324" s="6" t="n">
        <v>0</v>
      </c>
      <c r="G4324" s="6" t="n">
        <v>0</v>
      </c>
      <c r="H4324" s="6" t="str">
        <f aca="false">IF(AND(A4324&gt;=Stimuli!$B$2,A4324&lt;=Stimuli!$C$2),Stimuli!$A$2,IF(AND(A4324&gt;=Stimuli!$B$3,A4324&lt;=Stimuli!$C$3),Stimuli!$A$3,IF(AND(A4324&gt;=Stimuli!$B$4,A4324&lt;=Stimuli!$C$4),Stimuli!$A$4,"")))</f>
        <v>01 Quiet baseline (60s)</v>
      </c>
      <c r="I4324" s="6" t="n">
        <f aca="false">(B4324-B4323)/((A4324-A4323)/1000)</f>
        <v>-0.93772893772902</v>
      </c>
      <c r="J4324" s="6" t="n">
        <f aca="false">IF(OR(B4324&lt;Rules!$B$2,B4324&gt;Rules!$B$3,ABS(I4324)&gt;Rules!$B$4,OR(B4325&lt;Rules!$B$2,B4325&gt;Rules!$B$3,ABS(I4325)&gt;Rules!$B$4)),1,0)</f>
        <v>0</v>
      </c>
      <c r="K4324" s="6" t="str">
        <f aca="false">IF(F4324=1,COUNTIF($F$2:F4324,1),"")</f>
        <v/>
      </c>
    </row>
    <row r="4325" customFormat="false" ht="15" hidden="false" customHeight="false" outlineLevel="0" collapsed="false">
      <c r="A4325" s="6" t="n">
        <v>34042.5555</v>
      </c>
      <c r="B4325" s="6" t="n">
        <v>1.67545787545788</v>
      </c>
      <c r="C4325" s="6" t="n">
        <v>81</v>
      </c>
      <c r="D4325" s="6" t="n">
        <v>-1</v>
      </c>
      <c r="E4325" s="6" t="n">
        <v>1.67252747252747</v>
      </c>
      <c r="F4325" s="6" t="n">
        <v>0</v>
      </c>
      <c r="G4325" s="6" t="n">
        <v>0</v>
      </c>
      <c r="H4325" s="6" t="str">
        <f aca="false">IF(AND(A4325&gt;=Stimuli!$B$2,A4325&lt;=Stimuli!$C$2),Stimuli!$A$2,IF(AND(A4325&gt;=Stimuli!$B$3,A4325&lt;=Stimuli!$C$3),Stimuli!$A$3,IF(AND(A4325&gt;=Stimuli!$B$4,A4325&lt;=Stimuli!$C$4),Stimuli!$A$4,"")))</f>
        <v>01 Quiet baseline (60s)</v>
      </c>
      <c r="I4325" s="6" t="n">
        <f aca="false">(B4325-B4324)/((A4325-A4324)/1000)</f>
        <v>0.75018315018329</v>
      </c>
      <c r="J4325" s="6" t="n">
        <f aca="false">IF(OR(B4325&lt;Rules!$B$2,B4325&gt;Rules!$B$3,ABS(I4325)&gt;Rules!$B$4,OR(B4326&lt;Rules!$B$2,B4326&gt;Rules!$B$3,ABS(I4326)&gt;Rules!$B$4)),1,0)</f>
        <v>0</v>
      </c>
      <c r="K4325" s="6" t="str">
        <f aca="false">IF(F4325=1,COUNTIF($F$2:F4325,1),"")</f>
        <v/>
      </c>
    </row>
    <row r="4326" customFormat="false" ht="15" hidden="false" customHeight="false" outlineLevel="0" collapsed="false">
      <c r="A4326" s="6" t="n">
        <v>34050.368</v>
      </c>
      <c r="B4326" s="6" t="n">
        <v>1.67106227106227</v>
      </c>
      <c r="C4326" s="6" t="n">
        <v>81</v>
      </c>
      <c r="D4326" s="6" t="n">
        <v>-1</v>
      </c>
      <c r="E4326" s="6" t="n">
        <v>1.67252747252747</v>
      </c>
      <c r="F4326" s="6" t="n">
        <v>0</v>
      </c>
      <c r="G4326" s="6" t="n">
        <v>0</v>
      </c>
      <c r="H4326" s="6" t="str">
        <f aca="false">IF(AND(A4326&gt;=Stimuli!$B$2,A4326&lt;=Stimuli!$C$2),Stimuli!$A$2,IF(AND(A4326&gt;=Stimuli!$B$3,A4326&lt;=Stimuli!$C$3),Stimuli!$A$3,IF(AND(A4326&gt;=Stimuli!$B$4,A4326&lt;=Stimuli!$C$4),Stimuli!$A$4,"")))</f>
        <v>01 Quiet baseline (60s)</v>
      </c>
      <c r="I4326" s="6" t="n">
        <f aca="false">(B4326-B4325)/((A4326-A4325)/1000)</f>
        <v>-0.562637362637446</v>
      </c>
      <c r="J4326" s="6" t="n">
        <f aca="false">IF(OR(B4326&lt;Rules!$B$2,B4326&gt;Rules!$B$3,ABS(I4326)&gt;Rules!$B$4,OR(B4327&lt;Rules!$B$2,B4327&gt;Rules!$B$3,ABS(I4327)&gt;Rules!$B$4)),1,0)</f>
        <v>0</v>
      </c>
      <c r="K4326" s="6" t="str">
        <f aca="false">IF(F4326=1,COUNTIF($F$2:F4326,1),"")</f>
        <v/>
      </c>
    </row>
    <row r="4327" customFormat="false" ht="15" hidden="false" customHeight="false" outlineLevel="0" collapsed="false">
      <c r="A4327" s="6" t="n">
        <v>34058.1805</v>
      </c>
      <c r="B4327" s="6" t="n">
        <v>1.67545787545788</v>
      </c>
      <c r="C4327" s="6" t="n">
        <v>81</v>
      </c>
      <c r="D4327" s="6" t="n">
        <v>-1</v>
      </c>
      <c r="E4327" s="6" t="n">
        <v>1.67252747252747</v>
      </c>
      <c r="F4327" s="6" t="n">
        <v>0</v>
      </c>
      <c r="G4327" s="6" t="n">
        <v>0</v>
      </c>
      <c r="H4327" s="6" t="str">
        <f aca="false">IF(AND(A4327&gt;=Stimuli!$B$2,A4327&lt;=Stimuli!$C$2),Stimuli!$A$2,IF(AND(A4327&gt;=Stimuli!$B$3,A4327&lt;=Stimuli!$C$3),Stimuli!$A$3,IF(AND(A4327&gt;=Stimuli!$B$4,A4327&lt;=Stimuli!$C$4),Stimuli!$A$4,"")))</f>
        <v>01 Quiet baseline (60s)</v>
      </c>
      <c r="I4327" s="6" t="n">
        <f aca="false">(B4327-B4326)/((A4327-A4326)/1000)</f>
        <v>0.562637362637446</v>
      </c>
      <c r="J4327" s="6" t="n">
        <f aca="false">IF(OR(B4327&lt;Rules!$B$2,B4327&gt;Rules!$B$3,ABS(I4327)&gt;Rules!$B$4,OR(B4328&lt;Rules!$B$2,B4328&gt;Rules!$B$3,ABS(I4328)&gt;Rules!$B$4)),1,0)</f>
        <v>0</v>
      </c>
      <c r="K4327" s="6" t="str">
        <f aca="false">IF(F4327=1,COUNTIF($F$2:F4327,1),"")</f>
        <v/>
      </c>
    </row>
    <row r="4328" customFormat="false" ht="15" hidden="false" customHeight="false" outlineLevel="0" collapsed="false">
      <c r="A4328" s="6" t="n">
        <v>34065.993</v>
      </c>
      <c r="B4328" s="6" t="n">
        <v>1.67106227106227</v>
      </c>
      <c r="C4328" s="6" t="n">
        <v>81</v>
      </c>
      <c r="D4328" s="6" t="n">
        <v>-1</v>
      </c>
      <c r="E4328" s="6" t="n">
        <v>1.67252747252747</v>
      </c>
      <c r="F4328" s="6" t="n">
        <v>0</v>
      </c>
      <c r="G4328" s="6" t="n">
        <v>0</v>
      </c>
      <c r="H4328" s="6" t="str">
        <f aca="false">IF(AND(A4328&gt;=Stimuli!$B$2,A4328&lt;=Stimuli!$C$2),Stimuli!$A$2,IF(AND(A4328&gt;=Stimuli!$B$3,A4328&lt;=Stimuli!$C$3),Stimuli!$A$3,IF(AND(A4328&gt;=Stimuli!$B$4,A4328&lt;=Stimuli!$C$4),Stimuli!$A$4,"")))</f>
        <v>01 Quiet baseline (60s)</v>
      </c>
      <c r="I4328" s="6" t="n">
        <f aca="false">(B4328-B4327)/((A4328-A4327)/1000)</f>
        <v>-0.562637362637446</v>
      </c>
      <c r="J4328" s="6" t="n">
        <f aca="false">IF(OR(B4328&lt;Rules!$B$2,B4328&gt;Rules!$B$3,ABS(I4328)&gt;Rules!$B$4,OR(B4329&lt;Rules!$B$2,B4329&gt;Rules!$B$3,ABS(I4329)&gt;Rules!$B$4)),1,0)</f>
        <v>0</v>
      </c>
      <c r="K4328" s="6" t="str">
        <f aca="false">IF(F4328=1,COUNTIF($F$2:F4328,1),"")</f>
        <v/>
      </c>
    </row>
    <row r="4329" customFormat="false" ht="15" hidden="false" customHeight="false" outlineLevel="0" collapsed="false">
      <c r="A4329" s="6" t="n">
        <v>34073.8055</v>
      </c>
      <c r="B4329" s="6" t="n">
        <v>1.67399267399267</v>
      </c>
      <c r="C4329" s="6" t="n">
        <v>81</v>
      </c>
      <c r="D4329" s="6" t="n">
        <v>-1</v>
      </c>
      <c r="E4329" s="6" t="n">
        <v>1.67252747252747</v>
      </c>
      <c r="F4329" s="6" t="n">
        <v>0</v>
      </c>
      <c r="G4329" s="6" t="n">
        <v>0</v>
      </c>
      <c r="H4329" s="6" t="str">
        <f aca="false">IF(AND(A4329&gt;=Stimuli!$B$2,A4329&lt;=Stimuli!$C$2),Stimuli!$A$2,IF(AND(A4329&gt;=Stimuli!$B$3,A4329&lt;=Stimuli!$C$3),Stimuli!$A$3,IF(AND(A4329&gt;=Stimuli!$B$4,A4329&lt;=Stimuli!$C$4),Stimuli!$A$4,"")))</f>
        <v>01 Quiet baseline (60s)</v>
      </c>
      <c r="I4329" s="6" t="n">
        <f aca="false">(B4329-B4328)/((A4329-A4328)/1000)</f>
        <v>0.375091575091602</v>
      </c>
      <c r="J4329" s="6" t="n">
        <f aca="false">IF(OR(B4329&lt;Rules!$B$2,B4329&gt;Rules!$B$3,ABS(I4329)&gt;Rules!$B$4,OR(B4330&lt;Rules!$B$2,B4330&gt;Rules!$B$3,ABS(I4330)&gt;Rules!$B$4)),1,0)</f>
        <v>0</v>
      </c>
      <c r="K4329" s="6" t="str">
        <f aca="false">IF(F4329=1,COUNTIF($F$2:F4329,1),"")</f>
        <v/>
      </c>
    </row>
    <row r="4330" customFormat="false" ht="15" hidden="false" customHeight="false" outlineLevel="0" collapsed="false">
      <c r="A4330" s="6" t="n">
        <v>34081.618</v>
      </c>
      <c r="B4330" s="6" t="n">
        <v>1.67252747252747</v>
      </c>
      <c r="C4330" s="6" t="n">
        <v>81</v>
      </c>
      <c r="D4330" s="6" t="n">
        <v>-1</v>
      </c>
      <c r="E4330" s="6" t="n">
        <v>1.67252747252747</v>
      </c>
      <c r="F4330" s="6" t="n">
        <v>0</v>
      </c>
      <c r="G4330" s="6" t="n">
        <v>0</v>
      </c>
      <c r="H4330" s="6" t="str">
        <f aca="false">IF(AND(A4330&gt;=Stimuli!$B$2,A4330&lt;=Stimuli!$C$2),Stimuli!$A$2,IF(AND(A4330&gt;=Stimuli!$B$3,A4330&lt;=Stimuli!$C$3),Stimuli!$A$3,IF(AND(A4330&gt;=Stimuli!$B$4,A4330&lt;=Stimuli!$C$4),Stimuli!$A$4,"")))</f>
        <v>01 Quiet baseline (60s)</v>
      </c>
      <c r="I4330" s="6" t="n">
        <f aca="false">(B4330-B4329)/((A4330-A4329)/1000)</f>
        <v>-0.187545787545872</v>
      </c>
      <c r="J4330" s="6" t="n">
        <f aca="false">IF(OR(B4330&lt;Rules!$B$2,B4330&gt;Rules!$B$3,ABS(I4330)&gt;Rules!$B$4,OR(B4331&lt;Rules!$B$2,B4331&gt;Rules!$B$3,ABS(I4331)&gt;Rules!$B$4)),1,0)</f>
        <v>0</v>
      </c>
      <c r="K4330" s="6" t="str">
        <f aca="false">IF(F4330=1,COUNTIF($F$2:F4330,1),"")</f>
        <v/>
      </c>
    </row>
    <row r="4331" customFormat="false" ht="15" hidden="false" customHeight="false" outlineLevel="0" collapsed="false">
      <c r="A4331" s="6" t="n">
        <v>34089.4305</v>
      </c>
      <c r="B4331" s="6" t="n">
        <v>1.67252747252747</v>
      </c>
      <c r="C4331" s="6" t="n">
        <v>81</v>
      </c>
      <c r="D4331" s="6" t="n">
        <v>-1</v>
      </c>
      <c r="E4331" s="6" t="n">
        <v>1.67252747252747</v>
      </c>
      <c r="F4331" s="6" t="n">
        <v>0</v>
      </c>
      <c r="G4331" s="6" t="n">
        <v>0</v>
      </c>
      <c r="H4331" s="6" t="str">
        <f aca="false">IF(AND(A4331&gt;=Stimuli!$B$2,A4331&lt;=Stimuli!$C$2),Stimuli!$A$2,IF(AND(A4331&gt;=Stimuli!$B$3,A4331&lt;=Stimuli!$C$3),Stimuli!$A$3,IF(AND(A4331&gt;=Stimuli!$B$4,A4331&lt;=Stimuli!$C$4),Stimuli!$A$4,"")))</f>
        <v>01 Quiet baseline (60s)</v>
      </c>
      <c r="I4331" s="6" t="n">
        <f aca="false">(B4331-B4330)/((A4331-A4330)/1000)</f>
        <v>0</v>
      </c>
      <c r="J4331" s="6" t="n">
        <f aca="false">IF(OR(B4331&lt;Rules!$B$2,B4331&gt;Rules!$B$3,ABS(I4331)&gt;Rules!$B$4,OR(B4332&lt;Rules!$B$2,B4332&gt;Rules!$B$3,ABS(I4332)&gt;Rules!$B$4)),1,0)</f>
        <v>0</v>
      </c>
      <c r="K4331" s="6" t="str">
        <f aca="false">IF(F4331=1,COUNTIF($F$2:F4331,1),"")</f>
        <v/>
      </c>
    </row>
    <row r="4332" customFormat="false" ht="15" hidden="false" customHeight="false" outlineLevel="0" collapsed="false">
      <c r="A4332" s="6" t="n">
        <v>34097.243</v>
      </c>
      <c r="B4332" s="6" t="n">
        <v>1.67399267399267</v>
      </c>
      <c r="C4332" s="6" t="n">
        <v>81</v>
      </c>
      <c r="D4332" s="6" t="n">
        <v>-1</v>
      </c>
      <c r="E4332" s="6" t="n">
        <v>1.67252747252747</v>
      </c>
      <c r="F4332" s="6" t="n">
        <v>0</v>
      </c>
      <c r="G4332" s="6" t="n">
        <v>0</v>
      </c>
      <c r="H4332" s="6" t="str">
        <f aca="false">IF(AND(A4332&gt;=Stimuli!$B$2,A4332&lt;=Stimuli!$C$2),Stimuli!$A$2,IF(AND(A4332&gt;=Stimuli!$B$3,A4332&lt;=Stimuli!$C$3),Stimuli!$A$3,IF(AND(A4332&gt;=Stimuli!$B$4,A4332&lt;=Stimuli!$C$4),Stimuli!$A$4,"")))</f>
        <v>01 Quiet baseline (60s)</v>
      </c>
      <c r="I4332" s="6" t="n">
        <f aca="false">(B4332-B4331)/((A4332-A4331)/1000)</f>
        <v>0.187545787545872</v>
      </c>
      <c r="J4332" s="6" t="n">
        <f aca="false">IF(OR(B4332&lt;Rules!$B$2,B4332&gt;Rules!$B$3,ABS(I4332)&gt;Rules!$B$4,OR(B4333&lt;Rules!$B$2,B4333&gt;Rules!$B$3,ABS(I4333)&gt;Rules!$B$4)),1,0)</f>
        <v>0</v>
      </c>
      <c r="K4332" s="6" t="str">
        <f aca="false">IF(F4332=1,COUNTIF($F$2:F4332,1),"")</f>
        <v/>
      </c>
    </row>
    <row r="4333" customFormat="false" ht="15" hidden="false" customHeight="false" outlineLevel="0" collapsed="false">
      <c r="A4333" s="6" t="n">
        <v>34105.0555</v>
      </c>
      <c r="B4333" s="6" t="n">
        <v>1.67106227106227</v>
      </c>
      <c r="C4333" s="6" t="n">
        <v>81</v>
      </c>
      <c r="D4333" s="6" t="n">
        <v>-1</v>
      </c>
      <c r="E4333" s="6" t="n">
        <v>1.67252747252747</v>
      </c>
      <c r="F4333" s="6" t="n">
        <v>0</v>
      </c>
      <c r="G4333" s="6" t="n">
        <v>0</v>
      </c>
      <c r="H4333" s="6" t="str">
        <f aca="false">IF(AND(A4333&gt;=Stimuli!$B$2,A4333&lt;=Stimuli!$C$2),Stimuli!$A$2,IF(AND(A4333&gt;=Stimuli!$B$3,A4333&lt;=Stimuli!$C$3),Stimuli!$A$3,IF(AND(A4333&gt;=Stimuli!$B$4,A4333&lt;=Stimuli!$C$4),Stimuli!$A$4,"")))</f>
        <v>01 Quiet baseline (60s)</v>
      </c>
      <c r="I4333" s="6" t="n">
        <f aca="false">(B4333-B4332)/((A4333-A4332)/1000)</f>
        <v>-0.375091575091602</v>
      </c>
      <c r="J4333" s="6" t="n">
        <f aca="false">IF(OR(B4333&lt;Rules!$B$2,B4333&gt;Rules!$B$3,ABS(I4333)&gt;Rules!$B$4,OR(B4334&lt;Rules!$B$2,B4334&gt;Rules!$B$3,ABS(I4334)&gt;Rules!$B$4)),1,0)</f>
        <v>0</v>
      </c>
      <c r="K4333" s="6" t="str">
        <f aca="false">IF(F4333=1,COUNTIF($F$2:F4333,1),"")</f>
        <v/>
      </c>
    </row>
    <row r="4334" customFormat="false" ht="15" hidden="false" customHeight="false" outlineLevel="0" collapsed="false">
      <c r="A4334" s="6" t="n">
        <v>34112.868</v>
      </c>
      <c r="B4334" s="6" t="n">
        <v>1.67545787545788</v>
      </c>
      <c r="C4334" s="6" t="n">
        <v>81</v>
      </c>
      <c r="D4334" s="6" t="n">
        <v>-1</v>
      </c>
      <c r="E4334" s="6" t="n">
        <v>1.67252747252747</v>
      </c>
      <c r="F4334" s="6" t="n">
        <v>0</v>
      </c>
      <c r="G4334" s="6" t="n">
        <v>0</v>
      </c>
      <c r="H4334" s="6" t="str">
        <f aca="false">IF(AND(A4334&gt;=Stimuli!$B$2,A4334&lt;=Stimuli!$C$2),Stimuli!$A$2,IF(AND(A4334&gt;=Stimuli!$B$3,A4334&lt;=Stimuli!$C$3),Stimuli!$A$3,IF(AND(A4334&gt;=Stimuli!$B$4,A4334&lt;=Stimuli!$C$4),Stimuli!$A$4,"")))</f>
        <v>01 Quiet baseline (60s)</v>
      </c>
      <c r="I4334" s="6" t="n">
        <f aca="false">(B4334-B4333)/((A4334-A4333)/1000)</f>
        <v>0.562637362637446</v>
      </c>
      <c r="J4334" s="6" t="n">
        <f aca="false">IF(OR(B4334&lt;Rules!$B$2,B4334&gt;Rules!$B$3,ABS(I4334)&gt;Rules!$B$4,OR(B4335&lt;Rules!$B$2,B4335&gt;Rules!$B$3,ABS(I4335)&gt;Rules!$B$4)),1,0)</f>
        <v>0</v>
      </c>
      <c r="K4334" s="6" t="str">
        <f aca="false">IF(F4334=1,COUNTIF($F$2:F4334,1),"")</f>
        <v/>
      </c>
    </row>
    <row r="4335" customFormat="false" ht="15" hidden="false" customHeight="false" outlineLevel="0" collapsed="false">
      <c r="A4335" s="6" t="n">
        <v>34120.6805</v>
      </c>
      <c r="B4335" s="6" t="n">
        <v>1.67106227106227</v>
      </c>
      <c r="C4335" s="6" t="n">
        <v>81</v>
      </c>
      <c r="D4335" s="6" t="n">
        <v>-1</v>
      </c>
      <c r="E4335" s="6" t="n">
        <v>1.67252747252747</v>
      </c>
      <c r="F4335" s="6" t="n">
        <v>0</v>
      </c>
      <c r="G4335" s="6" t="n">
        <v>0</v>
      </c>
      <c r="H4335" s="6" t="str">
        <f aca="false">IF(AND(A4335&gt;=Stimuli!$B$2,A4335&lt;=Stimuli!$C$2),Stimuli!$A$2,IF(AND(A4335&gt;=Stimuli!$B$3,A4335&lt;=Stimuli!$C$3),Stimuli!$A$3,IF(AND(A4335&gt;=Stimuli!$B$4,A4335&lt;=Stimuli!$C$4),Stimuli!$A$4,"")))</f>
        <v>01 Quiet baseline (60s)</v>
      </c>
      <c r="I4335" s="6" t="n">
        <f aca="false">(B4335-B4334)/((A4335-A4334)/1000)</f>
        <v>-0.562637362637446</v>
      </c>
      <c r="J4335" s="6" t="n">
        <f aca="false">IF(OR(B4335&lt;Rules!$B$2,B4335&gt;Rules!$B$3,ABS(I4335)&gt;Rules!$B$4,OR(B4336&lt;Rules!$B$2,B4336&gt;Rules!$B$3,ABS(I4336)&gt;Rules!$B$4)),1,0)</f>
        <v>0</v>
      </c>
      <c r="K4335" s="6" t="str">
        <f aca="false">IF(F4335=1,COUNTIF($F$2:F4335,1),"")</f>
        <v/>
      </c>
    </row>
    <row r="4336" customFormat="false" ht="15" hidden="false" customHeight="false" outlineLevel="0" collapsed="false">
      <c r="A4336" s="6" t="n">
        <v>34128.493</v>
      </c>
      <c r="B4336" s="6" t="n">
        <v>1.67545787545788</v>
      </c>
      <c r="C4336" s="6" t="n">
        <v>81</v>
      </c>
      <c r="D4336" s="6" t="n">
        <v>-1</v>
      </c>
      <c r="E4336" s="6" t="n">
        <v>1.67252747252747</v>
      </c>
      <c r="F4336" s="6" t="n">
        <v>0</v>
      </c>
      <c r="G4336" s="6" t="n">
        <v>0</v>
      </c>
      <c r="H4336" s="6" t="str">
        <f aca="false">IF(AND(A4336&gt;=Stimuli!$B$2,A4336&lt;=Stimuli!$C$2),Stimuli!$A$2,IF(AND(A4336&gt;=Stimuli!$B$3,A4336&lt;=Stimuli!$C$3),Stimuli!$A$3,IF(AND(A4336&gt;=Stimuli!$B$4,A4336&lt;=Stimuli!$C$4),Stimuli!$A$4,"")))</f>
        <v>01 Quiet baseline (60s)</v>
      </c>
      <c r="I4336" s="6" t="n">
        <f aca="false">(B4336-B4335)/((A4336-A4335)/1000)</f>
        <v>0.562637362637446</v>
      </c>
      <c r="J4336" s="6" t="n">
        <f aca="false">IF(OR(B4336&lt;Rules!$B$2,B4336&gt;Rules!$B$3,ABS(I4336)&gt;Rules!$B$4,OR(B4337&lt;Rules!$B$2,B4337&gt;Rules!$B$3,ABS(I4337)&gt;Rules!$B$4)),1,0)</f>
        <v>0</v>
      </c>
      <c r="K4336" s="6" t="str">
        <f aca="false">IF(F4336=1,COUNTIF($F$2:F4336,1),"")</f>
        <v/>
      </c>
    </row>
    <row r="4337" customFormat="false" ht="15" hidden="false" customHeight="false" outlineLevel="0" collapsed="false">
      <c r="A4337" s="6" t="n">
        <v>34136.3055</v>
      </c>
      <c r="B4337" s="6" t="n">
        <v>1.66959706959707</v>
      </c>
      <c r="C4337" s="6" t="n">
        <v>81</v>
      </c>
      <c r="D4337" s="6" t="n">
        <v>-1</v>
      </c>
      <c r="E4337" s="6" t="n">
        <v>1.67252747252747</v>
      </c>
      <c r="F4337" s="6" t="n">
        <v>0</v>
      </c>
      <c r="G4337" s="6" t="n">
        <v>0</v>
      </c>
      <c r="H4337" s="6" t="str">
        <f aca="false">IF(AND(A4337&gt;=Stimuli!$B$2,A4337&lt;=Stimuli!$C$2),Stimuli!$A$2,IF(AND(A4337&gt;=Stimuli!$B$3,A4337&lt;=Stimuli!$C$3),Stimuli!$A$3,IF(AND(A4337&gt;=Stimuli!$B$4,A4337&lt;=Stimuli!$C$4),Stimuli!$A$4,"")))</f>
        <v>01 Quiet baseline (60s)</v>
      </c>
      <c r="I4337" s="6" t="n">
        <f aca="false">(B4337-B4336)/((A4337-A4336)/1000)</f>
        <v>-0.75018315018329</v>
      </c>
      <c r="J4337" s="6" t="n">
        <f aca="false">IF(OR(B4337&lt;Rules!$B$2,B4337&gt;Rules!$B$3,ABS(I4337)&gt;Rules!$B$4,OR(B4338&lt;Rules!$B$2,B4338&gt;Rules!$B$3,ABS(I4338)&gt;Rules!$B$4)),1,0)</f>
        <v>0</v>
      </c>
      <c r="K4337" s="6" t="str">
        <f aca="false">IF(F4337=1,COUNTIF($F$2:F4337,1),"")</f>
        <v/>
      </c>
    </row>
    <row r="4338" customFormat="false" ht="15" hidden="false" customHeight="false" outlineLevel="0" collapsed="false">
      <c r="A4338" s="6" t="n">
        <v>34144.118</v>
      </c>
      <c r="B4338" s="6" t="n">
        <v>1.67692307692308</v>
      </c>
      <c r="C4338" s="6" t="n">
        <v>81</v>
      </c>
      <c r="D4338" s="6" t="n">
        <v>-1</v>
      </c>
      <c r="E4338" s="6" t="n">
        <v>1.67252747252747</v>
      </c>
      <c r="F4338" s="6" t="n">
        <v>0</v>
      </c>
      <c r="G4338" s="6" t="n">
        <v>0</v>
      </c>
      <c r="H4338" s="6" t="str">
        <f aca="false">IF(AND(A4338&gt;=Stimuli!$B$2,A4338&lt;=Stimuli!$C$2),Stimuli!$A$2,IF(AND(A4338&gt;=Stimuli!$B$3,A4338&lt;=Stimuli!$C$3),Stimuli!$A$3,IF(AND(A4338&gt;=Stimuli!$B$4,A4338&lt;=Stimuli!$C$4),Stimuli!$A$4,"")))</f>
        <v>01 Quiet baseline (60s)</v>
      </c>
      <c r="I4338" s="6" t="n">
        <f aca="false">(B4338-B4337)/((A4338-A4337)/1000)</f>
        <v>0.93772893772902</v>
      </c>
      <c r="J4338" s="6" t="n">
        <f aca="false">IF(OR(B4338&lt;Rules!$B$2,B4338&gt;Rules!$B$3,ABS(I4338)&gt;Rules!$B$4,OR(B4339&lt;Rules!$B$2,B4339&gt;Rules!$B$3,ABS(I4339)&gt;Rules!$B$4)),1,0)</f>
        <v>0</v>
      </c>
      <c r="K4338" s="6" t="str">
        <f aca="false">IF(F4338=1,COUNTIF($F$2:F4338,1),"")</f>
        <v/>
      </c>
    </row>
    <row r="4339" customFormat="false" ht="15" hidden="false" customHeight="false" outlineLevel="0" collapsed="false">
      <c r="A4339" s="6" t="n">
        <v>34151.9305</v>
      </c>
      <c r="B4339" s="6" t="n">
        <v>1.66959706959707</v>
      </c>
      <c r="C4339" s="6" t="n">
        <v>81</v>
      </c>
      <c r="D4339" s="6" t="n">
        <v>-1</v>
      </c>
      <c r="E4339" s="6" t="n">
        <v>1.67252747252747</v>
      </c>
      <c r="F4339" s="6" t="n">
        <v>0</v>
      </c>
      <c r="G4339" s="6" t="n">
        <v>0</v>
      </c>
      <c r="H4339" s="6" t="str">
        <f aca="false">IF(AND(A4339&gt;=Stimuli!$B$2,A4339&lt;=Stimuli!$C$2),Stimuli!$A$2,IF(AND(A4339&gt;=Stimuli!$B$3,A4339&lt;=Stimuli!$C$3),Stimuli!$A$3,IF(AND(A4339&gt;=Stimuli!$B$4,A4339&lt;=Stimuli!$C$4),Stimuli!$A$4,"")))</f>
        <v>01 Quiet baseline (60s)</v>
      </c>
      <c r="I4339" s="6" t="n">
        <f aca="false">(B4339-B4338)/((A4339-A4338)/1000)</f>
        <v>-0.93772893772902</v>
      </c>
      <c r="J4339" s="6" t="n">
        <f aca="false">IF(OR(B4339&lt;Rules!$B$2,B4339&gt;Rules!$B$3,ABS(I4339)&gt;Rules!$B$4,OR(B4340&lt;Rules!$B$2,B4340&gt;Rules!$B$3,ABS(I4340)&gt;Rules!$B$4)),1,0)</f>
        <v>0</v>
      </c>
      <c r="K4339" s="6" t="str">
        <f aca="false">IF(F4339=1,COUNTIF($F$2:F4339,1),"")</f>
        <v/>
      </c>
    </row>
    <row r="4340" customFormat="false" ht="15" hidden="false" customHeight="false" outlineLevel="0" collapsed="false">
      <c r="A4340" s="6" t="n">
        <v>34159.743</v>
      </c>
      <c r="B4340" s="6" t="n">
        <v>1.67545787545788</v>
      </c>
      <c r="C4340" s="6" t="n">
        <v>81</v>
      </c>
      <c r="D4340" s="6" t="n">
        <v>-1</v>
      </c>
      <c r="E4340" s="6" t="n">
        <v>1.67252747252747</v>
      </c>
      <c r="F4340" s="6" t="n">
        <v>0</v>
      </c>
      <c r="G4340" s="6" t="n">
        <v>0</v>
      </c>
      <c r="H4340" s="6" t="str">
        <f aca="false">IF(AND(A4340&gt;=Stimuli!$B$2,A4340&lt;=Stimuli!$C$2),Stimuli!$A$2,IF(AND(A4340&gt;=Stimuli!$B$3,A4340&lt;=Stimuli!$C$3),Stimuli!$A$3,IF(AND(A4340&gt;=Stimuli!$B$4,A4340&lt;=Stimuli!$C$4),Stimuli!$A$4,"")))</f>
        <v>01 Quiet baseline (60s)</v>
      </c>
      <c r="I4340" s="6" t="n">
        <f aca="false">(B4340-B4339)/((A4340-A4339)/1000)</f>
        <v>0.75018315018329</v>
      </c>
      <c r="J4340" s="6" t="n">
        <f aca="false">IF(OR(B4340&lt;Rules!$B$2,B4340&gt;Rules!$B$3,ABS(I4340)&gt;Rules!$B$4,OR(B4341&lt;Rules!$B$2,B4341&gt;Rules!$B$3,ABS(I4341)&gt;Rules!$B$4)),1,0)</f>
        <v>0</v>
      </c>
      <c r="K4340" s="6" t="str">
        <f aca="false">IF(F4340=1,COUNTIF($F$2:F4340,1),"")</f>
        <v/>
      </c>
    </row>
    <row r="4341" customFormat="false" ht="15" hidden="false" customHeight="false" outlineLevel="0" collapsed="false">
      <c r="A4341" s="6" t="n">
        <v>34167.5555</v>
      </c>
      <c r="B4341" s="6" t="n">
        <v>1.66959706959707</v>
      </c>
      <c r="C4341" s="6" t="n">
        <v>81</v>
      </c>
      <c r="D4341" s="6" t="n">
        <v>-1</v>
      </c>
      <c r="E4341" s="6" t="n">
        <v>1.67252747252747</v>
      </c>
      <c r="F4341" s="6" t="n">
        <v>0</v>
      </c>
      <c r="G4341" s="6" t="n">
        <v>0</v>
      </c>
      <c r="H4341" s="6" t="str">
        <f aca="false">IF(AND(A4341&gt;=Stimuli!$B$2,A4341&lt;=Stimuli!$C$2),Stimuli!$A$2,IF(AND(A4341&gt;=Stimuli!$B$3,A4341&lt;=Stimuli!$C$3),Stimuli!$A$3,IF(AND(A4341&gt;=Stimuli!$B$4,A4341&lt;=Stimuli!$C$4),Stimuli!$A$4,"")))</f>
        <v>01 Quiet baseline (60s)</v>
      </c>
      <c r="I4341" s="6" t="n">
        <f aca="false">(B4341-B4340)/((A4341-A4340)/1000)</f>
        <v>-0.75018315018329</v>
      </c>
      <c r="J4341" s="6" t="n">
        <f aca="false">IF(OR(B4341&lt;Rules!$B$2,B4341&gt;Rules!$B$3,ABS(I4341)&gt;Rules!$B$4,OR(B4342&lt;Rules!$B$2,B4342&gt;Rules!$B$3,ABS(I4342)&gt;Rules!$B$4)),1,0)</f>
        <v>0</v>
      </c>
      <c r="K4341" s="6" t="str">
        <f aca="false">IF(F4341=1,COUNTIF($F$2:F4341,1),"")</f>
        <v/>
      </c>
    </row>
    <row r="4342" customFormat="false" ht="15" hidden="false" customHeight="false" outlineLevel="0" collapsed="false">
      <c r="A4342" s="6" t="n">
        <v>34175.368</v>
      </c>
      <c r="B4342" s="6" t="n">
        <v>1.67545787545788</v>
      </c>
      <c r="C4342" s="6" t="n">
        <v>81</v>
      </c>
      <c r="D4342" s="6" t="n">
        <v>-1</v>
      </c>
      <c r="E4342" s="6" t="n">
        <v>1.67252747252747</v>
      </c>
      <c r="F4342" s="6" t="n">
        <v>0</v>
      </c>
      <c r="G4342" s="6" t="n">
        <v>0</v>
      </c>
      <c r="H4342" s="6" t="str">
        <f aca="false">IF(AND(A4342&gt;=Stimuli!$B$2,A4342&lt;=Stimuli!$C$2),Stimuli!$A$2,IF(AND(A4342&gt;=Stimuli!$B$3,A4342&lt;=Stimuli!$C$3),Stimuli!$A$3,IF(AND(A4342&gt;=Stimuli!$B$4,A4342&lt;=Stimuli!$C$4),Stimuli!$A$4,"")))</f>
        <v>01 Quiet baseline (60s)</v>
      </c>
      <c r="I4342" s="6" t="n">
        <f aca="false">(B4342-B4341)/((A4342-A4341)/1000)</f>
        <v>0.75018315018329</v>
      </c>
      <c r="J4342" s="6" t="n">
        <f aca="false">IF(OR(B4342&lt;Rules!$B$2,B4342&gt;Rules!$B$3,ABS(I4342)&gt;Rules!$B$4,OR(B4343&lt;Rules!$B$2,B4343&gt;Rules!$B$3,ABS(I4343)&gt;Rules!$B$4)),1,0)</f>
        <v>0</v>
      </c>
      <c r="K4342" s="6" t="str">
        <f aca="false">IF(F4342=1,COUNTIF($F$2:F4342,1),"")</f>
        <v/>
      </c>
    </row>
    <row r="4343" customFormat="false" ht="15" hidden="false" customHeight="false" outlineLevel="0" collapsed="false">
      <c r="A4343" s="6" t="n">
        <v>34183.1805</v>
      </c>
      <c r="B4343" s="6" t="n">
        <v>1.66959706959707</v>
      </c>
      <c r="C4343" s="6" t="n">
        <v>81</v>
      </c>
      <c r="D4343" s="6" t="n">
        <v>-1</v>
      </c>
      <c r="E4343" s="6" t="n">
        <v>1.67252747252747</v>
      </c>
      <c r="F4343" s="6" t="n">
        <v>0</v>
      </c>
      <c r="G4343" s="6" t="n">
        <v>0</v>
      </c>
      <c r="H4343" s="6" t="str">
        <f aca="false">IF(AND(A4343&gt;=Stimuli!$B$2,A4343&lt;=Stimuli!$C$2),Stimuli!$A$2,IF(AND(A4343&gt;=Stimuli!$B$3,A4343&lt;=Stimuli!$C$3),Stimuli!$A$3,IF(AND(A4343&gt;=Stimuli!$B$4,A4343&lt;=Stimuli!$C$4),Stimuli!$A$4,"")))</f>
        <v>01 Quiet baseline (60s)</v>
      </c>
      <c r="I4343" s="6" t="n">
        <f aca="false">(B4343-B4342)/((A4343-A4342)/1000)</f>
        <v>-0.75018315018329</v>
      </c>
      <c r="J4343" s="6" t="n">
        <f aca="false">IF(OR(B4343&lt;Rules!$B$2,B4343&gt;Rules!$B$3,ABS(I4343)&gt;Rules!$B$4,OR(B4344&lt;Rules!$B$2,B4344&gt;Rules!$B$3,ABS(I4344)&gt;Rules!$B$4)),1,0)</f>
        <v>0</v>
      </c>
      <c r="K4343" s="6" t="str">
        <f aca="false">IF(F4343=1,COUNTIF($F$2:F4343,1),"")</f>
        <v/>
      </c>
    </row>
    <row r="4344" customFormat="false" ht="15" hidden="false" customHeight="false" outlineLevel="0" collapsed="false">
      <c r="A4344" s="6" t="n">
        <v>34190.993</v>
      </c>
      <c r="B4344" s="6" t="n">
        <v>1.67399267399267</v>
      </c>
      <c r="C4344" s="6" t="n">
        <v>81</v>
      </c>
      <c r="D4344" s="6" t="n">
        <v>-1</v>
      </c>
      <c r="E4344" s="6" t="n">
        <v>1.67252747252747</v>
      </c>
      <c r="F4344" s="6" t="n">
        <v>0</v>
      </c>
      <c r="G4344" s="6" t="n">
        <v>0</v>
      </c>
      <c r="H4344" s="6" t="str">
        <f aca="false">IF(AND(A4344&gt;=Stimuli!$B$2,A4344&lt;=Stimuli!$C$2),Stimuli!$A$2,IF(AND(A4344&gt;=Stimuli!$B$3,A4344&lt;=Stimuli!$C$3),Stimuli!$A$3,IF(AND(A4344&gt;=Stimuli!$B$4,A4344&lt;=Stimuli!$C$4),Stimuli!$A$4,"")))</f>
        <v>01 Quiet baseline (60s)</v>
      </c>
      <c r="I4344" s="6" t="n">
        <f aca="false">(B4344-B4343)/((A4344-A4343)/1000)</f>
        <v>0.562637362637446</v>
      </c>
      <c r="J4344" s="6" t="n">
        <f aca="false">IF(OR(B4344&lt;Rules!$B$2,B4344&gt;Rules!$B$3,ABS(I4344)&gt;Rules!$B$4,OR(B4345&lt;Rules!$B$2,B4345&gt;Rules!$B$3,ABS(I4345)&gt;Rules!$B$4)),1,0)</f>
        <v>0</v>
      </c>
      <c r="K4344" s="6" t="str">
        <f aca="false">IF(F4344=1,COUNTIF($F$2:F4344,1),"")</f>
        <v/>
      </c>
    </row>
    <row r="4345" customFormat="false" ht="15" hidden="false" customHeight="false" outlineLevel="0" collapsed="false">
      <c r="A4345" s="6" t="n">
        <v>34198.8055</v>
      </c>
      <c r="B4345" s="6" t="n">
        <v>1.66959706959707</v>
      </c>
      <c r="C4345" s="6" t="n">
        <v>81</v>
      </c>
      <c r="D4345" s="6" t="n">
        <v>-1</v>
      </c>
      <c r="E4345" s="6" t="n">
        <v>1.67106227106227</v>
      </c>
      <c r="F4345" s="6" t="n">
        <v>0</v>
      </c>
      <c r="G4345" s="6" t="n">
        <v>0</v>
      </c>
      <c r="H4345" s="6" t="str">
        <f aca="false">IF(AND(A4345&gt;=Stimuli!$B$2,A4345&lt;=Stimuli!$C$2),Stimuli!$A$2,IF(AND(A4345&gt;=Stimuli!$B$3,A4345&lt;=Stimuli!$C$3),Stimuli!$A$3,IF(AND(A4345&gt;=Stimuli!$B$4,A4345&lt;=Stimuli!$C$4),Stimuli!$A$4,"")))</f>
        <v>01 Quiet baseline (60s)</v>
      </c>
      <c r="I4345" s="6" t="n">
        <f aca="false">(B4345-B4344)/((A4345-A4344)/1000)</f>
        <v>-0.562637362637446</v>
      </c>
      <c r="J4345" s="6" t="n">
        <f aca="false">IF(OR(B4345&lt;Rules!$B$2,B4345&gt;Rules!$B$3,ABS(I4345)&gt;Rules!$B$4,OR(B4346&lt;Rules!$B$2,B4346&gt;Rules!$B$3,ABS(I4346)&gt;Rules!$B$4)),1,0)</f>
        <v>0</v>
      </c>
      <c r="K4345" s="6" t="str">
        <f aca="false">IF(F4345=1,COUNTIF($F$2:F4345,1),"")</f>
        <v/>
      </c>
    </row>
    <row r="4346" customFormat="false" ht="15" hidden="false" customHeight="false" outlineLevel="0" collapsed="false">
      <c r="A4346" s="6" t="n">
        <v>34206.618</v>
      </c>
      <c r="B4346" s="6" t="n">
        <v>1.67252747252747</v>
      </c>
      <c r="C4346" s="6" t="n">
        <v>81</v>
      </c>
      <c r="D4346" s="6" t="n">
        <v>-1</v>
      </c>
      <c r="E4346" s="6" t="n">
        <v>1.67106227106227</v>
      </c>
      <c r="F4346" s="6" t="n">
        <v>0</v>
      </c>
      <c r="G4346" s="6" t="n">
        <v>0</v>
      </c>
      <c r="H4346" s="6" t="str">
        <f aca="false">IF(AND(A4346&gt;=Stimuli!$B$2,A4346&lt;=Stimuli!$C$2),Stimuli!$A$2,IF(AND(A4346&gt;=Stimuli!$B$3,A4346&lt;=Stimuli!$C$3),Stimuli!$A$3,IF(AND(A4346&gt;=Stimuli!$B$4,A4346&lt;=Stimuli!$C$4),Stimuli!$A$4,"")))</f>
        <v>01 Quiet baseline (60s)</v>
      </c>
      <c r="I4346" s="6" t="n">
        <f aca="false">(B4346-B4345)/((A4346-A4345)/1000)</f>
        <v>0.375091575091574</v>
      </c>
      <c r="J4346" s="6" t="n">
        <f aca="false">IF(OR(B4346&lt;Rules!$B$2,B4346&gt;Rules!$B$3,ABS(I4346)&gt;Rules!$B$4,OR(B4347&lt;Rules!$B$2,B4347&gt;Rules!$B$3,ABS(I4347)&gt;Rules!$B$4)),1,0)</f>
        <v>0</v>
      </c>
      <c r="K4346" s="6" t="str">
        <f aca="false">IF(F4346=1,COUNTIF($F$2:F4346,1),"")</f>
        <v/>
      </c>
    </row>
    <row r="4347" customFormat="false" ht="15" hidden="false" customHeight="false" outlineLevel="0" collapsed="false">
      <c r="A4347" s="6" t="n">
        <v>34214.4305</v>
      </c>
      <c r="B4347" s="6" t="n">
        <v>1.67106227106227</v>
      </c>
      <c r="C4347" s="6" t="n">
        <v>81</v>
      </c>
      <c r="D4347" s="6" t="n">
        <v>-1</v>
      </c>
      <c r="E4347" s="6" t="n">
        <v>1.67106227106227</v>
      </c>
      <c r="F4347" s="6" t="n">
        <v>0</v>
      </c>
      <c r="G4347" s="6" t="n">
        <v>0</v>
      </c>
      <c r="H4347" s="6" t="str">
        <f aca="false">IF(AND(A4347&gt;=Stimuli!$B$2,A4347&lt;=Stimuli!$C$2),Stimuli!$A$2,IF(AND(A4347&gt;=Stimuli!$B$3,A4347&lt;=Stimuli!$C$3),Stimuli!$A$3,IF(AND(A4347&gt;=Stimuli!$B$4,A4347&lt;=Stimuli!$C$4),Stimuli!$A$4,"")))</f>
        <v>01 Quiet baseline (60s)</v>
      </c>
      <c r="I4347" s="6" t="n">
        <f aca="false">(B4347-B4346)/((A4347-A4346)/1000)</f>
        <v>-0.18754578754573</v>
      </c>
      <c r="J4347" s="6" t="n">
        <f aca="false">IF(OR(B4347&lt;Rules!$B$2,B4347&gt;Rules!$B$3,ABS(I4347)&gt;Rules!$B$4,OR(B4348&lt;Rules!$B$2,B4348&gt;Rules!$B$3,ABS(I4348)&gt;Rules!$B$4)),1,0)</f>
        <v>0</v>
      </c>
      <c r="K4347" s="6" t="str">
        <f aca="false">IF(F4347=1,COUNTIF($F$2:F4347,1),"")</f>
        <v/>
      </c>
    </row>
    <row r="4348" customFormat="false" ht="15" hidden="false" customHeight="false" outlineLevel="0" collapsed="false">
      <c r="A4348" s="6" t="n">
        <v>34222.243</v>
      </c>
      <c r="B4348" s="6" t="n">
        <v>1.67252747252747</v>
      </c>
      <c r="C4348" s="6" t="n">
        <v>81</v>
      </c>
      <c r="D4348" s="6" t="n">
        <v>-1</v>
      </c>
      <c r="E4348" s="6" t="n">
        <v>1.67106227106227</v>
      </c>
      <c r="F4348" s="6" t="n">
        <v>0</v>
      </c>
      <c r="G4348" s="6" t="n">
        <v>0</v>
      </c>
      <c r="H4348" s="6" t="str">
        <f aca="false">IF(AND(A4348&gt;=Stimuli!$B$2,A4348&lt;=Stimuli!$C$2),Stimuli!$A$2,IF(AND(A4348&gt;=Stimuli!$B$3,A4348&lt;=Stimuli!$C$3),Stimuli!$A$3,IF(AND(A4348&gt;=Stimuli!$B$4,A4348&lt;=Stimuli!$C$4),Stimuli!$A$4,"")))</f>
        <v>01 Quiet baseline (60s)</v>
      </c>
      <c r="I4348" s="6" t="n">
        <f aca="false">(B4348-B4347)/((A4348-A4347)/1000)</f>
        <v>0.18754578754573</v>
      </c>
      <c r="J4348" s="6" t="n">
        <f aca="false">IF(OR(B4348&lt;Rules!$B$2,B4348&gt;Rules!$B$3,ABS(I4348)&gt;Rules!$B$4,OR(B4349&lt;Rules!$B$2,B4349&gt;Rules!$B$3,ABS(I4349)&gt;Rules!$B$4)),1,0)</f>
        <v>0</v>
      </c>
      <c r="K4348" s="6" t="str">
        <f aca="false">IF(F4348=1,COUNTIF($F$2:F4348,1),"")</f>
        <v/>
      </c>
    </row>
    <row r="4349" customFormat="false" ht="15" hidden="false" customHeight="false" outlineLevel="0" collapsed="false">
      <c r="A4349" s="6" t="n">
        <v>34230.0555</v>
      </c>
      <c r="B4349" s="6" t="n">
        <v>1.67252747252747</v>
      </c>
      <c r="C4349" s="6" t="n">
        <v>81</v>
      </c>
      <c r="D4349" s="6" t="n">
        <v>-1</v>
      </c>
      <c r="E4349" s="6" t="n">
        <v>1.67106227106227</v>
      </c>
      <c r="F4349" s="6" t="n">
        <v>0</v>
      </c>
      <c r="G4349" s="6" t="n">
        <v>0</v>
      </c>
      <c r="H4349" s="6" t="str">
        <f aca="false">IF(AND(A4349&gt;=Stimuli!$B$2,A4349&lt;=Stimuli!$C$2),Stimuli!$A$2,IF(AND(A4349&gt;=Stimuli!$B$3,A4349&lt;=Stimuli!$C$3),Stimuli!$A$3,IF(AND(A4349&gt;=Stimuli!$B$4,A4349&lt;=Stimuli!$C$4),Stimuli!$A$4,"")))</f>
        <v>01 Quiet baseline (60s)</v>
      </c>
      <c r="I4349" s="6" t="n">
        <f aca="false">(B4349-B4348)/((A4349-A4348)/1000)</f>
        <v>0</v>
      </c>
      <c r="J4349" s="6" t="n">
        <f aca="false">IF(OR(B4349&lt;Rules!$B$2,B4349&gt;Rules!$B$3,ABS(I4349)&gt;Rules!$B$4,OR(B4350&lt;Rules!$B$2,B4350&gt;Rules!$B$3,ABS(I4350)&gt;Rules!$B$4)),1,0)</f>
        <v>0</v>
      </c>
      <c r="K4349" s="6" t="str">
        <f aca="false">IF(F4349=1,COUNTIF($F$2:F4349,1),"")</f>
        <v/>
      </c>
    </row>
    <row r="4350" customFormat="false" ht="15" hidden="false" customHeight="false" outlineLevel="0" collapsed="false">
      <c r="A4350" s="6" t="n">
        <v>34237.868</v>
      </c>
      <c r="B4350" s="6" t="n">
        <v>1.66959706959707</v>
      </c>
      <c r="C4350" s="6" t="n">
        <v>81</v>
      </c>
      <c r="D4350" s="6" t="n">
        <v>-1</v>
      </c>
      <c r="E4350" s="6" t="n">
        <v>1.67106227106227</v>
      </c>
      <c r="F4350" s="6" t="n">
        <v>0</v>
      </c>
      <c r="G4350" s="6" t="n">
        <v>0</v>
      </c>
      <c r="H4350" s="6" t="str">
        <f aca="false">IF(AND(A4350&gt;=Stimuli!$B$2,A4350&lt;=Stimuli!$C$2),Stimuli!$A$2,IF(AND(A4350&gt;=Stimuli!$B$3,A4350&lt;=Stimuli!$C$3),Stimuli!$A$3,IF(AND(A4350&gt;=Stimuli!$B$4,A4350&lt;=Stimuli!$C$4),Stimuli!$A$4,"")))</f>
        <v>01 Quiet baseline (60s)</v>
      </c>
      <c r="I4350" s="6" t="n">
        <f aca="false">(B4350-B4349)/((A4350-A4349)/1000)</f>
        <v>-0.375091575091574</v>
      </c>
      <c r="J4350" s="6" t="n">
        <f aca="false">IF(OR(B4350&lt;Rules!$B$2,B4350&gt;Rules!$B$3,ABS(I4350)&gt;Rules!$B$4,OR(B4351&lt;Rules!$B$2,B4351&gt;Rules!$B$3,ABS(I4351)&gt;Rules!$B$4)),1,0)</f>
        <v>0</v>
      </c>
      <c r="K4350" s="6" t="str">
        <f aca="false">IF(F4350=1,COUNTIF($F$2:F4350,1),"")</f>
        <v/>
      </c>
    </row>
    <row r="4351" customFormat="false" ht="15" hidden="false" customHeight="false" outlineLevel="0" collapsed="false">
      <c r="A4351" s="6" t="n">
        <v>34245.6805</v>
      </c>
      <c r="B4351" s="6" t="n">
        <v>1.67399267399267</v>
      </c>
      <c r="C4351" s="6" t="n">
        <v>81</v>
      </c>
      <c r="D4351" s="6" t="n">
        <v>-1</v>
      </c>
      <c r="E4351" s="6" t="n">
        <v>1.67106227106227</v>
      </c>
      <c r="F4351" s="6" t="n">
        <v>0</v>
      </c>
      <c r="G4351" s="6" t="n">
        <v>0</v>
      </c>
      <c r="H4351" s="6" t="str">
        <f aca="false">IF(AND(A4351&gt;=Stimuli!$B$2,A4351&lt;=Stimuli!$C$2),Stimuli!$A$2,IF(AND(A4351&gt;=Stimuli!$B$3,A4351&lt;=Stimuli!$C$3),Stimuli!$A$3,IF(AND(A4351&gt;=Stimuli!$B$4,A4351&lt;=Stimuli!$C$4),Stimuli!$A$4,"")))</f>
        <v>01 Quiet baseline (60s)</v>
      </c>
      <c r="I4351" s="6" t="n">
        <f aca="false">(B4351-B4350)/((A4351-A4350)/1000)</f>
        <v>0.562637362637446</v>
      </c>
      <c r="J4351" s="6" t="n">
        <f aca="false">IF(OR(B4351&lt;Rules!$B$2,B4351&gt;Rules!$B$3,ABS(I4351)&gt;Rules!$B$4,OR(B4352&lt;Rules!$B$2,B4352&gt;Rules!$B$3,ABS(I4352)&gt;Rules!$B$4)),1,0)</f>
        <v>0</v>
      </c>
      <c r="K4351" s="6" t="str">
        <f aca="false">IF(F4351=1,COUNTIF($F$2:F4351,1),"")</f>
        <v/>
      </c>
    </row>
    <row r="4352" customFormat="false" ht="15" hidden="false" customHeight="false" outlineLevel="0" collapsed="false">
      <c r="A4352" s="6" t="n">
        <v>34253.493</v>
      </c>
      <c r="B4352" s="6" t="n">
        <v>1.66959706959707</v>
      </c>
      <c r="C4352" s="6" t="n">
        <v>81</v>
      </c>
      <c r="D4352" s="6" t="n">
        <v>-1</v>
      </c>
      <c r="E4352" s="6" t="n">
        <v>1.67106227106227</v>
      </c>
      <c r="F4352" s="6" t="n">
        <v>0</v>
      </c>
      <c r="G4352" s="6" t="n">
        <v>0</v>
      </c>
      <c r="H4352" s="6" t="str">
        <f aca="false">IF(AND(A4352&gt;=Stimuli!$B$2,A4352&lt;=Stimuli!$C$2),Stimuli!$A$2,IF(AND(A4352&gt;=Stimuli!$B$3,A4352&lt;=Stimuli!$C$3),Stimuli!$A$3,IF(AND(A4352&gt;=Stimuli!$B$4,A4352&lt;=Stimuli!$C$4),Stimuli!$A$4,"")))</f>
        <v>01 Quiet baseline (60s)</v>
      </c>
      <c r="I4352" s="6" t="n">
        <f aca="false">(B4352-B4351)/((A4352-A4351)/1000)</f>
        <v>-0.562637362637446</v>
      </c>
      <c r="J4352" s="6" t="n">
        <f aca="false">IF(OR(B4352&lt;Rules!$B$2,B4352&gt;Rules!$B$3,ABS(I4352)&gt;Rules!$B$4,OR(B4353&lt;Rules!$B$2,B4353&gt;Rules!$B$3,ABS(I4353)&gt;Rules!$B$4)),1,0)</f>
        <v>0</v>
      </c>
      <c r="K4352" s="6" t="str">
        <f aca="false">IF(F4352=1,COUNTIF($F$2:F4352,1),"")</f>
        <v/>
      </c>
    </row>
    <row r="4353" customFormat="false" ht="15" hidden="false" customHeight="false" outlineLevel="0" collapsed="false">
      <c r="A4353" s="6" t="n">
        <v>34261.3055</v>
      </c>
      <c r="B4353" s="6" t="n">
        <v>1.67399267399267</v>
      </c>
      <c r="C4353" s="6" t="n">
        <v>81</v>
      </c>
      <c r="D4353" s="6" t="n">
        <v>-1</v>
      </c>
      <c r="E4353" s="6" t="n">
        <v>1.67106227106227</v>
      </c>
      <c r="F4353" s="6" t="n">
        <v>0</v>
      </c>
      <c r="G4353" s="6" t="n">
        <v>0</v>
      </c>
      <c r="H4353" s="6" t="str">
        <f aca="false">IF(AND(A4353&gt;=Stimuli!$B$2,A4353&lt;=Stimuli!$C$2),Stimuli!$A$2,IF(AND(A4353&gt;=Stimuli!$B$3,A4353&lt;=Stimuli!$C$3),Stimuli!$A$3,IF(AND(A4353&gt;=Stimuli!$B$4,A4353&lt;=Stimuli!$C$4),Stimuli!$A$4,"")))</f>
        <v>01 Quiet baseline (60s)</v>
      </c>
      <c r="I4353" s="6" t="n">
        <f aca="false">(B4353-B4352)/((A4353-A4352)/1000)</f>
        <v>0.562637362637446</v>
      </c>
      <c r="J4353" s="6" t="n">
        <f aca="false">IF(OR(B4353&lt;Rules!$B$2,B4353&gt;Rules!$B$3,ABS(I4353)&gt;Rules!$B$4,OR(B4354&lt;Rules!$B$2,B4354&gt;Rules!$B$3,ABS(I4354)&gt;Rules!$B$4)),1,0)</f>
        <v>0</v>
      </c>
      <c r="K4353" s="6" t="str">
        <f aca="false">IF(F4353=1,COUNTIF($F$2:F4353,1),"")</f>
        <v/>
      </c>
    </row>
    <row r="4354" customFormat="false" ht="15" hidden="false" customHeight="false" outlineLevel="0" collapsed="false">
      <c r="A4354" s="6" t="n">
        <v>34269.118</v>
      </c>
      <c r="B4354" s="6" t="n">
        <v>1.66813186813187</v>
      </c>
      <c r="C4354" s="6" t="n">
        <v>81</v>
      </c>
      <c r="D4354" s="6" t="n">
        <v>-1</v>
      </c>
      <c r="E4354" s="6" t="n">
        <v>1.67106227106227</v>
      </c>
      <c r="F4354" s="6" t="n">
        <v>0</v>
      </c>
      <c r="G4354" s="6" t="n">
        <v>0</v>
      </c>
      <c r="H4354" s="6" t="str">
        <f aca="false">IF(AND(A4354&gt;=Stimuli!$B$2,A4354&lt;=Stimuli!$C$2),Stimuli!$A$2,IF(AND(A4354&gt;=Stimuli!$B$3,A4354&lt;=Stimuli!$C$3),Stimuli!$A$3,IF(AND(A4354&gt;=Stimuli!$B$4,A4354&lt;=Stimuli!$C$4),Stimuli!$A$4,"")))</f>
        <v>01 Quiet baseline (60s)</v>
      </c>
      <c r="I4354" s="6" t="n">
        <f aca="false">(B4354-B4353)/((A4354-A4353)/1000)</f>
        <v>-0.750183150183176</v>
      </c>
      <c r="J4354" s="6" t="n">
        <f aca="false">IF(OR(B4354&lt;Rules!$B$2,B4354&gt;Rules!$B$3,ABS(I4354)&gt;Rules!$B$4,OR(B4355&lt;Rules!$B$2,B4355&gt;Rules!$B$3,ABS(I4355)&gt;Rules!$B$4)),1,0)</f>
        <v>0</v>
      </c>
      <c r="K4354" s="6" t="str">
        <f aca="false">IF(F4354=1,COUNTIF($F$2:F4354,1),"")</f>
        <v/>
      </c>
    </row>
    <row r="4355" customFormat="false" ht="15" hidden="false" customHeight="false" outlineLevel="0" collapsed="false">
      <c r="A4355" s="6" t="n">
        <v>34276.9305</v>
      </c>
      <c r="B4355" s="6" t="n">
        <v>1.67399267399267</v>
      </c>
      <c r="C4355" s="6" t="n">
        <v>81</v>
      </c>
      <c r="D4355" s="6" t="n">
        <v>-1</v>
      </c>
      <c r="E4355" s="6" t="n">
        <v>1.67106227106227</v>
      </c>
      <c r="F4355" s="6" t="n">
        <v>0</v>
      </c>
      <c r="G4355" s="6" t="n">
        <v>0</v>
      </c>
      <c r="H4355" s="6" t="str">
        <f aca="false">IF(AND(A4355&gt;=Stimuli!$B$2,A4355&lt;=Stimuli!$C$2),Stimuli!$A$2,IF(AND(A4355&gt;=Stimuli!$B$3,A4355&lt;=Stimuli!$C$3),Stimuli!$A$3,IF(AND(A4355&gt;=Stimuli!$B$4,A4355&lt;=Stimuli!$C$4),Stimuli!$A$4,"")))</f>
        <v>01 Quiet baseline (60s)</v>
      </c>
      <c r="I4355" s="6" t="n">
        <f aca="false">(B4355-B4354)/((A4355-A4354)/1000)</f>
        <v>0.750183150183176</v>
      </c>
      <c r="J4355" s="6" t="n">
        <f aca="false">IF(OR(B4355&lt;Rules!$B$2,B4355&gt;Rules!$B$3,ABS(I4355)&gt;Rules!$B$4,OR(B4356&lt;Rules!$B$2,B4356&gt;Rules!$B$3,ABS(I4356)&gt;Rules!$B$4)),1,0)</f>
        <v>0</v>
      </c>
      <c r="K4355" s="6" t="str">
        <f aca="false">IF(F4355=1,COUNTIF($F$2:F4355,1),"")</f>
        <v/>
      </c>
    </row>
    <row r="4356" customFormat="false" ht="15" hidden="false" customHeight="false" outlineLevel="0" collapsed="false">
      <c r="A4356" s="6" t="n">
        <v>34284.743</v>
      </c>
      <c r="B4356" s="6" t="n">
        <v>1.66813186813187</v>
      </c>
      <c r="C4356" s="6" t="n">
        <v>81</v>
      </c>
      <c r="D4356" s="6" t="n">
        <v>-1</v>
      </c>
      <c r="E4356" s="6" t="n">
        <v>1.67106227106227</v>
      </c>
      <c r="F4356" s="6" t="n">
        <v>0</v>
      </c>
      <c r="G4356" s="6" t="n">
        <v>0</v>
      </c>
      <c r="H4356" s="6" t="str">
        <f aca="false">IF(AND(A4356&gt;=Stimuli!$B$2,A4356&lt;=Stimuli!$C$2),Stimuli!$A$2,IF(AND(A4356&gt;=Stimuli!$B$3,A4356&lt;=Stimuli!$C$3),Stimuli!$A$3,IF(AND(A4356&gt;=Stimuli!$B$4,A4356&lt;=Stimuli!$C$4),Stimuli!$A$4,"")))</f>
        <v>01 Quiet baseline (60s)</v>
      </c>
      <c r="I4356" s="6" t="n">
        <f aca="false">(B4356-B4355)/((A4356-A4355)/1000)</f>
        <v>-0.750183150183176</v>
      </c>
      <c r="J4356" s="6" t="n">
        <f aca="false">IF(OR(B4356&lt;Rules!$B$2,B4356&gt;Rules!$B$3,ABS(I4356)&gt;Rules!$B$4,OR(B4357&lt;Rules!$B$2,B4357&gt;Rules!$B$3,ABS(I4357)&gt;Rules!$B$4)),1,0)</f>
        <v>0</v>
      </c>
      <c r="K4356" s="6" t="str">
        <f aca="false">IF(F4356=1,COUNTIF($F$2:F4356,1),"")</f>
        <v/>
      </c>
    </row>
    <row r="4357" customFormat="false" ht="15" hidden="false" customHeight="false" outlineLevel="0" collapsed="false">
      <c r="A4357" s="6" t="n">
        <v>34292.5555</v>
      </c>
      <c r="B4357" s="6" t="n">
        <v>1.67399267399267</v>
      </c>
      <c r="C4357" s="6" t="n">
        <v>81</v>
      </c>
      <c r="D4357" s="6" t="n">
        <v>-1</v>
      </c>
      <c r="E4357" s="6" t="n">
        <v>1.67106227106227</v>
      </c>
      <c r="F4357" s="6" t="n">
        <v>0</v>
      </c>
      <c r="G4357" s="6" t="n">
        <v>0</v>
      </c>
      <c r="H4357" s="6" t="str">
        <f aca="false">IF(AND(A4357&gt;=Stimuli!$B$2,A4357&lt;=Stimuli!$C$2),Stimuli!$A$2,IF(AND(A4357&gt;=Stimuli!$B$3,A4357&lt;=Stimuli!$C$3),Stimuli!$A$3,IF(AND(A4357&gt;=Stimuli!$B$4,A4357&lt;=Stimuli!$C$4),Stimuli!$A$4,"")))</f>
        <v>01 Quiet baseline (60s)</v>
      </c>
      <c r="I4357" s="6" t="n">
        <f aca="false">(B4357-B4356)/((A4357-A4356)/1000)</f>
        <v>0.750183150183176</v>
      </c>
      <c r="J4357" s="6" t="n">
        <f aca="false">IF(OR(B4357&lt;Rules!$B$2,B4357&gt;Rules!$B$3,ABS(I4357)&gt;Rules!$B$4,OR(B4358&lt;Rules!$B$2,B4358&gt;Rules!$B$3,ABS(I4358)&gt;Rules!$B$4)),1,0)</f>
        <v>0</v>
      </c>
      <c r="K4357" s="6" t="str">
        <f aca="false">IF(F4357=1,COUNTIF($F$2:F4357,1),"")</f>
        <v/>
      </c>
    </row>
    <row r="4358" customFormat="false" ht="15" hidden="false" customHeight="false" outlineLevel="0" collapsed="false">
      <c r="A4358" s="6" t="n">
        <v>34300.368</v>
      </c>
      <c r="B4358" s="6" t="n">
        <v>1.66813186813187</v>
      </c>
      <c r="C4358" s="6" t="n">
        <v>81</v>
      </c>
      <c r="D4358" s="6" t="n">
        <v>-1</v>
      </c>
      <c r="E4358" s="6" t="n">
        <v>1.67106227106227</v>
      </c>
      <c r="F4358" s="6" t="n">
        <v>0</v>
      </c>
      <c r="G4358" s="6" t="n">
        <v>0</v>
      </c>
      <c r="H4358" s="6" t="str">
        <f aca="false">IF(AND(A4358&gt;=Stimuli!$B$2,A4358&lt;=Stimuli!$C$2),Stimuli!$A$2,IF(AND(A4358&gt;=Stimuli!$B$3,A4358&lt;=Stimuli!$C$3),Stimuli!$A$3,IF(AND(A4358&gt;=Stimuli!$B$4,A4358&lt;=Stimuli!$C$4),Stimuli!$A$4,"")))</f>
        <v>01 Quiet baseline (60s)</v>
      </c>
      <c r="I4358" s="6" t="n">
        <f aca="false">(B4358-B4357)/((A4358-A4357)/1000)</f>
        <v>-0.750183150183176</v>
      </c>
      <c r="J4358" s="6" t="n">
        <f aca="false">IF(OR(B4358&lt;Rules!$B$2,B4358&gt;Rules!$B$3,ABS(I4358)&gt;Rules!$B$4,OR(B4359&lt;Rules!$B$2,B4359&gt;Rules!$B$3,ABS(I4359)&gt;Rules!$B$4)),1,0)</f>
        <v>0</v>
      </c>
      <c r="K4358" s="6" t="str">
        <f aca="false">IF(F4358=1,COUNTIF($F$2:F4358,1),"")</f>
        <v/>
      </c>
    </row>
    <row r="4359" customFormat="false" ht="15" hidden="false" customHeight="false" outlineLevel="0" collapsed="false">
      <c r="A4359" s="6" t="n">
        <v>34308.1805</v>
      </c>
      <c r="B4359" s="6" t="n">
        <v>1.67399267399267</v>
      </c>
      <c r="C4359" s="6" t="n">
        <v>81</v>
      </c>
      <c r="D4359" s="6" t="n">
        <v>-1</v>
      </c>
      <c r="E4359" s="6" t="n">
        <v>1.67106227106227</v>
      </c>
      <c r="F4359" s="6" t="n">
        <v>0</v>
      </c>
      <c r="G4359" s="6" t="n">
        <v>0</v>
      </c>
      <c r="H4359" s="6" t="str">
        <f aca="false">IF(AND(A4359&gt;=Stimuli!$B$2,A4359&lt;=Stimuli!$C$2),Stimuli!$A$2,IF(AND(A4359&gt;=Stimuli!$B$3,A4359&lt;=Stimuli!$C$3),Stimuli!$A$3,IF(AND(A4359&gt;=Stimuli!$B$4,A4359&lt;=Stimuli!$C$4),Stimuli!$A$4,"")))</f>
        <v>01 Quiet baseline (60s)</v>
      </c>
      <c r="I4359" s="6" t="n">
        <f aca="false">(B4359-B4358)/((A4359-A4358)/1000)</f>
        <v>0.750183150183176</v>
      </c>
      <c r="J4359" s="6" t="n">
        <f aca="false">IF(OR(B4359&lt;Rules!$B$2,B4359&gt;Rules!$B$3,ABS(I4359)&gt;Rules!$B$4,OR(B4360&lt;Rules!$B$2,B4360&gt;Rules!$B$3,ABS(I4360)&gt;Rules!$B$4)),1,0)</f>
        <v>0</v>
      </c>
      <c r="K4359" s="6" t="str">
        <f aca="false">IF(F4359=1,COUNTIF($F$2:F4359,1),"")</f>
        <v/>
      </c>
    </row>
    <row r="4360" customFormat="false" ht="15" hidden="false" customHeight="false" outlineLevel="0" collapsed="false">
      <c r="A4360" s="6" t="n">
        <v>34315.993</v>
      </c>
      <c r="B4360" s="6" t="n">
        <v>1.66959706959707</v>
      </c>
      <c r="C4360" s="6" t="n">
        <v>81</v>
      </c>
      <c r="D4360" s="6" t="n">
        <v>-1</v>
      </c>
      <c r="E4360" s="6" t="n">
        <v>1.67106227106227</v>
      </c>
      <c r="F4360" s="6" t="n">
        <v>0</v>
      </c>
      <c r="G4360" s="6" t="n">
        <v>0</v>
      </c>
      <c r="H4360" s="6" t="str">
        <f aca="false">IF(AND(A4360&gt;=Stimuli!$B$2,A4360&lt;=Stimuli!$C$2),Stimuli!$A$2,IF(AND(A4360&gt;=Stimuli!$B$3,A4360&lt;=Stimuli!$C$3),Stimuli!$A$3,IF(AND(A4360&gt;=Stimuli!$B$4,A4360&lt;=Stimuli!$C$4),Stimuli!$A$4,"")))</f>
        <v>01 Quiet baseline (60s)</v>
      </c>
      <c r="I4360" s="6" t="n">
        <f aca="false">(B4360-B4359)/((A4360-A4359)/1000)</f>
        <v>-0.562637362637446</v>
      </c>
      <c r="J4360" s="6" t="n">
        <f aca="false">IF(OR(B4360&lt;Rules!$B$2,B4360&gt;Rules!$B$3,ABS(I4360)&gt;Rules!$B$4,OR(B4361&lt;Rules!$B$2,B4361&gt;Rules!$B$3,ABS(I4361)&gt;Rules!$B$4)),1,0)</f>
        <v>0</v>
      </c>
      <c r="K4360" s="6" t="str">
        <f aca="false">IF(F4360=1,COUNTIF($F$2:F4360,1),"")</f>
        <v/>
      </c>
    </row>
    <row r="4361" customFormat="false" ht="15" hidden="false" customHeight="false" outlineLevel="0" collapsed="false">
      <c r="A4361" s="6" t="n">
        <v>34323.8055</v>
      </c>
      <c r="B4361" s="6" t="n">
        <v>1.67252747252747</v>
      </c>
      <c r="C4361" s="6" t="n">
        <v>81</v>
      </c>
      <c r="D4361" s="6" t="n">
        <v>-1</v>
      </c>
      <c r="E4361" s="6" t="n">
        <v>1.67106227106227</v>
      </c>
      <c r="F4361" s="6" t="n">
        <v>0</v>
      </c>
      <c r="G4361" s="6" t="n">
        <v>0</v>
      </c>
      <c r="H4361" s="6" t="str">
        <f aca="false">IF(AND(A4361&gt;=Stimuli!$B$2,A4361&lt;=Stimuli!$C$2),Stimuli!$A$2,IF(AND(A4361&gt;=Stimuli!$B$3,A4361&lt;=Stimuli!$C$3),Stimuli!$A$3,IF(AND(A4361&gt;=Stimuli!$B$4,A4361&lt;=Stimuli!$C$4),Stimuli!$A$4,"")))</f>
        <v>01 Quiet baseline (60s)</v>
      </c>
      <c r="I4361" s="6" t="n">
        <f aca="false">(B4361-B4360)/((A4361-A4360)/1000)</f>
        <v>0.375091575091574</v>
      </c>
      <c r="J4361" s="6" t="n">
        <f aca="false">IF(OR(B4361&lt;Rules!$B$2,B4361&gt;Rules!$B$3,ABS(I4361)&gt;Rules!$B$4,OR(B4362&lt;Rules!$B$2,B4362&gt;Rules!$B$3,ABS(I4362)&gt;Rules!$B$4)),1,0)</f>
        <v>0</v>
      </c>
      <c r="K4361" s="6" t="str">
        <f aca="false">IF(F4361=1,COUNTIF($F$2:F4361,1),"")</f>
        <v/>
      </c>
    </row>
    <row r="4362" customFormat="false" ht="15" hidden="false" customHeight="false" outlineLevel="0" collapsed="false">
      <c r="A4362" s="6" t="n">
        <v>34331.618</v>
      </c>
      <c r="B4362" s="6" t="n">
        <v>1.66959706959707</v>
      </c>
      <c r="C4362" s="6" t="n">
        <v>81</v>
      </c>
      <c r="D4362" s="6" t="n">
        <v>-1</v>
      </c>
      <c r="E4362" s="6" t="n">
        <v>1.67106227106227</v>
      </c>
      <c r="F4362" s="6" t="n">
        <v>0</v>
      </c>
      <c r="G4362" s="6" t="n">
        <v>0</v>
      </c>
      <c r="H4362" s="6" t="str">
        <f aca="false">IF(AND(A4362&gt;=Stimuli!$B$2,A4362&lt;=Stimuli!$C$2),Stimuli!$A$2,IF(AND(A4362&gt;=Stimuli!$B$3,A4362&lt;=Stimuli!$C$3),Stimuli!$A$3,IF(AND(A4362&gt;=Stimuli!$B$4,A4362&lt;=Stimuli!$C$4),Stimuli!$A$4,"")))</f>
        <v>01 Quiet baseline (60s)</v>
      </c>
      <c r="I4362" s="6" t="n">
        <f aca="false">(B4362-B4361)/((A4362-A4361)/1000)</f>
        <v>-0.375091575091574</v>
      </c>
      <c r="J4362" s="6" t="n">
        <f aca="false">IF(OR(B4362&lt;Rules!$B$2,B4362&gt;Rules!$B$3,ABS(I4362)&gt;Rules!$B$4,OR(B4363&lt;Rules!$B$2,B4363&gt;Rules!$B$3,ABS(I4363)&gt;Rules!$B$4)),1,0)</f>
        <v>0</v>
      </c>
      <c r="K4362" s="6" t="str">
        <f aca="false">IF(F4362=1,COUNTIF($F$2:F4362,1),"")</f>
        <v/>
      </c>
    </row>
    <row r="4363" customFormat="false" ht="15" hidden="false" customHeight="false" outlineLevel="0" collapsed="false">
      <c r="A4363" s="6" t="n">
        <v>34339.4305</v>
      </c>
      <c r="B4363" s="6" t="n">
        <v>1.67106227106227</v>
      </c>
      <c r="C4363" s="6" t="n">
        <v>81</v>
      </c>
      <c r="D4363" s="6" t="n">
        <v>-1</v>
      </c>
      <c r="E4363" s="6" t="n">
        <v>1.67106227106227</v>
      </c>
      <c r="F4363" s="6" t="n">
        <v>0</v>
      </c>
      <c r="G4363" s="6" t="n">
        <v>0</v>
      </c>
      <c r="H4363" s="6" t="str">
        <f aca="false">IF(AND(A4363&gt;=Stimuli!$B$2,A4363&lt;=Stimuli!$C$2),Stimuli!$A$2,IF(AND(A4363&gt;=Stimuli!$B$3,A4363&lt;=Stimuli!$C$3),Stimuli!$A$3,IF(AND(A4363&gt;=Stimuli!$B$4,A4363&lt;=Stimuli!$C$4),Stimuli!$A$4,"")))</f>
        <v>01 Quiet baseline (60s)</v>
      </c>
      <c r="I4363" s="6" t="n">
        <f aca="false">(B4363-B4362)/((A4363-A4362)/1000)</f>
        <v>0.187545787545844</v>
      </c>
      <c r="J4363" s="6" t="n">
        <f aca="false">IF(OR(B4363&lt;Rules!$B$2,B4363&gt;Rules!$B$3,ABS(I4363)&gt;Rules!$B$4,OR(B4364&lt;Rules!$B$2,B4364&gt;Rules!$B$3,ABS(I4364)&gt;Rules!$B$4)),1,0)</f>
        <v>0</v>
      </c>
      <c r="K4363" s="6" t="str">
        <f aca="false">IF(F4363=1,COUNTIF($F$2:F4363,1),"")</f>
        <v/>
      </c>
    </row>
    <row r="4364" customFormat="false" ht="15" hidden="false" customHeight="false" outlineLevel="0" collapsed="false">
      <c r="A4364" s="6" t="n">
        <v>34347.243</v>
      </c>
      <c r="B4364" s="6" t="n">
        <v>1.67106227106227</v>
      </c>
      <c r="C4364" s="6" t="n">
        <v>81</v>
      </c>
      <c r="D4364" s="6" t="n">
        <v>-1</v>
      </c>
      <c r="E4364" s="6" t="n">
        <v>1.67106227106227</v>
      </c>
      <c r="F4364" s="6" t="n">
        <v>0</v>
      </c>
      <c r="G4364" s="6" t="n">
        <v>0</v>
      </c>
      <c r="H4364" s="6" t="str">
        <f aca="false">IF(AND(A4364&gt;=Stimuli!$B$2,A4364&lt;=Stimuli!$C$2),Stimuli!$A$2,IF(AND(A4364&gt;=Stimuli!$B$3,A4364&lt;=Stimuli!$C$3),Stimuli!$A$3,IF(AND(A4364&gt;=Stimuli!$B$4,A4364&lt;=Stimuli!$C$4),Stimuli!$A$4,"")))</f>
        <v>01 Quiet baseline (60s)</v>
      </c>
      <c r="I4364" s="6" t="n">
        <f aca="false">(B4364-B4363)/((A4364-A4363)/1000)</f>
        <v>0</v>
      </c>
      <c r="J4364" s="6" t="n">
        <f aca="false">IF(OR(B4364&lt;Rules!$B$2,B4364&gt;Rules!$B$3,ABS(I4364)&gt;Rules!$B$4,OR(B4365&lt;Rules!$B$2,B4365&gt;Rules!$B$3,ABS(I4365)&gt;Rules!$B$4)),1,0)</f>
        <v>0</v>
      </c>
      <c r="K4364" s="6" t="str">
        <f aca="false">IF(F4364=1,COUNTIF($F$2:F4364,1),"")</f>
        <v/>
      </c>
    </row>
    <row r="4365" customFormat="false" ht="15" hidden="false" customHeight="false" outlineLevel="0" collapsed="false">
      <c r="A4365" s="6" t="n">
        <v>34355.0555</v>
      </c>
      <c r="B4365" s="6" t="n">
        <v>1.66959706959707</v>
      </c>
      <c r="C4365" s="6" t="n">
        <v>81</v>
      </c>
      <c r="D4365" s="6" t="n">
        <v>-1</v>
      </c>
      <c r="E4365" s="6" t="n">
        <v>1.67106227106227</v>
      </c>
      <c r="F4365" s="6" t="n">
        <v>0</v>
      </c>
      <c r="G4365" s="6" t="n">
        <v>0</v>
      </c>
      <c r="H4365" s="6" t="str">
        <f aca="false">IF(AND(A4365&gt;=Stimuli!$B$2,A4365&lt;=Stimuli!$C$2),Stimuli!$A$2,IF(AND(A4365&gt;=Stimuli!$B$3,A4365&lt;=Stimuli!$C$3),Stimuli!$A$3,IF(AND(A4365&gt;=Stimuli!$B$4,A4365&lt;=Stimuli!$C$4),Stimuli!$A$4,"")))</f>
        <v>01 Quiet baseline (60s)</v>
      </c>
      <c r="I4365" s="6" t="n">
        <f aca="false">(B4365-B4364)/((A4365-A4364)/1000)</f>
        <v>-0.187545787545844</v>
      </c>
      <c r="J4365" s="6" t="n">
        <f aca="false">IF(OR(B4365&lt;Rules!$B$2,B4365&gt;Rules!$B$3,ABS(I4365)&gt;Rules!$B$4,OR(B4366&lt;Rules!$B$2,B4366&gt;Rules!$B$3,ABS(I4366)&gt;Rules!$B$4)),1,0)</f>
        <v>0</v>
      </c>
      <c r="K4365" s="6" t="str">
        <f aca="false">IF(F4365=1,COUNTIF($F$2:F4365,1),"")</f>
        <v/>
      </c>
    </row>
    <row r="4366" customFormat="false" ht="15" hidden="false" customHeight="false" outlineLevel="0" collapsed="false">
      <c r="A4366" s="6" t="n">
        <v>34362.868</v>
      </c>
      <c r="B4366" s="6" t="n">
        <v>1.67252747252747</v>
      </c>
      <c r="C4366" s="6" t="n">
        <v>81</v>
      </c>
      <c r="D4366" s="6" t="n">
        <v>-1</v>
      </c>
      <c r="E4366" s="6" t="n">
        <v>1.67106227106227</v>
      </c>
      <c r="F4366" s="6" t="n">
        <v>0</v>
      </c>
      <c r="G4366" s="6" t="n">
        <v>0</v>
      </c>
      <c r="H4366" s="6" t="str">
        <f aca="false">IF(AND(A4366&gt;=Stimuli!$B$2,A4366&lt;=Stimuli!$C$2),Stimuli!$A$2,IF(AND(A4366&gt;=Stimuli!$B$3,A4366&lt;=Stimuli!$C$3),Stimuli!$A$3,IF(AND(A4366&gt;=Stimuli!$B$4,A4366&lt;=Stimuli!$C$4),Stimuli!$A$4,"")))</f>
        <v>01 Quiet baseline (60s)</v>
      </c>
      <c r="I4366" s="6" t="n">
        <f aca="false">(B4366-B4365)/((A4366-A4365)/1000)</f>
        <v>0.375091575091574</v>
      </c>
      <c r="J4366" s="6" t="n">
        <f aca="false">IF(OR(B4366&lt;Rules!$B$2,B4366&gt;Rules!$B$3,ABS(I4366)&gt;Rules!$B$4,OR(B4367&lt;Rules!$B$2,B4367&gt;Rules!$B$3,ABS(I4367)&gt;Rules!$B$4)),1,0)</f>
        <v>0</v>
      </c>
      <c r="K4366" s="6" t="str">
        <f aca="false">IF(F4366=1,COUNTIF($F$2:F4366,1),"")</f>
        <v/>
      </c>
    </row>
    <row r="4367" customFormat="false" ht="15" hidden="false" customHeight="false" outlineLevel="0" collapsed="false">
      <c r="A4367" s="6" t="n">
        <v>34370.6805</v>
      </c>
      <c r="B4367" s="6" t="n">
        <v>1.66813186813187</v>
      </c>
      <c r="C4367" s="6" t="n">
        <v>81</v>
      </c>
      <c r="D4367" s="6" t="n">
        <v>-1</v>
      </c>
      <c r="E4367" s="6" t="n">
        <v>1.66959706959707</v>
      </c>
      <c r="F4367" s="6" t="n">
        <v>0</v>
      </c>
      <c r="G4367" s="6" t="n">
        <v>0</v>
      </c>
      <c r="H4367" s="6" t="str">
        <f aca="false">IF(AND(A4367&gt;=Stimuli!$B$2,A4367&lt;=Stimuli!$C$2),Stimuli!$A$2,IF(AND(A4367&gt;=Stimuli!$B$3,A4367&lt;=Stimuli!$C$3),Stimuli!$A$3,IF(AND(A4367&gt;=Stimuli!$B$4,A4367&lt;=Stimuli!$C$4),Stimuli!$A$4,"")))</f>
        <v>01 Quiet baseline (60s)</v>
      </c>
      <c r="I4367" s="6" t="n">
        <f aca="false">(B4367-B4366)/((A4367-A4366)/1000)</f>
        <v>-0.562637362637304</v>
      </c>
      <c r="J4367" s="6" t="n">
        <f aca="false">IF(OR(B4367&lt;Rules!$B$2,B4367&gt;Rules!$B$3,ABS(I4367)&gt;Rules!$B$4,OR(B4368&lt;Rules!$B$2,B4368&gt;Rules!$B$3,ABS(I4368)&gt;Rules!$B$4)),1,0)</f>
        <v>0</v>
      </c>
      <c r="K4367" s="6" t="str">
        <f aca="false">IF(F4367=1,COUNTIF($F$2:F4367,1),"")</f>
        <v/>
      </c>
    </row>
    <row r="4368" customFormat="false" ht="15" hidden="false" customHeight="false" outlineLevel="0" collapsed="false">
      <c r="A4368" s="6" t="n">
        <v>34378.493</v>
      </c>
      <c r="B4368" s="6" t="n">
        <v>1.67399267399267</v>
      </c>
      <c r="C4368" s="6" t="n">
        <v>81</v>
      </c>
      <c r="D4368" s="6" t="n">
        <v>-1</v>
      </c>
      <c r="E4368" s="6" t="n">
        <v>1.66959706959707</v>
      </c>
      <c r="F4368" s="6" t="n">
        <v>0</v>
      </c>
      <c r="G4368" s="6" t="n">
        <v>0</v>
      </c>
      <c r="H4368" s="6" t="str">
        <f aca="false">IF(AND(A4368&gt;=Stimuli!$B$2,A4368&lt;=Stimuli!$C$2),Stimuli!$A$2,IF(AND(A4368&gt;=Stimuli!$B$3,A4368&lt;=Stimuli!$C$3),Stimuli!$A$3,IF(AND(A4368&gt;=Stimuli!$B$4,A4368&lt;=Stimuli!$C$4),Stimuli!$A$4,"")))</f>
        <v>01 Quiet baseline (60s)</v>
      </c>
      <c r="I4368" s="6" t="n">
        <f aca="false">(B4368-B4367)/((A4368-A4367)/1000)</f>
        <v>0.750183150183176</v>
      </c>
      <c r="J4368" s="6" t="n">
        <f aca="false">IF(OR(B4368&lt;Rules!$B$2,B4368&gt;Rules!$B$3,ABS(I4368)&gt;Rules!$B$4,OR(B4369&lt;Rules!$B$2,B4369&gt;Rules!$B$3,ABS(I4369)&gt;Rules!$B$4)),1,0)</f>
        <v>0</v>
      </c>
      <c r="K4368" s="6" t="str">
        <f aca="false">IF(F4368=1,COUNTIF($F$2:F4368,1),"")</f>
        <v/>
      </c>
    </row>
    <row r="4369" customFormat="false" ht="15" hidden="false" customHeight="false" outlineLevel="0" collapsed="false">
      <c r="A4369" s="6" t="n">
        <v>34386.3055</v>
      </c>
      <c r="B4369" s="6" t="n">
        <v>1.66813186813187</v>
      </c>
      <c r="C4369" s="6" t="n">
        <v>81</v>
      </c>
      <c r="D4369" s="6" t="n">
        <v>-1</v>
      </c>
      <c r="E4369" s="6" t="n">
        <v>1.66959706959707</v>
      </c>
      <c r="F4369" s="6" t="n">
        <v>0</v>
      </c>
      <c r="G4369" s="6" t="n">
        <v>0</v>
      </c>
      <c r="H4369" s="6" t="str">
        <f aca="false">IF(AND(A4369&gt;=Stimuli!$B$2,A4369&lt;=Stimuli!$C$2),Stimuli!$A$2,IF(AND(A4369&gt;=Stimuli!$B$3,A4369&lt;=Stimuli!$C$3),Stimuli!$A$3,IF(AND(A4369&gt;=Stimuli!$B$4,A4369&lt;=Stimuli!$C$4),Stimuli!$A$4,"")))</f>
        <v>01 Quiet baseline (60s)</v>
      </c>
      <c r="I4369" s="6" t="n">
        <f aca="false">(B4369-B4368)/((A4369-A4368)/1000)</f>
        <v>-0.750183150183176</v>
      </c>
      <c r="J4369" s="6" t="n">
        <f aca="false">IF(OR(B4369&lt;Rules!$B$2,B4369&gt;Rules!$B$3,ABS(I4369)&gt;Rules!$B$4,OR(B4370&lt;Rules!$B$2,B4370&gt;Rules!$B$3,ABS(I4370)&gt;Rules!$B$4)),1,0)</f>
        <v>0</v>
      </c>
      <c r="K4369" s="6" t="str">
        <f aca="false">IF(F4369=1,COUNTIF($F$2:F4369,1),"")</f>
        <v/>
      </c>
    </row>
    <row r="4370" customFormat="false" ht="15" hidden="false" customHeight="false" outlineLevel="0" collapsed="false">
      <c r="A4370" s="6" t="n">
        <v>34394.118</v>
      </c>
      <c r="B4370" s="6" t="n">
        <v>1.67399267399267</v>
      </c>
      <c r="C4370" s="6" t="n">
        <v>80</v>
      </c>
      <c r="D4370" s="6" t="n">
        <v>750</v>
      </c>
      <c r="E4370" s="6" t="n">
        <v>1.66959706959707</v>
      </c>
      <c r="F4370" s="6" t="n">
        <v>0</v>
      </c>
      <c r="G4370" s="6" t="n">
        <v>0</v>
      </c>
      <c r="H4370" s="6" t="str">
        <f aca="false">IF(AND(A4370&gt;=Stimuli!$B$2,A4370&lt;=Stimuli!$C$2),Stimuli!$A$2,IF(AND(A4370&gt;=Stimuli!$B$3,A4370&lt;=Stimuli!$C$3),Stimuli!$A$3,IF(AND(A4370&gt;=Stimuli!$B$4,A4370&lt;=Stimuli!$C$4),Stimuli!$A$4,"")))</f>
        <v>01 Quiet baseline (60s)</v>
      </c>
      <c r="I4370" s="6" t="n">
        <f aca="false">(B4370-B4369)/((A4370-A4369)/1000)</f>
        <v>0.750183150183176</v>
      </c>
      <c r="J4370" s="6" t="n">
        <f aca="false">IF(OR(B4370&lt;Rules!$B$2,B4370&gt;Rules!$B$3,ABS(I4370)&gt;Rules!$B$4,OR(B4371&lt;Rules!$B$2,B4371&gt;Rules!$B$3,ABS(I4371)&gt;Rules!$B$4)),1,0)</f>
        <v>0</v>
      </c>
      <c r="K4370" s="6" t="str">
        <f aca="false">IF(F4370=1,COUNTIF($F$2:F4370,1),"")</f>
        <v/>
      </c>
    </row>
    <row r="4371" customFormat="false" ht="15" hidden="false" customHeight="false" outlineLevel="0" collapsed="false">
      <c r="A4371" s="6" t="n">
        <v>34401.9305</v>
      </c>
      <c r="B4371" s="6" t="n">
        <v>1.66666666666667</v>
      </c>
      <c r="C4371" s="6" t="n">
        <v>80</v>
      </c>
      <c r="D4371" s="6" t="n">
        <v>-1</v>
      </c>
      <c r="E4371" s="6" t="n">
        <v>1.66959706959707</v>
      </c>
      <c r="F4371" s="6" t="n">
        <v>0</v>
      </c>
      <c r="G4371" s="6" t="n">
        <v>0</v>
      </c>
      <c r="H4371" s="6" t="str">
        <f aca="false">IF(AND(A4371&gt;=Stimuli!$B$2,A4371&lt;=Stimuli!$C$2),Stimuli!$A$2,IF(AND(A4371&gt;=Stimuli!$B$3,A4371&lt;=Stimuli!$C$3),Stimuli!$A$3,IF(AND(A4371&gt;=Stimuli!$B$4,A4371&lt;=Stimuli!$C$4),Stimuli!$A$4,"")))</f>
        <v>01 Quiet baseline (60s)</v>
      </c>
      <c r="I4371" s="6" t="n">
        <f aca="false">(B4371-B4370)/((A4371-A4370)/1000)</f>
        <v>-0.937728937728906</v>
      </c>
      <c r="J4371" s="6" t="n">
        <f aca="false">IF(OR(B4371&lt;Rules!$B$2,B4371&gt;Rules!$B$3,ABS(I4371)&gt;Rules!$B$4,OR(B4372&lt;Rules!$B$2,B4372&gt;Rules!$B$3,ABS(I4372)&gt;Rules!$B$4)),1,0)</f>
        <v>0</v>
      </c>
      <c r="K4371" s="6" t="str">
        <f aca="false">IF(F4371=1,COUNTIF($F$2:F4371,1),"")</f>
        <v/>
      </c>
    </row>
    <row r="4372" customFormat="false" ht="15" hidden="false" customHeight="false" outlineLevel="0" collapsed="false">
      <c r="A4372" s="6" t="n">
        <v>34409.743</v>
      </c>
      <c r="B4372" s="6" t="n">
        <v>1.67252747252747</v>
      </c>
      <c r="C4372" s="6" t="n">
        <v>80</v>
      </c>
      <c r="D4372" s="6" t="n">
        <v>-1</v>
      </c>
      <c r="E4372" s="6" t="n">
        <v>1.66959706959707</v>
      </c>
      <c r="F4372" s="6" t="n">
        <v>0</v>
      </c>
      <c r="G4372" s="6" t="n">
        <v>0</v>
      </c>
      <c r="H4372" s="6" t="str">
        <f aca="false">IF(AND(A4372&gt;=Stimuli!$B$2,A4372&lt;=Stimuli!$C$2),Stimuli!$A$2,IF(AND(A4372&gt;=Stimuli!$B$3,A4372&lt;=Stimuli!$C$3),Stimuli!$A$3,IF(AND(A4372&gt;=Stimuli!$B$4,A4372&lt;=Stimuli!$C$4),Stimuli!$A$4,"")))</f>
        <v>01 Quiet baseline (60s)</v>
      </c>
      <c r="I4372" s="6" t="n">
        <f aca="false">(B4372-B4371)/((A4372-A4371)/1000)</f>
        <v>0.750183150183034</v>
      </c>
      <c r="J4372" s="6" t="n">
        <f aca="false">IF(OR(B4372&lt;Rules!$B$2,B4372&gt;Rules!$B$3,ABS(I4372)&gt;Rules!$B$4,OR(B4373&lt;Rules!$B$2,B4373&gt;Rules!$B$3,ABS(I4373)&gt;Rules!$B$4)),1,0)</f>
        <v>0</v>
      </c>
      <c r="K4372" s="6" t="str">
        <f aca="false">IF(F4372=1,COUNTIF($F$2:F4372,1),"")</f>
        <v/>
      </c>
    </row>
    <row r="4373" customFormat="false" ht="15" hidden="false" customHeight="false" outlineLevel="0" collapsed="false">
      <c r="A4373" s="6" t="n">
        <v>34417.5555</v>
      </c>
      <c r="B4373" s="6" t="n">
        <v>1.66666666666667</v>
      </c>
      <c r="C4373" s="6" t="n">
        <v>80</v>
      </c>
      <c r="D4373" s="6" t="n">
        <v>-1</v>
      </c>
      <c r="E4373" s="6" t="n">
        <v>1.66959706959707</v>
      </c>
      <c r="F4373" s="6" t="n">
        <v>0</v>
      </c>
      <c r="G4373" s="6" t="n">
        <v>0</v>
      </c>
      <c r="H4373" s="6" t="str">
        <f aca="false">IF(AND(A4373&gt;=Stimuli!$B$2,A4373&lt;=Stimuli!$C$2),Stimuli!$A$2,IF(AND(A4373&gt;=Stimuli!$B$3,A4373&lt;=Stimuli!$C$3),Stimuli!$A$3,IF(AND(A4373&gt;=Stimuli!$B$4,A4373&lt;=Stimuli!$C$4),Stimuli!$A$4,"")))</f>
        <v>01 Quiet baseline (60s)</v>
      </c>
      <c r="I4373" s="6" t="n">
        <f aca="false">(B4373-B4372)/((A4373-A4372)/1000)</f>
        <v>-0.750183150183034</v>
      </c>
      <c r="J4373" s="6" t="n">
        <f aca="false">IF(OR(B4373&lt;Rules!$B$2,B4373&gt;Rules!$B$3,ABS(I4373)&gt;Rules!$B$4,OR(B4374&lt;Rules!$B$2,B4374&gt;Rules!$B$3,ABS(I4374)&gt;Rules!$B$4)),1,0)</f>
        <v>0</v>
      </c>
      <c r="K4373" s="6" t="str">
        <f aca="false">IF(F4373=1,COUNTIF($F$2:F4373,1),"")</f>
        <v/>
      </c>
    </row>
    <row r="4374" customFormat="false" ht="15" hidden="false" customHeight="false" outlineLevel="0" collapsed="false">
      <c r="A4374" s="6" t="n">
        <v>34425.368</v>
      </c>
      <c r="B4374" s="6" t="n">
        <v>1.67252747252747</v>
      </c>
      <c r="C4374" s="6" t="n">
        <v>80</v>
      </c>
      <c r="D4374" s="6" t="n">
        <v>-1</v>
      </c>
      <c r="E4374" s="6" t="n">
        <v>1.66959706959707</v>
      </c>
      <c r="F4374" s="6" t="n">
        <v>0</v>
      </c>
      <c r="G4374" s="6" t="n">
        <v>0</v>
      </c>
      <c r="H4374" s="6" t="str">
        <f aca="false">IF(AND(A4374&gt;=Stimuli!$B$2,A4374&lt;=Stimuli!$C$2),Stimuli!$A$2,IF(AND(A4374&gt;=Stimuli!$B$3,A4374&lt;=Stimuli!$C$3),Stimuli!$A$3,IF(AND(A4374&gt;=Stimuli!$B$4,A4374&lt;=Stimuli!$C$4),Stimuli!$A$4,"")))</f>
        <v>01 Quiet baseline (60s)</v>
      </c>
      <c r="I4374" s="6" t="n">
        <f aca="false">(B4374-B4373)/((A4374-A4373)/1000)</f>
        <v>0.750183150183034</v>
      </c>
      <c r="J4374" s="6" t="n">
        <f aca="false">IF(OR(B4374&lt;Rules!$B$2,B4374&gt;Rules!$B$3,ABS(I4374)&gt;Rules!$B$4,OR(B4375&lt;Rules!$B$2,B4375&gt;Rules!$B$3,ABS(I4375)&gt;Rules!$B$4)),1,0)</f>
        <v>0</v>
      </c>
      <c r="K4374" s="6" t="str">
        <f aca="false">IF(F4374=1,COUNTIF($F$2:F4374,1),"")</f>
        <v/>
      </c>
    </row>
    <row r="4375" customFormat="false" ht="15" hidden="false" customHeight="false" outlineLevel="0" collapsed="false">
      <c r="A4375" s="6" t="n">
        <v>34433.1805</v>
      </c>
      <c r="B4375" s="6" t="n">
        <v>1.66666666666667</v>
      </c>
      <c r="C4375" s="6" t="n">
        <v>80</v>
      </c>
      <c r="D4375" s="6" t="n">
        <v>-1</v>
      </c>
      <c r="E4375" s="6" t="n">
        <v>1.66959706959707</v>
      </c>
      <c r="F4375" s="6" t="n">
        <v>0</v>
      </c>
      <c r="G4375" s="6" t="n">
        <v>0</v>
      </c>
      <c r="H4375" s="6" t="str">
        <f aca="false">IF(AND(A4375&gt;=Stimuli!$B$2,A4375&lt;=Stimuli!$C$2),Stimuli!$A$2,IF(AND(A4375&gt;=Stimuli!$B$3,A4375&lt;=Stimuli!$C$3),Stimuli!$A$3,IF(AND(A4375&gt;=Stimuli!$B$4,A4375&lt;=Stimuli!$C$4),Stimuli!$A$4,"")))</f>
        <v>01 Quiet baseline (60s)</v>
      </c>
      <c r="I4375" s="6" t="n">
        <f aca="false">(B4375-B4374)/((A4375-A4374)/1000)</f>
        <v>-0.750183150183034</v>
      </c>
      <c r="J4375" s="6" t="n">
        <f aca="false">IF(OR(B4375&lt;Rules!$B$2,B4375&gt;Rules!$B$3,ABS(I4375)&gt;Rules!$B$4,OR(B4376&lt;Rules!$B$2,B4376&gt;Rules!$B$3,ABS(I4376)&gt;Rules!$B$4)),1,0)</f>
        <v>0</v>
      </c>
      <c r="K4375" s="6" t="str">
        <f aca="false">IF(F4375=1,COUNTIF($F$2:F4375,1),"")</f>
        <v/>
      </c>
    </row>
    <row r="4376" customFormat="false" ht="15" hidden="false" customHeight="false" outlineLevel="0" collapsed="false">
      <c r="A4376" s="6" t="n">
        <v>34440.993</v>
      </c>
      <c r="B4376" s="6" t="n">
        <v>1.67106227106227</v>
      </c>
      <c r="C4376" s="6" t="n">
        <v>80</v>
      </c>
      <c r="D4376" s="6" t="n">
        <v>-1</v>
      </c>
      <c r="E4376" s="6" t="n">
        <v>1.66959706959707</v>
      </c>
      <c r="F4376" s="6" t="n">
        <v>0</v>
      </c>
      <c r="G4376" s="6" t="n">
        <v>0</v>
      </c>
      <c r="H4376" s="6" t="str">
        <f aca="false">IF(AND(A4376&gt;=Stimuli!$B$2,A4376&lt;=Stimuli!$C$2),Stimuli!$A$2,IF(AND(A4376&gt;=Stimuli!$B$3,A4376&lt;=Stimuli!$C$3),Stimuli!$A$3,IF(AND(A4376&gt;=Stimuli!$B$4,A4376&lt;=Stimuli!$C$4),Stimuli!$A$4,"")))</f>
        <v>01 Quiet baseline (60s)</v>
      </c>
      <c r="I4376" s="6" t="n">
        <f aca="false">(B4376-B4375)/((A4376-A4375)/1000)</f>
        <v>0.562637362637304</v>
      </c>
      <c r="J4376" s="6" t="n">
        <f aca="false">IF(OR(B4376&lt;Rules!$B$2,B4376&gt;Rules!$B$3,ABS(I4376)&gt;Rules!$B$4,OR(B4377&lt;Rules!$B$2,B4377&gt;Rules!$B$3,ABS(I4377)&gt;Rules!$B$4)),1,0)</f>
        <v>0</v>
      </c>
      <c r="K4376" s="6" t="str">
        <f aca="false">IF(F4376=1,COUNTIF($F$2:F4376,1),"")</f>
        <v/>
      </c>
    </row>
    <row r="4377" customFormat="false" ht="15" hidden="false" customHeight="false" outlineLevel="0" collapsed="false">
      <c r="A4377" s="6" t="n">
        <v>34448.8055</v>
      </c>
      <c r="B4377" s="6" t="n">
        <v>1.66813186813187</v>
      </c>
      <c r="C4377" s="6" t="n">
        <v>80</v>
      </c>
      <c r="D4377" s="6" t="n">
        <v>-1</v>
      </c>
      <c r="E4377" s="6" t="n">
        <v>1.66959706959707</v>
      </c>
      <c r="F4377" s="6" t="n">
        <v>0</v>
      </c>
      <c r="G4377" s="6" t="n">
        <v>0</v>
      </c>
      <c r="H4377" s="6" t="str">
        <f aca="false">IF(AND(A4377&gt;=Stimuli!$B$2,A4377&lt;=Stimuli!$C$2),Stimuli!$A$2,IF(AND(A4377&gt;=Stimuli!$B$3,A4377&lt;=Stimuli!$C$3),Stimuli!$A$3,IF(AND(A4377&gt;=Stimuli!$B$4,A4377&lt;=Stimuli!$C$4),Stimuli!$A$4,"")))</f>
        <v>01 Quiet baseline (60s)</v>
      </c>
      <c r="I4377" s="6" t="n">
        <f aca="false">(B4377-B4376)/((A4377-A4376)/1000)</f>
        <v>-0.375091575091574</v>
      </c>
      <c r="J4377" s="6" t="n">
        <f aca="false">IF(OR(B4377&lt;Rules!$B$2,B4377&gt;Rules!$B$3,ABS(I4377)&gt;Rules!$B$4,OR(B4378&lt;Rules!$B$2,B4378&gt;Rules!$B$3,ABS(I4378)&gt;Rules!$B$4)),1,0)</f>
        <v>0</v>
      </c>
      <c r="K4377" s="6" t="str">
        <f aca="false">IF(F4377=1,COUNTIF($F$2:F4377,1),"")</f>
        <v/>
      </c>
    </row>
    <row r="4378" customFormat="false" ht="15" hidden="false" customHeight="false" outlineLevel="0" collapsed="false">
      <c r="A4378" s="6" t="n">
        <v>34456.618</v>
      </c>
      <c r="B4378" s="6" t="n">
        <v>1.67106227106227</v>
      </c>
      <c r="C4378" s="6" t="n">
        <v>80</v>
      </c>
      <c r="D4378" s="6" t="n">
        <v>-1</v>
      </c>
      <c r="E4378" s="6" t="n">
        <v>1.66959706959707</v>
      </c>
      <c r="F4378" s="6" t="n">
        <v>0</v>
      </c>
      <c r="G4378" s="6" t="n">
        <v>0</v>
      </c>
      <c r="H4378" s="6" t="str">
        <f aca="false">IF(AND(A4378&gt;=Stimuli!$B$2,A4378&lt;=Stimuli!$C$2),Stimuli!$A$2,IF(AND(A4378&gt;=Stimuli!$B$3,A4378&lt;=Stimuli!$C$3),Stimuli!$A$3,IF(AND(A4378&gt;=Stimuli!$B$4,A4378&lt;=Stimuli!$C$4),Stimuli!$A$4,"")))</f>
        <v>01 Quiet baseline (60s)</v>
      </c>
      <c r="I4378" s="6" t="n">
        <f aca="false">(B4378-B4377)/((A4378-A4377)/1000)</f>
        <v>0.375091575091574</v>
      </c>
      <c r="J4378" s="6" t="n">
        <f aca="false">IF(OR(B4378&lt;Rules!$B$2,B4378&gt;Rules!$B$3,ABS(I4378)&gt;Rules!$B$4,OR(B4379&lt;Rules!$B$2,B4379&gt;Rules!$B$3,ABS(I4379)&gt;Rules!$B$4)),1,0)</f>
        <v>0</v>
      </c>
      <c r="K4378" s="6" t="str">
        <f aca="false">IF(F4378=1,COUNTIF($F$2:F4378,1),"")</f>
        <v/>
      </c>
    </row>
    <row r="4379" customFormat="false" ht="15" hidden="false" customHeight="false" outlineLevel="0" collapsed="false">
      <c r="A4379" s="6" t="n">
        <v>34464.4305</v>
      </c>
      <c r="B4379" s="6" t="n">
        <v>1.66959706959707</v>
      </c>
      <c r="C4379" s="6" t="n">
        <v>80</v>
      </c>
      <c r="D4379" s="6" t="n">
        <v>-1</v>
      </c>
      <c r="E4379" s="6" t="n">
        <v>1.66959706959707</v>
      </c>
      <c r="F4379" s="6" t="n">
        <v>0</v>
      </c>
      <c r="G4379" s="6" t="n">
        <v>0</v>
      </c>
      <c r="H4379" s="6" t="str">
        <f aca="false">IF(AND(A4379&gt;=Stimuli!$B$2,A4379&lt;=Stimuli!$C$2),Stimuli!$A$2,IF(AND(A4379&gt;=Stimuli!$B$3,A4379&lt;=Stimuli!$C$3),Stimuli!$A$3,IF(AND(A4379&gt;=Stimuli!$B$4,A4379&lt;=Stimuli!$C$4),Stimuli!$A$4,"")))</f>
        <v>01 Quiet baseline (60s)</v>
      </c>
      <c r="I4379" s="6" t="n">
        <f aca="false">(B4379-B4378)/((A4379-A4378)/1000)</f>
        <v>-0.187545787545844</v>
      </c>
      <c r="J4379" s="6" t="n">
        <f aca="false">IF(OR(B4379&lt;Rules!$B$2,B4379&gt;Rules!$B$3,ABS(I4379)&gt;Rules!$B$4,OR(B4380&lt;Rules!$B$2,B4380&gt;Rules!$B$3,ABS(I4380)&gt;Rules!$B$4)),1,0)</f>
        <v>0</v>
      </c>
      <c r="K4379" s="6" t="str">
        <f aca="false">IF(F4379=1,COUNTIF($F$2:F4379,1),"")</f>
        <v/>
      </c>
    </row>
    <row r="4380" customFormat="false" ht="15" hidden="false" customHeight="false" outlineLevel="0" collapsed="false">
      <c r="A4380" s="6" t="n">
        <v>34472.243</v>
      </c>
      <c r="B4380" s="6" t="n">
        <v>1.66813186813187</v>
      </c>
      <c r="C4380" s="6" t="n">
        <v>80</v>
      </c>
      <c r="D4380" s="6" t="n">
        <v>-1</v>
      </c>
      <c r="E4380" s="6" t="n">
        <v>1.66959706959707</v>
      </c>
      <c r="F4380" s="6" t="n">
        <v>0</v>
      </c>
      <c r="G4380" s="6" t="n">
        <v>0</v>
      </c>
      <c r="H4380" s="6" t="str">
        <f aca="false">IF(AND(A4380&gt;=Stimuli!$B$2,A4380&lt;=Stimuli!$C$2),Stimuli!$A$2,IF(AND(A4380&gt;=Stimuli!$B$3,A4380&lt;=Stimuli!$C$3),Stimuli!$A$3,IF(AND(A4380&gt;=Stimuli!$B$4,A4380&lt;=Stimuli!$C$4),Stimuli!$A$4,"")))</f>
        <v>01 Quiet baseline (60s)</v>
      </c>
      <c r="I4380" s="6" t="n">
        <f aca="false">(B4380-B4379)/((A4380-A4379)/1000)</f>
        <v>-0.18754578754573</v>
      </c>
      <c r="J4380" s="6" t="n">
        <f aca="false">IF(OR(B4380&lt;Rules!$B$2,B4380&gt;Rules!$B$3,ABS(I4380)&gt;Rules!$B$4,OR(B4381&lt;Rules!$B$2,B4381&gt;Rules!$B$3,ABS(I4381)&gt;Rules!$B$4)),1,0)</f>
        <v>0</v>
      </c>
      <c r="K4380" s="6" t="str">
        <f aca="false">IF(F4380=1,COUNTIF($F$2:F4380,1),"")</f>
        <v/>
      </c>
    </row>
    <row r="4381" customFormat="false" ht="15" hidden="false" customHeight="false" outlineLevel="0" collapsed="false">
      <c r="A4381" s="6" t="n">
        <v>34480.0555</v>
      </c>
      <c r="B4381" s="6" t="n">
        <v>1.67106227106227</v>
      </c>
      <c r="C4381" s="6" t="n">
        <v>80</v>
      </c>
      <c r="D4381" s="6" t="n">
        <v>-1</v>
      </c>
      <c r="E4381" s="6" t="n">
        <v>1.66959706959707</v>
      </c>
      <c r="F4381" s="6" t="n">
        <v>0</v>
      </c>
      <c r="G4381" s="6" t="n">
        <v>0</v>
      </c>
      <c r="H4381" s="6" t="str">
        <f aca="false">IF(AND(A4381&gt;=Stimuli!$B$2,A4381&lt;=Stimuli!$C$2),Stimuli!$A$2,IF(AND(A4381&gt;=Stimuli!$B$3,A4381&lt;=Stimuli!$C$3),Stimuli!$A$3,IF(AND(A4381&gt;=Stimuli!$B$4,A4381&lt;=Stimuli!$C$4),Stimuli!$A$4,"")))</f>
        <v>01 Quiet baseline (60s)</v>
      </c>
      <c r="I4381" s="6" t="n">
        <f aca="false">(B4381-B4380)/((A4381-A4380)/1000)</f>
        <v>0.375091575091574</v>
      </c>
      <c r="J4381" s="6" t="n">
        <f aca="false">IF(OR(B4381&lt;Rules!$B$2,B4381&gt;Rules!$B$3,ABS(I4381)&gt;Rules!$B$4,OR(B4382&lt;Rules!$B$2,B4382&gt;Rules!$B$3,ABS(I4382)&gt;Rules!$B$4)),1,0)</f>
        <v>0</v>
      </c>
      <c r="K4381" s="6" t="str">
        <f aca="false">IF(F4381=1,COUNTIF($F$2:F4381,1),"")</f>
        <v/>
      </c>
    </row>
    <row r="4382" customFormat="false" ht="15" hidden="false" customHeight="false" outlineLevel="0" collapsed="false">
      <c r="A4382" s="6" t="n">
        <v>34487.868</v>
      </c>
      <c r="B4382" s="6" t="n">
        <v>1.66813186813187</v>
      </c>
      <c r="C4382" s="6" t="n">
        <v>80</v>
      </c>
      <c r="D4382" s="6" t="n">
        <v>-1</v>
      </c>
      <c r="E4382" s="6" t="n">
        <v>1.66959706959707</v>
      </c>
      <c r="F4382" s="6" t="n">
        <v>0</v>
      </c>
      <c r="G4382" s="6" t="n">
        <v>0</v>
      </c>
      <c r="H4382" s="6" t="str">
        <f aca="false">IF(AND(A4382&gt;=Stimuli!$B$2,A4382&lt;=Stimuli!$C$2),Stimuli!$A$2,IF(AND(A4382&gt;=Stimuli!$B$3,A4382&lt;=Stimuli!$C$3),Stimuli!$A$3,IF(AND(A4382&gt;=Stimuli!$B$4,A4382&lt;=Stimuli!$C$4),Stimuli!$A$4,"")))</f>
        <v>01 Quiet baseline (60s)</v>
      </c>
      <c r="I4382" s="6" t="n">
        <f aca="false">(B4382-B4381)/((A4382-A4381)/1000)</f>
        <v>-0.375091575091574</v>
      </c>
      <c r="J4382" s="6" t="n">
        <f aca="false">IF(OR(B4382&lt;Rules!$B$2,B4382&gt;Rules!$B$3,ABS(I4382)&gt;Rules!$B$4,OR(B4383&lt;Rules!$B$2,B4383&gt;Rules!$B$3,ABS(I4383)&gt;Rules!$B$4)),1,0)</f>
        <v>0</v>
      </c>
      <c r="K4382" s="6" t="str">
        <f aca="false">IF(F4382=1,COUNTIF($F$2:F4382,1),"")</f>
        <v/>
      </c>
    </row>
    <row r="4383" customFormat="false" ht="15" hidden="false" customHeight="false" outlineLevel="0" collapsed="false">
      <c r="A4383" s="6" t="n">
        <v>34495.6805</v>
      </c>
      <c r="B4383" s="6" t="n">
        <v>1.67106227106227</v>
      </c>
      <c r="C4383" s="6" t="n">
        <v>80</v>
      </c>
      <c r="D4383" s="6" t="n">
        <v>-1</v>
      </c>
      <c r="E4383" s="6" t="n">
        <v>1.66959706959707</v>
      </c>
      <c r="F4383" s="6" t="n">
        <v>0</v>
      </c>
      <c r="G4383" s="6" t="n">
        <v>0</v>
      </c>
      <c r="H4383" s="6" t="str">
        <f aca="false">IF(AND(A4383&gt;=Stimuli!$B$2,A4383&lt;=Stimuli!$C$2),Stimuli!$A$2,IF(AND(A4383&gt;=Stimuli!$B$3,A4383&lt;=Stimuli!$C$3),Stimuli!$A$3,IF(AND(A4383&gt;=Stimuli!$B$4,A4383&lt;=Stimuli!$C$4),Stimuli!$A$4,"")))</f>
        <v>01 Quiet baseline (60s)</v>
      </c>
      <c r="I4383" s="6" t="n">
        <f aca="false">(B4383-B4382)/((A4383-A4382)/1000)</f>
        <v>0.375091575091574</v>
      </c>
      <c r="J4383" s="6" t="n">
        <f aca="false">IF(OR(B4383&lt;Rules!$B$2,B4383&gt;Rules!$B$3,ABS(I4383)&gt;Rules!$B$4,OR(B4384&lt;Rules!$B$2,B4384&gt;Rules!$B$3,ABS(I4384)&gt;Rules!$B$4)),1,0)</f>
        <v>0</v>
      </c>
      <c r="K4383" s="6" t="str">
        <f aca="false">IF(F4383=1,COUNTIF($F$2:F4383,1),"")</f>
        <v/>
      </c>
    </row>
    <row r="4384" customFormat="false" ht="15" hidden="false" customHeight="false" outlineLevel="0" collapsed="false">
      <c r="A4384" s="6" t="n">
        <v>34503.493</v>
      </c>
      <c r="B4384" s="6" t="n">
        <v>1.66666666666667</v>
      </c>
      <c r="C4384" s="6" t="n">
        <v>80</v>
      </c>
      <c r="D4384" s="6" t="n">
        <v>-1</v>
      </c>
      <c r="E4384" s="6" t="n">
        <v>1.66959706959707</v>
      </c>
      <c r="F4384" s="6" t="n">
        <v>0</v>
      </c>
      <c r="G4384" s="6" t="n">
        <v>0</v>
      </c>
      <c r="H4384" s="6" t="str">
        <f aca="false">IF(AND(A4384&gt;=Stimuli!$B$2,A4384&lt;=Stimuli!$C$2),Stimuli!$A$2,IF(AND(A4384&gt;=Stimuli!$B$3,A4384&lt;=Stimuli!$C$3),Stimuli!$A$3,IF(AND(A4384&gt;=Stimuli!$B$4,A4384&lt;=Stimuli!$C$4),Stimuli!$A$4,"")))</f>
        <v>01 Quiet baseline (60s)</v>
      </c>
      <c r="I4384" s="6" t="n">
        <f aca="false">(B4384-B4383)/((A4384-A4383)/1000)</f>
        <v>-0.562637362637304</v>
      </c>
      <c r="J4384" s="6" t="n">
        <f aca="false">IF(OR(B4384&lt;Rules!$B$2,B4384&gt;Rules!$B$3,ABS(I4384)&gt;Rules!$B$4,OR(B4385&lt;Rules!$B$2,B4385&gt;Rules!$B$3,ABS(I4385)&gt;Rules!$B$4)),1,0)</f>
        <v>0</v>
      </c>
      <c r="K4384" s="6" t="str">
        <f aca="false">IF(F4384=1,COUNTIF($F$2:F4384,1),"")</f>
        <v/>
      </c>
    </row>
    <row r="4385" customFormat="false" ht="15" hidden="false" customHeight="false" outlineLevel="0" collapsed="false">
      <c r="A4385" s="6" t="n">
        <v>34511.3055</v>
      </c>
      <c r="B4385" s="6" t="n">
        <v>1.67252747252747</v>
      </c>
      <c r="C4385" s="6" t="n">
        <v>80</v>
      </c>
      <c r="D4385" s="6" t="n">
        <v>-1</v>
      </c>
      <c r="E4385" s="6" t="n">
        <v>1.66959706959707</v>
      </c>
      <c r="F4385" s="6" t="n">
        <v>0</v>
      </c>
      <c r="G4385" s="6" t="n">
        <v>0</v>
      </c>
      <c r="H4385" s="6" t="str">
        <f aca="false">IF(AND(A4385&gt;=Stimuli!$B$2,A4385&lt;=Stimuli!$C$2),Stimuli!$A$2,IF(AND(A4385&gt;=Stimuli!$B$3,A4385&lt;=Stimuli!$C$3),Stimuli!$A$3,IF(AND(A4385&gt;=Stimuli!$B$4,A4385&lt;=Stimuli!$C$4),Stimuli!$A$4,"")))</f>
        <v>01 Quiet baseline (60s)</v>
      </c>
      <c r="I4385" s="6" t="n">
        <f aca="false">(B4385-B4384)/((A4385-A4384)/1000)</f>
        <v>0.750183150183034</v>
      </c>
      <c r="J4385" s="6" t="n">
        <f aca="false">IF(OR(B4385&lt;Rules!$B$2,B4385&gt;Rules!$B$3,ABS(I4385)&gt;Rules!$B$4,OR(B4386&lt;Rules!$B$2,B4386&gt;Rules!$B$3,ABS(I4386)&gt;Rules!$B$4)),1,0)</f>
        <v>0</v>
      </c>
      <c r="K4385" s="6" t="str">
        <f aca="false">IF(F4385=1,COUNTIF($F$2:F4385,1),"")</f>
        <v/>
      </c>
    </row>
    <row r="4386" customFormat="false" ht="15" hidden="false" customHeight="false" outlineLevel="0" collapsed="false">
      <c r="A4386" s="6" t="n">
        <v>34519.118</v>
      </c>
      <c r="B4386" s="6" t="n">
        <v>1.66520146520147</v>
      </c>
      <c r="C4386" s="6" t="n">
        <v>80</v>
      </c>
      <c r="D4386" s="6" t="n">
        <v>-1</v>
      </c>
      <c r="E4386" s="6" t="n">
        <v>1.66959706959707</v>
      </c>
      <c r="F4386" s="6" t="n">
        <v>0</v>
      </c>
      <c r="G4386" s="6" t="n">
        <v>0</v>
      </c>
      <c r="H4386" s="6" t="str">
        <f aca="false">IF(AND(A4386&gt;=Stimuli!$B$2,A4386&lt;=Stimuli!$C$2),Stimuli!$A$2,IF(AND(A4386&gt;=Stimuli!$B$3,A4386&lt;=Stimuli!$C$3),Stimuli!$A$3,IF(AND(A4386&gt;=Stimuli!$B$4,A4386&lt;=Stimuli!$C$4),Stimuli!$A$4,"")))</f>
        <v>01 Quiet baseline (60s)</v>
      </c>
      <c r="I4386" s="6" t="n">
        <f aca="false">(B4386-B4385)/((A4386-A4385)/1000)</f>
        <v>-0.937728937728878</v>
      </c>
      <c r="J4386" s="6" t="n">
        <f aca="false">IF(OR(B4386&lt;Rules!$B$2,B4386&gt;Rules!$B$3,ABS(I4386)&gt;Rules!$B$4,OR(B4387&lt;Rules!$B$2,B4387&gt;Rules!$B$3,ABS(I4387)&gt;Rules!$B$4)),1,0)</f>
        <v>0</v>
      </c>
      <c r="K4386" s="6" t="str">
        <f aca="false">IF(F4386=1,COUNTIF($F$2:F4386,1),"")</f>
        <v/>
      </c>
    </row>
    <row r="4387" customFormat="false" ht="15" hidden="false" customHeight="false" outlineLevel="0" collapsed="false">
      <c r="A4387" s="6" t="n">
        <v>34526.9305</v>
      </c>
      <c r="B4387" s="6" t="n">
        <v>1.67252747252747</v>
      </c>
      <c r="C4387" s="6" t="n">
        <v>80</v>
      </c>
      <c r="D4387" s="6" t="n">
        <v>-1</v>
      </c>
      <c r="E4387" s="6" t="n">
        <v>1.66813186813187</v>
      </c>
      <c r="F4387" s="6" t="n">
        <v>0</v>
      </c>
      <c r="G4387" s="6" t="n">
        <v>0</v>
      </c>
      <c r="H4387" s="6" t="str">
        <f aca="false">IF(AND(A4387&gt;=Stimuli!$B$2,A4387&lt;=Stimuli!$C$2),Stimuli!$A$2,IF(AND(A4387&gt;=Stimuli!$B$3,A4387&lt;=Stimuli!$C$3),Stimuli!$A$3,IF(AND(A4387&gt;=Stimuli!$B$4,A4387&lt;=Stimuli!$C$4),Stimuli!$A$4,"")))</f>
        <v>01 Quiet baseline (60s)</v>
      </c>
      <c r="I4387" s="6" t="n">
        <f aca="false">(B4387-B4386)/((A4387-A4386)/1000)</f>
        <v>0.937728937728878</v>
      </c>
      <c r="J4387" s="6" t="n">
        <f aca="false">IF(OR(B4387&lt;Rules!$B$2,B4387&gt;Rules!$B$3,ABS(I4387)&gt;Rules!$B$4,OR(B4388&lt;Rules!$B$2,B4388&gt;Rules!$B$3,ABS(I4388)&gt;Rules!$B$4)),1,0)</f>
        <v>0</v>
      </c>
      <c r="K4387" s="6" t="str">
        <f aca="false">IF(F4387=1,COUNTIF($F$2:F4387,1),"")</f>
        <v/>
      </c>
    </row>
    <row r="4388" customFormat="false" ht="15" hidden="false" customHeight="false" outlineLevel="0" collapsed="false">
      <c r="A4388" s="6" t="n">
        <v>34534.743</v>
      </c>
      <c r="B4388" s="6" t="n">
        <v>1.66520146520147</v>
      </c>
      <c r="C4388" s="6" t="n">
        <v>80</v>
      </c>
      <c r="D4388" s="6" t="n">
        <v>-1</v>
      </c>
      <c r="E4388" s="6" t="n">
        <v>1.66813186813187</v>
      </c>
      <c r="F4388" s="6" t="n">
        <v>0</v>
      </c>
      <c r="G4388" s="6" t="n">
        <v>0</v>
      </c>
      <c r="H4388" s="6" t="str">
        <f aca="false">IF(AND(A4388&gt;=Stimuli!$B$2,A4388&lt;=Stimuli!$C$2),Stimuli!$A$2,IF(AND(A4388&gt;=Stimuli!$B$3,A4388&lt;=Stimuli!$C$3),Stimuli!$A$3,IF(AND(A4388&gt;=Stimuli!$B$4,A4388&lt;=Stimuli!$C$4),Stimuli!$A$4,"")))</f>
        <v>01 Quiet baseline (60s)</v>
      </c>
      <c r="I4388" s="6" t="n">
        <f aca="false">(B4388-B4387)/((A4388-A4387)/1000)</f>
        <v>-0.937728937728878</v>
      </c>
      <c r="J4388" s="6" t="n">
        <f aca="false">IF(OR(B4388&lt;Rules!$B$2,B4388&gt;Rules!$B$3,ABS(I4388)&gt;Rules!$B$4,OR(B4389&lt;Rules!$B$2,B4389&gt;Rules!$B$3,ABS(I4389)&gt;Rules!$B$4)),1,0)</f>
        <v>0</v>
      </c>
      <c r="K4388" s="6" t="str">
        <f aca="false">IF(F4388=1,COUNTIF($F$2:F4388,1),"")</f>
        <v/>
      </c>
    </row>
    <row r="4389" customFormat="false" ht="15" hidden="false" customHeight="false" outlineLevel="0" collapsed="false">
      <c r="A4389" s="6" t="n">
        <v>34542.5555</v>
      </c>
      <c r="B4389" s="6" t="n">
        <v>1.67252747252747</v>
      </c>
      <c r="C4389" s="6" t="n">
        <v>80</v>
      </c>
      <c r="D4389" s="6" t="n">
        <v>-1</v>
      </c>
      <c r="E4389" s="6" t="n">
        <v>1.66813186813187</v>
      </c>
      <c r="F4389" s="6" t="n">
        <v>0</v>
      </c>
      <c r="G4389" s="6" t="n">
        <v>0</v>
      </c>
      <c r="H4389" s="6" t="str">
        <f aca="false">IF(AND(A4389&gt;=Stimuli!$B$2,A4389&lt;=Stimuli!$C$2),Stimuli!$A$2,IF(AND(A4389&gt;=Stimuli!$B$3,A4389&lt;=Stimuli!$C$3),Stimuli!$A$3,IF(AND(A4389&gt;=Stimuli!$B$4,A4389&lt;=Stimuli!$C$4),Stimuli!$A$4,"")))</f>
        <v>01 Quiet baseline (60s)</v>
      </c>
      <c r="I4389" s="6" t="n">
        <f aca="false">(B4389-B4388)/((A4389-A4388)/1000)</f>
        <v>0.937728937728878</v>
      </c>
      <c r="J4389" s="6" t="n">
        <f aca="false">IF(OR(B4389&lt;Rules!$B$2,B4389&gt;Rules!$B$3,ABS(I4389)&gt;Rules!$B$4,OR(B4390&lt;Rules!$B$2,B4390&gt;Rules!$B$3,ABS(I4390)&gt;Rules!$B$4)),1,0)</f>
        <v>0</v>
      </c>
      <c r="K4389" s="6" t="str">
        <f aca="false">IF(F4389=1,COUNTIF($F$2:F4389,1),"")</f>
        <v/>
      </c>
    </row>
    <row r="4390" customFormat="false" ht="15" hidden="false" customHeight="false" outlineLevel="0" collapsed="false">
      <c r="A4390" s="6" t="n">
        <v>34550.368</v>
      </c>
      <c r="B4390" s="6" t="n">
        <v>1.66666666666667</v>
      </c>
      <c r="C4390" s="6" t="n">
        <v>80</v>
      </c>
      <c r="D4390" s="6" t="n">
        <v>-1</v>
      </c>
      <c r="E4390" s="6" t="n">
        <v>1.66813186813187</v>
      </c>
      <c r="F4390" s="6" t="n">
        <v>0</v>
      </c>
      <c r="G4390" s="6" t="n">
        <v>0</v>
      </c>
      <c r="H4390" s="6" t="str">
        <f aca="false">IF(AND(A4390&gt;=Stimuli!$B$2,A4390&lt;=Stimuli!$C$2),Stimuli!$A$2,IF(AND(A4390&gt;=Stimuli!$B$3,A4390&lt;=Stimuli!$C$3),Stimuli!$A$3,IF(AND(A4390&gt;=Stimuli!$B$4,A4390&lt;=Stimuli!$C$4),Stimuli!$A$4,"")))</f>
        <v>01 Quiet baseline (60s)</v>
      </c>
      <c r="I4390" s="6" t="n">
        <f aca="false">(B4390-B4389)/((A4390-A4389)/1000)</f>
        <v>-0.750183150183034</v>
      </c>
      <c r="J4390" s="6" t="n">
        <f aca="false">IF(OR(B4390&lt;Rules!$B$2,B4390&gt;Rules!$B$3,ABS(I4390)&gt;Rules!$B$4,OR(B4391&lt;Rules!$B$2,B4391&gt;Rules!$B$3,ABS(I4391)&gt;Rules!$B$4)),1,0)</f>
        <v>0</v>
      </c>
      <c r="K4390" s="6" t="str">
        <f aca="false">IF(F4390=1,COUNTIF($F$2:F4390,1),"")</f>
        <v/>
      </c>
    </row>
    <row r="4391" customFormat="false" ht="15" hidden="false" customHeight="false" outlineLevel="0" collapsed="false">
      <c r="A4391" s="6" t="n">
        <v>34558.1805</v>
      </c>
      <c r="B4391" s="6" t="n">
        <v>1.67106227106227</v>
      </c>
      <c r="C4391" s="6" t="n">
        <v>80</v>
      </c>
      <c r="D4391" s="6" t="n">
        <v>-1</v>
      </c>
      <c r="E4391" s="6" t="n">
        <v>1.66813186813187</v>
      </c>
      <c r="F4391" s="6" t="n">
        <v>0</v>
      </c>
      <c r="G4391" s="6" t="n">
        <v>0</v>
      </c>
      <c r="H4391" s="6" t="str">
        <f aca="false">IF(AND(A4391&gt;=Stimuli!$B$2,A4391&lt;=Stimuli!$C$2),Stimuli!$A$2,IF(AND(A4391&gt;=Stimuli!$B$3,A4391&lt;=Stimuli!$C$3),Stimuli!$A$3,IF(AND(A4391&gt;=Stimuli!$B$4,A4391&lt;=Stimuli!$C$4),Stimuli!$A$4,"")))</f>
        <v>01 Quiet baseline (60s)</v>
      </c>
      <c r="I4391" s="6" t="n">
        <f aca="false">(B4391-B4390)/((A4391-A4390)/1000)</f>
        <v>0.562637362637304</v>
      </c>
      <c r="J4391" s="6" t="n">
        <f aca="false">IF(OR(B4391&lt;Rules!$B$2,B4391&gt;Rules!$B$3,ABS(I4391)&gt;Rules!$B$4,OR(B4392&lt;Rules!$B$2,B4392&gt;Rules!$B$3,ABS(I4392)&gt;Rules!$B$4)),1,0)</f>
        <v>0</v>
      </c>
      <c r="K4391" s="6" t="str">
        <f aca="false">IF(F4391=1,COUNTIF($F$2:F4391,1),"")</f>
        <v/>
      </c>
    </row>
    <row r="4392" customFormat="false" ht="15" hidden="false" customHeight="false" outlineLevel="0" collapsed="false">
      <c r="A4392" s="6" t="n">
        <v>34565.993</v>
      </c>
      <c r="B4392" s="6" t="n">
        <v>1.66666666666667</v>
      </c>
      <c r="C4392" s="6" t="n">
        <v>80</v>
      </c>
      <c r="D4392" s="6" t="n">
        <v>-1</v>
      </c>
      <c r="E4392" s="6" t="n">
        <v>1.66813186813187</v>
      </c>
      <c r="F4392" s="6" t="n">
        <v>0</v>
      </c>
      <c r="G4392" s="6" t="n">
        <v>0</v>
      </c>
      <c r="H4392" s="6" t="str">
        <f aca="false">IF(AND(A4392&gt;=Stimuli!$B$2,A4392&lt;=Stimuli!$C$2),Stimuli!$A$2,IF(AND(A4392&gt;=Stimuli!$B$3,A4392&lt;=Stimuli!$C$3),Stimuli!$A$3,IF(AND(A4392&gt;=Stimuli!$B$4,A4392&lt;=Stimuli!$C$4),Stimuli!$A$4,"")))</f>
        <v>01 Quiet baseline (60s)</v>
      </c>
      <c r="I4392" s="6" t="n">
        <f aca="false">(B4392-B4391)/((A4392-A4391)/1000)</f>
        <v>-0.562637362637304</v>
      </c>
      <c r="J4392" s="6" t="n">
        <f aca="false">IF(OR(B4392&lt;Rules!$B$2,B4392&gt;Rules!$B$3,ABS(I4392)&gt;Rules!$B$4,OR(B4393&lt;Rules!$B$2,B4393&gt;Rules!$B$3,ABS(I4393)&gt;Rules!$B$4)),1,0)</f>
        <v>0</v>
      </c>
      <c r="K4392" s="6" t="str">
        <f aca="false">IF(F4392=1,COUNTIF($F$2:F4392,1),"")</f>
        <v/>
      </c>
    </row>
    <row r="4393" customFormat="false" ht="15" hidden="false" customHeight="false" outlineLevel="0" collapsed="false">
      <c r="A4393" s="6" t="n">
        <v>34573.8055</v>
      </c>
      <c r="B4393" s="6" t="n">
        <v>1.66959706959707</v>
      </c>
      <c r="C4393" s="6" t="n">
        <v>80</v>
      </c>
      <c r="D4393" s="6" t="n">
        <v>-1</v>
      </c>
      <c r="E4393" s="6" t="n">
        <v>1.66813186813187</v>
      </c>
      <c r="F4393" s="6" t="n">
        <v>0</v>
      </c>
      <c r="G4393" s="6" t="n">
        <v>0</v>
      </c>
      <c r="H4393" s="6" t="str">
        <f aca="false">IF(AND(A4393&gt;=Stimuli!$B$2,A4393&lt;=Stimuli!$C$2),Stimuli!$A$2,IF(AND(A4393&gt;=Stimuli!$B$3,A4393&lt;=Stimuli!$C$3),Stimuli!$A$3,IF(AND(A4393&gt;=Stimuli!$B$4,A4393&lt;=Stimuli!$C$4),Stimuli!$A$4,"")))</f>
        <v>01 Quiet baseline (60s)</v>
      </c>
      <c r="I4393" s="6" t="n">
        <f aca="false">(B4393-B4392)/((A4393-A4392)/1000)</f>
        <v>0.37509157509146</v>
      </c>
      <c r="J4393" s="6" t="n">
        <f aca="false">IF(OR(B4393&lt;Rules!$B$2,B4393&gt;Rules!$B$3,ABS(I4393)&gt;Rules!$B$4,OR(B4394&lt;Rules!$B$2,B4394&gt;Rules!$B$3,ABS(I4394)&gt;Rules!$B$4)),1,0)</f>
        <v>0</v>
      </c>
      <c r="K4393" s="6" t="str">
        <f aca="false">IF(F4393=1,COUNTIF($F$2:F4393,1),"")</f>
        <v/>
      </c>
    </row>
    <row r="4394" customFormat="false" ht="15" hidden="false" customHeight="false" outlineLevel="0" collapsed="false">
      <c r="A4394" s="6" t="n">
        <v>34581.618</v>
      </c>
      <c r="B4394" s="6" t="n">
        <v>1.66666666666667</v>
      </c>
      <c r="C4394" s="6" t="n">
        <v>80</v>
      </c>
      <c r="D4394" s="6" t="n">
        <v>-1</v>
      </c>
      <c r="E4394" s="6" t="n">
        <v>1.66813186813187</v>
      </c>
      <c r="F4394" s="6" t="n">
        <v>0</v>
      </c>
      <c r="G4394" s="6" t="n">
        <v>0</v>
      </c>
      <c r="H4394" s="6" t="str">
        <f aca="false">IF(AND(A4394&gt;=Stimuli!$B$2,A4394&lt;=Stimuli!$C$2),Stimuli!$A$2,IF(AND(A4394&gt;=Stimuli!$B$3,A4394&lt;=Stimuli!$C$3),Stimuli!$A$3,IF(AND(A4394&gt;=Stimuli!$B$4,A4394&lt;=Stimuli!$C$4),Stimuli!$A$4,"")))</f>
        <v>01 Quiet baseline (60s)</v>
      </c>
      <c r="I4394" s="6" t="n">
        <f aca="false">(B4394-B4393)/((A4394-A4393)/1000)</f>
        <v>-0.37509157509146</v>
      </c>
      <c r="J4394" s="6" t="n">
        <f aca="false">IF(OR(B4394&lt;Rules!$B$2,B4394&gt;Rules!$B$3,ABS(I4394)&gt;Rules!$B$4,OR(B4395&lt;Rules!$B$2,B4395&gt;Rules!$B$3,ABS(I4395)&gt;Rules!$B$4)),1,0)</f>
        <v>0</v>
      </c>
      <c r="K4394" s="6" t="str">
        <f aca="false">IF(F4394=1,COUNTIF($F$2:F4394,1),"")</f>
        <v/>
      </c>
    </row>
    <row r="4395" customFormat="false" ht="15" hidden="false" customHeight="false" outlineLevel="0" collapsed="false">
      <c r="A4395" s="6" t="n">
        <v>34589.4305</v>
      </c>
      <c r="B4395" s="6" t="n">
        <v>1.66813186813187</v>
      </c>
      <c r="C4395" s="6" t="n">
        <v>80</v>
      </c>
      <c r="D4395" s="6" t="n">
        <v>-1</v>
      </c>
      <c r="E4395" s="6" t="n">
        <v>1.66813186813187</v>
      </c>
      <c r="F4395" s="6" t="n">
        <v>0</v>
      </c>
      <c r="G4395" s="6" t="n">
        <v>0</v>
      </c>
      <c r="H4395" s="6" t="str">
        <f aca="false">IF(AND(A4395&gt;=Stimuli!$B$2,A4395&lt;=Stimuli!$C$2),Stimuli!$A$2,IF(AND(A4395&gt;=Stimuli!$B$3,A4395&lt;=Stimuli!$C$3),Stimuli!$A$3,IF(AND(A4395&gt;=Stimuli!$B$4,A4395&lt;=Stimuli!$C$4),Stimuli!$A$4,"")))</f>
        <v>01 Quiet baseline (60s)</v>
      </c>
      <c r="I4395" s="6" t="n">
        <f aca="false">(B4395-B4394)/((A4395-A4394)/1000)</f>
        <v>0.18754578754573</v>
      </c>
      <c r="J4395" s="6" t="n">
        <f aca="false">IF(OR(B4395&lt;Rules!$B$2,B4395&gt;Rules!$B$3,ABS(I4395)&gt;Rules!$B$4,OR(B4396&lt;Rules!$B$2,B4396&gt;Rules!$B$3,ABS(I4396)&gt;Rules!$B$4)),1,0)</f>
        <v>0</v>
      </c>
      <c r="K4395" s="6" t="str">
        <f aca="false">IF(F4395=1,COUNTIF($F$2:F4395,1),"")</f>
        <v/>
      </c>
    </row>
    <row r="4396" customFormat="false" ht="15" hidden="false" customHeight="false" outlineLevel="0" collapsed="false">
      <c r="A4396" s="6" t="n">
        <v>34597.243</v>
      </c>
      <c r="B4396" s="6" t="n">
        <v>1.66813186813187</v>
      </c>
      <c r="C4396" s="6" t="n">
        <v>80</v>
      </c>
      <c r="D4396" s="6" t="n">
        <v>-1</v>
      </c>
      <c r="E4396" s="6" t="n">
        <v>1.66813186813187</v>
      </c>
      <c r="F4396" s="6" t="n">
        <v>0</v>
      </c>
      <c r="G4396" s="6" t="n">
        <v>0</v>
      </c>
      <c r="H4396" s="6" t="str">
        <f aca="false">IF(AND(A4396&gt;=Stimuli!$B$2,A4396&lt;=Stimuli!$C$2),Stimuli!$A$2,IF(AND(A4396&gt;=Stimuli!$B$3,A4396&lt;=Stimuli!$C$3),Stimuli!$A$3,IF(AND(A4396&gt;=Stimuli!$B$4,A4396&lt;=Stimuli!$C$4),Stimuli!$A$4,"")))</f>
        <v>01 Quiet baseline (60s)</v>
      </c>
      <c r="I4396" s="6" t="n">
        <f aca="false">(B4396-B4395)/((A4396-A4395)/1000)</f>
        <v>0</v>
      </c>
      <c r="J4396" s="6" t="n">
        <f aca="false">IF(OR(B4396&lt;Rules!$B$2,B4396&gt;Rules!$B$3,ABS(I4396)&gt;Rules!$B$4,OR(B4397&lt;Rules!$B$2,B4397&gt;Rules!$B$3,ABS(I4397)&gt;Rules!$B$4)),1,0)</f>
        <v>0</v>
      </c>
      <c r="K4396" s="6" t="str">
        <f aca="false">IF(F4396=1,COUNTIF($F$2:F4396,1),"")</f>
        <v/>
      </c>
    </row>
    <row r="4397" customFormat="false" ht="15" hidden="false" customHeight="false" outlineLevel="0" collapsed="false">
      <c r="A4397" s="6" t="n">
        <v>34605.0555</v>
      </c>
      <c r="B4397" s="6" t="n">
        <v>1.66666666666667</v>
      </c>
      <c r="C4397" s="6" t="n">
        <v>80</v>
      </c>
      <c r="D4397" s="6" t="n">
        <v>-1</v>
      </c>
      <c r="E4397" s="6" t="n">
        <v>1.66813186813187</v>
      </c>
      <c r="F4397" s="6" t="n">
        <v>0</v>
      </c>
      <c r="G4397" s="6" t="n">
        <v>0</v>
      </c>
      <c r="H4397" s="6" t="str">
        <f aca="false">IF(AND(A4397&gt;=Stimuli!$B$2,A4397&lt;=Stimuli!$C$2),Stimuli!$A$2,IF(AND(A4397&gt;=Stimuli!$B$3,A4397&lt;=Stimuli!$C$3),Stimuli!$A$3,IF(AND(A4397&gt;=Stimuli!$B$4,A4397&lt;=Stimuli!$C$4),Stimuli!$A$4,"")))</f>
        <v>01 Quiet baseline (60s)</v>
      </c>
      <c r="I4397" s="6" t="n">
        <f aca="false">(B4397-B4396)/((A4397-A4396)/1000)</f>
        <v>-0.18754578754573</v>
      </c>
      <c r="J4397" s="6" t="n">
        <f aca="false">IF(OR(B4397&lt;Rules!$B$2,B4397&gt;Rules!$B$3,ABS(I4397)&gt;Rules!$B$4,OR(B4398&lt;Rules!$B$2,B4398&gt;Rules!$B$3,ABS(I4398)&gt;Rules!$B$4)),1,0)</f>
        <v>0</v>
      </c>
      <c r="K4397" s="6" t="str">
        <f aca="false">IF(F4397=1,COUNTIF($F$2:F4397,1),"")</f>
        <v/>
      </c>
    </row>
    <row r="4398" customFormat="false" ht="15" hidden="false" customHeight="false" outlineLevel="0" collapsed="false">
      <c r="A4398" s="6" t="n">
        <v>34612.868</v>
      </c>
      <c r="B4398" s="6" t="n">
        <v>1.66959706959707</v>
      </c>
      <c r="C4398" s="6" t="n">
        <v>80</v>
      </c>
      <c r="D4398" s="6" t="n">
        <v>-1</v>
      </c>
      <c r="E4398" s="6" t="n">
        <v>1.66813186813187</v>
      </c>
      <c r="F4398" s="6" t="n">
        <v>0</v>
      </c>
      <c r="G4398" s="6" t="n">
        <v>0</v>
      </c>
      <c r="H4398" s="6" t="str">
        <f aca="false">IF(AND(A4398&gt;=Stimuli!$B$2,A4398&lt;=Stimuli!$C$2),Stimuli!$A$2,IF(AND(A4398&gt;=Stimuli!$B$3,A4398&lt;=Stimuli!$C$3),Stimuli!$A$3,IF(AND(A4398&gt;=Stimuli!$B$4,A4398&lt;=Stimuli!$C$4),Stimuli!$A$4,"")))</f>
        <v>01 Quiet baseline (60s)</v>
      </c>
      <c r="I4398" s="6" t="n">
        <f aca="false">(B4398-B4397)/((A4398-A4397)/1000)</f>
        <v>0.37509157509146</v>
      </c>
      <c r="J4398" s="6" t="n">
        <f aca="false">IF(OR(B4398&lt;Rules!$B$2,B4398&gt;Rules!$B$3,ABS(I4398)&gt;Rules!$B$4,OR(B4399&lt;Rules!$B$2,B4399&gt;Rules!$B$3,ABS(I4399)&gt;Rules!$B$4)),1,0)</f>
        <v>0</v>
      </c>
      <c r="K4398" s="6" t="str">
        <f aca="false">IF(F4398=1,COUNTIF($F$2:F4398,1),"")</f>
        <v/>
      </c>
    </row>
    <row r="4399" customFormat="false" ht="15" hidden="false" customHeight="false" outlineLevel="0" collapsed="false">
      <c r="A4399" s="6" t="n">
        <v>34620.6805</v>
      </c>
      <c r="B4399" s="6" t="n">
        <v>1.66666666666667</v>
      </c>
      <c r="C4399" s="6" t="n">
        <v>80</v>
      </c>
      <c r="D4399" s="6" t="n">
        <v>-1</v>
      </c>
      <c r="E4399" s="6" t="n">
        <v>1.66813186813187</v>
      </c>
      <c r="F4399" s="6" t="n">
        <v>0</v>
      </c>
      <c r="G4399" s="6" t="n">
        <v>0</v>
      </c>
      <c r="H4399" s="6" t="str">
        <f aca="false">IF(AND(A4399&gt;=Stimuli!$B$2,A4399&lt;=Stimuli!$C$2),Stimuli!$A$2,IF(AND(A4399&gt;=Stimuli!$B$3,A4399&lt;=Stimuli!$C$3),Stimuli!$A$3,IF(AND(A4399&gt;=Stimuli!$B$4,A4399&lt;=Stimuli!$C$4),Stimuli!$A$4,"")))</f>
        <v>01 Quiet baseline (60s)</v>
      </c>
      <c r="I4399" s="6" t="n">
        <f aca="false">(B4399-B4398)/((A4399-A4398)/1000)</f>
        <v>-0.37509157509146</v>
      </c>
      <c r="J4399" s="6" t="n">
        <f aca="false">IF(OR(B4399&lt;Rules!$B$2,B4399&gt;Rules!$B$3,ABS(I4399)&gt;Rules!$B$4,OR(B4400&lt;Rules!$B$2,B4400&gt;Rules!$B$3,ABS(I4400)&gt;Rules!$B$4)),1,0)</f>
        <v>0</v>
      </c>
      <c r="K4399" s="6" t="str">
        <f aca="false">IF(F4399=1,COUNTIF($F$2:F4399,1),"")</f>
        <v/>
      </c>
    </row>
    <row r="4400" customFormat="false" ht="15" hidden="false" customHeight="false" outlineLevel="0" collapsed="false">
      <c r="A4400" s="6" t="n">
        <v>34628.493</v>
      </c>
      <c r="B4400" s="6" t="n">
        <v>1.67106227106227</v>
      </c>
      <c r="C4400" s="6" t="n">
        <v>80</v>
      </c>
      <c r="D4400" s="6" t="n">
        <v>-1</v>
      </c>
      <c r="E4400" s="6" t="n">
        <v>1.66813186813187</v>
      </c>
      <c r="F4400" s="6" t="n">
        <v>0</v>
      </c>
      <c r="G4400" s="6" t="n">
        <v>0</v>
      </c>
      <c r="H4400" s="6" t="str">
        <f aca="false">IF(AND(A4400&gt;=Stimuli!$B$2,A4400&lt;=Stimuli!$C$2),Stimuli!$A$2,IF(AND(A4400&gt;=Stimuli!$B$3,A4400&lt;=Stimuli!$C$3),Stimuli!$A$3,IF(AND(A4400&gt;=Stimuli!$B$4,A4400&lt;=Stimuli!$C$4),Stimuli!$A$4,"")))</f>
        <v>01 Quiet baseline (60s)</v>
      </c>
      <c r="I4400" s="6" t="n">
        <f aca="false">(B4400-B4399)/((A4400-A4399)/1000)</f>
        <v>0.562637362637304</v>
      </c>
      <c r="J4400" s="6" t="n">
        <f aca="false">IF(OR(B4400&lt;Rules!$B$2,B4400&gt;Rules!$B$3,ABS(I4400)&gt;Rules!$B$4,OR(B4401&lt;Rules!$B$2,B4401&gt;Rules!$B$3,ABS(I4401)&gt;Rules!$B$4)),1,0)</f>
        <v>0</v>
      </c>
      <c r="K4400" s="6" t="str">
        <f aca="false">IF(F4400=1,COUNTIF($F$2:F4400,1),"")</f>
        <v/>
      </c>
    </row>
    <row r="4401" customFormat="false" ht="15" hidden="false" customHeight="false" outlineLevel="0" collapsed="false">
      <c r="A4401" s="6" t="n">
        <v>34636.3055</v>
      </c>
      <c r="B4401" s="6" t="n">
        <v>1.66520146520147</v>
      </c>
      <c r="C4401" s="6" t="n">
        <v>80</v>
      </c>
      <c r="D4401" s="6" t="n">
        <v>-1</v>
      </c>
      <c r="E4401" s="6" t="n">
        <v>1.66666666666667</v>
      </c>
      <c r="F4401" s="6" t="n">
        <v>0</v>
      </c>
      <c r="G4401" s="6" t="n">
        <v>0</v>
      </c>
      <c r="H4401" s="6" t="str">
        <f aca="false">IF(AND(A4401&gt;=Stimuli!$B$2,A4401&lt;=Stimuli!$C$2),Stimuli!$A$2,IF(AND(A4401&gt;=Stimuli!$B$3,A4401&lt;=Stimuli!$C$3),Stimuli!$A$3,IF(AND(A4401&gt;=Stimuli!$B$4,A4401&lt;=Stimuli!$C$4),Stimuli!$A$4,"")))</f>
        <v>01 Quiet baseline (60s)</v>
      </c>
      <c r="I4401" s="6" t="n">
        <f aca="false">(B4401-B4400)/((A4401-A4400)/1000)</f>
        <v>-0.750183150183148</v>
      </c>
      <c r="J4401" s="6" t="n">
        <f aca="false">IF(OR(B4401&lt;Rules!$B$2,B4401&gt;Rules!$B$3,ABS(I4401)&gt;Rules!$B$4,OR(B4402&lt;Rules!$B$2,B4402&gt;Rules!$B$3,ABS(I4402)&gt;Rules!$B$4)),1,0)</f>
        <v>0</v>
      </c>
      <c r="K4401" s="6" t="str">
        <f aca="false">IF(F4401=1,COUNTIF($F$2:F4401,1),"")</f>
        <v/>
      </c>
    </row>
    <row r="4402" customFormat="false" ht="15" hidden="false" customHeight="false" outlineLevel="0" collapsed="false">
      <c r="A4402" s="6" t="n">
        <v>34644.118</v>
      </c>
      <c r="B4402" s="6" t="n">
        <v>1.67106227106227</v>
      </c>
      <c r="C4402" s="6" t="n">
        <v>80</v>
      </c>
      <c r="D4402" s="6" t="n">
        <v>-1</v>
      </c>
      <c r="E4402" s="6" t="n">
        <v>1.66666666666667</v>
      </c>
      <c r="F4402" s="6" t="n">
        <v>0</v>
      </c>
      <c r="G4402" s="6" t="n">
        <v>0</v>
      </c>
      <c r="H4402" s="6" t="str">
        <f aca="false">IF(AND(A4402&gt;=Stimuli!$B$2,A4402&lt;=Stimuli!$C$2),Stimuli!$A$2,IF(AND(A4402&gt;=Stimuli!$B$3,A4402&lt;=Stimuli!$C$3),Stimuli!$A$3,IF(AND(A4402&gt;=Stimuli!$B$4,A4402&lt;=Stimuli!$C$4),Stimuli!$A$4,"")))</f>
        <v>01 Quiet baseline (60s)</v>
      </c>
      <c r="I4402" s="6" t="n">
        <f aca="false">(B4402-B4401)/((A4402-A4401)/1000)</f>
        <v>0.750183150183148</v>
      </c>
      <c r="J4402" s="6" t="n">
        <f aca="false">IF(OR(B4402&lt;Rules!$B$2,B4402&gt;Rules!$B$3,ABS(I4402)&gt;Rules!$B$4,OR(B4403&lt;Rules!$B$2,B4403&gt;Rules!$B$3,ABS(I4403)&gt;Rules!$B$4)),1,0)</f>
        <v>0</v>
      </c>
      <c r="K4402" s="6" t="str">
        <f aca="false">IF(F4402=1,COUNTIF($F$2:F4402,1),"")</f>
        <v/>
      </c>
    </row>
    <row r="4403" customFormat="false" ht="15" hidden="false" customHeight="false" outlineLevel="0" collapsed="false">
      <c r="A4403" s="6" t="n">
        <v>34651.9305</v>
      </c>
      <c r="B4403" s="6" t="n">
        <v>1.66373626373626</v>
      </c>
      <c r="C4403" s="6" t="n">
        <v>80</v>
      </c>
      <c r="D4403" s="6" t="n">
        <v>-1</v>
      </c>
      <c r="E4403" s="6" t="n">
        <v>1.66666666666667</v>
      </c>
      <c r="F4403" s="6" t="n">
        <v>0</v>
      </c>
      <c r="G4403" s="6" t="n">
        <v>0</v>
      </c>
      <c r="H4403" s="6" t="str">
        <f aca="false">IF(AND(A4403&gt;=Stimuli!$B$2,A4403&lt;=Stimuli!$C$2),Stimuli!$A$2,IF(AND(A4403&gt;=Stimuli!$B$3,A4403&lt;=Stimuli!$C$3),Stimuli!$A$3,IF(AND(A4403&gt;=Stimuli!$B$4,A4403&lt;=Stimuli!$C$4),Stimuli!$A$4,"")))</f>
        <v>01 Quiet baseline (60s)</v>
      </c>
      <c r="I4403" s="6" t="n">
        <f aca="false">(B4403-B4402)/((A4403-A4402)/1000)</f>
        <v>-0.937728937728878</v>
      </c>
      <c r="J4403" s="6" t="n">
        <f aca="false">IF(OR(B4403&lt;Rules!$B$2,B4403&gt;Rules!$B$3,ABS(I4403)&gt;Rules!$B$4,OR(B4404&lt;Rules!$B$2,B4404&gt;Rules!$B$3,ABS(I4404)&gt;Rules!$B$4)),1,0)</f>
        <v>0</v>
      </c>
      <c r="K4403" s="6" t="str">
        <f aca="false">IF(F4403=1,COUNTIF($F$2:F4403,1),"")</f>
        <v/>
      </c>
    </row>
    <row r="4404" customFormat="false" ht="15" hidden="false" customHeight="false" outlineLevel="0" collapsed="false">
      <c r="A4404" s="6" t="n">
        <v>34659.743</v>
      </c>
      <c r="B4404" s="6" t="n">
        <v>1.67106227106227</v>
      </c>
      <c r="C4404" s="6" t="n">
        <v>80</v>
      </c>
      <c r="D4404" s="6" t="n">
        <v>-1</v>
      </c>
      <c r="E4404" s="6" t="n">
        <v>1.66666666666667</v>
      </c>
      <c r="F4404" s="6" t="n">
        <v>0</v>
      </c>
      <c r="G4404" s="6" t="n">
        <v>0</v>
      </c>
      <c r="H4404" s="6" t="str">
        <f aca="false">IF(AND(A4404&gt;=Stimuli!$B$2,A4404&lt;=Stimuli!$C$2),Stimuli!$A$2,IF(AND(A4404&gt;=Stimuli!$B$3,A4404&lt;=Stimuli!$C$3),Stimuli!$A$3,IF(AND(A4404&gt;=Stimuli!$B$4,A4404&lt;=Stimuli!$C$4),Stimuli!$A$4,"")))</f>
        <v>01 Quiet baseline (60s)</v>
      </c>
      <c r="I4404" s="6" t="n">
        <f aca="false">(B4404-B4403)/((A4404-A4403)/1000)</f>
        <v>0.937728937728878</v>
      </c>
      <c r="J4404" s="6" t="n">
        <f aca="false">IF(OR(B4404&lt;Rules!$B$2,B4404&gt;Rules!$B$3,ABS(I4404)&gt;Rules!$B$4,OR(B4405&lt;Rules!$B$2,B4405&gt;Rules!$B$3,ABS(I4405)&gt;Rules!$B$4)),1,0)</f>
        <v>0</v>
      </c>
      <c r="K4404" s="6" t="str">
        <f aca="false">IF(F4404=1,COUNTIF($F$2:F4404,1),"")</f>
        <v/>
      </c>
    </row>
    <row r="4405" customFormat="false" ht="15" hidden="false" customHeight="false" outlineLevel="0" collapsed="false">
      <c r="A4405" s="6" t="n">
        <v>34667.5555</v>
      </c>
      <c r="B4405" s="6" t="n">
        <v>1.66373626373626</v>
      </c>
      <c r="C4405" s="6" t="n">
        <v>80</v>
      </c>
      <c r="D4405" s="6" t="n">
        <v>-1</v>
      </c>
      <c r="E4405" s="6" t="n">
        <v>1.66666666666667</v>
      </c>
      <c r="F4405" s="6" t="n">
        <v>0</v>
      </c>
      <c r="G4405" s="6" t="n">
        <v>0</v>
      </c>
      <c r="H4405" s="6" t="str">
        <f aca="false">IF(AND(A4405&gt;=Stimuli!$B$2,A4405&lt;=Stimuli!$C$2),Stimuli!$A$2,IF(AND(A4405&gt;=Stimuli!$B$3,A4405&lt;=Stimuli!$C$3),Stimuli!$A$3,IF(AND(A4405&gt;=Stimuli!$B$4,A4405&lt;=Stimuli!$C$4),Stimuli!$A$4,"")))</f>
        <v>01 Quiet baseline (60s)</v>
      </c>
      <c r="I4405" s="6" t="n">
        <f aca="false">(B4405-B4404)/((A4405-A4404)/1000)</f>
        <v>-0.937728937728878</v>
      </c>
      <c r="J4405" s="6" t="n">
        <f aca="false">IF(OR(B4405&lt;Rules!$B$2,B4405&gt;Rules!$B$3,ABS(I4405)&gt;Rules!$B$4,OR(B4406&lt;Rules!$B$2,B4406&gt;Rules!$B$3,ABS(I4406)&gt;Rules!$B$4)),1,0)</f>
        <v>0</v>
      </c>
      <c r="K4405" s="6" t="str">
        <f aca="false">IF(F4405=1,COUNTIF($F$2:F4405,1),"")</f>
        <v/>
      </c>
    </row>
    <row r="4406" customFormat="false" ht="15" hidden="false" customHeight="false" outlineLevel="0" collapsed="false">
      <c r="A4406" s="6" t="n">
        <v>34675.368</v>
      </c>
      <c r="B4406" s="6" t="n">
        <v>1.66959706959707</v>
      </c>
      <c r="C4406" s="6" t="n">
        <v>80</v>
      </c>
      <c r="D4406" s="6" t="n">
        <v>-1</v>
      </c>
      <c r="E4406" s="6" t="n">
        <v>1.66666666666667</v>
      </c>
      <c r="F4406" s="6" t="n">
        <v>0</v>
      </c>
      <c r="G4406" s="6" t="n">
        <v>0</v>
      </c>
      <c r="H4406" s="6" t="str">
        <f aca="false">IF(AND(A4406&gt;=Stimuli!$B$2,A4406&lt;=Stimuli!$C$2),Stimuli!$A$2,IF(AND(A4406&gt;=Stimuli!$B$3,A4406&lt;=Stimuli!$C$3),Stimuli!$A$3,IF(AND(A4406&gt;=Stimuli!$B$4,A4406&lt;=Stimuli!$C$4),Stimuli!$A$4,"")))</f>
        <v>01 Quiet baseline (60s)</v>
      </c>
      <c r="I4406" s="6" t="n">
        <f aca="false">(B4406-B4405)/((A4406-A4405)/1000)</f>
        <v>0.750183150183034</v>
      </c>
      <c r="J4406" s="6" t="n">
        <f aca="false">IF(OR(B4406&lt;Rules!$B$2,B4406&gt;Rules!$B$3,ABS(I4406)&gt;Rules!$B$4,OR(B4407&lt;Rules!$B$2,B4407&gt;Rules!$B$3,ABS(I4407)&gt;Rules!$B$4)),1,0)</f>
        <v>0</v>
      </c>
      <c r="K4406" s="6" t="str">
        <f aca="false">IF(F4406=1,COUNTIF($F$2:F4406,1),"")</f>
        <v/>
      </c>
    </row>
    <row r="4407" customFormat="false" ht="15" hidden="false" customHeight="false" outlineLevel="0" collapsed="false">
      <c r="A4407" s="6" t="n">
        <v>34683.1805</v>
      </c>
      <c r="B4407" s="6" t="n">
        <v>1.66520146520147</v>
      </c>
      <c r="C4407" s="6" t="n">
        <v>80</v>
      </c>
      <c r="D4407" s="6" t="n">
        <v>-1</v>
      </c>
      <c r="E4407" s="6" t="n">
        <v>1.66666666666667</v>
      </c>
      <c r="F4407" s="6" t="n">
        <v>0</v>
      </c>
      <c r="G4407" s="6" t="n">
        <v>0</v>
      </c>
      <c r="H4407" s="6" t="str">
        <f aca="false">IF(AND(A4407&gt;=Stimuli!$B$2,A4407&lt;=Stimuli!$C$2),Stimuli!$A$2,IF(AND(A4407&gt;=Stimuli!$B$3,A4407&lt;=Stimuli!$C$3),Stimuli!$A$3,IF(AND(A4407&gt;=Stimuli!$B$4,A4407&lt;=Stimuli!$C$4),Stimuli!$A$4,"")))</f>
        <v>01 Quiet baseline (60s)</v>
      </c>
      <c r="I4407" s="6" t="n">
        <f aca="false">(B4407-B4406)/((A4407-A4406)/1000)</f>
        <v>-0.562637362637304</v>
      </c>
      <c r="J4407" s="6" t="n">
        <f aca="false">IF(OR(B4407&lt;Rules!$B$2,B4407&gt;Rules!$B$3,ABS(I4407)&gt;Rules!$B$4,OR(B4408&lt;Rules!$B$2,B4408&gt;Rules!$B$3,ABS(I4408)&gt;Rules!$B$4)),1,0)</f>
        <v>0</v>
      </c>
      <c r="K4407" s="6" t="str">
        <f aca="false">IF(F4407=1,COUNTIF($F$2:F4407,1),"")</f>
        <v/>
      </c>
    </row>
    <row r="4408" customFormat="false" ht="15" hidden="false" customHeight="false" outlineLevel="0" collapsed="false">
      <c r="A4408" s="6" t="n">
        <v>34690.993</v>
      </c>
      <c r="B4408" s="6" t="n">
        <v>1.66959706959707</v>
      </c>
      <c r="C4408" s="6" t="n">
        <v>80</v>
      </c>
      <c r="D4408" s="6" t="n">
        <v>-1</v>
      </c>
      <c r="E4408" s="6" t="n">
        <v>1.66666666666667</v>
      </c>
      <c r="F4408" s="6" t="n">
        <v>0</v>
      </c>
      <c r="G4408" s="6" t="n">
        <v>0</v>
      </c>
      <c r="H4408" s="6" t="str">
        <f aca="false">IF(AND(A4408&gt;=Stimuli!$B$2,A4408&lt;=Stimuli!$C$2),Stimuli!$A$2,IF(AND(A4408&gt;=Stimuli!$B$3,A4408&lt;=Stimuli!$C$3),Stimuli!$A$3,IF(AND(A4408&gt;=Stimuli!$B$4,A4408&lt;=Stimuli!$C$4),Stimuli!$A$4,"")))</f>
        <v>01 Quiet baseline (60s)</v>
      </c>
      <c r="I4408" s="6" t="n">
        <f aca="false">(B4408-B4407)/((A4408-A4407)/1000)</f>
        <v>0.562637362637304</v>
      </c>
      <c r="J4408" s="6" t="n">
        <f aca="false">IF(OR(B4408&lt;Rules!$B$2,B4408&gt;Rules!$B$3,ABS(I4408)&gt;Rules!$B$4,OR(B4409&lt;Rules!$B$2,B4409&gt;Rules!$B$3,ABS(I4409)&gt;Rules!$B$4)),1,0)</f>
        <v>0</v>
      </c>
      <c r="K4408" s="6" t="str">
        <f aca="false">IF(F4408=1,COUNTIF($F$2:F4408,1),"")</f>
        <v/>
      </c>
    </row>
    <row r="4409" customFormat="false" ht="15" hidden="false" customHeight="false" outlineLevel="0" collapsed="false">
      <c r="A4409" s="6" t="n">
        <v>34698.8055</v>
      </c>
      <c r="B4409" s="6" t="n">
        <v>1.66520146520147</v>
      </c>
      <c r="C4409" s="6" t="n">
        <v>80</v>
      </c>
      <c r="D4409" s="6" t="n">
        <v>-1</v>
      </c>
      <c r="E4409" s="6" t="n">
        <v>1.66666666666667</v>
      </c>
      <c r="F4409" s="6" t="n">
        <v>0</v>
      </c>
      <c r="G4409" s="6" t="n">
        <v>0</v>
      </c>
      <c r="H4409" s="6" t="str">
        <f aca="false">IF(AND(A4409&gt;=Stimuli!$B$2,A4409&lt;=Stimuli!$C$2),Stimuli!$A$2,IF(AND(A4409&gt;=Stimuli!$B$3,A4409&lt;=Stimuli!$C$3),Stimuli!$A$3,IF(AND(A4409&gt;=Stimuli!$B$4,A4409&lt;=Stimuli!$C$4),Stimuli!$A$4,"")))</f>
        <v>01 Quiet baseline (60s)</v>
      </c>
      <c r="I4409" s="6" t="n">
        <f aca="false">(B4409-B4408)/((A4409-A4408)/1000)</f>
        <v>-0.562637362637304</v>
      </c>
      <c r="J4409" s="6" t="n">
        <f aca="false">IF(OR(B4409&lt;Rules!$B$2,B4409&gt;Rules!$B$3,ABS(I4409)&gt;Rules!$B$4,OR(B4410&lt;Rules!$B$2,B4410&gt;Rules!$B$3,ABS(I4410)&gt;Rules!$B$4)),1,0)</f>
        <v>0</v>
      </c>
      <c r="K4409" s="6" t="str">
        <f aca="false">IF(F4409=1,COUNTIF($F$2:F4409,1),"")</f>
        <v/>
      </c>
    </row>
    <row r="4410" customFormat="false" ht="15" hidden="false" customHeight="false" outlineLevel="0" collapsed="false">
      <c r="A4410" s="6" t="n">
        <v>34706.618</v>
      </c>
      <c r="B4410" s="6" t="n">
        <v>1.66813186813187</v>
      </c>
      <c r="C4410" s="6" t="n">
        <v>80</v>
      </c>
      <c r="D4410" s="6" t="n">
        <v>-1</v>
      </c>
      <c r="E4410" s="6" t="n">
        <v>1.66666666666667</v>
      </c>
      <c r="F4410" s="6" t="n">
        <v>0</v>
      </c>
      <c r="G4410" s="6" t="n">
        <v>0</v>
      </c>
      <c r="H4410" s="6" t="str">
        <f aca="false">IF(AND(A4410&gt;=Stimuli!$B$2,A4410&lt;=Stimuli!$C$2),Stimuli!$A$2,IF(AND(A4410&gt;=Stimuli!$B$3,A4410&lt;=Stimuli!$C$3),Stimuli!$A$3,IF(AND(A4410&gt;=Stimuli!$B$4,A4410&lt;=Stimuli!$C$4),Stimuli!$A$4,"")))</f>
        <v>01 Quiet baseline (60s)</v>
      </c>
      <c r="I4410" s="6" t="n">
        <f aca="false">(B4410-B4409)/((A4410-A4409)/1000)</f>
        <v>0.375091575091574</v>
      </c>
      <c r="J4410" s="6" t="n">
        <f aca="false">IF(OR(B4410&lt;Rules!$B$2,B4410&gt;Rules!$B$3,ABS(I4410)&gt;Rules!$B$4,OR(B4411&lt;Rules!$B$2,B4411&gt;Rules!$B$3,ABS(I4411)&gt;Rules!$B$4)),1,0)</f>
        <v>0</v>
      </c>
      <c r="K4410" s="6" t="str">
        <f aca="false">IF(F4410=1,COUNTIF($F$2:F4410,1),"")</f>
        <v/>
      </c>
    </row>
    <row r="4411" customFormat="false" ht="15" hidden="false" customHeight="false" outlineLevel="0" collapsed="false">
      <c r="A4411" s="6" t="n">
        <v>34714.4305</v>
      </c>
      <c r="B4411" s="6" t="n">
        <v>1.66666666666667</v>
      </c>
      <c r="C4411" s="6" t="n">
        <v>80</v>
      </c>
      <c r="D4411" s="6" t="n">
        <v>-1</v>
      </c>
      <c r="E4411" s="6" t="n">
        <v>1.66666666666667</v>
      </c>
      <c r="F4411" s="6" t="n">
        <v>0</v>
      </c>
      <c r="G4411" s="6" t="n">
        <v>0</v>
      </c>
      <c r="H4411" s="6" t="str">
        <f aca="false">IF(AND(A4411&gt;=Stimuli!$B$2,A4411&lt;=Stimuli!$C$2),Stimuli!$A$2,IF(AND(A4411&gt;=Stimuli!$B$3,A4411&lt;=Stimuli!$C$3),Stimuli!$A$3,IF(AND(A4411&gt;=Stimuli!$B$4,A4411&lt;=Stimuli!$C$4),Stimuli!$A$4,"")))</f>
        <v>01 Quiet baseline (60s)</v>
      </c>
      <c r="I4411" s="6" t="n">
        <f aca="false">(B4411-B4410)/((A4411-A4410)/1000)</f>
        <v>-0.18754578754573</v>
      </c>
      <c r="J4411" s="6" t="n">
        <f aca="false">IF(OR(B4411&lt;Rules!$B$2,B4411&gt;Rules!$B$3,ABS(I4411)&gt;Rules!$B$4,OR(B4412&lt;Rules!$B$2,B4412&gt;Rules!$B$3,ABS(I4412)&gt;Rules!$B$4)),1,0)</f>
        <v>0</v>
      </c>
      <c r="K4411" s="6" t="str">
        <f aca="false">IF(F4411=1,COUNTIF($F$2:F4411,1),"")</f>
        <v/>
      </c>
    </row>
    <row r="4412" customFormat="false" ht="15" hidden="false" customHeight="false" outlineLevel="0" collapsed="false">
      <c r="A4412" s="6" t="n">
        <v>34722.243</v>
      </c>
      <c r="B4412" s="6" t="n">
        <v>1.66666666666667</v>
      </c>
      <c r="C4412" s="6" t="n">
        <v>80</v>
      </c>
      <c r="D4412" s="6" t="n">
        <v>-1</v>
      </c>
      <c r="E4412" s="6" t="n">
        <v>1.66666666666667</v>
      </c>
      <c r="F4412" s="6" t="n">
        <v>0</v>
      </c>
      <c r="G4412" s="6" t="n">
        <v>0</v>
      </c>
      <c r="H4412" s="6" t="str">
        <f aca="false">IF(AND(A4412&gt;=Stimuli!$B$2,A4412&lt;=Stimuli!$C$2),Stimuli!$A$2,IF(AND(A4412&gt;=Stimuli!$B$3,A4412&lt;=Stimuli!$C$3),Stimuli!$A$3,IF(AND(A4412&gt;=Stimuli!$B$4,A4412&lt;=Stimuli!$C$4),Stimuli!$A$4,"")))</f>
        <v>01 Quiet baseline (60s)</v>
      </c>
      <c r="I4412" s="6" t="n">
        <f aca="false">(B4412-B4411)/((A4412-A4411)/1000)</f>
        <v>0</v>
      </c>
      <c r="J4412" s="6" t="n">
        <f aca="false">IF(OR(B4412&lt;Rules!$B$2,B4412&gt;Rules!$B$3,ABS(I4412)&gt;Rules!$B$4,OR(B4413&lt;Rules!$B$2,B4413&gt;Rules!$B$3,ABS(I4413)&gt;Rules!$B$4)),1,0)</f>
        <v>0</v>
      </c>
      <c r="K4412" s="6" t="str">
        <f aca="false">IF(F4412=1,COUNTIF($F$2:F4412,1),"")</f>
        <v/>
      </c>
    </row>
    <row r="4413" customFormat="false" ht="15" hidden="false" customHeight="false" outlineLevel="0" collapsed="false">
      <c r="A4413" s="6" t="n">
        <v>34730.0555</v>
      </c>
      <c r="B4413" s="6" t="n">
        <v>1.66813186813187</v>
      </c>
      <c r="C4413" s="6" t="n">
        <v>80</v>
      </c>
      <c r="D4413" s="6" t="n">
        <v>-1</v>
      </c>
      <c r="E4413" s="6" t="n">
        <v>1.66666666666667</v>
      </c>
      <c r="F4413" s="6" t="n">
        <v>0</v>
      </c>
      <c r="G4413" s="6" t="n">
        <v>0</v>
      </c>
      <c r="H4413" s="6" t="str">
        <f aca="false">IF(AND(A4413&gt;=Stimuli!$B$2,A4413&lt;=Stimuli!$C$2),Stimuli!$A$2,IF(AND(A4413&gt;=Stimuli!$B$3,A4413&lt;=Stimuli!$C$3),Stimuli!$A$3,IF(AND(A4413&gt;=Stimuli!$B$4,A4413&lt;=Stimuli!$C$4),Stimuli!$A$4,"")))</f>
        <v>01 Quiet baseline (60s)</v>
      </c>
      <c r="I4413" s="6" t="n">
        <f aca="false">(B4413-B4412)/((A4413-A4412)/1000)</f>
        <v>0.18754578754573</v>
      </c>
      <c r="J4413" s="6" t="n">
        <f aca="false">IF(OR(B4413&lt;Rules!$B$2,B4413&gt;Rules!$B$3,ABS(I4413)&gt;Rules!$B$4,OR(B4414&lt;Rules!$B$2,B4414&gt;Rules!$B$3,ABS(I4414)&gt;Rules!$B$4)),1,0)</f>
        <v>0</v>
      </c>
      <c r="K4413" s="6" t="str">
        <f aca="false">IF(F4413=1,COUNTIF($F$2:F4413,1),"")</f>
        <v/>
      </c>
    </row>
    <row r="4414" customFormat="false" ht="15" hidden="false" customHeight="false" outlineLevel="0" collapsed="false">
      <c r="A4414" s="6" t="n">
        <v>34737.868</v>
      </c>
      <c r="B4414" s="6" t="n">
        <v>1.66520146520147</v>
      </c>
      <c r="C4414" s="6" t="n">
        <v>80</v>
      </c>
      <c r="D4414" s="6" t="n">
        <v>-1</v>
      </c>
      <c r="E4414" s="6" t="n">
        <v>1.66666666666667</v>
      </c>
      <c r="F4414" s="6" t="n">
        <v>0</v>
      </c>
      <c r="G4414" s="6" t="n">
        <v>0</v>
      </c>
      <c r="H4414" s="6" t="str">
        <f aca="false">IF(AND(A4414&gt;=Stimuli!$B$2,A4414&lt;=Stimuli!$C$2),Stimuli!$A$2,IF(AND(A4414&gt;=Stimuli!$B$3,A4414&lt;=Stimuli!$C$3),Stimuli!$A$3,IF(AND(A4414&gt;=Stimuli!$B$4,A4414&lt;=Stimuli!$C$4),Stimuli!$A$4,"")))</f>
        <v>01 Quiet baseline (60s)</v>
      </c>
      <c r="I4414" s="6" t="n">
        <f aca="false">(B4414-B4413)/((A4414-A4413)/1000)</f>
        <v>-0.375091575091574</v>
      </c>
      <c r="J4414" s="6" t="n">
        <f aca="false">IF(OR(B4414&lt;Rules!$B$2,B4414&gt;Rules!$B$3,ABS(I4414)&gt;Rules!$B$4,OR(B4415&lt;Rules!$B$2,B4415&gt;Rules!$B$3,ABS(I4415)&gt;Rules!$B$4)),1,0)</f>
        <v>0</v>
      </c>
      <c r="K4414" s="6" t="str">
        <f aca="false">IF(F4414=1,COUNTIF($F$2:F4414,1),"")</f>
        <v/>
      </c>
    </row>
    <row r="4415" customFormat="false" ht="15" hidden="false" customHeight="false" outlineLevel="0" collapsed="false">
      <c r="A4415" s="6" t="n">
        <v>34745.6805</v>
      </c>
      <c r="B4415" s="6" t="n">
        <v>1.66813186813187</v>
      </c>
      <c r="C4415" s="6" t="n">
        <v>80</v>
      </c>
      <c r="D4415" s="6" t="n">
        <v>-1</v>
      </c>
      <c r="E4415" s="6" t="n">
        <v>1.66666666666667</v>
      </c>
      <c r="F4415" s="6" t="n">
        <v>0</v>
      </c>
      <c r="G4415" s="6" t="n">
        <v>0</v>
      </c>
      <c r="H4415" s="6" t="str">
        <f aca="false">IF(AND(A4415&gt;=Stimuli!$B$2,A4415&lt;=Stimuli!$C$2),Stimuli!$A$2,IF(AND(A4415&gt;=Stimuli!$B$3,A4415&lt;=Stimuli!$C$3),Stimuli!$A$3,IF(AND(A4415&gt;=Stimuli!$B$4,A4415&lt;=Stimuli!$C$4),Stimuli!$A$4,"")))</f>
        <v>01 Quiet baseline (60s)</v>
      </c>
      <c r="I4415" s="6" t="n">
        <f aca="false">(B4415-B4414)/((A4415-A4414)/1000)</f>
        <v>0.375091575091574</v>
      </c>
      <c r="J4415" s="6" t="n">
        <f aca="false">IF(OR(B4415&lt;Rules!$B$2,B4415&gt;Rules!$B$3,ABS(I4415)&gt;Rules!$B$4,OR(B4416&lt;Rules!$B$2,B4416&gt;Rules!$B$3,ABS(I4416)&gt;Rules!$B$4)),1,0)</f>
        <v>0</v>
      </c>
      <c r="K4415" s="6" t="str">
        <f aca="false">IF(F4415=1,COUNTIF($F$2:F4415,1),"")</f>
        <v/>
      </c>
    </row>
    <row r="4416" customFormat="false" ht="15" hidden="false" customHeight="false" outlineLevel="0" collapsed="false">
      <c r="A4416" s="6" t="n">
        <v>34753.493</v>
      </c>
      <c r="B4416" s="6" t="n">
        <v>1.66373626373626</v>
      </c>
      <c r="C4416" s="6" t="n">
        <v>80</v>
      </c>
      <c r="D4416" s="6" t="n">
        <v>-1</v>
      </c>
      <c r="E4416" s="6" t="n">
        <v>1.66666666666667</v>
      </c>
      <c r="F4416" s="6" t="n">
        <v>0</v>
      </c>
      <c r="G4416" s="6" t="n">
        <v>0</v>
      </c>
      <c r="H4416" s="6" t="str">
        <f aca="false">IF(AND(A4416&gt;=Stimuli!$B$2,A4416&lt;=Stimuli!$C$2),Stimuli!$A$2,IF(AND(A4416&gt;=Stimuli!$B$3,A4416&lt;=Stimuli!$C$3),Stimuli!$A$3,IF(AND(A4416&gt;=Stimuli!$B$4,A4416&lt;=Stimuli!$C$4),Stimuli!$A$4,"")))</f>
        <v>01 Quiet baseline (60s)</v>
      </c>
      <c r="I4416" s="6" t="n">
        <f aca="false">(B4416-B4415)/((A4416-A4415)/1000)</f>
        <v>-0.562637362637304</v>
      </c>
      <c r="J4416" s="6" t="n">
        <f aca="false">IF(OR(B4416&lt;Rules!$B$2,B4416&gt;Rules!$B$3,ABS(I4416)&gt;Rules!$B$4,OR(B4417&lt;Rules!$B$2,B4417&gt;Rules!$B$3,ABS(I4417)&gt;Rules!$B$4)),1,0)</f>
        <v>0</v>
      </c>
      <c r="K4416" s="6" t="str">
        <f aca="false">IF(F4416=1,COUNTIF($F$2:F4416,1),"")</f>
        <v/>
      </c>
    </row>
    <row r="4417" customFormat="false" ht="15" hidden="false" customHeight="false" outlineLevel="0" collapsed="false">
      <c r="A4417" s="6" t="n">
        <v>34761.3055</v>
      </c>
      <c r="B4417" s="6" t="n">
        <v>1.66959706959707</v>
      </c>
      <c r="C4417" s="6" t="n">
        <v>80</v>
      </c>
      <c r="D4417" s="6" t="n">
        <v>-1</v>
      </c>
      <c r="E4417" s="6" t="n">
        <v>1.66520146520147</v>
      </c>
      <c r="F4417" s="6" t="n">
        <v>0</v>
      </c>
      <c r="G4417" s="6" t="n">
        <v>0</v>
      </c>
      <c r="H4417" s="6" t="str">
        <f aca="false">IF(AND(A4417&gt;=Stimuli!$B$2,A4417&lt;=Stimuli!$C$2),Stimuli!$A$2,IF(AND(A4417&gt;=Stimuli!$B$3,A4417&lt;=Stimuli!$C$3),Stimuli!$A$3,IF(AND(A4417&gt;=Stimuli!$B$4,A4417&lt;=Stimuli!$C$4),Stimuli!$A$4,"")))</f>
        <v>01 Quiet baseline (60s)</v>
      </c>
      <c r="I4417" s="6" t="n">
        <f aca="false">(B4417-B4416)/((A4417-A4416)/1000)</f>
        <v>0.750183150183034</v>
      </c>
      <c r="J4417" s="6" t="n">
        <f aca="false">IF(OR(B4417&lt;Rules!$B$2,B4417&gt;Rules!$B$3,ABS(I4417)&gt;Rules!$B$4,OR(B4418&lt;Rules!$B$2,B4418&gt;Rules!$B$3,ABS(I4418)&gt;Rules!$B$4)),1,0)</f>
        <v>0</v>
      </c>
      <c r="K4417" s="6" t="str">
        <f aca="false">IF(F4417=1,COUNTIF($F$2:F4417,1),"")</f>
        <v/>
      </c>
    </row>
    <row r="4418" customFormat="false" ht="15" hidden="false" customHeight="false" outlineLevel="0" collapsed="false">
      <c r="A4418" s="6" t="n">
        <v>34769.118</v>
      </c>
      <c r="B4418" s="6" t="n">
        <v>1.66227106227106</v>
      </c>
      <c r="C4418" s="6" t="n">
        <v>80</v>
      </c>
      <c r="D4418" s="6" t="n">
        <v>-1</v>
      </c>
      <c r="E4418" s="6" t="n">
        <v>1.66520146520147</v>
      </c>
      <c r="F4418" s="6" t="n">
        <v>0</v>
      </c>
      <c r="G4418" s="6" t="n">
        <v>0</v>
      </c>
      <c r="H4418" s="6" t="str">
        <f aca="false">IF(AND(A4418&gt;=Stimuli!$B$2,A4418&lt;=Stimuli!$C$2),Stimuli!$A$2,IF(AND(A4418&gt;=Stimuli!$B$3,A4418&lt;=Stimuli!$C$3),Stimuli!$A$3,IF(AND(A4418&gt;=Stimuli!$B$4,A4418&lt;=Stimuli!$C$4),Stimuli!$A$4,"")))</f>
        <v>01 Quiet baseline (60s)</v>
      </c>
      <c r="I4418" s="6" t="n">
        <f aca="false">(B4418-B4417)/((A4418-A4417)/1000)</f>
        <v>-0.937728937728906</v>
      </c>
      <c r="J4418" s="6" t="n">
        <f aca="false">IF(OR(B4418&lt;Rules!$B$2,B4418&gt;Rules!$B$3,ABS(I4418)&gt;Rules!$B$4,OR(B4419&lt;Rules!$B$2,B4419&gt;Rules!$B$3,ABS(I4419)&gt;Rules!$B$4)),1,0)</f>
        <v>0</v>
      </c>
      <c r="K4418" s="6" t="str">
        <f aca="false">IF(F4418=1,COUNTIF($F$2:F4418,1),"")</f>
        <v/>
      </c>
    </row>
    <row r="4419" customFormat="false" ht="15" hidden="false" customHeight="false" outlineLevel="0" collapsed="false">
      <c r="A4419" s="6" t="n">
        <v>34776.9305</v>
      </c>
      <c r="B4419" s="6" t="n">
        <v>1.66959706959707</v>
      </c>
      <c r="C4419" s="6" t="n">
        <v>80</v>
      </c>
      <c r="D4419" s="6" t="n">
        <v>-1</v>
      </c>
      <c r="E4419" s="6" t="n">
        <v>1.66520146520147</v>
      </c>
      <c r="F4419" s="6" t="n">
        <v>0</v>
      </c>
      <c r="G4419" s="6" t="n">
        <v>0</v>
      </c>
      <c r="H4419" s="6" t="str">
        <f aca="false">IF(AND(A4419&gt;=Stimuli!$B$2,A4419&lt;=Stimuli!$C$2),Stimuli!$A$2,IF(AND(A4419&gt;=Stimuli!$B$3,A4419&lt;=Stimuli!$C$3),Stimuli!$A$3,IF(AND(A4419&gt;=Stimuli!$B$4,A4419&lt;=Stimuli!$C$4),Stimuli!$A$4,"")))</f>
        <v>01 Quiet baseline (60s)</v>
      </c>
      <c r="I4419" s="6" t="n">
        <f aca="false">(B4419-B4418)/((A4419-A4418)/1000)</f>
        <v>0.937728937728906</v>
      </c>
      <c r="J4419" s="6" t="n">
        <f aca="false">IF(OR(B4419&lt;Rules!$B$2,B4419&gt;Rules!$B$3,ABS(I4419)&gt;Rules!$B$4,OR(B4420&lt;Rules!$B$2,B4420&gt;Rules!$B$3,ABS(I4420)&gt;Rules!$B$4)),1,0)</f>
        <v>0</v>
      </c>
      <c r="K4419" s="6" t="str">
        <f aca="false">IF(F4419=1,COUNTIF($F$2:F4419,1),"")</f>
        <v/>
      </c>
    </row>
    <row r="4420" customFormat="false" ht="15" hidden="false" customHeight="false" outlineLevel="0" collapsed="false">
      <c r="A4420" s="6" t="n">
        <v>34784.743</v>
      </c>
      <c r="B4420" s="6" t="n">
        <v>1.66227106227106</v>
      </c>
      <c r="C4420" s="6" t="n">
        <v>80</v>
      </c>
      <c r="D4420" s="6" t="n">
        <v>-1</v>
      </c>
      <c r="E4420" s="6" t="n">
        <v>1.66520146520147</v>
      </c>
      <c r="F4420" s="6" t="n">
        <v>0</v>
      </c>
      <c r="G4420" s="6" t="n">
        <v>0</v>
      </c>
      <c r="H4420" s="6" t="str">
        <f aca="false">IF(AND(A4420&gt;=Stimuli!$B$2,A4420&lt;=Stimuli!$C$2),Stimuli!$A$2,IF(AND(A4420&gt;=Stimuli!$B$3,A4420&lt;=Stimuli!$C$3),Stimuli!$A$3,IF(AND(A4420&gt;=Stimuli!$B$4,A4420&lt;=Stimuli!$C$4),Stimuli!$A$4,"")))</f>
        <v>01 Quiet baseline (60s)</v>
      </c>
      <c r="I4420" s="6" t="n">
        <f aca="false">(B4420-B4419)/((A4420-A4419)/1000)</f>
        <v>-0.937728937728906</v>
      </c>
      <c r="J4420" s="6" t="n">
        <f aca="false">IF(OR(B4420&lt;Rules!$B$2,B4420&gt;Rules!$B$3,ABS(I4420)&gt;Rules!$B$4,OR(B4421&lt;Rules!$B$2,B4421&gt;Rules!$B$3,ABS(I4421)&gt;Rules!$B$4)),1,0)</f>
        <v>0</v>
      </c>
      <c r="K4420" s="6" t="str">
        <f aca="false">IF(F4420=1,COUNTIF($F$2:F4420,1),"")</f>
        <v/>
      </c>
    </row>
    <row r="4421" customFormat="false" ht="15" hidden="false" customHeight="false" outlineLevel="0" collapsed="false">
      <c r="A4421" s="6" t="n">
        <v>34792.5555</v>
      </c>
      <c r="B4421" s="6" t="n">
        <v>1.66959706959707</v>
      </c>
      <c r="C4421" s="6" t="n">
        <v>80</v>
      </c>
      <c r="D4421" s="6" t="n">
        <v>-1</v>
      </c>
      <c r="E4421" s="6" t="n">
        <v>1.66520146520147</v>
      </c>
      <c r="F4421" s="6" t="n">
        <v>0</v>
      </c>
      <c r="G4421" s="6" t="n">
        <v>0</v>
      </c>
      <c r="H4421" s="6" t="str">
        <f aca="false">IF(AND(A4421&gt;=Stimuli!$B$2,A4421&lt;=Stimuli!$C$2),Stimuli!$A$2,IF(AND(A4421&gt;=Stimuli!$B$3,A4421&lt;=Stimuli!$C$3),Stimuli!$A$3,IF(AND(A4421&gt;=Stimuli!$B$4,A4421&lt;=Stimuli!$C$4),Stimuli!$A$4,"")))</f>
        <v>01 Quiet baseline (60s)</v>
      </c>
      <c r="I4421" s="6" t="n">
        <f aca="false">(B4421-B4420)/((A4421-A4420)/1000)</f>
        <v>0.937728937728906</v>
      </c>
      <c r="J4421" s="6" t="n">
        <f aca="false">IF(OR(B4421&lt;Rules!$B$2,B4421&gt;Rules!$B$3,ABS(I4421)&gt;Rules!$B$4,OR(B4422&lt;Rules!$B$2,B4422&gt;Rules!$B$3,ABS(I4422)&gt;Rules!$B$4)),1,0)</f>
        <v>0</v>
      </c>
      <c r="K4421" s="6" t="str">
        <f aca="false">IF(F4421=1,COUNTIF($F$2:F4421,1),"")</f>
        <v/>
      </c>
    </row>
    <row r="4422" customFormat="false" ht="15" hidden="false" customHeight="false" outlineLevel="0" collapsed="false">
      <c r="A4422" s="6" t="n">
        <v>34800.368</v>
      </c>
      <c r="B4422" s="6" t="n">
        <v>1.66227106227106</v>
      </c>
      <c r="C4422" s="6" t="n">
        <v>80</v>
      </c>
      <c r="D4422" s="6" t="n">
        <v>-1</v>
      </c>
      <c r="E4422" s="6" t="n">
        <v>1.66520146520147</v>
      </c>
      <c r="F4422" s="6" t="n">
        <v>0</v>
      </c>
      <c r="G4422" s="6" t="n">
        <v>0</v>
      </c>
      <c r="H4422" s="6" t="str">
        <f aca="false">IF(AND(A4422&gt;=Stimuli!$B$2,A4422&lt;=Stimuli!$C$2),Stimuli!$A$2,IF(AND(A4422&gt;=Stimuli!$B$3,A4422&lt;=Stimuli!$C$3),Stimuli!$A$3,IF(AND(A4422&gt;=Stimuli!$B$4,A4422&lt;=Stimuli!$C$4),Stimuli!$A$4,"")))</f>
        <v>01 Quiet baseline (60s)</v>
      </c>
      <c r="I4422" s="6" t="n">
        <f aca="false">(B4422-B4421)/((A4422-A4421)/1000)</f>
        <v>-0.937728937728906</v>
      </c>
      <c r="J4422" s="6" t="n">
        <f aca="false">IF(OR(B4422&lt;Rules!$B$2,B4422&gt;Rules!$B$3,ABS(I4422)&gt;Rules!$B$4,OR(B4423&lt;Rules!$B$2,B4423&gt;Rules!$B$3,ABS(I4423)&gt;Rules!$B$4)),1,0)</f>
        <v>0</v>
      </c>
      <c r="K4422" s="6" t="str">
        <f aca="false">IF(F4422=1,COUNTIF($F$2:F4422,1),"")</f>
        <v/>
      </c>
    </row>
    <row r="4423" customFormat="false" ht="15" hidden="false" customHeight="false" outlineLevel="0" collapsed="false">
      <c r="A4423" s="6" t="n">
        <v>34808.1805</v>
      </c>
      <c r="B4423" s="6" t="n">
        <v>1.66813186813187</v>
      </c>
      <c r="C4423" s="6" t="n">
        <v>80</v>
      </c>
      <c r="D4423" s="6" t="n">
        <v>-1</v>
      </c>
      <c r="E4423" s="6" t="n">
        <v>1.66520146520147</v>
      </c>
      <c r="F4423" s="6" t="n">
        <v>0</v>
      </c>
      <c r="G4423" s="6" t="n">
        <v>0</v>
      </c>
      <c r="H4423" s="6" t="str">
        <f aca="false">IF(AND(A4423&gt;=Stimuli!$B$2,A4423&lt;=Stimuli!$C$2),Stimuli!$A$2,IF(AND(A4423&gt;=Stimuli!$B$3,A4423&lt;=Stimuli!$C$3),Stimuli!$A$3,IF(AND(A4423&gt;=Stimuli!$B$4,A4423&lt;=Stimuli!$C$4),Stimuli!$A$4,"")))</f>
        <v>01 Quiet baseline (60s)</v>
      </c>
      <c r="I4423" s="6" t="n">
        <f aca="false">(B4423-B4422)/((A4423-A4422)/1000)</f>
        <v>0.750183150183176</v>
      </c>
      <c r="J4423" s="6" t="n">
        <f aca="false">IF(OR(B4423&lt;Rules!$B$2,B4423&gt;Rules!$B$3,ABS(I4423)&gt;Rules!$B$4,OR(B4424&lt;Rules!$B$2,B4424&gt;Rules!$B$3,ABS(I4424)&gt;Rules!$B$4)),1,0)</f>
        <v>0</v>
      </c>
      <c r="K4423" s="6" t="str">
        <f aca="false">IF(F4423=1,COUNTIF($F$2:F4423,1),"")</f>
        <v/>
      </c>
    </row>
    <row r="4424" customFormat="false" ht="15" hidden="false" customHeight="false" outlineLevel="0" collapsed="false">
      <c r="A4424" s="6" t="n">
        <v>34815.993</v>
      </c>
      <c r="B4424" s="6" t="n">
        <v>1.66373626373626</v>
      </c>
      <c r="C4424" s="6" t="n">
        <v>80</v>
      </c>
      <c r="D4424" s="6" t="n">
        <v>-1</v>
      </c>
      <c r="E4424" s="6" t="n">
        <v>1.66520146520147</v>
      </c>
      <c r="F4424" s="6" t="n">
        <v>0</v>
      </c>
      <c r="G4424" s="6" t="n">
        <v>0</v>
      </c>
      <c r="H4424" s="6" t="str">
        <f aca="false">IF(AND(A4424&gt;=Stimuli!$B$2,A4424&lt;=Stimuli!$C$2),Stimuli!$A$2,IF(AND(A4424&gt;=Stimuli!$B$3,A4424&lt;=Stimuli!$C$3),Stimuli!$A$3,IF(AND(A4424&gt;=Stimuli!$B$4,A4424&lt;=Stimuli!$C$4),Stimuli!$A$4,"")))</f>
        <v>01 Quiet baseline (60s)</v>
      </c>
      <c r="I4424" s="6" t="n">
        <f aca="false">(B4424-B4423)/((A4424-A4423)/1000)</f>
        <v>-0.562637362637304</v>
      </c>
      <c r="J4424" s="6" t="n">
        <f aca="false">IF(OR(B4424&lt;Rules!$B$2,B4424&gt;Rules!$B$3,ABS(I4424)&gt;Rules!$B$4,OR(B4425&lt;Rules!$B$2,B4425&gt;Rules!$B$3,ABS(I4425)&gt;Rules!$B$4)),1,0)</f>
        <v>0</v>
      </c>
      <c r="K4424" s="6" t="str">
        <f aca="false">IF(F4424=1,COUNTIF($F$2:F4424,1),"")</f>
        <v/>
      </c>
    </row>
    <row r="4425" customFormat="false" ht="15" hidden="false" customHeight="false" outlineLevel="0" collapsed="false">
      <c r="A4425" s="6" t="n">
        <v>34823.8055</v>
      </c>
      <c r="B4425" s="6" t="n">
        <v>1.66666666666667</v>
      </c>
      <c r="C4425" s="6" t="n">
        <v>80</v>
      </c>
      <c r="D4425" s="6" t="n">
        <v>-1</v>
      </c>
      <c r="E4425" s="6" t="n">
        <v>1.66520146520147</v>
      </c>
      <c r="F4425" s="6" t="n">
        <v>0</v>
      </c>
      <c r="G4425" s="6" t="n">
        <v>0</v>
      </c>
      <c r="H4425" s="6" t="str">
        <f aca="false">IF(AND(A4425&gt;=Stimuli!$B$2,A4425&lt;=Stimuli!$C$2),Stimuli!$A$2,IF(AND(A4425&gt;=Stimuli!$B$3,A4425&lt;=Stimuli!$C$3),Stimuli!$A$3,IF(AND(A4425&gt;=Stimuli!$B$4,A4425&lt;=Stimuli!$C$4),Stimuli!$A$4,"")))</f>
        <v>01 Quiet baseline (60s)</v>
      </c>
      <c r="I4425" s="6" t="n">
        <f aca="false">(B4425-B4424)/((A4425-A4424)/1000)</f>
        <v>0.375091575091574</v>
      </c>
      <c r="J4425" s="6" t="n">
        <f aca="false">IF(OR(B4425&lt;Rules!$B$2,B4425&gt;Rules!$B$3,ABS(I4425)&gt;Rules!$B$4,OR(B4426&lt;Rules!$B$2,B4426&gt;Rules!$B$3,ABS(I4426)&gt;Rules!$B$4)),1,0)</f>
        <v>0</v>
      </c>
      <c r="K4425" s="6" t="str">
        <f aca="false">IF(F4425=1,COUNTIF($F$2:F4425,1),"")</f>
        <v/>
      </c>
    </row>
    <row r="4426" customFormat="false" ht="15" hidden="false" customHeight="false" outlineLevel="0" collapsed="false">
      <c r="A4426" s="6" t="n">
        <v>34831.618</v>
      </c>
      <c r="B4426" s="6" t="n">
        <v>1.66373626373626</v>
      </c>
      <c r="C4426" s="6" t="n">
        <v>80</v>
      </c>
      <c r="D4426" s="6" t="n">
        <v>-1</v>
      </c>
      <c r="E4426" s="6" t="n">
        <v>1.66520146520147</v>
      </c>
      <c r="F4426" s="6" t="n">
        <v>0</v>
      </c>
      <c r="G4426" s="6" t="n">
        <v>0</v>
      </c>
      <c r="H4426" s="6" t="str">
        <f aca="false">IF(AND(A4426&gt;=Stimuli!$B$2,A4426&lt;=Stimuli!$C$2),Stimuli!$A$2,IF(AND(A4426&gt;=Stimuli!$B$3,A4426&lt;=Stimuli!$C$3),Stimuli!$A$3,IF(AND(A4426&gt;=Stimuli!$B$4,A4426&lt;=Stimuli!$C$4),Stimuli!$A$4,"")))</f>
        <v>01 Quiet baseline (60s)</v>
      </c>
      <c r="I4426" s="6" t="n">
        <f aca="false">(B4426-B4425)/((A4426-A4425)/1000)</f>
        <v>-0.375091575091574</v>
      </c>
      <c r="J4426" s="6" t="n">
        <f aca="false">IF(OR(B4426&lt;Rules!$B$2,B4426&gt;Rules!$B$3,ABS(I4426)&gt;Rules!$B$4,OR(B4427&lt;Rules!$B$2,B4427&gt;Rules!$B$3,ABS(I4427)&gt;Rules!$B$4)),1,0)</f>
        <v>0</v>
      </c>
      <c r="K4426" s="6" t="str">
        <f aca="false">IF(F4426=1,COUNTIF($F$2:F4426,1),"")</f>
        <v/>
      </c>
    </row>
    <row r="4427" customFormat="false" ht="15" hidden="false" customHeight="false" outlineLevel="0" collapsed="false">
      <c r="A4427" s="6" t="n">
        <v>34839.4305</v>
      </c>
      <c r="B4427" s="6" t="n">
        <v>1.66520146520147</v>
      </c>
      <c r="C4427" s="6" t="n">
        <v>80</v>
      </c>
      <c r="D4427" s="6" t="n">
        <v>-1</v>
      </c>
      <c r="E4427" s="6" t="n">
        <v>1.66520146520147</v>
      </c>
      <c r="F4427" s="6" t="n">
        <v>0</v>
      </c>
      <c r="G4427" s="6" t="n">
        <v>0</v>
      </c>
      <c r="H4427" s="6" t="str">
        <f aca="false">IF(AND(A4427&gt;=Stimuli!$B$2,A4427&lt;=Stimuli!$C$2),Stimuli!$A$2,IF(AND(A4427&gt;=Stimuli!$B$3,A4427&lt;=Stimuli!$C$3),Stimuli!$A$3,IF(AND(A4427&gt;=Stimuli!$B$4,A4427&lt;=Stimuli!$C$4),Stimuli!$A$4,"")))</f>
        <v>01 Quiet baseline (60s)</v>
      </c>
      <c r="I4427" s="6" t="n">
        <f aca="false">(B4427-B4426)/((A4427-A4426)/1000)</f>
        <v>0.18754578754573</v>
      </c>
      <c r="J4427" s="6" t="n">
        <f aca="false">IF(OR(B4427&lt;Rules!$B$2,B4427&gt;Rules!$B$3,ABS(I4427)&gt;Rules!$B$4,OR(B4428&lt;Rules!$B$2,B4428&gt;Rules!$B$3,ABS(I4428)&gt;Rules!$B$4)),1,0)</f>
        <v>0</v>
      </c>
      <c r="K4427" s="6" t="str">
        <f aca="false">IF(F4427=1,COUNTIF($F$2:F4427,1),"")</f>
        <v/>
      </c>
    </row>
    <row r="4428" customFormat="false" ht="15" hidden="false" customHeight="false" outlineLevel="0" collapsed="false">
      <c r="A4428" s="6" t="n">
        <v>34847.243</v>
      </c>
      <c r="B4428" s="6" t="n">
        <v>1.66520146520147</v>
      </c>
      <c r="C4428" s="6" t="n">
        <v>80</v>
      </c>
      <c r="D4428" s="6" t="n">
        <v>-1</v>
      </c>
      <c r="E4428" s="6" t="n">
        <v>1.66520146520147</v>
      </c>
      <c r="F4428" s="6" t="n">
        <v>0</v>
      </c>
      <c r="G4428" s="6" t="n">
        <v>0</v>
      </c>
      <c r="H4428" s="6" t="str">
        <f aca="false">IF(AND(A4428&gt;=Stimuli!$B$2,A4428&lt;=Stimuli!$C$2),Stimuli!$A$2,IF(AND(A4428&gt;=Stimuli!$B$3,A4428&lt;=Stimuli!$C$3),Stimuli!$A$3,IF(AND(A4428&gt;=Stimuli!$B$4,A4428&lt;=Stimuli!$C$4),Stimuli!$A$4,"")))</f>
        <v>01 Quiet baseline (60s)</v>
      </c>
      <c r="I4428" s="6" t="n">
        <f aca="false">(B4428-B4427)/((A4428-A4427)/1000)</f>
        <v>0</v>
      </c>
      <c r="J4428" s="6" t="n">
        <f aca="false">IF(OR(B4428&lt;Rules!$B$2,B4428&gt;Rules!$B$3,ABS(I4428)&gt;Rules!$B$4,OR(B4429&lt;Rules!$B$2,B4429&gt;Rules!$B$3,ABS(I4429)&gt;Rules!$B$4)),1,0)</f>
        <v>0</v>
      </c>
      <c r="K4428" s="6" t="str">
        <f aca="false">IF(F4428=1,COUNTIF($F$2:F4428,1),"")</f>
        <v/>
      </c>
    </row>
    <row r="4429" customFormat="false" ht="15" hidden="false" customHeight="false" outlineLevel="0" collapsed="false">
      <c r="A4429" s="6" t="n">
        <v>34855.0555</v>
      </c>
      <c r="B4429" s="6" t="n">
        <v>1.66373626373626</v>
      </c>
      <c r="C4429" s="6" t="n">
        <v>80</v>
      </c>
      <c r="D4429" s="6" t="n">
        <v>-1</v>
      </c>
      <c r="E4429" s="6" t="n">
        <v>1.66520146520147</v>
      </c>
      <c r="F4429" s="6" t="n">
        <v>0</v>
      </c>
      <c r="G4429" s="6" t="n">
        <v>0</v>
      </c>
      <c r="H4429" s="6" t="str">
        <f aca="false">IF(AND(A4429&gt;=Stimuli!$B$2,A4429&lt;=Stimuli!$C$2),Stimuli!$A$2,IF(AND(A4429&gt;=Stimuli!$B$3,A4429&lt;=Stimuli!$C$3),Stimuli!$A$3,IF(AND(A4429&gt;=Stimuli!$B$4,A4429&lt;=Stimuli!$C$4),Stimuli!$A$4,"")))</f>
        <v>01 Quiet baseline (60s)</v>
      </c>
      <c r="I4429" s="6" t="n">
        <f aca="false">(B4429-B4428)/((A4429-A4428)/1000)</f>
        <v>-0.18754578754573</v>
      </c>
      <c r="J4429" s="6" t="n">
        <f aca="false">IF(OR(B4429&lt;Rules!$B$2,B4429&gt;Rules!$B$3,ABS(I4429)&gt;Rules!$B$4,OR(B4430&lt;Rules!$B$2,B4430&gt;Rules!$B$3,ABS(I4430)&gt;Rules!$B$4)),1,0)</f>
        <v>0</v>
      </c>
      <c r="K4429" s="6" t="str">
        <f aca="false">IF(F4429=1,COUNTIF($F$2:F4429,1),"")</f>
        <v/>
      </c>
    </row>
    <row r="4430" customFormat="false" ht="15" hidden="false" customHeight="false" outlineLevel="0" collapsed="false">
      <c r="A4430" s="6" t="n">
        <v>34862.868</v>
      </c>
      <c r="B4430" s="6" t="n">
        <v>1.66520146520147</v>
      </c>
      <c r="C4430" s="6" t="n">
        <v>80</v>
      </c>
      <c r="D4430" s="6" t="n">
        <v>-1</v>
      </c>
      <c r="E4430" s="6" t="n">
        <v>1.66520146520147</v>
      </c>
      <c r="F4430" s="6" t="n">
        <v>0</v>
      </c>
      <c r="G4430" s="6" t="n">
        <v>0</v>
      </c>
      <c r="H4430" s="6" t="str">
        <f aca="false">IF(AND(A4430&gt;=Stimuli!$B$2,A4430&lt;=Stimuli!$C$2),Stimuli!$A$2,IF(AND(A4430&gt;=Stimuli!$B$3,A4430&lt;=Stimuli!$C$3),Stimuli!$A$3,IF(AND(A4430&gt;=Stimuli!$B$4,A4430&lt;=Stimuli!$C$4),Stimuli!$A$4,"")))</f>
        <v>01 Quiet baseline (60s)</v>
      </c>
      <c r="I4430" s="6" t="n">
        <f aca="false">(B4430-B4429)/((A4430-A4429)/1000)</f>
        <v>0.18754578754573</v>
      </c>
      <c r="J4430" s="6" t="n">
        <f aca="false">IF(OR(B4430&lt;Rules!$B$2,B4430&gt;Rules!$B$3,ABS(I4430)&gt;Rules!$B$4,OR(B4431&lt;Rules!$B$2,B4431&gt;Rules!$B$3,ABS(I4431)&gt;Rules!$B$4)),1,0)</f>
        <v>0</v>
      </c>
      <c r="K4430" s="6" t="str">
        <f aca="false">IF(F4430=1,COUNTIF($F$2:F4430,1),"")</f>
        <v/>
      </c>
    </row>
    <row r="4431" customFormat="false" ht="15" hidden="false" customHeight="false" outlineLevel="0" collapsed="false">
      <c r="A4431" s="6" t="n">
        <v>34870.6805</v>
      </c>
      <c r="B4431" s="6" t="n">
        <v>1.66227106227106</v>
      </c>
      <c r="C4431" s="6" t="n">
        <v>80</v>
      </c>
      <c r="D4431" s="6" t="n">
        <v>-1</v>
      </c>
      <c r="E4431" s="6" t="n">
        <v>1.66520146520147</v>
      </c>
      <c r="F4431" s="6" t="n">
        <v>0</v>
      </c>
      <c r="G4431" s="6" t="n">
        <v>0</v>
      </c>
      <c r="H4431" s="6" t="str">
        <f aca="false">IF(AND(A4431&gt;=Stimuli!$B$2,A4431&lt;=Stimuli!$C$2),Stimuli!$A$2,IF(AND(A4431&gt;=Stimuli!$B$3,A4431&lt;=Stimuli!$C$3),Stimuli!$A$3,IF(AND(A4431&gt;=Stimuli!$B$4,A4431&lt;=Stimuli!$C$4),Stimuli!$A$4,"")))</f>
        <v>01 Quiet baseline (60s)</v>
      </c>
      <c r="I4431" s="6" t="n">
        <f aca="false">(B4431-B4430)/((A4431-A4430)/1000)</f>
        <v>-0.375091575091602</v>
      </c>
      <c r="J4431" s="6" t="n">
        <f aca="false">IF(OR(B4431&lt;Rules!$B$2,B4431&gt;Rules!$B$3,ABS(I4431)&gt;Rules!$B$4,OR(B4432&lt;Rules!$B$2,B4432&gt;Rules!$B$3,ABS(I4432)&gt;Rules!$B$4)),1,0)</f>
        <v>0</v>
      </c>
      <c r="K4431" s="6" t="str">
        <f aca="false">IF(F4431=1,COUNTIF($F$2:F4431,1),"")</f>
        <v/>
      </c>
    </row>
    <row r="4432" customFormat="false" ht="15" hidden="false" customHeight="false" outlineLevel="0" collapsed="false">
      <c r="A4432" s="6" t="n">
        <v>34878.493</v>
      </c>
      <c r="B4432" s="6" t="n">
        <v>1.66666666666667</v>
      </c>
      <c r="C4432" s="6" t="n">
        <v>80</v>
      </c>
      <c r="D4432" s="6" t="n">
        <v>-1</v>
      </c>
      <c r="E4432" s="6" t="n">
        <v>1.66520146520147</v>
      </c>
      <c r="F4432" s="6" t="n">
        <v>0</v>
      </c>
      <c r="G4432" s="6" t="n">
        <v>0</v>
      </c>
      <c r="H4432" s="6" t="str">
        <f aca="false">IF(AND(A4432&gt;=Stimuli!$B$2,A4432&lt;=Stimuli!$C$2),Stimuli!$A$2,IF(AND(A4432&gt;=Stimuli!$B$3,A4432&lt;=Stimuli!$C$3),Stimuli!$A$3,IF(AND(A4432&gt;=Stimuli!$B$4,A4432&lt;=Stimuli!$C$4),Stimuli!$A$4,"")))</f>
        <v>01 Quiet baseline (60s)</v>
      </c>
      <c r="I4432" s="6" t="n">
        <f aca="false">(B4432-B4431)/((A4432-A4431)/1000)</f>
        <v>0.562637362637446</v>
      </c>
      <c r="J4432" s="6" t="n">
        <f aca="false">IF(OR(B4432&lt;Rules!$B$2,B4432&gt;Rules!$B$3,ABS(I4432)&gt;Rules!$B$4,OR(B4433&lt;Rules!$B$2,B4433&gt;Rules!$B$3,ABS(I4433)&gt;Rules!$B$4)),1,0)</f>
        <v>0</v>
      </c>
      <c r="K4432" s="6" t="str">
        <f aca="false">IF(F4432=1,COUNTIF($F$2:F4432,1),"")</f>
        <v/>
      </c>
    </row>
    <row r="4433" customFormat="false" ht="15" hidden="false" customHeight="false" outlineLevel="0" collapsed="false">
      <c r="A4433" s="6" t="n">
        <v>34886.3055</v>
      </c>
      <c r="B4433" s="6" t="n">
        <v>1.66080586080586</v>
      </c>
      <c r="C4433" s="6" t="n">
        <v>80</v>
      </c>
      <c r="D4433" s="6" t="n">
        <v>-1</v>
      </c>
      <c r="E4433" s="6" t="n">
        <v>1.66373626373626</v>
      </c>
      <c r="F4433" s="6" t="n">
        <v>0</v>
      </c>
      <c r="G4433" s="6" t="n">
        <v>0</v>
      </c>
      <c r="H4433" s="6" t="str">
        <f aca="false">IF(AND(A4433&gt;=Stimuli!$B$2,A4433&lt;=Stimuli!$C$2),Stimuli!$A$2,IF(AND(A4433&gt;=Stimuli!$B$3,A4433&lt;=Stimuli!$C$3),Stimuli!$A$3,IF(AND(A4433&gt;=Stimuli!$B$4,A4433&lt;=Stimuli!$C$4),Stimuli!$A$4,"")))</f>
        <v>01 Quiet baseline (60s)</v>
      </c>
      <c r="I4433" s="6" t="n">
        <f aca="false">(B4433-B4432)/((A4433-A4432)/1000)</f>
        <v>-0.75018315018329</v>
      </c>
      <c r="J4433" s="6" t="n">
        <f aca="false">IF(OR(B4433&lt;Rules!$B$2,B4433&gt;Rules!$B$3,ABS(I4433)&gt;Rules!$B$4,OR(B4434&lt;Rules!$B$2,B4434&gt;Rules!$B$3,ABS(I4434)&gt;Rules!$B$4)),1,0)</f>
        <v>0</v>
      </c>
      <c r="K4433" s="6" t="str">
        <f aca="false">IF(F4433=1,COUNTIF($F$2:F4433,1),"")</f>
        <v/>
      </c>
    </row>
    <row r="4434" customFormat="false" ht="15" hidden="false" customHeight="false" outlineLevel="0" collapsed="false">
      <c r="A4434" s="6" t="n">
        <v>34894.118</v>
      </c>
      <c r="B4434" s="6" t="n">
        <v>1.66666666666667</v>
      </c>
      <c r="C4434" s="6" t="n">
        <v>80</v>
      </c>
      <c r="D4434" s="6" t="n">
        <v>-1</v>
      </c>
      <c r="E4434" s="6" t="n">
        <v>1.66373626373626</v>
      </c>
      <c r="F4434" s="6" t="n">
        <v>0</v>
      </c>
      <c r="G4434" s="6" t="n">
        <v>0</v>
      </c>
      <c r="H4434" s="6" t="str">
        <f aca="false">IF(AND(A4434&gt;=Stimuli!$B$2,A4434&lt;=Stimuli!$C$2),Stimuli!$A$2,IF(AND(A4434&gt;=Stimuli!$B$3,A4434&lt;=Stimuli!$C$3),Stimuli!$A$3,IF(AND(A4434&gt;=Stimuli!$B$4,A4434&lt;=Stimuli!$C$4),Stimuli!$A$4,"")))</f>
        <v>01 Quiet baseline (60s)</v>
      </c>
      <c r="I4434" s="6" t="n">
        <f aca="false">(B4434-B4433)/((A4434-A4433)/1000)</f>
        <v>0.75018315018329</v>
      </c>
      <c r="J4434" s="6" t="n">
        <f aca="false">IF(OR(B4434&lt;Rules!$B$2,B4434&gt;Rules!$B$3,ABS(I4434)&gt;Rules!$B$4,OR(B4435&lt;Rules!$B$2,B4435&gt;Rules!$B$3,ABS(I4435)&gt;Rules!$B$4)),1,0)</f>
        <v>0</v>
      </c>
      <c r="K4434" s="6" t="str">
        <f aca="false">IF(F4434=1,COUNTIF($F$2:F4434,1),"")</f>
        <v/>
      </c>
    </row>
    <row r="4435" customFormat="false" ht="15" hidden="false" customHeight="false" outlineLevel="0" collapsed="false">
      <c r="A4435" s="6" t="n">
        <v>34901.9305</v>
      </c>
      <c r="B4435" s="6" t="n">
        <v>1.66080586080586</v>
      </c>
      <c r="C4435" s="6" t="n">
        <v>80</v>
      </c>
      <c r="D4435" s="6" t="n">
        <v>-1</v>
      </c>
      <c r="E4435" s="6" t="n">
        <v>1.66373626373626</v>
      </c>
      <c r="F4435" s="6" t="n">
        <v>0</v>
      </c>
      <c r="G4435" s="6" t="n">
        <v>0</v>
      </c>
      <c r="H4435" s="6" t="str">
        <f aca="false">IF(AND(A4435&gt;=Stimuli!$B$2,A4435&lt;=Stimuli!$C$2),Stimuli!$A$2,IF(AND(A4435&gt;=Stimuli!$B$3,A4435&lt;=Stimuli!$C$3),Stimuli!$A$3,IF(AND(A4435&gt;=Stimuli!$B$4,A4435&lt;=Stimuli!$C$4),Stimuli!$A$4,"")))</f>
        <v>01 Quiet baseline (60s)</v>
      </c>
      <c r="I4435" s="6" t="n">
        <f aca="false">(B4435-B4434)/((A4435-A4434)/1000)</f>
        <v>-0.75018315018329</v>
      </c>
      <c r="J4435" s="6" t="n">
        <f aca="false">IF(OR(B4435&lt;Rules!$B$2,B4435&gt;Rules!$B$3,ABS(I4435)&gt;Rules!$B$4,OR(B4436&lt;Rules!$B$2,B4436&gt;Rules!$B$3,ABS(I4436)&gt;Rules!$B$4)),1,0)</f>
        <v>0</v>
      </c>
      <c r="K4435" s="6" t="str">
        <f aca="false">IF(F4435=1,COUNTIF($F$2:F4435,1),"")</f>
        <v/>
      </c>
    </row>
    <row r="4436" customFormat="false" ht="15" hidden="false" customHeight="false" outlineLevel="0" collapsed="false">
      <c r="A4436" s="6" t="n">
        <v>34909.743</v>
      </c>
      <c r="B4436" s="6" t="n">
        <v>1.66666666666667</v>
      </c>
      <c r="C4436" s="6" t="n">
        <v>80</v>
      </c>
      <c r="D4436" s="6" t="n">
        <v>-1</v>
      </c>
      <c r="E4436" s="6" t="n">
        <v>1.66373626373626</v>
      </c>
      <c r="F4436" s="6" t="n">
        <v>0</v>
      </c>
      <c r="G4436" s="6" t="n">
        <v>0</v>
      </c>
      <c r="H4436" s="6" t="str">
        <f aca="false">IF(AND(A4436&gt;=Stimuli!$B$2,A4436&lt;=Stimuli!$C$2),Stimuli!$A$2,IF(AND(A4436&gt;=Stimuli!$B$3,A4436&lt;=Stimuli!$C$3),Stimuli!$A$3,IF(AND(A4436&gt;=Stimuli!$B$4,A4436&lt;=Stimuli!$C$4),Stimuli!$A$4,"")))</f>
        <v>01 Quiet baseline (60s)</v>
      </c>
      <c r="I4436" s="6" t="n">
        <f aca="false">(B4436-B4435)/((A4436-A4435)/1000)</f>
        <v>0.75018315018329</v>
      </c>
      <c r="J4436" s="6" t="n">
        <f aca="false">IF(OR(B4436&lt;Rules!$B$2,B4436&gt;Rules!$B$3,ABS(I4436)&gt;Rules!$B$4,OR(B4437&lt;Rules!$B$2,B4437&gt;Rules!$B$3,ABS(I4437)&gt;Rules!$B$4)),1,0)</f>
        <v>0</v>
      </c>
      <c r="K4436" s="6" t="str">
        <f aca="false">IF(F4436=1,COUNTIF($F$2:F4436,1),"")</f>
        <v/>
      </c>
    </row>
    <row r="4437" customFormat="false" ht="15" hidden="false" customHeight="false" outlineLevel="0" collapsed="false">
      <c r="A4437" s="6" t="n">
        <v>34917.5555</v>
      </c>
      <c r="B4437" s="6" t="n">
        <v>1.66080586080586</v>
      </c>
      <c r="C4437" s="6" t="n">
        <v>80</v>
      </c>
      <c r="D4437" s="6" t="n">
        <v>-1</v>
      </c>
      <c r="E4437" s="6" t="n">
        <v>1.66373626373626</v>
      </c>
      <c r="F4437" s="6" t="n">
        <v>0</v>
      </c>
      <c r="G4437" s="6" t="n">
        <v>0</v>
      </c>
      <c r="H4437" s="6" t="str">
        <f aca="false">IF(AND(A4437&gt;=Stimuli!$B$2,A4437&lt;=Stimuli!$C$2),Stimuli!$A$2,IF(AND(A4437&gt;=Stimuli!$B$3,A4437&lt;=Stimuli!$C$3),Stimuli!$A$3,IF(AND(A4437&gt;=Stimuli!$B$4,A4437&lt;=Stimuli!$C$4),Stimuli!$A$4,"")))</f>
        <v>01 Quiet baseline (60s)</v>
      </c>
      <c r="I4437" s="6" t="n">
        <f aca="false">(B4437-B4436)/((A4437-A4436)/1000)</f>
        <v>-0.75018315018329</v>
      </c>
      <c r="J4437" s="6" t="n">
        <f aca="false">IF(OR(B4437&lt;Rules!$B$2,B4437&gt;Rules!$B$3,ABS(I4437)&gt;Rules!$B$4,OR(B4438&lt;Rules!$B$2,B4438&gt;Rules!$B$3,ABS(I4438)&gt;Rules!$B$4)),1,0)</f>
        <v>0</v>
      </c>
      <c r="K4437" s="6" t="str">
        <f aca="false">IF(F4437=1,COUNTIF($F$2:F4437,1),"")</f>
        <v/>
      </c>
    </row>
    <row r="4438" customFormat="false" ht="15" hidden="false" customHeight="false" outlineLevel="0" collapsed="false">
      <c r="A4438" s="6" t="n">
        <v>34925.368</v>
      </c>
      <c r="B4438" s="6" t="n">
        <v>1.66666666666667</v>
      </c>
      <c r="C4438" s="6" t="n">
        <v>80</v>
      </c>
      <c r="D4438" s="6" t="n">
        <v>-1</v>
      </c>
      <c r="E4438" s="6" t="n">
        <v>1.66373626373626</v>
      </c>
      <c r="F4438" s="6" t="n">
        <v>0</v>
      </c>
      <c r="G4438" s="6" t="n">
        <v>0</v>
      </c>
      <c r="H4438" s="6" t="str">
        <f aca="false">IF(AND(A4438&gt;=Stimuli!$B$2,A4438&lt;=Stimuli!$C$2),Stimuli!$A$2,IF(AND(A4438&gt;=Stimuli!$B$3,A4438&lt;=Stimuli!$C$3),Stimuli!$A$3,IF(AND(A4438&gt;=Stimuli!$B$4,A4438&lt;=Stimuli!$C$4),Stimuli!$A$4,"")))</f>
        <v>01 Quiet baseline (60s)</v>
      </c>
      <c r="I4438" s="6" t="n">
        <f aca="false">(B4438-B4437)/((A4438-A4437)/1000)</f>
        <v>0.75018315018329</v>
      </c>
      <c r="J4438" s="6" t="n">
        <f aca="false">IF(OR(B4438&lt;Rules!$B$2,B4438&gt;Rules!$B$3,ABS(I4438)&gt;Rules!$B$4,OR(B4439&lt;Rules!$B$2,B4439&gt;Rules!$B$3,ABS(I4439)&gt;Rules!$B$4)),1,0)</f>
        <v>0</v>
      </c>
      <c r="K4438" s="6" t="str">
        <f aca="false">IF(F4438=1,COUNTIF($F$2:F4438,1),"")</f>
        <v/>
      </c>
    </row>
    <row r="4439" customFormat="false" ht="15" hidden="false" customHeight="false" outlineLevel="0" collapsed="false">
      <c r="A4439" s="6" t="n">
        <v>34933.1805</v>
      </c>
      <c r="B4439" s="6" t="n">
        <v>1.66080586080586</v>
      </c>
      <c r="C4439" s="6" t="n">
        <v>80</v>
      </c>
      <c r="D4439" s="6" t="n">
        <v>-1</v>
      </c>
      <c r="E4439" s="6" t="n">
        <v>1.66373626373626</v>
      </c>
      <c r="F4439" s="6" t="n">
        <v>0</v>
      </c>
      <c r="G4439" s="6" t="n">
        <v>0</v>
      </c>
      <c r="H4439" s="6" t="str">
        <f aca="false">IF(AND(A4439&gt;=Stimuli!$B$2,A4439&lt;=Stimuli!$C$2),Stimuli!$A$2,IF(AND(A4439&gt;=Stimuli!$B$3,A4439&lt;=Stimuli!$C$3),Stimuli!$A$3,IF(AND(A4439&gt;=Stimuli!$B$4,A4439&lt;=Stimuli!$C$4),Stimuli!$A$4,"")))</f>
        <v>01 Quiet baseline (60s)</v>
      </c>
      <c r="I4439" s="6" t="n">
        <f aca="false">(B4439-B4438)/((A4439-A4438)/1000)</f>
        <v>-0.75018315018329</v>
      </c>
      <c r="J4439" s="6" t="n">
        <f aca="false">IF(OR(B4439&lt;Rules!$B$2,B4439&gt;Rules!$B$3,ABS(I4439)&gt;Rules!$B$4,OR(B4440&lt;Rules!$B$2,B4440&gt;Rules!$B$3,ABS(I4440)&gt;Rules!$B$4)),1,0)</f>
        <v>0</v>
      </c>
      <c r="K4439" s="6" t="str">
        <f aca="false">IF(F4439=1,COUNTIF($F$2:F4439,1),"")</f>
        <v/>
      </c>
    </row>
    <row r="4440" customFormat="false" ht="15" hidden="false" customHeight="false" outlineLevel="0" collapsed="false">
      <c r="A4440" s="6" t="n">
        <v>34940.993</v>
      </c>
      <c r="B4440" s="6" t="n">
        <v>1.66520146520147</v>
      </c>
      <c r="C4440" s="6" t="n">
        <v>80</v>
      </c>
      <c r="D4440" s="6" t="n">
        <v>-1</v>
      </c>
      <c r="E4440" s="6" t="n">
        <v>1.66373626373626</v>
      </c>
      <c r="F4440" s="6" t="n">
        <v>0</v>
      </c>
      <c r="G4440" s="6" t="n">
        <v>0</v>
      </c>
      <c r="H4440" s="6" t="str">
        <f aca="false">IF(AND(A4440&gt;=Stimuli!$B$2,A4440&lt;=Stimuli!$C$2),Stimuli!$A$2,IF(AND(A4440&gt;=Stimuli!$B$3,A4440&lt;=Stimuli!$C$3),Stimuli!$A$3,IF(AND(A4440&gt;=Stimuli!$B$4,A4440&lt;=Stimuli!$C$4),Stimuli!$A$4,"")))</f>
        <v>01 Quiet baseline (60s)</v>
      </c>
      <c r="I4440" s="6" t="n">
        <f aca="false">(B4440-B4439)/((A4440-A4439)/1000)</f>
        <v>0.562637362637446</v>
      </c>
      <c r="J4440" s="6" t="n">
        <f aca="false">IF(OR(B4440&lt;Rules!$B$2,B4440&gt;Rules!$B$3,ABS(I4440)&gt;Rules!$B$4,OR(B4441&lt;Rules!$B$2,B4441&gt;Rules!$B$3,ABS(I4441)&gt;Rules!$B$4)),1,0)</f>
        <v>0</v>
      </c>
      <c r="K4440" s="6" t="str">
        <f aca="false">IF(F4440=1,COUNTIF($F$2:F4440,1),"")</f>
        <v/>
      </c>
    </row>
    <row r="4441" customFormat="false" ht="15" hidden="false" customHeight="false" outlineLevel="0" collapsed="false">
      <c r="A4441" s="6" t="n">
        <v>34948.8055</v>
      </c>
      <c r="B4441" s="6" t="n">
        <v>1.66227106227106</v>
      </c>
      <c r="C4441" s="6" t="n">
        <v>80</v>
      </c>
      <c r="D4441" s="6" t="n">
        <v>-1</v>
      </c>
      <c r="E4441" s="6" t="n">
        <v>1.66373626373626</v>
      </c>
      <c r="F4441" s="6" t="n">
        <v>0</v>
      </c>
      <c r="G4441" s="6" t="n">
        <v>0</v>
      </c>
      <c r="H4441" s="6" t="str">
        <f aca="false">IF(AND(A4441&gt;=Stimuli!$B$2,A4441&lt;=Stimuli!$C$2),Stimuli!$A$2,IF(AND(A4441&gt;=Stimuli!$B$3,A4441&lt;=Stimuli!$C$3),Stimuli!$A$3,IF(AND(A4441&gt;=Stimuli!$B$4,A4441&lt;=Stimuli!$C$4),Stimuli!$A$4,"")))</f>
        <v>01 Quiet baseline (60s)</v>
      </c>
      <c r="I4441" s="6" t="n">
        <f aca="false">(B4441-B4440)/((A4441-A4440)/1000)</f>
        <v>-0.375091575091602</v>
      </c>
      <c r="J4441" s="6" t="n">
        <f aca="false">IF(OR(B4441&lt;Rules!$B$2,B4441&gt;Rules!$B$3,ABS(I4441)&gt;Rules!$B$4,OR(B4442&lt;Rules!$B$2,B4442&gt;Rules!$B$3,ABS(I4442)&gt;Rules!$B$4)),1,0)</f>
        <v>0</v>
      </c>
      <c r="K4441" s="6" t="str">
        <f aca="false">IF(F4441=1,COUNTIF($F$2:F4441,1),"")</f>
        <v/>
      </c>
    </row>
    <row r="4442" customFormat="false" ht="15" hidden="false" customHeight="false" outlineLevel="0" collapsed="false">
      <c r="A4442" s="6" t="n">
        <v>34956.618</v>
      </c>
      <c r="B4442" s="6" t="n">
        <v>1.66373626373626</v>
      </c>
      <c r="C4442" s="6" t="n">
        <v>80</v>
      </c>
      <c r="D4442" s="6" t="n">
        <v>-1</v>
      </c>
      <c r="E4442" s="6" t="n">
        <v>1.66373626373626</v>
      </c>
      <c r="F4442" s="6" t="n">
        <v>0</v>
      </c>
      <c r="G4442" s="6" t="n">
        <v>0</v>
      </c>
      <c r="H4442" s="6" t="str">
        <f aca="false">IF(AND(A4442&gt;=Stimuli!$B$2,A4442&lt;=Stimuli!$C$2),Stimuli!$A$2,IF(AND(A4442&gt;=Stimuli!$B$3,A4442&lt;=Stimuli!$C$3),Stimuli!$A$3,IF(AND(A4442&gt;=Stimuli!$B$4,A4442&lt;=Stimuli!$C$4),Stimuli!$A$4,"")))</f>
        <v>01 Quiet baseline (60s)</v>
      </c>
      <c r="I4442" s="6" t="n">
        <f aca="false">(B4442-B4441)/((A4442-A4441)/1000)</f>
        <v>0.187545787545872</v>
      </c>
      <c r="J4442" s="6" t="n">
        <f aca="false">IF(OR(B4442&lt;Rules!$B$2,B4442&gt;Rules!$B$3,ABS(I4442)&gt;Rules!$B$4,OR(B4443&lt;Rules!$B$2,B4443&gt;Rules!$B$3,ABS(I4443)&gt;Rules!$B$4)),1,0)</f>
        <v>0</v>
      </c>
      <c r="K4442" s="6" t="str">
        <f aca="false">IF(F4442=1,COUNTIF($F$2:F4442,1),"")</f>
        <v/>
      </c>
    </row>
    <row r="4443" customFormat="false" ht="15" hidden="false" customHeight="false" outlineLevel="0" collapsed="false">
      <c r="A4443" s="6" t="n">
        <v>34964.4305</v>
      </c>
      <c r="B4443" s="6" t="n">
        <v>1.66227106227106</v>
      </c>
      <c r="C4443" s="6" t="n">
        <v>80</v>
      </c>
      <c r="D4443" s="6" t="n">
        <v>-1</v>
      </c>
      <c r="E4443" s="6" t="n">
        <v>1.66373626373626</v>
      </c>
      <c r="F4443" s="6" t="n">
        <v>0</v>
      </c>
      <c r="G4443" s="6" t="n">
        <v>0</v>
      </c>
      <c r="H4443" s="6" t="str">
        <f aca="false">IF(AND(A4443&gt;=Stimuli!$B$2,A4443&lt;=Stimuli!$C$2),Stimuli!$A$2,IF(AND(A4443&gt;=Stimuli!$B$3,A4443&lt;=Stimuli!$C$3),Stimuli!$A$3,IF(AND(A4443&gt;=Stimuli!$B$4,A4443&lt;=Stimuli!$C$4),Stimuli!$A$4,"")))</f>
        <v>01 Quiet baseline (60s)</v>
      </c>
      <c r="I4443" s="6" t="n">
        <f aca="false">(B4443-B4442)/((A4443-A4442)/1000)</f>
        <v>-0.187545787545872</v>
      </c>
      <c r="J4443" s="6" t="n">
        <f aca="false">IF(OR(B4443&lt;Rules!$B$2,B4443&gt;Rules!$B$3,ABS(I4443)&gt;Rules!$B$4,OR(B4444&lt;Rules!$B$2,B4444&gt;Rules!$B$3,ABS(I4444)&gt;Rules!$B$4)),1,0)</f>
        <v>0</v>
      </c>
      <c r="K4443" s="6" t="str">
        <f aca="false">IF(F4443=1,COUNTIF($F$2:F4443,1),"")</f>
        <v/>
      </c>
    </row>
    <row r="4444" customFormat="false" ht="15" hidden="false" customHeight="false" outlineLevel="0" collapsed="false">
      <c r="A4444" s="6" t="n">
        <v>34972.243</v>
      </c>
      <c r="B4444" s="6" t="n">
        <v>1.66227106227106</v>
      </c>
      <c r="C4444" s="6" t="n">
        <v>80</v>
      </c>
      <c r="D4444" s="6" t="n">
        <v>-1</v>
      </c>
      <c r="E4444" s="6" t="n">
        <v>1.66373626373626</v>
      </c>
      <c r="F4444" s="6" t="n">
        <v>0</v>
      </c>
      <c r="G4444" s="6" t="n">
        <v>0</v>
      </c>
      <c r="H4444" s="6" t="str">
        <f aca="false">IF(AND(A4444&gt;=Stimuli!$B$2,A4444&lt;=Stimuli!$C$2),Stimuli!$A$2,IF(AND(A4444&gt;=Stimuli!$B$3,A4444&lt;=Stimuli!$C$3),Stimuli!$A$3,IF(AND(A4444&gt;=Stimuli!$B$4,A4444&lt;=Stimuli!$C$4),Stimuli!$A$4,"")))</f>
        <v>01 Quiet baseline (60s)</v>
      </c>
      <c r="I4444" s="6" t="n">
        <f aca="false">(B4444-B4443)/((A4444-A4443)/1000)</f>
        <v>0</v>
      </c>
      <c r="J4444" s="6" t="n">
        <f aca="false">IF(OR(B4444&lt;Rules!$B$2,B4444&gt;Rules!$B$3,ABS(I4444)&gt;Rules!$B$4,OR(B4445&lt;Rules!$B$2,B4445&gt;Rules!$B$3,ABS(I4445)&gt;Rules!$B$4)),1,0)</f>
        <v>0</v>
      </c>
      <c r="K4444" s="6" t="str">
        <f aca="false">IF(F4444=1,COUNTIF($F$2:F4444,1),"")</f>
        <v/>
      </c>
    </row>
    <row r="4445" customFormat="false" ht="15" hidden="false" customHeight="false" outlineLevel="0" collapsed="false">
      <c r="A4445" s="6" t="n">
        <v>34980.0555</v>
      </c>
      <c r="B4445" s="6" t="n">
        <v>1.66373626373626</v>
      </c>
      <c r="C4445" s="6" t="n">
        <v>80</v>
      </c>
      <c r="D4445" s="6" t="n">
        <v>-1</v>
      </c>
      <c r="E4445" s="6" t="n">
        <v>1.66373626373626</v>
      </c>
      <c r="F4445" s="6" t="n">
        <v>0</v>
      </c>
      <c r="G4445" s="6" t="n">
        <v>0</v>
      </c>
      <c r="H4445" s="6" t="str">
        <f aca="false">IF(AND(A4445&gt;=Stimuli!$B$2,A4445&lt;=Stimuli!$C$2),Stimuli!$A$2,IF(AND(A4445&gt;=Stimuli!$B$3,A4445&lt;=Stimuli!$C$3),Stimuli!$A$3,IF(AND(A4445&gt;=Stimuli!$B$4,A4445&lt;=Stimuli!$C$4),Stimuli!$A$4,"")))</f>
        <v>01 Quiet baseline (60s)</v>
      </c>
      <c r="I4445" s="6" t="n">
        <f aca="false">(B4445-B4444)/((A4445-A4444)/1000)</f>
        <v>0.187545787545872</v>
      </c>
      <c r="J4445" s="6" t="n">
        <f aca="false">IF(OR(B4445&lt;Rules!$B$2,B4445&gt;Rules!$B$3,ABS(I4445)&gt;Rules!$B$4,OR(B4446&lt;Rules!$B$2,B4446&gt;Rules!$B$3,ABS(I4446)&gt;Rules!$B$4)),1,0)</f>
        <v>0</v>
      </c>
      <c r="K4445" s="6" t="str">
        <f aca="false">IF(F4445=1,COUNTIF($F$2:F4445,1),"")</f>
        <v/>
      </c>
    </row>
    <row r="4446" customFormat="false" ht="15" hidden="false" customHeight="false" outlineLevel="0" collapsed="false">
      <c r="A4446" s="6" t="n">
        <v>34987.868</v>
      </c>
      <c r="B4446" s="6" t="n">
        <v>1.66227106227106</v>
      </c>
      <c r="C4446" s="6" t="n">
        <v>80</v>
      </c>
      <c r="D4446" s="6" t="n">
        <v>-1</v>
      </c>
      <c r="E4446" s="6" t="n">
        <v>1.66227106227106</v>
      </c>
      <c r="F4446" s="6" t="n">
        <v>0</v>
      </c>
      <c r="G4446" s="6" t="n">
        <v>0</v>
      </c>
      <c r="H4446" s="6" t="str">
        <f aca="false">IF(AND(A4446&gt;=Stimuli!$B$2,A4446&lt;=Stimuli!$C$2),Stimuli!$A$2,IF(AND(A4446&gt;=Stimuli!$B$3,A4446&lt;=Stimuli!$C$3),Stimuli!$A$3,IF(AND(A4446&gt;=Stimuli!$B$4,A4446&lt;=Stimuli!$C$4),Stimuli!$A$4,"")))</f>
        <v>01 Quiet baseline (60s)</v>
      </c>
      <c r="I4446" s="6" t="n">
        <f aca="false">(B4446-B4445)/((A4446-A4445)/1000)</f>
        <v>-0.187545787545872</v>
      </c>
      <c r="J4446" s="6" t="n">
        <f aca="false">IF(OR(B4446&lt;Rules!$B$2,B4446&gt;Rules!$B$3,ABS(I4446)&gt;Rules!$B$4,OR(B4447&lt;Rules!$B$2,B4447&gt;Rules!$B$3,ABS(I4447)&gt;Rules!$B$4)),1,0)</f>
        <v>0</v>
      </c>
      <c r="K4446" s="6" t="str">
        <f aca="false">IF(F4446=1,COUNTIF($F$2:F4446,1),"")</f>
        <v/>
      </c>
    </row>
    <row r="4447" customFormat="false" ht="15" hidden="false" customHeight="false" outlineLevel="0" collapsed="false">
      <c r="A4447" s="6" t="n">
        <v>34995.6805</v>
      </c>
      <c r="B4447" s="6" t="n">
        <v>1.66520146520147</v>
      </c>
      <c r="C4447" s="6" t="n">
        <v>80</v>
      </c>
      <c r="D4447" s="6" t="n">
        <v>-1</v>
      </c>
      <c r="E4447" s="6" t="n">
        <v>1.66227106227106</v>
      </c>
      <c r="F4447" s="6" t="n">
        <v>0</v>
      </c>
      <c r="G4447" s="6" t="n">
        <v>0</v>
      </c>
      <c r="H4447" s="6" t="str">
        <f aca="false">IF(AND(A4447&gt;=Stimuli!$B$2,A4447&lt;=Stimuli!$C$2),Stimuli!$A$2,IF(AND(A4447&gt;=Stimuli!$B$3,A4447&lt;=Stimuli!$C$3),Stimuli!$A$3,IF(AND(A4447&gt;=Stimuli!$B$4,A4447&lt;=Stimuli!$C$4),Stimuli!$A$4,"")))</f>
        <v>01 Quiet baseline (60s)</v>
      </c>
      <c r="I4447" s="6" t="n">
        <f aca="false">(B4447-B4446)/((A4447-A4446)/1000)</f>
        <v>0.375091575091602</v>
      </c>
      <c r="J4447" s="6" t="n">
        <f aca="false">IF(OR(B4447&lt;Rules!$B$2,B4447&gt;Rules!$B$3,ABS(I4447)&gt;Rules!$B$4,OR(B4448&lt;Rules!$B$2,B4448&gt;Rules!$B$3,ABS(I4448)&gt;Rules!$B$4)),1,0)</f>
        <v>0</v>
      </c>
      <c r="K4447" s="6" t="str">
        <f aca="false">IF(F4447=1,COUNTIF($F$2:F4447,1),"")</f>
        <v/>
      </c>
    </row>
    <row r="4448" customFormat="false" ht="15" hidden="false" customHeight="false" outlineLevel="0" collapsed="false">
      <c r="A4448" s="6" t="n">
        <v>35003.493</v>
      </c>
      <c r="B4448" s="6" t="n">
        <v>1.66080586080586</v>
      </c>
      <c r="C4448" s="6" t="n">
        <v>80</v>
      </c>
      <c r="D4448" s="6" t="n">
        <v>-1</v>
      </c>
      <c r="E4448" s="6" t="n">
        <v>1.66227106227106</v>
      </c>
      <c r="F4448" s="6" t="n">
        <v>0</v>
      </c>
      <c r="G4448" s="6" t="n">
        <v>0</v>
      </c>
      <c r="H4448" s="6" t="str">
        <f aca="false">IF(AND(A4448&gt;=Stimuli!$B$2,A4448&lt;=Stimuli!$C$2),Stimuli!$A$2,IF(AND(A4448&gt;=Stimuli!$B$3,A4448&lt;=Stimuli!$C$3),Stimuli!$A$3,IF(AND(A4448&gt;=Stimuli!$B$4,A4448&lt;=Stimuli!$C$4),Stimuli!$A$4,"")))</f>
        <v>01 Quiet baseline (60s)</v>
      </c>
      <c r="I4448" s="6" t="n">
        <f aca="false">(B4448-B4447)/((A4448-A4447)/1000)</f>
        <v>-0.562637362637446</v>
      </c>
      <c r="J4448" s="6" t="n">
        <f aca="false">IF(OR(B4448&lt;Rules!$B$2,B4448&gt;Rules!$B$3,ABS(I4448)&gt;Rules!$B$4,OR(B4449&lt;Rules!$B$2,B4449&gt;Rules!$B$3,ABS(I4449)&gt;Rules!$B$4)),1,0)</f>
        <v>0</v>
      </c>
      <c r="K4448" s="6" t="str">
        <f aca="false">IF(F4448=1,COUNTIF($F$2:F4448,1),"")</f>
        <v/>
      </c>
    </row>
    <row r="4449" customFormat="false" ht="15" hidden="false" customHeight="false" outlineLevel="0" collapsed="false">
      <c r="A4449" s="6" t="n">
        <v>35011.3055</v>
      </c>
      <c r="B4449" s="6" t="n">
        <v>1.66520146520147</v>
      </c>
      <c r="C4449" s="6" t="n">
        <v>80</v>
      </c>
      <c r="D4449" s="6" t="n">
        <v>-1</v>
      </c>
      <c r="E4449" s="6" t="n">
        <v>1.66227106227106</v>
      </c>
      <c r="F4449" s="6" t="n">
        <v>0</v>
      </c>
      <c r="G4449" s="6" t="n">
        <v>0</v>
      </c>
      <c r="H4449" s="6" t="str">
        <f aca="false">IF(AND(A4449&gt;=Stimuli!$B$2,A4449&lt;=Stimuli!$C$2),Stimuli!$A$2,IF(AND(A4449&gt;=Stimuli!$B$3,A4449&lt;=Stimuli!$C$3),Stimuli!$A$3,IF(AND(A4449&gt;=Stimuli!$B$4,A4449&lt;=Stimuli!$C$4),Stimuli!$A$4,"")))</f>
        <v>01 Quiet baseline (60s)</v>
      </c>
      <c r="I4449" s="6" t="n">
        <f aca="false">(B4449-B4448)/((A4449-A4448)/1000)</f>
        <v>0.562637362637446</v>
      </c>
      <c r="J4449" s="6" t="n">
        <f aca="false">IF(OR(B4449&lt;Rules!$B$2,B4449&gt;Rules!$B$3,ABS(I4449)&gt;Rules!$B$4,OR(B4450&lt;Rules!$B$2,B4450&gt;Rules!$B$3,ABS(I4450)&gt;Rules!$B$4)),1,0)</f>
        <v>0</v>
      </c>
      <c r="K4449" s="6" t="str">
        <f aca="false">IF(F4449=1,COUNTIF($F$2:F4449,1),"")</f>
        <v/>
      </c>
    </row>
    <row r="4450" customFormat="false" ht="15" hidden="false" customHeight="false" outlineLevel="0" collapsed="false">
      <c r="A4450" s="6" t="n">
        <v>35019.118</v>
      </c>
      <c r="B4450" s="6" t="n">
        <v>1.65934065934066</v>
      </c>
      <c r="C4450" s="6" t="n">
        <v>88</v>
      </c>
      <c r="D4450" s="6" t="n">
        <v>679.6875</v>
      </c>
      <c r="E4450" s="6" t="n">
        <v>1.66227106227106</v>
      </c>
      <c r="F4450" s="6" t="n">
        <v>0</v>
      </c>
      <c r="G4450" s="6" t="n">
        <v>0</v>
      </c>
      <c r="H4450" s="6" t="str">
        <f aca="false">IF(AND(A4450&gt;=Stimuli!$B$2,A4450&lt;=Stimuli!$C$2),Stimuli!$A$2,IF(AND(A4450&gt;=Stimuli!$B$3,A4450&lt;=Stimuli!$C$3),Stimuli!$A$3,IF(AND(A4450&gt;=Stimuli!$B$4,A4450&lt;=Stimuli!$C$4),Stimuli!$A$4,"")))</f>
        <v>01 Quiet baseline (60s)</v>
      </c>
      <c r="I4450" s="6" t="n">
        <f aca="false">(B4450-B4449)/((A4450-A4449)/1000)</f>
        <v>-0.750183150183176</v>
      </c>
      <c r="J4450" s="6" t="n">
        <f aca="false">IF(OR(B4450&lt;Rules!$B$2,B4450&gt;Rules!$B$3,ABS(I4450)&gt;Rules!$B$4,OR(B4451&lt;Rules!$B$2,B4451&gt;Rules!$B$3,ABS(I4451)&gt;Rules!$B$4)),1,0)</f>
        <v>0</v>
      </c>
      <c r="K4450" s="6" t="str">
        <f aca="false">IF(F4450=1,COUNTIF($F$2:F4450,1),"")</f>
        <v/>
      </c>
    </row>
    <row r="4451" customFormat="false" ht="15" hidden="false" customHeight="false" outlineLevel="0" collapsed="false">
      <c r="A4451" s="6" t="n">
        <v>35026.9305</v>
      </c>
      <c r="B4451" s="6" t="n">
        <v>1.66520146520147</v>
      </c>
      <c r="C4451" s="6" t="n">
        <v>88</v>
      </c>
      <c r="D4451" s="6" t="n">
        <v>-1</v>
      </c>
      <c r="E4451" s="6" t="n">
        <v>1.66227106227106</v>
      </c>
      <c r="F4451" s="6" t="n">
        <v>0</v>
      </c>
      <c r="G4451" s="6" t="n">
        <v>0</v>
      </c>
      <c r="H4451" s="6" t="str">
        <f aca="false">IF(AND(A4451&gt;=Stimuli!$B$2,A4451&lt;=Stimuli!$C$2),Stimuli!$A$2,IF(AND(A4451&gt;=Stimuli!$B$3,A4451&lt;=Stimuli!$C$3),Stimuli!$A$3,IF(AND(A4451&gt;=Stimuli!$B$4,A4451&lt;=Stimuli!$C$4),Stimuli!$A$4,"")))</f>
        <v>01 Quiet baseline (60s)</v>
      </c>
      <c r="I4451" s="6" t="n">
        <f aca="false">(B4451-B4450)/((A4451-A4450)/1000)</f>
        <v>0.750183150183176</v>
      </c>
      <c r="J4451" s="6" t="n">
        <f aca="false">IF(OR(B4451&lt;Rules!$B$2,B4451&gt;Rules!$B$3,ABS(I4451)&gt;Rules!$B$4,OR(B4452&lt;Rules!$B$2,B4452&gt;Rules!$B$3,ABS(I4452)&gt;Rules!$B$4)),1,0)</f>
        <v>0</v>
      </c>
      <c r="K4451" s="6" t="str">
        <f aca="false">IF(F4451=1,COUNTIF($F$2:F4451,1),"")</f>
        <v/>
      </c>
    </row>
    <row r="4452" customFormat="false" ht="15" hidden="false" customHeight="false" outlineLevel="0" collapsed="false">
      <c r="A4452" s="6" t="n">
        <v>35034.743</v>
      </c>
      <c r="B4452" s="6" t="n">
        <v>1.65934065934066</v>
      </c>
      <c r="C4452" s="6" t="n">
        <v>88</v>
      </c>
      <c r="D4452" s="6" t="n">
        <v>-1</v>
      </c>
      <c r="E4452" s="6" t="n">
        <v>1.66227106227106</v>
      </c>
      <c r="F4452" s="6" t="n">
        <v>0</v>
      </c>
      <c r="G4452" s="6" t="n">
        <v>0</v>
      </c>
      <c r="H4452" s="6" t="str">
        <f aca="false">IF(AND(A4452&gt;=Stimuli!$B$2,A4452&lt;=Stimuli!$C$2),Stimuli!$A$2,IF(AND(A4452&gt;=Stimuli!$B$3,A4452&lt;=Stimuli!$C$3),Stimuli!$A$3,IF(AND(A4452&gt;=Stimuli!$B$4,A4452&lt;=Stimuli!$C$4),Stimuli!$A$4,"")))</f>
        <v>01 Quiet baseline (60s)</v>
      </c>
      <c r="I4452" s="6" t="n">
        <f aca="false">(B4452-B4451)/((A4452-A4451)/1000)</f>
        <v>-0.750183150183176</v>
      </c>
      <c r="J4452" s="6" t="n">
        <f aca="false">IF(OR(B4452&lt;Rules!$B$2,B4452&gt;Rules!$B$3,ABS(I4452)&gt;Rules!$B$4,OR(B4453&lt;Rules!$B$2,B4453&gt;Rules!$B$3,ABS(I4453)&gt;Rules!$B$4)),1,0)</f>
        <v>0</v>
      </c>
      <c r="K4452" s="6" t="str">
        <f aca="false">IF(F4452=1,COUNTIF($F$2:F4452,1),"")</f>
        <v/>
      </c>
    </row>
    <row r="4453" customFormat="false" ht="15" hidden="false" customHeight="false" outlineLevel="0" collapsed="false">
      <c r="A4453" s="6" t="n">
        <v>35042.5555</v>
      </c>
      <c r="B4453" s="6" t="n">
        <v>1.66520146520147</v>
      </c>
      <c r="C4453" s="6" t="n">
        <v>88</v>
      </c>
      <c r="D4453" s="6" t="n">
        <v>-1</v>
      </c>
      <c r="E4453" s="6" t="n">
        <v>1.66227106227106</v>
      </c>
      <c r="F4453" s="6" t="n">
        <v>0</v>
      </c>
      <c r="G4453" s="6" t="n">
        <v>0</v>
      </c>
      <c r="H4453" s="6" t="str">
        <f aca="false">IF(AND(A4453&gt;=Stimuli!$B$2,A4453&lt;=Stimuli!$C$2),Stimuli!$A$2,IF(AND(A4453&gt;=Stimuli!$B$3,A4453&lt;=Stimuli!$C$3),Stimuli!$A$3,IF(AND(A4453&gt;=Stimuli!$B$4,A4453&lt;=Stimuli!$C$4),Stimuli!$A$4,"")))</f>
        <v>01 Quiet baseline (60s)</v>
      </c>
      <c r="I4453" s="6" t="n">
        <f aca="false">(B4453-B4452)/((A4453-A4452)/1000)</f>
        <v>0.750183150183176</v>
      </c>
      <c r="J4453" s="6" t="n">
        <f aca="false">IF(OR(B4453&lt;Rules!$B$2,B4453&gt;Rules!$B$3,ABS(I4453)&gt;Rules!$B$4,OR(B4454&lt;Rules!$B$2,B4454&gt;Rules!$B$3,ABS(I4454)&gt;Rules!$B$4)),1,0)</f>
        <v>0</v>
      </c>
      <c r="K4453" s="6" t="str">
        <f aca="false">IF(F4453=1,COUNTIF($F$2:F4453,1),"")</f>
        <v/>
      </c>
    </row>
    <row r="4454" customFormat="false" ht="15" hidden="false" customHeight="false" outlineLevel="0" collapsed="false">
      <c r="A4454" s="6" t="n">
        <v>35050.368</v>
      </c>
      <c r="B4454" s="6" t="n">
        <v>1.65934065934066</v>
      </c>
      <c r="C4454" s="6" t="n">
        <v>88</v>
      </c>
      <c r="D4454" s="6" t="n">
        <v>-1</v>
      </c>
      <c r="E4454" s="6" t="n">
        <v>1.66227106227106</v>
      </c>
      <c r="F4454" s="6" t="n">
        <v>0</v>
      </c>
      <c r="G4454" s="6" t="n">
        <v>0</v>
      </c>
      <c r="H4454" s="6" t="str">
        <f aca="false">IF(AND(A4454&gt;=Stimuli!$B$2,A4454&lt;=Stimuli!$C$2),Stimuli!$A$2,IF(AND(A4454&gt;=Stimuli!$B$3,A4454&lt;=Stimuli!$C$3),Stimuli!$A$3,IF(AND(A4454&gt;=Stimuli!$B$4,A4454&lt;=Stimuli!$C$4),Stimuli!$A$4,"")))</f>
        <v>01 Quiet baseline (60s)</v>
      </c>
      <c r="I4454" s="6" t="n">
        <f aca="false">(B4454-B4453)/((A4454-A4453)/1000)</f>
        <v>-0.750183150183176</v>
      </c>
      <c r="J4454" s="6" t="n">
        <f aca="false">IF(OR(B4454&lt;Rules!$B$2,B4454&gt;Rules!$B$3,ABS(I4454)&gt;Rules!$B$4,OR(B4455&lt;Rules!$B$2,B4455&gt;Rules!$B$3,ABS(I4455)&gt;Rules!$B$4)),1,0)</f>
        <v>0</v>
      </c>
      <c r="K4454" s="6" t="str">
        <f aca="false">IF(F4454=1,COUNTIF($F$2:F4454,1),"")</f>
        <v/>
      </c>
    </row>
    <row r="4455" customFormat="false" ht="15" hidden="false" customHeight="false" outlineLevel="0" collapsed="false">
      <c r="A4455" s="6" t="n">
        <v>35058.1805</v>
      </c>
      <c r="B4455" s="6" t="n">
        <v>1.66520146520147</v>
      </c>
      <c r="C4455" s="6" t="n">
        <v>88</v>
      </c>
      <c r="D4455" s="6" t="n">
        <v>-1</v>
      </c>
      <c r="E4455" s="6" t="n">
        <v>1.66227106227106</v>
      </c>
      <c r="F4455" s="6" t="n">
        <v>0</v>
      </c>
      <c r="G4455" s="6" t="n">
        <v>0</v>
      </c>
      <c r="H4455" s="6" t="str">
        <f aca="false">IF(AND(A4455&gt;=Stimuli!$B$2,A4455&lt;=Stimuli!$C$2),Stimuli!$A$2,IF(AND(A4455&gt;=Stimuli!$B$3,A4455&lt;=Stimuli!$C$3),Stimuli!$A$3,IF(AND(A4455&gt;=Stimuli!$B$4,A4455&lt;=Stimuli!$C$4),Stimuli!$A$4,"")))</f>
        <v>01 Quiet baseline (60s)</v>
      </c>
      <c r="I4455" s="6" t="n">
        <f aca="false">(B4455-B4454)/((A4455-A4454)/1000)</f>
        <v>0.750183150183176</v>
      </c>
      <c r="J4455" s="6" t="n">
        <f aca="false">IF(OR(B4455&lt;Rules!$B$2,B4455&gt;Rules!$B$3,ABS(I4455)&gt;Rules!$B$4,OR(B4456&lt;Rules!$B$2,B4456&gt;Rules!$B$3,ABS(I4456)&gt;Rules!$B$4)),1,0)</f>
        <v>0</v>
      </c>
      <c r="K4455" s="6" t="str">
        <f aca="false">IF(F4455=1,COUNTIF($F$2:F4455,1),"")</f>
        <v/>
      </c>
    </row>
    <row r="4456" customFormat="false" ht="15" hidden="false" customHeight="false" outlineLevel="0" collapsed="false">
      <c r="A4456" s="6" t="n">
        <v>35065.993</v>
      </c>
      <c r="B4456" s="6" t="n">
        <v>1.65934065934066</v>
      </c>
      <c r="C4456" s="6" t="n">
        <v>88</v>
      </c>
      <c r="D4456" s="6" t="n">
        <v>-1</v>
      </c>
      <c r="E4456" s="6" t="n">
        <v>1.66227106227106</v>
      </c>
      <c r="F4456" s="6" t="n">
        <v>0</v>
      </c>
      <c r="G4456" s="6" t="n">
        <v>0</v>
      </c>
      <c r="H4456" s="6" t="str">
        <f aca="false">IF(AND(A4456&gt;=Stimuli!$B$2,A4456&lt;=Stimuli!$C$2),Stimuli!$A$2,IF(AND(A4456&gt;=Stimuli!$B$3,A4456&lt;=Stimuli!$C$3),Stimuli!$A$3,IF(AND(A4456&gt;=Stimuli!$B$4,A4456&lt;=Stimuli!$C$4),Stimuli!$A$4,"")))</f>
        <v>01 Quiet baseline (60s)</v>
      </c>
      <c r="I4456" s="6" t="n">
        <f aca="false">(B4456-B4455)/((A4456-A4455)/1000)</f>
        <v>-0.750183150183176</v>
      </c>
      <c r="J4456" s="6" t="n">
        <f aca="false">IF(OR(B4456&lt;Rules!$B$2,B4456&gt;Rules!$B$3,ABS(I4456)&gt;Rules!$B$4,OR(B4457&lt;Rules!$B$2,B4457&gt;Rules!$B$3,ABS(I4457)&gt;Rules!$B$4)),1,0)</f>
        <v>0</v>
      </c>
      <c r="K4456" s="6" t="str">
        <f aca="false">IF(F4456=1,COUNTIF($F$2:F4456,1),"")</f>
        <v/>
      </c>
    </row>
    <row r="4457" customFormat="false" ht="15" hidden="false" customHeight="false" outlineLevel="0" collapsed="false">
      <c r="A4457" s="6" t="n">
        <v>35073.8055</v>
      </c>
      <c r="B4457" s="6" t="n">
        <v>1.66373626373626</v>
      </c>
      <c r="C4457" s="6" t="n">
        <v>88</v>
      </c>
      <c r="D4457" s="6" t="n">
        <v>-1</v>
      </c>
      <c r="E4457" s="6" t="n">
        <v>1.66227106227106</v>
      </c>
      <c r="F4457" s="6" t="n">
        <v>0</v>
      </c>
      <c r="G4457" s="6" t="n">
        <v>0</v>
      </c>
      <c r="H4457" s="6" t="str">
        <f aca="false">IF(AND(A4457&gt;=Stimuli!$B$2,A4457&lt;=Stimuli!$C$2),Stimuli!$A$2,IF(AND(A4457&gt;=Stimuli!$B$3,A4457&lt;=Stimuli!$C$3),Stimuli!$A$3,IF(AND(A4457&gt;=Stimuli!$B$4,A4457&lt;=Stimuli!$C$4),Stimuli!$A$4,"")))</f>
        <v>01 Quiet baseline (60s)</v>
      </c>
      <c r="I4457" s="6" t="n">
        <f aca="false">(B4457-B4456)/((A4457-A4456)/1000)</f>
        <v>0.562637362637446</v>
      </c>
      <c r="J4457" s="6" t="n">
        <f aca="false">IF(OR(B4457&lt;Rules!$B$2,B4457&gt;Rules!$B$3,ABS(I4457)&gt;Rules!$B$4,OR(B4458&lt;Rules!$B$2,B4458&gt;Rules!$B$3,ABS(I4458)&gt;Rules!$B$4)),1,0)</f>
        <v>0</v>
      </c>
      <c r="K4457" s="6" t="str">
        <f aca="false">IF(F4457=1,COUNTIF($F$2:F4457,1),"")</f>
        <v/>
      </c>
    </row>
    <row r="4458" customFormat="false" ht="15" hidden="false" customHeight="false" outlineLevel="0" collapsed="false">
      <c r="A4458" s="6" t="n">
        <v>35081.618</v>
      </c>
      <c r="B4458" s="6" t="n">
        <v>1.66080586080586</v>
      </c>
      <c r="C4458" s="6" t="n">
        <v>88</v>
      </c>
      <c r="D4458" s="6" t="n">
        <v>-1</v>
      </c>
      <c r="E4458" s="6" t="n">
        <v>1.66227106227106</v>
      </c>
      <c r="F4458" s="6" t="n">
        <v>0</v>
      </c>
      <c r="G4458" s="6" t="n">
        <v>0</v>
      </c>
      <c r="H4458" s="6" t="str">
        <f aca="false">IF(AND(A4458&gt;=Stimuli!$B$2,A4458&lt;=Stimuli!$C$2),Stimuli!$A$2,IF(AND(A4458&gt;=Stimuli!$B$3,A4458&lt;=Stimuli!$C$3),Stimuli!$A$3,IF(AND(A4458&gt;=Stimuli!$B$4,A4458&lt;=Stimuli!$C$4),Stimuli!$A$4,"")))</f>
        <v>01 Quiet baseline (60s)</v>
      </c>
      <c r="I4458" s="6" t="n">
        <f aca="false">(B4458-B4457)/((A4458-A4457)/1000)</f>
        <v>-0.375091575091716</v>
      </c>
      <c r="J4458" s="6" t="n">
        <f aca="false">IF(OR(B4458&lt;Rules!$B$2,B4458&gt;Rules!$B$3,ABS(I4458)&gt;Rules!$B$4,OR(B4459&lt;Rules!$B$2,B4459&gt;Rules!$B$3,ABS(I4459)&gt;Rules!$B$4)),1,0)</f>
        <v>0</v>
      </c>
      <c r="K4458" s="6" t="str">
        <f aca="false">IF(F4458=1,COUNTIF($F$2:F4458,1),"")</f>
        <v/>
      </c>
    </row>
    <row r="4459" customFormat="false" ht="15" hidden="false" customHeight="false" outlineLevel="0" collapsed="false">
      <c r="A4459" s="6" t="n">
        <v>35089.4305</v>
      </c>
      <c r="B4459" s="6" t="n">
        <v>1.66227106227106</v>
      </c>
      <c r="C4459" s="6" t="n">
        <v>88</v>
      </c>
      <c r="D4459" s="6" t="n">
        <v>-1</v>
      </c>
      <c r="E4459" s="6" t="n">
        <v>1.66227106227106</v>
      </c>
      <c r="F4459" s="6" t="n">
        <v>0</v>
      </c>
      <c r="G4459" s="6" t="n">
        <v>0</v>
      </c>
      <c r="H4459" s="6" t="str">
        <f aca="false">IF(AND(A4459&gt;=Stimuli!$B$2,A4459&lt;=Stimuli!$C$2),Stimuli!$A$2,IF(AND(A4459&gt;=Stimuli!$B$3,A4459&lt;=Stimuli!$C$3),Stimuli!$A$3,IF(AND(A4459&gt;=Stimuli!$B$4,A4459&lt;=Stimuli!$C$4),Stimuli!$A$4,"")))</f>
        <v>01 Quiet baseline (60s)</v>
      </c>
      <c r="I4459" s="6" t="n">
        <f aca="false">(B4459-B4458)/((A4459-A4458)/1000)</f>
        <v>0.187545787545844</v>
      </c>
      <c r="J4459" s="6" t="n">
        <f aca="false">IF(OR(B4459&lt;Rules!$B$2,B4459&gt;Rules!$B$3,ABS(I4459)&gt;Rules!$B$4,OR(B4460&lt;Rules!$B$2,B4460&gt;Rules!$B$3,ABS(I4460)&gt;Rules!$B$4)),1,0)</f>
        <v>0</v>
      </c>
      <c r="K4459" s="6" t="str">
        <f aca="false">IF(F4459=1,COUNTIF($F$2:F4459,1),"")</f>
        <v/>
      </c>
    </row>
    <row r="4460" customFormat="false" ht="15" hidden="false" customHeight="false" outlineLevel="0" collapsed="false">
      <c r="A4460" s="6" t="n">
        <v>35097.243</v>
      </c>
      <c r="B4460" s="6" t="n">
        <v>1.66227106227106</v>
      </c>
      <c r="C4460" s="6" t="n">
        <v>88</v>
      </c>
      <c r="D4460" s="6" t="n">
        <v>-1</v>
      </c>
      <c r="E4460" s="6" t="n">
        <v>1.66227106227106</v>
      </c>
      <c r="F4460" s="6" t="n">
        <v>0</v>
      </c>
      <c r="G4460" s="6" t="n">
        <v>0</v>
      </c>
      <c r="H4460" s="6" t="str">
        <f aca="false">IF(AND(A4460&gt;=Stimuli!$B$2,A4460&lt;=Stimuli!$C$2),Stimuli!$A$2,IF(AND(A4460&gt;=Stimuli!$B$3,A4460&lt;=Stimuli!$C$3),Stimuli!$A$3,IF(AND(A4460&gt;=Stimuli!$B$4,A4460&lt;=Stimuli!$C$4),Stimuli!$A$4,"")))</f>
        <v>01 Quiet baseline (60s)</v>
      </c>
      <c r="I4460" s="6" t="n">
        <f aca="false">(B4460-B4459)/((A4460-A4459)/1000)</f>
        <v>0</v>
      </c>
      <c r="J4460" s="6" t="n">
        <f aca="false">IF(OR(B4460&lt;Rules!$B$2,B4460&gt;Rules!$B$3,ABS(I4460)&gt;Rules!$B$4,OR(B4461&lt;Rules!$B$2,B4461&gt;Rules!$B$3,ABS(I4461)&gt;Rules!$B$4)),1,0)</f>
        <v>0</v>
      </c>
      <c r="K4460" s="6" t="str">
        <f aca="false">IF(F4460=1,COUNTIF($F$2:F4460,1),"")</f>
        <v/>
      </c>
    </row>
    <row r="4461" customFormat="false" ht="15" hidden="false" customHeight="false" outlineLevel="0" collapsed="false">
      <c r="A4461" s="6" t="n">
        <v>35105.0555</v>
      </c>
      <c r="B4461" s="6" t="n">
        <v>1.66080586080586</v>
      </c>
      <c r="C4461" s="6" t="n">
        <v>88</v>
      </c>
      <c r="D4461" s="6" t="n">
        <v>-1</v>
      </c>
      <c r="E4461" s="6" t="n">
        <v>1.66227106227106</v>
      </c>
      <c r="F4461" s="6" t="n">
        <v>0</v>
      </c>
      <c r="G4461" s="6" t="n">
        <v>0</v>
      </c>
      <c r="H4461" s="6" t="str">
        <f aca="false">IF(AND(A4461&gt;=Stimuli!$B$2,A4461&lt;=Stimuli!$C$2),Stimuli!$A$2,IF(AND(A4461&gt;=Stimuli!$B$3,A4461&lt;=Stimuli!$C$3),Stimuli!$A$3,IF(AND(A4461&gt;=Stimuli!$B$4,A4461&lt;=Stimuli!$C$4),Stimuli!$A$4,"")))</f>
        <v>01 Quiet baseline (60s)</v>
      </c>
      <c r="I4461" s="6" t="n">
        <f aca="false">(B4461-B4460)/((A4461-A4460)/1000)</f>
        <v>-0.187545787545844</v>
      </c>
      <c r="J4461" s="6" t="n">
        <f aca="false">IF(OR(B4461&lt;Rules!$B$2,B4461&gt;Rules!$B$3,ABS(I4461)&gt;Rules!$B$4,OR(B4462&lt;Rules!$B$2,B4462&gt;Rules!$B$3,ABS(I4462)&gt;Rules!$B$4)),1,0)</f>
        <v>0</v>
      </c>
      <c r="K4461" s="6" t="str">
        <f aca="false">IF(F4461=1,COUNTIF($F$2:F4461,1),"")</f>
        <v/>
      </c>
    </row>
    <row r="4462" customFormat="false" ht="15" hidden="false" customHeight="false" outlineLevel="0" collapsed="false">
      <c r="A4462" s="6" t="n">
        <v>35112.868</v>
      </c>
      <c r="B4462" s="6" t="n">
        <v>1.66227106227106</v>
      </c>
      <c r="C4462" s="6" t="n">
        <v>88</v>
      </c>
      <c r="D4462" s="6" t="n">
        <v>-1</v>
      </c>
      <c r="E4462" s="6" t="n">
        <v>1.66227106227106</v>
      </c>
      <c r="F4462" s="6" t="n">
        <v>0</v>
      </c>
      <c r="G4462" s="6" t="n">
        <v>0</v>
      </c>
      <c r="H4462" s="6" t="str">
        <f aca="false">IF(AND(A4462&gt;=Stimuli!$B$2,A4462&lt;=Stimuli!$C$2),Stimuli!$A$2,IF(AND(A4462&gt;=Stimuli!$B$3,A4462&lt;=Stimuli!$C$3),Stimuli!$A$3,IF(AND(A4462&gt;=Stimuli!$B$4,A4462&lt;=Stimuli!$C$4),Stimuli!$A$4,"")))</f>
        <v>01 Quiet baseline (60s)</v>
      </c>
      <c r="I4462" s="6" t="n">
        <f aca="false">(B4462-B4461)/((A4462-A4461)/1000)</f>
        <v>0.187545787545844</v>
      </c>
      <c r="J4462" s="6" t="n">
        <f aca="false">IF(OR(B4462&lt;Rules!$B$2,B4462&gt;Rules!$B$3,ABS(I4462)&gt;Rules!$B$4,OR(B4463&lt;Rules!$B$2,B4463&gt;Rules!$B$3,ABS(I4463)&gt;Rules!$B$4)),1,0)</f>
        <v>0</v>
      </c>
      <c r="K4462" s="6" t="str">
        <f aca="false">IF(F4462=1,COUNTIF($F$2:F4462,1),"")</f>
        <v/>
      </c>
    </row>
    <row r="4463" customFormat="false" ht="15" hidden="false" customHeight="false" outlineLevel="0" collapsed="false">
      <c r="A4463" s="6" t="n">
        <v>35120.6805</v>
      </c>
      <c r="B4463" s="6" t="n">
        <v>1.65934065934066</v>
      </c>
      <c r="C4463" s="6" t="n">
        <v>88</v>
      </c>
      <c r="D4463" s="6" t="n">
        <v>-1</v>
      </c>
      <c r="E4463" s="6" t="n">
        <v>1.66080586080586</v>
      </c>
      <c r="F4463" s="6" t="n">
        <v>0</v>
      </c>
      <c r="G4463" s="6" t="n">
        <v>0</v>
      </c>
      <c r="H4463" s="6" t="str">
        <f aca="false">IF(AND(A4463&gt;=Stimuli!$B$2,A4463&lt;=Stimuli!$C$2),Stimuli!$A$2,IF(AND(A4463&gt;=Stimuli!$B$3,A4463&lt;=Stimuli!$C$3),Stimuli!$A$3,IF(AND(A4463&gt;=Stimuli!$B$4,A4463&lt;=Stimuli!$C$4),Stimuli!$A$4,"")))</f>
        <v>01 Quiet baseline (60s)</v>
      </c>
      <c r="I4463" s="6" t="n">
        <f aca="false">(B4463-B4462)/((A4463-A4462)/1000)</f>
        <v>-0.375091575091574</v>
      </c>
      <c r="J4463" s="6" t="n">
        <f aca="false">IF(OR(B4463&lt;Rules!$B$2,B4463&gt;Rules!$B$3,ABS(I4463)&gt;Rules!$B$4,OR(B4464&lt;Rules!$B$2,B4464&gt;Rules!$B$3,ABS(I4464)&gt;Rules!$B$4)),1,0)</f>
        <v>0</v>
      </c>
      <c r="K4463" s="6" t="str">
        <f aca="false">IF(F4463=1,COUNTIF($F$2:F4463,1),"")</f>
        <v/>
      </c>
    </row>
    <row r="4464" customFormat="false" ht="15" hidden="false" customHeight="false" outlineLevel="0" collapsed="false">
      <c r="A4464" s="6" t="n">
        <v>35128.493</v>
      </c>
      <c r="B4464" s="6" t="n">
        <v>1.66373626373626</v>
      </c>
      <c r="C4464" s="6" t="n">
        <v>88</v>
      </c>
      <c r="D4464" s="6" t="n">
        <v>-1</v>
      </c>
      <c r="E4464" s="6" t="n">
        <v>1.66080586080586</v>
      </c>
      <c r="F4464" s="6" t="n">
        <v>0</v>
      </c>
      <c r="G4464" s="6" t="n">
        <v>0</v>
      </c>
      <c r="H4464" s="6" t="str">
        <f aca="false">IF(AND(A4464&gt;=Stimuli!$B$2,A4464&lt;=Stimuli!$C$2),Stimuli!$A$2,IF(AND(A4464&gt;=Stimuli!$B$3,A4464&lt;=Stimuli!$C$3),Stimuli!$A$3,IF(AND(A4464&gt;=Stimuli!$B$4,A4464&lt;=Stimuli!$C$4),Stimuli!$A$4,"")))</f>
        <v>01 Quiet baseline (60s)</v>
      </c>
      <c r="I4464" s="6" t="n">
        <f aca="false">(B4464-B4463)/((A4464-A4463)/1000)</f>
        <v>0.562637362637446</v>
      </c>
      <c r="J4464" s="6" t="n">
        <f aca="false">IF(OR(B4464&lt;Rules!$B$2,B4464&gt;Rules!$B$3,ABS(I4464)&gt;Rules!$B$4,OR(B4465&lt;Rules!$B$2,B4465&gt;Rules!$B$3,ABS(I4465)&gt;Rules!$B$4)),1,0)</f>
        <v>0</v>
      </c>
      <c r="K4464" s="6" t="str">
        <f aca="false">IF(F4464=1,COUNTIF($F$2:F4464,1),"")</f>
        <v/>
      </c>
    </row>
    <row r="4465" customFormat="false" ht="15" hidden="false" customHeight="false" outlineLevel="0" collapsed="false">
      <c r="A4465" s="6" t="n">
        <v>35136.3055</v>
      </c>
      <c r="B4465" s="6" t="n">
        <v>1.65934065934066</v>
      </c>
      <c r="C4465" s="6" t="n">
        <v>88</v>
      </c>
      <c r="D4465" s="6" t="n">
        <v>-1</v>
      </c>
      <c r="E4465" s="6" t="n">
        <v>1.66080586080586</v>
      </c>
      <c r="F4465" s="6" t="n">
        <v>0</v>
      </c>
      <c r="G4465" s="6" t="n">
        <v>0</v>
      </c>
      <c r="H4465" s="6" t="str">
        <f aca="false">IF(AND(A4465&gt;=Stimuli!$B$2,A4465&lt;=Stimuli!$C$2),Stimuli!$A$2,IF(AND(A4465&gt;=Stimuli!$B$3,A4465&lt;=Stimuli!$C$3),Stimuli!$A$3,IF(AND(A4465&gt;=Stimuli!$B$4,A4465&lt;=Stimuli!$C$4),Stimuli!$A$4,"")))</f>
        <v>01 Quiet baseline (60s)</v>
      </c>
      <c r="I4465" s="6" t="n">
        <f aca="false">(B4465-B4464)/((A4465-A4464)/1000)</f>
        <v>-0.562637362637446</v>
      </c>
      <c r="J4465" s="6" t="n">
        <f aca="false">IF(OR(B4465&lt;Rules!$B$2,B4465&gt;Rules!$B$3,ABS(I4465)&gt;Rules!$B$4,OR(B4466&lt;Rules!$B$2,B4466&gt;Rules!$B$3,ABS(I4466)&gt;Rules!$B$4)),1,0)</f>
        <v>0</v>
      </c>
      <c r="K4465" s="6" t="str">
        <f aca="false">IF(F4465=1,COUNTIF($F$2:F4465,1),"")</f>
        <v/>
      </c>
    </row>
    <row r="4466" customFormat="false" ht="15" hidden="false" customHeight="false" outlineLevel="0" collapsed="false">
      <c r="A4466" s="6" t="n">
        <v>35144.118</v>
      </c>
      <c r="B4466" s="6" t="n">
        <v>1.66373626373626</v>
      </c>
      <c r="C4466" s="6" t="n">
        <v>88</v>
      </c>
      <c r="D4466" s="6" t="n">
        <v>-1</v>
      </c>
      <c r="E4466" s="6" t="n">
        <v>1.66080586080586</v>
      </c>
      <c r="F4466" s="6" t="n">
        <v>0</v>
      </c>
      <c r="G4466" s="6" t="n">
        <v>0</v>
      </c>
      <c r="H4466" s="6" t="str">
        <f aca="false">IF(AND(A4466&gt;=Stimuli!$B$2,A4466&lt;=Stimuli!$C$2),Stimuli!$A$2,IF(AND(A4466&gt;=Stimuli!$B$3,A4466&lt;=Stimuli!$C$3),Stimuli!$A$3,IF(AND(A4466&gt;=Stimuli!$B$4,A4466&lt;=Stimuli!$C$4),Stimuli!$A$4,"")))</f>
        <v>01 Quiet baseline (60s)</v>
      </c>
      <c r="I4466" s="6" t="n">
        <f aca="false">(B4466-B4465)/((A4466-A4465)/1000)</f>
        <v>0.562637362637446</v>
      </c>
      <c r="J4466" s="6" t="n">
        <f aca="false">IF(OR(B4466&lt;Rules!$B$2,B4466&gt;Rules!$B$3,ABS(I4466)&gt;Rules!$B$4,OR(B4467&lt;Rules!$B$2,B4467&gt;Rules!$B$3,ABS(I4467)&gt;Rules!$B$4)),1,0)</f>
        <v>0</v>
      </c>
      <c r="K4466" s="6" t="str">
        <f aca="false">IF(F4466=1,COUNTIF($F$2:F4466,1),"")</f>
        <v/>
      </c>
    </row>
    <row r="4467" customFormat="false" ht="15" hidden="false" customHeight="false" outlineLevel="0" collapsed="false">
      <c r="A4467" s="6" t="n">
        <v>35151.9305</v>
      </c>
      <c r="B4467" s="6" t="n">
        <v>1.65787545787546</v>
      </c>
      <c r="C4467" s="6" t="n">
        <v>88</v>
      </c>
      <c r="D4467" s="6" t="n">
        <v>-1</v>
      </c>
      <c r="E4467" s="6" t="n">
        <v>1.66080586080586</v>
      </c>
      <c r="F4467" s="6" t="n">
        <v>0</v>
      </c>
      <c r="G4467" s="6" t="n">
        <v>0</v>
      </c>
      <c r="H4467" s="6" t="str">
        <f aca="false">IF(AND(A4467&gt;=Stimuli!$B$2,A4467&lt;=Stimuli!$C$2),Stimuli!$A$2,IF(AND(A4467&gt;=Stimuli!$B$3,A4467&lt;=Stimuli!$C$3),Stimuli!$A$3,IF(AND(A4467&gt;=Stimuli!$B$4,A4467&lt;=Stimuli!$C$4),Stimuli!$A$4,"")))</f>
        <v>01 Quiet baseline (60s)</v>
      </c>
      <c r="I4467" s="6" t="n">
        <f aca="false">(B4467-B4466)/((A4467-A4466)/1000)</f>
        <v>-0.750183150183176</v>
      </c>
      <c r="J4467" s="6" t="n">
        <f aca="false">IF(OR(B4467&lt;Rules!$B$2,B4467&gt;Rules!$B$3,ABS(I4467)&gt;Rules!$B$4,OR(B4468&lt;Rules!$B$2,B4468&gt;Rules!$B$3,ABS(I4468)&gt;Rules!$B$4)),1,0)</f>
        <v>0</v>
      </c>
      <c r="K4467" s="6" t="str">
        <f aca="false">IF(F4467=1,COUNTIF($F$2:F4467,1),"")</f>
        <v/>
      </c>
    </row>
    <row r="4468" customFormat="false" ht="15" hidden="false" customHeight="false" outlineLevel="0" collapsed="false">
      <c r="A4468" s="6" t="n">
        <v>35159.743</v>
      </c>
      <c r="B4468" s="6" t="n">
        <v>1.66520146520147</v>
      </c>
      <c r="C4468" s="6" t="n">
        <v>88</v>
      </c>
      <c r="D4468" s="6" t="n">
        <v>-1</v>
      </c>
      <c r="E4468" s="6" t="n">
        <v>1.66080586080586</v>
      </c>
      <c r="F4468" s="6" t="n">
        <v>0</v>
      </c>
      <c r="G4468" s="6" t="n">
        <v>0</v>
      </c>
      <c r="H4468" s="6" t="str">
        <f aca="false">IF(AND(A4468&gt;=Stimuli!$B$2,A4468&lt;=Stimuli!$C$2),Stimuli!$A$2,IF(AND(A4468&gt;=Stimuli!$B$3,A4468&lt;=Stimuli!$C$3),Stimuli!$A$3,IF(AND(A4468&gt;=Stimuli!$B$4,A4468&lt;=Stimuli!$C$4),Stimuli!$A$4,"")))</f>
        <v>01 Quiet baseline (60s)</v>
      </c>
      <c r="I4468" s="6" t="n">
        <f aca="false">(B4468-B4467)/((A4468-A4467)/1000)</f>
        <v>0.937728937728906</v>
      </c>
      <c r="J4468" s="6" t="n">
        <f aca="false">IF(OR(B4468&lt;Rules!$B$2,B4468&gt;Rules!$B$3,ABS(I4468)&gt;Rules!$B$4,OR(B4469&lt;Rules!$B$2,B4469&gt;Rules!$B$3,ABS(I4469)&gt;Rules!$B$4)),1,0)</f>
        <v>0</v>
      </c>
      <c r="K4468" s="6" t="str">
        <f aca="false">IF(F4468=1,COUNTIF($F$2:F4468,1),"")</f>
        <v/>
      </c>
    </row>
    <row r="4469" customFormat="false" ht="15" hidden="false" customHeight="false" outlineLevel="0" collapsed="false">
      <c r="A4469" s="6" t="n">
        <v>35167.5555</v>
      </c>
      <c r="B4469" s="6" t="n">
        <v>1.65787545787546</v>
      </c>
      <c r="C4469" s="6" t="n">
        <v>88</v>
      </c>
      <c r="D4469" s="6" t="n">
        <v>-1</v>
      </c>
      <c r="E4469" s="6" t="n">
        <v>1.66080586080586</v>
      </c>
      <c r="F4469" s="6" t="n">
        <v>0</v>
      </c>
      <c r="G4469" s="6" t="n">
        <v>0</v>
      </c>
      <c r="H4469" s="6" t="str">
        <f aca="false">IF(AND(A4469&gt;=Stimuli!$B$2,A4469&lt;=Stimuli!$C$2),Stimuli!$A$2,IF(AND(A4469&gt;=Stimuli!$B$3,A4469&lt;=Stimuli!$C$3),Stimuli!$A$3,IF(AND(A4469&gt;=Stimuli!$B$4,A4469&lt;=Stimuli!$C$4),Stimuli!$A$4,"")))</f>
        <v>01 Quiet baseline (60s)</v>
      </c>
      <c r="I4469" s="6" t="n">
        <f aca="false">(B4469-B4468)/((A4469-A4468)/1000)</f>
        <v>-0.937728937728906</v>
      </c>
      <c r="J4469" s="6" t="n">
        <f aca="false">IF(OR(B4469&lt;Rules!$B$2,B4469&gt;Rules!$B$3,ABS(I4469)&gt;Rules!$B$4,OR(B4470&lt;Rules!$B$2,B4470&gt;Rules!$B$3,ABS(I4470)&gt;Rules!$B$4)),1,0)</f>
        <v>0</v>
      </c>
      <c r="K4469" s="6" t="str">
        <f aca="false">IF(F4469=1,COUNTIF($F$2:F4469,1),"")</f>
        <v/>
      </c>
    </row>
    <row r="4470" customFormat="false" ht="15" hidden="false" customHeight="false" outlineLevel="0" collapsed="false">
      <c r="A4470" s="6" t="n">
        <v>35175.368</v>
      </c>
      <c r="B4470" s="6" t="n">
        <v>1.66373626373626</v>
      </c>
      <c r="C4470" s="6" t="n">
        <v>88</v>
      </c>
      <c r="D4470" s="6" t="n">
        <v>-1</v>
      </c>
      <c r="E4470" s="6" t="n">
        <v>1.66080586080586</v>
      </c>
      <c r="F4470" s="6" t="n">
        <v>0</v>
      </c>
      <c r="G4470" s="6" t="n">
        <v>0</v>
      </c>
      <c r="H4470" s="6" t="str">
        <f aca="false">IF(AND(A4470&gt;=Stimuli!$B$2,A4470&lt;=Stimuli!$C$2),Stimuli!$A$2,IF(AND(A4470&gt;=Stimuli!$B$3,A4470&lt;=Stimuli!$C$3),Stimuli!$A$3,IF(AND(A4470&gt;=Stimuli!$B$4,A4470&lt;=Stimuli!$C$4),Stimuli!$A$4,"")))</f>
        <v>01 Quiet baseline (60s)</v>
      </c>
      <c r="I4470" s="6" t="n">
        <f aca="false">(B4470-B4469)/((A4470-A4469)/1000)</f>
        <v>0.750183150183176</v>
      </c>
      <c r="J4470" s="6" t="n">
        <f aca="false">IF(OR(B4470&lt;Rules!$B$2,B4470&gt;Rules!$B$3,ABS(I4470)&gt;Rules!$B$4,OR(B4471&lt;Rules!$B$2,B4471&gt;Rules!$B$3,ABS(I4471)&gt;Rules!$B$4)),1,0)</f>
        <v>0</v>
      </c>
      <c r="K4470" s="6" t="str">
        <f aca="false">IF(F4470=1,COUNTIF($F$2:F4470,1),"")</f>
        <v/>
      </c>
    </row>
    <row r="4471" customFormat="false" ht="15" hidden="false" customHeight="false" outlineLevel="0" collapsed="false">
      <c r="A4471" s="6" t="n">
        <v>35183.1805</v>
      </c>
      <c r="B4471" s="6" t="n">
        <v>1.65787545787546</v>
      </c>
      <c r="C4471" s="6" t="n">
        <v>88</v>
      </c>
      <c r="D4471" s="6" t="n">
        <v>-1</v>
      </c>
      <c r="E4471" s="6" t="n">
        <v>1.66080586080586</v>
      </c>
      <c r="F4471" s="6" t="n">
        <v>0</v>
      </c>
      <c r="G4471" s="6" t="n">
        <v>0</v>
      </c>
      <c r="H4471" s="6" t="str">
        <f aca="false">IF(AND(A4471&gt;=Stimuli!$B$2,A4471&lt;=Stimuli!$C$2),Stimuli!$A$2,IF(AND(A4471&gt;=Stimuli!$B$3,A4471&lt;=Stimuli!$C$3),Stimuli!$A$3,IF(AND(A4471&gt;=Stimuli!$B$4,A4471&lt;=Stimuli!$C$4),Stimuli!$A$4,"")))</f>
        <v>01 Quiet baseline (60s)</v>
      </c>
      <c r="I4471" s="6" t="n">
        <f aca="false">(B4471-B4470)/((A4471-A4470)/1000)</f>
        <v>-0.750183150183176</v>
      </c>
      <c r="J4471" s="6" t="n">
        <f aca="false">IF(OR(B4471&lt;Rules!$B$2,B4471&gt;Rules!$B$3,ABS(I4471)&gt;Rules!$B$4,OR(B4472&lt;Rules!$B$2,B4472&gt;Rules!$B$3,ABS(I4472)&gt;Rules!$B$4)),1,0)</f>
        <v>0</v>
      </c>
      <c r="K4471" s="6" t="str">
        <f aca="false">IF(F4471=1,COUNTIF($F$2:F4471,1),"")</f>
        <v/>
      </c>
    </row>
    <row r="4472" customFormat="false" ht="15" hidden="false" customHeight="false" outlineLevel="0" collapsed="false">
      <c r="A4472" s="6" t="n">
        <v>35190.993</v>
      </c>
      <c r="B4472" s="6" t="n">
        <v>1.66227106227106</v>
      </c>
      <c r="C4472" s="6" t="n">
        <v>88</v>
      </c>
      <c r="D4472" s="6" t="n">
        <v>-1</v>
      </c>
      <c r="E4472" s="6" t="n">
        <v>1.66080586080586</v>
      </c>
      <c r="F4472" s="6" t="n">
        <v>0</v>
      </c>
      <c r="G4472" s="6" t="n">
        <v>0</v>
      </c>
      <c r="H4472" s="6" t="str">
        <f aca="false">IF(AND(A4472&gt;=Stimuli!$B$2,A4472&lt;=Stimuli!$C$2),Stimuli!$A$2,IF(AND(A4472&gt;=Stimuli!$B$3,A4472&lt;=Stimuli!$C$3),Stimuli!$A$3,IF(AND(A4472&gt;=Stimuli!$B$4,A4472&lt;=Stimuli!$C$4),Stimuli!$A$4,"")))</f>
        <v>01 Quiet baseline (60s)</v>
      </c>
      <c r="I4472" s="6" t="n">
        <f aca="false">(B4472-B4471)/((A4472-A4471)/1000)</f>
        <v>0.562637362637304</v>
      </c>
      <c r="J4472" s="6" t="n">
        <f aca="false">IF(OR(B4472&lt;Rules!$B$2,B4472&gt;Rules!$B$3,ABS(I4472)&gt;Rules!$B$4,OR(B4473&lt;Rules!$B$2,B4473&gt;Rules!$B$3,ABS(I4473)&gt;Rules!$B$4)),1,0)</f>
        <v>0</v>
      </c>
      <c r="K4472" s="6" t="str">
        <f aca="false">IF(F4472=1,COUNTIF($F$2:F4472,1),"")</f>
        <v/>
      </c>
    </row>
    <row r="4473" customFormat="false" ht="15" hidden="false" customHeight="false" outlineLevel="0" collapsed="false">
      <c r="A4473" s="6" t="n">
        <v>35198.8055</v>
      </c>
      <c r="B4473" s="6" t="n">
        <v>1.65787545787546</v>
      </c>
      <c r="C4473" s="6" t="n">
        <v>88</v>
      </c>
      <c r="D4473" s="6" t="n">
        <v>-1</v>
      </c>
      <c r="E4473" s="6" t="n">
        <v>1.66080586080586</v>
      </c>
      <c r="F4473" s="6" t="n">
        <v>0</v>
      </c>
      <c r="G4473" s="6" t="n">
        <v>0</v>
      </c>
      <c r="H4473" s="6" t="str">
        <f aca="false">IF(AND(A4473&gt;=Stimuli!$B$2,A4473&lt;=Stimuli!$C$2),Stimuli!$A$2,IF(AND(A4473&gt;=Stimuli!$B$3,A4473&lt;=Stimuli!$C$3),Stimuli!$A$3,IF(AND(A4473&gt;=Stimuli!$B$4,A4473&lt;=Stimuli!$C$4),Stimuli!$A$4,"")))</f>
        <v>01 Quiet baseline (60s)</v>
      </c>
      <c r="I4473" s="6" t="n">
        <f aca="false">(B4473-B4472)/((A4473-A4472)/1000)</f>
        <v>-0.562637362637304</v>
      </c>
      <c r="J4473" s="6" t="n">
        <f aca="false">IF(OR(B4473&lt;Rules!$B$2,B4473&gt;Rules!$B$3,ABS(I4473)&gt;Rules!$B$4,OR(B4474&lt;Rules!$B$2,B4474&gt;Rules!$B$3,ABS(I4474)&gt;Rules!$B$4)),1,0)</f>
        <v>0</v>
      </c>
      <c r="K4473" s="6" t="str">
        <f aca="false">IF(F4473=1,COUNTIF($F$2:F4473,1),"")</f>
        <v/>
      </c>
    </row>
    <row r="4474" customFormat="false" ht="15" hidden="false" customHeight="false" outlineLevel="0" collapsed="false">
      <c r="A4474" s="6" t="n">
        <v>35206.618</v>
      </c>
      <c r="B4474" s="6" t="n">
        <v>1.66080586080586</v>
      </c>
      <c r="C4474" s="6" t="n">
        <v>88</v>
      </c>
      <c r="D4474" s="6" t="n">
        <v>-1</v>
      </c>
      <c r="E4474" s="6" t="n">
        <v>1.66080586080586</v>
      </c>
      <c r="F4474" s="6" t="n">
        <v>0</v>
      </c>
      <c r="G4474" s="6" t="n">
        <v>0</v>
      </c>
      <c r="H4474" s="6" t="str">
        <f aca="false">IF(AND(A4474&gt;=Stimuli!$B$2,A4474&lt;=Stimuli!$C$2),Stimuli!$A$2,IF(AND(A4474&gt;=Stimuli!$B$3,A4474&lt;=Stimuli!$C$3),Stimuli!$A$3,IF(AND(A4474&gt;=Stimuli!$B$4,A4474&lt;=Stimuli!$C$4),Stimuli!$A$4,"")))</f>
        <v>01 Quiet baseline (60s)</v>
      </c>
      <c r="I4474" s="6" t="n">
        <f aca="false">(B4474-B4473)/((A4474-A4473)/1000)</f>
        <v>0.37509157509146</v>
      </c>
      <c r="J4474" s="6" t="n">
        <f aca="false">IF(OR(B4474&lt;Rules!$B$2,B4474&gt;Rules!$B$3,ABS(I4474)&gt;Rules!$B$4,OR(B4475&lt;Rules!$B$2,B4475&gt;Rules!$B$3,ABS(I4475)&gt;Rules!$B$4)),1,0)</f>
        <v>0</v>
      </c>
      <c r="K4474" s="6" t="str">
        <f aca="false">IF(F4474=1,COUNTIF($F$2:F4474,1),"")</f>
        <v/>
      </c>
    </row>
    <row r="4475" customFormat="false" ht="15" hidden="false" customHeight="false" outlineLevel="0" collapsed="false">
      <c r="A4475" s="6" t="n">
        <v>35214.4305</v>
      </c>
      <c r="B4475" s="6" t="n">
        <v>1.65934065934066</v>
      </c>
      <c r="C4475" s="6" t="n">
        <v>88</v>
      </c>
      <c r="D4475" s="6" t="n">
        <v>-1</v>
      </c>
      <c r="E4475" s="6" t="n">
        <v>1.66080586080586</v>
      </c>
      <c r="F4475" s="6" t="n">
        <v>0</v>
      </c>
      <c r="G4475" s="6" t="n">
        <v>0</v>
      </c>
      <c r="H4475" s="6" t="str">
        <f aca="false">IF(AND(A4475&gt;=Stimuli!$B$2,A4475&lt;=Stimuli!$C$2),Stimuli!$A$2,IF(AND(A4475&gt;=Stimuli!$B$3,A4475&lt;=Stimuli!$C$3),Stimuli!$A$3,IF(AND(A4475&gt;=Stimuli!$B$4,A4475&lt;=Stimuli!$C$4),Stimuli!$A$4,"")))</f>
        <v>01 Quiet baseline (60s)</v>
      </c>
      <c r="I4475" s="6" t="n">
        <f aca="false">(B4475-B4474)/((A4475-A4474)/1000)</f>
        <v>-0.18754578754573</v>
      </c>
      <c r="J4475" s="6" t="n">
        <f aca="false">IF(OR(B4475&lt;Rules!$B$2,B4475&gt;Rules!$B$3,ABS(I4475)&gt;Rules!$B$4,OR(B4476&lt;Rules!$B$2,B4476&gt;Rules!$B$3,ABS(I4476)&gt;Rules!$B$4)),1,0)</f>
        <v>0</v>
      </c>
      <c r="K4475" s="6" t="str">
        <f aca="false">IF(F4475=1,COUNTIF($F$2:F4475,1),"")</f>
        <v/>
      </c>
    </row>
    <row r="4476" customFormat="false" ht="15" hidden="false" customHeight="false" outlineLevel="0" collapsed="false">
      <c r="A4476" s="6" t="n">
        <v>35222.243</v>
      </c>
      <c r="B4476" s="6" t="n">
        <v>1.65934065934066</v>
      </c>
      <c r="C4476" s="6" t="n">
        <v>88</v>
      </c>
      <c r="D4476" s="6" t="n">
        <v>-1</v>
      </c>
      <c r="E4476" s="6" t="n">
        <v>1.66080586080586</v>
      </c>
      <c r="F4476" s="6" t="n">
        <v>0</v>
      </c>
      <c r="G4476" s="6" t="n">
        <v>0</v>
      </c>
      <c r="H4476" s="6" t="str">
        <f aca="false">IF(AND(A4476&gt;=Stimuli!$B$2,A4476&lt;=Stimuli!$C$2),Stimuli!$A$2,IF(AND(A4476&gt;=Stimuli!$B$3,A4476&lt;=Stimuli!$C$3),Stimuli!$A$3,IF(AND(A4476&gt;=Stimuli!$B$4,A4476&lt;=Stimuli!$C$4),Stimuli!$A$4,"")))</f>
        <v>01 Quiet baseline (60s)</v>
      </c>
      <c r="I4476" s="6" t="n">
        <f aca="false">(B4476-B4475)/((A4476-A4475)/1000)</f>
        <v>0</v>
      </c>
      <c r="J4476" s="6" t="n">
        <f aca="false">IF(OR(B4476&lt;Rules!$B$2,B4476&gt;Rules!$B$3,ABS(I4476)&gt;Rules!$B$4,OR(B4477&lt;Rules!$B$2,B4477&gt;Rules!$B$3,ABS(I4477)&gt;Rules!$B$4)),1,0)</f>
        <v>0</v>
      </c>
      <c r="K4476" s="6" t="str">
        <f aca="false">IF(F4476=1,COUNTIF($F$2:F4476,1),"")</f>
        <v/>
      </c>
    </row>
    <row r="4477" customFormat="false" ht="15" hidden="false" customHeight="false" outlineLevel="0" collapsed="false">
      <c r="A4477" s="6" t="n">
        <v>35230.0555</v>
      </c>
      <c r="B4477" s="6" t="n">
        <v>1.66080586080586</v>
      </c>
      <c r="C4477" s="6" t="n">
        <v>88</v>
      </c>
      <c r="D4477" s="6" t="n">
        <v>-1</v>
      </c>
      <c r="E4477" s="6" t="n">
        <v>1.66080586080586</v>
      </c>
      <c r="F4477" s="6" t="n">
        <v>0</v>
      </c>
      <c r="G4477" s="6" t="n">
        <v>0</v>
      </c>
      <c r="H4477" s="6" t="str">
        <f aca="false">IF(AND(A4477&gt;=Stimuli!$B$2,A4477&lt;=Stimuli!$C$2),Stimuli!$A$2,IF(AND(A4477&gt;=Stimuli!$B$3,A4477&lt;=Stimuli!$C$3),Stimuli!$A$3,IF(AND(A4477&gt;=Stimuli!$B$4,A4477&lt;=Stimuli!$C$4),Stimuli!$A$4,"")))</f>
        <v>01 Quiet baseline (60s)</v>
      </c>
      <c r="I4477" s="6" t="n">
        <f aca="false">(B4477-B4476)/((A4477-A4476)/1000)</f>
        <v>0.18754578754573</v>
      </c>
      <c r="J4477" s="6" t="n">
        <f aca="false">IF(OR(B4477&lt;Rules!$B$2,B4477&gt;Rules!$B$3,ABS(I4477)&gt;Rules!$B$4,OR(B4478&lt;Rules!$B$2,B4478&gt;Rules!$B$3,ABS(I4478)&gt;Rules!$B$4)),1,0)</f>
        <v>0</v>
      </c>
      <c r="K4477" s="6" t="str">
        <f aca="false">IF(F4477=1,COUNTIF($F$2:F4477,1),"")</f>
        <v/>
      </c>
    </row>
    <row r="4478" customFormat="false" ht="15" hidden="false" customHeight="false" outlineLevel="0" collapsed="false">
      <c r="A4478" s="6" t="n">
        <v>35237.868</v>
      </c>
      <c r="B4478" s="6" t="n">
        <v>1.65934065934066</v>
      </c>
      <c r="C4478" s="6" t="n">
        <v>88</v>
      </c>
      <c r="D4478" s="6" t="n">
        <v>-1</v>
      </c>
      <c r="E4478" s="6" t="n">
        <v>1.66080586080586</v>
      </c>
      <c r="F4478" s="6" t="n">
        <v>0</v>
      </c>
      <c r="G4478" s="6" t="n">
        <v>0</v>
      </c>
      <c r="H4478" s="6" t="str">
        <f aca="false">IF(AND(A4478&gt;=Stimuli!$B$2,A4478&lt;=Stimuli!$C$2),Stimuli!$A$2,IF(AND(A4478&gt;=Stimuli!$B$3,A4478&lt;=Stimuli!$C$3),Stimuli!$A$3,IF(AND(A4478&gt;=Stimuli!$B$4,A4478&lt;=Stimuli!$C$4),Stimuli!$A$4,"")))</f>
        <v>01 Quiet baseline (60s)</v>
      </c>
      <c r="I4478" s="6" t="n">
        <f aca="false">(B4478-B4477)/((A4478-A4477)/1000)</f>
        <v>-0.18754578754573</v>
      </c>
      <c r="J4478" s="6" t="n">
        <f aca="false">IF(OR(B4478&lt;Rules!$B$2,B4478&gt;Rules!$B$3,ABS(I4478)&gt;Rules!$B$4,OR(B4479&lt;Rules!$B$2,B4479&gt;Rules!$B$3,ABS(I4479)&gt;Rules!$B$4)),1,0)</f>
        <v>0</v>
      </c>
      <c r="K4478" s="6" t="str">
        <f aca="false">IF(F4478=1,COUNTIF($F$2:F4478,1),"")</f>
        <v/>
      </c>
    </row>
    <row r="4479" customFormat="false" ht="15" hidden="false" customHeight="false" outlineLevel="0" collapsed="false">
      <c r="A4479" s="6" t="n">
        <v>35245.6805</v>
      </c>
      <c r="B4479" s="6" t="n">
        <v>1.66080586080586</v>
      </c>
      <c r="C4479" s="6" t="n">
        <v>88</v>
      </c>
      <c r="D4479" s="6" t="n">
        <v>-1</v>
      </c>
      <c r="E4479" s="6" t="n">
        <v>1.66080586080586</v>
      </c>
      <c r="F4479" s="6" t="n">
        <v>0</v>
      </c>
      <c r="G4479" s="6" t="n">
        <v>0</v>
      </c>
      <c r="H4479" s="6" t="str">
        <f aca="false">IF(AND(A4479&gt;=Stimuli!$B$2,A4479&lt;=Stimuli!$C$2),Stimuli!$A$2,IF(AND(A4479&gt;=Stimuli!$B$3,A4479&lt;=Stimuli!$C$3),Stimuli!$A$3,IF(AND(A4479&gt;=Stimuli!$B$4,A4479&lt;=Stimuli!$C$4),Stimuli!$A$4,"")))</f>
        <v>01 Quiet baseline (60s)</v>
      </c>
      <c r="I4479" s="6" t="n">
        <f aca="false">(B4479-B4478)/((A4479-A4478)/1000)</f>
        <v>0.18754578754573</v>
      </c>
      <c r="J4479" s="6" t="n">
        <f aca="false">IF(OR(B4479&lt;Rules!$B$2,B4479&gt;Rules!$B$3,ABS(I4479)&gt;Rules!$B$4,OR(B4480&lt;Rules!$B$2,B4480&gt;Rules!$B$3,ABS(I4480)&gt;Rules!$B$4)),1,0)</f>
        <v>0</v>
      </c>
      <c r="K4479" s="6" t="str">
        <f aca="false">IF(F4479=1,COUNTIF($F$2:F4479,1),"")</f>
        <v/>
      </c>
    </row>
    <row r="4480" customFormat="false" ht="15" hidden="false" customHeight="false" outlineLevel="0" collapsed="false">
      <c r="A4480" s="6" t="n">
        <v>35253.493</v>
      </c>
      <c r="B4480" s="6" t="n">
        <v>1.65787545787546</v>
      </c>
      <c r="C4480" s="6" t="n">
        <v>88</v>
      </c>
      <c r="D4480" s="6" t="n">
        <v>-1</v>
      </c>
      <c r="E4480" s="6" t="n">
        <v>1.66080586080586</v>
      </c>
      <c r="F4480" s="6" t="n">
        <v>0</v>
      </c>
      <c r="G4480" s="6" t="n">
        <v>0</v>
      </c>
      <c r="H4480" s="6" t="str">
        <f aca="false">IF(AND(A4480&gt;=Stimuli!$B$2,A4480&lt;=Stimuli!$C$2),Stimuli!$A$2,IF(AND(A4480&gt;=Stimuli!$B$3,A4480&lt;=Stimuli!$C$3),Stimuli!$A$3,IF(AND(A4480&gt;=Stimuli!$B$4,A4480&lt;=Stimuli!$C$4),Stimuli!$A$4,"")))</f>
        <v>01 Quiet baseline (60s)</v>
      </c>
      <c r="I4480" s="6" t="n">
        <f aca="false">(B4480-B4479)/((A4480-A4479)/1000)</f>
        <v>-0.37509157509146</v>
      </c>
      <c r="J4480" s="6" t="n">
        <f aca="false">IF(OR(B4480&lt;Rules!$B$2,B4480&gt;Rules!$B$3,ABS(I4480)&gt;Rules!$B$4,OR(B4481&lt;Rules!$B$2,B4481&gt;Rules!$B$3,ABS(I4481)&gt;Rules!$B$4)),1,0)</f>
        <v>0</v>
      </c>
      <c r="K4480" s="6" t="str">
        <f aca="false">IF(F4480=1,COUNTIF($F$2:F4480,1),"")</f>
        <v/>
      </c>
    </row>
    <row r="4481" customFormat="false" ht="15" hidden="false" customHeight="false" outlineLevel="0" collapsed="false">
      <c r="A4481" s="6" t="n">
        <v>35261.3055</v>
      </c>
      <c r="B4481" s="6" t="n">
        <v>1.66227106227106</v>
      </c>
      <c r="C4481" s="6" t="n">
        <v>88</v>
      </c>
      <c r="D4481" s="6" t="n">
        <v>-1</v>
      </c>
      <c r="E4481" s="6" t="n">
        <v>1.65934065934066</v>
      </c>
      <c r="F4481" s="6" t="n">
        <v>0</v>
      </c>
      <c r="G4481" s="6" t="n">
        <v>0</v>
      </c>
      <c r="H4481" s="6" t="str">
        <f aca="false">IF(AND(A4481&gt;=Stimuli!$B$2,A4481&lt;=Stimuli!$C$2),Stimuli!$A$2,IF(AND(A4481&gt;=Stimuli!$B$3,A4481&lt;=Stimuli!$C$3),Stimuli!$A$3,IF(AND(A4481&gt;=Stimuli!$B$4,A4481&lt;=Stimuli!$C$4),Stimuli!$A$4,"")))</f>
        <v>01 Quiet baseline (60s)</v>
      </c>
      <c r="I4481" s="6" t="n">
        <f aca="false">(B4481-B4480)/((A4481-A4480)/1000)</f>
        <v>0.562637362637304</v>
      </c>
      <c r="J4481" s="6" t="n">
        <f aca="false">IF(OR(B4481&lt;Rules!$B$2,B4481&gt;Rules!$B$3,ABS(I4481)&gt;Rules!$B$4,OR(B4482&lt;Rules!$B$2,B4482&gt;Rules!$B$3,ABS(I4482)&gt;Rules!$B$4)),1,0)</f>
        <v>0</v>
      </c>
      <c r="K4481" s="6" t="str">
        <f aca="false">IF(F4481=1,COUNTIF($F$2:F4481,1),"")</f>
        <v/>
      </c>
    </row>
    <row r="4482" customFormat="false" ht="15" hidden="false" customHeight="false" outlineLevel="0" collapsed="false">
      <c r="A4482" s="6" t="n">
        <v>35269.118</v>
      </c>
      <c r="B4482" s="6" t="n">
        <v>1.65787545787546</v>
      </c>
      <c r="C4482" s="6" t="n">
        <v>88</v>
      </c>
      <c r="D4482" s="6" t="n">
        <v>-1</v>
      </c>
      <c r="E4482" s="6" t="n">
        <v>1.65934065934066</v>
      </c>
      <c r="F4482" s="6" t="n">
        <v>0</v>
      </c>
      <c r="G4482" s="6" t="n">
        <v>0</v>
      </c>
      <c r="H4482" s="6" t="str">
        <f aca="false">IF(AND(A4482&gt;=Stimuli!$B$2,A4482&lt;=Stimuli!$C$2),Stimuli!$A$2,IF(AND(A4482&gt;=Stimuli!$B$3,A4482&lt;=Stimuli!$C$3),Stimuli!$A$3,IF(AND(A4482&gt;=Stimuli!$B$4,A4482&lt;=Stimuli!$C$4),Stimuli!$A$4,"")))</f>
        <v>01 Quiet baseline (60s)</v>
      </c>
      <c r="I4482" s="6" t="n">
        <f aca="false">(B4482-B4481)/((A4482-A4481)/1000)</f>
        <v>-0.562637362637304</v>
      </c>
      <c r="J4482" s="6" t="n">
        <f aca="false">IF(OR(B4482&lt;Rules!$B$2,B4482&gt;Rules!$B$3,ABS(I4482)&gt;Rules!$B$4,OR(B4483&lt;Rules!$B$2,B4483&gt;Rules!$B$3,ABS(I4483)&gt;Rules!$B$4)),1,0)</f>
        <v>0</v>
      </c>
      <c r="K4482" s="6" t="str">
        <f aca="false">IF(F4482=1,COUNTIF($F$2:F4482,1),"")</f>
        <v/>
      </c>
    </row>
    <row r="4483" customFormat="false" ht="15" hidden="false" customHeight="false" outlineLevel="0" collapsed="false">
      <c r="A4483" s="6" t="n">
        <v>35276.9305</v>
      </c>
      <c r="B4483" s="6" t="n">
        <v>1.66373626373626</v>
      </c>
      <c r="C4483" s="6" t="n">
        <v>88</v>
      </c>
      <c r="D4483" s="6" t="n">
        <v>-1</v>
      </c>
      <c r="E4483" s="6" t="n">
        <v>1.65934065934066</v>
      </c>
      <c r="F4483" s="6" t="n">
        <v>0</v>
      </c>
      <c r="G4483" s="6" t="n">
        <v>0</v>
      </c>
      <c r="H4483" s="6" t="str">
        <f aca="false">IF(AND(A4483&gt;=Stimuli!$B$2,A4483&lt;=Stimuli!$C$2),Stimuli!$A$2,IF(AND(A4483&gt;=Stimuli!$B$3,A4483&lt;=Stimuli!$C$3),Stimuli!$A$3,IF(AND(A4483&gt;=Stimuli!$B$4,A4483&lt;=Stimuli!$C$4),Stimuli!$A$4,"")))</f>
        <v>01 Quiet baseline (60s)</v>
      </c>
      <c r="I4483" s="6" t="n">
        <f aca="false">(B4483-B4482)/((A4483-A4482)/1000)</f>
        <v>0.750183150183176</v>
      </c>
      <c r="J4483" s="6" t="n">
        <f aca="false">IF(OR(B4483&lt;Rules!$B$2,B4483&gt;Rules!$B$3,ABS(I4483)&gt;Rules!$B$4,OR(B4484&lt;Rules!$B$2,B4484&gt;Rules!$B$3,ABS(I4484)&gt;Rules!$B$4)),1,0)</f>
        <v>0</v>
      </c>
      <c r="K4483" s="6" t="str">
        <f aca="false">IF(F4483=1,COUNTIF($F$2:F4483,1),"")</f>
        <v/>
      </c>
    </row>
    <row r="4484" customFormat="false" ht="15" hidden="false" customHeight="false" outlineLevel="0" collapsed="false">
      <c r="A4484" s="6" t="n">
        <v>35284.743</v>
      </c>
      <c r="B4484" s="6" t="n">
        <v>1.65641025641026</v>
      </c>
      <c r="C4484" s="6" t="n">
        <v>88</v>
      </c>
      <c r="D4484" s="6" t="n">
        <v>-1</v>
      </c>
      <c r="E4484" s="6" t="n">
        <v>1.65934065934066</v>
      </c>
      <c r="F4484" s="6" t="n">
        <v>0</v>
      </c>
      <c r="G4484" s="6" t="n">
        <v>0</v>
      </c>
      <c r="H4484" s="6" t="str">
        <f aca="false">IF(AND(A4484&gt;=Stimuli!$B$2,A4484&lt;=Stimuli!$C$2),Stimuli!$A$2,IF(AND(A4484&gt;=Stimuli!$B$3,A4484&lt;=Stimuli!$C$3),Stimuli!$A$3,IF(AND(A4484&gt;=Stimuli!$B$4,A4484&lt;=Stimuli!$C$4),Stimuli!$A$4,"")))</f>
        <v>01 Quiet baseline (60s)</v>
      </c>
      <c r="I4484" s="6" t="n">
        <f aca="false">(B4484-B4483)/((A4484-A4483)/1000)</f>
        <v>-0.93772893772902</v>
      </c>
      <c r="J4484" s="6" t="n">
        <f aca="false">IF(OR(B4484&lt;Rules!$B$2,B4484&gt;Rules!$B$3,ABS(I4484)&gt;Rules!$B$4,OR(B4485&lt;Rules!$B$2,B4485&gt;Rules!$B$3,ABS(I4485)&gt;Rules!$B$4)),1,0)</f>
        <v>0</v>
      </c>
      <c r="K4484" s="6" t="str">
        <f aca="false">IF(F4484=1,COUNTIF($F$2:F4484,1),"")</f>
        <v/>
      </c>
    </row>
    <row r="4485" customFormat="false" ht="15" hidden="false" customHeight="false" outlineLevel="0" collapsed="false">
      <c r="A4485" s="6" t="n">
        <v>35292.5555</v>
      </c>
      <c r="B4485" s="6" t="n">
        <v>1.66227106227106</v>
      </c>
      <c r="C4485" s="6" t="n">
        <v>88</v>
      </c>
      <c r="D4485" s="6" t="n">
        <v>-1</v>
      </c>
      <c r="E4485" s="6" t="n">
        <v>1.65934065934066</v>
      </c>
      <c r="F4485" s="6" t="n">
        <v>0</v>
      </c>
      <c r="G4485" s="6" t="n">
        <v>0</v>
      </c>
      <c r="H4485" s="6" t="str">
        <f aca="false">IF(AND(A4485&gt;=Stimuli!$B$2,A4485&lt;=Stimuli!$C$2),Stimuli!$A$2,IF(AND(A4485&gt;=Stimuli!$B$3,A4485&lt;=Stimuli!$C$3),Stimuli!$A$3,IF(AND(A4485&gt;=Stimuli!$B$4,A4485&lt;=Stimuli!$C$4),Stimuli!$A$4,"")))</f>
        <v>01 Quiet baseline (60s)</v>
      </c>
      <c r="I4485" s="6" t="n">
        <f aca="false">(B4485-B4484)/((A4485-A4484)/1000)</f>
        <v>0.750183150183148</v>
      </c>
      <c r="J4485" s="6" t="n">
        <f aca="false">IF(OR(B4485&lt;Rules!$B$2,B4485&gt;Rules!$B$3,ABS(I4485)&gt;Rules!$B$4,OR(B4486&lt;Rules!$B$2,B4486&gt;Rules!$B$3,ABS(I4486)&gt;Rules!$B$4)),1,0)</f>
        <v>0</v>
      </c>
      <c r="K4485" s="6" t="str">
        <f aca="false">IF(F4485=1,COUNTIF($F$2:F4485,1),"")</f>
        <v/>
      </c>
    </row>
    <row r="4486" customFormat="false" ht="15" hidden="false" customHeight="false" outlineLevel="0" collapsed="false">
      <c r="A4486" s="6" t="n">
        <v>35300.368</v>
      </c>
      <c r="B4486" s="6" t="n">
        <v>1.65641025641026</v>
      </c>
      <c r="C4486" s="6" t="n">
        <v>88</v>
      </c>
      <c r="D4486" s="6" t="n">
        <v>-1</v>
      </c>
      <c r="E4486" s="6" t="n">
        <v>1.65934065934066</v>
      </c>
      <c r="F4486" s="6" t="n">
        <v>0</v>
      </c>
      <c r="G4486" s="6" t="n">
        <v>0</v>
      </c>
      <c r="H4486" s="6" t="str">
        <f aca="false">IF(AND(A4486&gt;=Stimuli!$B$2,A4486&lt;=Stimuli!$C$2),Stimuli!$A$2,IF(AND(A4486&gt;=Stimuli!$B$3,A4486&lt;=Stimuli!$C$3),Stimuli!$A$3,IF(AND(A4486&gt;=Stimuli!$B$4,A4486&lt;=Stimuli!$C$4),Stimuli!$A$4,"")))</f>
        <v>01 Quiet baseline (60s)</v>
      </c>
      <c r="I4486" s="6" t="n">
        <f aca="false">(B4486-B4485)/((A4486-A4485)/1000)</f>
        <v>-0.750183150183148</v>
      </c>
      <c r="J4486" s="6" t="n">
        <f aca="false">IF(OR(B4486&lt;Rules!$B$2,B4486&gt;Rules!$B$3,ABS(I4486)&gt;Rules!$B$4,OR(B4487&lt;Rules!$B$2,B4487&gt;Rules!$B$3,ABS(I4487)&gt;Rules!$B$4)),1,0)</f>
        <v>0</v>
      </c>
      <c r="K4486" s="6" t="str">
        <f aca="false">IF(F4486=1,COUNTIF($F$2:F4486,1),"")</f>
        <v/>
      </c>
    </row>
    <row r="4487" customFormat="false" ht="15" hidden="false" customHeight="false" outlineLevel="0" collapsed="false">
      <c r="A4487" s="6" t="n">
        <v>35308.1805</v>
      </c>
      <c r="B4487" s="6" t="n">
        <v>1.66227106227106</v>
      </c>
      <c r="C4487" s="6" t="n">
        <v>88</v>
      </c>
      <c r="D4487" s="6" t="n">
        <v>-1</v>
      </c>
      <c r="E4487" s="6" t="n">
        <v>1.65934065934066</v>
      </c>
      <c r="F4487" s="6" t="n">
        <v>0</v>
      </c>
      <c r="G4487" s="6" t="n">
        <v>0</v>
      </c>
      <c r="H4487" s="6" t="str">
        <f aca="false">IF(AND(A4487&gt;=Stimuli!$B$2,A4487&lt;=Stimuli!$C$2),Stimuli!$A$2,IF(AND(A4487&gt;=Stimuli!$B$3,A4487&lt;=Stimuli!$C$3),Stimuli!$A$3,IF(AND(A4487&gt;=Stimuli!$B$4,A4487&lt;=Stimuli!$C$4),Stimuli!$A$4,"")))</f>
        <v>01 Quiet baseline (60s)</v>
      </c>
      <c r="I4487" s="6" t="n">
        <f aca="false">(B4487-B4486)/((A4487-A4486)/1000)</f>
        <v>0.750183150183148</v>
      </c>
      <c r="J4487" s="6" t="n">
        <f aca="false">IF(OR(B4487&lt;Rules!$B$2,B4487&gt;Rules!$B$3,ABS(I4487)&gt;Rules!$B$4,OR(B4488&lt;Rules!$B$2,B4488&gt;Rules!$B$3,ABS(I4488)&gt;Rules!$B$4)),1,0)</f>
        <v>0</v>
      </c>
      <c r="K4487" s="6" t="str">
        <f aca="false">IF(F4487=1,COUNTIF($F$2:F4487,1),"")</f>
        <v/>
      </c>
    </row>
    <row r="4488" customFormat="false" ht="15" hidden="false" customHeight="false" outlineLevel="0" collapsed="false">
      <c r="A4488" s="6" t="n">
        <v>35315.993</v>
      </c>
      <c r="B4488" s="6" t="n">
        <v>1.65641025641026</v>
      </c>
      <c r="C4488" s="6" t="n">
        <v>88</v>
      </c>
      <c r="D4488" s="6" t="n">
        <v>-1</v>
      </c>
      <c r="E4488" s="6" t="n">
        <v>1.65934065934066</v>
      </c>
      <c r="F4488" s="6" t="n">
        <v>0</v>
      </c>
      <c r="G4488" s="6" t="n">
        <v>0</v>
      </c>
      <c r="H4488" s="6" t="str">
        <f aca="false">IF(AND(A4488&gt;=Stimuli!$B$2,A4488&lt;=Stimuli!$C$2),Stimuli!$A$2,IF(AND(A4488&gt;=Stimuli!$B$3,A4488&lt;=Stimuli!$C$3),Stimuli!$A$3,IF(AND(A4488&gt;=Stimuli!$B$4,A4488&lt;=Stimuli!$C$4),Stimuli!$A$4,"")))</f>
        <v>01 Quiet baseline (60s)</v>
      </c>
      <c r="I4488" s="6" t="n">
        <f aca="false">(B4488-B4487)/((A4488-A4487)/1000)</f>
        <v>-0.750183150183148</v>
      </c>
      <c r="J4488" s="6" t="n">
        <f aca="false">IF(OR(B4488&lt;Rules!$B$2,B4488&gt;Rules!$B$3,ABS(I4488)&gt;Rules!$B$4,OR(B4489&lt;Rules!$B$2,B4489&gt;Rules!$B$3,ABS(I4489)&gt;Rules!$B$4)),1,0)</f>
        <v>0</v>
      </c>
      <c r="K4488" s="6" t="str">
        <f aca="false">IF(F4488=1,COUNTIF($F$2:F4488,1),"")</f>
        <v/>
      </c>
    </row>
    <row r="4489" customFormat="false" ht="15" hidden="false" customHeight="false" outlineLevel="0" collapsed="false">
      <c r="A4489" s="6" t="n">
        <v>35323.8055</v>
      </c>
      <c r="B4489" s="6" t="n">
        <v>1.66080586080586</v>
      </c>
      <c r="C4489" s="6" t="n">
        <v>88</v>
      </c>
      <c r="D4489" s="6" t="n">
        <v>-1</v>
      </c>
      <c r="E4489" s="6" t="n">
        <v>1.65934065934066</v>
      </c>
      <c r="F4489" s="6" t="n">
        <v>0</v>
      </c>
      <c r="G4489" s="6" t="n">
        <v>0</v>
      </c>
      <c r="H4489" s="6" t="str">
        <f aca="false">IF(AND(A4489&gt;=Stimuli!$B$2,A4489&lt;=Stimuli!$C$2),Stimuli!$A$2,IF(AND(A4489&gt;=Stimuli!$B$3,A4489&lt;=Stimuli!$C$3),Stimuli!$A$3,IF(AND(A4489&gt;=Stimuli!$B$4,A4489&lt;=Stimuli!$C$4),Stimuli!$A$4,"")))</f>
        <v>01 Quiet baseline (60s)</v>
      </c>
      <c r="I4489" s="6" t="n">
        <f aca="false">(B4489-B4488)/((A4489-A4488)/1000)</f>
        <v>0.562637362637304</v>
      </c>
      <c r="J4489" s="6" t="n">
        <f aca="false">IF(OR(B4489&lt;Rules!$B$2,B4489&gt;Rules!$B$3,ABS(I4489)&gt;Rules!$B$4,OR(B4490&lt;Rules!$B$2,B4490&gt;Rules!$B$3,ABS(I4490)&gt;Rules!$B$4)),1,0)</f>
        <v>0</v>
      </c>
      <c r="K4489" s="6" t="str">
        <f aca="false">IF(F4489=1,COUNTIF($F$2:F4489,1),"")</f>
        <v/>
      </c>
    </row>
    <row r="4490" customFormat="false" ht="15" hidden="false" customHeight="false" outlineLevel="0" collapsed="false">
      <c r="A4490" s="6" t="n">
        <v>35331.618</v>
      </c>
      <c r="B4490" s="6" t="n">
        <v>1.65787545787546</v>
      </c>
      <c r="C4490" s="6" t="n">
        <v>88</v>
      </c>
      <c r="D4490" s="6" t="n">
        <v>-1</v>
      </c>
      <c r="E4490" s="6" t="n">
        <v>1.65934065934066</v>
      </c>
      <c r="F4490" s="6" t="n">
        <v>0</v>
      </c>
      <c r="G4490" s="6" t="n">
        <v>0</v>
      </c>
      <c r="H4490" s="6" t="str">
        <f aca="false">IF(AND(A4490&gt;=Stimuli!$B$2,A4490&lt;=Stimuli!$C$2),Stimuli!$A$2,IF(AND(A4490&gt;=Stimuli!$B$3,A4490&lt;=Stimuli!$C$3),Stimuli!$A$3,IF(AND(A4490&gt;=Stimuli!$B$4,A4490&lt;=Stimuli!$C$4),Stimuli!$A$4,"")))</f>
        <v>01 Quiet baseline (60s)</v>
      </c>
      <c r="I4490" s="6" t="n">
        <f aca="false">(B4490-B4489)/((A4490-A4489)/1000)</f>
        <v>-0.37509157509146</v>
      </c>
      <c r="J4490" s="6" t="n">
        <f aca="false">IF(OR(B4490&lt;Rules!$B$2,B4490&gt;Rules!$B$3,ABS(I4490)&gt;Rules!$B$4,OR(B4491&lt;Rules!$B$2,B4491&gt;Rules!$B$3,ABS(I4491)&gt;Rules!$B$4)),1,0)</f>
        <v>0</v>
      </c>
      <c r="K4490" s="6" t="str">
        <f aca="false">IF(F4490=1,COUNTIF($F$2:F4490,1),"")</f>
        <v/>
      </c>
    </row>
    <row r="4491" customFormat="false" ht="15" hidden="false" customHeight="false" outlineLevel="0" collapsed="false">
      <c r="A4491" s="6" t="n">
        <v>35339.4305</v>
      </c>
      <c r="B4491" s="6" t="n">
        <v>1.65934065934066</v>
      </c>
      <c r="C4491" s="6" t="n">
        <v>88</v>
      </c>
      <c r="D4491" s="6" t="n">
        <v>-1</v>
      </c>
      <c r="E4491" s="6" t="n">
        <v>1.65934065934066</v>
      </c>
      <c r="F4491" s="6" t="n">
        <v>0</v>
      </c>
      <c r="G4491" s="6" t="n">
        <v>0</v>
      </c>
      <c r="H4491" s="6" t="str">
        <f aca="false">IF(AND(A4491&gt;=Stimuli!$B$2,A4491&lt;=Stimuli!$C$2),Stimuli!$A$2,IF(AND(A4491&gt;=Stimuli!$B$3,A4491&lt;=Stimuli!$C$3),Stimuli!$A$3,IF(AND(A4491&gt;=Stimuli!$B$4,A4491&lt;=Stimuli!$C$4),Stimuli!$A$4,"")))</f>
        <v>01 Quiet baseline (60s)</v>
      </c>
      <c r="I4491" s="6" t="n">
        <f aca="false">(B4491-B4490)/((A4491-A4490)/1000)</f>
        <v>0.18754578754573</v>
      </c>
      <c r="J4491" s="6" t="n">
        <f aca="false">IF(OR(B4491&lt;Rules!$B$2,B4491&gt;Rules!$B$3,ABS(I4491)&gt;Rules!$B$4,OR(B4492&lt;Rules!$B$2,B4492&gt;Rules!$B$3,ABS(I4492)&gt;Rules!$B$4)),1,0)</f>
        <v>0</v>
      </c>
      <c r="K4491" s="6" t="str">
        <f aca="false">IF(F4491=1,COUNTIF($F$2:F4491,1),"")</f>
        <v/>
      </c>
    </row>
    <row r="4492" customFormat="false" ht="15" hidden="false" customHeight="false" outlineLevel="0" collapsed="false">
      <c r="A4492" s="6" t="n">
        <v>35347.243</v>
      </c>
      <c r="B4492" s="6" t="n">
        <v>1.65934065934066</v>
      </c>
      <c r="C4492" s="6" t="n">
        <v>88</v>
      </c>
      <c r="D4492" s="6" t="n">
        <v>-1</v>
      </c>
      <c r="E4492" s="6" t="n">
        <v>1.65934065934066</v>
      </c>
      <c r="F4492" s="6" t="n">
        <v>0</v>
      </c>
      <c r="G4492" s="6" t="n">
        <v>0</v>
      </c>
      <c r="H4492" s="6" t="str">
        <f aca="false">IF(AND(A4492&gt;=Stimuli!$B$2,A4492&lt;=Stimuli!$C$2),Stimuli!$A$2,IF(AND(A4492&gt;=Stimuli!$B$3,A4492&lt;=Stimuli!$C$3),Stimuli!$A$3,IF(AND(A4492&gt;=Stimuli!$B$4,A4492&lt;=Stimuli!$C$4),Stimuli!$A$4,"")))</f>
        <v>01 Quiet baseline (60s)</v>
      </c>
      <c r="I4492" s="6" t="n">
        <f aca="false">(B4492-B4491)/((A4492-A4491)/1000)</f>
        <v>0</v>
      </c>
      <c r="J4492" s="6" t="n">
        <f aca="false">IF(OR(B4492&lt;Rules!$B$2,B4492&gt;Rules!$B$3,ABS(I4492)&gt;Rules!$B$4,OR(B4493&lt;Rules!$B$2,B4493&gt;Rules!$B$3,ABS(I4493)&gt;Rules!$B$4)),1,0)</f>
        <v>0</v>
      </c>
      <c r="K4492" s="6" t="str">
        <f aca="false">IF(F4492=1,COUNTIF($F$2:F4492,1),"")</f>
        <v/>
      </c>
    </row>
    <row r="4493" customFormat="false" ht="15" hidden="false" customHeight="false" outlineLevel="0" collapsed="false">
      <c r="A4493" s="6" t="n">
        <v>35355.0555</v>
      </c>
      <c r="B4493" s="6" t="n">
        <v>1.65787545787546</v>
      </c>
      <c r="C4493" s="6" t="n">
        <v>88</v>
      </c>
      <c r="D4493" s="6" t="n">
        <v>-1</v>
      </c>
      <c r="E4493" s="6" t="n">
        <v>1.65934065934066</v>
      </c>
      <c r="F4493" s="6" t="n">
        <v>0</v>
      </c>
      <c r="G4493" s="6" t="n">
        <v>0</v>
      </c>
      <c r="H4493" s="6" t="str">
        <f aca="false">IF(AND(A4493&gt;=Stimuli!$B$2,A4493&lt;=Stimuli!$C$2),Stimuli!$A$2,IF(AND(A4493&gt;=Stimuli!$B$3,A4493&lt;=Stimuli!$C$3),Stimuli!$A$3,IF(AND(A4493&gt;=Stimuli!$B$4,A4493&lt;=Stimuli!$C$4),Stimuli!$A$4,"")))</f>
        <v>01 Quiet baseline (60s)</v>
      </c>
      <c r="I4493" s="6" t="n">
        <f aca="false">(B4493-B4492)/((A4493-A4492)/1000)</f>
        <v>-0.18754578754573</v>
      </c>
      <c r="J4493" s="6" t="n">
        <f aca="false">IF(OR(B4493&lt;Rules!$B$2,B4493&gt;Rules!$B$3,ABS(I4493)&gt;Rules!$B$4,OR(B4494&lt;Rules!$B$2,B4494&gt;Rules!$B$3,ABS(I4494)&gt;Rules!$B$4)),1,0)</f>
        <v>0</v>
      </c>
      <c r="K4493" s="6" t="str">
        <f aca="false">IF(F4493=1,COUNTIF($F$2:F4493,1),"")</f>
        <v/>
      </c>
    </row>
    <row r="4494" customFormat="false" ht="15" hidden="false" customHeight="false" outlineLevel="0" collapsed="false">
      <c r="A4494" s="6" t="n">
        <v>35362.868</v>
      </c>
      <c r="B4494" s="6" t="n">
        <v>1.66080586080586</v>
      </c>
      <c r="C4494" s="6" t="n">
        <v>88</v>
      </c>
      <c r="D4494" s="6" t="n">
        <v>-1</v>
      </c>
      <c r="E4494" s="6" t="n">
        <v>1.65934065934066</v>
      </c>
      <c r="F4494" s="6" t="n">
        <v>0</v>
      </c>
      <c r="G4494" s="6" t="n">
        <v>0</v>
      </c>
      <c r="H4494" s="6" t="str">
        <f aca="false">IF(AND(A4494&gt;=Stimuli!$B$2,A4494&lt;=Stimuli!$C$2),Stimuli!$A$2,IF(AND(A4494&gt;=Stimuli!$B$3,A4494&lt;=Stimuli!$C$3),Stimuli!$A$3,IF(AND(A4494&gt;=Stimuli!$B$4,A4494&lt;=Stimuli!$C$4),Stimuli!$A$4,"")))</f>
        <v>01 Quiet baseline (60s)</v>
      </c>
      <c r="I4494" s="6" t="n">
        <f aca="false">(B4494-B4493)/((A4494-A4493)/1000)</f>
        <v>0.37509157509146</v>
      </c>
      <c r="J4494" s="6" t="n">
        <f aca="false">IF(OR(B4494&lt;Rules!$B$2,B4494&gt;Rules!$B$3,ABS(I4494)&gt;Rules!$B$4,OR(B4495&lt;Rules!$B$2,B4495&gt;Rules!$B$3,ABS(I4495)&gt;Rules!$B$4)),1,0)</f>
        <v>0</v>
      </c>
      <c r="K4494" s="6" t="str">
        <f aca="false">IF(F4494=1,COUNTIF($F$2:F4494,1),"")</f>
        <v/>
      </c>
    </row>
    <row r="4495" customFormat="false" ht="15" hidden="false" customHeight="false" outlineLevel="0" collapsed="false">
      <c r="A4495" s="6" t="n">
        <v>35370.6805</v>
      </c>
      <c r="B4495" s="6" t="n">
        <v>1.65787545787546</v>
      </c>
      <c r="C4495" s="6" t="n">
        <v>88</v>
      </c>
      <c r="D4495" s="6" t="n">
        <v>-1</v>
      </c>
      <c r="E4495" s="6" t="n">
        <v>1.65934065934066</v>
      </c>
      <c r="F4495" s="6" t="n">
        <v>0</v>
      </c>
      <c r="G4495" s="6" t="n">
        <v>0</v>
      </c>
      <c r="H4495" s="6" t="str">
        <f aca="false">IF(AND(A4495&gt;=Stimuli!$B$2,A4495&lt;=Stimuli!$C$2),Stimuli!$A$2,IF(AND(A4495&gt;=Stimuli!$B$3,A4495&lt;=Stimuli!$C$3),Stimuli!$A$3,IF(AND(A4495&gt;=Stimuli!$B$4,A4495&lt;=Stimuli!$C$4),Stimuli!$A$4,"")))</f>
        <v>01 Quiet baseline (60s)</v>
      </c>
      <c r="I4495" s="6" t="n">
        <f aca="false">(B4495-B4494)/((A4495-A4494)/1000)</f>
        <v>-0.37509157509146</v>
      </c>
      <c r="J4495" s="6" t="n">
        <f aca="false">IF(OR(B4495&lt;Rules!$B$2,B4495&gt;Rules!$B$3,ABS(I4495)&gt;Rules!$B$4,OR(B4496&lt;Rules!$B$2,B4496&gt;Rules!$B$3,ABS(I4496)&gt;Rules!$B$4)),1,0)</f>
        <v>0</v>
      </c>
      <c r="K4495" s="6" t="str">
        <f aca="false">IF(F4495=1,COUNTIF($F$2:F4495,1),"")</f>
        <v/>
      </c>
    </row>
    <row r="4496" customFormat="false" ht="15" hidden="false" customHeight="false" outlineLevel="0" collapsed="false">
      <c r="A4496" s="6" t="n">
        <v>35378.493</v>
      </c>
      <c r="B4496" s="6" t="n">
        <v>1.66080586080586</v>
      </c>
      <c r="C4496" s="6" t="n">
        <v>88</v>
      </c>
      <c r="D4496" s="6" t="n">
        <v>-1</v>
      </c>
      <c r="E4496" s="6" t="n">
        <v>1.65934065934066</v>
      </c>
      <c r="F4496" s="6" t="n">
        <v>0</v>
      </c>
      <c r="G4496" s="6" t="n">
        <v>0</v>
      </c>
      <c r="H4496" s="6" t="str">
        <f aca="false">IF(AND(A4496&gt;=Stimuli!$B$2,A4496&lt;=Stimuli!$C$2),Stimuli!$A$2,IF(AND(A4496&gt;=Stimuli!$B$3,A4496&lt;=Stimuli!$C$3),Stimuli!$A$3,IF(AND(A4496&gt;=Stimuli!$B$4,A4496&lt;=Stimuli!$C$4),Stimuli!$A$4,"")))</f>
        <v>01 Quiet baseline (60s)</v>
      </c>
      <c r="I4496" s="6" t="n">
        <f aca="false">(B4496-B4495)/((A4496-A4495)/1000)</f>
        <v>0.37509157509146</v>
      </c>
      <c r="J4496" s="6" t="n">
        <f aca="false">IF(OR(B4496&lt;Rules!$B$2,B4496&gt;Rules!$B$3,ABS(I4496)&gt;Rules!$B$4,OR(B4497&lt;Rules!$B$2,B4497&gt;Rules!$B$3,ABS(I4497)&gt;Rules!$B$4)),1,0)</f>
        <v>0</v>
      </c>
      <c r="K4496" s="6" t="str">
        <f aca="false">IF(F4496=1,COUNTIF($F$2:F4496,1),"")</f>
        <v/>
      </c>
    </row>
    <row r="4497" customFormat="false" ht="15" hidden="false" customHeight="false" outlineLevel="0" collapsed="false">
      <c r="A4497" s="6" t="n">
        <v>35386.3055</v>
      </c>
      <c r="B4497" s="6" t="n">
        <v>1.65641025641026</v>
      </c>
      <c r="C4497" s="6" t="n">
        <v>88</v>
      </c>
      <c r="D4497" s="6" t="n">
        <v>-1</v>
      </c>
      <c r="E4497" s="6" t="n">
        <v>1.65787545787546</v>
      </c>
      <c r="F4497" s="6" t="n">
        <v>0</v>
      </c>
      <c r="G4497" s="6" t="n">
        <v>0</v>
      </c>
      <c r="H4497" s="6" t="str">
        <f aca="false">IF(AND(A4497&gt;=Stimuli!$B$2,A4497&lt;=Stimuli!$C$2),Stimuli!$A$2,IF(AND(A4497&gt;=Stimuli!$B$3,A4497&lt;=Stimuli!$C$3),Stimuli!$A$3,IF(AND(A4497&gt;=Stimuli!$B$4,A4497&lt;=Stimuli!$C$4),Stimuli!$A$4,"")))</f>
        <v>01 Quiet baseline (60s)</v>
      </c>
      <c r="I4497" s="6" t="n">
        <f aca="false">(B4497-B4496)/((A4497-A4496)/1000)</f>
        <v>-0.562637362637304</v>
      </c>
      <c r="J4497" s="6" t="n">
        <f aca="false">IF(OR(B4497&lt;Rules!$B$2,B4497&gt;Rules!$B$3,ABS(I4497)&gt;Rules!$B$4,OR(B4498&lt;Rules!$B$2,B4498&gt;Rules!$B$3,ABS(I4498)&gt;Rules!$B$4)),1,0)</f>
        <v>0</v>
      </c>
      <c r="K4497" s="6" t="str">
        <f aca="false">IF(F4497=1,COUNTIF($F$2:F4497,1),"")</f>
        <v/>
      </c>
    </row>
    <row r="4498" customFormat="false" ht="15" hidden="false" customHeight="false" outlineLevel="0" collapsed="false">
      <c r="A4498" s="6" t="n">
        <v>35394.118</v>
      </c>
      <c r="B4498" s="6" t="n">
        <v>1.66227106227106</v>
      </c>
      <c r="C4498" s="6" t="n">
        <v>88</v>
      </c>
      <c r="D4498" s="6" t="n">
        <v>-1</v>
      </c>
      <c r="E4498" s="6" t="n">
        <v>1.65787545787546</v>
      </c>
      <c r="F4498" s="6" t="n">
        <v>0</v>
      </c>
      <c r="G4498" s="6" t="n">
        <v>0</v>
      </c>
      <c r="H4498" s="6" t="str">
        <f aca="false">IF(AND(A4498&gt;=Stimuli!$B$2,A4498&lt;=Stimuli!$C$2),Stimuli!$A$2,IF(AND(A4498&gt;=Stimuli!$B$3,A4498&lt;=Stimuli!$C$3),Stimuli!$A$3,IF(AND(A4498&gt;=Stimuli!$B$4,A4498&lt;=Stimuli!$C$4),Stimuli!$A$4,"")))</f>
        <v>01 Quiet baseline (60s)</v>
      </c>
      <c r="I4498" s="6" t="n">
        <f aca="false">(B4498-B4497)/((A4498-A4497)/1000)</f>
        <v>0.750183150183148</v>
      </c>
      <c r="J4498" s="6" t="n">
        <f aca="false">IF(OR(B4498&lt;Rules!$B$2,B4498&gt;Rules!$B$3,ABS(I4498)&gt;Rules!$B$4,OR(B4499&lt;Rules!$B$2,B4499&gt;Rules!$B$3,ABS(I4499)&gt;Rules!$B$4)),1,0)</f>
        <v>0</v>
      </c>
      <c r="K4498" s="6" t="str">
        <f aca="false">IF(F4498=1,COUNTIF($F$2:F4498,1),"")</f>
        <v/>
      </c>
    </row>
    <row r="4499" customFormat="false" ht="15" hidden="false" customHeight="false" outlineLevel="0" collapsed="false">
      <c r="A4499" s="6" t="n">
        <v>35401.9305</v>
      </c>
      <c r="B4499" s="6" t="n">
        <v>1.65494505494506</v>
      </c>
      <c r="C4499" s="6" t="n">
        <v>88</v>
      </c>
      <c r="D4499" s="6" t="n">
        <v>-1</v>
      </c>
      <c r="E4499" s="6" t="n">
        <v>1.65787545787546</v>
      </c>
      <c r="F4499" s="6" t="n">
        <v>0</v>
      </c>
      <c r="G4499" s="6" t="n">
        <v>0</v>
      </c>
      <c r="H4499" s="6" t="str">
        <f aca="false">IF(AND(A4499&gt;=Stimuli!$B$2,A4499&lt;=Stimuli!$C$2),Stimuli!$A$2,IF(AND(A4499&gt;=Stimuli!$B$3,A4499&lt;=Stimuli!$C$3),Stimuli!$A$3,IF(AND(A4499&gt;=Stimuli!$B$4,A4499&lt;=Stimuli!$C$4),Stimuli!$A$4,"")))</f>
        <v>01 Quiet baseline (60s)</v>
      </c>
      <c r="I4499" s="6" t="n">
        <f aca="false">(B4499-B4498)/((A4499-A4498)/1000)</f>
        <v>-0.937728937728878</v>
      </c>
      <c r="J4499" s="6" t="n">
        <f aca="false">IF(OR(B4499&lt;Rules!$B$2,B4499&gt;Rules!$B$3,ABS(I4499)&gt;Rules!$B$4,OR(B4500&lt;Rules!$B$2,B4500&gt;Rules!$B$3,ABS(I4500)&gt;Rules!$B$4)),1,0)</f>
        <v>0</v>
      </c>
      <c r="K4499" s="6" t="str">
        <f aca="false">IF(F4499=1,COUNTIF($F$2:F4499,1),"")</f>
        <v/>
      </c>
    </row>
    <row r="4500" customFormat="false" ht="15" hidden="false" customHeight="false" outlineLevel="0" collapsed="false">
      <c r="A4500" s="6" t="n">
        <v>35409.743</v>
      </c>
      <c r="B4500" s="6" t="n">
        <v>1.66227106227106</v>
      </c>
      <c r="C4500" s="6" t="n">
        <v>88</v>
      </c>
      <c r="D4500" s="6" t="n">
        <v>-1</v>
      </c>
      <c r="E4500" s="6" t="n">
        <v>1.65787545787546</v>
      </c>
      <c r="F4500" s="6" t="n">
        <v>0</v>
      </c>
      <c r="G4500" s="6" t="n">
        <v>0</v>
      </c>
      <c r="H4500" s="6" t="str">
        <f aca="false">IF(AND(A4500&gt;=Stimuli!$B$2,A4500&lt;=Stimuli!$C$2),Stimuli!$A$2,IF(AND(A4500&gt;=Stimuli!$B$3,A4500&lt;=Stimuli!$C$3),Stimuli!$A$3,IF(AND(A4500&gt;=Stimuli!$B$4,A4500&lt;=Stimuli!$C$4),Stimuli!$A$4,"")))</f>
        <v>01 Quiet baseline (60s)</v>
      </c>
      <c r="I4500" s="6" t="n">
        <f aca="false">(B4500-B4499)/((A4500-A4499)/1000)</f>
        <v>0.937728937728878</v>
      </c>
      <c r="J4500" s="6" t="n">
        <f aca="false">IF(OR(B4500&lt;Rules!$B$2,B4500&gt;Rules!$B$3,ABS(I4500)&gt;Rules!$B$4,OR(B4501&lt;Rules!$B$2,B4501&gt;Rules!$B$3,ABS(I4501)&gt;Rules!$B$4)),1,0)</f>
        <v>0</v>
      </c>
      <c r="K4500" s="6" t="str">
        <f aca="false">IF(F4500=1,COUNTIF($F$2:F4500,1),"")</f>
        <v/>
      </c>
    </row>
    <row r="4501" customFormat="false" ht="15" hidden="false" customHeight="false" outlineLevel="0" collapsed="false">
      <c r="A4501" s="6" t="n">
        <v>35417.5555</v>
      </c>
      <c r="B4501" s="6" t="n">
        <v>1.65494505494506</v>
      </c>
      <c r="C4501" s="6" t="n">
        <v>88</v>
      </c>
      <c r="D4501" s="6" t="n">
        <v>-1</v>
      </c>
      <c r="E4501" s="6" t="n">
        <v>1.65787545787546</v>
      </c>
      <c r="F4501" s="6" t="n">
        <v>0</v>
      </c>
      <c r="G4501" s="6" t="n">
        <v>0</v>
      </c>
      <c r="H4501" s="6" t="str">
        <f aca="false">IF(AND(A4501&gt;=Stimuli!$B$2,A4501&lt;=Stimuli!$C$2),Stimuli!$A$2,IF(AND(A4501&gt;=Stimuli!$B$3,A4501&lt;=Stimuli!$C$3),Stimuli!$A$3,IF(AND(A4501&gt;=Stimuli!$B$4,A4501&lt;=Stimuli!$C$4),Stimuli!$A$4,"")))</f>
        <v>01 Quiet baseline (60s)</v>
      </c>
      <c r="I4501" s="6" t="n">
        <f aca="false">(B4501-B4500)/((A4501-A4500)/1000)</f>
        <v>-0.937728937728878</v>
      </c>
      <c r="J4501" s="6" t="n">
        <f aca="false">IF(OR(B4501&lt;Rules!$B$2,B4501&gt;Rules!$B$3,ABS(I4501)&gt;Rules!$B$4,OR(B4502&lt;Rules!$B$2,B4502&gt;Rules!$B$3,ABS(I4502)&gt;Rules!$B$4)),1,0)</f>
        <v>0</v>
      </c>
      <c r="K4501" s="6" t="str">
        <f aca="false">IF(F4501=1,COUNTIF($F$2:F4501,1),"")</f>
        <v/>
      </c>
    </row>
    <row r="4502" customFormat="false" ht="15" hidden="false" customHeight="false" outlineLevel="0" collapsed="false">
      <c r="A4502" s="6" t="n">
        <v>35425.368</v>
      </c>
      <c r="B4502" s="6" t="n">
        <v>1.66080586080586</v>
      </c>
      <c r="C4502" s="6" t="n">
        <v>88</v>
      </c>
      <c r="D4502" s="6" t="n">
        <v>-1</v>
      </c>
      <c r="E4502" s="6" t="n">
        <v>1.65787545787546</v>
      </c>
      <c r="F4502" s="6" t="n">
        <v>0</v>
      </c>
      <c r="G4502" s="6" t="n">
        <v>0</v>
      </c>
      <c r="H4502" s="6" t="str">
        <f aca="false">IF(AND(A4502&gt;=Stimuli!$B$2,A4502&lt;=Stimuli!$C$2),Stimuli!$A$2,IF(AND(A4502&gt;=Stimuli!$B$3,A4502&lt;=Stimuli!$C$3),Stimuli!$A$3,IF(AND(A4502&gt;=Stimuli!$B$4,A4502&lt;=Stimuli!$C$4),Stimuli!$A$4,"")))</f>
        <v>01 Quiet baseline (60s)</v>
      </c>
      <c r="I4502" s="6" t="n">
        <f aca="false">(B4502-B4501)/((A4502-A4501)/1000)</f>
        <v>0.750183150183034</v>
      </c>
      <c r="J4502" s="6" t="n">
        <f aca="false">IF(OR(B4502&lt;Rules!$B$2,B4502&gt;Rules!$B$3,ABS(I4502)&gt;Rules!$B$4,OR(B4503&lt;Rules!$B$2,B4503&gt;Rules!$B$3,ABS(I4503)&gt;Rules!$B$4)),1,0)</f>
        <v>0</v>
      </c>
      <c r="K4502" s="6" t="str">
        <f aca="false">IF(F4502=1,COUNTIF($F$2:F4502,1),"")</f>
        <v/>
      </c>
    </row>
    <row r="4503" customFormat="false" ht="15" hidden="false" customHeight="false" outlineLevel="0" collapsed="false">
      <c r="A4503" s="6" t="n">
        <v>35433.1805</v>
      </c>
      <c r="B4503" s="6" t="n">
        <v>1.65494505494506</v>
      </c>
      <c r="C4503" s="6" t="n">
        <v>88</v>
      </c>
      <c r="D4503" s="6" t="n">
        <v>-1</v>
      </c>
      <c r="E4503" s="6" t="n">
        <v>1.65787545787546</v>
      </c>
      <c r="F4503" s="6" t="n">
        <v>0</v>
      </c>
      <c r="G4503" s="6" t="n">
        <v>0</v>
      </c>
      <c r="H4503" s="6" t="str">
        <f aca="false">IF(AND(A4503&gt;=Stimuli!$B$2,A4503&lt;=Stimuli!$C$2),Stimuli!$A$2,IF(AND(A4503&gt;=Stimuli!$B$3,A4503&lt;=Stimuli!$C$3),Stimuli!$A$3,IF(AND(A4503&gt;=Stimuli!$B$4,A4503&lt;=Stimuli!$C$4),Stimuli!$A$4,"")))</f>
        <v>01 Quiet baseline (60s)</v>
      </c>
      <c r="I4503" s="6" t="n">
        <f aca="false">(B4503-B4502)/((A4503-A4502)/1000)</f>
        <v>-0.750183150183034</v>
      </c>
      <c r="J4503" s="6" t="n">
        <f aca="false">IF(OR(B4503&lt;Rules!$B$2,B4503&gt;Rules!$B$3,ABS(I4503)&gt;Rules!$B$4,OR(B4504&lt;Rules!$B$2,B4504&gt;Rules!$B$3,ABS(I4504)&gt;Rules!$B$4)),1,0)</f>
        <v>0</v>
      </c>
      <c r="K4503" s="6" t="str">
        <f aca="false">IF(F4503=1,COUNTIF($F$2:F4503,1),"")</f>
        <v/>
      </c>
    </row>
    <row r="4504" customFormat="false" ht="15" hidden="false" customHeight="false" outlineLevel="0" collapsed="false">
      <c r="A4504" s="6" t="n">
        <v>35440.993</v>
      </c>
      <c r="B4504" s="6" t="n">
        <v>1.66080586080586</v>
      </c>
      <c r="C4504" s="6" t="n">
        <v>88</v>
      </c>
      <c r="D4504" s="6" t="n">
        <v>-1</v>
      </c>
      <c r="E4504" s="6" t="n">
        <v>1.65787545787546</v>
      </c>
      <c r="F4504" s="6" t="n">
        <v>0</v>
      </c>
      <c r="G4504" s="6" t="n">
        <v>0</v>
      </c>
      <c r="H4504" s="6" t="str">
        <f aca="false">IF(AND(A4504&gt;=Stimuli!$B$2,A4504&lt;=Stimuli!$C$2),Stimuli!$A$2,IF(AND(A4504&gt;=Stimuli!$B$3,A4504&lt;=Stimuli!$C$3),Stimuli!$A$3,IF(AND(A4504&gt;=Stimuli!$B$4,A4504&lt;=Stimuli!$C$4),Stimuli!$A$4,"")))</f>
        <v>01 Quiet baseline (60s)</v>
      </c>
      <c r="I4504" s="6" t="n">
        <f aca="false">(B4504-B4503)/((A4504-A4503)/1000)</f>
        <v>0.750183150183034</v>
      </c>
      <c r="J4504" s="6" t="n">
        <f aca="false">IF(OR(B4504&lt;Rules!$B$2,B4504&gt;Rules!$B$3,ABS(I4504)&gt;Rules!$B$4,OR(B4505&lt;Rules!$B$2,B4505&gt;Rules!$B$3,ABS(I4505)&gt;Rules!$B$4)),1,0)</f>
        <v>0</v>
      </c>
      <c r="K4504" s="6" t="str">
        <f aca="false">IF(F4504=1,COUNTIF($F$2:F4504,1),"")</f>
        <v/>
      </c>
    </row>
    <row r="4505" customFormat="false" ht="15" hidden="false" customHeight="false" outlineLevel="0" collapsed="false">
      <c r="A4505" s="6" t="n">
        <v>35448.8055</v>
      </c>
      <c r="B4505" s="6" t="n">
        <v>1.65641025641026</v>
      </c>
      <c r="C4505" s="6" t="n">
        <v>88</v>
      </c>
      <c r="D4505" s="6" t="n">
        <v>-1</v>
      </c>
      <c r="E4505" s="6" t="n">
        <v>1.65787545787546</v>
      </c>
      <c r="F4505" s="6" t="n">
        <v>0</v>
      </c>
      <c r="G4505" s="6" t="n">
        <v>0</v>
      </c>
      <c r="H4505" s="6" t="str">
        <f aca="false">IF(AND(A4505&gt;=Stimuli!$B$2,A4505&lt;=Stimuli!$C$2),Stimuli!$A$2,IF(AND(A4505&gt;=Stimuli!$B$3,A4505&lt;=Stimuli!$C$3),Stimuli!$A$3,IF(AND(A4505&gt;=Stimuli!$B$4,A4505&lt;=Stimuli!$C$4),Stimuli!$A$4,"")))</f>
        <v>01 Quiet baseline (60s)</v>
      </c>
      <c r="I4505" s="6" t="n">
        <f aca="false">(B4505-B4504)/((A4505-A4504)/1000)</f>
        <v>-0.562637362637304</v>
      </c>
      <c r="J4505" s="6" t="n">
        <f aca="false">IF(OR(B4505&lt;Rules!$B$2,B4505&gt;Rules!$B$3,ABS(I4505)&gt;Rules!$B$4,OR(B4506&lt;Rules!$B$2,B4506&gt;Rules!$B$3,ABS(I4506)&gt;Rules!$B$4)),1,0)</f>
        <v>0</v>
      </c>
      <c r="K4505" s="6" t="str">
        <f aca="false">IF(F4505=1,COUNTIF($F$2:F4505,1),"")</f>
        <v/>
      </c>
    </row>
    <row r="4506" customFormat="false" ht="15" hidden="false" customHeight="false" outlineLevel="0" collapsed="false">
      <c r="A4506" s="6" t="n">
        <v>35456.618</v>
      </c>
      <c r="B4506" s="6" t="n">
        <v>1.65934065934066</v>
      </c>
      <c r="C4506" s="6" t="n">
        <v>88</v>
      </c>
      <c r="D4506" s="6" t="n">
        <v>-1</v>
      </c>
      <c r="E4506" s="6" t="n">
        <v>1.65787545787546</v>
      </c>
      <c r="F4506" s="6" t="n">
        <v>0</v>
      </c>
      <c r="G4506" s="6" t="n">
        <v>0</v>
      </c>
      <c r="H4506" s="6" t="str">
        <f aca="false">IF(AND(A4506&gt;=Stimuli!$B$2,A4506&lt;=Stimuli!$C$2),Stimuli!$A$2,IF(AND(A4506&gt;=Stimuli!$B$3,A4506&lt;=Stimuli!$C$3),Stimuli!$A$3,IF(AND(A4506&gt;=Stimuli!$B$4,A4506&lt;=Stimuli!$C$4),Stimuli!$A$4,"")))</f>
        <v>01 Quiet baseline (60s)</v>
      </c>
      <c r="I4506" s="6" t="n">
        <f aca="false">(B4506-B4505)/((A4506-A4505)/1000)</f>
        <v>0.375091575091574</v>
      </c>
      <c r="J4506" s="6" t="n">
        <f aca="false">IF(OR(B4506&lt;Rules!$B$2,B4506&gt;Rules!$B$3,ABS(I4506)&gt;Rules!$B$4,OR(B4507&lt;Rules!$B$2,B4507&gt;Rules!$B$3,ABS(I4507)&gt;Rules!$B$4)),1,0)</f>
        <v>0</v>
      </c>
      <c r="K4506" s="6" t="str">
        <f aca="false">IF(F4506=1,COUNTIF($F$2:F4506,1),"")</f>
        <v/>
      </c>
    </row>
    <row r="4507" customFormat="false" ht="15" hidden="false" customHeight="false" outlineLevel="0" collapsed="false">
      <c r="A4507" s="6" t="n">
        <v>35464.4305</v>
      </c>
      <c r="B4507" s="6" t="n">
        <v>1.65641025641026</v>
      </c>
      <c r="C4507" s="6" t="n">
        <v>88</v>
      </c>
      <c r="D4507" s="6" t="n">
        <v>-1</v>
      </c>
      <c r="E4507" s="6" t="n">
        <v>1.65787545787546</v>
      </c>
      <c r="F4507" s="6" t="n">
        <v>0</v>
      </c>
      <c r="G4507" s="6" t="n">
        <v>0</v>
      </c>
      <c r="H4507" s="6" t="str">
        <f aca="false">IF(AND(A4507&gt;=Stimuli!$B$2,A4507&lt;=Stimuli!$C$2),Stimuli!$A$2,IF(AND(A4507&gt;=Stimuli!$B$3,A4507&lt;=Stimuli!$C$3),Stimuli!$A$3,IF(AND(A4507&gt;=Stimuli!$B$4,A4507&lt;=Stimuli!$C$4),Stimuli!$A$4,"")))</f>
        <v>01 Quiet baseline (60s)</v>
      </c>
      <c r="I4507" s="6" t="n">
        <f aca="false">(B4507-B4506)/((A4507-A4506)/1000)</f>
        <v>-0.375091575091574</v>
      </c>
      <c r="J4507" s="6" t="n">
        <f aca="false">IF(OR(B4507&lt;Rules!$B$2,B4507&gt;Rules!$B$3,ABS(I4507)&gt;Rules!$B$4,OR(B4508&lt;Rules!$B$2,B4508&gt;Rules!$B$3,ABS(I4508)&gt;Rules!$B$4)),1,0)</f>
        <v>0</v>
      </c>
      <c r="K4507" s="6" t="str">
        <f aca="false">IF(F4507=1,COUNTIF($F$2:F4507,1),"")</f>
        <v/>
      </c>
    </row>
    <row r="4508" customFormat="false" ht="15" hidden="false" customHeight="false" outlineLevel="0" collapsed="false">
      <c r="A4508" s="6" t="n">
        <v>35472.243</v>
      </c>
      <c r="B4508" s="6" t="n">
        <v>1.65787545787546</v>
      </c>
      <c r="C4508" s="6" t="n">
        <v>88</v>
      </c>
      <c r="D4508" s="6" t="n">
        <v>-1</v>
      </c>
      <c r="E4508" s="6" t="n">
        <v>1.65787545787546</v>
      </c>
      <c r="F4508" s="6" t="n">
        <v>0</v>
      </c>
      <c r="G4508" s="6" t="n">
        <v>0</v>
      </c>
      <c r="H4508" s="6" t="str">
        <f aca="false">IF(AND(A4508&gt;=Stimuli!$B$2,A4508&lt;=Stimuli!$C$2),Stimuli!$A$2,IF(AND(A4508&gt;=Stimuli!$B$3,A4508&lt;=Stimuli!$C$3),Stimuli!$A$3,IF(AND(A4508&gt;=Stimuli!$B$4,A4508&lt;=Stimuli!$C$4),Stimuli!$A$4,"")))</f>
        <v>01 Quiet baseline (60s)</v>
      </c>
      <c r="I4508" s="6" t="n">
        <f aca="false">(B4508-B4507)/((A4508-A4507)/1000)</f>
        <v>0.187545787545844</v>
      </c>
      <c r="J4508" s="6" t="n">
        <f aca="false">IF(OR(B4508&lt;Rules!$B$2,B4508&gt;Rules!$B$3,ABS(I4508)&gt;Rules!$B$4,OR(B4509&lt;Rules!$B$2,B4509&gt;Rules!$B$3,ABS(I4509)&gt;Rules!$B$4)),1,0)</f>
        <v>0</v>
      </c>
      <c r="K4508" s="6" t="str">
        <f aca="false">IF(F4508=1,COUNTIF($F$2:F4508,1),"")</f>
        <v/>
      </c>
    </row>
    <row r="4509" customFormat="false" ht="15" hidden="false" customHeight="false" outlineLevel="0" collapsed="false">
      <c r="A4509" s="6" t="n">
        <v>35480.0555</v>
      </c>
      <c r="B4509" s="6" t="n">
        <v>1.65787545787546</v>
      </c>
      <c r="C4509" s="6" t="n">
        <v>88</v>
      </c>
      <c r="D4509" s="6" t="n">
        <v>-1</v>
      </c>
      <c r="E4509" s="6" t="n">
        <v>1.65787545787546</v>
      </c>
      <c r="F4509" s="6" t="n">
        <v>0</v>
      </c>
      <c r="G4509" s="6" t="n">
        <v>0</v>
      </c>
      <c r="H4509" s="6" t="str">
        <f aca="false">IF(AND(A4509&gt;=Stimuli!$B$2,A4509&lt;=Stimuli!$C$2),Stimuli!$A$2,IF(AND(A4509&gt;=Stimuli!$B$3,A4509&lt;=Stimuli!$C$3),Stimuli!$A$3,IF(AND(A4509&gt;=Stimuli!$B$4,A4509&lt;=Stimuli!$C$4),Stimuli!$A$4,"")))</f>
        <v>01 Quiet baseline (60s)</v>
      </c>
      <c r="I4509" s="6" t="n">
        <f aca="false">(B4509-B4508)/((A4509-A4508)/1000)</f>
        <v>0</v>
      </c>
      <c r="J4509" s="6" t="n">
        <f aca="false">IF(OR(B4509&lt;Rules!$B$2,B4509&gt;Rules!$B$3,ABS(I4509)&gt;Rules!$B$4,OR(B4510&lt;Rules!$B$2,B4510&gt;Rules!$B$3,ABS(I4510)&gt;Rules!$B$4)),1,0)</f>
        <v>0</v>
      </c>
      <c r="K4509" s="6" t="str">
        <f aca="false">IF(F4509=1,COUNTIF($F$2:F4509,1),"")</f>
        <v/>
      </c>
    </row>
    <row r="4510" customFormat="false" ht="15" hidden="false" customHeight="false" outlineLevel="0" collapsed="false">
      <c r="A4510" s="6" t="n">
        <v>35487.868</v>
      </c>
      <c r="B4510" s="6" t="n">
        <v>1.65641025641026</v>
      </c>
      <c r="C4510" s="6" t="n">
        <v>88</v>
      </c>
      <c r="D4510" s="6" t="n">
        <v>-1</v>
      </c>
      <c r="E4510" s="6" t="n">
        <v>1.65787545787546</v>
      </c>
      <c r="F4510" s="6" t="n">
        <v>0</v>
      </c>
      <c r="G4510" s="6" t="n">
        <v>0</v>
      </c>
      <c r="H4510" s="6" t="str">
        <f aca="false">IF(AND(A4510&gt;=Stimuli!$B$2,A4510&lt;=Stimuli!$C$2),Stimuli!$A$2,IF(AND(A4510&gt;=Stimuli!$B$3,A4510&lt;=Stimuli!$C$3),Stimuli!$A$3,IF(AND(A4510&gt;=Stimuli!$B$4,A4510&lt;=Stimuli!$C$4),Stimuli!$A$4,"")))</f>
        <v>01 Quiet baseline (60s)</v>
      </c>
      <c r="I4510" s="6" t="n">
        <f aca="false">(B4510-B4509)/((A4510-A4509)/1000)</f>
        <v>-0.187545787545844</v>
      </c>
      <c r="J4510" s="6" t="n">
        <f aca="false">IF(OR(B4510&lt;Rules!$B$2,B4510&gt;Rules!$B$3,ABS(I4510)&gt;Rules!$B$4,OR(B4511&lt;Rules!$B$2,B4511&gt;Rules!$B$3,ABS(I4511)&gt;Rules!$B$4)),1,0)</f>
        <v>0</v>
      </c>
      <c r="K4510" s="6" t="str">
        <f aca="false">IF(F4510=1,COUNTIF($F$2:F4510,1),"")</f>
        <v/>
      </c>
    </row>
    <row r="4511" customFormat="false" ht="15" hidden="false" customHeight="false" outlineLevel="0" collapsed="false">
      <c r="A4511" s="6" t="n">
        <v>35495.6805</v>
      </c>
      <c r="B4511" s="6" t="n">
        <v>1.65934065934066</v>
      </c>
      <c r="C4511" s="6" t="n">
        <v>88</v>
      </c>
      <c r="D4511" s="6" t="n">
        <v>-1</v>
      </c>
      <c r="E4511" s="6" t="n">
        <v>1.65787545787546</v>
      </c>
      <c r="F4511" s="6" t="n">
        <v>0</v>
      </c>
      <c r="G4511" s="6" t="n">
        <v>0</v>
      </c>
      <c r="H4511" s="6" t="str">
        <f aca="false">IF(AND(A4511&gt;=Stimuli!$B$2,A4511&lt;=Stimuli!$C$2),Stimuli!$A$2,IF(AND(A4511&gt;=Stimuli!$B$3,A4511&lt;=Stimuli!$C$3),Stimuli!$A$3,IF(AND(A4511&gt;=Stimuli!$B$4,A4511&lt;=Stimuli!$C$4),Stimuli!$A$4,"")))</f>
        <v>01 Quiet baseline (60s)</v>
      </c>
      <c r="I4511" s="6" t="n">
        <f aca="false">(B4511-B4510)/((A4511-A4510)/1000)</f>
        <v>0.375091575091574</v>
      </c>
      <c r="J4511" s="6" t="n">
        <f aca="false">IF(OR(B4511&lt;Rules!$B$2,B4511&gt;Rules!$B$3,ABS(I4511)&gt;Rules!$B$4,OR(B4512&lt;Rules!$B$2,B4512&gt;Rules!$B$3,ABS(I4512)&gt;Rules!$B$4)),1,0)</f>
        <v>0</v>
      </c>
      <c r="K4511" s="6" t="str">
        <f aca="false">IF(F4511=1,COUNTIF($F$2:F4511,1),"")</f>
        <v/>
      </c>
    </row>
    <row r="4512" customFormat="false" ht="15" hidden="false" customHeight="false" outlineLevel="0" collapsed="false">
      <c r="A4512" s="6" t="n">
        <v>35503.493</v>
      </c>
      <c r="B4512" s="6" t="n">
        <v>1.65494505494506</v>
      </c>
      <c r="C4512" s="6" t="n">
        <v>88</v>
      </c>
      <c r="D4512" s="6" t="n">
        <v>-1</v>
      </c>
      <c r="E4512" s="6" t="n">
        <v>1.65787545787546</v>
      </c>
      <c r="F4512" s="6" t="n">
        <v>0</v>
      </c>
      <c r="G4512" s="6" t="n">
        <v>0</v>
      </c>
      <c r="H4512" s="6" t="str">
        <f aca="false">IF(AND(A4512&gt;=Stimuli!$B$2,A4512&lt;=Stimuli!$C$2),Stimuli!$A$2,IF(AND(A4512&gt;=Stimuli!$B$3,A4512&lt;=Stimuli!$C$3),Stimuli!$A$3,IF(AND(A4512&gt;=Stimuli!$B$4,A4512&lt;=Stimuli!$C$4),Stimuli!$A$4,"")))</f>
        <v>01 Quiet baseline (60s)</v>
      </c>
      <c r="I4512" s="6" t="n">
        <f aca="false">(B4512-B4511)/((A4512-A4511)/1000)</f>
        <v>-0.562637362637304</v>
      </c>
      <c r="J4512" s="6" t="n">
        <f aca="false">IF(OR(B4512&lt;Rules!$B$2,B4512&gt;Rules!$B$3,ABS(I4512)&gt;Rules!$B$4,OR(B4513&lt;Rules!$B$2,B4513&gt;Rules!$B$3,ABS(I4513)&gt;Rules!$B$4)),1,0)</f>
        <v>0</v>
      </c>
      <c r="K4512" s="6" t="str">
        <f aca="false">IF(F4512=1,COUNTIF($F$2:F4512,1),"")</f>
        <v/>
      </c>
    </row>
    <row r="4513" customFormat="false" ht="15" hidden="false" customHeight="false" outlineLevel="0" collapsed="false">
      <c r="A4513" s="6" t="n">
        <v>35511.3055</v>
      </c>
      <c r="B4513" s="6" t="n">
        <v>1.66080586080586</v>
      </c>
      <c r="C4513" s="6" t="n">
        <v>88</v>
      </c>
      <c r="D4513" s="6" t="n">
        <v>-1</v>
      </c>
      <c r="E4513" s="6" t="n">
        <v>1.65787545787546</v>
      </c>
      <c r="F4513" s="6" t="n">
        <v>0</v>
      </c>
      <c r="G4513" s="6" t="n">
        <v>0</v>
      </c>
      <c r="H4513" s="6" t="str">
        <f aca="false">IF(AND(A4513&gt;=Stimuli!$B$2,A4513&lt;=Stimuli!$C$2),Stimuli!$A$2,IF(AND(A4513&gt;=Stimuli!$B$3,A4513&lt;=Stimuli!$C$3),Stimuli!$A$3,IF(AND(A4513&gt;=Stimuli!$B$4,A4513&lt;=Stimuli!$C$4),Stimuli!$A$4,"")))</f>
        <v>01 Quiet baseline (60s)</v>
      </c>
      <c r="I4513" s="6" t="n">
        <f aca="false">(B4513-B4512)/((A4513-A4512)/1000)</f>
        <v>0.750183150183034</v>
      </c>
      <c r="J4513" s="6" t="n">
        <f aca="false">IF(OR(B4513&lt;Rules!$B$2,B4513&gt;Rules!$B$3,ABS(I4513)&gt;Rules!$B$4,OR(B4514&lt;Rules!$B$2,B4514&gt;Rules!$B$3,ABS(I4514)&gt;Rules!$B$4)),1,0)</f>
        <v>0</v>
      </c>
      <c r="K4513" s="6" t="str">
        <f aca="false">IF(F4513=1,COUNTIF($F$2:F4513,1),"")</f>
        <v/>
      </c>
    </row>
    <row r="4514" customFormat="false" ht="15" hidden="false" customHeight="false" outlineLevel="0" collapsed="false">
      <c r="A4514" s="6" t="n">
        <v>35519.118</v>
      </c>
      <c r="B4514" s="6" t="n">
        <v>1.65494505494506</v>
      </c>
      <c r="C4514" s="6" t="n">
        <v>88</v>
      </c>
      <c r="D4514" s="6" t="n">
        <v>-1</v>
      </c>
      <c r="E4514" s="6" t="n">
        <v>1.65787545787546</v>
      </c>
      <c r="F4514" s="6" t="n">
        <v>0</v>
      </c>
      <c r="G4514" s="6" t="n">
        <v>0</v>
      </c>
      <c r="H4514" s="6" t="str">
        <f aca="false">IF(AND(A4514&gt;=Stimuli!$B$2,A4514&lt;=Stimuli!$C$2),Stimuli!$A$2,IF(AND(A4514&gt;=Stimuli!$B$3,A4514&lt;=Stimuli!$C$3),Stimuli!$A$3,IF(AND(A4514&gt;=Stimuli!$B$4,A4514&lt;=Stimuli!$C$4),Stimuli!$A$4,"")))</f>
        <v>01 Quiet baseline (60s)</v>
      </c>
      <c r="I4514" s="6" t="n">
        <f aca="false">(B4514-B4513)/((A4514-A4513)/1000)</f>
        <v>-0.750183150183034</v>
      </c>
      <c r="J4514" s="6" t="n">
        <f aca="false">IF(OR(B4514&lt;Rules!$B$2,B4514&gt;Rules!$B$3,ABS(I4514)&gt;Rules!$B$4,OR(B4515&lt;Rules!$B$2,B4515&gt;Rules!$B$3,ABS(I4515)&gt;Rules!$B$4)),1,0)</f>
        <v>0</v>
      </c>
      <c r="K4514" s="6" t="str">
        <f aca="false">IF(F4514=1,COUNTIF($F$2:F4514,1),"")</f>
        <v/>
      </c>
    </row>
    <row r="4515" customFormat="false" ht="15" hidden="false" customHeight="false" outlineLevel="0" collapsed="false">
      <c r="A4515" s="6" t="n">
        <v>35526.9305</v>
      </c>
      <c r="B4515" s="6" t="n">
        <v>1.66080586080586</v>
      </c>
      <c r="C4515" s="6" t="n">
        <v>88</v>
      </c>
      <c r="D4515" s="6" t="n">
        <v>-1</v>
      </c>
      <c r="E4515" s="6" t="n">
        <v>1.65787545787546</v>
      </c>
      <c r="F4515" s="6" t="n">
        <v>0</v>
      </c>
      <c r="G4515" s="6" t="n">
        <v>0</v>
      </c>
      <c r="H4515" s="6" t="str">
        <f aca="false">IF(AND(A4515&gt;=Stimuli!$B$2,A4515&lt;=Stimuli!$C$2),Stimuli!$A$2,IF(AND(A4515&gt;=Stimuli!$B$3,A4515&lt;=Stimuli!$C$3),Stimuli!$A$3,IF(AND(A4515&gt;=Stimuli!$B$4,A4515&lt;=Stimuli!$C$4),Stimuli!$A$4,"")))</f>
        <v>01 Quiet baseline (60s)</v>
      </c>
      <c r="I4515" s="6" t="n">
        <f aca="false">(B4515-B4514)/((A4515-A4514)/1000)</f>
        <v>0.750183150183034</v>
      </c>
      <c r="J4515" s="6" t="n">
        <f aca="false">IF(OR(B4515&lt;Rules!$B$2,B4515&gt;Rules!$B$3,ABS(I4515)&gt;Rules!$B$4,OR(B4516&lt;Rules!$B$2,B4516&gt;Rules!$B$3,ABS(I4516)&gt;Rules!$B$4)),1,0)</f>
        <v>0</v>
      </c>
      <c r="K4515" s="6" t="str">
        <f aca="false">IF(F4515=1,COUNTIF($F$2:F4515,1),"")</f>
        <v/>
      </c>
    </row>
    <row r="4516" customFormat="false" ht="15" hidden="false" customHeight="false" outlineLevel="0" collapsed="false">
      <c r="A4516" s="6" t="n">
        <v>35534.743</v>
      </c>
      <c r="B4516" s="6" t="n">
        <v>1.65494505494506</v>
      </c>
      <c r="C4516" s="6" t="n">
        <v>88</v>
      </c>
      <c r="D4516" s="6" t="n">
        <v>-1</v>
      </c>
      <c r="E4516" s="6" t="n">
        <v>1.65787545787546</v>
      </c>
      <c r="F4516" s="6" t="n">
        <v>0</v>
      </c>
      <c r="G4516" s="6" t="n">
        <v>0</v>
      </c>
      <c r="H4516" s="6" t="str">
        <f aca="false">IF(AND(A4516&gt;=Stimuli!$B$2,A4516&lt;=Stimuli!$C$2),Stimuli!$A$2,IF(AND(A4516&gt;=Stimuli!$B$3,A4516&lt;=Stimuli!$C$3),Stimuli!$A$3,IF(AND(A4516&gt;=Stimuli!$B$4,A4516&lt;=Stimuli!$C$4),Stimuli!$A$4,"")))</f>
        <v>01 Quiet baseline (60s)</v>
      </c>
      <c r="I4516" s="6" t="n">
        <f aca="false">(B4516-B4515)/((A4516-A4515)/1000)</f>
        <v>-0.750183150183034</v>
      </c>
      <c r="J4516" s="6" t="n">
        <f aca="false">IF(OR(B4516&lt;Rules!$B$2,B4516&gt;Rules!$B$3,ABS(I4516)&gt;Rules!$B$4,OR(B4517&lt;Rules!$B$2,B4517&gt;Rules!$B$3,ABS(I4517)&gt;Rules!$B$4)),1,0)</f>
        <v>0</v>
      </c>
      <c r="K4516" s="6" t="str">
        <f aca="false">IF(F4516=1,COUNTIF($F$2:F4516,1),"")</f>
        <v/>
      </c>
    </row>
    <row r="4517" customFormat="false" ht="15" hidden="false" customHeight="false" outlineLevel="0" collapsed="false">
      <c r="A4517" s="6" t="n">
        <v>35542.5555</v>
      </c>
      <c r="B4517" s="6" t="n">
        <v>1.66080586080586</v>
      </c>
      <c r="C4517" s="6" t="n">
        <v>88</v>
      </c>
      <c r="D4517" s="6" t="n">
        <v>-1</v>
      </c>
      <c r="E4517" s="6" t="n">
        <v>1.65641025641026</v>
      </c>
      <c r="F4517" s="6" t="n">
        <v>0</v>
      </c>
      <c r="G4517" s="6" t="n">
        <v>0</v>
      </c>
      <c r="H4517" s="6" t="str">
        <f aca="false">IF(AND(A4517&gt;=Stimuli!$B$2,A4517&lt;=Stimuli!$C$2),Stimuli!$A$2,IF(AND(A4517&gt;=Stimuli!$B$3,A4517&lt;=Stimuli!$C$3),Stimuli!$A$3,IF(AND(A4517&gt;=Stimuli!$B$4,A4517&lt;=Stimuli!$C$4),Stimuli!$A$4,"")))</f>
        <v>01 Quiet baseline (60s)</v>
      </c>
      <c r="I4517" s="6" t="n">
        <f aca="false">(B4517-B4516)/((A4517-A4516)/1000)</f>
        <v>0.750183150183034</v>
      </c>
      <c r="J4517" s="6" t="n">
        <f aca="false">IF(OR(B4517&lt;Rules!$B$2,B4517&gt;Rules!$B$3,ABS(I4517)&gt;Rules!$B$4,OR(B4518&lt;Rules!$B$2,B4518&gt;Rules!$B$3,ABS(I4518)&gt;Rules!$B$4)),1,0)</f>
        <v>0</v>
      </c>
      <c r="K4517" s="6" t="str">
        <f aca="false">IF(F4517=1,COUNTIF($F$2:F4517,1),"")</f>
        <v/>
      </c>
    </row>
    <row r="4518" customFormat="false" ht="15" hidden="false" customHeight="false" outlineLevel="0" collapsed="false">
      <c r="A4518" s="6" t="n">
        <v>35550.368</v>
      </c>
      <c r="B4518" s="6" t="n">
        <v>1.65347985347985</v>
      </c>
      <c r="C4518" s="6" t="n">
        <v>88</v>
      </c>
      <c r="D4518" s="6" t="n">
        <v>-1</v>
      </c>
      <c r="E4518" s="6" t="n">
        <v>1.65641025641026</v>
      </c>
      <c r="F4518" s="6" t="n">
        <v>0</v>
      </c>
      <c r="G4518" s="6" t="n">
        <v>0</v>
      </c>
      <c r="H4518" s="6" t="str">
        <f aca="false">IF(AND(A4518&gt;=Stimuli!$B$2,A4518&lt;=Stimuli!$C$2),Stimuli!$A$2,IF(AND(A4518&gt;=Stimuli!$B$3,A4518&lt;=Stimuli!$C$3),Stimuli!$A$3,IF(AND(A4518&gt;=Stimuli!$B$4,A4518&lt;=Stimuli!$C$4),Stimuli!$A$4,"")))</f>
        <v>01 Quiet baseline (60s)</v>
      </c>
      <c r="I4518" s="6" t="n">
        <f aca="false">(B4518-B4517)/((A4518-A4517)/1000)</f>
        <v>-0.937728937728906</v>
      </c>
      <c r="J4518" s="6" t="n">
        <f aca="false">IF(OR(B4518&lt;Rules!$B$2,B4518&gt;Rules!$B$3,ABS(I4518)&gt;Rules!$B$4,OR(B4519&lt;Rules!$B$2,B4519&gt;Rules!$B$3,ABS(I4519)&gt;Rules!$B$4)),1,0)</f>
        <v>0</v>
      </c>
      <c r="K4518" s="6" t="str">
        <f aca="false">IF(F4518=1,COUNTIF($F$2:F4518,1),"")</f>
        <v/>
      </c>
    </row>
    <row r="4519" customFormat="false" ht="15" hidden="false" customHeight="false" outlineLevel="0" collapsed="false">
      <c r="A4519" s="6" t="n">
        <v>35558.1805</v>
      </c>
      <c r="B4519" s="6" t="n">
        <v>1.65934065934066</v>
      </c>
      <c r="C4519" s="6" t="n">
        <v>88</v>
      </c>
      <c r="D4519" s="6" t="n">
        <v>-1</v>
      </c>
      <c r="E4519" s="6" t="n">
        <v>1.65641025641026</v>
      </c>
      <c r="F4519" s="6" t="n">
        <v>0</v>
      </c>
      <c r="G4519" s="6" t="n">
        <v>0</v>
      </c>
      <c r="H4519" s="6" t="str">
        <f aca="false">IF(AND(A4519&gt;=Stimuli!$B$2,A4519&lt;=Stimuli!$C$2),Stimuli!$A$2,IF(AND(A4519&gt;=Stimuli!$B$3,A4519&lt;=Stimuli!$C$3),Stimuli!$A$3,IF(AND(A4519&gt;=Stimuli!$B$4,A4519&lt;=Stimuli!$C$4),Stimuli!$A$4,"")))</f>
        <v>01 Quiet baseline (60s)</v>
      </c>
      <c r="I4519" s="6" t="n">
        <f aca="false">(B4519-B4518)/((A4519-A4518)/1000)</f>
        <v>0.750183150183176</v>
      </c>
      <c r="J4519" s="6" t="n">
        <f aca="false">IF(OR(B4519&lt;Rules!$B$2,B4519&gt;Rules!$B$3,ABS(I4519)&gt;Rules!$B$4,OR(B4520&lt;Rules!$B$2,B4520&gt;Rules!$B$3,ABS(I4520)&gt;Rules!$B$4)),1,0)</f>
        <v>0</v>
      </c>
      <c r="K4519" s="6" t="str">
        <f aca="false">IF(F4519=1,COUNTIF($F$2:F4519,1),"")</f>
        <v/>
      </c>
    </row>
    <row r="4520" customFormat="false" ht="15" hidden="false" customHeight="false" outlineLevel="0" collapsed="false">
      <c r="A4520" s="6" t="n">
        <v>35565.993</v>
      </c>
      <c r="B4520" s="6" t="n">
        <v>1.65494505494506</v>
      </c>
      <c r="C4520" s="6" t="n">
        <v>88</v>
      </c>
      <c r="D4520" s="6" t="n">
        <v>-1</v>
      </c>
      <c r="E4520" s="6" t="n">
        <v>1.65641025641026</v>
      </c>
      <c r="F4520" s="6" t="n">
        <v>0</v>
      </c>
      <c r="G4520" s="6" t="n">
        <v>0</v>
      </c>
      <c r="H4520" s="6" t="str">
        <f aca="false">IF(AND(A4520&gt;=Stimuli!$B$2,A4520&lt;=Stimuli!$C$2),Stimuli!$A$2,IF(AND(A4520&gt;=Stimuli!$B$3,A4520&lt;=Stimuli!$C$3),Stimuli!$A$3,IF(AND(A4520&gt;=Stimuli!$B$4,A4520&lt;=Stimuli!$C$4),Stimuli!$A$4,"")))</f>
        <v>01 Quiet baseline (60s)</v>
      </c>
      <c r="I4520" s="6" t="n">
        <f aca="false">(B4520-B4519)/((A4520-A4519)/1000)</f>
        <v>-0.562637362637304</v>
      </c>
      <c r="J4520" s="6" t="n">
        <f aca="false">IF(OR(B4520&lt;Rules!$B$2,B4520&gt;Rules!$B$3,ABS(I4520)&gt;Rules!$B$4,OR(B4521&lt;Rules!$B$2,B4521&gt;Rules!$B$3,ABS(I4521)&gt;Rules!$B$4)),1,0)</f>
        <v>0</v>
      </c>
      <c r="K4520" s="6" t="str">
        <f aca="false">IF(F4520=1,COUNTIF($F$2:F4520,1),"")</f>
        <v/>
      </c>
    </row>
    <row r="4521" customFormat="false" ht="15" hidden="false" customHeight="false" outlineLevel="0" collapsed="false">
      <c r="A4521" s="6" t="n">
        <v>35573.8055</v>
      </c>
      <c r="B4521" s="6" t="n">
        <v>1.65934065934066</v>
      </c>
      <c r="C4521" s="6" t="n">
        <v>88</v>
      </c>
      <c r="D4521" s="6" t="n">
        <v>-1</v>
      </c>
      <c r="E4521" s="6" t="n">
        <v>1.65641025641026</v>
      </c>
      <c r="F4521" s="6" t="n">
        <v>0</v>
      </c>
      <c r="G4521" s="6" t="n">
        <v>0</v>
      </c>
      <c r="H4521" s="6" t="str">
        <f aca="false">IF(AND(A4521&gt;=Stimuli!$B$2,A4521&lt;=Stimuli!$C$2),Stimuli!$A$2,IF(AND(A4521&gt;=Stimuli!$B$3,A4521&lt;=Stimuli!$C$3),Stimuli!$A$3,IF(AND(A4521&gt;=Stimuli!$B$4,A4521&lt;=Stimuli!$C$4),Stimuli!$A$4,"")))</f>
        <v>01 Quiet baseline (60s)</v>
      </c>
      <c r="I4521" s="6" t="n">
        <f aca="false">(B4521-B4520)/((A4521-A4520)/1000)</f>
        <v>0.562637362637304</v>
      </c>
      <c r="J4521" s="6" t="n">
        <f aca="false">IF(OR(B4521&lt;Rules!$B$2,B4521&gt;Rules!$B$3,ABS(I4521)&gt;Rules!$B$4,OR(B4522&lt;Rules!$B$2,B4522&gt;Rules!$B$3,ABS(I4522)&gt;Rules!$B$4)),1,0)</f>
        <v>0</v>
      </c>
      <c r="K4521" s="6" t="str">
        <f aca="false">IF(F4521=1,COUNTIF($F$2:F4521,1),"")</f>
        <v/>
      </c>
    </row>
    <row r="4522" customFormat="false" ht="15" hidden="false" customHeight="false" outlineLevel="0" collapsed="false">
      <c r="A4522" s="6" t="n">
        <v>35581.618</v>
      </c>
      <c r="B4522" s="6" t="n">
        <v>1.65494505494506</v>
      </c>
      <c r="C4522" s="6" t="n">
        <v>88</v>
      </c>
      <c r="D4522" s="6" t="n">
        <v>-1</v>
      </c>
      <c r="E4522" s="6" t="n">
        <v>1.65641025641026</v>
      </c>
      <c r="F4522" s="6" t="n">
        <v>0</v>
      </c>
      <c r="G4522" s="6" t="n">
        <v>0</v>
      </c>
      <c r="H4522" s="6" t="str">
        <f aca="false">IF(AND(A4522&gt;=Stimuli!$B$2,A4522&lt;=Stimuli!$C$2),Stimuli!$A$2,IF(AND(A4522&gt;=Stimuli!$B$3,A4522&lt;=Stimuli!$C$3),Stimuli!$A$3,IF(AND(A4522&gt;=Stimuli!$B$4,A4522&lt;=Stimuli!$C$4),Stimuli!$A$4,"")))</f>
        <v>01 Quiet baseline (60s)</v>
      </c>
      <c r="I4522" s="6" t="n">
        <f aca="false">(B4522-B4521)/((A4522-A4521)/1000)</f>
        <v>-0.562637362637304</v>
      </c>
      <c r="J4522" s="6" t="n">
        <f aca="false">IF(OR(B4522&lt;Rules!$B$2,B4522&gt;Rules!$B$3,ABS(I4522)&gt;Rules!$B$4,OR(B4523&lt;Rules!$B$2,B4523&gt;Rules!$B$3,ABS(I4523)&gt;Rules!$B$4)),1,0)</f>
        <v>0</v>
      </c>
      <c r="K4522" s="6" t="str">
        <f aca="false">IF(F4522=1,COUNTIF($F$2:F4522,1),"")</f>
        <v/>
      </c>
    </row>
    <row r="4523" customFormat="false" ht="15" hidden="false" customHeight="false" outlineLevel="0" collapsed="false">
      <c r="A4523" s="6" t="n">
        <v>35589.4305</v>
      </c>
      <c r="B4523" s="6" t="n">
        <v>1.65787545787546</v>
      </c>
      <c r="C4523" s="6" t="n">
        <v>88</v>
      </c>
      <c r="D4523" s="6" t="n">
        <v>-1</v>
      </c>
      <c r="E4523" s="6" t="n">
        <v>1.65641025641026</v>
      </c>
      <c r="F4523" s="6" t="n">
        <v>0</v>
      </c>
      <c r="G4523" s="6" t="n">
        <v>0</v>
      </c>
      <c r="H4523" s="6" t="str">
        <f aca="false">IF(AND(A4523&gt;=Stimuli!$B$2,A4523&lt;=Stimuli!$C$2),Stimuli!$A$2,IF(AND(A4523&gt;=Stimuli!$B$3,A4523&lt;=Stimuli!$C$3),Stimuli!$A$3,IF(AND(A4523&gt;=Stimuli!$B$4,A4523&lt;=Stimuli!$C$4),Stimuli!$A$4,"")))</f>
        <v>01 Quiet baseline (60s)</v>
      </c>
      <c r="I4523" s="6" t="n">
        <f aca="false">(B4523-B4522)/((A4523-A4522)/1000)</f>
        <v>0.375091575091574</v>
      </c>
      <c r="J4523" s="6" t="n">
        <f aca="false">IF(OR(B4523&lt;Rules!$B$2,B4523&gt;Rules!$B$3,ABS(I4523)&gt;Rules!$B$4,OR(B4524&lt;Rules!$B$2,B4524&gt;Rules!$B$3,ABS(I4524)&gt;Rules!$B$4)),1,0)</f>
        <v>0</v>
      </c>
      <c r="K4523" s="6" t="str">
        <f aca="false">IF(F4523=1,COUNTIF($F$2:F4523,1),"")</f>
        <v/>
      </c>
    </row>
    <row r="4524" customFormat="false" ht="15" hidden="false" customHeight="false" outlineLevel="0" collapsed="false">
      <c r="A4524" s="6" t="n">
        <v>35597.243</v>
      </c>
      <c r="B4524" s="6" t="n">
        <v>1.65641025641026</v>
      </c>
      <c r="C4524" s="6" t="n">
        <v>88</v>
      </c>
      <c r="D4524" s="6" t="n">
        <v>-1</v>
      </c>
      <c r="E4524" s="6" t="n">
        <v>1.65641025641026</v>
      </c>
      <c r="F4524" s="6" t="n">
        <v>0</v>
      </c>
      <c r="G4524" s="6" t="n">
        <v>0</v>
      </c>
      <c r="H4524" s="6" t="str">
        <f aca="false">IF(AND(A4524&gt;=Stimuli!$B$2,A4524&lt;=Stimuli!$C$2),Stimuli!$A$2,IF(AND(A4524&gt;=Stimuli!$B$3,A4524&lt;=Stimuli!$C$3),Stimuli!$A$3,IF(AND(A4524&gt;=Stimuli!$B$4,A4524&lt;=Stimuli!$C$4),Stimuli!$A$4,"")))</f>
        <v>01 Quiet baseline (60s)</v>
      </c>
      <c r="I4524" s="6" t="n">
        <f aca="false">(B4524-B4523)/((A4524-A4523)/1000)</f>
        <v>-0.187545787545844</v>
      </c>
      <c r="J4524" s="6" t="n">
        <f aca="false">IF(OR(B4524&lt;Rules!$B$2,B4524&gt;Rules!$B$3,ABS(I4524)&gt;Rules!$B$4,OR(B4525&lt;Rules!$B$2,B4525&gt;Rules!$B$3,ABS(I4525)&gt;Rules!$B$4)),1,0)</f>
        <v>0</v>
      </c>
      <c r="K4524" s="6" t="str">
        <f aca="false">IF(F4524=1,COUNTIF($F$2:F4524,1),"")</f>
        <v/>
      </c>
    </row>
    <row r="4525" customFormat="false" ht="15" hidden="false" customHeight="false" outlineLevel="0" collapsed="false">
      <c r="A4525" s="6" t="n">
        <v>35605.0555</v>
      </c>
      <c r="B4525" s="6" t="n">
        <v>1.65641025641026</v>
      </c>
      <c r="C4525" s="6" t="n">
        <v>88</v>
      </c>
      <c r="D4525" s="6" t="n">
        <v>-1</v>
      </c>
      <c r="E4525" s="6" t="n">
        <v>1.65641025641026</v>
      </c>
      <c r="F4525" s="6" t="n">
        <v>0</v>
      </c>
      <c r="G4525" s="6" t="n">
        <v>0</v>
      </c>
      <c r="H4525" s="6" t="str">
        <f aca="false">IF(AND(A4525&gt;=Stimuli!$B$2,A4525&lt;=Stimuli!$C$2),Stimuli!$A$2,IF(AND(A4525&gt;=Stimuli!$B$3,A4525&lt;=Stimuli!$C$3),Stimuli!$A$3,IF(AND(A4525&gt;=Stimuli!$B$4,A4525&lt;=Stimuli!$C$4),Stimuli!$A$4,"")))</f>
        <v>01 Quiet baseline (60s)</v>
      </c>
      <c r="I4525" s="6" t="n">
        <f aca="false">(B4525-B4524)/((A4525-A4524)/1000)</f>
        <v>0</v>
      </c>
      <c r="J4525" s="6" t="n">
        <f aca="false">IF(OR(B4525&lt;Rules!$B$2,B4525&gt;Rules!$B$3,ABS(I4525)&gt;Rules!$B$4,OR(B4526&lt;Rules!$B$2,B4526&gt;Rules!$B$3,ABS(I4526)&gt;Rules!$B$4)),1,0)</f>
        <v>0</v>
      </c>
      <c r="K4525" s="6" t="str">
        <f aca="false">IF(F4525=1,COUNTIF($F$2:F4525,1),"")</f>
        <v/>
      </c>
    </row>
    <row r="4526" customFormat="false" ht="15" hidden="false" customHeight="false" outlineLevel="0" collapsed="false">
      <c r="A4526" s="6" t="n">
        <v>35612.868</v>
      </c>
      <c r="B4526" s="6" t="n">
        <v>1.65787545787546</v>
      </c>
      <c r="C4526" s="6" t="n">
        <v>88</v>
      </c>
      <c r="D4526" s="6" t="n">
        <v>-1</v>
      </c>
      <c r="E4526" s="6" t="n">
        <v>1.65641025641026</v>
      </c>
      <c r="F4526" s="6" t="n">
        <v>0</v>
      </c>
      <c r="G4526" s="6" t="n">
        <v>0</v>
      </c>
      <c r="H4526" s="6" t="str">
        <f aca="false">IF(AND(A4526&gt;=Stimuli!$B$2,A4526&lt;=Stimuli!$C$2),Stimuli!$A$2,IF(AND(A4526&gt;=Stimuli!$B$3,A4526&lt;=Stimuli!$C$3),Stimuli!$A$3,IF(AND(A4526&gt;=Stimuli!$B$4,A4526&lt;=Stimuli!$C$4),Stimuli!$A$4,"")))</f>
        <v>01 Quiet baseline (60s)</v>
      </c>
      <c r="I4526" s="6" t="n">
        <f aca="false">(B4526-B4525)/((A4526-A4525)/1000)</f>
        <v>0.187545787545844</v>
      </c>
      <c r="J4526" s="6" t="n">
        <f aca="false">IF(OR(B4526&lt;Rules!$B$2,B4526&gt;Rules!$B$3,ABS(I4526)&gt;Rules!$B$4,OR(B4527&lt;Rules!$B$2,B4527&gt;Rules!$B$3,ABS(I4527)&gt;Rules!$B$4)),1,0)</f>
        <v>0</v>
      </c>
      <c r="K4526" s="6" t="str">
        <f aca="false">IF(F4526=1,COUNTIF($F$2:F4526,1),"")</f>
        <v/>
      </c>
    </row>
    <row r="4527" customFormat="false" ht="15" hidden="false" customHeight="false" outlineLevel="0" collapsed="false">
      <c r="A4527" s="6" t="n">
        <v>35620.6805</v>
      </c>
      <c r="B4527" s="6" t="n">
        <v>1.65494505494506</v>
      </c>
      <c r="C4527" s="6" t="n">
        <v>88</v>
      </c>
      <c r="D4527" s="6" t="n">
        <v>-1</v>
      </c>
      <c r="E4527" s="6" t="n">
        <v>1.65641025641026</v>
      </c>
      <c r="F4527" s="6" t="n">
        <v>0</v>
      </c>
      <c r="G4527" s="6" t="n">
        <v>0</v>
      </c>
      <c r="H4527" s="6" t="str">
        <f aca="false">IF(AND(A4527&gt;=Stimuli!$B$2,A4527&lt;=Stimuli!$C$2),Stimuli!$A$2,IF(AND(A4527&gt;=Stimuli!$B$3,A4527&lt;=Stimuli!$C$3),Stimuli!$A$3,IF(AND(A4527&gt;=Stimuli!$B$4,A4527&lt;=Stimuli!$C$4),Stimuli!$A$4,"")))</f>
        <v>01 Quiet baseline (60s)</v>
      </c>
      <c r="I4527" s="6" t="n">
        <f aca="false">(B4527-B4526)/((A4527-A4526)/1000)</f>
        <v>-0.375091575091574</v>
      </c>
      <c r="J4527" s="6" t="n">
        <f aca="false">IF(OR(B4527&lt;Rules!$B$2,B4527&gt;Rules!$B$3,ABS(I4527)&gt;Rules!$B$4,OR(B4528&lt;Rules!$B$2,B4528&gt;Rules!$B$3,ABS(I4528)&gt;Rules!$B$4)),1,0)</f>
        <v>0</v>
      </c>
      <c r="K4527" s="6" t="str">
        <f aca="false">IF(F4527=1,COUNTIF($F$2:F4527,1),"")</f>
        <v/>
      </c>
    </row>
    <row r="4528" customFormat="false" ht="15" hidden="false" customHeight="false" outlineLevel="0" collapsed="false">
      <c r="A4528" s="6" t="n">
        <v>35628.493</v>
      </c>
      <c r="B4528" s="6" t="n">
        <v>1.65787545787546</v>
      </c>
      <c r="C4528" s="6" t="n">
        <v>88</v>
      </c>
      <c r="D4528" s="6" t="n">
        <v>-1</v>
      </c>
      <c r="E4528" s="6" t="n">
        <v>1.65641025641026</v>
      </c>
      <c r="F4528" s="6" t="n">
        <v>0</v>
      </c>
      <c r="G4528" s="6" t="n">
        <v>0</v>
      </c>
      <c r="H4528" s="6" t="str">
        <f aca="false">IF(AND(A4528&gt;=Stimuli!$B$2,A4528&lt;=Stimuli!$C$2),Stimuli!$A$2,IF(AND(A4528&gt;=Stimuli!$B$3,A4528&lt;=Stimuli!$C$3),Stimuli!$A$3,IF(AND(A4528&gt;=Stimuli!$B$4,A4528&lt;=Stimuli!$C$4),Stimuli!$A$4,"")))</f>
        <v>01 Quiet baseline (60s)</v>
      </c>
      <c r="I4528" s="6" t="n">
        <f aca="false">(B4528-B4527)/((A4528-A4527)/1000)</f>
        <v>0.375091575091574</v>
      </c>
      <c r="J4528" s="6" t="n">
        <f aca="false">IF(OR(B4528&lt;Rules!$B$2,B4528&gt;Rules!$B$3,ABS(I4528)&gt;Rules!$B$4,OR(B4529&lt;Rules!$B$2,B4529&gt;Rules!$B$3,ABS(I4529)&gt;Rules!$B$4)),1,0)</f>
        <v>0</v>
      </c>
      <c r="K4528" s="6" t="str">
        <f aca="false">IF(F4528=1,COUNTIF($F$2:F4528,1),"")</f>
        <v/>
      </c>
    </row>
    <row r="4529" customFormat="false" ht="15" hidden="false" customHeight="false" outlineLevel="0" collapsed="false">
      <c r="A4529" s="6" t="n">
        <v>35636.3055</v>
      </c>
      <c r="B4529" s="6" t="n">
        <v>1.65494505494506</v>
      </c>
      <c r="C4529" s="6" t="n">
        <v>88</v>
      </c>
      <c r="D4529" s="6" t="n">
        <v>-1</v>
      </c>
      <c r="E4529" s="6" t="n">
        <v>1.65641025641026</v>
      </c>
      <c r="F4529" s="6" t="n">
        <v>0</v>
      </c>
      <c r="G4529" s="6" t="n">
        <v>0</v>
      </c>
      <c r="H4529" s="6" t="str">
        <f aca="false">IF(AND(A4529&gt;=Stimuli!$B$2,A4529&lt;=Stimuli!$C$2),Stimuli!$A$2,IF(AND(A4529&gt;=Stimuli!$B$3,A4529&lt;=Stimuli!$C$3),Stimuli!$A$3,IF(AND(A4529&gt;=Stimuli!$B$4,A4529&lt;=Stimuli!$C$4),Stimuli!$A$4,"")))</f>
        <v>01 Quiet baseline (60s)</v>
      </c>
      <c r="I4529" s="6" t="n">
        <f aca="false">(B4529-B4528)/((A4529-A4528)/1000)</f>
        <v>-0.375091575091574</v>
      </c>
      <c r="J4529" s="6" t="n">
        <f aca="false">IF(OR(B4529&lt;Rules!$B$2,B4529&gt;Rules!$B$3,ABS(I4529)&gt;Rules!$B$4,OR(B4530&lt;Rules!$B$2,B4530&gt;Rules!$B$3,ABS(I4530)&gt;Rules!$B$4)),1,0)</f>
        <v>0</v>
      </c>
      <c r="K4529" s="6" t="str">
        <f aca="false">IF(F4529=1,COUNTIF($F$2:F4529,1),"")</f>
        <v/>
      </c>
    </row>
    <row r="4530" customFormat="false" ht="15" hidden="false" customHeight="false" outlineLevel="0" collapsed="false">
      <c r="A4530" s="6" t="n">
        <v>35644.118</v>
      </c>
      <c r="B4530" s="6" t="n">
        <v>1.65787545787546</v>
      </c>
      <c r="C4530" s="6" t="n">
        <v>88</v>
      </c>
      <c r="D4530" s="6" t="n">
        <v>-1</v>
      </c>
      <c r="E4530" s="6" t="n">
        <v>1.65494505494505</v>
      </c>
      <c r="F4530" s="6" t="n">
        <v>0</v>
      </c>
      <c r="G4530" s="6" t="n">
        <v>0</v>
      </c>
      <c r="H4530" s="6" t="str">
        <f aca="false">IF(AND(A4530&gt;=Stimuli!$B$2,A4530&lt;=Stimuli!$C$2),Stimuli!$A$2,IF(AND(A4530&gt;=Stimuli!$B$3,A4530&lt;=Stimuli!$C$3),Stimuli!$A$3,IF(AND(A4530&gt;=Stimuli!$B$4,A4530&lt;=Stimuli!$C$4),Stimuli!$A$4,"")))</f>
        <v>01 Quiet baseline (60s)</v>
      </c>
      <c r="I4530" s="6" t="n">
        <f aca="false">(B4530-B4529)/((A4530-A4529)/1000)</f>
        <v>0.375091575091574</v>
      </c>
      <c r="J4530" s="6" t="n">
        <f aca="false">IF(OR(B4530&lt;Rules!$B$2,B4530&gt;Rules!$B$3,ABS(I4530)&gt;Rules!$B$4,OR(B4531&lt;Rules!$B$2,B4531&gt;Rules!$B$3,ABS(I4531)&gt;Rules!$B$4)),1,0)</f>
        <v>0</v>
      </c>
      <c r="K4530" s="6" t="str">
        <f aca="false">IF(F4530=1,COUNTIF($F$2:F4530,1),"")</f>
        <v/>
      </c>
    </row>
    <row r="4531" customFormat="false" ht="15" hidden="false" customHeight="false" outlineLevel="0" collapsed="false">
      <c r="A4531" s="6" t="n">
        <v>35651.9305</v>
      </c>
      <c r="B4531" s="6" t="n">
        <v>1.65201465201465</v>
      </c>
      <c r="C4531" s="6" t="n">
        <v>88</v>
      </c>
      <c r="D4531" s="6" t="n">
        <v>-1</v>
      </c>
      <c r="E4531" s="6" t="n">
        <v>1.65494505494505</v>
      </c>
      <c r="F4531" s="6" t="n">
        <v>0</v>
      </c>
      <c r="G4531" s="6" t="n">
        <v>0</v>
      </c>
      <c r="H4531" s="6" t="str">
        <f aca="false">IF(AND(A4531&gt;=Stimuli!$B$2,A4531&lt;=Stimuli!$C$2),Stimuli!$A$2,IF(AND(A4531&gt;=Stimuli!$B$3,A4531&lt;=Stimuli!$C$3),Stimuli!$A$3,IF(AND(A4531&gt;=Stimuli!$B$4,A4531&lt;=Stimuli!$C$4),Stimuli!$A$4,"")))</f>
        <v>01 Quiet baseline (60s)</v>
      </c>
      <c r="I4531" s="6" t="n">
        <f aca="false">(B4531-B4530)/((A4531-A4530)/1000)</f>
        <v>-0.750183150183176</v>
      </c>
      <c r="J4531" s="6" t="n">
        <f aca="false">IF(OR(B4531&lt;Rules!$B$2,B4531&gt;Rules!$B$3,ABS(I4531)&gt;Rules!$B$4,OR(B4532&lt;Rules!$B$2,B4532&gt;Rules!$B$3,ABS(I4532)&gt;Rules!$B$4)),1,0)</f>
        <v>0</v>
      </c>
      <c r="K4531" s="6" t="str">
        <f aca="false">IF(F4531=1,COUNTIF($F$2:F4531,1),"")</f>
        <v/>
      </c>
    </row>
    <row r="4532" customFormat="false" ht="15" hidden="false" customHeight="false" outlineLevel="0" collapsed="false">
      <c r="A4532" s="6" t="n">
        <v>35659.743</v>
      </c>
      <c r="B4532" s="6" t="n">
        <v>1.65934065934066</v>
      </c>
      <c r="C4532" s="6" t="n">
        <v>88</v>
      </c>
      <c r="D4532" s="6" t="n">
        <v>-1</v>
      </c>
      <c r="E4532" s="6" t="n">
        <v>1.65494505494505</v>
      </c>
      <c r="F4532" s="6" t="n">
        <v>0</v>
      </c>
      <c r="G4532" s="6" t="n">
        <v>0</v>
      </c>
      <c r="H4532" s="6" t="str">
        <f aca="false">IF(AND(A4532&gt;=Stimuli!$B$2,A4532&lt;=Stimuli!$C$2),Stimuli!$A$2,IF(AND(A4532&gt;=Stimuli!$B$3,A4532&lt;=Stimuli!$C$3),Stimuli!$A$3,IF(AND(A4532&gt;=Stimuli!$B$4,A4532&lt;=Stimuli!$C$4),Stimuli!$A$4,"")))</f>
        <v>01 Quiet baseline (60s)</v>
      </c>
      <c r="I4532" s="6" t="n">
        <f aca="false">(B4532-B4531)/((A4532-A4531)/1000)</f>
        <v>0.937728937728906</v>
      </c>
      <c r="J4532" s="6" t="n">
        <f aca="false">IF(OR(B4532&lt;Rules!$B$2,B4532&gt;Rules!$B$3,ABS(I4532)&gt;Rules!$B$4,OR(B4533&lt;Rules!$B$2,B4533&gt;Rules!$B$3,ABS(I4533)&gt;Rules!$B$4)),1,0)</f>
        <v>0</v>
      </c>
      <c r="K4532" s="6" t="str">
        <f aca="false">IF(F4532=1,COUNTIF($F$2:F4532,1),"")</f>
        <v/>
      </c>
    </row>
    <row r="4533" customFormat="false" ht="15" hidden="false" customHeight="false" outlineLevel="0" collapsed="false">
      <c r="A4533" s="6" t="n">
        <v>35667.5555</v>
      </c>
      <c r="B4533" s="6" t="n">
        <v>1.65201465201465</v>
      </c>
      <c r="C4533" s="6" t="n">
        <v>88</v>
      </c>
      <c r="D4533" s="6" t="n">
        <v>-1</v>
      </c>
      <c r="E4533" s="6" t="n">
        <v>1.65494505494505</v>
      </c>
      <c r="F4533" s="6" t="n">
        <v>0</v>
      </c>
      <c r="G4533" s="6" t="n">
        <v>0</v>
      </c>
      <c r="H4533" s="6" t="str">
        <f aca="false">IF(AND(A4533&gt;=Stimuli!$B$2,A4533&lt;=Stimuli!$C$2),Stimuli!$A$2,IF(AND(A4533&gt;=Stimuli!$B$3,A4533&lt;=Stimuli!$C$3),Stimuli!$A$3,IF(AND(A4533&gt;=Stimuli!$B$4,A4533&lt;=Stimuli!$C$4),Stimuli!$A$4,"")))</f>
        <v>01 Quiet baseline (60s)</v>
      </c>
      <c r="I4533" s="6" t="n">
        <f aca="false">(B4533-B4532)/((A4533-A4532)/1000)</f>
        <v>-0.937728937728906</v>
      </c>
      <c r="J4533" s="6" t="n">
        <f aca="false">IF(OR(B4533&lt;Rules!$B$2,B4533&gt;Rules!$B$3,ABS(I4533)&gt;Rules!$B$4,OR(B4534&lt;Rules!$B$2,B4534&gt;Rules!$B$3,ABS(I4534)&gt;Rules!$B$4)),1,0)</f>
        <v>0</v>
      </c>
      <c r="K4533" s="6" t="str">
        <f aca="false">IF(F4533=1,COUNTIF($F$2:F4533,1),"")</f>
        <v/>
      </c>
    </row>
    <row r="4534" customFormat="false" ht="15" hidden="false" customHeight="false" outlineLevel="0" collapsed="false">
      <c r="A4534" s="6" t="n">
        <v>35675.368</v>
      </c>
      <c r="B4534" s="6" t="n">
        <v>1.65787545787546</v>
      </c>
      <c r="C4534" s="6" t="n">
        <v>88</v>
      </c>
      <c r="D4534" s="6" t="n">
        <v>-1</v>
      </c>
      <c r="E4534" s="6" t="n">
        <v>1.65494505494505</v>
      </c>
      <c r="F4534" s="6" t="n">
        <v>0</v>
      </c>
      <c r="G4534" s="6" t="n">
        <v>0</v>
      </c>
      <c r="H4534" s="6" t="str">
        <f aca="false">IF(AND(A4534&gt;=Stimuli!$B$2,A4534&lt;=Stimuli!$C$2),Stimuli!$A$2,IF(AND(A4534&gt;=Stimuli!$B$3,A4534&lt;=Stimuli!$C$3),Stimuli!$A$3,IF(AND(A4534&gt;=Stimuli!$B$4,A4534&lt;=Stimuli!$C$4),Stimuli!$A$4,"")))</f>
        <v>01 Quiet baseline (60s)</v>
      </c>
      <c r="I4534" s="6" t="n">
        <f aca="false">(B4534-B4533)/((A4534-A4533)/1000)</f>
        <v>0.750183150183176</v>
      </c>
      <c r="J4534" s="6" t="n">
        <f aca="false">IF(OR(B4534&lt;Rules!$B$2,B4534&gt;Rules!$B$3,ABS(I4534)&gt;Rules!$B$4,OR(B4535&lt;Rules!$B$2,B4535&gt;Rules!$B$3,ABS(I4535)&gt;Rules!$B$4)),1,0)</f>
        <v>0</v>
      </c>
      <c r="K4534" s="6" t="str">
        <f aca="false">IF(F4534=1,COUNTIF($F$2:F4534,1),"")</f>
        <v/>
      </c>
    </row>
    <row r="4535" customFormat="false" ht="15" hidden="false" customHeight="false" outlineLevel="0" collapsed="false">
      <c r="A4535" s="6" t="n">
        <v>35683.1805</v>
      </c>
      <c r="B4535" s="6" t="n">
        <v>1.65347985347985</v>
      </c>
      <c r="C4535" s="6" t="n">
        <v>96</v>
      </c>
      <c r="D4535" s="6" t="n">
        <v>625</v>
      </c>
      <c r="E4535" s="6" t="n">
        <v>1.65494505494505</v>
      </c>
      <c r="F4535" s="6" t="n">
        <v>0</v>
      </c>
      <c r="G4535" s="6" t="n">
        <v>0</v>
      </c>
      <c r="H4535" s="6" t="str">
        <f aca="false">IF(AND(A4535&gt;=Stimuli!$B$2,A4535&lt;=Stimuli!$C$2),Stimuli!$A$2,IF(AND(A4535&gt;=Stimuli!$B$3,A4535&lt;=Stimuli!$C$3),Stimuli!$A$3,IF(AND(A4535&gt;=Stimuli!$B$4,A4535&lt;=Stimuli!$C$4),Stimuli!$A$4,"")))</f>
        <v>01 Quiet baseline (60s)</v>
      </c>
      <c r="I4535" s="6" t="n">
        <f aca="false">(B4535-B4534)/((A4535-A4534)/1000)</f>
        <v>-0.562637362637446</v>
      </c>
      <c r="J4535" s="6" t="n">
        <f aca="false">IF(OR(B4535&lt;Rules!$B$2,B4535&gt;Rules!$B$3,ABS(I4535)&gt;Rules!$B$4,OR(B4536&lt;Rules!$B$2,B4536&gt;Rules!$B$3,ABS(I4536)&gt;Rules!$B$4)),1,0)</f>
        <v>0</v>
      </c>
      <c r="K4535" s="6" t="str">
        <f aca="false">IF(F4535=1,COUNTIF($F$2:F4535,1),"")</f>
        <v/>
      </c>
    </row>
    <row r="4536" customFormat="false" ht="15" hidden="false" customHeight="false" outlineLevel="0" collapsed="false">
      <c r="A4536" s="6" t="n">
        <v>35690.993</v>
      </c>
      <c r="B4536" s="6" t="n">
        <v>1.65787545787546</v>
      </c>
      <c r="C4536" s="6" t="n">
        <v>96</v>
      </c>
      <c r="D4536" s="6" t="n">
        <v>-1</v>
      </c>
      <c r="E4536" s="6" t="n">
        <v>1.65494505494505</v>
      </c>
      <c r="F4536" s="6" t="n">
        <v>0</v>
      </c>
      <c r="G4536" s="6" t="n">
        <v>0</v>
      </c>
      <c r="H4536" s="6" t="str">
        <f aca="false">IF(AND(A4536&gt;=Stimuli!$B$2,A4536&lt;=Stimuli!$C$2),Stimuli!$A$2,IF(AND(A4536&gt;=Stimuli!$B$3,A4536&lt;=Stimuli!$C$3),Stimuli!$A$3,IF(AND(A4536&gt;=Stimuli!$B$4,A4536&lt;=Stimuli!$C$4),Stimuli!$A$4,"")))</f>
        <v>01 Quiet baseline (60s)</v>
      </c>
      <c r="I4536" s="6" t="n">
        <f aca="false">(B4536-B4535)/((A4536-A4535)/1000)</f>
        <v>0.562637362637446</v>
      </c>
      <c r="J4536" s="6" t="n">
        <f aca="false">IF(OR(B4536&lt;Rules!$B$2,B4536&gt;Rules!$B$3,ABS(I4536)&gt;Rules!$B$4,OR(B4537&lt;Rules!$B$2,B4537&gt;Rules!$B$3,ABS(I4537)&gt;Rules!$B$4)),1,0)</f>
        <v>0</v>
      </c>
      <c r="K4536" s="6" t="str">
        <f aca="false">IF(F4536=1,COUNTIF($F$2:F4536,1),"")</f>
        <v/>
      </c>
    </row>
    <row r="4537" customFormat="false" ht="15" hidden="false" customHeight="false" outlineLevel="0" collapsed="false">
      <c r="A4537" s="6" t="n">
        <v>35698.8055</v>
      </c>
      <c r="B4537" s="6" t="n">
        <v>1.65347985347985</v>
      </c>
      <c r="C4537" s="6" t="n">
        <v>96</v>
      </c>
      <c r="D4537" s="6" t="n">
        <v>-1</v>
      </c>
      <c r="E4537" s="6" t="n">
        <v>1.65494505494505</v>
      </c>
      <c r="F4537" s="6" t="n">
        <v>0</v>
      </c>
      <c r="G4537" s="6" t="n">
        <v>0</v>
      </c>
      <c r="H4537" s="6" t="str">
        <f aca="false">IF(AND(A4537&gt;=Stimuli!$B$2,A4537&lt;=Stimuli!$C$2),Stimuli!$A$2,IF(AND(A4537&gt;=Stimuli!$B$3,A4537&lt;=Stimuli!$C$3),Stimuli!$A$3,IF(AND(A4537&gt;=Stimuli!$B$4,A4537&lt;=Stimuli!$C$4),Stimuli!$A$4,"")))</f>
        <v>01 Quiet baseline (60s)</v>
      </c>
      <c r="I4537" s="6" t="n">
        <f aca="false">(B4537-B4536)/((A4537-A4536)/1000)</f>
        <v>-0.562637362637446</v>
      </c>
      <c r="J4537" s="6" t="n">
        <f aca="false">IF(OR(B4537&lt;Rules!$B$2,B4537&gt;Rules!$B$3,ABS(I4537)&gt;Rules!$B$4,OR(B4538&lt;Rules!$B$2,B4538&gt;Rules!$B$3,ABS(I4538)&gt;Rules!$B$4)),1,0)</f>
        <v>0</v>
      </c>
      <c r="K4537" s="6" t="str">
        <f aca="false">IF(F4537=1,COUNTIF($F$2:F4537,1),"")</f>
        <v/>
      </c>
    </row>
    <row r="4538" customFormat="false" ht="15" hidden="false" customHeight="false" outlineLevel="0" collapsed="false">
      <c r="A4538" s="6" t="n">
        <v>35706.618</v>
      </c>
      <c r="B4538" s="6" t="n">
        <v>1.65641025641026</v>
      </c>
      <c r="C4538" s="6" t="n">
        <v>96</v>
      </c>
      <c r="D4538" s="6" t="n">
        <v>-1</v>
      </c>
      <c r="E4538" s="6" t="n">
        <v>1.65494505494505</v>
      </c>
      <c r="F4538" s="6" t="n">
        <v>0</v>
      </c>
      <c r="G4538" s="6" t="n">
        <v>0</v>
      </c>
      <c r="H4538" s="6" t="str">
        <f aca="false">IF(AND(A4538&gt;=Stimuli!$B$2,A4538&lt;=Stimuli!$C$2),Stimuli!$A$2,IF(AND(A4538&gt;=Stimuli!$B$3,A4538&lt;=Stimuli!$C$3),Stimuli!$A$3,IF(AND(A4538&gt;=Stimuli!$B$4,A4538&lt;=Stimuli!$C$4),Stimuli!$A$4,"")))</f>
        <v>01 Quiet baseline (60s)</v>
      </c>
      <c r="I4538" s="6" t="n">
        <f aca="false">(B4538-B4537)/((A4538-A4537)/1000)</f>
        <v>0.375091575091602</v>
      </c>
      <c r="J4538" s="6" t="n">
        <f aca="false">IF(OR(B4538&lt;Rules!$B$2,B4538&gt;Rules!$B$3,ABS(I4538)&gt;Rules!$B$4,OR(B4539&lt;Rules!$B$2,B4539&gt;Rules!$B$3,ABS(I4539)&gt;Rules!$B$4)),1,0)</f>
        <v>0</v>
      </c>
      <c r="K4538" s="6" t="str">
        <f aca="false">IF(F4538=1,COUNTIF($F$2:F4538,1),"")</f>
        <v/>
      </c>
    </row>
    <row r="4539" customFormat="false" ht="15" hidden="false" customHeight="false" outlineLevel="0" collapsed="false">
      <c r="A4539" s="6" t="n">
        <v>35714.4305</v>
      </c>
      <c r="B4539" s="6" t="n">
        <v>1.65347985347985</v>
      </c>
      <c r="C4539" s="6" t="n">
        <v>96</v>
      </c>
      <c r="D4539" s="6" t="n">
        <v>-1</v>
      </c>
      <c r="E4539" s="6" t="n">
        <v>1.65494505494505</v>
      </c>
      <c r="F4539" s="6" t="n">
        <v>0</v>
      </c>
      <c r="G4539" s="6" t="n">
        <v>0</v>
      </c>
      <c r="H4539" s="6" t="str">
        <f aca="false">IF(AND(A4539&gt;=Stimuli!$B$2,A4539&lt;=Stimuli!$C$2),Stimuli!$A$2,IF(AND(A4539&gt;=Stimuli!$B$3,A4539&lt;=Stimuli!$C$3),Stimuli!$A$3,IF(AND(A4539&gt;=Stimuli!$B$4,A4539&lt;=Stimuli!$C$4),Stimuli!$A$4,"")))</f>
        <v>01 Quiet baseline (60s)</v>
      </c>
      <c r="I4539" s="6" t="n">
        <f aca="false">(B4539-B4538)/((A4539-A4538)/1000)</f>
        <v>-0.375091575091602</v>
      </c>
      <c r="J4539" s="6" t="n">
        <f aca="false">IF(OR(B4539&lt;Rules!$B$2,B4539&gt;Rules!$B$3,ABS(I4539)&gt;Rules!$B$4,OR(B4540&lt;Rules!$B$2,B4540&gt;Rules!$B$3,ABS(I4540)&gt;Rules!$B$4)),1,0)</f>
        <v>0</v>
      </c>
      <c r="K4539" s="6" t="str">
        <f aca="false">IF(F4539=1,COUNTIF($F$2:F4539,1),"")</f>
        <v/>
      </c>
    </row>
    <row r="4540" customFormat="false" ht="15" hidden="false" customHeight="false" outlineLevel="0" collapsed="false">
      <c r="A4540" s="6" t="n">
        <v>35722.243</v>
      </c>
      <c r="B4540" s="6" t="n">
        <v>1.65494505494506</v>
      </c>
      <c r="C4540" s="6" t="n">
        <v>96</v>
      </c>
      <c r="D4540" s="6" t="n">
        <v>-1</v>
      </c>
      <c r="E4540" s="6" t="n">
        <v>1.65494505494505</v>
      </c>
      <c r="F4540" s="6" t="n">
        <v>0</v>
      </c>
      <c r="G4540" s="6" t="n">
        <v>0</v>
      </c>
      <c r="H4540" s="6" t="str">
        <f aca="false">IF(AND(A4540&gt;=Stimuli!$B$2,A4540&lt;=Stimuli!$C$2),Stimuli!$A$2,IF(AND(A4540&gt;=Stimuli!$B$3,A4540&lt;=Stimuli!$C$3),Stimuli!$A$3,IF(AND(A4540&gt;=Stimuli!$B$4,A4540&lt;=Stimuli!$C$4),Stimuli!$A$4,"")))</f>
        <v>01 Quiet baseline (60s)</v>
      </c>
      <c r="I4540" s="6" t="n">
        <f aca="false">(B4540-B4539)/((A4540-A4539)/1000)</f>
        <v>0.187545787545872</v>
      </c>
      <c r="J4540" s="6" t="n">
        <f aca="false">IF(OR(B4540&lt;Rules!$B$2,B4540&gt;Rules!$B$3,ABS(I4540)&gt;Rules!$B$4,OR(B4541&lt;Rules!$B$2,B4541&gt;Rules!$B$3,ABS(I4541)&gt;Rules!$B$4)),1,0)</f>
        <v>0</v>
      </c>
      <c r="K4540" s="6" t="str">
        <f aca="false">IF(F4540=1,COUNTIF($F$2:F4540,1),"")</f>
        <v/>
      </c>
    </row>
    <row r="4541" customFormat="false" ht="15" hidden="false" customHeight="false" outlineLevel="0" collapsed="false">
      <c r="A4541" s="6" t="n">
        <v>35730.0555</v>
      </c>
      <c r="B4541" s="6" t="n">
        <v>1.65494505494506</v>
      </c>
      <c r="C4541" s="6" t="n">
        <v>96</v>
      </c>
      <c r="D4541" s="6" t="n">
        <v>-1</v>
      </c>
      <c r="E4541" s="6" t="n">
        <v>1.65494505494505</v>
      </c>
      <c r="F4541" s="6" t="n">
        <v>0</v>
      </c>
      <c r="G4541" s="6" t="n">
        <v>0</v>
      </c>
      <c r="H4541" s="6" t="str">
        <f aca="false">IF(AND(A4541&gt;=Stimuli!$B$2,A4541&lt;=Stimuli!$C$2),Stimuli!$A$2,IF(AND(A4541&gt;=Stimuli!$B$3,A4541&lt;=Stimuli!$C$3),Stimuli!$A$3,IF(AND(A4541&gt;=Stimuli!$B$4,A4541&lt;=Stimuli!$C$4),Stimuli!$A$4,"")))</f>
        <v>01 Quiet baseline (60s)</v>
      </c>
      <c r="I4541" s="6" t="n">
        <f aca="false">(B4541-B4540)/((A4541-A4540)/1000)</f>
        <v>0</v>
      </c>
      <c r="J4541" s="6" t="n">
        <f aca="false">IF(OR(B4541&lt;Rules!$B$2,B4541&gt;Rules!$B$3,ABS(I4541)&gt;Rules!$B$4,OR(B4542&lt;Rules!$B$2,B4542&gt;Rules!$B$3,ABS(I4542)&gt;Rules!$B$4)),1,0)</f>
        <v>0</v>
      </c>
      <c r="K4541" s="6" t="str">
        <f aca="false">IF(F4541=1,COUNTIF($F$2:F4541,1),"")</f>
        <v/>
      </c>
    </row>
    <row r="4542" customFormat="false" ht="15" hidden="false" customHeight="false" outlineLevel="0" collapsed="false">
      <c r="A4542" s="6" t="n">
        <v>35737.868</v>
      </c>
      <c r="B4542" s="6" t="n">
        <v>1.65347985347985</v>
      </c>
      <c r="C4542" s="6" t="n">
        <v>96</v>
      </c>
      <c r="D4542" s="6" t="n">
        <v>-1</v>
      </c>
      <c r="E4542" s="6" t="n">
        <v>1.65494505494505</v>
      </c>
      <c r="F4542" s="6" t="n">
        <v>0</v>
      </c>
      <c r="G4542" s="6" t="n">
        <v>0</v>
      </c>
      <c r="H4542" s="6" t="str">
        <f aca="false">IF(AND(A4542&gt;=Stimuli!$B$2,A4542&lt;=Stimuli!$C$2),Stimuli!$A$2,IF(AND(A4542&gt;=Stimuli!$B$3,A4542&lt;=Stimuli!$C$3),Stimuli!$A$3,IF(AND(A4542&gt;=Stimuli!$B$4,A4542&lt;=Stimuli!$C$4),Stimuli!$A$4,"")))</f>
        <v>01 Quiet baseline (60s)</v>
      </c>
      <c r="I4542" s="6" t="n">
        <f aca="false">(B4542-B4541)/((A4542-A4541)/1000)</f>
        <v>-0.187545787545872</v>
      </c>
      <c r="J4542" s="6" t="n">
        <f aca="false">IF(OR(B4542&lt;Rules!$B$2,B4542&gt;Rules!$B$3,ABS(I4542)&gt;Rules!$B$4,OR(B4543&lt;Rules!$B$2,B4543&gt;Rules!$B$3,ABS(I4543)&gt;Rules!$B$4)),1,0)</f>
        <v>0</v>
      </c>
      <c r="K4542" s="6" t="str">
        <f aca="false">IF(F4542=1,COUNTIF($F$2:F4542,1),"")</f>
        <v/>
      </c>
    </row>
    <row r="4543" customFormat="false" ht="15" hidden="false" customHeight="false" outlineLevel="0" collapsed="false">
      <c r="A4543" s="6" t="n">
        <v>35745.6805</v>
      </c>
      <c r="B4543" s="6" t="n">
        <v>1.65641025641026</v>
      </c>
      <c r="C4543" s="6" t="n">
        <v>96</v>
      </c>
      <c r="D4543" s="6" t="n">
        <v>-1</v>
      </c>
      <c r="E4543" s="6" t="n">
        <v>1.65494505494505</v>
      </c>
      <c r="F4543" s="6" t="n">
        <v>0</v>
      </c>
      <c r="G4543" s="6" t="n">
        <v>0</v>
      </c>
      <c r="H4543" s="6" t="str">
        <f aca="false">IF(AND(A4543&gt;=Stimuli!$B$2,A4543&lt;=Stimuli!$C$2),Stimuli!$A$2,IF(AND(A4543&gt;=Stimuli!$B$3,A4543&lt;=Stimuli!$C$3),Stimuli!$A$3,IF(AND(A4543&gt;=Stimuli!$B$4,A4543&lt;=Stimuli!$C$4),Stimuli!$A$4,"")))</f>
        <v>01 Quiet baseline (60s)</v>
      </c>
      <c r="I4543" s="6" t="n">
        <f aca="false">(B4543-B4542)/((A4543-A4542)/1000)</f>
        <v>0.375091575091602</v>
      </c>
      <c r="J4543" s="6" t="n">
        <f aca="false">IF(OR(B4543&lt;Rules!$B$2,B4543&gt;Rules!$B$3,ABS(I4543)&gt;Rules!$B$4,OR(B4544&lt;Rules!$B$2,B4544&gt;Rules!$B$3,ABS(I4544)&gt;Rules!$B$4)),1,0)</f>
        <v>0</v>
      </c>
      <c r="K4543" s="6" t="str">
        <f aca="false">IF(F4543=1,COUNTIF($F$2:F4543,1),"")</f>
        <v/>
      </c>
    </row>
    <row r="4544" customFormat="false" ht="15" hidden="false" customHeight="false" outlineLevel="0" collapsed="false">
      <c r="A4544" s="6" t="n">
        <v>35753.493</v>
      </c>
      <c r="B4544" s="6" t="n">
        <v>1.65201465201465</v>
      </c>
      <c r="C4544" s="6" t="n">
        <v>96</v>
      </c>
      <c r="D4544" s="6" t="n">
        <v>-1</v>
      </c>
      <c r="E4544" s="6" t="n">
        <v>1.65494505494505</v>
      </c>
      <c r="F4544" s="6" t="n">
        <v>0</v>
      </c>
      <c r="G4544" s="6" t="n">
        <v>0</v>
      </c>
      <c r="H4544" s="6" t="str">
        <f aca="false">IF(AND(A4544&gt;=Stimuli!$B$2,A4544&lt;=Stimuli!$C$2),Stimuli!$A$2,IF(AND(A4544&gt;=Stimuli!$B$3,A4544&lt;=Stimuli!$C$3),Stimuli!$A$3,IF(AND(A4544&gt;=Stimuli!$B$4,A4544&lt;=Stimuli!$C$4),Stimuli!$A$4,"")))</f>
        <v>01 Quiet baseline (60s)</v>
      </c>
      <c r="I4544" s="6" t="n">
        <f aca="false">(B4544-B4543)/((A4544-A4543)/1000)</f>
        <v>-0.562637362637332</v>
      </c>
      <c r="J4544" s="6" t="n">
        <f aca="false">IF(OR(B4544&lt;Rules!$B$2,B4544&gt;Rules!$B$3,ABS(I4544)&gt;Rules!$B$4,OR(B4545&lt;Rules!$B$2,B4545&gt;Rules!$B$3,ABS(I4545)&gt;Rules!$B$4)),1,0)</f>
        <v>0</v>
      </c>
      <c r="K4544" s="6" t="str">
        <f aca="false">IF(F4544=1,COUNTIF($F$2:F4544,1),"")</f>
        <v/>
      </c>
    </row>
    <row r="4545" customFormat="false" ht="15" hidden="false" customHeight="false" outlineLevel="0" collapsed="false">
      <c r="A4545" s="6" t="n">
        <v>35761.3055</v>
      </c>
      <c r="B4545" s="6" t="n">
        <v>1.65787545787546</v>
      </c>
      <c r="C4545" s="6" t="n">
        <v>96</v>
      </c>
      <c r="D4545" s="6" t="n">
        <v>-1</v>
      </c>
      <c r="E4545" s="6" t="n">
        <v>1.65494505494505</v>
      </c>
      <c r="F4545" s="6" t="n">
        <v>0</v>
      </c>
      <c r="G4545" s="6" t="n">
        <v>0</v>
      </c>
      <c r="H4545" s="6" t="str">
        <f aca="false">IF(AND(A4545&gt;=Stimuli!$B$2,A4545&lt;=Stimuli!$C$2),Stimuli!$A$2,IF(AND(A4545&gt;=Stimuli!$B$3,A4545&lt;=Stimuli!$C$3),Stimuli!$A$3,IF(AND(A4545&gt;=Stimuli!$B$4,A4545&lt;=Stimuli!$C$4),Stimuli!$A$4,"")))</f>
        <v>01 Quiet baseline (60s)</v>
      </c>
      <c r="I4545" s="6" t="n">
        <f aca="false">(B4545-B4544)/((A4545-A4544)/1000)</f>
        <v>0.750183150183176</v>
      </c>
      <c r="J4545" s="6" t="n">
        <f aca="false">IF(OR(B4545&lt;Rules!$B$2,B4545&gt;Rules!$B$3,ABS(I4545)&gt;Rules!$B$4,OR(B4546&lt;Rules!$B$2,B4546&gt;Rules!$B$3,ABS(I4546)&gt;Rules!$B$4)),1,0)</f>
        <v>0</v>
      </c>
      <c r="K4545" s="6" t="str">
        <f aca="false">IF(F4545=1,COUNTIF($F$2:F4545,1),"")</f>
        <v/>
      </c>
    </row>
    <row r="4546" customFormat="false" ht="15" hidden="false" customHeight="false" outlineLevel="0" collapsed="false">
      <c r="A4546" s="6" t="n">
        <v>35769.118</v>
      </c>
      <c r="B4546" s="6" t="n">
        <v>1.65201465201465</v>
      </c>
      <c r="C4546" s="6" t="n">
        <v>96</v>
      </c>
      <c r="D4546" s="6" t="n">
        <v>-1</v>
      </c>
      <c r="E4546" s="6" t="n">
        <v>1.65494505494505</v>
      </c>
      <c r="F4546" s="6" t="n">
        <v>0</v>
      </c>
      <c r="G4546" s="6" t="n">
        <v>0</v>
      </c>
      <c r="H4546" s="6" t="str">
        <f aca="false">IF(AND(A4546&gt;=Stimuli!$B$2,A4546&lt;=Stimuli!$C$2),Stimuli!$A$2,IF(AND(A4546&gt;=Stimuli!$B$3,A4546&lt;=Stimuli!$C$3),Stimuli!$A$3,IF(AND(A4546&gt;=Stimuli!$B$4,A4546&lt;=Stimuli!$C$4),Stimuli!$A$4,"")))</f>
        <v>01 Quiet baseline (60s)</v>
      </c>
      <c r="I4546" s="6" t="n">
        <f aca="false">(B4546-B4545)/((A4546-A4545)/1000)</f>
        <v>-0.750183150183176</v>
      </c>
      <c r="J4546" s="6" t="n">
        <f aca="false">IF(OR(B4546&lt;Rules!$B$2,B4546&gt;Rules!$B$3,ABS(I4546)&gt;Rules!$B$4,OR(B4547&lt;Rules!$B$2,B4547&gt;Rules!$B$3,ABS(I4547)&gt;Rules!$B$4)),1,0)</f>
        <v>0</v>
      </c>
      <c r="K4546" s="6" t="str">
        <f aca="false">IF(F4546=1,COUNTIF($F$2:F4546,1),"")</f>
        <v/>
      </c>
    </row>
    <row r="4547" customFormat="false" ht="15" hidden="false" customHeight="false" outlineLevel="0" collapsed="false">
      <c r="A4547" s="6" t="n">
        <v>35776.9305</v>
      </c>
      <c r="B4547" s="6" t="n">
        <v>1.65787545787546</v>
      </c>
      <c r="C4547" s="6" t="n">
        <v>96</v>
      </c>
      <c r="D4547" s="6" t="n">
        <v>-1</v>
      </c>
      <c r="E4547" s="6" t="n">
        <v>1.65494505494505</v>
      </c>
      <c r="F4547" s="6" t="n">
        <v>0</v>
      </c>
      <c r="G4547" s="6" t="n">
        <v>0</v>
      </c>
      <c r="H4547" s="6" t="str">
        <f aca="false">IF(AND(A4547&gt;=Stimuli!$B$2,A4547&lt;=Stimuli!$C$2),Stimuli!$A$2,IF(AND(A4547&gt;=Stimuli!$B$3,A4547&lt;=Stimuli!$C$3),Stimuli!$A$3,IF(AND(A4547&gt;=Stimuli!$B$4,A4547&lt;=Stimuli!$C$4),Stimuli!$A$4,"")))</f>
        <v>01 Quiet baseline (60s)</v>
      </c>
      <c r="I4547" s="6" t="n">
        <f aca="false">(B4547-B4546)/((A4547-A4546)/1000)</f>
        <v>0.750183150183176</v>
      </c>
      <c r="J4547" s="6" t="n">
        <f aca="false">IF(OR(B4547&lt;Rules!$B$2,B4547&gt;Rules!$B$3,ABS(I4547)&gt;Rules!$B$4,OR(B4548&lt;Rules!$B$2,B4548&gt;Rules!$B$3,ABS(I4548)&gt;Rules!$B$4)),1,0)</f>
        <v>0</v>
      </c>
      <c r="K4547" s="6" t="str">
        <f aca="false">IF(F4547=1,COUNTIF($F$2:F4547,1),"")</f>
        <v/>
      </c>
    </row>
    <row r="4548" customFormat="false" ht="15" hidden="false" customHeight="false" outlineLevel="0" collapsed="false">
      <c r="A4548" s="6" t="n">
        <v>35784.743</v>
      </c>
      <c r="B4548" s="6" t="n">
        <v>1.65201465201465</v>
      </c>
      <c r="C4548" s="6" t="n">
        <v>96</v>
      </c>
      <c r="D4548" s="6" t="n">
        <v>-1</v>
      </c>
      <c r="E4548" s="6" t="n">
        <v>1.65494505494505</v>
      </c>
      <c r="F4548" s="6" t="n">
        <v>0</v>
      </c>
      <c r="G4548" s="6" t="n">
        <v>0</v>
      </c>
      <c r="H4548" s="6" t="str">
        <f aca="false">IF(AND(A4548&gt;=Stimuli!$B$2,A4548&lt;=Stimuli!$C$2),Stimuli!$A$2,IF(AND(A4548&gt;=Stimuli!$B$3,A4548&lt;=Stimuli!$C$3),Stimuli!$A$3,IF(AND(A4548&gt;=Stimuli!$B$4,A4548&lt;=Stimuli!$C$4),Stimuli!$A$4,"")))</f>
        <v>01 Quiet baseline (60s)</v>
      </c>
      <c r="I4548" s="6" t="n">
        <f aca="false">(B4548-B4547)/((A4548-A4547)/1000)</f>
        <v>-0.750183150183176</v>
      </c>
      <c r="J4548" s="6" t="n">
        <f aca="false">IF(OR(B4548&lt;Rules!$B$2,B4548&gt;Rules!$B$3,ABS(I4548)&gt;Rules!$B$4,OR(B4549&lt;Rules!$B$2,B4549&gt;Rules!$B$3,ABS(I4549)&gt;Rules!$B$4)),1,0)</f>
        <v>0</v>
      </c>
      <c r="K4548" s="6" t="str">
        <f aca="false">IF(F4548=1,COUNTIF($F$2:F4548,1),"")</f>
        <v/>
      </c>
    </row>
    <row r="4549" customFormat="false" ht="15" hidden="false" customHeight="false" outlineLevel="0" collapsed="false">
      <c r="A4549" s="6" t="n">
        <v>35792.5555</v>
      </c>
      <c r="B4549" s="6" t="n">
        <v>1.65787545787546</v>
      </c>
      <c r="C4549" s="6" t="n">
        <v>96</v>
      </c>
      <c r="D4549" s="6" t="n">
        <v>-1</v>
      </c>
      <c r="E4549" s="6" t="n">
        <v>1.65494505494505</v>
      </c>
      <c r="F4549" s="6" t="n">
        <v>0</v>
      </c>
      <c r="G4549" s="6" t="n">
        <v>0</v>
      </c>
      <c r="H4549" s="6" t="str">
        <f aca="false">IF(AND(A4549&gt;=Stimuli!$B$2,A4549&lt;=Stimuli!$C$2),Stimuli!$A$2,IF(AND(A4549&gt;=Stimuli!$B$3,A4549&lt;=Stimuli!$C$3),Stimuli!$A$3,IF(AND(A4549&gt;=Stimuli!$B$4,A4549&lt;=Stimuli!$C$4),Stimuli!$A$4,"")))</f>
        <v>01 Quiet baseline (60s)</v>
      </c>
      <c r="I4549" s="6" t="n">
        <f aca="false">(B4549-B4548)/((A4549-A4548)/1000)</f>
        <v>0.750183150183176</v>
      </c>
      <c r="J4549" s="6" t="n">
        <f aca="false">IF(OR(B4549&lt;Rules!$B$2,B4549&gt;Rules!$B$3,ABS(I4549)&gt;Rules!$B$4,OR(B4550&lt;Rules!$B$2,B4550&gt;Rules!$B$3,ABS(I4550)&gt;Rules!$B$4)),1,0)</f>
        <v>0</v>
      </c>
      <c r="K4549" s="6" t="str">
        <f aca="false">IF(F4549=1,COUNTIF($F$2:F4549,1),"")</f>
        <v/>
      </c>
    </row>
    <row r="4550" customFormat="false" ht="15" hidden="false" customHeight="false" outlineLevel="0" collapsed="false">
      <c r="A4550" s="6" t="n">
        <v>35800.368</v>
      </c>
      <c r="B4550" s="6" t="n">
        <v>1.65054945054945</v>
      </c>
      <c r="C4550" s="6" t="n">
        <v>96</v>
      </c>
      <c r="D4550" s="6" t="n">
        <v>-1</v>
      </c>
      <c r="E4550" s="6" t="n">
        <v>1.65494505494505</v>
      </c>
      <c r="F4550" s="6" t="n">
        <v>0</v>
      </c>
      <c r="G4550" s="6" t="n">
        <v>0</v>
      </c>
      <c r="H4550" s="6" t="str">
        <f aca="false">IF(AND(A4550&gt;=Stimuli!$B$2,A4550&lt;=Stimuli!$C$2),Stimuli!$A$2,IF(AND(A4550&gt;=Stimuli!$B$3,A4550&lt;=Stimuli!$C$3),Stimuli!$A$3,IF(AND(A4550&gt;=Stimuli!$B$4,A4550&lt;=Stimuli!$C$4),Stimuli!$A$4,"")))</f>
        <v>01 Quiet baseline (60s)</v>
      </c>
      <c r="I4550" s="6" t="n">
        <f aca="false">(B4550-B4549)/((A4550-A4549)/1000)</f>
        <v>-0.937728937728906</v>
      </c>
      <c r="J4550" s="6" t="n">
        <f aca="false">IF(OR(B4550&lt;Rules!$B$2,B4550&gt;Rules!$B$3,ABS(I4550)&gt;Rules!$B$4,OR(B4551&lt;Rules!$B$2,B4551&gt;Rules!$B$3,ABS(I4551)&gt;Rules!$B$4)),1,0)</f>
        <v>0</v>
      </c>
      <c r="K4550" s="6" t="str">
        <f aca="false">IF(F4550=1,COUNTIF($F$2:F4550,1),"")</f>
        <v/>
      </c>
    </row>
    <row r="4551" customFormat="false" ht="15" hidden="false" customHeight="false" outlineLevel="0" collapsed="false">
      <c r="A4551" s="6" t="n">
        <v>35808.1805</v>
      </c>
      <c r="B4551" s="6" t="n">
        <v>1.65641025641026</v>
      </c>
      <c r="C4551" s="6" t="n">
        <v>96</v>
      </c>
      <c r="D4551" s="6" t="n">
        <v>-1</v>
      </c>
      <c r="E4551" s="6" t="n">
        <v>1.65347985347985</v>
      </c>
      <c r="F4551" s="6" t="n">
        <v>0</v>
      </c>
      <c r="G4551" s="6" t="n">
        <v>0</v>
      </c>
      <c r="H4551" s="6" t="str">
        <f aca="false">IF(AND(A4551&gt;=Stimuli!$B$2,A4551&lt;=Stimuli!$C$2),Stimuli!$A$2,IF(AND(A4551&gt;=Stimuli!$B$3,A4551&lt;=Stimuli!$C$3),Stimuli!$A$3,IF(AND(A4551&gt;=Stimuli!$B$4,A4551&lt;=Stimuli!$C$4),Stimuli!$A$4,"")))</f>
        <v>01 Quiet baseline (60s)</v>
      </c>
      <c r="I4551" s="6" t="n">
        <f aca="false">(B4551-B4550)/((A4551-A4550)/1000)</f>
        <v>0.750183150183062</v>
      </c>
      <c r="J4551" s="6" t="n">
        <f aca="false">IF(OR(B4551&lt;Rules!$B$2,B4551&gt;Rules!$B$3,ABS(I4551)&gt;Rules!$B$4,OR(B4552&lt;Rules!$B$2,B4552&gt;Rules!$B$3,ABS(I4552)&gt;Rules!$B$4)),1,0)</f>
        <v>0</v>
      </c>
      <c r="K4551" s="6" t="str">
        <f aca="false">IF(F4551=1,COUNTIF($F$2:F4551,1),"")</f>
        <v/>
      </c>
    </row>
    <row r="4552" customFormat="false" ht="15" hidden="false" customHeight="false" outlineLevel="0" collapsed="false">
      <c r="A4552" s="6" t="n">
        <v>35815.993</v>
      </c>
      <c r="B4552" s="6" t="n">
        <v>1.65201465201465</v>
      </c>
      <c r="C4552" s="6" t="n">
        <v>96</v>
      </c>
      <c r="D4552" s="6" t="n">
        <v>-1</v>
      </c>
      <c r="E4552" s="6" t="n">
        <v>1.65347985347985</v>
      </c>
      <c r="F4552" s="6" t="n">
        <v>0</v>
      </c>
      <c r="G4552" s="6" t="n">
        <v>0</v>
      </c>
      <c r="H4552" s="6" t="str">
        <f aca="false">IF(AND(A4552&gt;=Stimuli!$B$2,A4552&lt;=Stimuli!$C$2),Stimuli!$A$2,IF(AND(A4552&gt;=Stimuli!$B$3,A4552&lt;=Stimuli!$C$3),Stimuli!$A$3,IF(AND(A4552&gt;=Stimuli!$B$4,A4552&lt;=Stimuli!$C$4),Stimuli!$A$4,"")))</f>
        <v>01 Quiet baseline (60s)</v>
      </c>
      <c r="I4552" s="6" t="n">
        <f aca="false">(B4552-B4551)/((A4552-A4551)/1000)</f>
        <v>-0.562637362637332</v>
      </c>
      <c r="J4552" s="6" t="n">
        <f aca="false">IF(OR(B4552&lt;Rules!$B$2,B4552&gt;Rules!$B$3,ABS(I4552)&gt;Rules!$B$4,OR(B4553&lt;Rules!$B$2,B4553&gt;Rules!$B$3,ABS(I4553)&gt;Rules!$B$4)),1,0)</f>
        <v>0</v>
      </c>
      <c r="K4552" s="6" t="str">
        <f aca="false">IF(F4552=1,COUNTIF($F$2:F4552,1),"")</f>
        <v/>
      </c>
    </row>
    <row r="4553" customFormat="false" ht="15" hidden="false" customHeight="false" outlineLevel="0" collapsed="false">
      <c r="A4553" s="6" t="n">
        <v>35823.8055</v>
      </c>
      <c r="B4553" s="6" t="n">
        <v>1.65494505494506</v>
      </c>
      <c r="C4553" s="6" t="n">
        <v>96</v>
      </c>
      <c r="D4553" s="6" t="n">
        <v>-1</v>
      </c>
      <c r="E4553" s="6" t="n">
        <v>1.65347985347985</v>
      </c>
      <c r="F4553" s="6" t="n">
        <v>0</v>
      </c>
      <c r="G4553" s="6" t="n">
        <v>0</v>
      </c>
      <c r="H4553" s="6" t="str">
        <f aca="false">IF(AND(A4553&gt;=Stimuli!$B$2,A4553&lt;=Stimuli!$C$2),Stimuli!$A$2,IF(AND(A4553&gt;=Stimuli!$B$3,A4553&lt;=Stimuli!$C$3),Stimuli!$A$3,IF(AND(A4553&gt;=Stimuli!$B$4,A4553&lt;=Stimuli!$C$4),Stimuli!$A$4,"")))</f>
        <v>01 Quiet baseline (60s)</v>
      </c>
      <c r="I4553" s="6" t="n">
        <f aca="false">(B4553-B4552)/((A4553-A4552)/1000)</f>
        <v>0.375091575091602</v>
      </c>
      <c r="J4553" s="6" t="n">
        <f aca="false">IF(OR(B4553&lt;Rules!$B$2,B4553&gt;Rules!$B$3,ABS(I4553)&gt;Rules!$B$4,OR(B4554&lt;Rules!$B$2,B4554&gt;Rules!$B$3,ABS(I4554)&gt;Rules!$B$4)),1,0)</f>
        <v>0</v>
      </c>
      <c r="K4553" s="6" t="str">
        <f aca="false">IF(F4553=1,COUNTIF($F$2:F4553,1),"")</f>
        <v/>
      </c>
    </row>
    <row r="4554" customFormat="false" ht="15" hidden="false" customHeight="false" outlineLevel="0" collapsed="false">
      <c r="A4554" s="6" t="n">
        <v>35831.618</v>
      </c>
      <c r="B4554" s="6" t="n">
        <v>1.65201465201465</v>
      </c>
      <c r="C4554" s="6" t="n">
        <v>96</v>
      </c>
      <c r="D4554" s="6" t="n">
        <v>-1</v>
      </c>
      <c r="E4554" s="6" t="n">
        <v>1.65347985347985</v>
      </c>
      <c r="F4554" s="6" t="n">
        <v>0</v>
      </c>
      <c r="G4554" s="6" t="n">
        <v>0</v>
      </c>
      <c r="H4554" s="6" t="str">
        <f aca="false">IF(AND(A4554&gt;=Stimuli!$B$2,A4554&lt;=Stimuli!$C$2),Stimuli!$A$2,IF(AND(A4554&gt;=Stimuli!$B$3,A4554&lt;=Stimuli!$C$3),Stimuli!$A$3,IF(AND(A4554&gt;=Stimuli!$B$4,A4554&lt;=Stimuli!$C$4),Stimuli!$A$4,"")))</f>
        <v>01 Quiet baseline (60s)</v>
      </c>
      <c r="I4554" s="6" t="n">
        <f aca="false">(B4554-B4553)/((A4554-A4553)/1000)</f>
        <v>-0.375091575091602</v>
      </c>
      <c r="J4554" s="6" t="n">
        <f aca="false">IF(OR(B4554&lt;Rules!$B$2,B4554&gt;Rules!$B$3,ABS(I4554)&gt;Rules!$B$4,OR(B4555&lt;Rules!$B$2,B4555&gt;Rules!$B$3,ABS(I4555)&gt;Rules!$B$4)),1,0)</f>
        <v>0</v>
      </c>
      <c r="K4554" s="6" t="str">
        <f aca="false">IF(F4554=1,COUNTIF($F$2:F4554,1),"")</f>
        <v/>
      </c>
    </row>
    <row r="4555" customFormat="false" ht="15" hidden="false" customHeight="false" outlineLevel="0" collapsed="false">
      <c r="A4555" s="6" t="n">
        <v>35839.4305</v>
      </c>
      <c r="B4555" s="6" t="n">
        <v>1.65494505494506</v>
      </c>
      <c r="C4555" s="6" t="n">
        <v>96</v>
      </c>
      <c r="D4555" s="6" t="n">
        <v>-1</v>
      </c>
      <c r="E4555" s="6" t="n">
        <v>1.65347985347985</v>
      </c>
      <c r="F4555" s="6" t="n">
        <v>0</v>
      </c>
      <c r="G4555" s="6" t="n">
        <v>0</v>
      </c>
      <c r="H4555" s="6" t="str">
        <f aca="false">IF(AND(A4555&gt;=Stimuli!$B$2,A4555&lt;=Stimuli!$C$2),Stimuli!$A$2,IF(AND(A4555&gt;=Stimuli!$B$3,A4555&lt;=Stimuli!$C$3),Stimuli!$A$3,IF(AND(A4555&gt;=Stimuli!$B$4,A4555&lt;=Stimuli!$C$4),Stimuli!$A$4,"")))</f>
        <v>01 Quiet baseline (60s)</v>
      </c>
      <c r="I4555" s="6" t="n">
        <f aca="false">(B4555-B4554)/((A4555-A4554)/1000)</f>
        <v>0.375091575091602</v>
      </c>
      <c r="J4555" s="6" t="n">
        <f aca="false">IF(OR(B4555&lt;Rules!$B$2,B4555&gt;Rules!$B$3,ABS(I4555)&gt;Rules!$B$4,OR(B4556&lt;Rules!$B$2,B4556&gt;Rules!$B$3,ABS(I4556)&gt;Rules!$B$4)),1,0)</f>
        <v>0</v>
      </c>
      <c r="K4555" s="6" t="str">
        <f aca="false">IF(F4555=1,COUNTIF($F$2:F4555,1),"")</f>
        <v/>
      </c>
    </row>
    <row r="4556" customFormat="false" ht="15" hidden="false" customHeight="false" outlineLevel="0" collapsed="false">
      <c r="A4556" s="6" t="n">
        <v>35847.243</v>
      </c>
      <c r="B4556" s="6" t="n">
        <v>1.65347985347985</v>
      </c>
      <c r="C4556" s="6" t="n">
        <v>96</v>
      </c>
      <c r="D4556" s="6" t="n">
        <v>-1</v>
      </c>
      <c r="E4556" s="6" t="n">
        <v>1.65347985347985</v>
      </c>
      <c r="F4556" s="6" t="n">
        <v>0</v>
      </c>
      <c r="G4556" s="6" t="n">
        <v>0</v>
      </c>
      <c r="H4556" s="6" t="str">
        <f aca="false">IF(AND(A4556&gt;=Stimuli!$B$2,A4556&lt;=Stimuli!$C$2),Stimuli!$A$2,IF(AND(A4556&gt;=Stimuli!$B$3,A4556&lt;=Stimuli!$C$3),Stimuli!$A$3,IF(AND(A4556&gt;=Stimuli!$B$4,A4556&lt;=Stimuli!$C$4),Stimuli!$A$4,"")))</f>
        <v>01 Quiet baseline (60s)</v>
      </c>
      <c r="I4556" s="6" t="n">
        <f aca="false">(B4556-B4555)/((A4556-A4555)/1000)</f>
        <v>-0.187545787545872</v>
      </c>
      <c r="J4556" s="6" t="n">
        <f aca="false">IF(OR(B4556&lt;Rules!$B$2,B4556&gt;Rules!$B$3,ABS(I4556)&gt;Rules!$B$4,OR(B4557&lt;Rules!$B$2,B4557&gt;Rules!$B$3,ABS(I4557)&gt;Rules!$B$4)),1,0)</f>
        <v>0</v>
      </c>
      <c r="K4556" s="6" t="str">
        <f aca="false">IF(F4556=1,COUNTIF($F$2:F4556,1),"")</f>
        <v/>
      </c>
    </row>
    <row r="4557" customFormat="false" ht="15" hidden="false" customHeight="false" outlineLevel="0" collapsed="false">
      <c r="A4557" s="6" t="n">
        <v>35855.0555</v>
      </c>
      <c r="B4557" s="6" t="n">
        <v>1.65201465201465</v>
      </c>
      <c r="C4557" s="6" t="n">
        <v>96</v>
      </c>
      <c r="D4557" s="6" t="n">
        <v>-1</v>
      </c>
      <c r="E4557" s="6" t="n">
        <v>1.65347985347985</v>
      </c>
      <c r="F4557" s="6" t="n">
        <v>0</v>
      </c>
      <c r="G4557" s="6" t="n">
        <v>0</v>
      </c>
      <c r="H4557" s="6" t="str">
        <f aca="false">IF(AND(A4557&gt;=Stimuli!$B$2,A4557&lt;=Stimuli!$C$2),Stimuli!$A$2,IF(AND(A4557&gt;=Stimuli!$B$3,A4557&lt;=Stimuli!$C$3),Stimuli!$A$3,IF(AND(A4557&gt;=Stimuli!$B$4,A4557&lt;=Stimuli!$C$4),Stimuli!$A$4,"")))</f>
        <v>01 Quiet baseline (60s)</v>
      </c>
      <c r="I4557" s="6" t="n">
        <f aca="false">(B4557-B4556)/((A4557-A4556)/1000)</f>
        <v>-0.18754578754573</v>
      </c>
      <c r="J4557" s="6" t="n">
        <f aca="false">IF(OR(B4557&lt;Rules!$B$2,B4557&gt;Rules!$B$3,ABS(I4557)&gt;Rules!$B$4,OR(B4558&lt;Rules!$B$2,B4558&gt;Rules!$B$3,ABS(I4558)&gt;Rules!$B$4)),1,0)</f>
        <v>0</v>
      </c>
      <c r="K4557" s="6" t="str">
        <f aca="false">IF(F4557=1,COUNTIF($F$2:F4557,1),"")</f>
        <v/>
      </c>
    </row>
    <row r="4558" customFormat="false" ht="15" hidden="false" customHeight="false" outlineLevel="0" collapsed="false">
      <c r="A4558" s="6" t="n">
        <v>35862.868</v>
      </c>
      <c r="B4558" s="6" t="n">
        <v>1.65494505494506</v>
      </c>
      <c r="C4558" s="6" t="n">
        <v>96</v>
      </c>
      <c r="D4558" s="6" t="n">
        <v>-1</v>
      </c>
      <c r="E4558" s="6" t="n">
        <v>1.65347985347985</v>
      </c>
      <c r="F4558" s="6" t="n">
        <v>0</v>
      </c>
      <c r="G4558" s="6" t="n">
        <v>0</v>
      </c>
      <c r="H4558" s="6" t="str">
        <f aca="false">IF(AND(A4558&gt;=Stimuli!$B$2,A4558&lt;=Stimuli!$C$2),Stimuli!$A$2,IF(AND(A4558&gt;=Stimuli!$B$3,A4558&lt;=Stimuli!$C$3),Stimuli!$A$3,IF(AND(A4558&gt;=Stimuli!$B$4,A4558&lt;=Stimuli!$C$4),Stimuli!$A$4,"")))</f>
        <v>01 Quiet baseline (60s)</v>
      </c>
      <c r="I4558" s="6" t="n">
        <f aca="false">(B4558-B4557)/((A4558-A4557)/1000)</f>
        <v>0.375091575091602</v>
      </c>
      <c r="J4558" s="6" t="n">
        <f aca="false">IF(OR(B4558&lt;Rules!$B$2,B4558&gt;Rules!$B$3,ABS(I4558)&gt;Rules!$B$4,OR(B4559&lt;Rules!$B$2,B4559&gt;Rules!$B$3,ABS(I4559)&gt;Rules!$B$4)),1,0)</f>
        <v>0</v>
      </c>
      <c r="K4558" s="6" t="str">
        <f aca="false">IF(F4558=1,COUNTIF($F$2:F4558,1),"")</f>
        <v/>
      </c>
    </row>
    <row r="4559" customFormat="false" ht="15" hidden="false" customHeight="false" outlineLevel="0" collapsed="false">
      <c r="A4559" s="6" t="n">
        <v>35870.6805</v>
      </c>
      <c r="B4559" s="6" t="n">
        <v>1.65201465201465</v>
      </c>
      <c r="C4559" s="6" t="n">
        <v>96</v>
      </c>
      <c r="D4559" s="6" t="n">
        <v>-1</v>
      </c>
      <c r="E4559" s="6" t="n">
        <v>1.65347985347985</v>
      </c>
      <c r="F4559" s="6" t="n">
        <v>0</v>
      </c>
      <c r="G4559" s="6" t="n">
        <v>0</v>
      </c>
      <c r="H4559" s="6" t="str">
        <f aca="false">IF(AND(A4559&gt;=Stimuli!$B$2,A4559&lt;=Stimuli!$C$2),Stimuli!$A$2,IF(AND(A4559&gt;=Stimuli!$B$3,A4559&lt;=Stimuli!$C$3),Stimuli!$A$3,IF(AND(A4559&gt;=Stimuli!$B$4,A4559&lt;=Stimuli!$C$4),Stimuli!$A$4,"")))</f>
        <v>01 Quiet baseline (60s)</v>
      </c>
      <c r="I4559" s="6" t="n">
        <f aca="false">(B4559-B4558)/((A4559-A4558)/1000)</f>
        <v>-0.375091575091602</v>
      </c>
      <c r="J4559" s="6" t="n">
        <f aca="false">IF(OR(B4559&lt;Rules!$B$2,B4559&gt;Rules!$B$3,ABS(I4559)&gt;Rules!$B$4,OR(B4560&lt;Rules!$B$2,B4560&gt;Rules!$B$3,ABS(I4560)&gt;Rules!$B$4)),1,0)</f>
        <v>0</v>
      </c>
      <c r="K4559" s="6" t="str">
        <f aca="false">IF(F4559=1,COUNTIF($F$2:F4559,1),"")</f>
        <v/>
      </c>
    </row>
    <row r="4560" customFormat="false" ht="15" hidden="false" customHeight="false" outlineLevel="0" collapsed="false">
      <c r="A4560" s="6" t="n">
        <v>35878.493</v>
      </c>
      <c r="B4560" s="6" t="n">
        <v>1.65494505494506</v>
      </c>
      <c r="C4560" s="6" t="n">
        <v>96</v>
      </c>
      <c r="D4560" s="6" t="n">
        <v>-1</v>
      </c>
      <c r="E4560" s="6" t="n">
        <v>1.65347985347985</v>
      </c>
      <c r="F4560" s="6" t="n">
        <v>0</v>
      </c>
      <c r="G4560" s="6" t="n">
        <v>0</v>
      </c>
      <c r="H4560" s="6" t="str">
        <f aca="false">IF(AND(A4560&gt;=Stimuli!$B$2,A4560&lt;=Stimuli!$C$2),Stimuli!$A$2,IF(AND(A4560&gt;=Stimuli!$B$3,A4560&lt;=Stimuli!$C$3),Stimuli!$A$3,IF(AND(A4560&gt;=Stimuli!$B$4,A4560&lt;=Stimuli!$C$4),Stimuli!$A$4,"")))</f>
        <v>01 Quiet baseline (60s)</v>
      </c>
      <c r="I4560" s="6" t="n">
        <f aca="false">(B4560-B4559)/((A4560-A4559)/1000)</f>
        <v>0.375091575091602</v>
      </c>
      <c r="J4560" s="6" t="n">
        <f aca="false">IF(OR(B4560&lt;Rules!$B$2,B4560&gt;Rules!$B$3,ABS(I4560)&gt;Rules!$B$4,OR(B4561&lt;Rules!$B$2,B4561&gt;Rules!$B$3,ABS(I4561)&gt;Rules!$B$4)),1,0)</f>
        <v>0</v>
      </c>
      <c r="K4560" s="6" t="str">
        <f aca="false">IF(F4560=1,COUNTIF($F$2:F4560,1),"")</f>
        <v/>
      </c>
    </row>
    <row r="4561" customFormat="false" ht="15" hidden="false" customHeight="false" outlineLevel="0" collapsed="false">
      <c r="A4561" s="6" t="n">
        <v>35886.3055</v>
      </c>
      <c r="B4561" s="6" t="n">
        <v>1.65054945054945</v>
      </c>
      <c r="C4561" s="6" t="n">
        <v>96</v>
      </c>
      <c r="D4561" s="6" t="n">
        <v>-1</v>
      </c>
      <c r="E4561" s="6" t="n">
        <v>1.65347985347985</v>
      </c>
      <c r="F4561" s="6" t="n">
        <v>0</v>
      </c>
      <c r="G4561" s="6" t="n">
        <v>0</v>
      </c>
      <c r="H4561" s="6" t="str">
        <f aca="false">IF(AND(A4561&gt;=Stimuli!$B$2,A4561&lt;=Stimuli!$C$2),Stimuli!$A$2,IF(AND(A4561&gt;=Stimuli!$B$3,A4561&lt;=Stimuli!$C$3),Stimuli!$A$3,IF(AND(A4561&gt;=Stimuli!$B$4,A4561&lt;=Stimuli!$C$4),Stimuli!$A$4,"")))</f>
        <v>01 Quiet baseline (60s)</v>
      </c>
      <c r="I4561" s="6" t="n">
        <f aca="false">(B4561-B4560)/((A4561-A4560)/1000)</f>
        <v>-0.562637362637332</v>
      </c>
      <c r="J4561" s="6" t="n">
        <f aca="false">IF(OR(B4561&lt;Rules!$B$2,B4561&gt;Rules!$B$3,ABS(I4561)&gt;Rules!$B$4,OR(B4562&lt;Rules!$B$2,B4562&gt;Rules!$B$3,ABS(I4562)&gt;Rules!$B$4)),1,0)</f>
        <v>0</v>
      </c>
      <c r="K4561" s="6" t="str">
        <f aca="false">IF(F4561=1,COUNTIF($F$2:F4561,1),"")</f>
        <v/>
      </c>
    </row>
    <row r="4562" customFormat="false" ht="15" hidden="false" customHeight="false" outlineLevel="0" collapsed="false">
      <c r="A4562" s="6" t="n">
        <v>35894.118</v>
      </c>
      <c r="B4562" s="6" t="n">
        <v>1.65494505494506</v>
      </c>
      <c r="C4562" s="6" t="n">
        <v>96</v>
      </c>
      <c r="D4562" s="6" t="n">
        <v>-1</v>
      </c>
      <c r="E4562" s="6" t="n">
        <v>1.65347985347985</v>
      </c>
      <c r="F4562" s="6" t="n">
        <v>0</v>
      </c>
      <c r="G4562" s="6" t="n">
        <v>0</v>
      </c>
      <c r="H4562" s="6" t="str">
        <f aca="false">IF(AND(A4562&gt;=Stimuli!$B$2,A4562&lt;=Stimuli!$C$2),Stimuli!$A$2,IF(AND(A4562&gt;=Stimuli!$B$3,A4562&lt;=Stimuli!$C$3),Stimuli!$A$3,IF(AND(A4562&gt;=Stimuli!$B$4,A4562&lt;=Stimuli!$C$4),Stimuli!$A$4,"")))</f>
        <v>01 Quiet baseline (60s)</v>
      </c>
      <c r="I4562" s="6" t="n">
        <f aca="false">(B4562-B4561)/((A4562-A4561)/1000)</f>
        <v>0.562637362637332</v>
      </c>
      <c r="J4562" s="6" t="n">
        <f aca="false">IF(OR(B4562&lt;Rules!$B$2,B4562&gt;Rules!$B$3,ABS(I4562)&gt;Rules!$B$4,OR(B4563&lt;Rules!$B$2,B4563&gt;Rules!$B$3,ABS(I4563)&gt;Rules!$B$4)),1,0)</f>
        <v>0</v>
      </c>
      <c r="K4562" s="6" t="str">
        <f aca="false">IF(F4562=1,COUNTIF($F$2:F4562,1),"")</f>
        <v/>
      </c>
    </row>
    <row r="4563" customFormat="false" ht="15" hidden="false" customHeight="false" outlineLevel="0" collapsed="false">
      <c r="A4563" s="6" t="n">
        <v>35901.9305</v>
      </c>
      <c r="B4563" s="6" t="n">
        <v>1.64908424908425</v>
      </c>
      <c r="C4563" s="6" t="n">
        <v>96</v>
      </c>
      <c r="D4563" s="6" t="n">
        <v>-1</v>
      </c>
      <c r="E4563" s="6" t="n">
        <v>1.65201465201465</v>
      </c>
      <c r="F4563" s="6" t="n">
        <v>0</v>
      </c>
      <c r="G4563" s="6" t="n">
        <v>0</v>
      </c>
      <c r="H4563" s="6" t="str">
        <f aca="false">IF(AND(A4563&gt;=Stimuli!$B$2,A4563&lt;=Stimuli!$C$2),Stimuli!$A$2,IF(AND(A4563&gt;=Stimuli!$B$3,A4563&lt;=Stimuli!$C$3),Stimuli!$A$3,IF(AND(A4563&gt;=Stimuli!$B$4,A4563&lt;=Stimuli!$C$4),Stimuli!$A$4,"")))</f>
        <v>01 Quiet baseline (60s)</v>
      </c>
      <c r="I4563" s="6" t="n">
        <f aca="false">(B4563-B4562)/((A4563-A4562)/1000)</f>
        <v>-0.750183150183176</v>
      </c>
      <c r="J4563" s="6" t="n">
        <f aca="false">IF(OR(B4563&lt;Rules!$B$2,B4563&gt;Rules!$B$3,ABS(I4563)&gt;Rules!$B$4,OR(B4564&lt;Rules!$B$2,B4564&gt;Rules!$B$3,ABS(I4564)&gt;Rules!$B$4)),1,0)</f>
        <v>0</v>
      </c>
      <c r="K4563" s="6" t="str">
        <f aca="false">IF(F4563=1,COUNTIF($F$2:F4563,1),"")</f>
        <v/>
      </c>
    </row>
    <row r="4564" customFormat="false" ht="15" hidden="false" customHeight="false" outlineLevel="0" collapsed="false">
      <c r="A4564" s="6" t="n">
        <v>35909.743</v>
      </c>
      <c r="B4564" s="6" t="n">
        <v>1.65641025641026</v>
      </c>
      <c r="C4564" s="6" t="n">
        <v>96</v>
      </c>
      <c r="D4564" s="6" t="n">
        <v>-1</v>
      </c>
      <c r="E4564" s="6" t="n">
        <v>1.65201465201465</v>
      </c>
      <c r="F4564" s="6" t="n">
        <v>0</v>
      </c>
      <c r="G4564" s="6" t="n">
        <v>0</v>
      </c>
      <c r="H4564" s="6" t="str">
        <f aca="false">IF(AND(A4564&gt;=Stimuli!$B$2,A4564&lt;=Stimuli!$C$2),Stimuli!$A$2,IF(AND(A4564&gt;=Stimuli!$B$3,A4564&lt;=Stimuli!$C$3),Stimuli!$A$3,IF(AND(A4564&gt;=Stimuli!$B$4,A4564&lt;=Stimuli!$C$4),Stimuli!$A$4,"")))</f>
        <v>01 Quiet baseline (60s)</v>
      </c>
      <c r="I4564" s="6" t="n">
        <f aca="false">(B4564-B4563)/((A4564-A4563)/1000)</f>
        <v>0.937728937728906</v>
      </c>
      <c r="J4564" s="6" t="n">
        <f aca="false">IF(OR(B4564&lt;Rules!$B$2,B4564&gt;Rules!$B$3,ABS(I4564)&gt;Rules!$B$4,OR(B4565&lt;Rules!$B$2,B4565&gt;Rules!$B$3,ABS(I4565)&gt;Rules!$B$4)),1,0)</f>
        <v>0</v>
      </c>
      <c r="K4564" s="6" t="str">
        <f aca="false">IF(F4564=1,COUNTIF($F$2:F4564,1),"")</f>
        <v/>
      </c>
    </row>
    <row r="4565" customFormat="false" ht="15" hidden="false" customHeight="false" outlineLevel="0" collapsed="false">
      <c r="A4565" s="6" t="n">
        <v>35917.5555</v>
      </c>
      <c r="B4565" s="6" t="n">
        <v>1.64908424908425</v>
      </c>
      <c r="C4565" s="6" t="n">
        <v>96</v>
      </c>
      <c r="D4565" s="6" t="n">
        <v>-1</v>
      </c>
      <c r="E4565" s="6" t="n">
        <v>1.65201465201465</v>
      </c>
      <c r="F4565" s="6" t="n">
        <v>0</v>
      </c>
      <c r="G4565" s="6" t="n">
        <v>0</v>
      </c>
      <c r="H4565" s="6" t="str">
        <f aca="false">IF(AND(A4565&gt;=Stimuli!$B$2,A4565&lt;=Stimuli!$C$2),Stimuli!$A$2,IF(AND(A4565&gt;=Stimuli!$B$3,A4565&lt;=Stimuli!$C$3),Stimuli!$A$3,IF(AND(A4565&gt;=Stimuli!$B$4,A4565&lt;=Stimuli!$C$4),Stimuli!$A$4,"")))</f>
        <v>01 Quiet baseline (60s)</v>
      </c>
      <c r="I4565" s="6" t="n">
        <f aca="false">(B4565-B4564)/((A4565-A4564)/1000)</f>
        <v>-0.937728937728906</v>
      </c>
      <c r="J4565" s="6" t="n">
        <f aca="false">IF(OR(B4565&lt;Rules!$B$2,B4565&gt;Rules!$B$3,ABS(I4565)&gt;Rules!$B$4,OR(B4566&lt;Rules!$B$2,B4566&gt;Rules!$B$3,ABS(I4566)&gt;Rules!$B$4)),1,0)</f>
        <v>0</v>
      </c>
      <c r="K4565" s="6" t="str">
        <f aca="false">IF(F4565=1,COUNTIF($F$2:F4565,1),"")</f>
        <v/>
      </c>
    </row>
    <row r="4566" customFormat="false" ht="15" hidden="false" customHeight="false" outlineLevel="0" collapsed="false">
      <c r="A4566" s="6" t="n">
        <v>35925.368</v>
      </c>
      <c r="B4566" s="6" t="n">
        <v>1.65494505494506</v>
      </c>
      <c r="C4566" s="6" t="n">
        <v>96</v>
      </c>
      <c r="D4566" s="6" t="n">
        <v>-1</v>
      </c>
      <c r="E4566" s="6" t="n">
        <v>1.65201465201465</v>
      </c>
      <c r="F4566" s="6" t="n">
        <v>0</v>
      </c>
      <c r="G4566" s="6" t="n">
        <v>0</v>
      </c>
      <c r="H4566" s="6" t="str">
        <f aca="false">IF(AND(A4566&gt;=Stimuli!$B$2,A4566&lt;=Stimuli!$C$2),Stimuli!$A$2,IF(AND(A4566&gt;=Stimuli!$B$3,A4566&lt;=Stimuli!$C$3),Stimuli!$A$3,IF(AND(A4566&gt;=Stimuli!$B$4,A4566&lt;=Stimuli!$C$4),Stimuli!$A$4,"")))</f>
        <v>01 Quiet baseline (60s)</v>
      </c>
      <c r="I4566" s="6" t="n">
        <f aca="false">(B4566-B4565)/((A4566-A4565)/1000)</f>
        <v>0.750183150183176</v>
      </c>
      <c r="J4566" s="6" t="n">
        <f aca="false">IF(OR(B4566&lt;Rules!$B$2,B4566&gt;Rules!$B$3,ABS(I4566)&gt;Rules!$B$4,OR(B4567&lt;Rules!$B$2,B4567&gt;Rules!$B$3,ABS(I4567)&gt;Rules!$B$4)),1,0)</f>
        <v>0</v>
      </c>
      <c r="K4566" s="6" t="str">
        <f aca="false">IF(F4566=1,COUNTIF($F$2:F4566,1),"")</f>
        <v/>
      </c>
    </row>
    <row r="4567" customFormat="false" ht="15" hidden="false" customHeight="false" outlineLevel="0" collapsed="false">
      <c r="A4567" s="6" t="n">
        <v>35933.1805</v>
      </c>
      <c r="B4567" s="6" t="n">
        <v>1.64908424908425</v>
      </c>
      <c r="C4567" s="6" t="n">
        <v>96</v>
      </c>
      <c r="D4567" s="6" t="n">
        <v>-1</v>
      </c>
      <c r="E4567" s="6" t="n">
        <v>1.65201465201465</v>
      </c>
      <c r="F4567" s="6" t="n">
        <v>0</v>
      </c>
      <c r="G4567" s="6" t="n">
        <v>0</v>
      </c>
      <c r="H4567" s="6" t="str">
        <f aca="false">IF(AND(A4567&gt;=Stimuli!$B$2,A4567&lt;=Stimuli!$C$2),Stimuli!$A$2,IF(AND(A4567&gt;=Stimuli!$B$3,A4567&lt;=Stimuli!$C$3),Stimuli!$A$3,IF(AND(A4567&gt;=Stimuli!$B$4,A4567&lt;=Stimuli!$C$4),Stimuli!$A$4,"")))</f>
        <v>01 Quiet baseline (60s)</v>
      </c>
      <c r="I4567" s="6" t="n">
        <f aca="false">(B4567-B4566)/((A4567-A4566)/1000)</f>
        <v>-0.750183150183176</v>
      </c>
      <c r="J4567" s="6" t="n">
        <f aca="false">IF(OR(B4567&lt;Rules!$B$2,B4567&gt;Rules!$B$3,ABS(I4567)&gt;Rules!$B$4,OR(B4568&lt;Rules!$B$2,B4568&gt;Rules!$B$3,ABS(I4568)&gt;Rules!$B$4)),1,0)</f>
        <v>0</v>
      </c>
      <c r="K4567" s="6" t="str">
        <f aca="false">IF(F4567=1,COUNTIF($F$2:F4567,1),"")</f>
        <v/>
      </c>
    </row>
    <row r="4568" customFormat="false" ht="15" hidden="false" customHeight="false" outlineLevel="0" collapsed="false">
      <c r="A4568" s="6" t="n">
        <v>35940.993</v>
      </c>
      <c r="B4568" s="6" t="n">
        <v>1.65494505494506</v>
      </c>
      <c r="C4568" s="6" t="n">
        <v>96</v>
      </c>
      <c r="D4568" s="6" t="n">
        <v>-1</v>
      </c>
      <c r="E4568" s="6" t="n">
        <v>1.65201465201465</v>
      </c>
      <c r="F4568" s="6" t="n">
        <v>0</v>
      </c>
      <c r="G4568" s="6" t="n">
        <v>0</v>
      </c>
      <c r="H4568" s="6" t="str">
        <f aca="false">IF(AND(A4568&gt;=Stimuli!$B$2,A4568&lt;=Stimuli!$C$2),Stimuli!$A$2,IF(AND(A4568&gt;=Stimuli!$B$3,A4568&lt;=Stimuli!$C$3),Stimuli!$A$3,IF(AND(A4568&gt;=Stimuli!$B$4,A4568&lt;=Stimuli!$C$4),Stimuli!$A$4,"")))</f>
        <v>01 Quiet baseline (60s)</v>
      </c>
      <c r="I4568" s="6" t="n">
        <f aca="false">(B4568-B4567)/((A4568-A4567)/1000)</f>
        <v>0.750183150183176</v>
      </c>
      <c r="J4568" s="6" t="n">
        <f aca="false">IF(OR(B4568&lt;Rules!$B$2,B4568&gt;Rules!$B$3,ABS(I4568)&gt;Rules!$B$4,OR(B4569&lt;Rules!$B$2,B4569&gt;Rules!$B$3,ABS(I4569)&gt;Rules!$B$4)),1,0)</f>
        <v>0</v>
      </c>
      <c r="K4568" s="6" t="str">
        <f aca="false">IF(F4568=1,COUNTIF($F$2:F4568,1),"")</f>
        <v/>
      </c>
    </row>
    <row r="4569" customFormat="false" ht="15" hidden="false" customHeight="false" outlineLevel="0" collapsed="false">
      <c r="A4569" s="6" t="n">
        <v>35948.8055</v>
      </c>
      <c r="B4569" s="6" t="n">
        <v>1.65054945054945</v>
      </c>
      <c r="C4569" s="6" t="n">
        <v>96</v>
      </c>
      <c r="D4569" s="6" t="n">
        <v>-1</v>
      </c>
      <c r="E4569" s="6" t="n">
        <v>1.65201465201465</v>
      </c>
      <c r="F4569" s="6" t="n">
        <v>0</v>
      </c>
      <c r="G4569" s="6" t="n">
        <v>0</v>
      </c>
      <c r="H4569" s="6" t="str">
        <f aca="false">IF(AND(A4569&gt;=Stimuli!$B$2,A4569&lt;=Stimuli!$C$2),Stimuli!$A$2,IF(AND(A4569&gt;=Stimuli!$B$3,A4569&lt;=Stimuli!$C$3),Stimuli!$A$3,IF(AND(A4569&gt;=Stimuli!$B$4,A4569&lt;=Stimuli!$C$4),Stimuli!$A$4,"")))</f>
        <v>01 Quiet baseline (60s)</v>
      </c>
      <c r="I4569" s="6" t="n">
        <f aca="false">(B4569-B4568)/((A4569-A4568)/1000)</f>
        <v>-0.562637362637332</v>
      </c>
      <c r="J4569" s="6" t="n">
        <f aca="false">IF(OR(B4569&lt;Rules!$B$2,B4569&gt;Rules!$B$3,ABS(I4569)&gt;Rules!$B$4,OR(B4570&lt;Rules!$B$2,B4570&gt;Rules!$B$3,ABS(I4570)&gt;Rules!$B$4)),1,0)</f>
        <v>0</v>
      </c>
      <c r="K4569" s="6" t="str">
        <f aca="false">IF(F4569=1,COUNTIF($F$2:F4569,1),"")</f>
        <v/>
      </c>
    </row>
    <row r="4570" customFormat="false" ht="15" hidden="false" customHeight="false" outlineLevel="0" collapsed="false">
      <c r="A4570" s="6" t="n">
        <v>35956.618</v>
      </c>
      <c r="B4570" s="6" t="n">
        <v>1.65347985347985</v>
      </c>
      <c r="C4570" s="6" t="n">
        <v>96</v>
      </c>
      <c r="D4570" s="6" t="n">
        <v>-1</v>
      </c>
      <c r="E4570" s="6" t="n">
        <v>1.65201465201465</v>
      </c>
      <c r="F4570" s="6" t="n">
        <v>0</v>
      </c>
      <c r="G4570" s="6" t="n">
        <v>0</v>
      </c>
      <c r="H4570" s="6" t="str">
        <f aca="false">IF(AND(A4570&gt;=Stimuli!$B$2,A4570&lt;=Stimuli!$C$2),Stimuli!$A$2,IF(AND(A4570&gt;=Stimuli!$B$3,A4570&lt;=Stimuli!$C$3),Stimuli!$A$3,IF(AND(A4570&gt;=Stimuli!$B$4,A4570&lt;=Stimuli!$C$4),Stimuli!$A$4,"")))</f>
        <v>01 Quiet baseline (60s)</v>
      </c>
      <c r="I4570" s="6" t="n">
        <f aca="false">(B4570-B4569)/((A4570-A4569)/1000)</f>
        <v>0.37509157509146</v>
      </c>
      <c r="J4570" s="6" t="n">
        <f aca="false">IF(OR(B4570&lt;Rules!$B$2,B4570&gt;Rules!$B$3,ABS(I4570)&gt;Rules!$B$4,OR(B4571&lt;Rules!$B$2,B4571&gt;Rules!$B$3,ABS(I4571)&gt;Rules!$B$4)),1,0)</f>
        <v>0</v>
      </c>
      <c r="K4570" s="6" t="str">
        <f aca="false">IF(F4570=1,COUNTIF($F$2:F4570,1),"")</f>
        <v/>
      </c>
    </row>
    <row r="4571" customFormat="false" ht="15" hidden="false" customHeight="false" outlineLevel="0" collapsed="false">
      <c r="A4571" s="6" t="n">
        <v>35964.4305</v>
      </c>
      <c r="B4571" s="6" t="n">
        <v>1.65054945054945</v>
      </c>
      <c r="C4571" s="6" t="n">
        <v>96</v>
      </c>
      <c r="D4571" s="6" t="n">
        <v>-1</v>
      </c>
      <c r="E4571" s="6" t="n">
        <v>1.65201465201465</v>
      </c>
      <c r="F4571" s="6" t="n">
        <v>0</v>
      </c>
      <c r="G4571" s="6" t="n">
        <v>0</v>
      </c>
      <c r="H4571" s="6" t="str">
        <f aca="false">IF(AND(A4571&gt;=Stimuli!$B$2,A4571&lt;=Stimuli!$C$2),Stimuli!$A$2,IF(AND(A4571&gt;=Stimuli!$B$3,A4571&lt;=Stimuli!$C$3),Stimuli!$A$3,IF(AND(A4571&gt;=Stimuli!$B$4,A4571&lt;=Stimuli!$C$4),Stimuli!$A$4,"")))</f>
        <v>01 Quiet baseline (60s)</v>
      </c>
      <c r="I4571" s="6" t="n">
        <f aca="false">(B4571-B4570)/((A4571-A4570)/1000)</f>
        <v>-0.37509157509146</v>
      </c>
      <c r="J4571" s="6" t="n">
        <f aca="false">IF(OR(B4571&lt;Rules!$B$2,B4571&gt;Rules!$B$3,ABS(I4571)&gt;Rules!$B$4,OR(B4572&lt;Rules!$B$2,B4572&gt;Rules!$B$3,ABS(I4572)&gt;Rules!$B$4)),1,0)</f>
        <v>0</v>
      </c>
      <c r="K4571" s="6" t="str">
        <f aca="false">IF(F4571=1,COUNTIF($F$2:F4571,1),"")</f>
        <v/>
      </c>
    </row>
    <row r="4572" customFormat="false" ht="15" hidden="false" customHeight="false" outlineLevel="0" collapsed="false">
      <c r="A4572" s="6" t="n">
        <v>35972.243</v>
      </c>
      <c r="B4572" s="6" t="n">
        <v>1.65201465201465</v>
      </c>
      <c r="C4572" s="6" t="n">
        <v>96</v>
      </c>
      <c r="D4572" s="6" t="n">
        <v>-1</v>
      </c>
      <c r="E4572" s="6" t="n">
        <v>1.65201465201465</v>
      </c>
      <c r="F4572" s="6" t="n">
        <v>0</v>
      </c>
      <c r="G4572" s="6" t="n">
        <v>0</v>
      </c>
      <c r="H4572" s="6" t="str">
        <f aca="false">IF(AND(A4572&gt;=Stimuli!$B$2,A4572&lt;=Stimuli!$C$2),Stimuli!$A$2,IF(AND(A4572&gt;=Stimuli!$B$3,A4572&lt;=Stimuli!$C$3),Stimuli!$A$3,IF(AND(A4572&gt;=Stimuli!$B$4,A4572&lt;=Stimuli!$C$4),Stimuli!$A$4,"")))</f>
        <v>01 Quiet baseline (60s)</v>
      </c>
      <c r="I4572" s="6" t="n">
        <f aca="false">(B4572-B4571)/((A4572-A4571)/1000)</f>
        <v>0.18754578754573</v>
      </c>
      <c r="J4572" s="6" t="n">
        <f aca="false">IF(OR(B4572&lt;Rules!$B$2,B4572&gt;Rules!$B$3,ABS(I4572)&gt;Rules!$B$4,OR(B4573&lt;Rules!$B$2,B4573&gt;Rules!$B$3,ABS(I4573)&gt;Rules!$B$4)),1,0)</f>
        <v>0</v>
      </c>
      <c r="K4572" s="6" t="str">
        <f aca="false">IF(F4572=1,COUNTIF($F$2:F4572,1),"")</f>
        <v/>
      </c>
    </row>
    <row r="4573" customFormat="false" ht="15" hidden="false" customHeight="false" outlineLevel="0" collapsed="false">
      <c r="A4573" s="6" t="n">
        <v>35980.0555</v>
      </c>
      <c r="B4573" s="6" t="n">
        <v>1.65201465201465</v>
      </c>
      <c r="C4573" s="6" t="n">
        <v>96</v>
      </c>
      <c r="D4573" s="6" t="n">
        <v>-1</v>
      </c>
      <c r="E4573" s="6" t="n">
        <v>1.65201465201465</v>
      </c>
      <c r="F4573" s="6" t="n">
        <v>0</v>
      </c>
      <c r="G4573" s="6" t="n">
        <v>0</v>
      </c>
      <c r="H4573" s="6" t="str">
        <f aca="false">IF(AND(A4573&gt;=Stimuli!$B$2,A4573&lt;=Stimuli!$C$2),Stimuli!$A$2,IF(AND(A4573&gt;=Stimuli!$B$3,A4573&lt;=Stimuli!$C$3),Stimuli!$A$3,IF(AND(A4573&gt;=Stimuli!$B$4,A4573&lt;=Stimuli!$C$4),Stimuli!$A$4,"")))</f>
        <v>01 Quiet baseline (60s)</v>
      </c>
      <c r="I4573" s="6" t="n">
        <f aca="false">(B4573-B4572)/((A4573-A4572)/1000)</f>
        <v>0</v>
      </c>
      <c r="J4573" s="6" t="n">
        <f aca="false">IF(OR(B4573&lt;Rules!$B$2,B4573&gt;Rules!$B$3,ABS(I4573)&gt;Rules!$B$4,OR(B4574&lt;Rules!$B$2,B4574&gt;Rules!$B$3,ABS(I4574)&gt;Rules!$B$4)),1,0)</f>
        <v>0</v>
      </c>
      <c r="K4573" s="6" t="str">
        <f aca="false">IF(F4573=1,COUNTIF($F$2:F4573,1),"")</f>
        <v/>
      </c>
    </row>
    <row r="4574" customFormat="false" ht="15" hidden="false" customHeight="false" outlineLevel="0" collapsed="false">
      <c r="A4574" s="6" t="n">
        <v>35987.868</v>
      </c>
      <c r="B4574" s="6" t="n">
        <v>1.65054945054945</v>
      </c>
      <c r="C4574" s="6" t="n">
        <v>96</v>
      </c>
      <c r="D4574" s="6" t="n">
        <v>-1</v>
      </c>
      <c r="E4574" s="6" t="n">
        <v>1.65201465201465</v>
      </c>
      <c r="F4574" s="6" t="n">
        <v>0</v>
      </c>
      <c r="G4574" s="6" t="n">
        <v>0</v>
      </c>
      <c r="H4574" s="6" t="str">
        <f aca="false">IF(AND(A4574&gt;=Stimuli!$B$2,A4574&lt;=Stimuli!$C$2),Stimuli!$A$2,IF(AND(A4574&gt;=Stimuli!$B$3,A4574&lt;=Stimuli!$C$3),Stimuli!$A$3,IF(AND(A4574&gt;=Stimuli!$B$4,A4574&lt;=Stimuli!$C$4),Stimuli!$A$4,"")))</f>
        <v>01 Quiet baseline (60s)</v>
      </c>
      <c r="I4574" s="6" t="n">
        <f aca="false">(B4574-B4573)/((A4574-A4573)/1000)</f>
        <v>-0.18754578754573</v>
      </c>
      <c r="J4574" s="6" t="n">
        <f aca="false">IF(OR(B4574&lt;Rules!$B$2,B4574&gt;Rules!$B$3,ABS(I4574)&gt;Rules!$B$4,OR(B4575&lt;Rules!$B$2,B4575&gt;Rules!$B$3,ABS(I4575)&gt;Rules!$B$4)),1,0)</f>
        <v>0</v>
      </c>
      <c r="K4574" s="6" t="str">
        <f aca="false">IF(F4574=1,COUNTIF($F$2:F4574,1),"")</f>
        <v/>
      </c>
    </row>
    <row r="4575" customFormat="false" ht="15" hidden="false" customHeight="false" outlineLevel="0" collapsed="false">
      <c r="A4575" s="6" t="n">
        <v>35995.6805</v>
      </c>
      <c r="B4575" s="6" t="n">
        <v>1.65347985347985</v>
      </c>
      <c r="C4575" s="6" t="n">
        <v>96</v>
      </c>
      <c r="D4575" s="6" t="n">
        <v>-1</v>
      </c>
      <c r="E4575" s="6" t="n">
        <v>1.65201465201465</v>
      </c>
      <c r="F4575" s="6" t="n">
        <v>0</v>
      </c>
      <c r="G4575" s="6" t="n">
        <v>0</v>
      </c>
      <c r="H4575" s="6" t="str">
        <f aca="false">IF(AND(A4575&gt;=Stimuli!$B$2,A4575&lt;=Stimuli!$C$2),Stimuli!$A$2,IF(AND(A4575&gt;=Stimuli!$B$3,A4575&lt;=Stimuli!$C$3),Stimuli!$A$3,IF(AND(A4575&gt;=Stimuli!$B$4,A4575&lt;=Stimuli!$C$4),Stimuli!$A$4,"")))</f>
        <v>01 Quiet baseline (60s)</v>
      </c>
      <c r="I4575" s="6" t="n">
        <f aca="false">(B4575-B4574)/((A4575-A4574)/1000)</f>
        <v>0.37509157509146</v>
      </c>
      <c r="J4575" s="6" t="n">
        <f aca="false">IF(OR(B4575&lt;Rules!$B$2,B4575&gt;Rules!$B$3,ABS(I4575)&gt;Rules!$B$4,OR(B4576&lt;Rules!$B$2,B4576&gt;Rules!$B$3,ABS(I4576)&gt;Rules!$B$4)),1,0)</f>
        <v>0</v>
      </c>
      <c r="K4575" s="6" t="str">
        <f aca="false">IF(F4575=1,COUNTIF($F$2:F4575,1),"")</f>
        <v/>
      </c>
    </row>
    <row r="4576" customFormat="false" ht="15" hidden="false" customHeight="false" outlineLevel="0" collapsed="false">
      <c r="A4576" s="6" t="n">
        <v>36003.493</v>
      </c>
      <c r="B4576" s="6" t="n">
        <v>1.64908424908425</v>
      </c>
      <c r="C4576" s="6" t="n">
        <v>96</v>
      </c>
      <c r="D4576" s="6" t="n">
        <v>-1</v>
      </c>
      <c r="E4576" s="6" t="n">
        <v>1.65201465201465</v>
      </c>
      <c r="F4576" s="6" t="n">
        <v>0</v>
      </c>
      <c r="G4576" s="6" t="n">
        <v>0</v>
      </c>
      <c r="H4576" s="6" t="str">
        <f aca="false">IF(AND(A4576&gt;=Stimuli!$B$2,A4576&lt;=Stimuli!$C$2),Stimuli!$A$2,IF(AND(A4576&gt;=Stimuli!$B$3,A4576&lt;=Stimuli!$C$3),Stimuli!$A$3,IF(AND(A4576&gt;=Stimuli!$B$4,A4576&lt;=Stimuli!$C$4),Stimuli!$A$4,"")))</f>
        <v>01 Quiet baseline (60s)</v>
      </c>
      <c r="I4576" s="6" t="n">
        <f aca="false">(B4576-B4575)/((A4576-A4575)/1000)</f>
        <v>-0.562637362637304</v>
      </c>
      <c r="J4576" s="6" t="n">
        <f aca="false">IF(OR(B4576&lt;Rules!$B$2,B4576&gt;Rules!$B$3,ABS(I4576)&gt;Rules!$B$4,OR(B4577&lt;Rules!$B$2,B4577&gt;Rules!$B$3,ABS(I4577)&gt;Rules!$B$4)),1,0)</f>
        <v>0</v>
      </c>
      <c r="K4576" s="6" t="str">
        <f aca="false">IF(F4576=1,COUNTIF($F$2:F4576,1),"")</f>
        <v/>
      </c>
    </row>
    <row r="4577" customFormat="false" ht="15" hidden="false" customHeight="false" outlineLevel="0" collapsed="false">
      <c r="A4577" s="6" t="n">
        <v>36011.3055</v>
      </c>
      <c r="B4577" s="6" t="n">
        <v>1.65347985347985</v>
      </c>
      <c r="C4577" s="6" t="n">
        <v>96</v>
      </c>
      <c r="D4577" s="6" t="n">
        <v>-1</v>
      </c>
      <c r="E4577" s="6" t="n">
        <v>1.65201465201465</v>
      </c>
      <c r="F4577" s="6" t="n">
        <v>0</v>
      </c>
      <c r="G4577" s="6" t="n">
        <v>0</v>
      </c>
      <c r="H4577" s="6" t="str">
        <f aca="false">IF(AND(A4577&gt;=Stimuli!$B$2,A4577&lt;=Stimuli!$C$2),Stimuli!$A$2,IF(AND(A4577&gt;=Stimuli!$B$3,A4577&lt;=Stimuli!$C$3),Stimuli!$A$3,IF(AND(A4577&gt;=Stimuli!$B$4,A4577&lt;=Stimuli!$C$4),Stimuli!$A$4,"")))</f>
        <v>01 Quiet baseline (60s)</v>
      </c>
      <c r="I4577" s="6" t="n">
        <f aca="false">(B4577-B4576)/((A4577-A4576)/1000)</f>
        <v>0.562637362637304</v>
      </c>
      <c r="J4577" s="6" t="n">
        <f aca="false">IF(OR(B4577&lt;Rules!$B$2,B4577&gt;Rules!$B$3,ABS(I4577)&gt;Rules!$B$4,OR(B4578&lt;Rules!$B$2,B4578&gt;Rules!$B$3,ABS(I4578)&gt;Rules!$B$4)),1,0)</f>
        <v>0</v>
      </c>
      <c r="K4577" s="6" t="str">
        <f aca="false">IF(F4577=1,COUNTIF($F$2:F4577,1),"")</f>
        <v/>
      </c>
    </row>
    <row r="4578" customFormat="false" ht="15" hidden="false" customHeight="false" outlineLevel="0" collapsed="false">
      <c r="A4578" s="6" t="n">
        <v>36019.118</v>
      </c>
      <c r="B4578" s="6" t="n">
        <v>1.64908424908425</v>
      </c>
      <c r="C4578" s="6" t="n">
        <v>96</v>
      </c>
      <c r="D4578" s="6" t="n">
        <v>-1</v>
      </c>
      <c r="E4578" s="6" t="n">
        <v>1.65201465201465</v>
      </c>
      <c r="F4578" s="6" t="n">
        <v>0</v>
      </c>
      <c r="G4578" s="6" t="n">
        <v>0</v>
      </c>
      <c r="H4578" s="6" t="str">
        <f aca="false">IF(AND(A4578&gt;=Stimuli!$B$2,A4578&lt;=Stimuli!$C$2),Stimuli!$A$2,IF(AND(A4578&gt;=Stimuli!$B$3,A4578&lt;=Stimuli!$C$3),Stimuli!$A$3,IF(AND(A4578&gt;=Stimuli!$B$4,A4578&lt;=Stimuli!$C$4),Stimuli!$A$4,"")))</f>
        <v>01 Quiet baseline (60s)</v>
      </c>
      <c r="I4578" s="6" t="n">
        <f aca="false">(B4578-B4577)/((A4578-A4577)/1000)</f>
        <v>-0.562637362637304</v>
      </c>
      <c r="J4578" s="6" t="n">
        <f aca="false">IF(OR(B4578&lt;Rules!$B$2,B4578&gt;Rules!$B$3,ABS(I4578)&gt;Rules!$B$4,OR(B4579&lt;Rules!$B$2,B4579&gt;Rules!$B$3,ABS(I4579)&gt;Rules!$B$4)),1,0)</f>
        <v>0</v>
      </c>
      <c r="K4578" s="6" t="str">
        <f aca="false">IF(F4578=1,COUNTIF($F$2:F4578,1),"")</f>
        <v/>
      </c>
    </row>
    <row r="4579" customFormat="false" ht="15" hidden="false" customHeight="false" outlineLevel="0" collapsed="false">
      <c r="A4579" s="6" t="n">
        <v>36026.9305</v>
      </c>
      <c r="B4579" s="6" t="n">
        <v>1.65494505494506</v>
      </c>
      <c r="C4579" s="6" t="n">
        <v>96</v>
      </c>
      <c r="D4579" s="6" t="n">
        <v>-1</v>
      </c>
      <c r="E4579" s="6" t="n">
        <v>1.65201465201465</v>
      </c>
      <c r="F4579" s="6" t="n">
        <v>0</v>
      </c>
      <c r="G4579" s="6" t="n">
        <v>0</v>
      </c>
      <c r="H4579" s="6" t="str">
        <f aca="false">IF(AND(A4579&gt;=Stimuli!$B$2,A4579&lt;=Stimuli!$C$2),Stimuli!$A$2,IF(AND(A4579&gt;=Stimuli!$B$3,A4579&lt;=Stimuli!$C$3),Stimuli!$A$3,IF(AND(A4579&gt;=Stimuli!$B$4,A4579&lt;=Stimuli!$C$4),Stimuli!$A$4,"")))</f>
        <v>01 Quiet baseline (60s)</v>
      </c>
      <c r="I4579" s="6" t="n">
        <f aca="false">(B4579-B4578)/((A4579-A4578)/1000)</f>
        <v>0.750183150183176</v>
      </c>
      <c r="J4579" s="6" t="n">
        <f aca="false">IF(OR(B4579&lt;Rules!$B$2,B4579&gt;Rules!$B$3,ABS(I4579)&gt;Rules!$B$4,OR(B4580&lt;Rules!$B$2,B4580&gt;Rules!$B$3,ABS(I4580)&gt;Rules!$B$4)),1,0)</f>
        <v>0</v>
      </c>
      <c r="K4579" s="6" t="str">
        <f aca="false">IF(F4579=1,COUNTIF($F$2:F4579,1),"")</f>
        <v/>
      </c>
    </row>
    <row r="4580" customFormat="false" ht="15" hidden="false" customHeight="false" outlineLevel="0" collapsed="false">
      <c r="A4580" s="6" t="n">
        <v>36034.743</v>
      </c>
      <c r="B4580" s="6" t="n">
        <v>1.64908424908425</v>
      </c>
      <c r="C4580" s="6" t="n">
        <v>96</v>
      </c>
      <c r="D4580" s="6" t="n">
        <v>-1</v>
      </c>
      <c r="E4580" s="6" t="n">
        <v>1.65201465201465</v>
      </c>
      <c r="F4580" s="6" t="n">
        <v>0</v>
      </c>
      <c r="G4580" s="6" t="n">
        <v>0</v>
      </c>
      <c r="H4580" s="6" t="str">
        <f aca="false">IF(AND(A4580&gt;=Stimuli!$B$2,A4580&lt;=Stimuli!$C$2),Stimuli!$A$2,IF(AND(A4580&gt;=Stimuli!$B$3,A4580&lt;=Stimuli!$C$3),Stimuli!$A$3,IF(AND(A4580&gt;=Stimuli!$B$4,A4580&lt;=Stimuli!$C$4),Stimuli!$A$4,"")))</f>
        <v>01 Quiet baseline (60s)</v>
      </c>
      <c r="I4580" s="6" t="n">
        <f aca="false">(B4580-B4579)/((A4580-A4579)/1000)</f>
        <v>-0.750183150183176</v>
      </c>
      <c r="J4580" s="6" t="n">
        <f aca="false">IF(OR(B4580&lt;Rules!$B$2,B4580&gt;Rules!$B$3,ABS(I4580)&gt;Rules!$B$4,OR(B4581&lt;Rules!$B$2,B4581&gt;Rules!$B$3,ABS(I4581)&gt;Rules!$B$4)),1,0)</f>
        <v>0</v>
      </c>
      <c r="K4580" s="6" t="str">
        <f aca="false">IF(F4580=1,COUNTIF($F$2:F4580,1),"")</f>
        <v/>
      </c>
    </row>
    <row r="4581" customFormat="false" ht="15" hidden="false" customHeight="false" outlineLevel="0" collapsed="false">
      <c r="A4581" s="6" t="n">
        <v>36042.5555</v>
      </c>
      <c r="B4581" s="6" t="n">
        <v>1.65494505494506</v>
      </c>
      <c r="C4581" s="6" t="n">
        <v>96</v>
      </c>
      <c r="D4581" s="6" t="n">
        <v>-1</v>
      </c>
      <c r="E4581" s="6" t="n">
        <v>1.65201465201465</v>
      </c>
      <c r="F4581" s="6" t="n">
        <v>0</v>
      </c>
      <c r="G4581" s="6" t="n">
        <v>0</v>
      </c>
      <c r="H4581" s="6" t="str">
        <f aca="false">IF(AND(A4581&gt;=Stimuli!$B$2,A4581&lt;=Stimuli!$C$2),Stimuli!$A$2,IF(AND(A4581&gt;=Stimuli!$B$3,A4581&lt;=Stimuli!$C$3),Stimuli!$A$3,IF(AND(A4581&gt;=Stimuli!$B$4,A4581&lt;=Stimuli!$C$4),Stimuli!$A$4,"")))</f>
        <v>01 Quiet baseline (60s)</v>
      </c>
      <c r="I4581" s="6" t="n">
        <f aca="false">(B4581-B4580)/((A4581-A4580)/1000)</f>
        <v>0.750183150183176</v>
      </c>
      <c r="J4581" s="6" t="n">
        <f aca="false">IF(OR(B4581&lt;Rules!$B$2,B4581&gt;Rules!$B$3,ABS(I4581)&gt;Rules!$B$4,OR(B4582&lt;Rules!$B$2,B4582&gt;Rules!$B$3,ABS(I4582)&gt;Rules!$B$4)),1,0)</f>
        <v>0</v>
      </c>
      <c r="K4581" s="6" t="str">
        <f aca="false">IF(F4581=1,COUNTIF($F$2:F4581,1),"")</f>
        <v/>
      </c>
    </row>
    <row r="4582" customFormat="false" ht="15" hidden="false" customHeight="false" outlineLevel="0" collapsed="false">
      <c r="A4582" s="6" t="n">
        <v>36050.368</v>
      </c>
      <c r="B4582" s="6" t="n">
        <v>1.64761904761905</v>
      </c>
      <c r="C4582" s="6" t="n">
        <v>96</v>
      </c>
      <c r="D4582" s="6" t="n">
        <v>-1</v>
      </c>
      <c r="E4582" s="6" t="n">
        <v>1.65201465201465</v>
      </c>
      <c r="F4582" s="6" t="n">
        <v>0</v>
      </c>
      <c r="G4582" s="6" t="n">
        <v>0</v>
      </c>
      <c r="H4582" s="6" t="str">
        <f aca="false">IF(AND(A4582&gt;=Stimuli!$B$2,A4582&lt;=Stimuli!$C$2),Stimuli!$A$2,IF(AND(A4582&gt;=Stimuli!$B$3,A4582&lt;=Stimuli!$C$3),Stimuli!$A$3,IF(AND(A4582&gt;=Stimuli!$B$4,A4582&lt;=Stimuli!$C$4),Stimuli!$A$4,"")))</f>
        <v>01 Quiet baseline (60s)</v>
      </c>
      <c r="I4582" s="6" t="n">
        <f aca="false">(B4582-B4581)/((A4582-A4581)/1000)</f>
        <v>-0.93772893772902</v>
      </c>
      <c r="J4582" s="6" t="n">
        <f aca="false">IF(OR(B4582&lt;Rules!$B$2,B4582&gt;Rules!$B$3,ABS(I4582)&gt;Rules!$B$4,OR(B4583&lt;Rules!$B$2,B4583&gt;Rules!$B$3,ABS(I4583)&gt;Rules!$B$4)),1,0)</f>
        <v>0</v>
      </c>
      <c r="K4582" s="6" t="str">
        <f aca="false">IF(F4582=1,COUNTIF($F$2:F4582,1),"")</f>
        <v/>
      </c>
    </row>
    <row r="4583" customFormat="false" ht="15" hidden="false" customHeight="false" outlineLevel="0" collapsed="false">
      <c r="A4583" s="6" t="n">
        <v>36058.1805</v>
      </c>
      <c r="B4583" s="6" t="n">
        <v>1.65347985347985</v>
      </c>
      <c r="C4583" s="6" t="n">
        <v>96</v>
      </c>
      <c r="D4583" s="6" t="n">
        <v>-1</v>
      </c>
      <c r="E4583" s="6" t="n">
        <v>1.65054945054945</v>
      </c>
      <c r="F4583" s="6" t="n">
        <v>0</v>
      </c>
      <c r="G4583" s="6" t="n">
        <v>0</v>
      </c>
      <c r="H4583" s="6" t="str">
        <f aca="false">IF(AND(A4583&gt;=Stimuli!$B$2,A4583&lt;=Stimuli!$C$2),Stimuli!$A$2,IF(AND(A4583&gt;=Stimuli!$B$3,A4583&lt;=Stimuli!$C$3),Stimuli!$A$3,IF(AND(A4583&gt;=Stimuli!$B$4,A4583&lt;=Stimuli!$C$4),Stimuli!$A$4,"")))</f>
        <v>01 Quiet baseline (60s)</v>
      </c>
      <c r="I4583" s="6" t="n">
        <f aca="false">(B4583-B4582)/((A4583-A4582)/1000)</f>
        <v>0.750183150183148</v>
      </c>
      <c r="J4583" s="6" t="n">
        <f aca="false">IF(OR(B4583&lt;Rules!$B$2,B4583&gt;Rules!$B$3,ABS(I4583)&gt;Rules!$B$4,OR(B4584&lt;Rules!$B$2,B4584&gt;Rules!$B$3,ABS(I4584)&gt;Rules!$B$4)),1,0)</f>
        <v>0</v>
      </c>
      <c r="K4583" s="6" t="str">
        <f aca="false">IF(F4583=1,COUNTIF($F$2:F4583,1),"")</f>
        <v/>
      </c>
    </row>
    <row r="4584" customFormat="false" ht="15" hidden="false" customHeight="false" outlineLevel="0" collapsed="false">
      <c r="A4584" s="6" t="n">
        <v>36065.993</v>
      </c>
      <c r="B4584" s="6" t="n">
        <v>1.64761904761905</v>
      </c>
      <c r="C4584" s="6" t="n">
        <v>96</v>
      </c>
      <c r="D4584" s="6" t="n">
        <v>-1</v>
      </c>
      <c r="E4584" s="6" t="n">
        <v>1.65054945054945</v>
      </c>
      <c r="F4584" s="6" t="n">
        <v>0</v>
      </c>
      <c r="G4584" s="6" t="n">
        <v>0</v>
      </c>
      <c r="H4584" s="6" t="str">
        <f aca="false">IF(AND(A4584&gt;=Stimuli!$B$2,A4584&lt;=Stimuli!$C$2),Stimuli!$A$2,IF(AND(A4584&gt;=Stimuli!$B$3,A4584&lt;=Stimuli!$C$3),Stimuli!$A$3,IF(AND(A4584&gt;=Stimuli!$B$4,A4584&lt;=Stimuli!$C$4),Stimuli!$A$4,"")))</f>
        <v>01 Quiet baseline (60s)</v>
      </c>
      <c r="I4584" s="6" t="n">
        <f aca="false">(B4584-B4583)/((A4584-A4583)/1000)</f>
        <v>-0.750183150183148</v>
      </c>
      <c r="J4584" s="6" t="n">
        <f aca="false">IF(OR(B4584&lt;Rules!$B$2,B4584&gt;Rules!$B$3,ABS(I4584)&gt;Rules!$B$4,OR(B4585&lt;Rules!$B$2,B4585&gt;Rules!$B$3,ABS(I4585)&gt;Rules!$B$4)),1,0)</f>
        <v>0</v>
      </c>
      <c r="K4584" s="6" t="str">
        <f aca="false">IF(F4584=1,COUNTIF($F$2:F4584,1),"")</f>
        <v/>
      </c>
    </row>
    <row r="4585" customFormat="false" ht="15" hidden="false" customHeight="false" outlineLevel="0" collapsed="false">
      <c r="A4585" s="6" t="n">
        <v>36073.8055</v>
      </c>
      <c r="B4585" s="6" t="n">
        <v>1.65201465201465</v>
      </c>
      <c r="C4585" s="6" t="n">
        <v>96</v>
      </c>
      <c r="D4585" s="6" t="n">
        <v>-1</v>
      </c>
      <c r="E4585" s="6" t="n">
        <v>1.65054945054945</v>
      </c>
      <c r="F4585" s="6" t="n">
        <v>0</v>
      </c>
      <c r="G4585" s="6" t="n">
        <v>0</v>
      </c>
      <c r="H4585" s="6" t="str">
        <f aca="false">IF(AND(A4585&gt;=Stimuli!$B$2,A4585&lt;=Stimuli!$C$2),Stimuli!$A$2,IF(AND(A4585&gt;=Stimuli!$B$3,A4585&lt;=Stimuli!$C$3),Stimuli!$A$3,IF(AND(A4585&gt;=Stimuli!$B$4,A4585&lt;=Stimuli!$C$4),Stimuli!$A$4,"")))</f>
        <v>01 Quiet baseline (60s)</v>
      </c>
      <c r="I4585" s="6" t="n">
        <f aca="false">(B4585-B4584)/((A4585-A4584)/1000)</f>
        <v>0.562637362637418</v>
      </c>
      <c r="J4585" s="6" t="n">
        <f aca="false">IF(OR(B4585&lt;Rules!$B$2,B4585&gt;Rules!$B$3,ABS(I4585)&gt;Rules!$B$4,OR(B4586&lt;Rules!$B$2,B4586&gt;Rules!$B$3,ABS(I4586)&gt;Rules!$B$4)),1,0)</f>
        <v>0</v>
      </c>
      <c r="K4585" s="6" t="str">
        <f aca="false">IF(F4585=1,COUNTIF($F$2:F4585,1),"")</f>
        <v/>
      </c>
    </row>
    <row r="4586" customFormat="false" ht="15" hidden="false" customHeight="false" outlineLevel="0" collapsed="false">
      <c r="A4586" s="6" t="n">
        <v>36081.618</v>
      </c>
      <c r="B4586" s="6" t="n">
        <v>1.64908424908425</v>
      </c>
      <c r="C4586" s="6" t="n">
        <v>96</v>
      </c>
      <c r="D4586" s="6" t="n">
        <v>-1</v>
      </c>
      <c r="E4586" s="6" t="n">
        <v>1.65054945054945</v>
      </c>
      <c r="F4586" s="6" t="n">
        <v>0</v>
      </c>
      <c r="G4586" s="6" t="n">
        <v>0</v>
      </c>
      <c r="H4586" s="6" t="str">
        <f aca="false">IF(AND(A4586&gt;=Stimuli!$B$2,A4586&lt;=Stimuli!$C$2),Stimuli!$A$2,IF(AND(A4586&gt;=Stimuli!$B$3,A4586&lt;=Stimuli!$C$3),Stimuli!$A$3,IF(AND(A4586&gt;=Stimuli!$B$4,A4586&lt;=Stimuli!$C$4),Stimuli!$A$4,"")))</f>
        <v>01 Quiet baseline (60s)</v>
      </c>
      <c r="I4586" s="6" t="n">
        <f aca="false">(B4586-B4585)/((A4586-A4585)/1000)</f>
        <v>-0.375091575091574</v>
      </c>
      <c r="J4586" s="6" t="n">
        <f aca="false">IF(OR(B4586&lt;Rules!$B$2,B4586&gt;Rules!$B$3,ABS(I4586)&gt;Rules!$B$4,OR(B4587&lt;Rules!$B$2,B4587&gt;Rules!$B$3,ABS(I4587)&gt;Rules!$B$4)),1,0)</f>
        <v>0</v>
      </c>
      <c r="K4586" s="6" t="str">
        <f aca="false">IF(F4586=1,COUNTIF($F$2:F4586,1),"")</f>
        <v/>
      </c>
    </row>
    <row r="4587" customFormat="false" ht="15" hidden="false" customHeight="false" outlineLevel="0" collapsed="false">
      <c r="A4587" s="6" t="n">
        <v>36089.4305</v>
      </c>
      <c r="B4587" s="6" t="n">
        <v>1.65201465201465</v>
      </c>
      <c r="C4587" s="6" t="n">
        <v>96</v>
      </c>
      <c r="D4587" s="6" t="n">
        <v>-1</v>
      </c>
      <c r="E4587" s="6" t="n">
        <v>1.65054945054945</v>
      </c>
      <c r="F4587" s="6" t="n">
        <v>0</v>
      </c>
      <c r="G4587" s="6" t="n">
        <v>0</v>
      </c>
      <c r="H4587" s="6" t="str">
        <f aca="false">IF(AND(A4587&gt;=Stimuli!$B$2,A4587&lt;=Stimuli!$C$2),Stimuli!$A$2,IF(AND(A4587&gt;=Stimuli!$B$3,A4587&lt;=Stimuli!$C$3),Stimuli!$A$3,IF(AND(A4587&gt;=Stimuli!$B$4,A4587&lt;=Stimuli!$C$4),Stimuli!$A$4,"")))</f>
        <v>01 Quiet baseline (60s)</v>
      </c>
      <c r="I4587" s="6" t="n">
        <f aca="false">(B4587-B4586)/((A4587-A4586)/1000)</f>
        <v>0.375091575091574</v>
      </c>
      <c r="J4587" s="6" t="n">
        <f aca="false">IF(OR(B4587&lt;Rules!$B$2,B4587&gt;Rules!$B$3,ABS(I4587)&gt;Rules!$B$4,OR(B4588&lt;Rules!$B$2,B4588&gt;Rules!$B$3,ABS(I4588)&gt;Rules!$B$4)),1,0)</f>
        <v>0</v>
      </c>
      <c r="K4587" s="6" t="str">
        <f aca="false">IF(F4587=1,COUNTIF($F$2:F4587,1),"")</f>
        <v/>
      </c>
    </row>
    <row r="4588" customFormat="false" ht="15" hidden="false" customHeight="false" outlineLevel="0" collapsed="false">
      <c r="A4588" s="6" t="n">
        <v>36097.243</v>
      </c>
      <c r="B4588" s="6" t="n">
        <v>1.65054945054945</v>
      </c>
      <c r="C4588" s="6" t="n">
        <v>96</v>
      </c>
      <c r="D4588" s="6" t="n">
        <v>-1</v>
      </c>
      <c r="E4588" s="6" t="n">
        <v>1.65054945054945</v>
      </c>
      <c r="F4588" s="6" t="n">
        <v>0</v>
      </c>
      <c r="G4588" s="6" t="n">
        <v>0</v>
      </c>
      <c r="H4588" s="6" t="str">
        <f aca="false">IF(AND(A4588&gt;=Stimuli!$B$2,A4588&lt;=Stimuli!$C$2),Stimuli!$A$2,IF(AND(A4588&gt;=Stimuli!$B$3,A4588&lt;=Stimuli!$C$3),Stimuli!$A$3,IF(AND(A4588&gt;=Stimuli!$B$4,A4588&lt;=Stimuli!$C$4),Stimuli!$A$4,"")))</f>
        <v>01 Quiet baseline (60s)</v>
      </c>
      <c r="I4588" s="6" t="n">
        <f aca="false">(B4588-B4587)/((A4588-A4587)/1000)</f>
        <v>-0.18754578754573</v>
      </c>
      <c r="J4588" s="6" t="n">
        <f aca="false">IF(OR(B4588&lt;Rules!$B$2,B4588&gt;Rules!$B$3,ABS(I4588)&gt;Rules!$B$4,OR(B4589&lt;Rules!$B$2,B4589&gt;Rules!$B$3,ABS(I4589)&gt;Rules!$B$4)),1,0)</f>
        <v>0</v>
      </c>
      <c r="K4588" s="6" t="str">
        <f aca="false">IF(F4588=1,COUNTIF($F$2:F4588,1),"")</f>
        <v/>
      </c>
    </row>
    <row r="4589" customFormat="false" ht="15" hidden="false" customHeight="false" outlineLevel="0" collapsed="false">
      <c r="A4589" s="6" t="n">
        <v>36105.0555</v>
      </c>
      <c r="B4589" s="6" t="n">
        <v>1.65054945054945</v>
      </c>
      <c r="C4589" s="6" t="n">
        <v>96</v>
      </c>
      <c r="D4589" s="6" t="n">
        <v>-1</v>
      </c>
      <c r="E4589" s="6" t="n">
        <v>1.65054945054945</v>
      </c>
      <c r="F4589" s="6" t="n">
        <v>0</v>
      </c>
      <c r="G4589" s="6" t="n">
        <v>0</v>
      </c>
      <c r="H4589" s="6" t="str">
        <f aca="false">IF(AND(A4589&gt;=Stimuli!$B$2,A4589&lt;=Stimuli!$C$2),Stimuli!$A$2,IF(AND(A4589&gt;=Stimuli!$B$3,A4589&lt;=Stimuli!$C$3),Stimuli!$A$3,IF(AND(A4589&gt;=Stimuli!$B$4,A4589&lt;=Stimuli!$C$4),Stimuli!$A$4,"")))</f>
        <v>01 Quiet baseline (60s)</v>
      </c>
      <c r="I4589" s="6" t="n">
        <f aca="false">(B4589-B4588)/((A4589-A4588)/1000)</f>
        <v>0</v>
      </c>
      <c r="J4589" s="6" t="n">
        <f aca="false">IF(OR(B4589&lt;Rules!$B$2,B4589&gt;Rules!$B$3,ABS(I4589)&gt;Rules!$B$4,OR(B4590&lt;Rules!$B$2,B4590&gt;Rules!$B$3,ABS(I4590)&gt;Rules!$B$4)),1,0)</f>
        <v>0</v>
      </c>
      <c r="K4589" s="6" t="str">
        <f aca="false">IF(F4589=1,COUNTIF($F$2:F4589,1),"")</f>
        <v/>
      </c>
    </row>
    <row r="4590" customFormat="false" ht="15" hidden="false" customHeight="false" outlineLevel="0" collapsed="false">
      <c r="A4590" s="6" t="n">
        <v>36112.868</v>
      </c>
      <c r="B4590" s="6" t="n">
        <v>1.65054945054945</v>
      </c>
      <c r="C4590" s="6" t="n">
        <v>96</v>
      </c>
      <c r="D4590" s="6" t="n">
        <v>-1</v>
      </c>
      <c r="E4590" s="6" t="n">
        <v>1.65054945054945</v>
      </c>
      <c r="F4590" s="6" t="n">
        <v>0</v>
      </c>
      <c r="G4590" s="6" t="n">
        <v>0</v>
      </c>
      <c r="H4590" s="6" t="str">
        <f aca="false">IF(AND(A4590&gt;=Stimuli!$B$2,A4590&lt;=Stimuli!$C$2),Stimuli!$A$2,IF(AND(A4590&gt;=Stimuli!$B$3,A4590&lt;=Stimuli!$C$3),Stimuli!$A$3,IF(AND(A4590&gt;=Stimuli!$B$4,A4590&lt;=Stimuli!$C$4),Stimuli!$A$4,"")))</f>
        <v>01 Quiet baseline (60s)</v>
      </c>
      <c r="I4590" s="6" t="n">
        <f aca="false">(B4590-B4589)/((A4590-A4589)/1000)</f>
        <v>0</v>
      </c>
      <c r="J4590" s="6" t="n">
        <f aca="false">IF(OR(B4590&lt;Rules!$B$2,B4590&gt;Rules!$B$3,ABS(I4590)&gt;Rules!$B$4,OR(B4591&lt;Rules!$B$2,B4591&gt;Rules!$B$3,ABS(I4591)&gt;Rules!$B$4)),1,0)</f>
        <v>0</v>
      </c>
      <c r="K4590" s="6" t="str">
        <f aca="false">IF(F4590=1,COUNTIF($F$2:F4590,1),"")</f>
        <v/>
      </c>
    </row>
    <row r="4591" customFormat="false" ht="15" hidden="false" customHeight="false" outlineLevel="0" collapsed="false">
      <c r="A4591" s="6" t="n">
        <v>36120.6805</v>
      </c>
      <c r="B4591" s="6" t="n">
        <v>1.64908424908425</v>
      </c>
      <c r="C4591" s="6" t="n">
        <v>96</v>
      </c>
      <c r="D4591" s="6" t="n">
        <v>-1</v>
      </c>
      <c r="E4591" s="6" t="n">
        <v>1.65054945054945</v>
      </c>
      <c r="F4591" s="6" t="n">
        <v>0</v>
      </c>
      <c r="G4591" s="6" t="n">
        <v>0</v>
      </c>
      <c r="H4591" s="6" t="str">
        <f aca="false">IF(AND(A4591&gt;=Stimuli!$B$2,A4591&lt;=Stimuli!$C$2),Stimuli!$A$2,IF(AND(A4591&gt;=Stimuli!$B$3,A4591&lt;=Stimuli!$C$3),Stimuli!$A$3,IF(AND(A4591&gt;=Stimuli!$B$4,A4591&lt;=Stimuli!$C$4),Stimuli!$A$4,"")))</f>
        <v>01 Quiet baseline (60s)</v>
      </c>
      <c r="I4591" s="6" t="n">
        <f aca="false">(B4591-B4590)/((A4591-A4590)/1000)</f>
        <v>-0.187545787545844</v>
      </c>
      <c r="J4591" s="6" t="n">
        <f aca="false">IF(OR(B4591&lt;Rules!$B$2,B4591&gt;Rules!$B$3,ABS(I4591)&gt;Rules!$B$4,OR(B4592&lt;Rules!$B$2,B4592&gt;Rules!$B$3,ABS(I4592)&gt;Rules!$B$4)),1,0)</f>
        <v>0</v>
      </c>
      <c r="K4591" s="6" t="str">
        <f aca="false">IF(F4591=1,COUNTIF($F$2:F4591,1),"")</f>
        <v/>
      </c>
    </row>
    <row r="4592" customFormat="false" ht="15" hidden="false" customHeight="false" outlineLevel="0" collapsed="false">
      <c r="A4592" s="6" t="n">
        <v>36128.493</v>
      </c>
      <c r="B4592" s="6" t="n">
        <v>1.65201465201465</v>
      </c>
      <c r="C4592" s="6" t="n">
        <v>96</v>
      </c>
      <c r="D4592" s="6" t="n">
        <v>-1</v>
      </c>
      <c r="E4592" s="6" t="n">
        <v>1.65054945054945</v>
      </c>
      <c r="F4592" s="6" t="n">
        <v>0</v>
      </c>
      <c r="G4592" s="6" t="n">
        <v>0</v>
      </c>
      <c r="H4592" s="6" t="str">
        <f aca="false">IF(AND(A4592&gt;=Stimuli!$B$2,A4592&lt;=Stimuli!$C$2),Stimuli!$A$2,IF(AND(A4592&gt;=Stimuli!$B$3,A4592&lt;=Stimuli!$C$3),Stimuli!$A$3,IF(AND(A4592&gt;=Stimuli!$B$4,A4592&lt;=Stimuli!$C$4),Stimuli!$A$4,"")))</f>
        <v>01 Quiet baseline (60s)</v>
      </c>
      <c r="I4592" s="6" t="n">
        <f aca="false">(B4592-B4591)/((A4592-A4591)/1000)</f>
        <v>0.375091575091574</v>
      </c>
      <c r="J4592" s="6" t="n">
        <f aca="false">IF(OR(B4592&lt;Rules!$B$2,B4592&gt;Rules!$B$3,ABS(I4592)&gt;Rules!$B$4,OR(B4593&lt;Rules!$B$2,B4593&gt;Rules!$B$3,ABS(I4593)&gt;Rules!$B$4)),1,0)</f>
        <v>0</v>
      </c>
      <c r="K4592" s="6" t="str">
        <f aca="false">IF(F4592=1,COUNTIF($F$2:F4592,1),"")</f>
        <v/>
      </c>
    </row>
    <row r="4593" customFormat="false" ht="15" hidden="false" customHeight="false" outlineLevel="0" collapsed="false">
      <c r="A4593" s="6" t="n">
        <v>36136.3055</v>
      </c>
      <c r="B4593" s="6" t="n">
        <v>1.64761904761905</v>
      </c>
      <c r="C4593" s="6" t="n">
        <v>96</v>
      </c>
      <c r="D4593" s="6" t="n">
        <v>-1</v>
      </c>
      <c r="E4593" s="6" t="n">
        <v>1.65054945054945</v>
      </c>
      <c r="F4593" s="6" t="n">
        <v>0</v>
      </c>
      <c r="G4593" s="6" t="n">
        <v>0</v>
      </c>
      <c r="H4593" s="6" t="str">
        <f aca="false">IF(AND(A4593&gt;=Stimuli!$B$2,A4593&lt;=Stimuli!$C$2),Stimuli!$A$2,IF(AND(A4593&gt;=Stimuli!$B$3,A4593&lt;=Stimuli!$C$3),Stimuli!$A$3,IF(AND(A4593&gt;=Stimuli!$B$4,A4593&lt;=Stimuli!$C$4),Stimuli!$A$4,"")))</f>
        <v>01 Quiet baseline (60s)</v>
      </c>
      <c r="I4593" s="6" t="n">
        <f aca="false">(B4593-B4592)/((A4593-A4592)/1000)</f>
        <v>-0.562637362637418</v>
      </c>
      <c r="J4593" s="6" t="n">
        <f aca="false">IF(OR(B4593&lt;Rules!$B$2,B4593&gt;Rules!$B$3,ABS(I4593)&gt;Rules!$B$4,OR(B4594&lt;Rules!$B$2,B4594&gt;Rules!$B$3,ABS(I4594)&gt;Rules!$B$4)),1,0)</f>
        <v>0</v>
      </c>
      <c r="K4593" s="6" t="str">
        <f aca="false">IF(F4593=1,COUNTIF($F$2:F4593,1),"")</f>
        <v/>
      </c>
    </row>
    <row r="4594" customFormat="false" ht="15" hidden="false" customHeight="false" outlineLevel="0" collapsed="false">
      <c r="A4594" s="6" t="n">
        <v>36144.118</v>
      </c>
      <c r="B4594" s="6" t="n">
        <v>1.65347985347985</v>
      </c>
      <c r="C4594" s="6" t="n">
        <v>96</v>
      </c>
      <c r="D4594" s="6" t="n">
        <v>-1</v>
      </c>
      <c r="E4594" s="6" t="n">
        <v>1.65054945054945</v>
      </c>
      <c r="F4594" s="6" t="n">
        <v>0</v>
      </c>
      <c r="G4594" s="6" t="n">
        <v>0</v>
      </c>
      <c r="H4594" s="6" t="str">
        <f aca="false">IF(AND(A4594&gt;=Stimuli!$B$2,A4594&lt;=Stimuli!$C$2),Stimuli!$A$2,IF(AND(A4594&gt;=Stimuli!$B$3,A4594&lt;=Stimuli!$C$3),Stimuli!$A$3,IF(AND(A4594&gt;=Stimuli!$B$4,A4594&lt;=Stimuli!$C$4),Stimuli!$A$4,"")))</f>
        <v>01 Quiet baseline (60s)</v>
      </c>
      <c r="I4594" s="6" t="n">
        <f aca="false">(B4594-B4593)/((A4594-A4593)/1000)</f>
        <v>0.750183150183148</v>
      </c>
      <c r="J4594" s="6" t="n">
        <f aca="false">IF(OR(B4594&lt;Rules!$B$2,B4594&gt;Rules!$B$3,ABS(I4594)&gt;Rules!$B$4,OR(B4595&lt;Rules!$B$2,B4595&gt;Rules!$B$3,ABS(I4595)&gt;Rules!$B$4)),1,0)</f>
        <v>0</v>
      </c>
      <c r="K4594" s="6" t="str">
        <f aca="false">IF(F4594=1,COUNTIF($F$2:F4594,1),"")</f>
        <v/>
      </c>
    </row>
    <row r="4595" customFormat="false" ht="15" hidden="false" customHeight="false" outlineLevel="0" collapsed="false">
      <c r="A4595" s="6" t="n">
        <v>36151.9305</v>
      </c>
      <c r="B4595" s="6" t="n">
        <v>1.64761904761905</v>
      </c>
      <c r="C4595" s="6" t="n">
        <v>96</v>
      </c>
      <c r="D4595" s="6" t="n">
        <v>-1</v>
      </c>
      <c r="E4595" s="6" t="n">
        <v>1.65054945054945</v>
      </c>
      <c r="F4595" s="6" t="n">
        <v>0</v>
      </c>
      <c r="G4595" s="6" t="n">
        <v>0</v>
      </c>
      <c r="H4595" s="6" t="str">
        <f aca="false">IF(AND(A4595&gt;=Stimuli!$B$2,A4595&lt;=Stimuli!$C$2),Stimuli!$A$2,IF(AND(A4595&gt;=Stimuli!$B$3,A4595&lt;=Stimuli!$C$3),Stimuli!$A$3,IF(AND(A4595&gt;=Stimuli!$B$4,A4595&lt;=Stimuli!$C$4),Stimuli!$A$4,"")))</f>
        <v>01 Quiet baseline (60s)</v>
      </c>
      <c r="I4595" s="6" t="n">
        <f aca="false">(B4595-B4594)/((A4595-A4594)/1000)</f>
        <v>-0.750183150183148</v>
      </c>
      <c r="J4595" s="6" t="n">
        <f aca="false">IF(OR(B4595&lt;Rules!$B$2,B4595&gt;Rules!$B$3,ABS(I4595)&gt;Rules!$B$4,OR(B4596&lt;Rules!$B$2,B4596&gt;Rules!$B$3,ABS(I4596)&gt;Rules!$B$4)),1,0)</f>
        <v>0</v>
      </c>
      <c r="K4595" s="6" t="str">
        <f aca="false">IF(F4595=1,COUNTIF($F$2:F4595,1),"")</f>
        <v/>
      </c>
    </row>
    <row r="4596" customFormat="false" ht="15" hidden="false" customHeight="false" outlineLevel="0" collapsed="false">
      <c r="A4596" s="6" t="n">
        <v>36159.743</v>
      </c>
      <c r="B4596" s="6" t="n">
        <v>1.65347985347985</v>
      </c>
      <c r="C4596" s="6" t="n">
        <v>96</v>
      </c>
      <c r="D4596" s="6" t="n">
        <v>-1</v>
      </c>
      <c r="E4596" s="6" t="n">
        <v>1.65054945054945</v>
      </c>
      <c r="F4596" s="6" t="n">
        <v>0</v>
      </c>
      <c r="G4596" s="6" t="n">
        <v>0</v>
      </c>
      <c r="H4596" s="6" t="str">
        <f aca="false">IF(AND(A4596&gt;=Stimuli!$B$2,A4596&lt;=Stimuli!$C$2),Stimuli!$A$2,IF(AND(A4596&gt;=Stimuli!$B$3,A4596&lt;=Stimuli!$C$3),Stimuli!$A$3,IF(AND(A4596&gt;=Stimuli!$B$4,A4596&lt;=Stimuli!$C$4),Stimuli!$A$4,"")))</f>
        <v>01 Quiet baseline (60s)</v>
      </c>
      <c r="I4596" s="6" t="n">
        <f aca="false">(B4596-B4595)/((A4596-A4595)/1000)</f>
        <v>0.750183150183148</v>
      </c>
      <c r="J4596" s="6" t="n">
        <f aca="false">IF(OR(B4596&lt;Rules!$B$2,B4596&gt;Rules!$B$3,ABS(I4596)&gt;Rules!$B$4,OR(B4597&lt;Rules!$B$2,B4597&gt;Rules!$B$3,ABS(I4597)&gt;Rules!$B$4)),1,0)</f>
        <v>0</v>
      </c>
      <c r="K4596" s="6" t="str">
        <f aca="false">IF(F4596=1,COUNTIF($F$2:F4596,1),"")</f>
        <v/>
      </c>
    </row>
    <row r="4597" customFormat="false" ht="15" hidden="false" customHeight="false" outlineLevel="0" collapsed="false">
      <c r="A4597" s="6" t="n">
        <v>36167.5555</v>
      </c>
      <c r="B4597" s="6" t="n">
        <v>1.64615384615385</v>
      </c>
      <c r="C4597" s="6" t="n">
        <v>96</v>
      </c>
      <c r="D4597" s="6" t="n">
        <v>-1</v>
      </c>
      <c r="E4597" s="6" t="n">
        <v>1.65054945054945</v>
      </c>
      <c r="F4597" s="6" t="n">
        <v>0</v>
      </c>
      <c r="G4597" s="6" t="n">
        <v>0</v>
      </c>
      <c r="H4597" s="6" t="str">
        <f aca="false">IF(AND(A4597&gt;=Stimuli!$B$2,A4597&lt;=Stimuli!$C$2),Stimuli!$A$2,IF(AND(A4597&gt;=Stimuli!$B$3,A4597&lt;=Stimuli!$C$3),Stimuli!$A$3,IF(AND(A4597&gt;=Stimuli!$B$4,A4597&lt;=Stimuli!$C$4),Stimuli!$A$4,"")))</f>
        <v>01 Quiet baseline (60s)</v>
      </c>
      <c r="I4597" s="6" t="n">
        <f aca="false">(B4597-B4596)/((A4597-A4596)/1000)</f>
        <v>-0.937728937728878</v>
      </c>
      <c r="J4597" s="6" t="n">
        <f aca="false">IF(OR(B4597&lt;Rules!$B$2,B4597&gt;Rules!$B$3,ABS(I4597)&gt;Rules!$B$4,OR(B4598&lt;Rules!$B$2,B4598&gt;Rules!$B$3,ABS(I4598)&gt;Rules!$B$4)),1,0)</f>
        <v>0</v>
      </c>
      <c r="K4597" s="6" t="str">
        <f aca="false">IF(F4597=1,COUNTIF($F$2:F4597,1),"")</f>
        <v/>
      </c>
    </row>
    <row r="4598" customFormat="false" ht="15" hidden="false" customHeight="false" outlineLevel="0" collapsed="false">
      <c r="A4598" s="6" t="n">
        <v>36175.368</v>
      </c>
      <c r="B4598" s="6" t="n">
        <v>1.65201465201465</v>
      </c>
      <c r="C4598" s="6" t="n">
        <v>96</v>
      </c>
      <c r="D4598" s="6" t="n">
        <v>-1</v>
      </c>
      <c r="E4598" s="6" t="n">
        <v>1.64908424908425</v>
      </c>
      <c r="F4598" s="6" t="n">
        <v>0</v>
      </c>
      <c r="G4598" s="6" t="n">
        <v>0</v>
      </c>
      <c r="H4598" s="6" t="str">
        <f aca="false">IF(AND(A4598&gt;=Stimuli!$B$2,A4598&lt;=Stimuli!$C$2),Stimuli!$A$2,IF(AND(A4598&gt;=Stimuli!$B$3,A4598&lt;=Stimuli!$C$3),Stimuli!$A$3,IF(AND(A4598&gt;=Stimuli!$B$4,A4598&lt;=Stimuli!$C$4),Stimuli!$A$4,"")))</f>
        <v>01 Quiet baseline (60s)</v>
      </c>
      <c r="I4598" s="6" t="n">
        <f aca="false">(B4598-B4597)/((A4598-A4597)/1000)</f>
        <v>0.750183150183148</v>
      </c>
      <c r="J4598" s="6" t="n">
        <f aca="false">IF(OR(B4598&lt;Rules!$B$2,B4598&gt;Rules!$B$3,ABS(I4598)&gt;Rules!$B$4,OR(B4599&lt;Rules!$B$2,B4599&gt;Rules!$B$3,ABS(I4599)&gt;Rules!$B$4)),1,0)</f>
        <v>0</v>
      </c>
      <c r="K4598" s="6" t="str">
        <f aca="false">IF(F4598=1,COUNTIF($F$2:F4598,1),"")</f>
        <v/>
      </c>
    </row>
    <row r="4599" customFormat="false" ht="15" hidden="false" customHeight="false" outlineLevel="0" collapsed="false">
      <c r="A4599" s="6" t="n">
        <v>36183.1805</v>
      </c>
      <c r="B4599" s="6" t="n">
        <v>1.64615384615385</v>
      </c>
      <c r="C4599" s="6" t="n">
        <v>96</v>
      </c>
      <c r="D4599" s="6" t="n">
        <v>-1</v>
      </c>
      <c r="E4599" s="6" t="n">
        <v>1.64908424908425</v>
      </c>
      <c r="F4599" s="6" t="n">
        <v>0</v>
      </c>
      <c r="G4599" s="6" t="n">
        <v>0</v>
      </c>
      <c r="H4599" s="6" t="str">
        <f aca="false">IF(AND(A4599&gt;=Stimuli!$B$2,A4599&lt;=Stimuli!$C$2),Stimuli!$A$2,IF(AND(A4599&gt;=Stimuli!$B$3,A4599&lt;=Stimuli!$C$3),Stimuli!$A$3,IF(AND(A4599&gt;=Stimuli!$B$4,A4599&lt;=Stimuli!$C$4),Stimuli!$A$4,"")))</f>
        <v>01 Quiet baseline (60s)</v>
      </c>
      <c r="I4599" s="6" t="n">
        <f aca="false">(B4599-B4598)/((A4599-A4598)/1000)</f>
        <v>-0.750183150183148</v>
      </c>
      <c r="J4599" s="6" t="n">
        <f aca="false">IF(OR(B4599&lt;Rules!$B$2,B4599&gt;Rules!$B$3,ABS(I4599)&gt;Rules!$B$4,OR(B4600&lt;Rules!$B$2,B4600&gt;Rules!$B$3,ABS(I4600)&gt;Rules!$B$4)),1,0)</f>
        <v>0</v>
      </c>
      <c r="K4599" s="6" t="str">
        <f aca="false">IF(F4599=1,COUNTIF($F$2:F4599,1),"")</f>
        <v/>
      </c>
    </row>
    <row r="4600" customFormat="false" ht="15" hidden="false" customHeight="false" outlineLevel="0" collapsed="false">
      <c r="A4600" s="6" t="n">
        <v>36190.993</v>
      </c>
      <c r="B4600" s="6" t="n">
        <v>1.65201465201465</v>
      </c>
      <c r="C4600" s="6" t="n">
        <v>96</v>
      </c>
      <c r="D4600" s="6" t="n">
        <v>-1</v>
      </c>
      <c r="E4600" s="6" t="n">
        <v>1.64908424908425</v>
      </c>
      <c r="F4600" s="6" t="n">
        <v>0</v>
      </c>
      <c r="G4600" s="6" t="n">
        <v>0</v>
      </c>
      <c r="H4600" s="6" t="str">
        <f aca="false">IF(AND(A4600&gt;=Stimuli!$B$2,A4600&lt;=Stimuli!$C$2),Stimuli!$A$2,IF(AND(A4600&gt;=Stimuli!$B$3,A4600&lt;=Stimuli!$C$3),Stimuli!$A$3,IF(AND(A4600&gt;=Stimuli!$B$4,A4600&lt;=Stimuli!$C$4),Stimuli!$A$4,"")))</f>
        <v>01 Quiet baseline (60s)</v>
      </c>
      <c r="I4600" s="6" t="n">
        <f aca="false">(B4600-B4599)/((A4600-A4599)/1000)</f>
        <v>0.750183150183148</v>
      </c>
      <c r="J4600" s="6" t="n">
        <f aca="false">IF(OR(B4600&lt;Rules!$B$2,B4600&gt;Rules!$B$3,ABS(I4600)&gt;Rules!$B$4,OR(B4601&lt;Rules!$B$2,B4601&gt;Rules!$B$3,ABS(I4601)&gt;Rules!$B$4)),1,0)</f>
        <v>0</v>
      </c>
      <c r="K4600" s="6" t="str">
        <f aca="false">IF(F4600=1,COUNTIF($F$2:F4600,1),"")</f>
        <v/>
      </c>
    </row>
    <row r="4601" customFormat="false" ht="15" hidden="false" customHeight="false" outlineLevel="0" collapsed="false">
      <c r="A4601" s="6" t="n">
        <v>36198.8055</v>
      </c>
      <c r="B4601" s="6" t="n">
        <v>1.64761904761905</v>
      </c>
      <c r="C4601" s="6" t="n">
        <v>96</v>
      </c>
      <c r="D4601" s="6" t="n">
        <v>-1</v>
      </c>
      <c r="E4601" s="6" t="n">
        <v>1.64908424908425</v>
      </c>
      <c r="F4601" s="6" t="n">
        <v>0</v>
      </c>
      <c r="G4601" s="6" t="n">
        <v>0</v>
      </c>
      <c r="H4601" s="6" t="str">
        <f aca="false">IF(AND(A4601&gt;=Stimuli!$B$2,A4601&lt;=Stimuli!$C$2),Stimuli!$A$2,IF(AND(A4601&gt;=Stimuli!$B$3,A4601&lt;=Stimuli!$C$3),Stimuli!$A$3,IF(AND(A4601&gt;=Stimuli!$B$4,A4601&lt;=Stimuli!$C$4),Stimuli!$A$4,"")))</f>
        <v>01 Quiet baseline (60s)</v>
      </c>
      <c r="I4601" s="6" t="n">
        <f aca="false">(B4601-B4600)/((A4601-A4600)/1000)</f>
        <v>-0.562637362637418</v>
      </c>
      <c r="J4601" s="6" t="n">
        <f aca="false">IF(OR(B4601&lt;Rules!$B$2,B4601&gt;Rules!$B$3,ABS(I4601)&gt;Rules!$B$4,OR(B4602&lt;Rules!$B$2,B4602&gt;Rules!$B$3,ABS(I4602)&gt;Rules!$B$4)),1,0)</f>
        <v>0</v>
      </c>
      <c r="K4601" s="6" t="str">
        <f aca="false">IF(F4601=1,COUNTIF($F$2:F4601,1),"")</f>
        <v/>
      </c>
    </row>
    <row r="4602" customFormat="false" ht="15" hidden="false" customHeight="false" outlineLevel="0" collapsed="false">
      <c r="A4602" s="6" t="n">
        <v>36206.618</v>
      </c>
      <c r="B4602" s="6" t="n">
        <v>1.65054945054945</v>
      </c>
      <c r="C4602" s="6" t="n">
        <v>96</v>
      </c>
      <c r="D4602" s="6" t="n">
        <v>-1</v>
      </c>
      <c r="E4602" s="6" t="n">
        <v>1.64908424908425</v>
      </c>
      <c r="F4602" s="6" t="n">
        <v>0</v>
      </c>
      <c r="G4602" s="6" t="n">
        <v>0</v>
      </c>
      <c r="H4602" s="6" t="str">
        <f aca="false">IF(AND(A4602&gt;=Stimuli!$B$2,A4602&lt;=Stimuli!$C$2),Stimuli!$A$2,IF(AND(A4602&gt;=Stimuli!$B$3,A4602&lt;=Stimuli!$C$3),Stimuli!$A$3,IF(AND(A4602&gt;=Stimuli!$B$4,A4602&lt;=Stimuli!$C$4),Stimuli!$A$4,"")))</f>
        <v>01 Quiet baseline (60s)</v>
      </c>
      <c r="I4602" s="6" t="n">
        <f aca="false">(B4602-B4601)/((A4602-A4601)/1000)</f>
        <v>0.375091575091687</v>
      </c>
      <c r="J4602" s="6" t="n">
        <f aca="false">IF(OR(B4602&lt;Rules!$B$2,B4602&gt;Rules!$B$3,ABS(I4602)&gt;Rules!$B$4,OR(B4603&lt;Rules!$B$2,B4603&gt;Rules!$B$3,ABS(I4603)&gt;Rules!$B$4)),1,0)</f>
        <v>0</v>
      </c>
      <c r="K4602" s="6" t="str">
        <f aca="false">IF(F4602=1,COUNTIF($F$2:F4602,1),"")</f>
        <v/>
      </c>
    </row>
    <row r="4603" customFormat="false" ht="15" hidden="false" customHeight="false" outlineLevel="0" collapsed="false">
      <c r="A4603" s="6" t="n">
        <v>36214.4305</v>
      </c>
      <c r="B4603" s="6" t="n">
        <v>1.64908424908425</v>
      </c>
      <c r="C4603" s="6" t="n">
        <v>96</v>
      </c>
      <c r="D4603" s="6" t="n">
        <v>-1</v>
      </c>
      <c r="E4603" s="6" t="n">
        <v>1.64908424908425</v>
      </c>
      <c r="F4603" s="6" t="n">
        <v>0</v>
      </c>
      <c r="G4603" s="6" t="n">
        <v>0</v>
      </c>
      <c r="H4603" s="6" t="str">
        <f aca="false">IF(AND(A4603&gt;=Stimuli!$B$2,A4603&lt;=Stimuli!$C$2),Stimuli!$A$2,IF(AND(A4603&gt;=Stimuli!$B$3,A4603&lt;=Stimuli!$C$3),Stimuli!$A$3,IF(AND(A4603&gt;=Stimuli!$B$4,A4603&lt;=Stimuli!$C$4),Stimuli!$A$4,"")))</f>
        <v>01 Quiet baseline (60s)</v>
      </c>
      <c r="I4603" s="6" t="n">
        <f aca="false">(B4603-B4602)/((A4603-A4602)/1000)</f>
        <v>-0.187545787545844</v>
      </c>
      <c r="J4603" s="6" t="n">
        <f aca="false">IF(OR(B4603&lt;Rules!$B$2,B4603&gt;Rules!$B$3,ABS(I4603)&gt;Rules!$B$4,OR(B4604&lt;Rules!$B$2,B4604&gt;Rules!$B$3,ABS(I4604)&gt;Rules!$B$4)),1,0)</f>
        <v>0</v>
      </c>
      <c r="K4603" s="6" t="str">
        <f aca="false">IF(F4603=1,COUNTIF($F$2:F4603,1),"")</f>
        <v/>
      </c>
    </row>
    <row r="4604" customFormat="false" ht="15" hidden="false" customHeight="false" outlineLevel="0" collapsed="false">
      <c r="A4604" s="6" t="n">
        <v>36222.243</v>
      </c>
      <c r="B4604" s="6" t="n">
        <v>1.64908424908425</v>
      </c>
      <c r="C4604" s="6" t="n">
        <v>96</v>
      </c>
      <c r="D4604" s="6" t="n">
        <v>-1</v>
      </c>
      <c r="E4604" s="6" t="n">
        <v>1.64908424908425</v>
      </c>
      <c r="F4604" s="6" t="n">
        <v>0</v>
      </c>
      <c r="G4604" s="6" t="n">
        <v>0</v>
      </c>
      <c r="H4604" s="6" t="str">
        <f aca="false">IF(AND(A4604&gt;=Stimuli!$B$2,A4604&lt;=Stimuli!$C$2),Stimuli!$A$2,IF(AND(A4604&gt;=Stimuli!$B$3,A4604&lt;=Stimuli!$C$3),Stimuli!$A$3,IF(AND(A4604&gt;=Stimuli!$B$4,A4604&lt;=Stimuli!$C$4),Stimuli!$A$4,"")))</f>
        <v>01 Quiet baseline (60s)</v>
      </c>
      <c r="I4604" s="6" t="n">
        <f aca="false">(B4604-B4603)/((A4604-A4603)/1000)</f>
        <v>0</v>
      </c>
      <c r="J4604" s="6" t="n">
        <f aca="false">IF(OR(B4604&lt;Rules!$B$2,B4604&gt;Rules!$B$3,ABS(I4604)&gt;Rules!$B$4,OR(B4605&lt;Rules!$B$2,B4605&gt;Rules!$B$3,ABS(I4605)&gt;Rules!$B$4)),1,0)</f>
        <v>0</v>
      </c>
      <c r="K4604" s="6" t="str">
        <f aca="false">IF(F4604=1,COUNTIF($F$2:F4604,1),"")</f>
        <v/>
      </c>
    </row>
    <row r="4605" customFormat="false" ht="15" hidden="false" customHeight="false" outlineLevel="0" collapsed="false">
      <c r="A4605" s="6" t="n">
        <v>36230.0555</v>
      </c>
      <c r="B4605" s="6" t="n">
        <v>1.64908424908425</v>
      </c>
      <c r="C4605" s="6" t="n">
        <v>96</v>
      </c>
      <c r="D4605" s="6" t="n">
        <v>-1</v>
      </c>
      <c r="E4605" s="6" t="n">
        <v>1.64908424908425</v>
      </c>
      <c r="F4605" s="6" t="n">
        <v>0</v>
      </c>
      <c r="G4605" s="6" t="n">
        <v>0</v>
      </c>
      <c r="H4605" s="6" t="str">
        <f aca="false">IF(AND(A4605&gt;=Stimuli!$B$2,A4605&lt;=Stimuli!$C$2),Stimuli!$A$2,IF(AND(A4605&gt;=Stimuli!$B$3,A4605&lt;=Stimuli!$C$3),Stimuli!$A$3,IF(AND(A4605&gt;=Stimuli!$B$4,A4605&lt;=Stimuli!$C$4),Stimuli!$A$4,"")))</f>
        <v>01 Quiet baseline (60s)</v>
      </c>
      <c r="I4605" s="6" t="n">
        <f aca="false">(B4605-B4604)/((A4605-A4604)/1000)</f>
        <v>0</v>
      </c>
      <c r="J4605" s="6" t="n">
        <f aca="false">IF(OR(B4605&lt;Rules!$B$2,B4605&gt;Rules!$B$3,ABS(I4605)&gt;Rules!$B$4,OR(B4606&lt;Rules!$B$2,B4606&gt;Rules!$B$3,ABS(I4606)&gt;Rules!$B$4)),1,0)</f>
        <v>0</v>
      </c>
      <c r="K4605" s="6" t="str">
        <f aca="false">IF(F4605=1,COUNTIF($F$2:F4605,1),"")</f>
        <v/>
      </c>
    </row>
    <row r="4606" customFormat="false" ht="15" hidden="false" customHeight="false" outlineLevel="0" collapsed="false">
      <c r="A4606" s="6" t="n">
        <v>36237.868</v>
      </c>
      <c r="B4606" s="6" t="n">
        <v>1.64761904761905</v>
      </c>
      <c r="C4606" s="6" t="n">
        <v>96</v>
      </c>
      <c r="D4606" s="6" t="n">
        <v>-1</v>
      </c>
      <c r="E4606" s="6" t="n">
        <v>1.64908424908425</v>
      </c>
      <c r="F4606" s="6" t="n">
        <v>0</v>
      </c>
      <c r="G4606" s="6" t="n">
        <v>0</v>
      </c>
      <c r="H4606" s="6" t="str">
        <f aca="false">IF(AND(A4606&gt;=Stimuli!$B$2,A4606&lt;=Stimuli!$C$2),Stimuli!$A$2,IF(AND(A4606&gt;=Stimuli!$B$3,A4606&lt;=Stimuli!$C$3),Stimuli!$A$3,IF(AND(A4606&gt;=Stimuli!$B$4,A4606&lt;=Stimuli!$C$4),Stimuli!$A$4,"")))</f>
        <v>01 Quiet baseline (60s)</v>
      </c>
      <c r="I4606" s="6" t="n">
        <f aca="false">(B4606-B4605)/((A4606-A4605)/1000)</f>
        <v>-0.187545787545844</v>
      </c>
      <c r="J4606" s="6" t="n">
        <f aca="false">IF(OR(B4606&lt;Rules!$B$2,B4606&gt;Rules!$B$3,ABS(I4606)&gt;Rules!$B$4,OR(B4607&lt;Rules!$B$2,B4607&gt;Rules!$B$3,ABS(I4607)&gt;Rules!$B$4)),1,0)</f>
        <v>0</v>
      </c>
      <c r="K4606" s="6" t="str">
        <f aca="false">IF(F4606=1,COUNTIF($F$2:F4606,1),"")</f>
        <v/>
      </c>
    </row>
    <row r="4607" customFormat="false" ht="15" hidden="false" customHeight="false" outlineLevel="0" collapsed="false">
      <c r="A4607" s="6" t="n">
        <v>36245.6805</v>
      </c>
      <c r="B4607" s="6" t="n">
        <v>1.65054945054945</v>
      </c>
      <c r="C4607" s="6" t="n">
        <v>96</v>
      </c>
      <c r="D4607" s="6" t="n">
        <v>-1</v>
      </c>
      <c r="E4607" s="6" t="n">
        <v>1.64908424908425</v>
      </c>
      <c r="F4607" s="6" t="n">
        <v>0</v>
      </c>
      <c r="G4607" s="6" t="n">
        <v>0</v>
      </c>
      <c r="H4607" s="6" t="str">
        <f aca="false">IF(AND(A4607&gt;=Stimuli!$B$2,A4607&lt;=Stimuli!$C$2),Stimuli!$A$2,IF(AND(A4607&gt;=Stimuli!$B$3,A4607&lt;=Stimuli!$C$3),Stimuli!$A$3,IF(AND(A4607&gt;=Stimuli!$B$4,A4607&lt;=Stimuli!$C$4),Stimuli!$A$4,"")))</f>
        <v>01 Quiet baseline (60s)</v>
      </c>
      <c r="I4607" s="6" t="n">
        <f aca="false">(B4607-B4606)/((A4607-A4606)/1000)</f>
        <v>0.375091575091687</v>
      </c>
      <c r="J4607" s="6" t="n">
        <f aca="false">IF(OR(B4607&lt;Rules!$B$2,B4607&gt;Rules!$B$3,ABS(I4607)&gt;Rules!$B$4,OR(B4608&lt;Rules!$B$2,B4608&gt;Rules!$B$3,ABS(I4608)&gt;Rules!$B$4)),1,0)</f>
        <v>0</v>
      </c>
      <c r="K4607" s="6" t="str">
        <f aca="false">IF(F4607=1,COUNTIF($F$2:F4607,1),"")</f>
        <v/>
      </c>
    </row>
    <row r="4608" customFormat="false" ht="15" hidden="false" customHeight="false" outlineLevel="0" collapsed="false">
      <c r="A4608" s="6" t="n">
        <v>36253.493</v>
      </c>
      <c r="B4608" s="6" t="n">
        <v>1.64761904761905</v>
      </c>
      <c r="C4608" s="6" t="n">
        <v>96</v>
      </c>
      <c r="D4608" s="6" t="n">
        <v>-1</v>
      </c>
      <c r="E4608" s="6" t="n">
        <v>1.64908424908425</v>
      </c>
      <c r="F4608" s="6" t="n">
        <v>0</v>
      </c>
      <c r="G4608" s="6" t="n">
        <v>0</v>
      </c>
      <c r="H4608" s="6" t="str">
        <f aca="false">IF(AND(A4608&gt;=Stimuli!$B$2,A4608&lt;=Stimuli!$C$2),Stimuli!$A$2,IF(AND(A4608&gt;=Stimuli!$B$3,A4608&lt;=Stimuli!$C$3),Stimuli!$A$3,IF(AND(A4608&gt;=Stimuli!$B$4,A4608&lt;=Stimuli!$C$4),Stimuli!$A$4,"")))</f>
        <v>01 Quiet baseline (60s)</v>
      </c>
      <c r="I4608" s="6" t="n">
        <f aca="false">(B4608-B4607)/((A4608-A4607)/1000)</f>
        <v>-0.375091575091687</v>
      </c>
      <c r="J4608" s="6" t="n">
        <f aca="false">IF(OR(B4608&lt;Rules!$B$2,B4608&gt;Rules!$B$3,ABS(I4608)&gt;Rules!$B$4,OR(B4609&lt;Rules!$B$2,B4609&gt;Rules!$B$3,ABS(I4609)&gt;Rules!$B$4)),1,0)</f>
        <v>0</v>
      </c>
      <c r="K4608" s="6" t="str">
        <f aca="false">IF(F4608=1,COUNTIF($F$2:F4608,1),"")</f>
        <v/>
      </c>
    </row>
    <row r="4609" customFormat="false" ht="15" hidden="false" customHeight="false" outlineLevel="0" collapsed="false">
      <c r="A4609" s="6" t="n">
        <v>36261.3055</v>
      </c>
      <c r="B4609" s="6" t="n">
        <v>1.65201465201465</v>
      </c>
      <c r="C4609" s="6" t="n">
        <v>96</v>
      </c>
      <c r="D4609" s="6" t="n">
        <v>-1</v>
      </c>
      <c r="E4609" s="6" t="n">
        <v>1.64908424908425</v>
      </c>
      <c r="F4609" s="6" t="n">
        <v>0</v>
      </c>
      <c r="G4609" s="6" t="n">
        <v>0</v>
      </c>
      <c r="H4609" s="6" t="str">
        <f aca="false">IF(AND(A4609&gt;=Stimuli!$B$2,A4609&lt;=Stimuli!$C$2),Stimuli!$A$2,IF(AND(A4609&gt;=Stimuli!$B$3,A4609&lt;=Stimuli!$C$3),Stimuli!$A$3,IF(AND(A4609&gt;=Stimuli!$B$4,A4609&lt;=Stimuli!$C$4),Stimuli!$A$4,"")))</f>
        <v>01 Quiet baseline (60s)</v>
      </c>
      <c r="I4609" s="6" t="n">
        <f aca="false">(B4609-B4608)/((A4609-A4608)/1000)</f>
        <v>0.562637362637418</v>
      </c>
      <c r="J4609" s="6" t="n">
        <f aca="false">IF(OR(B4609&lt;Rules!$B$2,B4609&gt;Rules!$B$3,ABS(I4609)&gt;Rules!$B$4,OR(B4610&lt;Rules!$B$2,B4610&gt;Rules!$B$3,ABS(I4610)&gt;Rules!$B$4)),1,0)</f>
        <v>0</v>
      </c>
      <c r="K4609" s="6" t="str">
        <f aca="false">IF(F4609=1,COUNTIF($F$2:F4609,1),"")</f>
        <v/>
      </c>
    </row>
    <row r="4610" customFormat="false" ht="15" hidden="false" customHeight="false" outlineLevel="0" collapsed="false">
      <c r="A4610" s="6" t="n">
        <v>36269.118</v>
      </c>
      <c r="B4610" s="6" t="n">
        <v>1.64615384615385</v>
      </c>
      <c r="C4610" s="6" t="n">
        <v>96</v>
      </c>
      <c r="D4610" s="6" t="n">
        <v>-1</v>
      </c>
      <c r="E4610" s="6" t="n">
        <v>1.64908424908425</v>
      </c>
      <c r="F4610" s="6" t="n">
        <v>0</v>
      </c>
      <c r="G4610" s="6" t="n">
        <v>0</v>
      </c>
      <c r="H4610" s="6" t="str">
        <f aca="false">IF(AND(A4610&gt;=Stimuli!$B$2,A4610&lt;=Stimuli!$C$2),Stimuli!$A$2,IF(AND(A4610&gt;=Stimuli!$B$3,A4610&lt;=Stimuli!$C$3),Stimuli!$A$3,IF(AND(A4610&gt;=Stimuli!$B$4,A4610&lt;=Stimuli!$C$4),Stimuli!$A$4,"")))</f>
        <v>01 Quiet baseline (60s)</v>
      </c>
      <c r="I4610" s="6" t="n">
        <f aca="false">(B4610-B4609)/((A4610-A4609)/1000)</f>
        <v>-0.750183150183148</v>
      </c>
      <c r="J4610" s="6" t="n">
        <f aca="false">IF(OR(B4610&lt;Rules!$B$2,B4610&gt;Rules!$B$3,ABS(I4610)&gt;Rules!$B$4,OR(B4611&lt;Rules!$B$2,B4611&gt;Rules!$B$3,ABS(I4611)&gt;Rules!$B$4)),1,0)</f>
        <v>0</v>
      </c>
      <c r="K4610" s="6" t="str">
        <f aca="false">IF(F4610=1,COUNTIF($F$2:F4610,1),"")</f>
        <v/>
      </c>
    </row>
    <row r="4611" customFormat="false" ht="15" hidden="false" customHeight="false" outlineLevel="0" collapsed="false">
      <c r="A4611" s="6" t="n">
        <v>36276.9305</v>
      </c>
      <c r="B4611" s="6" t="n">
        <v>1.65201465201465</v>
      </c>
      <c r="C4611" s="6" t="n">
        <v>96</v>
      </c>
      <c r="D4611" s="6" t="n">
        <v>-1</v>
      </c>
      <c r="E4611" s="6" t="n">
        <v>1.64908424908425</v>
      </c>
      <c r="F4611" s="6" t="n">
        <v>0</v>
      </c>
      <c r="G4611" s="6" t="n">
        <v>0</v>
      </c>
      <c r="H4611" s="6" t="str">
        <f aca="false">IF(AND(A4611&gt;=Stimuli!$B$2,A4611&lt;=Stimuli!$C$2),Stimuli!$A$2,IF(AND(A4611&gt;=Stimuli!$B$3,A4611&lt;=Stimuli!$C$3),Stimuli!$A$3,IF(AND(A4611&gt;=Stimuli!$B$4,A4611&lt;=Stimuli!$C$4),Stimuli!$A$4,"")))</f>
        <v>01 Quiet baseline (60s)</v>
      </c>
      <c r="I4611" s="6" t="n">
        <f aca="false">(B4611-B4610)/((A4611-A4610)/1000)</f>
        <v>0.750183150183148</v>
      </c>
      <c r="J4611" s="6" t="n">
        <f aca="false">IF(OR(B4611&lt;Rules!$B$2,B4611&gt;Rules!$B$3,ABS(I4611)&gt;Rules!$B$4,OR(B4612&lt;Rules!$B$2,B4612&gt;Rules!$B$3,ABS(I4612)&gt;Rules!$B$4)),1,0)</f>
        <v>0</v>
      </c>
      <c r="K4611" s="6" t="str">
        <f aca="false">IF(F4611=1,COUNTIF($F$2:F4611,1),"")</f>
        <v/>
      </c>
    </row>
    <row r="4612" customFormat="false" ht="15" hidden="false" customHeight="false" outlineLevel="0" collapsed="false">
      <c r="A4612" s="6" t="n">
        <v>36284.743</v>
      </c>
      <c r="B4612" s="6" t="n">
        <v>1.64615384615385</v>
      </c>
      <c r="C4612" s="6" t="n">
        <v>96</v>
      </c>
      <c r="D4612" s="6" t="n">
        <v>-1</v>
      </c>
      <c r="E4612" s="6" t="n">
        <v>1.64908424908425</v>
      </c>
      <c r="F4612" s="6" t="n">
        <v>0</v>
      </c>
      <c r="G4612" s="6" t="n">
        <v>0</v>
      </c>
      <c r="H4612" s="6" t="str">
        <f aca="false">IF(AND(A4612&gt;=Stimuli!$B$2,A4612&lt;=Stimuli!$C$2),Stimuli!$A$2,IF(AND(A4612&gt;=Stimuli!$B$3,A4612&lt;=Stimuli!$C$3),Stimuli!$A$3,IF(AND(A4612&gt;=Stimuli!$B$4,A4612&lt;=Stimuli!$C$4),Stimuli!$A$4,"")))</f>
        <v>01 Quiet baseline (60s)</v>
      </c>
      <c r="I4612" s="6" t="n">
        <f aca="false">(B4612-B4611)/((A4612-A4611)/1000)</f>
        <v>-0.750183150183148</v>
      </c>
      <c r="J4612" s="6" t="n">
        <f aca="false">IF(OR(B4612&lt;Rules!$B$2,B4612&gt;Rules!$B$3,ABS(I4612)&gt;Rules!$B$4,OR(B4613&lt;Rules!$B$2,B4613&gt;Rules!$B$3,ABS(I4613)&gt;Rules!$B$4)),1,0)</f>
        <v>0</v>
      </c>
      <c r="K4612" s="6" t="str">
        <f aca="false">IF(F4612=1,COUNTIF($F$2:F4612,1),"")</f>
        <v/>
      </c>
    </row>
    <row r="4613" customFormat="false" ht="15" hidden="false" customHeight="false" outlineLevel="0" collapsed="false">
      <c r="A4613" s="6" t="n">
        <v>36292.5555</v>
      </c>
      <c r="B4613" s="6" t="n">
        <v>1.65201465201465</v>
      </c>
      <c r="C4613" s="6" t="n">
        <v>96</v>
      </c>
      <c r="D4613" s="6" t="n">
        <v>-1</v>
      </c>
      <c r="E4613" s="6" t="n">
        <v>1.64908424908425</v>
      </c>
      <c r="F4613" s="6" t="n">
        <v>0</v>
      </c>
      <c r="G4613" s="6" t="n">
        <v>0</v>
      </c>
      <c r="H4613" s="6" t="str">
        <f aca="false">IF(AND(A4613&gt;=Stimuli!$B$2,A4613&lt;=Stimuli!$C$2),Stimuli!$A$2,IF(AND(A4613&gt;=Stimuli!$B$3,A4613&lt;=Stimuli!$C$3),Stimuli!$A$3,IF(AND(A4613&gt;=Stimuli!$B$4,A4613&lt;=Stimuli!$C$4),Stimuli!$A$4,"")))</f>
        <v>01 Quiet baseline (60s)</v>
      </c>
      <c r="I4613" s="6" t="n">
        <f aca="false">(B4613-B4612)/((A4613-A4612)/1000)</f>
        <v>0.750183150183148</v>
      </c>
      <c r="J4613" s="6" t="n">
        <f aca="false">IF(OR(B4613&lt;Rules!$B$2,B4613&gt;Rules!$B$3,ABS(I4613)&gt;Rules!$B$4,OR(B4614&lt;Rules!$B$2,B4614&gt;Rules!$B$3,ABS(I4614)&gt;Rules!$B$4)),1,0)</f>
        <v>0</v>
      </c>
      <c r="K4613" s="6" t="str">
        <f aca="false">IF(F4613=1,COUNTIF($F$2:F4613,1),"")</f>
        <v/>
      </c>
    </row>
    <row r="4614" customFormat="false" ht="15" hidden="false" customHeight="false" outlineLevel="0" collapsed="false">
      <c r="A4614" s="6" t="n">
        <v>36300.368</v>
      </c>
      <c r="B4614" s="6" t="n">
        <v>1.64468864468865</v>
      </c>
      <c r="C4614" s="6" t="n">
        <v>96</v>
      </c>
      <c r="D4614" s="6" t="n">
        <v>-1</v>
      </c>
      <c r="E4614" s="6" t="n">
        <v>1.64908424908425</v>
      </c>
      <c r="F4614" s="6" t="n">
        <v>0</v>
      </c>
      <c r="G4614" s="6" t="n">
        <v>0</v>
      </c>
      <c r="H4614" s="6" t="str">
        <f aca="false">IF(AND(A4614&gt;=Stimuli!$B$2,A4614&lt;=Stimuli!$C$2),Stimuli!$A$2,IF(AND(A4614&gt;=Stimuli!$B$3,A4614&lt;=Stimuli!$C$3),Stimuli!$A$3,IF(AND(A4614&gt;=Stimuli!$B$4,A4614&lt;=Stimuli!$C$4),Stimuli!$A$4,"")))</f>
        <v>01 Quiet baseline (60s)</v>
      </c>
      <c r="I4614" s="6" t="n">
        <f aca="false">(B4614-B4613)/((A4614-A4613)/1000)</f>
        <v>-0.937728937728878</v>
      </c>
      <c r="J4614" s="6" t="n">
        <f aca="false">IF(OR(B4614&lt;Rules!$B$2,B4614&gt;Rules!$B$3,ABS(I4614)&gt;Rules!$B$4,OR(B4615&lt;Rules!$B$2,B4615&gt;Rules!$B$3,ABS(I4615)&gt;Rules!$B$4)),1,0)</f>
        <v>0</v>
      </c>
      <c r="K4614" s="6" t="str">
        <f aca="false">IF(F4614=1,COUNTIF($F$2:F4614,1),"")</f>
        <v/>
      </c>
    </row>
    <row r="4615" customFormat="false" ht="15" hidden="false" customHeight="false" outlineLevel="0" collapsed="false">
      <c r="A4615" s="6" t="n">
        <v>36308.1805</v>
      </c>
      <c r="B4615" s="6" t="n">
        <v>1.65201465201465</v>
      </c>
      <c r="C4615" s="6" t="n">
        <v>96</v>
      </c>
      <c r="D4615" s="6" t="n">
        <v>-1</v>
      </c>
      <c r="E4615" s="6" t="n">
        <v>1.64908424908425</v>
      </c>
      <c r="F4615" s="6" t="n">
        <v>0</v>
      </c>
      <c r="G4615" s="6" t="n">
        <v>0</v>
      </c>
      <c r="H4615" s="6" t="str">
        <f aca="false">IF(AND(A4615&gt;=Stimuli!$B$2,A4615&lt;=Stimuli!$C$2),Stimuli!$A$2,IF(AND(A4615&gt;=Stimuli!$B$3,A4615&lt;=Stimuli!$C$3),Stimuli!$A$3,IF(AND(A4615&gt;=Stimuli!$B$4,A4615&lt;=Stimuli!$C$4),Stimuli!$A$4,"")))</f>
        <v>01 Quiet baseline (60s)</v>
      </c>
      <c r="I4615" s="6" t="n">
        <f aca="false">(B4615-B4614)/((A4615-A4614)/1000)</f>
        <v>0.937728937728878</v>
      </c>
      <c r="J4615" s="6" t="n">
        <f aca="false">IF(OR(B4615&lt;Rules!$B$2,B4615&gt;Rules!$B$3,ABS(I4615)&gt;Rules!$B$4,OR(B4616&lt;Rules!$B$2,B4616&gt;Rules!$B$3,ABS(I4616)&gt;Rules!$B$4)),1,0)</f>
        <v>0</v>
      </c>
      <c r="K4615" s="6" t="str">
        <f aca="false">IF(F4615=1,COUNTIF($F$2:F4615,1),"")</f>
        <v/>
      </c>
    </row>
    <row r="4616" customFormat="false" ht="15" hidden="false" customHeight="false" outlineLevel="0" collapsed="false">
      <c r="A4616" s="6" t="n">
        <v>36315.993</v>
      </c>
      <c r="B4616" s="6" t="n">
        <v>1.64468864468865</v>
      </c>
      <c r="C4616" s="6" t="n">
        <v>96</v>
      </c>
      <c r="D4616" s="6" t="n">
        <v>-1</v>
      </c>
      <c r="E4616" s="6" t="n">
        <v>1.64908424908425</v>
      </c>
      <c r="F4616" s="6" t="n">
        <v>0</v>
      </c>
      <c r="G4616" s="6" t="n">
        <v>0</v>
      </c>
      <c r="H4616" s="6" t="str">
        <f aca="false">IF(AND(A4616&gt;=Stimuli!$B$2,A4616&lt;=Stimuli!$C$2),Stimuli!$A$2,IF(AND(A4616&gt;=Stimuli!$B$3,A4616&lt;=Stimuli!$C$3),Stimuli!$A$3,IF(AND(A4616&gt;=Stimuli!$B$4,A4616&lt;=Stimuli!$C$4),Stimuli!$A$4,"")))</f>
        <v>01 Quiet baseline (60s)</v>
      </c>
      <c r="I4616" s="6" t="n">
        <f aca="false">(B4616-B4615)/((A4616-A4615)/1000)</f>
        <v>-0.937728937728878</v>
      </c>
      <c r="J4616" s="6" t="n">
        <f aca="false">IF(OR(B4616&lt;Rules!$B$2,B4616&gt;Rules!$B$3,ABS(I4616)&gt;Rules!$B$4,OR(B4617&lt;Rules!$B$2,B4617&gt;Rules!$B$3,ABS(I4617)&gt;Rules!$B$4)),1,0)</f>
        <v>0</v>
      </c>
      <c r="K4616" s="6" t="str">
        <f aca="false">IF(F4616=1,COUNTIF($F$2:F4616,1),"")</f>
        <v/>
      </c>
    </row>
    <row r="4617" customFormat="false" ht="15" hidden="false" customHeight="false" outlineLevel="0" collapsed="false">
      <c r="A4617" s="6" t="n">
        <v>36323.8055</v>
      </c>
      <c r="B4617" s="6" t="n">
        <v>1.65054945054945</v>
      </c>
      <c r="C4617" s="6" t="n">
        <v>96</v>
      </c>
      <c r="D4617" s="6" t="n">
        <v>-1</v>
      </c>
      <c r="E4617" s="6" t="n">
        <v>1.64761904761905</v>
      </c>
      <c r="F4617" s="6" t="n">
        <v>0</v>
      </c>
      <c r="G4617" s="6" t="n">
        <v>0</v>
      </c>
      <c r="H4617" s="6" t="str">
        <f aca="false">IF(AND(A4617&gt;=Stimuli!$B$2,A4617&lt;=Stimuli!$C$2),Stimuli!$A$2,IF(AND(A4617&gt;=Stimuli!$B$3,A4617&lt;=Stimuli!$C$3),Stimuli!$A$3,IF(AND(A4617&gt;=Stimuli!$B$4,A4617&lt;=Stimuli!$C$4),Stimuli!$A$4,"")))</f>
        <v>01 Quiet baseline (60s)</v>
      </c>
      <c r="I4617" s="6" t="n">
        <f aca="false">(B4617-B4616)/((A4617-A4616)/1000)</f>
        <v>0.750183150183148</v>
      </c>
      <c r="J4617" s="6" t="n">
        <f aca="false">IF(OR(B4617&lt;Rules!$B$2,B4617&gt;Rules!$B$3,ABS(I4617)&gt;Rules!$B$4,OR(B4618&lt;Rules!$B$2,B4618&gt;Rules!$B$3,ABS(I4618)&gt;Rules!$B$4)),1,0)</f>
        <v>0</v>
      </c>
      <c r="K4617" s="6" t="str">
        <f aca="false">IF(F4617=1,COUNTIF($F$2:F4617,1),"")</f>
        <v/>
      </c>
    </row>
    <row r="4618" customFormat="false" ht="15" hidden="false" customHeight="false" outlineLevel="0" collapsed="false">
      <c r="A4618" s="6" t="n">
        <v>36331.618</v>
      </c>
      <c r="B4618" s="6" t="n">
        <v>1.64615384615385</v>
      </c>
      <c r="C4618" s="6" t="n">
        <v>96</v>
      </c>
      <c r="D4618" s="6" t="n">
        <v>-1</v>
      </c>
      <c r="E4618" s="6" t="n">
        <v>1.64761904761905</v>
      </c>
      <c r="F4618" s="6" t="n">
        <v>0</v>
      </c>
      <c r="G4618" s="6" t="n">
        <v>0</v>
      </c>
      <c r="H4618" s="6" t="str">
        <f aca="false">IF(AND(A4618&gt;=Stimuli!$B$2,A4618&lt;=Stimuli!$C$2),Stimuli!$A$2,IF(AND(A4618&gt;=Stimuli!$B$3,A4618&lt;=Stimuli!$C$3),Stimuli!$A$3,IF(AND(A4618&gt;=Stimuli!$B$4,A4618&lt;=Stimuli!$C$4),Stimuli!$A$4,"")))</f>
        <v>01 Quiet baseline (60s)</v>
      </c>
      <c r="I4618" s="6" t="n">
        <f aca="false">(B4618-B4617)/((A4618-A4617)/1000)</f>
        <v>-0.562637362637418</v>
      </c>
      <c r="J4618" s="6" t="n">
        <f aca="false">IF(OR(B4618&lt;Rules!$B$2,B4618&gt;Rules!$B$3,ABS(I4618)&gt;Rules!$B$4,OR(B4619&lt;Rules!$B$2,B4619&gt;Rules!$B$3,ABS(I4619)&gt;Rules!$B$4)),1,0)</f>
        <v>0</v>
      </c>
      <c r="K4618" s="6" t="str">
        <f aca="false">IF(F4618=1,COUNTIF($F$2:F4618,1),"")</f>
        <v/>
      </c>
    </row>
    <row r="4619" customFormat="false" ht="15" hidden="false" customHeight="false" outlineLevel="0" collapsed="false">
      <c r="A4619" s="6" t="n">
        <v>36339.4305</v>
      </c>
      <c r="B4619" s="6" t="n">
        <v>1.64908424908425</v>
      </c>
      <c r="C4619" s="6" t="n">
        <v>96</v>
      </c>
      <c r="D4619" s="6" t="n">
        <v>-1</v>
      </c>
      <c r="E4619" s="6" t="n">
        <v>1.64761904761905</v>
      </c>
      <c r="F4619" s="6" t="n">
        <v>0</v>
      </c>
      <c r="G4619" s="6" t="n">
        <v>0</v>
      </c>
      <c r="H4619" s="6" t="str">
        <f aca="false">IF(AND(A4619&gt;=Stimuli!$B$2,A4619&lt;=Stimuli!$C$2),Stimuli!$A$2,IF(AND(A4619&gt;=Stimuli!$B$3,A4619&lt;=Stimuli!$C$3),Stimuli!$A$3,IF(AND(A4619&gt;=Stimuli!$B$4,A4619&lt;=Stimuli!$C$4),Stimuli!$A$4,"")))</f>
        <v>01 Quiet baseline (60s)</v>
      </c>
      <c r="I4619" s="6" t="n">
        <f aca="false">(B4619-B4618)/((A4619-A4618)/1000)</f>
        <v>0.375091575091574</v>
      </c>
      <c r="J4619" s="6" t="n">
        <f aca="false">IF(OR(B4619&lt;Rules!$B$2,B4619&gt;Rules!$B$3,ABS(I4619)&gt;Rules!$B$4,OR(B4620&lt;Rules!$B$2,B4620&gt;Rules!$B$3,ABS(I4620)&gt;Rules!$B$4)),1,0)</f>
        <v>0</v>
      </c>
      <c r="K4619" s="6" t="str">
        <f aca="false">IF(F4619=1,COUNTIF($F$2:F4619,1),"")</f>
        <v/>
      </c>
    </row>
    <row r="4620" customFormat="false" ht="15" hidden="false" customHeight="false" outlineLevel="0" collapsed="false">
      <c r="A4620" s="6" t="n">
        <v>36347.243</v>
      </c>
      <c r="B4620" s="6" t="n">
        <v>1.64761904761905</v>
      </c>
      <c r="C4620" s="6" t="n">
        <v>96</v>
      </c>
      <c r="D4620" s="6" t="n">
        <v>-1</v>
      </c>
      <c r="E4620" s="6" t="n">
        <v>1.64761904761905</v>
      </c>
      <c r="F4620" s="6" t="n">
        <v>0</v>
      </c>
      <c r="G4620" s="6" t="n">
        <v>0</v>
      </c>
      <c r="H4620" s="6" t="str">
        <f aca="false">IF(AND(A4620&gt;=Stimuli!$B$2,A4620&lt;=Stimuli!$C$2),Stimuli!$A$2,IF(AND(A4620&gt;=Stimuli!$B$3,A4620&lt;=Stimuli!$C$3),Stimuli!$A$3,IF(AND(A4620&gt;=Stimuli!$B$4,A4620&lt;=Stimuli!$C$4),Stimuli!$A$4,"")))</f>
        <v>01 Quiet baseline (60s)</v>
      </c>
      <c r="I4620" s="6" t="n">
        <f aca="false">(B4620-B4619)/((A4620-A4619)/1000)</f>
        <v>-0.187545787545844</v>
      </c>
      <c r="J4620" s="6" t="n">
        <f aca="false">IF(OR(B4620&lt;Rules!$B$2,B4620&gt;Rules!$B$3,ABS(I4620)&gt;Rules!$B$4,OR(B4621&lt;Rules!$B$2,B4621&gt;Rules!$B$3,ABS(I4621)&gt;Rules!$B$4)),1,0)</f>
        <v>0</v>
      </c>
      <c r="K4620" s="6" t="str">
        <f aca="false">IF(F4620=1,COUNTIF($F$2:F4620,1),"")</f>
        <v/>
      </c>
    </row>
    <row r="4621" customFormat="false" ht="15" hidden="false" customHeight="false" outlineLevel="0" collapsed="false">
      <c r="A4621" s="6" t="n">
        <v>36355.0555</v>
      </c>
      <c r="B4621" s="6" t="n">
        <v>1.64761904761905</v>
      </c>
      <c r="C4621" s="6" t="n">
        <v>96</v>
      </c>
      <c r="D4621" s="6" t="n">
        <v>-1</v>
      </c>
      <c r="E4621" s="6" t="n">
        <v>1.64761904761905</v>
      </c>
      <c r="F4621" s="6" t="n">
        <v>0</v>
      </c>
      <c r="G4621" s="6" t="n">
        <v>0</v>
      </c>
      <c r="H4621" s="6" t="str">
        <f aca="false">IF(AND(A4621&gt;=Stimuli!$B$2,A4621&lt;=Stimuli!$C$2),Stimuli!$A$2,IF(AND(A4621&gt;=Stimuli!$B$3,A4621&lt;=Stimuli!$C$3),Stimuli!$A$3,IF(AND(A4621&gt;=Stimuli!$B$4,A4621&lt;=Stimuli!$C$4),Stimuli!$A$4,"")))</f>
        <v>01 Quiet baseline (60s)</v>
      </c>
      <c r="I4621" s="6" t="n">
        <f aca="false">(B4621-B4620)/((A4621-A4620)/1000)</f>
        <v>0</v>
      </c>
      <c r="J4621" s="6" t="n">
        <f aca="false">IF(OR(B4621&lt;Rules!$B$2,B4621&gt;Rules!$B$3,ABS(I4621)&gt;Rules!$B$4,OR(B4622&lt;Rules!$B$2,B4622&gt;Rules!$B$3,ABS(I4622)&gt;Rules!$B$4)),1,0)</f>
        <v>0</v>
      </c>
      <c r="K4621" s="6" t="str">
        <f aca="false">IF(F4621=1,COUNTIF($F$2:F4621,1),"")</f>
        <v/>
      </c>
    </row>
    <row r="4622" customFormat="false" ht="15" hidden="false" customHeight="false" outlineLevel="0" collapsed="false">
      <c r="A4622" s="6" t="n">
        <v>36362.868</v>
      </c>
      <c r="B4622" s="6" t="n">
        <v>1.64908424908425</v>
      </c>
      <c r="C4622" s="6" t="n">
        <v>96</v>
      </c>
      <c r="D4622" s="6" t="n">
        <v>-1</v>
      </c>
      <c r="E4622" s="6" t="n">
        <v>1.64761904761905</v>
      </c>
      <c r="F4622" s="6" t="n">
        <v>0</v>
      </c>
      <c r="G4622" s="6" t="n">
        <v>0</v>
      </c>
      <c r="H4622" s="6" t="str">
        <f aca="false">IF(AND(A4622&gt;=Stimuli!$B$2,A4622&lt;=Stimuli!$C$2),Stimuli!$A$2,IF(AND(A4622&gt;=Stimuli!$B$3,A4622&lt;=Stimuli!$C$3),Stimuli!$A$3,IF(AND(A4622&gt;=Stimuli!$B$4,A4622&lt;=Stimuli!$C$4),Stimuli!$A$4,"")))</f>
        <v>01 Quiet baseline (60s)</v>
      </c>
      <c r="I4622" s="6" t="n">
        <f aca="false">(B4622-B4621)/((A4622-A4621)/1000)</f>
        <v>0.187545787545844</v>
      </c>
      <c r="J4622" s="6" t="n">
        <f aca="false">IF(OR(B4622&lt;Rules!$B$2,B4622&gt;Rules!$B$3,ABS(I4622)&gt;Rules!$B$4,OR(B4623&lt;Rules!$B$2,B4623&gt;Rules!$B$3,ABS(I4623)&gt;Rules!$B$4)),1,0)</f>
        <v>0</v>
      </c>
      <c r="K4622" s="6" t="str">
        <f aca="false">IF(F4622=1,COUNTIF($F$2:F4622,1),"")</f>
        <v/>
      </c>
    </row>
    <row r="4623" customFormat="false" ht="15" hidden="false" customHeight="false" outlineLevel="0" collapsed="false">
      <c r="A4623" s="6" t="n">
        <v>36370.6805</v>
      </c>
      <c r="B4623" s="6" t="n">
        <v>1.64615384615385</v>
      </c>
      <c r="C4623" s="6" t="n">
        <v>96</v>
      </c>
      <c r="D4623" s="6" t="n">
        <v>-1</v>
      </c>
      <c r="E4623" s="6" t="n">
        <v>1.64761904761905</v>
      </c>
      <c r="F4623" s="6" t="n">
        <v>0</v>
      </c>
      <c r="G4623" s="6" t="n">
        <v>0</v>
      </c>
      <c r="H4623" s="6" t="str">
        <f aca="false">IF(AND(A4623&gt;=Stimuli!$B$2,A4623&lt;=Stimuli!$C$2),Stimuli!$A$2,IF(AND(A4623&gt;=Stimuli!$B$3,A4623&lt;=Stimuli!$C$3),Stimuli!$A$3,IF(AND(A4623&gt;=Stimuli!$B$4,A4623&lt;=Stimuli!$C$4),Stimuli!$A$4,"")))</f>
        <v>01 Quiet baseline (60s)</v>
      </c>
      <c r="I4623" s="6" t="n">
        <f aca="false">(B4623-B4622)/((A4623-A4622)/1000)</f>
        <v>-0.375091575091574</v>
      </c>
      <c r="J4623" s="6" t="n">
        <f aca="false">IF(OR(B4623&lt;Rules!$B$2,B4623&gt;Rules!$B$3,ABS(I4623)&gt;Rules!$B$4,OR(B4624&lt;Rules!$B$2,B4624&gt;Rules!$B$3,ABS(I4624)&gt;Rules!$B$4)),1,0)</f>
        <v>0</v>
      </c>
      <c r="K4623" s="6" t="str">
        <f aca="false">IF(F4623=1,COUNTIF($F$2:F4623,1),"")</f>
        <v/>
      </c>
    </row>
    <row r="4624" customFormat="false" ht="15" hidden="false" customHeight="false" outlineLevel="0" collapsed="false">
      <c r="A4624" s="6" t="n">
        <v>36378.493</v>
      </c>
      <c r="B4624" s="6" t="n">
        <v>1.65054945054945</v>
      </c>
      <c r="C4624" s="6" t="n">
        <v>90</v>
      </c>
      <c r="D4624" s="6" t="n">
        <v>664.0625</v>
      </c>
      <c r="E4624" s="6" t="n">
        <v>1.64761904761905</v>
      </c>
      <c r="F4624" s="6" t="n">
        <v>0</v>
      </c>
      <c r="G4624" s="6" t="n">
        <v>0</v>
      </c>
      <c r="H4624" s="6" t="str">
        <f aca="false">IF(AND(A4624&gt;=Stimuli!$B$2,A4624&lt;=Stimuli!$C$2),Stimuli!$A$2,IF(AND(A4624&gt;=Stimuli!$B$3,A4624&lt;=Stimuli!$C$3),Stimuli!$A$3,IF(AND(A4624&gt;=Stimuli!$B$4,A4624&lt;=Stimuli!$C$4),Stimuli!$A$4,"")))</f>
        <v>01 Quiet baseline (60s)</v>
      </c>
      <c r="I4624" s="6" t="n">
        <f aca="false">(B4624-B4623)/((A4624-A4623)/1000)</f>
        <v>0.562637362637418</v>
      </c>
      <c r="J4624" s="6" t="n">
        <f aca="false">IF(OR(B4624&lt;Rules!$B$2,B4624&gt;Rules!$B$3,ABS(I4624)&gt;Rules!$B$4,OR(B4625&lt;Rules!$B$2,B4625&gt;Rules!$B$3,ABS(I4625)&gt;Rules!$B$4)),1,0)</f>
        <v>0</v>
      </c>
      <c r="K4624" s="6" t="str">
        <f aca="false">IF(F4624=1,COUNTIF($F$2:F4624,1),"")</f>
        <v/>
      </c>
    </row>
    <row r="4625" customFormat="false" ht="15" hidden="false" customHeight="false" outlineLevel="0" collapsed="false">
      <c r="A4625" s="6" t="n">
        <v>36386.3055</v>
      </c>
      <c r="B4625" s="6" t="n">
        <v>1.64615384615385</v>
      </c>
      <c r="C4625" s="6" t="n">
        <v>90</v>
      </c>
      <c r="D4625" s="6" t="n">
        <v>-1</v>
      </c>
      <c r="E4625" s="6" t="n">
        <v>1.64761904761905</v>
      </c>
      <c r="F4625" s="6" t="n">
        <v>0</v>
      </c>
      <c r="G4625" s="6" t="n">
        <v>0</v>
      </c>
      <c r="H4625" s="6" t="str">
        <f aca="false">IF(AND(A4625&gt;=Stimuli!$B$2,A4625&lt;=Stimuli!$C$2),Stimuli!$A$2,IF(AND(A4625&gt;=Stimuli!$B$3,A4625&lt;=Stimuli!$C$3),Stimuli!$A$3,IF(AND(A4625&gt;=Stimuli!$B$4,A4625&lt;=Stimuli!$C$4),Stimuli!$A$4,"")))</f>
        <v>01 Quiet baseline (60s)</v>
      </c>
      <c r="I4625" s="6" t="n">
        <f aca="false">(B4625-B4624)/((A4625-A4624)/1000)</f>
        <v>-0.562637362637418</v>
      </c>
      <c r="J4625" s="6" t="n">
        <f aca="false">IF(OR(B4625&lt;Rules!$B$2,B4625&gt;Rules!$B$3,ABS(I4625)&gt;Rules!$B$4,OR(B4626&lt;Rules!$B$2,B4626&gt;Rules!$B$3,ABS(I4626)&gt;Rules!$B$4)),1,0)</f>
        <v>0</v>
      </c>
      <c r="K4625" s="6" t="str">
        <f aca="false">IF(F4625=1,COUNTIF($F$2:F4625,1),"")</f>
        <v/>
      </c>
    </row>
    <row r="4626" customFormat="false" ht="15" hidden="false" customHeight="false" outlineLevel="0" collapsed="false">
      <c r="A4626" s="6" t="n">
        <v>36394.118</v>
      </c>
      <c r="B4626" s="6" t="n">
        <v>1.65054945054945</v>
      </c>
      <c r="C4626" s="6" t="n">
        <v>90</v>
      </c>
      <c r="D4626" s="6" t="n">
        <v>-1</v>
      </c>
      <c r="E4626" s="6" t="n">
        <v>1.64761904761905</v>
      </c>
      <c r="F4626" s="6" t="n">
        <v>0</v>
      </c>
      <c r="G4626" s="6" t="n">
        <v>0</v>
      </c>
      <c r="H4626" s="6" t="str">
        <f aca="false">IF(AND(A4626&gt;=Stimuli!$B$2,A4626&lt;=Stimuli!$C$2),Stimuli!$A$2,IF(AND(A4626&gt;=Stimuli!$B$3,A4626&lt;=Stimuli!$C$3),Stimuli!$A$3,IF(AND(A4626&gt;=Stimuli!$B$4,A4626&lt;=Stimuli!$C$4),Stimuli!$A$4,"")))</f>
        <v>01 Quiet baseline (60s)</v>
      </c>
      <c r="I4626" s="6" t="n">
        <f aca="false">(B4626-B4625)/((A4626-A4625)/1000)</f>
        <v>0.562637362637418</v>
      </c>
      <c r="J4626" s="6" t="n">
        <f aca="false">IF(OR(B4626&lt;Rules!$B$2,B4626&gt;Rules!$B$3,ABS(I4626)&gt;Rules!$B$4,OR(B4627&lt;Rules!$B$2,B4627&gt;Rules!$B$3,ABS(I4627)&gt;Rules!$B$4)),1,0)</f>
        <v>0</v>
      </c>
      <c r="K4626" s="6" t="str">
        <f aca="false">IF(F4626=1,COUNTIF($F$2:F4626,1),"")</f>
        <v/>
      </c>
    </row>
    <row r="4627" customFormat="false" ht="15" hidden="false" customHeight="false" outlineLevel="0" collapsed="false">
      <c r="A4627" s="6" t="n">
        <v>36401.9305</v>
      </c>
      <c r="B4627" s="6" t="n">
        <v>1.64468864468865</v>
      </c>
      <c r="C4627" s="6" t="n">
        <v>90</v>
      </c>
      <c r="D4627" s="6" t="n">
        <v>-1</v>
      </c>
      <c r="E4627" s="6" t="n">
        <v>1.64761904761905</v>
      </c>
      <c r="F4627" s="6" t="n">
        <v>0</v>
      </c>
      <c r="G4627" s="6" t="n">
        <v>0</v>
      </c>
      <c r="H4627" s="6" t="str">
        <f aca="false">IF(AND(A4627&gt;=Stimuli!$B$2,A4627&lt;=Stimuli!$C$2),Stimuli!$A$2,IF(AND(A4627&gt;=Stimuli!$B$3,A4627&lt;=Stimuli!$C$3),Stimuli!$A$3,IF(AND(A4627&gt;=Stimuli!$B$4,A4627&lt;=Stimuli!$C$4),Stimuli!$A$4,"")))</f>
        <v>01 Quiet baseline (60s)</v>
      </c>
      <c r="I4627" s="6" t="n">
        <f aca="false">(B4627-B4626)/((A4627-A4626)/1000)</f>
        <v>-0.750183150183148</v>
      </c>
      <c r="J4627" s="6" t="n">
        <f aca="false">IF(OR(B4627&lt;Rules!$B$2,B4627&gt;Rules!$B$3,ABS(I4627)&gt;Rules!$B$4,OR(B4628&lt;Rules!$B$2,B4628&gt;Rules!$B$3,ABS(I4628)&gt;Rules!$B$4)),1,0)</f>
        <v>0</v>
      </c>
      <c r="K4627" s="6" t="str">
        <f aca="false">IF(F4627=1,COUNTIF($F$2:F4627,1),"")</f>
        <v/>
      </c>
    </row>
    <row r="4628" customFormat="false" ht="15" hidden="false" customHeight="false" outlineLevel="0" collapsed="false">
      <c r="A4628" s="6" t="n">
        <v>36409.743</v>
      </c>
      <c r="B4628" s="6" t="n">
        <v>1.65054945054945</v>
      </c>
      <c r="C4628" s="6" t="n">
        <v>90</v>
      </c>
      <c r="D4628" s="6" t="n">
        <v>-1</v>
      </c>
      <c r="E4628" s="6" t="n">
        <v>1.64761904761905</v>
      </c>
      <c r="F4628" s="6" t="n">
        <v>0</v>
      </c>
      <c r="G4628" s="6" t="n">
        <v>0</v>
      </c>
      <c r="H4628" s="6" t="str">
        <f aca="false">IF(AND(A4628&gt;=Stimuli!$B$2,A4628&lt;=Stimuli!$C$2),Stimuli!$A$2,IF(AND(A4628&gt;=Stimuli!$B$3,A4628&lt;=Stimuli!$C$3),Stimuli!$A$3,IF(AND(A4628&gt;=Stimuli!$B$4,A4628&lt;=Stimuli!$C$4),Stimuli!$A$4,"")))</f>
        <v>01 Quiet baseline (60s)</v>
      </c>
      <c r="I4628" s="6" t="n">
        <f aca="false">(B4628-B4627)/((A4628-A4627)/1000)</f>
        <v>0.750183150183148</v>
      </c>
      <c r="J4628" s="6" t="n">
        <f aca="false">IF(OR(B4628&lt;Rules!$B$2,B4628&gt;Rules!$B$3,ABS(I4628)&gt;Rules!$B$4,OR(B4629&lt;Rules!$B$2,B4629&gt;Rules!$B$3,ABS(I4629)&gt;Rules!$B$4)),1,0)</f>
        <v>0</v>
      </c>
      <c r="K4628" s="6" t="str">
        <f aca="false">IF(F4628=1,COUNTIF($F$2:F4628,1),"")</f>
        <v/>
      </c>
    </row>
    <row r="4629" customFormat="false" ht="15" hidden="false" customHeight="false" outlineLevel="0" collapsed="false">
      <c r="A4629" s="6" t="n">
        <v>36417.5555</v>
      </c>
      <c r="B4629" s="6" t="n">
        <v>1.64468864468865</v>
      </c>
      <c r="C4629" s="6" t="n">
        <v>90</v>
      </c>
      <c r="D4629" s="6" t="n">
        <v>-1</v>
      </c>
      <c r="E4629" s="6" t="n">
        <v>1.64761904761905</v>
      </c>
      <c r="F4629" s="6" t="n">
        <v>0</v>
      </c>
      <c r="G4629" s="6" t="n">
        <v>0</v>
      </c>
      <c r="H4629" s="6" t="str">
        <f aca="false">IF(AND(A4629&gt;=Stimuli!$B$2,A4629&lt;=Stimuli!$C$2),Stimuli!$A$2,IF(AND(A4629&gt;=Stimuli!$B$3,A4629&lt;=Stimuli!$C$3),Stimuli!$A$3,IF(AND(A4629&gt;=Stimuli!$B$4,A4629&lt;=Stimuli!$C$4),Stimuli!$A$4,"")))</f>
        <v>01 Quiet baseline (60s)</v>
      </c>
      <c r="I4629" s="6" t="n">
        <f aca="false">(B4629-B4628)/((A4629-A4628)/1000)</f>
        <v>-0.750183150183148</v>
      </c>
      <c r="J4629" s="6" t="n">
        <f aca="false">IF(OR(B4629&lt;Rules!$B$2,B4629&gt;Rules!$B$3,ABS(I4629)&gt;Rules!$B$4,OR(B4630&lt;Rules!$B$2,B4630&gt;Rules!$B$3,ABS(I4630)&gt;Rules!$B$4)),1,0)</f>
        <v>0</v>
      </c>
      <c r="K4629" s="6" t="str">
        <f aca="false">IF(F4629=1,COUNTIF($F$2:F4629,1),"")</f>
        <v/>
      </c>
    </row>
    <row r="4630" customFormat="false" ht="15" hidden="false" customHeight="false" outlineLevel="0" collapsed="false">
      <c r="A4630" s="6" t="n">
        <v>36425.368</v>
      </c>
      <c r="B4630" s="6" t="n">
        <v>1.65054945054945</v>
      </c>
      <c r="C4630" s="6" t="n">
        <v>90</v>
      </c>
      <c r="D4630" s="6" t="n">
        <v>-1</v>
      </c>
      <c r="E4630" s="6" t="n">
        <v>1.64761904761905</v>
      </c>
      <c r="F4630" s="6" t="n">
        <v>0</v>
      </c>
      <c r="G4630" s="6" t="n">
        <v>0</v>
      </c>
      <c r="H4630" s="6" t="str">
        <f aca="false">IF(AND(A4630&gt;=Stimuli!$B$2,A4630&lt;=Stimuli!$C$2),Stimuli!$A$2,IF(AND(A4630&gt;=Stimuli!$B$3,A4630&lt;=Stimuli!$C$3),Stimuli!$A$3,IF(AND(A4630&gt;=Stimuli!$B$4,A4630&lt;=Stimuli!$C$4),Stimuli!$A$4,"")))</f>
        <v>01 Quiet baseline (60s)</v>
      </c>
      <c r="I4630" s="6" t="n">
        <f aca="false">(B4630-B4629)/((A4630-A4629)/1000)</f>
        <v>0.750183150183148</v>
      </c>
      <c r="J4630" s="6" t="n">
        <f aca="false">IF(OR(B4630&lt;Rules!$B$2,B4630&gt;Rules!$B$3,ABS(I4630)&gt;Rules!$B$4,OR(B4631&lt;Rules!$B$2,B4631&gt;Rules!$B$3,ABS(I4631)&gt;Rules!$B$4)),1,0)</f>
        <v>0</v>
      </c>
      <c r="K4630" s="6" t="str">
        <f aca="false">IF(F4630=1,COUNTIF($F$2:F4630,1),"")</f>
        <v/>
      </c>
    </row>
    <row r="4631" customFormat="false" ht="15" hidden="false" customHeight="false" outlineLevel="0" collapsed="false">
      <c r="A4631" s="6" t="n">
        <v>36433.1805</v>
      </c>
      <c r="B4631" s="6" t="n">
        <v>1.64468864468865</v>
      </c>
      <c r="C4631" s="6" t="n">
        <v>90</v>
      </c>
      <c r="D4631" s="6" t="n">
        <v>-1</v>
      </c>
      <c r="E4631" s="6" t="n">
        <v>1.64761904761905</v>
      </c>
      <c r="F4631" s="6" t="n">
        <v>0</v>
      </c>
      <c r="G4631" s="6" t="n">
        <v>0</v>
      </c>
      <c r="H4631" s="6" t="str">
        <f aca="false">IF(AND(A4631&gt;=Stimuli!$B$2,A4631&lt;=Stimuli!$C$2),Stimuli!$A$2,IF(AND(A4631&gt;=Stimuli!$B$3,A4631&lt;=Stimuli!$C$3),Stimuli!$A$3,IF(AND(A4631&gt;=Stimuli!$B$4,A4631&lt;=Stimuli!$C$4),Stimuli!$A$4,"")))</f>
        <v>01 Quiet baseline (60s)</v>
      </c>
      <c r="I4631" s="6" t="n">
        <f aca="false">(B4631-B4630)/((A4631-A4630)/1000)</f>
        <v>-0.750183150183148</v>
      </c>
      <c r="J4631" s="6" t="n">
        <f aca="false">IF(OR(B4631&lt;Rules!$B$2,B4631&gt;Rules!$B$3,ABS(I4631)&gt;Rules!$B$4,OR(B4632&lt;Rules!$B$2,B4632&gt;Rules!$B$3,ABS(I4632)&gt;Rules!$B$4)),1,0)</f>
        <v>0</v>
      </c>
      <c r="K4631" s="6" t="str">
        <f aca="false">IF(F4631=1,COUNTIF($F$2:F4631,1),"")</f>
        <v/>
      </c>
    </row>
    <row r="4632" customFormat="false" ht="15" hidden="false" customHeight="false" outlineLevel="0" collapsed="false">
      <c r="A4632" s="6" t="n">
        <v>36440.993</v>
      </c>
      <c r="B4632" s="6" t="n">
        <v>1.64908424908425</v>
      </c>
      <c r="C4632" s="6" t="n">
        <v>90</v>
      </c>
      <c r="D4632" s="6" t="n">
        <v>-1</v>
      </c>
      <c r="E4632" s="6" t="n">
        <v>1.64615384615385</v>
      </c>
      <c r="F4632" s="6" t="n">
        <v>0</v>
      </c>
      <c r="G4632" s="6" t="n">
        <v>0</v>
      </c>
      <c r="H4632" s="6" t="str">
        <f aca="false">IF(AND(A4632&gt;=Stimuli!$B$2,A4632&lt;=Stimuli!$C$2),Stimuli!$A$2,IF(AND(A4632&gt;=Stimuli!$B$3,A4632&lt;=Stimuli!$C$3),Stimuli!$A$3,IF(AND(A4632&gt;=Stimuli!$B$4,A4632&lt;=Stimuli!$C$4),Stimuli!$A$4,"")))</f>
        <v>01 Quiet baseline (60s)</v>
      </c>
      <c r="I4632" s="6" t="n">
        <f aca="false">(B4632-B4631)/((A4632-A4631)/1000)</f>
        <v>0.562637362637304</v>
      </c>
      <c r="J4632" s="6" t="n">
        <f aca="false">IF(OR(B4632&lt;Rules!$B$2,B4632&gt;Rules!$B$3,ABS(I4632)&gt;Rules!$B$4,OR(B4633&lt;Rules!$B$2,B4633&gt;Rules!$B$3,ABS(I4633)&gt;Rules!$B$4)),1,0)</f>
        <v>0</v>
      </c>
      <c r="K4632" s="6" t="str">
        <f aca="false">IF(F4632=1,COUNTIF($F$2:F4632,1),"")</f>
        <v/>
      </c>
    </row>
    <row r="4633" customFormat="false" ht="15" hidden="false" customHeight="false" outlineLevel="0" collapsed="false">
      <c r="A4633" s="6" t="n">
        <v>36448.8055</v>
      </c>
      <c r="B4633" s="6" t="n">
        <v>1.64468864468865</v>
      </c>
      <c r="C4633" s="6" t="n">
        <v>90</v>
      </c>
      <c r="D4633" s="6" t="n">
        <v>-1</v>
      </c>
      <c r="E4633" s="6" t="n">
        <v>1.64615384615385</v>
      </c>
      <c r="F4633" s="6" t="n">
        <v>0</v>
      </c>
      <c r="G4633" s="6" t="n">
        <v>0</v>
      </c>
      <c r="H4633" s="6" t="str">
        <f aca="false">IF(AND(A4633&gt;=Stimuli!$B$2,A4633&lt;=Stimuli!$C$2),Stimuli!$A$2,IF(AND(A4633&gt;=Stimuli!$B$3,A4633&lt;=Stimuli!$C$3),Stimuli!$A$3,IF(AND(A4633&gt;=Stimuli!$B$4,A4633&lt;=Stimuli!$C$4),Stimuli!$A$4,"")))</f>
        <v>01 Quiet baseline (60s)</v>
      </c>
      <c r="I4633" s="6" t="n">
        <f aca="false">(B4633-B4632)/((A4633-A4632)/1000)</f>
        <v>-0.562637362637304</v>
      </c>
      <c r="J4633" s="6" t="n">
        <f aca="false">IF(OR(B4633&lt;Rules!$B$2,B4633&gt;Rules!$B$3,ABS(I4633)&gt;Rules!$B$4,OR(B4634&lt;Rules!$B$2,B4634&gt;Rules!$B$3,ABS(I4634)&gt;Rules!$B$4)),1,0)</f>
        <v>0</v>
      </c>
      <c r="K4633" s="6" t="str">
        <f aca="false">IF(F4633=1,COUNTIF($F$2:F4633,1),"")</f>
        <v/>
      </c>
    </row>
    <row r="4634" customFormat="false" ht="15" hidden="false" customHeight="false" outlineLevel="0" collapsed="false">
      <c r="A4634" s="6" t="n">
        <v>36456.618</v>
      </c>
      <c r="B4634" s="6" t="n">
        <v>1.64908424908425</v>
      </c>
      <c r="C4634" s="6" t="n">
        <v>90</v>
      </c>
      <c r="D4634" s="6" t="n">
        <v>-1</v>
      </c>
      <c r="E4634" s="6" t="n">
        <v>1.64615384615385</v>
      </c>
      <c r="F4634" s="6" t="n">
        <v>0</v>
      </c>
      <c r="G4634" s="6" t="n">
        <v>0</v>
      </c>
      <c r="H4634" s="6" t="str">
        <f aca="false">IF(AND(A4634&gt;=Stimuli!$B$2,A4634&lt;=Stimuli!$C$2),Stimuli!$A$2,IF(AND(A4634&gt;=Stimuli!$B$3,A4634&lt;=Stimuli!$C$3),Stimuli!$A$3,IF(AND(A4634&gt;=Stimuli!$B$4,A4634&lt;=Stimuli!$C$4),Stimuli!$A$4,"")))</f>
        <v>01 Quiet baseline (60s)</v>
      </c>
      <c r="I4634" s="6" t="n">
        <f aca="false">(B4634-B4633)/((A4634-A4633)/1000)</f>
        <v>0.562637362637304</v>
      </c>
      <c r="J4634" s="6" t="n">
        <f aca="false">IF(OR(B4634&lt;Rules!$B$2,B4634&gt;Rules!$B$3,ABS(I4634)&gt;Rules!$B$4,OR(B4635&lt;Rules!$B$2,B4635&gt;Rules!$B$3,ABS(I4635)&gt;Rules!$B$4)),1,0)</f>
        <v>0</v>
      </c>
      <c r="K4634" s="6" t="str">
        <f aca="false">IF(F4634=1,COUNTIF($F$2:F4634,1),"")</f>
        <v/>
      </c>
    </row>
    <row r="4635" customFormat="false" ht="15" hidden="false" customHeight="false" outlineLevel="0" collapsed="false">
      <c r="A4635" s="6" t="n">
        <v>36464.4305</v>
      </c>
      <c r="B4635" s="6" t="n">
        <v>1.64615384615385</v>
      </c>
      <c r="C4635" s="6" t="n">
        <v>90</v>
      </c>
      <c r="D4635" s="6" t="n">
        <v>-1</v>
      </c>
      <c r="E4635" s="6" t="n">
        <v>1.64615384615385</v>
      </c>
      <c r="F4635" s="6" t="n">
        <v>0</v>
      </c>
      <c r="G4635" s="6" t="n">
        <v>0</v>
      </c>
      <c r="H4635" s="6" t="str">
        <f aca="false">IF(AND(A4635&gt;=Stimuli!$B$2,A4635&lt;=Stimuli!$C$2),Stimuli!$A$2,IF(AND(A4635&gt;=Stimuli!$B$3,A4635&lt;=Stimuli!$C$3),Stimuli!$A$3,IF(AND(A4635&gt;=Stimuli!$B$4,A4635&lt;=Stimuli!$C$4),Stimuli!$A$4,"")))</f>
        <v>01 Quiet baseline (60s)</v>
      </c>
      <c r="I4635" s="6" t="n">
        <f aca="false">(B4635-B4634)/((A4635-A4634)/1000)</f>
        <v>-0.375091575091574</v>
      </c>
      <c r="J4635" s="6" t="n">
        <f aca="false">IF(OR(B4635&lt;Rules!$B$2,B4635&gt;Rules!$B$3,ABS(I4635)&gt;Rules!$B$4,OR(B4636&lt;Rules!$B$2,B4636&gt;Rules!$B$3,ABS(I4636)&gt;Rules!$B$4)),1,0)</f>
        <v>0</v>
      </c>
      <c r="K4635" s="6" t="str">
        <f aca="false">IF(F4635=1,COUNTIF($F$2:F4635,1),"")</f>
        <v/>
      </c>
    </row>
    <row r="4636" customFormat="false" ht="15" hidden="false" customHeight="false" outlineLevel="0" collapsed="false">
      <c r="A4636" s="6" t="n">
        <v>36472.243</v>
      </c>
      <c r="B4636" s="6" t="n">
        <v>1.64615384615385</v>
      </c>
      <c r="C4636" s="6" t="n">
        <v>90</v>
      </c>
      <c r="D4636" s="6" t="n">
        <v>-1</v>
      </c>
      <c r="E4636" s="6" t="n">
        <v>1.64615384615385</v>
      </c>
      <c r="F4636" s="6" t="n">
        <v>0</v>
      </c>
      <c r="G4636" s="6" t="n">
        <v>0</v>
      </c>
      <c r="H4636" s="6" t="str">
        <f aca="false">IF(AND(A4636&gt;=Stimuli!$B$2,A4636&lt;=Stimuli!$C$2),Stimuli!$A$2,IF(AND(A4636&gt;=Stimuli!$B$3,A4636&lt;=Stimuli!$C$3),Stimuli!$A$3,IF(AND(A4636&gt;=Stimuli!$B$4,A4636&lt;=Stimuli!$C$4),Stimuli!$A$4,"")))</f>
        <v>01 Quiet baseline (60s)</v>
      </c>
      <c r="I4636" s="6" t="n">
        <f aca="false">(B4636-B4635)/((A4636-A4635)/1000)</f>
        <v>0</v>
      </c>
      <c r="J4636" s="6" t="n">
        <f aca="false">IF(OR(B4636&lt;Rules!$B$2,B4636&gt;Rules!$B$3,ABS(I4636)&gt;Rules!$B$4,OR(B4637&lt;Rules!$B$2,B4637&gt;Rules!$B$3,ABS(I4637)&gt;Rules!$B$4)),1,0)</f>
        <v>0</v>
      </c>
      <c r="K4636" s="6" t="str">
        <f aca="false">IF(F4636=1,COUNTIF($F$2:F4636,1),"")</f>
        <v/>
      </c>
    </row>
    <row r="4637" customFormat="false" ht="15" hidden="false" customHeight="false" outlineLevel="0" collapsed="false">
      <c r="A4637" s="6" t="n">
        <v>36480.0555</v>
      </c>
      <c r="B4637" s="6" t="n">
        <v>1.64615384615385</v>
      </c>
      <c r="C4637" s="6" t="n">
        <v>90</v>
      </c>
      <c r="D4637" s="6" t="n">
        <v>-1</v>
      </c>
      <c r="E4637" s="6" t="n">
        <v>1.64615384615385</v>
      </c>
      <c r="F4637" s="6" t="n">
        <v>0</v>
      </c>
      <c r="G4637" s="6" t="n">
        <v>0</v>
      </c>
      <c r="H4637" s="6" t="str">
        <f aca="false">IF(AND(A4637&gt;=Stimuli!$B$2,A4637&lt;=Stimuli!$C$2),Stimuli!$A$2,IF(AND(A4637&gt;=Stimuli!$B$3,A4637&lt;=Stimuli!$C$3),Stimuli!$A$3,IF(AND(A4637&gt;=Stimuli!$B$4,A4637&lt;=Stimuli!$C$4),Stimuli!$A$4,"")))</f>
        <v>01 Quiet baseline (60s)</v>
      </c>
      <c r="I4637" s="6" t="n">
        <f aca="false">(B4637-B4636)/((A4637-A4636)/1000)</f>
        <v>0</v>
      </c>
      <c r="J4637" s="6" t="n">
        <f aca="false">IF(OR(B4637&lt;Rules!$B$2,B4637&gt;Rules!$B$3,ABS(I4637)&gt;Rules!$B$4,OR(B4638&lt;Rules!$B$2,B4638&gt;Rules!$B$3,ABS(I4638)&gt;Rules!$B$4)),1,0)</f>
        <v>0</v>
      </c>
      <c r="K4637" s="6" t="str">
        <f aca="false">IF(F4637=1,COUNTIF($F$2:F4637,1),"")</f>
        <v/>
      </c>
    </row>
    <row r="4638" customFormat="false" ht="15" hidden="false" customHeight="false" outlineLevel="0" collapsed="false">
      <c r="A4638" s="6" t="n">
        <v>36487.868</v>
      </c>
      <c r="B4638" s="6" t="n">
        <v>1.64615384615385</v>
      </c>
      <c r="C4638" s="6" t="n">
        <v>90</v>
      </c>
      <c r="D4638" s="6" t="n">
        <v>-1</v>
      </c>
      <c r="E4638" s="6" t="n">
        <v>1.64615384615385</v>
      </c>
      <c r="F4638" s="6" t="n">
        <v>0</v>
      </c>
      <c r="G4638" s="6" t="n">
        <v>0</v>
      </c>
      <c r="H4638" s="6" t="str">
        <f aca="false">IF(AND(A4638&gt;=Stimuli!$B$2,A4638&lt;=Stimuli!$C$2),Stimuli!$A$2,IF(AND(A4638&gt;=Stimuli!$B$3,A4638&lt;=Stimuli!$C$3),Stimuli!$A$3,IF(AND(A4638&gt;=Stimuli!$B$4,A4638&lt;=Stimuli!$C$4),Stimuli!$A$4,"")))</f>
        <v>01 Quiet baseline (60s)</v>
      </c>
      <c r="I4638" s="6" t="n">
        <f aca="false">(B4638-B4637)/((A4638-A4637)/1000)</f>
        <v>0</v>
      </c>
      <c r="J4638" s="6" t="n">
        <f aca="false">IF(OR(B4638&lt;Rules!$B$2,B4638&gt;Rules!$B$3,ABS(I4638)&gt;Rules!$B$4,OR(B4639&lt;Rules!$B$2,B4639&gt;Rules!$B$3,ABS(I4639)&gt;Rules!$B$4)),1,0)</f>
        <v>0</v>
      </c>
      <c r="K4638" s="6" t="str">
        <f aca="false">IF(F4638=1,COUNTIF($F$2:F4638,1),"")</f>
        <v/>
      </c>
    </row>
    <row r="4639" customFormat="false" ht="15" hidden="false" customHeight="false" outlineLevel="0" collapsed="false">
      <c r="A4639" s="6" t="n">
        <v>36495.6805</v>
      </c>
      <c r="B4639" s="6" t="n">
        <v>1.64761904761905</v>
      </c>
      <c r="C4639" s="6" t="n">
        <v>90</v>
      </c>
      <c r="D4639" s="6" t="n">
        <v>-1</v>
      </c>
      <c r="E4639" s="6" t="n">
        <v>1.64615384615385</v>
      </c>
      <c r="F4639" s="6" t="n">
        <v>0</v>
      </c>
      <c r="G4639" s="6" t="n">
        <v>0</v>
      </c>
      <c r="H4639" s="6" t="str">
        <f aca="false">IF(AND(A4639&gt;=Stimuli!$B$2,A4639&lt;=Stimuli!$C$2),Stimuli!$A$2,IF(AND(A4639&gt;=Stimuli!$B$3,A4639&lt;=Stimuli!$C$3),Stimuli!$A$3,IF(AND(A4639&gt;=Stimuli!$B$4,A4639&lt;=Stimuli!$C$4),Stimuli!$A$4,"")))</f>
        <v>01 Quiet baseline (60s)</v>
      </c>
      <c r="I4639" s="6" t="n">
        <f aca="false">(B4639-B4638)/((A4639-A4638)/1000)</f>
        <v>0.18754578754573</v>
      </c>
      <c r="J4639" s="6" t="n">
        <f aca="false">IF(OR(B4639&lt;Rules!$B$2,B4639&gt;Rules!$B$3,ABS(I4639)&gt;Rules!$B$4,OR(B4640&lt;Rules!$B$2,B4640&gt;Rules!$B$3,ABS(I4640)&gt;Rules!$B$4)),1,0)</f>
        <v>0</v>
      </c>
      <c r="K4639" s="6" t="str">
        <f aca="false">IF(F4639=1,COUNTIF($F$2:F4639,1),"")</f>
        <v/>
      </c>
    </row>
    <row r="4640" customFormat="false" ht="15" hidden="false" customHeight="false" outlineLevel="0" collapsed="false">
      <c r="A4640" s="6" t="n">
        <v>36503.493</v>
      </c>
      <c r="B4640" s="6" t="n">
        <v>1.64468864468865</v>
      </c>
      <c r="C4640" s="6" t="n">
        <v>90</v>
      </c>
      <c r="D4640" s="6" t="n">
        <v>-1</v>
      </c>
      <c r="E4640" s="6" t="n">
        <v>1.64615384615385</v>
      </c>
      <c r="F4640" s="6" t="n">
        <v>0</v>
      </c>
      <c r="G4640" s="6" t="n">
        <v>0</v>
      </c>
      <c r="H4640" s="6" t="str">
        <f aca="false">IF(AND(A4640&gt;=Stimuli!$B$2,A4640&lt;=Stimuli!$C$2),Stimuli!$A$2,IF(AND(A4640&gt;=Stimuli!$B$3,A4640&lt;=Stimuli!$C$3),Stimuli!$A$3,IF(AND(A4640&gt;=Stimuli!$B$4,A4640&lt;=Stimuli!$C$4),Stimuli!$A$4,"")))</f>
        <v>01 Quiet baseline (60s)</v>
      </c>
      <c r="I4640" s="6" t="n">
        <f aca="false">(B4640-B4639)/((A4640-A4639)/1000)</f>
        <v>-0.37509157509146</v>
      </c>
      <c r="J4640" s="6" t="n">
        <f aca="false">IF(OR(B4640&lt;Rules!$B$2,B4640&gt;Rules!$B$3,ABS(I4640)&gt;Rules!$B$4,OR(B4641&lt;Rules!$B$2,B4641&gt;Rules!$B$3,ABS(I4641)&gt;Rules!$B$4)),1,0)</f>
        <v>0</v>
      </c>
      <c r="K4640" s="6" t="str">
        <f aca="false">IF(F4640=1,COUNTIF($F$2:F4640,1),"")</f>
        <v/>
      </c>
    </row>
    <row r="4641" customFormat="false" ht="15" hidden="false" customHeight="false" outlineLevel="0" collapsed="false">
      <c r="A4641" s="6" t="n">
        <v>36511.3055</v>
      </c>
      <c r="B4641" s="6" t="n">
        <v>1.64908424908425</v>
      </c>
      <c r="C4641" s="6" t="n">
        <v>90</v>
      </c>
      <c r="D4641" s="6" t="n">
        <v>-1</v>
      </c>
      <c r="E4641" s="6" t="n">
        <v>1.64615384615385</v>
      </c>
      <c r="F4641" s="6" t="n">
        <v>0</v>
      </c>
      <c r="G4641" s="6" t="n">
        <v>0</v>
      </c>
      <c r="H4641" s="6" t="str">
        <f aca="false">IF(AND(A4641&gt;=Stimuli!$B$2,A4641&lt;=Stimuli!$C$2),Stimuli!$A$2,IF(AND(A4641&gt;=Stimuli!$B$3,A4641&lt;=Stimuli!$C$3),Stimuli!$A$3,IF(AND(A4641&gt;=Stimuli!$B$4,A4641&lt;=Stimuli!$C$4),Stimuli!$A$4,"")))</f>
        <v>01 Quiet baseline (60s)</v>
      </c>
      <c r="I4641" s="6" t="n">
        <f aca="false">(B4641-B4640)/((A4641-A4640)/1000)</f>
        <v>0.562637362637304</v>
      </c>
      <c r="J4641" s="6" t="n">
        <f aca="false">IF(OR(B4641&lt;Rules!$B$2,B4641&gt;Rules!$B$3,ABS(I4641)&gt;Rules!$B$4,OR(B4642&lt;Rules!$B$2,B4642&gt;Rules!$B$3,ABS(I4642)&gt;Rules!$B$4)),1,0)</f>
        <v>0</v>
      </c>
      <c r="K4641" s="6" t="str">
        <f aca="false">IF(F4641=1,COUNTIF($F$2:F4641,1),"")</f>
        <v/>
      </c>
    </row>
    <row r="4642" customFormat="false" ht="15" hidden="false" customHeight="false" outlineLevel="0" collapsed="false">
      <c r="A4642" s="6" t="n">
        <v>36519.118</v>
      </c>
      <c r="B4642" s="6" t="n">
        <v>1.64322344322344</v>
      </c>
      <c r="C4642" s="6" t="n">
        <v>90</v>
      </c>
      <c r="D4642" s="6" t="n">
        <v>-1</v>
      </c>
      <c r="E4642" s="6" t="n">
        <v>1.64615384615385</v>
      </c>
      <c r="F4642" s="6" t="n">
        <v>0</v>
      </c>
      <c r="G4642" s="6" t="n">
        <v>0</v>
      </c>
      <c r="H4642" s="6" t="str">
        <f aca="false">IF(AND(A4642&gt;=Stimuli!$B$2,A4642&lt;=Stimuli!$C$2),Stimuli!$A$2,IF(AND(A4642&gt;=Stimuli!$B$3,A4642&lt;=Stimuli!$C$3),Stimuli!$A$3,IF(AND(A4642&gt;=Stimuli!$B$4,A4642&lt;=Stimuli!$C$4),Stimuli!$A$4,"")))</f>
        <v>01 Quiet baseline (60s)</v>
      </c>
      <c r="I4642" s="6" t="n">
        <f aca="false">(B4642-B4641)/((A4642-A4641)/1000)</f>
        <v>-0.750183150183176</v>
      </c>
      <c r="J4642" s="6" t="n">
        <f aca="false">IF(OR(B4642&lt;Rules!$B$2,B4642&gt;Rules!$B$3,ABS(I4642)&gt;Rules!$B$4,OR(B4643&lt;Rules!$B$2,B4643&gt;Rules!$B$3,ABS(I4643)&gt;Rules!$B$4)),1,0)</f>
        <v>0</v>
      </c>
      <c r="K4642" s="6" t="str">
        <f aca="false">IF(F4642=1,COUNTIF($F$2:F4642,1),"")</f>
        <v/>
      </c>
    </row>
    <row r="4643" customFormat="false" ht="15" hidden="false" customHeight="false" outlineLevel="0" collapsed="false">
      <c r="A4643" s="6" t="n">
        <v>36526.9305</v>
      </c>
      <c r="B4643" s="6" t="n">
        <v>1.64908424908425</v>
      </c>
      <c r="C4643" s="6" t="n">
        <v>90</v>
      </c>
      <c r="D4643" s="6" t="n">
        <v>-1</v>
      </c>
      <c r="E4643" s="6" t="n">
        <v>1.64615384615385</v>
      </c>
      <c r="F4643" s="6" t="n">
        <v>0</v>
      </c>
      <c r="G4643" s="6" t="n">
        <v>0</v>
      </c>
      <c r="H4643" s="6" t="str">
        <f aca="false">IF(AND(A4643&gt;=Stimuli!$B$2,A4643&lt;=Stimuli!$C$2),Stimuli!$A$2,IF(AND(A4643&gt;=Stimuli!$B$3,A4643&lt;=Stimuli!$C$3),Stimuli!$A$3,IF(AND(A4643&gt;=Stimuli!$B$4,A4643&lt;=Stimuli!$C$4),Stimuli!$A$4,"")))</f>
        <v>01 Quiet baseline (60s)</v>
      </c>
      <c r="I4643" s="6" t="n">
        <f aca="false">(B4643-B4642)/((A4643-A4642)/1000)</f>
        <v>0.750183150183176</v>
      </c>
      <c r="J4643" s="6" t="n">
        <f aca="false">IF(OR(B4643&lt;Rules!$B$2,B4643&gt;Rules!$B$3,ABS(I4643)&gt;Rules!$B$4,OR(B4644&lt;Rules!$B$2,B4644&gt;Rules!$B$3,ABS(I4644)&gt;Rules!$B$4)),1,0)</f>
        <v>0</v>
      </c>
      <c r="K4643" s="6" t="str">
        <f aca="false">IF(F4643=1,COUNTIF($F$2:F4643,1),"")</f>
        <v/>
      </c>
    </row>
    <row r="4644" customFormat="false" ht="15" hidden="false" customHeight="false" outlineLevel="0" collapsed="false">
      <c r="A4644" s="6" t="n">
        <v>36534.743</v>
      </c>
      <c r="B4644" s="6" t="n">
        <v>1.64322344322344</v>
      </c>
      <c r="C4644" s="6" t="n">
        <v>90</v>
      </c>
      <c r="D4644" s="6" t="n">
        <v>-1</v>
      </c>
      <c r="E4644" s="6" t="n">
        <v>1.64615384615385</v>
      </c>
      <c r="F4644" s="6" t="n">
        <v>0</v>
      </c>
      <c r="G4644" s="6" t="n">
        <v>0</v>
      </c>
      <c r="H4644" s="6" t="str">
        <f aca="false">IF(AND(A4644&gt;=Stimuli!$B$2,A4644&lt;=Stimuli!$C$2),Stimuli!$A$2,IF(AND(A4644&gt;=Stimuli!$B$3,A4644&lt;=Stimuli!$C$3),Stimuli!$A$3,IF(AND(A4644&gt;=Stimuli!$B$4,A4644&lt;=Stimuli!$C$4),Stimuli!$A$4,"")))</f>
        <v>01 Quiet baseline (60s)</v>
      </c>
      <c r="I4644" s="6" t="n">
        <f aca="false">(B4644-B4643)/((A4644-A4643)/1000)</f>
        <v>-0.750183150183176</v>
      </c>
      <c r="J4644" s="6" t="n">
        <f aca="false">IF(OR(B4644&lt;Rules!$B$2,B4644&gt;Rules!$B$3,ABS(I4644)&gt;Rules!$B$4,OR(B4645&lt;Rules!$B$2,B4645&gt;Rules!$B$3,ABS(I4645)&gt;Rules!$B$4)),1,0)</f>
        <v>0</v>
      </c>
      <c r="K4644" s="6" t="str">
        <f aca="false">IF(F4644=1,COUNTIF($F$2:F4644,1),"")</f>
        <v/>
      </c>
    </row>
    <row r="4645" customFormat="false" ht="15" hidden="false" customHeight="false" outlineLevel="0" collapsed="false">
      <c r="A4645" s="6" t="n">
        <v>36542.5555</v>
      </c>
      <c r="B4645" s="6" t="n">
        <v>1.64908424908425</v>
      </c>
      <c r="C4645" s="6" t="n">
        <v>90</v>
      </c>
      <c r="D4645" s="6" t="n">
        <v>-1</v>
      </c>
      <c r="E4645" s="6" t="n">
        <v>1.64615384615385</v>
      </c>
      <c r="F4645" s="6" t="n">
        <v>0</v>
      </c>
      <c r="G4645" s="6" t="n">
        <v>0</v>
      </c>
      <c r="H4645" s="6" t="str">
        <f aca="false">IF(AND(A4645&gt;=Stimuli!$B$2,A4645&lt;=Stimuli!$C$2),Stimuli!$A$2,IF(AND(A4645&gt;=Stimuli!$B$3,A4645&lt;=Stimuli!$C$3),Stimuli!$A$3,IF(AND(A4645&gt;=Stimuli!$B$4,A4645&lt;=Stimuli!$C$4),Stimuli!$A$4,"")))</f>
        <v>01 Quiet baseline (60s)</v>
      </c>
      <c r="I4645" s="6" t="n">
        <f aca="false">(B4645-B4644)/((A4645-A4644)/1000)</f>
        <v>0.750183150183176</v>
      </c>
      <c r="J4645" s="6" t="n">
        <f aca="false">IF(OR(B4645&lt;Rules!$B$2,B4645&gt;Rules!$B$3,ABS(I4645)&gt;Rules!$B$4,OR(B4646&lt;Rules!$B$2,B4646&gt;Rules!$B$3,ABS(I4646)&gt;Rules!$B$4)),1,0)</f>
        <v>0</v>
      </c>
      <c r="K4645" s="6" t="str">
        <f aca="false">IF(F4645=1,COUNTIF($F$2:F4645,1),"")</f>
        <v/>
      </c>
    </row>
    <row r="4646" customFormat="false" ht="15" hidden="false" customHeight="false" outlineLevel="0" collapsed="false">
      <c r="A4646" s="6" t="n">
        <v>36550.368</v>
      </c>
      <c r="B4646" s="6" t="n">
        <v>1.64175824175824</v>
      </c>
      <c r="C4646" s="6" t="n">
        <v>90</v>
      </c>
      <c r="D4646" s="6" t="n">
        <v>-1</v>
      </c>
      <c r="E4646" s="6" t="n">
        <v>1.64615384615385</v>
      </c>
      <c r="F4646" s="6" t="n">
        <v>0</v>
      </c>
      <c r="G4646" s="6" t="n">
        <v>0</v>
      </c>
      <c r="H4646" s="6" t="str">
        <f aca="false">IF(AND(A4646&gt;=Stimuli!$B$2,A4646&lt;=Stimuli!$C$2),Stimuli!$A$2,IF(AND(A4646&gt;=Stimuli!$B$3,A4646&lt;=Stimuli!$C$3),Stimuli!$A$3,IF(AND(A4646&gt;=Stimuli!$B$4,A4646&lt;=Stimuli!$C$4),Stimuli!$A$4,"")))</f>
        <v>01 Quiet baseline (60s)</v>
      </c>
      <c r="I4646" s="6" t="n">
        <f aca="false">(B4646-B4645)/((A4646-A4645)/1000)</f>
        <v>-0.937728937728906</v>
      </c>
      <c r="J4646" s="6" t="n">
        <f aca="false">IF(OR(B4646&lt;Rules!$B$2,B4646&gt;Rules!$B$3,ABS(I4646)&gt;Rules!$B$4,OR(B4647&lt;Rules!$B$2,B4647&gt;Rules!$B$3,ABS(I4647)&gt;Rules!$B$4)),1,0)</f>
        <v>0</v>
      </c>
      <c r="K4646" s="6" t="str">
        <f aca="false">IF(F4646=1,COUNTIF($F$2:F4646,1),"")</f>
        <v/>
      </c>
    </row>
    <row r="4647" customFormat="false" ht="15" hidden="false" customHeight="false" outlineLevel="0" collapsed="false">
      <c r="A4647" s="6" t="n">
        <v>36558.1805</v>
      </c>
      <c r="B4647" s="6" t="n">
        <v>1.64908424908425</v>
      </c>
      <c r="C4647" s="6" t="n">
        <v>90</v>
      </c>
      <c r="D4647" s="6" t="n">
        <v>-1</v>
      </c>
      <c r="E4647" s="6" t="n">
        <v>1.64615384615385</v>
      </c>
      <c r="F4647" s="6" t="n">
        <v>0</v>
      </c>
      <c r="G4647" s="6" t="n">
        <v>0</v>
      </c>
      <c r="H4647" s="6" t="str">
        <f aca="false">IF(AND(A4647&gt;=Stimuli!$B$2,A4647&lt;=Stimuli!$C$2),Stimuli!$A$2,IF(AND(A4647&gt;=Stimuli!$B$3,A4647&lt;=Stimuli!$C$3),Stimuli!$A$3,IF(AND(A4647&gt;=Stimuli!$B$4,A4647&lt;=Stimuli!$C$4),Stimuli!$A$4,"")))</f>
        <v>01 Quiet baseline (60s)</v>
      </c>
      <c r="I4647" s="6" t="n">
        <f aca="false">(B4647-B4646)/((A4647-A4646)/1000)</f>
        <v>0.937728937728906</v>
      </c>
      <c r="J4647" s="6" t="n">
        <f aca="false">IF(OR(B4647&lt;Rules!$B$2,B4647&gt;Rules!$B$3,ABS(I4647)&gt;Rules!$B$4,OR(B4648&lt;Rules!$B$2,B4648&gt;Rules!$B$3,ABS(I4648)&gt;Rules!$B$4)),1,0)</f>
        <v>0</v>
      </c>
      <c r="K4647" s="6" t="str">
        <f aca="false">IF(F4647=1,COUNTIF($F$2:F4647,1),"")</f>
        <v/>
      </c>
    </row>
    <row r="4648" customFormat="false" ht="15" hidden="false" customHeight="false" outlineLevel="0" collapsed="false">
      <c r="A4648" s="6" t="n">
        <v>36565.993</v>
      </c>
      <c r="B4648" s="6" t="n">
        <v>1.64322344322344</v>
      </c>
      <c r="C4648" s="6" t="n">
        <v>90</v>
      </c>
      <c r="D4648" s="6" t="n">
        <v>-1</v>
      </c>
      <c r="E4648" s="6" t="n">
        <v>1.64615384615385</v>
      </c>
      <c r="F4648" s="6" t="n">
        <v>0</v>
      </c>
      <c r="G4648" s="6" t="n">
        <v>0</v>
      </c>
      <c r="H4648" s="6" t="str">
        <f aca="false">IF(AND(A4648&gt;=Stimuli!$B$2,A4648&lt;=Stimuli!$C$2),Stimuli!$A$2,IF(AND(A4648&gt;=Stimuli!$B$3,A4648&lt;=Stimuli!$C$3),Stimuli!$A$3,IF(AND(A4648&gt;=Stimuli!$B$4,A4648&lt;=Stimuli!$C$4),Stimuli!$A$4,"")))</f>
        <v>01 Quiet baseline (60s)</v>
      </c>
      <c r="I4648" s="6" t="n">
        <f aca="false">(B4648-B4647)/((A4648-A4647)/1000)</f>
        <v>-0.750183150183176</v>
      </c>
      <c r="J4648" s="6" t="n">
        <f aca="false">IF(OR(B4648&lt;Rules!$B$2,B4648&gt;Rules!$B$3,ABS(I4648)&gt;Rules!$B$4,OR(B4649&lt;Rules!$B$2,B4649&gt;Rules!$B$3,ABS(I4649)&gt;Rules!$B$4)),1,0)</f>
        <v>0</v>
      </c>
      <c r="K4648" s="6" t="str">
        <f aca="false">IF(F4648=1,COUNTIF($F$2:F4648,1),"")</f>
        <v/>
      </c>
    </row>
    <row r="4649" customFormat="false" ht="15" hidden="false" customHeight="false" outlineLevel="0" collapsed="false">
      <c r="A4649" s="6" t="n">
        <v>36573.8055</v>
      </c>
      <c r="B4649" s="6" t="n">
        <v>1.64761904761905</v>
      </c>
      <c r="C4649" s="6" t="n">
        <v>90</v>
      </c>
      <c r="D4649" s="6" t="n">
        <v>-1</v>
      </c>
      <c r="E4649" s="6" t="n">
        <v>1.64615384615385</v>
      </c>
      <c r="F4649" s="6" t="n">
        <v>0</v>
      </c>
      <c r="G4649" s="6" t="n">
        <v>0</v>
      </c>
      <c r="H4649" s="6" t="str">
        <f aca="false">IF(AND(A4649&gt;=Stimuli!$B$2,A4649&lt;=Stimuli!$C$2),Stimuli!$A$2,IF(AND(A4649&gt;=Stimuli!$B$3,A4649&lt;=Stimuli!$C$3),Stimuli!$A$3,IF(AND(A4649&gt;=Stimuli!$B$4,A4649&lt;=Stimuli!$C$4),Stimuli!$A$4,"")))</f>
        <v>01 Quiet baseline (60s)</v>
      </c>
      <c r="I4649" s="6" t="n">
        <f aca="false">(B4649-B4648)/((A4649-A4648)/1000)</f>
        <v>0.562637362637332</v>
      </c>
      <c r="J4649" s="6" t="n">
        <f aca="false">IF(OR(B4649&lt;Rules!$B$2,B4649&gt;Rules!$B$3,ABS(I4649)&gt;Rules!$B$4,OR(B4650&lt;Rules!$B$2,B4650&gt;Rules!$B$3,ABS(I4650)&gt;Rules!$B$4)),1,0)</f>
        <v>0</v>
      </c>
      <c r="K4649" s="6" t="str">
        <f aca="false">IF(F4649=1,COUNTIF($F$2:F4649,1),"")</f>
        <v/>
      </c>
    </row>
    <row r="4650" customFormat="false" ht="15" hidden="false" customHeight="false" outlineLevel="0" collapsed="false">
      <c r="A4650" s="6" t="n">
        <v>36581.618</v>
      </c>
      <c r="B4650" s="6" t="n">
        <v>1.64322344322344</v>
      </c>
      <c r="C4650" s="6" t="n">
        <v>90</v>
      </c>
      <c r="D4650" s="6" t="n">
        <v>-1</v>
      </c>
      <c r="E4650" s="6" t="n">
        <v>1.64615384615385</v>
      </c>
      <c r="F4650" s="6" t="n">
        <v>0</v>
      </c>
      <c r="G4650" s="6" t="n">
        <v>0</v>
      </c>
      <c r="H4650" s="6" t="str">
        <f aca="false">IF(AND(A4650&gt;=Stimuli!$B$2,A4650&lt;=Stimuli!$C$2),Stimuli!$A$2,IF(AND(A4650&gt;=Stimuli!$B$3,A4650&lt;=Stimuli!$C$3),Stimuli!$A$3,IF(AND(A4650&gt;=Stimuli!$B$4,A4650&lt;=Stimuli!$C$4),Stimuli!$A$4,"")))</f>
        <v>01 Quiet baseline (60s)</v>
      </c>
      <c r="I4650" s="6" t="n">
        <f aca="false">(B4650-B4649)/((A4650-A4649)/1000)</f>
        <v>-0.562637362637332</v>
      </c>
      <c r="J4650" s="6" t="n">
        <f aca="false">IF(OR(B4650&lt;Rules!$B$2,B4650&gt;Rules!$B$3,ABS(I4650)&gt;Rules!$B$4,OR(B4651&lt;Rules!$B$2,B4651&gt;Rules!$B$3,ABS(I4651)&gt;Rules!$B$4)),1,0)</f>
        <v>0</v>
      </c>
      <c r="K4650" s="6" t="str">
        <f aca="false">IF(F4650=1,COUNTIF($F$2:F4650,1),"")</f>
        <v/>
      </c>
    </row>
    <row r="4651" customFormat="false" ht="15" hidden="false" customHeight="false" outlineLevel="0" collapsed="false">
      <c r="A4651" s="6" t="n">
        <v>36589.4305</v>
      </c>
      <c r="B4651" s="6" t="n">
        <v>1.64615384615385</v>
      </c>
      <c r="C4651" s="6" t="n">
        <v>90</v>
      </c>
      <c r="D4651" s="6" t="n">
        <v>-1</v>
      </c>
      <c r="E4651" s="6" t="n">
        <v>1.64615384615385</v>
      </c>
      <c r="F4651" s="6" t="n">
        <v>0</v>
      </c>
      <c r="G4651" s="6" t="n">
        <v>0</v>
      </c>
      <c r="H4651" s="6" t="str">
        <f aca="false">IF(AND(A4651&gt;=Stimuli!$B$2,A4651&lt;=Stimuli!$C$2),Stimuli!$A$2,IF(AND(A4651&gt;=Stimuli!$B$3,A4651&lt;=Stimuli!$C$3),Stimuli!$A$3,IF(AND(A4651&gt;=Stimuli!$B$4,A4651&lt;=Stimuli!$C$4),Stimuli!$A$4,"")))</f>
        <v>01 Quiet baseline (60s)</v>
      </c>
      <c r="I4651" s="6" t="n">
        <f aca="false">(B4651-B4650)/((A4651-A4650)/1000)</f>
        <v>0.375091575091602</v>
      </c>
      <c r="J4651" s="6" t="n">
        <f aca="false">IF(OR(B4651&lt;Rules!$B$2,B4651&gt;Rules!$B$3,ABS(I4651)&gt;Rules!$B$4,OR(B4652&lt;Rules!$B$2,B4652&gt;Rules!$B$3,ABS(I4652)&gt;Rules!$B$4)),1,0)</f>
        <v>0</v>
      </c>
      <c r="K4651" s="6" t="str">
        <f aca="false">IF(F4651=1,COUNTIF($F$2:F4651,1),"")</f>
        <v/>
      </c>
    </row>
    <row r="4652" customFormat="false" ht="15" hidden="false" customHeight="false" outlineLevel="0" collapsed="false">
      <c r="A4652" s="6" t="n">
        <v>36597.243</v>
      </c>
      <c r="B4652" s="6" t="n">
        <v>1.64468864468865</v>
      </c>
      <c r="C4652" s="6" t="n">
        <v>90</v>
      </c>
      <c r="D4652" s="6" t="n">
        <v>-1</v>
      </c>
      <c r="E4652" s="6" t="n">
        <v>1.64615384615385</v>
      </c>
      <c r="F4652" s="6" t="n">
        <v>0</v>
      </c>
      <c r="G4652" s="6" t="n">
        <v>0</v>
      </c>
      <c r="H4652" s="6" t="str">
        <f aca="false">IF(AND(A4652&gt;=Stimuli!$B$2,A4652&lt;=Stimuli!$C$2),Stimuli!$A$2,IF(AND(A4652&gt;=Stimuli!$B$3,A4652&lt;=Stimuli!$C$3),Stimuli!$A$3,IF(AND(A4652&gt;=Stimuli!$B$4,A4652&lt;=Stimuli!$C$4),Stimuli!$A$4,"")))</f>
        <v>01 Quiet baseline (60s)</v>
      </c>
      <c r="I4652" s="6" t="n">
        <f aca="false">(B4652-B4651)/((A4652-A4651)/1000)</f>
        <v>-0.18754578754573</v>
      </c>
      <c r="J4652" s="6" t="n">
        <f aca="false">IF(OR(B4652&lt;Rules!$B$2,B4652&gt;Rules!$B$3,ABS(I4652)&gt;Rules!$B$4,OR(B4653&lt;Rules!$B$2,B4653&gt;Rules!$B$3,ABS(I4653)&gt;Rules!$B$4)),1,0)</f>
        <v>0</v>
      </c>
      <c r="K4652" s="6" t="str">
        <f aca="false">IF(F4652=1,COUNTIF($F$2:F4652,1),"")</f>
        <v/>
      </c>
    </row>
    <row r="4653" customFormat="false" ht="15" hidden="false" customHeight="false" outlineLevel="0" collapsed="false">
      <c r="A4653" s="6" t="n">
        <v>36605.0555</v>
      </c>
      <c r="B4653" s="6" t="n">
        <v>1.64468864468865</v>
      </c>
      <c r="C4653" s="6" t="n">
        <v>90</v>
      </c>
      <c r="D4653" s="6" t="n">
        <v>-1</v>
      </c>
      <c r="E4653" s="6" t="n">
        <v>1.64615384615385</v>
      </c>
      <c r="F4653" s="6" t="n">
        <v>0</v>
      </c>
      <c r="G4653" s="6" t="n">
        <v>0</v>
      </c>
      <c r="H4653" s="6" t="str">
        <f aca="false">IF(AND(A4653&gt;=Stimuli!$B$2,A4653&lt;=Stimuli!$C$2),Stimuli!$A$2,IF(AND(A4653&gt;=Stimuli!$B$3,A4653&lt;=Stimuli!$C$3),Stimuli!$A$3,IF(AND(A4653&gt;=Stimuli!$B$4,A4653&lt;=Stimuli!$C$4),Stimuli!$A$4,"")))</f>
        <v>01 Quiet baseline (60s)</v>
      </c>
      <c r="I4653" s="6" t="n">
        <f aca="false">(B4653-B4652)/((A4653-A4652)/1000)</f>
        <v>0</v>
      </c>
      <c r="J4653" s="6" t="n">
        <f aca="false">IF(OR(B4653&lt;Rules!$B$2,B4653&gt;Rules!$B$3,ABS(I4653)&gt;Rules!$B$4,OR(B4654&lt;Rules!$B$2,B4654&gt;Rules!$B$3,ABS(I4654)&gt;Rules!$B$4)),1,0)</f>
        <v>0</v>
      </c>
      <c r="K4653" s="6" t="str">
        <f aca="false">IF(F4653=1,COUNTIF($F$2:F4653,1),"")</f>
        <v/>
      </c>
    </row>
    <row r="4654" customFormat="false" ht="15" hidden="false" customHeight="false" outlineLevel="0" collapsed="false">
      <c r="A4654" s="6" t="n">
        <v>36612.868</v>
      </c>
      <c r="B4654" s="6" t="n">
        <v>1.64615384615385</v>
      </c>
      <c r="C4654" s="6" t="n">
        <v>90</v>
      </c>
      <c r="D4654" s="6" t="n">
        <v>-1</v>
      </c>
      <c r="E4654" s="6" t="n">
        <v>1.64615384615385</v>
      </c>
      <c r="F4654" s="6" t="n">
        <v>0</v>
      </c>
      <c r="G4654" s="6" t="n">
        <v>0</v>
      </c>
      <c r="H4654" s="6" t="str">
        <f aca="false">IF(AND(A4654&gt;=Stimuli!$B$2,A4654&lt;=Stimuli!$C$2),Stimuli!$A$2,IF(AND(A4654&gt;=Stimuli!$B$3,A4654&lt;=Stimuli!$C$3),Stimuli!$A$3,IF(AND(A4654&gt;=Stimuli!$B$4,A4654&lt;=Stimuli!$C$4),Stimuli!$A$4,"")))</f>
        <v>01 Quiet baseline (60s)</v>
      </c>
      <c r="I4654" s="6" t="n">
        <f aca="false">(B4654-B4653)/((A4654-A4653)/1000)</f>
        <v>0.18754578754573</v>
      </c>
      <c r="J4654" s="6" t="n">
        <f aca="false">IF(OR(B4654&lt;Rules!$B$2,B4654&gt;Rules!$B$3,ABS(I4654)&gt;Rules!$B$4,OR(B4655&lt;Rules!$B$2,B4655&gt;Rules!$B$3,ABS(I4655)&gt;Rules!$B$4)),1,0)</f>
        <v>0</v>
      </c>
      <c r="K4654" s="6" t="str">
        <f aca="false">IF(F4654=1,COUNTIF($F$2:F4654,1),"")</f>
        <v/>
      </c>
    </row>
    <row r="4655" customFormat="false" ht="15" hidden="false" customHeight="false" outlineLevel="0" collapsed="false">
      <c r="A4655" s="6" t="n">
        <v>36620.6805</v>
      </c>
      <c r="B4655" s="6" t="n">
        <v>1.64322344322344</v>
      </c>
      <c r="C4655" s="6" t="n">
        <v>90</v>
      </c>
      <c r="D4655" s="6" t="n">
        <v>-1</v>
      </c>
      <c r="E4655" s="6" t="n">
        <v>1.64615384615385</v>
      </c>
      <c r="F4655" s="6" t="n">
        <v>0</v>
      </c>
      <c r="G4655" s="6" t="n">
        <v>0</v>
      </c>
      <c r="H4655" s="6" t="str">
        <f aca="false">IF(AND(A4655&gt;=Stimuli!$B$2,A4655&lt;=Stimuli!$C$2),Stimuli!$A$2,IF(AND(A4655&gt;=Stimuli!$B$3,A4655&lt;=Stimuli!$C$3),Stimuli!$A$3,IF(AND(A4655&gt;=Stimuli!$B$4,A4655&lt;=Stimuli!$C$4),Stimuli!$A$4,"")))</f>
        <v>01 Quiet baseline (60s)</v>
      </c>
      <c r="I4655" s="6" t="n">
        <f aca="false">(B4655-B4654)/((A4655-A4654)/1000)</f>
        <v>-0.375091575091602</v>
      </c>
      <c r="J4655" s="6" t="n">
        <f aca="false">IF(OR(B4655&lt;Rules!$B$2,B4655&gt;Rules!$B$3,ABS(I4655)&gt;Rules!$B$4,OR(B4656&lt;Rules!$B$2,B4656&gt;Rules!$B$3,ABS(I4656)&gt;Rules!$B$4)),1,0)</f>
        <v>0</v>
      </c>
      <c r="K4655" s="6" t="str">
        <f aca="false">IF(F4655=1,COUNTIF($F$2:F4655,1),"")</f>
        <v/>
      </c>
    </row>
    <row r="4656" customFormat="false" ht="15" hidden="false" customHeight="false" outlineLevel="0" collapsed="false">
      <c r="A4656" s="6" t="n">
        <v>36628.493</v>
      </c>
      <c r="B4656" s="6" t="n">
        <v>1.64761904761905</v>
      </c>
      <c r="C4656" s="6" t="n">
        <v>90</v>
      </c>
      <c r="D4656" s="6" t="n">
        <v>-1</v>
      </c>
      <c r="E4656" s="6" t="n">
        <v>1.64615384615385</v>
      </c>
      <c r="F4656" s="6" t="n">
        <v>0</v>
      </c>
      <c r="G4656" s="6" t="n">
        <v>0</v>
      </c>
      <c r="H4656" s="6" t="str">
        <f aca="false">IF(AND(A4656&gt;=Stimuli!$B$2,A4656&lt;=Stimuli!$C$2),Stimuli!$A$2,IF(AND(A4656&gt;=Stimuli!$B$3,A4656&lt;=Stimuli!$C$3),Stimuli!$A$3,IF(AND(A4656&gt;=Stimuli!$B$4,A4656&lt;=Stimuli!$C$4),Stimuli!$A$4,"")))</f>
        <v>01 Quiet baseline (60s)</v>
      </c>
      <c r="I4656" s="6" t="n">
        <f aca="false">(B4656-B4655)/((A4656-A4655)/1000)</f>
        <v>0.562637362637332</v>
      </c>
      <c r="J4656" s="6" t="n">
        <f aca="false">IF(OR(B4656&lt;Rules!$B$2,B4656&gt;Rules!$B$3,ABS(I4656)&gt;Rules!$B$4,OR(B4657&lt;Rules!$B$2,B4657&gt;Rules!$B$3,ABS(I4657)&gt;Rules!$B$4)),1,0)</f>
        <v>0</v>
      </c>
      <c r="K4656" s="6" t="str">
        <f aca="false">IF(F4656=1,COUNTIF($F$2:F4656,1),"")</f>
        <v/>
      </c>
    </row>
    <row r="4657" customFormat="false" ht="15" hidden="false" customHeight="false" outlineLevel="0" collapsed="false">
      <c r="A4657" s="6" t="n">
        <v>36636.3055</v>
      </c>
      <c r="B4657" s="6" t="n">
        <v>1.64322344322344</v>
      </c>
      <c r="C4657" s="6" t="n">
        <v>90</v>
      </c>
      <c r="D4657" s="6" t="n">
        <v>-1</v>
      </c>
      <c r="E4657" s="6" t="n">
        <v>1.64615384615385</v>
      </c>
      <c r="F4657" s="6" t="n">
        <v>0</v>
      </c>
      <c r="G4657" s="6" t="n">
        <v>0</v>
      </c>
      <c r="H4657" s="6" t="str">
        <f aca="false">IF(AND(A4657&gt;=Stimuli!$B$2,A4657&lt;=Stimuli!$C$2),Stimuli!$A$2,IF(AND(A4657&gt;=Stimuli!$B$3,A4657&lt;=Stimuli!$C$3),Stimuli!$A$3,IF(AND(A4657&gt;=Stimuli!$B$4,A4657&lt;=Stimuli!$C$4),Stimuli!$A$4,"")))</f>
        <v>01 Quiet baseline (60s)</v>
      </c>
      <c r="I4657" s="6" t="n">
        <f aca="false">(B4657-B4656)/((A4657-A4656)/1000)</f>
        <v>-0.562637362637332</v>
      </c>
      <c r="J4657" s="6" t="n">
        <f aca="false">IF(OR(B4657&lt;Rules!$B$2,B4657&gt;Rules!$B$3,ABS(I4657)&gt;Rules!$B$4,OR(B4658&lt;Rules!$B$2,B4658&gt;Rules!$B$3,ABS(I4658)&gt;Rules!$B$4)),1,0)</f>
        <v>0</v>
      </c>
      <c r="K4657" s="6" t="str">
        <f aca="false">IF(F4657=1,COUNTIF($F$2:F4657,1),"")</f>
        <v/>
      </c>
    </row>
    <row r="4658" customFormat="false" ht="15" hidden="false" customHeight="false" outlineLevel="0" collapsed="false">
      <c r="A4658" s="6" t="n">
        <v>36644.118</v>
      </c>
      <c r="B4658" s="6" t="n">
        <v>1.64761904761905</v>
      </c>
      <c r="C4658" s="6" t="n">
        <v>90</v>
      </c>
      <c r="D4658" s="6" t="n">
        <v>-1</v>
      </c>
      <c r="E4658" s="6" t="n">
        <v>1.64615384615385</v>
      </c>
      <c r="F4658" s="6" t="n">
        <v>0</v>
      </c>
      <c r="G4658" s="6" t="n">
        <v>0</v>
      </c>
      <c r="H4658" s="6" t="str">
        <f aca="false">IF(AND(A4658&gt;=Stimuli!$B$2,A4658&lt;=Stimuli!$C$2),Stimuli!$A$2,IF(AND(A4658&gt;=Stimuli!$B$3,A4658&lt;=Stimuli!$C$3),Stimuli!$A$3,IF(AND(A4658&gt;=Stimuli!$B$4,A4658&lt;=Stimuli!$C$4),Stimuli!$A$4,"")))</f>
        <v>01 Quiet baseline (60s)</v>
      </c>
      <c r="I4658" s="6" t="n">
        <f aca="false">(B4658-B4657)/((A4658-A4657)/1000)</f>
        <v>0.562637362637332</v>
      </c>
      <c r="J4658" s="6" t="n">
        <f aca="false">IF(OR(B4658&lt;Rules!$B$2,B4658&gt;Rules!$B$3,ABS(I4658)&gt;Rules!$B$4,OR(B4659&lt;Rules!$B$2,B4659&gt;Rules!$B$3,ABS(I4659)&gt;Rules!$B$4)),1,0)</f>
        <v>0</v>
      </c>
      <c r="K4658" s="6" t="str">
        <f aca="false">IF(F4658=1,COUNTIF($F$2:F4658,1),"")</f>
        <v/>
      </c>
    </row>
    <row r="4659" customFormat="false" ht="15" hidden="false" customHeight="false" outlineLevel="0" collapsed="false">
      <c r="A4659" s="6" t="n">
        <v>36651.9305</v>
      </c>
      <c r="B4659" s="6" t="n">
        <v>1.64175824175824</v>
      </c>
      <c r="C4659" s="6" t="n">
        <v>90</v>
      </c>
      <c r="D4659" s="6" t="n">
        <v>-1</v>
      </c>
      <c r="E4659" s="6" t="n">
        <v>1.64615384615385</v>
      </c>
      <c r="F4659" s="6" t="n">
        <v>0</v>
      </c>
      <c r="G4659" s="6" t="n">
        <v>0</v>
      </c>
      <c r="H4659" s="6" t="str">
        <f aca="false">IF(AND(A4659&gt;=Stimuli!$B$2,A4659&lt;=Stimuli!$C$2),Stimuli!$A$2,IF(AND(A4659&gt;=Stimuli!$B$3,A4659&lt;=Stimuli!$C$3),Stimuli!$A$3,IF(AND(A4659&gt;=Stimuli!$B$4,A4659&lt;=Stimuli!$C$4),Stimuli!$A$4,"")))</f>
        <v>01 Quiet baseline (60s)</v>
      </c>
      <c r="I4659" s="6" t="n">
        <f aca="false">(B4659-B4658)/((A4659-A4658)/1000)</f>
        <v>-0.750183150183062</v>
      </c>
      <c r="J4659" s="6" t="n">
        <f aca="false">IF(OR(B4659&lt;Rules!$B$2,B4659&gt;Rules!$B$3,ABS(I4659)&gt;Rules!$B$4,OR(B4660&lt;Rules!$B$2,B4660&gt;Rules!$B$3,ABS(I4660)&gt;Rules!$B$4)),1,0)</f>
        <v>0</v>
      </c>
      <c r="K4659" s="6" t="str">
        <f aca="false">IF(F4659=1,COUNTIF($F$2:F4659,1),"")</f>
        <v/>
      </c>
    </row>
    <row r="4660" customFormat="false" ht="15" hidden="false" customHeight="false" outlineLevel="0" collapsed="false">
      <c r="A4660" s="6" t="n">
        <v>36659.743</v>
      </c>
      <c r="B4660" s="6" t="n">
        <v>1.64761904761905</v>
      </c>
      <c r="C4660" s="6" t="n">
        <v>90</v>
      </c>
      <c r="D4660" s="6" t="n">
        <v>-1</v>
      </c>
      <c r="E4660" s="6" t="n">
        <v>1.64615384615385</v>
      </c>
      <c r="F4660" s="6" t="n">
        <v>0</v>
      </c>
      <c r="G4660" s="6" t="n">
        <v>0</v>
      </c>
      <c r="H4660" s="6" t="str">
        <f aca="false">IF(AND(A4660&gt;=Stimuli!$B$2,A4660&lt;=Stimuli!$C$2),Stimuli!$A$2,IF(AND(A4660&gt;=Stimuli!$B$3,A4660&lt;=Stimuli!$C$3),Stimuli!$A$3,IF(AND(A4660&gt;=Stimuli!$B$4,A4660&lt;=Stimuli!$C$4),Stimuli!$A$4,"")))</f>
        <v>01 Quiet baseline (60s)</v>
      </c>
      <c r="I4660" s="6" t="n">
        <f aca="false">(B4660-B4659)/((A4660-A4659)/1000)</f>
        <v>0.750183150183062</v>
      </c>
      <c r="J4660" s="6" t="n">
        <f aca="false">IF(OR(B4660&lt;Rules!$B$2,B4660&gt;Rules!$B$3,ABS(I4660)&gt;Rules!$B$4,OR(B4661&lt;Rules!$B$2,B4661&gt;Rules!$B$3,ABS(I4661)&gt;Rules!$B$4)),1,0)</f>
        <v>0</v>
      </c>
      <c r="K4660" s="6" t="str">
        <f aca="false">IF(F4660=1,COUNTIF($F$2:F4660,1),"")</f>
        <v/>
      </c>
    </row>
    <row r="4661" customFormat="false" ht="15" hidden="false" customHeight="false" outlineLevel="0" collapsed="false">
      <c r="A4661" s="6" t="n">
        <v>36667.5555</v>
      </c>
      <c r="B4661" s="6" t="n">
        <v>1.64029304029304</v>
      </c>
      <c r="C4661" s="6" t="n">
        <v>90</v>
      </c>
      <c r="D4661" s="6" t="n">
        <v>-1</v>
      </c>
      <c r="E4661" s="6" t="n">
        <v>1.64615384615385</v>
      </c>
      <c r="F4661" s="6" t="n">
        <v>0</v>
      </c>
      <c r="G4661" s="6" t="n">
        <v>0</v>
      </c>
      <c r="H4661" s="6" t="str">
        <f aca="false">IF(AND(A4661&gt;=Stimuli!$B$2,A4661&lt;=Stimuli!$C$2),Stimuli!$A$2,IF(AND(A4661&gt;=Stimuli!$B$3,A4661&lt;=Stimuli!$C$3),Stimuli!$A$3,IF(AND(A4661&gt;=Stimuli!$B$4,A4661&lt;=Stimuli!$C$4),Stimuli!$A$4,"")))</f>
        <v>01 Quiet baseline (60s)</v>
      </c>
      <c r="I4661" s="6" t="n">
        <f aca="false">(B4661-B4660)/((A4661-A4660)/1000)</f>
        <v>-0.937728937728906</v>
      </c>
      <c r="J4661" s="6" t="n">
        <f aca="false">IF(OR(B4661&lt;Rules!$B$2,B4661&gt;Rules!$B$3,ABS(I4661)&gt;Rules!$B$4,OR(B4662&lt;Rules!$B$2,B4662&gt;Rules!$B$3,ABS(I4662)&gt;Rules!$B$4)),1,0)</f>
        <v>0</v>
      </c>
      <c r="K4661" s="6" t="str">
        <f aca="false">IF(F4661=1,COUNTIF($F$2:F4661,1),"")</f>
        <v/>
      </c>
    </row>
    <row r="4662" customFormat="false" ht="15" hidden="false" customHeight="false" outlineLevel="0" collapsed="false">
      <c r="A4662" s="6" t="n">
        <v>36675.368</v>
      </c>
      <c r="B4662" s="6" t="n">
        <v>1.64761904761905</v>
      </c>
      <c r="C4662" s="6" t="n">
        <v>90</v>
      </c>
      <c r="D4662" s="6" t="n">
        <v>-1</v>
      </c>
      <c r="E4662" s="6" t="n">
        <v>1.64615384615385</v>
      </c>
      <c r="F4662" s="6" t="n">
        <v>0</v>
      </c>
      <c r="G4662" s="6" t="n">
        <v>0</v>
      </c>
      <c r="H4662" s="6" t="str">
        <f aca="false">IF(AND(A4662&gt;=Stimuli!$B$2,A4662&lt;=Stimuli!$C$2),Stimuli!$A$2,IF(AND(A4662&gt;=Stimuli!$B$3,A4662&lt;=Stimuli!$C$3),Stimuli!$A$3,IF(AND(A4662&gt;=Stimuli!$B$4,A4662&lt;=Stimuli!$C$4),Stimuli!$A$4,"")))</f>
        <v>01 Quiet baseline (60s)</v>
      </c>
      <c r="I4662" s="6" t="n">
        <f aca="false">(B4662-B4661)/((A4662-A4661)/1000)</f>
        <v>0.937728937728906</v>
      </c>
      <c r="J4662" s="6" t="n">
        <f aca="false">IF(OR(B4662&lt;Rules!$B$2,B4662&gt;Rules!$B$3,ABS(I4662)&gt;Rules!$B$4,OR(B4663&lt;Rules!$B$2,B4663&gt;Rules!$B$3,ABS(I4663)&gt;Rules!$B$4)),1,0)</f>
        <v>0</v>
      </c>
      <c r="K4662" s="6" t="str">
        <f aca="false">IF(F4662=1,COUNTIF($F$2:F4662,1),"")</f>
        <v/>
      </c>
    </row>
    <row r="4663" customFormat="false" ht="15" hidden="false" customHeight="false" outlineLevel="0" collapsed="false">
      <c r="A4663" s="6" t="n">
        <v>36683.1805</v>
      </c>
      <c r="B4663" s="6" t="n">
        <v>1.64175824175824</v>
      </c>
      <c r="C4663" s="6" t="n">
        <v>90</v>
      </c>
      <c r="D4663" s="6" t="n">
        <v>-1</v>
      </c>
      <c r="E4663" s="6" t="n">
        <v>1.64615384615385</v>
      </c>
      <c r="F4663" s="6" t="n">
        <v>0</v>
      </c>
      <c r="G4663" s="6" t="n">
        <v>0</v>
      </c>
      <c r="H4663" s="6" t="str">
        <f aca="false">IF(AND(A4663&gt;=Stimuli!$B$2,A4663&lt;=Stimuli!$C$2),Stimuli!$A$2,IF(AND(A4663&gt;=Stimuli!$B$3,A4663&lt;=Stimuli!$C$3),Stimuli!$A$3,IF(AND(A4663&gt;=Stimuli!$B$4,A4663&lt;=Stimuli!$C$4),Stimuli!$A$4,"")))</f>
        <v>01 Quiet baseline (60s)</v>
      </c>
      <c r="I4663" s="6" t="n">
        <f aca="false">(B4663-B4662)/((A4663-A4662)/1000)</f>
        <v>-0.750183150183062</v>
      </c>
      <c r="J4663" s="6" t="n">
        <f aca="false">IF(OR(B4663&lt;Rules!$B$2,B4663&gt;Rules!$B$3,ABS(I4663)&gt;Rules!$B$4,OR(B4664&lt;Rules!$B$2,B4664&gt;Rules!$B$3,ABS(I4664)&gt;Rules!$B$4)),1,0)</f>
        <v>0</v>
      </c>
      <c r="K4663" s="6" t="str">
        <f aca="false">IF(F4663=1,COUNTIF($F$2:F4663,1),"")</f>
        <v/>
      </c>
    </row>
    <row r="4664" customFormat="false" ht="15" hidden="false" customHeight="false" outlineLevel="0" collapsed="false">
      <c r="A4664" s="6" t="n">
        <v>36690.993</v>
      </c>
      <c r="B4664" s="6" t="n">
        <v>1.64615384615385</v>
      </c>
      <c r="C4664" s="6" t="n">
        <v>90</v>
      </c>
      <c r="D4664" s="6" t="n">
        <v>-1</v>
      </c>
      <c r="E4664" s="6" t="n">
        <v>1.64615384615385</v>
      </c>
      <c r="F4664" s="6" t="n">
        <v>0</v>
      </c>
      <c r="G4664" s="6" t="n">
        <v>0</v>
      </c>
      <c r="H4664" s="6" t="str">
        <f aca="false">IF(AND(A4664&gt;=Stimuli!$B$2,A4664&lt;=Stimuli!$C$2),Stimuli!$A$2,IF(AND(A4664&gt;=Stimuli!$B$3,A4664&lt;=Stimuli!$C$3),Stimuli!$A$3,IF(AND(A4664&gt;=Stimuli!$B$4,A4664&lt;=Stimuli!$C$4),Stimuli!$A$4,"")))</f>
        <v>01 Quiet baseline (60s)</v>
      </c>
      <c r="I4664" s="6" t="n">
        <f aca="false">(B4664-B4663)/((A4664-A4663)/1000)</f>
        <v>0.562637362637332</v>
      </c>
      <c r="J4664" s="6" t="n">
        <f aca="false">IF(OR(B4664&lt;Rules!$B$2,B4664&gt;Rules!$B$3,ABS(I4664)&gt;Rules!$B$4,OR(B4665&lt;Rules!$B$2,B4665&gt;Rules!$B$3,ABS(I4665)&gt;Rules!$B$4)),1,0)</f>
        <v>0</v>
      </c>
      <c r="K4664" s="6" t="str">
        <f aca="false">IF(F4664=1,COUNTIF($F$2:F4664,1),"")</f>
        <v/>
      </c>
    </row>
    <row r="4665" customFormat="false" ht="15" hidden="false" customHeight="false" outlineLevel="0" collapsed="false">
      <c r="A4665" s="6" t="n">
        <v>36698.8055</v>
      </c>
      <c r="B4665" s="6" t="n">
        <v>1.64175824175824</v>
      </c>
      <c r="C4665" s="6" t="n">
        <v>90</v>
      </c>
      <c r="D4665" s="6" t="n">
        <v>-1</v>
      </c>
      <c r="E4665" s="6" t="n">
        <v>1.64615384615385</v>
      </c>
      <c r="F4665" s="6" t="n">
        <v>0</v>
      </c>
      <c r="G4665" s="6" t="n">
        <v>0</v>
      </c>
      <c r="H4665" s="6" t="str">
        <f aca="false">IF(AND(A4665&gt;=Stimuli!$B$2,A4665&lt;=Stimuli!$C$2),Stimuli!$A$2,IF(AND(A4665&gt;=Stimuli!$B$3,A4665&lt;=Stimuli!$C$3),Stimuli!$A$3,IF(AND(A4665&gt;=Stimuli!$B$4,A4665&lt;=Stimuli!$C$4),Stimuli!$A$4,"")))</f>
        <v>01 Quiet baseline (60s)</v>
      </c>
      <c r="I4665" s="6" t="n">
        <f aca="false">(B4665-B4664)/((A4665-A4664)/1000)</f>
        <v>-0.562637362637332</v>
      </c>
      <c r="J4665" s="6" t="n">
        <f aca="false">IF(OR(B4665&lt;Rules!$B$2,B4665&gt;Rules!$B$3,ABS(I4665)&gt;Rules!$B$4,OR(B4666&lt;Rules!$B$2,B4666&gt;Rules!$B$3,ABS(I4666)&gt;Rules!$B$4)),1,0)</f>
        <v>0</v>
      </c>
      <c r="K4665" s="6" t="str">
        <f aca="false">IF(F4665=1,COUNTIF($F$2:F4665,1),"")</f>
        <v/>
      </c>
    </row>
    <row r="4666" customFormat="false" ht="15" hidden="false" customHeight="false" outlineLevel="0" collapsed="false">
      <c r="A4666" s="6" t="n">
        <v>36706.618</v>
      </c>
      <c r="B4666" s="6" t="n">
        <v>1.64468864468865</v>
      </c>
      <c r="C4666" s="6" t="n">
        <v>90</v>
      </c>
      <c r="D4666" s="6" t="n">
        <v>-1</v>
      </c>
      <c r="E4666" s="6" t="n">
        <v>1.64615384615385</v>
      </c>
      <c r="F4666" s="6" t="n">
        <v>0</v>
      </c>
      <c r="G4666" s="6" t="n">
        <v>0</v>
      </c>
      <c r="H4666" s="6" t="str">
        <f aca="false">IF(AND(A4666&gt;=Stimuli!$B$2,A4666&lt;=Stimuli!$C$2),Stimuli!$A$2,IF(AND(A4666&gt;=Stimuli!$B$3,A4666&lt;=Stimuli!$C$3),Stimuli!$A$3,IF(AND(A4666&gt;=Stimuli!$B$4,A4666&lt;=Stimuli!$C$4),Stimuli!$A$4,"")))</f>
        <v>01 Quiet baseline (60s)</v>
      </c>
      <c r="I4666" s="6" t="n">
        <f aca="false">(B4666-B4665)/((A4666-A4665)/1000)</f>
        <v>0.375091575091602</v>
      </c>
      <c r="J4666" s="6" t="n">
        <f aca="false">IF(OR(B4666&lt;Rules!$B$2,B4666&gt;Rules!$B$3,ABS(I4666)&gt;Rules!$B$4,OR(B4667&lt;Rules!$B$2,B4667&gt;Rules!$B$3,ABS(I4667)&gt;Rules!$B$4)),1,0)</f>
        <v>0</v>
      </c>
      <c r="K4666" s="6" t="str">
        <f aca="false">IF(F4666=1,COUNTIF($F$2:F4666,1),"")</f>
        <v/>
      </c>
    </row>
    <row r="4667" customFormat="false" ht="15" hidden="false" customHeight="false" outlineLevel="0" collapsed="false">
      <c r="A4667" s="6" t="n">
        <v>36714.4305</v>
      </c>
      <c r="B4667" s="6" t="n">
        <v>1.64175824175824</v>
      </c>
      <c r="C4667" s="6" t="n">
        <v>90</v>
      </c>
      <c r="D4667" s="6" t="n">
        <v>-1</v>
      </c>
      <c r="E4667" s="6" t="n">
        <v>1.64615384615385</v>
      </c>
      <c r="F4667" s="6" t="n">
        <v>0</v>
      </c>
      <c r="G4667" s="6" t="n">
        <v>0</v>
      </c>
      <c r="H4667" s="6" t="str">
        <f aca="false">IF(AND(A4667&gt;=Stimuli!$B$2,A4667&lt;=Stimuli!$C$2),Stimuli!$A$2,IF(AND(A4667&gt;=Stimuli!$B$3,A4667&lt;=Stimuli!$C$3),Stimuli!$A$3,IF(AND(A4667&gt;=Stimuli!$B$4,A4667&lt;=Stimuli!$C$4),Stimuli!$A$4,"")))</f>
        <v>01 Quiet baseline (60s)</v>
      </c>
      <c r="I4667" s="6" t="n">
        <f aca="false">(B4667-B4666)/((A4667-A4666)/1000)</f>
        <v>-0.375091575091602</v>
      </c>
      <c r="J4667" s="6" t="n">
        <f aca="false">IF(OR(B4667&lt;Rules!$B$2,B4667&gt;Rules!$B$3,ABS(I4667)&gt;Rules!$B$4,OR(B4668&lt;Rules!$B$2,B4668&gt;Rules!$B$3,ABS(I4668)&gt;Rules!$B$4)),1,0)</f>
        <v>0</v>
      </c>
      <c r="K4667" s="6" t="str">
        <f aca="false">IF(F4667=1,COUNTIF($F$2:F4667,1),"")</f>
        <v/>
      </c>
    </row>
    <row r="4668" customFormat="false" ht="15" hidden="false" customHeight="false" outlineLevel="0" collapsed="false">
      <c r="A4668" s="6" t="n">
        <v>36722.243</v>
      </c>
      <c r="B4668" s="6" t="n">
        <v>1.64322344322344</v>
      </c>
      <c r="C4668" s="6" t="n">
        <v>90</v>
      </c>
      <c r="D4668" s="6" t="n">
        <v>-1</v>
      </c>
      <c r="E4668" s="6" t="n">
        <v>1.64615384615385</v>
      </c>
      <c r="F4668" s="6" t="n">
        <v>0</v>
      </c>
      <c r="G4668" s="6" t="n">
        <v>0</v>
      </c>
      <c r="H4668" s="6" t="str">
        <f aca="false">IF(AND(A4668&gt;=Stimuli!$B$2,A4668&lt;=Stimuli!$C$2),Stimuli!$A$2,IF(AND(A4668&gt;=Stimuli!$B$3,A4668&lt;=Stimuli!$C$3),Stimuli!$A$3,IF(AND(A4668&gt;=Stimuli!$B$4,A4668&lt;=Stimuli!$C$4),Stimuli!$A$4,"")))</f>
        <v>01 Quiet baseline (60s)</v>
      </c>
      <c r="I4668" s="6" t="n">
        <f aca="false">(B4668-B4667)/((A4668-A4667)/1000)</f>
        <v>0.18754578754573</v>
      </c>
      <c r="J4668" s="6" t="n">
        <f aca="false">IF(OR(B4668&lt;Rules!$B$2,B4668&gt;Rules!$B$3,ABS(I4668)&gt;Rules!$B$4,OR(B4669&lt;Rules!$B$2,B4669&gt;Rules!$B$3,ABS(I4669)&gt;Rules!$B$4)),1,0)</f>
        <v>0</v>
      </c>
      <c r="K4668" s="6" t="str">
        <f aca="false">IF(F4668=1,COUNTIF($F$2:F4668,1),"")</f>
        <v/>
      </c>
    </row>
    <row r="4669" customFormat="false" ht="15" hidden="false" customHeight="false" outlineLevel="0" collapsed="false">
      <c r="A4669" s="6" t="n">
        <v>36730.0555</v>
      </c>
      <c r="B4669" s="6" t="n">
        <v>1.64322344322344</v>
      </c>
      <c r="C4669" s="6" t="n">
        <v>90</v>
      </c>
      <c r="D4669" s="6" t="n">
        <v>-1</v>
      </c>
      <c r="E4669" s="6" t="n">
        <v>1.64615384615385</v>
      </c>
      <c r="F4669" s="6" t="n">
        <v>0</v>
      </c>
      <c r="G4669" s="6" t="n">
        <v>0</v>
      </c>
      <c r="H4669" s="6" t="str">
        <f aca="false">IF(AND(A4669&gt;=Stimuli!$B$2,A4669&lt;=Stimuli!$C$2),Stimuli!$A$2,IF(AND(A4669&gt;=Stimuli!$B$3,A4669&lt;=Stimuli!$C$3),Stimuli!$A$3,IF(AND(A4669&gt;=Stimuli!$B$4,A4669&lt;=Stimuli!$C$4),Stimuli!$A$4,"")))</f>
        <v>01 Quiet baseline (60s)</v>
      </c>
      <c r="I4669" s="6" t="n">
        <f aca="false">(B4669-B4668)/((A4669-A4668)/1000)</f>
        <v>0</v>
      </c>
      <c r="J4669" s="6" t="n">
        <f aca="false">IF(OR(B4669&lt;Rules!$B$2,B4669&gt;Rules!$B$3,ABS(I4669)&gt;Rules!$B$4,OR(B4670&lt;Rules!$B$2,B4670&gt;Rules!$B$3,ABS(I4670)&gt;Rules!$B$4)),1,0)</f>
        <v>0</v>
      </c>
      <c r="K4669" s="6" t="str">
        <f aca="false">IF(F4669=1,COUNTIF($F$2:F4669,1),"")</f>
        <v/>
      </c>
    </row>
    <row r="4670" customFormat="false" ht="15" hidden="false" customHeight="false" outlineLevel="0" collapsed="false">
      <c r="A4670" s="6" t="n">
        <v>36737.868</v>
      </c>
      <c r="B4670" s="6" t="n">
        <v>1.64175824175824</v>
      </c>
      <c r="C4670" s="6" t="n">
        <v>90</v>
      </c>
      <c r="D4670" s="6" t="n">
        <v>-1</v>
      </c>
      <c r="E4670" s="6" t="n">
        <v>1.64615384615385</v>
      </c>
      <c r="F4670" s="6" t="n">
        <v>0</v>
      </c>
      <c r="G4670" s="6" t="n">
        <v>0</v>
      </c>
      <c r="H4670" s="6" t="str">
        <f aca="false">IF(AND(A4670&gt;=Stimuli!$B$2,A4670&lt;=Stimuli!$C$2),Stimuli!$A$2,IF(AND(A4670&gt;=Stimuli!$B$3,A4670&lt;=Stimuli!$C$3),Stimuli!$A$3,IF(AND(A4670&gt;=Stimuli!$B$4,A4670&lt;=Stimuli!$C$4),Stimuli!$A$4,"")))</f>
        <v>01 Quiet baseline (60s)</v>
      </c>
      <c r="I4670" s="6" t="n">
        <f aca="false">(B4670-B4669)/((A4670-A4669)/1000)</f>
        <v>-0.18754578754573</v>
      </c>
      <c r="J4670" s="6" t="n">
        <f aca="false">IF(OR(B4670&lt;Rules!$B$2,B4670&gt;Rules!$B$3,ABS(I4670)&gt;Rules!$B$4,OR(B4671&lt;Rules!$B$2,B4671&gt;Rules!$B$3,ABS(I4671)&gt;Rules!$B$4)),1,0)</f>
        <v>0</v>
      </c>
      <c r="K4670" s="6" t="str">
        <f aca="false">IF(F4670=1,COUNTIF($F$2:F4670,1),"")</f>
        <v/>
      </c>
    </row>
    <row r="4671" customFormat="false" ht="15" hidden="false" customHeight="false" outlineLevel="0" collapsed="false">
      <c r="A4671" s="6" t="n">
        <v>36745.6805</v>
      </c>
      <c r="B4671" s="6" t="n">
        <v>1.64468864468865</v>
      </c>
      <c r="C4671" s="6" t="n">
        <v>90</v>
      </c>
      <c r="D4671" s="6" t="n">
        <v>-1</v>
      </c>
      <c r="E4671" s="6" t="n">
        <v>1.64615384615385</v>
      </c>
      <c r="F4671" s="6" t="n">
        <v>0</v>
      </c>
      <c r="G4671" s="6" t="n">
        <v>0</v>
      </c>
      <c r="H4671" s="6" t="str">
        <f aca="false">IF(AND(A4671&gt;=Stimuli!$B$2,A4671&lt;=Stimuli!$C$2),Stimuli!$A$2,IF(AND(A4671&gt;=Stimuli!$B$3,A4671&lt;=Stimuli!$C$3),Stimuli!$A$3,IF(AND(A4671&gt;=Stimuli!$B$4,A4671&lt;=Stimuli!$C$4),Stimuli!$A$4,"")))</f>
        <v>01 Quiet baseline (60s)</v>
      </c>
      <c r="I4671" s="6" t="n">
        <f aca="false">(B4671-B4670)/((A4671-A4670)/1000)</f>
        <v>0.375091575091602</v>
      </c>
      <c r="J4671" s="6" t="n">
        <f aca="false">IF(OR(B4671&lt;Rules!$B$2,B4671&gt;Rules!$B$3,ABS(I4671)&gt;Rules!$B$4,OR(B4672&lt;Rules!$B$2,B4672&gt;Rules!$B$3,ABS(I4672)&gt;Rules!$B$4)),1,0)</f>
        <v>0</v>
      </c>
      <c r="K4671" s="6" t="str">
        <f aca="false">IF(F4671=1,COUNTIF($F$2:F4671,1),"")</f>
        <v/>
      </c>
    </row>
    <row r="4672" customFormat="false" ht="15" hidden="false" customHeight="false" outlineLevel="0" collapsed="false">
      <c r="A4672" s="6" t="n">
        <v>36753.493</v>
      </c>
      <c r="B4672" s="6" t="n">
        <v>1.64175824175824</v>
      </c>
      <c r="C4672" s="6" t="n">
        <v>90</v>
      </c>
      <c r="D4672" s="6" t="n">
        <v>-1</v>
      </c>
      <c r="E4672" s="6" t="n">
        <v>1.64615384615385</v>
      </c>
      <c r="F4672" s="6" t="n">
        <v>0</v>
      </c>
      <c r="G4672" s="6" t="n">
        <v>0</v>
      </c>
      <c r="H4672" s="6" t="str">
        <f aca="false">IF(AND(A4672&gt;=Stimuli!$B$2,A4672&lt;=Stimuli!$C$2),Stimuli!$A$2,IF(AND(A4672&gt;=Stimuli!$B$3,A4672&lt;=Stimuli!$C$3),Stimuli!$A$3,IF(AND(A4672&gt;=Stimuli!$B$4,A4672&lt;=Stimuli!$C$4),Stimuli!$A$4,"")))</f>
        <v>01 Quiet baseline (60s)</v>
      </c>
      <c r="I4672" s="6" t="n">
        <f aca="false">(B4672-B4671)/((A4672-A4671)/1000)</f>
        <v>-0.375091575091602</v>
      </c>
      <c r="J4672" s="6" t="n">
        <f aca="false">IF(OR(B4672&lt;Rules!$B$2,B4672&gt;Rules!$B$3,ABS(I4672)&gt;Rules!$B$4,OR(B4673&lt;Rules!$B$2,B4673&gt;Rules!$B$3,ABS(I4673)&gt;Rules!$B$4)),1,0)</f>
        <v>0</v>
      </c>
      <c r="K4672" s="6" t="str">
        <f aca="false">IF(F4672=1,COUNTIF($F$2:F4672,1),"")</f>
        <v/>
      </c>
    </row>
    <row r="4673" customFormat="false" ht="15" hidden="false" customHeight="false" outlineLevel="0" collapsed="false">
      <c r="A4673" s="6" t="n">
        <v>36761.3055</v>
      </c>
      <c r="B4673" s="6" t="n">
        <v>1.64615384615385</v>
      </c>
      <c r="C4673" s="6" t="n">
        <v>90</v>
      </c>
      <c r="D4673" s="6" t="n">
        <v>-1</v>
      </c>
      <c r="E4673" s="6" t="n">
        <v>1.64615384615385</v>
      </c>
      <c r="F4673" s="6" t="n">
        <v>0</v>
      </c>
      <c r="G4673" s="6" t="n">
        <v>0</v>
      </c>
      <c r="H4673" s="6" t="str">
        <f aca="false">IF(AND(A4673&gt;=Stimuli!$B$2,A4673&lt;=Stimuli!$C$2),Stimuli!$A$2,IF(AND(A4673&gt;=Stimuli!$B$3,A4673&lt;=Stimuli!$C$3),Stimuli!$A$3,IF(AND(A4673&gt;=Stimuli!$B$4,A4673&lt;=Stimuli!$C$4),Stimuli!$A$4,"")))</f>
        <v>01 Quiet baseline (60s)</v>
      </c>
      <c r="I4673" s="6" t="n">
        <f aca="false">(B4673-B4672)/((A4673-A4672)/1000)</f>
        <v>0.562637362637332</v>
      </c>
      <c r="J4673" s="6" t="n">
        <f aca="false">IF(OR(B4673&lt;Rules!$B$2,B4673&gt;Rules!$B$3,ABS(I4673)&gt;Rules!$B$4,OR(B4674&lt;Rules!$B$2,B4674&gt;Rules!$B$3,ABS(I4674)&gt;Rules!$B$4)),1,0)</f>
        <v>0</v>
      </c>
      <c r="K4673" s="6" t="str">
        <f aca="false">IF(F4673=1,COUNTIF($F$2:F4673,1),"")</f>
        <v/>
      </c>
    </row>
    <row r="4674" customFormat="false" ht="15" hidden="false" customHeight="false" outlineLevel="0" collapsed="false">
      <c r="A4674" s="6" t="n">
        <v>36769.118</v>
      </c>
      <c r="B4674" s="6" t="n">
        <v>1.64029304029304</v>
      </c>
      <c r="C4674" s="6" t="n">
        <v>90</v>
      </c>
      <c r="D4674" s="6" t="n">
        <v>-1</v>
      </c>
      <c r="E4674" s="6" t="n">
        <v>1.64615384615385</v>
      </c>
      <c r="F4674" s="6" t="n">
        <v>0</v>
      </c>
      <c r="G4674" s="6" t="n">
        <v>0</v>
      </c>
      <c r="H4674" s="6" t="str">
        <f aca="false">IF(AND(A4674&gt;=Stimuli!$B$2,A4674&lt;=Stimuli!$C$2),Stimuli!$A$2,IF(AND(A4674&gt;=Stimuli!$B$3,A4674&lt;=Stimuli!$C$3),Stimuli!$A$3,IF(AND(A4674&gt;=Stimuli!$B$4,A4674&lt;=Stimuli!$C$4),Stimuli!$A$4,"")))</f>
        <v>01 Quiet baseline (60s)</v>
      </c>
      <c r="I4674" s="6" t="n">
        <f aca="false">(B4674-B4673)/((A4674-A4673)/1000)</f>
        <v>-0.750183150183176</v>
      </c>
      <c r="J4674" s="6" t="n">
        <f aca="false">IF(OR(B4674&lt;Rules!$B$2,B4674&gt;Rules!$B$3,ABS(I4674)&gt;Rules!$B$4,OR(B4675&lt;Rules!$B$2,B4675&gt;Rules!$B$3,ABS(I4675)&gt;Rules!$B$4)),1,0)</f>
        <v>0</v>
      </c>
      <c r="K4674" s="6" t="str">
        <f aca="false">IF(F4674=1,COUNTIF($F$2:F4674,1),"")</f>
        <v/>
      </c>
    </row>
    <row r="4675" customFormat="false" ht="15" hidden="false" customHeight="false" outlineLevel="0" collapsed="false">
      <c r="A4675" s="6" t="n">
        <v>36776.9305</v>
      </c>
      <c r="B4675" s="6" t="n">
        <v>1.64615384615385</v>
      </c>
      <c r="C4675" s="6" t="n">
        <v>90</v>
      </c>
      <c r="D4675" s="6" t="n">
        <v>-1</v>
      </c>
      <c r="E4675" s="6" t="n">
        <v>1.64615384615385</v>
      </c>
      <c r="F4675" s="6" t="n">
        <v>0</v>
      </c>
      <c r="G4675" s="6" t="n">
        <v>0</v>
      </c>
      <c r="H4675" s="6" t="str">
        <f aca="false">IF(AND(A4675&gt;=Stimuli!$B$2,A4675&lt;=Stimuli!$C$2),Stimuli!$A$2,IF(AND(A4675&gt;=Stimuli!$B$3,A4675&lt;=Stimuli!$C$3),Stimuli!$A$3,IF(AND(A4675&gt;=Stimuli!$B$4,A4675&lt;=Stimuli!$C$4),Stimuli!$A$4,"")))</f>
        <v>01 Quiet baseline (60s)</v>
      </c>
      <c r="I4675" s="6" t="n">
        <f aca="false">(B4675-B4674)/((A4675-A4674)/1000)</f>
        <v>0.750183150183176</v>
      </c>
      <c r="J4675" s="6" t="n">
        <f aca="false">IF(OR(B4675&lt;Rules!$B$2,B4675&gt;Rules!$B$3,ABS(I4675)&gt;Rules!$B$4,OR(B4676&lt;Rules!$B$2,B4676&gt;Rules!$B$3,ABS(I4676)&gt;Rules!$B$4)),1,0)</f>
        <v>0</v>
      </c>
      <c r="K4675" s="6" t="str">
        <f aca="false">IF(F4675=1,COUNTIF($F$2:F4675,1),"")</f>
        <v/>
      </c>
    </row>
    <row r="4676" customFormat="false" ht="15" hidden="false" customHeight="false" outlineLevel="0" collapsed="false">
      <c r="A4676" s="6" t="n">
        <v>36784.743</v>
      </c>
      <c r="B4676" s="6" t="n">
        <v>1.64029304029304</v>
      </c>
      <c r="C4676" s="6" t="n">
        <v>90</v>
      </c>
      <c r="D4676" s="6" t="n">
        <v>-1</v>
      </c>
      <c r="E4676" s="6" t="n">
        <v>1.64615384615385</v>
      </c>
      <c r="F4676" s="6" t="n">
        <v>0</v>
      </c>
      <c r="G4676" s="6" t="n">
        <v>0</v>
      </c>
      <c r="H4676" s="6" t="str">
        <f aca="false">IF(AND(A4676&gt;=Stimuli!$B$2,A4676&lt;=Stimuli!$C$2),Stimuli!$A$2,IF(AND(A4676&gt;=Stimuli!$B$3,A4676&lt;=Stimuli!$C$3),Stimuli!$A$3,IF(AND(A4676&gt;=Stimuli!$B$4,A4676&lt;=Stimuli!$C$4),Stimuli!$A$4,"")))</f>
        <v>01 Quiet baseline (60s)</v>
      </c>
      <c r="I4676" s="6" t="n">
        <f aca="false">(B4676-B4675)/((A4676-A4675)/1000)</f>
        <v>-0.750183150183176</v>
      </c>
      <c r="J4676" s="6" t="n">
        <f aca="false">IF(OR(B4676&lt;Rules!$B$2,B4676&gt;Rules!$B$3,ABS(I4676)&gt;Rules!$B$4,OR(B4677&lt;Rules!$B$2,B4677&gt;Rules!$B$3,ABS(I4677)&gt;Rules!$B$4)),1,0)</f>
        <v>0</v>
      </c>
      <c r="K4676" s="6" t="str">
        <f aca="false">IF(F4676=1,COUNTIF($F$2:F4676,1),"")</f>
        <v/>
      </c>
    </row>
    <row r="4677" customFormat="false" ht="15" hidden="false" customHeight="false" outlineLevel="0" collapsed="false">
      <c r="A4677" s="6" t="n">
        <v>36792.5555</v>
      </c>
      <c r="B4677" s="6" t="n">
        <v>1.64615384615385</v>
      </c>
      <c r="C4677" s="6" t="n">
        <v>90</v>
      </c>
      <c r="D4677" s="6" t="n">
        <v>-1</v>
      </c>
      <c r="E4677" s="6" t="n">
        <v>1.64615384615385</v>
      </c>
      <c r="F4677" s="6" t="n">
        <v>0</v>
      </c>
      <c r="G4677" s="6" t="n">
        <v>0</v>
      </c>
      <c r="H4677" s="6" t="str">
        <f aca="false">IF(AND(A4677&gt;=Stimuli!$B$2,A4677&lt;=Stimuli!$C$2),Stimuli!$A$2,IF(AND(A4677&gt;=Stimuli!$B$3,A4677&lt;=Stimuli!$C$3),Stimuli!$A$3,IF(AND(A4677&gt;=Stimuli!$B$4,A4677&lt;=Stimuli!$C$4),Stimuli!$A$4,"")))</f>
        <v>01 Quiet baseline (60s)</v>
      </c>
      <c r="I4677" s="6" t="n">
        <f aca="false">(B4677-B4676)/((A4677-A4676)/1000)</f>
        <v>0.750183150183176</v>
      </c>
      <c r="J4677" s="6" t="n">
        <f aca="false">IF(OR(B4677&lt;Rules!$B$2,B4677&gt;Rules!$B$3,ABS(I4677)&gt;Rules!$B$4,OR(B4678&lt;Rules!$B$2,B4678&gt;Rules!$B$3,ABS(I4678)&gt;Rules!$B$4)),1,0)</f>
        <v>0</v>
      </c>
      <c r="K4677" s="6" t="str">
        <f aca="false">IF(F4677=1,COUNTIF($F$2:F4677,1),"")</f>
        <v/>
      </c>
    </row>
    <row r="4678" customFormat="false" ht="15" hidden="false" customHeight="false" outlineLevel="0" collapsed="false">
      <c r="A4678" s="6" t="n">
        <v>36800.368</v>
      </c>
      <c r="B4678" s="6" t="n">
        <v>1.64029304029304</v>
      </c>
      <c r="C4678" s="6" t="n">
        <v>90</v>
      </c>
      <c r="D4678" s="6" t="n">
        <v>-1</v>
      </c>
      <c r="E4678" s="6" t="n">
        <v>1.64615384615385</v>
      </c>
      <c r="F4678" s="6" t="n">
        <v>0</v>
      </c>
      <c r="G4678" s="6" t="n">
        <v>0</v>
      </c>
      <c r="H4678" s="6" t="str">
        <f aca="false">IF(AND(A4678&gt;=Stimuli!$B$2,A4678&lt;=Stimuli!$C$2),Stimuli!$A$2,IF(AND(A4678&gt;=Stimuli!$B$3,A4678&lt;=Stimuli!$C$3),Stimuli!$A$3,IF(AND(A4678&gt;=Stimuli!$B$4,A4678&lt;=Stimuli!$C$4),Stimuli!$A$4,"")))</f>
        <v>01 Quiet baseline (60s)</v>
      </c>
      <c r="I4678" s="6" t="n">
        <f aca="false">(B4678-B4677)/((A4678-A4677)/1000)</f>
        <v>-0.750183150183176</v>
      </c>
      <c r="J4678" s="6" t="n">
        <f aca="false">IF(OR(B4678&lt;Rules!$B$2,B4678&gt;Rules!$B$3,ABS(I4678)&gt;Rules!$B$4,OR(B4679&lt;Rules!$B$2,B4679&gt;Rules!$B$3,ABS(I4679)&gt;Rules!$B$4)),1,0)</f>
        <v>0</v>
      </c>
      <c r="K4678" s="6" t="str">
        <f aca="false">IF(F4678=1,COUNTIF($F$2:F4678,1),"")</f>
        <v/>
      </c>
    </row>
    <row r="4679" customFormat="false" ht="15" hidden="false" customHeight="false" outlineLevel="0" collapsed="false">
      <c r="A4679" s="6" t="n">
        <v>36808.1805</v>
      </c>
      <c r="B4679" s="6" t="n">
        <v>1.64615384615385</v>
      </c>
      <c r="C4679" s="6" t="n">
        <v>90</v>
      </c>
      <c r="D4679" s="6" t="n">
        <v>-1</v>
      </c>
      <c r="E4679" s="6" t="n">
        <v>1.64615384615385</v>
      </c>
      <c r="F4679" s="6" t="n">
        <v>0</v>
      </c>
      <c r="G4679" s="6" t="n">
        <v>0</v>
      </c>
      <c r="H4679" s="6" t="str">
        <f aca="false">IF(AND(A4679&gt;=Stimuli!$B$2,A4679&lt;=Stimuli!$C$2),Stimuli!$A$2,IF(AND(A4679&gt;=Stimuli!$B$3,A4679&lt;=Stimuli!$C$3),Stimuli!$A$3,IF(AND(A4679&gt;=Stimuli!$B$4,A4679&lt;=Stimuli!$C$4),Stimuli!$A$4,"")))</f>
        <v>01 Quiet baseline (60s)</v>
      </c>
      <c r="I4679" s="6" t="n">
        <f aca="false">(B4679-B4678)/((A4679-A4678)/1000)</f>
        <v>0.750183150183176</v>
      </c>
      <c r="J4679" s="6" t="n">
        <f aca="false">IF(OR(B4679&lt;Rules!$B$2,B4679&gt;Rules!$B$3,ABS(I4679)&gt;Rules!$B$4,OR(B4680&lt;Rules!$B$2,B4680&gt;Rules!$B$3,ABS(I4680)&gt;Rules!$B$4)),1,0)</f>
        <v>0</v>
      </c>
      <c r="K4679" s="6" t="str">
        <f aca="false">IF(F4679=1,COUNTIF($F$2:F4679,1),"")</f>
        <v/>
      </c>
    </row>
    <row r="4680" customFormat="false" ht="15" hidden="false" customHeight="false" outlineLevel="0" collapsed="false">
      <c r="A4680" s="6" t="n">
        <v>36815.993</v>
      </c>
      <c r="B4680" s="6" t="n">
        <v>1.64029304029304</v>
      </c>
      <c r="C4680" s="6" t="n">
        <v>90</v>
      </c>
      <c r="D4680" s="6" t="n">
        <v>-1</v>
      </c>
      <c r="E4680" s="6" t="n">
        <v>1.64615384615385</v>
      </c>
      <c r="F4680" s="6" t="n">
        <v>0</v>
      </c>
      <c r="G4680" s="6" t="n">
        <v>0</v>
      </c>
      <c r="H4680" s="6" t="str">
        <f aca="false">IF(AND(A4680&gt;=Stimuli!$B$2,A4680&lt;=Stimuli!$C$2),Stimuli!$A$2,IF(AND(A4680&gt;=Stimuli!$B$3,A4680&lt;=Stimuli!$C$3),Stimuli!$A$3,IF(AND(A4680&gt;=Stimuli!$B$4,A4680&lt;=Stimuli!$C$4),Stimuli!$A$4,"")))</f>
        <v>01 Quiet baseline (60s)</v>
      </c>
      <c r="I4680" s="6" t="n">
        <f aca="false">(B4680-B4679)/((A4680-A4679)/1000)</f>
        <v>-0.750183150183176</v>
      </c>
      <c r="J4680" s="6" t="n">
        <f aca="false">IF(OR(B4680&lt;Rules!$B$2,B4680&gt;Rules!$B$3,ABS(I4680)&gt;Rules!$B$4,OR(B4681&lt;Rules!$B$2,B4681&gt;Rules!$B$3,ABS(I4681)&gt;Rules!$B$4)),1,0)</f>
        <v>0</v>
      </c>
      <c r="K4680" s="6" t="str">
        <f aca="false">IF(F4680=1,COUNTIF($F$2:F4680,1),"")</f>
        <v/>
      </c>
    </row>
    <row r="4681" customFormat="false" ht="15" hidden="false" customHeight="false" outlineLevel="0" collapsed="false">
      <c r="A4681" s="6" t="n">
        <v>36823.8055</v>
      </c>
      <c r="B4681" s="6" t="n">
        <v>1.64468864468865</v>
      </c>
      <c r="C4681" s="6" t="n">
        <v>90</v>
      </c>
      <c r="D4681" s="6" t="n">
        <v>-1</v>
      </c>
      <c r="E4681" s="6" t="n">
        <v>1.64615384615385</v>
      </c>
      <c r="F4681" s="6" t="n">
        <v>0</v>
      </c>
      <c r="G4681" s="6" t="n">
        <v>0</v>
      </c>
      <c r="H4681" s="6" t="str">
        <f aca="false">IF(AND(A4681&gt;=Stimuli!$B$2,A4681&lt;=Stimuli!$C$2),Stimuli!$A$2,IF(AND(A4681&gt;=Stimuli!$B$3,A4681&lt;=Stimuli!$C$3),Stimuli!$A$3,IF(AND(A4681&gt;=Stimuli!$B$4,A4681&lt;=Stimuli!$C$4),Stimuli!$A$4,"")))</f>
        <v>01 Quiet baseline (60s)</v>
      </c>
      <c r="I4681" s="6" t="n">
        <f aca="false">(B4681-B4680)/((A4681-A4680)/1000)</f>
        <v>0.562637362637446</v>
      </c>
      <c r="J4681" s="6" t="n">
        <f aca="false">IF(OR(B4681&lt;Rules!$B$2,B4681&gt;Rules!$B$3,ABS(I4681)&gt;Rules!$B$4,OR(B4682&lt;Rules!$B$2,B4682&gt;Rules!$B$3,ABS(I4682)&gt;Rules!$B$4)),1,0)</f>
        <v>0</v>
      </c>
      <c r="K4681" s="6" t="str">
        <f aca="false">IF(F4681=1,COUNTIF($F$2:F4681,1),"")</f>
        <v/>
      </c>
    </row>
    <row r="4682" customFormat="false" ht="15" hidden="false" customHeight="false" outlineLevel="0" collapsed="false">
      <c r="A4682" s="6" t="n">
        <v>36831.618</v>
      </c>
      <c r="B4682" s="6" t="n">
        <v>1.64029304029304</v>
      </c>
      <c r="C4682" s="6" t="n">
        <v>90</v>
      </c>
      <c r="D4682" s="6" t="n">
        <v>-1</v>
      </c>
      <c r="E4682" s="6" t="n">
        <v>1.64615384615385</v>
      </c>
      <c r="F4682" s="6" t="n">
        <v>0</v>
      </c>
      <c r="G4682" s="6" t="n">
        <v>0</v>
      </c>
      <c r="H4682" s="6" t="str">
        <f aca="false">IF(AND(A4682&gt;=Stimuli!$B$2,A4682&lt;=Stimuli!$C$2),Stimuli!$A$2,IF(AND(A4682&gt;=Stimuli!$B$3,A4682&lt;=Stimuli!$C$3),Stimuli!$A$3,IF(AND(A4682&gt;=Stimuli!$B$4,A4682&lt;=Stimuli!$C$4),Stimuli!$A$4,"")))</f>
        <v>01 Quiet baseline (60s)</v>
      </c>
      <c r="I4682" s="6" t="n">
        <f aca="false">(B4682-B4681)/((A4682-A4681)/1000)</f>
        <v>-0.562637362637446</v>
      </c>
      <c r="J4682" s="6" t="n">
        <f aca="false">IF(OR(B4682&lt;Rules!$B$2,B4682&gt;Rules!$B$3,ABS(I4682)&gt;Rules!$B$4,OR(B4683&lt;Rules!$B$2,B4683&gt;Rules!$B$3,ABS(I4683)&gt;Rules!$B$4)),1,0)</f>
        <v>0</v>
      </c>
      <c r="K4682" s="6" t="str">
        <f aca="false">IF(F4682=1,COUNTIF($F$2:F4682,1),"")</f>
        <v/>
      </c>
    </row>
    <row r="4683" customFormat="false" ht="15" hidden="false" customHeight="false" outlineLevel="0" collapsed="false">
      <c r="A4683" s="6" t="n">
        <v>36839.4305</v>
      </c>
      <c r="B4683" s="6" t="n">
        <v>1.64322344322344</v>
      </c>
      <c r="C4683" s="6" t="n">
        <v>90</v>
      </c>
      <c r="D4683" s="6" t="n">
        <v>-1</v>
      </c>
      <c r="E4683" s="6" t="n">
        <v>1.64615384615385</v>
      </c>
      <c r="F4683" s="6" t="n">
        <v>0</v>
      </c>
      <c r="G4683" s="6" t="n">
        <v>0</v>
      </c>
      <c r="H4683" s="6" t="str">
        <f aca="false">IF(AND(A4683&gt;=Stimuli!$B$2,A4683&lt;=Stimuli!$C$2),Stimuli!$A$2,IF(AND(A4683&gt;=Stimuli!$B$3,A4683&lt;=Stimuli!$C$3),Stimuli!$A$3,IF(AND(A4683&gt;=Stimuli!$B$4,A4683&lt;=Stimuli!$C$4),Stimuli!$A$4,"")))</f>
        <v>01 Quiet baseline (60s)</v>
      </c>
      <c r="I4683" s="6" t="n">
        <f aca="false">(B4683-B4682)/((A4683-A4682)/1000)</f>
        <v>0.375091575091574</v>
      </c>
      <c r="J4683" s="6" t="n">
        <f aca="false">IF(OR(B4683&lt;Rules!$B$2,B4683&gt;Rules!$B$3,ABS(I4683)&gt;Rules!$B$4,OR(B4684&lt;Rules!$B$2,B4684&gt;Rules!$B$3,ABS(I4684)&gt;Rules!$B$4)),1,0)</f>
        <v>0</v>
      </c>
      <c r="K4683" s="6" t="str">
        <f aca="false">IF(F4683=1,COUNTIF($F$2:F4683,1),"")</f>
        <v/>
      </c>
    </row>
    <row r="4684" customFormat="false" ht="15" hidden="false" customHeight="false" outlineLevel="0" collapsed="false">
      <c r="A4684" s="6" t="n">
        <v>36847.243</v>
      </c>
      <c r="B4684" s="6" t="n">
        <v>1.64175824175824</v>
      </c>
      <c r="C4684" s="6" t="n">
        <v>90</v>
      </c>
      <c r="D4684" s="6" t="n">
        <v>-1</v>
      </c>
      <c r="E4684" s="6" t="n">
        <v>1.64615384615385</v>
      </c>
      <c r="F4684" s="6" t="n">
        <v>0</v>
      </c>
      <c r="G4684" s="6" t="n">
        <v>0</v>
      </c>
      <c r="H4684" s="6" t="str">
        <f aca="false">IF(AND(A4684&gt;=Stimuli!$B$2,A4684&lt;=Stimuli!$C$2),Stimuli!$A$2,IF(AND(A4684&gt;=Stimuli!$B$3,A4684&lt;=Stimuli!$C$3),Stimuli!$A$3,IF(AND(A4684&gt;=Stimuli!$B$4,A4684&lt;=Stimuli!$C$4),Stimuli!$A$4,"")))</f>
        <v>01 Quiet baseline (60s)</v>
      </c>
      <c r="I4684" s="6" t="n">
        <f aca="false">(B4684-B4683)/((A4684-A4683)/1000)</f>
        <v>-0.18754578754573</v>
      </c>
      <c r="J4684" s="6" t="n">
        <f aca="false">IF(OR(B4684&lt;Rules!$B$2,B4684&gt;Rules!$B$3,ABS(I4684)&gt;Rules!$B$4,OR(B4685&lt;Rules!$B$2,B4685&gt;Rules!$B$3,ABS(I4685)&gt;Rules!$B$4)),1,0)</f>
        <v>0</v>
      </c>
      <c r="K4684" s="6" t="str">
        <f aca="false">IF(F4684=1,COUNTIF($F$2:F4684,1),"")</f>
        <v/>
      </c>
    </row>
    <row r="4685" customFormat="false" ht="15" hidden="false" customHeight="false" outlineLevel="0" collapsed="false">
      <c r="A4685" s="6" t="n">
        <v>36855.0555</v>
      </c>
      <c r="B4685" s="6" t="n">
        <v>1.64175824175824</v>
      </c>
      <c r="C4685" s="6" t="n">
        <v>90</v>
      </c>
      <c r="D4685" s="6" t="n">
        <v>-1</v>
      </c>
      <c r="E4685" s="6" t="n">
        <v>1.64615384615385</v>
      </c>
      <c r="F4685" s="6" t="n">
        <v>0</v>
      </c>
      <c r="G4685" s="6" t="n">
        <v>0</v>
      </c>
      <c r="H4685" s="6" t="str">
        <f aca="false">IF(AND(A4685&gt;=Stimuli!$B$2,A4685&lt;=Stimuli!$C$2),Stimuli!$A$2,IF(AND(A4685&gt;=Stimuli!$B$3,A4685&lt;=Stimuli!$C$3),Stimuli!$A$3,IF(AND(A4685&gt;=Stimuli!$B$4,A4685&lt;=Stimuli!$C$4),Stimuli!$A$4,"")))</f>
        <v>01 Quiet baseline (60s)</v>
      </c>
      <c r="I4685" s="6" t="n">
        <f aca="false">(B4685-B4684)/((A4685-A4684)/1000)</f>
        <v>0</v>
      </c>
      <c r="J4685" s="6" t="n">
        <f aca="false">IF(OR(B4685&lt;Rules!$B$2,B4685&gt;Rules!$B$3,ABS(I4685)&gt;Rules!$B$4,OR(B4686&lt;Rules!$B$2,B4686&gt;Rules!$B$3,ABS(I4686)&gt;Rules!$B$4)),1,0)</f>
        <v>0</v>
      </c>
      <c r="K4685" s="6" t="str">
        <f aca="false">IF(F4685=1,COUNTIF($F$2:F4685,1),"")</f>
        <v/>
      </c>
    </row>
    <row r="4686" customFormat="false" ht="15" hidden="false" customHeight="false" outlineLevel="0" collapsed="false">
      <c r="A4686" s="6" t="n">
        <v>36862.868</v>
      </c>
      <c r="B4686" s="6" t="n">
        <v>1.64322344322344</v>
      </c>
      <c r="C4686" s="6" t="n">
        <v>90</v>
      </c>
      <c r="D4686" s="6" t="n">
        <v>-1</v>
      </c>
      <c r="E4686" s="6" t="n">
        <v>1.64615384615385</v>
      </c>
      <c r="F4686" s="6" t="n">
        <v>0</v>
      </c>
      <c r="G4686" s="6" t="n">
        <v>0</v>
      </c>
      <c r="H4686" s="6" t="str">
        <f aca="false">IF(AND(A4686&gt;=Stimuli!$B$2,A4686&lt;=Stimuli!$C$2),Stimuli!$A$2,IF(AND(A4686&gt;=Stimuli!$B$3,A4686&lt;=Stimuli!$C$3),Stimuli!$A$3,IF(AND(A4686&gt;=Stimuli!$B$4,A4686&lt;=Stimuli!$C$4),Stimuli!$A$4,"")))</f>
        <v>01 Quiet baseline (60s)</v>
      </c>
      <c r="I4686" s="6" t="n">
        <f aca="false">(B4686-B4685)/((A4686-A4685)/1000)</f>
        <v>0.18754578754573</v>
      </c>
      <c r="J4686" s="6" t="n">
        <f aca="false">IF(OR(B4686&lt;Rules!$B$2,B4686&gt;Rules!$B$3,ABS(I4686)&gt;Rules!$B$4,OR(B4687&lt;Rules!$B$2,B4687&gt;Rules!$B$3,ABS(I4687)&gt;Rules!$B$4)),1,0)</f>
        <v>0</v>
      </c>
      <c r="K4686" s="6" t="str">
        <f aca="false">IF(F4686=1,COUNTIF($F$2:F4686,1),"")</f>
        <v/>
      </c>
    </row>
    <row r="4687" customFormat="false" ht="15" hidden="false" customHeight="false" outlineLevel="0" collapsed="false">
      <c r="A4687" s="6" t="n">
        <v>36870.6805</v>
      </c>
      <c r="B4687" s="6" t="n">
        <v>1.64029304029304</v>
      </c>
      <c r="C4687" s="6" t="n">
        <v>90</v>
      </c>
      <c r="D4687" s="6" t="n">
        <v>-1</v>
      </c>
      <c r="E4687" s="6" t="n">
        <v>1.64615384615385</v>
      </c>
      <c r="F4687" s="6" t="n">
        <v>0</v>
      </c>
      <c r="G4687" s="6" t="n">
        <v>0</v>
      </c>
      <c r="H4687" s="6" t="str">
        <f aca="false">IF(AND(A4687&gt;=Stimuli!$B$2,A4687&lt;=Stimuli!$C$2),Stimuli!$A$2,IF(AND(A4687&gt;=Stimuli!$B$3,A4687&lt;=Stimuli!$C$3),Stimuli!$A$3,IF(AND(A4687&gt;=Stimuli!$B$4,A4687&lt;=Stimuli!$C$4),Stimuli!$A$4,"")))</f>
        <v>01 Quiet baseline (60s)</v>
      </c>
      <c r="I4687" s="6" t="n">
        <f aca="false">(B4687-B4686)/((A4687-A4686)/1000)</f>
        <v>-0.375091575091574</v>
      </c>
      <c r="J4687" s="6" t="n">
        <f aca="false">IF(OR(B4687&lt;Rules!$B$2,B4687&gt;Rules!$B$3,ABS(I4687)&gt;Rules!$B$4,OR(B4688&lt;Rules!$B$2,B4688&gt;Rules!$B$3,ABS(I4688)&gt;Rules!$B$4)),1,0)</f>
        <v>0</v>
      </c>
      <c r="K4687" s="6" t="str">
        <f aca="false">IF(F4687=1,COUNTIF($F$2:F4687,1),"")</f>
        <v/>
      </c>
    </row>
    <row r="4688" customFormat="false" ht="15" hidden="false" customHeight="false" outlineLevel="0" collapsed="false">
      <c r="A4688" s="6" t="n">
        <v>36878.493</v>
      </c>
      <c r="B4688" s="6" t="n">
        <v>1.64468864468865</v>
      </c>
      <c r="C4688" s="6" t="n">
        <v>90</v>
      </c>
      <c r="D4688" s="6" t="n">
        <v>-1</v>
      </c>
      <c r="E4688" s="6" t="n">
        <v>1.64615384615385</v>
      </c>
      <c r="F4688" s="6" t="n">
        <v>0</v>
      </c>
      <c r="G4688" s="6" t="n">
        <v>0</v>
      </c>
      <c r="H4688" s="6" t="str">
        <f aca="false">IF(AND(A4688&gt;=Stimuli!$B$2,A4688&lt;=Stimuli!$C$2),Stimuli!$A$2,IF(AND(A4688&gt;=Stimuli!$B$3,A4688&lt;=Stimuli!$C$3),Stimuli!$A$3,IF(AND(A4688&gt;=Stimuli!$B$4,A4688&lt;=Stimuli!$C$4),Stimuli!$A$4,"")))</f>
        <v>01 Quiet baseline (60s)</v>
      </c>
      <c r="I4688" s="6" t="n">
        <f aca="false">(B4688-B4687)/((A4688-A4687)/1000)</f>
        <v>0.562637362637446</v>
      </c>
      <c r="J4688" s="6" t="n">
        <f aca="false">IF(OR(B4688&lt;Rules!$B$2,B4688&gt;Rules!$B$3,ABS(I4688)&gt;Rules!$B$4,OR(B4689&lt;Rules!$B$2,B4689&gt;Rules!$B$3,ABS(I4689)&gt;Rules!$B$4)),1,0)</f>
        <v>0</v>
      </c>
      <c r="K4688" s="6" t="str">
        <f aca="false">IF(F4688=1,COUNTIF($F$2:F4688,1),"")</f>
        <v/>
      </c>
    </row>
    <row r="4689" customFormat="false" ht="15" hidden="false" customHeight="false" outlineLevel="0" collapsed="false">
      <c r="A4689" s="6" t="n">
        <v>36886.3055</v>
      </c>
      <c r="B4689" s="6" t="n">
        <v>1.64029304029304</v>
      </c>
      <c r="C4689" s="6" t="n">
        <v>90</v>
      </c>
      <c r="D4689" s="6" t="n">
        <v>-1</v>
      </c>
      <c r="E4689" s="6" t="n">
        <v>1.64615384615385</v>
      </c>
      <c r="F4689" s="6" t="n">
        <v>0</v>
      </c>
      <c r="G4689" s="6" t="n">
        <v>0</v>
      </c>
      <c r="H4689" s="6" t="str">
        <f aca="false">IF(AND(A4689&gt;=Stimuli!$B$2,A4689&lt;=Stimuli!$C$2),Stimuli!$A$2,IF(AND(A4689&gt;=Stimuli!$B$3,A4689&lt;=Stimuli!$C$3),Stimuli!$A$3,IF(AND(A4689&gt;=Stimuli!$B$4,A4689&lt;=Stimuli!$C$4),Stimuli!$A$4,"")))</f>
        <v>01 Quiet baseline (60s)</v>
      </c>
      <c r="I4689" s="6" t="n">
        <f aca="false">(B4689-B4688)/((A4689-A4688)/1000)</f>
        <v>-0.562637362637446</v>
      </c>
      <c r="J4689" s="6" t="n">
        <f aca="false">IF(OR(B4689&lt;Rules!$B$2,B4689&gt;Rules!$B$3,ABS(I4689)&gt;Rules!$B$4,OR(B4690&lt;Rules!$B$2,B4690&gt;Rules!$B$3,ABS(I4690)&gt;Rules!$B$4)),1,0)</f>
        <v>0</v>
      </c>
      <c r="K4689" s="6" t="str">
        <f aca="false">IF(F4689=1,COUNTIF($F$2:F4689,1),"")</f>
        <v/>
      </c>
    </row>
    <row r="4690" customFormat="false" ht="15" hidden="false" customHeight="false" outlineLevel="0" collapsed="false">
      <c r="A4690" s="6" t="n">
        <v>36894.118</v>
      </c>
      <c r="B4690" s="6" t="n">
        <v>1.64468864468865</v>
      </c>
      <c r="C4690" s="6" t="n">
        <v>90</v>
      </c>
      <c r="D4690" s="6" t="n">
        <v>-1</v>
      </c>
      <c r="E4690" s="6" t="n">
        <v>1.64615384615385</v>
      </c>
      <c r="F4690" s="6" t="n">
        <v>0</v>
      </c>
      <c r="G4690" s="6" t="n">
        <v>0</v>
      </c>
      <c r="H4690" s="6" t="str">
        <f aca="false">IF(AND(A4690&gt;=Stimuli!$B$2,A4690&lt;=Stimuli!$C$2),Stimuli!$A$2,IF(AND(A4690&gt;=Stimuli!$B$3,A4690&lt;=Stimuli!$C$3),Stimuli!$A$3,IF(AND(A4690&gt;=Stimuli!$B$4,A4690&lt;=Stimuli!$C$4),Stimuli!$A$4,"")))</f>
        <v>01 Quiet baseline (60s)</v>
      </c>
      <c r="I4690" s="6" t="n">
        <f aca="false">(B4690-B4689)/((A4690-A4689)/1000)</f>
        <v>0.562637362637446</v>
      </c>
      <c r="J4690" s="6" t="n">
        <f aca="false">IF(OR(B4690&lt;Rules!$B$2,B4690&gt;Rules!$B$3,ABS(I4690)&gt;Rules!$B$4,OR(B4691&lt;Rules!$B$2,B4691&gt;Rules!$B$3,ABS(I4691)&gt;Rules!$B$4)),1,0)</f>
        <v>0</v>
      </c>
      <c r="K4690" s="6" t="str">
        <f aca="false">IF(F4690=1,COUNTIF($F$2:F4690,1),"")</f>
        <v/>
      </c>
    </row>
    <row r="4691" customFormat="false" ht="15" hidden="false" customHeight="false" outlineLevel="0" collapsed="false">
      <c r="A4691" s="6" t="n">
        <v>36901.9305</v>
      </c>
      <c r="B4691" s="6" t="n">
        <v>1.63882783882784</v>
      </c>
      <c r="C4691" s="6" t="n">
        <v>90</v>
      </c>
      <c r="D4691" s="6" t="n">
        <v>-1</v>
      </c>
      <c r="E4691" s="6" t="n">
        <v>1.64615384615385</v>
      </c>
      <c r="F4691" s="6" t="n">
        <v>0</v>
      </c>
      <c r="G4691" s="6" t="n">
        <v>0</v>
      </c>
      <c r="H4691" s="6" t="str">
        <f aca="false">IF(AND(A4691&gt;=Stimuli!$B$2,A4691&lt;=Stimuli!$C$2),Stimuli!$A$2,IF(AND(A4691&gt;=Stimuli!$B$3,A4691&lt;=Stimuli!$C$3),Stimuli!$A$3,IF(AND(A4691&gt;=Stimuli!$B$4,A4691&lt;=Stimuli!$C$4),Stimuli!$A$4,"")))</f>
        <v>01 Quiet baseline (60s)</v>
      </c>
      <c r="I4691" s="6" t="n">
        <f aca="false">(B4691-B4690)/((A4691-A4690)/1000)</f>
        <v>-0.750183150183176</v>
      </c>
      <c r="J4691" s="6" t="n">
        <f aca="false">IF(OR(B4691&lt;Rules!$B$2,B4691&gt;Rules!$B$3,ABS(I4691)&gt;Rules!$B$4,OR(B4692&lt;Rules!$B$2,B4692&gt;Rules!$B$3,ABS(I4692)&gt;Rules!$B$4)),1,0)</f>
        <v>0</v>
      </c>
      <c r="K4691" s="6" t="str">
        <f aca="false">IF(F4691=1,COUNTIF($F$2:F4691,1),"")</f>
        <v/>
      </c>
    </row>
    <row r="4692" customFormat="false" ht="15" hidden="false" customHeight="false" outlineLevel="0" collapsed="false">
      <c r="A4692" s="6" t="n">
        <v>36909.743</v>
      </c>
      <c r="B4692" s="6" t="n">
        <v>1.64468864468865</v>
      </c>
      <c r="C4692" s="6" t="n">
        <v>90</v>
      </c>
      <c r="D4692" s="6" t="n">
        <v>-1</v>
      </c>
      <c r="E4692" s="6" t="n">
        <v>1.64615384615385</v>
      </c>
      <c r="F4692" s="6" t="n">
        <v>0</v>
      </c>
      <c r="G4692" s="6" t="n">
        <v>0</v>
      </c>
      <c r="H4692" s="6" t="str">
        <f aca="false">IF(AND(A4692&gt;=Stimuli!$B$2,A4692&lt;=Stimuli!$C$2),Stimuli!$A$2,IF(AND(A4692&gt;=Stimuli!$B$3,A4692&lt;=Stimuli!$C$3),Stimuli!$A$3,IF(AND(A4692&gt;=Stimuli!$B$4,A4692&lt;=Stimuli!$C$4),Stimuli!$A$4,"")))</f>
        <v>01 Quiet baseline (60s)</v>
      </c>
      <c r="I4692" s="6" t="n">
        <f aca="false">(B4692-B4691)/((A4692-A4691)/1000)</f>
        <v>0.750183150183176</v>
      </c>
      <c r="J4692" s="6" t="n">
        <f aca="false">IF(OR(B4692&lt;Rules!$B$2,B4692&gt;Rules!$B$3,ABS(I4692)&gt;Rules!$B$4,OR(B4693&lt;Rules!$B$2,B4693&gt;Rules!$B$3,ABS(I4693)&gt;Rules!$B$4)),1,0)</f>
        <v>0</v>
      </c>
      <c r="K4692" s="6" t="str">
        <f aca="false">IF(F4692=1,COUNTIF($F$2:F4692,1),"")</f>
        <v/>
      </c>
    </row>
    <row r="4693" customFormat="false" ht="15" hidden="false" customHeight="false" outlineLevel="0" collapsed="false">
      <c r="A4693" s="6" t="n">
        <v>36917.5555</v>
      </c>
      <c r="B4693" s="6" t="n">
        <v>1.63882783882784</v>
      </c>
      <c r="C4693" s="6" t="n">
        <v>90</v>
      </c>
      <c r="D4693" s="6" t="n">
        <v>-1</v>
      </c>
      <c r="E4693" s="6" t="n">
        <v>1.64615384615385</v>
      </c>
      <c r="F4693" s="6" t="n">
        <v>0</v>
      </c>
      <c r="G4693" s="6" t="n">
        <v>0</v>
      </c>
      <c r="H4693" s="6" t="str">
        <f aca="false">IF(AND(A4693&gt;=Stimuli!$B$2,A4693&lt;=Stimuli!$C$2),Stimuli!$A$2,IF(AND(A4693&gt;=Stimuli!$B$3,A4693&lt;=Stimuli!$C$3),Stimuli!$A$3,IF(AND(A4693&gt;=Stimuli!$B$4,A4693&lt;=Stimuli!$C$4),Stimuli!$A$4,"")))</f>
        <v>01 Quiet baseline (60s)</v>
      </c>
      <c r="I4693" s="6" t="n">
        <f aca="false">(B4693-B4692)/((A4693-A4692)/1000)</f>
        <v>-0.750183150183176</v>
      </c>
      <c r="J4693" s="6" t="n">
        <f aca="false">IF(OR(B4693&lt;Rules!$B$2,B4693&gt;Rules!$B$3,ABS(I4693)&gt;Rules!$B$4,OR(B4694&lt;Rules!$B$2,B4694&gt;Rules!$B$3,ABS(I4694)&gt;Rules!$B$4)),1,0)</f>
        <v>0</v>
      </c>
      <c r="K4693" s="6" t="str">
        <f aca="false">IF(F4693=1,COUNTIF($F$2:F4693,1),"")</f>
        <v/>
      </c>
    </row>
    <row r="4694" customFormat="false" ht="15" hidden="false" customHeight="false" outlineLevel="0" collapsed="false">
      <c r="A4694" s="6" t="n">
        <v>36925.368</v>
      </c>
      <c r="B4694" s="6" t="n">
        <v>1.64615384615385</v>
      </c>
      <c r="C4694" s="6" t="n">
        <v>90</v>
      </c>
      <c r="D4694" s="6" t="n">
        <v>-1</v>
      </c>
      <c r="E4694" s="6" t="n">
        <v>1.64615384615385</v>
      </c>
      <c r="F4694" s="6" t="n">
        <v>0</v>
      </c>
      <c r="G4694" s="6" t="n">
        <v>0</v>
      </c>
      <c r="H4694" s="6" t="str">
        <f aca="false">IF(AND(A4694&gt;=Stimuli!$B$2,A4694&lt;=Stimuli!$C$2),Stimuli!$A$2,IF(AND(A4694&gt;=Stimuli!$B$3,A4694&lt;=Stimuli!$C$3),Stimuli!$A$3,IF(AND(A4694&gt;=Stimuli!$B$4,A4694&lt;=Stimuli!$C$4),Stimuli!$A$4,"")))</f>
        <v>01 Quiet baseline (60s)</v>
      </c>
      <c r="I4694" s="6" t="n">
        <f aca="false">(B4694-B4693)/((A4694-A4693)/1000)</f>
        <v>0.937728937728906</v>
      </c>
      <c r="J4694" s="6" t="n">
        <f aca="false">IF(OR(B4694&lt;Rules!$B$2,B4694&gt;Rules!$B$3,ABS(I4694)&gt;Rules!$B$4,OR(B4695&lt;Rules!$B$2,B4695&gt;Rules!$B$3,ABS(I4695)&gt;Rules!$B$4)),1,0)</f>
        <v>0</v>
      </c>
      <c r="K4694" s="6" t="str">
        <f aca="false">IF(F4694=1,COUNTIF($F$2:F4694,1),"")</f>
        <v/>
      </c>
    </row>
    <row r="4695" customFormat="false" ht="15" hidden="false" customHeight="false" outlineLevel="0" collapsed="false">
      <c r="A4695" s="6" t="n">
        <v>36933.1805</v>
      </c>
      <c r="B4695" s="6" t="n">
        <v>1.63882783882784</v>
      </c>
      <c r="C4695" s="6" t="n">
        <v>90</v>
      </c>
      <c r="D4695" s="6" t="n">
        <v>-1</v>
      </c>
      <c r="E4695" s="6" t="n">
        <v>1.64615384615385</v>
      </c>
      <c r="F4695" s="6" t="n">
        <v>0</v>
      </c>
      <c r="G4695" s="6" t="n">
        <v>0</v>
      </c>
      <c r="H4695" s="6" t="str">
        <f aca="false">IF(AND(A4695&gt;=Stimuli!$B$2,A4695&lt;=Stimuli!$C$2),Stimuli!$A$2,IF(AND(A4695&gt;=Stimuli!$B$3,A4695&lt;=Stimuli!$C$3),Stimuli!$A$3,IF(AND(A4695&gt;=Stimuli!$B$4,A4695&lt;=Stimuli!$C$4),Stimuli!$A$4,"")))</f>
        <v>01 Quiet baseline (60s)</v>
      </c>
      <c r="I4695" s="6" t="n">
        <f aca="false">(B4695-B4694)/((A4695-A4694)/1000)</f>
        <v>-0.937728937728906</v>
      </c>
      <c r="J4695" s="6" t="n">
        <f aca="false">IF(OR(B4695&lt;Rules!$B$2,B4695&gt;Rules!$B$3,ABS(I4695)&gt;Rules!$B$4,OR(B4696&lt;Rules!$B$2,B4696&gt;Rules!$B$3,ABS(I4696)&gt;Rules!$B$4)),1,0)</f>
        <v>0</v>
      </c>
      <c r="K4695" s="6" t="str">
        <f aca="false">IF(F4695=1,COUNTIF($F$2:F4695,1),"")</f>
        <v/>
      </c>
    </row>
    <row r="4696" customFormat="false" ht="15" hidden="false" customHeight="false" outlineLevel="0" collapsed="false">
      <c r="A4696" s="6" t="n">
        <v>36940.993</v>
      </c>
      <c r="B4696" s="6" t="n">
        <v>1.64468864468865</v>
      </c>
      <c r="C4696" s="6" t="n">
        <v>90</v>
      </c>
      <c r="D4696" s="6" t="n">
        <v>-1</v>
      </c>
      <c r="E4696" s="6" t="n">
        <v>1.64615384615385</v>
      </c>
      <c r="F4696" s="6" t="n">
        <v>0</v>
      </c>
      <c r="G4696" s="6" t="n">
        <v>0</v>
      </c>
      <c r="H4696" s="6" t="str">
        <f aca="false">IF(AND(A4696&gt;=Stimuli!$B$2,A4696&lt;=Stimuli!$C$2),Stimuli!$A$2,IF(AND(A4696&gt;=Stimuli!$B$3,A4696&lt;=Stimuli!$C$3),Stimuli!$A$3,IF(AND(A4696&gt;=Stimuli!$B$4,A4696&lt;=Stimuli!$C$4),Stimuli!$A$4,"")))</f>
        <v>01 Quiet baseline (60s)</v>
      </c>
      <c r="I4696" s="6" t="n">
        <f aca="false">(B4696-B4695)/((A4696-A4695)/1000)</f>
        <v>0.750183150183176</v>
      </c>
      <c r="J4696" s="6" t="n">
        <f aca="false">IF(OR(B4696&lt;Rules!$B$2,B4696&gt;Rules!$B$3,ABS(I4696)&gt;Rules!$B$4,OR(B4697&lt;Rules!$B$2,B4697&gt;Rules!$B$3,ABS(I4697)&gt;Rules!$B$4)),1,0)</f>
        <v>0</v>
      </c>
      <c r="K4696" s="6" t="str">
        <f aca="false">IF(F4696=1,COUNTIF($F$2:F4696,1),"")</f>
        <v/>
      </c>
    </row>
    <row r="4697" customFormat="false" ht="15" hidden="false" customHeight="false" outlineLevel="0" collapsed="false">
      <c r="A4697" s="6" t="n">
        <v>36948.8055</v>
      </c>
      <c r="B4697" s="6" t="n">
        <v>1.63882783882784</v>
      </c>
      <c r="C4697" s="6" t="n">
        <v>90</v>
      </c>
      <c r="D4697" s="6" t="n">
        <v>-1</v>
      </c>
      <c r="E4697" s="6" t="n">
        <v>1.64615384615385</v>
      </c>
      <c r="F4697" s="6" t="n">
        <v>0</v>
      </c>
      <c r="G4697" s="6" t="n">
        <v>0</v>
      </c>
      <c r="H4697" s="6" t="str">
        <f aca="false">IF(AND(A4697&gt;=Stimuli!$B$2,A4697&lt;=Stimuli!$C$2),Stimuli!$A$2,IF(AND(A4697&gt;=Stimuli!$B$3,A4697&lt;=Stimuli!$C$3),Stimuli!$A$3,IF(AND(A4697&gt;=Stimuli!$B$4,A4697&lt;=Stimuli!$C$4),Stimuli!$A$4,"")))</f>
        <v>01 Quiet baseline (60s)</v>
      </c>
      <c r="I4697" s="6" t="n">
        <f aca="false">(B4697-B4696)/((A4697-A4696)/1000)</f>
        <v>-0.750183150183176</v>
      </c>
      <c r="J4697" s="6" t="n">
        <f aca="false">IF(OR(B4697&lt;Rules!$B$2,B4697&gt;Rules!$B$3,ABS(I4697)&gt;Rules!$B$4,OR(B4698&lt;Rules!$B$2,B4698&gt;Rules!$B$3,ABS(I4698)&gt;Rules!$B$4)),1,0)</f>
        <v>0</v>
      </c>
      <c r="K4697" s="6" t="str">
        <f aca="false">IF(F4697=1,COUNTIF($F$2:F4697,1),"")</f>
        <v/>
      </c>
    </row>
    <row r="4698" customFormat="false" ht="15" hidden="false" customHeight="false" outlineLevel="0" collapsed="false">
      <c r="A4698" s="6" t="n">
        <v>36956.618</v>
      </c>
      <c r="B4698" s="6" t="n">
        <v>1.64322344322344</v>
      </c>
      <c r="C4698" s="6" t="n">
        <v>90</v>
      </c>
      <c r="D4698" s="6" t="n">
        <v>-1</v>
      </c>
      <c r="E4698" s="6" t="n">
        <v>1.64615384615385</v>
      </c>
      <c r="F4698" s="6" t="n">
        <v>0</v>
      </c>
      <c r="G4698" s="6" t="n">
        <v>0</v>
      </c>
      <c r="H4698" s="6" t="str">
        <f aca="false">IF(AND(A4698&gt;=Stimuli!$B$2,A4698&lt;=Stimuli!$C$2),Stimuli!$A$2,IF(AND(A4698&gt;=Stimuli!$B$3,A4698&lt;=Stimuli!$C$3),Stimuli!$A$3,IF(AND(A4698&gt;=Stimuli!$B$4,A4698&lt;=Stimuli!$C$4),Stimuli!$A$4,"")))</f>
        <v>01 Quiet baseline (60s)</v>
      </c>
      <c r="I4698" s="6" t="n">
        <f aca="false">(B4698-B4697)/((A4698-A4697)/1000)</f>
        <v>0.562637362637304</v>
      </c>
      <c r="J4698" s="6" t="n">
        <f aca="false">IF(OR(B4698&lt;Rules!$B$2,B4698&gt;Rules!$B$3,ABS(I4698)&gt;Rules!$B$4,OR(B4699&lt;Rules!$B$2,B4699&gt;Rules!$B$3,ABS(I4699)&gt;Rules!$B$4)),1,0)</f>
        <v>0</v>
      </c>
      <c r="K4698" s="6" t="str">
        <f aca="false">IF(F4698=1,COUNTIF($F$2:F4698,1),"")</f>
        <v/>
      </c>
    </row>
    <row r="4699" customFormat="false" ht="15" hidden="false" customHeight="false" outlineLevel="0" collapsed="false">
      <c r="A4699" s="6" t="n">
        <v>36964.4305</v>
      </c>
      <c r="B4699" s="6" t="n">
        <v>1.63882783882784</v>
      </c>
      <c r="C4699" s="6" t="n">
        <v>90</v>
      </c>
      <c r="D4699" s="6" t="n">
        <v>-1</v>
      </c>
      <c r="E4699" s="6" t="n">
        <v>1.64615384615385</v>
      </c>
      <c r="F4699" s="6" t="n">
        <v>0</v>
      </c>
      <c r="G4699" s="6" t="n">
        <v>0</v>
      </c>
      <c r="H4699" s="6" t="str">
        <f aca="false">IF(AND(A4699&gt;=Stimuli!$B$2,A4699&lt;=Stimuli!$C$2),Stimuli!$A$2,IF(AND(A4699&gt;=Stimuli!$B$3,A4699&lt;=Stimuli!$C$3),Stimuli!$A$3,IF(AND(A4699&gt;=Stimuli!$B$4,A4699&lt;=Stimuli!$C$4),Stimuli!$A$4,"")))</f>
        <v>01 Quiet baseline (60s)</v>
      </c>
      <c r="I4699" s="6" t="n">
        <f aca="false">(B4699-B4698)/((A4699-A4698)/1000)</f>
        <v>-0.562637362637304</v>
      </c>
      <c r="J4699" s="6" t="n">
        <f aca="false">IF(OR(B4699&lt;Rules!$B$2,B4699&gt;Rules!$B$3,ABS(I4699)&gt;Rules!$B$4,OR(B4700&lt;Rules!$B$2,B4700&gt;Rules!$B$3,ABS(I4700)&gt;Rules!$B$4)),1,0)</f>
        <v>0</v>
      </c>
      <c r="K4699" s="6" t="str">
        <f aca="false">IF(F4699=1,COUNTIF($F$2:F4699,1),"")</f>
        <v/>
      </c>
    </row>
    <row r="4700" customFormat="false" ht="15" hidden="false" customHeight="false" outlineLevel="0" collapsed="false">
      <c r="A4700" s="6" t="n">
        <v>36972.243</v>
      </c>
      <c r="B4700" s="6" t="n">
        <v>1.64175824175824</v>
      </c>
      <c r="C4700" s="6" t="n">
        <v>90</v>
      </c>
      <c r="D4700" s="6" t="n">
        <v>-1</v>
      </c>
      <c r="E4700" s="6" t="n">
        <v>1.64615384615385</v>
      </c>
      <c r="F4700" s="6" t="n">
        <v>0</v>
      </c>
      <c r="G4700" s="6" t="n">
        <v>0</v>
      </c>
      <c r="H4700" s="6" t="str">
        <f aca="false">IF(AND(A4700&gt;=Stimuli!$B$2,A4700&lt;=Stimuli!$C$2),Stimuli!$A$2,IF(AND(A4700&gt;=Stimuli!$B$3,A4700&lt;=Stimuli!$C$3),Stimuli!$A$3,IF(AND(A4700&gt;=Stimuli!$B$4,A4700&lt;=Stimuli!$C$4),Stimuli!$A$4,"")))</f>
        <v>01 Quiet baseline (60s)</v>
      </c>
      <c r="I4700" s="6" t="n">
        <f aca="false">(B4700-B4699)/((A4700-A4699)/1000)</f>
        <v>0.375091575091574</v>
      </c>
      <c r="J4700" s="6" t="n">
        <f aca="false">IF(OR(B4700&lt;Rules!$B$2,B4700&gt;Rules!$B$3,ABS(I4700)&gt;Rules!$B$4,OR(B4701&lt;Rules!$B$2,B4701&gt;Rules!$B$3,ABS(I4701)&gt;Rules!$B$4)),1,0)</f>
        <v>0</v>
      </c>
      <c r="K4700" s="6" t="str">
        <f aca="false">IF(F4700=1,COUNTIF($F$2:F4700,1),"")</f>
        <v/>
      </c>
    </row>
    <row r="4701" customFormat="false" ht="15" hidden="false" customHeight="false" outlineLevel="0" collapsed="false">
      <c r="A4701" s="6" t="n">
        <v>36980.0555</v>
      </c>
      <c r="B4701" s="6" t="n">
        <v>1.64029304029304</v>
      </c>
      <c r="C4701" s="6" t="n">
        <v>90</v>
      </c>
      <c r="D4701" s="6" t="n">
        <v>-1</v>
      </c>
      <c r="E4701" s="6" t="n">
        <v>1.64615384615385</v>
      </c>
      <c r="F4701" s="6" t="n">
        <v>0</v>
      </c>
      <c r="G4701" s="6" t="n">
        <v>0</v>
      </c>
      <c r="H4701" s="6" t="str">
        <f aca="false">IF(AND(A4701&gt;=Stimuli!$B$2,A4701&lt;=Stimuli!$C$2),Stimuli!$A$2,IF(AND(A4701&gt;=Stimuli!$B$3,A4701&lt;=Stimuli!$C$3),Stimuli!$A$3,IF(AND(A4701&gt;=Stimuli!$B$4,A4701&lt;=Stimuli!$C$4),Stimuli!$A$4,"")))</f>
        <v>01 Quiet baseline (60s)</v>
      </c>
      <c r="I4701" s="6" t="n">
        <f aca="false">(B4701-B4700)/((A4701-A4700)/1000)</f>
        <v>-0.187545787545844</v>
      </c>
      <c r="J4701" s="6" t="n">
        <f aca="false">IF(OR(B4701&lt;Rules!$B$2,B4701&gt;Rules!$B$3,ABS(I4701)&gt;Rules!$B$4,OR(B4702&lt;Rules!$B$2,B4702&gt;Rules!$B$3,ABS(I4702)&gt;Rules!$B$4)),1,0)</f>
        <v>0</v>
      </c>
      <c r="K4701" s="6" t="str">
        <f aca="false">IF(F4701=1,COUNTIF($F$2:F4701,1),"")</f>
        <v/>
      </c>
    </row>
    <row r="4702" customFormat="false" ht="15" hidden="false" customHeight="false" outlineLevel="0" collapsed="false">
      <c r="A4702" s="6" t="n">
        <v>36987.868</v>
      </c>
      <c r="B4702" s="6" t="n">
        <v>1.64029304029304</v>
      </c>
      <c r="C4702" s="6" t="n">
        <v>90</v>
      </c>
      <c r="D4702" s="6" t="n">
        <v>-1</v>
      </c>
      <c r="E4702" s="6" t="n">
        <v>1.64615384615385</v>
      </c>
      <c r="F4702" s="6" t="n">
        <v>0</v>
      </c>
      <c r="G4702" s="6" t="n">
        <v>0</v>
      </c>
      <c r="H4702" s="6" t="str">
        <f aca="false">IF(AND(A4702&gt;=Stimuli!$B$2,A4702&lt;=Stimuli!$C$2),Stimuli!$A$2,IF(AND(A4702&gt;=Stimuli!$B$3,A4702&lt;=Stimuli!$C$3),Stimuli!$A$3,IF(AND(A4702&gt;=Stimuli!$B$4,A4702&lt;=Stimuli!$C$4),Stimuli!$A$4,"")))</f>
        <v>01 Quiet baseline (60s)</v>
      </c>
      <c r="I4702" s="6" t="n">
        <f aca="false">(B4702-B4701)/((A4702-A4701)/1000)</f>
        <v>0</v>
      </c>
      <c r="J4702" s="6" t="n">
        <f aca="false">IF(OR(B4702&lt;Rules!$B$2,B4702&gt;Rules!$B$3,ABS(I4702)&gt;Rules!$B$4,OR(B4703&lt;Rules!$B$2,B4703&gt;Rules!$B$3,ABS(I4703)&gt;Rules!$B$4)),1,0)</f>
        <v>0</v>
      </c>
      <c r="K4702" s="6" t="str">
        <f aca="false">IF(F4702=1,COUNTIF($F$2:F4702,1),"")</f>
        <v/>
      </c>
    </row>
    <row r="4703" customFormat="false" ht="15" hidden="false" customHeight="false" outlineLevel="0" collapsed="false">
      <c r="A4703" s="6" t="n">
        <v>36995.6805</v>
      </c>
      <c r="B4703" s="6" t="n">
        <v>1.64322344322344</v>
      </c>
      <c r="C4703" s="6" t="n">
        <v>90</v>
      </c>
      <c r="D4703" s="6" t="n">
        <v>-1</v>
      </c>
      <c r="E4703" s="6" t="n">
        <v>1.64615384615385</v>
      </c>
      <c r="F4703" s="6" t="n">
        <v>0</v>
      </c>
      <c r="G4703" s="6" t="n">
        <v>0</v>
      </c>
      <c r="H4703" s="6" t="str">
        <f aca="false">IF(AND(A4703&gt;=Stimuli!$B$2,A4703&lt;=Stimuli!$C$2),Stimuli!$A$2,IF(AND(A4703&gt;=Stimuli!$B$3,A4703&lt;=Stimuli!$C$3),Stimuli!$A$3,IF(AND(A4703&gt;=Stimuli!$B$4,A4703&lt;=Stimuli!$C$4),Stimuli!$A$4,"")))</f>
        <v>01 Quiet baseline (60s)</v>
      </c>
      <c r="I4703" s="6" t="n">
        <f aca="false">(B4703-B4702)/((A4703-A4702)/1000)</f>
        <v>0.375091575091574</v>
      </c>
      <c r="J4703" s="6" t="n">
        <f aca="false">IF(OR(B4703&lt;Rules!$B$2,B4703&gt;Rules!$B$3,ABS(I4703)&gt;Rules!$B$4,OR(B4704&lt;Rules!$B$2,B4704&gt;Rules!$B$3,ABS(I4704)&gt;Rules!$B$4)),1,0)</f>
        <v>0</v>
      </c>
      <c r="K4703" s="6" t="str">
        <f aca="false">IF(F4703=1,COUNTIF($F$2:F4703,1),"")</f>
        <v/>
      </c>
    </row>
    <row r="4704" customFormat="false" ht="15" hidden="false" customHeight="false" outlineLevel="0" collapsed="false">
      <c r="A4704" s="6" t="n">
        <v>37003.493</v>
      </c>
      <c r="B4704" s="6" t="n">
        <v>1.63882783882784</v>
      </c>
      <c r="C4704" s="6" t="n">
        <v>90</v>
      </c>
      <c r="D4704" s="6" t="n">
        <v>-1</v>
      </c>
      <c r="E4704" s="6" t="n">
        <v>1.64615384615385</v>
      </c>
      <c r="F4704" s="6" t="n">
        <v>0</v>
      </c>
      <c r="G4704" s="6" t="n">
        <v>0</v>
      </c>
      <c r="H4704" s="6" t="str">
        <f aca="false">IF(AND(A4704&gt;=Stimuli!$B$2,A4704&lt;=Stimuli!$C$2),Stimuli!$A$2,IF(AND(A4704&gt;=Stimuli!$B$3,A4704&lt;=Stimuli!$C$3),Stimuli!$A$3,IF(AND(A4704&gt;=Stimuli!$B$4,A4704&lt;=Stimuli!$C$4),Stimuli!$A$4,"")))</f>
        <v>01 Quiet baseline (60s)</v>
      </c>
      <c r="I4704" s="6" t="n">
        <f aca="false">(B4704-B4703)/((A4704-A4703)/1000)</f>
        <v>-0.562637362637304</v>
      </c>
      <c r="J4704" s="6" t="n">
        <f aca="false">IF(OR(B4704&lt;Rules!$B$2,B4704&gt;Rules!$B$3,ABS(I4704)&gt;Rules!$B$4,OR(B4705&lt;Rules!$B$2,B4705&gt;Rules!$B$3,ABS(I4705)&gt;Rules!$B$4)),1,0)</f>
        <v>0</v>
      </c>
      <c r="K4704" s="6" t="str">
        <f aca="false">IF(F4704=1,COUNTIF($F$2:F4704,1),"")</f>
        <v/>
      </c>
    </row>
    <row r="4705" customFormat="false" ht="15" hidden="false" customHeight="false" outlineLevel="0" collapsed="false">
      <c r="A4705" s="6" t="n">
        <v>37011.3055</v>
      </c>
      <c r="B4705" s="6" t="n">
        <v>1.64322344322344</v>
      </c>
      <c r="C4705" s="6" t="n">
        <v>90</v>
      </c>
      <c r="D4705" s="6" t="n">
        <v>-1</v>
      </c>
      <c r="E4705" s="6" t="n">
        <v>1.64615384615385</v>
      </c>
      <c r="F4705" s="6" t="n">
        <v>0</v>
      </c>
      <c r="G4705" s="6" t="n">
        <v>0</v>
      </c>
      <c r="H4705" s="6" t="str">
        <f aca="false">IF(AND(A4705&gt;=Stimuli!$B$2,A4705&lt;=Stimuli!$C$2),Stimuli!$A$2,IF(AND(A4705&gt;=Stimuli!$B$3,A4705&lt;=Stimuli!$C$3),Stimuli!$A$3,IF(AND(A4705&gt;=Stimuli!$B$4,A4705&lt;=Stimuli!$C$4),Stimuli!$A$4,"")))</f>
        <v>01 Quiet baseline (60s)</v>
      </c>
      <c r="I4705" s="6" t="n">
        <f aca="false">(B4705-B4704)/((A4705-A4704)/1000)</f>
        <v>0.562637362637304</v>
      </c>
      <c r="J4705" s="6" t="n">
        <f aca="false">IF(OR(B4705&lt;Rules!$B$2,B4705&gt;Rules!$B$3,ABS(I4705)&gt;Rules!$B$4,OR(B4706&lt;Rules!$B$2,B4706&gt;Rules!$B$3,ABS(I4706)&gt;Rules!$B$4)),1,0)</f>
        <v>0</v>
      </c>
      <c r="K4705" s="6" t="str">
        <f aca="false">IF(F4705=1,COUNTIF($F$2:F4705,1),"")</f>
        <v/>
      </c>
    </row>
    <row r="4706" customFormat="false" ht="15" hidden="false" customHeight="false" outlineLevel="0" collapsed="false">
      <c r="A4706" s="6" t="n">
        <v>37019.118</v>
      </c>
      <c r="B4706" s="6" t="n">
        <v>1.63882783882784</v>
      </c>
      <c r="C4706" s="6" t="n">
        <v>90</v>
      </c>
      <c r="D4706" s="6" t="n">
        <v>-1</v>
      </c>
      <c r="E4706" s="6" t="n">
        <v>1.64615384615385</v>
      </c>
      <c r="F4706" s="6" t="n">
        <v>0</v>
      </c>
      <c r="G4706" s="6" t="n">
        <v>0</v>
      </c>
      <c r="H4706" s="6" t="str">
        <f aca="false">IF(AND(A4706&gt;=Stimuli!$B$2,A4706&lt;=Stimuli!$C$2),Stimuli!$A$2,IF(AND(A4706&gt;=Stimuli!$B$3,A4706&lt;=Stimuli!$C$3),Stimuli!$A$3,IF(AND(A4706&gt;=Stimuli!$B$4,A4706&lt;=Stimuli!$C$4),Stimuli!$A$4,"")))</f>
        <v>01 Quiet baseline (60s)</v>
      </c>
      <c r="I4706" s="6" t="n">
        <f aca="false">(B4706-B4705)/((A4706-A4705)/1000)</f>
        <v>-0.562637362637304</v>
      </c>
      <c r="J4706" s="6" t="n">
        <f aca="false">IF(OR(B4706&lt;Rules!$B$2,B4706&gt;Rules!$B$3,ABS(I4706)&gt;Rules!$B$4,OR(B4707&lt;Rules!$B$2,B4707&gt;Rules!$B$3,ABS(I4707)&gt;Rules!$B$4)),1,0)</f>
        <v>0</v>
      </c>
      <c r="K4706" s="6" t="str">
        <f aca="false">IF(F4706=1,COUNTIF($F$2:F4706,1),"")</f>
        <v/>
      </c>
    </row>
    <row r="4707" customFormat="false" ht="15" hidden="false" customHeight="false" outlineLevel="0" collapsed="false">
      <c r="A4707" s="6" t="n">
        <v>37026.9305</v>
      </c>
      <c r="B4707" s="6" t="n">
        <v>1.64322344322344</v>
      </c>
      <c r="C4707" s="6" t="n">
        <v>90</v>
      </c>
      <c r="D4707" s="6" t="n">
        <v>-1</v>
      </c>
      <c r="E4707" s="6" t="n">
        <v>1.64615384615385</v>
      </c>
      <c r="F4707" s="6" t="n">
        <v>0</v>
      </c>
      <c r="G4707" s="6" t="n">
        <v>0</v>
      </c>
      <c r="H4707" s="6" t="str">
        <f aca="false">IF(AND(A4707&gt;=Stimuli!$B$2,A4707&lt;=Stimuli!$C$2),Stimuli!$A$2,IF(AND(A4707&gt;=Stimuli!$B$3,A4707&lt;=Stimuli!$C$3),Stimuli!$A$3,IF(AND(A4707&gt;=Stimuli!$B$4,A4707&lt;=Stimuli!$C$4),Stimuli!$A$4,"")))</f>
        <v>01 Quiet baseline (60s)</v>
      </c>
      <c r="I4707" s="6" t="n">
        <f aca="false">(B4707-B4706)/((A4707-A4706)/1000)</f>
        <v>0.562637362637304</v>
      </c>
      <c r="J4707" s="6" t="n">
        <f aca="false">IF(OR(B4707&lt;Rules!$B$2,B4707&gt;Rules!$B$3,ABS(I4707)&gt;Rules!$B$4,OR(B4708&lt;Rules!$B$2,B4708&gt;Rules!$B$3,ABS(I4708)&gt;Rules!$B$4)),1,0)</f>
        <v>0</v>
      </c>
      <c r="K4707" s="6" t="str">
        <f aca="false">IF(F4707=1,COUNTIF($F$2:F4707,1),"")</f>
        <v/>
      </c>
    </row>
    <row r="4708" customFormat="false" ht="15" hidden="false" customHeight="false" outlineLevel="0" collapsed="false">
      <c r="A4708" s="6" t="n">
        <v>37034.743</v>
      </c>
      <c r="B4708" s="6" t="n">
        <v>1.63736263736264</v>
      </c>
      <c r="C4708" s="6" t="n">
        <v>90</v>
      </c>
      <c r="D4708" s="6" t="n">
        <v>-1</v>
      </c>
      <c r="E4708" s="6" t="n">
        <v>1.64615384615385</v>
      </c>
      <c r="F4708" s="6" t="n">
        <v>0</v>
      </c>
      <c r="G4708" s="6" t="n">
        <v>0</v>
      </c>
      <c r="H4708" s="6" t="str">
        <f aca="false">IF(AND(A4708&gt;=Stimuli!$B$2,A4708&lt;=Stimuli!$C$2),Stimuli!$A$2,IF(AND(A4708&gt;=Stimuli!$B$3,A4708&lt;=Stimuli!$C$3),Stimuli!$A$3,IF(AND(A4708&gt;=Stimuli!$B$4,A4708&lt;=Stimuli!$C$4),Stimuli!$A$4,"")))</f>
        <v>01 Quiet baseline (60s)</v>
      </c>
      <c r="I4708" s="6" t="n">
        <f aca="false">(B4708-B4707)/((A4708-A4707)/1000)</f>
        <v>-0.750183150183148</v>
      </c>
      <c r="J4708" s="6" t="n">
        <f aca="false">IF(OR(B4708&lt;Rules!$B$2,B4708&gt;Rules!$B$3,ABS(I4708)&gt;Rules!$B$4,OR(B4709&lt;Rules!$B$2,B4709&gt;Rules!$B$3,ABS(I4709)&gt;Rules!$B$4)),1,0)</f>
        <v>0</v>
      </c>
      <c r="K4708" s="6" t="str">
        <f aca="false">IF(F4708=1,COUNTIF($F$2:F4708,1),"")</f>
        <v/>
      </c>
    </row>
    <row r="4709" customFormat="false" ht="15" hidden="false" customHeight="false" outlineLevel="0" collapsed="false">
      <c r="A4709" s="6" t="n">
        <v>37042.5555</v>
      </c>
      <c r="B4709" s="6" t="n">
        <v>1.64322344322344</v>
      </c>
      <c r="C4709" s="6" t="n">
        <v>90</v>
      </c>
      <c r="D4709" s="6" t="n">
        <v>-1</v>
      </c>
      <c r="E4709" s="6" t="n">
        <v>1.64615384615385</v>
      </c>
      <c r="F4709" s="6" t="n">
        <v>0</v>
      </c>
      <c r="G4709" s="6" t="n">
        <v>0</v>
      </c>
      <c r="H4709" s="6" t="str">
        <f aca="false">IF(AND(A4709&gt;=Stimuli!$B$2,A4709&lt;=Stimuli!$C$2),Stimuli!$A$2,IF(AND(A4709&gt;=Stimuli!$B$3,A4709&lt;=Stimuli!$C$3),Stimuli!$A$3,IF(AND(A4709&gt;=Stimuli!$B$4,A4709&lt;=Stimuli!$C$4),Stimuli!$A$4,"")))</f>
        <v>01 Quiet baseline (60s)</v>
      </c>
      <c r="I4709" s="6" t="n">
        <f aca="false">(B4709-B4708)/((A4709-A4708)/1000)</f>
        <v>0.750183150183148</v>
      </c>
      <c r="J4709" s="6" t="n">
        <f aca="false">IF(OR(B4709&lt;Rules!$B$2,B4709&gt;Rules!$B$3,ABS(I4709)&gt;Rules!$B$4,OR(B4710&lt;Rules!$B$2,B4710&gt;Rules!$B$3,ABS(I4710)&gt;Rules!$B$4)),1,0)</f>
        <v>0</v>
      </c>
      <c r="K4709" s="6" t="str">
        <f aca="false">IF(F4709=1,COUNTIF($F$2:F4709,1),"")</f>
        <v/>
      </c>
    </row>
    <row r="4710" customFormat="false" ht="15" hidden="false" customHeight="false" outlineLevel="0" collapsed="false">
      <c r="A4710" s="6" t="n">
        <v>37050.368</v>
      </c>
      <c r="B4710" s="6" t="n">
        <v>1.63736263736264</v>
      </c>
      <c r="C4710" s="6" t="n">
        <v>90</v>
      </c>
      <c r="D4710" s="6" t="n">
        <v>-1</v>
      </c>
      <c r="E4710" s="6" t="n">
        <v>1.64615384615385</v>
      </c>
      <c r="F4710" s="6" t="n">
        <v>0</v>
      </c>
      <c r="G4710" s="6" t="n">
        <v>0</v>
      </c>
      <c r="H4710" s="6" t="str">
        <f aca="false">IF(AND(A4710&gt;=Stimuli!$B$2,A4710&lt;=Stimuli!$C$2),Stimuli!$A$2,IF(AND(A4710&gt;=Stimuli!$B$3,A4710&lt;=Stimuli!$C$3),Stimuli!$A$3,IF(AND(A4710&gt;=Stimuli!$B$4,A4710&lt;=Stimuli!$C$4),Stimuli!$A$4,"")))</f>
        <v>01 Quiet baseline (60s)</v>
      </c>
      <c r="I4710" s="6" t="n">
        <f aca="false">(B4710-B4709)/((A4710-A4709)/1000)</f>
        <v>-0.750183150183148</v>
      </c>
      <c r="J4710" s="6" t="n">
        <f aca="false">IF(OR(B4710&lt;Rules!$B$2,B4710&gt;Rules!$B$3,ABS(I4710)&gt;Rules!$B$4,OR(B4711&lt;Rules!$B$2,B4711&gt;Rules!$B$3,ABS(I4711)&gt;Rules!$B$4)),1,0)</f>
        <v>0</v>
      </c>
      <c r="K4710" s="6" t="str">
        <f aca="false">IF(F4710=1,COUNTIF($F$2:F4710,1),"")</f>
        <v/>
      </c>
    </row>
    <row r="4711" customFormat="false" ht="15" hidden="false" customHeight="false" outlineLevel="0" collapsed="false">
      <c r="A4711" s="6" t="n">
        <v>37058.1805</v>
      </c>
      <c r="B4711" s="6" t="n">
        <v>1.64322344322344</v>
      </c>
      <c r="C4711" s="6" t="n">
        <v>90</v>
      </c>
      <c r="D4711" s="6" t="n">
        <v>-1</v>
      </c>
      <c r="E4711" s="6" t="n">
        <v>1.64615384615385</v>
      </c>
      <c r="F4711" s="6" t="n">
        <v>0</v>
      </c>
      <c r="G4711" s="6" t="n">
        <v>0</v>
      </c>
      <c r="H4711" s="6" t="str">
        <f aca="false">IF(AND(A4711&gt;=Stimuli!$B$2,A4711&lt;=Stimuli!$C$2),Stimuli!$A$2,IF(AND(A4711&gt;=Stimuli!$B$3,A4711&lt;=Stimuli!$C$3),Stimuli!$A$3,IF(AND(A4711&gt;=Stimuli!$B$4,A4711&lt;=Stimuli!$C$4),Stimuli!$A$4,"")))</f>
        <v>01 Quiet baseline (60s)</v>
      </c>
      <c r="I4711" s="6" t="n">
        <f aca="false">(B4711-B4710)/((A4711-A4710)/1000)</f>
        <v>0.750183150183148</v>
      </c>
      <c r="J4711" s="6" t="n">
        <f aca="false">IF(OR(B4711&lt;Rules!$B$2,B4711&gt;Rules!$B$3,ABS(I4711)&gt;Rules!$B$4,OR(B4712&lt;Rules!$B$2,B4712&gt;Rules!$B$3,ABS(I4712)&gt;Rules!$B$4)),1,0)</f>
        <v>0</v>
      </c>
      <c r="K4711" s="6" t="str">
        <f aca="false">IF(F4711=1,COUNTIF($F$2:F4711,1),"")</f>
        <v/>
      </c>
    </row>
    <row r="4712" customFormat="false" ht="15" hidden="false" customHeight="false" outlineLevel="0" collapsed="false">
      <c r="A4712" s="6" t="n">
        <v>37065.993</v>
      </c>
      <c r="B4712" s="6" t="n">
        <v>1.63736263736264</v>
      </c>
      <c r="C4712" s="6" t="n">
        <v>90</v>
      </c>
      <c r="D4712" s="6" t="n">
        <v>-1</v>
      </c>
      <c r="E4712" s="6" t="n">
        <v>1.64615384615385</v>
      </c>
      <c r="F4712" s="6" t="n">
        <v>0</v>
      </c>
      <c r="G4712" s="6" t="n">
        <v>0</v>
      </c>
      <c r="H4712" s="6" t="str">
        <f aca="false">IF(AND(A4712&gt;=Stimuli!$B$2,A4712&lt;=Stimuli!$C$2),Stimuli!$A$2,IF(AND(A4712&gt;=Stimuli!$B$3,A4712&lt;=Stimuli!$C$3),Stimuli!$A$3,IF(AND(A4712&gt;=Stimuli!$B$4,A4712&lt;=Stimuli!$C$4),Stimuli!$A$4,"")))</f>
        <v>01 Quiet baseline (60s)</v>
      </c>
      <c r="I4712" s="6" t="n">
        <f aca="false">(B4712-B4711)/((A4712-A4711)/1000)</f>
        <v>-0.750183150183148</v>
      </c>
      <c r="J4712" s="6" t="n">
        <f aca="false">IF(OR(B4712&lt;Rules!$B$2,B4712&gt;Rules!$B$3,ABS(I4712)&gt;Rules!$B$4,OR(B4713&lt;Rules!$B$2,B4713&gt;Rules!$B$3,ABS(I4713)&gt;Rules!$B$4)),1,0)</f>
        <v>0</v>
      </c>
      <c r="K4712" s="6" t="str">
        <f aca="false">IF(F4712=1,COUNTIF($F$2:F4712,1),"")</f>
        <v/>
      </c>
    </row>
    <row r="4713" customFormat="false" ht="15" hidden="false" customHeight="false" outlineLevel="0" collapsed="false">
      <c r="A4713" s="6" t="n">
        <v>37073.8055</v>
      </c>
      <c r="B4713" s="6" t="n">
        <v>1.64322344322344</v>
      </c>
      <c r="C4713" s="6" t="n">
        <v>90</v>
      </c>
      <c r="D4713" s="6" t="n">
        <v>-1</v>
      </c>
      <c r="E4713" s="6" t="n">
        <v>1.64615384615385</v>
      </c>
      <c r="F4713" s="6" t="n">
        <v>0</v>
      </c>
      <c r="G4713" s="6" t="n">
        <v>0</v>
      </c>
      <c r="H4713" s="6" t="str">
        <f aca="false">IF(AND(A4713&gt;=Stimuli!$B$2,A4713&lt;=Stimuli!$C$2),Stimuli!$A$2,IF(AND(A4713&gt;=Stimuli!$B$3,A4713&lt;=Stimuli!$C$3),Stimuli!$A$3,IF(AND(A4713&gt;=Stimuli!$B$4,A4713&lt;=Stimuli!$C$4),Stimuli!$A$4,"")))</f>
        <v>01 Quiet baseline (60s)</v>
      </c>
      <c r="I4713" s="6" t="n">
        <f aca="false">(B4713-B4712)/((A4713-A4712)/1000)</f>
        <v>0.750183150183148</v>
      </c>
      <c r="J4713" s="6" t="n">
        <f aca="false">IF(OR(B4713&lt;Rules!$B$2,B4713&gt;Rules!$B$3,ABS(I4713)&gt;Rules!$B$4,OR(B4714&lt;Rules!$B$2,B4714&gt;Rules!$B$3,ABS(I4714)&gt;Rules!$B$4)),1,0)</f>
        <v>0</v>
      </c>
      <c r="K4713" s="6" t="str">
        <f aca="false">IF(F4713=1,COUNTIF($F$2:F4713,1),"")</f>
        <v/>
      </c>
    </row>
    <row r="4714" customFormat="false" ht="15" hidden="false" customHeight="false" outlineLevel="0" collapsed="false">
      <c r="A4714" s="6" t="n">
        <v>37081.618</v>
      </c>
      <c r="B4714" s="6" t="n">
        <v>1.63736263736264</v>
      </c>
      <c r="C4714" s="6" t="n">
        <v>90</v>
      </c>
      <c r="D4714" s="6" t="n">
        <v>-1</v>
      </c>
      <c r="E4714" s="6" t="n">
        <v>1.64615384615385</v>
      </c>
      <c r="F4714" s="6" t="n">
        <v>0</v>
      </c>
      <c r="G4714" s="6" t="n">
        <v>0</v>
      </c>
      <c r="H4714" s="6" t="str">
        <f aca="false">IF(AND(A4714&gt;=Stimuli!$B$2,A4714&lt;=Stimuli!$C$2),Stimuli!$A$2,IF(AND(A4714&gt;=Stimuli!$B$3,A4714&lt;=Stimuli!$C$3),Stimuli!$A$3,IF(AND(A4714&gt;=Stimuli!$B$4,A4714&lt;=Stimuli!$C$4),Stimuli!$A$4,"")))</f>
        <v>01 Quiet baseline (60s)</v>
      </c>
      <c r="I4714" s="6" t="n">
        <f aca="false">(B4714-B4713)/((A4714-A4713)/1000)</f>
        <v>-0.750183150183148</v>
      </c>
      <c r="J4714" s="6" t="n">
        <f aca="false">IF(OR(B4714&lt;Rules!$B$2,B4714&gt;Rules!$B$3,ABS(I4714)&gt;Rules!$B$4,OR(B4715&lt;Rules!$B$2,B4715&gt;Rules!$B$3,ABS(I4715)&gt;Rules!$B$4)),1,0)</f>
        <v>0</v>
      </c>
      <c r="K4714" s="6" t="str">
        <f aca="false">IF(F4714=1,COUNTIF($F$2:F4714,1),"")</f>
        <v/>
      </c>
    </row>
    <row r="4715" customFormat="false" ht="15" hidden="false" customHeight="false" outlineLevel="0" collapsed="false">
      <c r="A4715" s="6" t="n">
        <v>37089.4305</v>
      </c>
      <c r="B4715" s="6" t="n">
        <v>1.64175824175824</v>
      </c>
      <c r="C4715" s="6" t="n">
        <v>90</v>
      </c>
      <c r="D4715" s="6" t="n">
        <v>-1</v>
      </c>
      <c r="E4715" s="6" t="n">
        <v>1.64615384615385</v>
      </c>
      <c r="F4715" s="6" t="n">
        <v>0</v>
      </c>
      <c r="G4715" s="6" t="n">
        <v>0</v>
      </c>
      <c r="H4715" s="6" t="str">
        <f aca="false">IF(AND(A4715&gt;=Stimuli!$B$2,A4715&lt;=Stimuli!$C$2),Stimuli!$A$2,IF(AND(A4715&gt;=Stimuli!$B$3,A4715&lt;=Stimuli!$C$3),Stimuli!$A$3,IF(AND(A4715&gt;=Stimuli!$B$4,A4715&lt;=Stimuli!$C$4),Stimuli!$A$4,"")))</f>
        <v>01 Quiet baseline (60s)</v>
      </c>
      <c r="I4715" s="6" t="n">
        <f aca="false">(B4715-B4714)/((A4715-A4714)/1000)</f>
        <v>0.562637362637418</v>
      </c>
      <c r="J4715" s="6" t="n">
        <f aca="false">IF(OR(B4715&lt;Rules!$B$2,B4715&gt;Rules!$B$3,ABS(I4715)&gt;Rules!$B$4,OR(B4716&lt;Rules!$B$2,B4716&gt;Rules!$B$3,ABS(I4716)&gt;Rules!$B$4)),1,0)</f>
        <v>0</v>
      </c>
      <c r="K4715" s="6" t="str">
        <f aca="false">IF(F4715=1,COUNTIF($F$2:F4715,1),"")</f>
        <v/>
      </c>
    </row>
    <row r="4716" customFormat="false" ht="15" hidden="false" customHeight="false" outlineLevel="0" collapsed="false">
      <c r="A4716" s="6" t="n">
        <v>37097.243</v>
      </c>
      <c r="B4716" s="6" t="n">
        <v>1.63882783882784</v>
      </c>
      <c r="C4716" s="6" t="n">
        <v>90</v>
      </c>
      <c r="D4716" s="6" t="n">
        <v>-1</v>
      </c>
      <c r="E4716" s="6" t="n">
        <v>1.64615384615385</v>
      </c>
      <c r="F4716" s="6" t="n">
        <v>0</v>
      </c>
      <c r="G4716" s="6" t="n">
        <v>0</v>
      </c>
      <c r="H4716" s="6" t="str">
        <f aca="false">IF(AND(A4716&gt;=Stimuli!$B$2,A4716&lt;=Stimuli!$C$2),Stimuli!$A$2,IF(AND(A4716&gt;=Stimuli!$B$3,A4716&lt;=Stimuli!$C$3),Stimuli!$A$3,IF(AND(A4716&gt;=Stimuli!$B$4,A4716&lt;=Stimuli!$C$4),Stimuli!$A$4,"")))</f>
        <v>01 Quiet baseline (60s)</v>
      </c>
      <c r="I4716" s="6" t="n">
        <f aca="false">(B4716-B4715)/((A4716-A4715)/1000)</f>
        <v>-0.375091575091574</v>
      </c>
      <c r="J4716" s="6" t="n">
        <f aca="false">IF(OR(B4716&lt;Rules!$B$2,B4716&gt;Rules!$B$3,ABS(I4716)&gt;Rules!$B$4,OR(B4717&lt;Rules!$B$2,B4717&gt;Rules!$B$3,ABS(I4717)&gt;Rules!$B$4)),1,0)</f>
        <v>0</v>
      </c>
      <c r="K4716" s="6" t="str">
        <f aca="false">IF(F4716=1,COUNTIF($F$2:F4716,1),"")</f>
        <v/>
      </c>
    </row>
    <row r="4717" customFormat="false" ht="15" hidden="false" customHeight="false" outlineLevel="0" collapsed="false">
      <c r="A4717" s="6" t="n">
        <v>37105.0555</v>
      </c>
      <c r="B4717" s="6" t="n">
        <v>1.64029304029304</v>
      </c>
      <c r="C4717" s="6" t="n">
        <v>90</v>
      </c>
      <c r="D4717" s="6" t="n">
        <v>-1</v>
      </c>
      <c r="E4717" s="6" t="n">
        <v>1.64615384615385</v>
      </c>
      <c r="F4717" s="6" t="n">
        <v>0</v>
      </c>
      <c r="G4717" s="6" t="n">
        <v>0</v>
      </c>
      <c r="H4717" s="6" t="str">
        <f aca="false">IF(AND(A4717&gt;=Stimuli!$B$2,A4717&lt;=Stimuli!$C$2),Stimuli!$A$2,IF(AND(A4717&gt;=Stimuli!$B$3,A4717&lt;=Stimuli!$C$3),Stimuli!$A$3,IF(AND(A4717&gt;=Stimuli!$B$4,A4717&lt;=Stimuli!$C$4),Stimuli!$A$4,"")))</f>
        <v>01 Quiet baseline (60s)</v>
      </c>
      <c r="I4717" s="6" t="n">
        <f aca="false">(B4717-B4716)/((A4717-A4716)/1000)</f>
        <v>0.18754578754573</v>
      </c>
      <c r="J4717" s="6" t="n">
        <f aca="false">IF(OR(B4717&lt;Rules!$B$2,B4717&gt;Rules!$B$3,ABS(I4717)&gt;Rules!$B$4,OR(B4718&lt;Rules!$B$2,B4718&gt;Rules!$B$3,ABS(I4718)&gt;Rules!$B$4)),1,0)</f>
        <v>0</v>
      </c>
      <c r="K4717" s="6" t="str">
        <f aca="false">IF(F4717=1,COUNTIF($F$2:F4717,1),"")</f>
        <v/>
      </c>
    </row>
    <row r="4718" customFormat="false" ht="15" hidden="false" customHeight="false" outlineLevel="0" collapsed="false">
      <c r="A4718" s="6" t="n">
        <v>37112.868</v>
      </c>
      <c r="B4718" s="6" t="n">
        <v>1.64029304029304</v>
      </c>
      <c r="C4718" s="6" t="n">
        <v>90</v>
      </c>
      <c r="D4718" s="6" t="n">
        <v>-1</v>
      </c>
      <c r="E4718" s="6" t="n">
        <v>1.64615384615385</v>
      </c>
      <c r="F4718" s="6" t="n">
        <v>0</v>
      </c>
      <c r="G4718" s="6" t="n">
        <v>0</v>
      </c>
      <c r="H4718" s="6" t="str">
        <f aca="false">IF(AND(A4718&gt;=Stimuli!$B$2,A4718&lt;=Stimuli!$C$2),Stimuli!$A$2,IF(AND(A4718&gt;=Stimuli!$B$3,A4718&lt;=Stimuli!$C$3),Stimuli!$A$3,IF(AND(A4718&gt;=Stimuli!$B$4,A4718&lt;=Stimuli!$C$4),Stimuli!$A$4,"")))</f>
        <v>01 Quiet baseline (60s)</v>
      </c>
      <c r="I4718" s="6" t="n">
        <f aca="false">(B4718-B4717)/((A4718-A4717)/1000)</f>
        <v>0</v>
      </c>
      <c r="J4718" s="6" t="n">
        <f aca="false">IF(OR(B4718&lt;Rules!$B$2,B4718&gt;Rules!$B$3,ABS(I4718)&gt;Rules!$B$4,OR(B4719&lt;Rules!$B$2,B4719&gt;Rules!$B$3,ABS(I4719)&gt;Rules!$B$4)),1,0)</f>
        <v>0</v>
      </c>
      <c r="K4718" s="6" t="str">
        <f aca="false">IF(F4718=1,COUNTIF($F$2:F4718,1),"")</f>
        <v/>
      </c>
    </row>
    <row r="4719" customFormat="false" ht="15" hidden="false" customHeight="false" outlineLevel="0" collapsed="false">
      <c r="A4719" s="6" t="n">
        <v>37120.6805</v>
      </c>
      <c r="B4719" s="6" t="n">
        <v>1.63882783882784</v>
      </c>
      <c r="C4719" s="6" t="n">
        <v>90</v>
      </c>
      <c r="D4719" s="6" t="n">
        <v>-1</v>
      </c>
      <c r="E4719" s="6" t="n">
        <v>1.64615384615385</v>
      </c>
      <c r="F4719" s="6" t="n">
        <v>0</v>
      </c>
      <c r="G4719" s="6" t="n">
        <v>0</v>
      </c>
      <c r="H4719" s="6" t="str">
        <f aca="false">IF(AND(A4719&gt;=Stimuli!$B$2,A4719&lt;=Stimuli!$C$2),Stimuli!$A$2,IF(AND(A4719&gt;=Stimuli!$B$3,A4719&lt;=Stimuli!$C$3),Stimuli!$A$3,IF(AND(A4719&gt;=Stimuli!$B$4,A4719&lt;=Stimuli!$C$4),Stimuli!$A$4,"")))</f>
        <v>01 Quiet baseline (60s)</v>
      </c>
      <c r="I4719" s="6" t="n">
        <f aca="false">(B4719-B4718)/((A4719-A4718)/1000)</f>
        <v>-0.18754578754573</v>
      </c>
      <c r="J4719" s="6" t="n">
        <f aca="false">IF(OR(B4719&lt;Rules!$B$2,B4719&gt;Rules!$B$3,ABS(I4719)&gt;Rules!$B$4,OR(B4720&lt;Rules!$B$2,B4720&gt;Rules!$B$3,ABS(I4720)&gt;Rules!$B$4)),1,0)</f>
        <v>0</v>
      </c>
      <c r="K4719" s="6" t="str">
        <f aca="false">IF(F4719=1,COUNTIF($F$2:F4719,1),"")</f>
        <v/>
      </c>
    </row>
    <row r="4720" customFormat="false" ht="15" hidden="false" customHeight="false" outlineLevel="0" collapsed="false">
      <c r="A4720" s="6" t="n">
        <v>37128.493</v>
      </c>
      <c r="B4720" s="6" t="n">
        <v>1.64175824175824</v>
      </c>
      <c r="C4720" s="6" t="n">
        <v>90</v>
      </c>
      <c r="D4720" s="6" t="n">
        <v>-1</v>
      </c>
      <c r="E4720" s="6" t="n">
        <v>1.64615384615385</v>
      </c>
      <c r="F4720" s="6" t="n">
        <v>0</v>
      </c>
      <c r="G4720" s="6" t="n">
        <v>0</v>
      </c>
      <c r="H4720" s="6" t="str">
        <f aca="false">IF(AND(A4720&gt;=Stimuli!$B$2,A4720&lt;=Stimuli!$C$2),Stimuli!$A$2,IF(AND(A4720&gt;=Stimuli!$B$3,A4720&lt;=Stimuli!$C$3),Stimuli!$A$3,IF(AND(A4720&gt;=Stimuli!$B$4,A4720&lt;=Stimuli!$C$4),Stimuli!$A$4,"")))</f>
        <v>01 Quiet baseline (60s)</v>
      </c>
      <c r="I4720" s="6" t="n">
        <f aca="false">(B4720-B4719)/((A4720-A4719)/1000)</f>
        <v>0.375091575091574</v>
      </c>
      <c r="J4720" s="6" t="n">
        <f aca="false">IF(OR(B4720&lt;Rules!$B$2,B4720&gt;Rules!$B$3,ABS(I4720)&gt;Rules!$B$4,OR(B4721&lt;Rules!$B$2,B4721&gt;Rules!$B$3,ABS(I4721)&gt;Rules!$B$4)),1,0)</f>
        <v>0</v>
      </c>
      <c r="K4720" s="6" t="str">
        <f aca="false">IF(F4720=1,COUNTIF($F$2:F4720,1),"")</f>
        <v/>
      </c>
    </row>
    <row r="4721" customFormat="false" ht="15" hidden="false" customHeight="false" outlineLevel="0" collapsed="false">
      <c r="A4721" s="6" t="n">
        <v>37136.3055</v>
      </c>
      <c r="B4721" s="6" t="n">
        <v>1.63736263736264</v>
      </c>
      <c r="C4721" s="6" t="n">
        <v>90</v>
      </c>
      <c r="D4721" s="6" t="n">
        <v>-1</v>
      </c>
      <c r="E4721" s="6" t="n">
        <v>1.64615384615385</v>
      </c>
      <c r="F4721" s="6" t="n">
        <v>0</v>
      </c>
      <c r="G4721" s="6" t="n">
        <v>0</v>
      </c>
      <c r="H4721" s="6" t="str">
        <f aca="false">IF(AND(A4721&gt;=Stimuli!$B$2,A4721&lt;=Stimuli!$C$2),Stimuli!$A$2,IF(AND(A4721&gt;=Stimuli!$B$3,A4721&lt;=Stimuli!$C$3),Stimuli!$A$3,IF(AND(A4721&gt;=Stimuli!$B$4,A4721&lt;=Stimuli!$C$4),Stimuli!$A$4,"")))</f>
        <v>01 Quiet baseline (60s)</v>
      </c>
      <c r="I4721" s="6" t="n">
        <f aca="false">(B4721-B4720)/((A4721-A4720)/1000)</f>
        <v>-0.562637362637418</v>
      </c>
      <c r="J4721" s="6" t="n">
        <f aca="false">IF(OR(B4721&lt;Rules!$B$2,B4721&gt;Rules!$B$3,ABS(I4721)&gt;Rules!$B$4,OR(B4722&lt;Rules!$B$2,B4722&gt;Rules!$B$3,ABS(I4722)&gt;Rules!$B$4)),1,0)</f>
        <v>0</v>
      </c>
      <c r="K4721" s="6" t="str">
        <f aca="false">IF(F4721=1,COUNTIF($F$2:F4721,1),"")</f>
        <v/>
      </c>
    </row>
    <row r="4722" customFormat="false" ht="15" hidden="false" customHeight="false" outlineLevel="0" collapsed="false">
      <c r="A4722" s="6" t="n">
        <v>37144.118</v>
      </c>
      <c r="B4722" s="6" t="n">
        <v>1.64322344322344</v>
      </c>
      <c r="C4722" s="6" t="n">
        <v>90</v>
      </c>
      <c r="D4722" s="6" t="n">
        <v>-1</v>
      </c>
      <c r="E4722" s="6" t="n">
        <v>1.64615384615385</v>
      </c>
      <c r="F4722" s="6" t="n">
        <v>0</v>
      </c>
      <c r="G4722" s="6" t="n">
        <v>0</v>
      </c>
      <c r="H4722" s="6" t="str">
        <f aca="false">IF(AND(A4722&gt;=Stimuli!$B$2,A4722&lt;=Stimuli!$C$2),Stimuli!$A$2,IF(AND(A4722&gt;=Stimuli!$B$3,A4722&lt;=Stimuli!$C$3),Stimuli!$A$3,IF(AND(A4722&gt;=Stimuli!$B$4,A4722&lt;=Stimuli!$C$4),Stimuli!$A$4,"")))</f>
        <v>01 Quiet baseline (60s)</v>
      </c>
      <c r="I4722" s="6" t="n">
        <f aca="false">(B4722-B4721)/((A4722-A4721)/1000)</f>
        <v>0.750183150183148</v>
      </c>
      <c r="J4722" s="6" t="n">
        <f aca="false">IF(OR(B4722&lt;Rules!$B$2,B4722&gt;Rules!$B$3,ABS(I4722)&gt;Rules!$B$4,OR(B4723&lt;Rules!$B$2,B4723&gt;Rules!$B$3,ABS(I4723)&gt;Rules!$B$4)),1,0)</f>
        <v>0</v>
      </c>
      <c r="K4722" s="6" t="str">
        <f aca="false">IF(F4722=1,COUNTIF($F$2:F4722,1),"")</f>
        <v/>
      </c>
    </row>
    <row r="4723" customFormat="false" ht="15" hidden="false" customHeight="false" outlineLevel="0" collapsed="false">
      <c r="A4723" s="6" t="n">
        <v>37151.9305</v>
      </c>
      <c r="B4723" s="6" t="n">
        <v>1.63736263736264</v>
      </c>
      <c r="C4723" s="6" t="n">
        <v>90</v>
      </c>
      <c r="D4723" s="6" t="n">
        <v>-1</v>
      </c>
      <c r="E4723" s="6" t="n">
        <v>1.64615384615385</v>
      </c>
      <c r="F4723" s="6" t="n">
        <v>0</v>
      </c>
      <c r="G4723" s="6" t="n">
        <v>0</v>
      </c>
      <c r="H4723" s="6" t="str">
        <f aca="false">IF(AND(A4723&gt;=Stimuli!$B$2,A4723&lt;=Stimuli!$C$2),Stimuli!$A$2,IF(AND(A4723&gt;=Stimuli!$B$3,A4723&lt;=Stimuli!$C$3),Stimuli!$A$3,IF(AND(A4723&gt;=Stimuli!$B$4,A4723&lt;=Stimuli!$C$4),Stimuli!$A$4,"")))</f>
        <v>01 Quiet baseline (60s)</v>
      </c>
      <c r="I4723" s="6" t="n">
        <f aca="false">(B4723-B4722)/((A4723-A4722)/1000)</f>
        <v>-0.750183150183148</v>
      </c>
      <c r="J4723" s="6" t="n">
        <f aca="false">IF(OR(B4723&lt;Rules!$B$2,B4723&gt;Rules!$B$3,ABS(I4723)&gt;Rules!$B$4,OR(B4724&lt;Rules!$B$2,B4724&gt;Rules!$B$3,ABS(I4724)&gt;Rules!$B$4)),1,0)</f>
        <v>0</v>
      </c>
      <c r="K4723" s="6" t="str">
        <f aca="false">IF(F4723=1,COUNTIF($F$2:F4723,1),"")</f>
        <v/>
      </c>
    </row>
    <row r="4724" customFormat="false" ht="15" hidden="false" customHeight="false" outlineLevel="0" collapsed="false">
      <c r="A4724" s="6" t="n">
        <v>37159.743</v>
      </c>
      <c r="B4724" s="6" t="n">
        <v>1.64322344322344</v>
      </c>
      <c r="C4724" s="6" t="n">
        <v>90</v>
      </c>
      <c r="D4724" s="6" t="n">
        <v>-1</v>
      </c>
      <c r="E4724" s="6" t="n">
        <v>1.64615384615385</v>
      </c>
      <c r="F4724" s="6" t="n">
        <v>0</v>
      </c>
      <c r="G4724" s="6" t="n">
        <v>0</v>
      </c>
      <c r="H4724" s="6" t="str">
        <f aca="false">IF(AND(A4724&gt;=Stimuli!$B$2,A4724&lt;=Stimuli!$C$2),Stimuli!$A$2,IF(AND(A4724&gt;=Stimuli!$B$3,A4724&lt;=Stimuli!$C$3),Stimuli!$A$3,IF(AND(A4724&gt;=Stimuli!$B$4,A4724&lt;=Stimuli!$C$4),Stimuli!$A$4,"")))</f>
        <v>01 Quiet baseline (60s)</v>
      </c>
      <c r="I4724" s="6" t="n">
        <f aca="false">(B4724-B4723)/((A4724-A4723)/1000)</f>
        <v>0.750183150183148</v>
      </c>
      <c r="J4724" s="6" t="n">
        <f aca="false">IF(OR(B4724&lt;Rules!$B$2,B4724&gt;Rules!$B$3,ABS(I4724)&gt;Rules!$B$4,OR(B4725&lt;Rules!$B$2,B4725&gt;Rules!$B$3,ABS(I4725)&gt;Rules!$B$4)),1,0)</f>
        <v>0</v>
      </c>
      <c r="K4724" s="6" t="str">
        <f aca="false">IF(F4724=1,COUNTIF($F$2:F4724,1),"")</f>
        <v/>
      </c>
    </row>
    <row r="4725" customFormat="false" ht="15" hidden="false" customHeight="false" outlineLevel="0" collapsed="false">
      <c r="A4725" s="6" t="n">
        <v>37167.5555</v>
      </c>
      <c r="B4725" s="6" t="n">
        <v>1.63589743589744</v>
      </c>
      <c r="C4725" s="6" t="n">
        <v>90</v>
      </c>
      <c r="D4725" s="6" t="n">
        <v>-1</v>
      </c>
      <c r="E4725" s="6" t="n">
        <v>1.64615384615385</v>
      </c>
      <c r="F4725" s="6" t="n">
        <v>0</v>
      </c>
      <c r="G4725" s="6" t="n">
        <v>0</v>
      </c>
      <c r="H4725" s="6" t="str">
        <f aca="false">IF(AND(A4725&gt;=Stimuli!$B$2,A4725&lt;=Stimuli!$C$2),Stimuli!$A$2,IF(AND(A4725&gt;=Stimuli!$B$3,A4725&lt;=Stimuli!$C$3),Stimuli!$A$3,IF(AND(A4725&gt;=Stimuli!$B$4,A4725&lt;=Stimuli!$C$4),Stimuli!$A$4,"")))</f>
        <v>01 Quiet baseline (60s)</v>
      </c>
      <c r="I4725" s="6" t="n">
        <f aca="false">(B4725-B4724)/((A4725-A4724)/1000)</f>
        <v>-0.93772893772902</v>
      </c>
      <c r="J4725" s="6" t="n">
        <f aca="false">IF(OR(B4725&lt;Rules!$B$2,B4725&gt;Rules!$B$3,ABS(I4725)&gt;Rules!$B$4,OR(B4726&lt;Rules!$B$2,B4726&gt;Rules!$B$3,ABS(I4726)&gt;Rules!$B$4)),1,0)</f>
        <v>0</v>
      </c>
      <c r="K4725" s="6" t="str">
        <f aca="false">IF(F4725=1,COUNTIF($F$2:F4725,1),"")</f>
        <v/>
      </c>
    </row>
    <row r="4726" customFormat="false" ht="15" hidden="false" customHeight="false" outlineLevel="0" collapsed="false">
      <c r="A4726" s="6" t="n">
        <v>37175.368</v>
      </c>
      <c r="B4726" s="6" t="n">
        <v>1.64322344322344</v>
      </c>
      <c r="C4726" s="6" t="n">
        <v>90</v>
      </c>
      <c r="D4726" s="6" t="n">
        <v>-1</v>
      </c>
      <c r="E4726" s="6" t="n">
        <v>1.64615384615385</v>
      </c>
      <c r="F4726" s="6" t="n">
        <v>0</v>
      </c>
      <c r="G4726" s="6" t="n">
        <v>0</v>
      </c>
      <c r="H4726" s="6" t="str">
        <f aca="false">IF(AND(A4726&gt;=Stimuli!$B$2,A4726&lt;=Stimuli!$C$2),Stimuli!$A$2,IF(AND(A4726&gt;=Stimuli!$B$3,A4726&lt;=Stimuli!$C$3),Stimuli!$A$3,IF(AND(A4726&gt;=Stimuli!$B$4,A4726&lt;=Stimuli!$C$4),Stimuli!$A$4,"")))</f>
        <v>01 Quiet baseline (60s)</v>
      </c>
      <c r="I4726" s="6" t="n">
        <f aca="false">(B4726-B4725)/((A4726-A4725)/1000)</f>
        <v>0.93772893772902</v>
      </c>
      <c r="J4726" s="6" t="n">
        <f aca="false">IF(OR(B4726&lt;Rules!$B$2,B4726&gt;Rules!$B$3,ABS(I4726)&gt;Rules!$B$4,OR(B4727&lt;Rules!$B$2,B4727&gt;Rules!$B$3,ABS(I4727)&gt;Rules!$B$4)),1,0)</f>
        <v>0</v>
      </c>
      <c r="K4726" s="6" t="str">
        <f aca="false">IF(F4726=1,COUNTIF($F$2:F4726,1),"")</f>
        <v/>
      </c>
    </row>
    <row r="4727" customFormat="false" ht="15" hidden="false" customHeight="false" outlineLevel="0" collapsed="false">
      <c r="A4727" s="6" t="n">
        <v>37183.1805</v>
      </c>
      <c r="B4727" s="6" t="n">
        <v>1.63736263736264</v>
      </c>
      <c r="C4727" s="6" t="n">
        <v>90</v>
      </c>
      <c r="D4727" s="6" t="n">
        <v>-1</v>
      </c>
      <c r="E4727" s="6" t="n">
        <v>1.64615384615385</v>
      </c>
      <c r="F4727" s="6" t="n">
        <v>0</v>
      </c>
      <c r="G4727" s="6" t="n">
        <v>0</v>
      </c>
      <c r="H4727" s="6" t="str">
        <f aca="false">IF(AND(A4727&gt;=Stimuli!$B$2,A4727&lt;=Stimuli!$C$2),Stimuli!$A$2,IF(AND(A4727&gt;=Stimuli!$B$3,A4727&lt;=Stimuli!$C$3),Stimuli!$A$3,IF(AND(A4727&gt;=Stimuli!$B$4,A4727&lt;=Stimuli!$C$4),Stimuli!$A$4,"")))</f>
        <v>01 Quiet baseline (60s)</v>
      </c>
      <c r="I4727" s="6" t="n">
        <f aca="false">(B4727-B4726)/((A4727-A4726)/1000)</f>
        <v>-0.750183150183148</v>
      </c>
      <c r="J4727" s="6" t="n">
        <f aca="false">IF(OR(B4727&lt;Rules!$B$2,B4727&gt;Rules!$B$3,ABS(I4727)&gt;Rules!$B$4,OR(B4728&lt;Rules!$B$2,B4728&gt;Rules!$B$3,ABS(I4728)&gt;Rules!$B$4)),1,0)</f>
        <v>0</v>
      </c>
      <c r="K4727" s="6" t="str">
        <f aca="false">IF(F4727=1,COUNTIF($F$2:F4727,1),"")</f>
        <v/>
      </c>
    </row>
    <row r="4728" customFormat="false" ht="15" hidden="false" customHeight="false" outlineLevel="0" collapsed="false">
      <c r="A4728" s="6" t="n">
        <v>37190.993</v>
      </c>
      <c r="B4728" s="6" t="n">
        <v>1.64175824175824</v>
      </c>
      <c r="C4728" s="6" t="n">
        <v>90</v>
      </c>
      <c r="D4728" s="6" t="n">
        <v>-1</v>
      </c>
      <c r="E4728" s="6" t="n">
        <v>1.64615384615385</v>
      </c>
      <c r="F4728" s="6" t="n">
        <v>0</v>
      </c>
      <c r="G4728" s="6" t="n">
        <v>0</v>
      </c>
      <c r="H4728" s="6" t="str">
        <f aca="false">IF(AND(A4728&gt;=Stimuli!$B$2,A4728&lt;=Stimuli!$C$2),Stimuli!$A$2,IF(AND(A4728&gt;=Stimuli!$B$3,A4728&lt;=Stimuli!$C$3),Stimuli!$A$3,IF(AND(A4728&gt;=Stimuli!$B$4,A4728&lt;=Stimuli!$C$4),Stimuli!$A$4,"")))</f>
        <v>01 Quiet baseline (60s)</v>
      </c>
      <c r="I4728" s="6" t="n">
        <f aca="false">(B4728-B4727)/((A4728-A4727)/1000)</f>
        <v>0.562637362637418</v>
      </c>
      <c r="J4728" s="6" t="n">
        <f aca="false">IF(OR(B4728&lt;Rules!$B$2,B4728&gt;Rules!$B$3,ABS(I4728)&gt;Rules!$B$4,OR(B4729&lt;Rules!$B$2,B4729&gt;Rules!$B$3,ABS(I4729)&gt;Rules!$B$4)),1,0)</f>
        <v>0</v>
      </c>
      <c r="K4728" s="6" t="str">
        <f aca="false">IF(F4728=1,COUNTIF($F$2:F4728,1),"")</f>
        <v/>
      </c>
    </row>
    <row r="4729" customFormat="false" ht="15" hidden="false" customHeight="false" outlineLevel="0" collapsed="false">
      <c r="A4729" s="6" t="n">
        <v>37198.8055</v>
      </c>
      <c r="B4729" s="6" t="n">
        <v>1.63589743589744</v>
      </c>
      <c r="C4729" s="6" t="n">
        <v>90</v>
      </c>
      <c r="D4729" s="6" t="n">
        <v>-1</v>
      </c>
      <c r="E4729" s="6" t="n">
        <v>1.64615384615385</v>
      </c>
      <c r="F4729" s="6" t="n">
        <v>0</v>
      </c>
      <c r="G4729" s="6" t="n">
        <v>0</v>
      </c>
      <c r="H4729" s="6" t="str">
        <f aca="false">IF(AND(A4729&gt;=Stimuli!$B$2,A4729&lt;=Stimuli!$C$2),Stimuli!$A$2,IF(AND(A4729&gt;=Stimuli!$B$3,A4729&lt;=Stimuli!$C$3),Stimuli!$A$3,IF(AND(A4729&gt;=Stimuli!$B$4,A4729&lt;=Stimuli!$C$4),Stimuli!$A$4,"")))</f>
        <v>01 Quiet baseline (60s)</v>
      </c>
      <c r="I4729" s="6" t="n">
        <f aca="false">(B4729-B4728)/((A4729-A4728)/1000)</f>
        <v>-0.75018315018329</v>
      </c>
      <c r="J4729" s="6" t="n">
        <f aca="false">IF(OR(B4729&lt;Rules!$B$2,B4729&gt;Rules!$B$3,ABS(I4729)&gt;Rules!$B$4,OR(B4730&lt;Rules!$B$2,B4730&gt;Rules!$B$3,ABS(I4730)&gt;Rules!$B$4)),1,0)</f>
        <v>0</v>
      </c>
      <c r="K4729" s="6" t="str">
        <f aca="false">IF(F4729=1,COUNTIF($F$2:F4729,1),"")</f>
        <v/>
      </c>
    </row>
    <row r="4730" customFormat="false" ht="15" hidden="false" customHeight="false" outlineLevel="0" collapsed="false">
      <c r="A4730" s="6" t="n">
        <v>37206.618</v>
      </c>
      <c r="B4730" s="6" t="n">
        <v>1.64029304029304</v>
      </c>
      <c r="C4730" s="6" t="n">
        <v>86</v>
      </c>
      <c r="D4730" s="6" t="n">
        <v>695.3125</v>
      </c>
      <c r="E4730" s="6" t="n">
        <v>1.64615384615385</v>
      </c>
      <c r="F4730" s="6" t="n">
        <v>0</v>
      </c>
      <c r="G4730" s="6" t="n">
        <v>0</v>
      </c>
      <c r="H4730" s="6" t="str">
        <f aca="false">IF(AND(A4730&gt;=Stimuli!$B$2,A4730&lt;=Stimuli!$C$2),Stimuli!$A$2,IF(AND(A4730&gt;=Stimuli!$B$3,A4730&lt;=Stimuli!$C$3),Stimuli!$A$3,IF(AND(A4730&gt;=Stimuli!$B$4,A4730&lt;=Stimuli!$C$4),Stimuli!$A$4,"")))</f>
        <v>01 Quiet baseline (60s)</v>
      </c>
      <c r="I4730" s="6" t="n">
        <f aca="false">(B4730-B4729)/((A4730-A4729)/1000)</f>
        <v>0.562637362637446</v>
      </c>
      <c r="J4730" s="6" t="n">
        <f aca="false">IF(OR(B4730&lt;Rules!$B$2,B4730&gt;Rules!$B$3,ABS(I4730)&gt;Rules!$B$4,OR(B4731&lt;Rules!$B$2,B4731&gt;Rules!$B$3,ABS(I4731)&gt;Rules!$B$4)),1,0)</f>
        <v>0</v>
      </c>
      <c r="K4730" s="6" t="str">
        <f aca="false">IF(F4730=1,COUNTIF($F$2:F4730,1),"")</f>
        <v/>
      </c>
    </row>
    <row r="4731" customFormat="false" ht="15" hidden="false" customHeight="false" outlineLevel="0" collapsed="false">
      <c r="A4731" s="6" t="n">
        <v>37214.4305</v>
      </c>
      <c r="B4731" s="6" t="n">
        <v>1.63736263736264</v>
      </c>
      <c r="C4731" s="6" t="n">
        <v>86</v>
      </c>
      <c r="D4731" s="6" t="n">
        <v>-1</v>
      </c>
      <c r="E4731" s="6" t="n">
        <v>1.64615384615385</v>
      </c>
      <c r="F4731" s="6" t="n">
        <v>0</v>
      </c>
      <c r="G4731" s="6" t="n">
        <v>0</v>
      </c>
      <c r="H4731" s="6" t="str">
        <f aca="false">IF(AND(A4731&gt;=Stimuli!$B$2,A4731&lt;=Stimuli!$C$2),Stimuli!$A$2,IF(AND(A4731&gt;=Stimuli!$B$3,A4731&lt;=Stimuli!$C$3),Stimuli!$A$3,IF(AND(A4731&gt;=Stimuli!$B$4,A4731&lt;=Stimuli!$C$4),Stimuli!$A$4,"")))</f>
        <v>01 Quiet baseline (60s)</v>
      </c>
      <c r="I4731" s="6" t="n">
        <f aca="false">(B4731-B4730)/((A4731-A4730)/1000)</f>
        <v>-0.375091575091574</v>
      </c>
      <c r="J4731" s="6" t="n">
        <f aca="false">IF(OR(B4731&lt;Rules!$B$2,B4731&gt;Rules!$B$3,ABS(I4731)&gt;Rules!$B$4,OR(B4732&lt;Rules!$B$2,B4732&gt;Rules!$B$3,ABS(I4732)&gt;Rules!$B$4)),1,0)</f>
        <v>0</v>
      </c>
      <c r="K4731" s="6" t="str">
        <f aca="false">IF(F4731=1,COUNTIF($F$2:F4731,1),"")</f>
        <v/>
      </c>
    </row>
    <row r="4732" customFormat="false" ht="15" hidden="false" customHeight="false" outlineLevel="0" collapsed="false">
      <c r="A4732" s="6" t="n">
        <v>37222.243</v>
      </c>
      <c r="B4732" s="6" t="n">
        <v>1.63882783882784</v>
      </c>
      <c r="C4732" s="6" t="n">
        <v>86</v>
      </c>
      <c r="D4732" s="6" t="n">
        <v>-1</v>
      </c>
      <c r="E4732" s="6" t="n">
        <v>1.64615384615385</v>
      </c>
      <c r="F4732" s="6" t="n">
        <v>0</v>
      </c>
      <c r="G4732" s="6" t="n">
        <v>0</v>
      </c>
      <c r="H4732" s="6" t="str">
        <f aca="false">IF(AND(A4732&gt;=Stimuli!$B$2,A4732&lt;=Stimuli!$C$2),Stimuli!$A$2,IF(AND(A4732&gt;=Stimuli!$B$3,A4732&lt;=Stimuli!$C$3),Stimuli!$A$3,IF(AND(A4732&gt;=Stimuli!$B$4,A4732&lt;=Stimuli!$C$4),Stimuli!$A$4,"")))</f>
        <v>01 Quiet baseline (60s)</v>
      </c>
      <c r="I4732" s="6" t="n">
        <f aca="false">(B4732-B4731)/((A4732-A4731)/1000)</f>
        <v>0.187545787545844</v>
      </c>
      <c r="J4732" s="6" t="n">
        <f aca="false">IF(OR(B4732&lt;Rules!$B$2,B4732&gt;Rules!$B$3,ABS(I4732)&gt;Rules!$B$4,OR(B4733&lt;Rules!$B$2,B4733&gt;Rules!$B$3,ABS(I4733)&gt;Rules!$B$4)),1,0)</f>
        <v>0</v>
      </c>
      <c r="K4732" s="6" t="str">
        <f aca="false">IF(F4732=1,COUNTIF($F$2:F4732,1),"")</f>
        <v/>
      </c>
    </row>
    <row r="4733" customFormat="false" ht="15" hidden="false" customHeight="false" outlineLevel="0" collapsed="false">
      <c r="A4733" s="6" t="n">
        <v>37230.0555</v>
      </c>
      <c r="B4733" s="6" t="n">
        <v>1.63882783882784</v>
      </c>
      <c r="C4733" s="6" t="n">
        <v>86</v>
      </c>
      <c r="D4733" s="6" t="n">
        <v>-1</v>
      </c>
      <c r="E4733" s="6" t="n">
        <v>1.64615384615385</v>
      </c>
      <c r="F4733" s="6" t="n">
        <v>0</v>
      </c>
      <c r="G4733" s="6" t="n">
        <v>0</v>
      </c>
      <c r="H4733" s="6" t="str">
        <f aca="false">IF(AND(A4733&gt;=Stimuli!$B$2,A4733&lt;=Stimuli!$C$2),Stimuli!$A$2,IF(AND(A4733&gt;=Stimuli!$B$3,A4733&lt;=Stimuli!$C$3),Stimuli!$A$3,IF(AND(A4733&gt;=Stimuli!$B$4,A4733&lt;=Stimuli!$C$4),Stimuli!$A$4,"")))</f>
        <v>01 Quiet baseline (60s)</v>
      </c>
      <c r="I4733" s="6" t="n">
        <f aca="false">(B4733-B4732)/((A4733-A4732)/1000)</f>
        <v>0</v>
      </c>
      <c r="J4733" s="6" t="n">
        <f aca="false">IF(OR(B4733&lt;Rules!$B$2,B4733&gt;Rules!$B$3,ABS(I4733)&gt;Rules!$B$4,OR(B4734&lt;Rules!$B$2,B4734&gt;Rules!$B$3,ABS(I4734)&gt;Rules!$B$4)),1,0)</f>
        <v>0</v>
      </c>
      <c r="K4733" s="6" t="str">
        <f aca="false">IF(F4733=1,COUNTIF($F$2:F4733,1),"")</f>
        <v/>
      </c>
    </row>
    <row r="4734" customFormat="false" ht="15" hidden="false" customHeight="false" outlineLevel="0" collapsed="false">
      <c r="A4734" s="6" t="n">
        <v>37237.868</v>
      </c>
      <c r="B4734" s="6" t="n">
        <v>1.63882783882784</v>
      </c>
      <c r="C4734" s="6" t="n">
        <v>86</v>
      </c>
      <c r="D4734" s="6" t="n">
        <v>-1</v>
      </c>
      <c r="E4734" s="6" t="n">
        <v>1.64615384615385</v>
      </c>
      <c r="F4734" s="6" t="n">
        <v>0</v>
      </c>
      <c r="G4734" s="6" t="n">
        <v>0</v>
      </c>
      <c r="H4734" s="6" t="str">
        <f aca="false">IF(AND(A4734&gt;=Stimuli!$B$2,A4734&lt;=Stimuli!$C$2),Stimuli!$A$2,IF(AND(A4734&gt;=Stimuli!$B$3,A4734&lt;=Stimuli!$C$3),Stimuli!$A$3,IF(AND(A4734&gt;=Stimuli!$B$4,A4734&lt;=Stimuli!$C$4),Stimuli!$A$4,"")))</f>
        <v>01 Quiet baseline (60s)</v>
      </c>
      <c r="I4734" s="6" t="n">
        <f aca="false">(B4734-B4733)/((A4734-A4733)/1000)</f>
        <v>0</v>
      </c>
      <c r="J4734" s="6" t="n">
        <f aca="false">IF(OR(B4734&lt;Rules!$B$2,B4734&gt;Rules!$B$3,ABS(I4734)&gt;Rules!$B$4,OR(B4735&lt;Rules!$B$2,B4735&gt;Rules!$B$3,ABS(I4735)&gt;Rules!$B$4)),1,0)</f>
        <v>0</v>
      </c>
      <c r="K4734" s="6" t="str">
        <f aca="false">IF(F4734=1,COUNTIF($F$2:F4734,1),"")</f>
        <v/>
      </c>
    </row>
    <row r="4735" customFormat="false" ht="15" hidden="false" customHeight="false" outlineLevel="0" collapsed="false">
      <c r="A4735" s="6" t="n">
        <v>37245.6805</v>
      </c>
      <c r="B4735" s="6" t="n">
        <v>1.64029304029304</v>
      </c>
      <c r="C4735" s="6" t="n">
        <v>86</v>
      </c>
      <c r="D4735" s="6" t="n">
        <v>-1</v>
      </c>
      <c r="E4735" s="6" t="n">
        <v>1.64615384615385</v>
      </c>
      <c r="F4735" s="6" t="n">
        <v>0</v>
      </c>
      <c r="G4735" s="6" t="n">
        <v>0</v>
      </c>
      <c r="H4735" s="6" t="str">
        <f aca="false">IF(AND(A4735&gt;=Stimuli!$B$2,A4735&lt;=Stimuli!$C$2),Stimuli!$A$2,IF(AND(A4735&gt;=Stimuli!$B$3,A4735&lt;=Stimuli!$C$3),Stimuli!$A$3,IF(AND(A4735&gt;=Stimuli!$B$4,A4735&lt;=Stimuli!$C$4),Stimuli!$A$4,"")))</f>
        <v>01 Quiet baseline (60s)</v>
      </c>
      <c r="I4735" s="6" t="n">
        <f aca="false">(B4735-B4734)/((A4735-A4734)/1000)</f>
        <v>0.18754578754573</v>
      </c>
      <c r="J4735" s="6" t="n">
        <f aca="false">IF(OR(B4735&lt;Rules!$B$2,B4735&gt;Rules!$B$3,ABS(I4735)&gt;Rules!$B$4,OR(B4736&lt;Rules!$B$2,B4736&gt;Rules!$B$3,ABS(I4736)&gt;Rules!$B$4)),1,0)</f>
        <v>0</v>
      </c>
      <c r="K4735" s="6" t="str">
        <f aca="false">IF(F4735=1,COUNTIF($F$2:F4735,1),"")</f>
        <v/>
      </c>
    </row>
    <row r="4736" customFormat="false" ht="15" hidden="false" customHeight="false" outlineLevel="0" collapsed="false">
      <c r="A4736" s="6" t="n">
        <v>37253.493</v>
      </c>
      <c r="B4736" s="6" t="n">
        <v>1.63736263736264</v>
      </c>
      <c r="C4736" s="6" t="n">
        <v>86</v>
      </c>
      <c r="D4736" s="6" t="n">
        <v>-1</v>
      </c>
      <c r="E4736" s="6" t="n">
        <v>1.64615384615385</v>
      </c>
      <c r="F4736" s="6" t="n">
        <v>0</v>
      </c>
      <c r="G4736" s="6" t="n">
        <v>0</v>
      </c>
      <c r="H4736" s="6" t="str">
        <f aca="false">IF(AND(A4736&gt;=Stimuli!$B$2,A4736&lt;=Stimuli!$C$2),Stimuli!$A$2,IF(AND(A4736&gt;=Stimuli!$B$3,A4736&lt;=Stimuli!$C$3),Stimuli!$A$3,IF(AND(A4736&gt;=Stimuli!$B$4,A4736&lt;=Stimuli!$C$4),Stimuli!$A$4,"")))</f>
        <v>01 Quiet baseline (60s)</v>
      </c>
      <c r="I4736" s="6" t="n">
        <f aca="false">(B4736-B4735)/((A4736-A4735)/1000)</f>
        <v>-0.375091575091574</v>
      </c>
      <c r="J4736" s="6" t="n">
        <f aca="false">IF(OR(B4736&lt;Rules!$B$2,B4736&gt;Rules!$B$3,ABS(I4736)&gt;Rules!$B$4,OR(B4737&lt;Rules!$B$2,B4737&gt;Rules!$B$3,ABS(I4737)&gt;Rules!$B$4)),1,0)</f>
        <v>0</v>
      </c>
      <c r="K4736" s="6" t="str">
        <f aca="false">IF(F4736=1,COUNTIF($F$2:F4736,1),"")</f>
        <v/>
      </c>
    </row>
    <row r="4737" customFormat="false" ht="15" hidden="false" customHeight="false" outlineLevel="0" collapsed="false">
      <c r="A4737" s="6" t="n">
        <v>37261.3055</v>
      </c>
      <c r="B4737" s="6" t="n">
        <v>1.64175824175824</v>
      </c>
      <c r="C4737" s="6" t="n">
        <v>86</v>
      </c>
      <c r="D4737" s="6" t="n">
        <v>-1</v>
      </c>
      <c r="E4737" s="6" t="n">
        <v>1.64615384615385</v>
      </c>
      <c r="F4737" s="6" t="n">
        <v>0</v>
      </c>
      <c r="G4737" s="6" t="n">
        <v>0</v>
      </c>
      <c r="H4737" s="6" t="str">
        <f aca="false">IF(AND(A4737&gt;=Stimuli!$B$2,A4737&lt;=Stimuli!$C$2),Stimuli!$A$2,IF(AND(A4737&gt;=Stimuli!$B$3,A4737&lt;=Stimuli!$C$3),Stimuli!$A$3,IF(AND(A4737&gt;=Stimuli!$B$4,A4737&lt;=Stimuli!$C$4),Stimuli!$A$4,"")))</f>
        <v>01 Quiet baseline (60s)</v>
      </c>
      <c r="I4737" s="6" t="n">
        <f aca="false">(B4737-B4736)/((A4737-A4736)/1000)</f>
        <v>0.562637362637418</v>
      </c>
      <c r="J4737" s="6" t="n">
        <f aca="false">IF(OR(B4737&lt;Rules!$B$2,B4737&gt;Rules!$B$3,ABS(I4737)&gt;Rules!$B$4,OR(B4738&lt;Rules!$B$2,B4738&gt;Rules!$B$3,ABS(I4738)&gt;Rules!$B$4)),1,0)</f>
        <v>0</v>
      </c>
      <c r="K4737" s="6" t="str">
        <f aca="false">IF(F4737=1,COUNTIF($F$2:F4737,1),"")</f>
        <v/>
      </c>
    </row>
    <row r="4738" customFormat="false" ht="15" hidden="false" customHeight="false" outlineLevel="0" collapsed="false">
      <c r="A4738" s="6" t="n">
        <v>37269.118</v>
      </c>
      <c r="B4738" s="6" t="n">
        <v>1.63589743589744</v>
      </c>
      <c r="C4738" s="6" t="n">
        <v>86</v>
      </c>
      <c r="D4738" s="6" t="n">
        <v>-1</v>
      </c>
      <c r="E4738" s="6" t="n">
        <v>1.64615384615385</v>
      </c>
      <c r="F4738" s="6" t="n">
        <v>0</v>
      </c>
      <c r="G4738" s="6" t="n">
        <v>0</v>
      </c>
      <c r="H4738" s="6" t="str">
        <f aca="false">IF(AND(A4738&gt;=Stimuli!$B$2,A4738&lt;=Stimuli!$C$2),Stimuli!$A$2,IF(AND(A4738&gt;=Stimuli!$B$3,A4738&lt;=Stimuli!$C$3),Stimuli!$A$3,IF(AND(A4738&gt;=Stimuli!$B$4,A4738&lt;=Stimuli!$C$4),Stimuli!$A$4,"")))</f>
        <v>01 Quiet baseline (60s)</v>
      </c>
      <c r="I4738" s="6" t="n">
        <f aca="false">(B4738-B4737)/((A4738-A4737)/1000)</f>
        <v>-0.75018315018329</v>
      </c>
      <c r="J4738" s="6" t="n">
        <f aca="false">IF(OR(B4738&lt;Rules!$B$2,B4738&gt;Rules!$B$3,ABS(I4738)&gt;Rules!$B$4,OR(B4739&lt;Rules!$B$2,B4739&gt;Rules!$B$3,ABS(I4739)&gt;Rules!$B$4)),1,0)</f>
        <v>0</v>
      </c>
      <c r="K4738" s="6" t="str">
        <f aca="false">IF(F4738=1,COUNTIF($F$2:F4738,1),"")</f>
        <v/>
      </c>
    </row>
    <row r="4739" customFormat="false" ht="15" hidden="false" customHeight="false" outlineLevel="0" collapsed="false">
      <c r="A4739" s="6" t="n">
        <v>37276.9305</v>
      </c>
      <c r="B4739" s="6" t="n">
        <v>1.64175824175824</v>
      </c>
      <c r="C4739" s="6" t="n">
        <v>86</v>
      </c>
      <c r="D4739" s="6" t="n">
        <v>-1</v>
      </c>
      <c r="E4739" s="6" t="n">
        <v>1.64615384615385</v>
      </c>
      <c r="F4739" s="6" t="n">
        <v>0</v>
      </c>
      <c r="G4739" s="6" t="n">
        <v>0</v>
      </c>
      <c r="H4739" s="6" t="str">
        <f aca="false">IF(AND(A4739&gt;=Stimuli!$B$2,A4739&lt;=Stimuli!$C$2),Stimuli!$A$2,IF(AND(A4739&gt;=Stimuli!$B$3,A4739&lt;=Stimuli!$C$3),Stimuli!$A$3,IF(AND(A4739&gt;=Stimuli!$B$4,A4739&lt;=Stimuli!$C$4),Stimuli!$A$4,"")))</f>
        <v>01 Quiet baseline (60s)</v>
      </c>
      <c r="I4739" s="6" t="n">
        <f aca="false">(B4739-B4738)/((A4739-A4738)/1000)</f>
        <v>0.75018315018329</v>
      </c>
      <c r="J4739" s="6" t="n">
        <f aca="false">IF(OR(B4739&lt;Rules!$B$2,B4739&gt;Rules!$B$3,ABS(I4739)&gt;Rules!$B$4,OR(B4740&lt;Rules!$B$2,B4740&gt;Rules!$B$3,ABS(I4740)&gt;Rules!$B$4)),1,0)</f>
        <v>0</v>
      </c>
      <c r="K4739" s="6" t="str">
        <f aca="false">IF(F4739=1,COUNTIF($F$2:F4739,1),"")</f>
        <v/>
      </c>
    </row>
    <row r="4740" customFormat="false" ht="15" hidden="false" customHeight="false" outlineLevel="0" collapsed="false">
      <c r="A4740" s="6" t="n">
        <v>37284.743</v>
      </c>
      <c r="B4740" s="6" t="n">
        <v>1.63589743589744</v>
      </c>
      <c r="C4740" s="6" t="n">
        <v>86</v>
      </c>
      <c r="D4740" s="6" t="n">
        <v>-1</v>
      </c>
      <c r="E4740" s="6" t="n">
        <v>1.64615384615385</v>
      </c>
      <c r="F4740" s="6" t="n">
        <v>0</v>
      </c>
      <c r="G4740" s="6" t="n">
        <v>0</v>
      </c>
      <c r="H4740" s="6" t="str">
        <f aca="false">IF(AND(A4740&gt;=Stimuli!$B$2,A4740&lt;=Stimuli!$C$2),Stimuli!$A$2,IF(AND(A4740&gt;=Stimuli!$B$3,A4740&lt;=Stimuli!$C$3),Stimuli!$A$3,IF(AND(A4740&gt;=Stimuli!$B$4,A4740&lt;=Stimuli!$C$4),Stimuli!$A$4,"")))</f>
        <v>01 Quiet baseline (60s)</v>
      </c>
      <c r="I4740" s="6" t="n">
        <f aca="false">(B4740-B4739)/((A4740-A4739)/1000)</f>
        <v>-0.75018315018329</v>
      </c>
      <c r="J4740" s="6" t="n">
        <f aca="false">IF(OR(B4740&lt;Rules!$B$2,B4740&gt;Rules!$B$3,ABS(I4740)&gt;Rules!$B$4,OR(B4741&lt;Rules!$B$2,B4741&gt;Rules!$B$3,ABS(I4741)&gt;Rules!$B$4)),1,0)</f>
        <v>0</v>
      </c>
      <c r="K4740" s="6" t="str">
        <f aca="false">IF(F4740=1,COUNTIF($F$2:F4740,1),"")</f>
        <v/>
      </c>
    </row>
    <row r="4741" customFormat="false" ht="15" hidden="false" customHeight="false" outlineLevel="0" collapsed="false">
      <c r="A4741" s="6" t="n">
        <v>37292.5555</v>
      </c>
      <c r="B4741" s="6" t="n">
        <v>1.64175824175824</v>
      </c>
      <c r="C4741" s="6" t="n">
        <v>86</v>
      </c>
      <c r="D4741" s="6" t="n">
        <v>-1</v>
      </c>
      <c r="E4741" s="6" t="n">
        <v>1.64615384615385</v>
      </c>
      <c r="F4741" s="6" t="n">
        <v>0</v>
      </c>
      <c r="G4741" s="6" t="n">
        <v>0</v>
      </c>
      <c r="H4741" s="6" t="str">
        <f aca="false">IF(AND(A4741&gt;=Stimuli!$B$2,A4741&lt;=Stimuli!$C$2),Stimuli!$A$2,IF(AND(A4741&gt;=Stimuli!$B$3,A4741&lt;=Stimuli!$C$3),Stimuli!$A$3,IF(AND(A4741&gt;=Stimuli!$B$4,A4741&lt;=Stimuli!$C$4),Stimuli!$A$4,"")))</f>
        <v>01 Quiet baseline (60s)</v>
      </c>
      <c r="I4741" s="6" t="n">
        <f aca="false">(B4741-B4740)/((A4741-A4740)/1000)</f>
        <v>0.75018315018329</v>
      </c>
      <c r="J4741" s="6" t="n">
        <f aca="false">IF(OR(B4741&lt;Rules!$B$2,B4741&gt;Rules!$B$3,ABS(I4741)&gt;Rules!$B$4,OR(B4742&lt;Rules!$B$2,B4742&gt;Rules!$B$3,ABS(I4742)&gt;Rules!$B$4)),1,0)</f>
        <v>0</v>
      </c>
      <c r="K4741" s="6" t="str">
        <f aca="false">IF(F4741=1,COUNTIF($F$2:F4741,1),"")</f>
        <v/>
      </c>
    </row>
    <row r="4742" customFormat="false" ht="15" hidden="false" customHeight="false" outlineLevel="0" collapsed="false">
      <c r="A4742" s="6" t="n">
        <v>37300.368</v>
      </c>
      <c r="B4742" s="6" t="n">
        <v>1.63589743589744</v>
      </c>
      <c r="C4742" s="6" t="n">
        <v>86</v>
      </c>
      <c r="D4742" s="6" t="n">
        <v>-1</v>
      </c>
      <c r="E4742" s="6" t="n">
        <v>1.64615384615385</v>
      </c>
      <c r="F4742" s="6" t="n">
        <v>0</v>
      </c>
      <c r="G4742" s="6" t="n">
        <v>0</v>
      </c>
      <c r="H4742" s="6" t="str">
        <f aca="false">IF(AND(A4742&gt;=Stimuli!$B$2,A4742&lt;=Stimuli!$C$2),Stimuli!$A$2,IF(AND(A4742&gt;=Stimuli!$B$3,A4742&lt;=Stimuli!$C$3),Stimuli!$A$3,IF(AND(A4742&gt;=Stimuli!$B$4,A4742&lt;=Stimuli!$C$4),Stimuli!$A$4,"")))</f>
        <v>01 Quiet baseline (60s)</v>
      </c>
      <c r="I4742" s="6" t="n">
        <f aca="false">(B4742-B4741)/((A4742-A4741)/1000)</f>
        <v>-0.75018315018329</v>
      </c>
      <c r="J4742" s="6" t="n">
        <f aca="false">IF(OR(B4742&lt;Rules!$B$2,B4742&gt;Rules!$B$3,ABS(I4742)&gt;Rules!$B$4,OR(B4743&lt;Rules!$B$2,B4743&gt;Rules!$B$3,ABS(I4743)&gt;Rules!$B$4)),1,0)</f>
        <v>0</v>
      </c>
      <c r="K4742" s="6" t="str">
        <f aca="false">IF(F4742=1,COUNTIF($F$2:F4742,1),"")</f>
        <v/>
      </c>
    </row>
    <row r="4743" customFormat="false" ht="15" hidden="false" customHeight="false" outlineLevel="0" collapsed="false">
      <c r="A4743" s="6" t="n">
        <v>37308.1805</v>
      </c>
      <c r="B4743" s="6" t="n">
        <v>1.64175824175824</v>
      </c>
      <c r="C4743" s="6" t="n">
        <v>86</v>
      </c>
      <c r="D4743" s="6" t="n">
        <v>-1</v>
      </c>
      <c r="E4743" s="6" t="n">
        <v>1.64615384615385</v>
      </c>
      <c r="F4743" s="6" t="n">
        <v>0</v>
      </c>
      <c r="G4743" s="6" t="n">
        <v>0</v>
      </c>
      <c r="H4743" s="6" t="str">
        <f aca="false">IF(AND(A4743&gt;=Stimuli!$B$2,A4743&lt;=Stimuli!$C$2),Stimuli!$A$2,IF(AND(A4743&gt;=Stimuli!$B$3,A4743&lt;=Stimuli!$C$3),Stimuli!$A$3,IF(AND(A4743&gt;=Stimuli!$B$4,A4743&lt;=Stimuli!$C$4),Stimuli!$A$4,"")))</f>
        <v>01 Quiet baseline (60s)</v>
      </c>
      <c r="I4743" s="6" t="n">
        <f aca="false">(B4743-B4742)/((A4743-A4742)/1000)</f>
        <v>0.75018315018329</v>
      </c>
      <c r="J4743" s="6" t="n">
        <f aca="false">IF(OR(B4743&lt;Rules!$B$2,B4743&gt;Rules!$B$3,ABS(I4743)&gt;Rules!$B$4,OR(B4744&lt;Rules!$B$2,B4744&gt;Rules!$B$3,ABS(I4744)&gt;Rules!$B$4)),1,0)</f>
        <v>0</v>
      </c>
      <c r="K4743" s="6" t="str">
        <f aca="false">IF(F4743=1,COUNTIF($F$2:F4743,1),"")</f>
        <v/>
      </c>
    </row>
    <row r="4744" customFormat="false" ht="15" hidden="false" customHeight="false" outlineLevel="0" collapsed="false">
      <c r="A4744" s="6" t="n">
        <v>37315.993</v>
      </c>
      <c r="B4744" s="6" t="n">
        <v>1.63443223443223</v>
      </c>
      <c r="C4744" s="6" t="n">
        <v>86</v>
      </c>
      <c r="D4744" s="6" t="n">
        <v>-1</v>
      </c>
      <c r="E4744" s="6" t="n">
        <v>1.64615384615385</v>
      </c>
      <c r="F4744" s="6" t="n">
        <v>0</v>
      </c>
      <c r="G4744" s="6" t="n">
        <v>0</v>
      </c>
      <c r="H4744" s="6" t="str">
        <f aca="false">IF(AND(A4744&gt;=Stimuli!$B$2,A4744&lt;=Stimuli!$C$2),Stimuli!$A$2,IF(AND(A4744&gt;=Stimuli!$B$3,A4744&lt;=Stimuli!$C$3),Stimuli!$A$3,IF(AND(A4744&gt;=Stimuli!$B$4,A4744&lt;=Stimuli!$C$4),Stimuli!$A$4,"")))</f>
        <v>01 Quiet baseline (60s)</v>
      </c>
      <c r="I4744" s="6" t="n">
        <f aca="false">(B4744-B4743)/((A4744-A4743)/1000)</f>
        <v>-0.93772893772902</v>
      </c>
      <c r="J4744" s="6" t="n">
        <f aca="false">IF(OR(B4744&lt;Rules!$B$2,B4744&gt;Rules!$B$3,ABS(I4744)&gt;Rules!$B$4,OR(B4745&lt;Rules!$B$2,B4745&gt;Rules!$B$3,ABS(I4745)&gt;Rules!$B$4)),1,0)</f>
        <v>0</v>
      </c>
      <c r="K4744" s="6" t="str">
        <f aca="false">IF(F4744=1,COUNTIF($F$2:F4744,1),"")</f>
        <v/>
      </c>
    </row>
    <row r="4745" customFormat="false" ht="15" hidden="false" customHeight="false" outlineLevel="0" collapsed="false">
      <c r="A4745" s="6" t="n">
        <v>37323.8055</v>
      </c>
      <c r="B4745" s="6" t="n">
        <v>1.64029304029304</v>
      </c>
      <c r="C4745" s="6" t="n">
        <v>86</v>
      </c>
      <c r="D4745" s="6" t="n">
        <v>-1</v>
      </c>
      <c r="E4745" s="6" t="n">
        <v>1.64615384615385</v>
      </c>
      <c r="F4745" s="6" t="n">
        <v>0</v>
      </c>
      <c r="G4745" s="6" t="n">
        <v>0</v>
      </c>
      <c r="H4745" s="6" t="str">
        <f aca="false">IF(AND(A4745&gt;=Stimuli!$B$2,A4745&lt;=Stimuli!$C$2),Stimuli!$A$2,IF(AND(A4745&gt;=Stimuli!$B$3,A4745&lt;=Stimuli!$C$3),Stimuli!$A$3,IF(AND(A4745&gt;=Stimuli!$B$4,A4745&lt;=Stimuli!$C$4),Stimuli!$A$4,"")))</f>
        <v>01 Quiet baseline (60s)</v>
      </c>
      <c r="I4745" s="6" t="n">
        <f aca="false">(B4745-B4744)/((A4745-A4744)/1000)</f>
        <v>0.750183150183176</v>
      </c>
      <c r="J4745" s="6" t="n">
        <f aca="false">IF(OR(B4745&lt;Rules!$B$2,B4745&gt;Rules!$B$3,ABS(I4745)&gt;Rules!$B$4,OR(B4746&lt;Rules!$B$2,B4746&gt;Rules!$B$3,ABS(I4746)&gt;Rules!$B$4)),1,0)</f>
        <v>0</v>
      </c>
      <c r="K4745" s="6" t="str">
        <f aca="false">IF(F4745=1,COUNTIF($F$2:F4745,1),"")</f>
        <v/>
      </c>
    </row>
    <row r="4746" customFormat="false" ht="15" hidden="false" customHeight="false" outlineLevel="0" collapsed="false">
      <c r="A4746" s="6" t="n">
        <v>37331.618</v>
      </c>
      <c r="B4746" s="6" t="n">
        <v>1.63589743589744</v>
      </c>
      <c r="C4746" s="6" t="n">
        <v>86</v>
      </c>
      <c r="D4746" s="6" t="n">
        <v>-1</v>
      </c>
      <c r="E4746" s="6" t="n">
        <v>1.64615384615385</v>
      </c>
      <c r="F4746" s="6" t="n">
        <v>0</v>
      </c>
      <c r="G4746" s="6" t="n">
        <v>0</v>
      </c>
      <c r="H4746" s="6" t="str">
        <f aca="false">IF(AND(A4746&gt;=Stimuli!$B$2,A4746&lt;=Stimuli!$C$2),Stimuli!$A$2,IF(AND(A4746&gt;=Stimuli!$B$3,A4746&lt;=Stimuli!$C$3),Stimuli!$A$3,IF(AND(A4746&gt;=Stimuli!$B$4,A4746&lt;=Stimuli!$C$4),Stimuli!$A$4,"")))</f>
        <v>01 Quiet baseline (60s)</v>
      </c>
      <c r="I4746" s="6" t="n">
        <f aca="false">(B4746-B4745)/((A4746-A4745)/1000)</f>
        <v>-0.562637362637446</v>
      </c>
      <c r="J4746" s="6" t="n">
        <f aca="false">IF(OR(B4746&lt;Rules!$B$2,B4746&gt;Rules!$B$3,ABS(I4746)&gt;Rules!$B$4,OR(B4747&lt;Rules!$B$2,B4747&gt;Rules!$B$3,ABS(I4747)&gt;Rules!$B$4)),1,0)</f>
        <v>0</v>
      </c>
      <c r="K4746" s="6" t="str">
        <f aca="false">IF(F4746=1,COUNTIF($F$2:F4746,1),"")</f>
        <v/>
      </c>
    </row>
    <row r="4747" customFormat="false" ht="15" hidden="false" customHeight="false" outlineLevel="0" collapsed="false">
      <c r="A4747" s="6" t="n">
        <v>37339.4305</v>
      </c>
      <c r="B4747" s="6" t="n">
        <v>1.63882783882784</v>
      </c>
      <c r="C4747" s="6" t="n">
        <v>86</v>
      </c>
      <c r="D4747" s="6" t="n">
        <v>-1</v>
      </c>
      <c r="E4747" s="6" t="n">
        <v>1.64615384615385</v>
      </c>
      <c r="F4747" s="6" t="n">
        <v>0</v>
      </c>
      <c r="G4747" s="6" t="n">
        <v>0</v>
      </c>
      <c r="H4747" s="6" t="str">
        <f aca="false">IF(AND(A4747&gt;=Stimuli!$B$2,A4747&lt;=Stimuli!$C$2),Stimuli!$A$2,IF(AND(A4747&gt;=Stimuli!$B$3,A4747&lt;=Stimuli!$C$3),Stimuli!$A$3,IF(AND(A4747&gt;=Stimuli!$B$4,A4747&lt;=Stimuli!$C$4),Stimuli!$A$4,"")))</f>
        <v>01 Quiet baseline (60s)</v>
      </c>
      <c r="I4747" s="6" t="n">
        <f aca="false">(B4747-B4746)/((A4747-A4746)/1000)</f>
        <v>0.375091575091716</v>
      </c>
      <c r="J4747" s="6" t="n">
        <f aca="false">IF(OR(B4747&lt;Rules!$B$2,B4747&gt;Rules!$B$3,ABS(I4747)&gt;Rules!$B$4,OR(B4748&lt;Rules!$B$2,B4748&gt;Rules!$B$3,ABS(I4748)&gt;Rules!$B$4)),1,0)</f>
        <v>0</v>
      </c>
      <c r="K4747" s="6" t="str">
        <f aca="false">IF(F4747=1,COUNTIF($F$2:F4747,1),"")</f>
        <v/>
      </c>
    </row>
    <row r="4748" customFormat="false" ht="15" hidden="false" customHeight="false" outlineLevel="0" collapsed="false">
      <c r="A4748" s="6" t="n">
        <v>37347.243</v>
      </c>
      <c r="B4748" s="6" t="n">
        <v>1.63736263736264</v>
      </c>
      <c r="C4748" s="6" t="n">
        <v>86</v>
      </c>
      <c r="D4748" s="6" t="n">
        <v>-1</v>
      </c>
      <c r="E4748" s="6" t="n">
        <v>1.64615384615385</v>
      </c>
      <c r="F4748" s="6" t="n">
        <v>0</v>
      </c>
      <c r="G4748" s="6" t="n">
        <v>0</v>
      </c>
      <c r="H4748" s="6" t="str">
        <f aca="false">IF(AND(A4748&gt;=Stimuli!$B$2,A4748&lt;=Stimuli!$C$2),Stimuli!$A$2,IF(AND(A4748&gt;=Stimuli!$B$3,A4748&lt;=Stimuli!$C$3),Stimuli!$A$3,IF(AND(A4748&gt;=Stimuli!$B$4,A4748&lt;=Stimuli!$C$4),Stimuli!$A$4,"")))</f>
        <v>01 Quiet baseline (60s)</v>
      </c>
      <c r="I4748" s="6" t="n">
        <f aca="false">(B4748-B4747)/((A4748-A4747)/1000)</f>
        <v>-0.187545787545844</v>
      </c>
      <c r="J4748" s="6" t="n">
        <f aca="false">IF(OR(B4748&lt;Rules!$B$2,B4748&gt;Rules!$B$3,ABS(I4748)&gt;Rules!$B$4,OR(B4749&lt;Rules!$B$2,B4749&gt;Rules!$B$3,ABS(I4749)&gt;Rules!$B$4)),1,0)</f>
        <v>0</v>
      </c>
      <c r="K4748" s="6" t="str">
        <f aca="false">IF(F4748=1,COUNTIF($F$2:F4748,1),"")</f>
        <v/>
      </c>
    </row>
    <row r="4749" customFormat="false" ht="15" hidden="false" customHeight="false" outlineLevel="0" collapsed="false">
      <c r="A4749" s="6" t="n">
        <v>37355.0555</v>
      </c>
      <c r="B4749" s="6" t="n">
        <v>1.63736263736264</v>
      </c>
      <c r="C4749" s="6" t="n">
        <v>86</v>
      </c>
      <c r="D4749" s="6" t="n">
        <v>-1</v>
      </c>
      <c r="E4749" s="6" t="n">
        <v>1.64615384615385</v>
      </c>
      <c r="F4749" s="6" t="n">
        <v>0</v>
      </c>
      <c r="G4749" s="6" t="n">
        <v>0</v>
      </c>
      <c r="H4749" s="6" t="str">
        <f aca="false">IF(AND(A4749&gt;=Stimuli!$B$2,A4749&lt;=Stimuli!$C$2),Stimuli!$A$2,IF(AND(A4749&gt;=Stimuli!$B$3,A4749&lt;=Stimuli!$C$3),Stimuli!$A$3,IF(AND(A4749&gt;=Stimuli!$B$4,A4749&lt;=Stimuli!$C$4),Stimuli!$A$4,"")))</f>
        <v>01 Quiet baseline (60s)</v>
      </c>
      <c r="I4749" s="6" t="n">
        <f aca="false">(B4749-B4748)/((A4749-A4748)/1000)</f>
        <v>0</v>
      </c>
      <c r="J4749" s="6" t="n">
        <f aca="false">IF(OR(B4749&lt;Rules!$B$2,B4749&gt;Rules!$B$3,ABS(I4749)&gt;Rules!$B$4,OR(B4750&lt;Rules!$B$2,B4750&gt;Rules!$B$3,ABS(I4750)&gt;Rules!$B$4)),1,0)</f>
        <v>0</v>
      </c>
      <c r="K4749" s="6" t="str">
        <f aca="false">IF(F4749=1,COUNTIF($F$2:F4749,1),"")</f>
        <v/>
      </c>
    </row>
    <row r="4750" customFormat="false" ht="15" hidden="false" customHeight="false" outlineLevel="0" collapsed="false">
      <c r="A4750" s="6" t="n">
        <v>37362.868</v>
      </c>
      <c r="B4750" s="6" t="n">
        <v>1.63736263736264</v>
      </c>
      <c r="C4750" s="6" t="n">
        <v>86</v>
      </c>
      <c r="D4750" s="6" t="n">
        <v>-1</v>
      </c>
      <c r="E4750" s="6" t="n">
        <v>1.64615384615385</v>
      </c>
      <c r="F4750" s="6" t="n">
        <v>0</v>
      </c>
      <c r="G4750" s="6" t="n">
        <v>0</v>
      </c>
      <c r="H4750" s="6" t="str">
        <f aca="false">IF(AND(A4750&gt;=Stimuli!$B$2,A4750&lt;=Stimuli!$C$2),Stimuli!$A$2,IF(AND(A4750&gt;=Stimuli!$B$3,A4750&lt;=Stimuli!$C$3),Stimuli!$A$3,IF(AND(A4750&gt;=Stimuli!$B$4,A4750&lt;=Stimuli!$C$4),Stimuli!$A$4,"")))</f>
        <v>01 Quiet baseline (60s)</v>
      </c>
      <c r="I4750" s="6" t="n">
        <f aca="false">(B4750-B4749)/((A4750-A4749)/1000)</f>
        <v>0</v>
      </c>
      <c r="J4750" s="6" t="n">
        <f aca="false">IF(OR(B4750&lt;Rules!$B$2,B4750&gt;Rules!$B$3,ABS(I4750)&gt;Rules!$B$4,OR(B4751&lt;Rules!$B$2,B4751&gt;Rules!$B$3,ABS(I4751)&gt;Rules!$B$4)),1,0)</f>
        <v>0</v>
      </c>
      <c r="K4750" s="6" t="str">
        <f aca="false">IF(F4750=1,COUNTIF($F$2:F4750,1),"")</f>
        <v/>
      </c>
    </row>
    <row r="4751" customFormat="false" ht="15" hidden="false" customHeight="false" outlineLevel="0" collapsed="false">
      <c r="A4751" s="6" t="n">
        <v>37370.6805</v>
      </c>
      <c r="B4751" s="6" t="n">
        <v>1.63589743589744</v>
      </c>
      <c r="C4751" s="6" t="n">
        <v>86</v>
      </c>
      <c r="D4751" s="6" t="n">
        <v>-1</v>
      </c>
      <c r="E4751" s="6" t="n">
        <v>1.64615384615385</v>
      </c>
      <c r="F4751" s="6" t="n">
        <v>0</v>
      </c>
      <c r="G4751" s="6" t="n">
        <v>0</v>
      </c>
      <c r="H4751" s="6" t="str">
        <f aca="false">IF(AND(A4751&gt;=Stimuli!$B$2,A4751&lt;=Stimuli!$C$2),Stimuli!$A$2,IF(AND(A4751&gt;=Stimuli!$B$3,A4751&lt;=Stimuli!$C$3),Stimuli!$A$3,IF(AND(A4751&gt;=Stimuli!$B$4,A4751&lt;=Stimuli!$C$4),Stimuli!$A$4,"")))</f>
        <v>01 Quiet baseline (60s)</v>
      </c>
      <c r="I4751" s="6" t="n">
        <f aca="false">(B4751-B4750)/((A4751-A4750)/1000)</f>
        <v>-0.187545787545872</v>
      </c>
      <c r="J4751" s="6" t="n">
        <f aca="false">IF(OR(B4751&lt;Rules!$B$2,B4751&gt;Rules!$B$3,ABS(I4751)&gt;Rules!$B$4,OR(B4752&lt;Rules!$B$2,B4752&gt;Rules!$B$3,ABS(I4752)&gt;Rules!$B$4)),1,0)</f>
        <v>0</v>
      </c>
      <c r="K4751" s="6" t="str">
        <f aca="false">IF(F4751=1,COUNTIF($F$2:F4751,1),"")</f>
        <v/>
      </c>
    </row>
    <row r="4752" customFormat="false" ht="15" hidden="false" customHeight="false" outlineLevel="0" collapsed="false">
      <c r="A4752" s="6" t="n">
        <v>37378.493</v>
      </c>
      <c r="B4752" s="6" t="n">
        <v>1.63882783882784</v>
      </c>
      <c r="C4752" s="6" t="n">
        <v>86</v>
      </c>
      <c r="D4752" s="6" t="n">
        <v>-1</v>
      </c>
      <c r="E4752" s="6" t="n">
        <v>1.64615384615385</v>
      </c>
      <c r="F4752" s="6" t="n">
        <v>0</v>
      </c>
      <c r="G4752" s="6" t="n">
        <v>0</v>
      </c>
      <c r="H4752" s="6" t="str">
        <f aca="false">IF(AND(A4752&gt;=Stimuli!$B$2,A4752&lt;=Stimuli!$C$2),Stimuli!$A$2,IF(AND(A4752&gt;=Stimuli!$B$3,A4752&lt;=Stimuli!$C$3),Stimuli!$A$3,IF(AND(A4752&gt;=Stimuli!$B$4,A4752&lt;=Stimuli!$C$4),Stimuli!$A$4,"")))</f>
        <v>01 Quiet baseline (60s)</v>
      </c>
      <c r="I4752" s="6" t="n">
        <f aca="false">(B4752-B4751)/((A4752-A4751)/1000)</f>
        <v>0.375091575091716</v>
      </c>
      <c r="J4752" s="6" t="n">
        <f aca="false">IF(OR(B4752&lt;Rules!$B$2,B4752&gt;Rules!$B$3,ABS(I4752)&gt;Rules!$B$4,OR(B4753&lt;Rules!$B$2,B4753&gt;Rules!$B$3,ABS(I4753)&gt;Rules!$B$4)),1,0)</f>
        <v>0</v>
      </c>
      <c r="K4752" s="6" t="str">
        <f aca="false">IF(F4752=1,COUNTIF($F$2:F4752,1),"")</f>
        <v/>
      </c>
    </row>
    <row r="4753" customFormat="false" ht="15" hidden="false" customHeight="false" outlineLevel="0" collapsed="false">
      <c r="A4753" s="6" t="n">
        <v>37386.3055</v>
      </c>
      <c r="B4753" s="6" t="n">
        <v>1.63589743589744</v>
      </c>
      <c r="C4753" s="6" t="n">
        <v>86</v>
      </c>
      <c r="D4753" s="6" t="n">
        <v>-1</v>
      </c>
      <c r="E4753" s="6" t="n">
        <v>1.64615384615385</v>
      </c>
      <c r="F4753" s="6" t="n">
        <v>0</v>
      </c>
      <c r="G4753" s="6" t="n">
        <v>0</v>
      </c>
      <c r="H4753" s="6" t="str">
        <f aca="false">IF(AND(A4753&gt;=Stimuli!$B$2,A4753&lt;=Stimuli!$C$2),Stimuli!$A$2,IF(AND(A4753&gt;=Stimuli!$B$3,A4753&lt;=Stimuli!$C$3),Stimuli!$A$3,IF(AND(A4753&gt;=Stimuli!$B$4,A4753&lt;=Stimuli!$C$4),Stimuli!$A$4,"")))</f>
        <v>01 Quiet baseline (60s)</v>
      </c>
      <c r="I4753" s="6" t="n">
        <f aca="false">(B4753-B4752)/((A4753-A4752)/1000)</f>
        <v>-0.375091575091716</v>
      </c>
      <c r="J4753" s="6" t="n">
        <f aca="false">IF(OR(B4753&lt;Rules!$B$2,B4753&gt;Rules!$B$3,ABS(I4753)&gt;Rules!$B$4,OR(B4754&lt;Rules!$B$2,B4754&gt;Rules!$B$3,ABS(I4754)&gt;Rules!$B$4)),1,0)</f>
        <v>0</v>
      </c>
      <c r="K4753" s="6" t="str">
        <f aca="false">IF(F4753=1,COUNTIF($F$2:F4753,1),"")</f>
        <v/>
      </c>
    </row>
    <row r="4754" customFormat="false" ht="15" hidden="false" customHeight="false" outlineLevel="0" collapsed="false">
      <c r="A4754" s="6" t="n">
        <v>37394.118</v>
      </c>
      <c r="B4754" s="6" t="n">
        <v>1.63882783882784</v>
      </c>
      <c r="C4754" s="6" t="n">
        <v>86</v>
      </c>
      <c r="D4754" s="6" t="n">
        <v>-1</v>
      </c>
      <c r="E4754" s="6" t="n">
        <v>1.64615384615385</v>
      </c>
      <c r="F4754" s="6" t="n">
        <v>0</v>
      </c>
      <c r="G4754" s="6" t="n">
        <v>0</v>
      </c>
      <c r="H4754" s="6" t="str">
        <f aca="false">IF(AND(A4754&gt;=Stimuli!$B$2,A4754&lt;=Stimuli!$C$2),Stimuli!$A$2,IF(AND(A4754&gt;=Stimuli!$B$3,A4754&lt;=Stimuli!$C$3),Stimuli!$A$3,IF(AND(A4754&gt;=Stimuli!$B$4,A4754&lt;=Stimuli!$C$4),Stimuli!$A$4,"")))</f>
        <v>01 Quiet baseline (60s)</v>
      </c>
      <c r="I4754" s="6" t="n">
        <f aca="false">(B4754-B4753)/((A4754-A4753)/1000)</f>
        <v>0.375091575091716</v>
      </c>
      <c r="J4754" s="6" t="n">
        <f aca="false">IF(OR(B4754&lt;Rules!$B$2,B4754&gt;Rules!$B$3,ABS(I4754)&gt;Rules!$B$4,OR(B4755&lt;Rules!$B$2,B4755&gt;Rules!$B$3,ABS(I4755)&gt;Rules!$B$4)),1,0)</f>
        <v>0</v>
      </c>
      <c r="K4754" s="6" t="str">
        <f aca="false">IF(F4754=1,COUNTIF($F$2:F4754,1),"")</f>
        <v/>
      </c>
    </row>
    <row r="4755" customFormat="false" ht="15" hidden="false" customHeight="false" outlineLevel="0" collapsed="false">
      <c r="A4755" s="6" t="n">
        <v>37401.9305</v>
      </c>
      <c r="B4755" s="6" t="n">
        <v>1.63443223443223</v>
      </c>
      <c r="C4755" s="6" t="n">
        <v>86</v>
      </c>
      <c r="D4755" s="6" t="n">
        <v>-1</v>
      </c>
      <c r="E4755" s="6" t="n">
        <v>1.64615384615385</v>
      </c>
      <c r="F4755" s="6" t="n">
        <v>0</v>
      </c>
      <c r="G4755" s="6" t="n">
        <v>0</v>
      </c>
      <c r="H4755" s="6" t="str">
        <f aca="false">IF(AND(A4755&gt;=Stimuli!$B$2,A4755&lt;=Stimuli!$C$2),Stimuli!$A$2,IF(AND(A4755&gt;=Stimuli!$B$3,A4755&lt;=Stimuli!$C$3),Stimuli!$A$3,IF(AND(A4755&gt;=Stimuli!$B$4,A4755&lt;=Stimuli!$C$4),Stimuli!$A$4,"")))</f>
        <v>01 Quiet baseline (60s)</v>
      </c>
      <c r="I4755" s="6" t="n">
        <f aca="false">(B4755-B4754)/((A4755-A4754)/1000)</f>
        <v>-0.562637362637446</v>
      </c>
      <c r="J4755" s="6" t="n">
        <f aca="false">IF(OR(B4755&lt;Rules!$B$2,B4755&gt;Rules!$B$3,ABS(I4755)&gt;Rules!$B$4,OR(B4756&lt;Rules!$B$2,B4756&gt;Rules!$B$3,ABS(I4756)&gt;Rules!$B$4)),1,0)</f>
        <v>0</v>
      </c>
      <c r="K4755" s="6" t="str">
        <f aca="false">IF(F4755=1,COUNTIF($F$2:F4755,1),"")</f>
        <v/>
      </c>
    </row>
    <row r="4756" customFormat="false" ht="15" hidden="false" customHeight="false" outlineLevel="0" collapsed="false">
      <c r="A4756" s="6" t="n">
        <v>37409.743</v>
      </c>
      <c r="B4756" s="6" t="n">
        <v>1.64029304029304</v>
      </c>
      <c r="C4756" s="6" t="n">
        <v>86</v>
      </c>
      <c r="D4756" s="6" t="n">
        <v>-1</v>
      </c>
      <c r="E4756" s="6" t="n">
        <v>1.64615384615385</v>
      </c>
      <c r="F4756" s="6" t="n">
        <v>0</v>
      </c>
      <c r="G4756" s="6" t="n">
        <v>0</v>
      </c>
      <c r="H4756" s="6" t="str">
        <f aca="false">IF(AND(A4756&gt;=Stimuli!$B$2,A4756&lt;=Stimuli!$C$2),Stimuli!$A$2,IF(AND(A4756&gt;=Stimuli!$B$3,A4756&lt;=Stimuli!$C$3),Stimuli!$A$3,IF(AND(A4756&gt;=Stimuli!$B$4,A4756&lt;=Stimuli!$C$4),Stimuli!$A$4,"")))</f>
        <v>01 Quiet baseline (60s)</v>
      </c>
      <c r="I4756" s="6" t="n">
        <f aca="false">(B4756-B4755)/((A4756-A4755)/1000)</f>
        <v>0.750183150183176</v>
      </c>
      <c r="J4756" s="6" t="n">
        <f aca="false">IF(OR(B4756&lt;Rules!$B$2,B4756&gt;Rules!$B$3,ABS(I4756)&gt;Rules!$B$4,OR(B4757&lt;Rules!$B$2,B4757&gt;Rules!$B$3,ABS(I4757)&gt;Rules!$B$4)),1,0)</f>
        <v>0</v>
      </c>
      <c r="K4756" s="6" t="str">
        <f aca="false">IF(F4756=1,COUNTIF($F$2:F4756,1),"")</f>
        <v/>
      </c>
    </row>
    <row r="4757" customFormat="false" ht="15" hidden="false" customHeight="false" outlineLevel="0" collapsed="false">
      <c r="A4757" s="6" t="n">
        <v>37417.5555</v>
      </c>
      <c r="B4757" s="6" t="n">
        <v>1.63443223443223</v>
      </c>
      <c r="C4757" s="6" t="n">
        <v>86</v>
      </c>
      <c r="D4757" s="6" t="n">
        <v>-1</v>
      </c>
      <c r="E4757" s="6" t="n">
        <v>1.64615384615385</v>
      </c>
      <c r="F4757" s="6" t="n">
        <v>0</v>
      </c>
      <c r="G4757" s="6" t="n">
        <v>0</v>
      </c>
      <c r="H4757" s="6" t="str">
        <f aca="false">IF(AND(A4757&gt;=Stimuli!$B$2,A4757&lt;=Stimuli!$C$2),Stimuli!$A$2,IF(AND(A4757&gt;=Stimuli!$B$3,A4757&lt;=Stimuli!$C$3),Stimuli!$A$3,IF(AND(A4757&gt;=Stimuli!$B$4,A4757&lt;=Stimuli!$C$4),Stimuli!$A$4,"")))</f>
        <v>01 Quiet baseline (60s)</v>
      </c>
      <c r="I4757" s="6" t="n">
        <f aca="false">(B4757-B4756)/((A4757-A4756)/1000)</f>
        <v>-0.750183150183176</v>
      </c>
      <c r="J4757" s="6" t="n">
        <f aca="false">IF(OR(B4757&lt;Rules!$B$2,B4757&gt;Rules!$B$3,ABS(I4757)&gt;Rules!$B$4,OR(B4758&lt;Rules!$B$2,B4758&gt;Rules!$B$3,ABS(I4758)&gt;Rules!$B$4)),1,0)</f>
        <v>0</v>
      </c>
      <c r="K4757" s="6" t="str">
        <f aca="false">IF(F4757=1,COUNTIF($F$2:F4757,1),"")</f>
        <v/>
      </c>
    </row>
    <row r="4758" customFormat="false" ht="15" hidden="false" customHeight="false" outlineLevel="0" collapsed="false">
      <c r="A4758" s="6" t="n">
        <v>37425.368</v>
      </c>
      <c r="B4758" s="6" t="n">
        <v>1.64029304029304</v>
      </c>
      <c r="C4758" s="6" t="n">
        <v>86</v>
      </c>
      <c r="D4758" s="6" t="n">
        <v>-1</v>
      </c>
      <c r="E4758" s="6" t="n">
        <v>1.64615384615385</v>
      </c>
      <c r="F4758" s="6" t="n">
        <v>0</v>
      </c>
      <c r="G4758" s="6" t="n">
        <v>0</v>
      </c>
      <c r="H4758" s="6" t="str">
        <f aca="false">IF(AND(A4758&gt;=Stimuli!$B$2,A4758&lt;=Stimuli!$C$2),Stimuli!$A$2,IF(AND(A4758&gt;=Stimuli!$B$3,A4758&lt;=Stimuli!$C$3),Stimuli!$A$3,IF(AND(A4758&gt;=Stimuli!$B$4,A4758&lt;=Stimuli!$C$4),Stimuli!$A$4,"")))</f>
        <v>01 Quiet baseline (60s)</v>
      </c>
      <c r="I4758" s="6" t="n">
        <f aca="false">(B4758-B4757)/((A4758-A4757)/1000)</f>
        <v>0.750183150183176</v>
      </c>
      <c r="J4758" s="6" t="n">
        <f aca="false">IF(OR(B4758&lt;Rules!$B$2,B4758&gt;Rules!$B$3,ABS(I4758)&gt;Rules!$B$4,OR(B4759&lt;Rules!$B$2,B4759&gt;Rules!$B$3,ABS(I4759)&gt;Rules!$B$4)),1,0)</f>
        <v>0</v>
      </c>
      <c r="K4758" s="6" t="str">
        <f aca="false">IF(F4758=1,COUNTIF($F$2:F4758,1),"")</f>
        <v/>
      </c>
    </row>
    <row r="4759" customFormat="false" ht="15" hidden="false" customHeight="false" outlineLevel="0" collapsed="false">
      <c r="A4759" s="6" t="n">
        <v>37433.1805</v>
      </c>
      <c r="B4759" s="6" t="n">
        <v>1.63296703296703</v>
      </c>
      <c r="C4759" s="6" t="n">
        <v>86</v>
      </c>
      <c r="D4759" s="6" t="n">
        <v>-1</v>
      </c>
      <c r="E4759" s="6" t="n">
        <v>1.64615384615385</v>
      </c>
      <c r="F4759" s="6" t="n">
        <v>0</v>
      </c>
      <c r="G4759" s="6" t="n">
        <v>0</v>
      </c>
      <c r="H4759" s="6" t="str">
        <f aca="false">IF(AND(A4759&gt;=Stimuli!$B$2,A4759&lt;=Stimuli!$C$2),Stimuli!$A$2,IF(AND(A4759&gt;=Stimuli!$B$3,A4759&lt;=Stimuli!$C$3),Stimuli!$A$3,IF(AND(A4759&gt;=Stimuli!$B$4,A4759&lt;=Stimuli!$C$4),Stimuli!$A$4,"")))</f>
        <v>01 Quiet baseline (60s)</v>
      </c>
      <c r="I4759" s="6" t="n">
        <f aca="false">(B4759-B4758)/((A4759-A4758)/1000)</f>
        <v>-0.937728937728906</v>
      </c>
      <c r="J4759" s="6" t="n">
        <f aca="false">IF(OR(B4759&lt;Rules!$B$2,B4759&gt;Rules!$B$3,ABS(I4759)&gt;Rules!$B$4,OR(B4760&lt;Rules!$B$2,B4760&gt;Rules!$B$3,ABS(I4760)&gt;Rules!$B$4)),1,0)</f>
        <v>0</v>
      </c>
      <c r="K4759" s="6" t="str">
        <f aca="false">IF(F4759=1,COUNTIF($F$2:F4759,1),"")</f>
        <v/>
      </c>
    </row>
    <row r="4760" customFormat="false" ht="15" hidden="false" customHeight="false" outlineLevel="0" collapsed="false">
      <c r="A4760" s="6" t="n">
        <v>37440.993</v>
      </c>
      <c r="B4760" s="6" t="n">
        <v>1.63882783882784</v>
      </c>
      <c r="C4760" s="6" t="n">
        <v>86</v>
      </c>
      <c r="D4760" s="6" t="n">
        <v>-1</v>
      </c>
      <c r="E4760" s="6" t="n">
        <v>1.64615384615385</v>
      </c>
      <c r="F4760" s="6" t="n">
        <v>0</v>
      </c>
      <c r="G4760" s="6" t="n">
        <v>0</v>
      </c>
      <c r="H4760" s="6" t="str">
        <f aca="false">IF(AND(A4760&gt;=Stimuli!$B$2,A4760&lt;=Stimuli!$C$2),Stimuli!$A$2,IF(AND(A4760&gt;=Stimuli!$B$3,A4760&lt;=Stimuli!$C$3),Stimuli!$A$3,IF(AND(A4760&gt;=Stimuli!$B$4,A4760&lt;=Stimuli!$C$4),Stimuli!$A$4,"")))</f>
        <v>01 Quiet baseline (60s)</v>
      </c>
      <c r="I4760" s="6" t="n">
        <f aca="false">(B4760-B4759)/((A4760-A4759)/1000)</f>
        <v>0.750183150183176</v>
      </c>
      <c r="J4760" s="6" t="n">
        <f aca="false">IF(OR(B4760&lt;Rules!$B$2,B4760&gt;Rules!$B$3,ABS(I4760)&gt;Rules!$B$4,OR(B4761&lt;Rules!$B$2,B4761&gt;Rules!$B$3,ABS(I4761)&gt;Rules!$B$4)),1,0)</f>
        <v>0</v>
      </c>
      <c r="K4760" s="6" t="str">
        <f aca="false">IF(F4760=1,COUNTIF($F$2:F4760,1),"")</f>
        <v/>
      </c>
    </row>
    <row r="4761" customFormat="false" ht="15" hidden="false" customHeight="false" outlineLevel="0" collapsed="false">
      <c r="A4761" s="6" t="n">
        <v>37448.8055</v>
      </c>
      <c r="B4761" s="6" t="n">
        <v>1.63443223443223</v>
      </c>
      <c r="C4761" s="6" t="n">
        <v>86</v>
      </c>
      <c r="D4761" s="6" t="n">
        <v>-1</v>
      </c>
      <c r="E4761" s="6" t="n">
        <v>1.64615384615385</v>
      </c>
      <c r="F4761" s="6" t="n">
        <v>0</v>
      </c>
      <c r="G4761" s="6" t="n">
        <v>0</v>
      </c>
      <c r="H4761" s="6" t="str">
        <f aca="false">IF(AND(A4761&gt;=Stimuli!$B$2,A4761&lt;=Stimuli!$C$2),Stimuli!$A$2,IF(AND(A4761&gt;=Stimuli!$B$3,A4761&lt;=Stimuli!$C$3),Stimuli!$A$3,IF(AND(A4761&gt;=Stimuli!$B$4,A4761&lt;=Stimuli!$C$4),Stimuli!$A$4,"")))</f>
        <v>01 Quiet baseline (60s)</v>
      </c>
      <c r="I4761" s="6" t="n">
        <f aca="false">(B4761-B4760)/((A4761-A4760)/1000)</f>
        <v>-0.562637362637446</v>
      </c>
      <c r="J4761" s="6" t="n">
        <f aca="false">IF(OR(B4761&lt;Rules!$B$2,B4761&gt;Rules!$B$3,ABS(I4761)&gt;Rules!$B$4,OR(B4762&lt;Rules!$B$2,B4762&gt;Rules!$B$3,ABS(I4762)&gt;Rules!$B$4)),1,0)</f>
        <v>0</v>
      </c>
      <c r="K4761" s="6" t="str">
        <f aca="false">IF(F4761=1,COUNTIF($F$2:F4761,1),"")</f>
        <v/>
      </c>
    </row>
    <row r="4762" customFormat="false" ht="15" hidden="false" customHeight="false" outlineLevel="0" collapsed="false">
      <c r="A4762" s="6" t="n">
        <v>37456.618</v>
      </c>
      <c r="B4762" s="6" t="n">
        <v>1.63882783882784</v>
      </c>
      <c r="C4762" s="6" t="n">
        <v>86</v>
      </c>
      <c r="D4762" s="6" t="n">
        <v>-1</v>
      </c>
      <c r="E4762" s="6" t="n">
        <v>1.64615384615385</v>
      </c>
      <c r="F4762" s="6" t="n">
        <v>0</v>
      </c>
      <c r="G4762" s="6" t="n">
        <v>0</v>
      </c>
      <c r="H4762" s="6" t="str">
        <f aca="false">IF(AND(A4762&gt;=Stimuli!$B$2,A4762&lt;=Stimuli!$C$2),Stimuli!$A$2,IF(AND(A4762&gt;=Stimuli!$B$3,A4762&lt;=Stimuli!$C$3),Stimuli!$A$3,IF(AND(A4762&gt;=Stimuli!$B$4,A4762&lt;=Stimuli!$C$4),Stimuli!$A$4,"")))</f>
        <v>01 Quiet baseline (60s)</v>
      </c>
      <c r="I4762" s="6" t="n">
        <f aca="false">(B4762-B4761)/((A4762-A4761)/1000)</f>
        <v>0.562637362637446</v>
      </c>
      <c r="J4762" s="6" t="n">
        <f aca="false">IF(OR(B4762&lt;Rules!$B$2,B4762&gt;Rules!$B$3,ABS(I4762)&gt;Rules!$B$4,OR(B4763&lt;Rules!$B$2,B4763&gt;Rules!$B$3,ABS(I4763)&gt;Rules!$B$4)),1,0)</f>
        <v>0</v>
      </c>
      <c r="K4762" s="6" t="str">
        <f aca="false">IF(F4762=1,COUNTIF($F$2:F4762,1),"")</f>
        <v/>
      </c>
    </row>
    <row r="4763" customFormat="false" ht="15" hidden="false" customHeight="false" outlineLevel="0" collapsed="false">
      <c r="A4763" s="6" t="n">
        <v>37464.4305</v>
      </c>
      <c r="B4763" s="6" t="n">
        <v>1.63443223443223</v>
      </c>
      <c r="C4763" s="6" t="n">
        <v>86</v>
      </c>
      <c r="D4763" s="6" t="n">
        <v>-1</v>
      </c>
      <c r="E4763" s="6" t="n">
        <v>1.64615384615385</v>
      </c>
      <c r="F4763" s="6" t="n">
        <v>0</v>
      </c>
      <c r="G4763" s="6" t="n">
        <v>0</v>
      </c>
      <c r="H4763" s="6" t="str">
        <f aca="false">IF(AND(A4763&gt;=Stimuli!$B$2,A4763&lt;=Stimuli!$C$2),Stimuli!$A$2,IF(AND(A4763&gt;=Stimuli!$B$3,A4763&lt;=Stimuli!$C$3),Stimuli!$A$3,IF(AND(A4763&gt;=Stimuli!$B$4,A4763&lt;=Stimuli!$C$4),Stimuli!$A$4,"")))</f>
        <v>01 Quiet baseline (60s)</v>
      </c>
      <c r="I4763" s="6" t="n">
        <f aca="false">(B4763-B4762)/((A4763-A4762)/1000)</f>
        <v>-0.562637362637446</v>
      </c>
      <c r="J4763" s="6" t="n">
        <f aca="false">IF(OR(B4763&lt;Rules!$B$2,B4763&gt;Rules!$B$3,ABS(I4763)&gt;Rules!$B$4,OR(B4764&lt;Rules!$B$2,B4764&gt;Rules!$B$3,ABS(I4764)&gt;Rules!$B$4)),1,0)</f>
        <v>0</v>
      </c>
      <c r="K4763" s="6" t="str">
        <f aca="false">IF(F4763=1,COUNTIF($F$2:F4763,1),"")</f>
        <v/>
      </c>
    </row>
    <row r="4764" customFormat="false" ht="15" hidden="false" customHeight="false" outlineLevel="0" collapsed="false">
      <c r="A4764" s="6" t="n">
        <v>37472.243</v>
      </c>
      <c r="B4764" s="6" t="n">
        <v>1.63736263736264</v>
      </c>
      <c r="C4764" s="6" t="n">
        <v>86</v>
      </c>
      <c r="D4764" s="6" t="n">
        <v>-1</v>
      </c>
      <c r="E4764" s="6" t="n">
        <v>1.64615384615385</v>
      </c>
      <c r="F4764" s="6" t="n">
        <v>0</v>
      </c>
      <c r="G4764" s="6" t="n">
        <v>0</v>
      </c>
      <c r="H4764" s="6" t="str">
        <f aca="false">IF(AND(A4764&gt;=Stimuli!$B$2,A4764&lt;=Stimuli!$C$2),Stimuli!$A$2,IF(AND(A4764&gt;=Stimuli!$B$3,A4764&lt;=Stimuli!$C$3),Stimuli!$A$3,IF(AND(A4764&gt;=Stimuli!$B$4,A4764&lt;=Stimuli!$C$4),Stimuli!$A$4,"")))</f>
        <v>01 Quiet baseline (60s)</v>
      </c>
      <c r="I4764" s="6" t="n">
        <f aca="false">(B4764-B4763)/((A4764-A4763)/1000)</f>
        <v>0.375091575091602</v>
      </c>
      <c r="J4764" s="6" t="n">
        <f aca="false">IF(OR(B4764&lt;Rules!$B$2,B4764&gt;Rules!$B$3,ABS(I4764)&gt;Rules!$B$4,OR(B4765&lt;Rules!$B$2,B4765&gt;Rules!$B$3,ABS(I4765)&gt;Rules!$B$4)),1,0)</f>
        <v>0</v>
      </c>
      <c r="K4764" s="6" t="str">
        <f aca="false">IF(F4764=1,COUNTIF($F$2:F4764,1),"")</f>
        <v/>
      </c>
    </row>
    <row r="4765" customFormat="false" ht="15" hidden="false" customHeight="false" outlineLevel="0" collapsed="false">
      <c r="A4765" s="6" t="n">
        <v>37480.0555</v>
      </c>
      <c r="B4765" s="6" t="n">
        <v>1.63589743589744</v>
      </c>
      <c r="C4765" s="6" t="n">
        <v>86</v>
      </c>
      <c r="D4765" s="6" t="n">
        <v>-1</v>
      </c>
      <c r="E4765" s="6" t="n">
        <v>1.64615384615385</v>
      </c>
      <c r="F4765" s="6" t="n">
        <v>0</v>
      </c>
      <c r="G4765" s="6" t="n">
        <v>0</v>
      </c>
      <c r="H4765" s="6" t="str">
        <f aca="false">IF(AND(A4765&gt;=Stimuli!$B$2,A4765&lt;=Stimuli!$C$2),Stimuli!$A$2,IF(AND(A4765&gt;=Stimuli!$B$3,A4765&lt;=Stimuli!$C$3),Stimuli!$A$3,IF(AND(A4765&gt;=Stimuli!$B$4,A4765&lt;=Stimuli!$C$4),Stimuli!$A$4,"")))</f>
        <v>01 Quiet baseline (60s)</v>
      </c>
      <c r="I4765" s="6" t="n">
        <f aca="false">(B4765-B4764)/((A4765-A4764)/1000)</f>
        <v>-0.187545787545872</v>
      </c>
      <c r="J4765" s="6" t="n">
        <f aca="false">IF(OR(B4765&lt;Rules!$B$2,B4765&gt;Rules!$B$3,ABS(I4765)&gt;Rules!$B$4,OR(B4766&lt;Rules!$B$2,B4766&gt;Rules!$B$3,ABS(I4766)&gt;Rules!$B$4)),1,0)</f>
        <v>0</v>
      </c>
      <c r="K4765" s="6" t="str">
        <f aca="false">IF(F4765=1,COUNTIF($F$2:F4765,1),"")</f>
        <v/>
      </c>
    </row>
    <row r="4766" customFormat="false" ht="15" hidden="false" customHeight="false" outlineLevel="0" collapsed="false">
      <c r="A4766" s="6" t="n">
        <v>37487.868</v>
      </c>
      <c r="B4766" s="6" t="n">
        <v>1.63589743589744</v>
      </c>
      <c r="C4766" s="6" t="n">
        <v>86</v>
      </c>
      <c r="D4766" s="6" t="n">
        <v>-1</v>
      </c>
      <c r="E4766" s="6" t="n">
        <v>1.64615384615385</v>
      </c>
      <c r="F4766" s="6" t="n">
        <v>0</v>
      </c>
      <c r="G4766" s="6" t="n">
        <v>0</v>
      </c>
      <c r="H4766" s="6" t="str">
        <f aca="false">IF(AND(A4766&gt;=Stimuli!$B$2,A4766&lt;=Stimuli!$C$2),Stimuli!$A$2,IF(AND(A4766&gt;=Stimuli!$B$3,A4766&lt;=Stimuli!$C$3),Stimuli!$A$3,IF(AND(A4766&gt;=Stimuli!$B$4,A4766&lt;=Stimuli!$C$4),Stimuli!$A$4,"")))</f>
        <v>01 Quiet baseline (60s)</v>
      </c>
      <c r="I4766" s="6" t="n">
        <f aca="false">(B4766-B4765)/((A4766-A4765)/1000)</f>
        <v>0</v>
      </c>
      <c r="J4766" s="6" t="n">
        <f aca="false">IF(OR(B4766&lt;Rules!$B$2,B4766&gt;Rules!$B$3,ABS(I4766)&gt;Rules!$B$4,OR(B4767&lt;Rules!$B$2,B4767&gt;Rules!$B$3,ABS(I4767)&gt;Rules!$B$4)),1,0)</f>
        <v>0</v>
      </c>
      <c r="K4766" s="6" t="str">
        <f aca="false">IF(F4766=1,COUNTIF($F$2:F4766,1),"")</f>
        <v/>
      </c>
    </row>
    <row r="4767" customFormat="false" ht="15" hidden="false" customHeight="false" outlineLevel="0" collapsed="false">
      <c r="A4767" s="6" t="n">
        <v>37495.6805</v>
      </c>
      <c r="B4767" s="6" t="n">
        <v>1.63736263736264</v>
      </c>
      <c r="C4767" s="6" t="n">
        <v>86</v>
      </c>
      <c r="D4767" s="6" t="n">
        <v>-1</v>
      </c>
      <c r="E4767" s="6" t="n">
        <v>1.64615384615385</v>
      </c>
      <c r="F4767" s="6" t="n">
        <v>0</v>
      </c>
      <c r="G4767" s="6" t="n">
        <v>0</v>
      </c>
      <c r="H4767" s="6" t="str">
        <f aca="false">IF(AND(A4767&gt;=Stimuli!$B$2,A4767&lt;=Stimuli!$C$2),Stimuli!$A$2,IF(AND(A4767&gt;=Stimuli!$B$3,A4767&lt;=Stimuli!$C$3),Stimuli!$A$3,IF(AND(A4767&gt;=Stimuli!$B$4,A4767&lt;=Stimuli!$C$4),Stimuli!$A$4,"")))</f>
        <v>01 Quiet baseline (60s)</v>
      </c>
      <c r="I4767" s="6" t="n">
        <f aca="false">(B4767-B4766)/((A4767-A4766)/1000)</f>
        <v>0.187545787545872</v>
      </c>
      <c r="J4767" s="6" t="n">
        <f aca="false">IF(OR(B4767&lt;Rules!$B$2,B4767&gt;Rules!$B$3,ABS(I4767)&gt;Rules!$B$4,OR(B4768&lt;Rules!$B$2,B4768&gt;Rules!$B$3,ABS(I4768)&gt;Rules!$B$4)),1,0)</f>
        <v>0</v>
      </c>
      <c r="K4767" s="6" t="str">
        <f aca="false">IF(F4767=1,COUNTIF($F$2:F4767,1),"")</f>
        <v/>
      </c>
    </row>
    <row r="4768" customFormat="false" ht="15" hidden="false" customHeight="false" outlineLevel="0" collapsed="false">
      <c r="A4768" s="6" t="n">
        <v>37503.493</v>
      </c>
      <c r="B4768" s="6" t="n">
        <v>1.63443223443223</v>
      </c>
      <c r="C4768" s="6" t="n">
        <v>86</v>
      </c>
      <c r="D4768" s="6" t="n">
        <v>-1</v>
      </c>
      <c r="E4768" s="6" t="n">
        <v>1.64615384615385</v>
      </c>
      <c r="F4768" s="6" t="n">
        <v>0</v>
      </c>
      <c r="G4768" s="6" t="n">
        <v>0</v>
      </c>
      <c r="H4768" s="6" t="str">
        <f aca="false">IF(AND(A4768&gt;=Stimuli!$B$2,A4768&lt;=Stimuli!$C$2),Stimuli!$A$2,IF(AND(A4768&gt;=Stimuli!$B$3,A4768&lt;=Stimuli!$C$3),Stimuli!$A$3,IF(AND(A4768&gt;=Stimuli!$B$4,A4768&lt;=Stimuli!$C$4),Stimuli!$A$4,"")))</f>
        <v>01 Quiet baseline (60s)</v>
      </c>
      <c r="I4768" s="6" t="n">
        <f aca="false">(B4768-B4767)/((A4768-A4767)/1000)</f>
        <v>-0.375091575091602</v>
      </c>
      <c r="J4768" s="6" t="n">
        <f aca="false">IF(OR(B4768&lt;Rules!$B$2,B4768&gt;Rules!$B$3,ABS(I4768)&gt;Rules!$B$4,OR(B4769&lt;Rules!$B$2,B4769&gt;Rules!$B$3,ABS(I4769)&gt;Rules!$B$4)),1,0)</f>
        <v>0</v>
      </c>
      <c r="K4768" s="6" t="str">
        <f aca="false">IF(F4768=1,COUNTIF($F$2:F4768,1),"")</f>
        <v/>
      </c>
    </row>
    <row r="4769" customFormat="false" ht="15" hidden="false" customHeight="false" outlineLevel="0" collapsed="false">
      <c r="A4769" s="6" t="n">
        <v>37511.3055</v>
      </c>
      <c r="B4769" s="6" t="n">
        <v>1.63882783882784</v>
      </c>
      <c r="C4769" s="6" t="n">
        <v>86</v>
      </c>
      <c r="D4769" s="6" t="n">
        <v>-1</v>
      </c>
      <c r="E4769" s="6" t="n">
        <v>1.64615384615385</v>
      </c>
      <c r="F4769" s="6" t="n">
        <v>0</v>
      </c>
      <c r="G4769" s="6" t="n">
        <v>0</v>
      </c>
      <c r="H4769" s="6" t="str">
        <f aca="false">IF(AND(A4769&gt;=Stimuli!$B$2,A4769&lt;=Stimuli!$C$2),Stimuli!$A$2,IF(AND(A4769&gt;=Stimuli!$B$3,A4769&lt;=Stimuli!$C$3),Stimuli!$A$3,IF(AND(A4769&gt;=Stimuli!$B$4,A4769&lt;=Stimuli!$C$4),Stimuli!$A$4,"")))</f>
        <v>01 Quiet baseline (60s)</v>
      </c>
      <c r="I4769" s="6" t="n">
        <f aca="false">(B4769-B4768)/((A4769-A4768)/1000)</f>
        <v>0.562637362637446</v>
      </c>
      <c r="J4769" s="6" t="n">
        <f aca="false">IF(OR(B4769&lt;Rules!$B$2,B4769&gt;Rules!$B$3,ABS(I4769)&gt;Rules!$B$4,OR(B4770&lt;Rules!$B$2,B4770&gt;Rules!$B$3,ABS(I4770)&gt;Rules!$B$4)),1,0)</f>
        <v>0</v>
      </c>
      <c r="K4769" s="6" t="str">
        <f aca="false">IF(F4769=1,COUNTIF($F$2:F4769,1),"")</f>
        <v/>
      </c>
    </row>
    <row r="4770" customFormat="false" ht="15" hidden="false" customHeight="false" outlineLevel="0" collapsed="false">
      <c r="A4770" s="6" t="n">
        <v>37519.118</v>
      </c>
      <c r="B4770" s="6" t="n">
        <v>1.63443223443223</v>
      </c>
      <c r="C4770" s="6" t="n">
        <v>86</v>
      </c>
      <c r="D4770" s="6" t="n">
        <v>-1</v>
      </c>
      <c r="E4770" s="6" t="n">
        <v>1.64615384615385</v>
      </c>
      <c r="F4770" s="6" t="n">
        <v>0</v>
      </c>
      <c r="G4770" s="6" t="n">
        <v>0</v>
      </c>
      <c r="H4770" s="6" t="str">
        <f aca="false">IF(AND(A4770&gt;=Stimuli!$B$2,A4770&lt;=Stimuli!$C$2),Stimuli!$A$2,IF(AND(A4770&gt;=Stimuli!$B$3,A4770&lt;=Stimuli!$C$3),Stimuli!$A$3,IF(AND(A4770&gt;=Stimuli!$B$4,A4770&lt;=Stimuli!$C$4),Stimuli!$A$4,"")))</f>
        <v>01 Quiet baseline (60s)</v>
      </c>
      <c r="I4770" s="6" t="n">
        <f aca="false">(B4770-B4769)/((A4770-A4769)/1000)</f>
        <v>-0.562637362637446</v>
      </c>
      <c r="J4770" s="6" t="n">
        <f aca="false">IF(OR(B4770&lt;Rules!$B$2,B4770&gt;Rules!$B$3,ABS(I4770)&gt;Rules!$B$4,OR(B4771&lt;Rules!$B$2,B4771&gt;Rules!$B$3,ABS(I4771)&gt;Rules!$B$4)),1,0)</f>
        <v>0</v>
      </c>
      <c r="K4770" s="6" t="str">
        <f aca="false">IF(F4770=1,COUNTIF($F$2:F4770,1),"")</f>
        <v/>
      </c>
    </row>
    <row r="4771" customFormat="false" ht="15" hidden="false" customHeight="false" outlineLevel="0" collapsed="false">
      <c r="A4771" s="6" t="n">
        <v>37526.9305</v>
      </c>
      <c r="B4771" s="6" t="n">
        <v>1.63882783882784</v>
      </c>
      <c r="C4771" s="6" t="n">
        <v>86</v>
      </c>
      <c r="D4771" s="6" t="n">
        <v>-1</v>
      </c>
      <c r="E4771" s="6" t="n">
        <v>1.64615384615385</v>
      </c>
      <c r="F4771" s="6" t="n">
        <v>0</v>
      </c>
      <c r="G4771" s="6" t="n">
        <v>0</v>
      </c>
      <c r="H4771" s="6" t="str">
        <f aca="false">IF(AND(A4771&gt;=Stimuli!$B$2,A4771&lt;=Stimuli!$C$2),Stimuli!$A$2,IF(AND(A4771&gt;=Stimuli!$B$3,A4771&lt;=Stimuli!$C$3),Stimuli!$A$3,IF(AND(A4771&gt;=Stimuli!$B$4,A4771&lt;=Stimuli!$C$4),Stimuli!$A$4,"")))</f>
        <v>01 Quiet baseline (60s)</v>
      </c>
      <c r="I4771" s="6" t="n">
        <f aca="false">(B4771-B4770)/((A4771-A4770)/1000)</f>
        <v>0.562637362637446</v>
      </c>
      <c r="J4771" s="6" t="n">
        <f aca="false">IF(OR(B4771&lt;Rules!$B$2,B4771&gt;Rules!$B$3,ABS(I4771)&gt;Rules!$B$4,OR(B4772&lt;Rules!$B$2,B4772&gt;Rules!$B$3,ABS(I4772)&gt;Rules!$B$4)),1,0)</f>
        <v>0</v>
      </c>
      <c r="K4771" s="6" t="str">
        <f aca="false">IF(F4771=1,COUNTIF($F$2:F4771,1),"")</f>
        <v/>
      </c>
    </row>
    <row r="4772" customFormat="false" ht="15" hidden="false" customHeight="false" outlineLevel="0" collapsed="false">
      <c r="A4772" s="6" t="n">
        <v>37534.743</v>
      </c>
      <c r="B4772" s="6" t="n">
        <v>1.63296703296703</v>
      </c>
      <c r="C4772" s="6" t="n">
        <v>86</v>
      </c>
      <c r="D4772" s="6" t="n">
        <v>-1</v>
      </c>
      <c r="E4772" s="6" t="n">
        <v>1.64615384615385</v>
      </c>
      <c r="F4772" s="6" t="n">
        <v>0</v>
      </c>
      <c r="G4772" s="6" t="n">
        <v>0</v>
      </c>
      <c r="H4772" s="6" t="str">
        <f aca="false">IF(AND(A4772&gt;=Stimuli!$B$2,A4772&lt;=Stimuli!$C$2),Stimuli!$A$2,IF(AND(A4772&gt;=Stimuli!$B$3,A4772&lt;=Stimuli!$C$3),Stimuli!$A$3,IF(AND(A4772&gt;=Stimuli!$B$4,A4772&lt;=Stimuli!$C$4),Stimuli!$A$4,"")))</f>
        <v>01 Quiet baseline (60s)</v>
      </c>
      <c r="I4772" s="6" t="n">
        <f aca="false">(B4772-B4771)/((A4772-A4771)/1000)</f>
        <v>-0.750183150183176</v>
      </c>
      <c r="J4772" s="6" t="n">
        <f aca="false">IF(OR(B4772&lt;Rules!$B$2,B4772&gt;Rules!$B$3,ABS(I4772)&gt;Rules!$B$4,OR(B4773&lt;Rules!$B$2,B4773&gt;Rules!$B$3,ABS(I4773)&gt;Rules!$B$4)),1,0)</f>
        <v>0</v>
      </c>
      <c r="K4772" s="6" t="str">
        <f aca="false">IF(F4772=1,COUNTIF($F$2:F4772,1),"")</f>
        <v/>
      </c>
    </row>
    <row r="4773" customFormat="false" ht="15" hidden="false" customHeight="false" outlineLevel="0" collapsed="false">
      <c r="A4773" s="6" t="n">
        <v>37542.5555</v>
      </c>
      <c r="B4773" s="6" t="n">
        <v>1.63882783882784</v>
      </c>
      <c r="C4773" s="6" t="n">
        <v>86</v>
      </c>
      <c r="D4773" s="6" t="n">
        <v>-1</v>
      </c>
      <c r="E4773" s="6" t="n">
        <v>1.64615384615385</v>
      </c>
      <c r="F4773" s="6" t="n">
        <v>0</v>
      </c>
      <c r="G4773" s="6" t="n">
        <v>0</v>
      </c>
      <c r="H4773" s="6" t="str">
        <f aca="false">IF(AND(A4773&gt;=Stimuli!$B$2,A4773&lt;=Stimuli!$C$2),Stimuli!$A$2,IF(AND(A4773&gt;=Stimuli!$B$3,A4773&lt;=Stimuli!$C$3),Stimuli!$A$3,IF(AND(A4773&gt;=Stimuli!$B$4,A4773&lt;=Stimuli!$C$4),Stimuli!$A$4,"")))</f>
        <v>01 Quiet baseline (60s)</v>
      </c>
      <c r="I4773" s="6" t="n">
        <f aca="false">(B4773-B4772)/((A4773-A4772)/1000)</f>
        <v>0.750183150183176</v>
      </c>
      <c r="J4773" s="6" t="n">
        <f aca="false">IF(OR(B4773&lt;Rules!$B$2,B4773&gt;Rules!$B$3,ABS(I4773)&gt;Rules!$B$4,OR(B4774&lt;Rules!$B$2,B4774&gt;Rules!$B$3,ABS(I4774)&gt;Rules!$B$4)),1,0)</f>
        <v>0</v>
      </c>
      <c r="K4773" s="6" t="str">
        <f aca="false">IF(F4773=1,COUNTIF($F$2:F4773,1),"")</f>
        <v/>
      </c>
    </row>
    <row r="4774" customFormat="false" ht="15" hidden="false" customHeight="false" outlineLevel="0" collapsed="false">
      <c r="A4774" s="6" t="n">
        <v>37550.368</v>
      </c>
      <c r="B4774" s="6" t="n">
        <v>1.63296703296703</v>
      </c>
      <c r="C4774" s="6" t="n">
        <v>86</v>
      </c>
      <c r="D4774" s="6" t="n">
        <v>-1</v>
      </c>
      <c r="E4774" s="6" t="n">
        <v>1.64615384615385</v>
      </c>
      <c r="F4774" s="6" t="n">
        <v>0</v>
      </c>
      <c r="G4774" s="6" t="n">
        <v>0</v>
      </c>
      <c r="H4774" s="6" t="str">
        <f aca="false">IF(AND(A4774&gt;=Stimuli!$B$2,A4774&lt;=Stimuli!$C$2),Stimuli!$A$2,IF(AND(A4774&gt;=Stimuli!$B$3,A4774&lt;=Stimuli!$C$3),Stimuli!$A$3,IF(AND(A4774&gt;=Stimuli!$B$4,A4774&lt;=Stimuli!$C$4),Stimuli!$A$4,"")))</f>
        <v>01 Quiet baseline (60s)</v>
      </c>
      <c r="I4774" s="6" t="n">
        <f aca="false">(B4774-B4773)/((A4774-A4773)/1000)</f>
        <v>-0.750183150183176</v>
      </c>
      <c r="J4774" s="6" t="n">
        <f aca="false">IF(OR(B4774&lt;Rules!$B$2,B4774&gt;Rules!$B$3,ABS(I4774)&gt;Rules!$B$4,OR(B4775&lt;Rules!$B$2,B4775&gt;Rules!$B$3,ABS(I4775)&gt;Rules!$B$4)),1,0)</f>
        <v>0</v>
      </c>
      <c r="K4774" s="6" t="str">
        <f aca="false">IF(F4774=1,COUNTIF($F$2:F4774,1),"")</f>
        <v/>
      </c>
    </row>
    <row r="4775" customFormat="false" ht="15" hidden="false" customHeight="false" outlineLevel="0" collapsed="false">
      <c r="A4775" s="6" t="n">
        <v>37558.1805</v>
      </c>
      <c r="B4775" s="6" t="n">
        <v>1.63882783882784</v>
      </c>
      <c r="C4775" s="6" t="n">
        <v>86</v>
      </c>
      <c r="D4775" s="6" t="n">
        <v>-1</v>
      </c>
      <c r="E4775" s="6" t="n">
        <v>1.64615384615385</v>
      </c>
      <c r="F4775" s="6" t="n">
        <v>0</v>
      </c>
      <c r="G4775" s="6" t="n">
        <v>0</v>
      </c>
      <c r="H4775" s="6" t="str">
        <f aca="false">IF(AND(A4775&gt;=Stimuli!$B$2,A4775&lt;=Stimuli!$C$2),Stimuli!$A$2,IF(AND(A4775&gt;=Stimuli!$B$3,A4775&lt;=Stimuli!$C$3),Stimuli!$A$3,IF(AND(A4775&gt;=Stimuli!$B$4,A4775&lt;=Stimuli!$C$4),Stimuli!$A$4,"")))</f>
        <v>01 Quiet baseline (60s)</v>
      </c>
      <c r="I4775" s="6" t="n">
        <f aca="false">(B4775-B4774)/((A4775-A4774)/1000)</f>
        <v>0.750183150183176</v>
      </c>
      <c r="J4775" s="6" t="n">
        <f aca="false">IF(OR(B4775&lt;Rules!$B$2,B4775&gt;Rules!$B$3,ABS(I4775)&gt;Rules!$B$4,OR(B4776&lt;Rules!$B$2,B4776&gt;Rules!$B$3,ABS(I4776)&gt;Rules!$B$4)),1,0)</f>
        <v>0</v>
      </c>
      <c r="K4775" s="6" t="str">
        <f aca="false">IF(F4775=1,COUNTIF($F$2:F4775,1),"")</f>
        <v/>
      </c>
    </row>
    <row r="4776" customFormat="false" ht="15" hidden="false" customHeight="false" outlineLevel="0" collapsed="false">
      <c r="A4776" s="6" t="n">
        <v>37565.993</v>
      </c>
      <c r="B4776" s="6" t="n">
        <v>1.63296703296703</v>
      </c>
      <c r="C4776" s="6" t="n">
        <v>86</v>
      </c>
      <c r="D4776" s="6" t="n">
        <v>-1</v>
      </c>
      <c r="E4776" s="6" t="n">
        <v>1.64615384615385</v>
      </c>
      <c r="F4776" s="6" t="n">
        <v>0</v>
      </c>
      <c r="G4776" s="6" t="n">
        <v>0</v>
      </c>
      <c r="H4776" s="6" t="str">
        <f aca="false">IF(AND(A4776&gt;=Stimuli!$B$2,A4776&lt;=Stimuli!$C$2),Stimuli!$A$2,IF(AND(A4776&gt;=Stimuli!$B$3,A4776&lt;=Stimuli!$C$3),Stimuli!$A$3,IF(AND(A4776&gt;=Stimuli!$B$4,A4776&lt;=Stimuli!$C$4),Stimuli!$A$4,"")))</f>
        <v>01 Quiet baseline (60s)</v>
      </c>
      <c r="I4776" s="6" t="n">
        <f aca="false">(B4776-B4775)/((A4776-A4775)/1000)</f>
        <v>-0.750183150183176</v>
      </c>
      <c r="J4776" s="6" t="n">
        <f aca="false">IF(OR(B4776&lt;Rules!$B$2,B4776&gt;Rules!$B$3,ABS(I4776)&gt;Rules!$B$4,OR(B4777&lt;Rules!$B$2,B4777&gt;Rules!$B$3,ABS(I4777)&gt;Rules!$B$4)),1,0)</f>
        <v>0</v>
      </c>
      <c r="K4776" s="6" t="str">
        <f aca="false">IF(F4776=1,COUNTIF($F$2:F4776,1),"")</f>
        <v/>
      </c>
    </row>
    <row r="4777" customFormat="false" ht="15" hidden="false" customHeight="false" outlineLevel="0" collapsed="false">
      <c r="A4777" s="6" t="n">
        <v>37573.8055</v>
      </c>
      <c r="B4777" s="6" t="n">
        <v>1.63736263736264</v>
      </c>
      <c r="C4777" s="6" t="n">
        <v>86</v>
      </c>
      <c r="D4777" s="6" t="n">
        <v>-1</v>
      </c>
      <c r="E4777" s="6" t="n">
        <v>1.64615384615385</v>
      </c>
      <c r="F4777" s="6" t="n">
        <v>0</v>
      </c>
      <c r="G4777" s="6" t="n">
        <v>0</v>
      </c>
      <c r="H4777" s="6" t="str">
        <f aca="false">IF(AND(A4777&gt;=Stimuli!$B$2,A4777&lt;=Stimuli!$C$2),Stimuli!$A$2,IF(AND(A4777&gt;=Stimuli!$B$3,A4777&lt;=Stimuli!$C$3),Stimuli!$A$3,IF(AND(A4777&gt;=Stimuli!$B$4,A4777&lt;=Stimuli!$C$4),Stimuli!$A$4,"")))</f>
        <v>01 Quiet baseline (60s)</v>
      </c>
      <c r="I4777" s="6" t="n">
        <f aca="false">(B4777-B4776)/((A4777-A4776)/1000)</f>
        <v>0.562637362637332</v>
      </c>
      <c r="J4777" s="6" t="n">
        <f aca="false">IF(OR(B4777&lt;Rules!$B$2,B4777&gt;Rules!$B$3,ABS(I4777)&gt;Rules!$B$4,OR(B4778&lt;Rules!$B$2,B4778&gt;Rules!$B$3,ABS(I4778)&gt;Rules!$B$4)),1,0)</f>
        <v>0</v>
      </c>
      <c r="K4777" s="6" t="str">
        <f aca="false">IF(F4777=1,COUNTIF($F$2:F4777,1),"")</f>
        <v/>
      </c>
    </row>
    <row r="4778" customFormat="false" ht="15" hidden="false" customHeight="false" outlineLevel="0" collapsed="false">
      <c r="A4778" s="6" t="n">
        <v>37581.618</v>
      </c>
      <c r="B4778" s="6" t="n">
        <v>1.63296703296703</v>
      </c>
      <c r="C4778" s="6" t="n">
        <v>86</v>
      </c>
      <c r="D4778" s="6" t="n">
        <v>-1</v>
      </c>
      <c r="E4778" s="6" t="n">
        <v>1.64615384615385</v>
      </c>
      <c r="F4778" s="6" t="n">
        <v>0</v>
      </c>
      <c r="G4778" s="6" t="n">
        <v>0</v>
      </c>
      <c r="H4778" s="6" t="str">
        <f aca="false">IF(AND(A4778&gt;=Stimuli!$B$2,A4778&lt;=Stimuli!$C$2),Stimuli!$A$2,IF(AND(A4778&gt;=Stimuli!$B$3,A4778&lt;=Stimuli!$C$3),Stimuli!$A$3,IF(AND(A4778&gt;=Stimuli!$B$4,A4778&lt;=Stimuli!$C$4),Stimuli!$A$4,"")))</f>
        <v>01 Quiet baseline (60s)</v>
      </c>
      <c r="I4778" s="6" t="n">
        <f aca="false">(B4778-B4777)/((A4778-A4777)/1000)</f>
        <v>-0.562637362637332</v>
      </c>
      <c r="J4778" s="6" t="n">
        <f aca="false">IF(OR(B4778&lt;Rules!$B$2,B4778&gt;Rules!$B$3,ABS(I4778)&gt;Rules!$B$4,OR(B4779&lt;Rules!$B$2,B4779&gt;Rules!$B$3,ABS(I4779)&gt;Rules!$B$4)),1,0)</f>
        <v>0</v>
      </c>
      <c r="K4778" s="6" t="str">
        <f aca="false">IF(F4778=1,COUNTIF($F$2:F4778,1),"")</f>
        <v/>
      </c>
    </row>
    <row r="4779" customFormat="false" ht="15" hidden="false" customHeight="false" outlineLevel="0" collapsed="false">
      <c r="A4779" s="6" t="n">
        <v>37589.4305</v>
      </c>
      <c r="B4779" s="6" t="n">
        <v>1.63589743589744</v>
      </c>
      <c r="C4779" s="6" t="n">
        <v>86</v>
      </c>
      <c r="D4779" s="6" t="n">
        <v>-1</v>
      </c>
      <c r="E4779" s="6" t="n">
        <v>1.64615384615385</v>
      </c>
      <c r="F4779" s="6" t="n">
        <v>0</v>
      </c>
      <c r="G4779" s="6" t="n">
        <v>0</v>
      </c>
      <c r="H4779" s="6" t="str">
        <f aca="false">IF(AND(A4779&gt;=Stimuli!$B$2,A4779&lt;=Stimuli!$C$2),Stimuli!$A$2,IF(AND(A4779&gt;=Stimuli!$B$3,A4779&lt;=Stimuli!$C$3),Stimuli!$A$3,IF(AND(A4779&gt;=Stimuli!$B$4,A4779&lt;=Stimuli!$C$4),Stimuli!$A$4,"")))</f>
        <v>01 Quiet baseline (60s)</v>
      </c>
      <c r="I4779" s="6" t="n">
        <f aca="false">(B4779-B4778)/((A4779-A4778)/1000)</f>
        <v>0.37509157509146</v>
      </c>
      <c r="J4779" s="6" t="n">
        <f aca="false">IF(OR(B4779&lt;Rules!$B$2,B4779&gt;Rules!$B$3,ABS(I4779)&gt;Rules!$B$4,OR(B4780&lt;Rules!$B$2,B4780&gt;Rules!$B$3,ABS(I4780)&gt;Rules!$B$4)),1,0)</f>
        <v>0</v>
      </c>
      <c r="K4779" s="6" t="str">
        <f aca="false">IF(F4779=1,COUNTIF($F$2:F4779,1),"")</f>
        <v/>
      </c>
    </row>
    <row r="4780" customFormat="false" ht="15" hidden="false" customHeight="false" outlineLevel="0" collapsed="false">
      <c r="A4780" s="6" t="n">
        <v>37597.243</v>
      </c>
      <c r="B4780" s="6" t="n">
        <v>1.63443223443223</v>
      </c>
      <c r="C4780" s="6" t="n">
        <v>86</v>
      </c>
      <c r="D4780" s="6" t="n">
        <v>-1</v>
      </c>
      <c r="E4780" s="6" t="n">
        <v>1.64615384615385</v>
      </c>
      <c r="F4780" s="6" t="n">
        <v>0</v>
      </c>
      <c r="G4780" s="6" t="n">
        <v>0</v>
      </c>
      <c r="H4780" s="6" t="str">
        <f aca="false">IF(AND(A4780&gt;=Stimuli!$B$2,A4780&lt;=Stimuli!$C$2),Stimuli!$A$2,IF(AND(A4780&gt;=Stimuli!$B$3,A4780&lt;=Stimuli!$C$3),Stimuli!$A$3,IF(AND(A4780&gt;=Stimuli!$B$4,A4780&lt;=Stimuli!$C$4),Stimuli!$A$4,"")))</f>
        <v>01 Quiet baseline (60s)</v>
      </c>
      <c r="I4780" s="6" t="n">
        <f aca="false">(B4780-B4779)/((A4780-A4779)/1000)</f>
        <v>-0.18754578754573</v>
      </c>
      <c r="J4780" s="6" t="n">
        <f aca="false">IF(OR(B4780&lt;Rules!$B$2,B4780&gt;Rules!$B$3,ABS(I4780)&gt;Rules!$B$4,OR(B4781&lt;Rules!$B$2,B4781&gt;Rules!$B$3,ABS(I4781)&gt;Rules!$B$4)),1,0)</f>
        <v>0</v>
      </c>
      <c r="K4780" s="6" t="str">
        <f aca="false">IF(F4780=1,COUNTIF($F$2:F4780,1),"")</f>
        <v/>
      </c>
    </row>
    <row r="4781" customFormat="false" ht="15" hidden="false" customHeight="false" outlineLevel="0" collapsed="false">
      <c r="A4781" s="6" t="n">
        <v>37605.0555</v>
      </c>
      <c r="B4781" s="6" t="n">
        <v>1.63443223443223</v>
      </c>
      <c r="C4781" s="6" t="n">
        <v>86</v>
      </c>
      <c r="D4781" s="6" t="n">
        <v>-1</v>
      </c>
      <c r="E4781" s="6" t="n">
        <v>1.64615384615385</v>
      </c>
      <c r="F4781" s="6" t="n">
        <v>0</v>
      </c>
      <c r="G4781" s="6" t="n">
        <v>0</v>
      </c>
      <c r="H4781" s="6" t="str">
        <f aca="false">IF(AND(A4781&gt;=Stimuli!$B$2,A4781&lt;=Stimuli!$C$2),Stimuli!$A$2,IF(AND(A4781&gt;=Stimuli!$B$3,A4781&lt;=Stimuli!$C$3),Stimuli!$A$3,IF(AND(A4781&gt;=Stimuli!$B$4,A4781&lt;=Stimuli!$C$4),Stimuli!$A$4,"")))</f>
        <v>01 Quiet baseline (60s)</v>
      </c>
      <c r="I4781" s="6" t="n">
        <f aca="false">(B4781-B4780)/((A4781-A4780)/1000)</f>
        <v>0</v>
      </c>
      <c r="J4781" s="6" t="n">
        <f aca="false">IF(OR(B4781&lt;Rules!$B$2,B4781&gt;Rules!$B$3,ABS(I4781)&gt;Rules!$B$4,OR(B4782&lt;Rules!$B$2,B4782&gt;Rules!$B$3,ABS(I4782)&gt;Rules!$B$4)),1,0)</f>
        <v>0</v>
      </c>
      <c r="K4781" s="6" t="str">
        <f aca="false">IF(F4781=1,COUNTIF($F$2:F4781,1),"")</f>
        <v/>
      </c>
    </row>
    <row r="4782" customFormat="false" ht="15" hidden="false" customHeight="false" outlineLevel="0" collapsed="false">
      <c r="A4782" s="6" t="n">
        <v>37612.868</v>
      </c>
      <c r="B4782" s="6" t="n">
        <v>1.63589743589744</v>
      </c>
      <c r="C4782" s="6" t="n">
        <v>86</v>
      </c>
      <c r="D4782" s="6" t="n">
        <v>-1</v>
      </c>
      <c r="E4782" s="6" t="n">
        <v>1.64615384615385</v>
      </c>
      <c r="F4782" s="6" t="n">
        <v>0</v>
      </c>
      <c r="G4782" s="6" t="n">
        <v>0</v>
      </c>
      <c r="H4782" s="6" t="str">
        <f aca="false">IF(AND(A4782&gt;=Stimuli!$B$2,A4782&lt;=Stimuli!$C$2),Stimuli!$A$2,IF(AND(A4782&gt;=Stimuli!$B$3,A4782&lt;=Stimuli!$C$3),Stimuli!$A$3,IF(AND(A4782&gt;=Stimuli!$B$4,A4782&lt;=Stimuli!$C$4),Stimuli!$A$4,"")))</f>
        <v>01 Quiet baseline (60s)</v>
      </c>
      <c r="I4782" s="6" t="n">
        <f aca="false">(B4782-B4781)/((A4782-A4781)/1000)</f>
        <v>0.18754578754573</v>
      </c>
      <c r="J4782" s="6" t="n">
        <f aca="false">IF(OR(B4782&lt;Rules!$B$2,B4782&gt;Rules!$B$3,ABS(I4782)&gt;Rules!$B$4,OR(B4783&lt;Rules!$B$2,B4783&gt;Rules!$B$3,ABS(I4783)&gt;Rules!$B$4)),1,0)</f>
        <v>0</v>
      </c>
      <c r="K4782" s="6" t="str">
        <f aca="false">IF(F4782=1,COUNTIF($F$2:F4782,1),"")</f>
        <v/>
      </c>
    </row>
    <row r="4783" customFormat="false" ht="15" hidden="false" customHeight="false" outlineLevel="0" collapsed="false">
      <c r="A4783" s="6" t="n">
        <v>37620.6805</v>
      </c>
      <c r="B4783" s="6" t="n">
        <v>1.63296703296703</v>
      </c>
      <c r="C4783" s="6" t="n">
        <v>86</v>
      </c>
      <c r="D4783" s="6" t="n">
        <v>-1</v>
      </c>
      <c r="E4783" s="6" t="n">
        <v>1.64615384615385</v>
      </c>
      <c r="F4783" s="6" t="n">
        <v>0</v>
      </c>
      <c r="G4783" s="6" t="n">
        <v>0</v>
      </c>
      <c r="H4783" s="6" t="str">
        <f aca="false">IF(AND(A4783&gt;=Stimuli!$B$2,A4783&lt;=Stimuli!$C$2),Stimuli!$A$2,IF(AND(A4783&gt;=Stimuli!$B$3,A4783&lt;=Stimuli!$C$3),Stimuli!$A$3,IF(AND(A4783&gt;=Stimuli!$B$4,A4783&lt;=Stimuli!$C$4),Stimuli!$A$4,"")))</f>
        <v>01 Quiet baseline (60s)</v>
      </c>
      <c r="I4783" s="6" t="n">
        <f aca="false">(B4783-B4782)/((A4783-A4782)/1000)</f>
        <v>-0.37509157509146</v>
      </c>
      <c r="J4783" s="6" t="n">
        <f aca="false">IF(OR(B4783&lt;Rules!$B$2,B4783&gt;Rules!$B$3,ABS(I4783)&gt;Rules!$B$4,OR(B4784&lt;Rules!$B$2,B4784&gt;Rules!$B$3,ABS(I4784)&gt;Rules!$B$4)),1,0)</f>
        <v>0</v>
      </c>
      <c r="K4783" s="6" t="str">
        <f aca="false">IF(F4783=1,COUNTIF($F$2:F4783,1),"")</f>
        <v/>
      </c>
    </row>
    <row r="4784" customFormat="false" ht="15" hidden="false" customHeight="false" outlineLevel="0" collapsed="false">
      <c r="A4784" s="6" t="n">
        <v>37628.493</v>
      </c>
      <c r="B4784" s="6" t="n">
        <v>1.63736263736264</v>
      </c>
      <c r="C4784" s="6" t="n">
        <v>86</v>
      </c>
      <c r="D4784" s="6" t="n">
        <v>-1</v>
      </c>
      <c r="E4784" s="6" t="n">
        <v>1.64615384615385</v>
      </c>
      <c r="F4784" s="6" t="n">
        <v>0</v>
      </c>
      <c r="G4784" s="6" t="n">
        <v>0</v>
      </c>
      <c r="H4784" s="6" t="str">
        <f aca="false">IF(AND(A4784&gt;=Stimuli!$B$2,A4784&lt;=Stimuli!$C$2),Stimuli!$A$2,IF(AND(A4784&gt;=Stimuli!$B$3,A4784&lt;=Stimuli!$C$3),Stimuli!$A$3,IF(AND(A4784&gt;=Stimuli!$B$4,A4784&lt;=Stimuli!$C$4),Stimuli!$A$4,"")))</f>
        <v>01 Quiet baseline (60s)</v>
      </c>
      <c r="I4784" s="6" t="n">
        <f aca="false">(B4784-B4783)/((A4784-A4783)/1000)</f>
        <v>0.562637362637332</v>
      </c>
      <c r="J4784" s="6" t="n">
        <f aca="false">IF(OR(B4784&lt;Rules!$B$2,B4784&gt;Rules!$B$3,ABS(I4784)&gt;Rules!$B$4,OR(B4785&lt;Rules!$B$2,B4785&gt;Rules!$B$3,ABS(I4785)&gt;Rules!$B$4)),1,0)</f>
        <v>0</v>
      </c>
      <c r="K4784" s="6" t="str">
        <f aca="false">IF(F4784=1,COUNTIF($F$2:F4784,1),"")</f>
        <v/>
      </c>
    </row>
    <row r="4785" customFormat="false" ht="15" hidden="false" customHeight="false" outlineLevel="0" collapsed="false">
      <c r="A4785" s="6" t="n">
        <v>37636.3055</v>
      </c>
      <c r="B4785" s="6" t="n">
        <v>1.63296703296703</v>
      </c>
      <c r="C4785" s="6" t="n">
        <v>86</v>
      </c>
      <c r="D4785" s="6" t="n">
        <v>-1</v>
      </c>
      <c r="E4785" s="6" t="n">
        <v>1.64615384615385</v>
      </c>
      <c r="F4785" s="6" t="n">
        <v>0</v>
      </c>
      <c r="G4785" s="6" t="n">
        <v>0</v>
      </c>
      <c r="H4785" s="6" t="str">
        <f aca="false">IF(AND(A4785&gt;=Stimuli!$B$2,A4785&lt;=Stimuli!$C$2),Stimuli!$A$2,IF(AND(A4785&gt;=Stimuli!$B$3,A4785&lt;=Stimuli!$C$3),Stimuli!$A$3,IF(AND(A4785&gt;=Stimuli!$B$4,A4785&lt;=Stimuli!$C$4),Stimuli!$A$4,"")))</f>
        <v>01 Quiet baseline (60s)</v>
      </c>
      <c r="I4785" s="6" t="n">
        <f aca="false">(B4785-B4784)/((A4785-A4784)/1000)</f>
        <v>-0.562637362637332</v>
      </c>
      <c r="J4785" s="6" t="n">
        <f aca="false">IF(OR(B4785&lt;Rules!$B$2,B4785&gt;Rules!$B$3,ABS(I4785)&gt;Rules!$B$4,OR(B4786&lt;Rules!$B$2,B4786&gt;Rules!$B$3,ABS(I4786)&gt;Rules!$B$4)),1,0)</f>
        <v>0</v>
      </c>
      <c r="K4785" s="6" t="str">
        <f aca="false">IF(F4785=1,COUNTIF($F$2:F4785,1),"")</f>
        <v/>
      </c>
    </row>
    <row r="4786" customFormat="false" ht="15" hidden="false" customHeight="false" outlineLevel="0" collapsed="false">
      <c r="A4786" s="6" t="n">
        <v>37644.118</v>
      </c>
      <c r="B4786" s="6" t="n">
        <v>1.63736263736264</v>
      </c>
      <c r="C4786" s="6" t="n">
        <v>86</v>
      </c>
      <c r="D4786" s="6" t="n">
        <v>-1</v>
      </c>
      <c r="E4786" s="6" t="n">
        <v>1.64615384615385</v>
      </c>
      <c r="F4786" s="6" t="n">
        <v>0</v>
      </c>
      <c r="G4786" s="6" t="n">
        <v>0</v>
      </c>
      <c r="H4786" s="6" t="str">
        <f aca="false">IF(AND(A4786&gt;=Stimuli!$B$2,A4786&lt;=Stimuli!$C$2),Stimuli!$A$2,IF(AND(A4786&gt;=Stimuli!$B$3,A4786&lt;=Stimuli!$C$3),Stimuli!$A$3,IF(AND(A4786&gt;=Stimuli!$B$4,A4786&lt;=Stimuli!$C$4),Stimuli!$A$4,"")))</f>
        <v>01 Quiet baseline (60s)</v>
      </c>
      <c r="I4786" s="6" t="n">
        <f aca="false">(B4786-B4785)/((A4786-A4785)/1000)</f>
        <v>0.562637362637332</v>
      </c>
      <c r="J4786" s="6" t="n">
        <f aca="false">IF(OR(B4786&lt;Rules!$B$2,B4786&gt;Rules!$B$3,ABS(I4786)&gt;Rules!$B$4,OR(B4787&lt;Rules!$B$2,B4787&gt;Rules!$B$3,ABS(I4787)&gt;Rules!$B$4)),1,0)</f>
        <v>0</v>
      </c>
      <c r="K4786" s="6" t="str">
        <f aca="false">IF(F4786=1,COUNTIF($F$2:F4786,1),"")</f>
        <v/>
      </c>
    </row>
    <row r="4787" customFormat="false" ht="15" hidden="false" customHeight="false" outlineLevel="0" collapsed="false">
      <c r="A4787" s="6" t="n">
        <v>37651.9305</v>
      </c>
      <c r="B4787" s="6" t="n">
        <v>1.63150183150183</v>
      </c>
      <c r="C4787" s="6" t="n">
        <v>86</v>
      </c>
      <c r="D4787" s="6" t="n">
        <v>-1</v>
      </c>
      <c r="E4787" s="6" t="n">
        <v>1.64615384615385</v>
      </c>
      <c r="F4787" s="6" t="n">
        <v>0</v>
      </c>
      <c r="G4787" s="6" t="n">
        <v>0</v>
      </c>
      <c r="H4787" s="6" t="str">
        <f aca="false">IF(AND(A4787&gt;=Stimuli!$B$2,A4787&lt;=Stimuli!$C$2),Stimuli!$A$2,IF(AND(A4787&gt;=Stimuli!$B$3,A4787&lt;=Stimuli!$C$3),Stimuli!$A$3,IF(AND(A4787&gt;=Stimuli!$B$4,A4787&lt;=Stimuli!$C$4),Stimuli!$A$4,"")))</f>
        <v>01 Quiet baseline (60s)</v>
      </c>
      <c r="I4787" s="6" t="n">
        <f aca="false">(B4787-B4786)/((A4787-A4786)/1000)</f>
        <v>-0.750183150183062</v>
      </c>
      <c r="J4787" s="6" t="n">
        <f aca="false">IF(OR(B4787&lt;Rules!$B$2,B4787&gt;Rules!$B$3,ABS(I4787)&gt;Rules!$B$4,OR(B4788&lt;Rules!$B$2,B4788&gt;Rules!$B$3,ABS(I4788)&gt;Rules!$B$4)),1,0)</f>
        <v>0</v>
      </c>
      <c r="K4787" s="6" t="str">
        <f aca="false">IF(F4787=1,COUNTIF($F$2:F4787,1),"")</f>
        <v/>
      </c>
    </row>
    <row r="4788" customFormat="false" ht="15" hidden="false" customHeight="false" outlineLevel="0" collapsed="false">
      <c r="A4788" s="6" t="n">
        <v>37659.743</v>
      </c>
      <c r="B4788" s="6" t="n">
        <v>1.63736263736264</v>
      </c>
      <c r="C4788" s="6" t="n">
        <v>86</v>
      </c>
      <c r="D4788" s="6" t="n">
        <v>-1</v>
      </c>
      <c r="E4788" s="6" t="n">
        <v>1.64615384615385</v>
      </c>
      <c r="F4788" s="6" t="n">
        <v>0</v>
      </c>
      <c r="G4788" s="6" t="n">
        <v>0</v>
      </c>
      <c r="H4788" s="6" t="str">
        <f aca="false">IF(AND(A4788&gt;=Stimuli!$B$2,A4788&lt;=Stimuli!$C$2),Stimuli!$A$2,IF(AND(A4788&gt;=Stimuli!$B$3,A4788&lt;=Stimuli!$C$3),Stimuli!$A$3,IF(AND(A4788&gt;=Stimuli!$B$4,A4788&lt;=Stimuli!$C$4),Stimuli!$A$4,"")))</f>
        <v>01 Quiet baseline (60s)</v>
      </c>
      <c r="I4788" s="6" t="n">
        <f aca="false">(B4788-B4787)/((A4788-A4787)/1000)</f>
        <v>0.750183150183062</v>
      </c>
      <c r="J4788" s="6" t="n">
        <f aca="false">IF(OR(B4788&lt;Rules!$B$2,B4788&gt;Rules!$B$3,ABS(I4788)&gt;Rules!$B$4,OR(B4789&lt;Rules!$B$2,B4789&gt;Rules!$B$3,ABS(I4789)&gt;Rules!$B$4)),1,0)</f>
        <v>0</v>
      </c>
      <c r="K4788" s="6" t="str">
        <f aca="false">IF(F4788=1,COUNTIF($F$2:F4788,1),"")</f>
        <v/>
      </c>
    </row>
    <row r="4789" customFormat="false" ht="15" hidden="false" customHeight="false" outlineLevel="0" collapsed="false">
      <c r="A4789" s="6" t="n">
        <v>37667.5555</v>
      </c>
      <c r="B4789" s="6" t="n">
        <v>1.63150183150183</v>
      </c>
      <c r="C4789" s="6" t="n">
        <v>86</v>
      </c>
      <c r="D4789" s="6" t="n">
        <v>-1</v>
      </c>
      <c r="E4789" s="6" t="n">
        <v>1.64615384615385</v>
      </c>
      <c r="F4789" s="6" t="n">
        <v>0</v>
      </c>
      <c r="G4789" s="6" t="n">
        <v>0</v>
      </c>
      <c r="H4789" s="6" t="str">
        <f aca="false">IF(AND(A4789&gt;=Stimuli!$B$2,A4789&lt;=Stimuli!$C$2),Stimuli!$A$2,IF(AND(A4789&gt;=Stimuli!$B$3,A4789&lt;=Stimuli!$C$3),Stimuli!$A$3,IF(AND(A4789&gt;=Stimuli!$B$4,A4789&lt;=Stimuli!$C$4),Stimuli!$A$4,"")))</f>
        <v>01 Quiet baseline (60s)</v>
      </c>
      <c r="I4789" s="6" t="n">
        <f aca="false">(B4789-B4788)/((A4789-A4788)/1000)</f>
        <v>-0.750183150183062</v>
      </c>
      <c r="J4789" s="6" t="n">
        <f aca="false">IF(OR(B4789&lt;Rules!$B$2,B4789&gt;Rules!$B$3,ABS(I4789)&gt;Rules!$B$4,OR(B4790&lt;Rules!$B$2,B4790&gt;Rules!$B$3,ABS(I4790)&gt;Rules!$B$4)),1,0)</f>
        <v>0</v>
      </c>
      <c r="K4789" s="6" t="str">
        <f aca="false">IF(F4789=1,COUNTIF($F$2:F4789,1),"")</f>
        <v/>
      </c>
    </row>
    <row r="4790" customFormat="false" ht="15" hidden="false" customHeight="false" outlineLevel="0" collapsed="false">
      <c r="A4790" s="6" t="n">
        <v>37675.368</v>
      </c>
      <c r="B4790" s="6" t="n">
        <v>1.63736263736264</v>
      </c>
      <c r="C4790" s="6" t="n">
        <v>86</v>
      </c>
      <c r="D4790" s="6" t="n">
        <v>-1</v>
      </c>
      <c r="E4790" s="6" t="n">
        <v>1.64615384615385</v>
      </c>
      <c r="F4790" s="6" t="n">
        <v>0</v>
      </c>
      <c r="G4790" s="6" t="n">
        <v>0</v>
      </c>
      <c r="H4790" s="6" t="str">
        <f aca="false">IF(AND(A4790&gt;=Stimuli!$B$2,A4790&lt;=Stimuli!$C$2),Stimuli!$A$2,IF(AND(A4790&gt;=Stimuli!$B$3,A4790&lt;=Stimuli!$C$3),Stimuli!$A$3,IF(AND(A4790&gt;=Stimuli!$B$4,A4790&lt;=Stimuli!$C$4),Stimuli!$A$4,"")))</f>
        <v>01 Quiet baseline (60s)</v>
      </c>
      <c r="I4790" s="6" t="n">
        <f aca="false">(B4790-B4789)/((A4790-A4789)/1000)</f>
        <v>0.750183150183062</v>
      </c>
      <c r="J4790" s="6" t="n">
        <f aca="false">IF(OR(B4790&lt;Rules!$B$2,B4790&gt;Rules!$B$3,ABS(I4790)&gt;Rules!$B$4,OR(B4791&lt;Rules!$B$2,B4791&gt;Rules!$B$3,ABS(I4791)&gt;Rules!$B$4)),1,0)</f>
        <v>0</v>
      </c>
      <c r="K4790" s="6" t="str">
        <f aca="false">IF(F4790=1,COUNTIF($F$2:F4790,1),"")</f>
        <v/>
      </c>
    </row>
    <row r="4791" customFormat="false" ht="15" hidden="false" customHeight="false" outlineLevel="0" collapsed="false">
      <c r="A4791" s="6" t="n">
        <v>37683.1805</v>
      </c>
      <c r="B4791" s="6" t="n">
        <v>1.63150183150183</v>
      </c>
      <c r="C4791" s="6" t="n">
        <v>86</v>
      </c>
      <c r="D4791" s="6" t="n">
        <v>-1</v>
      </c>
      <c r="E4791" s="6" t="n">
        <v>1.64615384615385</v>
      </c>
      <c r="F4791" s="6" t="n">
        <v>0</v>
      </c>
      <c r="G4791" s="6" t="n">
        <v>0</v>
      </c>
      <c r="H4791" s="6" t="str">
        <f aca="false">IF(AND(A4791&gt;=Stimuli!$B$2,A4791&lt;=Stimuli!$C$2),Stimuli!$A$2,IF(AND(A4791&gt;=Stimuli!$B$3,A4791&lt;=Stimuli!$C$3),Stimuli!$A$3,IF(AND(A4791&gt;=Stimuli!$B$4,A4791&lt;=Stimuli!$C$4),Stimuli!$A$4,"")))</f>
        <v>01 Quiet baseline (60s)</v>
      </c>
      <c r="I4791" s="6" t="n">
        <f aca="false">(B4791-B4790)/((A4791-A4790)/1000)</f>
        <v>-0.750183150183062</v>
      </c>
      <c r="J4791" s="6" t="n">
        <f aca="false">IF(OR(B4791&lt;Rules!$B$2,B4791&gt;Rules!$B$3,ABS(I4791)&gt;Rules!$B$4,OR(B4792&lt;Rules!$B$2,B4792&gt;Rules!$B$3,ABS(I4792)&gt;Rules!$B$4)),1,0)</f>
        <v>0</v>
      </c>
      <c r="K4791" s="6" t="str">
        <f aca="false">IF(F4791=1,COUNTIF($F$2:F4791,1),"")</f>
        <v/>
      </c>
    </row>
    <row r="4792" customFormat="false" ht="15" hidden="false" customHeight="false" outlineLevel="0" collapsed="false">
      <c r="A4792" s="6" t="n">
        <v>37690.993</v>
      </c>
      <c r="B4792" s="6" t="n">
        <v>1.63736263736264</v>
      </c>
      <c r="C4792" s="6" t="n">
        <v>86</v>
      </c>
      <c r="D4792" s="6" t="n">
        <v>-1</v>
      </c>
      <c r="E4792" s="6" t="n">
        <v>1.64615384615385</v>
      </c>
      <c r="F4792" s="6" t="n">
        <v>0</v>
      </c>
      <c r="G4792" s="6" t="n">
        <v>0</v>
      </c>
      <c r="H4792" s="6" t="str">
        <f aca="false">IF(AND(A4792&gt;=Stimuli!$B$2,A4792&lt;=Stimuli!$C$2),Stimuli!$A$2,IF(AND(A4792&gt;=Stimuli!$B$3,A4792&lt;=Stimuli!$C$3),Stimuli!$A$3,IF(AND(A4792&gt;=Stimuli!$B$4,A4792&lt;=Stimuli!$C$4),Stimuli!$A$4,"")))</f>
        <v>01 Quiet baseline (60s)</v>
      </c>
      <c r="I4792" s="6" t="n">
        <f aca="false">(B4792-B4791)/((A4792-A4791)/1000)</f>
        <v>0.750183150183062</v>
      </c>
      <c r="J4792" s="6" t="n">
        <f aca="false">IF(OR(B4792&lt;Rules!$B$2,B4792&gt;Rules!$B$3,ABS(I4792)&gt;Rules!$B$4,OR(B4793&lt;Rules!$B$2,B4793&gt;Rules!$B$3,ABS(I4793)&gt;Rules!$B$4)),1,0)</f>
        <v>0</v>
      </c>
      <c r="K4792" s="6" t="str">
        <f aca="false">IF(F4792=1,COUNTIF($F$2:F4792,1),"")</f>
        <v/>
      </c>
    </row>
    <row r="4793" customFormat="false" ht="15" hidden="false" customHeight="false" outlineLevel="0" collapsed="false">
      <c r="A4793" s="6" t="n">
        <v>37698.8055</v>
      </c>
      <c r="B4793" s="6" t="n">
        <v>1.63150183150183</v>
      </c>
      <c r="C4793" s="6" t="n">
        <v>86</v>
      </c>
      <c r="D4793" s="6" t="n">
        <v>-1</v>
      </c>
      <c r="E4793" s="6" t="n">
        <v>1.64615384615385</v>
      </c>
      <c r="F4793" s="6" t="n">
        <v>0</v>
      </c>
      <c r="G4793" s="6" t="n">
        <v>0</v>
      </c>
      <c r="H4793" s="6" t="str">
        <f aca="false">IF(AND(A4793&gt;=Stimuli!$B$2,A4793&lt;=Stimuli!$C$2),Stimuli!$A$2,IF(AND(A4793&gt;=Stimuli!$B$3,A4793&lt;=Stimuli!$C$3),Stimuli!$A$3,IF(AND(A4793&gt;=Stimuli!$B$4,A4793&lt;=Stimuli!$C$4),Stimuli!$A$4,"")))</f>
        <v>01 Quiet baseline (60s)</v>
      </c>
      <c r="I4793" s="6" t="n">
        <f aca="false">(B4793-B4792)/((A4793-A4792)/1000)</f>
        <v>-0.750183150183062</v>
      </c>
      <c r="J4793" s="6" t="n">
        <f aca="false">IF(OR(B4793&lt;Rules!$B$2,B4793&gt;Rules!$B$3,ABS(I4793)&gt;Rules!$B$4,OR(B4794&lt;Rules!$B$2,B4794&gt;Rules!$B$3,ABS(I4794)&gt;Rules!$B$4)),1,0)</f>
        <v>0</v>
      </c>
      <c r="K4793" s="6" t="str">
        <f aca="false">IF(F4793=1,COUNTIF($F$2:F4793,1),"")</f>
        <v/>
      </c>
    </row>
    <row r="4794" customFormat="false" ht="15" hidden="false" customHeight="false" outlineLevel="0" collapsed="false">
      <c r="A4794" s="6" t="n">
        <v>37706.618</v>
      </c>
      <c r="B4794" s="6" t="n">
        <v>1.63589743589744</v>
      </c>
      <c r="C4794" s="6" t="n">
        <v>86</v>
      </c>
      <c r="D4794" s="6" t="n">
        <v>-1</v>
      </c>
      <c r="E4794" s="6" t="n">
        <v>1.64615384615385</v>
      </c>
      <c r="F4794" s="6" t="n">
        <v>0</v>
      </c>
      <c r="G4794" s="6" t="n">
        <v>0</v>
      </c>
      <c r="H4794" s="6" t="str">
        <f aca="false">IF(AND(A4794&gt;=Stimuli!$B$2,A4794&lt;=Stimuli!$C$2),Stimuli!$A$2,IF(AND(A4794&gt;=Stimuli!$B$3,A4794&lt;=Stimuli!$C$3),Stimuli!$A$3,IF(AND(A4794&gt;=Stimuli!$B$4,A4794&lt;=Stimuli!$C$4),Stimuli!$A$4,"")))</f>
        <v>01 Quiet baseline (60s)</v>
      </c>
      <c r="I4794" s="6" t="n">
        <f aca="false">(B4794-B4793)/((A4794-A4793)/1000)</f>
        <v>0.56263736263719</v>
      </c>
      <c r="J4794" s="6" t="n">
        <f aca="false">IF(OR(B4794&lt;Rules!$B$2,B4794&gt;Rules!$B$3,ABS(I4794)&gt;Rules!$B$4,OR(B4795&lt;Rules!$B$2,B4795&gt;Rules!$B$3,ABS(I4795)&gt;Rules!$B$4)),1,0)</f>
        <v>0</v>
      </c>
      <c r="K4794" s="6" t="str">
        <f aca="false">IF(F4794=1,COUNTIF($F$2:F4794,1),"")</f>
        <v/>
      </c>
    </row>
    <row r="4795" customFormat="false" ht="15" hidden="false" customHeight="false" outlineLevel="0" collapsed="false">
      <c r="A4795" s="6" t="n">
        <v>37714.4305</v>
      </c>
      <c r="B4795" s="6" t="n">
        <v>1.63296703296703</v>
      </c>
      <c r="C4795" s="6" t="n">
        <v>86</v>
      </c>
      <c r="D4795" s="6" t="n">
        <v>-1</v>
      </c>
      <c r="E4795" s="6" t="n">
        <v>1.64615384615385</v>
      </c>
      <c r="F4795" s="6" t="n">
        <v>0</v>
      </c>
      <c r="G4795" s="6" t="n">
        <v>0</v>
      </c>
      <c r="H4795" s="6" t="str">
        <f aca="false">IF(AND(A4795&gt;=Stimuli!$B$2,A4795&lt;=Stimuli!$C$2),Stimuli!$A$2,IF(AND(A4795&gt;=Stimuli!$B$3,A4795&lt;=Stimuli!$C$3),Stimuli!$A$3,IF(AND(A4795&gt;=Stimuli!$B$4,A4795&lt;=Stimuli!$C$4),Stimuli!$A$4,"")))</f>
        <v>01 Quiet baseline (60s)</v>
      </c>
      <c r="I4795" s="6" t="n">
        <f aca="false">(B4795-B4794)/((A4795-A4794)/1000)</f>
        <v>-0.37509157509146</v>
      </c>
      <c r="J4795" s="6" t="n">
        <f aca="false">IF(OR(B4795&lt;Rules!$B$2,B4795&gt;Rules!$B$3,ABS(I4795)&gt;Rules!$B$4,OR(B4796&lt;Rules!$B$2,B4796&gt;Rules!$B$3,ABS(I4796)&gt;Rules!$B$4)),1,0)</f>
        <v>0</v>
      </c>
      <c r="K4795" s="6" t="str">
        <f aca="false">IF(F4795=1,COUNTIF($F$2:F4795,1),"")</f>
        <v/>
      </c>
    </row>
    <row r="4796" customFormat="false" ht="15" hidden="false" customHeight="false" outlineLevel="0" collapsed="false">
      <c r="A4796" s="6" t="n">
        <v>37722.243</v>
      </c>
      <c r="B4796" s="6" t="n">
        <v>1.63443223443223</v>
      </c>
      <c r="C4796" s="6" t="n">
        <v>86</v>
      </c>
      <c r="D4796" s="6" t="n">
        <v>-1</v>
      </c>
      <c r="E4796" s="6" t="n">
        <v>1.64615384615385</v>
      </c>
      <c r="F4796" s="6" t="n">
        <v>0</v>
      </c>
      <c r="G4796" s="6" t="n">
        <v>0</v>
      </c>
      <c r="H4796" s="6" t="str">
        <f aca="false">IF(AND(A4796&gt;=Stimuli!$B$2,A4796&lt;=Stimuli!$C$2),Stimuli!$A$2,IF(AND(A4796&gt;=Stimuli!$B$3,A4796&lt;=Stimuli!$C$3),Stimuli!$A$3,IF(AND(A4796&gt;=Stimuli!$B$4,A4796&lt;=Stimuli!$C$4),Stimuli!$A$4,"")))</f>
        <v>01 Quiet baseline (60s)</v>
      </c>
      <c r="I4796" s="6" t="n">
        <f aca="false">(B4796-B4795)/((A4796-A4795)/1000)</f>
        <v>0.18754578754573</v>
      </c>
      <c r="J4796" s="6" t="n">
        <f aca="false">IF(OR(B4796&lt;Rules!$B$2,B4796&gt;Rules!$B$3,ABS(I4796)&gt;Rules!$B$4,OR(B4797&lt;Rules!$B$2,B4797&gt;Rules!$B$3,ABS(I4797)&gt;Rules!$B$4)),1,0)</f>
        <v>0</v>
      </c>
      <c r="K4796" s="6" t="str">
        <f aca="false">IF(F4796=1,COUNTIF($F$2:F4796,1),"")</f>
        <v/>
      </c>
    </row>
    <row r="4797" customFormat="false" ht="15" hidden="false" customHeight="false" outlineLevel="0" collapsed="false">
      <c r="A4797" s="6" t="n">
        <v>37730.0555</v>
      </c>
      <c r="B4797" s="6" t="n">
        <v>1.63443223443223</v>
      </c>
      <c r="C4797" s="6" t="n">
        <v>86</v>
      </c>
      <c r="D4797" s="6" t="n">
        <v>-1</v>
      </c>
      <c r="E4797" s="6" t="n">
        <v>1.64615384615385</v>
      </c>
      <c r="F4797" s="6" t="n">
        <v>0</v>
      </c>
      <c r="G4797" s="6" t="n">
        <v>0</v>
      </c>
      <c r="H4797" s="6" t="str">
        <f aca="false">IF(AND(A4797&gt;=Stimuli!$B$2,A4797&lt;=Stimuli!$C$2),Stimuli!$A$2,IF(AND(A4797&gt;=Stimuli!$B$3,A4797&lt;=Stimuli!$C$3),Stimuli!$A$3,IF(AND(A4797&gt;=Stimuli!$B$4,A4797&lt;=Stimuli!$C$4),Stimuli!$A$4,"")))</f>
        <v>01 Quiet baseline (60s)</v>
      </c>
      <c r="I4797" s="6" t="n">
        <f aca="false">(B4797-B4796)/((A4797-A4796)/1000)</f>
        <v>0</v>
      </c>
      <c r="J4797" s="6" t="n">
        <f aca="false">IF(OR(B4797&lt;Rules!$B$2,B4797&gt;Rules!$B$3,ABS(I4797)&gt;Rules!$B$4,OR(B4798&lt;Rules!$B$2,B4798&gt;Rules!$B$3,ABS(I4798)&gt;Rules!$B$4)),1,0)</f>
        <v>0</v>
      </c>
      <c r="K4797" s="6" t="str">
        <f aca="false">IF(F4797=1,COUNTIF($F$2:F4797,1),"")</f>
        <v/>
      </c>
    </row>
    <row r="4798" customFormat="false" ht="15" hidden="false" customHeight="false" outlineLevel="0" collapsed="false">
      <c r="A4798" s="6" t="n">
        <v>37737.868</v>
      </c>
      <c r="B4798" s="6" t="n">
        <v>1.63296703296703</v>
      </c>
      <c r="C4798" s="6" t="n">
        <v>86</v>
      </c>
      <c r="D4798" s="6" t="n">
        <v>-1</v>
      </c>
      <c r="E4798" s="6" t="n">
        <v>1.64615384615385</v>
      </c>
      <c r="F4798" s="6" t="n">
        <v>0</v>
      </c>
      <c r="G4798" s="6" t="n">
        <v>0</v>
      </c>
      <c r="H4798" s="6" t="str">
        <f aca="false">IF(AND(A4798&gt;=Stimuli!$B$2,A4798&lt;=Stimuli!$C$2),Stimuli!$A$2,IF(AND(A4798&gt;=Stimuli!$B$3,A4798&lt;=Stimuli!$C$3),Stimuli!$A$3,IF(AND(A4798&gt;=Stimuli!$B$4,A4798&lt;=Stimuli!$C$4),Stimuli!$A$4,"")))</f>
        <v>01 Quiet baseline (60s)</v>
      </c>
      <c r="I4798" s="6" t="n">
        <f aca="false">(B4798-B4797)/((A4798-A4797)/1000)</f>
        <v>-0.18754578754573</v>
      </c>
      <c r="J4798" s="6" t="n">
        <f aca="false">IF(OR(B4798&lt;Rules!$B$2,B4798&gt;Rules!$B$3,ABS(I4798)&gt;Rules!$B$4,OR(B4799&lt;Rules!$B$2,B4799&gt;Rules!$B$3,ABS(I4799)&gt;Rules!$B$4)),1,0)</f>
        <v>0</v>
      </c>
      <c r="K4798" s="6" t="str">
        <f aca="false">IF(F4798=1,COUNTIF($F$2:F4798,1),"")</f>
        <v/>
      </c>
    </row>
    <row r="4799" customFormat="false" ht="15" hidden="false" customHeight="false" outlineLevel="0" collapsed="false">
      <c r="A4799" s="6" t="n">
        <v>37745.6805</v>
      </c>
      <c r="B4799" s="6" t="n">
        <v>1.63443223443223</v>
      </c>
      <c r="C4799" s="6" t="n">
        <v>86</v>
      </c>
      <c r="D4799" s="6" t="n">
        <v>-1</v>
      </c>
      <c r="E4799" s="6" t="n">
        <v>1.64615384615385</v>
      </c>
      <c r="F4799" s="6" t="n">
        <v>0</v>
      </c>
      <c r="G4799" s="6" t="n">
        <v>0</v>
      </c>
      <c r="H4799" s="6" t="str">
        <f aca="false">IF(AND(A4799&gt;=Stimuli!$B$2,A4799&lt;=Stimuli!$C$2),Stimuli!$A$2,IF(AND(A4799&gt;=Stimuli!$B$3,A4799&lt;=Stimuli!$C$3),Stimuli!$A$3,IF(AND(A4799&gt;=Stimuli!$B$4,A4799&lt;=Stimuli!$C$4),Stimuli!$A$4,"")))</f>
        <v>01 Quiet baseline (60s)</v>
      </c>
      <c r="I4799" s="6" t="n">
        <f aca="false">(B4799-B4798)/((A4799-A4798)/1000)</f>
        <v>0.18754578754573</v>
      </c>
      <c r="J4799" s="6" t="n">
        <f aca="false">IF(OR(B4799&lt;Rules!$B$2,B4799&gt;Rules!$B$3,ABS(I4799)&gt;Rules!$B$4,OR(B4800&lt;Rules!$B$2,B4800&gt;Rules!$B$3,ABS(I4800)&gt;Rules!$B$4)),1,0)</f>
        <v>0</v>
      </c>
      <c r="K4799" s="6" t="str">
        <f aca="false">IF(F4799=1,COUNTIF($F$2:F4799,1),"")</f>
        <v/>
      </c>
    </row>
    <row r="4800" customFormat="false" ht="15" hidden="false" customHeight="false" outlineLevel="0" collapsed="false">
      <c r="A4800" s="6" t="n">
        <v>37753.493</v>
      </c>
      <c r="B4800" s="6" t="n">
        <v>1.63296703296703</v>
      </c>
      <c r="C4800" s="6" t="n">
        <v>86</v>
      </c>
      <c r="D4800" s="6" t="n">
        <v>-1</v>
      </c>
      <c r="E4800" s="6" t="n">
        <v>1.64615384615385</v>
      </c>
      <c r="F4800" s="6" t="n">
        <v>0</v>
      </c>
      <c r="G4800" s="6" t="n">
        <v>0</v>
      </c>
      <c r="H4800" s="6" t="str">
        <f aca="false">IF(AND(A4800&gt;=Stimuli!$B$2,A4800&lt;=Stimuli!$C$2),Stimuli!$A$2,IF(AND(A4800&gt;=Stimuli!$B$3,A4800&lt;=Stimuli!$C$3),Stimuli!$A$3,IF(AND(A4800&gt;=Stimuli!$B$4,A4800&lt;=Stimuli!$C$4),Stimuli!$A$4,"")))</f>
        <v>01 Quiet baseline (60s)</v>
      </c>
      <c r="I4800" s="6" t="n">
        <f aca="false">(B4800-B4799)/((A4800-A4799)/1000)</f>
        <v>-0.18754578754573</v>
      </c>
      <c r="J4800" s="6" t="n">
        <f aca="false">IF(OR(B4800&lt;Rules!$B$2,B4800&gt;Rules!$B$3,ABS(I4800)&gt;Rules!$B$4,OR(B4801&lt;Rules!$B$2,B4801&gt;Rules!$B$3,ABS(I4801)&gt;Rules!$B$4)),1,0)</f>
        <v>0</v>
      </c>
      <c r="K4800" s="6" t="str">
        <f aca="false">IF(F4800=1,COUNTIF($F$2:F4800,1),"")</f>
        <v/>
      </c>
    </row>
    <row r="4801" customFormat="false" ht="15" hidden="false" customHeight="false" outlineLevel="0" collapsed="false">
      <c r="A4801" s="6" t="n">
        <v>37761.3055</v>
      </c>
      <c r="B4801" s="6" t="n">
        <v>1.63589743589744</v>
      </c>
      <c r="C4801" s="6" t="n">
        <v>86</v>
      </c>
      <c r="D4801" s="6" t="n">
        <v>-1</v>
      </c>
      <c r="E4801" s="6" t="n">
        <v>1.64615384615385</v>
      </c>
      <c r="F4801" s="6" t="n">
        <v>0</v>
      </c>
      <c r="G4801" s="6" t="n">
        <v>0</v>
      </c>
      <c r="H4801" s="6" t="str">
        <f aca="false">IF(AND(A4801&gt;=Stimuli!$B$2,A4801&lt;=Stimuli!$C$2),Stimuli!$A$2,IF(AND(A4801&gt;=Stimuli!$B$3,A4801&lt;=Stimuli!$C$3),Stimuli!$A$3,IF(AND(A4801&gt;=Stimuli!$B$4,A4801&lt;=Stimuli!$C$4),Stimuli!$A$4,"")))</f>
        <v>01 Quiet baseline (60s)</v>
      </c>
      <c r="I4801" s="6" t="n">
        <f aca="false">(B4801-B4800)/((A4801-A4800)/1000)</f>
        <v>0.37509157509146</v>
      </c>
      <c r="J4801" s="6" t="n">
        <f aca="false">IF(OR(B4801&lt;Rules!$B$2,B4801&gt;Rules!$B$3,ABS(I4801)&gt;Rules!$B$4,OR(B4802&lt;Rules!$B$2,B4802&gt;Rules!$B$3,ABS(I4802)&gt;Rules!$B$4)),1,0)</f>
        <v>0</v>
      </c>
      <c r="K4801" s="6" t="str">
        <f aca="false">IF(F4801=1,COUNTIF($F$2:F4801,1),"")</f>
        <v/>
      </c>
    </row>
    <row r="4802" customFormat="false" ht="15" hidden="false" customHeight="false" outlineLevel="0" collapsed="false">
      <c r="A4802" s="6" t="n">
        <v>37769.118</v>
      </c>
      <c r="B4802" s="6" t="n">
        <v>1.63150183150183</v>
      </c>
      <c r="C4802" s="6" t="n">
        <v>86</v>
      </c>
      <c r="D4802" s="6" t="n">
        <v>-1</v>
      </c>
      <c r="E4802" s="6" t="n">
        <v>1.64615384615385</v>
      </c>
      <c r="F4802" s="6" t="n">
        <v>0</v>
      </c>
      <c r="G4802" s="6" t="n">
        <v>0</v>
      </c>
      <c r="H4802" s="6" t="str">
        <f aca="false">IF(AND(A4802&gt;=Stimuli!$B$2,A4802&lt;=Stimuli!$C$2),Stimuli!$A$2,IF(AND(A4802&gt;=Stimuli!$B$3,A4802&lt;=Stimuli!$C$3),Stimuli!$A$3,IF(AND(A4802&gt;=Stimuli!$B$4,A4802&lt;=Stimuli!$C$4),Stimuli!$A$4,"")))</f>
        <v>01 Quiet baseline (60s)</v>
      </c>
      <c r="I4802" s="6" t="n">
        <f aca="false">(B4802-B4801)/((A4802-A4801)/1000)</f>
        <v>-0.56263736263719</v>
      </c>
      <c r="J4802" s="6" t="n">
        <f aca="false">IF(OR(B4802&lt;Rules!$B$2,B4802&gt;Rules!$B$3,ABS(I4802)&gt;Rules!$B$4,OR(B4803&lt;Rules!$B$2,B4803&gt;Rules!$B$3,ABS(I4803)&gt;Rules!$B$4)),1,0)</f>
        <v>0</v>
      </c>
      <c r="K4802" s="6" t="str">
        <f aca="false">IF(F4802=1,COUNTIF($F$2:F4802,1),"")</f>
        <v/>
      </c>
    </row>
    <row r="4803" customFormat="false" ht="15" hidden="false" customHeight="false" outlineLevel="0" collapsed="false">
      <c r="A4803" s="6" t="n">
        <v>37776.9305</v>
      </c>
      <c r="B4803" s="6" t="n">
        <v>1.63736263736264</v>
      </c>
      <c r="C4803" s="6" t="n">
        <v>86</v>
      </c>
      <c r="D4803" s="6" t="n">
        <v>-1</v>
      </c>
      <c r="E4803" s="6" t="n">
        <v>1.64615384615385</v>
      </c>
      <c r="F4803" s="6" t="n">
        <v>0</v>
      </c>
      <c r="G4803" s="6" t="n">
        <v>0</v>
      </c>
      <c r="H4803" s="6" t="str">
        <f aca="false">IF(AND(A4803&gt;=Stimuli!$B$2,A4803&lt;=Stimuli!$C$2),Stimuli!$A$2,IF(AND(A4803&gt;=Stimuli!$B$3,A4803&lt;=Stimuli!$C$3),Stimuli!$A$3,IF(AND(A4803&gt;=Stimuli!$B$4,A4803&lt;=Stimuli!$C$4),Stimuli!$A$4,"")))</f>
        <v>01 Quiet baseline (60s)</v>
      </c>
      <c r="I4803" s="6" t="n">
        <f aca="false">(B4803-B4802)/((A4803-A4802)/1000)</f>
        <v>0.750183150183062</v>
      </c>
      <c r="J4803" s="6" t="n">
        <f aca="false">IF(OR(B4803&lt;Rules!$B$2,B4803&gt;Rules!$B$3,ABS(I4803)&gt;Rules!$B$4,OR(B4804&lt;Rules!$B$2,B4804&gt;Rules!$B$3,ABS(I4804)&gt;Rules!$B$4)),1,0)</f>
        <v>0</v>
      </c>
      <c r="K4803" s="6" t="str">
        <f aca="false">IF(F4803=1,COUNTIF($F$2:F4803,1),"")</f>
        <v/>
      </c>
    </row>
    <row r="4804" customFormat="false" ht="15" hidden="false" customHeight="false" outlineLevel="0" collapsed="false">
      <c r="A4804" s="6" t="n">
        <v>37784.743</v>
      </c>
      <c r="B4804" s="6" t="n">
        <v>1.63150183150183</v>
      </c>
      <c r="C4804" s="6" t="n">
        <v>86</v>
      </c>
      <c r="D4804" s="6" t="n">
        <v>-1</v>
      </c>
      <c r="E4804" s="6" t="n">
        <v>1.64615384615385</v>
      </c>
      <c r="F4804" s="6" t="n">
        <v>0</v>
      </c>
      <c r="G4804" s="6" t="n">
        <v>0</v>
      </c>
      <c r="H4804" s="6" t="str">
        <f aca="false">IF(AND(A4804&gt;=Stimuli!$B$2,A4804&lt;=Stimuli!$C$2),Stimuli!$A$2,IF(AND(A4804&gt;=Stimuli!$B$3,A4804&lt;=Stimuli!$C$3),Stimuli!$A$3,IF(AND(A4804&gt;=Stimuli!$B$4,A4804&lt;=Stimuli!$C$4),Stimuli!$A$4,"")))</f>
        <v>01 Quiet baseline (60s)</v>
      </c>
      <c r="I4804" s="6" t="n">
        <f aca="false">(B4804-B4803)/((A4804-A4803)/1000)</f>
        <v>-0.750183150183062</v>
      </c>
      <c r="J4804" s="6" t="n">
        <f aca="false">IF(OR(B4804&lt;Rules!$B$2,B4804&gt;Rules!$B$3,ABS(I4804)&gt;Rules!$B$4,OR(B4805&lt;Rules!$B$2,B4805&gt;Rules!$B$3,ABS(I4805)&gt;Rules!$B$4)),1,0)</f>
        <v>0</v>
      </c>
      <c r="K4804" s="6" t="str">
        <f aca="false">IF(F4804=1,COUNTIF($F$2:F4804,1),"")</f>
        <v/>
      </c>
    </row>
    <row r="4805" customFormat="false" ht="15" hidden="false" customHeight="false" outlineLevel="0" collapsed="false">
      <c r="A4805" s="6" t="n">
        <v>37792.5555</v>
      </c>
      <c r="B4805" s="6" t="n">
        <v>1.63736263736264</v>
      </c>
      <c r="C4805" s="6" t="n">
        <v>86</v>
      </c>
      <c r="D4805" s="6" t="n">
        <v>-1</v>
      </c>
      <c r="E4805" s="6" t="n">
        <v>1.64615384615385</v>
      </c>
      <c r="F4805" s="6" t="n">
        <v>0</v>
      </c>
      <c r="G4805" s="6" t="n">
        <v>0</v>
      </c>
      <c r="H4805" s="6" t="str">
        <f aca="false">IF(AND(A4805&gt;=Stimuli!$B$2,A4805&lt;=Stimuli!$C$2),Stimuli!$A$2,IF(AND(A4805&gt;=Stimuli!$B$3,A4805&lt;=Stimuli!$C$3),Stimuli!$A$3,IF(AND(A4805&gt;=Stimuli!$B$4,A4805&lt;=Stimuli!$C$4),Stimuli!$A$4,"")))</f>
        <v>01 Quiet baseline (60s)</v>
      </c>
      <c r="I4805" s="6" t="n">
        <f aca="false">(B4805-B4804)/((A4805-A4804)/1000)</f>
        <v>0.750183150183062</v>
      </c>
      <c r="J4805" s="6" t="n">
        <f aca="false">IF(OR(B4805&lt;Rules!$B$2,B4805&gt;Rules!$B$3,ABS(I4805)&gt;Rules!$B$4,OR(B4806&lt;Rules!$B$2,B4806&gt;Rules!$B$3,ABS(I4806)&gt;Rules!$B$4)),1,0)</f>
        <v>0</v>
      </c>
      <c r="K4805" s="6" t="str">
        <f aca="false">IF(F4805=1,COUNTIF($F$2:F4805,1),"")</f>
        <v/>
      </c>
    </row>
    <row r="4806" customFormat="false" ht="15" hidden="false" customHeight="false" outlineLevel="0" collapsed="false">
      <c r="A4806" s="6" t="n">
        <v>37800.368</v>
      </c>
      <c r="B4806" s="6" t="n">
        <v>1.63003663003663</v>
      </c>
      <c r="C4806" s="6" t="n">
        <v>86</v>
      </c>
      <c r="D4806" s="6" t="n">
        <v>-1</v>
      </c>
      <c r="E4806" s="6" t="n">
        <v>1.64615384615385</v>
      </c>
      <c r="F4806" s="6" t="n">
        <v>0</v>
      </c>
      <c r="G4806" s="6" t="n">
        <v>0</v>
      </c>
      <c r="H4806" s="6" t="str">
        <f aca="false">IF(AND(A4806&gt;=Stimuli!$B$2,A4806&lt;=Stimuli!$C$2),Stimuli!$A$2,IF(AND(A4806&gt;=Stimuli!$B$3,A4806&lt;=Stimuli!$C$3),Stimuli!$A$3,IF(AND(A4806&gt;=Stimuli!$B$4,A4806&lt;=Stimuli!$C$4),Stimuli!$A$4,"")))</f>
        <v>01 Quiet baseline (60s)</v>
      </c>
      <c r="I4806" s="6" t="n">
        <f aca="false">(B4806-B4805)/((A4806-A4805)/1000)</f>
        <v>-0.937728937728906</v>
      </c>
      <c r="J4806" s="6" t="n">
        <f aca="false">IF(OR(B4806&lt;Rules!$B$2,B4806&gt;Rules!$B$3,ABS(I4806)&gt;Rules!$B$4,OR(B4807&lt;Rules!$B$2,B4807&gt;Rules!$B$3,ABS(I4807)&gt;Rules!$B$4)),1,0)</f>
        <v>0</v>
      </c>
      <c r="K4806" s="6" t="str">
        <f aca="false">IF(F4806=1,COUNTIF($F$2:F4806,1),"")</f>
        <v/>
      </c>
    </row>
    <row r="4807" customFormat="false" ht="15" hidden="false" customHeight="false" outlineLevel="0" collapsed="false">
      <c r="A4807" s="6" t="n">
        <v>37808.1805</v>
      </c>
      <c r="B4807" s="6" t="n">
        <v>1.63736263736264</v>
      </c>
      <c r="C4807" s="6" t="n">
        <v>86</v>
      </c>
      <c r="D4807" s="6" t="n">
        <v>-1</v>
      </c>
      <c r="E4807" s="6" t="n">
        <v>1.64615384615385</v>
      </c>
      <c r="F4807" s="6" t="n">
        <v>0</v>
      </c>
      <c r="G4807" s="6" t="n">
        <v>0</v>
      </c>
      <c r="H4807" s="6" t="str">
        <f aca="false">IF(AND(A4807&gt;=Stimuli!$B$2,A4807&lt;=Stimuli!$C$2),Stimuli!$A$2,IF(AND(A4807&gt;=Stimuli!$B$3,A4807&lt;=Stimuli!$C$3),Stimuli!$A$3,IF(AND(A4807&gt;=Stimuli!$B$4,A4807&lt;=Stimuli!$C$4),Stimuli!$A$4,"")))</f>
        <v>01 Quiet baseline (60s)</v>
      </c>
      <c r="I4807" s="6" t="n">
        <f aca="false">(B4807-B4806)/((A4807-A4806)/1000)</f>
        <v>0.937728937728906</v>
      </c>
      <c r="J4807" s="6" t="n">
        <f aca="false">IF(OR(B4807&lt;Rules!$B$2,B4807&gt;Rules!$B$3,ABS(I4807)&gt;Rules!$B$4,OR(B4808&lt;Rules!$B$2,B4808&gt;Rules!$B$3,ABS(I4808)&gt;Rules!$B$4)),1,0)</f>
        <v>0</v>
      </c>
      <c r="K4807" s="6" t="str">
        <f aca="false">IF(F4807=1,COUNTIF($F$2:F4807,1),"")</f>
        <v/>
      </c>
    </row>
    <row r="4808" customFormat="false" ht="15" hidden="false" customHeight="false" outlineLevel="0" collapsed="false">
      <c r="A4808" s="6" t="n">
        <v>37815.993</v>
      </c>
      <c r="B4808" s="6" t="n">
        <v>1.63003663003663</v>
      </c>
      <c r="C4808" s="6" t="n">
        <v>86</v>
      </c>
      <c r="D4808" s="6" t="n">
        <v>-1</v>
      </c>
      <c r="E4808" s="6" t="n">
        <v>1.64615384615385</v>
      </c>
      <c r="F4808" s="6" t="n">
        <v>0</v>
      </c>
      <c r="G4808" s="6" t="n">
        <v>0</v>
      </c>
      <c r="H4808" s="6" t="str">
        <f aca="false">IF(AND(A4808&gt;=Stimuli!$B$2,A4808&lt;=Stimuli!$C$2),Stimuli!$A$2,IF(AND(A4808&gt;=Stimuli!$B$3,A4808&lt;=Stimuli!$C$3),Stimuli!$A$3,IF(AND(A4808&gt;=Stimuli!$B$4,A4808&lt;=Stimuli!$C$4),Stimuli!$A$4,"")))</f>
        <v>01 Quiet baseline (60s)</v>
      </c>
      <c r="I4808" s="6" t="n">
        <f aca="false">(B4808-B4807)/((A4808-A4807)/1000)</f>
        <v>-0.937728937728906</v>
      </c>
      <c r="J4808" s="6" t="n">
        <f aca="false">IF(OR(B4808&lt;Rules!$B$2,B4808&gt;Rules!$B$3,ABS(I4808)&gt;Rules!$B$4,OR(B4809&lt;Rules!$B$2,B4809&gt;Rules!$B$3,ABS(I4809)&gt;Rules!$B$4)),1,0)</f>
        <v>0</v>
      </c>
      <c r="K4808" s="6" t="str">
        <f aca="false">IF(F4808=1,COUNTIF($F$2:F4808,1),"")</f>
        <v/>
      </c>
    </row>
    <row r="4809" customFormat="false" ht="15" hidden="false" customHeight="false" outlineLevel="0" collapsed="false">
      <c r="A4809" s="6" t="n">
        <v>37823.8055</v>
      </c>
      <c r="B4809" s="6" t="n">
        <v>1.63589743589744</v>
      </c>
      <c r="C4809" s="6" t="n">
        <v>86</v>
      </c>
      <c r="D4809" s="6" t="n">
        <v>-1</v>
      </c>
      <c r="E4809" s="6" t="n">
        <v>1.64615384615385</v>
      </c>
      <c r="F4809" s="6" t="n">
        <v>0</v>
      </c>
      <c r="G4809" s="6" t="n">
        <v>0</v>
      </c>
      <c r="H4809" s="6" t="str">
        <f aca="false">IF(AND(A4809&gt;=Stimuli!$B$2,A4809&lt;=Stimuli!$C$2),Stimuli!$A$2,IF(AND(A4809&gt;=Stimuli!$B$3,A4809&lt;=Stimuli!$C$3),Stimuli!$A$3,IF(AND(A4809&gt;=Stimuli!$B$4,A4809&lt;=Stimuli!$C$4),Stimuli!$A$4,"")))</f>
        <v>01 Quiet baseline (60s)</v>
      </c>
      <c r="I4809" s="6" t="n">
        <f aca="false">(B4809-B4808)/((A4809-A4808)/1000)</f>
        <v>0.750183150183034</v>
      </c>
      <c r="J4809" s="6" t="n">
        <f aca="false">IF(OR(B4809&lt;Rules!$B$2,B4809&gt;Rules!$B$3,ABS(I4809)&gt;Rules!$B$4,OR(B4810&lt;Rules!$B$2,B4810&gt;Rules!$B$3,ABS(I4810)&gt;Rules!$B$4)),1,0)</f>
        <v>0</v>
      </c>
      <c r="K4809" s="6" t="str">
        <f aca="false">IF(F4809=1,COUNTIF($F$2:F4809,1),"")</f>
        <v/>
      </c>
    </row>
    <row r="4810" customFormat="false" ht="15" hidden="false" customHeight="false" outlineLevel="0" collapsed="false">
      <c r="A4810" s="6" t="n">
        <v>37831.618</v>
      </c>
      <c r="B4810" s="6" t="n">
        <v>1.63003663003663</v>
      </c>
      <c r="C4810" s="6" t="n">
        <v>86</v>
      </c>
      <c r="D4810" s="6" t="n">
        <v>-1</v>
      </c>
      <c r="E4810" s="6" t="n">
        <v>1.64615384615385</v>
      </c>
      <c r="F4810" s="6" t="n">
        <v>0</v>
      </c>
      <c r="G4810" s="6" t="n">
        <v>0</v>
      </c>
      <c r="H4810" s="6" t="str">
        <f aca="false">IF(AND(A4810&gt;=Stimuli!$B$2,A4810&lt;=Stimuli!$C$2),Stimuli!$A$2,IF(AND(A4810&gt;=Stimuli!$B$3,A4810&lt;=Stimuli!$C$3),Stimuli!$A$3,IF(AND(A4810&gt;=Stimuli!$B$4,A4810&lt;=Stimuli!$C$4),Stimuli!$A$4,"")))</f>
        <v>01 Quiet baseline (60s)</v>
      </c>
      <c r="I4810" s="6" t="n">
        <f aca="false">(B4810-B4809)/((A4810-A4809)/1000)</f>
        <v>-0.750183150183034</v>
      </c>
      <c r="J4810" s="6" t="n">
        <f aca="false">IF(OR(B4810&lt;Rules!$B$2,B4810&gt;Rules!$B$3,ABS(I4810)&gt;Rules!$B$4,OR(B4811&lt;Rules!$B$2,B4811&gt;Rules!$B$3,ABS(I4811)&gt;Rules!$B$4)),1,0)</f>
        <v>0</v>
      </c>
      <c r="K4810" s="6" t="str">
        <f aca="false">IF(F4810=1,COUNTIF($F$2:F4810,1),"")</f>
        <v/>
      </c>
    </row>
    <row r="4811" customFormat="false" ht="15" hidden="false" customHeight="false" outlineLevel="0" collapsed="false">
      <c r="A4811" s="6" t="n">
        <v>37839.4305</v>
      </c>
      <c r="B4811" s="6" t="n">
        <v>1.63443223443223</v>
      </c>
      <c r="C4811" s="6" t="n">
        <v>86</v>
      </c>
      <c r="D4811" s="6" t="n">
        <v>-1</v>
      </c>
      <c r="E4811" s="6" t="n">
        <v>1.64615384615385</v>
      </c>
      <c r="F4811" s="6" t="n">
        <v>0</v>
      </c>
      <c r="G4811" s="6" t="n">
        <v>0</v>
      </c>
      <c r="H4811" s="6" t="str">
        <f aca="false">IF(AND(A4811&gt;=Stimuli!$B$2,A4811&lt;=Stimuli!$C$2),Stimuli!$A$2,IF(AND(A4811&gt;=Stimuli!$B$3,A4811&lt;=Stimuli!$C$3),Stimuli!$A$3,IF(AND(A4811&gt;=Stimuli!$B$4,A4811&lt;=Stimuli!$C$4),Stimuli!$A$4,"")))</f>
        <v>01 Quiet baseline (60s)</v>
      </c>
      <c r="I4811" s="6" t="n">
        <f aca="false">(B4811-B4810)/((A4811-A4810)/1000)</f>
        <v>0.562637362637304</v>
      </c>
      <c r="J4811" s="6" t="n">
        <f aca="false">IF(OR(B4811&lt;Rules!$B$2,B4811&gt;Rules!$B$3,ABS(I4811)&gt;Rules!$B$4,OR(B4812&lt;Rules!$B$2,B4812&gt;Rules!$B$3,ABS(I4812)&gt;Rules!$B$4)),1,0)</f>
        <v>0</v>
      </c>
      <c r="K4811" s="6" t="str">
        <f aca="false">IF(F4811=1,COUNTIF($F$2:F4811,1),"")</f>
        <v/>
      </c>
    </row>
    <row r="4812" customFormat="false" ht="15" hidden="false" customHeight="false" outlineLevel="0" collapsed="false">
      <c r="A4812" s="6" t="n">
        <v>37847.243</v>
      </c>
      <c r="B4812" s="6" t="n">
        <v>1.63150183150183</v>
      </c>
      <c r="C4812" s="6" t="n">
        <v>86</v>
      </c>
      <c r="D4812" s="6" t="n">
        <v>-1</v>
      </c>
      <c r="E4812" s="6" t="n">
        <v>1.64615384615385</v>
      </c>
      <c r="F4812" s="6" t="n">
        <v>0</v>
      </c>
      <c r="G4812" s="6" t="n">
        <v>0</v>
      </c>
      <c r="H4812" s="6" t="str">
        <f aca="false">IF(AND(A4812&gt;=Stimuli!$B$2,A4812&lt;=Stimuli!$C$2),Stimuli!$A$2,IF(AND(A4812&gt;=Stimuli!$B$3,A4812&lt;=Stimuli!$C$3),Stimuli!$A$3,IF(AND(A4812&gt;=Stimuli!$B$4,A4812&lt;=Stimuli!$C$4),Stimuli!$A$4,"")))</f>
        <v>01 Quiet baseline (60s)</v>
      </c>
      <c r="I4812" s="6" t="n">
        <f aca="false">(B4812-B4811)/((A4812-A4811)/1000)</f>
        <v>-0.37509157509146</v>
      </c>
      <c r="J4812" s="6" t="n">
        <f aca="false">IF(OR(B4812&lt;Rules!$B$2,B4812&gt;Rules!$B$3,ABS(I4812)&gt;Rules!$B$4,OR(B4813&lt;Rules!$B$2,B4813&gt;Rules!$B$3,ABS(I4813)&gt;Rules!$B$4)),1,0)</f>
        <v>0</v>
      </c>
      <c r="K4812" s="6" t="str">
        <f aca="false">IF(F4812=1,COUNTIF($F$2:F4812,1),"")</f>
        <v/>
      </c>
    </row>
    <row r="4813" customFormat="false" ht="15" hidden="false" customHeight="false" outlineLevel="0" collapsed="false">
      <c r="A4813" s="6" t="n">
        <v>37855.0555</v>
      </c>
      <c r="B4813" s="6" t="n">
        <v>1.63296703296703</v>
      </c>
      <c r="C4813" s="6" t="n">
        <v>86</v>
      </c>
      <c r="D4813" s="6" t="n">
        <v>-1</v>
      </c>
      <c r="E4813" s="6" t="n">
        <v>1.64615384615385</v>
      </c>
      <c r="F4813" s="6" t="n">
        <v>0</v>
      </c>
      <c r="G4813" s="6" t="n">
        <v>0</v>
      </c>
      <c r="H4813" s="6" t="str">
        <f aca="false">IF(AND(A4813&gt;=Stimuli!$B$2,A4813&lt;=Stimuli!$C$2),Stimuli!$A$2,IF(AND(A4813&gt;=Stimuli!$B$3,A4813&lt;=Stimuli!$C$3),Stimuli!$A$3,IF(AND(A4813&gt;=Stimuli!$B$4,A4813&lt;=Stimuli!$C$4),Stimuli!$A$4,"")))</f>
        <v>01 Quiet baseline (60s)</v>
      </c>
      <c r="I4813" s="6" t="n">
        <f aca="false">(B4813-B4812)/((A4813-A4812)/1000)</f>
        <v>0.18754578754573</v>
      </c>
      <c r="J4813" s="6" t="n">
        <f aca="false">IF(OR(B4813&lt;Rules!$B$2,B4813&gt;Rules!$B$3,ABS(I4813)&gt;Rules!$B$4,OR(B4814&lt;Rules!$B$2,B4814&gt;Rules!$B$3,ABS(I4814)&gt;Rules!$B$4)),1,0)</f>
        <v>0</v>
      </c>
      <c r="K4813" s="6" t="str">
        <f aca="false">IF(F4813=1,COUNTIF($F$2:F4813,1),"")</f>
        <v/>
      </c>
    </row>
    <row r="4814" customFormat="false" ht="15" hidden="false" customHeight="false" outlineLevel="0" collapsed="false">
      <c r="A4814" s="6" t="n">
        <v>37862.868</v>
      </c>
      <c r="B4814" s="6" t="n">
        <v>1.63296703296703</v>
      </c>
      <c r="C4814" s="6" t="n">
        <v>86</v>
      </c>
      <c r="D4814" s="6" t="n">
        <v>-1</v>
      </c>
      <c r="E4814" s="6" t="n">
        <v>1.64615384615385</v>
      </c>
      <c r="F4814" s="6" t="n">
        <v>0</v>
      </c>
      <c r="G4814" s="6" t="n">
        <v>0</v>
      </c>
      <c r="H4814" s="6" t="str">
        <f aca="false">IF(AND(A4814&gt;=Stimuli!$B$2,A4814&lt;=Stimuli!$C$2),Stimuli!$A$2,IF(AND(A4814&gt;=Stimuli!$B$3,A4814&lt;=Stimuli!$C$3),Stimuli!$A$3,IF(AND(A4814&gt;=Stimuli!$B$4,A4814&lt;=Stimuli!$C$4),Stimuli!$A$4,"")))</f>
        <v>01 Quiet baseline (60s)</v>
      </c>
      <c r="I4814" s="6" t="n">
        <f aca="false">(B4814-B4813)/((A4814-A4813)/1000)</f>
        <v>0</v>
      </c>
      <c r="J4814" s="6" t="n">
        <f aca="false">IF(OR(B4814&lt;Rules!$B$2,B4814&gt;Rules!$B$3,ABS(I4814)&gt;Rules!$B$4,OR(B4815&lt;Rules!$B$2,B4815&gt;Rules!$B$3,ABS(I4815)&gt;Rules!$B$4)),1,0)</f>
        <v>0</v>
      </c>
      <c r="K4814" s="6" t="str">
        <f aca="false">IF(F4814=1,COUNTIF($F$2:F4814,1),"")</f>
        <v/>
      </c>
    </row>
    <row r="4815" customFormat="false" ht="15" hidden="false" customHeight="false" outlineLevel="0" collapsed="false">
      <c r="A4815" s="6" t="n">
        <v>37870.6805</v>
      </c>
      <c r="B4815" s="6" t="n">
        <v>1.63150183150183</v>
      </c>
      <c r="C4815" s="6" t="n">
        <v>86</v>
      </c>
      <c r="D4815" s="6" t="n">
        <v>-1</v>
      </c>
      <c r="E4815" s="6" t="n">
        <v>1.64615384615385</v>
      </c>
      <c r="F4815" s="6" t="n">
        <v>0</v>
      </c>
      <c r="G4815" s="6" t="n">
        <v>0</v>
      </c>
      <c r="H4815" s="6" t="str">
        <f aca="false">IF(AND(A4815&gt;=Stimuli!$B$2,A4815&lt;=Stimuli!$C$2),Stimuli!$A$2,IF(AND(A4815&gt;=Stimuli!$B$3,A4815&lt;=Stimuli!$C$3),Stimuli!$A$3,IF(AND(A4815&gt;=Stimuli!$B$4,A4815&lt;=Stimuli!$C$4),Stimuli!$A$4,"")))</f>
        <v>01 Quiet baseline (60s)</v>
      </c>
      <c r="I4815" s="6" t="n">
        <f aca="false">(B4815-B4814)/((A4815-A4814)/1000)</f>
        <v>-0.18754578754573</v>
      </c>
      <c r="J4815" s="6" t="n">
        <f aca="false">IF(OR(B4815&lt;Rules!$B$2,B4815&gt;Rules!$B$3,ABS(I4815)&gt;Rules!$B$4,OR(B4816&lt;Rules!$B$2,B4816&gt;Rules!$B$3,ABS(I4816)&gt;Rules!$B$4)),1,0)</f>
        <v>0</v>
      </c>
      <c r="K4815" s="6" t="str">
        <f aca="false">IF(F4815=1,COUNTIF($F$2:F4815,1),"")</f>
        <v/>
      </c>
    </row>
    <row r="4816" customFormat="false" ht="15" hidden="false" customHeight="false" outlineLevel="0" collapsed="false">
      <c r="A4816" s="6" t="n">
        <v>37878.493</v>
      </c>
      <c r="B4816" s="6" t="n">
        <v>1.63443223443223</v>
      </c>
      <c r="C4816" s="6" t="n">
        <v>86</v>
      </c>
      <c r="D4816" s="6" t="n">
        <v>-1</v>
      </c>
      <c r="E4816" s="6" t="n">
        <v>1.64615384615385</v>
      </c>
      <c r="F4816" s="6" t="n">
        <v>0</v>
      </c>
      <c r="G4816" s="6" t="n">
        <v>0</v>
      </c>
      <c r="H4816" s="6" t="str">
        <f aca="false">IF(AND(A4816&gt;=Stimuli!$B$2,A4816&lt;=Stimuli!$C$2),Stimuli!$A$2,IF(AND(A4816&gt;=Stimuli!$B$3,A4816&lt;=Stimuli!$C$3),Stimuli!$A$3,IF(AND(A4816&gt;=Stimuli!$B$4,A4816&lt;=Stimuli!$C$4),Stimuli!$A$4,"")))</f>
        <v>01 Quiet baseline (60s)</v>
      </c>
      <c r="I4816" s="6" t="n">
        <f aca="false">(B4816-B4815)/((A4816-A4815)/1000)</f>
        <v>0.37509157509146</v>
      </c>
      <c r="J4816" s="6" t="n">
        <f aca="false">IF(OR(B4816&lt;Rules!$B$2,B4816&gt;Rules!$B$3,ABS(I4816)&gt;Rules!$B$4,OR(B4817&lt;Rules!$B$2,B4817&gt;Rules!$B$3,ABS(I4817)&gt;Rules!$B$4)),1,0)</f>
        <v>0</v>
      </c>
      <c r="K4816" s="6" t="str">
        <f aca="false">IF(F4816=1,COUNTIF($F$2:F4816,1),"")</f>
        <v/>
      </c>
    </row>
    <row r="4817" customFormat="false" ht="15" hidden="false" customHeight="false" outlineLevel="0" collapsed="false">
      <c r="A4817" s="6" t="n">
        <v>37886.3055</v>
      </c>
      <c r="B4817" s="6" t="n">
        <v>1.63150183150183</v>
      </c>
      <c r="C4817" s="6" t="n">
        <v>86</v>
      </c>
      <c r="D4817" s="6" t="n">
        <v>-1</v>
      </c>
      <c r="E4817" s="6" t="n">
        <v>1.64615384615385</v>
      </c>
      <c r="F4817" s="6" t="n">
        <v>0</v>
      </c>
      <c r="G4817" s="6" t="n">
        <v>0</v>
      </c>
      <c r="H4817" s="6" t="str">
        <f aca="false">IF(AND(A4817&gt;=Stimuli!$B$2,A4817&lt;=Stimuli!$C$2),Stimuli!$A$2,IF(AND(A4817&gt;=Stimuli!$B$3,A4817&lt;=Stimuli!$C$3),Stimuli!$A$3,IF(AND(A4817&gt;=Stimuli!$B$4,A4817&lt;=Stimuli!$C$4),Stimuli!$A$4,"")))</f>
        <v>01 Quiet baseline (60s)</v>
      </c>
      <c r="I4817" s="6" t="n">
        <f aca="false">(B4817-B4816)/((A4817-A4816)/1000)</f>
        <v>-0.37509157509146</v>
      </c>
      <c r="J4817" s="6" t="n">
        <f aca="false">IF(OR(B4817&lt;Rules!$B$2,B4817&gt;Rules!$B$3,ABS(I4817)&gt;Rules!$B$4,OR(B4818&lt;Rules!$B$2,B4818&gt;Rules!$B$3,ABS(I4818)&gt;Rules!$B$4)),1,0)</f>
        <v>0</v>
      </c>
      <c r="K4817" s="6" t="str">
        <f aca="false">IF(F4817=1,COUNTIF($F$2:F4817,1),"")</f>
        <v/>
      </c>
    </row>
    <row r="4818" customFormat="false" ht="15" hidden="false" customHeight="false" outlineLevel="0" collapsed="false">
      <c r="A4818" s="6" t="n">
        <v>37894.118</v>
      </c>
      <c r="B4818" s="6" t="n">
        <v>1.63589743589744</v>
      </c>
      <c r="C4818" s="6" t="n">
        <v>86</v>
      </c>
      <c r="D4818" s="6" t="n">
        <v>-1</v>
      </c>
      <c r="E4818" s="6" t="n">
        <v>1.64615384615385</v>
      </c>
      <c r="F4818" s="6" t="n">
        <v>0</v>
      </c>
      <c r="G4818" s="6" t="n">
        <v>0</v>
      </c>
      <c r="H4818" s="6" t="str">
        <f aca="false">IF(AND(A4818&gt;=Stimuli!$B$2,A4818&lt;=Stimuli!$C$2),Stimuli!$A$2,IF(AND(A4818&gt;=Stimuli!$B$3,A4818&lt;=Stimuli!$C$3),Stimuli!$A$3,IF(AND(A4818&gt;=Stimuli!$B$4,A4818&lt;=Stimuli!$C$4),Stimuli!$A$4,"")))</f>
        <v>01 Quiet baseline (60s)</v>
      </c>
      <c r="I4818" s="6" t="n">
        <f aca="false">(B4818-B4817)/((A4818-A4817)/1000)</f>
        <v>0.56263736263719</v>
      </c>
      <c r="J4818" s="6" t="n">
        <f aca="false">IF(OR(B4818&lt;Rules!$B$2,B4818&gt;Rules!$B$3,ABS(I4818)&gt;Rules!$B$4,OR(B4819&lt;Rules!$B$2,B4819&gt;Rules!$B$3,ABS(I4819)&gt;Rules!$B$4)),1,0)</f>
        <v>0</v>
      </c>
      <c r="K4818" s="6" t="str">
        <f aca="false">IF(F4818=1,COUNTIF($F$2:F4818,1),"")</f>
        <v/>
      </c>
    </row>
    <row r="4819" customFormat="false" ht="15" hidden="false" customHeight="false" outlineLevel="0" collapsed="false">
      <c r="A4819" s="6" t="n">
        <v>37901.9305</v>
      </c>
      <c r="B4819" s="6" t="n">
        <v>1.63003663003663</v>
      </c>
      <c r="C4819" s="6" t="n">
        <v>86</v>
      </c>
      <c r="D4819" s="6" t="n">
        <v>-1</v>
      </c>
      <c r="E4819" s="6" t="n">
        <v>1.64615384615385</v>
      </c>
      <c r="F4819" s="6" t="n">
        <v>0</v>
      </c>
      <c r="G4819" s="6" t="n">
        <v>0</v>
      </c>
      <c r="H4819" s="6" t="str">
        <f aca="false">IF(AND(A4819&gt;=Stimuli!$B$2,A4819&lt;=Stimuli!$C$2),Stimuli!$A$2,IF(AND(A4819&gt;=Stimuli!$B$3,A4819&lt;=Stimuli!$C$3),Stimuli!$A$3,IF(AND(A4819&gt;=Stimuli!$B$4,A4819&lt;=Stimuli!$C$4),Stimuli!$A$4,"")))</f>
        <v>01 Quiet baseline (60s)</v>
      </c>
      <c r="I4819" s="6" t="n">
        <f aca="false">(B4819-B4818)/((A4819-A4818)/1000)</f>
        <v>-0.750183150183034</v>
      </c>
      <c r="J4819" s="6" t="n">
        <f aca="false">IF(OR(B4819&lt;Rules!$B$2,B4819&gt;Rules!$B$3,ABS(I4819)&gt;Rules!$B$4,OR(B4820&lt;Rules!$B$2,B4820&gt;Rules!$B$3,ABS(I4820)&gt;Rules!$B$4)),1,0)</f>
        <v>0</v>
      </c>
      <c r="K4819" s="6" t="str">
        <f aca="false">IF(F4819=1,COUNTIF($F$2:F4819,1),"")</f>
        <v/>
      </c>
    </row>
    <row r="4820" customFormat="false" ht="15" hidden="false" customHeight="false" outlineLevel="0" collapsed="false">
      <c r="A4820" s="6" t="n">
        <v>37909.743</v>
      </c>
      <c r="B4820" s="6" t="n">
        <v>1.63589743589744</v>
      </c>
      <c r="C4820" s="6" t="n">
        <v>86</v>
      </c>
      <c r="D4820" s="6" t="n">
        <v>-1</v>
      </c>
      <c r="E4820" s="6" t="n">
        <v>1.64615384615385</v>
      </c>
      <c r="F4820" s="6" t="n">
        <v>0</v>
      </c>
      <c r="G4820" s="6" t="n">
        <v>0</v>
      </c>
      <c r="H4820" s="6" t="str">
        <f aca="false">IF(AND(A4820&gt;=Stimuli!$B$2,A4820&lt;=Stimuli!$C$2),Stimuli!$A$2,IF(AND(A4820&gt;=Stimuli!$B$3,A4820&lt;=Stimuli!$C$3),Stimuli!$A$3,IF(AND(A4820&gt;=Stimuli!$B$4,A4820&lt;=Stimuli!$C$4),Stimuli!$A$4,"")))</f>
        <v>01 Quiet baseline (60s)</v>
      </c>
      <c r="I4820" s="6" t="n">
        <f aca="false">(B4820-B4819)/((A4820-A4819)/1000)</f>
        <v>0.750183150183034</v>
      </c>
      <c r="J4820" s="6" t="n">
        <f aca="false">IF(OR(B4820&lt;Rules!$B$2,B4820&gt;Rules!$B$3,ABS(I4820)&gt;Rules!$B$4,OR(B4821&lt;Rules!$B$2,B4821&gt;Rules!$B$3,ABS(I4821)&gt;Rules!$B$4)),1,0)</f>
        <v>0</v>
      </c>
      <c r="K4820" s="6" t="str">
        <f aca="false">IF(F4820=1,COUNTIF($F$2:F4820,1),"")</f>
        <v/>
      </c>
    </row>
    <row r="4821" customFormat="false" ht="15" hidden="false" customHeight="false" outlineLevel="0" collapsed="false">
      <c r="A4821" s="6" t="n">
        <v>37917.5555</v>
      </c>
      <c r="B4821" s="6" t="n">
        <v>1.63003663003663</v>
      </c>
      <c r="C4821" s="6" t="n">
        <v>86</v>
      </c>
      <c r="D4821" s="6" t="n">
        <v>-1</v>
      </c>
      <c r="E4821" s="6" t="n">
        <v>1.64615384615385</v>
      </c>
      <c r="F4821" s="6" t="n">
        <v>0</v>
      </c>
      <c r="G4821" s="6" t="n">
        <v>0</v>
      </c>
      <c r="H4821" s="6" t="str">
        <f aca="false">IF(AND(A4821&gt;=Stimuli!$B$2,A4821&lt;=Stimuli!$C$2),Stimuli!$A$2,IF(AND(A4821&gt;=Stimuli!$B$3,A4821&lt;=Stimuli!$C$3),Stimuli!$A$3,IF(AND(A4821&gt;=Stimuli!$B$4,A4821&lt;=Stimuli!$C$4),Stimuli!$A$4,"")))</f>
        <v>01 Quiet baseline (60s)</v>
      </c>
      <c r="I4821" s="6" t="n">
        <f aca="false">(B4821-B4820)/((A4821-A4820)/1000)</f>
        <v>-0.750183150183034</v>
      </c>
      <c r="J4821" s="6" t="n">
        <f aca="false">IF(OR(B4821&lt;Rules!$B$2,B4821&gt;Rules!$B$3,ABS(I4821)&gt;Rules!$B$4,OR(B4822&lt;Rules!$B$2,B4822&gt;Rules!$B$3,ABS(I4822)&gt;Rules!$B$4)),1,0)</f>
        <v>0</v>
      </c>
      <c r="K4821" s="6" t="str">
        <f aca="false">IF(F4821=1,COUNTIF($F$2:F4821,1),"")</f>
        <v/>
      </c>
    </row>
    <row r="4822" customFormat="false" ht="15" hidden="false" customHeight="false" outlineLevel="0" collapsed="false">
      <c r="A4822" s="6" t="n">
        <v>37925.368</v>
      </c>
      <c r="B4822" s="6" t="n">
        <v>1.63589743589744</v>
      </c>
      <c r="C4822" s="6" t="n">
        <v>86</v>
      </c>
      <c r="D4822" s="6" t="n">
        <v>-1</v>
      </c>
      <c r="E4822" s="6" t="n">
        <v>1.64615384615385</v>
      </c>
      <c r="F4822" s="6" t="n">
        <v>0</v>
      </c>
      <c r="G4822" s="6" t="n">
        <v>0</v>
      </c>
      <c r="H4822" s="6" t="str">
        <f aca="false">IF(AND(A4822&gt;=Stimuli!$B$2,A4822&lt;=Stimuli!$C$2),Stimuli!$A$2,IF(AND(A4822&gt;=Stimuli!$B$3,A4822&lt;=Stimuli!$C$3),Stimuli!$A$3,IF(AND(A4822&gt;=Stimuli!$B$4,A4822&lt;=Stimuli!$C$4),Stimuli!$A$4,"")))</f>
        <v>01 Quiet baseline (60s)</v>
      </c>
      <c r="I4822" s="6" t="n">
        <f aca="false">(B4822-B4821)/((A4822-A4821)/1000)</f>
        <v>0.750183150183034</v>
      </c>
      <c r="J4822" s="6" t="n">
        <f aca="false">IF(OR(B4822&lt;Rules!$B$2,B4822&gt;Rules!$B$3,ABS(I4822)&gt;Rules!$B$4,OR(B4823&lt;Rules!$B$2,B4823&gt;Rules!$B$3,ABS(I4823)&gt;Rules!$B$4)),1,0)</f>
        <v>0</v>
      </c>
      <c r="K4822" s="6" t="str">
        <f aca="false">IF(F4822=1,COUNTIF($F$2:F4822,1),"")</f>
        <v/>
      </c>
    </row>
    <row r="4823" customFormat="false" ht="15" hidden="false" customHeight="false" outlineLevel="0" collapsed="false">
      <c r="A4823" s="6" t="n">
        <v>37933.1805</v>
      </c>
      <c r="B4823" s="6" t="n">
        <v>1.62857142857143</v>
      </c>
      <c r="C4823" s="6" t="n">
        <v>86</v>
      </c>
      <c r="D4823" s="6" t="n">
        <v>-1</v>
      </c>
      <c r="E4823" s="6" t="n">
        <v>1.64615384615385</v>
      </c>
      <c r="F4823" s="6" t="n">
        <v>0</v>
      </c>
      <c r="G4823" s="6" t="n">
        <v>0</v>
      </c>
      <c r="H4823" s="6" t="str">
        <f aca="false">IF(AND(A4823&gt;=Stimuli!$B$2,A4823&lt;=Stimuli!$C$2),Stimuli!$A$2,IF(AND(A4823&gt;=Stimuli!$B$3,A4823&lt;=Stimuli!$C$3),Stimuli!$A$3,IF(AND(A4823&gt;=Stimuli!$B$4,A4823&lt;=Stimuli!$C$4),Stimuli!$A$4,"")))</f>
        <v>01 Quiet baseline (60s)</v>
      </c>
      <c r="I4823" s="6" t="n">
        <f aca="false">(B4823-B4822)/((A4823-A4822)/1000)</f>
        <v>-0.937728937728906</v>
      </c>
      <c r="J4823" s="6" t="n">
        <f aca="false">IF(OR(B4823&lt;Rules!$B$2,B4823&gt;Rules!$B$3,ABS(I4823)&gt;Rules!$B$4,OR(B4824&lt;Rules!$B$2,B4824&gt;Rules!$B$3,ABS(I4824)&gt;Rules!$B$4)),1,0)</f>
        <v>0</v>
      </c>
      <c r="K4823" s="6" t="str">
        <f aca="false">IF(F4823=1,COUNTIF($F$2:F4823,1),"")</f>
        <v/>
      </c>
    </row>
    <row r="4824" customFormat="false" ht="15" hidden="false" customHeight="false" outlineLevel="0" collapsed="false">
      <c r="A4824" s="6" t="n">
        <v>37940.993</v>
      </c>
      <c r="B4824" s="6" t="n">
        <v>1.63589743589744</v>
      </c>
      <c r="C4824" s="6" t="n">
        <v>86</v>
      </c>
      <c r="D4824" s="6" t="n">
        <v>-1</v>
      </c>
      <c r="E4824" s="6" t="n">
        <v>1.64615384615385</v>
      </c>
      <c r="F4824" s="6" t="n">
        <v>0</v>
      </c>
      <c r="G4824" s="6" t="n">
        <v>0</v>
      </c>
      <c r="H4824" s="6" t="str">
        <f aca="false">IF(AND(A4824&gt;=Stimuli!$B$2,A4824&lt;=Stimuli!$C$2),Stimuli!$A$2,IF(AND(A4824&gt;=Stimuli!$B$3,A4824&lt;=Stimuli!$C$3),Stimuli!$A$3,IF(AND(A4824&gt;=Stimuli!$B$4,A4824&lt;=Stimuli!$C$4),Stimuli!$A$4,"")))</f>
        <v>01 Quiet baseline (60s)</v>
      </c>
      <c r="I4824" s="6" t="n">
        <f aca="false">(B4824-B4823)/((A4824-A4823)/1000)</f>
        <v>0.937728937728906</v>
      </c>
      <c r="J4824" s="6" t="n">
        <f aca="false">IF(OR(B4824&lt;Rules!$B$2,B4824&gt;Rules!$B$3,ABS(I4824)&gt;Rules!$B$4,OR(B4825&lt;Rules!$B$2,B4825&gt;Rules!$B$3,ABS(I4825)&gt;Rules!$B$4)),1,0)</f>
        <v>0</v>
      </c>
      <c r="K4824" s="6" t="str">
        <f aca="false">IF(F4824=1,COUNTIF($F$2:F4824,1),"")</f>
        <v/>
      </c>
    </row>
    <row r="4825" customFormat="false" ht="15" hidden="false" customHeight="false" outlineLevel="0" collapsed="false">
      <c r="A4825" s="6" t="n">
        <v>37948.8055</v>
      </c>
      <c r="B4825" s="6" t="n">
        <v>1.62857142857143</v>
      </c>
      <c r="C4825" s="6" t="n">
        <v>86</v>
      </c>
      <c r="D4825" s="6" t="n">
        <v>-1</v>
      </c>
      <c r="E4825" s="6" t="n">
        <v>1.64615384615385</v>
      </c>
      <c r="F4825" s="6" t="n">
        <v>0</v>
      </c>
      <c r="G4825" s="6" t="n">
        <v>0</v>
      </c>
      <c r="H4825" s="6" t="str">
        <f aca="false">IF(AND(A4825&gt;=Stimuli!$B$2,A4825&lt;=Stimuli!$C$2),Stimuli!$A$2,IF(AND(A4825&gt;=Stimuli!$B$3,A4825&lt;=Stimuli!$C$3),Stimuli!$A$3,IF(AND(A4825&gt;=Stimuli!$B$4,A4825&lt;=Stimuli!$C$4),Stimuli!$A$4,"")))</f>
        <v>01 Quiet baseline (60s)</v>
      </c>
      <c r="I4825" s="6" t="n">
        <f aca="false">(B4825-B4824)/((A4825-A4824)/1000)</f>
        <v>-0.937728937728906</v>
      </c>
      <c r="J4825" s="6" t="n">
        <f aca="false">IF(OR(B4825&lt;Rules!$B$2,B4825&gt;Rules!$B$3,ABS(I4825)&gt;Rules!$B$4,OR(B4826&lt;Rules!$B$2,B4826&gt;Rules!$B$3,ABS(I4826)&gt;Rules!$B$4)),1,0)</f>
        <v>0</v>
      </c>
      <c r="K4825" s="6" t="str">
        <f aca="false">IF(F4825=1,COUNTIF($F$2:F4825,1),"")</f>
        <v/>
      </c>
    </row>
    <row r="4826" customFormat="false" ht="15" hidden="false" customHeight="false" outlineLevel="0" collapsed="false">
      <c r="A4826" s="6" t="n">
        <v>37956.618</v>
      </c>
      <c r="B4826" s="6" t="n">
        <v>1.63443223443223</v>
      </c>
      <c r="C4826" s="6" t="n">
        <v>86</v>
      </c>
      <c r="D4826" s="6" t="n">
        <v>-1</v>
      </c>
      <c r="E4826" s="6" t="n">
        <v>1.64615384615385</v>
      </c>
      <c r="F4826" s="6" t="n">
        <v>0</v>
      </c>
      <c r="G4826" s="6" t="n">
        <v>0</v>
      </c>
      <c r="H4826" s="6" t="str">
        <f aca="false">IF(AND(A4826&gt;=Stimuli!$B$2,A4826&lt;=Stimuli!$C$2),Stimuli!$A$2,IF(AND(A4826&gt;=Stimuli!$B$3,A4826&lt;=Stimuli!$C$3),Stimuli!$A$3,IF(AND(A4826&gt;=Stimuli!$B$4,A4826&lt;=Stimuli!$C$4),Stimuli!$A$4,"")))</f>
        <v>01 Quiet baseline (60s)</v>
      </c>
      <c r="I4826" s="6" t="n">
        <f aca="false">(B4826-B4825)/((A4826-A4825)/1000)</f>
        <v>0.750183150183176</v>
      </c>
      <c r="J4826" s="6" t="n">
        <f aca="false">IF(OR(B4826&lt;Rules!$B$2,B4826&gt;Rules!$B$3,ABS(I4826)&gt;Rules!$B$4,OR(B4827&lt;Rules!$B$2,B4827&gt;Rules!$B$3,ABS(I4827)&gt;Rules!$B$4)),1,0)</f>
        <v>0</v>
      </c>
      <c r="K4826" s="6" t="str">
        <f aca="false">IF(F4826=1,COUNTIF($F$2:F4826,1),"")</f>
        <v/>
      </c>
    </row>
    <row r="4827" customFormat="false" ht="15" hidden="false" customHeight="false" outlineLevel="0" collapsed="false">
      <c r="A4827" s="6" t="n">
        <v>37964.4305</v>
      </c>
      <c r="B4827" s="6" t="n">
        <v>1.63003663003663</v>
      </c>
      <c r="C4827" s="6" t="n">
        <v>86</v>
      </c>
      <c r="D4827" s="6" t="n">
        <v>-1</v>
      </c>
      <c r="E4827" s="6" t="n">
        <v>1.64615384615385</v>
      </c>
      <c r="F4827" s="6" t="n">
        <v>0</v>
      </c>
      <c r="G4827" s="6" t="n">
        <v>0</v>
      </c>
      <c r="H4827" s="6" t="str">
        <f aca="false">IF(AND(A4827&gt;=Stimuli!$B$2,A4827&lt;=Stimuli!$C$2),Stimuli!$A$2,IF(AND(A4827&gt;=Stimuli!$B$3,A4827&lt;=Stimuli!$C$3),Stimuli!$A$3,IF(AND(A4827&gt;=Stimuli!$B$4,A4827&lt;=Stimuli!$C$4),Stimuli!$A$4,"")))</f>
        <v>01 Quiet baseline (60s)</v>
      </c>
      <c r="I4827" s="6" t="n">
        <f aca="false">(B4827-B4826)/((A4827-A4826)/1000)</f>
        <v>-0.562637362637304</v>
      </c>
      <c r="J4827" s="6" t="n">
        <f aca="false">IF(OR(B4827&lt;Rules!$B$2,B4827&gt;Rules!$B$3,ABS(I4827)&gt;Rules!$B$4,OR(B4828&lt;Rules!$B$2,B4828&gt;Rules!$B$3,ABS(I4828)&gt;Rules!$B$4)),1,0)</f>
        <v>0</v>
      </c>
      <c r="K4827" s="6" t="str">
        <f aca="false">IF(F4827=1,COUNTIF($F$2:F4827,1),"")</f>
        <v/>
      </c>
    </row>
    <row r="4828" customFormat="false" ht="15" hidden="false" customHeight="false" outlineLevel="0" collapsed="false">
      <c r="A4828" s="6" t="n">
        <v>37972.243</v>
      </c>
      <c r="B4828" s="6" t="n">
        <v>1.63296703296703</v>
      </c>
      <c r="C4828" s="6" t="n">
        <v>86</v>
      </c>
      <c r="D4828" s="6" t="n">
        <v>-1</v>
      </c>
      <c r="E4828" s="6" t="n">
        <v>1.64615384615385</v>
      </c>
      <c r="F4828" s="6" t="n">
        <v>0</v>
      </c>
      <c r="G4828" s="6" t="n">
        <v>0</v>
      </c>
      <c r="H4828" s="6" t="str">
        <f aca="false">IF(AND(A4828&gt;=Stimuli!$B$2,A4828&lt;=Stimuli!$C$2),Stimuli!$A$2,IF(AND(A4828&gt;=Stimuli!$B$3,A4828&lt;=Stimuli!$C$3),Stimuli!$A$3,IF(AND(A4828&gt;=Stimuli!$B$4,A4828&lt;=Stimuli!$C$4),Stimuli!$A$4,"")))</f>
        <v>01 Quiet baseline (60s)</v>
      </c>
      <c r="I4828" s="6" t="n">
        <f aca="false">(B4828-B4827)/((A4828-A4827)/1000)</f>
        <v>0.375091575091574</v>
      </c>
      <c r="J4828" s="6" t="n">
        <f aca="false">IF(OR(B4828&lt;Rules!$B$2,B4828&gt;Rules!$B$3,ABS(I4828)&gt;Rules!$B$4,OR(B4829&lt;Rules!$B$2,B4829&gt;Rules!$B$3,ABS(I4829)&gt;Rules!$B$4)),1,0)</f>
        <v>0</v>
      </c>
      <c r="K4828" s="6" t="str">
        <f aca="false">IF(F4828=1,COUNTIF($F$2:F4828,1),"")</f>
        <v/>
      </c>
    </row>
    <row r="4829" customFormat="false" ht="15" hidden="false" customHeight="false" outlineLevel="0" collapsed="false">
      <c r="A4829" s="6" t="n">
        <v>37980.0555</v>
      </c>
      <c r="B4829" s="6" t="n">
        <v>1.63150183150183</v>
      </c>
      <c r="C4829" s="6" t="n">
        <v>86</v>
      </c>
      <c r="D4829" s="6" t="n">
        <v>-1</v>
      </c>
      <c r="E4829" s="6" t="n">
        <v>1.64615384615385</v>
      </c>
      <c r="F4829" s="6" t="n">
        <v>0</v>
      </c>
      <c r="G4829" s="6" t="n">
        <v>0</v>
      </c>
      <c r="H4829" s="6" t="str">
        <f aca="false">IF(AND(A4829&gt;=Stimuli!$B$2,A4829&lt;=Stimuli!$C$2),Stimuli!$A$2,IF(AND(A4829&gt;=Stimuli!$B$3,A4829&lt;=Stimuli!$C$3),Stimuli!$A$3,IF(AND(A4829&gt;=Stimuli!$B$4,A4829&lt;=Stimuli!$C$4),Stimuli!$A$4,"")))</f>
        <v>01 Quiet baseline (60s)</v>
      </c>
      <c r="I4829" s="6" t="n">
        <f aca="false">(B4829-B4828)/((A4829-A4828)/1000)</f>
        <v>-0.18754578754573</v>
      </c>
      <c r="J4829" s="6" t="n">
        <f aca="false">IF(OR(B4829&lt;Rules!$B$2,B4829&gt;Rules!$B$3,ABS(I4829)&gt;Rules!$B$4,OR(B4830&lt;Rules!$B$2,B4830&gt;Rules!$B$3,ABS(I4830)&gt;Rules!$B$4)),1,0)</f>
        <v>0</v>
      </c>
      <c r="K4829" s="6" t="str">
        <f aca="false">IF(F4829=1,COUNTIF($F$2:F4829,1),"")</f>
        <v/>
      </c>
    </row>
    <row r="4830" customFormat="false" ht="15" hidden="false" customHeight="false" outlineLevel="0" collapsed="false">
      <c r="A4830" s="6" t="n">
        <v>37987.868</v>
      </c>
      <c r="B4830" s="6" t="n">
        <v>1.63150183150183</v>
      </c>
      <c r="C4830" s="6" t="n">
        <v>86</v>
      </c>
      <c r="D4830" s="6" t="n">
        <v>-1</v>
      </c>
      <c r="E4830" s="6" t="n">
        <v>1.64615384615385</v>
      </c>
      <c r="F4830" s="6" t="n">
        <v>0</v>
      </c>
      <c r="G4830" s="6" t="n">
        <v>0</v>
      </c>
      <c r="H4830" s="6" t="str">
        <f aca="false">IF(AND(A4830&gt;=Stimuli!$B$2,A4830&lt;=Stimuli!$C$2),Stimuli!$A$2,IF(AND(A4830&gt;=Stimuli!$B$3,A4830&lt;=Stimuli!$C$3),Stimuli!$A$3,IF(AND(A4830&gt;=Stimuli!$B$4,A4830&lt;=Stimuli!$C$4),Stimuli!$A$4,"")))</f>
        <v>01 Quiet baseline (60s)</v>
      </c>
      <c r="I4830" s="6" t="n">
        <f aca="false">(B4830-B4829)/((A4830-A4829)/1000)</f>
        <v>0</v>
      </c>
      <c r="J4830" s="6" t="n">
        <f aca="false">IF(OR(B4830&lt;Rules!$B$2,B4830&gt;Rules!$B$3,ABS(I4830)&gt;Rules!$B$4,OR(B4831&lt;Rules!$B$2,B4831&gt;Rules!$B$3,ABS(I4831)&gt;Rules!$B$4)),1,0)</f>
        <v>0</v>
      </c>
      <c r="K4830" s="6" t="str">
        <f aca="false">IF(F4830=1,COUNTIF($F$2:F4830,1),"")</f>
        <v/>
      </c>
    </row>
    <row r="4831" customFormat="false" ht="15" hidden="false" customHeight="false" outlineLevel="0" collapsed="false">
      <c r="A4831" s="6" t="n">
        <v>37995.6805</v>
      </c>
      <c r="B4831" s="6" t="n">
        <v>1.63296703296703</v>
      </c>
      <c r="C4831" s="6" t="n">
        <v>86</v>
      </c>
      <c r="D4831" s="6" t="n">
        <v>-1</v>
      </c>
      <c r="E4831" s="6" t="n">
        <v>1.64615384615385</v>
      </c>
      <c r="F4831" s="6" t="n">
        <v>0</v>
      </c>
      <c r="G4831" s="6" t="n">
        <v>0</v>
      </c>
      <c r="H4831" s="6" t="str">
        <f aca="false">IF(AND(A4831&gt;=Stimuli!$B$2,A4831&lt;=Stimuli!$C$2),Stimuli!$A$2,IF(AND(A4831&gt;=Stimuli!$B$3,A4831&lt;=Stimuli!$C$3),Stimuli!$A$3,IF(AND(A4831&gt;=Stimuli!$B$4,A4831&lt;=Stimuli!$C$4),Stimuli!$A$4,"")))</f>
        <v>01 Quiet baseline (60s)</v>
      </c>
      <c r="I4831" s="6" t="n">
        <f aca="false">(B4831-B4830)/((A4831-A4830)/1000)</f>
        <v>0.18754578754573</v>
      </c>
      <c r="J4831" s="6" t="n">
        <f aca="false">IF(OR(B4831&lt;Rules!$B$2,B4831&gt;Rules!$B$3,ABS(I4831)&gt;Rules!$B$4,OR(B4832&lt;Rules!$B$2,B4832&gt;Rules!$B$3,ABS(I4832)&gt;Rules!$B$4)),1,0)</f>
        <v>0</v>
      </c>
      <c r="K4831" s="6" t="str">
        <f aca="false">IF(F4831=1,COUNTIF($F$2:F4831,1),"")</f>
        <v/>
      </c>
    </row>
    <row r="4832" customFormat="false" ht="15" hidden="false" customHeight="false" outlineLevel="0" collapsed="false">
      <c r="A4832" s="6" t="n">
        <v>38003.493</v>
      </c>
      <c r="B4832" s="6" t="n">
        <v>1.63003663003663</v>
      </c>
      <c r="C4832" s="6" t="n">
        <v>86</v>
      </c>
      <c r="D4832" s="6" t="n">
        <v>-1</v>
      </c>
      <c r="E4832" s="6" t="n">
        <v>1.64615384615385</v>
      </c>
      <c r="F4832" s="6" t="n">
        <v>0</v>
      </c>
      <c r="G4832" s="6" t="n">
        <v>0</v>
      </c>
      <c r="H4832" s="6" t="str">
        <f aca="false">IF(AND(A4832&gt;=Stimuli!$B$2,A4832&lt;=Stimuli!$C$2),Stimuli!$A$2,IF(AND(A4832&gt;=Stimuli!$B$3,A4832&lt;=Stimuli!$C$3),Stimuli!$A$3,IF(AND(A4832&gt;=Stimuli!$B$4,A4832&lt;=Stimuli!$C$4),Stimuli!$A$4,"")))</f>
        <v>01 Quiet baseline (60s)</v>
      </c>
      <c r="I4832" s="6" t="n">
        <f aca="false">(B4832-B4831)/((A4832-A4831)/1000)</f>
        <v>-0.375091575091574</v>
      </c>
      <c r="J4832" s="6" t="n">
        <f aca="false">IF(OR(B4832&lt;Rules!$B$2,B4832&gt;Rules!$B$3,ABS(I4832)&gt;Rules!$B$4,OR(B4833&lt;Rules!$B$2,B4833&gt;Rules!$B$3,ABS(I4833)&gt;Rules!$B$4)),1,0)</f>
        <v>0</v>
      </c>
      <c r="K4832" s="6" t="str">
        <f aca="false">IF(F4832=1,COUNTIF($F$2:F4832,1),"")</f>
        <v/>
      </c>
    </row>
    <row r="4833" customFormat="false" ht="15" hidden="false" customHeight="false" outlineLevel="0" collapsed="false">
      <c r="A4833" s="6" t="n">
        <v>38011.3055</v>
      </c>
      <c r="B4833" s="6" t="n">
        <v>1.63443223443223</v>
      </c>
      <c r="C4833" s="6" t="n">
        <v>86</v>
      </c>
      <c r="D4833" s="6" t="n">
        <v>-1</v>
      </c>
      <c r="E4833" s="6" t="n">
        <v>1.64615384615385</v>
      </c>
      <c r="F4833" s="6" t="n">
        <v>0</v>
      </c>
      <c r="G4833" s="6" t="n">
        <v>0</v>
      </c>
      <c r="H4833" s="6" t="str">
        <f aca="false">IF(AND(A4833&gt;=Stimuli!$B$2,A4833&lt;=Stimuli!$C$2),Stimuli!$A$2,IF(AND(A4833&gt;=Stimuli!$B$3,A4833&lt;=Stimuli!$C$3),Stimuli!$A$3,IF(AND(A4833&gt;=Stimuli!$B$4,A4833&lt;=Stimuli!$C$4),Stimuli!$A$4,"")))</f>
        <v>01 Quiet baseline (60s)</v>
      </c>
      <c r="I4833" s="6" t="n">
        <f aca="false">(B4833-B4832)/((A4833-A4832)/1000)</f>
        <v>0.562637362637304</v>
      </c>
      <c r="J4833" s="6" t="n">
        <f aca="false">IF(OR(B4833&lt;Rules!$B$2,B4833&gt;Rules!$B$3,ABS(I4833)&gt;Rules!$B$4,OR(B4834&lt;Rules!$B$2,B4834&gt;Rules!$B$3,ABS(I4834)&gt;Rules!$B$4)),1,0)</f>
        <v>0</v>
      </c>
      <c r="K4833" s="6" t="str">
        <f aca="false">IF(F4833=1,COUNTIF($F$2:F4833,1),"")</f>
        <v/>
      </c>
    </row>
    <row r="4834" customFormat="false" ht="15" hidden="false" customHeight="false" outlineLevel="0" collapsed="false">
      <c r="A4834" s="6" t="n">
        <v>38019.118</v>
      </c>
      <c r="B4834" s="6" t="n">
        <v>1.62857142857143</v>
      </c>
      <c r="C4834" s="6" t="n">
        <v>86</v>
      </c>
      <c r="D4834" s="6" t="n">
        <v>-1</v>
      </c>
      <c r="E4834" s="6" t="n">
        <v>1.64615384615385</v>
      </c>
      <c r="F4834" s="6" t="n">
        <v>0</v>
      </c>
      <c r="G4834" s="6" t="n">
        <v>0</v>
      </c>
      <c r="H4834" s="6" t="str">
        <f aca="false">IF(AND(A4834&gt;=Stimuli!$B$2,A4834&lt;=Stimuli!$C$2),Stimuli!$A$2,IF(AND(A4834&gt;=Stimuli!$B$3,A4834&lt;=Stimuli!$C$3),Stimuli!$A$3,IF(AND(A4834&gt;=Stimuli!$B$4,A4834&lt;=Stimuli!$C$4),Stimuli!$A$4,"")))</f>
        <v>01 Quiet baseline (60s)</v>
      </c>
      <c r="I4834" s="6" t="n">
        <f aca="false">(B4834-B4833)/((A4834-A4833)/1000)</f>
        <v>-0.750183150183176</v>
      </c>
      <c r="J4834" s="6" t="n">
        <f aca="false">IF(OR(B4834&lt;Rules!$B$2,B4834&gt;Rules!$B$3,ABS(I4834)&gt;Rules!$B$4,OR(B4835&lt;Rules!$B$2,B4835&gt;Rules!$B$3,ABS(I4835)&gt;Rules!$B$4)),1,0)</f>
        <v>0</v>
      </c>
      <c r="K4834" s="6" t="str">
        <f aca="false">IF(F4834=1,COUNTIF($F$2:F4834,1),"")</f>
        <v/>
      </c>
    </row>
    <row r="4835" customFormat="false" ht="15" hidden="false" customHeight="false" outlineLevel="0" collapsed="false">
      <c r="A4835" s="6" t="n">
        <v>38026.9305</v>
      </c>
      <c r="B4835" s="6" t="n">
        <v>1.63443223443223</v>
      </c>
      <c r="C4835" s="6" t="n">
        <v>86</v>
      </c>
      <c r="D4835" s="6" t="n">
        <v>-1</v>
      </c>
      <c r="E4835" s="6" t="n">
        <v>1.64615384615385</v>
      </c>
      <c r="F4835" s="6" t="n">
        <v>0</v>
      </c>
      <c r="G4835" s="6" t="n">
        <v>0</v>
      </c>
      <c r="H4835" s="6" t="str">
        <f aca="false">IF(AND(A4835&gt;=Stimuli!$B$2,A4835&lt;=Stimuli!$C$2),Stimuli!$A$2,IF(AND(A4835&gt;=Stimuli!$B$3,A4835&lt;=Stimuli!$C$3),Stimuli!$A$3,IF(AND(A4835&gt;=Stimuli!$B$4,A4835&lt;=Stimuli!$C$4),Stimuli!$A$4,"")))</f>
        <v>01 Quiet baseline (60s)</v>
      </c>
      <c r="I4835" s="6" t="n">
        <f aca="false">(B4835-B4834)/((A4835-A4834)/1000)</f>
        <v>0.750183150183176</v>
      </c>
      <c r="J4835" s="6" t="n">
        <f aca="false">IF(OR(B4835&lt;Rules!$B$2,B4835&gt;Rules!$B$3,ABS(I4835)&gt;Rules!$B$4,OR(B4836&lt;Rules!$B$2,B4836&gt;Rules!$B$3,ABS(I4836)&gt;Rules!$B$4)),1,0)</f>
        <v>0</v>
      </c>
      <c r="K4835" s="6" t="str">
        <f aca="false">IF(F4835=1,COUNTIF($F$2:F4835,1),"")</f>
        <v/>
      </c>
    </row>
    <row r="4836" customFormat="false" ht="15" hidden="false" customHeight="false" outlineLevel="0" collapsed="false">
      <c r="A4836" s="6" t="n">
        <v>38034.743</v>
      </c>
      <c r="B4836" s="6" t="n">
        <v>1.62857142857143</v>
      </c>
      <c r="C4836" s="6" t="n">
        <v>86</v>
      </c>
      <c r="D4836" s="6" t="n">
        <v>-1</v>
      </c>
      <c r="E4836" s="6" t="n">
        <v>1.64615384615385</v>
      </c>
      <c r="F4836" s="6" t="n">
        <v>0</v>
      </c>
      <c r="G4836" s="6" t="n">
        <v>0</v>
      </c>
      <c r="H4836" s="6" t="str">
        <f aca="false">IF(AND(A4836&gt;=Stimuli!$B$2,A4836&lt;=Stimuli!$C$2),Stimuli!$A$2,IF(AND(A4836&gt;=Stimuli!$B$3,A4836&lt;=Stimuli!$C$3),Stimuli!$A$3,IF(AND(A4836&gt;=Stimuli!$B$4,A4836&lt;=Stimuli!$C$4),Stimuli!$A$4,"")))</f>
        <v>01 Quiet baseline (60s)</v>
      </c>
      <c r="I4836" s="6" t="n">
        <f aca="false">(B4836-B4835)/((A4836-A4835)/1000)</f>
        <v>-0.750183150183176</v>
      </c>
      <c r="J4836" s="6" t="n">
        <f aca="false">IF(OR(B4836&lt;Rules!$B$2,B4836&gt;Rules!$B$3,ABS(I4836)&gt;Rules!$B$4,OR(B4837&lt;Rules!$B$2,B4837&gt;Rules!$B$3,ABS(I4837)&gt;Rules!$B$4)),1,0)</f>
        <v>0</v>
      </c>
      <c r="K4836" s="6" t="str">
        <f aca="false">IF(F4836=1,COUNTIF($F$2:F4836,1),"")</f>
        <v/>
      </c>
    </row>
    <row r="4837" customFormat="false" ht="15" hidden="false" customHeight="false" outlineLevel="0" collapsed="false">
      <c r="A4837" s="6" t="n">
        <v>38042.5555</v>
      </c>
      <c r="B4837" s="6" t="n">
        <v>1.63443223443223</v>
      </c>
      <c r="C4837" s="6" t="n">
        <v>72</v>
      </c>
      <c r="D4837" s="6" t="n">
        <v>828.125</v>
      </c>
      <c r="E4837" s="6" t="n">
        <v>1.64615384615385</v>
      </c>
      <c r="F4837" s="6" t="n">
        <v>0</v>
      </c>
      <c r="G4837" s="6" t="n">
        <v>0</v>
      </c>
      <c r="H4837" s="6" t="str">
        <f aca="false">IF(AND(A4837&gt;=Stimuli!$B$2,A4837&lt;=Stimuli!$C$2),Stimuli!$A$2,IF(AND(A4837&gt;=Stimuli!$B$3,A4837&lt;=Stimuli!$C$3),Stimuli!$A$3,IF(AND(A4837&gt;=Stimuli!$B$4,A4837&lt;=Stimuli!$C$4),Stimuli!$A$4,"")))</f>
        <v>01 Quiet baseline (60s)</v>
      </c>
      <c r="I4837" s="6" t="n">
        <f aca="false">(B4837-B4836)/((A4837-A4836)/1000)</f>
        <v>0.750183150183176</v>
      </c>
      <c r="J4837" s="6" t="n">
        <f aca="false">IF(OR(B4837&lt;Rules!$B$2,B4837&gt;Rules!$B$3,ABS(I4837)&gt;Rules!$B$4,OR(B4838&lt;Rules!$B$2,B4838&gt;Rules!$B$3,ABS(I4838)&gt;Rules!$B$4)),1,0)</f>
        <v>0</v>
      </c>
      <c r="K4837" s="6" t="str">
        <f aca="false">IF(F4837=1,COUNTIF($F$2:F4837,1),"")</f>
        <v/>
      </c>
    </row>
    <row r="4838" customFormat="false" ht="15" hidden="false" customHeight="false" outlineLevel="0" collapsed="false">
      <c r="A4838" s="6" t="n">
        <v>38050.368</v>
      </c>
      <c r="B4838" s="6" t="n">
        <v>1.62857142857143</v>
      </c>
      <c r="C4838" s="6" t="n">
        <v>72</v>
      </c>
      <c r="D4838" s="6" t="n">
        <v>-1</v>
      </c>
      <c r="E4838" s="6" t="n">
        <v>1.64615384615385</v>
      </c>
      <c r="F4838" s="6" t="n">
        <v>0</v>
      </c>
      <c r="G4838" s="6" t="n">
        <v>0</v>
      </c>
      <c r="H4838" s="6" t="str">
        <f aca="false">IF(AND(A4838&gt;=Stimuli!$B$2,A4838&lt;=Stimuli!$C$2),Stimuli!$A$2,IF(AND(A4838&gt;=Stimuli!$B$3,A4838&lt;=Stimuli!$C$3),Stimuli!$A$3,IF(AND(A4838&gt;=Stimuli!$B$4,A4838&lt;=Stimuli!$C$4),Stimuli!$A$4,"")))</f>
        <v>01 Quiet baseline (60s)</v>
      </c>
      <c r="I4838" s="6" t="n">
        <f aca="false">(B4838-B4837)/((A4838-A4837)/1000)</f>
        <v>-0.750183150183176</v>
      </c>
      <c r="J4838" s="6" t="n">
        <f aca="false">IF(OR(B4838&lt;Rules!$B$2,B4838&gt;Rules!$B$3,ABS(I4838)&gt;Rules!$B$4,OR(B4839&lt;Rules!$B$2,B4839&gt;Rules!$B$3,ABS(I4839)&gt;Rules!$B$4)),1,0)</f>
        <v>0</v>
      </c>
      <c r="K4838" s="6" t="str">
        <f aca="false">IF(F4838=1,COUNTIF($F$2:F4838,1),"")</f>
        <v/>
      </c>
    </row>
    <row r="4839" customFormat="false" ht="15" hidden="false" customHeight="false" outlineLevel="0" collapsed="false">
      <c r="A4839" s="6" t="n">
        <v>38058.1805</v>
      </c>
      <c r="B4839" s="6" t="n">
        <v>1.63443223443223</v>
      </c>
      <c r="C4839" s="6" t="n">
        <v>72</v>
      </c>
      <c r="D4839" s="6" t="n">
        <v>-1</v>
      </c>
      <c r="E4839" s="6" t="n">
        <v>1.64615384615385</v>
      </c>
      <c r="F4839" s="6" t="n">
        <v>0</v>
      </c>
      <c r="G4839" s="6" t="n">
        <v>0</v>
      </c>
      <c r="H4839" s="6" t="str">
        <f aca="false">IF(AND(A4839&gt;=Stimuli!$B$2,A4839&lt;=Stimuli!$C$2),Stimuli!$A$2,IF(AND(A4839&gt;=Stimuli!$B$3,A4839&lt;=Stimuli!$C$3),Stimuli!$A$3,IF(AND(A4839&gt;=Stimuli!$B$4,A4839&lt;=Stimuli!$C$4),Stimuli!$A$4,"")))</f>
        <v>01 Quiet baseline (60s)</v>
      </c>
      <c r="I4839" s="6" t="n">
        <f aca="false">(B4839-B4838)/((A4839-A4838)/1000)</f>
        <v>0.750183150183176</v>
      </c>
      <c r="J4839" s="6" t="n">
        <f aca="false">IF(OR(B4839&lt;Rules!$B$2,B4839&gt;Rules!$B$3,ABS(I4839)&gt;Rules!$B$4,OR(B4840&lt;Rules!$B$2,B4840&gt;Rules!$B$3,ABS(I4840)&gt;Rules!$B$4)),1,0)</f>
        <v>0</v>
      </c>
      <c r="K4839" s="6" t="str">
        <f aca="false">IF(F4839=1,COUNTIF($F$2:F4839,1),"")</f>
        <v/>
      </c>
    </row>
    <row r="4840" customFormat="false" ht="15" hidden="false" customHeight="false" outlineLevel="0" collapsed="false">
      <c r="A4840" s="6" t="n">
        <v>38065.993</v>
      </c>
      <c r="B4840" s="6" t="n">
        <v>1.62857142857143</v>
      </c>
      <c r="C4840" s="6" t="n">
        <v>72</v>
      </c>
      <c r="D4840" s="6" t="n">
        <v>-1</v>
      </c>
      <c r="E4840" s="6" t="n">
        <v>1.64615384615385</v>
      </c>
      <c r="F4840" s="6" t="n">
        <v>0</v>
      </c>
      <c r="G4840" s="6" t="n">
        <v>0</v>
      </c>
      <c r="H4840" s="6" t="str">
        <f aca="false">IF(AND(A4840&gt;=Stimuli!$B$2,A4840&lt;=Stimuli!$C$2),Stimuli!$A$2,IF(AND(A4840&gt;=Stimuli!$B$3,A4840&lt;=Stimuli!$C$3),Stimuli!$A$3,IF(AND(A4840&gt;=Stimuli!$B$4,A4840&lt;=Stimuli!$C$4),Stimuli!$A$4,"")))</f>
        <v>01 Quiet baseline (60s)</v>
      </c>
      <c r="I4840" s="6" t="n">
        <f aca="false">(B4840-B4839)/((A4840-A4839)/1000)</f>
        <v>-0.750183150183176</v>
      </c>
      <c r="J4840" s="6" t="n">
        <f aca="false">IF(OR(B4840&lt;Rules!$B$2,B4840&gt;Rules!$B$3,ABS(I4840)&gt;Rules!$B$4,OR(B4841&lt;Rules!$B$2,B4841&gt;Rules!$B$3,ABS(I4841)&gt;Rules!$B$4)),1,0)</f>
        <v>0</v>
      </c>
      <c r="K4840" s="6" t="str">
        <f aca="false">IF(F4840=1,COUNTIF($F$2:F4840,1),"")</f>
        <v/>
      </c>
    </row>
    <row r="4841" customFormat="false" ht="15" hidden="false" customHeight="false" outlineLevel="0" collapsed="false">
      <c r="A4841" s="6" t="n">
        <v>38073.8055</v>
      </c>
      <c r="B4841" s="6" t="n">
        <v>1.63443223443223</v>
      </c>
      <c r="C4841" s="6" t="n">
        <v>72</v>
      </c>
      <c r="D4841" s="6" t="n">
        <v>-1</v>
      </c>
      <c r="E4841" s="6" t="n">
        <v>1.64615384615385</v>
      </c>
      <c r="F4841" s="6" t="n">
        <v>0</v>
      </c>
      <c r="G4841" s="6" t="n">
        <v>0</v>
      </c>
      <c r="H4841" s="6" t="str">
        <f aca="false">IF(AND(A4841&gt;=Stimuli!$B$2,A4841&lt;=Stimuli!$C$2),Stimuli!$A$2,IF(AND(A4841&gt;=Stimuli!$B$3,A4841&lt;=Stimuli!$C$3),Stimuli!$A$3,IF(AND(A4841&gt;=Stimuli!$B$4,A4841&lt;=Stimuli!$C$4),Stimuli!$A$4,"")))</f>
        <v>01 Quiet baseline (60s)</v>
      </c>
      <c r="I4841" s="6" t="n">
        <f aca="false">(B4841-B4840)/((A4841-A4840)/1000)</f>
        <v>0.750183150183176</v>
      </c>
      <c r="J4841" s="6" t="n">
        <f aca="false">IF(OR(B4841&lt;Rules!$B$2,B4841&gt;Rules!$B$3,ABS(I4841)&gt;Rules!$B$4,OR(B4842&lt;Rules!$B$2,B4842&gt;Rules!$B$3,ABS(I4842)&gt;Rules!$B$4)),1,0)</f>
        <v>0</v>
      </c>
      <c r="K4841" s="6" t="str">
        <f aca="false">IF(F4841=1,COUNTIF($F$2:F4841,1),"")</f>
        <v/>
      </c>
    </row>
    <row r="4842" customFormat="false" ht="15" hidden="false" customHeight="false" outlineLevel="0" collapsed="false">
      <c r="A4842" s="6" t="n">
        <v>38081.618</v>
      </c>
      <c r="B4842" s="6" t="n">
        <v>1.62857142857143</v>
      </c>
      <c r="C4842" s="6" t="n">
        <v>72</v>
      </c>
      <c r="D4842" s="6" t="n">
        <v>-1</v>
      </c>
      <c r="E4842" s="6" t="n">
        <v>1.64615384615385</v>
      </c>
      <c r="F4842" s="6" t="n">
        <v>0</v>
      </c>
      <c r="G4842" s="6" t="n">
        <v>0</v>
      </c>
      <c r="H4842" s="6" t="str">
        <f aca="false">IF(AND(A4842&gt;=Stimuli!$B$2,A4842&lt;=Stimuli!$C$2),Stimuli!$A$2,IF(AND(A4842&gt;=Stimuli!$B$3,A4842&lt;=Stimuli!$C$3),Stimuli!$A$3,IF(AND(A4842&gt;=Stimuli!$B$4,A4842&lt;=Stimuli!$C$4),Stimuli!$A$4,"")))</f>
        <v>01 Quiet baseline (60s)</v>
      </c>
      <c r="I4842" s="6" t="n">
        <f aca="false">(B4842-B4841)/((A4842-A4841)/1000)</f>
        <v>-0.750183150183176</v>
      </c>
      <c r="J4842" s="6" t="n">
        <f aca="false">IF(OR(B4842&lt;Rules!$B$2,B4842&gt;Rules!$B$3,ABS(I4842)&gt;Rules!$B$4,OR(B4843&lt;Rules!$B$2,B4843&gt;Rules!$B$3,ABS(I4843)&gt;Rules!$B$4)),1,0)</f>
        <v>0</v>
      </c>
      <c r="K4842" s="6" t="str">
        <f aca="false">IF(F4842=1,COUNTIF($F$2:F4842,1),"")</f>
        <v/>
      </c>
    </row>
    <row r="4843" customFormat="false" ht="15" hidden="false" customHeight="false" outlineLevel="0" collapsed="false">
      <c r="A4843" s="6" t="n">
        <v>38089.4305</v>
      </c>
      <c r="B4843" s="6" t="n">
        <v>1.63296703296703</v>
      </c>
      <c r="C4843" s="6" t="n">
        <v>72</v>
      </c>
      <c r="D4843" s="6" t="n">
        <v>-1</v>
      </c>
      <c r="E4843" s="6" t="n">
        <v>1.64615384615385</v>
      </c>
      <c r="F4843" s="6" t="n">
        <v>0</v>
      </c>
      <c r="G4843" s="6" t="n">
        <v>0</v>
      </c>
      <c r="H4843" s="6" t="str">
        <f aca="false">IF(AND(A4843&gt;=Stimuli!$B$2,A4843&lt;=Stimuli!$C$2),Stimuli!$A$2,IF(AND(A4843&gt;=Stimuli!$B$3,A4843&lt;=Stimuli!$C$3),Stimuli!$A$3,IF(AND(A4843&gt;=Stimuli!$B$4,A4843&lt;=Stimuli!$C$4),Stimuli!$A$4,"")))</f>
        <v>01 Quiet baseline (60s)</v>
      </c>
      <c r="I4843" s="6" t="n">
        <f aca="false">(B4843-B4842)/((A4843-A4842)/1000)</f>
        <v>0.562637362637446</v>
      </c>
      <c r="J4843" s="6" t="n">
        <f aca="false">IF(OR(B4843&lt;Rules!$B$2,B4843&gt;Rules!$B$3,ABS(I4843)&gt;Rules!$B$4,OR(B4844&lt;Rules!$B$2,B4844&gt;Rules!$B$3,ABS(I4844)&gt;Rules!$B$4)),1,0)</f>
        <v>0</v>
      </c>
      <c r="K4843" s="6" t="str">
        <f aca="false">IF(F4843=1,COUNTIF($F$2:F4843,1),"")</f>
        <v/>
      </c>
    </row>
    <row r="4844" customFormat="false" ht="15" hidden="false" customHeight="false" outlineLevel="0" collapsed="false">
      <c r="A4844" s="6" t="n">
        <v>38097.243</v>
      </c>
      <c r="B4844" s="6" t="n">
        <v>1.63003663003663</v>
      </c>
      <c r="C4844" s="6" t="n">
        <v>72</v>
      </c>
      <c r="D4844" s="6" t="n">
        <v>-1</v>
      </c>
      <c r="E4844" s="6" t="n">
        <v>1.64615384615385</v>
      </c>
      <c r="F4844" s="6" t="n">
        <v>0</v>
      </c>
      <c r="G4844" s="6" t="n">
        <v>0</v>
      </c>
      <c r="H4844" s="6" t="str">
        <f aca="false">IF(AND(A4844&gt;=Stimuli!$B$2,A4844&lt;=Stimuli!$C$2),Stimuli!$A$2,IF(AND(A4844&gt;=Stimuli!$B$3,A4844&lt;=Stimuli!$C$3),Stimuli!$A$3,IF(AND(A4844&gt;=Stimuli!$B$4,A4844&lt;=Stimuli!$C$4),Stimuli!$A$4,"")))</f>
        <v>01 Quiet baseline (60s)</v>
      </c>
      <c r="I4844" s="6" t="n">
        <f aca="false">(B4844-B4843)/((A4844-A4843)/1000)</f>
        <v>-0.375091575091574</v>
      </c>
      <c r="J4844" s="6" t="n">
        <f aca="false">IF(OR(B4844&lt;Rules!$B$2,B4844&gt;Rules!$B$3,ABS(I4844)&gt;Rules!$B$4,OR(B4845&lt;Rules!$B$2,B4845&gt;Rules!$B$3,ABS(I4845)&gt;Rules!$B$4)),1,0)</f>
        <v>0</v>
      </c>
      <c r="K4844" s="6" t="str">
        <f aca="false">IF(F4844=1,COUNTIF($F$2:F4844,1),"")</f>
        <v/>
      </c>
    </row>
    <row r="4845" customFormat="false" ht="15" hidden="false" customHeight="false" outlineLevel="0" collapsed="false">
      <c r="A4845" s="6" t="n">
        <v>38105.0555</v>
      </c>
      <c r="B4845" s="6" t="n">
        <v>1.63150183150183</v>
      </c>
      <c r="C4845" s="6" t="n">
        <v>72</v>
      </c>
      <c r="D4845" s="6" t="n">
        <v>-1</v>
      </c>
      <c r="E4845" s="6" t="n">
        <v>1.64615384615385</v>
      </c>
      <c r="F4845" s="6" t="n">
        <v>0</v>
      </c>
      <c r="G4845" s="6" t="n">
        <v>0</v>
      </c>
      <c r="H4845" s="6" t="str">
        <f aca="false">IF(AND(A4845&gt;=Stimuli!$B$2,A4845&lt;=Stimuli!$C$2),Stimuli!$A$2,IF(AND(A4845&gt;=Stimuli!$B$3,A4845&lt;=Stimuli!$C$3),Stimuli!$A$3,IF(AND(A4845&gt;=Stimuli!$B$4,A4845&lt;=Stimuli!$C$4),Stimuli!$A$4,"")))</f>
        <v>01 Quiet baseline (60s)</v>
      </c>
      <c r="I4845" s="6" t="n">
        <f aca="false">(B4845-B4844)/((A4845-A4844)/1000)</f>
        <v>0.187545787545844</v>
      </c>
      <c r="J4845" s="6" t="n">
        <f aca="false">IF(OR(B4845&lt;Rules!$B$2,B4845&gt;Rules!$B$3,ABS(I4845)&gt;Rules!$B$4,OR(B4846&lt;Rules!$B$2,B4846&gt;Rules!$B$3,ABS(I4846)&gt;Rules!$B$4)),1,0)</f>
        <v>0</v>
      </c>
      <c r="K4845" s="6" t="str">
        <f aca="false">IF(F4845=1,COUNTIF($F$2:F4845,1),"")</f>
        <v/>
      </c>
    </row>
    <row r="4846" customFormat="false" ht="15" hidden="false" customHeight="false" outlineLevel="0" collapsed="false">
      <c r="A4846" s="6" t="n">
        <v>38112.868</v>
      </c>
      <c r="B4846" s="6" t="n">
        <v>1.63003663003663</v>
      </c>
      <c r="C4846" s="6" t="n">
        <v>72</v>
      </c>
      <c r="D4846" s="6" t="n">
        <v>-1</v>
      </c>
      <c r="E4846" s="6" t="n">
        <v>1.64615384615385</v>
      </c>
      <c r="F4846" s="6" t="n">
        <v>0</v>
      </c>
      <c r="G4846" s="6" t="n">
        <v>0</v>
      </c>
      <c r="H4846" s="6" t="str">
        <f aca="false">IF(AND(A4846&gt;=Stimuli!$B$2,A4846&lt;=Stimuli!$C$2),Stimuli!$A$2,IF(AND(A4846&gt;=Stimuli!$B$3,A4846&lt;=Stimuli!$C$3),Stimuli!$A$3,IF(AND(A4846&gt;=Stimuli!$B$4,A4846&lt;=Stimuli!$C$4),Stimuli!$A$4,"")))</f>
        <v>01 Quiet baseline (60s)</v>
      </c>
      <c r="I4846" s="6" t="n">
        <f aca="false">(B4846-B4845)/((A4846-A4845)/1000)</f>
        <v>-0.187545787545844</v>
      </c>
      <c r="J4846" s="6" t="n">
        <f aca="false">IF(OR(B4846&lt;Rules!$B$2,B4846&gt;Rules!$B$3,ABS(I4846)&gt;Rules!$B$4,OR(B4847&lt;Rules!$B$2,B4847&gt;Rules!$B$3,ABS(I4847)&gt;Rules!$B$4)),1,0)</f>
        <v>0</v>
      </c>
      <c r="K4846" s="6" t="str">
        <f aca="false">IF(F4846=1,COUNTIF($F$2:F4846,1),"")</f>
        <v/>
      </c>
    </row>
    <row r="4847" customFormat="false" ht="15" hidden="false" customHeight="false" outlineLevel="0" collapsed="false">
      <c r="A4847" s="6" t="n">
        <v>38120.6805</v>
      </c>
      <c r="B4847" s="6" t="n">
        <v>1.63003663003663</v>
      </c>
      <c r="C4847" s="6" t="n">
        <v>72</v>
      </c>
      <c r="D4847" s="6" t="n">
        <v>-1</v>
      </c>
      <c r="E4847" s="6" t="n">
        <v>1.64615384615385</v>
      </c>
      <c r="F4847" s="6" t="n">
        <v>0</v>
      </c>
      <c r="G4847" s="6" t="n">
        <v>0</v>
      </c>
      <c r="H4847" s="6" t="str">
        <f aca="false">IF(AND(A4847&gt;=Stimuli!$B$2,A4847&lt;=Stimuli!$C$2),Stimuli!$A$2,IF(AND(A4847&gt;=Stimuli!$B$3,A4847&lt;=Stimuli!$C$3),Stimuli!$A$3,IF(AND(A4847&gt;=Stimuli!$B$4,A4847&lt;=Stimuli!$C$4),Stimuli!$A$4,"")))</f>
        <v>01 Quiet baseline (60s)</v>
      </c>
      <c r="I4847" s="6" t="n">
        <f aca="false">(B4847-B4846)/((A4847-A4846)/1000)</f>
        <v>0</v>
      </c>
      <c r="J4847" s="6" t="n">
        <f aca="false">IF(OR(B4847&lt;Rules!$B$2,B4847&gt;Rules!$B$3,ABS(I4847)&gt;Rules!$B$4,OR(B4848&lt;Rules!$B$2,B4848&gt;Rules!$B$3,ABS(I4848)&gt;Rules!$B$4)),1,0)</f>
        <v>0</v>
      </c>
      <c r="K4847" s="6" t="str">
        <f aca="false">IF(F4847=1,COUNTIF($F$2:F4847,1),"")</f>
        <v/>
      </c>
    </row>
    <row r="4848" customFormat="false" ht="15" hidden="false" customHeight="false" outlineLevel="0" collapsed="false">
      <c r="A4848" s="6" t="n">
        <v>38128.493</v>
      </c>
      <c r="B4848" s="6" t="n">
        <v>1.63296703296703</v>
      </c>
      <c r="C4848" s="6" t="n">
        <v>72</v>
      </c>
      <c r="D4848" s="6" t="n">
        <v>-1</v>
      </c>
      <c r="E4848" s="6" t="n">
        <v>1.64615384615385</v>
      </c>
      <c r="F4848" s="6" t="n">
        <v>0</v>
      </c>
      <c r="G4848" s="6" t="n">
        <v>0</v>
      </c>
      <c r="H4848" s="6" t="str">
        <f aca="false">IF(AND(A4848&gt;=Stimuli!$B$2,A4848&lt;=Stimuli!$C$2),Stimuli!$A$2,IF(AND(A4848&gt;=Stimuli!$B$3,A4848&lt;=Stimuli!$C$3),Stimuli!$A$3,IF(AND(A4848&gt;=Stimuli!$B$4,A4848&lt;=Stimuli!$C$4),Stimuli!$A$4,"")))</f>
        <v>01 Quiet baseline (60s)</v>
      </c>
      <c r="I4848" s="6" t="n">
        <f aca="false">(B4848-B4847)/((A4848-A4847)/1000)</f>
        <v>0.375091575091574</v>
      </c>
      <c r="J4848" s="6" t="n">
        <f aca="false">IF(OR(B4848&lt;Rules!$B$2,B4848&gt;Rules!$B$3,ABS(I4848)&gt;Rules!$B$4,OR(B4849&lt;Rules!$B$2,B4849&gt;Rules!$B$3,ABS(I4849)&gt;Rules!$B$4)),1,0)</f>
        <v>0</v>
      </c>
      <c r="K4848" s="6" t="str">
        <f aca="false">IF(F4848=1,COUNTIF($F$2:F4848,1),"")</f>
        <v/>
      </c>
    </row>
    <row r="4849" customFormat="false" ht="15" hidden="false" customHeight="false" outlineLevel="0" collapsed="false">
      <c r="A4849" s="6" t="n">
        <v>38136.3055</v>
      </c>
      <c r="B4849" s="6" t="n">
        <v>1.63003663003663</v>
      </c>
      <c r="C4849" s="6" t="n">
        <v>72</v>
      </c>
      <c r="D4849" s="6" t="n">
        <v>-1</v>
      </c>
      <c r="E4849" s="6" t="n">
        <v>1.64615384615385</v>
      </c>
      <c r="F4849" s="6" t="n">
        <v>0</v>
      </c>
      <c r="G4849" s="6" t="n">
        <v>0</v>
      </c>
      <c r="H4849" s="6" t="str">
        <f aca="false">IF(AND(A4849&gt;=Stimuli!$B$2,A4849&lt;=Stimuli!$C$2),Stimuli!$A$2,IF(AND(A4849&gt;=Stimuli!$B$3,A4849&lt;=Stimuli!$C$3),Stimuli!$A$3,IF(AND(A4849&gt;=Stimuli!$B$4,A4849&lt;=Stimuli!$C$4),Stimuli!$A$4,"")))</f>
        <v>01 Quiet baseline (60s)</v>
      </c>
      <c r="I4849" s="6" t="n">
        <f aca="false">(B4849-B4848)/((A4849-A4848)/1000)</f>
        <v>-0.375091575091574</v>
      </c>
      <c r="J4849" s="6" t="n">
        <f aca="false">IF(OR(B4849&lt;Rules!$B$2,B4849&gt;Rules!$B$3,ABS(I4849)&gt;Rules!$B$4,OR(B4850&lt;Rules!$B$2,B4850&gt;Rules!$B$3,ABS(I4850)&gt;Rules!$B$4)),1,0)</f>
        <v>0</v>
      </c>
      <c r="K4849" s="6" t="str">
        <f aca="false">IF(F4849=1,COUNTIF($F$2:F4849,1),"")</f>
        <v/>
      </c>
    </row>
    <row r="4850" customFormat="false" ht="15" hidden="false" customHeight="false" outlineLevel="0" collapsed="false">
      <c r="A4850" s="6" t="n">
        <v>38144.118</v>
      </c>
      <c r="B4850" s="6" t="n">
        <v>1.63296703296703</v>
      </c>
      <c r="C4850" s="6" t="n">
        <v>72</v>
      </c>
      <c r="D4850" s="6" t="n">
        <v>-1</v>
      </c>
      <c r="E4850" s="6" t="n">
        <v>1.64615384615385</v>
      </c>
      <c r="F4850" s="6" t="n">
        <v>0</v>
      </c>
      <c r="G4850" s="6" t="n">
        <v>0</v>
      </c>
      <c r="H4850" s="6" t="str">
        <f aca="false">IF(AND(A4850&gt;=Stimuli!$B$2,A4850&lt;=Stimuli!$C$2),Stimuli!$A$2,IF(AND(A4850&gt;=Stimuli!$B$3,A4850&lt;=Stimuli!$C$3),Stimuli!$A$3,IF(AND(A4850&gt;=Stimuli!$B$4,A4850&lt;=Stimuli!$C$4),Stimuli!$A$4,"")))</f>
        <v>01 Quiet baseline (60s)</v>
      </c>
      <c r="I4850" s="6" t="n">
        <f aca="false">(B4850-B4849)/((A4850-A4849)/1000)</f>
        <v>0.375091575091574</v>
      </c>
      <c r="J4850" s="6" t="n">
        <f aca="false">IF(OR(B4850&lt;Rules!$B$2,B4850&gt;Rules!$B$3,ABS(I4850)&gt;Rules!$B$4,OR(B4851&lt;Rules!$B$2,B4851&gt;Rules!$B$3,ABS(I4851)&gt;Rules!$B$4)),1,0)</f>
        <v>0</v>
      </c>
      <c r="K4850" s="6" t="str">
        <f aca="false">IF(F4850=1,COUNTIF($F$2:F4850,1),"")</f>
        <v/>
      </c>
    </row>
    <row r="4851" customFormat="false" ht="15" hidden="false" customHeight="false" outlineLevel="0" collapsed="false">
      <c r="A4851" s="6" t="n">
        <v>38151.9305</v>
      </c>
      <c r="B4851" s="6" t="n">
        <v>1.62857142857143</v>
      </c>
      <c r="C4851" s="6" t="n">
        <v>72</v>
      </c>
      <c r="D4851" s="6" t="n">
        <v>-1</v>
      </c>
      <c r="E4851" s="6" t="n">
        <v>1.64615384615385</v>
      </c>
      <c r="F4851" s="6" t="n">
        <v>0</v>
      </c>
      <c r="G4851" s="6" t="n">
        <v>0</v>
      </c>
      <c r="H4851" s="6" t="str">
        <f aca="false">IF(AND(A4851&gt;=Stimuli!$B$2,A4851&lt;=Stimuli!$C$2),Stimuli!$A$2,IF(AND(A4851&gt;=Stimuli!$B$3,A4851&lt;=Stimuli!$C$3),Stimuli!$A$3,IF(AND(A4851&gt;=Stimuli!$B$4,A4851&lt;=Stimuli!$C$4),Stimuli!$A$4,"")))</f>
        <v>01 Quiet baseline (60s)</v>
      </c>
      <c r="I4851" s="6" t="n">
        <f aca="false">(B4851-B4850)/((A4851-A4850)/1000)</f>
        <v>-0.562637362637446</v>
      </c>
      <c r="J4851" s="6" t="n">
        <f aca="false">IF(OR(B4851&lt;Rules!$B$2,B4851&gt;Rules!$B$3,ABS(I4851)&gt;Rules!$B$4,OR(B4852&lt;Rules!$B$2,B4852&gt;Rules!$B$3,ABS(I4852)&gt;Rules!$B$4)),1,0)</f>
        <v>0</v>
      </c>
      <c r="K4851" s="6" t="str">
        <f aca="false">IF(F4851=1,COUNTIF($F$2:F4851,1),"")</f>
        <v/>
      </c>
    </row>
    <row r="4852" customFormat="false" ht="15" hidden="false" customHeight="false" outlineLevel="0" collapsed="false">
      <c r="A4852" s="6" t="n">
        <v>38159.743</v>
      </c>
      <c r="B4852" s="6" t="n">
        <v>1.63443223443223</v>
      </c>
      <c r="C4852" s="6" t="n">
        <v>72</v>
      </c>
      <c r="D4852" s="6" t="n">
        <v>-1</v>
      </c>
      <c r="E4852" s="6" t="n">
        <v>1.64615384615385</v>
      </c>
      <c r="F4852" s="6" t="n">
        <v>0</v>
      </c>
      <c r="G4852" s="6" t="n">
        <v>0</v>
      </c>
      <c r="H4852" s="6" t="str">
        <f aca="false">IF(AND(A4852&gt;=Stimuli!$B$2,A4852&lt;=Stimuli!$C$2),Stimuli!$A$2,IF(AND(A4852&gt;=Stimuli!$B$3,A4852&lt;=Stimuli!$C$3),Stimuli!$A$3,IF(AND(A4852&gt;=Stimuli!$B$4,A4852&lt;=Stimuli!$C$4),Stimuli!$A$4,"")))</f>
        <v>01 Quiet baseline (60s)</v>
      </c>
      <c r="I4852" s="6" t="n">
        <f aca="false">(B4852-B4851)/((A4852-A4851)/1000)</f>
        <v>0.750183150183176</v>
      </c>
      <c r="J4852" s="6" t="n">
        <f aca="false">IF(OR(B4852&lt;Rules!$B$2,B4852&gt;Rules!$B$3,ABS(I4852)&gt;Rules!$B$4,OR(B4853&lt;Rules!$B$2,B4853&gt;Rules!$B$3,ABS(I4853)&gt;Rules!$B$4)),1,0)</f>
        <v>0</v>
      </c>
      <c r="K4852" s="6" t="str">
        <f aca="false">IF(F4852=1,COUNTIF($F$2:F4852,1),"")</f>
        <v/>
      </c>
    </row>
    <row r="4853" customFormat="false" ht="15" hidden="false" customHeight="false" outlineLevel="0" collapsed="false">
      <c r="A4853" s="6" t="n">
        <v>38167.5555</v>
      </c>
      <c r="B4853" s="6" t="n">
        <v>1.62710622710623</v>
      </c>
      <c r="C4853" s="6" t="n">
        <v>72</v>
      </c>
      <c r="D4853" s="6" t="n">
        <v>-1</v>
      </c>
      <c r="E4853" s="6" t="n">
        <v>1.64615384615385</v>
      </c>
      <c r="F4853" s="6" t="n">
        <v>0</v>
      </c>
      <c r="G4853" s="6" t="n">
        <v>0</v>
      </c>
      <c r="H4853" s="6" t="str">
        <f aca="false">IF(AND(A4853&gt;=Stimuli!$B$2,A4853&lt;=Stimuli!$C$2),Stimuli!$A$2,IF(AND(A4853&gt;=Stimuli!$B$3,A4853&lt;=Stimuli!$C$3),Stimuli!$A$3,IF(AND(A4853&gt;=Stimuli!$B$4,A4853&lt;=Stimuli!$C$4),Stimuli!$A$4,"")))</f>
        <v>01 Quiet baseline (60s)</v>
      </c>
      <c r="I4853" s="6" t="n">
        <f aca="false">(B4853-B4852)/((A4853-A4852)/1000)</f>
        <v>-0.937728937728878</v>
      </c>
      <c r="J4853" s="6" t="n">
        <f aca="false">IF(OR(B4853&lt;Rules!$B$2,B4853&gt;Rules!$B$3,ABS(I4853)&gt;Rules!$B$4,OR(B4854&lt;Rules!$B$2,B4854&gt;Rules!$B$3,ABS(I4854)&gt;Rules!$B$4)),1,0)</f>
        <v>0</v>
      </c>
      <c r="K4853" s="6" t="str">
        <f aca="false">IF(F4853=1,COUNTIF($F$2:F4853,1),"")</f>
        <v/>
      </c>
    </row>
    <row r="4854" customFormat="false" ht="15" hidden="false" customHeight="false" outlineLevel="0" collapsed="false">
      <c r="A4854" s="6" t="n">
        <v>38175.368</v>
      </c>
      <c r="B4854" s="6" t="n">
        <v>1.63443223443223</v>
      </c>
      <c r="C4854" s="6" t="n">
        <v>72</v>
      </c>
      <c r="D4854" s="6" t="n">
        <v>-1</v>
      </c>
      <c r="E4854" s="6" t="n">
        <v>1.64615384615385</v>
      </c>
      <c r="F4854" s="6" t="n">
        <v>0</v>
      </c>
      <c r="G4854" s="6" t="n">
        <v>0</v>
      </c>
      <c r="H4854" s="6" t="str">
        <f aca="false">IF(AND(A4854&gt;=Stimuli!$B$2,A4854&lt;=Stimuli!$C$2),Stimuli!$A$2,IF(AND(A4854&gt;=Stimuli!$B$3,A4854&lt;=Stimuli!$C$3),Stimuli!$A$3,IF(AND(A4854&gt;=Stimuli!$B$4,A4854&lt;=Stimuli!$C$4),Stimuli!$A$4,"")))</f>
        <v>01 Quiet baseline (60s)</v>
      </c>
      <c r="I4854" s="6" t="n">
        <f aca="false">(B4854-B4853)/((A4854-A4853)/1000)</f>
        <v>0.937728937728878</v>
      </c>
      <c r="J4854" s="6" t="n">
        <f aca="false">IF(OR(B4854&lt;Rules!$B$2,B4854&gt;Rules!$B$3,ABS(I4854)&gt;Rules!$B$4,OR(B4855&lt;Rules!$B$2,B4855&gt;Rules!$B$3,ABS(I4855)&gt;Rules!$B$4)),1,0)</f>
        <v>0</v>
      </c>
      <c r="K4854" s="6" t="str">
        <f aca="false">IF(F4854=1,COUNTIF($F$2:F4854,1),"")</f>
        <v/>
      </c>
    </row>
    <row r="4855" customFormat="false" ht="15" hidden="false" customHeight="false" outlineLevel="0" collapsed="false">
      <c r="A4855" s="6" t="n">
        <v>38183.1805</v>
      </c>
      <c r="B4855" s="6" t="n">
        <v>1.62710622710623</v>
      </c>
      <c r="C4855" s="6" t="n">
        <v>72</v>
      </c>
      <c r="D4855" s="6" t="n">
        <v>-1</v>
      </c>
      <c r="E4855" s="6" t="n">
        <v>1.64615384615385</v>
      </c>
      <c r="F4855" s="6" t="n">
        <v>0</v>
      </c>
      <c r="G4855" s="6" t="n">
        <v>0</v>
      </c>
      <c r="H4855" s="6" t="str">
        <f aca="false">IF(AND(A4855&gt;=Stimuli!$B$2,A4855&lt;=Stimuli!$C$2),Stimuli!$A$2,IF(AND(A4855&gt;=Stimuli!$B$3,A4855&lt;=Stimuli!$C$3),Stimuli!$A$3,IF(AND(A4855&gt;=Stimuli!$B$4,A4855&lt;=Stimuli!$C$4),Stimuli!$A$4,"")))</f>
        <v>01 Quiet baseline (60s)</v>
      </c>
      <c r="I4855" s="6" t="n">
        <f aca="false">(B4855-B4854)/((A4855-A4854)/1000)</f>
        <v>-0.937728937728878</v>
      </c>
      <c r="J4855" s="6" t="n">
        <f aca="false">IF(OR(B4855&lt;Rules!$B$2,B4855&gt;Rules!$B$3,ABS(I4855)&gt;Rules!$B$4,OR(B4856&lt;Rules!$B$2,B4856&gt;Rules!$B$3,ABS(I4856)&gt;Rules!$B$4)),1,0)</f>
        <v>0</v>
      </c>
      <c r="K4855" s="6" t="str">
        <f aca="false">IF(F4855=1,COUNTIF($F$2:F4855,1),"")</f>
        <v/>
      </c>
    </row>
    <row r="4856" customFormat="false" ht="15" hidden="false" customHeight="false" outlineLevel="0" collapsed="false">
      <c r="A4856" s="6" t="n">
        <v>38190.993</v>
      </c>
      <c r="B4856" s="6" t="n">
        <v>1.63296703296703</v>
      </c>
      <c r="C4856" s="6" t="n">
        <v>72</v>
      </c>
      <c r="D4856" s="6" t="n">
        <v>-1</v>
      </c>
      <c r="E4856" s="6" t="n">
        <v>1.64615384615385</v>
      </c>
      <c r="F4856" s="6" t="n">
        <v>0</v>
      </c>
      <c r="G4856" s="6" t="n">
        <v>0</v>
      </c>
      <c r="H4856" s="6" t="str">
        <f aca="false">IF(AND(A4856&gt;=Stimuli!$B$2,A4856&lt;=Stimuli!$C$2),Stimuli!$A$2,IF(AND(A4856&gt;=Stimuli!$B$3,A4856&lt;=Stimuli!$C$3),Stimuli!$A$3,IF(AND(A4856&gt;=Stimuli!$B$4,A4856&lt;=Stimuli!$C$4),Stimuli!$A$4,"")))</f>
        <v>01 Quiet baseline (60s)</v>
      </c>
      <c r="I4856" s="6" t="n">
        <f aca="false">(B4856-B4855)/((A4856-A4855)/1000)</f>
        <v>0.750183150183148</v>
      </c>
      <c r="J4856" s="6" t="n">
        <f aca="false">IF(OR(B4856&lt;Rules!$B$2,B4856&gt;Rules!$B$3,ABS(I4856)&gt;Rules!$B$4,OR(B4857&lt;Rules!$B$2,B4857&gt;Rules!$B$3,ABS(I4857)&gt;Rules!$B$4)),1,0)</f>
        <v>0</v>
      </c>
      <c r="K4856" s="6" t="str">
        <f aca="false">IF(F4856=1,COUNTIF($F$2:F4856,1),"")</f>
        <v/>
      </c>
    </row>
    <row r="4857" customFormat="false" ht="15" hidden="false" customHeight="false" outlineLevel="0" collapsed="false">
      <c r="A4857" s="6" t="n">
        <v>38198.8055</v>
      </c>
      <c r="B4857" s="6" t="n">
        <v>1.62710622710623</v>
      </c>
      <c r="C4857" s="6" t="n">
        <v>72</v>
      </c>
      <c r="D4857" s="6" t="n">
        <v>-1</v>
      </c>
      <c r="E4857" s="6" t="n">
        <v>1.64615384615385</v>
      </c>
      <c r="F4857" s="6" t="n">
        <v>0</v>
      </c>
      <c r="G4857" s="6" t="n">
        <v>0</v>
      </c>
      <c r="H4857" s="6" t="str">
        <f aca="false">IF(AND(A4857&gt;=Stimuli!$B$2,A4857&lt;=Stimuli!$C$2),Stimuli!$A$2,IF(AND(A4857&gt;=Stimuli!$B$3,A4857&lt;=Stimuli!$C$3),Stimuli!$A$3,IF(AND(A4857&gt;=Stimuli!$B$4,A4857&lt;=Stimuli!$C$4),Stimuli!$A$4,"")))</f>
        <v>01 Quiet baseline (60s)</v>
      </c>
      <c r="I4857" s="6" t="n">
        <f aca="false">(B4857-B4856)/((A4857-A4856)/1000)</f>
        <v>-0.750183150183148</v>
      </c>
      <c r="J4857" s="6" t="n">
        <f aca="false">IF(OR(B4857&lt;Rules!$B$2,B4857&gt;Rules!$B$3,ABS(I4857)&gt;Rules!$B$4,OR(B4858&lt;Rules!$B$2,B4858&gt;Rules!$B$3,ABS(I4858)&gt;Rules!$B$4)),1,0)</f>
        <v>0</v>
      </c>
      <c r="K4857" s="6" t="str">
        <f aca="false">IF(F4857=1,COUNTIF($F$2:F4857,1),"")</f>
        <v/>
      </c>
    </row>
    <row r="4858" customFormat="false" ht="15" hidden="false" customHeight="false" outlineLevel="0" collapsed="false">
      <c r="A4858" s="6" t="n">
        <v>38206.618</v>
      </c>
      <c r="B4858" s="6" t="n">
        <v>1.63150183150183</v>
      </c>
      <c r="C4858" s="6" t="n">
        <v>72</v>
      </c>
      <c r="D4858" s="6" t="n">
        <v>-1</v>
      </c>
      <c r="E4858" s="6" t="n">
        <v>1.64615384615385</v>
      </c>
      <c r="F4858" s="6" t="n">
        <v>0</v>
      </c>
      <c r="G4858" s="6" t="n">
        <v>0</v>
      </c>
      <c r="H4858" s="6" t="str">
        <f aca="false">IF(AND(A4858&gt;=Stimuli!$B$2,A4858&lt;=Stimuli!$C$2),Stimuli!$A$2,IF(AND(A4858&gt;=Stimuli!$B$3,A4858&lt;=Stimuli!$C$3),Stimuli!$A$3,IF(AND(A4858&gt;=Stimuli!$B$4,A4858&lt;=Stimuli!$C$4),Stimuli!$A$4,"")))</f>
        <v>01 Quiet baseline (60s)</v>
      </c>
      <c r="I4858" s="6" t="n">
        <f aca="false">(B4858-B4857)/((A4858-A4857)/1000)</f>
        <v>0.562637362637418</v>
      </c>
      <c r="J4858" s="6" t="n">
        <f aca="false">IF(OR(B4858&lt;Rules!$B$2,B4858&gt;Rules!$B$3,ABS(I4858)&gt;Rules!$B$4,OR(B4859&lt;Rules!$B$2,B4859&gt;Rules!$B$3,ABS(I4859)&gt;Rules!$B$4)),1,0)</f>
        <v>0</v>
      </c>
      <c r="K4858" s="6" t="str">
        <f aca="false">IF(F4858=1,COUNTIF($F$2:F4858,1),"")</f>
        <v/>
      </c>
    </row>
    <row r="4859" customFormat="false" ht="15" hidden="false" customHeight="false" outlineLevel="0" collapsed="false">
      <c r="A4859" s="6" t="n">
        <v>38214.4305</v>
      </c>
      <c r="B4859" s="6" t="n">
        <v>1.62857142857143</v>
      </c>
      <c r="C4859" s="6" t="n">
        <v>72</v>
      </c>
      <c r="D4859" s="6" t="n">
        <v>-1</v>
      </c>
      <c r="E4859" s="6" t="n">
        <v>1.64615384615385</v>
      </c>
      <c r="F4859" s="6" t="n">
        <v>0</v>
      </c>
      <c r="G4859" s="6" t="n">
        <v>0</v>
      </c>
      <c r="H4859" s="6" t="str">
        <f aca="false">IF(AND(A4859&gt;=Stimuli!$B$2,A4859&lt;=Stimuli!$C$2),Stimuli!$A$2,IF(AND(A4859&gt;=Stimuli!$B$3,A4859&lt;=Stimuli!$C$3),Stimuli!$A$3,IF(AND(A4859&gt;=Stimuli!$B$4,A4859&lt;=Stimuli!$C$4),Stimuli!$A$4,"")))</f>
        <v>01 Quiet baseline (60s)</v>
      </c>
      <c r="I4859" s="6" t="n">
        <f aca="false">(B4859-B4858)/((A4859-A4858)/1000)</f>
        <v>-0.375091575091716</v>
      </c>
      <c r="J4859" s="6" t="n">
        <f aca="false">IF(OR(B4859&lt;Rules!$B$2,B4859&gt;Rules!$B$3,ABS(I4859)&gt;Rules!$B$4,OR(B4860&lt;Rules!$B$2,B4860&gt;Rules!$B$3,ABS(I4860)&gt;Rules!$B$4)),1,0)</f>
        <v>0</v>
      </c>
      <c r="K4859" s="6" t="str">
        <f aca="false">IF(F4859=1,COUNTIF($F$2:F4859,1),"")</f>
        <v/>
      </c>
    </row>
    <row r="4860" customFormat="false" ht="15" hidden="false" customHeight="false" outlineLevel="0" collapsed="false">
      <c r="A4860" s="6" t="n">
        <v>38222.243</v>
      </c>
      <c r="B4860" s="6" t="n">
        <v>1.63150183150183</v>
      </c>
      <c r="C4860" s="6" t="n">
        <v>72</v>
      </c>
      <c r="D4860" s="6" t="n">
        <v>-1</v>
      </c>
      <c r="E4860" s="6" t="n">
        <v>1.64615384615385</v>
      </c>
      <c r="F4860" s="6" t="n">
        <v>0</v>
      </c>
      <c r="G4860" s="6" t="n">
        <v>0</v>
      </c>
      <c r="H4860" s="6" t="str">
        <f aca="false">IF(AND(A4860&gt;=Stimuli!$B$2,A4860&lt;=Stimuli!$C$2),Stimuli!$A$2,IF(AND(A4860&gt;=Stimuli!$B$3,A4860&lt;=Stimuli!$C$3),Stimuli!$A$3,IF(AND(A4860&gt;=Stimuli!$B$4,A4860&lt;=Stimuli!$C$4),Stimuli!$A$4,"")))</f>
        <v>01 Quiet baseline (60s)</v>
      </c>
      <c r="I4860" s="6" t="n">
        <f aca="false">(B4860-B4859)/((A4860-A4859)/1000)</f>
        <v>0.375091575091716</v>
      </c>
      <c r="J4860" s="6" t="n">
        <f aca="false">IF(OR(B4860&lt;Rules!$B$2,B4860&gt;Rules!$B$3,ABS(I4860)&gt;Rules!$B$4,OR(B4861&lt;Rules!$B$2,B4861&gt;Rules!$B$3,ABS(I4861)&gt;Rules!$B$4)),1,0)</f>
        <v>0</v>
      </c>
      <c r="K4860" s="6" t="str">
        <f aca="false">IF(F4860=1,COUNTIF($F$2:F4860,1),"")</f>
        <v/>
      </c>
    </row>
    <row r="4861" customFormat="false" ht="15" hidden="false" customHeight="false" outlineLevel="0" collapsed="false">
      <c r="A4861" s="6" t="n">
        <v>38230.0555</v>
      </c>
      <c r="B4861" s="6" t="n">
        <v>1.63003663003663</v>
      </c>
      <c r="C4861" s="6" t="n">
        <v>72</v>
      </c>
      <c r="D4861" s="6" t="n">
        <v>-1</v>
      </c>
      <c r="E4861" s="6" t="n">
        <v>1.64615384615385</v>
      </c>
      <c r="F4861" s="6" t="n">
        <v>0</v>
      </c>
      <c r="G4861" s="6" t="n">
        <v>0</v>
      </c>
      <c r="H4861" s="6" t="str">
        <f aca="false">IF(AND(A4861&gt;=Stimuli!$B$2,A4861&lt;=Stimuli!$C$2),Stimuli!$A$2,IF(AND(A4861&gt;=Stimuli!$B$3,A4861&lt;=Stimuli!$C$3),Stimuli!$A$3,IF(AND(A4861&gt;=Stimuli!$B$4,A4861&lt;=Stimuli!$C$4),Stimuli!$A$4,"")))</f>
        <v>01 Quiet baseline (60s)</v>
      </c>
      <c r="I4861" s="6" t="n">
        <f aca="false">(B4861-B4860)/((A4861-A4860)/1000)</f>
        <v>-0.187545787545844</v>
      </c>
      <c r="J4861" s="6" t="n">
        <f aca="false">IF(OR(B4861&lt;Rules!$B$2,B4861&gt;Rules!$B$3,ABS(I4861)&gt;Rules!$B$4,OR(B4862&lt;Rules!$B$2,B4862&gt;Rules!$B$3,ABS(I4862)&gt;Rules!$B$4)),1,0)</f>
        <v>0</v>
      </c>
      <c r="K4861" s="6" t="str">
        <f aca="false">IF(F4861=1,COUNTIF($F$2:F4861,1),"")</f>
        <v/>
      </c>
    </row>
    <row r="4862" customFormat="false" ht="15" hidden="false" customHeight="false" outlineLevel="0" collapsed="false">
      <c r="A4862" s="6" t="n">
        <v>38237.868</v>
      </c>
      <c r="B4862" s="6" t="n">
        <v>1.63003663003663</v>
      </c>
      <c r="C4862" s="6" t="n">
        <v>72</v>
      </c>
      <c r="D4862" s="6" t="n">
        <v>-1</v>
      </c>
      <c r="E4862" s="6" t="n">
        <v>1.64615384615385</v>
      </c>
      <c r="F4862" s="6" t="n">
        <v>0</v>
      </c>
      <c r="G4862" s="6" t="n">
        <v>0</v>
      </c>
      <c r="H4862" s="6" t="str">
        <f aca="false">IF(AND(A4862&gt;=Stimuli!$B$2,A4862&lt;=Stimuli!$C$2),Stimuli!$A$2,IF(AND(A4862&gt;=Stimuli!$B$3,A4862&lt;=Stimuli!$C$3),Stimuli!$A$3,IF(AND(A4862&gt;=Stimuli!$B$4,A4862&lt;=Stimuli!$C$4),Stimuli!$A$4,"")))</f>
        <v>01 Quiet baseline (60s)</v>
      </c>
      <c r="I4862" s="6" t="n">
        <f aca="false">(B4862-B4861)/((A4862-A4861)/1000)</f>
        <v>0</v>
      </c>
      <c r="J4862" s="6" t="n">
        <f aca="false">IF(OR(B4862&lt;Rules!$B$2,B4862&gt;Rules!$B$3,ABS(I4862)&gt;Rules!$B$4,OR(B4863&lt;Rules!$B$2,B4863&gt;Rules!$B$3,ABS(I4863)&gt;Rules!$B$4)),1,0)</f>
        <v>0</v>
      </c>
      <c r="K4862" s="6" t="str">
        <f aca="false">IF(F4862=1,COUNTIF($F$2:F4862,1),"")</f>
        <v/>
      </c>
    </row>
    <row r="4863" customFormat="false" ht="15" hidden="false" customHeight="false" outlineLevel="0" collapsed="false">
      <c r="A4863" s="6" t="n">
        <v>38245.6805</v>
      </c>
      <c r="B4863" s="6" t="n">
        <v>1.63150183150183</v>
      </c>
      <c r="C4863" s="6" t="n">
        <v>72</v>
      </c>
      <c r="D4863" s="6" t="n">
        <v>-1</v>
      </c>
      <c r="E4863" s="6" t="n">
        <v>1.64615384615385</v>
      </c>
      <c r="F4863" s="6" t="n">
        <v>0</v>
      </c>
      <c r="G4863" s="6" t="n">
        <v>0</v>
      </c>
      <c r="H4863" s="6" t="str">
        <f aca="false">IF(AND(A4863&gt;=Stimuli!$B$2,A4863&lt;=Stimuli!$C$2),Stimuli!$A$2,IF(AND(A4863&gt;=Stimuli!$B$3,A4863&lt;=Stimuli!$C$3),Stimuli!$A$3,IF(AND(A4863&gt;=Stimuli!$B$4,A4863&lt;=Stimuli!$C$4),Stimuli!$A$4,"")))</f>
        <v>01 Quiet baseline (60s)</v>
      </c>
      <c r="I4863" s="6" t="n">
        <f aca="false">(B4863-B4862)/((A4863-A4862)/1000)</f>
        <v>0.187545787545844</v>
      </c>
      <c r="J4863" s="6" t="n">
        <f aca="false">IF(OR(B4863&lt;Rules!$B$2,B4863&gt;Rules!$B$3,ABS(I4863)&gt;Rules!$B$4,OR(B4864&lt;Rules!$B$2,B4864&gt;Rules!$B$3,ABS(I4864)&gt;Rules!$B$4)),1,0)</f>
        <v>0</v>
      </c>
      <c r="K4863" s="6" t="str">
        <f aca="false">IF(F4863=1,COUNTIF($F$2:F4863,1),"")</f>
        <v/>
      </c>
    </row>
    <row r="4864" customFormat="false" ht="15" hidden="false" customHeight="false" outlineLevel="0" collapsed="false">
      <c r="A4864" s="6" t="n">
        <v>38253.493</v>
      </c>
      <c r="B4864" s="6" t="n">
        <v>1.62857142857143</v>
      </c>
      <c r="C4864" s="6" t="n">
        <v>72</v>
      </c>
      <c r="D4864" s="6" t="n">
        <v>-1</v>
      </c>
      <c r="E4864" s="6" t="n">
        <v>1.64615384615385</v>
      </c>
      <c r="F4864" s="6" t="n">
        <v>0</v>
      </c>
      <c r="G4864" s="6" t="n">
        <v>0</v>
      </c>
      <c r="H4864" s="6" t="str">
        <f aca="false">IF(AND(A4864&gt;=Stimuli!$B$2,A4864&lt;=Stimuli!$C$2),Stimuli!$A$2,IF(AND(A4864&gt;=Stimuli!$B$3,A4864&lt;=Stimuli!$C$3),Stimuli!$A$3,IF(AND(A4864&gt;=Stimuli!$B$4,A4864&lt;=Stimuli!$C$4),Stimuli!$A$4,"")))</f>
        <v>01 Quiet baseline (60s)</v>
      </c>
      <c r="I4864" s="6" t="n">
        <f aca="false">(B4864-B4863)/((A4864-A4863)/1000)</f>
        <v>-0.375091575091716</v>
      </c>
      <c r="J4864" s="6" t="n">
        <f aca="false">IF(OR(B4864&lt;Rules!$B$2,B4864&gt;Rules!$B$3,ABS(I4864)&gt;Rules!$B$4,OR(B4865&lt;Rules!$B$2,B4865&gt;Rules!$B$3,ABS(I4865)&gt;Rules!$B$4)),1,0)</f>
        <v>0</v>
      </c>
      <c r="K4864" s="6" t="str">
        <f aca="false">IF(F4864=1,COUNTIF($F$2:F4864,1),"")</f>
        <v/>
      </c>
    </row>
    <row r="4865" customFormat="false" ht="15" hidden="false" customHeight="false" outlineLevel="0" collapsed="false">
      <c r="A4865" s="6" t="n">
        <v>38261.3055</v>
      </c>
      <c r="B4865" s="6" t="n">
        <v>1.63150183150183</v>
      </c>
      <c r="C4865" s="6" t="n">
        <v>72</v>
      </c>
      <c r="D4865" s="6" t="n">
        <v>-1</v>
      </c>
      <c r="E4865" s="6" t="n">
        <v>1.64615384615385</v>
      </c>
      <c r="F4865" s="6" t="n">
        <v>0</v>
      </c>
      <c r="G4865" s="6" t="n">
        <v>0</v>
      </c>
      <c r="H4865" s="6" t="str">
        <f aca="false">IF(AND(A4865&gt;=Stimuli!$B$2,A4865&lt;=Stimuli!$C$2),Stimuli!$A$2,IF(AND(A4865&gt;=Stimuli!$B$3,A4865&lt;=Stimuli!$C$3),Stimuli!$A$3,IF(AND(A4865&gt;=Stimuli!$B$4,A4865&lt;=Stimuli!$C$4),Stimuli!$A$4,"")))</f>
        <v>01 Quiet baseline (60s)</v>
      </c>
      <c r="I4865" s="6" t="n">
        <f aca="false">(B4865-B4864)/((A4865-A4864)/1000)</f>
        <v>0.375091575091716</v>
      </c>
      <c r="J4865" s="6" t="n">
        <f aca="false">IF(OR(B4865&lt;Rules!$B$2,B4865&gt;Rules!$B$3,ABS(I4865)&gt;Rules!$B$4,OR(B4866&lt;Rules!$B$2,B4866&gt;Rules!$B$3,ABS(I4866)&gt;Rules!$B$4)),1,0)</f>
        <v>0</v>
      </c>
      <c r="K4865" s="6" t="str">
        <f aca="false">IF(F4865=1,COUNTIF($F$2:F4865,1),"")</f>
        <v/>
      </c>
    </row>
    <row r="4866" customFormat="false" ht="15" hidden="false" customHeight="false" outlineLevel="0" collapsed="false">
      <c r="A4866" s="6" t="n">
        <v>38269.118</v>
      </c>
      <c r="B4866" s="6" t="n">
        <v>1.62710622710623</v>
      </c>
      <c r="C4866" s="6" t="n">
        <v>72</v>
      </c>
      <c r="D4866" s="6" t="n">
        <v>-1</v>
      </c>
      <c r="E4866" s="6" t="n">
        <v>1.64615384615385</v>
      </c>
      <c r="F4866" s="6" t="n">
        <v>0</v>
      </c>
      <c r="G4866" s="6" t="n">
        <v>0</v>
      </c>
      <c r="H4866" s="6" t="str">
        <f aca="false">IF(AND(A4866&gt;=Stimuli!$B$2,A4866&lt;=Stimuli!$C$2),Stimuli!$A$2,IF(AND(A4866&gt;=Stimuli!$B$3,A4866&lt;=Stimuli!$C$3),Stimuli!$A$3,IF(AND(A4866&gt;=Stimuli!$B$4,A4866&lt;=Stimuli!$C$4),Stimuli!$A$4,"")))</f>
        <v>01 Quiet baseline (60s)</v>
      </c>
      <c r="I4866" s="6" t="n">
        <f aca="false">(B4866-B4865)/((A4866-A4865)/1000)</f>
        <v>-0.562637362637418</v>
      </c>
      <c r="J4866" s="6" t="n">
        <f aca="false">IF(OR(B4866&lt;Rules!$B$2,B4866&gt;Rules!$B$3,ABS(I4866)&gt;Rules!$B$4,OR(B4867&lt;Rules!$B$2,B4867&gt;Rules!$B$3,ABS(I4867)&gt;Rules!$B$4)),1,0)</f>
        <v>0</v>
      </c>
      <c r="K4866" s="6" t="str">
        <f aca="false">IF(F4866=1,COUNTIF($F$2:F4866,1),"")</f>
        <v/>
      </c>
    </row>
    <row r="4867" customFormat="false" ht="15" hidden="false" customHeight="false" outlineLevel="0" collapsed="false">
      <c r="A4867" s="6" t="n">
        <v>38276.9305</v>
      </c>
      <c r="B4867" s="6" t="n">
        <v>1.63296703296703</v>
      </c>
      <c r="C4867" s="6" t="n">
        <v>72</v>
      </c>
      <c r="D4867" s="6" t="n">
        <v>-1</v>
      </c>
      <c r="E4867" s="6" t="n">
        <v>1.64615384615385</v>
      </c>
      <c r="F4867" s="6" t="n">
        <v>0</v>
      </c>
      <c r="G4867" s="6" t="n">
        <v>0</v>
      </c>
      <c r="H4867" s="6" t="str">
        <f aca="false">IF(AND(A4867&gt;=Stimuli!$B$2,A4867&lt;=Stimuli!$C$2),Stimuli!$A$2,IF(AND(A4867&gt;=Stimuli!$B$3,A4867&lt;=Stimuli!$C$3),Stimuli!$A$3,IF(AND(A4867&gt;=Stimuli!$B$4,A4867&lt;=Stimuli!$C$4),Stimuli!$A$4,"")))</f>
        <v>01 Quiet baseline (60s)</v>
      </c>
      <c r="I4867" s="6" t="n">
        <f aca="false">(B4867-B4866)/((A4867-A4866)/1000)</f>
        <v>0.750183150183148</v>
      </c>
      <c r="J4867" s="6" t="n">
        <f aca="false">IF(OR(B4867&lt;Rules!$B$2,B4867&gt;Rules!$B$3,ABS(I4867)&gt;Rules!$B$4,OR(B4868&lt;Rules!$B$2,B4868&gt;Rules!$B$3,ABS(I4868)&gt;Rules!$B$4)),1,0)</f>
        <v>0</v>
      </c>
      <c r="K4867" s="6" t="str">
        <f aca="false">IF(F4867=1,COUNTIF($F$2:F4867,1),"")</f>
        <v/>
      </c>
    </row>
    <row r="4868" customFormat="false" ht="15" hidden="false" customHeight="false" outlineLevel="0" collapsed="false">
      <c r="A4868" s="6" t="n">
        <v>38284.743</v>
      </c>
      <c r="B4868" s="6" t="n">
        <v>1.62710622710623</v>
      </c>
      <c r="C4868" s="6" t="n">
        <v>72</v>
      </c>
      <c r="D4868" s="6" t="n">
        <v>-1</v>
      </c>
      <c r="E4868" s="6" t="n">
        <v>1.64615384615385</v>
      </c>
      <c r="F4868" s="6" t="n">
        <v>0</v>
      </c>
      <c r="G4868" s="6" t="n">
        <v>0</v>
      </c>
      <c r="H4868" s="6" t="str">
        <f aca="false">IF(AND(A4868&gt;=Stimuli!$B$2,A4868&lt;=Stimuli!$C$2),Stimuli!$A$2,IF(AND(A4868&gt;=Stimuli!$B$3,A4868&lt;=Stimuli!$C$3),Stimuli!$A$3,IF(AND(A4868&gt;=Stimuli!$B$4,A4868&lt;=Stimuli!$C$4),Stimuli!$A$4,"")))</f>
        <v>01 Quiet baseline (60s)</v>
      </c>
      <c r="I4868" s="6" t="n">
        <f aca="false">(B4868-B4867)/((A4868-A4867)/1000)</f>
        <v>-0.750183150183148</v>
      </c>
      <c r="J4868" s="6" t="n">
        <f aca="false">IF(OR(B4868&lt;Rules!$B$2,B4868&gt;Rules!$B$3,ABS(I4868)&gt;Rules!$B$4,OR(B4869&lt;Rules!$B$2,B4869&gt;Rules!$B$3,ABS(I4869)&gt;Rules!$B$4)),1,0)</f>
        <v>0</v>
      </c>
      <c r="K4868" s="6" t="str">
        <f aca="false">IF(F4868=1,COUNTIF($F$2:F4868,1),"")</f>
        <v/>
      </c>
    </row>
    <row r="4869" customFormat="false" ht="15" hidden="false" customHeight="false" outlineLevel="0" collapsed="false">
      <c r="A4869" s="6" t="n">
        <v>38292.5555</v>
      </c>
      <c r="B4869" s="6" t="n">
        <v>1.63296703296703</v>
      </c>
      <c r="C4869" s="6" t="n">
        <v>72</v>
      </c>
      <c r="D4869" s="6" t="n">
        <v>-1</v>
      </c>
      <c r="E4869" s="6" t="n">
        <v>1.64615384615385</v>
      </c>
      <c r="F4869" s="6" t="n">
        <v>0</v>
      </c>
      <c r="G4869" s="6" t="n">
        <v>0</v>
      </c>
      <c r="H4869" s="6" t="str">
        <f aca="false">IF(AND(A4869&gt;=Stimuli!$B$2,A4869&lt;=Stimuli!$C$2),Stimuli!$A$2,IF(AND(A4869&gt;=Stimuli!$B$3,A4869&lt;=Stimuli!$C$3),Stimuli!$A$3,IF(AND(A4869&gt;=Stimuli!$B$4,A4869&lt;=Stimuli!$C$4),Stimuli!$A$4,"")))</f>
        <v>01 Quiet baseline (60s)</v>
      </c>
      <c r="I4869" s="6" t="n">
        <f aca="false">(B4869-B4868)/((A4869-A4868)/1000)</f>
        <v>0.750183150183148</v>
      </c>
      <c r="J4869" s="6" t="n">
        <f aca="false">IF(OR(B4869&lt;Rules!$B$2,B4869&gt;Rules!$B$3,ABS(I4869)&gt;Rules!$B$4,OR(B4870&lt;Rules!$B$2,B4870&gt;Rules!$B$3,ABS(I4870)&gt;Rules!$B$4)),1,0)</f>
        <v>0</v>
      </c>
      <c r="K4869" s="6" t="str">
        <f aca="false">IF(F4869=1,COUNTIF($F$2:F4869,1),"")</f>
        <v/>
      </c>
    </row>
    <row r="4870" customFormat="false" ht="15" hidden="false" customHeight="false" outlineLevel="0" collapsed="false">
      <c r="A4870" s="6" t="n">
        <v>38300.368</v>
      </c>
      <c r="B4870" s="6" t="n">
        <v>1.62564102564103</v>
      </c>
      <c r="C4870" s="6" t="n">
        <v>72</v>
      </c>
      <c r="D4870" s="6" t="n">
        <v>-1</v>
      </c>
      <c r="E4870" s="6" t="n">
        <v>1.64615384615385</v>
      </c>
      <c r="F4870" s="6" t="n">
        <v>0</v>
      </c>
      <c r="G4870" s="6" t="n">
        <v>0</v>
      </c>
      <c r="H4870" s="6" t="str">
        <f aca="false">IF(AND(A4870&gt;=Stimuli!$B$2,A4870&lt;=Stimuli!$C$2),Stimuli!$A$2,IF(AND(A4870&gt;=Stimuli!$B$3,A4870&lt;=Stimuli!$C$3),Stimuli!$A$3,IF(AND(A4870&gt;=Stimuli!$B$4,A4870&lt;=Stimuli!$C$4),Stimuli!$A$4,"")))</f>
        <v>01 Quiet baseline (60s)</v>
      </c>
      <c r="I4870" s="6" t="n">
        <f aca="false">(B4870-B4869)/((A4870-A4869)/1000)</f>
        <v>-0.93772893772902</v>
      </c>
      <c r="J4870" s="6" t="n">
        <f aca="false">IF(OR(B4870&lt;Rules!$B$2,B4870&gt;Rules!$B$3,ABS(I4870)&gt;Rules!$B$4,OR(B4871&lt;Rules!$B$2,B4871&gt;Rules!$B$3,ABS(I4871)&gt;Rules!$B$4)),1,0)</f>
        <v>0</v>
      </c>
      <c r="K4870" s="6" t="str">
        <f aca="false">IF(F4870=1,COUNTIF($F$2:F4870,1),"")</f>
        <v/>
      </c>
    </row>
    <row r="4871" customFormat="false" ht="15" hidden="false" customHeight="false" outlineLevel="0" collapsed="false">
      <c r="A4871" s="6" t="n">
        <v>38308.1805</v>
      </c>
      <c r="B4871" s="6" t="n">
        <v>1.63296703296703</v>
      </c>
      <c r="C4871" s="6" t="n">
        <v>72</v>
      </c>
      <c r="D4871" s="6" t="n">
        <v>-1</v>
      </c>
      <c r="E4871" s="6" t="n">
        <v>1.64615384615385</v>
      </c>
      <c r="F4871" s="6" t="n">
        <v>0</v>
      </c>
      <c r="G4871" s="6" t="n">
        <v>0</v>
      </c>
      <c r="H4871" s="6" t="str">
        <f aca="false">IF(AND(A4871&gt;=Stimuli!$B$2,A4871&lt;=Stimuli!$C$2),Stimuli!$A$2,IF(AND(A4871&gt;=Stimuli!$B$3,A4871&lt;=Stimuli!$C$3),Stimuli!$A$3,IF(AND(A4871&gt;=Stimuli!$B$4,A4871&lt;=Stimuli!$C$4),Stimuli!$A$4,"")))</f>
        <v>01 Quiet baseline (60s)</v>
      </c>
      <c r="I4871" s="6" t="n">
        <f aca="false">(B4871-B4870)/((A4871-A4870)/1000)</f>
        <v>0.93772893772902</v>
      </c>
      <c r="J4871" s="6" t="n">
        <f aca="false">IF(OR(B4871&lt;Rules!$B$2,B4871&gt;Rules!$B$3,ABS(I4871)&gt;Rules!$B$4,OR(B4872&lt;Rules!$B$2,B4872&gt;Rules!$B$3,ABS(I4872)&gt;Rules!$B$4)),1,0)</f>
        <v>0</v>
      </c>
      <c r="K4871" s="6" t="str">
        <f aca="false">IF(F4871=1,COUNTIF($F$2:F4871,1),"")</f>
        <v/>
      </c>
    </row>
    <row r="4872" customFormat="false" ht="15" hidden="false" customHeight="false" outlineLevel="0" collapsed="false">
      <c r="A4872" s="6" t="n">
        <v>38315.993</v>
      </c>
      <c r="B4872" s="6" t="n">
        <v>1.62710622710623</v>
      </c>
      <c r="C4872" s="6" t="n">
        <v>72</v>
      </c>
      <c r="D4872" s="6" t="n">
        <v>-1</v>
      </c>
      <c r="E4872" s="6" t="n">
        <v>1.64615384615385</v>
      </c>
      <c r="F4872" s="6" t="n">
        <v>0</v>
      </c>
      <c r="G4872" s="6" t="n">
        <v>0</v>
      </c>
      <c r="H4872" s="6" t="str">
        <f aca="false">IF(AND(A4872&gt;=Stimuli!$B$2,A4872&lt;=Stimuli!$C$2),Stimuli!$A$2,IF(AND(A4872&gt;=Stimuli!$B$3,A4872&lt;=Stimuli!$C$3),Stimuli!$A$3,IF(AND(A4872&gt;=Stimuli!$B$4,A4872&lt;=Stimuli!$C$4),Stimuli!$A$4,"")))</f>
        <v>01 Quiet baseline (60s)</v>
      </c>
      <c r="I4872" s="6" t="n">
        <f aca="false">(B4872-B4871)/((A4872-A4871)/1000)</f>
        <v>-0.750183150183148</v>
      </c>
      <c r="J4872" s="6" t="n">
        <f aca="false">IF(OR(B4872&lt;Rules!$B$2,B4872&gt;Rules!$B$3,ABS(I4872)&gt;Rules!$B$4,OR(B4873&lt;Rules!$B$2,B4873&gt;Rules!$B$3,ABS(I4873)&gt;Rules!$B$4)),1,0)</f>
        <v>0</v>
      </c>
      <c r="K4872" s="6" t="str">
        <f aca="false">IF(F4872=1,COUNTIF($F$2:F4872,1),"")</f>
        <v/>
      </c>
    </row>
    <row r="4873" customFormat="false" ht="15" hidden="false" customHeight="false" outlineLevel="0" collapsed="false">
      <c r="A4873" s="6" t="n">
        <v>38323.8055</v>
      </c>
      <c r="B4873" s="6" t="n">
        <v>1.63150183150183</v>
      </c>
      <c r="C4873" s="6" t="n">
        <v>72</v>
      </c>
      <c r="D4873" s="6" t="n">
        <v>-1</v>
      </c>
      <c r="E4873" s="6" t="n">
        <v>1.64615384615385</v>
      </c>
      <c r="F4873" s="6" t="n">
        <v>0</v>
      </c>
      <c r="G4873" s="6" t="n">
        <v>0</v>
      </c>
      <c r="H4873" s="6" t="str">
        <f aca="false">IF(AND(A4873&gt;=Stimuli!$B$2,A4873&lt;=Stimuli!$C$2),Stimuli!$A$2,IF(AND(A4873&gt;=Stimuli!$B$3,A4873&lt;=Stimuli!$C$3),Stimuli!$A$3,IF(AND(A4873&gt;=Stimuli!$B$4,A4873&lt;=Stimuli!$C$4),Stimuli!$A$4,"")))</f>
        <v>01 Quiet baseline (60s)</v>
      </c>
      <c r="I4873" s="6" t="n">
        <f aca="false">(B4873-B4872)/((A4873-A4872)/1000)</f>
        <v>0.562637362637418</v>
      </c>
      <c r="J4873" s="6" t="n">
        <f aca="false">IF(OR(B4873&lt;Rules!$B$2,B4873&gt;Rules!$B$3,ABS(I4873)&gt;Rules!$B$4,OR(B4874&lt;Rules!$B$2,B4874&gt;Rules!$B$3,ABS(I4874)&gt;Rules!$B$4)),1,0)</f>
        <v>0</v>
      </c>
      <c r="K4873" s="6" t="str">
        <f aca="false">IF(F4873=1,COUNTIF($F$2:F4873,1),"")</f>
        <v/>
      </c>
    </row>
    <row r="4874" customFormat="false" ht="15" hidden="false" customHeight="false" outlineLevel="0" collapsed="false">
      <c r="A4874" s="6" t="n">
        <v>38331.618</v>
      </c>
      <c r="B4874" s="6" t="n">
        <v>1.62710622710623</v>
      </c>
      <c r="C4874" s="6" t="n">
        <v>72</v>
      </c>
      <c r="D4874" s="6" t="n">
        <v>-1</v>
      </c>
      <c r="E4874" s="6" t="n">
        <v>1.64615384615385</v>
      </c>
      <c r="F4874" s="6" t="n">
        <v>0</v>
      </c>
      <c r="G4874" s="6" t="n">
        <v>0</v>
      </c>
      <c r="H4874" s="6" t="str">
        <f aca="false">IF(AND(A4874&gt;=Stimuli!$B$2,A4874&lt;=Stimuli!$C$2),Stimuli!$A$2,IF(AND(A4874&gt;=Stimuli!$B$3,A4874&lt;=Stimuli!$C$3),Stimuli!$A$3,IF(AND(A4874&gt;=Stimuli!$B$4,A4874&lt;=Stimuli!$C$4),Stimuli!$A$4,"")))</f>
        <v>01 Quiet baseline (60s)</v>
      </c>
      <c r="I4874" s="6" t="n">
        <f aca="false">(B4874-B4873)/((A4874-A4873)/1000)</f>
        <v>-0.562637362637418</v>
      </c>
      <c r="J4874" s="6" t="n">
        <f aca="false">IF(OR(B4874&lt;Rules!$B$2,B4874&gt;Rules!$B$3,ABS(I4874)&gt;Rules!$B$4,OR(B4875&lt;Rules!$B$2,B4875&gt;Rules!$B$3,ABS(I4875)&gt;Rules!$B$4)),1,0)</f>
        <v>0</v>
      </c>
      <c r="K4874" s="6" t="str">
        <f aca="false">IF(F4874=1,COUNTIF($F$2:F4874,1),"")</f>
        <v/>
      </c>
    </row>
    <row r="4875" customFormat="false" ht="15" hidden="false" customHeight="false" outlineLevel="0" collapsed="false">
      <c r="A4875" s="6" t="n">
        <v>38339.4305</v>
      </c>
      <c r="B4875" s="6" t="n">
        <v>1.63150183150183</v>
      </c>
      <c r="C4875" s="6" t="n">
        <v>72</v>
      </c>
      <c r="D4875" s="6" t="n">
        <v>-1</v>
      </c>
      <c r="E4875" s="6" t="n">
        <v>1.64615384615385</v>
      </c>
      <c r="F4875" s="6" t="n">
        <v>0</v>
      </c>
      <c r="G4875" s="6" t="n">
        <v>0</v>
      </c>
      <c r="H4875" s="6" t="str">
        <f aca="false">IF(AND(A4875&gt;=Stimuli!$B$2,A4875&lt;=Stimuli!$C$2),Stimuli!$A$2,IF(AND(A4875&gt;=Stimuli!$B$3,A4875&lt;=Stimuli!$C$3),Stimuli!$A$3,IF(AND(A4875&gt;=Stimuli!$B$4,A4875&lt;=Stimuli!$C$4),Stimuli!$A$4,"")))</f>
        <v>01 Quiet baseline (60s)</v>
      </c>
      <c r="I4875" s="6" t="n">
        <f aca="false">(B4875-B4874)/((A4875-A4874)/1000)</f>
        <v>0.562637362637418</v>
      </c>
      <c r="J4875" s="6" t="n">
        <f aca="false">IF(OR(B4875&lt;Rules!$B$2,B4875&gt;Rules!$B$3,ABS(I4875)&gt;Rules!$B$4,OR(B4876&lt;Rules!$B$2,B4876&gt;Rules!$B$3,ABS(I4876)&gt;Rules!$B$4)),1,0)</f>
        <v>0</v>
      </c>
      <c r="K4875" s="6" t="str">
        <f aca="false">IF(F4875=1,COUNTIF($F$2:F4875,1),"")</f>
        <v/>
      </c>
    </row>
    <row r="4876" customFormat="false" ht="15" hidden="false" customHeight="false" outlineLevel="0" collapsed="false">
      <c r="A4876" s="6" t="n">
        <v>38347.243</v>
      </c>
      <c r="B4876" s="6" t="n">
        <v>1.62857142857143</v>
      </c>
      <c r="C4876" s="6" t="n">
        <v>72</v>
      </c>
      <c r="D4876" s="6" t="n">
        <v>-1</v>
      </c>
      <c r="E4876" s="6" t="n">
        <v>1.64615384615385</v>
      </c>
      <c r="F4876" s="6" t="n">
        <v>0</v>
      </c>
      <c r="G4876" s="6" t="n">
        <v>0</v>
      </c>
      <c r="H4876" s="6" t="str">
        <f aca="false">IF(AND(A4876&gt;=Stimuli!$B$2,A4876&lt;=Stimuli!$C$2),Stimuli!$A$2,IF(AND(A4876&gt;=Stimuli!$B$3,A4876&lt;=Stimuli!$C$3),Stimuli!$A$3,IF(AND(A4876&gt;=Stimuli!$B$4,A4876&lt;=Stimuli!$C$4),Stimuli!$A$4,"")))</f>
        <v>01 Quiet baseline (60s)</v>
      </c>
      <c r="I4876" s="6" t="n">
        <f aca="false">(B4876-B4875)/((A4876-A4875)/1000)</f>
        <v>-0.375091575091716</v>
      </c>
      <c r="J4876" s="6" t="n">
        <f aca="false">IF(OR(B4876&lt;Rules!$B$2,B4876&gt;Rules!$B$3,ABS(I4876)&gt;Rules!$B$4,OR(B4877&lt;Rules!$B$2,B4877&gt;Rules!$B$3,ABS(I4877)&gt;Rules!$B$4)),1,0)</f>
        <v>0</v>
      </c>
      <c r="K4876" s="6" t="str">
        <f aca="false">IF(F4876=1,COUNTIF($F$2:F4876,1),"")</f>
        <v/>
      </c>
    </row>
    <row r="4877" customFormat="false" ht="15" hidden="false" customHeight="false" outlineLevel="0" collapsed="false">
      <c r="A4877" s="6" t="n">
        <v>38355.0555</v>
      </c>
      <c r="B4877" s="6" t="n">
        <v>1.63003663003663</v>
      </c>
      <c r="C4877" s="6" t="n">
        <v>72</v>
      </c>
      <c r="D4877" s="6" t="n">
        <v>-1</v>
      </c>
      <c r="E4877" s="6" t="n">
        <v>1.64615384615385</v>
      </c>
      <c r="F4877" s="6" t="n">
        <v>0</v>
      </c>
      <c r="G4877" s="6" t="n">
        <v>0</v>
      </c>
      <c r="H4877" s="6" t="str">
        <f aca="false">IF(AND(A4877&gt;=Stimuli!$B$2,A4877&lt;=Stimuli!$C$2),Stimuli!$A$2,IF(AND(A4877&gt;=Stimuli!$B$3,A4877&lt;=Stimuli!$C$3),Stimuli!$A$3,IF(AND(A4877&gt;=Stimuli!$B$4,A4877&lt;=Stimuli!$C$4),Stimuli!$A$4,"")))</f>
        <v>01 Quiet baseline (60s)</v>
      </c>
      <c r="I4877" s="6" t="n">
        <f aca="false">(B4877-B4876)/((A4877-A4876)/1000)</f>
        <v>0.187545787545872</v>
      </c>
      <c r="J4877" s="6" t="n">
        <f aca="false">IF(OR(B4877&lt;Rules!$B$2,B4877&gt;Rules!$B$3,ABS(I4877)&gt;Rules!$B$4,OR(B4878&lt;Rules!$B$2,B4878&gt;Rules!$B$3,ABS(I4878)&gt;Rules!$B$4)),1,0)</f>
        <v>0</v>
      </c>
      <c r="K4877" s="6" t="str">
        <f aca="false">IF(F4877=1,COUNTIF($F$2:F4877,1),"")</f>
        <v/>
      </c>
    </row>
    <row r="4878" customFormat="false" ht="15" hidden="false" customHeight="false" outlineLevel="0" collapsed="false">
      <c r="A4878" s="6" t="n">
        <v>38362.868</v>
      </c>
      <c r="B4878" s="6" t="n">
        <v>1.63003663003663</v>
      </c>
      <c r="C4878" s="6" t="n">
        <v>72</v>
      </c>
      <c r="D4878" s="6" t="n">
        <v>-1</v>
      </c>
      <c r="E4878" s="6" t="n">
        <v>1.64615384615385</v>
      </c>
      <c r="F4878" s="6" t="n">
        <v>0</v>
      </c>
      <c r="G4878" s="6" t="n">
        <v>0</v>
      </c>
      <c r="H4878" s="6" t="str">
        <f aca="false">IF(AND(A4878&gt;=Stimuli!$B$2,A4878&lt;=Stimuli!$C$2),Stimuli!$A$2,IF(AND(A4878&gt;=Stimuli!$B$3,A4878&lt;=Stimuli!$C$3),Stimuli!$A$3,IF(AND(A4878&gt;=Stimuli!$B$4,A4878&lt;=Stimuli!$C$4),Stimuli!$A$4,"")))</f>
        <v>01 Quiet baseline (60s)</v>
      </c>
      <c r="I4878" s="6" t="n">
        <f aca="false">(B4878-B4877)/((A4878-A4877)/1000)</f>
        <v>0</v>
      </c>
      <c r="J4878" s="6" t="n">
        <f aca="false">IF(OR(B4878&lt;Rules!$B$2,B4878&gt;Rules!$B$3,ABS(I4878)&gt;Rules!$B$4,OR(B4879&lt;Rules!$B$2,B4879&gt;Rules!$B$3,ABS(I4879)&gt;Rules!$B$4)),1,0)</f>
        <v>0</v>
      </c>
      <c r="K4878" s="6" t="str">
        <f aca="false">IF(F4878=1,COUNTIF($F$2:F4878,1),"")</f>
        <v/>
      </c>
    </row>
    <row r="4879" customFormat="false" ht="15" hidden="false" customHeight="false" outlineLevel="0" collapsed="false">
      <c r="A4879" s="6" t="n">
        <v>38370.6805</v>
      </c>
      <c r="B4879" s="6" t="n">
        <v>1.62857142857143</v>
      </c>
      <c r="C4879" s="6" t="n">
        <v>72</v>
      </c>
      <c r="D4879" s="6" t="n">
        <v>-1</v>
      </c>
      <c r="E4879" s="6" t="n">
        <v>1.64615384615385</v>
      </c>
      <c r="F4879" s="6" t="n">
        <v>0</v>
      </c>
      <c r="G4879" s="6" t="n">
        <v>0</v>
      </c>
      <c r="H4879" s="6" t="str">
        <f aca="false">IF(AND(A4879&gt;=Stimuli!$B$2,A4879&lt;=Stimuli!$C$2),Stimuli!$A$2,IF(AND(A4879&gt;=Stimuli!$B$3,A4879&lt;=Stimuli!$C$3),Stimuli!$A$3,IF(AND(A4879&gt;=Stimuli!$B$4,A4879&lt;=Stimuli!$C$4),Stimuli!$A$4,"")))</f>
        <v>01 Quiet baseline (60s)</v>
      </c>
      <c r="I4879" s="6" t="n">
        <f aca="false">(B4879-B4878)/((A4879-A4878)/1000)</f>
        <v>-0.187545787545872</v>
      </c>
      <c r="J4879" s="6" t="n">
        <f aca="false">IF(OR(B4879&lt;Rules!$B$2,B4879&gt;Rules!$B$3,ABS(I4879)&gt;Rules!$B$4,OR(B4880&lt;Rules!$B$2,B4880&gt;Rules!$B$3,ABS(I4880)&gt;Rules!$B$4)),1,0)</f>
        <v>0</v>
      </c>
      <c r="K4879" s="6" t="str">
        <f aca="false">IF(F4879=1,COUNTIF($F$2:F4879,1),"")</f>
        <v/>
      </c>
    </row>
    <row r="4880" customFormat="false" ht="15" hidden="false" customHeight="false" outlineLevel="0" collapsed="false">
      <c r="A4880" s="6" t="n">
        <v>38378.493</v>
      </c>
      <c r="B4880" s="6" t="n">
        <v>1.63150183150183</v>
      </c>
      <c r="C4880" s="6" t="n">
        <v>72</v>
      </c>
      <c r="D4880" s="6" t="n">
        <v>-1</v>
      </c>
      <c r="E4880" s="6" t="n">
        <v>1.64615384615385</v>
      </c>
      <c r="F4880" s="6" t="n">
        <v>0</v>
      </c>
      <c r="G4880" s="6" t="n">
        <v>0</v>
      </c>
      <c r="H4880" s="6" t="str">
        <f aca="false">IF(AND(A4880&gt;=Stimuli!$B$2,A4880&lt;=Stimuli!$C$2),Stimuli!$A$2,IF(AND(A4880&gt;=Stimuli!$B$3,A4880&lt;=Stimuli!$C$3),Stimuli!$A$3,IF(AND(A4880&gt;=Stimuli!$B$4,A4880&lt;=Stimuli!$C$4),Stimuli!$A$4,"")))</f>
        <v>01 Quiet baseline (60s)</v>
      </c>
      <c r="I4880" s="6" t="n">
        <f aca="false">(B4880-B4879)/((A4880-A4879)/1000)</f>
        <v>0.375091575091716</v>
      </c>
      <c r="J4880" s="6" t="n">
        <f aca="false">IF(OR(B4880&lt;Rules!$B$2,B4880&gt;Rules!$B$3,ABS(I4880)&gt;Rules!$B$4,OR(B4881&lt;Rules!$B$2,B4881&gt;Rules!$B$3,ABS(I4881)&gt;Rules!$B$4)),1,0)</f>
        <v>0</v>
      </c>
      <c r="K4880" s="6" t="str">
        <f aca="false">IF(F4880=1,COUNTIF($F$2:F4880,1),"")</f>
        <v/>
      </c>
    </row>
    <row r="4881" customFormat="false" ht="15" hidden="false" customHeight="false" outlineLevel="0" collapsed="false">
      <c r="A4881" s="6" t="n">
        <v>38386.3055</v>
      </c>
      <c r="B4881" s="6" t="n">
        <v>1.62710622710623</v>
      </c>
      <c r="C4881" s="6" t="n">
        <v>72</v>
      </c>
      <c r="D4881" s="6" t="n">
        <v>-1</v>
      </c>
      <c r="E4881" s="6" t="n">
        <v>1.64615384615385</v>
      </c>
      <c r="F4881" s="6" t="n">
        <v>0</v>
      </c>
      <c r="G4881" s="6" t="n">
        <v>0</v>
      </c>
      <c r="H4881" s="6" t="str">
        <f aca="false">IF(AND(A4881&gt;=Stimuli!$B$2,A4881&lt;=Stimuli!$C$2),Stimuli!$A$2,IF(AND(A4881&gt;=Stimuli!$B$3,A4881&lt;=Stimuli!$C$3),Stimuli!$A$3,IF(AND(A4881&gt;=Stimuli!$B$4,A4881&lt;=Stimuli!$C$4),Stimuli!$A$4,"")))</f>
        <v>01 Quiet baseline (60s)</v>
      </c>
      <c r="I4881" s="6" t="n">
        <f aca="false">(B4881-B4880)/((A4881-A4880)/1000)</f>
        <v>-0.562637362637418</v>
      </c>
      <c r="J4881" s="6" t="n">
        <f aca="false">IF(OR(B4881&lt;Rules!$B$2,B4881&gt;Rules!$B$3,ABS(I4881)&gt;Rules!$B$4,OR(B4882&lt;Rules!$B$2,B4882&gt;Rules!$B$3,ABS(I4882)&gt;Rules!$B$4)),1,0)</f>
        <v>0</v>
      </c>
      <c r="K4881" s="6" t="str">
        <f aca="false">IF(F4881=1,COUNTIF($F$2:F4881,1),"")</f>
        <v/>
      </c>
    </row>
    <row r="4882" customFormat="false" ht="15" hidden="false" customHeight="false" outlineLevel="0" collapsed="false">
      <c r="A4882" s="6" t="n">
        <v>38394.118</v>
      </c>
      <c r="B4882" s="6" t="n">
        <v>1.63150183150183</v>
      </c>
      <c r="C4882" s="6" t="n">
        <v>72</v>
      </c>
      <c r="D4882" s="6" t="n">
        <v>-1</v>
      </c>
      <c r="E4882" s="6" t="n">
        <v>1.64615384615385</v>
      </c>
      <c r="F4882" s="6" t="n">
        <v>0</v>
      </c>
      <c r="G4882" s="6" t="n">
        <v>0</v>
      </c>
      <c r="H4882" s="6" t="str">
        <f aca="false">IF(AND(A4882&gt;=Stimuli!$B$2,A4882&lt;=Stimuli!$C$2),Stimuli!$A$2,IF(AND(A4882&gt;=Stimuli!$B$3,A4882&lt;=Stimuli!$C$3),Stimuli!$A$3,IF(AND(A4882&gt;=Stimuli!$B$4,A4882&lt;=Stimuli!$C$4),Stimuli!$A$4,"")))</f>
        <v>01 Quiet baseline (60s)</v>
      </c>
      <c r="I4882" s="6" t="n">
        <f aca="false">(B4882-B4881)/((A4882-A4881)/1000)</f>
        <v>0.562637362637418</v>
      </c>
      <c r="J4882" s="6" t="n">
        <f aca="false">IF(OR(B4882&lt;Rules!$B$2,B4882&gt;Rules!$B$3,ABS(I4882)&gt;Rules!$B$4,OR(B4883&lt;Rules!$B$2,B4883&gt;Rules!$B$3,ABS(I4883)&gt;Rules!$B$4)),1,0)</f>
        <v>0</v>
      </c>
      <c r="K4882" s="6" t="str">
        <f aca="false">IF(F4882=1,COUNTIF($F$2:F4882,1),"")</f>
        <v/>
      </c>
    </row>
    <row r="4883" customFormat="false" ht="15" hidden="false" customHeight="false" outlineLevel="0" collapsed="false">
      <c r="A4883" s="6" t="n">
        <v>38401.9305</v>
      </c>
      <c r="B4883" s="6" t="n">
        <v>1.62710622710623</v>
      </c>
      <c r="C4883" s="6" t="n">
        <v>72</v>
      </c>
      <c r="D4883" s="6" t="n">
        <v>-1</v>
      </c>
      <c r="E4883" s="6" t="n">
        <v>1.64615384615385</v>
      </c>
      <c r="F4883" s="6" t="n">
        <v>0</v>
      </c>
      <c r="G4883" s="6" t="n">
        <v>0</v>
      </c>
      <c r="H4883" s="6" t="str">
        <f aca="false">IF(AND(A4883&gt;=Stimuli!$B$2,A4883&lt;=Stimuli!$C$2),Stimuli!$A$2,IF(AND(A4883&gt;=Stimuli!$B$3,A4883&lt;=Stimuli!$C$3),Stimuli!$A$3,IF(AND(A4883&gt;=Stimuli!$B$4,A4883&lt;=Stimuli!$C$4),Stimuli!$A$4,"")))</f>
        <v>01 Quiet baseline (60s)</v>
      </c>
      <c r="I4883" s="6" t="n">
        <f aca="false">(B4883-B4882)/((A4883-A4882)/1000)</f>
        <v>-0.562637362637418</v>
      </c>
      <c r="J4883" s="6" t="n">
        <f aca="false">IF(OR(B4883&lt;Rules!$B$2,B4883&gt;Rules!$B$3,ABS(I4883)&gt;Rules!$B$4,OR(B4884&lt;Rules!$B$2,B4884&gt;Rules!$B$3,ABS(I4884)&gt;Rules!$B$4)),1,0)</f>
        <v>0</v>
      </c>
      <c r="K4883" s="6" t="str">
        <f aca="false">IF(F4883=1,COUNTIF($F$2:F4883,1),"")</f>
        <v/>
      </c>
    </row>
    <row r="4884" customFormat="false" ht="15" hidden="false" customHeight="false" outlineLevel="0" collapsed="false">
      <c r="A4884" s="6" t="n">
        <v>38409.743</v>
      </c>
      <c r="B4884" s="6" t="n">
        <v>1.63150183150183</v>
      </c>
      <c r="C4884" s="6" t="n">
        <v>72</v>
      </c>
      <c r="D4884" s="6" t="n">
        <v>-1</v>
      </c>
      <c r="E4884" s="6" t="n">
        <v>1.64615384615385</v>
      </c>
      <c r="F4884" s="6" t="n">
        <v>0</v>
      </c>
      <c r="G4884" s="6" t="n">
        <v>0</v>
      </c>
      <c r="H4884" s="6" t="str">
        <f aca="false">IF(AND(A4884&gt;=Stimuli!$B$2,A4884&lt;=Stimuli!$C$2),Stimuli!$A$2,IF(AND(A4884&gt;=Stimuli!$B$3,A4884&lt;=Stimuli!$C$3),Stimuli!$A$3,IF(AND(A4884&gt;=Stimuli!$B$4,A4884&lt;=Stimuli!$C$4),Stimuli!$A$4,"")))</f>
        <v>01 Quiet baseline (60s)</v>
      </c>
      <c r="I4884" s="6" t="n">
        <f aca="false">(B4884-B4883)/((A4884-A4883)/1000)</f>
        <v>0.562637362637418</v>
      </c>
      <c r="J4884" s="6" t="n">
        <f aca="false">IF(OR(B4884&lt;Rules!$B$2,B4884&gt;Rules!$B$3,ABS(I4884)&gt;Rules!$B$4,OR(B4885&lt;Rules!$B$2,B4885&gt;Rules!$B$3,ABS(I4885)&gt;Rules!$B$4)),1,0)</f>
        <v>0</v>
      </c>
      <c r="K4884" s="6" t="str">
        <f aca="false">IF(F4884=1,COUNTIF($F$2:F4884,1),"")</f>
        <v/>
      </c>
    </row>
    <row r="4885" customFormat="false" ht="15" hidden="false" customHeight="false" outlineLevel="0" collapsed="false">
      <c r="A4885" s="6" t="n">
        <v>38417.5555</v>
      </c>
      <c r="B4885" s="6" t="n">
        <v>1.62564102564103</v>
      </c>
      <c r="C4885" s="6" t="n">
        <v>72</v>
      </c>
      <c r="D4885" s="6" t="n">
        <v>-1</v>
      </c>
      <c r="E4885" s="6" t="n">
        <v>1.64615384615385</v>
      </c>
      <c r="F4885" s="6" t="n">
        <v>0</v>
      </c>
      <c r="G4885" s="6" t="n">
        <v>0</v>
      </c>
      <c r="H4885" s="6" t="str">
        <f aca="false">IF(AND(A4885&gt;=Stimuli!$B$2,A4885&lt;=Stimuli!$C$2),Stimuli!$A$2,IF(AND(A4885&gt;=Stimuli!$B$3,A4885&lt;=Stimuli!$C$3),Stimuli!$A$3,IF(AND(A4885&gt;=Stimuli!$B$4,A4885&lt;=Stimuli!$C$4),Stimuli!$A$4,"")))</f>
        <v>01 Quiet baseline (60s)</v>
      </c>
      <c r="I4885" s="6" t="n">
        <f aca="false">(B4885-B4884)/((A4885-A4884)/1000)</f>
        <v>-0.75018315018329</v>
      </c>
      <c r="J4885" s="6" t="n">
        <f aca="false">IF(OR(B4885&lt;Rules!$B$2,B4885&gt;Rules!$B$3,ABS(I4885)&gt;Rules!$B$4,OR(B4886&lt;Rules!$B$2,B4886&gt;Rules!$B$3,ABS(I4886)&gt;Rules!$B$4)),1,0)</f>
        <v>0</v>
      </c>
      <c r="K4885" s="6" t="str">
        <f aca="false">IF(F4885=1,COUNTIF($F$2:F4885,1),"")</f>
        <v/>
      </c>
    </row>
    <row r="4886" customFormat="false" ht="15" hidden="false" customHeight="false" outlineLevel="0" collapsed="false">
      <c r="A4886" s="6" t="n">
        <v>38425.368</v>
      </c>
      <c r="B4886" s="6" t="n">
        <v>1.63150183150183</v>
      </c>
      <c r="C4886" s="6" t="n">
        <v>72</v>
      </c>
      <c r="D4886" s="6" t="n">
        <v>-1</v>
      </c>
      <c r="E4886" s="6" t="n">
        <v>1.64615384615385</v>
      </c>
      <c r="F4886" s="6" t="n">
        <v>0</v>
      </c>
      <c r="G4886" s="6" t="n">
        <v>0</v>
      </c>
      <c r="H4886" s="6" t="str">
        <f aca="false">IF(AND(A4886&gt;=Stimuli!$B$2,A4886&lt;=Stimuli!$C$2),Stimuli!$A$2,IF(AND(A4886&gt;=Stimuli!$B$3,A4886&lt;=Stimuli!$C$3),Stimuli!$A$3,IF(AND(A4886&gt;=Stimuli!$B$4,A4886&lt;=Stimuli!$C$4),Stimuli!$A$4,"")))</f>
        <v>01 Quiet baseline (60s)</v>
      </c>
      <c r="I4886" s="6" t="n">
        <f aca="false">(B4886-B4885)/((A4886-A4885)/1000)</f>
        <v>0.75018315018329</v>
      </c>
      <c r="J4886" s="6" t="n">
        <f aca="false">IF(OR(B4886&lt;Rules!$B$2,B4886&gt;Rules!$B$3,ABS(I4886)&gt;Rules!$B$4,OR(B4887&lt;Rules!$B$2,B4887&gt;Rules!$B$3,ABS(I4887)&gt;Rules!$B$4)),1,0)</f>
        <v>0</v>
      </c>
      <c r="K4886" s="6" t="str">
        <f aca="false">IF(F4886=1,COUNTIF($F$2:F4886,1),"")</f>
        <v/>
      </c>
    </row>
    <row r="4887" customFormat="false" ht="15" hidden="false" customHeight="false" outlineLevel="0" collapsed="false">
      <c r="A4887" s="6" t="n">
        <v>38433.1805</v>
      </c>
      <c r="B4887" s="6" t="n">
        <v>1.62564102564103</v>
      </c>
      <c r="C4887" s="6" t="n">
        <v>72</v>
      </c>
      <c r="D4887" s="6" t="n">
        <v>-1</v>
      </c>
      <c r="E4887" s="6" t="n">
        <v>1.64615384615385</v>
      </c>
      <c r="F4887" s="6" t="n">
        <v>0</v>
      </c>
      <c r="G4887" s="6" t="n">
        <v>0</v>
      </c>
      <c r="H4887" s="6" t="str">
        <f aca="false">IF(AND(A4887&gt;=Stimuli!$B$2,A4887&lt;=Stimuli!$C$2),Stimuli!$A$2,IF(AND(A4887&gt;=Stimuli!$B$3,A4887&lt;=Stimuli!$C$3),Stimuli!$A$3,IF(AND(A4887&gt;=Stimuli!$B$4,A4887&lt;=Stimuli!$C$4),Stimuli!$A$4,"")))</f>
        <v>01 Quiet baseline (60s)</v>
      </c>
      <c r="I4887" s="6" t="n">
        <f aca="false">(B4887-B4886)/((A4887-A4886)/1000)</f>
        <v>-0.75018315018329</v>
      </c>
      <c r="J4887" s="6" t="n">
        <f aca="false">IF(OR(B4887&lt;Rules!$B$2,B4887&gt;Rules!$B$3,ABS(I4887)&gt;Rules!$B$4,OR(B4888&lt;Rules!$B$2,B4888&gt;Rules!$B$3,ABS(I4888)&gt;Rules!$B$4)),1,0)</f>
        <v>0</v>
      </c>
      <c r="K4887" s="6" t="str">
        <f aca="false">IF(F4887=1,COUNTIF($F$2:F4887,1),"")</f>
        <v/>
      </c>
    </row>
    <row r="4888" customFormat="false" ht="15" hidden="false" customHeight="false" outlineLevel="0" collapsed="false">
      <c r="A4888" s="6" t="n">
        <v>38440.993</v>
      </c>
      <c r="B4888" s="6" t="n">
        <v>1.63150183150183</v>
      </c>
      <c r="C4888" s="6" t="n">
        <v>72</v>
      </c>
      <c r="D4888" s="6" t="n">
        <v>-1</v>
      </c>
      <c r="E4888" s="6" t="n">
        <v>1.64615384615385</v>
      </c>
      <c r="F4888" s="6" t="n">
        <v>0</v>
      </c>
      <c r="G4888" s="6" t="n">
        <v>0</v>
      </c>
      <c r="H4888" s="6" t="str">
        <f aca="false">IF(AND(A4888&gt;=Stimuli!$B$2,A4888&lt;=Stimuli!$C$2),Stimuli!$A$2,IF(AND(A4888&gt;=Stimuli!$B$3,A4888&lt;=Stimuli!$C$3),Stimuli!$A$3,IF(AND(A4888&gt;=Stimuli!$B$4,A4888&lt;=Stimuli!$C$4),Stimuli!$A$4,"")))</f>
        <v>01 Quiet baseline (60s)</v>
      </c>
      <c r="I4888" s="6" t="n">
        <f aca="false">(B4888-B4887)/((A4888-A4887)/1000)</f>
        <v>0.75018315018329</v>
      </c>
      <c r="J4888" s="6" t="n">
        <f aca="false">IF(OR(B4888&lt;Rules!$B$2,B4888&gt;Rules!$B$3,ABS(I4888)&gt;Rules!$B$4,OR(B4889&lt;Rules!$B$2,B4889&gt;Rules!$B$3,ABS(I4889)&gt;Rules!$B$4)),1,0)</f>
        <v>0</v>
      </c>
      <c r="K4888" s="6" t="str">
        <f aca="false">IF(F4888=1,COUNTIF($F$2:F4888,1),"")</f>
        <v/>
      </c>
    </row>
    <row r="4889" customFormat="false" ht="15" hidden="false" customHeight="false" outlineLevel="0" collapsed="false">
      <c r="A4889" s="6" t="n">
        <v>38448.8055</v>
      </c>
      <c r="B4889" s="6" t="n">
        <v>1.62564102564103</v>
      </c>
      <c r="C4889" s="6" t="n">
        <v>72</v>
      </c>
      <c r="D4889" s="6" t="n">
        <v>-1</v>
      </c>
      <c r="E4889" s="6" t="n">
        <v>1.64615384615385</v>
      </c>
      <c r="F4889" s="6" t="n">
        <v>0</v>
      </c>
      <c r="G4889" s="6" t="n">
        <v>0</v>
      </c>
      <c r="H4889" s="6" t="str">
        <f aca="false">IF(AND(A4889&gt;=Stimuli!$B$2,A4889&lt;=Stimuli!$C$2),Stimuli!$A$2,IF(AND(A4889&gt;=Stimuli!$B$3,A4889&lt;=Stimuli!$C$3),Stimuli!$A$3,IF(AND(A4889&gt;=Stimuli!$B$4,A4889&lt;=Stimuli!$C$4),Stimuli!$A$4,"")))</f>
        <v>01 Quiet baseline (60s)</v>
      </c>
      <c r="I4889" s="6" t="n">
        <f aca="false">(B4889-B4888)/((A4889-A4888)/1000)</f>
        <v>-0.75018315018329</v>
      </c>
      <c r="J4889" s="6" t="n">
        <f aca="false">IF(OR(B4889&lt;Rules!$B$2,B4889&gt;Rules!$B$3,ABS(I4889)&gt;Rules!$B$4,OR(B4890&lt;Rules!$B$2,B4890&gt;Rules!$B$3,ABS(I4890)&gt;Rules!$B$4)),1,0)</f>
        <v>0</v>
      </c>
      <c r="K4889" s="6" t="str">
        <f aca="false">IF(F4889=1,COUNTIF($F$2:F4889,1),"")</f>
        <v/>
      </c>
    </row>
    <row r="4890" customFormat="false" ht="15" hidden="false" customHeight="false" outlineLevel="0" collapsed="false">
      <c r="A4890" s="6" t="n">
        <v>38456.618</v>
      </c>
      <c r="B4890" s="6" t="n">
        <v>1.63003663003663</v>
      </c>
      <c r="C4890" s="6" t="n">
        <v>72</v>
      </c>
      <c r="D4890" s="6" t="n">
        <v>-1</v>
      </c>
      <c r="E4890" s="6" t="n">
        <v>1.64615384615385</v>
      </c>
      <c r="F4890" s="6" t="n">
        <v>0</v>
      </c>
      <c r="G4890" s="6" t="n">
        <v>0</v>
      </c>
      <c r="H4890" s="6" t="str">
        <f aca="false">IF(AND(A4890&gt;=Stimuli!$B$2,A4890&lt;=Stimuli!$C$2),Stimuli!$A$2,IF(AND(A4890&gt;=Stimuli!$B$3,A4890&lt;=Stimuli!$C$3),Stimuli!$A$3,IF(AND(A4890&gt;=Stimuli!$B$4,A4890&lt;=Stimuli!$C$4),Stimuli!$A$4,"")))</f>
        <v>01 Quiet baseline (60s)</v>
      </c>
      <c r="I4890" s="6" t="n">
        <f aca="false">(B4890-B4889)/((A4890-A4889)/1000)</f>
        <v>0.562637362637446</v>
      </c>
      <c r="J4890" s="6" t="n">
        <f aca="false">IF(OR(B4890&lt;Rules!$B$2,B4890&gt;Rules!$B$3,ABS(I4890)&gt;Rules!$B$4,OR(B4891&lt;Rules!$B$2,B4891&gt;Rules!$B$3,ABS(I4891)&gt;Rules!$B$4)),1,0)</f>
        <v>0</v>
      </c>
      <c r="K4890" s="6" t="str">
        <f aca="false">IF(F4890=1,COUNTIF($F$2:F4890,1),"")</f>
        <v/>
      </c>
    </row>
    <row r="4891" customFormat="false" ht="15" hidden="false" customHeight="false" outlineLevel="0" collapsed="false">
      <c r="A4891" s="6" t="n">
        <v>38464.4305</v>
      </c>
      <c r="B4891" s="6" t="n">
        <v>1.62564102564103</v>
      </c>
      <c r="C4891" s="6" t="n">
        <v>72</v>
      </c>
      <c r="D4891" s="6" t="n">
        <v>-1</v>
      </c>
      <c r="E4891" s="6" t="n">
        <v>1.64615384615385</v>
      </c>
      <c r="F4891" s="6" t="n">
        <v>0</v>
      </c>
      <c r="G4891" s="6" t="n">
        <v>0</v>
      </c>
      <c r="H4891" s="6" t="str">
        <f aca="false">IF(AND(A4891&gt;=Stimuli!$B$2,A4891&lt;=Stimuli!$C$2),Stimuli!$A$2,IF(AND(A4891&gt;=Stimuli!$B$3,A4891&lt;=Stimuli!$C$3),Stimuli!$A$3,IF(AND(A4891&gt;=Stimuli!$B$4,A4891&lt;=Stimuli!$C$4),Stimuli!$A$4,"")))</f>
        <v>01 Quiet baseline (60s)</v>
      </c>
      <c r="I4891" s="6" t="n">
        <f aca="false">(B4891-B4890)/((A4891-A4890)/1000)</f>
        <v>-0.562637362637446</v>
      </c>
      <c r="J4891" s="6" t="n">
        <f aca="false">IF(OR(B4891&lt;Rules!$B$2,B4891&gt;Rules!$B$3,ABS(I4891)&gt;Rules!$B$4,OR(B4892&lt;Rules!$B$2,B4892&gt;Rules!$B$3,ABS(I4892)&gt;Rules!$B$4)),1,0)</f>
        <v>0</v>
      </c>
      <c r="K4891" s="6" t="str">
        <f aca="false">IF(F4891=1,COUNTIF($F$2:F4891,1),"")</f>
        <v/>
      </c>
    </row>
    <row r="4892" customFormat="false" ht="15" hidden="false" customHeight="false" outlineLevel="0" collapsed="false">
      <c r="A4892" s="6" t="n">
        <v>38472.243</v>
      </c>
      <c r="B4892" s="6" t="n">
        <v>1.63003663003663</v>
      </c>
      <c r="C4892" s="6" t="n">
        <v>72</v>
      </c>
      <c r="D4892" s="6" t="n">
        <v>-1</v>
      </c>
      <c r="E4892" s="6" t="n">
        <v>1.64615384615385</v>
      </c>
      <c r="F4892" s="6" t="n">
        <v>0</v>
      </c>
      <c r="G4892" s="6" t="n">
        <v>0</v>
      </c>
      <c r="H4892" s="6" t="str">
        <f aca="false">IF(AND(A4892&gt;=Stimuli!$B$2,A4892&lt;=Stimuli!$C$2),Stimuli!$A$2,IF(AND(A4892&gt;=Stimuli!$B$3,A4892&lt;=Stimuli!$C$3),Stimuli!$A$3,IF(AND(A4892&gt;=Stimuli!$B$4,A4892&lt;=Stimuli!$C$4),Stimuli!$A$4,"")))</f>
        <v>01 Quiet baseline (60s)</v>
      </c>
      <c r="I4892" s="6" t="n">
        <f aca="false">(B4892-B4891)/((A4892-A4891)/1000)</f>
        <v>0.562637362637446</v>
      </c>
      <c r="J4892" s="6" t="n">
        <f aca="false">IF(OR(B4892&lt;Rules!$B$2,B4892&gt;Rules!$B$3,ABS(I4892)&gt;Rules!$B$4,OR(B4893&lt;Rules!$B$2,B4893&gt;Rules!$B$3,ABS(I4893)&gt;Rules!$B$4)),1,0)</f>
        <v>0</v>
      </c>
      <c r="K4892" s="6" t="str">
        <f aca="false">IF(F4892=1,COUNTIF($F$2:F4892,1),"")</f>
        <v/>
      </c>
    </row>
    <row r="4893" customFormat="false" ht="15" hidden="false" customHeight="false" outlineLevel="0" collapsed="false">
      <c r="A4893" s="6" t="n">
        <v>38480.0555</v>
      </c>
      <c r="B4893" s="6" t="n">
        <v>1.62710622710623</v>
      </c>
      <c r="C4893" s="6" t="n">
        <v>72</v>
      </c>
      <c r="D4893" s="6" t="n">
        <v>-1</v>
      </c>
      <c r="E4893" s="6" t="n">
        <v>1.64615384615385</v>
      </c>
      <c r="F4893" s="6" t="n">
        <v>0</v>
      </c>
      <c r="G4893" s="6" t="n">
        <v>0</v>
      </c>
      <c r="H4893" s="6" t="str">
        <f aca="false">IF(AND(A4893&gt;=Stimuli!$B$2,A4893&lt;=Stimuli!$C$2),Stimuli!$A$2,IF(AND(A4893&gt;=Stimuli!$B$3,A4893&lt;=Stimuli!$C$3),Stimuli!$A$3,IF(AND(A4893&gt;=Stimuli!$B$4,A4893&lt;=Stimuli!$C$4),Stimuli!$A$4,"")))</f>
        <v>01 Quiet baseline (60s)</v>
      </c>
      <c r="I4893" s="6" t="n">
        <f aca="false">(B4893-B4892)/((A4893-A4892)/1000)</f>
        <v>-0.375091575091574</v>
      </c>
      <c r="J4893" s="6" t="n">
        <f aca="false">IF(OR(B4893&lt;Rules!$B$2,B4893&gt;Rules!$B$3,ABS(I4893)&gt;Rules!$B$4,OR(B4894&lt;Rules!$B$2,B4894&gt;Rules!$B$3,ABS(I4894)&gt;Rules!$B$4)),1,0)</f>
        <v>0</v>
      </c>
      <c r="K4893" s="6" t="str">
        <f aca="false">IF(F4893=1,COUNTIF($F$2:F4893,1),"")</f>
        <v/>
      </c>
    </row>
    <row r="4894" customFormat="false" ht="15" hidden="false" customHeight="false" outlineLevel="0" collapsed="false">
      <c r="A4894" s="6" t="n">
        <v>38487.868</v>
      </c>
      <c r="B4894" s="6" t="n">
        <v>1.62710622710623</v>
      </c>
      <c r="C4894" s="6" t="n">
        <v>72</v>
      </c>
      <c r="D4894" s="6" t="n">
        <v>-1</v>
      </c>
      <c r="E4894" s="6" t="n">
        <v>1.64615384615385</v>
      </c>
      <c r="F4894" s="6" t="n">
        <v>0</v>
      </c>
      <c r="G4894" s="6" t="n">
        <v>0</v>
      </c>
      <c r="H4894" s="6" t="str">
        <f aca="false">IF(AND(A4894&gt;=Stimuli!$B$2,A4894&lt;=Stimuli!$C$2),Stimuli!$A$2,IF(AND(A4894&gt;=Stimuli!$B$3,A4894&lt;=Stimuli!$C$3),Stimuli!$A$3,IF(AND(A4894&gt;=Stimuli!$B$4,A4894&lt;=Stimuli!$C$4),Stimuli!$A$4,"")))</f>
        <v>01 Quiet baseline (60s)</v>
      </c>
      <c r="I4894" s="6" t="n">
        <f aca="false">(B4894-B4893)/((A4894-A4893)/1000)</f>
        <v>0</v>
      </c>
      <c r="J4894" s="6" t="n">
        <f aca="false">IF(OR(B4894&lt;Rules!$B$2,B4894&gt;Rules!$B$3,ABS(I4894)&gt;Rules!$B$4,OR(B4895&lt;Rules!$B$2,B4895&gt;Rules!$B$3,ABS(I4895)&gt;Rules!$B$4)),1,0)</f>
        <v>0</v>
      </c>
      <c r="K4894" s="6" t="str">
        <f aca="false">IF(F4894=1,COUNTIF($F$2:F4894,1),"")</f>
        <v/>
      </c>
    </row>
    <row r="4895" customFormat="false" ht="15" hidden="false" customHeight="false" outlineLevel="0" collapsed="false">
      <c r="A4895" s="6" t="n">
        <v>38495.6805</v>
      </c>
      <c r="B4895" s="6" t="n">
        <v>1.62857142857143</v>
      </c>
      <c r="C4895" s="6" t="n">
        <v>72</v>
      </c>
      <c r="D4895" s="6" t="n">
        <v>-1</v>
      </c>
      <c r="E4895" s="6" t="n">
        <v>1.64615384615385</v>
      </c>
      <c r="F4895" s="6" t="n">
        <v>0</v>
      </c>
      <c r="G4895" s="6" t="n">
        <v>0</v>
      </c>
      <c r="H4895" s="6" t="str">
        <f aca="false">IF(AND(A4895&gt;=Stimuli!$B$2,A4895&lt;=Stimuli!$C$2),Stimuli!$A$2,IF(AND(A4895&gt;=Stimuli!$B$3,A4895&lt;=Stimuli!$C$3),Stimuli!$A$3,IF(AND(A4895&gt;=Stimuli!$B$4,A4895&lt;=Stimuli!$C$4),Stimuli!$A$4,"")))</f>
        <v>01 Quiet baseline (60s)</v>
      </c>
      <c r="I4895" s="6" t="n">
        <f aca="false">(B4895-B4894)/((A4895-A4894)/1000)</f>
        <v>0.187545787545702</v>
      </c>
      <c r="J4895" s="6" t="n">
        <f aca="false">IF(OR(B4895&lt;Rules!$B$2,B4895&gt;Rules!$B$3,ABS(I4895)&gt;Rules!$B$4,OR(B4896&lt;Rules!$B$2,B4896&gt;Rules!$B$3,ABS(I4896)&gt;Rules!$B$4)),1,0)</f>
        <v>0</v>
      </c>
      <c r="K4895" s="6" t="str">
        <f aca="false">IF(F4895=1,COUNTIF($F$2:F4895,1),"")</f>
        <v/>
      </c>
    </row>
    <row r="4896" customFormat="false" ht="15" hidden="false" customHeight="false" outlineLevel="0" collapsed="false">
      <c r="A4896" s="6" t="n">
        <v>38503.493</v>
      </c>
      <c r="B4896" s="6" t="n">
        <v>1.62564102564103</v>
      </c>
      <c r="C4896" s="6" t="n">
        <v>72</v>
      </c>
      <c r="D4896" s="6" t="n">
        <v>-1</v>
      </c>
      <c r="E4896" s="6" t="n">
        <v>1.64615384615385</v>
      </c>
      <c r="F4896" s="6" t="n">
        <v>0</v>
      </c>
      <c r="G4896" s="6" t="n">
        <v>0</v>
      </c>
      <c r="H4896" s="6" t="str">
        <f aca="false">IF(AND(A4896&gt;=Stimuli!$B$2,A4896&lt;=Stimuli!$C$2),Stimuli!$A$2,IF(AND(A4896&gt;=Stimuli!$B$3,A4896&lt;=Stimuli!$C$3),Stimuli!$A$3,IF(AND(A4896&gt;=Stimuli!$B$4,A4896&lt;=Stimuli!$C$4),Stimuli!$A$4,"")))</f>
        <v>01 Quiet baseline (60s)</v>
      </c>
      <c r="I4896" s="6" t="n">
        <f aca="false">(B4896-B4895)/((A4896-A4895)/1000)</f>
        <v>-0.375091575091574</v>
      </c>
      <c r="J4896" s="6" t="n">
        <f aca="false">IF(OR(B4896&lt;Rules!$B$2,B4896&gt;Rules!$B$3,ABS(I4896)&gt;Rules!$B$4,OR(B4897&lt;Rules!$B$2,B4897&gt;Rules!$B$3,ABS(I4897)&gt;Rules!$B$4)),1,0)</f>
        <v>0</v>
      </c>
      <c r="K4896" s="6" t="str">
        <f aca="false">IF(F4896=1,COUNTIF($F$2:F4896,1),"")</f>
        <v/>
      </c>
    </row>
    <row r="4897" customFormat="false" ht="15" hidden="false" customHeight="false" outlineLevel="0" collapsed="false">
      <c r="A4897" s="6" t="n">
        <v>38511.3055</v>
      </c>
      <c r="B4897" s="6" t="n">
        <v>1.63003663003663</v>
      </c>
      <c r="C4897" s="6" t="n">
        <v>72</v>
      </c>
      <c r="D4897" s="6" t="n">
        <v>-1</v>
      </c>
      <c r="E4897" s="6" t="n">
        <v>1.64615384615385</v>
      </c>
      <c r="F4897" s="6" t="n">
        <v>0</v>
      </c>
      <c r="G4897" s="6" t="n">
        <v>0</v>
      </c>
      <c r="H4897" s="6" t="str">
        <f aca="false">IF(AND(A4897&gt;=Stimuli!$B$2,A4897&lt;=Stimuli!$C$2),Stimuli!$A$2,IF(AND(A4897&gt;=Stimuli!$B$3,A4897&lt;=Stimuli!$C$3),Stimuli!$A$3,IF(AND(A4897&gt;=Stimuli!$B$4,A4897&lt;=Stimuli!$C$4),Stimuli!$A$4,"")))</f>
        <v>01 Quiet baseline (60s)</v>
      </c>
      <c r="I4897" s="6" t="n">
        <f aca="false">(B4897-B4896)/((A4897-A4896)/1000)</f>
        <v>0.562637362637446</v>
      </c>
      <c r="J4897" s="6" t="n">
        <f aca="false">IF(OR(B4897&lt;Rules!$B$2,B4897&gt;Rules!$B$3,ABS(I4897)&gt;Rules!$B$4,OR(B4898&lt;Rules!$B$2,B4898&gt;Rules!$B$3,ABS(I4898)&gt;Rules!$B$4)),1,0)</f>
        <v>0</v>
      </c>
      <c r="K4897" s="6" t="str">
        <f aca="false">IF(F4897=1,COUNTIF($F$2:F4897,1),"")</f>
        <v/>
      </c>
    </row>
    <row r="4898" customFormat="false" ht="15" hidden="false" customHeight="false" outlineLevel="0" collapsed="false">
      <c r="A4898" s="6" t="n">
        <v>38519.118</v>
      </c>
      <c r="B4898" s="6" t="n">
        <v>1.62564102564103</v>
      </c>
      <c r="C4898" s="6" t="n">
        <v>72</v>
      </c>
      <c r="D4898" s="6" t="n">
        <v>-1</v>
      </c>
      <c r="E4898" s="6" t="n">
        <v>1.64615384615385</v>
      </c>
      <c r="F4898" s="6" t="n">
        <v>0</v>
      </c>
      <c r="G4898" s="6" t="n">
        <v>0</v>
      </c>
      <c r="H4898" s="6" t="str">
        <f aca="false">IF(AND(A4898&gt;=Stimuli!$B$2,A4898&lt;=Stimuli!$C$2),Stimuli!$A$2,IF(AND(A4898&gt;=Stimuli!$B$3,A4898&lt;=Stimuli!$C$3),Stimuli!$A$3,IF(AND(A4898&gt;=Stimuli!$B$4,A4898&lt;=Stimuli!$C$4),Stimuli!$A$4,"")))</f>
        <v>01 Quiet baseline (60s)</v>
      </c>
      <c r="I4898" s="6" t="n">
        <f aca="false">(B4898-B4897)/((A4898-A4897)/1000)</f>
        <v>-0.562637362637446</v>
      </c>
      <c r="J4898" s="6" t="n">
        <f aca="false">IF(OR(B4898&lt;Rules!$B$2,B4898&gt;Rules!$B$3,ABS(I4898)&gt;Rules!$B$4,OR(B4899&lt;Rules!$B$2,B4899&gt;Rules!$B$3,ABS(I4899)&gt;Rules!$B$4)),1,0)</f>
        <v>0</v>
      </c>
      <c r="K4898" s="6" t="str">
        <f aca="false">IF(F4898=1,COUNTIF($F$2:F4898,1),"")</f>
        <v/>
      </c>
    </row>
    <row r="4899" customFormat="false" ht="15" hidden="false" customHeight="false" outlineLevel="0" collapsed="false">
      <c r="A4899" s="6" t="n">
        <v>38526.9305</v>
      </c>
      <c r="B4899" s="6" t="n">
        <v>1.63003663003663</v>
      </c>
      <c r="C4899" s="6" t="n">
        <v>72</v>
      </c>
      <c r="D4899" s="6" t="n">
        <v>-1</v>
      </c>
      <c r="E4899" s="6" t="n">
        <v>1.64615384615385</v>
      </c>
      <c r="F4899" s="6" t="n">
        <v>0</v>
      </c>
      <c r="G4899" s="6" t="n">
        <v>0</v>
      </c>
      <c r="H4899" s="6" t="str">
        <f aca="false">IF(AND(A4899&gt;=Stimuli!$B$2,A4899&lt;=Stimuli!$C$2),Stimuli!$A$2,IF(AND(A4899&gt;=Stimuli!$B$3,A4899&lt;=Stimuli!$C$3),Stimuli!$A$3,IF(AND(A4899&gt;=Stimuli!$B$4,A4899&lt;=Stimuli!$C$4),Stimuli!$A$4,"")))</f>
        <v>01 Quiet baseline (60s)</v>
      </c>
      <c r="I4899" s="6" t="n">
        <f aca="false">(B4899-B4898)/((A4899-A4898)/1000)</f>
        <v>0.562637362637446</v>
      </c>
      <c r="J4899" s="6" t="n">
        <f aca="false">IF(OR(B4899&lt;Rules!$B$2,B4899&gt;Rules!$B$3,ABS(I4899)&gt;Rules!$B$4,OR(B4900&lt;Rules!$B$2,B4900&gt;Rules!$B$3,ABS(I4900)&gt;Rules!$B$4)),1,0)</f>
        <v>0</v>
      </c>
      <c r="K4899" s="6" t="str">
        <f aca="false">IF(F4899=1,COUNTIF($F$2:F4899,1),"")</f>
        <v/>
      </c>
    </row>
    <row r="4900" customFormat="false" ht="15" hidden="false" customHeight="false" outlineLevel="0" collapsed="false">
      <c r="A4900" s="6" t="n">
        <v>38534.743</v>
      </c>
      <c r="B4900" s="6" t="n">
        <v>1.62417582417582</v>
      </c>
      <c r="C4900" s="6" t="n">
        <v>72</v>
      </c>
      <c r="D4900" s="6" t="n">
        <v>-1</v>
      </c>
      <c r="E4900" s="6" t="n">
        <v>1.64615384615385</v>
      </c>
      <c r="F4900" s="6" t="n">
        <v>0</v>
      </c>
      <c r="G4900" s="6" t="n">
        <v>0</v>
      </c>
      <c r="H4900" s="6" t="str">
        <f aca="false">IF(AND(A4900&gt;=Stimuli!$B$2,A4900&lt;=Stimuli!$C$2),Stimuli!$A$2,IF(AND(A4900&gt;=Stimuli!$B$3,A4900&lt;=Stimuli!$C$3),Stimuli!$A$3,IF(AND(A4900&gt;=Stimuli!$B$4,A4900&lt;=Stimuli!$C$4),Stimuli!$A$4,"")))</f>
        <v>01 Quiet baseline (60s)</v>
      </c>
      <c r="I4900" s="6" t="n">
        <f aca="false">(B4900-B4899)/((A4900-A4899)/1000)</f>
        <v>-0.750183150183176</v>
      </c>
      <c r="J4900" s="6" t="n">
        <f aca="false">IF(OR(B4900&lt;Rules!$B$2,B4900&gt;Rules!$B$3,ABS(I4900)&gt;Rules!$B$4,OR(B4901&lt;Rules!$B$2,B4901&gt;Rules!$B$3,ABS(I4901)&gt;Rules!$B$4)),1,0)</f>
        <v>0</v>
      </c>
      <c r="K4900" s="6" t="str">
        <f aca="false">IF(F4900=1,COUNTIF($F$2:F4900,1),"")</f>
        <v/>
      </c>
    </row>
    <row r="4901" customFormat="false" ht="15" hidden="false" customHeight="false" outlineLevel="0" collapsed="false">
      <c r="A4901" s="6" t="n">
        <v>38542.5555</v>
      </c>
      <c r="B4901" s="6" t="n">
        <v>1.63003663003663</v>
      </c>
      <c r="C4901" s="6" t="n">
        <v>72</v>
      </c>
      <c r="D4901" s="6" t="n">
        <v>-1</v>
      </c>
      <c r="E4901" s="6" t="n">
        <v>1.64615384615385</v>
      </c>
      <c r="F4901" s="6" t="n">
        <v>0</v>
      </c>
      <c r="G4901" s="6" t="n">
        <v>0</v>
      </c>
      <c r="H4901" s="6" t="str">
        <f aca="false">IF(AND(A4901&gt;=Stimuli!$B$2,A4901&lt;=Stimuli!$C$2),Stimuli!$A$2,IF(AND(A4901&gt;=Stimuli!$B$3,A4901&lt;=Stimuli!$C$3),Stimuli!$A$3,IF(AND(A4901&gt;=Stimuli!$B$4,A4901&lt;=Stimuli!$C$4),Stimuli!$A$4,"")))</f>
        <v>01 Quiet baseline (60s)</v>
      </c>
      <c r="I4901" s="6" t="n">
        <f aca="false">(B4901-B4900)/((A4901-A4900)/1000)</f>
        <v>0.750183150183176</v>
      </c>
      <c r="J4901" s="6" t="n">
        <f aca="false">IF(OR(B4901&lt;Rules!$B$2,B4901&gt;Rules!$B$3,ABS(I4901)&gt;Rules!$B$4,OR(B4902&lt;Rules!$B$2,B4902&gt;Rules!$B$3,ABS(I4902)&gt;Rules!$B$4)),1,0)</f>
        <v>0</v>
      </c>
      <c r="K4901" s="6" t="str">
        <f aca="false">IF(F4901=1,COUNTIF($F$2:F4901,1),"")</f>
        <v/>
      </c>
    </row>
    <row r="4902" customFormat="false" ht="15" hidden="false" customHeight="false" outlineLevel="0" collapsed="false">
      <c r="A4902" s="6" t="n">
        <v>38550.368</v>
      </c>
      <c r="B4902" s="6" t="n">
        <v>1.62417582417582</v>
      </c>
      <c r="C4902" s="6" t="n">
        <v>72</v>
      </c>
      <c r="D4902" s="6" t="n">
        <v>-1</v>
      </c>
      <c r="E4902" s="6" t="n">
        <v>1.64615384615385</v>
      </c>
      <c r="F4902" s="6" t="n">
        <v>0</v>
      </c>
      <c r="G4902" s="6" t="n">
        <v>0</v>
      </c>
      <c r="H4902" s="6" t="str">
        <f aca="false">IF(AND(A4902&gt;=Stimuli!$B$2,A4902&lt;=Stimuli!$C$2),Stimuli!$A$2,IF(AND(A4902&gt;=Stimuli!$B$3,A4902&lt;=Stimuli!$C$3),Stimuli!$A$3,IF(AND(A4902&gt;=Stimuli!$B$4,A4902&lt;=Stimuli!$C$4),Stimuli!$A$4,"")))</f>
        <v>01 Quiet baseline (60s)</v>
      </c>
      <c r="I4902" s="6" t="n">
        <f aca="false">(B4902-B4901)/((A4902-A4901)/1000)</f>
        <v>-0.750183150183176</v>
      </c>
      <c r="J4902" s="6" t="n">
        <f aca="false">IF(OR(B4902&lt;Rules!$B$2,B4902&gt;Rules!$B$3,ABS(I4902)&gt;Rules!$B$4,OR(B4903&lt;Rules!$B$2,B4903&gt;Rules!$B$3,ABS(I4903)&gt;Rules!$B$4)),1,0)</f>
        <v>0</v>
      </c>
      <c r="K4902" s="6" t="str">
        <f aca="false">IF(F4902=1,COUNTIF($F$2:F4902,1),"")</f>
        <v/>
      </c>
    </row>
    <row r="4903" customFormat="false" ht="15" hidden="false" customHeight="false" outlineLevel="0" collapsed="false">
      <c r="A4903" s="6" t="n">
        <v>38558.1805</v>
      </c>
      <c r="B4903" s="6" t="n">
        <v>1.63003663003663</v>
      </c>
      <c r="C4903" s="6" t="n">
        <v>72</v>
      </c>
      <c r="D4903" s="6" t="n">
        <v>-1</v>
      </c>
      <c r="E4903" s="6" t="n">
        <v>1.64615384615385</v>
      </c>
      <c r="F4903" s="6" t="n">
        <v>0</v>
      </c>
      <c r="G4903" s="6" t="n">
        <v>0</v>
      </c>
      <c r="H4903" s="6" t="str">
        <f aca="false">IF(AND(A4903&gt;=Stimuli!$B$2,A4903&lt;=Stimuli!$C$2),Stimuli!$A$2,IF(AND(A4903&gt;=Stimuli!$B$3,A4903&lt;=Stimuli!$C$3),Stimuli!$A$3,IF(AND(A4903&gt;=Stimuli!$B$4,A4903&lt;=Stimuli!$C$4),Stimuli!$A$4,"")))</f>
        <v>01 Quiet baseline (60s)</v>
      </c>
      <c r="I4903" s="6" t="n">
        <f aca="false">(B4903-B4902)/((A4903-A4902)/1000)</f>
        <v>0.750183150183176</v>
      </c>
      <c r="J4903" s="6" t="n">
        <f aca="false">IF(OR(B4903&lt;Rules!$B$2,B4903&gt;Rules!$B$3,ABS(I4903)&gt;Rules!$B$4,OR(B4904&lt;Rules!$B$2,B4904&gt;Rules!$B$3,ABS(I4904)&gt;Rules!$B$4)),1,0)</f>
        <v>0</v>
      </c>
      <c r="K4903" s="6" t="str">
        <f aca="false">IF(F4903=1,COUNTIF($F$2:F4903,1),"")</f>
        <v/>
      </c>
    </row>
    <row r="4904" customFormat="false" ht="15" hidden="false" customHeight="false" outlineLevel="0" collapsed="false">
      <c r="A4904" s="6" t="n">
        <v>38565.993</v>
      </c>
      <c r="B4904" s="6" t="n">
        <v>1.62417582417582</v>
      </c>
      <c r="C4904" s="6" t="n">
        <v>72</v>
      </c>
      <c r="D4904" s="6" t="n">
        <v>-1</v>
      </c>
      <c r="E4904" s="6" t="n">
        <v>1.64615384615385</v>
      </c>
      <c r="F4904" s="6" t="n">
        <v>0</v>
      </c>
      <c r="G4904" s="6" t="n">
        <v>0</v>
      </c>
      <c r="H4904" s="6" t="str">
        <f aca="false">IF(AND(A4904&gt;=Stimuli!$B$2,A4904&lt;=Stimuli!$C$2),Stimuli!$A$2,IF(AND(A4904&gt;=Stimuli!$B$3,A4904&lt;=Stimuli!$C$3),Stimuli!$A$3,IF(AND(A4904&gt;=Stimuli!$B$4,A4904&lt;=Stimuli!$C$4),Stimuli!$A$4,"")))</f>
        <v>01 Quiet baseline (60s)</v>
      </c>
      <c r="I4904" s="6" t="n">
        <f aca="false">(B4904-B4903)/((A4904-A4903)/1000)</f>
        <v>-0.750183150183176</v>
      </c>
      <c r="J4904" s="6" t="n">
        <f aca="false">IF(OR(B4904&lt;Rules!$B$2,B4904&gt;Rules!$B$3,ABS(I4904)&gt;Rules!$B$4,OR(B4905&lt;Rules!$B$2,B4905&gt;Rules!$B$3,ABS(I4905)&gt;Rules!$B$4)),1,0)</f>
        <v>0</v>
      </c>
      <c r="K4904" s="6" t="str">
        <f aca="false">IF(F4904=1,COUNTIF($F$2:F4904,1),"")</f>
        <v/>
      </c>
    </row>
    <row r="4905" customFormat="false" ht="15" hidden="false" customHeight="false" outlineLevel="0" collapsed="false">
      <c r="A4905" s="6" t="n">
        <v>38573.8055</v>
      </c>
      <c r="B4905" s="6" t="n">
        <v>1.62857142857143</v>
      </c>
      <c r="C4905" s="6" t="n">
        <v>72</v>
      </c>
      <c r="D4905" s="6" t="n">
        <v>-1</v>
      </c>
      <c r="E4905" s="6" t="n">
        <v>1.64615384615385</v>
      </c>
      <c r="F4905" s="6" t="n">
        <v>0</v>
      </c>
      <c r="G4905" s="6" t="n">
        <v>0</v>
      </c>
      <c r="H4905" s="6" t="str">
        <f aca="false">IF(AND(A4905&gt;=Stimuli!$B$2,A4905&lt;=Stimuli!$C$2),Stimuli!$A$2,IF(AND(A4905&gt;=Stimuli!$B$3,A4905&lt;=Stimuli!$C$3),Stimuli!$A$3,IF(AND(A4905&gt;=Stimuli!$B$4,A4905&lt;=Stimuli!$C$4),Stimuli!$A$4,"")))</f>
        <v>01 Quiet baseline (60s)</v>
      </c>
      <c r="I4905" s="6" t="n">
        <f aca="false">(B4905-B4904)/((A4905-A4904)/1000)</f>
        <v>0.562637362637304</v>
      </c>
      <c r="J4905" s="6" t="n">
        <f aca="false">IF(OR(B4905&lt;Rules!$B$2,B4905&gt;Rules!$B$3,ABS(I4905)&gt;Rules!$B$4,OR(B4906&lt;Rules!$B$2,B4906&gt;Rules!$B$3,ABS(I4906)&gt;Rules!$B$4)),1,0)</f>
        <v>0</v>
      </c>
      <c r="K4905" s="6" t="str">
        <f aca="false">IF(F4905=1,COUNTIF($F$2:F4905,1),"")</f>
        <v/>
      </c>
    </row>
    <row r="4906" customFormat="false" ht="15" hidden="false" customHeight="false" outlineLevel="0" collapsed="false">
      <c r="A4906" s="6" t="n">
        <v>38581.618</v>
      </c>
      <c r="B4906" s="6" t="n">
        <v>1.62417582417582</v>
      </c>
      <c r="C4906" s="6" t="n">
        <v>72</v>
      </c>
      <c r="D4906" s="6" t="n">
        <v>-1</v>
      </c>
      <c r="E4906" s="6" t="n">
        <v>1.64615384615385</v>
      </c>
      <c r="F4906" s="6" t="n">
        <v>0</v>
      </c>
      <c r="G4906" s="6" t="n">
        <v>0</v>
      </c>
      <c r="H4906" s="6" t="str">
        <f aca="false">IF(AND(A4906&gt;=Stimuli!$B$2,A4906&lt;=Stimuli!$C$2),Stimuli!$A$2,IF(AND(A4906&gt;=Stimuli!$B$3,A4906&lt;=Stimuli!$C$3),Stimuli!$A$3,IF(AND(A4906&gt;=Stimuli!$B$4,A4906&lt;=Stimuli!$C$4),Stimuli!$A$4,"")))</f>
        <v>01 Quiet baseline (60s)</v>
      </c>
      <c r="I4906" s="6" t="n">
        <f aca="false">(B4906-B4905)/((A4906-A4905)/1000)</f>
        <v>-0.562637362637304</v>
      </c>
      <c r="J4906" s="6" t="n">
        <f aca="false">IF(OR(B4906&lt;Rules!$B$2,B4906&gt;Rules!$B$3,ABS(I4906)&gt;Rules!$B$4,OR(B4907&lt;Rules!$B$2,B4907&gt;Rules!$B$3,ABS(I4907)&gt;Rules!$B$4)),1,0)</f>
        <v>0</v>
      </c>
      <c r="K4906" s="6" t="str">
        <f aca="false">IF(F4906=1,COUNTIF($F$2:F4906,1),"")</f>
        <v/>
      </c>
    </row>
    <row r="4907" customFormat="false" ht="15" hidden="false" customHeight="false" outlineLevel="0" collapsed="false">
      <c r="A4907" s="6" t="n">
        <v>38589.4305</v>
      </c>
      <c r="B4907" s="6" t="n">
        <v>1.62857142857143</v>
      </c>
      <c r="C4907" s="6" t="n">
        <v>72</v>
      </c>
      <c r="D4907" s="6" t="n">
        <v>-1</v>
      </c>
      <c r="E4907" s="6" t="n">
        <v>1.64615384615385</v>
      </c>
      <c r="F4907" s="6" t="n">
        <v>0</v>
      </c>
      <c r="G4907" s="6" t="n">
        <v>0</v>
      </c>
      <c r="H4907" s="6" t="str">
        <f aca="false">IF(AND(A4907&gt;=Stimuli!$B$2,A4907&lt;=Stimuli!$C$2),Stimuli!$A$2,IF(AND(A4907&gt;=Stimuli!$B$3,A4907&lt;=Stimuli!$C$3),Stimuli!$A$3,IF(AND(A4907&gt;=Stimuli!$B$4,A4907&lt;=Stimuli!$C$4),Stimuli!$A$4,"")))</f>
        <v>01 Quiet baseline (60s)</v>
      </c>
      <c r="I4907" s="6" t="n">
        <f aca="false">(B4907-B4906)/((A4907-A4906)/1000)</f>
        <v>0.562637362637304</v>
      </c>
      <c r="J4907" s="6" t="n">
        <f aca="false">IF(OR(B4907&lt;Rules!$B$2,B4907&gt;Rules!$B$3,ABS(I4907)&gt;Rules!$B$4,OR(B4908&lt;Rules!$B$2,B4908&gt;Rules!$B$3,ABS(I4908)&gt;Rules!$B$4)),1,0)</f>
        <v>0</v>
      </c>
      <c r="K4907" s="6" t="str">
        <f aca="false">IF(F4907=1,COUNTIF($F$2:F4907,1),"")</f>
        <v/>
      </c>
    </row>
    <row r="4908" customFormat="false" ht="15" hidden="false" customHeight="false" outlineLevel="0" collapsed="false">
      <c r="A4908" s="6" t="n">
        <v>38597.243</v>
      </c>
      <c r="B4908" s="6" t="n">
        <v>1.62564102564103</v>
      </c>
      <c r="C4908" s="6" t="n">
        <v>72</v>
      </c>
      <c r="D4908" s="6" t="n">
        <v>-1</v>
      </c>
      <c r="E4908" s="6" t="n">
        <v>1.64615384615385</v>
      </c>
      <c r="F4908" s="6" t="n">
        <v>0</v>
      </c>
      <c r="G4908" s="6" t="n">
        <v>0</v>
      </c>
      <c r="H4908" s="6" t="str">
        <f aca="false">IF(AND(A4908&gt;=Stimuli!$B$2,A4908&lt;=Stimuli!$C$2),Stimuli!$A$2,IF(AND(A4908&gt;=Stimuli!$B$3,A4908&lt;=Stimuli!$C$3),Stimuli!$A$3,IF(AND(A4908&gt;=Stimuli!$B$4,A4908&lt;=Stimuli!$C$4),Stimuli!$A$4,"")))</f>
        <v>01 Quiet baseline (60s)</v>
      </c>
      <c r="I4908" s="6" t="n">
        <f aca="false">(B4908-B4907)/((A4908-A4907)/1000)</f>
        <v>-0.375091575091574</v>
      </c>
      <c r="J4908" s="6" t="n">
        <f aca="false">IF(OR(B4908&lt;Rules!$B$2,B4908&gt;Rules!$B$3,ABS(I4908)&gt;Rules!$B$4,OR(B4909&lt;Rules!$B$2,B4909&gt;Rules!$B$3,ABS(I4909)&gt;Rules!$B$4)),1,0)</f>
        <v>0</v>
      </c>
      <c r="K4908" s="6" t="str">
        <f aca="false">IF(F4908=1,COUNTIF($F$2:F4908,1),"")</f>
        <v/>
      </c>
    </row>
    <row r="4909" customFormat="false" ht="15" hidden="false" customHeight="false" outlineLevel="0" collapsed="false">
      <c r="A4909" s="6" t="n">
        <v>38605.0555</v>
      </c>
      <c r="B4909" s="6" t="n">
        <v>1.62710622710623</v>
      </c>
      <c r="C4909" s="6" t="n">
        <v>72</v>
      </c>
      <c r="D4909" s="6" t="n">
        <v>-1</v>
      </c>
      <c r="E4909" s="6" t="n">
        <v>1.64615384615385</v>
      </c>
      <c r="F4909" s="6" t="n">
        <v>0</v>
      </c>
      <c r="G4909" s="6" t="n">
        <v>0</v>
      </c>
      <c r="H4909" s="6" t="str">
        <f aca="false">IF(AND(A4909&gt;=Stimuli!$B$2,A4909&lt;=Stimuli!$C$2),Stimuli!$A$2,IF(AND(A4909&gt;=Stimuli!$B$3,A4909&lt;=Stimuli!$C$3),Stimuli!$A$3,IF(AND(A4909&gt;=Stimuli!$B$4,A4909&lt;=Stimuli!$C$4),Stimuli!$A$4,"")))</f>
        <v>01 Quiet baseline (60s)</v>
      </c>
      <c r="I4909" s="6" t="n">
        <f aca="false">(B4909-B4908)/((A4909-A4908)/1000)</f>
        <v>0.187545787545872</v>
      </c>
      <c r="J4909" s="6" t="n">
        <f aca="false">IF(OR(B4909&lt;Rules!$B$2,B4909&gt;Rules!$B$3,ABS(I4909)&gt;Rules!$B$4,OR(B4910&lt;Rules!$B$2,B4910&gt;Rules!$B$3,ABS(I4910)&gt;Rules!$B$4)),1,0)</f>
        <v>0</v>
      </c>
      <c r="K4909" s="6" t="str">
        <f aca="false">IF(F4909=1,COUNTIF($F$2:F4909,1),"")</f>
        <v/>
      </c>
    </row>
    <row r="4910" customFormat="false" ht="15" hidden="false" customHeight="false" outlineLevel="0" collapsed="false">
      <c r="A4910" s="6" t="n">
        <v>38612.868</v>
      </c>
      <c r="B4910" s="6" t="n">
        <v>1.62710622710623</v>
      </c>
      <c r="C4910" s="6" t="n">
        <v>72</v>
      </c>
      <c r="D4910" s="6" t="n">
        <v>-1</v>
      </c>
      <c r="E4910" s="6" t="n">
        <v>1.64615384615385</v>
      </c>
      <c r="F4910" s="6" t="n">
        <v>0</v>
      </c>
      <c r="G4910" s="6" t="n">
        <v>0</v>
      </c>
      <c r="H4910" s="6" t="str">
        <f aca="false">IF(AND(A4910&gt;=Stimuli!$B$2,A4910&lt;=Stimuli!$C$2),Stimuli!$A$2,IF(AND(A4910&gt;=Stimuli!$B$3,A4910&lt;=Stimuli!$C$3),Stimuli!$A$3,IF(AND(A4910&gt;=Stimuli!$B$4,A4910&lt;=Stimuli!$C$4),Stimuli!$A$4,"")))</f>
        <v>01 Quiet baseline (60s)</v>
      </c>
      <c r="I4910" s="6" t="n">
        <f aca="false">(B4910-B4909)/((A4910-A4909)/1000)</f>
        <v>0</v>
      </c>
      <c r="J4910" s="6" t="n">
        <f aca="false">IF(OR(B4910&lt;Rules!$B$2,B4910&gt;Rules!$B$3,ABS(I4910)&gt;Rules!$B$4,OR(B4911&lt;Rules!$B$2,B4911&gt;Rules!$B$3,ABS(I4911)&gt;Rules!$B$4)),1,0)</f>
        <v>0</v>
      </c>
      <c r="K4910" s="6" t="str">
        <f aca="false">IF(F4910=1,COUNTIF($F$2:F4910,1),"")</f>
        <v/>
      </c>
    </row>
    <row r="4911" customFormat="false" ht="15" hidden="false" customHeight="false" outlineLevel="0" collapsed="false">
      <c r="A4911" s="6" t="n">
        <v>38620.6805</v>
      </c>
      <c r="B4911" s="6" t="n">
        <v>1.62564102564103</v>
      </c>
      <c r="C4911" s="6" t="n">
        <v>72</v>
      </c>
      <c r="D4911" s="6" t="n">
        <v>-1</v>
      </c>
      <c r="E4911" s="6" t="n">
        <v>1.64615384615385</v>
      </c>
      <c r="F4911" s="6" t="n">
        <v>0</v>
      </c>
      <c r="G4911" s="6" t="n">
        <v>0</v>
      </c>
      <c r="H4911" s="6" t="str">
        <f aca="false">IF(AND(A4911&gt;=Stimuli!$B$2,A4911&lt;=Stimuli!$C$2),Stimuli!$A$2,IF(AND(A4911&gt;=Stimuli!$B$3,A4911&lt;=Stimuli!$C$3),Stimuli!$A$3,IF(AND(A4911&gt;=Stimuli!$B$4,A4911&lt;=Stimuli!$C$4),Stimuli!$A$4,"")))</f>
        <v>01 Quiet baseline (60s)</v>
      </c>
      <c r="I4911" s="6" t="n">
        <f aca="false">(B4911-B4910)/((A4911-A4910)/1000)</f>
        <v>-0.187545787545872</v>
      </c>
      <c r="J4911" s="6" t="n">
        <f aca="false">IF(OR(B4911&lt;Rules!$B$2,B4911&gt;Rules!$B$3,ABS(I4911)&gt;Rules!$B$4,OR(B4912&lt;Rules!$B$2,B4912&gt;Rules!$B$3,ABS(I4912)&gt;Rules!$B$4)),1,0)</f>
        <v>0</v>
      </c>
      <c r="K4911" s="6" t="str">
        <f aca="false">IF(F4911=1,COUNTIF($F$2:F4911,1),"")</f>
        <v/>
      </c>
    </row>
    <row r="4912" customFormat="false" ht="15" hidden="false" customHeight="false" outlineLevel="0" collapsed="false">
      <c r="A4912" s="6" t="n">
        <v>38628.493</v>
      </c>
      <c r="B4912" s="6" t="n">
        <v>1.62857142857143</v>
      </c>
      <c r="C4912" s="6" t="n">
        <v>72</v>
      </c>
      <c r="D4912" s="6" t="n">
        <v>-1</v>
      </c>
      <c r="E4912" s="6" t="n">
        <v>1.64615384615385</v>
      </c>
      <c r="F4912" s="6" t="n">
        <v>0</v>
      </c>
      <c r="G4912" s="6" t="n">
        <v>0</v>
      </c>
      <c r="H4912" s="6" t="str">
        <f aca="false">IF(AND(A4912&gt;=Stimuli!$B$2,A4912&lt;=Stimuli!$C$2),Stimuli!$A$2,IF(AND(A4912&gt;=Stimuli!$B$3,A4912&lt;=Stimuli!$C$3),Stimuli!$A$3,IF(AND(A4912&gt;=Stimuli!$B$4,A4912&lt;=Stimuli!$C$4),Stimuli!$A$4,"")))</f>
        <v>01 Quiet baseline (60s)</v>
      </c>
      <c r="I4912" s="6" t="n">
        <f aca="false">(B4912-B4911)/((A4912-A4911)/1000)</f>
        <v>0.375091575091574</v>
      </c>
      <c r="J4912" s="6" t="n">
        <f aca="false">IF(OR(B4912&lt;Rules!$B$2,B4912&gt;Rules!$B$3,ABS(I4912)&gt;Rules!$B$4,OR(B4913&lt;Rules!$B$2,B4913&gt;Rules!$B$3,ABS(I4913)&gt;Rules!$B$4)),1,0)</f>
        <v>0</v>
      </c>
      <c r="K4912" s="6" t="str">
        <f aca="false">IF(F4912=1,COUNTIF($F$2:F4912,1),"")</f>
        <v/>
      </c>
    </row>
    <row r="4913" customFormat="false" ht="15" hidden="false" customHeight="false" outlineLevel="0" collapsed="false">
      <c r="A4913" s="6" t="n">
        <v>38636.3055</v>
      </c>
      <c r="B4913" s="6" t="n">
        <v>1.62417582417582</v>
      </c>
      <c r="C4913" s="6" t="n">
        <v>72</v>
      </c>
      <c r="D4913" s="6" t="n">
        <v>-1</v>
      </c>
      <c r="E4913" s="6" t="n">
        <v>1.64615384615385</v>
      </c>
      <c r="F4913" s="6" t="n">
        <v>0</v>
      </c>
      <c r="G4913" s="6" t="n">
        <v>0</v>
      </c>
      <c r="H4913" s="6" t="str">
        <f aca="false">IF(AND(A4913&gt;=Stimuli!$B$2,A4913&lt;=Stimuli!$C$2),Stimuli!$A$2,IF(AND(A4913&gt;=Stimuli!$B$3,A4913&lt;=Stimuli!$C$3),Stimuli!$A$3,IF(AND(A4913&gt;=Stimuli!$B$4,A4913&lt;=Stimuli!$C$4),Stimuli!$A$4,"")))</f>
        <v>01 Quiet baseline (60s)</v>
      </c>
      <c r="I4913" s="6" t="n">
        <f aca="false">(B4913-B4912)/((A4913-A4912)/1000)</f>
        <v>-0.562637362637304</v>
      </c>
      <c r="J4913" s="6" t="n">
        <f aca="false">IF(OR(B4913&lt;Rules!$B$2,B4913&gt;Rules!$B$3,ABS(I4913)&gt;Rules!$B$4,OR(B4914&lt;Rules!$B$2,B4914&gt;Rules!$B$3,ABS(I4914)&gt;Rules!$B$4)),1,0)</f>
        <v>0</v>
      </c>
      <c r="K4913" s="6" t="str">
        <f aca="false">IF(F4913=1,COUNTIF($F$2:F4913,1),"")</f>
        <v/>
      </c>
    </row>
    <row r="4914" customFormat="false" ht="15" hidden="false" customHeight="false" outlineLevel="0" collapsed="false">
      <c r="A4914" s="6" t="n">
        <v>38644.118</v>
      </c>
      <c r="B4914" s="6" t="n">
        <v>1.62857142857143</v>
      </c>
      <c r="C4914" s="6" t="n">
        <v>72</v>
      </c>
      <c r="D4914" s="6" t="n">
        <v>-1</v>
      </c>
      <c r="E4914" s="6" t="n">
        <v>1.64615384615385</v>
      </c>
      <c r="F4914" s="6" t="n">
        <v>0</v>
      </c>
      <c r="G4914" s="6" t="n">
        <v>0</v>
      </c>
      <c r="H4914" s="6" t="str">
        <f aca="false">IF(AND(A4914&gt;=Stimuli!$B$2,A4914&lt;=Stimuli!$C$2),Stimuli!$A$2,IF(AND(A4914&gt;=Stimuli!$B$3,A4914&lt;=Stimuli!$C$3),Stimuli!$A$3,IF(AND(A4914&gt;=Stimuli!$B$4,A4914&lt;=Stimuli!$C$4),Stimuli!$A$4,"")))</f>
        <v>01 Quiet baseline (60s)</v>
      </c>
      <c r="I4914" s="6" t="n">
        <f aca="false">(B4914-B4913)/((A4914-A4913)/1000)</f>
        <v>0.562637362637304</v>
      </c>
      <c r="J4914" s="6" t="n">
        <f aca="false">IF(OR(B4914&lt;Rules!$B$2,B4914&gt;Rules!$B$3,ABS(I4914)&gt;Rules!$B$4,OR(B4915&lt;Rules!$B$2,B4915&gt;Rules!$B$3,ABS(I4915)&gt;Rules!$B$4)),1,0)</f>
        <v>0</v>
      </c>
      <c r="K4914" s="6" t="str">
        <f aca="false">IF(F4914=1,COUNTIF($F$2:F4914,1),"")</f>
        <v/>
      </c>
    </row>
    <row r="4915" customFormat="false" ht="15" hidden="false" customHeight="false" outlineLevel="0" collapsed="false">
      <c r="A4915" s="6" t="n">
        <v>38651.9305</v>
      </c>
      <c r="B4915" s="6" t="n">
        <v>1.62417582417582</v>
      </c>
      <c r="C4915" s="6" t="n">
        <v>72</v>
      </c>
      <c r="D4915" s="6" t="n">
        <v>-1</v>
      </c>
      <c r="E4915" s="6" t="n">
        <v>1.64615384615385</v>
      </c>
      <c r="F4915" s="6" t="n">
        <v>0</v>
      </c>
      <c r="G4915" s="6" t="n">
        <v>0</v>
      </c>
      <c r="H4915" s="6" t="str">
        <f aca="false">IF(AND(A4915&gt;=Stimuli!$B$2,A4915&lt;=Stimuli!$C$2),Stimuli!$A$2,IF(AND(A4915&gt;=Stimuli!$B$3,A4915&lt;=Stimuli!$C$3),Stimuli!$A$3,IF(AND(A4915&gt;=Stimuli!$B$4,A4915&lt;=Stimuli!$C$4),Stimuli!$A$4,"")))</f>
        <v>01 Quiet baseline (60s)</v>
      </c>
      <c r="I4915" s="6" t="n">
        <f aca="false">(B4915-B4914)/((A4915-A4914)/1000)</f>
        <v>-0.562637362637304</v>
      </c>
      <c r="J4915" s="6" t="n">
        <f aca="false">IF(OR(B4915&lt;Rules!$B$2,B4915&gt;Rules!$B$3,ABS(I4915)&gt;Rules!$B$4,OR(B4916&lt;Rules!$B$2,B4916&gt;Rules!$B$3,ABS(I4916)&gt;Rules!$B$4)),1,0)</f>
        <v>0</v>
      </c>
      <c r="K4915" s="6" t="str">
        <f aca="false">IF(F4915=1,COUNTIF($F$2:F4915,1),"")</f>
        <v/>
      </c>
    </row>
    <row r="4916" customFormat="false" ht="15" hidden="false" customHeight="false" outlineLevel="0" collapsed="false">
      <c r="A4916" s="6" t="n">
        <v>38659.743</v>
      </c>
      <c r="B4916" s="6" t="n">
        <v>1.63003663003663</v>
      </c>
      <c r="C4916" s="6" t="n">
        <v>72</v>
      </c>
      <c r="D4916" s="6" t="n">
        <v>-1</v>
      </c>
      <c r="E4916" s="6" t="n">
        <v>1.64615384615385</v>
      </c>
      <c r="F4916" s="6" t="n">
        <v>0</v>
      </c>
      <c r="G4916" s="6" t="n">
        <v>0</v>
      </c>
      <c r="H4916" s="6" t="str">
        <f aca="false">IF(AND(A4916&gt;=Stimuli!$B$2,A4916&lt;=Stimuli!$C$2),Stimuli!$A$2,IF(AND(A4916&gt;=Stimuli!$B$3,A4916&lt;=Stimuli!$C$3),Stimuli!$A$3,IF(AND(A4916&gt;=Stimuli!$B$4,A4916&lt;=Stimuli!$C$4),Stimuli!$A$4,"")))</f>
        <v>01 Quiet baseline (60s)</v>
      </c>
      <c r="I4916" s="6" t="n">
        <f aca="false">(B4916-B4915)/((A4916-A4915)/1000)</f>
        <v>0.750183150183176</v>
      </c>
      <c r="J4916" s="6" t="n">
        <f aca="false">IF(OR(B4916&lt;Rules!$B$2,B4916&gt;Rules!$B$3,ABS(I4916)&gt;Rules!$B$4,OR(B4917&lt;Rules!$B$2,B4917&gt;Rules!$B$3,ABS(I4917)&gt;Rules!$B$4)),1,0)</f>
        <v>0</v>
      </c>
      <c r="K4916" s="6" t="str">
        <f aca="false">IF(F4916=1,COUNTIF($F$2:F4916,1),"")</f>
        <v/>
      </c>
    </row>
    <row r="4917" customFormat="false" ht="15" hidden="false" customHeight="false" outlineLevel="0" collapsed="false">
      <c r="A4917" s="6" t="n">
        <v>38667.5555</v>
      </c>
      <c r="B4917" s="6" t="n">
        <v>1.62417582417582</v>
      </c>
      <c r="C4917" s="6" t="n">
        <v>72</v>
      </c>
      <c r="D4917" s="6" t="n">
        <v>-1</v>
      </c>
      <c r="E4917" s="6" t="n">
        <v>1.64615384615385</v>
      </c>
      <c r="F4917" s="6" t="n">
        <v>0</v>
      </c>
      <c r="G4917" s="6" t="n">
        <v>0</v>
      </c>
      <c r="H4917" s="6" t="str">
        <f aca="false">IF(AND(A4917&gt;=Stimuli!$B$2,A4917&lt;=Stimuli!$C$2),Stimuli!$A$2,IF(AND(A4917&gt;=Stimuli!$B$3,A4917&lt;=Stimuli!$C$3),Stimuli!$A$3,IF(AND(A4917&gt;=Stimuli!$B$4,A4917&lt;=Stimuli!$C$4),Stimuli!$A$4,"")))</f>
        <v>01 Quiet baseline (60s)</v>
      </c>
      <c r="I4917" s="6" t="n">
        <f aca="false">(B4917-B4916)/((A4917-A4916)/1000)</f>
        <v>-0.750183150183176</v>
      </c>
      <c r="J4917" s="6" t="n">
        <f aca="false">IF(OR(B4917&lt;Rules!$B$2,B4917&gt;Rules!$B$3,ABS(I4917)&gt;Rules!$B$4,OR(B4918&lt;Rules!$B$2,B4918&gt;Rules!$B$3,ABS(I4918)&gt;Rules!$B$4)),1,0)</f>
        <v>0</v>
      </c>
      <c r="K4917" s="6" t="str">
        <f aca="false">IF(F4917=1,COUNTIF($F$2:F4917,1),"")</f>
        <v/>
      </c>
    </row>
    <row r="4918" customFormat="false" ht="15" hidden="false" customHeight="false" outlineLevel="0" collapsed="false">
      <c r="A4918" s="6" t="n">
        <v>38675.368</v>
      </c>
      <c r="B4918" s="6" t="n">
        <v>1.63003663003663</v>
      </c>
      <c r="C4918" s="6" t="n">
        <v>72</v>
      </c>
      <c r="D4918" s="6" t="n">
        <v>-1</v>
      </c>
      <c r="E4918" s="6" t="n">
        <v>1.64615384615385</v>
      </c>
      <c r="F4918" s="6" t="n">
        <v>0</v>
      </c>
      <c r="G4918" s="6" t="n">
        <v>0</v>
      </c>
      <c r="H4918" s="6" t="str">
        <f aca="false">IF(AND(A4918&gt;=Stimuli!$B$2,A4918&lt;=Stimuli!$C$2),Stimuli!$A$2,IF(AND(A4918&gt;=Stimuli!$B$3,A4918&lt;=Stimuli!$C$3),Stimuli!$A$3,IF(AND(A4918&gt;=Stimuli!$B$4,A4918&lt;=Stimuli!$C$4),Stimuli!$A$4,"")))</f>
        <v>01 Quiet baseline (60s)</v>
      </c>
      <c r="I4918" s="6" t="n">
        <f aca="false">(B4918-B4917)/((A4918-A4917)/1000)</f>
        <v>0.750183150183176</v>
      </c>
      <c r="J4918" s="6" t="n">
        <f aca="false">IF(OR(B4918&lt;Rules!$B$2,B4918&gt;Rules!$B$3,ABS(I4918)&gt;Rules!$B$4,OR(B4919&lt;Rules!$B$2,B4919&gt;Rules!$B$3,ABS(I4919)&gt;Rules!$B$4)),1,0)</f>
        <v>0</v>
      </c>
      <c r="K4918" s="6" t="str">
        <f aca="false">IF(F4918=1,COUNTIF($F$2:F4918,1),"")</f>
        <v/>
      </c>
    </row>
    <row r="4919" customFormat="false" ht="15" hidden="false" customHeight="false" outlineLevel="0" collapsed="false">
      <c r="A4919" s="6" t="n">
        <v>38683.1805</v>
      </c>
      <c r="B4919" s="6" t="n">
        <v>1.62271062271062</v>
      </c>
      <c r="C4919" s="6" t="n">
        <v>72</v>
      </c>
      <c r="D4919" s="6" t="n">
        <v>-1</v>
      </c>
      <c r="E4919" s="6" t="n">
        <v>1.64615384615385</v>
      </c>
      <c r="F4919" s="6" t="n">
        <v>0</v>
      </c>
      <c r="G4919" s="6" t="n">
        <v>0</v>
      </c>
      <c r="H4919" s="6" t="str">
        <f aca="false">IF(AND(A4919&gt;=Stimuli!$B$2,A4919&lt;=Stimuli!$C$2),Stimuli!$A$2,IF(AND(A4919&gt;=Stimuli!$B$3,A4919&lt;=Stimuli!$C$3),Stimuli!$A$3,IF(AND(A4919&gt;=Stimuli!$B$4,A4919&lt;=Stimuli!$C$4),Stimuli!$A$4,"")))</f>
        <v>01 Quiet baseline (60s)</v>
      </c>
      <c r="I4919" s="6" t="n">
        <f aca="false">(B4919-B4918)/((A4919-A4918)/1000)</f>
        <v>-0.93772893772902</v>
      </c>
      <c r="J4919" s="6" t="n">
        <f aca="false">IF(OR(B4919&lt;Rules!$B$2,B4919&gt;Rules!$B$3,ABS(I4919)&gt;Rules!$B$4,OR(B4920&lt;Rules!$B$2,B4920&gt;Rules!$B$3,ABS(I4920)&gt;Rules!$B$4)),1,0)</f>
        <v>0</v>
      </c>
      <c r="K4919" s="6" t="str">
        <f aca="false">IF(F4919=1,COUNTIF($F$2:F4919,1),"")</f>
        <v/>
      </c>
    </row>
    <row r="4920" customFormat="false" ht="15" hidden="false" customHeight="false" outlineLevel="0" collapsed="false">
      <c r="A4920" s="6" t="n">
        <v>38690.993</v>
      </c>
      <c r="B4920" s="6" t="n">
        <v>1.63003663003663</v>
      </c>
      <c r="C4920" s="6" t="n">
        <v>72</v>
      </c>
      <c r="D4920" s="6" t="n">
        <v>-1</v>
      </c>
      <c r="E4920" s="6" t="n">
        <v>1.64615384615385</v>
      </c>
      <c r="F4920" s="6" t="n">
        <v>0</v>
      </c>
      <c r="G4920" s="6" t="n">
        <v>0</v>
      </c>
      <c r="H4920" s="6" t="str">
        <f aca="false">IF(AND(A4920&gt;=Stimuli!$B$2,A4920&lt;=Stimuli!$C$2),Stimuli!$A$2,IF(AND(A4920&gt;=Stimuli!$B$3,A4920&lt;=Stimuli!$C$3),Stimuli!$A$3,IF(AND(A4920&gt;=Stimuli!$B$4,A4920&lt;=Stimuli!$C$4),Stimuli!$A$4,"")))</f>
        <v>01 Quiet baseline (60s)</v>
      </c>
      <c r="I4920" s="6" t="n">
        <f aca="false">(B4920-B4919)/((A4920-A4919)/1000)</f>
        <v>0.93772893772902</v>
      </c>
      <c r="J4920" s="6" t="n">
        <f aca="false">IF(OR(B4920&lt;Rules!$B$2,B4920&gt;Rules!$B$3,ABS(I4920)&gt;Rules!$B$4,OR(B4921&lt;Rules!$B$2,B4921&gt;Rules!$B$3,ABS(I4921)&gt;Rules!$B$4)),1,0)</f>
        <v>0</v>
      </c>
      <c r="K4920" s="6" t="str">
        <f aca="false">IF(F4920=1,COUNTIF($F$2:F4920,1),"")</f>
        <v/>
      </c>
    </row>
    <row r="4921" customFormat="false" ht="15" hidden="false" customHeight="false" outlineLevel="0" collapsed="false">
      <c r="A4921" s="6" t="n">
        <v>38698.8055</v>
      </c>
      <c r="B4921" s="6" t="n">
        <v>1.62271062271062</v>
      </c>
      <c r="C4921" s="6" t="n">
        <v>72</v>
      </c>
      <c r="D4921" s="6" t="n">
        <v>-1</v>
      </c>
      <c r="E4921" s="6" t="n">
        <v>1.64468864468864</v>
      </c>
      <c r="F4921" s="6" t="n">
        <v>0</v>
      </c>
      <c r="G4921" s="6" t="n">
        <v>0</v>
      </c>
      <c r="H4921" s="6" t="str">
        <f aca="false">IF(AND(A4921&gt;=Stimuli!$B$2,A4921&lt;=Stimuli!$C$2),Stimuli!$A$2,IF(AND(A4921&gt;=Stimuli!$B$3,A4921&lt;=Stimuli!$C$3),Stimuli!$A$3,IF(AND(A4921&gt;=Stimuli!$B$4,A4921&lt;=Stimuli!$C$4),Stimuli!$A$4,"")))</f>
        <v>01 Quiet baseline (60s)</v>
      </c>
      <c r="I4921" s="6" t="n">
        <f aca="false">(B4921-B4920)/((A4921-A4920)/1000)</f>
        <v>-0.93772893772902</v>
      </c>
      <c r="J4921" s="6" t="n">
        <f aca="false">IF(OR(B4921&lt;Rules!$B$2,B4921&gt;Rules!$B$3,ABS(I4921)&gt;Rules!$B$4,OR(B4922&lt;Rules!$B$2,B4922&gt;Rules!$B$3,ABS(I4922)&gt;Rules!$B$4)),1,0)</f>
        <v>0</v>
      </c>
      <c r="K4921" s="6" t="str">
        <f aca="false">IF(F4921=1,COUNTIF($F$2:F4921,1),"")</f>
        <v/>
      </c>
    </row>
    <row r="4922" customFormat="false" ht="15" hidden="false" customHeight="false" outlineLevel="0" collapsed="false">
      <c r="A4922" s="6" t="n">
        <v>38706.618</v>
      </c>
      <c r="B4922" s="6" t="n">
        <v>1.62857142857143</v>
      </c>
      <c r="C4922" s="6" t="n">
        <v>72</v>
      </c>
      <c r="D4922" s="6" t="n">
        <v>-1</v>
      </c>
      <c r="E4922" s="6" t="n">
        <v>1.64468864468864</v>
      </c>
      <c r="F4922" s="6" t="n">
        <v>0</v>
      </c>
      <c r="G4922" s="6" t="n">
        <v>0</v>
      </c>
      <c r="H4922" s="6" t="str">
        <f aca="false">IF(AND(A4922&gt;=Stimuli!$B$2,A4922&lt;=Stimuli!$C$2),Stimuli!$A$2,IF(AND(A4922&gt;=Stimuli!$B$3,A4922&lt;=Stimuli!$C$3),Stimuli!$A$3,IF(AND(A4922&gt;=Stimuli!$B$4,A4922&lt;=Stimuli!$C$4),Stimuli!$A$4,"")))</f>
        <v>01 Quiet baseline (60s)</v>
      </c>
      <c r="I4922" s="6" t="n">
        <f aca="false">(B4922-B4921)/((A4922-A4921)/1000)</f>
        <v>0.750183150183148</v>
      </c>
      <c r="J4922" s="6" t="n">
        <f aca="false">IF(OR(B4922&lt;Rules!$B$2,B4922&gt;Rules!$B$3,ABS(I4922)&gt;Rules!$B$4,OR(B4923&lt;Rules!$B$2,B4923&gt;Rules!$B$3,ABS(I4923)&gt;Rules!$B$4)),1,0)</f>
        <v>0</v>
      </c>
      <c r="K4922" s="6" t="str">
        <f aca="false">IF(F4922=1,COUNTIF($F$2:F4922,1),"")</f>
        <v/>
      </c>
    </row>
    <row r="4923" customFormat="false" ht="15" hidden="false" customHeight="false" outlineLevel="0" collapsed="false">
      <c r="A4923" s="6" t="n">
        <v>38714.4305</v>
      </c>
      <c r="B4923" s="6" t="n">
        <v>1.62417582417582</v>
      </c>
      <c r="C4923" s="6" t="n">
        <v>72</v>
      </c>
      <c r="D4923" s="6" t="n">
        <v>-1</v>
      </c>
      <c r="E4923" s="6" t="n">
        <v>1.64468864468864</v>
      </c>
      <c r="F4923" s="6" t="n">
        <v>0</v>
      </c>
      <c r="G4923" s="6" t="n">
        <v>0</v>
      </c>
      <c r="H4923" s="6" t="str">
        <f aca="false">IF(AND(A4923&gt;=Stimuli!$B$2,A4923&lt;=Stimuli!$C$2),Stimuli!$A$2,IF(AND(A4923&gt;=Stimuli!$B$3,A4923&lt;=Stimuli!$C$3),Stimuli!$A$3,IF(AND(A4923&gt;=Stimuli!$B$4,A4923&lt;=Stimuli!$C$4),Stimuli!$A$4,"")))</f>
        <v>01 Quiet baseline (60s)</v>
      </c>
      <c r="I4923" s="6" t="n">
        <f aca="false">(B4923-B4922)/((A4923-A4922)/1000)</f>
        <v>-0.562637362637304</v>
      </c>
      <c r="J4923" s="6" t="n">
        <f aca="false">IF(OR(B4923&lt;Rules!$B$2,B4923&gt;Rules!$B$3,ABS(I4923)&gt;Rules!$B$4,OR(B4924&lt;Rules!$B$2,B4924&gt;Rules!$B$3,ABS(I4924)&gt;Rules!$B$4)),1,0)</f>
        <v>0</v>
      </c>
      <c r="K4923" s="6" t="str">
        <f aca="false">IF(F4923=1,COUNTIF($F$2:F4923,1),"")</f>
        <v/>
      </c>
    </row>
    <row r="4924" customFormat="false" ht="15" hidden="false" customHeight="false" outlineLevel="0" collapsed="false">
      <c r="A4924" s="6" t="n">
        <v>38722.243</v>
      </c>
      <c r="B4924" s="6" t="n">
        <v>1.62710622710623</v>
      </c>
      <c r="C4924" s="6" t="n">
        <v>72</v>
      </c>
      <c r="D4924" s="6" t="n">
        <v>-1</v>
      </c>
      <c r="E4924" s="6" t="n">
        <v>1.64468864468864</v>
      </c>
      <c r="F4924" s="6" t="n">
        <v>0</v>
      </c>
      <c r="G4924" s="6" t="n">
        <v>0</v>
      </c>
      <c r="H4924" s="6" t="str">
        <f aca="false">IF(AND(A4924&gt;=Stimuli!$B$2,A4924&lt;=Stimuli!$C$2),Stimuli!$A$2,IF(AND(A4924&gt;=Stimuli!$B$3,A4924&lt;=Stimuli!$C$3),Stimuli!$A$3,IF(AND(A4924&gt;=Stimuli!$B$4,A4924&lt;=Stimuli!$C$4),Stimuli!$A$4,"")))</f>
        <v>01 Quiet baseline (60s)</v>
      </c>
      <c r="I4924" s="6" t="n">
        <f aca="false">(B4924-B4923)/((A4924-A4923)/1000)</f>
        <v>0.375091575091602</v>
      </c>
      <c r="J4924" s="6" t="n">
        <f aca="false">IF(OR(B4924&lt;Rules!$B$2,B4924&gt;Rules!$B$3,ABS(I4924)&gt;Rules!$B$4,OR(B4925&lt;Rules!$B$2,B4925&gt;Rules!$B$3,ABS(I4925)&gt;Rules!$B$4)),1,0)</f>
        <v>0</v>
      </c>
      <c r="K4924" s="6" t="str">
        <f aca="false">IF(F4924=1,COUNTIF($F$2:F4924,1),"")</f>
        <v/>
      </c>
    </row>
    <row r="4925" customFormat="false" ht="15" hidden="false" customHeight="false" outlineLevel="0" collapsed="false">
      <c r="A4925" s="6" t="n">
        <v>38730.0555</v>
      </c>
      <c r="B4925" s="6" t="n">
        <v>1.62417582417582</v>
      </c>
      <c r="C4925" s="6" t="n">
        <v>72</v>
      </c>
      <c r="D4925" s="6" t="n">
        <v>-1</v>
      </c>
      <c r="E4925" s="6" t="n">
        <v>1.64468864468864</v>
      </c>
      <c r="F4925" s="6" t="n">
        <v>0</v>
      </c>
      <c r="G4925" s="6" t="n">
        <v>0</v>
      </c>
      <c r="H4925" s="6" t="str">
        <f aca="false">IF(AND(A4925&gt;=Stimuli!$B$2,A4925&lt;=Stimuli!$C$2),Stimuli!$A$2,IF(AND(A4925&gt;=Stimuli!$B$3,A4925&lt;=Stimuli!$C$3),Stimuli!$A$3,IF(AND(A4925&gt;=Stimuli!$B$4,A4925&lt;=Stimuli!$C$4),Stimuli!$A$4,"")))</f>
        <v>01 Quiet baseline (60s)</v>
      </c>
      <c r="I4925" s="6" t="n">
        <f aca="false">(B4925-B4924)/((A4925-A4924)/1000)</f>
        <v>-0.375091575091602</v>
      </c>
      <c r="J4925" s="6" t="n">
        <f aca="false">IF(OR(B4925&lt;Rules!$B$2,B4925&gt;Rules!$B$3,ABS(I4925)&gt;Rules!$B$4,OR(B4926&lt;Rules!$B$2,B4926&gt;Rules!$B$3,ABS(I4926)&gt;Rules!$B$4)),1,0)</f>
        <v>0</v>
      </c>
      <c r="K4925" s="6" t="str">
        <f aca="false">IF(F4925=1,COUNTIF($F$2:F4925,1),"")</f>
        <v/>
      </c>
    </row>
    <row r="4926" customFormat="false" ht="15" hidden="false" customHeight="false" outlineLevel="0" collapsed="false">
      <c r="A4926" s="6" t="n">
        <v>38737.868</v>
      </c>
      <c r="B4926" s="6" t="n">
        <v>1.62564102564103</v>
      </c>
      <c r="C4926" s="6" t="n">
        <v>72</v>
      </c>
      <c r="D4926" s="6" t="n">
        <v>-1</v>
      </c>
      <c r="E4926" s="6" t="n">
        <v>1.64468864468864</v>
      </c>
      <c r="F4926" s="6" t="n">
        <v>0</v>
      </c>
      <c r="G4926" s="6" t="n">
        <v>0</v>
      </c>
      <c r="H4926" s="6" t="str">
        <f aca="false">IF(AND(A4926&gt;=Stimuli!$B$2,A4926&lt;=Stimuli!$C$2),Stimuli!$A$2,IF(AND(A4926&gt;=Stimuli!$B$3,A4926&lt;=Stimuli!$C$3),Stimuli!$A$3,IF(AND(A4926&gt;=Stimuli!$B$4,A4926&lt;=Stimuli!$C$4),Stimuli!$A$4,"")))</f>
        <v>01 Quiet baseline (60s)</v>
      </c>
      <c r="I4926" s="6" t="n">
        <f aca="false">(B4926-B4925)/((A4926-A4925)/1000)</f>
        <v>0.18754578754573</v>
      </c>
      <c r="J4926" s="6" t="n">
        <f aca="false">IF(OR(B4926&lt;Rules!$B$2,B4926&gt;Rules!$B$3,ABS(I4926)&gt;Rules!$B$4,OR(B4927&lt;Rules!$B$2,B4927&gt;Rules!$B$3,ABS(I4927)&gt;Rules!$B$4)),1,0)</f>
        <v>0</v>
      </c>
      <c r="K4926" s="6" t="str">
        <f aca="false">IF(F4926=1,COUNTIF($F$2:F4926,1),"")</f>
        <v/>
      </c>
    </row>
    <row r="4927" customFormat="false" ht="15" hidden="false" customHeight="false" outlineLevel="0" collapsed="false">
      <c r="A4927" s="6" t="n">
        <v>38745.6805</v>
      </c>
      <c r="B4927" s="6" t="n">
        <v>1.62564102564103</v>
      </c>
      <c r="C4927" s="6" t="n">
        <v>72</v>
      </c>
      <c r="D4927" s="6" t="n">
        <v>-1</v>
      </c>
      <c r="E4927" s="6" t="n">
        <v>1.64468864468864</v>
      </c>
      <c r="F4927" s="6" t="n">
        <v>0</v>
      </c>
      <c r="G4927" s="6" t="n">
        <v>0</v>
      </c>
      <c r="H4927" s="6" t="str">
        <f aca="false">IF(AND(A4927&gt;=Stimuli!$B$2,A4927&lt;=Stimuli!$C$2),Stimuli!$A$2,IF(AND(A4927&gt;=Stimuli!$B$3,A4927&lt;=Stimuli!$C$3),Stimuli!$A$3,IF(AND(A4927&gt;=Stimuli!$B$4,A4927&lt;=Stimuli!$C$4),Stimuli!$A$4,"")))</f>
        <v>01 Quiet baseline (60s)</v>
      </c>
      <c r="I4927" s="6" t="n">
        <f aca="false">(B4927-B4926)/((A4927-A4926)/1000)</f>
        <v>0</v>
      </c>
      <c r="J4927" s="6" t="n">
        <f aca="false">IF(OR(B4927&lt;Rules!$B$2,B4927&gt;Rules!$B$3,ABS(I4927)&gt;Rules!$B$4,OR(B4928&lt;Rules!$B$2,B4928&gt;Rules!$B$3,ABS(I4928)&gt;Rules!$B$4)),1,0)</f>
        <v>0</v>
      </c>
      <c r="K4927" s="6" t="str">
        <f aca="false">IF(F4927=1,COUNTIF($F$2:F4927,1),"")</f>
        <v/>
      </c>
    </row>
    <row r="4928" customFormat="false" ht="15" hidden="false" customHeight="false" outlineLevel="0" collapsed="false">
      <c r="A4928" s="6" t="n">
        <v>38753.493</v>
      </c>
      <c r="B4928" s="6" t="n">
        <v>1.62417582417582</v>
      </c>
      <c r="C4928" s="6" t="n">
        <v>72</v>
      </c>
      <c r="D4928" s="6" t="n">
        <v>-1</v>
      </c>
      <c r="E4928" s="6" t="n">
        <v>1.64468864468864</v>
      </c>
      <c r="F4928" s="6" t="n">
        <v>0</v>
      </c>
      <c r="G4928" s="6" t="n">
        <v>0</v>
      </c>
      <c r="H4928" s="6" t="str">
        <f aca="false">IF(AND(A4928&gt;=Stimuli!$B$2,A4928&lt;=Stimuli!$C$2),Stimuli!$A$2,IF(AND(A4928&gt;=Stimuli!$B$3,A4928&lt;=Stimuli!$C$3),Stimuli!$A$3,IF(AND(A4928&gt;=Stimuli!$B$4,A4928&lt;=Stimuli!$C$4),Stimuli!$A$4,"")))</f>
        <v>01 Quiet baseline (60s)</v>
      </c>
      <c r="I4928" s="6" t="n">
        <f aca="false">(B4928-B4927)/((A4928-A4927)/1000)</f>
        <v>-0.18754578754573</v>
      </c>
      <c r="J4928" s="6" t="n">
        <f aca="false">IF(OR(B4928&lt;Rules!$B$2,B4928&gt;Rules!$B$3,ABS(I4928)&gt;Rules!$B$4,OR(B4929&lt;Rules!$B$2,B4929&gt;Rules!$B$3,ABS(I4929)&gt;Rules!$B$4)),1,0)</f>
        <v>0</v>
      </c>
      <c r="K4928" s="6" t="str">
        <f aca="false">IF(F4928=1,COUNTIF($F$2:F4928,1),"")</f>
        <v/>
      </c>
    </row>
    <row r="4929" customFormat="false" ht="15" hidden="false" customHeight="false" outlineLevel="0" collapsed="false">
      <c r="A4929" s="6" t="n">
        <v>38761.3055</v>
      </c>
      <c r="B4929" s="6" t="n">
        <v>1.62710622710623</v>
      </c>
      <c r="C4929" s="6" t="n">
        <v>72</v>
      </c>
      <c r="D4929" s="6" t="n">
        <v>-1</v>
      </c>
      <c r="E4929" s="6" t="n">
        <v>1.64468864468864</v>
      </c>
      <c r="F4929" s="6" t="n">
        <v>0</v>
      </c>
      <c r="G4929" s="6" t="n">
        <v>0</v>
      </c>
      <c r="H4929" s="6" t="str">
        <f aca="false">IF(AND(A4929&gt;=Stimuli!$B$2,A4929&lt;=Stimuli!$C$2),Stimuli!$A$2,IF(AND(A4929&gt;=Stimuli!$B$3,A4929&lt;=Stimuli!$C$3),Stimuli!$A$3,IF(AND(A4929&gt;=Stimuli!$B$4,A4929&lt;=Stimuli!$C$4),Stimuli!$A$4,"")))</f>
        <v>01 Quiet baseline (60s)</v>
      </c>
      <c r="I4929" s="6" t="n">
        <f aca="false">(B4929-B4928)/((A4929-A4928)/1000)</f>
        <v>0.375091575091602</v>
      </c>
      <c r="J4929" s="6" t="n">
        <f aca="false">IF(OR(B4929&lt;Rules!$B$2,B4929&gt;Rules!$B$3,ABS(I4929)&gt;Rules!$B$4,OR(B4930&lt;Rules!$B$2,B4930&gt;Rules!$B$3,ABS(I4930)&gt;Rules!$B$4)),1,0)</f>
        <v>0</v>
      </c>
      <c r="K4929" s="6" t="str">
        <f aca="false">IF(F4929=1,COUNTIF($F$2:F4929,1),"")</f>
        <v/>
      </c>
    </row>
    <row r="4930" customFormat="false" ht="15" hidden="false" customHeight="false" outlineLevel="0" collapsed="false">
      <c r="A4930" s="6" t="n">
        <v>38769.118</v>
      </c>
      <c r="B4930" s="6" t="n">
        <v>1.62271062271062</v>
      </c>
      <c r="C4930" s="6" t="n">
        <v>72</v>
      </c>
      <c r="D4930" s="6" t="n">
        <v>-1</v>
      </c>
      <c r="E4930" s="6" t="n">
        <v>1.64468864468864</v>
      </c>
      <c r="F4930" s="6" t="n">
        <v>0</v>
      </c>
      <c r="G4930" s="6" t="n">
        <v>0</v>
      </c>
      <c r="H4930" s="6" t="str">
        <f aca="false">IF(AND(A4930&gt;=Stimuli!$B$2,A4930&lt;=Stimuli!$C$2),Stimuli!$A$2,IF(AND(A4930&gt;=Stimuli!$B$3,A4930&lt;=Stimuli!$C$3),Stimuli!$A$3,IF(AND(A4930&gt;=Stimuli!$B$4,A4930&lt;=Stimuli!$C$4),Stimuli!$A$4,"")))</f>
        <v>01 Quiet baseline (60s)</v>
      </c>
      <c r="I4930" s="6" t="n">
        <f aca="false">(B4930-B4929)/((A4930-A4929)/1000)</f>
        <v>-0.562637362637446</v>
      </c>
      <c r="J4930" s="6" t="n">
        <f aca="false">IF(OR(B4930&lt;Rules!$B$2,B4930&gt;Rules!$B$3,ABS(I4930)&gt;Rules!$B$4,OR(B4931&lt;Rules!$B$2,B4931&gt;Rules!$B$3,ABS(I4931)&gt;Rules!$B$4)),1,0)</f>
        <v>0</v>
      </c>
      <c r="K4930" s="6" t="str">
        <f aca="false">IF(F4930=1,COUNTIF($F$2:F4930,1),"")</f>
        <v/>
      </c>
    </row>
    <row r="4931" customFormat="false" ht="15" hidden="false" customHeight="false" outlineLevel="0" collapsed="false">
      <c r="A4931" s="6" t="n">
        <v>38776.9305</v>
      </c>
      <c r="B4931" s="6" t="n">
        <v>1.62857142857143</v>
      </c>
      <c r="C4931" s="6" t="n">
        <v>72</v>
      </c>
      <c r="D4931" s="6" t="n">
        <v>-1</v>
      </c>
      <c r="E4931" s="6" t="n">
        <v>1.64468864468864</v>
      </c>
      <c r="F4931" s="6" t="n">
        <v>0</v>
      </c>
      <c r="G4931" s="6" t="n">
        <v>0</v>
      </c>
      <c r="H4931" s="6" t="str">
        <f aca="false">IF(AND(A4931&gt;=Stimuli!$B$2,A4931&lt;=Stimuli!$C$2),Stimuli!$A$2,IF(AND(A4931&gt;=Stimuli!$B$3,A4931&lt;=Stimuli!$C$3),Stimuli!$A$3,IF(AND(A4931&gt;=Stimuli!$B$4,A4931&lt;=Stimuli!$C$4),Stimuli!$A$4,"")))</f>
        <v>01 Quiet baseline (60s)</v>
      </c>
      <c r="I4931" s="6" t="n">
        <f aca="false">(B4931-B4930)/((A4931-A4930)/1000)</f>
        <v>0.750183150183148</v>
      </c>
      <c r="J4931" s="6" t="n">
        <f aca="false">IF(OR(B4931&lt;Rules!$B$2,B4931&gt;Rules!$B$3,ABS(I4931)&gt;Rules!$B$4,OR(B4932&lt;Rules!$B$2,B4932&gt;Rules!$B$3,ABS(I4932)&gt;Rules!$B$4)),1,0)</f>
        <v>0</v>
      </c>
      <c r="K4931" s="6" t="str">
        <f aca="false">IF(F4931=1,COUNTIF($F$2:F4931,1),"")</f>
        <v/>
      </c>
    </row>
    <row r="4932" customFormat="false" ht="15" hidden="false" customHeight="false" outlineLevel="0" collapsed="false">
      <c r="A4932" s="6" t="n">
        <v>38784.743</v>
      </c>
      <c r="B4932" s="6" t="n">
        <v>1.62271062271062</v>
      </c>
      <c r="C4932" s="6" t="n">
        <v>72</v>
      </c>
      <c r="D4932" s="6" t="n">
        <v>-1</v>
      </c>
      <c r="E4932" s="6" t="n">
        <v>1.64468864468864</v>
      </c>
      <c r="F4932" s="6" t="n">
        <v>0</v>
      </c>
      <c r="G4932" s="6" t="n">
        <v>0</v>
      </c>
      <c r="H4932" s="6" t="str">
        <f aca="false">IF(AND(A4932&gt;=Stimuli!$B$2,A4932&lt;=Stimuli!$C$2),Stimuli!$A$2,IF(AND(A4932&gt;=Stimuli!$B$3,A4932&lt;=Stimuli!$C$3),Stimuli!$A$3,IF(AND(A4932&gt;=Stimuli!$B$4,A4932&lt;=Stimuli!$C$4),Stimuli!$A$4,"")))</f>
        <v>01 Quiet baseline (60s)</v>
      </c>
      <c r="I4932" s="6" t="n">
        <f aca="false">(B4932-B4931)/((A4932-A4931)/1000)</f>
        <v>-0.750183150183148</v>
      </c>
      <c r="J4932" s="6" t="n">
        <f aca="false">IF(OR(B4932&lt;Rules!$B$2,B4932&gt;Rules!$B$3,ABS(I4932)&gt;Rules!$B$4,OR(B4933&lt;Rules!$B$2,B4933&gt;Rules!$B$3,ABS(I4933)&gt;Rules!$B$4)),1,0)</f>
        <v>0</v>
      </c>
      <c r="K4932" s="6" t="str">
        <f aca="false">IF(F4932=1,COUNTIF($F$2:F4932,1),"")</f>
        <v/>
      </c>
    </row>
    <row r="4933" customFormat="false" ht="15" hidden="false" customHeight="false" outlineLevel="0" collapsed="false">
      <c r="A4933" s="6" t="n">
        <v>38792.5555</v>
      </c>
      <c r="B4933" s="6" t="n">
        <v>1.62857142857143</v>
      </c>
      <c r="C4933" s="6" t="n">
        <v>72</v>
      </c>
      <c r="D4933" s="6" t="n">
        <v>-1</v>
      </c>
      <c r="E4933" s="6" t="n">
        <v>1.64468864468864</v>
      </c>
      <c r="F4933" s="6" t="n">
        <v>0</v>
      </c>
      <c r="G4933" s="6" t="n">
        <v>0</v>
      </c>
      <c r="H4933" s="6" t="str">
        <f aca="false">IF(AND(A4933&gt;=Stimuli!$B$2,A4933&lt;=Stimuli!$C$2),Stimuli!$A$2,IF(AND(A4933&gt;=Stimuli!$B$3,A4933&lt;=Stimuli!$C$3),Stimuli!$A$3,IF(AND(A4933&gt;=Stimuli!$B$4,A4933&lt;=Stimuli!$C$4),Stimuli!$A$4,"")))</f>
        <v>01 Quiet baseline (60s)</v>
      </c>
      <c r="I4933" s="6" t="n">
        <f aca="false">(B4933-B4932)/((A4933-A4932)/1000)</f>
        <v>0.750183150183148</v>
      </c>
      <c r="J4933" s="6" t="n">
        <f aca="false">IF(OR(B4933&lt;Rules!$B$2,B4933&gt;Rules!$B$3,ABS(I4933)&gt;Rules!$B$4,OR(B4934&lt;Rules!$B$2,B4934&gt;Rules!$B$3,ABS(I4934)&gt;Rules!$B$4)),1,0)</f>
        <v>0</v>
      </c>
      <c r="K4933" s="6" t="str">
        <f aca="false">IF(F4933=1,COUNTIF($F$2:F4933,1),"")</f>
        <v/>
      </c>
    </row>
    <row r="4934" customFormat="false" ht="15" hidden="false" customHeight="false" outlineLevel="0" collapsed="false">
      <c r="A4934" s="6" t="n">
        <v>38800.368</v>
      </c>
      <c r="B4934" s="6" t="n">
        <v>1.62124542124542</v>
      </c>
      <c r="C4934" s="6" t="n">
        <v>72</v>
      </c>
      <c r="D4934" s="6" t="n">
        <v>-1</v>
      </c>
      <c r="E4934" s="6" t="n">
        <v>1.64468864468864</v>
      </c>
      <c r="F4934" s="6" t="n">
        <v>0</v>
      </c>
      <c r="G4934" s="6" t="n">
        <v>0</v>
      </c>
      <c r="H4934" s="6" t="str">
        <f aca="false">IF(AND(A4934&gt;=Stimuli!$B$2,A4934&lt;=Stimuli!$C$2),Stimuli!$A$2,IF(AND(A4934&gt;=Stimuli!$B$3,A4934&lt;=Stimuli!$C$3),Stimuli!$A$3,IF(AND(A4934&gt;=Stimuli!$B$4,A4934&lt;=Stimuli!$C$4),Stimuli!$A$4,"")))</f>
        <v>01 Quiet baseline (60s)</v>
      </c>
      <c r="I4934" s="6" t="n">
        <f aca="false">(B4934-B4933)/((A4934-A4933)/1000)</f>
        <v>-0.937728937728878</v>
      </c>
      <c r="J4934" s="6" t="n">
        <f aca="false">IF(OR(B4934&lt;Rules!$B$2,B4934&gt;Rules!$B$3,ABS(I4934)&gt;Rules!$B$4,OR(B4935&lt;Rules!$B$2,B4935&gt;Rules!$B$3,ABS(I4935)&gt;Rules!$B$4)),1,0)</f>
        <v>0</v>
      </c>
      <c r="K4934" s="6" t="str">
        <f aca="false">IF(F4934=1,COUNTIF($F$2:F4934,1),"")</f>
        <v/>
      </c>
    </row>
    <row r="4935" customFormat="false" ht="15" hidden="false" customHeight="false" outlineLevel="0" collapsed="false">
      <c r="A4935" s="6" t="n">
        <v>38808.1805</v>
      </c>
      <c r="B4935" s="6" t="n">
        <v>1.62857142857143</v>
      </c>
      <c r="C4935" s="6" t="n">
        <v>72</v>
      </c>
      <c r="D4935" s="6" t="n">
        <v>-1</v>
      </c>
      <c r="E4935" s="6" t="n">
        <v>1.64468864468864</v>
      </c>
      <c r="F4935" s="6" t="n">
        <v>0</v>
      </c>
      <c r="G4935" s="6" t="n">
        <v>0</v>
      </c>
      <c r="H4935" s="6" t="str">
        <f aca="false">IF(AND(A4935&gt;=Stimuli!$B$2,A4935&lt;=Stimuli!$C$2),Stimuli!$A$2,IF(AND(A4935&gt;=Stimuli!$B$3,A4935&lt;=Stimuli!$C$3),Stimuli!$A$3,IF(AND(A4935&gt;=Stimuli!$B$4,A4935&lt;=Stimuli!$C$4),Stimuli!$A$4,"")))</f>
        <v>01 Quiet baseline (60s)</v>
      </c>
      <c r="I4935" s="6" t="n">
        <f aca="false">(B4935-B4934)/((A4935-A4934)/1000)</f>
        <v>0.937728937728878</v>
      </c>
      <c r="J4935" s="6" t="n">
        <f aca="false">IF(OR(B4935&lt;Rules!$B$2,B4935&gt;Rules!$B$3,ABS(I4935)&gt;Rules!$B$4,OR(B4936&lt;Rules!$B$2,B4936&gt;Rules!$B$3,ABS(I4936)&gt;Rules!$B$4)),1,0)</f>
        <v>0</v>
      </c>
      <c r="K4935" s="6" t="str">
        <f aca="false">IF(F4935=1,COUNTIF($F$2:F4935,1),"")</f>
        <v/>
      </c>
    </row>
    <row r="4936" customFormat="false" ht="15" hidden="false" customHeight="false" outlineLevel="0" collapsed="false">
      <c r="A4936" s="6" t="n">
        <v>38815.993</v>
      </c>
      <c r="B4936" s="6" t="n">
        <v>1.62271062271062</v>
      </c>
      <c r="C4936" s="6" t="n">
        <v>72</v>
      </c>
      <c r="D4936" s="6" t="n">
        <v>-1</v>
      </c>
      <c r="E4936" s="6" t="n">
        <v>1.64468864468864</v>
      </c>
      <c r="F4936" s="6" t="n">
        <v>0</v>
      </c>
      <c r="G4936" s="6" t="n">
        <v>0</v>
      </c>
      <c r="H4936" s="6" t="str">
        <f aca="false">IF(AND(A4936&gt;=Stimuli!$B$2,A4936&lt;=Stimuli!$C$2),Stimuli!$A$2,IF(AND(A4936&gt;=Stimuli!$B$3,A4936&lt;=Stimuli!$C$3),Stimuli!$A$3,IF(AND(A4936&gt;=Stimuli!$B$4,A4936&lt;=Stimuli!$C$4),Stimuli!$A$4,"")))</f>
        <v>01 Quiet baseline (60s)</v>
      </c>
      <c r="I4936" s="6" t="n">
        <f aca="false">(B4936-B4935)/((A4936-A4935)/1000)</f>
        <v>-0.750183150183148</v>
      </c>
      <c r="J4936" s="6" t="n">
        <f aca="false">IF(OR(B4936&lt;Rules!$B$2,B4936&gt;Rules!$B$3,ABS(I4936)&gt;Rules!$B$4,OR(B4937&lt;Rules!$B$2,B4937&gt;Rules!$B$3,ABS(I4937)&gt;Rules!$B$4)),1,0)</f>
        <v>0</v>
      </c>
      <c r="K4936" s="6" t="str">
        <f aca="false">IF(F4936=1,COUNTIF($F$2:F4936,1),"")</f>
        <v/>
      </c>
    </row>
    <row r="4937" customFormat="false" ht="15" hidden="false" customHeight="false" outlineLevel="0" collapsed="false">
      <c r="A4937" s="6" t="n">
        <v>38823.8055</v>
      </c>
      <c r="B4937" s="6" t="n">
        <v>1.62710622710623</v>
      </c>
      <c r="C4937" s="6" t="n">
        <v>72</v>
      </c>
      <c r="D4937" s="6" t="n">
        <v>-1</v>
      </c>
      <c r="E4937" s="6" t="n">
        <v>1.64468864468864</v>
      </c>
      <c r="F4937" s="6" t="n">
        <v>0</v>
      </c>
      <c r="G4937" s="6" t="n">
        <v>0</v>
      </c>
      <c r="H4937" s="6" t="str">
        <f aca="false">IF(AND(A4937&gt;=Stimuli!$B$2,A4937&lt;=Stimuli!$C$2),Stimuli!$A$2,IF(AND(A4937&gt;=Stimuli!$B$3,A4937&lt;=Stimuli!$C$3),Stimuli!$A$3,IF(AND(A4937&gt;=Stimuli!$B$4,A4937&lt;=Stimuli!$C$4),Stimuli!$A$4,"")))</f>
        <v>01 Quiet baseline (60s)</v>
      </c>
      <c r="I4937" s="6" t="n">
        <f aca="false">(B4937-B4936)/((A4937-A4936)/1000)</f>
        <v>0.562637362637446</v>
      </c>
      <c r="J4937" s="6" t="n">
        <f aca="false">IF(OR(B4937&lt;Rules!$B$2,B4937&gt;Rules!$B$3,ABS(I4937)&gt;Rules!$B$4,OR(B4938&lt;Rules!$B$2,B4938&gt;Rules!$B$3,ABS(I4938)&gt;Rules!$B$4)),1,0)</f>
        <v>0</v>
      </c>
      <c r="K4937" s="6" t="str">
        <f aca="false">IF(F4937=1,COUNTIF($F$2:F4937,1),"")</f>
        <v/>
      </c>
    </row>
    <row r="4938" customFormat="false" ht="15" hidden="false" customHeight="false" outlineLevel="0" collapsed="false">
      <c r="A4938" s="6" t="n">
        <v>38831.618</v>
      </c>
      <c r="B4938" s="6" t="n">
        <v>1.62271062271062</v>
      </c>
      <c r="C4938" s="6" t="n">
        <v>72</v>
      </c>
      <c r="D4938" s="6" t="n">
        <v>-1</v>
      </c>
      <c r="E4938" s="6" t="n">
        <v>1.64468864468864</v>
      </c>
      <c r="F4938" s="6" t="n">
        <v>0</v>
      </c>
      <c r="G4938" s="6" t="n">
        <v>0</v>
      </c>
      <c r="H4938" s="6" t="str">
        <f aca="false">IF(AND(A4938&gt;=Stimuli!$B$2,A4938&lt;=Stimuli!$C$2),Stimuli!$A$2,IF(AND(A4938&gt;=Stimuli!$B$3,A4938&lt;=Stimuli!$C$3),Stimuli!$A$3,IF(AND(A4938&gt;=Stimuli!$B$4,A4938&lt;=Stimuli!$C$4),Stimuli!$A$4,"")))</f>
        <v>01 Quiet baseline (60s)</v>
      </c>
      <c r="I4938" s="6" t="n">
        <f aca="false">(B4938-B4937)/((A4938-A4937)/1000)</f>
        <v>-0.562637362637446</v>
      </c>
      <c r="J4938" s="6" t="n">
        <f aca="false">IF(OR(B4938&lt;Rules!$B$2,B4938&gt;Rules!$B$3,ABS(I4938)&gt;Rules!$B$4,OR(B4939&lt;Rules!$B$2,B4939&gt;Rules!$B$3,ABS(I4939)&gt;Rules!$B$4)),1,0)</f>
        <v>0</v>
      </c>
      <c r="K4938" s="6" t="str">
        <f aca="false">IF(F4938=1,COUNTIF($F$2:F4938,1),"")</f>
        <v/>
      </c>
    </row>
    <row r="4939" customFormat="false" ht="15" hidden="false" customHeight="false" outlineLevel="0" collapsed="false">
      <c r="A4939" s="6" t="n">
        <v>38839.4305</v>
      </c>
      <c r="B4939" s="6" t="n">
        <v>1.62710622710623</v>
      </c>
      <c r="C4939" s="6" t="n">
        <v>72</v>
      </c>
      <c r="D4939" s="6" t="n">
        <v>-1</v>
      </c>
      <c r="E4939" s="6" t="n">
        <v>1.64468864468864</v>
      </c>
      <c r="F4939" s="6" t="n">
        <v>0</v>
      </c>
      <c r="G4939" s="6" t="n">
        <v>0</v>
      </c>
      <c r="H4939" s="6" t="str">
        <f aca="false">IF(AND(A4939&gt;=Stimuli!$B$2,A4939&lt;=Stimuli!$C$2),Stimuli!$A$2,IF(AND(A4939&gt;=Stimuli!$B$3,A4939&lt;=Stimuli!$C$3),Stimuli!$A$3,IF(AND(A4939&gt;=Stimuli!$B$4,A4939&lt;=Stimuli!$C$4),Stimuli!$A$4,"")))</f>
        <v>01 Quiet baseline (60s)</v>
      </c>
      <c r="I4939" s="6" t="n">
        <f aca="false">(B4939-B4938)/((A4939-A4938)/1000)</f>
        <v>0.562637362637446</v>
      </c>
      <c r="J4939" s="6" t="n">
        <f aca="false">IF(OR(B4939&lt;Rules!$B$2,B4939&gt;Rules!$B$3,ABS(I4939)&gt;Rules!$B$4,OR(B4940&lt;Rules!$B$2,B4940&gt;Rules!$B$3,ABS(I4940)&gt;Rules!$B$4)),1,0)</f>
        <v>0</v>
      </c>
      <c r="K4939" s="6" t="str">
        <f aca="false">IF(F4939=1,COUNTIF($F$2:F4939,1),"")</f>
        <v/>
      </c>
    </row>
    <row r="4940" customFormat="false" ht="15" hidden="false" customHeight="false" outlineLevel="0" collapsed="false">
      <c r="A4940" s="6" t="n">
        <v>38847.243</v>
      </c>
      <c r="B4940" s="6" t="n">
        <v>1.62271062271062</v>
      </c>
      <c r="C4940" s="6" t="n">
        <v>72</v>
      </c>
      <c r="D4940" s="6" t="n">
        <v>-1</v>
      </c>
      <c r="E4940" s="6" t="n">
        <v>1.64468864468864</v>
      </c>
      <c r="F4940" s="6" t="n">
        <v>0</v>
      </c>
      <c r="G4940" s="6" t="n">
        <v>0</v>
      </c>
      <c r="H4940" s="6" t="str">
        <f aca="false">IF(AND(A4940&gt;=Stimuli!$B$2,A4940&lt;=Stimuli!$C$2),Stimuli!$A$2,IF(AND(A4940&gt;=Stimuli!$B$3,A4940&lt;=Stimuli!$C$3),Stimuli!$A$3,IF(AND(A4940&gt;=Stimuli!$B$4,A4940&lt;=Stimuli!$C$4),Stimuli!$A$4,"")))</f>
        <v>01 Quiet baseline (60s)</v>
      </c>
      <c r="I4940" s="6" t="n">
        <f aca="false">(B4940-B4939)/((A4940-A4939)/1000)</f>
        <v>-0.562637362637446</v>
      </c>
      <c r="J4940" s="6" t="n">
        <f aca="false">IF(OR(B4940&lt;Rules!$B$2,B4940&gt;Rules!$B$3,ABS(I4940)&gt;Rules!$B$4,OR(B4941&lt;Rules!$B$2,B4941&gt;Rules!$B$3,ABS(I4941)&gt;Rules!$B$4)),1,0)</f>
        <v>0</v>
      </c>
      <c r="K4940" s="6" t="str">
        <f aca="false">IF(F4940=1,COUNTIF($F$2:F4940,1),"")</f>
        <v/>
      </c>
    </row>
    <row r="4941" customFormat="false" ht="15" hidden="false" customHeight="false" outlineLevel="0" collapsed="false">
      <c r="A4941" s="6" t="n">
        <v>38855.0555</v>
      </c>
      <c r="B4941" s="6" t="n">
        <v>1.62564102564103</v>
      </c>
      <c r="C4941" s="6" t="n">
        <v>72</v>
      </c>
      <c r="D4941" s="6" t="n">
        <v>-1</v>
      </c>
      <c r="E4941" s="6" t="n">
        <v>1.64468864468864</v>
      </c>
      <c r="F4941" s="6" t="n">
        <v>0</v>
      </c>
      <c r="G4941" s="6" t="n">
        <v>0</v>
      </c>
      <c r="H4941" s="6" t="str">
        <f aca="false">IF(AND(A4941&gt;=Stimuli!$B$2,A4941&lt;=Stimuli!$C$2),Stimuli!$A$2,IF(AND(A4941&gt;=Stimuli!$B$3,A4941&lt;=Stimuli!$C$3),Stimuli!$A$3,IF(AND(A4941&gt;=Stimuli!$B$4,A4941&lt;=Stimuli!$C$4),Stimuli!$A$4,"")))</f>
        <v>01 Quiet baseline (60s)</v>
      </c>
      <c r="I4941" s="6" t="n">
        <f aca="false">(B4941-B4940)/((A4941-A4940)/1000)</f>
        <v>0.375091575091574</v>
      </c>
      <c r="J4941" s="6" t="n">
        <f aca="false">IF(OR(B4941&lt;Rules!$B$2,B4941&gt;Rules!$B$3,ABS(I4941)&gt;Rules!$B$4,OR(B4942&lt;Rules!$B$2,B4942&gt;Rules!$B$3,ABS(I4942)&gt;Rules!$B$4)),1,0)</f>
        <v>0</v>
      </c>
      <c r="K4941" s="6" t="str">
        <f aca="false">IF(F4941=1,COUNTIF($F$2:F4941,1),"")</f>
        <v/>
      </c>
    </row>
    <row r="4942" customFormat="false" ht="15" hidden="false" customHeight="false" outlineLevel="0" collapsed="false">
      <c r="A4942" s="6" t="n">
        <v>38862.868</v>
      </c>
      <c r="B4942" s="6" t="n">
        <v>1.62417582417582</v>
      </c>
      <c r="C4942" s="6" t="n">
        <v>72</v>
      </c>
      <c r="D4942" s="6" t="n">
        <v>-1</v>
      </c>
      <c r="E4942" s="6" t="n">
        <v>1.64468864468864</v>
      </c>
      <c r="F4942" s="6" t="n">
        <v>0</v>
      </c>
      <c r="G4942" s="6" t="n">
        <v>0</v>
      </c>
      <c r="H4942" s="6" t="str">
        <f aca="false">IF(AND(A4942&gt;=Stimuli!$B$2,A4942&lt;=Stimuli!$C$2),Stimuli!$A$2,IF(AND(A4942&gt;=Stimuli!$B$3,A4942&lt;=Stimuli!$C$3),Stimuli!$A$3,IF(AND(A4942&gt;=Stimuli!$B$4,A4942&lt;=Stimuli!$C$4),Stimuli!$A$4,"")))</f>
        <v>01 Quiet baseline (60s)</v>
      </c>
      <c r="I4942" s="6" t="n">
        <f aca="false">(B4942-B4941)/((A4942-A4941)/1000)</f>
        <v>-0.18754578754573</v>
      </c>
      <c r="J4942" s="6" t="n">
        <f aca="false">IF(OR(B4942&lt;Rules!$B$2,B4942&gt;Rules!$B$3,ABS(I4942)&gt;Rules!$B$4,OR(B4943&lt;Rules!$B$2,B4943&gt;Rules!$B$3,ABS(I4943)&gt;Rules!$B$4)),1,0)</f>
        <v>0</v>
      </c>
      <c r="K4942" s="6" t="str">
        <f aca="false">IF(F4942=1,COUNTIF($F$2:F4942,1),"")</f>
        <v/>
      </c>
    </row>
    <row r="4943" customFormat="false" ht="15" hidden="false" customHeight="false" outlineLevel="0" collapsed="false">
      <c r="A4943" s="6" t="n">
        <v>38870.6805</v>
      </c>
      <c r="B4943" s="6" t="n">
        <v>1.62417582417582</v>
      </c>
      <c r="C4943" s="6" t="n">
        <v>72</v>
      </c>
      <c r="D4943" s="6" t="n">
        <v>-1</v>
      </c>
      <c r="E4943" s="6" t="n">
        <v>1.64468864468864</v>
      </c>
      <c r="F4943" s="6" t="n">
        <v>0</v>
      </c>
      <c r="G4943" s="6" t="n">
        <v>0</v>
      </c>
      <c r="H4943" s="6" t="str">
        <f aca="false">IF(AND(A4943&gt;=Stimuli!$B$2,A4943&lt;=Stimuli!$C$2),Stimuli!$A$2,IF(AND(A4943&gt;=Stimuli!$B$3,A4943&lt;=Stimuli!$C$3),Stimuli!$A$3,IF(AND(A4943&gt;=Stimuli!$B$4,A4943&lt;=Stimuli!$C$4),Stimuli!$A$4,"")))</f>
        <v>01 Quiet baseline (60s)</v>
      </c>
      <c r="I4943" s="6" t="n">
        <f aca="false">(B4943-B4942)/((A4943-A4942)/1000)</f>
        <v>0</v>
      </c>
      <c r="J4943" s="6" t="n">
        <f aca="false">IF(OR(B4943&lt;Rules!$B$2,B4943&gt;Rules!$B$3,ABS(I4943)&gt;Rules!$B$4,OR(B4944&lt;Rules!$B$2,B4944&gt;Rules!$B$3,ABS(I4944)&gt;Rules!$B$4)),1,0)</f>
        <v>0</v>
      </c>
      <c r="K4943" s="6" t="str">
        <f aca="false">IF(F4943=1,COUNTIF($F$2:F4943,1),"")</f>
        <v/>
      </c>
    </row>
    <row r="4944" customFormat="false" ht="15" hidden="false" customHeight="false" outlineLevel="0" collapsed="false">
      <c r="A4944" s="6" t="n">
        <v>38878.493</v>
      </c>
      <c r="B4944" s="6" t="n">
        <v>1.62564102564103</v>
      </c>
      <c r="C4944" s="6" t="n">
        <v>72</v>
      </c>
      <c r="D4944" s="6" t="n">
        <v>-1</v>
      </c>
      <c r="E4944" s="6" t="n">
        <v>1.64468864468864</v>
      </c>
      <c r="F4944" s="6" t="n">
        <v>0</v>
      </c>
      <c r="G4944" s="6" t="n">
        <v>0</v>
      </c>
      <c r="H4944" s="6" t="str">
        <f aca="false">IF(AND(A4944&gt;=Stimuli!$B$2,A4944&lt;=Stimuli!$C$2),Stimuli!$A$2,IF(AND(A4944&gt;=Stimuli!$B$3,A4944&lt;=Stimuli!$C$3),Stimuli!$A$3,IF(AND(A4944&gt;=Stimuli!$B$4,A4944&lt;=Stimuli!$C$4),Stimuli!$A$4,"")))</f>
        <v>01 Quiet baseline (60s)</v>
      </c>
      <c r="I4944" s="6" t="n">
        <f aca="false">(B4944-B4943)/((A4944-A4943)/1000)</f>
        <v>0.18754578754573</v>
      </c>
      <c r="J4944" s="6" t="n">
        <f aca="false">IF(OR(B4944&lt;Rules!$B$2,B4944&gt;Rules!$B$3,ABS(I4944)&gt;Rules!$B$4,OR(B4945&lt;Rules!$B$2,B4945&gt;Rules!$B$3,ABS(I4945)&gt;Rules!$B$4)),1,0)</f>
        <v>0</v>
      </c>
      <c r="K4944" s="6" t="str">
        <f aca="false">IF(F4944=1,COUNTIF($F$2:F4944,1),"")</f>
        <v/>
      </c>
    </row>
    <row r="4945" customFormat="false" ht="15" hidden="false" customHeight="false" outlineLevel="0" collapsed="false">
      <c r="A4945" s="6" t="n">
        <v>38886.3055</v>
      </c>
      <c r="B4945" s="6" t="n">
        <v>1.62271062271062</v>
      </c>
      <c r="C4945" s="6" t="n">
        <v>72</v>
      </c>
      <c r="D4945" s="6" t="n">
        <v>-1</v>
      </c>
      <c r="E4945" s="6" t="n">
        <v>1.64468864468864</v>
      </c>
      <c r="F4945" s="6" t="n">
        <v>0</v>
      </c>
      <c r="G4945" s="6" t="n">
        <v>0</v>
      </c>
      <c r="H4945" s="6" t="str">
        <f aca="false">IF(AND(A4945&gt;=Stimuli!$B$2,A4945&lt;=Stimuli!$C$2),Stimuli!$A$2,IF(AND(A4945&gt;=Stimuli!$B$3,A4945&lt;=Stimuli!$C$3),Stimuli!$A$3,IF(AND(A4945&gt;=Stimuli!$B$4,A4945&lt;=Stimuli!$C$4),Stimuli!$A$4,"")))</f>
        <v>01 Quiet baseline (60s)</v>
      </c>
      <c r="I4945" s="6" t="n">
        <f aca="false">(B4945-B4944)/((A4945-A4944)/1000)</f>
        <v>-0.375091575091574</v>
      </c>
      <c r="J4945" s="6" t="n">
        <f aca="false">IF(OR(B4945&lt;Rules!$B$2,B4945&gt;Rules!$B$3,ABS(I4945)&gt;Rules!$B$4,OR(B4946&lt;Rules!$B$2,B4946&gt;Rules!$B$3,ABS(I4946)&gt;Rules!$B$4)),1,0)</f>
        <v>0</v>
      </c>
      <c r="K4945" s="6" t="str">
        <f aca="false">IF(F4945=1,COUNTIF($F$2:F4945,1),"")</f>
        <v/>
      </c>
    </row>
    <row r="4946" customFormat="false" ht="15" hidden="false" customHeight="false" outlineLevel="0" collapsed="false">
      <c r="A4946" s="6" t="n">
        <v>38894.118</v>
      </c>
      <c r="B4946" s="6" t="n">
        <v>1.62710622710623</v>
      </c>
      <c r="C4946" s="6" t="n">
        <v>72</v>
      </c>
      <c r="D4946" s="6" t="n">
        <v>-1</v>
      </c>
      <c r="E4946" s="6" t="n">
        <v>1.64468864468864</v>
      </c>
      <c r="F4946" s="6" t="n">
        <v>0</v>
      </c>
      <c r="G4946" s="6" t="n">
        <v>0</v>
      </c>
      <c r="H4946" s="6" t="str">
        <f aca="false">IF(AND(A4946&gt;=Stimuli!$B$2,A4946&lt;=Stimuli!$C$2),Stimuli!$A$2,IF(AND(A4946&gt;=Stimuli!$B$3,A4946&lt;=Stimuli!$C$3),Stimuli!$A$3,IF(AND(A4946&gt;=Stimuli!$B$4,A4946&lt;=Stimuli!$C$4),Stimuli!$A$4,"")))</f>
        <v>01 Quiet baseline (60s)</v>
      </c>
      <c r="I4946" s="6" t="n">
        <f aca="false">(B4946-B4945)/((A4946-A4945)/1000)</f>
        <v>0.562637362637446</v>
      </c>
      <c r="J4946" s="6" t="n">
        <f aca="false">IF(OR(B4946&lt;Rules!$B$2,B4946&gt;Rules!$B$3,ABS(I4946)&gt;Rules!$B$4,OR(B4947&lt;Rules!$B$2,B4947&gt;Rules!$B$3,ABS(I4947)&gt;Rules!$B$4)),1,0)</f>
        <v>0</v>
      </c>
      <c r="K4946" s="6" t="str">
        <f aca="false">IF(F4946=1,COUNTIF($F$2:F4946,1),"")</f>
        <v/>
      </c>
    </row>
    <row r="4947" customFormat="false" ht="15" hidden="false" customHeight="false" outlineLevel="0" collapsed="false">
      <c r="A4947" s="6" t="n">
        <v>38901.9305</v>
      </c>
      <c r="B4947" s="6" t="n">
        <v>1.62124542124542</v>
      </c>
      <c r="C4947" s="6" t="n">
        <v>71</v>
      </c>
      <c r="D4947" s="6" t="n">
        <v>835.9375</v>
      </c>
      <c r="E4947" s="6" t="n">
        <v>1.64468864468864</v>
      </c>
      <c r="F4947" s="6" t="n">
        <v>0</v>
      </c>
      <c r="G4947" s="6" t="n">
        <v>0</v>
      </c>
      <c r="H4947" s="6" t="str">
        <f aca="false">IF(AND(A4947&gt;=Stimuli!$B$2,A4947&lt;=Stimuli!$C$2),Stimuli!$A$2,IF(AND(A4947&gt;=Stimuli!$B$3,A4947&lt;=Stimuli!$C$3),Stimuli!$A$3,IF(AND(A4947&gt;=Stimuli!$B$4,A4947&lt;=Stimuli!$C$4),Stimuli!$A$4,"")))</f>
        <v>01 Quiet baseline (60s)</v>
      </c>
      <c r="I4947" s="6" t="n">
        <f aca="false">(B4947-B4946)/((A4947-A4946)/1000)</f>
        <v>-0.750183150183176</v>
      </c>
      <c r="J4947" s="6" t="n">
        <f aca="false">IF(OR(B4947&lt;Rules!$B$2,B4947&gt;Rules!$B$3,ABS(I4947)&gt;Rules!$B$4,OR(B4948&lt;Rules!$B$2,B4948&gt;Rules!$B$3,ABS(I4948)&gt;Rules!$B$4)),1,0)</f>
        <v>0</v>
      </c>
      <c r="K4947" s="6" t="str">
        <f aca="false">IF(F4947=1,COUNTIF($F$2:F4947,1),"")</f>
        <v/>
      </c>
    </row>
    <row r="4948" customFormat="false" ht="15" hidden="false" customHeight="false" outlineLevel="0" collapsed="false">
      <c r="A4948" s="6" t="n">
        <v>38909.743</v>
      </c>
      <c r="B4948" s="6" t="n">
        <v>1.62710622710623</v>
      </c>
      <c r="C4948" s="6" t="n">
        <v>71</v>
      </c>
      <c r="D4948" s="6" t="n">
        <v>-1</v>
      </c>
      <c r="E4948" s="6" t="n">
        <v>1.64468864468864</v>
      </c>
      <c r="F4948" s="6" t="n">
        <v>0</v>
      </c>
      <c r="G4948" s="6" t="n">
        <v>0</v>
      </c>
      <c r="H4948" s="6" t="str">
        <f aca="false">IF(AND(A4948&gt;=Stimuli!$B$2,A4948&lt;=Stimuli!$C$2),Stimuli!$A$2,IF(AND(A4948&gt;=Stimuli!$B$3,A4948&lt;=Stimuli!$C$3),Stimuli!$A$3,IF(AND(A4948&gt;=Stimuli!$B$4,A4948&lt;=Stimuli!$C$4),Stimuli!$A$4,"")))</f>
        <v>01 Quiet baseline (60s)</v>
      </c>
      <c r="I4948" s="6" t="n">
        <f aca="false">(B4948-B4947)/((A4948-A4947)/1000)</f>
        <v>0.750183150183176</v>
      </c>
      <c r="J4948" s="6" t="n">
        <f aca="false">IF(OR(B4948&lt;Rules!$B$2,B4948&gt;Rules!$B$3,ABS(I4948)&gt;Rules!$B$4,OR(B4949&lt;Rules!$B$2,B4949&gt;Rules!$B$3,ABS(I4949)&gt;Rules!$B$4)),1,0)</f>
        <v>0</v>
      </c>
      <c r="K4948" s="6" t="str">
        <f aca="false">IF(F4948=1,COUNTIF($F$2:F4948,1),"")</f>
        <v/>
      </c>
    </row>
    <row r="4949" customFormat="false" ht="15" hidden="false" customHeight="false" outlineLevel="0" collapsed="false">
      <c r="A4949" s="6" t="n">
        <v>38917.5555</v>
      </c>
      <c r="B4949" s="6" t="n">
        <v>1.62124542124542</v>
      </c>
      <c r="C4949" s="6" t="n">
        <v>71</v>
      </c>
      <c r="D4949" s="6" t="n">
        <v>-1</v>
      </c>
      <c r="E4949" s="6" t="n">
        <v>1.64468864468864</v>
      </c>
      <c r="F4949" s="6" t="n">
        <v>0</v>
      </c>
      <c r="G4949" s="6" t="n">
        <v>0</v>
      </c>
      <c r="H4949" s="6" t="str">
        <f aca="false">IF(AND(A4949&gt;=Stimuli!$B$2,A4949&lt;=Stimuli!$C$2),Stimuli!$A$2,IF(AND(A4949&gt;=Stimuli!$B$3,A4949&lt;=Stimuli!$C$3),Stimuli!$A$3,IF(AND(A4949&gt;=Stimuli!$B$4,A4949&lt;=Stimuli!$C$4),Stimuli!$A$4,"")))</f>
        <v>01 Quiet baseline (60s)</v>
      </c>
      <c r="I4949" s="6" t="n">
        <f aca="false">(B4949-B4948)/((A4949-A4948)/1000)</f>
        <v>-0.750183150183176</v>
      </c>
      <c r="J4949" s="6" t="n">
        <f aca="false">IF(OR(B4949&lt;Rules!$B$2,B4949&gt;Rules!$B$3,ABS(I4949)&gt;Rules!$B$4,OR(B4950&lt;Rules!$B$2,B4950&gt;Rules!$B$3,ABS(I4950)&gt;Rules!$B$4)),1,0)</f>
        <v>0</v>
      </c>
      <c r="K4949" s="6" t="str">
        <f aca="false">IF(F4949=1,COUNTIF($F$2:F4949,1),"")</f>
        <v/>
      </c>
    </row>
    <row r="4950" customFormat="false" ht="15" hidden="false" customHeight="false" outlineLevel="0" collapsed="false">
      <c r="A4950" s="6" t="n">
        <v>38925.368</v>
      </c>
      <c r="B4950" s="6" t="n">
        <v>1.62710622710623</v>
      </c>
      <c r="C4950" s="6" t="n">
        <v>71</v>
      </c>
      <c r="D4950" s="6" t="n">
        <v>-1</v>
      </c>
      <c r="E4950" s="6" t="n">
        <v>1.64468864468864</v>
      </c>
      <c r="F4950" s="6" t="n">
        <v>0</v>
      </c>
      <c r="G4950" s="6" t="n">
        <v>0</v>
      </c>
      <c r="H4950" s="6" t="str">
        <f aca="false">IF(AND(A4950&gt;=Stimuli!$B$2,A4950&lt;=Stimuli!$C$2),Stimuli!$A$2,IF(AND(A4950&gt;=Stimuli!$B$3,A4950&lt;=Stimuli!$C$3),Stimuli!$A$3,IF(AND(A4950&gt;=Stimuli!$B$4,A4950&lt;=Stimuli!$C$4),Stimuli!$A$4,"")))</f>
        <v>01 Quiet baseline (60s)</v>
      </c>
      <c r="I4950" s="6" t="n">
        <f aca="false">(B4950-B4949)/((A4950-A4949)/1000)</f>
        <v>0.750183150183176</v>
      </c>
      <c r="J4950" s="6" t="n">
        <f aca="false">IF(OR(B4950&lt;Rules!$B$2,B4950&gt;Rules!$B$3,ABS(I4950)&gt;Rules!$B$4,OR(B4951&lt;Rules!$B$2,B4951&gt;Rules!$B$3,ABS(I4951)&gt;Rules!$B$4)),1,0)</f>
        <v>0</v>
      </c>
      <c r="K4950" s="6" t="str">
        <f aca="false">IF(F4950=1,COUNTIF($F$2:F4950,1),"")</f>
        <v/>
      </c>
    </row>
    <row r="4951" customFormat="false" ht="15" hidden="false" customHeight="false" outlineLevel="0" collapsed="false">
      <c r="A4951" s="6" t="n">
        <v>38933.1805</v>
      </c>
      <c r="B4951" s="6" t="n">
        <v>1.62124542124542</v>
      </c>
      <c r="C4951" s="6" t="n">
        <v>71</v>
      </c>
      <c r="D4951" s="6" t="n">
        <v>-1</v>
      </c>
      <c r="E4951" s="6" t="n">
        <v>1.64468864468864</v>
      </c>
      <c r="F4951" s="6" t="n">
        <v>0</v>
      </c>
      <c r="G4951" s="6" t="n">
        <v>0</v>
      </c>
      <c r="H4951" s="6" t="str">
        <f aca="false">IF(AND(A4951&gt;=Stimuli!$B$2,A4951&lt;=Stimuli!$C$2),Stimuli!$A$2,IF(AND(A4951&gt;=Stimuli!$B$3,A4951&lt;=Stimuli!$C$3),Stimuli!$A$3,IF(AND(A4951&gt;=Stimuli!$B$4,A4951&lt;=Stimuli!$C$4),Stimuli!$A$4,"")))</f>
        <v>01 Quiet baseline (60s)</v>
      </c>
      <c r="I4951" s="6" t="n">
        <f aca="false">(B4951-B4950)/((A4951-A4950)/1000)</f>
        <v>-0.750183150183176</v>
      </c>
      <c r="J4951" s="6" t="n">
        <f aca="false">IF(OR(B4951&lt;Rules!$B$2,B4951&gt;Rules!$B$3,ABS(I4951)&gt;Rules!$B$4,OR(B4952&lt;Rules!$B$2,B4952&gt;Rules!$B$3,ABS(I4952)&gt;Rules!$B$4)),1,0)</f>
        <v>0</v>
      </c>
      <c r="K4951" s="6" t="str">
        <f aca="false">IF(F4951=1,COUNTIF($F$2:F4951,1),"")</f>
        <v/>
      </c>
    </row>
    <row r="4952" customFormat="false" ht="15" hidden="false" customHeight="false" outlineLevel="0" collapsed="false">
      <c r="A4952" s="6" t="n">
        <v>38940.993</v>
      </c>
      <c r="B4952" s="6" t="n">
        <v>1.62710622710623</v>
      </c>
      <c r="C4952" s="6" t="n">
        <v>71</v>
      </c>
      <c r="D4952" s="6" t="n">
        <v>-1</v>
      </c>
      <c r="E4952" s="6" t="n">
        <v>1.64468864468864</v>
      </c>
      <c r="F4952" s="6" t="n">
        <v>0</v>
      </c>
      <c r="G4952" s="6" t="n">
        <v>0</v>
      </c>
      <c r="H4952" s="6" t="str">
        <f aca="false">IF(AND(A4952&gt;=Stimuli!$B$2,A4952&lt;=Stimuli!$C$2),Stimuli!$A$2,IF(AND(A4952&gt;=Stimuli!$B$3,A4952&lt;=Stimuli!$C$3),Stimuli!$A$3,IF(AND(A4952&gt;=Stimuli!$B$4,A4952&lt;=Stimuli!$C$4),Stimuli!$A$4,"")))</f>
        <v>01 Quiet baseline (60s)</v>
      </c>
      <c r="I4952" s="6" t="n">
        <f aca="false">(B4952-B4951)/((A4952-A4951)/1000)</f>
        <v>0.750183150183176</v>
      </c>
      <c r="J4952" s="6" t="n">
        <f aca="false">IF(OR(B4952&lt;Rules!$B$2,B4952&gt;Rules!$B$3,ABS(I4952)&gt;Rules!$B$4,OR(B4953&lt;Rules!$B$2,B4953&gt;Rules!$B$3,ABS(I4953)&gt;Rules!$B$4)),1,0)</f>
        <v>0</v>
      </c>
      <c r="K4952" s="6" t="str">
        <f aca="false">IF(F4952=1,COUNTIF($F$2:F4952,1),"")</f>
        <v/>
      </c>
    </row>
    <row r="4953" customFormat="false" ht="15" hidden="false" customHeight="false" outlineLevel="0" collapsed="false">
      <c r="A4953" s="6" t="n">
        <v>38948.8055</v>
      </c>
      <c r="B4953" s="6" t="n">
        <v>1.62124542124542</v>
      </c>
      <c r="C4953" s="6" t="n">
        <v>71</v>
      </c>
      <c r="D4953" s="6" t="n">
        <v>-1</v>
      </c>
      <c r="E4953" s="6" t="n">
        <v>1.64468864468864</v>
      </c>
      <c r="F4953" s="6" t="n">
        <v>0</v>
      </c>
      <c r="G4953" s="6" t="n">
        <v>0</v>
      </c>
      <c r="H4953" s="6" t="str">
        <f aca="false">IF(AND(A4953&gt;=Stimuli!$B$2,A4953&lt;=Stimuli!$C$2),Stimuli!$A$2,IF(AND(A4953&gt;=Stimuli!$B$3,A4953&lt;=Stimuli!$C$3),Stimuli!$A$3,IF(AND(A4953&gt;=Stimuli!$B$4,A4953&lt;=Stimuli!$C$4),Stimuli!$A$4,"")))</f>
        <v>01 Quiet baseline (60s)</v>
      </c>
      <c r="I4953" s="6" t="n">
        <f aca="false">(B4953-B4952)/((A4953-A4952)/1000)</f>
        <v>-0.750183150183176</v>
      </c>
      <c r="J4953" s="6" t="n">
        <f aca="false">IF(OR(B4953&lt;Rules!$B$2,B4953&gt;Rules!$B$3,ABS(I4953)&gt;Rules!$B$4,OR(B4954&lt;Rules!$B$2,B4954&gt;Rules!$B$3,ABS(I4954)&gt;Rules!$B$4)),1,0)</f>
        <v>0</v>
      </c>
      <c r="K4953" s="6" t="str">
        <f aca="false">IF(F4953=1,COUNTIF($F$2:F4953,1),"")</f>
        <v/>
      </c>
    </row>
    <row r="4954" customFormat="false" ht="15" hidden="false" customHeight="false" outlineLevel="0" collapsed="false">
      <c r="A4954" s="6" t="n">
        <v>38956.618</v>
      </c>
      <c r="B4954" s="6" t="n">
        <v>1.62564102564103</v>
      </c>
      <c r="C4954" s="6" t="n">
        <v>71</v>
      </c>
      <c r="D4954" s="6" t="n">
        <v>-1</v>
      </c>
      <c r="E4954" s="6" t="n">
        <v>1.64468864468864</v>
      </c>
      <c r="F4954" s="6" t="n">
        <v>0</v>
      </c>
      <c r="G4954" s="6" t="n">
        <v>0</v>
      </c>
      <c r="H4954" s="6" t="str">
        <f aca="false">IF(AND(A4954&gt;=Stimuli!$B$2,A4954&lt;=Stimuli!$C$2),Stimuli!$A$2,IF(AND(A4954&gt;=Stimuli!$B$3,A4954&lt;=Stimuli!$C$3),Stimuli!$A$3,IF(AND(A4954&gt;=Stimuli!$B$4,A4954&lt;=Stimuli!$C$4),Stimuli!$A$4,"")))</f>
        <v>01 Quiet baseline (60s)</v>
      </c>
      <c r="I4954" s="6" t="n">
        <f aca="false">(B4954-B4953)/((A4954-A4953)/1000)</f>
        <v>0.562637362637304</v>
      </c>
      <c r="J4954" s="6" t="n">
        <f aca="false">IF(OR(B4954&lt;Rules!$B$2,B4954&gt;Rules!$B$3,ABS(I4954)&gt;Rules!$B$4,OR(B4955&lt;Rules!$B$2,B4955&gt;Rules!$B$3,ABS(I4955)&gt;Rules!$B$4)),1,0)</f>
        <v>0</v>
      </c>
      <c r="K4954" s="6" t="str">
        <f aca="false">IF(F4954=1,COUNTIF($F$2:F4954,1),"")</f>
        <v/>
      </c>
    </row>
    <row r="4955" customFormat="false" ht="15" hidden="false" customHeight="false" outlineLevel="0" collapsed="false">
      <c r="A4955" s="6" t="n">
        <v>38964.4305</v>
      </c>
      <c r="B4955" s="6" t="n">
        <v>1.62124542124542</v>
      </c>
      <c r="C4955" s="6" t="n">
        <v>71</v>
      </c>
      <c r="D4955" s="6" t="n">
        <v>-1</v>
      </c>
      <c r="E4955" s="6" t="n">
        <v>1.64468864468864</v>
      </c>
      <c r="F4955" s="6" t="n">
        <v>0</v>
      </c>
      <c r="G4955" s="6" t="n">
        <v>0</v>
      </c>
      <c r="H4955" s="6" t="str">
        <f aca="false">IF(AND(A4955&gt;=Stimuli!$B$2,A4955&lt;=Stimuli!$C$2),Stimuli!$A$2,IF(AND(A4955&gt;=Stimuli!$B$3,A4955&lt;=Stimuli!$C$3),Stimuli!$A$3,IF(AND(A4955&gt;=Stimuli!$B$4,A4955&lt;=Stimuli!$C$4),Stimuli!$A$4,"")))</f>
        <v>01 Quiet baseline (60s)</v>
      </c>
      <c r="I4955" s="6" t="n">
        <f aca="false">(B4955-B4954)/((A4955-A4954)/1000)</f>
        <v>-0.562637362637304</v>
      </c>
      <c r="J4955" s="6" t="n">
        <f aca="false">IF(OR(B4955&lt;Rules!$B$2,B4955&gt;Rules!$B$3,ABS(I4955)&gt;Rules!$B$4,OR(B4956&lt;Rules!$B$2,B4956&gt;Rules!$B$3,ABS(I4956)&gt;Rules!$B$4)),1,0)</f>
        <v>0</v>
      </c>
      <c r="K4955" s="6" t="str">
        <f aca="false">IF(F4955=1,COUNTIF($F$2:F4955,1),"")</f>
        <v/>
      </c>
    </row>
    <row r="4956" customFormat="false" ht="15" hidden="false" customHeight="false" outlineLevel="0" collapsed="false">
      <c r="A4956" s="6" t="n">
        <v>38972.243</v>
      </c>
      <c r="B4956" s="6" t="n">
        <v>1.62564102564103</v>
      </c>
      <c r="C4956" s="6" t="n">
        <v>71</v>
      </c>
      <c r="D4956" s="6" t="n">
        <v>-1</v>
      </c>
      <c r="E4956" s="6" t="n">
        <v>1.64468864468864</v>
      </c>
      <c r="F4956" s="6" t="n">
        <v>0</v>
      </c>
      <c r="G4956" s="6" t="n">
        <v>0</v>
      </c>
      <c r="H4956" s="6" t="str">
        <f aca="false">IF(AND(A4956&gt;=Stimuli!$B$2,A4956&lt;=Stimuli!$C$2),Stimuli!$A$2,IF(AND(A4956&gt;=Stimuli!$B$3,A4956&lt;=Stimuli!$C$3),Stimuli!$A$3,IF(AND(A4956&gt;=Stimuli!$B$4,A4956&lt;=Stimuli!$C$4),Stimuli!$A$4,"")))</f>
        <v>01 Quiet baseline (60s)</v>
      </c>
      <c r="I4956" s="6" t="n">
        <f aca="false">(B4956-B4955)/((A4956-A4955)/1000)</f>
        <v>0.562637362637304</v>
      </c>
      <c r="J4956" s="6" t="n">
        <f aca="false">IF(OR(B4956&lt;Rules!$B$2,B4956&gt;Rules!$B$3,ABS(I4956)&gt;Rules!$B$4,OR(B4957&lt;Rules!$B$2,B4957&gt;Rules!$B$3,ABS(I4957)&gt;Rules!$B$4)),1,0)</f>
        <v>0</v>
      </c>
      <c r="K4956" s="6" t="str">
        <f aca="false">IF(F4956=1,COUNTIF($F$2:F4956,1),"")</f>
        <v/>
      </c>
    </row>
    <row r="4957" customFormat="false" ht="15" hidden="false" customHeight="false" outlineLevel="0" collapsed="false">
      <c r="A4957" s="6" t="n">
        <v>38980.0555</v>
      </c>
      <c r="B4957" s="6" t="n">
        <v>1.62271062271062</v>
      </c>
      <c r="C4957" s="6" t="n">
        <v>71</v>
      </c>
      <c r="D4957" s="6" t="n">
        <v>-1</v>
      </c>
      <c r="E4957" s="6" t="n">
        <v>1.64468864468864</v>
      </c>
      <c r="F4957" s="6" t="n">
        <v>0</v>
      </c>
      <c r="G4957" s="6" t="n">
        <v>0</v>
      </c>
      <c r="H4957" s="6" t="str">
        <f aca="false">IF(AND(A4957&gt;=Stimuli!$B$2,A4957&lt;=Stimuli!$C$2),Stimuli!$A$2,IF(AND(A4957&gt;=Stimuli!$B$3,A4957&lt;=Stimuli!$C$3),Stimuli!$A$3,IF(AND(A4957&gt;=Stimuli!$B$4,A4957&lt;=Stimuli!$C$4),Stimuli!$A$4,"")))</f>
        <v>01 Quiet baseline (60s)</v>
      </c>
      <c r="I4957" s="6" t="n">
        <f aca="false">(B4957-B4956)/((A4957-A4956)/1000)</f>
        <v>-0.375091575091574</v>
      </c>
      <c r="J4957" s="6" t="n">
        <f aca="false">IF(OR(B4957&lt;Rules!$B$2,B4957&gt;Rules!$B$3,ABS(I4957)&gt;Rules!$B$4,OR(B4958&lt;Rules!$B$2,B4958&gt;Rules!$B$3,ABS(I4958)&gt;Rules!$B$4)),1,0)</f>
        <v>0</v>
      </c>
      <c r="K4957" s="6" t="str">
        <f aca="false">IF(F4957=1,COUNTIF($F$2:F4957,1),"")</f>
        <v/>
      </c>
    </row>
    <row r="4958" customFormat="false" ht="15" hidden="false" customHeight="false" outlineLevel="0" collapsed="false">
      <c r="A4958" s="6" t="n">
        <v>38987.868</v>
      </c>
      <c r="B4958" s="6" t="n">
        <v>1.62417582417582</v>
      </c>
      <c r="C4958" s="6" t="n">
        <v>71</v>
      </c>
      <c r="D4958" s="6" t="n">
        <v>-1</v>
      </c>
      <c r="E4958" s="6" t="n">
        <v>1.64468864468864</v>
      </c>
      <c r="F4958" s="6" t="n">
        <v>0</v>
      </c>
      <c r="G4958" s="6" t="n">
        <v>0</v>
      </c>
      <c r="H4958" s="6" t="str">
        <f aca="false">IF(AND(A4958&gt;=Stimuli!$B$2,A4958&lt;=Stimuli!$C$2),Stimuli!$A$2,IF(AND(A4958&gt;=Stimuli!$B$3,A4958&lt;=Stimuli!$C$3),Stimuli!$A$3,IF(AND(A4958&gt;=Stimuli!$B$4,A4958&lt;=Stimuli!$C$4),Stimuli!$A$4,"")))</f>
        <v>01 Quiet baseline (60s)</v>
      </c>
      <c r="I4958" s="6" t="n">
        <f aca="false">(B4958-B4957)/((A4958-A4957)/1000)</f>
        <v>0.187545787545844</v>
      </c>
      <c r="J4958" s="6" t="n">
        <f aca="false">IF(OR(B4958&lt;Rules!$B$2,B4958&gt;Rules!$B$3,ABS(I4958)&gt;Rules!$B$4,OR(B4959&lt;Rules!$B$2,B4959&gt;Rules!$B$3,ABS(I4959)&gt;Rules!$B$4)),1,0)</f>
        <v>0</v>
      </c>
      <c r="K4958" s="6" t="str">
        <f aca="false">IF(F4958=1,COUNTIF($F$2:F4958,1),"")</f>
        <v/>
      </c>
    </row>
    <row r="4959" customFormat="false" ht="15" hidden="false" customHeight="false" outlineLevel="0" collapsed="false">
      <c r="A4959" s="6" t="n">
        <v>38995.6805</v>
      </c>
      <c r="B4959" s="6" t="n">
        <v>1.62417582417582</v>
      </c>
      <c r="C4959" s="6" t="n">
        <v>71</v>
      </c>
      <c r="D4959" s="6" t="n">
        <v>-1</v>
      </c>
      <c r="E4959" s="6" t="n">
        <v>1.64468864468864</v>
      </c>
      <c r="F4959" s="6" t="n">
        <v>0</v>
      </c>
      <c r="G4959" s="6" t="n">
        <v>0</v>
      </c>
      <c r="H4959" s="6" t="str">
        <f aca="false">IF(AND(A4959&gt;=Stimuli!$B$2,A4959&lt;=Stimuli!$C$2),Stimuli!$A$2,IF(AND(A4959&gt;=Stimuli!$B$3,A4959&lt;=Stimuli!$C$3),Stimuli!$A$3,IF(AND(A4959&gt;=Stimuli!$B$4,A4959&lt;=Stimuli!$C$4),Stimuli!$A$4,"")))</f>
        <v>01 Quiet baseline (60s)</v>
      </c>
      <c r="I4959" s="6" t="n">
        <f aca="false">(B4959-B4958)/((A4959-A4958)/1000)</f>
        <v>0</v>
      </c>
      <c r="J4959" s="6" t="n">
        <f aca="false">IF(OR(B4959&lt;Rules!$B$2,B4959&gt;Rules!$B$3,ABS(I4959)&gt;Rules!$B$4,OR(B4960&lt;Rules!$B$2,B4960&gt;Rules!$B$3,ABS(I4960)&gt;Rules!$B$4)),1,0)</f>
        <v>0</v>
      </c>
      <c r="K4959" s="6" t="str">
        <f aca="false">IF(F4959=1,COUNTIF($F$2:F4959,1),"")</f>
        <v/>
      </c>
    </row>
    <row r="4960" customFormat="false" ht="15" hidden="false" customHeight="false" outlineLevel="0" collapsed="false">
      <c r="A4960" s="6" t="n">
        <v>39003.493</v>
      </c>
      <c r="B4960" s="6" t="n">
        <v>1.62271062271062</v>
      </c>
      <c r="C4960" s="6" t="n">
        <v>71</v>
      </c>
      <c r="D4960" s="6" t="n">
        <v>-1</v>
      </c>
      <c r="E4960" s="6" t="n">
        <v>1.64468864468864</v>
      </c>
      <c r="F4960" s="6" t="n">
        <v>0</v>
      </c>
      <c r="G4960" s="6" t="n">
        <v>0</v>
      </c>
      <c r="H4960" s="6" t="str">
        <f aca="false">IF(AND(A4960&gt;=Stimuli!$B$2,A4960&lt;=Stimuli!$C$2),Stimuli!$A$2,IF(AND(A4960&gt;=Stimuli!$B$3,A4960&lt;=Stimuli!$C$3),Stimuli!$A$3,IF(AND(A4960&gt;=Stimuli!$B$4,A4960&lt;=Stimuli!$C$4),Stimuli!$A$4,"")))</f>
        <v>01 Quiet baseline (60s)</v>
      </c>
      <c r="I4960" s="6" t="n">
        <f aca="false">(B4960-B4959)/((A4960-A4959)/1000)</f>
        <v>-0.187545787545844</v>
      </c>
      <c r="J4960" s="6" t="n">
        <f aca="false">IF(OR(B4960&lt;Rules!$B$2,B4960&gt;Rules!$B$3,ABS(I4960)&gt;Rules!$B$4,OR(B4961&lt;Rules!$B$2,B4961&gt;Rules!$B$3,ABS(I4961)&gt;Rules!$B$4)),1,0)</f>
        <v>0</v>
      </c>
      <c r="K4960" s="6" t="str">
        <f aca="false">IF(F4960=1,COUNTIF($F$2:F4960,1),"")</f>
        <v/>
      </c>
    </row>
    <row r="4961" customFormat="false" ht="15" hidden="false" customHeight="false" outlineLevel="0" collapsed="false">
      <c r="A4961" s="6" t="n">
        <v>39011.3055</v>
      </c>
      <c r="B4961" s="6" t="n">
        <v>1.62564102564103</v>
      </c>
      <c r="C4961" s="6" t="n">
        <v>71</v>
      </c>
      <c r="D4961" s="6" t="n">
        <v>-1</v>
      </c>
      <c r="E4961" s="6" t="n">
        <v>1.64468864468864</v>
      </c>
      <c r="F4961" s="6" t="n">
        <v>0</v>
      </c>
      <c r="G4961" s="6" t="n">
        <v>0</v>
      </c>
      <c r="H4961" s="6" t="str">
        <f aca="false">IF(AND(A4961&gt;=Stimuli!$B$2,A4961&lt;=Stimuli!$C$2),Stimuli!$A$2,IF(AND(A4961&gt;=Stimuli!$B$3,A4961&lt;=Stimuli!$C$3),Stimuli!$A$3,IF(AND(A4961&gt;=Stimuli!$B$4,A4961&lt;=Stimuli!$C$4),Stimuli!$A$4,"")))</f>
        <v>01 Quiet baseline (60s)</v>
      </c>
      <c r="I4961" s="6" t="n">
        <f aca="false">(B4961-B4960)/((A4961-A4960)/1000)</f>
        <v>0.375091575091574</v>
      </c>
      <c r="J4961" s="6" t="n">
        <f aca="false">IF(OR(B4961&lt;Rules!$B$2,B4961&gt;Rules!$B$3,ABS(I4961)&gt;Rules!$B$4,OR(B4962&lt;Rules!$B$2,B4962&gt;Rules!$B$3,ABS(I4962)&gt;Rules!$B$4)),1,0)</f>
        <v>0</v>
      </c>
      <c r="K4961" s="6" t="str">
        <f aca="false">IF(F4961=1,COUNTIF($F$2:F4961,1),"")</f>
        <v/>
      </c>
    </row>
    <row r="4962" customFormat="false" ht="15" hidden="false" customHeight="false" outlineLevel="0" collapsed="false">
      <c r="A4962" s="6" t="n">
        <v>39019.118</v>
      </c>
      <c r="B4962" s="6" t="n">
        <v>1.62124542124542</v>
      </c>
      <c r="C4962" s="6" t="n">
        <v>71</v>
      </c>
      <c r="D4962" s="6" t="n">
        <v>-1</v>
      </c>
      <c r="E4962" s="6" t="n">
        <v>1.64468864468864</v>
      </c>
      <c r="F4962" s="6" t="n">
        <v>0</v>
      </c>
      <c r="G4962" s="6" t="n">
        <v>0</v>
      </c>
      <c r="H4962" s="6" t="str">
        <f aca="false">IF(AND(A4962&gt;=Stimuli!$B$2,A4962&lt;=Stimuli!$C$2),Stimuli!$A$2,IF(AND(A4962&gt;=Stimuli!$B$3,A4962&lt;=Stimuli!$C$3),Stimuli!$A$3,IF(AND(A4962&gt;=Stimuli!$B$4,A4962&lt;=Stimuli!$C$4),Stimuli!$A$4,"")))</f>
        <v>01 Quiet baseline (60s)</v>
      </c>
      <c r="I4962" s="6" t="n">
        <f aca="false">(B4962-B4961)/((A4962-A4961)/1000)</f>
        <v>-0.562637362637304</v>
      </c>
      <c r="J4962" s="6" t="n">
        <f aca="false">IF(OR(B4962&lt;Rules!$B$2,B4962&gt;Rules!$B$3,ABS(I4962)&gt;Rules!$B$4,OR(B4963&lt;Rules!$B$2,B4963&gt;Rules!$B$3,ABS(I4963)&gt;Rules!$B$4)),1,0)</f>
        <v>0</v>
      </c>
      <c r="K4962" s="6" t="str">
        <f aca="false">IF(F4962=1,COUNTIF($F$2:F4962,1),"")</f>
        <v/>
      </c>
    </row>
    <row r="4963" customFormat="false" ht="15" hidden="false" customHeight="false" outlineLevel="0" collapsed="false">
      <c r="A4963" s="6" t="n">
        <v>39026.9305</v>
      </c>
      <c r="B4963" s="6" t="n">
        <v>1.62564102564103</v>
      </c>
      <c r="C4963" s="6" t="n">
        <v>71</v>
      </c>
      <c r="D4963" s="6" t="n">
        <v>-1</v>
      </c>
      <c r="E4963" s="6" t="n">
        <v>1.64468864468864</v>
      </c>
      <c r="F4963" s="6" t="n">
        <v>0</v>
      </c>
      <c r="G4963" s="6" t="n">
        <v>0</v>
      </c>
      <c r="H4963" s="6" t="str">
        <f aca="false">IF(AND(A4963&gt;=Stimuli!$B$2,A4963&lt;=Stimuli!$C$2),Stimuli!$A$2,IF(AND(A4963&gt;=Stimuli!$B$3,A4963&lt;=Stimuli!$C$3),Stimuli!$A$3,IF(AND(A4963&gt;=Stimuli!$B$4,A4963&lt;=Stimuli!$C$4),Stimuli!$A$4,"")))</f>
        <v>01 Quiet baseline (60s)</v>
      </c>
      <c r="I4963" s="6" t="n">
        <f aca="false">(B4963-B4962)/((A4963-A4962)/1000)</f>
        <v>0.562637362637304</v>
      </c>
      <c r="J4963" s="6" t="n">
        <f aca="false">IF(OR(B4963&lt;Rules!$B$2,B4963&gt;Rules!$B$3,ABS(I4963)&gt;Rules!$B$4,OR(B4964&lt;Rules!$B$2,B4964&gt;Rules!$B$3,ABS(I4964)&gt;Rules!$B$4)),1,0)</f>
        <v>0</v>
      </c>
      <c r="K4963" s="6" t="str">
        <f aca="false">IF(F4963=1,COUNTIF($F$2:F4963,1),"")</f>
        <v/>
      </c>
    </row>
    <row r="4964" customFormat="false" ht="15" hidden="false" customHeight="false" outlineLevel="0" collapsed="false">
      <c r="A4964" s="6" t="n">
        <v>39034.743</v>
      </c>
      <c r="B4964" s="6" t="n">
        <v>1.62124542124542</v>
      </c>
      <c r="C4964" s="6" t="n">
        <v>71</v>
      </c>
      <c r="D4964" s="6" t="n">
        <v>-1</v>
      </c>
      <c r="E4964" s="6" t="n">
        <v>1.64468864468864</v>
      </c>
      <c r="F4964" s="6" t="n">
        <v>0</v>
      </c>
      <c r="G4964" s="6" t="n">
        <v>0</v>
      </c>
      <c r="H4964" s="6" t="str">
        <f aca="false">IF(AND(A4964&gt;=Stimuli!$B$2,A4964&lt;=Stimuli!$C$2),Stimuli!$A$2,IF(AND(A4964&gt;=Stimuli!$B$3,A4964&lt;=Stimuli!$C$3),Stimuli!$A$3,IF(AND(A4964&gt;=Stimuli!$B$4,A4964&lt;=Stimuli!$C$4),Stimuli!$A$4,"")))</f>
        <v>01 Quiet baseline (60s)</v>
      </c>
      <c r="I4964" s="6" t="n">
        <f aca="false">(B4964-B4963)/((A4964-A4963)/1000)</f>
        <v>-0.562637362637304</v>
      </c>
      <c r="J4964" s="6" t="n">
        <f aca="false">IF(OR(B4964&lt;Rules!$B$2,B4964&gt;Rules!$B$3,ABS(I4964)&gt;Rules!$B$4,OR(B4965&lt;Rules!$B$2,B4965&gt;Rules!$B$3,ABS(I4965)&gt;Rules!$B$4)),1,0)</f>
        <v>0</v>
      </c>
      <c r="K4964" s="6" t="str">
        <f aca="false">IF(F4964=1,COUNTIF($F$2:F4964,1),"")</f>
        <v/>
      </c>
    </row>
    <row r="4965" customFormat="false" ht="15" hidden="false" customHeight="false" outlineLevel="0" collapsed="false">
      <c r="A4965" s="6" t="n">
        <v>39042.5555</v>
      </c>
      <c r="B4965" s="6" t="n">
        <v>1.62710622710623</v>
      </c>
      <c r="C4965" s="6" t="n">
        <v>71</v>
      </c>
      <c r="D4965" s="6" t="n">
        <v>-1</v>
      </c>
      <c r="E4965" s="6" t="n">
        <v>1.64468864468864</v>
      </c>
      <c r="F4965" s="6" t="n">
        <v>0</v>
      </c>
      <c r="G4965" s="6" t="n">
        <v>0</v>
      </c>
      <c r="H4965" s="6" t="str">
        <f aca="false">IF(AND(A4965&gt;=Stimuli!$B$2,A4965&lt;=Stimuli!$C$2),Stimuli!$A$2,IF(AND(A4965&gt;=Stimuli!$B$3,A4965&lt;=Stimuli!$C$3),Stimuli!$A$3,IF(AND(A4965&gt;=Stimuli!$B$4,A4965&lt;=Stimuli!$C$4),Stimuli!$A$4,"")))</f>
        <v>01 Quiet baseline (60s)</v>
      </c>
      <c r="I4965" s="6" t="n">
        <f aca="false">(B4965-B4964)/((A4965-A4964)/1000)</f>
        <v>0.750183150183176</v>
      </c>
      <c r="J4965" s="6" t="n">
        <f aca="false">IF(OR(B4965&lt;Rules!$B$2,B4965&gt;Rules!$B$3,ABS(I4965)&gt;Rules!$B$4,OR(B4966&lt;Rules!$B$2,B4966&gt;Rules!$B$3,ABS(I4966)&gt;Rules!$B$4)),1,0)</f>
        <v>0</v>
      </c>
      <c r="K4965" s="6" t="str">
        <f aca="false">IF(F4965=1,COUNTIF($F$2:F4965,1),"")</f>
        <v/>
      </c>
    </row>
    <row r="4966" customFormat="false" ht="15" hidden="false" customHeight="false" outlineLevel="0" collapsed="false">
      <c r="A4966" s="6" t="n">
        <v>39050.368</v>
      </c>
      <c r="B4966" s="6" t="n">
        <v>1.61978021978022</v>
      </c>
      <c r="C4966" s="6" t="n">
        <v>71</v>
      </c>
      <c r="D4966" s="6" t="n">
        <v>-1</v>
      </c>
      <c r="E4966" s="6" t="n">
        <v>1.64468864468864</v>
      </c>
      <c r="F4966" s="6" t="n">
        <v>0</v>
      </c>
      <c r="G4966" s="6" t="n">
        <v>0</v>
      </c>
      <c r="H4966" s="6" t="str">
        <f aca="false">IF(AND(A4966&gt;=Stimuli!$B$2,A4966&lt;=Stimuli!$C$2),Stimuli!$A$2,IF(AND(A4966&gt;=Stimuli!$B$3,A4966&lt;=Stimuli!$C$3),Stimuli!$A$3,IF(AND(A4966&gt;=Stimuli!$B$4,A4966&lt;=Stimuli!$C$4),Stimuli!$A$4,"")))</f>
        <v>01 Quiet baseline (60s)</v>
      </c>
      <c r="I4966" s="6" t="n">
        <f aca="false">(B4966-B4965)/((A4966-A4965)/1000)</f>
        <v>-0.937728937728906</v>
      </c>
      <c r="J4966" s="6" t="n">
        <f aca="false">IF(OR(B4966&lt;Rules!$B$2,B4966&gt;Rules!$B$3,ABS(I4966)&gt;Rules!$B$4,OR(B4967&lt;Rules!$B$2,B4967&gt;Rules!$B$3,ABS(I4967)&gt;Rules!$B$4)),1,0)</f>
        <v>0</v>
      </c>
      <c r="K4966" s="6" t="str">
        <f aca="false">IF(F4966=1,COUNTIF($F$2:F4966,1),"")</f>
        <v/>
      </c>
    </row>
    <row r="4967" customFormat="false" ht="15" hidden="false" customHeight="false" outlineLevel="0" collapsed="false">
      <c r="A4967" s="6" t="n">
        <v>39058.1805</v>
      </c>
      <c r="B4967" s="6" t="n">
        <v>1.62710622710623</v>
      </c>
      <c r="C4967" s="6" t="n">
        <v>71</v>
      </c>
      <c r="D4967" s="6" t="n">
        <v>-1</v>
      </c>
      <c r="E4967" s="6" t="n">
        <v>1.64468864468864</v>
      </c>
      <c r="F4967" s="6" t="n">
        <v>0</v>
      </c>
      <c r="G4967" s="6" t="n">
        <v>0</v>
      </c>
      <c r="H4967" s="6" t="str">
        <f aca="false">IF(AND(A4967&gt;=Stimuli!$B$2,A4967&lt;=Stimuli!$C$2),Stimuli!$A$2,IF(AND(A4967&gt;=Stimuli!$B$3,A4967&lt;=Stimuli!$C$3),Stimuli!$A$3,IF(AND(A4967&gt;=Stimuli!$B$4,A4967&lt;=Stimuli!$C$4),Stimuli!$A$4,"")))</f>
        <v>01 Quiet baseline (60s)</v>
      </c>
      <c r="I4967" s="6" t="n">
        <f aca="false">(B4967-B4966)/((A4967-A4966)/1000)</f>
        <v>0.937728937728906</v>
      </c>
      <c r="J4967" s="6" t="n">
        <f aca="false">IF(OR(B4967&lt;Rules!$B$2,B4967&gt;Rules!$B$3,ABS(I4967)&gt;Rules!$B$4,OR(B4968&lt;Rules!$B$2,B4968&gt;Rules!$B$3,ABS(I4968)&gt;Rules!$B$4)),1,0)</f>
        <v>0</v>
      </c>
      <c r="K4967" s="6" t="str">
        <f aca="false">IF(F4967=1,COUNTIF($F$2:F4967,1),"")</f>
        <v/>
      </c>
    </row>
    <row r="4968" customFormat="false" ht="15" hidden="false" customHeight="false" outlineLevel="0" collapsed="false">
      <c r="A4968" s="6" t="n">
        <v>39065.993</v>
      </c>
      <c r="B4968" s="6" t="n">
        <v>1.61978021978022</v>
      </c>
      <c r="C4968" s="6" t="n">
        <v>71</v>
      </c>
      <c r="D4968" s="6" t="n">
        <v>-1</v>
      </c>
      <c r="E4968" s="6" t="n">
        <v>1.64468864468864</v>
      </c>
      <c r="F4968" s="6" t="n">
        <v>0</v>
      </c>
      <c r="G4968" s="6" t="n">
        <v>0</v>
      </c>
      <c r="H4968" s="6" t="str">
        <f aca="false">IF(AND(A4968&gt;=Stimuli!$B$2,A4968&lt;=Stimuli!$C$2),Stimuli!$A$2,IF(AND(A4968&gt;=Stimuli!$B$3,A4968&lt;=Stimuli!$C$3),Stimuli!$A$3,IF(AND(A4968&gt;=Stimuli!$B$4,A4968&lt;=Stimuli!$C$4),Stimuli!$A$4,"")))</f>
        <v>01 Quiet baseline (60s)</v>
      </c>
      <c r="I4968" s="6" t="n">
        <f aca="false">(B4968-B4967)/((A4968-A4967)/1000)</f>
        <v>-0.937728937728906</v>
      </c>
      <c r="J4968" s="6" t="n">
        <f aca="false">IF(OR(B4968&lt;Rules!$B$2,B4968&gt;Rules!$B$3,ABS(I4968)&gt;Rules!$B$4,OR(B4969&lt;Rules!$B$2,B4969&gt;Rules!$B$3,ABS(I4969)&gt;Rules!$B$4)),1,0)</f>
        <v>0</v>
      </c>
      <c r="K4968" s="6" t="str">
        <f aca="false">IF(F4968=1,COUNTIF($F$2:F4968,1),"")</f>
        <v/>
      </c>
    </row>
    <row r="4969" customFormat="false" ht="15" hidden="false" customHeight="false" outlineLevel="0" collapsed="false">
      <c r="A4969" s="6" t="n">
        <v>39073.8055</v>
      </c>
      <c r="B4969" s="6" t="n">
        <v>1.62564102564103</v>
      </c>
      <c r="C4969" s="6" t="n">
        <v>71</v>
      </c>
      <c r="D4969" s="6" t="n">
        <v>-1</v>
      </c>
      <c r="E4969" s="6" t="n">
        <v>1.64468864468864</v>
      </c>
      <c r="F4969" s="6" t="n">
        <v>0</v>
      </c>
      <c r="G4969" s="6" t="n">
        <v>0</v>
      </c>
      <c r="H4969" s="6" t="str">
        <f aca="false">IF(AND(A4969&gt;=Stimuli!$B$2,A4969&lt;=Stimuli!$C$2),Stimuli!$A$2,IF(AND(A4969&gt;=Stimuli!$B$3,A4969&lt;=Stimuli!$C$3),Stimuli!$A$3,IF(AND(A4969&gt;=Stimuli!$B$4,A4969&lt;=Stimuli!$C$4),Stimuli!$A$4,"")))</f>
        <v>01 Quiet baseline (60s)</v>
      </c>
      <c r="I4969" s="6" t="n">
        <f aca="false">(B4969-B4968)/((A4969-A4968)/1000)</f>
        <v>0.750183150183034</v>
      </c>
      <c r="J4969" s="6" t="n">
        <f aca="false">IF(OR(B4969&lt;Rules!$B$2,B4969&gt;Rules!$B$3,ABS(I4969)&gt;Rules!$B$4,OR(B4970&lt;Rules!$B$2,B4970&gt;Rules!$B$3,ABS(I4970)&gt;Rules!$B$4)),1,0)</f>
        <v>0</v>
      </c>
      <c r="K4969" s="6" t="str">
        <f aca="false">IF(F4969=1,COUNTIF($F$2:F4969,1),"")</f>
        <v/>
      </c>
    </row>
    <row r="4970" customFormat="false" ht="15" hidden="false" customHeight="false" outlineLevel="0" collapsed="false">
      <c r="A4970" s="6" t="n">
        <v>39081.618</v>
      </c>
      <c r="B4970" s="6" t="n">
        <v>1.61978021978022</v>
      </c>
      <c r="C4970" s="6" t="n">
        <v>71</v>
      </c>
      <c r="D4970" s="6" t="n">
        <v>-1</v>
      </c>
      <c r="E4970" s="6" t="n">
        <v>1.64468864468864</v>
      </c>
      <c r="F4970" s="6" t="n">
        <v>0</v>
      </c>
      <c r="G4970" s="6" t="n">
        <v>0</v>
      </c>
      <c r="H4970" s="6" t="str">
        <f aca="false">IF(AND(A4970&gt;=Stimuli!$B$2,A4970&lt;=Stimuli!$C$2),Stimuli!$A$2,IF(AND(A4970&gt;=Stimuli!$B$3,A4970&lt;=Stimuli!$C$3),Stimuli!$A$3,IF(AND(A4970&gt;=Stimuli!$B$4,A4970&lt;=Stimuli!$C$4),Stimuli!$A$4,"")))</f>
        <v>01 Quiet baseline (60s)</v>
      </c>
      <c r="I4970" s="6" t="n">
        <f aca="false">(B4970-B4969)/((A4970-A4969)/1000)</f>
        <v>-0.750183150183034</v>
      </c>
      <c r="J4970" s="6" t="n">
        <f aca="false">IF(OR(B4970&lt;Rules!$B$2,B4970&gt;Rules!$B$3,ABS(I4970)&gt;Rules!$B$4,OR(B4971&lt;Rules!$B$2,B4971&gt;Rules!$B$3,ABS(I4971)&gt;Rules!$B$4)),1,0)</f>
        <v>0</v>
      </c>
      <c r="K4970" s="6" t="str">
        <f aca="false">IF(F4970=1,COUNTIF($F$2:F4970,1),"")</f>
        <v/>
      </c>
    </row>
    <row r="4971" customFormat="false" ht="15" hidden="false" customHeight="false" outlineLevel="0" collapsed="false">
      <c r="A4971" s="6" t="n">
        <v>39089.4305</v>
      </c>
      <c r="B4971" s="6" t="n">
        <v>1.62564102564103</v>
      </c>
      <c r="C4971" s="6" t="n">
        <v>71</v>
      </c>
      <c r="D4971" s="6" t="n">
        <v>-1</v>
      </c>
      <c r="E4971" s="6" t="n">
        <v>1.64468864468864</v>
      </c>
      <c r="F4971" s="6" t="n">
        <v>0</v>
      </c>
      <c r="G4971" s="6" t="n">
        <v>0</v>
      </c>
      <c r="H4971" s="6" t="str">
        <f aca="false">IF(AND(A4971&gt;=Stimuli!$B$2,A4971&lt;=Stimuli!$C$2),Stimuli!$A$2,IF(AND(A4971&gt;=Stimuli!$B$3,A4971&lt;=Stimuli!$C$3),Stimuli!$A$3,IF(AND(A4971&gt;=Stimuli!$B$4,A4971&lt;=Stimuli!$C$4),Stimuli!$A$4,"")))</f>
        <v>01 Quiet baseline (60s)</v>
      </c>
      <c r="I4971" s="6" t="n">
        <f aca="false">(B4971-B4970)/((A4971-A4970)/1000)</f>
        <v>0.750183150183034</v>
      </c>
      <c r="J4971" s="6" t="n">
        <f aca="false">IF(OR(B4971&lt;Rules!$B$2,B4971&gt;Rules!$B$3,ABS(I4971)&gt;Rules!$B$4,OR(B4972&lt;Rules!$B$2,B4972&gt;Rules!$B$3,ABS(I4972)&gt;Rules!$B$4)),1,0)</f>
        <v>0</v>
      </c>
      <c r="K4971" s="6" t="str">
        <f aca="false">IF(F4971=1,COUNTIF($F$2:F4971,1),"")</f>
        <v/>
      </c>
    </row>
    <row r="4972" customFormat="false" ht="15" hidden="false" customHeight="false" outlineLevel="0" collapsed="false">
      <c r="A4972" s="6" t="n">
        <v>39097.243</v>
      </c>
      <c r="B4972" s="6" t="n">
        <v>1.62124542124542</v>
      </c>
      <c r="C4972" s="6" t="n">
        <v>71</v>
      </c>
      <c r="D4972" s="6" t="n">
        <v>-1</v>
      </c>
      <c r="E4972" s="6" t="n">
        <v>1.64468864468864</v>
      </c>
      <c r="F4972" s="6" t="n">
        <v>0</v>
      </c>
      <c r="G4972" s="6" t="n">
        <v>0</v>
      </c>
      <c r="H4972" s="6" t="str">
        <f aca="false">IF(AND(A4972&gt;=Stimuli!$B$2,A4972&lt;=Stimuli!$C$2),Stimuli!$A$2,IF(AND(A4972&gt;=Stimuli!$B$3,A4972&lt;=Stimuli!$C$3),Stimuli!$A$3,IF(AND(A4972&gt;=Stimuli!$B$4,A4972&lt;=Stimuli!$C$4),Stimuli!$A$4,"")))</f>
        <v>01 Quiet baseline (60s)</v>
      </c>
      <c r="I4972" s="6" t="n">
        <f aca="false">(B4972-B4971)/((A4972-A4971)/1000)</f>
        <v>-0.562637362637304</v>
      </c>
      <c r="J4972" s="6" t="n">
        <f aca="false">IF(OR(B4972&lt;Rules!$B$2,B4972&gt;Rules!$B$3,ABS(I4972)&gt;Rules!$B$4,OR(B4973&lt;Rules!$B$2,B4973&gt;Rules!$B$3,ABS(I4973)&gt;Rules!$B$4)),1,0)</f>
        <v>0</v>
      </c>
      <c r="K4972" s="6" t="str">
        <f aca="false">IF(F4972=1,COUNTIF($F$2:F4972,1),"")</f>
        <v/>
      </c>
    </row>
    <row r="4973" customFormat="false" ht="15" hidden="false" customHeight="false" outlineLevel="0" collapsed="false">
      <c r="A4973" s="6" t="n">
        <v>39105.0555</v>
      </c>
      <c r="B4973" s="6" t="n">
        <v>1.62417582417582</v>
      </c>
      <c r="C4973" s="6" t="n">
        <v>71</v>
      </c>
      <c r="D4973" s="6" t="n">
        <v>-1</v>
      </c>
      <c r="E4973" s="6" t="n">
        <v>1.64468864468864</v>
      </c>
      <c r="F4973" s="6" t="n">
        <v>0</v>
      </c>
      <c r="G4973" s="6" t="n">
        <v>0</v>
      </c>
      <c r="H4973" s="6" t="str">
        <f aca="false">IF(AND(A4973&gt;=Stimuli!$B$2,A4973&lt;=Stimuli!$C$2),Stimuli!$A$2,IF(AND(A4973&gt;=Stimuli!$B$3,A4973&lt;=Stimuli!$C$3),Stimuli!$A$3,IF(AND(A4973&gt;=Stimuli!$B$4,A4973&lt;=Stimuli!$C$4),Stimuli!$A$4,"")))</f>
        <v>01 Quiet baseline (60s)</v>
      </c>
      <c r="I4973" s="6" t="n">
        <f aca="false">(B4973-B4972)/((A4973-A4972)/1000)</f>
        <v>0.375091575091574</v>
      </c>
      <c r="J4973" s="6" t="n">
        <f aca="false">IF(OR(B4973&lt;Rules!$B$2,B4973&gt;Rules!$B$3,ABS(I4973)&gt;Rules!$B$4,OR(B4974&lt;Rules!$B$2,B4974&gt;Rules!$B$3,ABS(I4974)&gt;Rules!$B$4)),1,0)</f>
        <v>0</v>
      </c>
      <c r="K4973" s="6" t="str">
        <f aca="false">IF(F4973=1,COUNTIF($F$2:F4973,1),"")</f>
        <v/>
      </c>
    </row>
    <row r="4974" customFormat="false" ht="15" hidden="false" customHeight="false" outlineLevel="0" collapsed="false">
      <c r="A4974" s="6" t="n">
        <v>39112.868</v>
      </c>
      <c r="B4974" s="6" t="n">
        <v>1.62271062271062</v>
      </c>
      <c r="C4974" s="6" t="n">
        <v>71</v>
      </c>
      <c r="D4974" s="6" t="n">
        <v>-1</v>
      </c>
      <c r="E4974" s="6" t="n">
        <v>1.64468864468864</v>
      </c>
      <c r="F4974" s="6" t="n">
        <v>0</v>
      </c>
      <c r="G4974" s="6" t="n">
        <v>0</v>
      </c>
      <c r="H4974" s="6" t="str">
        <f aca="false">IF(AND(A4974&gt;=Stimuli!$B$2,A4974&lt;=Stimuli!$C$2),Stimuli!$A$2,IF(AND(A4974&gt;=Stimuli!$B$3,A4974&lt;=Stimuli!$C$3),Stimuli!$A$3,IF(AND(A4974&gt;=Stimuli!$B$4,A4974&lt;=Stimuli!$C$4),Stimuli!$A$4,"")))</f>
        <v>01 Quiet baseline (60s)</v>
      </c>
      <c r="I4974" s="6" t="n">
        <f aca="false">(B4974-B4973)/((A4974-A4973)/1000)</f>
        <v>-0.187545787545844</v>
      </c>
      <c r="J4974" s="6" t="n">
        <f aca="false">IF(OR(B4974&lt;Rules!$B$2,B4974&gt;Rules!$B$3,ABS(I4974)&gt;Rules!$B$4,OR(B4975&lt;Rules!$B$2,B4975&gt;Rules!$B$3,ABS(I4975)&gt;Rules!$B$4)),1,0)</f>
        <v>0</v>
      </c>
      <c r="K4974" s="6" t="str">
        <f aca="false">IF(F4974=1,COUNTIF($F$2:F4974,1),"")</f>
        <v/>
      </c>
    </row>
    <row r="4975" customFormat="false" ht="15" hidden="false" customHeight="false" outlineLevel="0" collapsed="false">
      <c r="A4975" s="6" t="n">
        <v>39120.6805</v>
      </c>
      <c r="B4975" s="6" t="n">
        <v>1.62271062271062</v>
      </c>
      <c r="C4975" s="6" t="n">
        <v>71</v>
      </c>
      <c r="D4975" s="6" t="n">
        <v>-1</v>
      </c>
      <c r="E4975" s="6" t="n">
        <v>1.64468864468864</v>
      </c>
      <c r="F4975" s="6" t="n">
        <v>0</v>
      </c>
      <c r="G4975" s="6" t="n">
        <v>0</v>
      </c>
      <c r="H4975" s="6" t="str">
        <f aca="false">IF(AND(A4975&gt;=Stimuli!$B$2,A4975&lt;=Stimuli!$C$2),Stimuli!$A$2,IF(AND(A4975&gt;=Stimuli!$B$3,A4975&lt;=Stimuli!$C$3),Stimuli!$A$3,IF(AND(A4975&gt;=Stimuli!$B$4,A4975&lt;=Stimuli!$C$4),Stimuli!$A$4,"")))</f>
        <v>01 Quiet baseline (60s)</v>
      </c>
      <c r="I4975" s="6" t="n">
        <f aca="false">(B4975-B4974)/((A4975-A4974)/1000)</f>
        <v>0</v>
      </c>
      <c r="J4975" s="6" t="n">
        <f aca="false">IF(OR(B4975&lt;Rules!$B$2,B4975&gt;Rules!$B$3,ABS(I4975)&gt;Rules!$B$4,OR(B4976&lt;Rules!$B$2,B4976&gt;Rules!$B$3,ABS(I4976)&gt;Rules!$B$4)),1,0)</f>
        <v>0</v>
      </c>
      <c r="K4975" s="6" t="str">
        <f aca="false">IF(F4975=1,COUNTIF($F$2:F4975,1),"")</f>
        <v/>
      </c>
    </row>
    <row r="4976" customFormat="false" ht="15" hidden="false" customHeight="false" outlineLevel="0" collapsed="false">
      <c r="A4976" s="6" t="n">
        <v>39128.493</v>
      </c>
      <c r="B4976" s="6" t="n">
        <v>1.62417582417582</v>
      </c>
      <c r="C4976" s="6" t="n">
        <v>71</v>
      </c>
      <c r="D4976" s="6" t="n">
        <v>-1</v>
      </c>
      <c r="E4976" s="6" t="n">
        <v>1.64468864468864</v>
      </c>
      <c r="F4976" s="6" t="n">
        <v>0</v>
      </c>
      <c r="G4976" s="6" t="n">
        <v>0</v>
      </c>
      <c r="H4976" s="6" t="str">
        <f aca="false">IF(AND(A4976&gt;=Stimuli!$B$2,A4976&lt;=Stimuli!$C$2),Stimuli!$A$2,IF(AND(A4976&gt;=Stimuli!$B$3,A4976&lt;=Stimuli!$C$3),Stimuli!$A$3,IF(AND(A4976&gt;=Stimuli!$B$4,A4976&lt;=Stimuli!$C$4),Stimuli!$A$4,"")))</f>
        <v>01 Quiet baseline (60s)</v>
      </c>
      <c r="I4976" s="6" t="n">
        <f aca="false">(B4976-B4975)/((A4976-A4975)/1000)</f>
        <v>0.187545787545844</v>
      </c>
      <c r="J4976" s="6" t="n">
        <f aca="false">IF(OR(B4976&lt;Rules!$B$2,B4976&gt;Rules!$B$3,ABS(I4976)&gt;Rules!$B$4,OR(B4977&lt;Rules!$B$2,B4977&gt;Rules!$B$3,ABS(I4977)&gt;Rules!$B$4)),1,0)</f>
        <v>0</v>
      </c>
      <c r="K4976" s="6" t="str">
        <f aca="false">IF(F4976=1,COUNTIF($F$2:F4976,1),"")</f>
        <v/>
      </c>
    </row>
    <row r="4977" customFormat="false" ht="15" hidden="false" customHeight="false" outlineLevel="0" collapsed="false">
      <c r="A4977" s="6" t="n">
        <v>39136.3055</v>
      </c>
      <c r="B4977" s="6" t="n">
        <v>1.61978021978022</v>
      </c>
      <c r="C4977" s="6" t="n">
        <v>71</v>
      </c>
      <c r="D4977" s="6" t="n">
        <v>-1</v>
      </c>
      <c r="E4977" s="6" t="n">
        <v>1.64468864468864</v>
      </c>
      <c r="F4977" s="6" t="n">
        <v>0</v>
      </c>
      <c r="G4977" s="6" t="n">
        <v>0</v>
      </c>
      <c r="H4977" s="6" t="str">
        <f aca="false">IF(AND(A4977&gt;=Stimuli!$B$2,A4977&lt;=Stimuli!$C$2),Stimuli!$A$2,IF(AND(A4977&gt;=Stimuli!$B$3,A4977&lt;=Stimuli!$C$3),Stimuli!$A$3,IF(AND(A4977&gt;=Stimuli!$B$4,A4977&lt;=Stimuli!$C$4),Stimuli!$A$4,"")))</f>
        <v>01 Quiet baseline (60s)</v>
      </c>
      <c r="I4977" s="6" t="n">
        <f aca="false">(B4977-B4976)/((A4977-A4976)/1000)</f>
        <v>-0.562637362637304</v>
      </c>
      <c r="J4977" s="6" t="n">
        <f aca="false">IF(OR(B4977&lt;Rules!$B$2,B4977&gt;Rules!$B$3,ABS(I4977)&gt;Rules!$B$4,OR(B4978&lt;Rules!$B$2,B4978&gt;Rules!$B$3,ABS(I4978)&gt;Rules!$B$4)),1,0)</f>
        <v>0</v>
      </c>
      <c r="K4977" s="6" t="str">
        <f aca="false">IF(F4977=1,COUNTIF($F$2:F4977,1),"")</f>
        <v/>
      </c>
    </row>
    <row r="4978" customFormat="false" ht="15" hidden="false" customHeight="false" outlineLevel="0" collapsed="false">
      <c r="A4978" s="6" t="n">
        <v>39144.118</v>
      </c>
      <c r="B4978" s="6" t="n">
        <v>1.62417582417582</v>
      </c>
      <c r="C4978" s="6" t="n">
        <v>71</v>
      </c>
      <c r="D4978" s="6" t="n">
        <v>-1</v>
      </c>
      <c r="E4978" s="6" t="n">
        <v>1.64468864468864</v>
      </c>
      <c r="F4978" s="6" t="n">
        <v>0</v>
      </c>
      <c r="G4978" s="6" t="n">
        <v>0</v>
      </c>
      <c r="H4978" s="6" t="str">
        <f aca="false">IF(AND(A4978&gt;=Stimuli!$B$2,A4978&lt;=Stimuli!$C$2),Stimuli!$A$2,IF(AND(A4978&gt;=Stimuli!$B$3,A4978&lt;=Stimuli!$C$3),Stimuli!$A$3,IF(AND(A4978&gt;=Stimuli!$B$4,A4978&lt;=Stimuli!$C$4),Stimuli!$A$4,"")))</f>
        <v>01 Quiet baseline (60s)</v>
      </c>
      <c r="I4978" s="6" t="n">
        <f aca="false">(B4978-B4977)/((A4978-A4977)/1000)</f>
        <v>0.562637362637304</v>
      </c>
      <c r="J4978" s="6" t="n">
        <f aca="false">IF(OR(B4978&lt;Rules!$B$2,B4978&gt;Rules!$B$3,ABS(I4978)&gt;Rules!$B$4,OR(B4979&lt;Rules!$B$2,B4979&gt;Rules!$B$3,ABS(I4979)&gt;Rules!$B$4)),1,0)</f>
        <v>0</v>
      </c>
      <c r="K4978" s="6" t="str">
        <f aca="false">IF(F4978=1,COUNTIF($F$2:F4978,1),"")</f>
        <v/>
      </c>
    </row>
    <row r="4979" customFormat="false" ht="15" hidden="false" customHeight="false" outlineLevel="0" collapsed="false">
      <c r="A4979" s="6" t="n">
        <v>39151.9305</v>
      </c>
      <c r="B4979" s="6" t="n">
        <v>1.61978021978022</v>
      </c>
      <c r="C4979" s="6" t="n">
        <v>71</v>
      </c>
      <c r="D4979" s="6" t="n">
        <v>-1</v>
      </c>
      <c r="E4979" s="6" t="n">
        <v>1.64468864468864</v>
      </c>
      <c r="F4979" s="6" t="n">
        <v>0</v>
      </c>
      <c r="G4979" s="6" t="n">
        <v>0</v>
      </c>
      <c r="H4979" s="6" t="str">
        <f aca="false">IF(AND(A4979&gt;=Stimuli!$B$2,A4979&lt;=Stimuli!$C$2),Stimuli!$A$2,IF(AND(A4979&gt;=Stimuli!$B$3,A4979&lt;=Stimuli!$C$3),Stimuli!$A$3,IF(AND(A4979&gt;=Stimuli!$B$4,A4979&lt;=Stimuli!$C$4),Stimuli!$A$4,"")))</f>
        <v>01 Quiet baseline (60s)</v>
      </c>
      <c r="I4979" s="6" t="n">
        <f aca="false">(B4979-B4978)/((A4979-A4978)/1000)</f>
        <v>-0.562637362637304</v>
      </c>
      <c r="J4979" s="6" t="n">
        <f aca="false">IF(OR(B4979&lt;Rules!$B$2,B4979&gt;Rules!$B$3,ABS(I4979)&gt;Rules!$B$4,OR(B4980&lt;Rules!$B$2,B4980&gt;Rules!$B$3,ABS(I4980)&gt;Rules!$B$4)),1,0)</f>
        <v>0</v>
      </c>
      <c r="K4979" s="6" t="str">
        <f aca="false">IF(F4979=1,COUNTIF($F$2:F4979,1),"")</f>
        <v/>
      </c>
    </row>
    <row r="4980" customFormat="false" ht="15" hidden="false" customHeight="false" outlineLevel="0" collapsed="false">
      <c r="A4980" s="6" t="n">
        <v>39159.743</v>
      </c>
      <c r="B4980" s="6" t="n">
        <v>1.62564102564103</v>
      </c>
      <c r="C4980" s="6" t="n">
        <v>71</v>
      </c>
      <c r="D4980" s="6" t="n">
        <v>-1</v>
      </c>
      <c r="E4980" s="6" t="n">
        <v>1.64468864468864</v>
      </c>
      <c r="F4980" s="6" t="n">
        <v>0</v>
      </c>
      <c r="G4980" s="6" t="n">
        <v>0</v>
      </c>
      <c r="H4980" s="6" t="str">
        <f aca="false">IF(AND(A4980&gt;=Stimuli!$B$2,A4980&lt;=Stimuli!$C$2),Stimuli!$A$2,IF(AND(A4980&gt;=Stimuli!$B$3,A4980&lt;=Stimuli!$C$3),Stimuli!$A$3,IF(AND(A4980&gt;=Stimuli!$B$4,A4980&lt;=Stimuli!$C$4),Stimuli!$A$4,"")))</f>
        <v>01 Quiet baseline (60s)</v>
      </c>
      <c r="I4980" s="6" t="n">
        <f aca="false">(B4980-B4979)/((A4980-A4979)/1000)</f>
        <v>0.750183150183034</v>
      </c>
      <c r="J4980" s="6" t="n">
        <f aca="false">IF(OR(B4980&lt;Rules!$B$2,B4980&gt;Rules!$B$3,ABS(I4980)&gt;Rules!$B$4,OR(B4981&lt;Rules!$B$2,B4981&gt;Rules!$B$3,ABS(I4981)&gt;Rules!$B$4)),1,0)</f>
        <v>0</v>
      </c>
      <c r="K4980" s="6" t="str">
        <f aca="false">IF(F4980=1,COUNTIF($F$2:F4980,1),"")</f>
        <v/>
      </c>
    </row>
    <row r="4981" customFormat="false" ht="15" hidden="false" customHeight="false" outlineLevel="0" collapsed="false">
      <c r="A4981" s="6" t="n">
        <v>39167.5555</v>
      </c>
      <c r="B4981" s="6" t="n">
        <v>1.61831501831502</v>
      </c>
      <c r="C4981" s="6" t="n">
        <v>71</v>
      </c>
      <c r="D4981" s="6" t="n">
        <v>-1</v>
      </c>
      <c r="E4981" s="6" t="n">
        <v>1.64468864468864</v>
      </c>
      <c r="F4981" s="6" t="n">
        <v>0</v>
      </c>
      <c r="G4981" s="6" t="n">
        <v>0</v>
      </c>
      <c r="H4981" s="6" t="str">
        <f aca="false">IF(AND(A4981&gt;=Stimuli!$B$2,A4981&lt;=Stimuli!$C$2),Stimuli!$A$2,IF(AND(A4981&gt;=Stimuli!$B$3,A4981&lt;=Stimuli!$C$3),Stimuli!$A$3,IF(AND(A4981&gt;=Stimuli!$B$4,A4981&lt;=Stimuli!$C$4),Stimuli!$A$4,"")))</f>
        <v>01 Quiet baseline (60s)</v>
      </c>
      <c r="I4981" s="6" t="n">
        <f aca="false">(B4981-B4980)/((A4981-A4980)/1000)</f>
        <v>-0.937728937728764</v>
      </c>
      <c r="J4981" s="6" t="n">
        <f aca="false">IF(OR(B4981&lt;Rules!$B$2,B4981&gt;Rules!$B$3,ABS(I4981)&gt;Rules!$B$4,OR(B4982&lt;Rules!$B$2,B4982&gt;Rules!$B$3,ABS(I4982)&gt;Rules!$B$4)),1,0)</f>
        <v>0</v>
      </c>
      <c r="K4981" s="6" t="str">
        <f aca="false">IF(F4981=1,COUNTIF($F$2:F4981,1),"")</f>
        <v/>
      </c>
    </row>
    <row r="4982" customFormat="false" ht="15" hidden="false" customHeight="false" outlineLevel="0" collapsed="false">
      <c r="A4982" s="6" t="n">
        <v>39175.368</v>
      </c>
      <c r="B4982" s="6" t="n">
        <v>1.62564102564103</v>
      </c>
      <c r="C4982" s="6" t="n">
        <v>71</v>
      </c>
      <c r="D4982" s="6" t="n">
        <v>-1</v>
      </c>
      <c r="E4982" s="6" t="n">
        <v>1.64468864468864</v>
      </c>
      <c r="F4982" s="6" t="n">
        <v>0</v>
      </c>
      <c r="G4982" s="6" t="n">
        <v>0</v>
      </c>
      <c r="H4982" s="6" t="str">
        <f aca="false">IF(AND(A4982&gt;=Stimuli!$B$2,A4982&lt;=Stimuli!$C$2),Stimuli!$A$2,IF(AND(A4982&gt;=Stimuli!$B$3,A4982&lt;=Stimuli!$C$3),Stimuli!$A$3,IF(AND(A4982&gt;=Stimuli!$B$4,A4982&lt;=Stimuli!$C$4),Stimuli!$A$4,"")))</f>
        <v>01 Quiet baseline (60s)</v>
      </c>
      <c r="I4982" s="6" t="n">
        <f aca="false">(B4982-B4981)/((A4982-A4981)/1000)</f>
        <v>0.937728937728764</v>
      </c>
      <c r="J4982" s="6" t="n">
        <f aca="false">IF(OR(B4982&lt;Rules!$B$2,B4982&gt;Rules!$B$3,ABS(I4982)&gt;Rules!$B$4,OR(B4983&lt;Rules!$B$2,B4983&gt;Rules!$B$3,ABS(I4983)&gt;Rules!$B$4)),1,0)</f>
        <v>0</v>
      </c>
      <c r="K4982" s="6" t="str">
        <f aca="false">IF(F4982=1,COUNTIF($F$2:F4982,1),"")</f>
        <v/>
      </c>
    </row>
    <row r="4983" customFormat="false" ht="15" hidden="false" customHeight="false" outlineLevel="0" collapsed="false">
      <c r="A4983" s="6" t="n">
        <v>39183.1805</v>
      </c>
      <c r="B4983" s="6" t="n">
        <v>1.61978021978022</v>
      </c>
      <c r="C4983" s="6" t="n">
        <v>71</v>
      </c>
      <c r="D4983" s="6" t="n">
        <v>-1</v>
      </c>
      <c r="E4983" s="6" t="n">
        <v>1.64468864468864</v>
      </c>
      <c r="F4983" s="6" t="n">
        <v>0</v>
      </c>
      <c r="G4983" s="6" t="n">
        <v>0</v>
      </c>
      <c r="H4983" s="6" t="str">
        <f aca="false">IF(AND(A4983&gt;=Stimuli!$B$2,A4983&lt;=Stimuli!$C$2),Stimuli!$A$2,IF(AND(A4983&gt;=Stimuli!$B$3,A4983&lt;=Stimuli!$C$3),Stimuli!$A$3,IF(AND(A4983&gt;=Stimuli!$B$4,A4983&lt;=Stimuli!$C$4),Stimuli!$A$4,"")))</f>
        <v>01 Quiet baseline (60s)</v>
      </c>
      <c r="I4983" s="6" t="n">
        <f aca="false">(B4983-B4982)/((A4983-A4982)/1000)</f>
        <v>-0.750183150183034</v>
      </c>
      <c r="J4983" s="6" t="n">
        <f aca="false">IF(OR(B4983&lt;Rules!$B$2,B4983&gt;Rules!$B$3,ABS(I4983)&gt;Rules!$B$4,OR(B4984&lt;Rules!$B$2,B4984&gt;Rules!$B$3,ABS(I4984)&gt;Rules!$B$4)),1,0)</f>
        <v>0</v>
      </c>
      <c r="K4983" s="6" t="str">
        <f aca="false">IF(F4983=1,COUNTIF($F$2:F4983,1),"")</f>
        <v/>
      </c>
    </row>
    <row r="4984" customFormat="false" ht="15" hidden="false" customHeight="false" outlineLevel="0" collapsed="false">
      <c r="A4984" s="6" t="n">
        <v>39190.993</v>
      </c>
      <c r="B4984" s="6" t="n">
        <v>1.62564102564103</v>
      </c>
      <c r="C4984" s="6" t="n">
        <v>71</v>
      </c>
      <c r="D4984" s="6" t="n">
        <v>-1</v>
      </c>
      <c r="E4984" s="6" t="n">
        <v>1.64468864468864</v>
      </c>
      <c r="F4984" s="6" t="n">
        <v>0</v>
      </c>
      <c r="G4984" s="6" t="n">
        <v>0</v>
      </c>
      <c r="H4984" s="6" t="str">
        <f aca="false">IF(AND(A4984&gt;=Stimuli!$B$2,A4984&lt;=Stimuli!$C$2),Stimuli!$A$2,IF(AND(A4984&gt;=Stimuli!$B$3,A4984&lt;=Stimuli!$C$3),Stimuli!$A$3,IF(AND(A4984&gt;=Stimuli!$B$4,A4984&lt;=Stimuli!$C$4),Stimuli!$A$4,"")))</f>
        <v>01 Quiet baseline (60s)</v>
      </c>
      <c r="I4984" s="6" t="n">
        <f aca="false">(B4984-B4983)/((A4984-A4983)/1000)</f>
        <v>0.750183150183034</v>
      </c>
      <c r="J4984" s="6" t="n">
        <f aca="false">IF(OR(B4984&lt;Rules!$B$2,B4984&gt;Rules!$B$3,ABS(I4984)&gt;Rules!$B$4,OR(B4985&lt;Rules!$B$2,B4985&gt;Rules!$B$3,ABS(I4985)&gt;Rules!$B$4)),1,0)</f>
        <v>0</v>
      </c>
      <c r="K4984" s="6" t="str">
        <f aca="false">IF(F4984=1,COUNTIF($F$2:F4984,1),"")</f>
        <v/>
      </c>
    </row>
    <row r="4985" customFormat="false" ht="15" hidden="false" customHeight="false" outlineLevel="0" collapsed="false">
      <c r="A4985" s="6" t="n">
        <v>39198.8055</v>
      </c>
      <c r="B4985" s="6" t="n">
        <v>1.61978021978022</v>
      </c>
      <c r="C4985" s="6" t="n">
        <v>71</v>
      </c>
      <c r="D4985" s="6" t="n">
        <v>-1</v>
      </c>
      <c r="E4985" s="6" t="n">
        <v>1.64468864468864</v>
      </c>
      <c r="F4985" s="6" t="n">
        <v>0</v>
      </c>
      <c r="G4985" s="6" t="n">
        <v>0</v>
      </c>
      <c r="H4985" s="6" t="str">
        <f aca="false">IF(AND(A4985&gt;=Stimuli!$B$2,A4985&lt;=Stimuli!$C$2),Stimuli!$A$2,IF(AND(A4985&gt;=Stimuli!$B$3,A4985&lt;=Stimuli!$C$3),Stimuli!$A$3,IF(AND(A4985&gt;=Stimuli!$B$4,A4985&lt;=Stimuli!$C$4),Stimuli!$A$4,"")))</f>
        <v>01 Quiet baseline (60s)</v>
      </c>
      <c r="I4985" s="6" t="n">
        <f aca="false">(B4985-B4984)/((A4985-A4984)/1000)</f>
        <v>-0.750183150183034</v>
      </c>
      <c r="J4985" s="6" t="n">
        <f aca="false">IF(OR(B4985&lt;Rules!$B$2,B4985&gt;Rules!$B$3,ABS(I4985)&gt;Rules!$B$4,OR(B4986&lt;Rules!$B$2,B4986&gt;Rules!$B$3,ABS(I4986)&gt;Rules!$B$4)),1,0)</f>
        <v>0</v>
      </c>
      <c r="K4985" s="6" t="str">
        <f aca="false">IF(F4985=1,COUNTIF($F$2:F4985,1),"")</f>
        <v/>
      </c>
    </row>
    <row r="4986" customFormat="false" ht="15" hidden="false" customHeight="false" outlineLevel="0" collapsed="false">
      <c r="A4986" s="6" t="n">
        <v>39206.618</v>
      </c>
      <c r="B4986" s="6" t="n">
        <v>1.62417582417582</v>
      </c>
      <c r="C4986" s="6" t="n">
        <v>71</v>
      </c>
      <c r="D4986" s="6" t="n">
        <v>-1</v>
      </c>
      <c r="E4986" s="6" t="n">
        <v>1.64468864468864</v>
      </c>
      <c r="F4986" s="6" t="n">
        <v>0</v>
      </c>
      <c r="G4986" s="6" t="n">
        <v>0</v>
      </c>
      <c r="H4986" s="6" t="str">
        <f aca="false">IF(AND(A4986&gt;=Stimuli!$B$2,A4986&lt;=Stimuli!$C$2),Stimuli!$A$2,IF(AND(A4986&gt;=Stimuli!$B$3,A4986&lt;=Stimuli!$C$3),Stimuli!$A$3,IF(AND(A4986&gt;=Stimuli!$B$4,A4986&lt;=Stimuli!$C$4),Stimuli!$A$4,"")))</f>
        <v>01 Quiet baseline (60s)</v>
      </c>
      <c r="I4986" s="6" t="n">
        <f aca="false">(B4986-B4985)/((A4986-A4985)/1000)</f>
        <v>0.562637362637304</v>
      </c>
      <c r="J4986" s="6" t="n">
        <f aca="false">IF(OR(B4986&lt;Rules!$B$2,B4986&gt;Rules!$B$3,ABS(I4986)&gt;Rules!$B$4,OR(B4987&lt;Rules!$B$2,B4987&gt;Rules!$B$3,ABS(I4987)&gt;Rules!$B$4)),1,0)</f>
        <v>0</v>
      </c>
      <c r="K4986" s="6" t="str">
        <f aca="false">IF(F4986=1,COUNTIF($F$2:F4986,1),"")</f>
        <v/>
      </c>
    </row>
    <row r="4987" customFormat="false" ht="15" hidden="false" customHeight="false" outlineLevel="0" collapsed="false">
      <c r="A4987" s="6" t="n">
        <v>39214.4305</v>
      </c>
      <c r="B4987" s="6" t="n">
        <v>1.61978021978022</v>
      </c>
      <c r="C4987" s="6" t="n">
        <v>71</v>
      </c>
      <c r="D4987" s="6" t="n">
        <v>-1</v>
      </c>
      <c r="E4987" s="6" t="n">
        <v>1.64468864468864</v>
      </c>
      <c r="F4987" s="6" t="n">
        <v>0</v>
      </c>
      <c r="G4987" s="6" t="n">
        <v>0</v>
      </c>
      <c r="H4987" s="6" t="str">
        <f aca="false">IF(AND(A4987&gt;=Stimuli!$B$2,A4987&lt;=Stimuli!$C$2),Stimuli!$A$2,IF(AND(A4987&gt;=Stimuli!$B$3,A4987&lt;=Stimuli!$C$3),Stimuli!$A$3,IF(AND(A4987&gt;=Stimuli!$B$4,A4987&lt;=Stimuli!$C$4),Stimuli!$A$4,"")))</f>
        <v>01 Quiet baseline (60s)</v>
      </c>
      <c r="I4987" s="6" t="n">
        <f aca="false">(B4987-B4986)/((A4987-A4986)/1000)</f>
        <v>-0.562637362637304</v>
      </c>
      <c r="J4987" s="6" t="n">
        <f aca="false">IF(OR(B4987&lt;Rules!$B$2,B4987&gt;Rules!$B$3,ABS(I4987)&gt;Rules!$B$4,OR(B4988&lt;Rules!$B$2,B4988&gt;Rules!$B$3,ABS(I4988)&gt;Rules!$B$4)),1,0)</f>
        <v>0</v>
      </c>
      <c r="K4987" s="6" t="str">
        <f aca="false">IF(F4987=1,COUNTIF($F$2:F4987,1),"")</f>
        <v/>
      </c>
    </row>
    <row r="4988" customFormat="false" ht="15" hidden="false" customHeight="false" outlineLevel="0" collapsed="false">
      <c r="A4988" s="6" t="n">
        <v>39222.243</v>
      </c>
      <c r="B4988" s="6" t="n">
        <v>1.62417582417582</v>
      </c>
      <c r="C4988" s="6" t="n">
        <v>71</v>
      </c>
      <c r="D4988" s="6" t="n">
        <v>-1</v>
      </c>
      <c r="E4988" s="6" t="n">
        <v>1.64468864468864</v>
      </c>
      <c r="F4988" s="6" t="n">
        <v>0</v>
      </c>
      <c r="G4988" s="6" t="n">
        <v>0</v>
      </c>
      <c r="H4988" s="6" t="str">
        <f aca="false">IF(AND(A4988&gt;=Stimuli!$B$2,A4988&lt;=Stimuli!$C$2),Stimuli!$A$2,IF(AND(A4988&gt;=Stimuli!$B$3,A4988&lt;=Stimuli!$C$3),Stimuli!$A$3,IF(AND(A4988&gt;=Stimuli!$B$4,A4988&lt;=Stimuli!$C$4),Stimuli!$A$4,"")))</f>
        <v>01 Quiet baseline (60s)</v>
      </c>
      <c r="I4988" s="6" t="n">
        <f aca="false">(B4988-B4987)/((A4988-A4987)/1000)</f>
        <v>0.562637362637304</v>
      </c>
      <c r="J4988" s="6" t="n">
        <f aca="false">IF(OR(B4988&lt;Rules!$B$2,B4988&gt;Rules!$B$3,ABS(I4988)&gt;Rules!$B$4,OR(B4989&lt;Rules!$B$2,B4989&gt;Rules!$B$3,ABS(I4989)&gt;Rules!$B$4)),1,0)</f>
        <v>0</v>
      </c>
      <c r="K4988" s="6" t="str">
        <f aca="false">IF(F4988=1,COUNTIF($F$2:F4988,1),"")</f>
        <v/>
      </c>
    </row>
    <row r="4989" customFormat="false" ht="15" hidden="false" customHeight="false" outlineLevel="0" collapsed="false">
      <c r="A4989" s="6" t="n">
        <v>39230.0555</v>
      </c>
      <c r="B4989" s="6" t="n">
        <v>1.62124542124542</v>
      </c>
      <c r="C4989" s="6" t="n">
        <v>71</v>
      </c>
      <c r="D4989" s="6" t="n">
        <v>-1</v>
      </c>
      <c r="E4989" s="6" t="n">
        <v>1.64468864468864</v>
      </c>
      <c r="F4989" s="6" t="n">
        <v>0</v>
      </c>
      <c r="G4989" s="6" t="n">
        <v>0</v>
      </c>
      <c r="H4989" s="6" t="str">
        <f aca="false">IF(AND(A4989&gt;=Stimuli!$B$2,A4989&lt;=Stimuli!$C$2),Stimuli!$A$2,IF(AND(A4989&gt;=Stimuli!$B$3,A4989&lt;=Stimuli!$C$3),Stimuli!$A$3,IF(AND(A4989&gt;=Stimuli!$B$4,A4989&lt;=Stimuli!$C$4),Stimuli!$A$4,"")))</f>
        <v>01 Quiet baseline (60s)</v>
      </c>
      <c r="I4989" s="6" t="n">
        <f aca="false">(B4989-B4988)/((A4989-A4988)/1000)</f>
        <v>-0.375091575091574</v>
      </c>
      <c r="J4989" s="6" t="n">
        <f aca="false">IF(OR(B4989&lt;Rules!$B$2,B4989&gt;Rules!$B$3,ABS(I4989)&gt;Rules!$B$4,OR(B4990&lt;Rules!$B$2,B4990&gt;Rules!$B$3,ABS(I4990)&gt;Rules!$B$4)),1,0)</f>
        <v>0</v>
      </c>
      <c r="K4989" s="6" t="str">
        <f aca="false">IF(F4989=1,COUNTIF($F$2:F4989,1),"")</f>
        <v/>
      </c>
    </row>
    <row r="4990" customFormat="false" ht="15" hidden="false" customHeight="false" outlineLevel="0" collapsed="false">
      <c r="A4990" s="6" t="n">
        <v>39237.868</v>
      </c>
      <c r="B4990" s="6" t="n">
        <v>1.62124542124542</v>
      </c>
      <c r="C4990" s="6" t="n">
        <v>71</v>
      </c>
      <c r="D4990" s="6" t="n">
        <v>-1</v>
      </c>
      <c r="E4990" s="6" t="n">
        <v>1.64468864468864</v>
      </c>
      <c r="F4990" s="6" t="n">
        <v>0</v>
      </c>
      <c r="G4990" s="6" t="n">
        <v>0</v>
      </c>
      <c r="H4990" s="6" t="str">
        <f aca="false">IF(AND(A4990&gt;=Stimuli!$B$2,A4990&lt;=Stimuli!$C$2),Stimuli!$A$2,IF(AND(A4990&gt;=Stimuli!$B$3,A4990&lt;=Stimuli!$C$3),Stimuli!$A$3,IF(AND(A4990&gt;=Stimuli!$B$4,A4990&lt;=Stimuli!$C$4),Stimuli!$A$4,"")))</f>
        <v>01 Quiet baseline (60s)</v>
      </c>
      <c r="I4990" s="6" t="n">
        <f aca="false">(B4990-B4989)/((A4990-A4989)/1000)</f>
        <v>0</v>
      </c>
      <c r="J4990" s="6" t="n">
        <f aca="false">IF(OR(B4990&lt;Rules!$B$2,B4990&gt;Rules!$B$3,ABS(I4990)&gt;Rules!$B$4,OR(B4991&lt;Rules!$B$2,B4991&gt;Rules!$B$3,ABS(I4991)&gt;Rules!$B$4)),1,0)</f>
        <v>0</v>
      </c>
      <c r="K4990" s="6" t="str">
        <f aca="false">IF(F4990=1,COUNTIF($F$2:F4990,1),"")</f>
        <v/>
      </c>
    </row>
    <row r="4991" customFormat="false" ht="15" hidden="false" customHeight="false" outlineLevel="0" collapsed="false">
      <c r="A4991" s="6" t="n">
        <v>39245.6805</v>
      </c>
      <c r="B4991" s="6" t="n">
        <v>1.62271062271062</v>
      </c>
      <c r="C4991" s="6" t="n">
        <v>71</v>
      </c>
      <c r="D4991" s="6" t="n">
        <v>-1</v>
      </c>
      <c r="E4991" s="6" t="n">
        <v>1.64468864468864</v>
      </c>
      <c r="F4991" s="6" t="n">
        <v>0</v>
      </c>
      <c r="G4991" s="6" t="n">
        <v>0</v>
      </c>
      <c r="H4991" s="6" t="str">
        <f aca="false">IF(AND(A4991&gt;=Stimuli!$B$2,A4991&lt;=Stimuli!$C$2),Stimuli!$A$2,IF(AND(A4991&gt;=Stimuli!$B$3,A4991&lt;=Stimuli!$C$3),Stimuli!$A$3,IF(AND(A4991&gt;=Stimuli!$B$4,A4991&lt;=Stimuli!$C$4),Stimuli!$A$4,"")))</f>
        <v>01 Quiet baseline (60s)</v>
      </c>
      <c r="I4991" s="6" t="n">
        <f aca="false">(B4991-B4990)/((A4991-A4990)/1000)</f>
        <v>0.18754578754573</v>
      </c>
      <c r="J4991" s="6" t="n">
        <f aca="false">IF(OR(B4991&lt;Rules!$B$2,B4991&gt;Rules!$B$3,ABS(I4991)&gt;Rules!$B$4,OR(B4992&lt;Rules!$B$2,B4992&gt;Rules!$B$3,ABS(I4992)&gt;Rules!$B$4)),1,0)</f>
        <v>0</v>
      </c>
      <c r="K4991" s="6" t="str">
        <f aca="false">IF(F4991=1,COUNTIF($F$2:F4991,1),"")</f>
        <v/>
      </c>
    </row>
    <row r="4992" customFormat="false" ht="15" hidden="false" customHeight="false" outlineLevel="0" collapsed="false">
      <c r="A4992" s="6" t="n">
        <v>39253.493</v>
      </c>
      <c r="B4992" s="6" t="n">
        <v>1.61978021978022</v>
      </c>
      <c r="C4992" s="6" t="n">
        <v>71</v>
      </c>
      <c r="D4992" s="6" t="n">
        <v>-1</v>
      </c>
      <c r="E4992" s="6" t="n">
        <v>1.64468864468864</v>
      </c>
      <c r="F4992" s="6" t="n">
        <v>0</v>
      </c>
      <c r="G4992" s="6" t="n">
        <v>0</v>
      </c>
      <c r="H4992" s="6" t="str">
        <f aca="false">IF(AND(A4992&gt;=Stimuli!$B$2,A4992&lt;=Stimuli!$C$2),Stimuli!$A$2,IF(AND(A4992&gt;=Stimuli!$B$3,A4992&lt;=Stimuli!$C$3),Stimuli!$A$3,IF(AND(A4992&gt;=Stimuli!$B$4,A4992&lt;=Stimuli!$C$4),Stimuli!$A$4,"")))</f>
        <v>01 Quiet baseline (60s)</v>
      </c>
      <c r="I4992" s="6" t="n">
        <f aca="false">(B4992-B4991)/((A4992-A4991)/1000)</f>
        <v>-0.37509157509146</v>
      </c>
      <c r="J4992" s="6" t="n">
        <f aca="false">IF(OR(B4992&lt;Rules!$B$2,B4992&gt;Rules!$B$3,ABS(I4992)&gt;Rules!$B$4,OR(B4993&lt;Rules!$B$2,B4993&gt;Rules!$B$3,ABS(I4993)&gt;Rules!$B$4)),1,0)</f>
        <v>0</v>
      </c>
      <c r="K4992" s="6" t="str">
        <f aca="false">IF(F4992=1,COUNTIF($F$2:F4992,1),"")</f>
        <v/>
      </c>
    </row>
    <row r="4993" customFormat="false" ht="15" hidden="false" customHeight="false" outlineLevel="0" collapsed="false">
      <c r="A4993" s="6" t="n">
        <v>39261.3055</v>
      </c>
      <c r="B4993" s="6" t="n">
        <v>1.62271062271062</v>
      </c>
      <c r="C4993" s="6" t="n">
        <v>71</v>
      </c>
      <c r="D4993" s="6" t="n">
        <v>-1</v>
      </c>
      <c r="E4993" s="6" t="n">
        <v>1.64468864468864</v>
      </c>
      <c r="F4993" s="6" t="n">
        <v>0</v>
      </c>
      <c r="G4993" s="6" t="n">
        <v>0</v>
      </c>
      <c r="H4993" s="6" t="str">
        <f aca="false">IF(AND(A4993&gt;=Stimuli!$B$2,A4993&lt;=Stimuli!$C$2),Stimuli!$A$2,IF(AND(A4993&gt;=Stimuli!$B$3,A4993&lt;=Stimuli!$C$3),Stimuli!$A$3,IF(AND(A4993&gt;=Stimuli!$B$4,A4993&lt;=Stimuli!$C$4),Stimuli!$A$4,"")))</f>
        <v>01 Quiet baseline (60s)</v>
      </c>
      <c r="I4993" s="6" t="n">
        <f aca="false">(B4993-B4992)/((A4993-A4992)/1000)</f>
        <v>0.37509157509146</v>
      </c>
      <c r="J4993" s="6" t="n">
        <f aca="false">IF(OR(B4993&lt;Rules!$B$2,B4993&gt;Rules!$B$3,ABS(I4993)&gt;Rules!$B$4,OR(B4994&lt;Rules!$B$2,B4994&gt;Rules!$B$3,ABS(I4994)&gt;Rules!$B$4)),1,0)</f>
        <v>0</v>
      </c>
      <c r="K4993" s="6" t="str">
        <f aca="false">IF(F4993=1,COUNTIF($F$2:F4993,1),"")</f>
        <v/>
      </c>
    </row>
    <row r="4994" customFormat="false" ht="15" hidden="false" customHeight="false" outlineLevel="0" collapsed="false">
      <c r="A4994" s="6" t="n">
        <v>39269.118</v>
      </c>
      <c r="B4994" s="6" t="n">
        <v>1.61978021978022</v>
      </c>
      <c r="C4994" s="6" t="n">
        <v>71</v>
      </c>
      <c r="D4994" s="6" t="n">
        <v>-1</v>
      </c>
      <c r="E4994" s="6" t="n">
        <v>1.64468864468864</v>
      </c>
      <c r="F4994" s="6" t="n">
        <v>0</v>
      </c>
      <c r="G4994" s="6" t="n">
        <v>0</v>
      </c>
      <c r="H4994" s="6" t="str">
        <f aca="false">IF(AND(A4994&gt;=Stimuli!$B$2,A4994&lt;=Stimuli!$C$2),Stimuli!$A$2,IF(AND(A4994&gt;=Stimuli!$B$3,A4994&lt;=Stimuli!$C$3),Stimuli!$A$3,IF(AND(A4994&gt;=Stimuli!$B$4,A4994&lt;=Stimuli!$C$4),Stimuli!$A$4,"")))</f>
        <v>01 Quiet baseline (60s)</v>
      </c>
      <c r="I4994" s="6" t="n">
        <f aca="false">(B4994-B4993)/((A4994-A4993)/1000)</f>
        <v>-0.37509157509146</v>
      </c>
      <c r="J4994" s="6" t="n">
        <f aca="false">IF(OR(B4994&lt;Rules!$B$2,B4994&gt;Rules!$B$3,ABS(I4994)&gt;Rules!$B$4,OR(B4995&lt;Rules!$B$2,B4995&gt;Rules!$B$3,ABS(I4995)&gt;Rules!$B$4)),1,0)</f>
        <v>0</v>
      </c>
      <c r="K4994" s="6" t="str">
        <f aca="false">IF(F4994=1,COUNTIF($F$2:F4994,1),"")</f>
        <v/>
      </c>
    </row>
    <row r="4995" customFormat="false" ht="15" hidden="false" customHeight="false" outlineLevel="0" collapsed="false">
      <c r="A4995" s="6" t="n">
        <v>39276.9305</v>
      </c>
      <c r="B4995" s="6" t="n">
        <v>1.62417582417582</v>
      </c>
      <c r="C4995" s="6" t="n">
        <v>71</v>
      </c>
      <c r="D4995" s="6" t="n">
        <v>-1</v>
      </c>
      <c r="E4995" s="6" t="n">
        <v>1.64468864468864</v>
      </c>
      <c r="F4995" s="6" t="n">
        <v>0</v>
      </c>
      <c r="G4995" s="6" t="n">
        <v>0</v>
      </c>
      <c r="H4995" s="6" t="str">
        <f aca="false">IF(AND(A4995&gt;=Stimuli!$B$2,A4995&lt;=Stimuli!$C$2),Stimuli!$A$2,IF(AND(A4995&gt;=Stimuli!$B$3,A4995&lt;=Stimuli!$C$3),Stimuli!$A$3,IF(AND(A4995&gt;=Stimuli!$B$4,A4995&lt;=Stimuli!$C$4),Stimuli!$A$4,"")))</f>
        <v>01 Quiet baseline (60s)</v>
      </c>
      <c r="I4995" s="6" t="n">
        <f aca="false">(B4995-B4994)/((A4995-A4994)/1000)</f>
        <v>0.562637362637304</v>
      </c>
      <c r="J4995" s="6" t="n">
        <f aca="false">IF(OR(B4995&lt;Rules!$B$2,B4995&gt;Rules!$B$3,ABS(I4995)&gt;Rules!$B$4,OR(B4996&lt;Rules!$B$2,B4996&gt;Rules!$B$3,ABS(I4996)&gt;Rules!$B$4)),1,0)</f>
        <v>0</v>
      </c>
      <c r="K4995" s="6" t="str">
        <f aca="false">IF(F4995=1,COUNTIF($F$2:F4995,1),"")</f>
        <v/>
      </c>
    </row>
    <row r="4996" customFormat="false" ht="15" hidden="false" customHeight="false" outlineLevel="0" collapsed="false">
      <c r="A4996" s="6" t="n">
        <v>39284.743</v>
      </c>
      <c r="B4996" s="6" t="n">
        <v>1.61831501831502</v>
      </c>
      <c r="C4996" s="6" t="n">
        <v>71</v>
      </c>
      <c r="D4996" s="6" t="n">
        <v>-1</v>
      </c>
      <c r="E4996" s="6" t="n">
        <v>1.64468864468864</v>
      </c>
      <c r="F4996" s="6" t="n">
        <v>0</v>
      </c>
      <c r="G4996" s="6" t="n">
        <v>0</v>
      </c>
      <c r="H4996" s="6" t="str">
        <f aca="false">IF(AND(A4996&gt;=Stimuli!$B$2,A4996&lt;=Stimuli!$C$2),Stimuli!$A$2,IF(AND(A4996&gt;=Stimuli!$B$3,A4996&lt;=Stimuli!$C$3),Stimuli!$A$3,IF(AND(A4996&gt;=Stimuli!$B$4,A4996&lt;=Stimuli!$C$4),Stimuli!$A$4,"")))</f>
        <v>01 Quiet baseline (60s)</v>
      </c>
      <c r="I4996" s="6" t="n">
        <f aca="false">(B4996-B4995)/((A4996-A4995)/1000)</f>
        <v>-0.750183150183034</v>
      </c>
      <c r="J4996" s="6" t="n">
        <f aca="false">IF(OR(B4996&lt;Rules!$B$2,B4996&gt;Rules!$B$3,ABS(I4996)&gt;Rules!$B$4,OR(B4997&lt;Rules!$B$2,B4997&gt;Rules!$B$3,ABS(I4997)&gt;Rules!$B$4)),1,0)</f>
        <v>0</v>
      </c>
      <c r="K4996" s="6" t="str">
        <f aca="false">IF(F4996=1,COUNTIF($F$2:F4996,1),"")</f>
        <v/>
      </c>
    </row>
    <row r="4997" customFormat="false" ht="15" hidden="false" customHeight="false" outlineLevel="0" collapsed="false">
      <c r="A4997" s="6" t="n">
        <v>39292.5555</v>
      </c>
      <c r="B4997" s="6" t="n">
        <v>1.62417582417582</v>
      </c>
      <c r="C4997" s="6" t="n">
        <v>71</v>
      </c>
      <c r="D4997" s="6" t="n">
        <v>-1</v>
      </c>
      <c r="E4997" s="6" t="n">
        <v>1.64468864468864</v>
      </c>
      <c r="F4997" s="6" t="n">
        <v>0</v>
      </c>
      <c r="G4997" s="6" t="n">
        <v>0</v>
      </c>
      <c r="H4997" s="6" t="str">
        <f aca="false">IF(AND(A4997&gt;=Stimuli!$B$2,A4997&lt;=Stimuli!$C$2),Stimuli!$A$2,IF(AND(A4997&gt;=Stimuli!$B$3,A4997&lt;=Stimuli!$C$3),Stimuli!$A$3,IF(AND(A4997&gt;=Stimuli!$B$4,A4997&lt;=Stimuli!$C$4),Stimuli!$A$4,"")))</f>
        <v>01 Quiet baseline (60s)</v>
      </c>
      <c r="I4997" s="6" t="n">
        <f aca="false">(B4997-B4996)/((A4997-A4996)/1000)</f>
        <v>0.750183150183034</v>
      </c>
      <c r="J4997" s="6" t="n">
        <f aca="false">IF(OR(B4997&lt;Rules!$B$2,B4997&gt;Rules!$B$3,ABS(I4997)&gt;Rules!$B$4,OR(B4998&lt;Rules!$B$2,B4998&gt;Rules!$B$3,ABS(I4998)&gt;Rules!$B$4)),1,0)</f>
        <v>0</v>
      </c>
      <c r="K4997" s="6" t="str">
        <f aca="false">IF(F4997=1,COUNTIF($F$2:F4997,1),"")</f>
        <v/>
      </c>
    </row>
    <row r="4998" customFormat="false" ht="15" hidden="false" customHeight="false" outlineLevel="0" collapsed="false">
      <c r="A4998" s="6" t="n">
        <v>39300.368</v>
      </c>
      <c r="B4998" s="6" t="n">
        <v>1.61831501831502</v>
      </c>
      <c r="C4998" s="6" t="n">
        <v>71</v>
      </c>
      <c r="D4998" s="6" t="n">
        <v>-1</v>
      </c>
      <c r="E4998" s="6" t="n">
        <v>1.64468864468864</v>
      </c>
      <c r="F4998" s="6" t="n">
        <v>0</v>
      </c>
      <c r="G4998" s="6" t="n">
        <v>0</v>
      </c>
      <c r="H4998" s="6" t="str">
        <f aca="false">IF(AND(A4998&gt;=Stimuli!$B$2,A4998&lt;=Stimuli!$C$2),Stimuli!$A$2,IF(AND(A4998&gt;=Stimuli!$B$3,A4998&lt;=Stimuli!$C$3),Stimuli!$A$3,IF(AND(A4998&gt;=Stimuli!$B$4,A4998&lt;=Stimuli!$C$4),Stimuli!$A$4,"")))</f>
        <v>01 Quiet baseline (60s)</v>
      </c>
      <c r="I4998" s="6" t="n">
        <f aca="false">(B4998-B4997)/((A4998-A4997)/1000)</f>
        <v>-0.750183150183034</v>
      </c>
      <c r="J4998" s="6" t="n">
        <f aca="false">IF(OR(B4998&lt;Rules!$B$2,B4998&gt;Rules!$B$3,ABS(I4998)&gt;Rules!$B$4,OR(B4999&lt;Rules!$B$2,B4999&gt;Rules!$B$3,ABS(I4999)&gt;Rules!$B$4)),1,0)</f>
        <v>0</v>
      </c>
      <c r="K4998" s="6" t="str">
        <f aca="false">IF(F4998=1,COUNTIF($F$2:F4998,1),"")</f>
        <v/>
      </c>
    </row>
    <row r="4999" customFormat="false" ht="15" hidden="false" customHeight="false" outlineLevel="0" collapsed="false">
      <c r="A4999" s="6" t="n">
        <v>39308.1805</v>
      </c>
      <c r="B4999" s="6" t="n">
        <v>1.62417582417582</v>
      </c>
      <c r="C4999" s="6" t="n">
        <v>71</v>
      </c>
      <c r="D4999" s="6" t="n">
        <v>-1</v>
      </c>
      <c r="E4999" s="6" t="n">
        <v>1.64468864468864</v>
      </c>
      <c r="F4999" s="6" t="n">
        <v>0</v>
      </c>
      <c r="G4999" s="6" t="n">
        <v>0</v>
      </c>
      <c r="H4999" s="6" t="str">
        <f aca="false">IF(AND(A4999&gt;=Stimuli!$B$2,A4999&lt;=Stimuli!$C$2),Stimuli!$A$2,IF(AND(A4999&gt;=Stimuli!$B$3,A4999&lt;=Stimuli!$C$3),Stimuli!$A$3,IF(AND(A4999&gt;=Stimuli!$B$4,A4999&lt;=Stimuli!$C$4),Stimuli!$A$4,"")))</f>
        <v>01 Quiet baseline (60s)</v>
      </c>
      <c r="I4999" s="6" t="n">
        <f aca="false">(B4999-B4998)/((A4999-A4998)/1000)</f>
        <v>0.750183150183034</v>
      </c>
      <c r="J4999" s="6" t="n">
        <f aca="false">IF(OR(B4999&lt;Rules!$B$2,B4999&gt;Rules!$B$3,ABS(I4999)&gt;Rules!$B$4,OR(B5000&lt;Rules!$B$2,B5000&gt;Rules!$B$3,ABS(I5000)&gt;Rules!$B$4)),1,0)</f>
        <v>0</v>
      </c>
      <c r="K4999" s="6" t="str">
        <f aca="false">IF(F4999=1,COUNTIF($F$2:F4999,1),"")</f>
        <v/>
      </c>
    </row>
    <row r="5000" customFormat="false" ht="15" hidden="false" customHeight="false" outlineLevel="0" collapsed="false">
      <c r="A5000" s="6" t="n">
        <v>39315.993</v>
      </c>
      <c r="B5000" s="6" t="n">
        <v>1.61831501831502</v>
      </c>
      <c r="C5000" s="6" t="n">
        <v>71</v>
      </c>
      <c r="D5000" s="6" t="n">
        <v>-1</v>
      </c>
      <c r="E5000" s="6" t="n">
        <v>1.64468864468864</v>
      </c>
      <c r="F5000" s="6" t="n">
        <v>0</v>
      </c>
      <c r="G5000" s="6" t="n">
        <v>0</v>
      </c>
      <c r="H5000" s="6" t="str">
        <f aca="false">IF(AND(A5000&gt;=Stimuli!$B$2,A5000&lt;=Stimuli!$C$2),Stimuli!$A$2,IF(AND(A5000&gt;=Stimuli!$B$3,A5000&lt;=Stimuli!$C$3),Stimuli!$A$3,IF(AND(A5000&gt;=Stimuli!$B$4,A5000&lt;=Stimuli!$C$4),Stimuli!$A$4,"")))</f>
        <v>01 Quiet baseline (60s)</v>
      </c>
      <c r="I5000" s="6" t="n">
        <f aca="false">(B5000-B4999)/((A5000-A4999)/1000)</f>
        <v>-0.750183150183034</v>
      </c>
      <c r="J5000" s="6" t="n">
        <f aca="false">IF(OR(B5000&lt;Rules!$B$2,B5000&gt;Rules!$B$3,ABS(I5000)&gt;Rules!$B$4,OR(B5001&lt;Rules!$B$2,B5001&gt;Rules!$B$3,ABS(I5001)&gt;Rules!$B$4)),1,0)</f>
        <v>0</v>
      </c>
      <c r="K5000" s="6" t="str">
        <f aca="false">IF(F5000=1,COUNTIF($F$2:F5000,1),"")</f>
        <v/>
      </c>
    </row>
    <row r="5001" customFormat="false" ht="15" hidden="false" customHeight="false" outlineLevel="0" collapsed="false">
      <c r="A5001" s="6" t="n">
        <v>39323.8055</v>
      </c>
      <c r="B5001" s="6" t="n">
        <v>1.62417582417582</v>
      </c>
      <c r="C5001" s="6" t="n">
        <v>71</v>
      </c>
      <c r="D5001" s="6" t="n">
        <v>-1</v>
      </c>
      <c r="E5001" s="6" t="n">
        <v>1.64468864468864</v>
      </c>
      <c r="F5001" s="6" t="n">
        <v>0</v>
      </c>
      <c r="G5001" s="6" t="n">
        <v>0</v>
      </c>
      <c r="H5001" s="6" t="str">
        <f aca="false">IF(AND(A5001&gt;=Stimuli!$B$2,A5001&lt;=Stimuli!$C$2),Stimuli!$A$2,IF(AND(A5001&gt;=Stimuli!$B$3,A5001&lt;=Stimuli!$C$3),Stimuli!$A$3,IF(AND(A5001&gt;=Stimuli!$B$4,A5001&lt;=Stimuli!$C$4),Stimuli!$A$4,"")))</f>
        <v>01 Quiet baseline (60s)</v>
      </c>
      <c r="I5001" s="6" t="n">
        <f aca="false">(B5001-B5000)/((A5001-A5000)/1000)</f>
        <v>0.750183150183034</v>
      </c>
      <c r="J5001" s="6" t="n">
        <f aca="false">IF(OR(B5001&lt;Rules!$B$2,B5001&gt;Rules!$B$3,ABS(I5001)&gt;Rules!$B$4,OR(B5002&lt;Rules!$B$2,B5002&gt;Rules!$B$3,ABS(I5002)&gt;Rules!$B$4)),1,0)</f>
        <v>0</v>
      </c>
      <c r="K5001" s="6" t="str">
        <f aca="false">IF(F5001=1,COUNTIF($F$2:F5001,1),"")</f>
        <v/>
      </c>
    </row>
    <row r="5002" customFormat="false" ht="15" hidden="false" customHeight="false" outlineLevel="0" collapsed="false">
      <c r="A5002" s="6" t="n">
        <v>39331.618</v>
      </c>
      <c r="B5002" s="6" t="n">
        <v>1.61831501831502</v>
      </c>
      <c r="C5002" s="6" t="n">
        <v>71</v>
      </c>
      <c r="D5002" s="6" t="n">
        <v>-1</v>
      </c>
      <c r="E5002" s="6" t="n">
        <v>1.64468864468864</v>
      </c>
      <c r="F5002" s="6" t="n">
        <v>0</v>
      </c>
      <c r="G5002" s="6" t="n">
        <v>0</v>
      </c>
      <c r="H5002" s="6" t="str">
        <f aca="false">IF(AND(A5002&gt;=Stimuli!$B$2,A5002&lt;=Stimuli!$C$2),Stimuli!$A$2,IF(AND(A5002&gt;=Stimuli!$B$3,A5002&lt;=Stimuli!$C$3),Stimuli!$A$3,IF(AND(A5002&gt;=Stimuli!$B$4,A5002&lt;=Stimuli!$C$4),Stimuli!$A$4,"")))</f>
        <v>01 Quiet baseline (60s)</v>
      </c>
      <c r="I5002" s="6" t="n">
        <f aca="false">(B5002-B5001)/((A5002-A5001)/1000)</f>
        <v>-0.750183150183034</v>
      </c>
      <c r="J5002" s="6" t="n">
        <f aca="false">IF(OR(B5002&lt;Rules!$B$2,B5002&gt;Rules!$B$3,ABS(I5002)&gt;Rules!$B$4,OR(B5003&lt;Rules!$B$2,B5003&gt;Rules!$B$3,ABS(I5003)&gt;Rules!$B$4)),1,0)</f>
        <v>0</v>
      </c>
      <c r="K5002" s="6" t="str">
        <f aca="false">IF(F5002=1,COUNTIF($F$2:F5002,1),"")</f>
        <v/>
      </c>
    </row>
    <row r="5003" customFormat="false" ht="15" hidden="false" customHeight="false" outlineLevel="0" collapsed="false">
      <c r="A5003" s="6" t="n">
        <v>39339.4305</v>
      </c>
      <c r="B5003" s="6" t="n">
        <v>1.62271062271062</v>
      </c>
      <c r="C5003" s="6" t="n">
        <v>71</v>
      </c>
      <c r="D5003" s="6" t="n">
        <v>-1</v>
      </c>
      <c r="E5003" s="6" t="n">
        <v>1.64468864468864</v>
      </c>
      <c r="F5003" s="6" t="n">
        <v>0</v>
      </c>
      <c r="G5003" s="6" t="n">
        <v>0</v>
      </c>
      <c r="H5003" s="6" t="str">
        <f aca="false">IF(AND(A5003&gt;=Stimuli!$B$2,A5003&lt;=Stimuli!$C$2),Stimuli!$A$2,IF(AND(A5003&gt;=Stimuli!$B$3,A5003&lt;=Stimuli!$C$3),Stimuli!$A$3,IF(AND(A5003&gt;=Stimuli!$B$4,A5003&lt;=Stimuli!$C$4),Stimuli!$A$4,"")))</f>
        <v>01 Quiet baseline (60s)</v>
      </c>
      <c r="I5003" s="6" t="n">
        <f aca="false">(B5003-B5002)/((A5003-A5002)/1000)</f>
        <v>0.56263736263719</v>
      </c>
      <c r="J5003" s="6" t="n">
        <f aca="false">IF(OR(B5003&lt;Rules!$B$2,B5003&gt;Rules!$B$3,ABS(I5003)&gt;Rules!$B$4,OR(B5004&lt;Rules!$B$2,B5004&gt;Rules!$B$3,ABS(I5004)&gt;Rules!$B$4)),1,0)</f>
        <v>0</v>
      </c>
      <c r="K5003" s="6" t="str">
        <f aca="false">IF(F5003=1,COUNTIF($F$2:F5003,1),"")</f>
        <v/>
      </c>
    </row>
    <row r="5004" customFormat="false" ht="15" hidden="false" customHeight="false" outlineLevel="0" collapsed="false">
      <c r="A5004" s="6" t="n">
        <v>39347.243</v>
      </c>
      <c r="B5004" s="6" t="n">
        <v>1.61978021978022</v>
      </c>
      <c r="C5004" s="6" t="n">
        <v>71</v>
      </c>
      <c r="D5004" s="6" t="n">
        <v>-1</v>
      </c>
      <c r="E5004" s="6" t="n">
        <v>1.64468864468864</v>
      </c>
      <c r="F5004" s="6" t="n">
        <v>0</v>
      </c>
      <c r="G5004" s="6" t="n">
        <v>0</v>
      </c>
      <c r="H5004" s="6" t="str">
        <f aca="false">IF(AND(A5004&gt;=Stimuli!$B$2,A5004&lt;=Stimuli!$C$2),Stimuli!$A$2,IF(AND(A5004&gt;=Stimuli!$B$3,A5004&lt;=Stimuli!$C$3),Stimuli!$A$3,IF(AND(A5004&gt;=Stimuli!$B$4,A5004&lt;=Stimuli!$C$4),Stimuli!$A$4,"")))</f>
        <v>01 Quiet baseline (60s)</v>
      </c>
      <c r="I5004" s="6" t="n">
        <f aca="false">(B5004-B5003)/((A5004-A5003)/1000)</f>
        <v>-0.37509157509146</v>
      </c>
      <c r="J5004" s="6" t="n">
        <f aca="false">IF(OR(B5004&lt;Rules!$B$2,B5004&gt;Rules!$B$3,ABS(I5004)&gt;Rules!$B$4,OR(B5005&lt;Rules!$B$2,B5005&gt;Rules!$B$3,ABS(I5005)&gt;Rules!$B$4)),1,0)</f>
        <v>0</v>
      </c>
      <c r="K5004" s="6" t="str">
        <f aca="false">IF(F5004=1,COUNTIF($F$2:F5004,1),"")</f>
        <v/>
      </c>
    </row>
    <row r="5005" customFormat="false" ht="15" hidden="false" customHeight="false" outlineLevel="0" collapsed="false">
      <c r="A5005" s="6" t="n">
        <v>39355.0555</v>
      </c>
      <c r="B5005" s="6" t="n">
        <v>1.62124542124542</v>
      </c>
      <c r="C5005" s="6" t="n">
        <v>71</v>
      </c>
      <c r="D5005" s="6" t="n">
        <v>-1</v>
      </c>
      <c r="E5005" s="6" t="n">
        <v>1.64468864468864</v>
      </c>
      <c r="F5005" s="6" t="n">
        <v>0</v>
      </c>
      <c r="G5005" s="6" t="n">
        <v>0</v>
      </c>
      <c r="H5005" s="6" t="str">
        <f aca="false">IF(AND(A5005&gt;=Stimuli!$B$2,A5005&lt;=Stimuli!$C$2),Stimuli!$A$2,IF(AND(A5005&gt;=Stimuli!$B$3,A5005&lt;=Stimuli!$C$3),Stimuli!$A$3,IF(AND(A5005&gt;=Stimuli!$B$4,A5005&lt;=Stimuli!$C$4),Stimuli!$A$4,"")))</f>
        <v>01 Quiet baseline (60s)</v>
      </c>
      <c r="I5005" s="6" t="n">
        <f aca="false">(B5005-B5004)/((A5005-A5004)/1000)</f>
        <v>0.18754578754573</v>
      </c>
      <c r="J5005" s="6" t="n">
        <f aca="false">IF(OR(B5005&lt;Rules!$B$2,B5005&gt;Rules!$B$3,ABS(I5005)&gt;Rules!$B$4,OR(B5006&lt;Rules!$B$2,B5006&gt;Rules!$B$3,ABS(I5006)&gt;Rules!$B$4)),1,0)</f>
        <v>0</v>
      </c>
      <c r="K5005" s="6" t="str">
        <f aca="false">IF(F5005=1,COUNTIF($F$2:F5005,1),"")</f>
        <v/>
      </c>
    </row>
    <row r="5006" customFormat="false" ht="15" hidden="false" customHeight="false" outlineLevel="0" collapsed="false">
      <c r="A5006" s="6" t="n">
        <v>39362.868</v>
      </c>
      <c r="B5006" s="6" t="n">
        <v>1.61978021978022</v>
      </c>
      <c r="C5006" s="6" t="n">
        <v>71</v>
      </c>
      <c r="D5006" s="6" t="n">
        <v>-1</v>
      </c>
      <c r="E5006" s="6" t="n">
        <v>1.64468864468864</v>
      </c>
      <c r="F5006" s="6" t="n">
        <v>0</v>
      </c>
      <c r="G5006" s="6" t="n">
        <v>0</v>
      </c>
      <c r="H5006" s="6" t="str">
        <f aca="false">IF(AND(A5006&gt;=Stimuli!$B$2,A5006&lt;=Stimuli!$C$2),Stimuli!$A$2,IF(AND(A5006&gt;=Stimuli!$B$3,A5006&lt;=Stimuli!$C$3),Stimuli!$A$3,IF(AND(A5006&gt;=Stimuli!$B$4,A5006&lt;=Stimuli!$C$4),Stimuli!$A$4,"")))</f>
        <v>01 Quiet baseline (60s)</v>
      </c>
      <c r="I5006" s="6" t="n">
        <f aca="false">(B5006-B5005)/((A5006-A5005)/1000)</f>
        <v>-0.18754578754573</v>
      </c>
      <c r="J5006" s="6" t="n">
        <f aca="false">IF(OR(B5006&lt;Rules!$B$2,B5006&gt;Rules!$B$3,ABS(I5006)&gt;Rules!$B$4,OR(B5007&lt;Rules!$B$2,B5007&gt;Rules!$B$3,ABS(I5007)&gt;Rules!$B$4)),1,0)</f>
        <v>0</v>
      </c>
      <c r="K5006" s="6" t="str">
        <f aca="false">IF(F5006=1,COUNTIF($F$2:F5006,1),"")</f>
        <v/>
      </c>
    </row>
    <row r="5007" customFormat="false" ht="15" hidden="false" customHeight="false" outlineLevel="0" collapsed="false">
      <c r="A5007" s="6" t="n">
        <v>39370.6805</v>
      </c>
      <c r="B5007" s="6" t="n">
        <v>1.62124542124542</v>
      </c>
      <c r="C5007" s="6" t="n">
        <v>71</v>
      </c>
      <c r="D5007" s="6" t="n">
        <v>-1</v>
      </c>
      <c r="E5007" s="6" t="n">
        <v>1.64468864468864</v>
      </c>
      <c r="F5007" s="6" t="n">
        <v>0</v>
      </c>
      <c r="G5007" s="6" t="n">
        <v>0</v>
      </c>
      <c r="H5007" s="6" t="str">
        <f aca="false">IF(AND(A5007&gt;=Stimuli!$B$2,A5007&lt;=Stimuli!$C$2),Stimuli!$A$2,IF(AND(A5007&gt;=Stimuli!$B$3,A5007&lt;=Stimuli!$C$3),Stimuli!$A$3,IF(AND(A5007&gt;=Stimuli!$B$4,A5007&lt;=Stimuli!$C$4),Stimuli!$A$4,"")))</f>
        <v>01 Quiet baseline (60s)</v>
      </c>
      <c r="I5007" s="6" t="n">
        <f aca="false">(B5007-B5006)/((A5007-A5006)/1000)</f>
        <v>0.18754578754573</v>
      </c>
      <c r="J5007" s="6" t="n">
        <f aca="false">IF(OR(B5007&lt;Rules!$B$2,B5007&gt;Rules!$B$3,ABS(I5007)&gt;Rules!$B$4,OR(B5008&lt;Rules!$B$2,B5008&gt;Rules!$B$3,ABS(I5008)&gt;Rules!$B$4)),1,0)</f>
        <v>0</v>
      </c>
      <c r="K5007" s="6" t="str">
        <f aca="false">IF(F5007=1,COUNTIF($F$2:F5007,1),"")</f>
        <v/>
      </c>
    </row>
    <row r="5008" customFormat="false" ht="15" hidden="false" customHeight="false" outlineLevel="0" collapsed="false">
      <c r="A5008" s="6" t="n">
        <v>39378.493</v>
      </c>
      <c r="B5008" s="6" t="n">
        <v>1.62124542124542</v>
      </c>
      <c r="C5008" s="6" t="n">
        <v>71</v>
      </c>
      <c r="D5008" s="6" t="n">
        <v>-1</v>
      </c>
      <c r="E5008" s="6" t="n">
        <v>1.64468864468864</v>
      </c>
      <c r="F5008" s="6" t="n">
        <v>0</v>
      </c>
      <c r="G5008" s="6" t="n">
        <v>0</v>
      </c>
      <c r="H5008" s="6" t="str">
        <f aca="false">IF(AND(A5008&gt;=Stimuli!$B$2,A5008&lt;=Stimuli!$C$2),Stimuli!$A$2,IF(AND(A5008&gt;=Stimuli!$B$3,A5008&lt;=Stimuli!$C$3),Stimuli!$A$3,IF(AND(A5008&gt;=Stimuli!$B$4,A5008&lt;=Stimuli!$C$4),Stimuli!$A$4,"")))</f>
        <v>01 Quiet baseline (60s)</v>
      </c>
      <c r="I5008" s="6" t="n">
        <f aca="false">(B5008-B5007)/((A5008-A5007)/1000)</f>
        <v>0</v>
      </c>
      <c r="J5008" s="6" t="n">
        <f aca="false">IF(OR(B5008&lt;Rules!$B$2,B5008&gt;Rules!$B$3,ABS(I5008)&gt;Rules!$B$4,OR(B5009&lt;Rules!$B$2,B5009&gt;Rules!$B$3,ABS(I5009)&gt;Rules!$B$4)),1,0)</f>
        <v>0</v>
      </c>
      <c r="K5008" s="6" t="str">
        <f aca="false">IF(F5008=1,COUNTIF($F$2:F5008,1),"")</f>
        <v/>
      </c>
    </row>
    <row r="5009" customFormat="false" ht="15" hidden="false" customHeight="false" outlineLevel="0" collapsed="false">
      <c r="A5009" s="6" t="n">
        <v>39386.3055</v>
      </c>
      <c r="B5009" s="6" t="n">
        <v>1.61978021978022</v>
      </c>
      <c r="C5009" s="6" t="n">
        <v>71</v>
      </c>
      <c r="D5009" s="6" t="n">
        <v>-1</v>
      </c>
      <c r="E5009" s="6" t="n">
        <v>1.64468864468864</v>
      </c>
      <c r="F5009" s="6" t="n">
        <v>0</v>
      </c>
      <c r="G5009" s="6" t="n">
        <v>0</v>
      </c>
      <c r="H5009" s="6" t="str">
        <f aca="false">IF(AND(A5009&gt;=Stimuli!$B$2,A5009&lt;=Stimuli!$C$2),Stimuli!$A$2,IF(AND(A5009&gt;=Stimuli!$B$3,A5009&lt;=Stimuli!$C$3),Stimuli!$A$3,IF(AND(A5009&gt;=Stimuli!$B$4,A5009&lt;=Stimuli!$C$4),Stimuli!$A$4,"")))</f>
        <v>01 Quiet baseline (60s)</v>
      </c>
      <c r="I5009" s="6" t="n">
        <f aca="false">(B5009-B5008)/((A5009-A5008)/1000)</f>
        <v>-0.18754578754573</v>
      </c>
      <c r="J5009" s="6" t="n">
        <f aca="false">IF(OR(B5009&lt;Rules!$B$2,B5009&gt;Rules!$B$3,ABS(I5009)&gt;Rules!$B$4,OR(B5010&lt;Rules!$B$2,B5010&gt;Rules!$B$3,ABS(I5010)&gt;Rules!$B$4)),1,0)</f>
        <v>0</v>
      </c>
      <c r="K5009" s="6" t="str">
        <f aca="false">IF(F5009=1,COUNTIF($F$2:F5009,1),"")</f>
        <v/>
      </c>
    </row>
    <row r="5010" customFormat="false" ht="15" hidden="false" customHeight="false" outlineLevel="0" collapsed="false">
      <c r="A5010" s="6" t="n">
        <v>39394.118</v>
      </c>
      <c r="B5010" s="6" t="n">
        <v>1.62271062271062</v>
      </c>
      <c r="C5010" s="6" t="n">
        <v>71</v>
      </c>
      <c r="D5010" s="6" t="n">
        <v>-1</v>
      </c>
      <c r="E5010" s="6" t="n">
        <v>1.64468864468864</v>
      </c>
      <c r="F5010" s="6" t="n">
        <v>0</v>
      </c>
      <c r="G5010" s="6" t="n">
        <v>0</v>
      </c>
      <c r="H5010" s="6" t="str">
        <f aca="false">IF(AND(A5010&gt;=Stimuli!$B$2,A5010&lt;=Stimuli!$C$2),Stimuli!$A$2,IF(AND(A5010&gt;=Stimuli!$B$3,A5010&lt;=Stimuli!$C$3),Stimuli!$A$3,IF(AND(A5010&gt;=Stimuli!$B$4,A5010&lt;=Stimuli!$C$4),Stimuli!$A$4,"")))</f>
        <v>01 Quiet baseline (60s)</v>
      </c>
      <c r="I5010" s="6" t="n">
        <f aca="false">(B5010-B5009)/((A5010-A5009)/1000)</f>
        <v>0.37509157509146</v>
      </c>
      <c r="J5010" s="6" t="n">
        <f aca="false">IF(OR(B5010&lt;Rules!$B$2,B5010&gt;Rules!$B$3,ABS(I5010)&gt;Rules!$B$4,OR(B5011&lt;Rules!$B$2,B5011&gt;Rules!$B$3,ABS(I5011)&gt;Rules!$B$4)),1,0)</f>
        <v>0</v>
      </c>
      <c r="K5010" s="6" t="str">
        <f aca="false">IF(F5010=1,COUNTIF($F$2:F5010,1),"")</f>
        <v/>
      </c>
    </row>
    <row r="5011" customFormat="false" ht="15" hidden="false" customHeight="false" outlineLevel="0" collapsed="false">
      <c r="A5011" s="6" t="n">
        <v>39401.9305</v>
      </c>
      <c r="B5011" s="6" t="n">
        <v>1.61831501831502</v>
      </c>
      <c r="C5011" s="6" t="n">
        <v>71</v>
      </c>
      <c r="D5011" s="6" t="n">
        <v>-1</v>
      </c>
      <c r="E5011" s="6" t="n">
        <v>1.64468864468864</v>
      </c>
      <c r="F5011" s="6" t="n">
        <v>0</v>
      </c>
      <c r="G5011" s="6" t="n">
        <v>0</v>
      </c>
      <c r="H5011" s="6" t="str">
        <f aca="false">IF(AND(A5011&gt;=Stimuli!$B$2,A5011&lt;=Stimuli!$C$2),Stimuli!$A$2,IF(AND(A5011&gt;=Stimuli!$B$3,A5011&lt;=Stimuli!$C$3),Stimuli!$A$3,IF(AND(A5011&gt;=Stimuli!$B$4,A5011&lt;=Stimuli!$C$4),Stimuli!$A$4,"")))</f>
        <v>01 Quiet baseline (60s)</v>
      </c>
      <c r="I5011" s="6" t="n">
        <f aca="false">(B5011-B5010)/((A5011-A5010)/1000)</f>
        <v>-0.56263736263719</v>
      </c>
      <c r="J5011" s="6" t="n">
        <f aca="false">IF(OR(B5011&lt;Rules!$B$2,B5011&gt;Rules!$B$3,ABS(I5011)&gt;Rules!$B$4,OR(B5012&lt;Rules!$B$2,B5012&gt;Rules!$B$3,ABS(I5012)&gt;Rules!$B$4)),1,0)</f>
        <v>0</v>
      </c>
      <c r="K5011" s="6" t="str">
        <f aca="false">IF(F5011=1,COUNTIF($F$2:F5011,1),"")</f>
        <v/>
      </c>
    </row>
    <row r="5012" customFormat="false" ht="15" hidden="false" customHeight="false" outlineLevel="0" collapsed="false">
      <c r="A5012" s="6" t="n">
        <v>39409.743</v>
      </c>
      <c r="B5012" s="6" t="n">
        <v>1.62271062271062</v>
      </c>
      <c r="C5012" s="6" t="n">
        <v>71</v>
      </c>
      <c r="D5012" s="6" t="n">
        <v>-1</v>
      </c>
      <c r="E5012" s="6" t="n">
        <v>1.64468864468864</v>
      </c>
      <c r="F5012" s="6" t="n">
        <v>0</v>
      </c>
      <c r="G5012" s="6" t="n">
        <v>0</v>
      </c>
      <c r="H5012" s="6" t="str">
        <f aca="false">IF(AND(A5012&gt;=Stimuli!$B$2,A5012&lt;=Stimuli!$C$2),Stimuli!$A$2,IF(AND(A5012&gt;=Stimuli!$B$3,A5012&lt;=Stimuli!$C$3),Stimuli!$A$3,IF(AND(A5012&gt;=Stimuli!$B$4,A5012&lt;=Stimuli!$C$4),Stimuli!$A$4,"")))</f>
        <v>01 Quiet baseline (60s)</v>
      </c>
      <c r="I5012" s="6" t="n">
        <f aca="false">(B5012-B5011)/((A5012-A5011)/1000)</f>
        <v>0.56263736263719</v>
      </c>
      <c r="J5012" s="6" t="n">
        <f aca="false">IF(OR(B5012&lt;Rules!$B$2,B5012&gt;Rules!$B$3,ABS(I5012)&gt;Rules!$B$4,OR(B5013&lt;Rules!$B$2,B5013&gt;Rules!$B$3,ABS(I5013)&gt;Rules!$B$4)),1,0)</f>
        <v>0</v>
      </c>
      <c r="K5012" s="6" t="str">
        <f aca="false">IF(F5012=1,COUNTIF($F$2:F5012,1),"")</f>
        <v/>
      </c>
    </row>
    <row r="5013" customFormat="false" ht="15" hidden="false" customHeight="false" outlineLevel="0" collapsed="false">
      <c r="A5013" s="6" t="n">
        <v>39417.5555</v>
      </c>
      <c r="B5013" s="6" t="n">
        <v>1.61684981684982</v>
      </c>
      <c r="C5013" s="6" t="n">
        <v>71</v>
      </c>
      <c r="D5013" s="6" t="n">
        <v>-1</v>
      </c>
      <c r="E5013" s="6" t="n">
        <v>1.64468864468864</v>
      </c>
      <c r="F5013" s="6" t="n">
        <v>0</v>
      </c>
      <c r="G5013" s="6" t="n">
        <v>0</v>
      </c>
      <c r="H5013" s="6" t="str">
        <f aca="false">IF(AND(A5013&gt;=Stimuli!$B$2,A5013&lt;=Stimuli!$C$2),Stimuli!$A$2,IF(AND(A5013&gt;=Stimuli!$B$3,A5013&lt;=Stimuli!$C$3),Stimuli!$A$3,IF(AND(A5013&gt;=Stimuli!$B$4,A5013&lt;=Stimuli!$C$4),Stimuli!$A$4,"")))</f>
        <v>01 Quiet baseline (60s)</v>
      </c>
      <c r="I5013" s="6" t="n">
        <f aca="false">(B5013-B5012)/((A5013-A5012)/1000)</f>
        <v>-0.750183150183034</v>
      </c>
      <c r="J5013" s="6" t="n">
        <f aca="false">IF(OR(B5013&lt;Rules!$B$2,B5013&gt;Rules!$B$3,ABS(I5013)&gt;Rules!$B$4,OR(B5014&lt;Rules!$B$2,B5014&gt;Rules!$B$3,ABS(I5014)&gt;Rules!$B$4)),1,0)</f>
        <v>0</v>
      </c>
      <c r="K5013" s="6" t="str">
        <f aca="false">IF(F5013=1,COUNTIF($F$2:F5013,1),"")</f>
        <v/>
      </c>
    </row>
    <row r="5014" customFormat="false" ht="15" hidden="false" customHeight="false" outlineLevel="0" collapsed="false">
      <c r="A5014" s="6" t="n">
        <v>39425.368</v>
      </c>
      <c r="B5014" s="6" t="n">
        <v>1.62417582417582</v>
      </c>
      <c r="C5014" s="6" t="n">
        <v>71</v>
      </c>
      <c r="D5014" s="6" t="n">
        <v>-1</v>
      </c>
      <c r="E5014" s="6" t="n">
        <v>1.64468864468864</v>
      </c>
      <c r="F5014" s="6" t="n">
        <v>0</v>
      </c>
      <c r="G5014" s="6" t="n">
        <v>0</v>
      </c>
      <c r="H5014" s="6" t="str">
        <f aca="false">IF(AND(A5014&gt;=Stimuli!$B$2,A5014&lt;=Stimuli!$C$2),Stimuli!$A$2,IF(AND(A5014&gt;=Stimuli!$B$3,A5014&lt;=Stimuli!$C$3),Stimuli!$A$3,IF(AND(A5014&gt;=Stimuli!$B$4,A5014&lt;=Stimuli!$C$4),Stimuli!$A$4,"")))</f>
        <v>01 Quiet baseline (60s)</v>
      </c>
      <c r="I5014" s="6" t="n">
        <f aca="false">(B5014-B5013)/((A5014-A5013)/1000)</f>
        <v>0.937728937728878</v>
      </c>
      <c r="J5014" s="6" t="n">
        <f aca="false">IF(OR(B5014&lt;Rules!$B$2,B5014&gt;Rules!$B$3,ABS(I5014)&gt;Rules!$B$4,OR(B5015&lt;Rules!$B$2,B5015&gt;Rules!$B$3,ABS(I5015)&gt;Rules!$B$4)),1,0)</f>
        <v>0</v>
      </c>
      <c r="K5014" s="6" t="str">
        <f aca="false">IF(F5014=1,COUNTIF($F$2:F5014,1),"")</f>
        <v/>
      </c>
    </row>
    <row r="5015" customFormat="false" ht="15" hidden="false" customHeight="false" outlineLevel="0" collapsed="false">
      <c r="A5015" s="6" t="n">
        <v>39433.1805</v>
      </c>
      <c r="B5015" s="6" t="n">
        <v>1.61684981684982</v>
      </c>
      <c r="C5015" s="6" t="n">
        <v>71</v>
      </c>
      <c r="D5015" s="6" t="n">
        <v>-1</v>
      </c>
      <c r="E5015" s="6" t="n">
        <v>1.64468864468864</v>
      </c>
      <c r="F5015" s="6" t="n">
        <v>0</v>
      </c>
      <c r="G5015" s="6" t="n">
        <v>0</v>
      </c>
      <c r="H5015" s="6" t="str">
        <f aca="false">IF(AND(A5015&gt;=Stimuli!$B$2,A5015&lt;=Stimuli!$C$2),Stimuli!$A$2,IF(AND(A5015&gt;=Stimuli!$B$3,A5015&lt;=Stimuli!$C$3),Stimuli!$A$3,IF(AND(A5015&gt;=Stimuli!$B$4,A5015&lt;=Stimuli!$C$4),Stimuli!$A$4,"")))</f>
        <v>01 Quiet baseline (60s)</v>
      </c>
      <c r="I5015" s="6" t="n">
        <f aca="false">(B5015-B5014)/((A5015-A5014)/1000)</f>
        <v>-0.937728937728878</v>
      </c>
      <c r="J5015" s="6" t="n">
        <f aca="false">IF(OR(B5015&lt;Rules!$B$2,B5015&gt;Rules!$B$3,ABS(I5015)&gt;Rules!$B$4,OR(B5016&lt;Rules!$B$2,B5016&gt;Rules!$B$3,ABS(I5016)&gt;Rules!$B$4)),1,0)</f>
        <v>0</v>
      </c>
      <c r="K5015" s="6" t="str">
        <f aca="false">IF(F5015=1,COUNTIF($F$2:F5015,1),"")</f>
        <v/>
      </c>
    </row>
    <row r="5016" customFormat="false" ht="15" hidden="false" customHeight="false" outlineLevel="0" collapsed="false">
      <c r="A5016" s="6" t="n">
        <v>39440.993</v>
      </c>
      <c r="B5016" s="6" t="n">
        <v>1.62417582417582</v>
      </c>
      <c r="C5016" s="6" t="n">
        <v>71</v>
      </c>
      <c r="D5016" s="6" t="n">
        <v>-1</v>
      </c>
      <c r="E5016" s="6" t="n">
        <v>1.64468864468864</v>
      </c>
      <c r="F5016" s="6" t="n">
        <v>0</v>
      </c>
      <c r="G5016" s="6" t="n">
        <v>0</v>
      </c>
      <c r="H5016" s="6" t="str">
        <f aca="false">IF(AND(A5016&gt;=Stimuli!$B$2,A5016&lt;=Stimuli!$C$2),Stimuli!$A$2,IF(AND(A5016&gt;=Stimuli!$B$3,A5016&lt;=Stimuli!$C$3),Stimuli!$A$3,IF(AND(A5016&gt;=Stimuli!$B$4,A5016&lt;=Stimuli!$C$4),Stimuli!$A$4,"")))</f>
        <v>01 Quiet baseline (60s)</v>
      </c>
      <c r="I5016" s="6" t="n">
        <f aca="false">(B5016-B5015)/((A5016-A5015)/1000)</f>
        <v>0.937728937728878</v>
      </c>
      <c r="J5016" s="6" t="n">
        <f aca="false">IF(OR(B5016&lt;Rules!$B$2,B5016&gt;Rules!$B$3,ABS(I5016)&gt;Rules!$B$4,OR(B5017&lt;Rules!$B$2,B5017&gt;Rules!$B$3,ABS(I5017)&gt;Rules!$B$4)),1,0)</f>
        <v>0</v>
      </c>
      <c r="K5016" s="6" t="str">
        <f aca="false">IF(F5016=1,COUNTIF($F$2:F5016,1),"")</f>
        <v/>
      </c>
    </row>
    <row r="5017" customFormat="false" ht="15" hidden="false" customHeight="false" outlineLevel="0" collapsed="false">
      <c r="A5017" s="6" t="n">
        <v>39448.8055</v>
      </c>
      <c r="B5017" s="6" t="n">
        <v>1.61831501831502</v>
      </c>
      <c r="C5017" s="6" t="n">
        <v>71</v>
      </c>
      <c r="D5017" s="6" t="n">
        <v>-1</v>
      </c>
      <c r="E5017" s="6" t="n">
        <v>1.64468864468864</v>
      </c>
      <c r="F5017" s="6" t="n">
        <v>0</v>
      </c>
      <c r="G5017" s="6" t="n">
        <v>0</v>
      </c>
      <c r="H5017" s="6" t="str">
        <f aca="false">IF(AND(A5017&gt;=Stimuli!$B$2,A5017&lt;=Stimuli!$C$2),Stimuli!$A$2,IF(AND(A5017&gt;=Stimuli!$B$3,A5017&lt;=Stimuli!$C$3),Stimuli!$A$3,IF(AND(A5017&gt;=Stimuli!$B$4,A5017&lt;=Stimuli!$C$4),Stimuli!$A$4,"")))</f>
        <v>01 Quiet baseline (60s)</v>
      </c>
      <c r="I5017" s="6" t="n">
        <f aca="false">(B5017-B5016)/((A5017-A5016)/1000)</f>
        <v>-0.750183150183034</v>
      </c>
      <c r="J5017" s="6" t="n">
        <f aca="false">IF(OR(B5017&lt;Rules!$B$2,B5017&gt;Rules!$B$3,ABS(I5017)&gt;Rules!$B$4,OR(B5018&lt;Rules!$B$2,B5018&gt;Rules!$B$3,ABS(I5018)&gt;Rules!$B$4)),1,0)</f>
        <v>0</v>
      </c>
      <c r="K5017" s="6" t="str">
        <f aca="false">IF(F5017=1,COUNTIF($F$2:F5017,1),"")</f>
        <v/>
      </c>
    </row>
    <row r="5018" customFormat="false" ht="15" hidden="false" customHeight="false" outlineLevel="0" collapsed="false">
      <c r="A5018" s="6" t="n">
        <v>39456.618</v>
      </c>
      <c r="B5018" s="6" t="n">
        <v>1.62271062271062</v>
      </c>
      <c r="C5018" s="6" t="n">
        <v>71</v>
      </c>
      <c r="D5018" s="6" t="n">
        <v>-1</v>
      </c>
      <c r="E5018" s="6" t="n">
        <v>1.64468864468864</v>
      </c>
      <c r="F5018" s="6" t="n">
        <v>0</v>
      </c>
      <c r="G5018" s="6" t="n">
        <v>0</v>
      </c>
      <c r="H5018" s="6" t="str">
        <f aca="false">IF(AND(A5018&gt;=Stimuli!$B$2,A5018&lt;=Stimuli!$C$2),Stimuli!$A$2,IF(AND(A5018&gt;=Stimuli!$B$3,A5018&lt;=Stimuli!$C$3),Stimuli!$A$3,IF(AND(A5018&gt;=Stimuli!$B$4,A5018&lt;=Stimuli!$C$4),Stimuli!$A$4,"")))</f>
        <v>01 Quiet baseline (60s)</v>
      </c>
      <c r="I5018" s="6" t="n">
        <f aca="false">(B5018-B5017)/((A5018-A5017)/1000)</f>
        <v>0.56263736263719</v>
      </c>
      <c r="J5018" s="6" t="n">
        <f aca="false">IF(OR(B5018&lt;Rules!$B$2,B5018&gt;Rules!$B$3,ABS(I5018)&gt;Rules!$B$4,OR(B5019&lt;Rules!$B$2,B5019&gt;Rules!$B$3,ABS(I5019)&gt;Rules!$B$4)),1,0)</f>
        <v>0</v>
      </c>
      <c r="K5018" s="6" t="str">
        <f aca="false">IF(F5018=1,COUNTIF($F$2:F5018,1),"")</f>
        <v/>
      </c>
    </row>
    <row r="5019" customFormat="false" ht="15" hidden="false" customHeight="false" outlineLevel="0" collapsed="false">
      <c r="A5019" s="6" t="n">
        <v>39464.4305</v>
      </c>
      <c r="B5019" s="6" t="n">
        <v>1.61831501831502</v>
      </c>
      <c r="C5019" s="6" t="n">
        <v>71</v>
      </c>
      <c r="D5019" s="6" t="n">
        <v>-1</v>
      </c>
      <c r="E5019" s="6" t="n">
        <v>1.64468864468864</v>
      </c>
      <c r="F5019" s="6" t="n">
        <v>0</v>
      </c>
      <c r="G5019" s="6" t="n">
        <v>0</v>
      </c>
      <c r="H5019" s="6" t="str">
        <f aca="false">IF(AND(A5019&gt;=Stimuli!$B$2,A5019&lt;=Stimuli!$C$2),Stimuli!$A$2,IF(AND(A5019&gt;=Stimuli!$B$3,A5019&lt;=Stimuli!$C$3),Stimuli!$A$3,IF(AND(A5019&gt;=Stimuli!$B$4,A5019&lt;=Stimuli!$C$4),Stimuli!$A$4,"")))</f>
        <v>01 Quiet baseline (60s)</v>
      </c>
      <c r="I5019" s="6" t="n">
        <f aca="false">(B5019-B5018)/((A5019-A5018)/1000)</f>
        <v>-0.56263736263719</v>
      </c>
      <c r="J5019" s="6" t="n">
        <f aca="false">IF(OR(B5019&lt;Rules!$B$2,B5019&gt;Rules!$B$3,ABS(I5019)&gt;Rules!$B$4,OR(B5020&lt;Rules!$B$2,B5020&gt;Rules!$B$3,ABS(I5020)&gt;Rules!$B$4)),1,0)</f>
        <v>0</v>
      </c>
      <c r="K5019" s="6" t="str">
        <f aca="false">IF(F5019=1,COUNTIF($F$2:F5019,1),"")</f>
        <v/>
      </c>
    </row>
    <row r="5020" customFormat="false" ht="15" hidden="false" customHeight="false" outlineLevel="0" collapsed="false">
      <c r="A5020" s="6" t="n">
        <v>39472.243</v>
      </c>
      <c r="B5020" s="6" t="n">
        <v>1.62124542124542</v>
      </c>
      <c r="C5020" s="6" t="n">
        <v>71</v>
      </c>
      <c r="D5020" s="6" t="n">
        <v>-1</v>
      </c>
      <c r="E5020" s="6" t="n">
        <v>1.64468864468864</v>
      </c>
      <c r="F5020" s="6" t="n">
        <v>0</v>
      </c>
      <c r="G5020" s="6" t="n">
        <v>0</v>
      </c>
      <c r="H5020" s="6" t="str">
        <f aca="false">IF(AND(A5020&gt;=Stimuli!$B$2,A5020&lt;=Stimuli!$C$2),Stimuli!$A$2,IF(AND(A5020&gt;=Stimuli!$B$3,A5020&lt;=Stimuli!$C$3),Stimuli!$A$3,IF(AND(A5020&gt;=Stimuli!$B$4,A5020&lt;=Stimuli!$C$4),Stimuli!$A$4,"")))</f>
        <v>01 Quiet baseline (60s)</v>
      </c>
      <c r="I5020" s="6" t="n">
        <f aca="false">(B5020-B5019)/((A5020-A5019)/1000)</f>
        <v>0.37509157509146</v>
      </c>
      <c r="J5020" s="6" t="n">
        <f aca="false">IF(OR(B5020&lt;Rules!$B$2,B5020&gt;Rules!$B$3,ABS(I5020)&gt;Rules!$B$4,OR(B5021&lt;Rules!$B$2,B5021&gt;Rules!$B$3,ABS(I5021)&gt;Rules!$B$4)),1,0)</f>
        <v>0</v>
      </c>
      <c r="K5020" s="6" t="str">
        <f aca="false">IF(F5020=1,COUNTIF($F$2:F5020,1),"")</f>
        <v/>
      </c>
    </row>
    <row r="5021" customFormat="false" ht="15" hidden="false" customHeight="false" outlineLevel="0" collapsed="false">
      <c r="A5021" s="6" t="n">
        <v>39480.0555</v>
      </c>
      <c r="B5021" s="6" t="n">
        <v>1.61831501831502</v>
      </c>
      <c r="C5021" s="6" t="n">
        <v>71</v>
      </c>
      <c r="D5021" s="6" t="n">
        <v>-1</v>
      </c>
      <c r="E5021" s="6" t="n">
        <v>1.64468864468864</v>
      </c>
      <c r="F5021" s="6" t="n">
        <v>0</v>
      </c>
      <c r="G5021" s="6" t="n">
        <v>0</v>
      </c>
      <c r="H5021" s="6" t="str">
        <f aca="false">IF(AND(A5021&gt;=Stimuli!$B$2,A5021&lt;=Stimuli!$C$2),Stimuli!$A$2,IF(AND(A5021&gt;=Stimuli!$B$3,A5021&lt;=Stimuli!$C$3),Stimuli!$A$3,IF(AND(A5021&gt;=Stimuli!$B$4,A5021&lt;=Stimuli!$C$4),Stimuli!$A$4,"")))</f>
        <v>01 Quiet baseline (60s)</v>
      </c>
      <c r="I5021" s="6" t="n">
        <f aca="false">(B5021-B5020)/((A5021-A5020)/1000)</f>
        <v>-0.37509157509146</v>
      </c>
      <c r="J5021" s="6" t="n">
        <f aca="false">IF(OR(B5021&lt;Rules!$B$2,B5021&gt;Rules!$B$3,ABS(I5021)&gt;Rules!$B$4,OR(B5022&lt;Rules!$B$2,B5022&gt;Rules!$B$3,ABS(I5022)&gt;Rules!$B$4)),1,0)</f>
        <v>0</v>
      </c>
      <c r="K5021" s="6" t="str">
        <f aca="false">IF(F5021=1,COUNTIF($F$2:F5021,1),"")</f>
        <v/>
      </c>
    </row>
    <row r="5022" customFormat="false" ht="15" hidden="false" customHeight="false" outlineLevel="0" collapsed="false">
      <c r="A5022" s="6" t="n">
        <v>39487.868</v>
      </c>
      <c r="B5022" s="6" t="n">
        <v>1.61978021978022</v>
      </c>
      <c r="C5022" s="6" t="n">
        <v>71</v>
      </c>
      <c r="D5022" s="6" t="n">
        <v>-1</v>
      </c>
      <c r="E5022" s="6" t="n">
        <v>1.64468864468864</v>
      </c>
      <c r="F5022" s="6" t="n">
        <v>0</v>
      </c>
      <c r="G5022" s="6" t="n">
        <v>0</v>
      </c>
      <c r="H5022" s="6" t="str">
        <f aca="false">IF(AND(A5022&gt;=Stimuli!$B$2,A5022&lt;=Stimuli!$C$2),Stimuli!$A$2,IF(AND(A5022&gt;=Stimuli!$B$3,A5022&lt;=Stimuli!$C$3),Stimuli!$A$3,IF(AND(A5022&gt;=Stimuli!$B$4,A5022&lt;=Stimuli!$C$4),Stimuli!$A$4,"")))</f>
        <v>01 Quiet baseline (60s)</v>
      </c>
      <c r="I5022" s="6" t="n">
        <f aca="false">(B5022-B5021)/((A5022-A5021)/1000)</f>
        <v>0.18754578754573</v>
      </c>
      <c r="J5022" s="6" t="n">
        <f aca="false">IF(OR(B5022&lt;Rules!$B$2,B5022&gt;Rules!$B$3,ABS(I5022)&gt;Rules!$B$4,OR(B5023&lt;Rules!$B$2,B5023&gt;Rules!$B$3,ABS(I5023)&gt;Rules!$B$4)),1,0)</f>
        <v>0</v>
      </c>
      <c r="K5022" s="6" t="str">
        <f aca="false">IF(F5022=1,COUNTIF($F$2:F5022,1),"")</f>
        <v/>
      </c>
    </row>
    <row r="5023" customFormat="false" ht="15" hidden="false" customHeight="false" outlineLevel="0" collapsed="false">
      <c r="A5023" s="6" t="n">
        <v>39495.6805</v>
      </c>
      <c r="B5023" s="6" t="n">
        <v>1.61978021978022</v>
      </c>
      <c r="C5023" s="6" t="n">
        <v>71</v>
      </c>
      <c r="D5023" s="6" t="n">
        <v>-1</v>
      </c>
      <c r="E5023" s="6" t="n">
        <v>1.64468864468864</v>
      </c>
      <c r="F5023" s="6" t="n">
        <v>0</v>
      </c>
      <c r="G5023" s="6" t="n">
        <v>0</v>
      </c>
      <c r="H5023" s="6" t="str">
        <f aca="false">IF(AND(A5023&gt;=Stimuli!$B$2,A5023&lt;=Stimuli!$C$2),Stimuli!$A$2,IF(AND(A5023&gt;=Stimuli!$B$3,A5023&lt;=Stimuli!$C$3),Stimuli!$A$3,IF(AND(A5023&gt;=Stimuli!$B$4,A5023&lt;=Stimuli!$C$4),Stimuli!$A$4,"")))</f>
        <v>01 Quiet baseline (60s)</v>
      </c>
      <c r="I5023" s="6" t="n">
        <f aca="false">(B5023-B5022)/((A5023-A5022)/1000)</f>
        <v>0</v>
      </c>
      <c r="J5023" s="6" t="n">
        <f aca="false">IF(OR(B5023&lt;Rules!$B$2,B5023&gt;Rules!$B$3,ABS(I5023)&gt;Rules!$B$4,OR(B5024&lt;Rules!$B$2,B5024&gt;Rules!$B$3,ABS(I5024)&gt;Rules!$B$4)),1,0)</f>
        <v>0</v>
      </c>
      <c r="K5023" s="6" t="str">
        <f aca="false">IF(F5023=1,COUNTIF($F$2:F5023,1),"")</f>
        <v/>
      </c>
    </row>
    <row r="5024" customFormat="false" ht="15" hidden="false" customHeight="false" outlineLevel="0" collapsed="false">
      <c r="A5024" s="6" t="n">
        <v>39503.493</v>
      </c>
      <c r="B5024" s="6" t="n">
        <v>1.61978021978022</v>
      </c>
      <c r="C5024" s="6" t="n">
        <v>71</v>
      </c>
      <c r="D5024" s="6" t="n">
        <v>-1</v>
      </c>
      <c r="E5024" s="6" t="n">
        <v>1.64468864468864</v>
      </c>
      <c r="F5024" s="6" t="n">
        <v>0</v>
      </c>
      <c r="G5024" s="6" t="n">
        <v>0</v>
      </c>
      <c r="H5024" s="6" t="str">
        <f aca="false">IF(AND(A5024&gt;=Stimuli!$B$2,A5024&lt;=Stimuli!$C$2),Stimuli!$A$2,IF(AND(A5024&gt;=Stimuli!$B$3,A5024&lt;=Stimuli!$C$3),Stimuli!$A$3,IF(AND(A5024&gt;=Stimuli!$B$4,A5024&lt;=Stimuli!$C$4),Stimuli!$A$4,"")))</f>
        <v>01 Quiet baseline (60s)</v>
      </c>
      <c r="I5024" s="6" t="n">
        <f aca="false">(B5024-B5023)/((A5024-A5023)/1000)</f>
        <v>0</v>
      </c>
      <c r="J5024" s="6" t="n">
        <f aca="false">IF(OR(B5024&lt;Rules!$B$2,B5024&gt;Rules!$B$3,ABS(I5024)&gt;Rules!$B$4,OR(B5025&lt;Rules!$B$2,B5025&gt;Rules!$B$3,ABS(I5025)&gt;Rules!$B$4)),1,0)</f>
        <v>0</v>
      </c>
      <c r="K5024" s="6" t="str">
        <f aca="false">IF(F5024=1,COUNTIF($F$2:F5024,1),"")</f>
        <v/>
      </c>
    </row>
    <row r="5025" customFormat="false" ht="15" hidden="false" customHeight="false" outlineLevel="0" collapsed="false">
      <c r="A5025" s="6" t="n">
        <v>39511.3055</v>
      </c>
      <c r="B5025" s="6" t="n">
        <v>1.62124542124542</v>
      </c>
      <c r="C5025" s="6" t="n">
        <v>71</v>
      </c>
      <c r="D5025" s="6" t="n">
        <v>-1</v>
      </c>
      <c r="E5025" s="6" t="n">
        <v>1.64468864468864</v>
      </c>
      <c r="F5025" s="6" t="n">
        <v>0</v>
      </c>
      <c r="G5025" s="6" t="n">
        <v>0</v>
      </c>
      <c r="H5025" s="6" t="str">
        <f aca="false">IF(AND(A5025&gt;=Stimuli!$B$2,A5025&lt;=Stimuli!$C$2),Stimuli!$A$2,IF(AND(A5025&gt;=Stimuli!$B$3,A5025&lt;=Stimuli!$C$3),Stimuli!$A$3,IF(AND(A5025&gt;=Stimuli!$B$4,A5025&lt;=Stimuli!$C$4),Stimuli!$A$4,"")))</f>
        <v>01 Quiet baseline (60s)</v>
      </c>
      <c r="I5025" s="6" t="n">
        <f aca="false">(B5025-B5024)/((A5025-A5024)/1000)</f>
        <v>0.18754578754573</v>
      </c>
      <c r="J5025" s="6" t="n">
        <f aca="false">IF(OR(B5025&lt;Rules!$B$2,B5025&gt;Rules!$B$3,ABS(I5025)&gt;Rules!$B$4,OR(B5026&lt;Rules!$B$2,B5026&gt;Rules!$B$3,ABS(I5026)&gt;Rules!$B$4)),1,0)</f>
        <v>0</v>
      </c>
      <c r="K5025" s="6" t="str">
        <f aca="false">IF(F5025=1,COUNTIF($F$2:F5025,1),"")</f>
        <v/>
      </c>
    </row>
    <row r="5026" customFormat="false" ht="15" hidden="false" customHeight="false" outlineLevel="0" collapsed="false">
      <c r="A5026" s="6" t="n">
        <v>39519.118</v>
      </c>
      <c r="B5026" s="6" t="n">
        <v>1.61831501831502</v>
      </c>
      <c r="C5026" s="6" t="n">
        <v>71</v>
      </c>
      <c r="D5026" s="6" t="n">
        <v>-1</v>
      </c>
      <c r="E5026" s="6" t="n">
        <v>1.64468864468864</v>
      </c>
      <c r="F5026" s="6" t="n">
        <v>0</v>
      </c>
      <c r="G5026" s="6" t="n">
        <v>0</v>
      </c>
      <c r="H5026" s="6" t="str">
        <f aca="false">IF(AND(A5026&gt;=Stimuli!$B$2,A5026&lt;=Stimuli!$C$2),Stimuli!$A$2,IF(AND(A5026&gt;=Stimuli!$B$3,A5026&lt;=Stimuli!$C$3),Stimuli!$A$3,IF(AND(A5026&gt;=Stimuli!$B$4,A5026&lt;=Stimuli!$C$4),Stimuli!$A$4,"")))</f>
        <v>01 Quiet baseline (60s)</v>
      </c>
      <c r="I5026" s="6" t="n">
        <f aca="false">(B5026-B5025)/((A5026-A5025)/1000)</f>
        <v>-0.37509157509146</v>
      </c>
      <c r="J5026" s="6" t="n">
        <f aca="false">IF(OR(B5026&lt;Rules!$B$2,B5026&gt;Rules!$B$3,ABS(I5026)&gt;Rules!$B$4,OR(B5027&lt;Rules!$B$2,B5027&gt;Rules!$B$3,ABS(I5027)&gt;Rules!$B$4)),1,0)</f>
        <v>0</v>
      </c>
      <c r="K5026" s="6" t="str">
        <f aca="false">IF(F5026=1,COUNTIF($F$2:F5026,1),"")</f>
        <v/>
      </c>
    </row>
    <row r="5027" customFormat="false" ht="15" hidden="false" customHeight="false" outlineLevel="0" collapsed="false">
      <c r="A5027" s="6" t="n">
        <v>39526.9305</v>
      </c>
      <c r="B5027" s="6" t="n">
        <v>1.62271062271062</v>
      </c>
      <c r="C5027" s="6" t="n">
        <v>71</v>
      </c>
      <c r="D5027" s="6" t="n">
        <v>-1</v>
      </c>
      <c r="E5027" s="6" t="n">
        <v>1.64468864468864</v>
      </c>
      <c r="F5027" s="6" t="n">
        <v>0</v>
      </c>
      <c r="G5027" s="6" t="n">
        <v>0</v>
      </c>
      <c r="H5027" s="6" t="str">
        <f aca="false">IF(AND(A5027&gt;=Stimuli!$B$2,A5027&lt;=Stimuli!$C$2),Stimuli!$A$2,IF(AND(A5027&gt;=Stimuli!$B$3,A5027&lt;=Stimuli!$C$3),Stimuli!$A$3,IF(AND(A5027&gt;=Stimuli!$B$4,A5027&lt;=Stimuli!$C$4),Stimuli!$A$4,"")))</f>
        <v>01 Quiet baseline (60s)</v>
      </c>
      <c r="I5027" s="6" t="n">
        <f aca="false">(B5027-B5026)/((A5027-A5026)/1000)</f>
        <v>0.56263736263719</v>
      </c>
      <c r="J5027" s="6" t="n">
        <f aca="false">IF(OR(B5027&lt;Rules!$B$2,B5027&gt;Rules!$B$3,ABS(I5027)&gt;Rules!$B$4,OR(B5028&lt;Rules!$B$2,B5028&gt;Rules!$B$3,ABS(I5028)&gt;Rules!$B$4)),1,0)</f>
        <v>0</v>
      </c>
      <c r="K5027" s="6" t="str">
        <f aca="false">IF(F5027=1,COUNTIF($F$2:F5027,1),"")</f>
        <v/>
      </c>
    </row>
    <row r="5028" customFormat="false" ht="15" hidden="false" customHeight="false" outlineLevel="0" collapsed="false">
      <c r="A5028" s="6" t="n">
        <v>39534.743</v>
      </c>
      <c r="B5028" s="6" t="n">
        <v>1.61684981684982</v>
      </c>
      <c r="C5028" s="6" t="n">
        <v>71</v>
      </c>
      <c r="D5028" s="6" t="n">
        <v>-1</v>
      </c>
      <c r="E5028" s="6" t="n">
        <v>1.64468864468864</v>
      </c>
      <c r="F5028" s="6" t="n">
        <v>0</v>
      </c>
      <c r="G5028" s="6" t="n">
        <v>0</v>
      </c>
      <c r="H5028" s="6" t="str">
        <f aca="false">IF(AND(A5028&gt;=Stimuli!$B$2,A5028&lt;=Stimuli!$C$2),Stimuli!$A$2,IF(AND(A5028&gt;=Stimuli!$B$3,A5028&lt;=Stimuli!$C$3),Stimuli!$A$3,IF(AND(A5028&gt;=Stimuli!$B$4,A5028&lt;=Stimuli!$C$4),Stimuli!$A$4,"")))</f>
        <v>01 Quiet baseline (60s)</v>
      </c>
      <c r="I5028" s="6" t="n">
        <f aca="false">(B5028-B5027)/((A5028-A5027)/1000)</f>
        <v>-0.750183150183034</v>
      </c>
      <c r="J5028" s="6" t="n">
        <f aca="false">IF(OR(B5028&lt;Rules!$B$2,B5028&gt;Rules!$B$3,ABS(I5028)&gt;Rules!$B$4,OR(B5029&lt;Rules!$B$2,B5029&gt;Rules!$B$3,ABS(I5029)&gt;Rules!$B$4)),1,0)</f>
        <v>0</v>
      </c>
      <c r="K5028" s="6" t="str">
        <f aca="false">IF(F5028=1,COUNTIF($F$2:F5028,1),"")</f>
        <v/>
      </c>
    </row>
    <row r="5029" customFormat="false" ht="15" hidden="false" customHeight="false" outlineLevel="0" collapsed="false">
      <c r="A5029" s="6" t="n">
        <v>39542.5555</v>
      </c>
      <c r="B5029" s="6" t="n">
        <v>1.62271062271062</v>
      </c>
      <c r="C5029" s="6" t="n">
        <v>71</v>
      </c>
      <c r="D5029" s="6" t="n">
        <v>-1</v>
      </c>
      <c r="E5029" s="6" t="n">
        <v>1.64468864468864</v>
      </c>
      <c r="F5029" s="6" t="n">
        <v>0</v>
      </c>
      <c r="G5029" s="6" t="n">
        <v>0</v>
      </c>
      <c r="H5029" s="6" t="str">
        <f aca="false">IF(AND(A5029&gt;=Stimuli!$B$2,A5029&lt;=Stimuli!$C$2),Stimuli!$A$2,IF(AND(A5029&gt;=Stimuli!$B$3,A5029&lt;=Stimuli!$C$3),Stimuli!$A$3,IF(AND(A5029&gt;=Stimuli!$B$4,A5029&lt;=Stimuli!$C$4),Stimuli!$A$4,"")))</f>
        <v>01 Quiet baseline (60s)</v>
      </c>
      <c r="I5029" s="6" t="n">
        <f aca="false">(B5029-B5028)/((A5029-A5028)/1000)</f>
        <v>0.750183150183034</v>
      </c>
      <c r="J5029" s="6" t="n">
        <f aca="false">IF(OR(B5029&lt;Rules!$B$2,B5029&gt;Rules!$B$3,ABS(I5029)&gt;Rules!$B$4,OR(B5030&lt;Rules!$B$2,B5030&gt;Rules!$B$3,ABS(I5030)&gt;Rules!$B$4)),1,0)</f>
        <v>0</v>
      </c>
      <c r="K5029" s="6" t="str">
        <f aca="false">IF(F5029=1,COUNTIF($F$2:F5029,1),"")</f>
        <v/>
      </c>
    </row>
    <row r="5030" customFormat="false" ht="15" hidden="false" customHeight="false" outlineLevel="0" collapsed="false">
      <c r="A5030" s="6" t="n">
        <v>39550.368</v>
      </c>
      <c r="B5030" s="6" t="n">
        <v>1.61684981684982</v>
      </c>
      <c r="C5030" s="6" t="n">
        <v>71</v>
      </c>
      <c r="D5030" s="6" t="n">
        <v>-1</v>
      </c>
      <c r="E5030" s="6" t="n">
        <v>1.64468864468864</v>
      </c>
      <c r="F5030" s="6" t="n">
        <v>0</v>
      </c>
      <c r="G5030" s="6" t="n">
        <v>0</v>
      </c>
      <c r="H5030" s="6" t="str">
        <f aca="false">IF(AND(A5030&gt;=Stimuli!$B$2,A5030&lt;=Stimuli!$C$2),Stimuli!$A$2,IF(AND(A5030&gt;=Stimuli!$B$3,A5030&lt;=Stimuli!$C$3),Stimuli!$A$3,IF(AND(A5030&gt;=Stimuli!$B$4,A5030&lt;=Stimuli!$C$4),Stimuli!$A$4,"")))</f>
        <v>01 Quiet baseline (60s)</v>
      </c>
      <c r="I5030" s="6" t="n">
        <f aca="false">(B5030-B5029)/((A5030-A5029)/1000)</f>
        <v>-0.750183150183034</v>
      </c>
      <c r="J5030" s="6" t="n">
        <f aca="false">IF(OR(B5030&lt;Rules!$B$2,B5030&gt;Rules!$B$3,ABS(I5030)&gt;Rules!$B$4,OR(B5031&lt;Rules!$B$2,B5031&gt;Rules!$B$3,ABS(I5031)&gt;Rules!$B$4)),1,0)</f>
        <v>0</v>
      </c>
      <c r="K5030" s="6" t="str">
        <f aca="false">IF(F5030=1,COUNTIF($F$2:F5030,1),"")</f>
        <v/>
      </c>
    </row>
    <row r="5031" customFormat="false" ht="15" hidden="false" customHeight="false" outlineLevel="0" collapsed="false">
      <c r="A5031" s="6" t="n">
        <v>39558.1805</v>
      </c>
      <c r="B5031" s="6" t="n">
        <v>1.62271062271062</v>
      </c>
      <c r="C5031" s="6" t="n">
        <v>71</v>
      </c>
      <c r="D5031" s="6" t="n">
        <v>-1</v>
      </c>
      <c r="E5031" s="6" t="n">
        <v>1.64468864468864</v>
      </c>
      <c r="F5031" s="6" t="n">
        <v>0</v>
      </c>
      <c r="G5031" s="6" t="n">
        <v>0</v>
      </c>
      <c r="H5031" s="6" t="str">
        <f aca="false">IF(AND(A5031&gt;=Stimuli!$B$2,A5031&lt;=Stimuli!$C$2),Stimuli!$A$2,IF(AND(A5031&gt;=Stimuli!$B$3,A5031&lt;=Stimuli!$C$3),Stimuli!$A$3,IF(AND(A5031&gt;=Stimuli!$B$4,A5031&lt;=Stimuli!$C$4),Stimuli!$A$4,"")))</f>
        <v>01 Quiet baseline (60s)</v>
      </c>
      <c r="I5031" s="6" t="n">
        <f aca="false">(B5031-B5030)/((A5031-A5030)/1000)</f>
        <v>0.750183150183034</v>
      </c>
      <c r="J5031" s="6" t="n">
        <f aca="false">IF(OR(B5031&lt;Rules!$B$2,B5031&gt;Rules!$B$3,ABS(I5031)&gt;Rules!$B$4,OR(B5032&lt;Rules!$B$2,B5032&gt;Rules!$B$3,ABS(I5032)&gt;Rules!$B$4)),1,0)</f>
        <v>0</v>
      </c>
      <c r="K5031" s="6" t="str">
        <f aca="false">IF(F5031=1,COUNTIF($F$2:F5031,1),"")</f>
        <v/>
      </c>
    </row>
    <row r="5032" customFormat="false" ht="15" hidden="false" customHeight="false" outlineLevel="0" collapsed="false">
      <c r="A5032" s="6" t="n">
        <v>39565.993</v>
      </c>
      <c r="B5032" s="6" t="n">
        <v>1.61684981684982</v>
      </c>
      <c r="C5032" s="6" t="n">
        <v>71</v>
      </c>
      <c r="D5032" s="6" t="n">
        <v>-1</v>
      </c>
      <c r="E5032" s="6" t="n">
        <v>1.64468864468864</v>
      </c>
      <c r="F5032" s="6" t="n">
        <v>0</v>
      </c>
      <c r="G5032" s="6" t="n">
        <v>0</v>
      </c>
      <c r="H5032" s="6" t="str">
        <f aca="false">IF(AND(A5032&gt;=Stimuli!$B$2,A5032&lt;=Stimuli!$C$2),Stimuli!$A$2,IF(AND(A5032&gt;=Stimuli!$B$3,A5032&lt;=Stimuli!$C$3),Stimuli!$A$3,IF(AND(A5032&gt;=Stimuli!$B$4,A5032&lt;=Stimuli!$C$4),Stimuli!$A$4,"")))</f>
        <v>01 Quiet baseline (60s)</v>
      </c>
      <c r="I5032" s="6" t="n">
        <f aca="false">(B5032-B5031)/((A5032-A5031)/1000)</f>
        <v>-0.750183150183034</v>
      </c>
      <c r="J5032" s="6" t="n">
        <f aca="false">IF(OR(B5032&lt;Rules!$B$2,B5032&gt;Rules!$B$3,ABS(I5032)&gt;Rules!$B$4,OR(B5033&lt;Rules!$B$2,B5033&gt;Rules!$B$3,ABS(I5033)&gt;Rules!$B$4)),1,0)</f>
        <v>0</v>
      </c>
      <c r="K5032" s="6" t="str">
        <f aca="false">IF(F5032=1,COUNTIF($F$2:F5032,1),"")</f>
        <v/>
      </c>
    </row>
    <row r="5033" customFormat="false" ht="15" hidden="false" customHeight="false" outlineLevel="0" collapsed="false">
      <c r="A5033" s="6" t="n">
        <v>39573.8055</v>
      </c>
      <c r="B5033" s="6" t="n">
        <v>1.62271062271062</v>
      </c>
      <c r="C5033" s="6" t="n">
        <v>71</v>
      </c>
      <c r="D5033" s="6" t="n">
        <v>-1</v>
      </c>
      <c r="E5033" s="6" t="n">
        <v>1.64322344322344</v>
      </c>
      <c r="F5033" s="6" t="n">
        <v>0</v>
      </c>
      <c r="G5033" s="6" t="n">
        <v>0</v>
      </c>
      <c r="H5033" s="6" t="str">
        <f aca="false">IF(AND(A5033&gt;=Stimuli!$B$2,A5033&lt;=Stimuli!$C$2),Stimuli!$A$2,IF(AND(A5033&gt;=Stimuli!$B$3,A5033&lt;=Stimuli!$C$3),Stimuli!$A$3,IF(AND(A5033&gt;=Stimuli!$B$4,A5033&lt;=Stimuli!$C$4),Stimuli!$A$4,"")))</f>
        <v>01 Quiet baseline (60s)</v>
      </c>
      <c r="I5033" s="6" t="n">
        <f aca="false">(B5033-B5032)/((A5033-A5032)/1000)</f>
        <v>0.750183150183034</v>
      </c>
      <c r="J5033" s="6" t="n">
        <f aca="false">IF(OR(B5033&lt;Rules!$B$2,B5033&gt;Rules!$B$3,ABS(I5033)&gt;Rules!$B$4,OR(B5034&lt;Rules!$B$2,B5034&gt;Rules!$B$3,ABS(I5034)&gt;Rules!$B$4)),1,0)</f>
        <v>0</v>
      </c>
      <c r="K5033" s="6" t="str">
        <f aca="false">IF(F5033=1,COUNTIF($F$2:F5033,1),"")</f>
        <v/>
      </c>
    </row>
    <row r="5034" customFormat="false" ht="15" hidden="false" customHeight="false" outlineLevel="0" collapsed="false">
      <c r="A5034" s="6" t="n">
        <v>39581.618</v>
      </c>
      <c r="B5034" s="6" t="n">
        <v>1.61684981684982</v>
      </c>
      <c r="C5034" s="6" t="n">
        <v>71</v>
      </c>
      <c r="D5034" s="6" t="n">
        <v>-1</v>
      </c>
      <c r="E5034" s="6" t="n">
        <v>1.64322344322344</v>
      </c>
      <c r="F5034" s="6" t="n">
        <v>0</v>
      </c>
      <c r="G5034" s="6" t="n">
        <v>0</v>
      </c>
      <c r="H5034" s="6" t="str">
        <f aca="false">IF(AND(A5034&gt;=Stimuli!$B$2,A5034&lt;=Stimuli!$C$2),Stimuli!$A$2,IF(AND(A5034&gt;=Stimuli!$B$3,A5034&lt;=Stimuli!$C$3),Stimuli!$A$3,IF(AND(A5034&gt;=Stimuli!$B$4,A5034&lt;=Stimuli!$C$4),Stimuli!$A$4,"")))</f>
        <v>01 Quiet baseline (60s)</v>
      </c>
      <c r="I5034" s="6" t="n">
        <f aca="false">(B5034-B5033)/((A5034-A5033)/1000)</f>
        <v>-0.750183150183034</v>
      </c>
      <c r="J5034" s="6" t="n">
        <f aca="false">IF(OR(B5034&lt;Rules!$B$2,B5034&gt;Rules!$B$3,ABS(I5034)&gt;Rules!$B$4,OR(B5035&lt;Rules!$B$2,B5035&gt;Rules!$B$3,ABS(I5035)&gt;Rules!$B$4)),1,0)</f>
        <v>0</v>
      </c>
      <c r="K5034" s="6" t="str">
        <f aca="false">IF(F5034=1,COUNTIF($F$2:F5034,1),"")</f>
        <v/>
      </c>
    </row>
    <row r="5035" customFormat="false" ht="15" hidden="false" customHeight="false" outlineLevel="0" collapsed="false">
      <c r="A5035" s="6" t="n">
        <v>39589.4305</v>
      </c>
      <c r="B5035" s="6" t="n">
        <v>1.62124542124542</v>
      </c>
      <c r="C5035" s="6" t="n">
        <v>71</v>
      </c>
      <c r="D5035" s="6" t="n">
        <v>-1</v>
      </c>
      <c r="E5035" s="6" t="n">
        <v>1.64322344322344</v>
      </c>
      <c r="F5035" s="6" t="n">
        <v>0</v>
      </c>
      <c r="G5035" s="6" t="n">
        <v>0</v>
      </c>
      <c r="H5035" s="6" t="str">
        <f aca="false">IF(AND(A5035&gt;=Stimuli!$B$2,A5035&lt;=Stimuli!$C$2),Stimuli!$A$2,IF(AND(A5035&gt;=Stimuli!$B$3,A5035&lt;=Stimuli!$C$3),Stimuli!$A$3,IF(AND(A5035&gt;=Stimuli!$B$4,A5035&lt;=Stimuli!$C$4),Stimuli!$A$4,"")))</f>
        <v>01 Quiet baseline (60s)</v>
      </c>
      <c r="I5035" s="6" t="n">
        <f aca="false">(B5035-B5034)/((A5035-A5034)/1000)</f>
        <v>0.562637362637304</v>
      </c>
      <c r="J5035" s="6" t="n">
        <f aca="false">IF(OR(B5035&lt;Rules!$B$2,B5035&gt;Rules!$B$3,ABS(I5035)&gt;Rules!$B$4,OR(B5036&lt;Rules!$B$2,B5036&gt;Rules!$B$3,ABS(I5036)&gt;Rules!$B$4)),1,0)</f>
        <v>0</v>
      </c>
      <c r="K5035" s="6" t="str">
        <f aca="false">IF(F5035=1,COUNTIF($F$2:F5035,1),"")</f>
        <v/>
      </c>
    </row>
    <row r="5036" customFormat="false" ht="15" hidden="false" customHeight="false" outlineLevel="0" collapsed="false">
      <c r="A5036" s="6" t="n">
        <v>39597.243</v>
      </c>
      <c r="B5036" s="6" t="n">
        <v>1.61684981684982</v>
      </c>
      <c r="C5036" s="6" t="n">
        <v>71</v>
      </c>
      <c r="D5036" s="6" t="n">
        <v>-1</v>
      </c>
      <c r="E5036" s="6" t="n">
        <v>1.64322344322344</v>
      </c>
      <c r="F5036" s="6" t="n">
        <v>0</v>
      </c>
      <c r="G5036" s="6" t="n">
        <v>0</v>
      </c>
      <c r="H5036" s="6" t="str">
        <f aca="false">IF(AND(A5036&gt;=Stimuli!$B$2,A5036&lt;=Stimuli!$C$2),Stimuli!$A$2,IF(AND(A5036&gt;=Stimuli!$B$3,A5036&lt;=Stimuli!$C$3),Stimuli!$A$3,IF(AND(A5036&gt;=Stimuli!$B$4,A5036&lt;=Stimuli!$C$4),Stimuli!$A$4,"")))</f>
        <v>01 Quiet baseline (60s)</v>
      </c>
      <c r="I5036" s="6" t="n">
        <f aca="false">(B5036-B5035)/((A5036-A5035)/1000)</f>
        <v>-0.562637362637304</v>
      </c>
      <c r="J5036" s="6" t="n">
        <f aca="false">IF(OR(B5036&lt;Rules!$B$2,B5036&gt;Rules!$B$3,ABS(I5036)&gt;Rules!$B$4,OR(B5037&lt;Rules!$B$2,B5037&gt;Rules!$B$3,ABS(I5037)&gt;Rules!$B$4)),1,0)</f>
        <v>0</v>
      </c>
      <c r="K5036" s="6" t="str">
        <f aca="false">IF(F5036=1,COUNTIF($F$2:F5036,1),"")</f>
        <v/>
      </c>
    </row>
    <row r="5037" customFormat="false" ht="15" hidden="false" customHeight="false" outlineLevel="0" collapsed="false">
      <c r="A5037" s="6" t="n">
        <v>39605.0555</v>
      </c>
      <c r="B5037" s="6" t="n">
        <v>1.61978021978022</v>
      </c>
      <c r="C5037" s="6" t="n">
        <v>71</v>
      </c>
      <c r="D5037" s="6" t="n">
        <v>-1</v>
      </c>
      <c r="E5037" s="6" t="n">
        <v>1.64322344322344</v>
      </c>
      <c r="F5037" s="6" t="n">
        <v>0</v>
      </c>
      <c r="G5037" s="6" t="n">
        <v>0</v>
      </c>
      <c r="H5037" s="6" t="str">
        <f aca="false">IF(AND(A5037&gt;=Stimuli!$B$2,A5037&lt;=Stimuli!$C$2),Stimuli!$A$2,IF(AND(A5037&gt;=Stimuli!$B$3,A5037&lt;=Stimuli!$C$3),Stimuli!$A$3,IF(AND(A5037&gt;=Stimuli!$B$4,A5037&lt;=Stimuli!$C$4),Stimuli!$A$4,"")))</f>
        <v>01 Quiet baseline (60s)</v>
      </c>
      <c r="I5037" s="6" t="n">
        <f aca="false">(B5037-B5036)/((A5037-A5036)/1000)</f>
        <v>0.375091575091574</v>
      </c>
      <c r="J5037" s="6" t="n">
        <f aca="false">IF(OR(B5037&lt;Rules!$B$2,B5037&gt;Rules!$B$3,ABS(I5037)&gt;Rules!$B$4,OR(B5038&lt;Rules!$B$2,B5038&gt;Rules!$B$3,ABS(I5038)&gt;Rules!$B$4)),1,0)</f>
        <v>0</v>
      </c>
      <c r="K5037" s="6" t="str">
        <f aca="false">IF(F5037=1,COUNTIF($F$2:F5037,1),"")</f>
        <v/>
      </c>
    </row>
    <row r="5038" customFormat="false" ht="15" hidden="false" customHeight="false" outlineLevel="0" collapsed="false">
      <c r="A5038" s="6" t="n">
        <v>39612.868</v>
      </c>
      <c r="B5038" s="6" t="n">
        <v>1.61831501831502</v>
      </c>
      <c r="C5038" s="6" t="n">
        <v>71</v>
      </c>
      <c r="D5038" s="6" t="n">
        <v>-1</v>
      </c>
      <c r="E5038" s="6" t="n">
        <v>1.64322344322344</v>
      </c>
      <c r="F5038" s="6" t="n">
        <v>0</v>
      </c>
      <c r="G5038" s="6" t="n">
        <v>0</v>
      </c>
      <c r="H5038" s="6" t="str">
        <f aca="false">IF(AND(A5038&gt;=Stimuli!$B$2,A5038&lt;=Stimuli!$C$2),Stimuli!$A$2,IF(AND(A5038&gt;=Stimuli!$B$3,A5038&lt;=Stimuli!$C$3),Stimuli!$A$3,IF(AND(A5038&gt;=Stimuli!$B$4,A5038&lt;=Stimuli!$C$4),Stimuli!$A$4,"")))</f>
        <v>01 Quiet baseline (60s)</v>
      </c>
      <c r="I5038" s="6" t="n">
        <f aca="false">(B5038-B5037)/((A5038-A5037)/1000)</f>
        <v>-0.18754578754573</v>
      </c>
      <c r="J5038" s="6" t="n">
        <f aca="false">IF(OR(B5038&lt;Rules!$B$2,B5038&gt;Rules!$B$3,ABS(I5038)&gt;Rules!$B$4,OR(B5039&lt;Rules!$B$2,B5039&gt;Rules!$B$3,ABS(I5039)&gt;Rules!$B$4)),1,0)</f>
        <v>0</v>
      </c>
      <c r="K5038" s="6" t="str">
        <f aca="false">IF(F5038=1,COUNTIF($F$2:F5038,1),"")</f>
        <v/>
      </c>
    </row>
    <row r="5039" customFormat="false" ht="15" hidden="false" customHeight="false" outlineLevel="0" collapsed="false">
      <c r="A5039" s="6" t="n">
        <v>39620.6805</v>
      </c>
      <c r="B5039" s="6" t="n">
        <v>1.61831501831502</v>
      </c>
      <c r="C5039" s="6" t="n">
        <v>71</v>
      </c>
      <c r="D5039" s="6" t="n">
        <v>-1</v>
      </c>
      <c r="E5039" s="6" t="n">
        <v>1.64322344322344</v>
      </c>
      <c r="F5039" s="6" t="n">
        <v>0</v>
      </c>
      <c r="G5039" s="6" t="n">
        <v>0</v>
      </c>
      <c r="H5039" s="6" t="str">
        <f aca="false">IF(AND(A5039&gt;=Stimuli!$B$2,A5039&lt;=Stimuli!$C$2),Stimuli!$A$2,IF(AND(A5039&gt;=Stimuli!$B$3,A5039&lt;=Stimuli!$C$3),Stimuli!$A$3,IF(AND(A5039&gt;=Stimuli!$B$4,A5039&lt;=Stimuli!$C$4),Stimuli!$A$4,"")))</f>
        <v>01 Quiet baseline (60s)</v>
      </c>
      <c r="I5039" s="6" t="n">
        <f aca="false">(B5039-B5038)/((A5039-A5038)/1000)</f>
        <v>0</v>
      </c>
      <c r="J5039" s="6" t="n">
        <f aca="false">IF(OR(B5039&lt;Rules!$B$2,B5039&gt;Rules!$B$3,ABS(I5039)&gt;Rules!$B$4,OR(B5040&lt;Rules!$B$2,B5040&gt;Rules!$B$3,ABS(I5040)&gt;Rules!$B$4)),1,0)</f>
        <v>0</v>
      </c>
      <c r="K5039" s="6" t="str">
        <f aca="false">IF(F5039=1,COUNTIF($F$2:F5039,1),"")</f>
        <v/>
      </c>
    </row>
    <row r="5040" customFormat="false" ht="15" hidden="false" customHeight="false" outlineLevel="0" collapsed="false">
      <c r="A5040" s="6" t="n">
        <v>39628.493</v>
      </c>
      <c r="B5040" s="6" t="n">
        <v>1.61831501831502</v>
      </c>
      <c r="C5040" s="6" t="n">
        <v>71</v>
      </c>
      <c r="D5040" s="6" t="n">
        <v>-1</v>
      </c>
      <c r="E5040" s="6" t="n">
        <v>1.64322344322344</v>
      </c>
      <c r="F5040" s="6" t="n">
        <v>0</v>
      </c>
      <c r="G5040" s="6" t="n">
        <v>0</v>
      </c>
      <c r="H5040" s="6" t="str">
        <f aca="false">IF(AND(A5040&gt;=Stimuli!$B$2,A5040&lt;=Stimuli!$C$2),Stimuli!$A$2,IF(AND(A5040&gt;=Stimuli!$B$3,A5040&lt;=Stimuli!$C$3),Stimuli!$A$3,IF(AND(A5040&gt;=Stimuli!$B$4,A5040&lt;=Stimuli!$C$4),Stimuli!$A$4,"")))</f>
        <v>01 Quiet baseline (60s)</v>
      </c>
      <c r="I5040" s="6" t="n">
        <f aca="false">(B5040-B5039)/((A5040-A5039)/1000)</f>
        <v>0</v>
      </c>
      <c r="J5040" s="6" t="n">
        <f aca="false">IF(OR(B5040&lt;Rules!$B$2,B5040&gt;Rules!$B$3,ABS(I5040)&gt;Rules!$B$4,OR(B5041&lt;Rules!$B$2,B5041&gt;Rules!$B$3,ABS(I5041)&gt;Rules!$B$4)),1,0)</f>
        <v>0</v>
      </c>
      <c r="K5040" s="6" t="str">
        <f aca="false">IF(F5040=1,COUNTIF($F$2:F5040,1),"")</f>
        <v/>
      </c>
    </row>
    <row r="5041" customFormat="false" ht="15" hidden="false" customHeight="false" outlineLevel="0" collapsed="false">
      <c r="A5041" s="6" t="n">
        <v>39636.3055</v>
      </c>
      <c r="B5041" s="6" t="n">
        <v>1.61538461538462</v>
      </c>
      <c r="C5041" s="6" t="n">
        <v>71</v>
      </c>
      <c r="D5041" s="6" t="n">
        <v>-1</v>
      </c>
      <c r="E5041" s="6" t="n">
        <v>1.64322344322344</v>
      </c>
      <c r="F5041" s="6" t="n">
        <v>0</v>
      </c>
      <c r="G5041" s="6" t="n">
        <v>0</v>
      </c>
      <c r="H5041" s="6" t="str">
        <f aca="false">IF(AND(A5041&gt;=Stimuli!$B$2,A5041&lt;=Stimuli!$C$2),Stimuli!$A$2,IF(AND(A5041&gt;=Stimuli!$B$3,A5041&lt;=Stimuli!$C$3),Stimuli!$A$3,IF(AND(A5041&gt;=Stimuli!$B$4,A5041&lt;=Stimuli!$C$4),Stimuli!$A$4,"")))</f>
        <v>01 Quiet baseline (60s)</v>
      </c>
      <c r="I5041" s="6" t="n">
        <f aca="false">(B5041-B5040)/((A5041-A5040)/1000)</f>
        <v>-0.375091575091716</v>
      </c>
      <c r="J5041" s="6" t="n">
        <f aca="false">IF(OR(B5041&lt;Rules!$B$2,B5041&gt;Rules!$B$3,ABS(I5041)&gt;Rules!$B$4,OR(B5042&lt;Rules!$B$2,B5042&gt;Rules!$B$3,ABS(I5042)&gt;Rules!$B$4)),1,0)</f>
        <v>0</v>
      </c>
      <c r="K5041" s="6" t="str">
        <f aca="false">IF(F5041=1,COUNTIF($F$2:F5041,1),"")</f>
        <v/>
      </c>
    </row>
    <row r="5042" customFormat="false" ht="15" hidden="false" customHeight="false" outlineLevel="0" collapsed="false">
      <c r="A5042" s="6" t="n">
        <v>39644.118</v>
      </c>
      <c r="B5042" s="6" t="n">
        <v>1.61831501831502</v>
      </c>
      <c r="C5042" s="6" t="n">
        <v>71</v>
      </c>
      <c r="D5042" s="6" t="n">
        <v>-1</v>
      </c>
      <c r="E5042" s="6" t="n">
        <v>1.64322344322344</v>
      </c>
      <c r="F5042" s="6" t="n">
        <v>0</v>
      </c>
      <c r="G5042" s="6" t="n">
        <v>0</v>
      </c>
      <c r="H5042" s="6" t="str">
        <f aca="false">IF(AND(A5042&gt;=Stimuli!$B$2,A5042&lt;=Stimuli!$C$2),Stimuli!$A$2,IF(AND(A5042&gt;=Stimuli!$B$3,A5042&lt;=Stimuli!$C$3),Stimuli!$A$3,IF(AND(A5042&gt;=Stimuli!$B$4,A5042&lt;=Stimuli!$C$4),Stimuli!$A$4,"")))</f>
        <v>01 Quiet baseline (60s)</v>
      </c>
      <c r="I5042" s="6" t="n">
        <f aca="false">(B5042-B5041)/((A5042-A5041)/1000)</f>
        <v>0.375091575091716</v>
      </c>
      <c r="J5042" s="6" t="n">
        <f aca="false">IF(OR(B5042&lt;Rules!$B$2,B5042&gt;Rules!$B$3,ABS(I5042)&gt;Rules!$B$4,OR(B5043&lt;Rules!$B$2,B5043&gt;Rules!$B$3,ABS(I5043)&gt;Rules!$B$4)),1,0)</f>
        <v>0</v>
      </c>
      <c r="K5042" s="6" t="str">
        <f aca="false">IF(F5042=1,COUNTIF($F$2:F5042,1),"")</f>
        <v/>
      </c>
    </row>
    <row r="5043" customFormat="false" ht="15" hidden="false" customHeight="false" outlineLevel="0" collapsed="false">
      <c r="A5043" s="6" t="n">
        <v>39651.9305</v>
      </c>
      <c r="B5043" s="6" t="n">
        <v>1.61391941391941</v>
      </c>
      <c r="C5043" s="6" t="n">
        <v>71</v>
      </c>
      <c r="D5043" s="6" t="n">
        <v>-1</v>
      </c>
      <c r="E5043" s="6" t="n">
        <v>1.64322344322344</v>
      </c>
      <c r="F5043" s="6" t="n">
        <v>0</v>
      </c>
      <c r="G5043" s="6" t="n">
        <v>0</v>
      </c>
      <c r="H5043" s="6" t="str">
        <f aca="false">IF(AND(A5043&gt;=Stimuli!$B$2,A5043&lt;=Stimuli!$C$2),Stimuli!$A$2,IF(AND(A5043&gt;=Stimuli!$B$3,A5043&lt;=Stimuli!$C$3),Stimuli!$A$3,IF(AND(A5043&gt;=Stimuli!$B$4,A5043&lt;=Stimuli!$C$4),Stimuli!$A$4,"")))</f>
        <v>01 Quiet baseline (60s)</v>
      </c>
      <c r="I5043" s="6" t="n">
        <f aca="false">(B5043-B5042)/((A5043-A5042)/1000)</f>
        <v>-0.56263736263756</v>
      </c>
      <c r="J5043" s="6" t="n">
        <f aca="false">IF(OR(B5043&lt;Rules!$B$2,B5043&gt;Rules!$B$3,ABS(I5043)&gt;Rules!$B$4,OR(B5044&lt;Rules!$B$2,B5044&gt;Rules!$B$3,ABS(I5044)&gt;Rules!$B$4)),1,0)</f>
        <v>0</v>
      </c>
      <c r="K5043" s="6" t="str">
        <f aca="false">IF(F5043=1,COUNTIF($F$2:F5043,1),"")</f>
        <v/>
      </c>
    </row>
    <row r="5044" customFormat="false" ht="15" hidden="false" customHeight="false" outlineLevel="0" collapsed="false">
      <c r="A5044" s="6" t="n">
        <v>39659.743</v>
      </c>
      <c r="B5044" s="6" t="n">
        <v>1.61978021978022</v>
      </c>
      <c r="C5044" s="6" t="n">
        <v>71</v>
      </c>
      <c r="D5044" s="6" t="n">
        <v>-1</v>
      </c>
      <c r="E5044" s="6" t="n">
        <v>1.64322344322344</v>
      </c>
      <c r="F5044" s="6" t="n">
        <v>0</v>
      </c>
      <c r="G5044" s="6" t="n">
        <v>0</v>
      </c>
      <c r="H5044" s="6" t="str">
        <f aca="false">IF(AND(A5044&gt;=Stimuli!$B$2,A5044&lt;=Stimuli!$C$2),Stimuli!$A$2,IF(AND(A5044&gt;=Stimuli!$B$3,A5044&lt;=Stimuli!$C$3),Stimuli!$A$3,IF(AND(A5044&gt;=Stimuli!$B$4,A5044&lt;=Stimuli!$C$4),Stimuli!$A$4,"")))</f>
        <v>01 Quiet baseline (60s)</v>
      </c>
      <c r="I5044" s="6" t="n">
        <f aca="false">(B5044-B5043)/((A5044-A5043)/1000)</f>
        <v>0.75018315018329</v>
      </c>
      <c r="J5044" s="6" t="n">
        <f aca="false">IF(OR(B5044&lt;Rules!$B$2,B5044&gt;Rules!$B$3,ABS(I5044)&gt;Rules!$B$4,OR(B5045&lt;Rules!$B$2,B5045&gt;Rules!$B$3,ABS(I5045)&gt;Rules!$B$4)),1,0)</f>
        <v>0</v>
      </c>
      <c r="K5044" s="6" t="str">
        <f aca="false">IF(F5044=1,COUNTIF($F$2:F5044,1),"")</f>
        <v/>
      </c>
    </row>
    <row r="5045" customFormat="false" ht="15" hidden="false" customHeight="false" outlineLevel="0" collapsed="false">
      <c r="A5045" s="6" t="n">
        <v>39667.5555</v>
      </c>
      <c r="B5045" s="6" t="n">
        <v>1.61391941391941</v>
      </c>
      <c r="C5045" s="6" t="n">
        <v>71</v>
      </c>
      <c r="D5045" s="6" t="n">
        <v>-1</v>
      </c>
      <c r="E5045" s="6" t="n">
        <v>1.64322344322344</v>
      </c>
      <c r="F5045" s="6" t="n">
        <v>0</v>
      </c>
      <c r="G5045" s="6" t="n">
        <v>0</v>
      </c>
      <c r="H5045" s="6" t="str">
        <f aca="false">IF(AND(A5045&gt;=Stimuli!$B$2,A5045&lt;=Stimuli!$C$2),Stimuli!$A$2,IF(AND(A5045&gt;=Stimuli!$B$3,A5045&lt;=Stimuli!$C$3),Stimuli!$A$3,IF(AND(A5045&gt;=Stimuli!$B$4,A5045&lt;=Stimuli!$C$4),Stimuli!$A$4,"")))</f>
        <v>01 Quiet baseline (60s)</v>
      </c>
      <c r="I5045" s="6" t="n">
        <f aca="false">(B5045-B5044)/((A5045-A5044)/1000)</f>
        <v>-0.75018315018329</v>
      </c>
      <c r="J5045" s="6" t="n">
        <f aca="false">IF(OR(B5045&lt;Rules!$B$2,B5045&gt;Rules!$B$3,ABS(I5045)&gt;Rules!$B$4,OR(B5046&lt;Rules!$B$2,B5046&gt;Rules!$B$3,ABS(I5046)&gt;Rules!$B$4)),1,0)</f>
        <v>0</v>
      </c>
      <c r="K5045" s="6" t="str">
        <f aca="false">IF(F5045=1,COUNTIF($F$2:F5045,1),"")</f>
        <v/>
      </c>
    </row>
    <row r="5046" customFormat="false" ht="15" hidden="false" customHeight="false" outlineLevel="0" collapsed="false">
      <c r="A5046" s="6" t="n">
        <v>39675.368</v>
      </c>
      <c r="B5046" s="6" t="n">
        <v>1.61978021978022</v>
      </c>
      <c r="C5046" s="6" t="n">
        <v>71</v>
      </c>
      <c r="D5046" s="6" t="n">
        <v>-1</v>
      </c>
      <c r="E5046" s="6" t="n">
        <v>1.64322344322344</v>
      </c>
      <c r="F5046" s="6" t="n">
        <v>0</v>
      </c>
      <c r="G5046" s="6" t="n">
        <v>0</v>
      </c>
      <c r="H5046" s="6" t="str">
        <f aca="false">IF(AND(A5046&gt;=Stimuli!$B$2,A5046&lt;=Stimuli!$C$2),Stimuli!$A$2,IF(AND(A5046&gt;=Stimuli!$B$3,A5046&lt;=Stimuli!$C$3),Stimuli!$A$3,IF(AND(A5046&gt;=Stimuli!$B$4,A5046&lt;=Stimuli!$C$4),Stimuli!$A$4,"")))</f>
        <v>01 Quiet baseline (60s)</v>
      </c>
      <c r="I5046" s="6" t="n">
        <f aca="false">(B5046-B5045)/((A5046-A5045)/1000)</f>
        <v>0.75018315018329</v>
      </c>
      <c r="J5046" s="6" t="n">
        <f aca="false">IF(OR(B5046&lt;Rules!$B$2,B5046&gt;Rules!$B$3,ABS(I5046)&gt;Rules!$B$4,OR(B5047&lt;Rules!$B$2,B5047&gt;Rules!$B$3,ABS(I5047)&gt;Rules!$B$4)),1,0)</f>
        <v>0</v>
      </c>
      <c r="K5046" s="6" t="str">
        <f aca="false">IF(F5046=1,COUNTIF($F$2:F5046,1),"")</f>
        <v/>
      </c>
    </row>
    <row r="5047" customFormat="false" ht="15" hidden="false" customHeight="false" outlineLevel="0" collapsed="false">
      <c r="A5047" s="6" t="n">
        <v>39683.1805</v>
      </c>
      <c r="B5047" s="6" t="n">
        <v>1.61245421245421</v>
      </c>
      <c r="C5047" s="6" t="n">
        <v>71</v>
      </c>
      <c r="D5047" s="6" t="n">
        <v>-1</v>
      </c>
      <c r="E5047" s="6" t="n">
        <v>1.64322344322344</v>
      </c>
      <c r="F5047" s="6" t="n">
        <v>0</v>
      </c>
      <c r="G5047" s="6" t="n">
        <v>0</v>
      </c>
      <c r="H5047" s="6" t="str">
        <f aca="false">IF(AND(A5047&gt;=Stimuli!$B$2,A5047&lt;=Stimuli!$C$2),Stimuli!$A$2,IF(AND(A5047&gt;=Stimuli!$B$3,A5047&lt;=Stimuli!$C$3),Stimuli!$A$3,IF(AND(A5047&gt;=Stimuli!$B$4,A5047&lt;=Stimuli!$C$4),Stimuli!$A$4,"")))</f>
        <v>01 Quiet baseline (60s)</v>
      </c>
      <c r="I5047" s="6" t="n">
        <f aca="false">(B5047-B5046)/((A5047-A5046)/1000)</f>
        <v>-0.93772893772902</v>
      </c>
      <c r="J5047" s="6" t="n">
        <f aca="false">IF(OR(B5047&lt;Rules!$B$2,B5047&gt;Rules!$B$3,ABS(I5047)&gt;Rules!$B$4,OR(B5048&lt;Rules!$B$2,B5048&gt;Rules!$B$3,ABS(I5048)&gt;Rules!$B$4)),1,0)</f>
        <v>0</v>
      </c>
      <c r="K5047" s="6" t="str">
        <f aca="false">IF(F5047=1,COUNTIF($F$2:F5047,1),"")</f>
        <v/>
      </c>
    </row>
    <row r="5048" customFormat="false" ht="15" hidden="false" customHeight="false" outlineLevel="0" collapsed="false">
      <c r="A5048" s="6" t="n">
        <v>39690.993</v>
      </c>
      <c r="B5048" s="6" t="n">
        <v>1.61978021978022</v>
      </c>
      <c r="C5048" s="6" t="n">
        <v>71</v>
      </c>
      <c r="D5048" s="6" t="n">
        <v>-1</v>
      </c>
      <c r="E5048" s="6" t="n">
        <v>1.64322344322344</v>
      </c>
      <c r="F5048" s="6" t="n">
        <v>0</v>
      </c>
      <c r="G5048" s="6" t="n">
        <v>0</v>
      </c>
      <c r="H5048" s="6" t="str">
        <f aca="false">IF(AND(A5048&gt;=Stimuli!$B$2,A5048&lt;=Stimuli!$C$2),Stimuli!$A$2,IF(AND(A5048&gt;=Stimuli!$B$3,A5048&lt;=Stimuli!$C$3),Stimuli!$A$3,IF(AND(A5048&gt;=Stimuli!$B$4,A5048&lt;=Stimuli!$C$4),Stimuli!$A$4,"")))</f>
        <v>01 Quiet baseline (60s)</v>
      </c>
      <c r="I5048" s="6" t="n">
        <f aca="false">(B5048-B5047)/((A5048-A5047)/1000)</f>
        <v>0.93772893772902</v>
      </c>
      <c r="J5048" s="6" t="n">
        <f aca="false">IF(OR(B5048&lt;Rules!$B$2,B5048&gt;Rules!$B$3,ABS(I5048)&gt;Rules!$B$4,OR(B5049&lt;Rules!$B$2,B5049&gt;Rules!$B$3,ABS(I5049)&gt;Rules!$B$4)),1,0)</f>
        <v>0</v>
      </c>
      <c r="K5048" s="6" t="str">
        <f aca="false">IF(F5048=1,COUNTIF($F$2:F5048,1),"")</f>
        <v/>
      </c>
    </row>
    <row r="5049" customFormat="false" ht="15" hidden="false" customHeight="false" outlineLevel="0" collapsed="false">
      <c r="A5049" s="6" t="n">
        <v>39698.8055</v>
      </c>
      <c r="B5049" s="6" t="n">
        <v>1.61391941391941</v>
      </c>
      <c r="C5049" s="6" t="n">
        <v>71</v>
      </c>
      <c r="D5049" s="6" t="n">
        <v>-1</v>
      </c>
      <c r="E5049" s="6" t="n">
        <v>1.64322344322344</v>
      </c>
      <c r="F5049" s="6" t="n">
        <v>0</v>
      </c>
      <c r="G5049" s="6" t="n">
        <v>0</v>
      </c>
      <c r="H5049" s="6" t="str">
        <f aca="false">IF(AND(A5049&gt;=Stimuli!$B$2,A5049&lt;=Stimuli!$C$2),Stimuli!$A$2,IF(AND(A5049&gt;=Stimuli!$B$3,A5049&lt;=Stimuli!$C$3),Stimuli!$A$3,IF(AND(A5049&gt;=Stimuli!$B$4,A5049&lt;=Stimuli!$C$4),Stimuli!$A$4,"")))</f>
        <v>01 Quiet baseline (60s)</v>
      </c>
      <c r="I5049" s="6" t="n">
        <f aca="false">(B5049-B5048)/((A5049-A5048)/1000)</f>
        <v>-0.75018315018329</v>
      </c>
      <c r="J5049" s="6" t="n">
        <f aca="false">IF(OR(B5049&lt;Rules!$B$2,B5049&gt;Rules!$B$3,ABS(I5049)&gt;Rules!$B$4,OR(B5050&lt;Rules!$B$2,B5050&gt;Rules!$B$3,ABS(I5050)&gt;Rules!$B$4)),1,0)</f>
        <v>0</v>
      </c>
      <c r="K5049" s="6" t="str">
        <f aca="false">IF(F5049=1,COUNTIF($F$2:F5049,1),"")</f>
        <v/>
      </c>
    </row>
    <row r="5050" customFormat="false" ht="15" hidden="false" customHeight="false" outlineLevel="0" collapsed="false">
      <c r="A5050" s="6" t="n">
        <v>39706.618</v>
      </c>
      <c r="B5050" s="6" t="n">
        <v>1.61831501831502</v>
      </c>
      <c r="C5050" s="6" t="n">
        <v>71</v>
      </c>
      <c r="D5050" s="6" t="n">
        <v>-1</v>
      </c>
      <c r="E5050" s="6" t="n">
        <v>1.64322344322344</v>
      </c>
      <c r="F5050" s="6" t="n">
        <v>0</v>
      </c>
      <c r="G5050" s="6" t="n">
        <v>0</v>
      </c>
      <c r="H5050" s="6" t="str">
        <f aca="false">IF(AND(A5050&gt;=Stimuli!$B$2,A5050&lt;=Stimuli!$C$2),Stimuli!$A$2,IF(AND(A5050&gt;=Stimuli!$B$3,A5050&lt;=Stimuli!$C$3),Stimuli!$A$3,IF(AND(A5050&gt;=Stimuli!$B$4,A5050&lt;=Stimuli!$C$4),Stimuli!$A$4,"")))</f>
        <v>01 Quiet baseline (60s)</v>
      </c>
      <c r="I5050" s="6" t="n">
        <f aca="false">(B5050-B5049)/((A5050-A5049)/1000)</f>
        <v>0.56263736263756</v>
      </c>
      <c r="J5050" s="6" t="n">
        <f aca="false">IF(OR(B5050&lt;Rules!$B$2,B5050&gt;Rules!$B$3,ABS(I5050)&gt;Rules!$B$4,OR(B5051&lt;Rules!$B$2,B5051&gt;Rules!$B$3,ABS(I5051)&gt;Rules!$B$4)),1,0)</f>
        <v>0</v>
      </c>
      <c r="K5050" s="6" t="str">
        <f aca="false">IF(F5050=1,COUNTIF($F$2:F5050,1),"")</f>
        <v/>
      </c>
    </row>
    <row r="5051" customFormat="false" ht="15" hidden="false" customHeight="false" outlineLevel="0" collapsed="false">
      <c r="A5051" s="6" t="n">
        <v>39714.4305</v>
      </c>
      <c r="B5051" s="6" t="n">
        <v>1.61391941391941</v>
      </c>
      <c r="C5051" s="6" t="n">
        <v>71</v>
      </c>
      <c r="D5051" s="6" t="n">
        <v>-1</v>
      </c>
      <c r="E5051" s="6" t="n">
        <v>1.64322344322344</v>
      </c>
      <c r="F5051" s="6" t="n">
        <v>0</v>
      </c>
      <c r="G5051" s="6" t="n">
        <v>0</v>
      </c>
      <c r="H5051" s="6" t="str">
        <f aca="false">IF(AND(A5051&gt;=Stimuli!$B$2,A5051&lt;=Stimuli!$C$2),Stimuli!$A$2,IF(AND(A5051&gt;=Stimuli!$B$3,A5051&lt;=Stimuli!$C$3),Stimuli!$A$3,IF(AND(A5051&gt;=Stimuli!$B$4,A5051&lt;=Stimuli!$C$4),Stimuli!$A$4,"")))</f>
        <v>01 Quiet baseline (60s)</v>
      </c>
      <c r="I5051" s="6" t="n">
        <f aca="false">(B5051-B5050)/((A5051-A5050)/1000)</f>
        <v>-0.56263736263756</v>
      </c>
      <c r="J5051" s="6" t="n">
        <f aca="false">IF(OR(B5051&lt;Rules!$B$2,B5051&gt;Rules!$B$3,ABS(I5051)&gt;Rules!$B$4,OR(B5052&lt;Rules!$B$2,B5052&gt;Rules!$B$3,ABS(I5052)&gt;Rules!$B$4)),1,0)</f>
        <v>0</v>
      </c>
      <c r="K5051" s="6" t="str">
        <f aca="false">IF(F5051=1,COUNTIF($F$2:F5051,1),"")</f>
        <v/>
      </c>
    </row>
    <row r="5052" customFormat="false" ht="15" hidden="false" customHeight="false" outlineLevel="0" collapsed="false">
      <c r="A5052" s="6" t="n">
        <v>39722.243</v>
      </c>
      <c r="B5052" s="6" t="n">
        <v>1.61831501831502</v>
      </c>
      <c r="C5052" s="6" t="n">
        <v>71</v>
      </c>
      <c r="D5052" s="6" t="n">
        <v>-1</v>
      </c>
      <c r="E5052" s="6" t="n">
        <v>1.64322344322344</v>
      </c>
      <c r="F5052" s="6" t="n">
        <v>0</v>
      </c>
      <c r="G5052" s="6" t="n">
        <v>0</v>
      </c>
      <c r="H5052" s="6" t="str">
        <f aca="false">IF(AND(A5052&gt;=Stimuli!$B$2,A5052&lt;=Stimuli!$C$2),Stimuli!$A$2,IF(AND(A5052&gt;=Stimuli!$B$3,A5052&lt;=Stimuli!$C$3),Stimuli!$A$3,IF(AND(A5052&gt;=Stimuli!$B$4,A5052&lt;=Stimuli!$C$4),Stimuli!$A$4,"")))</f>
        <v>01 Quiet baseline (60s)</v>
      </c>
      <c r="I5052" s="6" t="n">
        <f aca="false">(B5052-B5051)/((A5052-A5051)/1000)</f>
        <v>0.56263736263756</v>
      </c>
      <c r="J5052" s="6" t="n">
        <f aca="false">IF(OR(B5052&lt;Rules!$B$2,B5052&gt;Rules!$B$3,ABS(I5052)&gt;Rules!$B$4,OR(B5053&lt;Rules!$B$2,B5053&gt;Rules!$B$3,ABS(I5053)&gt;Rules!$B$4)),1,0)</f>
        <v>0</v>
      </c>
      <c r="K5052" s="6" t="str">
        <f aca="false">IF(F5052=1,COUNTIF($F$2:F5052,1),"")</f>
        <v/>
      </c>
    </row>
    <row r="5053" customFormat="false" ht="15" hidden="false" customHeight="false" outlineLevel="0" collapsed="false">
      <c r="A5053" s="6" t="n">
        <v>39730.0555</v>
      </c>
      <c r="B5053" s="6" t="n">
        <v>1.61538461538462</v>
      </c>
      <c r="C5053" s="6" t="n">
        <v>71</v>
      </c>
      <c r="D5053" s="6" t="n">
        <v>-1</v>
      </c>
      <c r="E5053" s="6" t="n">
        <v>1.64322344322344</v>
      </c>
      <c r="F5053" s="6" t="n">
        <v>0</v>
      </c>
      <c r="G5053" s="6" t="n">
        <v>0</v>
      </c>
      <c r="H5053" s="6" t="str">
        <f aca="false">IF(AND(A5053&gt;=Stimuli!$B$2,A5053&lt;=Stimuli!$C$2),Stimuli!$A$2,IF(AND(A5053&gt;=Stimuli!$B$3,A5053&lt;=Stimuli!$C$3),Stimuli!$A$3,IF(AND(A5053&gt;=Stimuli!$B$4,A5053&lt;=Stimuli!$C$4),Stimuli!$A$4,"")))</f>
        <v>01 Quiet baseline (60s)</v>
      </c>
      <c r="I5053" s="6" t="n">
        <f aca="false">(B5053-B5052)/((A5053-A5052)/1000)</f>
        <v>-0.375091575091716</v>
      </c>
      <c r="J5053" s="6" t="n">
        <f aca="false">IF(OR(B5053&lt;Rules!$B$2,B5053&gt;Rules!$B$3,ABS(I5053)&gt;Rules!$B$4,OR(B5054&lt;Rules!$B$2,B5054&gt;Rules!$B$3,ABS(I5054)&gt;Rules!$B$4)),1,0)</f>
        <v>0</v>
      </c>
      <c r="K5053" s="6" t="str">
        <f aca="false">IF(F5053=1,COUNTIF($F$2:F5053,1),"")</f>
        <v/>
      </c>
    </row>
    <row r="5054" customFormat="false" ht="15" hidden="false" customHeight="false" outlineLevel="0" collapsed="false">
      <c r="A5054" s="6" t="n">
        <v>39737.868</v>
      </c>
      <c r="B5054" s="6" t="n">
        <v>1.61684981684982</v>
      </c>
      <c r="C5054" s="6" t="n">
        <v>71</v>
      </c>
      <c r="D5054" s="6" t="n">
        <v>-1</v>
      </c>
      <c r="E5054" s="6" t="n">
        <v>1.64322344322344</v>
      </c>
      <c r="F5054" s="6" t="n">
        <v>0</v>
      </c>
      <c r="G5054" s="6" t="n">
        <v>0</v>
      </c>
      <c r="H5054" s="6" t="str">
        <f aca="false">IF(AND(A5054&gt;=Stimuli!$B$2,A5054&lt;=Stimuli!$C$2),Stimuli!$A$2,IF(AND(A5054&gt;=Stimuli!$B$3,A5054&lt;=Stimuli!$C$3),Stimuli!$A$3,IF(AND(A5054&gt;=Stimuli!$B$4,A5054&lt;=Stimuli!$C$4),Stimuli!$A$4,"")))</f>
        <v>01 Quiet baseline (60s)</v>
      </c>
      <c r="I5054" s="6" t="n">
        <f aca="false">(B5054-B5053)/((A5054-A5053)/1000)</f>
        <v>0.187545787545872</v>
      </c>
      <c r="J5054" s="6" t="n">
        <f aca="false">IF(OR(B5054&lt;Rules!$B$2,B5054&gt;Rules!$B$3,ABS(I5054)&gt;Rules!$B$4,OR(B5055&lt;Rules!$B$2,B5055&gt;Rules!$B$3,ABS(I5055)&gt;Rules!$B$4)),1,0)</f>
        <v>0</v>
      </c>
      <c r="K5054" s="6" t="str">
        <f aca="false">IF(F5054=1,COUNTIF($F$2:F5054,1),"")</f>
        <v/>
      </c>
    </row>
    <row r="5055" customFormat="false" ht="15" hidden="false" customHeight="false" outlineLevel="0" collapsed="false">
      <c r="A5055" s="6" t="n">
        <v>39745.6805</v>
      </c>
      <c r="B5055" s="6" t="n">
        <v>1.61684981684982</v>
      </c>
      <c r="C5055" s="6" t="n">
        <v>71</v>
      </c>
      <c r="D5055" s="6" t="n">
        <v>-1</v>
      </c>
      <c r="E5055" s="6" t="n">
        <v>1.64175824175824</v>
      </c>
      <c r="F5055" s="6" t="n">
        <v>0</v>
      </c>
      <c r="G5055" s="6" t="n">
        <v>0</v>
      </c>
      <c r="H5055" s="6" t="str">
        <f aca="false">IF(AND(A5055&gt;=Stimuli!$B$2,A5055&lt;=Stimuli!$C$2),Stimuli!$A$2,IF(AND(A5055&gt;=Stimuli!$B$3,A5055&lt;=Stimuli!$C$3),Stimuli!$A$3,IF(AND(A5055&gt;=Stimuli!$B$4,A5055&lt;=Stimuli!$C$4),Stimuli!$A$4,"")))</f>
        <v>01 Quiet baseline (60s)</v>
      </c>
      <c r="I5055" s="6" t="n">
        <f aca="false">(B5055-B5054)/((A5055-A5054)/1000)</f>
        <v>0</v>
      </c>
      <c r="J5055" s="6" t="n">
        <f aca="false">IF(OR(B5055&lt;Rules!$B$2,B5055&gt;Rules!$B$3,ABS(I5055)&gt;Rules!$B$4,OR(B5056&lt;Rules!$B$2,B5056&gt;Rules!$B$3,ABS(I5056)&gt;Rules!$B$4)),1,0)</f>
        <v>0</v>
      </c>
      <c r="K5055" s="6" t="str">
        <f aca="false">IF(F5055=1,COUNTIF($F$2:F5055,1),"")</f>
        <v/>
      </c>
    </row>
    <row r="5056" customFormat="false" ht="15" hidden="false" customHeight="false" outlineLevel="0" collapsed="false">
      <c r="A5056" s="6" t="n">
        <v>39753.493</v>
      </c>
      <c r="B5056" s="6" t="n">
        <v>1.61538461538462</v>
      </c>
      <c r="C5056" s="6" t="n">
        <v>71</v>
      </c>
      <c r="D5056" s="6" t="n">
        <v>-1</v>
      </c>
      <c r="E5056" s="6" t="n">
        <v>1.64175824175824</v>
      </c>
      <c r="F5056" s="6" t="n">
        <v>0</v>
      </c>
      <c r="G5056" s="6" t="n">
        <v>0</v>
      </c>
      <c r="H5056" s="6" t="str">
        <f aca="false">IF(AND(A5056&gt;=Stimuli!$B$2,A5056&lt;=Stimuli!$C$2),Stimuli!$A$2,IF(AND(A5056&gt;=Stimuli!$B$3,A5056&lt;=Stimuli!$C$3),Stimuli!$A$3,IF(AND(A5056&gt;=Stimuli!$B$4,A5056&lt;=Stimuli!$C$4),Stimuli!$A$4,"")))</f>
        <v>01 Quiet baseline (60s)</v>
      </c>
      <c r="I5056" s="6" t="n">
        <f aca="false">(B5056-B5055)/((A5056-A5055)/1000)</f>
        <v>-0.187545787545872</v>
      </c>
      <c r="J5056" s="6" t="n">
        <f aca="false">IF(OR(B5056&lt;Rules!$B$2,B5056&gt;Rules!$B$3,ABS(I5056)&gt;Rules!$B$4,OR(B5057&lt;Rules!$B$2,B5057&gt;Rules!$B$3,ABS(I5057)&gt;Rules!$B$4)),1,0)</f>
        <v>0</v>
      </c>
      <c r="K5056" s="6" t="str">
        <f aca="false">IF(F5056=1,COUNTIF($F$2:F5056,1),"")</f>
        <v/>
      </c>
    </row>
    <row r="5057" customFormat="false" ht="15" hidden="false" customHeight="false" outlineLevel="0" collapsed="false">
      <c r="A5057" s="6" t="n">
        <v>39761.3055</v>
      </c>
      <c r="B5057" s="6" t="n">
        <v>1.61831501831502</v>
      </c>
      <c r="C5057" s="6" t="n">
        <v>71</v>
      </c>
      <c r="D5057" s="6" t="n">
        <v>-1</v>
      </c>
      <c r="E5057" s="6" t="n">
        <v>1.64175824175824</v>
      </c>
      <c r="F5057" s="6" t="n">
        <v>0</v>
      </c>
      <c r="G5057" s="6" t="n">
        <v>0</v>
      </c>
      <c r="H5057" s="6" t="str">
        <f aca="false">IF(AND(A5057&gt;=Stimuli!$B$2,A5057&lt;=Stimuli!$C$2),Stimuli!$A$2,IF(AND(A5057&gt;=Stimuli!$B$3,A5057&lt;=Stimuli!$C$3),Stimuli!$A$3,IF(AND(A5057&gt;=Stimuli!$B$4,A5057&lt;=Stimuli!$C$4),Stimuli!$A$4,"")))</f>
        <v>01 Quiet baseline (60s)</v>
      </c>
      <c r="I5057" s="6" t="n">
        <f aca="false">(B5057-B5056)/((A5057-A5056)/1000)</f>
        <v>0.375091575091716</v>
      </c>
      <c r="J5057" s="6" t="n">
        <f aca="false">IF(OR(B5057&lt;Rules!$B$2,B5057&gt;Rules!$B$3,ABS(I5057)&gt;Rules!$B$4,OR(B5058&lt;Rules!$B$2,B5058&gt;Rules!$B$3,ABS(I5058)&gt;Rules!$B$4)),1,0)</f>
        <v>0</v>
      </c>
      <c r="K5057" s="6" t="str">
        <f aca="false">IF(F5057=1,COUNTIF($F$2:F5057,1),"")</f>
        <v/>
      </c>
    </row>
    <row r="5058" customFormat="false" ht="15" hidden="false" customHeight="false" outlineLevel="0" collapsed="false">
      <c r="A5058" s="6" t="n">
        <v>39769.118</v>
      </c>
      <c r="B5058" s="6" t="n">
        <v>1.61391941391941</v>
      </c>
      <c r="C5058" s="6" t="n">
        <v>71</v>
      </c>
      <c r="D5058" s="6" t="n">
        <v>-1</v>
      </c>
      <c r="E5058" s="6" t="n">
        <v>1.64175824175824</v>
      </c>
      <c r="F5058" s="6" t="n">
        <v>0</v>
      </c>
      <c r="G5058" s="6" t="n">
        <v>0</v>
      </c>
      <c r="H5058" s="6" t="str">
        <f aca="false">IF(AND(A5058&gt;=Stimuli!$B$2,A5058&lt;=Stimuli!$C$2),Stimuli!$A$2,IF(AND(A5058&gt;=Stimuli!$B$3,A5058&lt;=Stimuli!$C$3),Stimuli!$A$3,IF(AND(A5058&gt;=Stimuli!$B$4,A5058&lt;=Stimuli!$C$4),Stimuli!$A$4,"")))</f>
        <v>01 Quiet baseline (60s)</v>
      </c>
      <c r="I5058" s="6" t="n">
        <f aca="false">(B5058-B5057)/((A5058-A5057)/1000)</f>
        <v>-0.56263736263756</v>
      </c>
      <c r="J5058" s="6" t="n">
        <f aca="false">IF(OR(B5058&lt;Rules!$B$2,B5058&gt;Rules!$B$3,ABS(I5058)&gt;Rules!$B$4,OR(B5059&lt;Rules!$B$2,B5059&gt;Rules!$B$3,ABS(I5059)&gt;Rules!$B$4)),1,0)</f>
        <v>0</v>
      </c>
      <c r="K5058" s="6" t="str">
        <f aca="false">IF(F5058=1,COUNTIF($F$2:F5058,1),"")</f>
        <v/>
      </c>
    </row>
    <row r="5059" customFormat="false" ht="15" hidden="false" customHeight="false" outlineLevel="0" collapsed="false">
      <c r="A5059" s="6" t="n">
        <v>39776.9305</v>
      </c>
      <c r="B5059" s="6" t="n">
        <v>1.61978021978022</v>
      </c>
      <c r="C5059" s="6" t="n">
        <v>69</v>
      </c>
      <c r="D5059" s="6" t="n">
        <v>859.375</v>
      </c>
      <c r="E5059" s="6" t="n">
        <v>1.64175824175824</v>
      </c>
      <c r="F5059" s="6" t="n">
        <v>0</v>
      </c>
      <c r="G5059" s="6" t="n">
        <v>0</v>
      </c>
      <c r="H5059" s="6" t="str">
        <f aca="false">IF(AND(A5059&gt;=Stimuli!$B$2,A5059&lt;=Stimuli!$C$2),Stimuli!$A$2,IF(AND(A5059&gt;=Stimuli!$B$3,A5059&lt;=Stimuli!$C$3),Stimuli!$A$3,IF(AND(A5059&gt;=Stimuli!$B$4,A5059&lt;=Stimuli!$C$4),Stimuli!$A$4,"")))</f>
        <v>01 Quiet baseline (60s)</v>
      </c>
      <c r="I5059" s="6" t="n">
        <f aca="false">(B5059-B5058)/((A5059-A5058)/1000)</f>
        <v>0.75018315018329</v>
      </c>
      <c r="J5059" s="6" t="n">
        <f aca="false">IF(OR(B5059&lt;Rules!$B$2,B5059&gt;Rules!$B$3,ABS(I5059)&gt;Rules!$B$4,OR(B5060&lt;Rules!$B$2,B5060&gt;Rules!$B$3,ABS(I5060)&gt;Rules!$B$4)),1,0)</f>
        <v>0</v>
      </c>
      <c r="K5059" s="6" t="str">
        <f aca="false">IF(F5059=1,COUNTIF($F$2:F5059,1),"")</f>
        <v/>
      </c>
    </row>
    <row r="5060" customFormat="false" ht="15" hidden="false" customHeight="false" outlineLevel="0" collapsed="false">
      <c r="A5060" s="6" t="n">
        <v>39784.743</v>
      </c>
      <c r="B5060" s="6" t="n">
        <v>1.61391941391941</v>
      </c>
      <c r="C5060" s="6" t="n">
        <v>69</v>
      </c>
      <c r="D5060" s="6" t="n">
        <v>-1</v>
      </c>
      <c r="E5060" s="6" t="n">
        <v>1.64175824175824</v>
      </c>
      <c r="F5060" s="6" t="n">
        <v>0</v>
      </c>
      <c r="G5060" s="6" t="n">
        <v>0</v>
      </c>
      <c r="H5060" s="6" t="str">
        <f aca="false">IF(AND(A5060&gt;=Stimuli!$B$2,A5060&lt;=Stimuli!$C$2),Stimuli!$A$2,IF(AND(A5060&gt;=Stimuli!$B$3,A5060&lt;=Stimuli!$C$3),Stimuli!$A$3,IF(AND(A5060&gt;=Stimuli!$B$4,A5060&lt;=Stimuli!$C$4),Stimuli!$A$4,"")))</f>
        <v>01 Quiet baseline (60s)</v>
      </c>
      <c r="I5060" s="6" t="n">
        <f aca="false">(B5060-B5059)/((A5060-A5059)/1000)</f>
        <v>-0.75018315018329</v>
      </c>
      <c r="J5060" s="6" t="n">
        <f aca="false">IF(OR(B5060&lt;Rules!$B$2,B5060&gt;Rules!$B$3,ABS(I5060)&gt;Rules!$B$4,OR(B5061&lt;Rules!$B$2,B5061&gt;Rules!$B$3,ABS(I5061)&gt;Rules!$B$4)),1,0)</f>
        <v>0</v>
      </c>
      <c r="K5060" s="6" t="str">
        <f aca="false">IF(F5060=1,COUNTIF($F$2:F5060,1),"")</f>
        <v/>
      </c>
    </row>
    <row r="5061" customFormat="false" ht="15" hidden="false" customHeight="false" outlineLevel="0" collapsed="false">
      <c r="A5061" s="6" t="n">
        <v>39792.5555</v>
      </c>
      <c r="B5061" s="6" t="n">
        <v>1.61978021978022</v>
      </c>
      <c r="C5061" s="6" t="n">
        <v>69</v>
      </c>
      <c r="D5061" s="6" t="n">
        <v>-1</v>
      </c>
      <c r="E5061" s="6" t="n">
        <v>1.64175824175824</v>
      </c>
      <c r="F5061" s="6" t="n">
        <v>0</v>
      </c>
      <c r="G5061" s="6" t="n">
        <v>0</v>
      </c>
      <c r="H5061" s="6" t="str">
        <f aca="false">IF(AND(A5061&gt;=Stimuli!$B$2,A5061&lt;=Stimuli!$C$2),Stimuli!$A$2,IF(AND(A5061&gt;=Stimuli!$B$3,A5061&lt;=Stimuli!$C$3),Stimuli!$A$3,IF(AND(A5061&gt;=Stimuli!$B$4,A5061&lt;=Stimuli!$C$4),Stimuli!$A$4,"")))</f>
        <v>01 Quiet baseline (60s)</v>
      </c>
      <c r="I5061" s="6" t="n">
        <f aca="false">(B5061-B5060)/((A5061-A5060)/1000)</f>
        <v>0.75018315018329</v>
      </c>
      <c r="J5061" s="6" t="n">
        <f aca="false">IF(OR(B5061&lt;Rules!$B$2,B5061&gt;Rules!$B$3,ABS(I5061)&gt;Rules!$B$4,OR(B5062&lt;Rules!$B$2,B5062&gt;Rules!$B$3,ABS(I5062)&gt;Rules!$B$4)),1,0)</f>
        <v>0</v>
      </c>
      <c r="K5061" s="6" t="str">
        <f aca="false">IF(F5061=1,COUNTIF($F$2:F5061,1),"")</f>
        <v/>
      </c>
    </row>
    <row r="5062" customFormat="false" ht="15" hidden="false" customHeight="false" outlineLevel="0" collapsed="false">
      <c r="A5062" s="6" t="n">
        <v>39800.368</v>
      </c>
      <c r="B5062" s="6" t="n">
        <v>1.61391941391941</v>
      </c>
      <c r="C5062" s="6" t="n">
        <v>69</v>
      </c>
      <c r="D5062" s="6" t="n">
        <v>-1</v>
      </c>
      <c r="E5062" s="6" t="n">
        <v>1.64175824175824</v>
      </c>
      <c r="F5062" s="6" t="n">
        <v>0</v>
      </c>
      <c r="G5062" s="6" t="n">
        <v>0</v>
      </c>
      <c r="H5062" s="6" t="str">
        <f aca="false">IF(AND(A5062&gt;=Stimuli!$B$2,A5062&lt;=Stimuli!$C$2),Stimuli!$A$2,IF(AND(A5062&gt;=Stimuli!$B$3,A5062&lt;=Stimuli!$C$3),Stimuli!$A$3,IF(AND(A5062&gt;=Stimuli!$B$4,A5062&lt;=Stimuli!$C$4),Stimuli!$A$4,"")))</f>
        <v>01 Quiet baseline (60s)</v>
      </c>
      <c r="I5062" s="6" t="n">
        <f aca="false">(B5062-B5061)/((A5062-A5061)/1000)</f>
        <v>-0.75018315018329</v>
      </c>
      <c r="J5062" s="6" t="n">
        <f aca="false">IF(OR(B5062&lt;Rules!$B$2,B5062&gt;Rules!$B$3,ABS(I5062)&gt;Rules!$B$4,OR(B5063&lt;Rules!$B$2,B5063&gt;Rules!$B$3,ABS(I5063)&gt;Rules!$B$4)),1,0)</f>
        <v>0</v>
      </c>
      <c r="K5062" s="6" t="str">
        <f aca="false">IF(F5062=1,COUNTIF($F$2:F5062,1),"")</f>
        <v/>
      </c>
    </row>
    <row r="5063" customFormat="false" ht="15" hidden="false" customHeight="false" outlineLevel="0" collapsed="false">
      <c r="A5063" s="6" t="n">
        <v>39808.1805</v>
      </c>
      <c r="B5063" s="6" t="n">
        <v>1.61978021978022</v>
      </c>
      <c r="C5063" s="6" t="n">
        <v>69</v>
      </c>
      <c r="D5063" s="6" t="n">
        <v>-1</v>
      </c>
      <c r="E5063" s="6" t="n">
        <v>1.64175824175824</v>
      </c>
      <c r="F5063" s="6" t="n">
        <v>0</v>
      </c>
      <c r="G5063" s="6" t="n">
        <v>0</v>
      </c>
      <c r="H5063" s="6" t="str">
        <f aca="false">IF(AND(A5063&gt;=Stimuli!$B$2,A5063&lt;=Stimuli!$C$2),Stimuli!$A$2,IF(AND(A5063&gt;=Stimuli!$B$3,A5063&lt;=Stimuli!$C$3),Stimuli!$A$3,IF(AND(A5063&gt;=Stimuli!$B$4,A5063&lt;=Stimuli!$C$4),Stimuli!$A$4,"")))</f>
        <v>01 Quiet baseline (60s)</v>
      </c>
      <c r="I5063" s="6" t="n">
        <f aca="false">(B5063-B5062)/((A5063-A5062)/1000)</f>
        <v>0.75018315018329</v>
      </c>
      <c r="J5063" s="6" t="n">
        <f aca="false">IF(OR(B5063&lt;Rules!$B$2,B5063&gt;Rules!$B$3,ABS(I5063)&gt;Rules!$B$4,OR(B5064&lt;Rules!$B$2,B5064&gt;Rules!$B$3,ABS(I5064)&gt;Rules!$B$4)),1,0)</f>
        <v>0</v>
      </c>
      <c r="K5063" s="6" t="str">
        <f aca="false">IF(F5063=1,COUNTIF($F$2:F5063,1),"")</f>
        <v/>
      </c>
    </row>
    <row r="5064" customFormat="false" ht="15" hidden="false" customHeight="false" outlineLevel="0" collapsed="false">
      <c r="A5064" s="6" t="n">
        <v>39815.993</v>
      </c>
      <c r="B5064" s="6" t="n">
        <v>1.61391941391941</v>
      </c>
      <c r="C5064" s="6" t="n">
        <v>69</v>
      </c>
      <c r="D5064" s="6" t="n">
        <v>-1</v>
      </c>
      <c r="E5064" s="6" t="n">
        <v>1.64175824175824</v>
      </c>
      <c r="F5064" s="6" t="n">
        <v>0</v>
      </c>
      <c r="G5064" s="6" t="n">
        <v>0</v>
      </c>
      <c r="H5064" s="6" t="str">
        <f aca="false">IF(AND(A5064&gt;=Stimuli!$B$2,A5064&lt;=Stimuli!$C$2),Stimuli!$A$2,IF(AND(A5064&gt;=Stimuli!$B$3,A5064&lt;=Stimuli!$C$3),Stimuli!$A$3,IF(AND(A5064&gt;=Stimuli!$B$4,A5064&lt;=Stimuli!$C$4),Stimuli!$A$4,"")))</f>
        <v>01 Quiet baseline (60s)</v>
      </c>
      <c r="I5064" s="6" t="n">
        <f aca="false">(B5064-B5063)/((A5064-A5063)/1000)</f>
        <v>-0.75018315018329</v>
      </c>
      <c r="J5064" s="6" t="n">
        <f aca="false">IF(OR(B5064&lt;Rules!$B$2,B5064&gt;Rules!$B$3,ABS(I5064)&gt;Rules!$B$4,OR(B5065&lt;Rules!$B$2,B5065&gt;Rules!$B$3,ABS(I5065)&gt;Rules!$B$4)),1,0)</f>
        <v>0</v>
      </c>
      <c r="K5064" s="6" t="str">
        <f aca="false">IF(F5064=1,COUNTIF($F$2:F5064,1),"")</f>
        <v/>
      </c>
    </row>
    <row r="5065" customFormat="false" ht="15" hidden="false" customHeight="false" outlineLevel="0" collapsed="false">
      <c r="A5065" s="6" t="n">
        <v>39823.8055</v>
      </c>
      <c r="B5065" s="6" t="n">
        <v>1.61978021978022</v>
      </c>
      <c r="C5065" s="6" t="n">
        <v>69</v>
      </c>
      <c r="D5065" s="6" t="n">
        <v>-1</v>
      </c>
      <c r="E5065" s="6" t="n">
        <v>1.64175824175824</v>
      </c>
      <c r="F5065" s="6" t="n">
        <v>0</v>
      </c>
      <c r="G5065" s="6" t="n">
        <v>0</v>
      </c>
      <c r="H5065" s="6" t="str">
        <f aca="false">IF(AND(A5065&gt;=Stimuli!$B$2,A5065&lt;=Stimuli!$C$2),Stimuli!$A$2,IF(AND(A5065&gt;=Stimuli!$B$3,A5065&lt;=Stimuli!$C$3),Stimuli!$A$3,IF(AND(A5065&gt;=Stimuli!$B$4,A5065&lt;=Stimuli!$C$4),Stimuli!$A$4,"")))</f>
        <v>01 Quiet baseline (60s)</v>
      </c>
      <c r="I5065" s="6" t="n">
        <f aca="false">(B5065-B5064)/((A5065-A5064)/1000)</f>
        <v>0.75018315018329</v>
      </c>
      <c r="J5065" s="6" t="n">
        <f aca="false">IF(OR(B5065&lt;Rules!$B$2,B5065&gt;Rules!$B$3,ABS(I5065)&gt;Rules!$B$4,OR(B5066&lt;Rules!$B$2,B5066&gt;Rules!$B$3,ABS(I5066)&gt;Rules!$B$4)),1,0)</f>
        <v>0</v>
      </c>
      <c r="K5065" s="6" t="str">
        <f aca="false">IF(F5065=1,COUNTIF($F$2:F5065,1),"")</f>
        <v/>
      </c>
    </row>
    <row r="5066" customFormat="false" ht="15" hidden="false" customHeight="false" outlineLevel="0" collapsed="false">
      <c r="A5066" s="6" t="n">
        <v>39831.618</v>
      </c>
      <c r="B5066" s="6" t="n">
        <v>1.61391941391941</v>
      </c>
      <c r="C5066" s="6" t="n">
        <v>69</v>
      </c>
      <c r="D5066" s="6" t="n">
        <v>-1</v>
      </c>
      <c r="E5066" s="6" t="n">
        <v>1.64175824175824</v>
      </c>
      <c r="F5066" s="6" t="n">
        <v>0</v>
      </c>
      <c r="G5066" s="6" t="n">
        <v>0</v>
      </c>
      <c r="H5066" s="6" t="str">
        <f aca="false">IF(AND(A5066&gt;=Stimuli!$B$2,A5066&lt;=Stimuli!$C$2),Stimuli!$A$2,IF(AND(A5066&gt;=Stimuli!$B$3,A5066&lt;=Stimuli!$C$3),Stimuli!$A$3,IF(AND(A5066&gt;=Stimuli!$B$4,A5066&lt;=Stimuli!$C$4),Stimuli!$A$4,"")))</f>
        <v>01 Quiet baseline (60s)</v>
      </c>
      <c r="I5066" s="6" t="n">
        <f aca="false">(B5066-B5065)/((A5066-A5065)/1000)</f>
        <v>-0.75018315018329</v>
      </c>
      <c r="J5066" s="6" t="n">
        <f aca="false">IF(OR(B5066&lt;Rules!$B$2,B5066&gt;Rules!$B$3,ABS(I5066)&gt;Rules!$B$4,OR(B5067&lt;Rules!$B$2,B5067&gt;Rules!$B$3,ABS(I5067)&gt;Rules!$B$4)),1,0)</f>
        <v>0</v>
      </c>
      <c r="K5066" s="6" t="str">
        <f aca="false">IF(F5066=1,COUNTIF($F$2:F5066,1),"")</f>
        <v/>
      </c>
    </row>
    <row r="5067" customFormat="false" ht="15" hidden="false" customHeight="false" outlineLevel="0" collapsed="false">
      <c r="A5067" s="6" t="n">
        <v>39839.4305</v>
      </c>
      <c r="B5067" s="6" t="n">
        <v>1.61831501831502</v>
      </c>
      <c r="C5067" s="6" t="n">
        <v>69</v>
      </c>
      <c r="D5067" s="6" t="n">
        <v>-1</v>
      </c>
      <c r="E5067" s="6" t="n">
        <v>1.64175824175824</v>
      </c>
      <c r="F5067" s="6" t="n">
        <v>0</v>
      </c>
      <c r="G5067" s="6" t="n">
        <v>0</v>
      </c>
      <c r="H5067" s="6" t="str">
        <f aca="false">IF(AND(A5067&gt;=Stimuli!$B$2,A5067&lt;=Stimuli!$C$2),Stimuli!$A$2,IF(AND(A5067&gt;=Stimuli!$B$3,A5067&lt;=Stimuli!$C$3),Stimuli!$A$3,IF(AND(A5067&gt;=Stimuli!$B$4,A5067&lt;=Stimuli!$C$4),Stimuli!$A$4,"")))</f>
        <v>01 Quiet baseline (60s)</v>
      </c>
      <c r="I5067" s="6" t="n">
        <f aca="false">(B5067-B5066)/((A5067-A5066)/1000)</f>
        <v>0.56263736263756</v>
      </c>
      <c r="J5067" s="6" t="n">
        <f aca="false">IF(OR(B5067&lt;Rules!$B$2,B5067&gt;Rules!$B$3,ABS(I5067)&gt;Rules!$B$4,OR(B5068&lt;Rules!$B$2,B5068&gt;Rules!$B$3,ABS(I5068)&gt;Rules!$B$4)),1,0)</f>
        <v>0</v>
      </c>
      <c r="K5067" s="6" t="str">
        <f aca="false">IF(F5067=1,COUNTIF($F$2:F5067,1),"")</f>
        <v/>
      </c>
    </row>
    <row r="5068" customFormat="false" ht="15" hidden="false" customHeight="false" outlineLevel="0" collapsed="false">
      <c r="A5068" s="6" t="n">
        <v>39847.243</v>
      </c>
      <c r="B5068" s="6" t="n">
        <v>1.61391941391941</v>
      </c>
      <c r="C5068" s="6" t="n">
        <v>69</v>
      </c>
      <c r="D5068" s="6" t="n">
        <v>-1</v>
      </c>
      <c r="E5068" s="6" t="n">
        <v>1.64175824175824</v>
      </c>
      <c r="F5068" s="6" t="n">
        <v>0</v>
      </c>
      <c r="G5068" s="6" t="n">
        <v>0</v>
      </c>
      <c r="H5068" s="6" t="str">
        <f aca="false">IF(AND(A5068&gt;=Stimuli!$B$2,A5068&lt;=Stimuli!$C$2),Stimuli!$A$2,IF(AND(A5068&gt;=Stimuli!$B$3,A5068&lt;=Stimuli!$C$3),Stimuli!$A$3,IF(AND(A5068&gt;=Stimuli!$B$4,A5068&lt;=Stimuli!$C$4),Stimuli!$A$4,"")))</f>
        <v>01 Quiet baseline (60s)</v>
      </c>
      <c r="I5068" s="6" t="n">
        <f aca="false">(B5068-B5067)/((A5068-A5067)/1000)</f>
        <v>-0.56263736263756</v>
      </c>
      <c r="J5068" s="6" t="n">
        <f aca="false">IF(OR(B5068&lt;Rules!$B$2,B5068&gt;Rules!$B$3,ABS(I5068)&gt;Rules!$B$4,OR(B5069&lt;Rules!$B$2,B5069&gt;Rules!$B$3,ABS(I5069)&gt;Rules!$B$4)),1,0)</f>
        <v>0</v>
      </c>
      <c r="K5068" s="6" t="str">
        <f aca="false">IF(F5068=1,COUNTIF($F$2:F5068,1),"")</f>
        <v/>
      </c>
    </row>
    <row r="5069" customFormat="false" ht="15" hidden="false" customHeight="false" outlineLevel="0" collapsed="false">
      <c r="A5069" s="6" t="n">
        <v>39855.0555</v>
      </c>
      <c r="B5069" s="6" t="n">
        <v>1.61831501831502</v>
      </c>
      <c r="C5069" s="6" t="n">
        <v>69</v>
      </c>
      <c r="D5069" s="6" t="n">
        <v>-1</v>
      </c>
      <c r="E5069" s="6" t="n">
        <v>1.64175824175824</v>
      </c>
      <c r="F5069" s="6" t="n">
        <v>0</v>
      </c>
      <c r="G5069" s="6" t="n">
        <v>0</v>
      </c>
      <c r="H5069" s="6" t="str">
        <f aca="false">IF(AND(A5069&gt;=Stimuli!$B$2,A5069&lt;=Stimuli!$C$2),Stimuli!$A$2,IF(AND(A5069&gt;=Stimuli!$B$3,A5069&lt;=Stimuli!$C$3),Stimuli!$A$3,IF(AND(A5069&gt;=Stimuli!$B$4,A5069&lt;=Stimuli!$C$4),Stimuli!$A$4,"")))</f>
        <v>01 Quiet baseline (60s)</v>
      </c>
      <c r="I5069" s="6" t="n">
        <f aca="false">(B5069-B5068)/((A5069-A5068)/1000)</f>
        <v>0.56263736263756</v>
      </c>
      <c r="J5069" s="6" t="n">
        <f aca="false">IF(OR(B5069&lt;Rules!$B$2,B5069&gt;Rules!$B$3,ABS(I5069)&gt;Rules!$B$4,OR(B5070&lt;Rules!$B$2,B5070&gt;Rules!$B$3,ABS(I5070)&gt;Rules!$B$4)),1,0)</f>
        <v>0</v>
      </c>
      <c r="K5069" s="6" t="str">
        <f aca="false">IF(F5069=1,COUNTIF($F$2:F5069,1),"")</f>
        <v/>
      </c>
    </row>
    <row r="5070" customFormat="false" ht="15" hidden="false" customHeight="false" outlineLevel="0" collapsed="false">
      <c r="A5070" s="6" t="n">
        <v>39862.868</v>
      </c>
      <c r="B5070" s="6" t="n">
        <v>1.61538461538462</v>
      </c>
      <c r="C5070" s="6" t="n">
        <v>69</v>
      </c>
      <c r="D5070" s="6" t="n">
        <v>-1</v>
      </c>
      <c r="E5070" s="6" t="n">
        <v>1.64175824175824</v>
      </c>
      <c r="F5070" s="6" t="n">
        <v>0</v>
      </c>
      <c r="G5070" s="6" t="n">
        <v>0</v>
      </c>
      <c r="H5070" s="6" t="str">
        <f aca="false">IF(AND(A5070&gt;=Stimuli!$B$2,A5070&lt;=Stimuli!$C$2),Stimuli!$A$2,IF(AND(A5070&gt;=Stimuli!$B$3,A5070&lt;=Stimuli!$C$3),Stimuli!$A$3,IF(AND(A5070&gt;=Stimuli!$B$4,A5070&lt;=Stimuli!$C$4),Stimuli!$A$4,"")))</f>
        <v>01 Quiet baseline (60s)</v>
      </c>
      <c r="I5070" s="6" t="n">
        <f aca="false">(B5070-B5069)/((A5070-A5069)/1000)</f>
        <v>-0.375091575091716</v>
      </c>
      <c r="J5070" s="6" t="n">
        <f aca="false">IF(OR(B5070&lt;Rules!$B$2,B5070&gt;Rules!$B$3,ABS(I5070)&gt;Rules!$B$4,OR(B5071&lt;Rules!$B$2,B5071&gt;Rules!$B$3,ABS(I5071)&gt;Rules!$B$4)),1,0)</f>
        <v>0</v>
      </c>
      <c r="K5070" s="6" t="str">
        <f aca="false">IF(F5070=1,COUNTIF($F$2:F5070,1),"")</f>
        <v/>
      </c>
    </row>
    <row r="5071" customFormat="false" ht="15" hidden="false" customHeight="false" outlineLevel="0" collapsed="false">
      <c r="A5071" s="6" t="n">
        <v>39870.6805</v>
      </c>
      <c r="B5071" s="6" t="n">
        <v>1.61684981684982</v>
      </c>
      <c r="C5071" s="6" t="n">
        <v>69</v>
      </c>
      <c r="D5071" s="6" t="n">
        <v>-1</v>
      </c>
      <c r="E5071" s="6" t="n">
        <v>1.64175824175824</v>
      </c>
      <c r="F5071" s="6" t="n">
        <v>0</v>
      </c>
      <c r="G5071" s="6" t="n">
        <v>0</v>
      </c>
      <c r="H5071" s="6" t="str">
        <f aca="false">IF(AND(A5071&gt;=Stimuli!$B$2,A5071&lt;=Stimuli!$C$2),Stimuli!$A$2,IF(AND(A5071&gt;=Stimuli!$B$3,A5071&lt;=Stimuli!$C$3),Stimuli!$A$3,IF(AND(A5071&gt;=Stimuli!$B$4,A5071&lt;=Stimuli!$C$4),Stimuli!$A$4,"")))</f>
        <v>01 Quiet baseline (60s)</v>
      </c>
      <c r="I5071" s="6" t="n">
        <f aca="false">(B5071-B5070)/((A5071-A5070)/1000)</f>
        <v>0.187545787545872</v>
      </c>
      <c r="J5071" s="6" t="n">
        <f aca="false">IF(OR(B5071&lt;Rules!$B$2,B5071&gt;Rules!$B$3,ABS(I5071)&gt;Rules!$B$4,OR(B5072&lt;Rules!$B$2,B5072&gt;Rules!$B$3,ABS(I5072)&gt;Rules!$B$4)),1,0)</f>
        <v>0</v>
      </c>
      <c r="K5071" s="6" t="str">
        <f aca="false">IF(F5071=1,COUNTIF($F$2:F5071,1),"")</f>
        <v/>
      </c>
    </row>
    <row r="5072" customFormat="false" ht="15" hidden="false" customHeight="false" outlineLevel="0" collapsed="false">
      <c r="A5072" s="6" t="n">
        <v>39878.493</v>
      </c>
      <c r="B5072" s="6" t="n">
        <v>1.61831501831502</v>
      </c>
      <c r="C5072" s="6" t="n">
        <v>69</v>
      </c>
      <c r="D5072" s="6" t="n">
        <v>-1</v>
      </c>
      <c r="E5072" s="6" t="n">
        <v>1.64175824175824</v>
      </c>
      <c r="F5072" s="6" t="n">
        <v>0</v>
      </c>
      <c r="G5072" s="6" t="n">
        <v>0</v>
      </c>
      <c r="H5072" s="6" t="str">
        <f aca="false">IF(AND(A5072&gt;=Stimuli!$B$2,A5072&lt;=Stimuli!$C$2),Stimuli!$A$2,IF(AND(A5072&gt;=Stimuli!$B$3,A5072&lt;=Stimuli!$C$3),Stimuli!$A$3,IF(AND(A5072&gt;=Stimuli!$B$4,A5072&lt;=Stimuli!$C$4),Stimuli!$A$4,"")))</f>
        <v>01 Quiet baseline (60s)</v>
      </c>
      <c r="I5072" s="6" t="n">
        <f aca="false">(B5072-B5071)/((A5072-A5071)/1000)</f>
        <v>0.187545787545844</v>
      </c>
      <c r="J5072" s="6" t="n">
        <f aca="false">IF(OR(B5072&lt;Rules!$B$2,B5072&gt;Rules!$B$3,ABS(I5072)&gt;Rules!$B$4,OR(B5073&lt;Rules!$B$2,B5073&gt;Rules!$B$3,ABS(I5073)&gt;Rules!$B$4)),1,0)</f>
        <v>0</v>
      </c>
      <c r="K5072" s="6" t="str">
        <f aca="false">IF(F5072=1,COUNTIF($F$2:F5072,1),"")</f>
        <v/>
      </c>
    </row>
    <row r="5073" customFormat="false" ht="15" hidden="false" customHeight="false" outlineLevel="0" collapsed="false">
      <c r="A5073" s="6" t="n">
        <v>39886.3055</v>
      </c>
      <c r="B5073" s="6" t="n">
        <v>1.61538461538462</v>
      </c>
      <c r="C5073" s="6" t="n">
        <v>69</v>
      </c>
      <c r="D5073" s="6" t="n">
        <v>-1</v>
      </c>
      <c r="E5073" s="6" t="n">
        <v>1.64175824175824</v>
      </c>
      <c r="F5073" s="6" t="n">
        <v>0</v>
      </c>
      <c r="G5073" s="6" t="n">
        <v>0</v>
      </c>
      <c r="H5073" s="6" t="str">
        <f aca="false">IF(AND(A5073&gt;=Stimuli!$B$2,A5073&lt;=Stimuli!$C$2),Stimuli!$A$2,IF(AND(A5073&gt;=Stimuli!$B$3,A5073&lt;=Stimuli!$C$3),Stimuli!$A$3,IF(AND(A5073&gt;=Stimuli!$B$4,A5073&lt;=Stimuli!$C$4),Stimuli!$A$4,"")))</f>
        <v>01 Quiet baseline (60s)</v>
      </c>
      <c r="I5073" s="6" t="n">
        <f aca="false">(B5073-B5072)/((A5073-A5072)/1000)</f>
        <v>-0.375091575091716</v>
      </c>
      <c r="J5073" s="6" t="n">
        <f aca="false">IF(OR(B5073&lt;Rules!$B$2,B5073&gt;Rules!$B$3,ABS(I5073)&gt;Rules!$B$4,OR(B5074&lt;Rules!$B$2,B5074&gt;Rules!$B$3,ABS(I5074)&gt;Rules!$B$4)),1,0)</f>
        <v>0</v>
      </c>
      <c r="K5073" s="6" t="str">
        <f aca="false">IF(F5073=1,COUNTIF($F$2:F5073,1),"")</f>
        <v/>
      </c>
    </row>
    <row r="5074" customFormat="false" ht="15" hidden="false" customHeight="false" outlineLevel="0" collapsed="false">
      <c r="A5074" s="6" t="n">
        <v>39894.118</v>
      </c>
      <c r="B5074" s="6" t="n">
        <v>1.61831501831502</v>
      </c>
      <c r="C5074" s="6" t="n">
        <v>69</v>
      </c>
      <c r="D5074" s="6" t="n">
        <v>-1</v>
      </c>
      <c r="E5074" s="6" t="n">
        <v>1.64175824175824</v>
      </c>
      <c r="F5074" s="6" t="n">
        <v>0</v>
      </c>
      <c r="G5074" s="6" t="n">
        <v>0</v>
      </c>
      <c r="H5074" s="6" t="str">
        <f aca="false">IF(AND(A5074&gt;=Stimuli!$B$2,A5074&lt;=Stimuli!$C$2),Stimuli!$A$2,IF(AND(A5074&gt;=Stimuli!$B$3,A5074&lt;=Stimuli!$C$3),Stimuli!$A$3,IF(AND(A5074&gt;=Stimuli!$B$4,A5074&lt;=Stimuli!$C$4),Stimuli!$A$4,"")))</f>
        <v>01 Quiet baseline (60s)</v>
      </c>
      <c r="I5074" s="6" t="n">
        <f aca="false">(B5074-B5073)/((A5074-A5073)/1000)</f>
        <v>0.375091575091716</v>
      </c>
      <c r="J5074" s="6" t="n">
        <f aca="false">IF(OR(B5074&lt;Rules!$B$2,B5074&gt;Rules!$B$3,ABS(I5074)&gt;Rules!$B$4,OR(B5075&lt;Rules!$B$2,B5075&gt;Rules!$B$3,ABS(I5075)&gt;Rules!$B$4)),1,0)</f>
        <v>0</v>
      </c>
      <c r="K5074" s="6" t="str">
        <f aca="false">IF(F5074=1,COUNTIF($F$2:F5074,1),"")</f>
        <v/>
      </c>
    </row>
    <row r="5075" customFormat="false" ht="15" hidden="false" customHeight="false" outlineLevel="0" collapsed="false">
      <c r="A5075" s="6" t="n">
        <v>39901.9305</v>
      </c>
      <c r="B5075" s="6" t="n">
        <v>1.61391941391941</v>
      </c>
      <c r="C5075" s="6" t="n">
        <v>69</v>
      </c>
      <c r="D5075" s="6" t="n">
        <v>-1</v>
      </c>
      <c r="E5075" s="6" t="n">
        <v>1.64175824175824</v>
      </c>
      <c r="F5075" s="6" t="n">
        <v>0</v>
      </c>
      <c r="G5075" s="6" t="n">
        <v>0</v>
      </c>
      <c r="H5075" s="6" t="str">
        <f aca="false">IF(AND(A5075&gt;=Stimuli!$B$2,A5075&lt;=Stimuli!$C$2),Stimuli!$A$2,IF(AND(A5075&gt;=Stimuli!$B$3,A5075&lt;=Stimuli!$C$3),Stimuli!$A$3,IF(AND(A5075&gt;=Stimuli!$B$4,A5075&lt;=Stimuli!$C$4),Stimuli!$A$4,"")))</f>
        <v>01 Quiet baseline (60s)</v>
      </c>
      <c r="I5075" s="6" t="n">
        <f aca="false">(B5075-B5074)/((A5075-A5074)/1000)</f>
        <v>-0.56263736263756</v>
      </c>
      <c r="J5075" s="6" t="n">
        <f aca="false">IF(OR(B5075&lt;Rules!$B$2,B5075&gt;Rules!$B$3,ABS(I5075)&gt;Rules!$B$4,OR(B5076&lt;Rules!$B$2,B5076&gt;Rules!$B$3,ABS(I5076)&gt;Rules!$B$4)),1,0)</f>
        <v>0</v>
      </c>
      <c r="K5075" s="6" t="str">
        <f aca="false">IF(F5075=1,COUNTIF($F$2:F5075,1),"")</f>
        <v/>
      </c>
    </row>
    <row r="5076" customFormat="false" ht="15" hidden="false" customHeight="false" outlineLevel="0" collapsed="false">
      <c r="A5076" s="6" t="n">
        <v>39909.743</v>
      </c>
      <c r="B5076" s="6" t="n">
        <v>1.61978021978022</v>
      </c>
      <c r="C5076" s="6" t="n">
        <v>69</v>
      </c>
      <c r="D5076" s="6" t="n">
        <v>-1</v>
      </c>
      <c r="E5076" s="6" t="n">
        <v>1.64175824175824</v>
      </c>
      <c r="F5076" s="6" t="n">
        <v>0</v>
      </c>
      <c r="G5076" s="6" t="n">
        <v>0</v>
      </c>
      <c r="H5076" s="6" t="str">
        <f aca="false">IF(AND(A5076&gt;=Stimuli!$B$2,A5076&lt;=Stimuli!$C$2),Stimuli!$A$2,IF(AND(A5076&gt;=Stimuli!$B$3,A5076&lt;=Stimuli!$C$3),Stimuli!$A$3,IF(AND(A5076&gt;=Stimuli!$B$4,A5076&lt;=Stimuli!$C$4),Stimuli!$A$4,"")))</f>
        <v>01 Quiet baseline (60s)</v>
      </c>
      <c r="I5076" s="6" t="n">
        <f aca="false">(B5076-B5075)/((A5076-A5075)/1000)</f>
        <v>0.75018315018329</v>
      </c>
      <c r="J5076" s="6" t="n">
        <f aca="false">IF(OR(B5076&lt;Rules!$B$2,B5076&gt;Rules!$B$3,ABS(I5076)&gt;Rules!$B$4,OR(B5077&lt;Rules!$B$2,B5077&gt;Rules!$B$3,ABS(I5077)&gt;Rules!$B$4)),1,0)</f>
        <v>0</v>
      </c>
      <c r="K5076" s="6" t="str">
        <f aca="false">IF(F5076=1,COUNTIF($F$2:F5076,1),"")</f>
        <v/>
      </c>
    </row>
    <row r="5077" customFormat="false" ht="15" hidden="false" customHeight="false" outlineLevel="0" collapsed="false">
      <c r="A5077" s="6" t="n">
        <v>39917.5555</v>
      </c>
      <c r="B5077" s="6" t="n">
        <v>1.61391941391941</v>
      </c>
      <c r="C5077" s="6" t="n">
        <v>69</v>
      </c>
      <c r="D5077" s="6" t="n">
        <v>-1</v>
      </c>
      <c r="E5077" s="6" t="n">
        <v>1.64175824175824</v>
      </c>
      <c r="F5077" s="6" t="n">
        <v>0</v>
      </c>
      <c r="G5077" s="6" t="n">
        <v>0</v>
      </c>
      <c r="H5077" s="6" t="str">
        <f aca="false">IF(AND(A5077&gt;=Stimuli!$B$2,A5077&lt;=Stimuli!$C$2),Stimuli!$A$2,IF(AND(A5077&gt;=Stimuli!$B$3,A5077&lt;=Stimuli!$C$3),Stimuli!$A$3,IF(AND(A5077&gt;=Stimuli!$B$4,A5077&lt;=Stimuli!$C$4),Stimuli!$A$4,"")))</f>
        <v>01 Quiet baseline (60s)</v>
      </c>
      <c r="I5077" s="6" t="n">
        <f aca="false">(B5077-B5076)/((A5077-A5076)/1000)</f>
        <v>-0.75018315018329</v>
      </c>
      <c r="J5077" s="6" t="n">
        <f aca="false">IF(OR(B5077&lt;Rules!$B$2,B5077&gt;Rules!$B$3,ABS(I5077)&gt;Rules!$B$4,OR(B5078&lt;Rules!$B$2,B5078&gt;Rules!$B$3,ABS(I5078)&gt;Rules!$B$4)),1,0)</f>
        <v>0</v>
      </c>
      <c r="K5077" s="6" t="str">
        <f aca="false">IF(F5077=1,COUNTIF($F$2:F5077,1),"")</f>
        <v/>
      </c>
    </row>
    <row r="5078" customFormat="false" ht="15" hidden="false" customHeight="false" outlineLevel="0" collapsed="false">
      <c r="A5078" s="6" t="n">
        <v>39925.368</v>
      </c>
      <c r="B5078" s="6" t="n">
        <v>1.61978021978022</v>
      </c>
      <c r="C5078" s="6" t="n">
        <v>69</v>
      </c>
      <c r="D5078" s="6" t="n">
        <v>-1</v>
      </c>
      <c r="E5078" s="6" t="n">
        <v>1.64175824175824</v>
      </c>
      <c r="F5078" s="6" t="n">
        <v>0</v>
      </c>
      <c r="G5078" s="6" t="n">
        <v>0</v>
      </c>
      <c r="H5078" s="6" t="str">
        <f aca="false">IF(AND(A5078&gt;=Stimuli!$B$2,A5078&lt;=Stimuli!$C$2),Stimuli!$A$2,IF(AND(A5078&gt;=Stimuli!$B$3,A5078&lt;=Stimuli!$C$3),Stimuli!$A$3,IF(AND(A5078&gt;=Stimuli!$B$4,A5078&lt;=Stimuli!$C$4),Stimuli!$A$4,"")))</f>
        <v>01 Quiet baseline (60s)</v>
      </c>
      <c r="I5078" s="6" t="n">
        <f aca="false">(B5078-B5077)/((A5078-A5077)/1000)</f>
        <v>0.75018315018329</v>
      </c>
      <c r="J5078" s="6" t="n">
        <f aca="false">IF(OR(B5078&lt;Rules!$B$2,B5078&gt;Rules!$B$3,ABS(I5078)&gt;Rules!$B$4,OR(B5079&lt;Rules!$B$2,B5079&gt;Rules!$B$3,ABS(I5079)&gt;Rules!$B$4)),1,0)</f>
        <v>0</v>
      </c>
      <c r="K5078" s="6" t="str">
        <f aca="false">IF(F5078=1,COUNTIF($F$2:F5078,1),"")</f>
        <v/>
      </c>
    </row>
    <row r="5079" customFormat="false" ht="15" hidden="false" customHeight="false" outlineLevel="0" collapsed="false">
      <c r="A5079" s="6" t="n">
        <v>39933.1805</v>
      </c>
      <c r="B5079" s="6" t="n">
        <v>1.61391941391941</v>
      </c>
      <c r="C5079" s="6" t="n">
        <v>69</v>
      </c>
      <c r="D5079" s="6" t="n">
        <v>-1</v>
      </c>
      <c r="E5079" s="6" t="n">
        <v>1.64175824175824</v>
      </c>
      <c r="F5079" s="6" t="n">
        <v>0</v>
      </c>
      <c r="G5079" s="6" t="n">
        <v>0</v>
      </c>
      <c r="H5079" s="6" t="str">
        <f aca="false">IF(AND(A5079&gt;=Stimuli!$B$2,A5079&lt;=Stimuli!$C$2),Stimuli!$A$2,IF(AND(A5079&gt;=Stimuli!$B$3,A5079&lt;=Stimuli!$C$3),Stimuli!$A$3,IF(AND(A5079&gt;=Stimuli!$B$4,A5079&lt;=Stimuli!$C$4),Stimuli!$A$4,"")))</f>
        <v>01 Quiet baseline (60s)</v>
      </c>
      <c r="I5079" s="6" t="n">
        <f aca="false">(B5079-B5078)/((A5079-A5078)/1000)</f>
        <v>-0.75018315018329</v>
      </c>
      <c r="J5079" s="6" t="n">
        <f aca="false">IF(OR(B5079&lt;Rules!$B$2,B5079&gt;Rules!$B$3,ABS(I5079)&gt;Rules!$B$4,OR(B5080&lt;Rules!$B$2,B5080&gt;Rules!$B$3,ABS(I5080)&gt;Rules!$B$4)),1,0)</f>
        <v>0</v>
      </c>
      <c r="K5079" s="6" t="str">
        <f aca="false">IF(F5079=1,COUNTIF($F$2:F5079,1),"")</f>
        <v/>
      </c>
    </row>
    <row r="5080" customFormat="false" ht="15" hidden="false" customHeight="false" outlineLevel="0" collapsed="false">
      <c r="A5080" s="6" t="n">
        <v>39940.993</v>
      </c>
      <c r="B5080" s="6" t="n">
        <v>1.61978021978022</v>
      </c>
      <c r="C5080" s="6" t="n">
        <v>69</v>
      </c>
      <c r="D5080" s="6" t="n">
        <v>-1</v>
      </c>
      <c r="E5080" s="6" t="n">
        <v>1.64175824175824</v>
      </c>
      <c r="F5080" s="6" t="n">
        <v>0</v>
      </c>
      <c r="G5080" s="6" t="n">
        <v>0</v>
      </c>
      <c r="H5080" s="6" t="str">
        <f aca="false">IF(AND(A5080&gt;=Stimuli!$B$2,A5080&lt;=Stimuli!$C$2),Stimuli!$A$2,IF(AND(A5080&gt;=Stimuli!$B$3,A5080&lt;=Stimuli!$C$3),Stimuli!$A$3,IF(AND(A5080&gt;=Stimuli!$B$4,A5080&lt;=Stimuli!$C$4),Stimuli!$A$4,"")))</f>
        <v>01 Quiet baseline (60s)</v>
      </c>
      <c r="I5080" s="6" t="n">
        <f aca="false">(B5080-B5079)/((A5080-A5079)/1000)</f>
        <v>0.75018315018329</v>
      </c>
      <c r="J5080" s="6" t="n">
        <f aca="false">IF(OR(B5080&lt;Rules!$B$2,B5080&gt;Rules!$B$3,ABS(I5080)&gt;Rules!$B$4,OR(B5081&lt;Rules!$B$2,B5081&gt;Rules!$B$3,ABS(I5081)&gt;Rules!$B$4)),1,0)</f>
        <v>0</v>
      </c>
      <c r="K5080" s="6" t="str">
        <f aca="false">IF(F5080=1,COUNTIF($F$2:F5080,1),"")</f>
        <v/>
      </c>
    </row>
    <row r="5081" customFormat="false" ht="15" hidden="false" customHeight="false" outlineLevel="0" collapsed="false">
      <c r="A5081" s="6" t="n">
        <v>39948.8055</v>
      </c>
      <c r="B5081" s="6" t="n">
        <v>1.61391941391941</v>
      </c>
      <c r="C5081" s="6" t="n">
        <v>69</v>
      </c>
      <c r="D5081" s="6" t="n">
        <v>-1</v>
      </c>
      <c r="E5081" s="6" t="n">
        <v>1.64175824175824</v>
      </c>
      <c r="F5081" s="6" t="n">
        <v>0</v>
      </c>
      <c r="G5081" s="6" t="n">
        <v>0</v>
      </c>
      <c r="H5081" s="6" t="str">
        <f aca="false">IF(AND(A5081&gt;=Stimuli!$B$2,A5081&lt;=Stimuli!$C$2),Stimuli!$A$2,IF(AND(A5081&gt;=Stimuli!$B$3,A5081&lt;=Stimuli!$C$3),Stimuli!$A$3,IF(AND(A5081&gt;=Stimuli!$B$4,A5081&lt;=Stimuli!$C$4),Stimuli!$A$4,"")))</f>
        <v>01 Quiet baseline (60s)</v>
      </c>
      <c r="I5081" s="6" t="n">
        <f aca="false">(B5081-B5080)/((A5081-A5080)/1000)</f>
        <v>-0.75018315018329</v>
      </c>
      <c r="J5081" s="6" t="n">
        <f aca="false">IF(OR(B5081&lt;Rules!$B$2,B5081&gt;Rules!$B$3,ABS(I5081)&gt;Rules!$B$4,OR(B5082&lt;Rules!$B$2,B5082&gt;Rules!$B$3,ABS(I5082)&gt;Rules!$B$4)),1,0)</f>
        <v>0</v>
      </c>
      <c r="K5081" s="6" t="str">
        <f aca="false">IF(F5081=1,COUNTIF($F$2:F5081,1),"")</f>
        <v/>
      </c>
    </row>
    <row r="5082" customFormat="false" ht="15" hidden="false" customHeight="false" outlineLevel="0" collapsed="false">
      <c r="A5082" s="6" t="n">
        <v>39956.618</v>
      </c>
      <c r="B5082" s="6" t="n">
        <v>1.61978021978022</v>
      </c>
      <c r="C5082" s="6" t="n">
        <v>69</v>
      </c>
      <c r="D5082" s="6" t="n">
        <v>-1</v>
      </c>
      <c r="E5082" s="6" t="n">
        <v>1.64175824175824</v>
      </c>
      <c r="F5082" s="6" t="n">
        <v>0</v>
      </c>
      <c r="G5082" s="6" t="n">
        <v>0</v>
      </c>
      <c r="H5082" s="6" t="str">
        <f aca="false">IF(AND(A5082&gt;=Stimuli!$B$2,A5082&lt;=Stimuli!$C$2),Stimuli!$A$2,IF(AND(A5082&gt;=Stimuli!$B$3,A5082&lt;=Stimuli!$C$3),Stimuli!$A$3,IF(AND(A5082&gt;=Stimuli!$B$4,A5082&lt;=Stimuli!$C$4),Stimuli!$A$4,"")))</f>
        <v>01 Quiet baseline (60s)</v>
      </c>
      <c r="I5082" s="6" t="n">
        <f aca="false">(B5082-B5081)/((A5082-A5081)/1000)</f>
        <v>0.75018315018329</v>
      </c>
      <c r="J5082" s="6" t="n">
        <f aca="false">IF(OR(B5082&lt;Rules!$B$2,B5082&gt;Rules!$B$3,ABS(I5082)&gt;Rules!$B$4,OR(B5083&lt;Rules!$B$2,B5083&gt;Rules!$B$3,ABS(I5083)&gt;Rules!$B$4)),1,0)</f>
        <v>0</v>
      </c>
      <c r="K5082" s="6" t="str">
        <f aca="false">IF(F5082=1,COUNTIF($F$2:F5082,1),"")</f>
        <v/>
      </c>
    </row>
    <row r="5083" customFormat="false" ht="15" hidden="false" customHeight="false" outlineLevel="0" collapsed="false">
      <c r="A5083" s="6" t="n">
        <v>39964.4305</v>
      </c>
      <c r="B5083" s="6" t="n">
        <v>1.61391941391941</v>
      </c>
      <c r="C5083" s="6" t="n">
        <v>69</v>
      </c>
      <c r="D5083" s="6" t="n">
        <v>-1</v>
      </c>
      <c r="E5083" s="6" t="n">
        <v>1.64175824175824</v>
      </c>
      <c r="F5083" s="6" t="n">
        <v>0</v>
      </c>
      <c r="G5083" s="6" t="n">
        <v>0</v>
      </c>
      <c r="H5083" s="6" t="str">
        <f aca="false">IF(AND(A5083&gt;=Stimuli!$B$2,A5083&lt;=Stimuli!$C$2),Stimuli!$A$2,IF(AND(A5083&gt;=Stimuli!$B$3,A5083&lt;=Stimuli!$C$3),Stimuli!$A$3,IF(AND(A5083&gt;=Stimuli!$B$4,A5083&lt;=Stimuli!$C$4),Stimuli!$A$4,"")))</f>
        <v>01 Quiet baseline (60s)</v>
      </c>
      <c r="I5083" s="6" t="n">
        <f aca="false">(B5083-B5082)/((A5083-A5082)/1000)</f>
        <v>-0.75018315018329</v>
      </c>
      <c r="J5083" s="6" t="n">
        <f aca="false">IF(OR(B5083&lt;Rules!$B$2,B5083&gt;Rules!$B$3,ABS(I5083)&gt;Rules!$B$4,OR(B5084&lt;Rules!$B$2,B5084&gt;Rules!$B$3,ABS(I5084)&gt;Rules!$B$4)),1,0)</f>
        <v>0</v>
      </c>
      <c r="K5083" s="6" t="str">
        <f aca="false">IF(F5083=1,COUNTIF($F$2:F5083,1),"")</f>
        <v/>
      </c>
    </row>
    <row r="5084" customFormat="false" ht="15" hidden="false" customHeight="false" outlineLevel="0" collapsed="false">
      <c r="A5084" s="6" t="n">
        <v>39972.243</v>
      </c>
      <c r="B5084" s="6" t="n">
        <v>1.61831501831502</v>
      </c>
      <c r="C5084" s="6" t="n">
        <v>69</v>
      </c>
      <c r="D5084" s="6" t="n">
        <v>-1</v>
      </c>
      <c r="E5084" s="6" t="n">
        <v>1.64175824175824</v>
      </c>
      <c r="F5084" s="6" t="n">
        <v>0</v>
      </c>
      <c r="G5084" s="6" t="n">
        <v>0</v>
      </c>
      <c r="H5084" s="6" t="str">
        <f aca="false">IF(AND(A5084&gt;=Stimuli!$B$2,A5084&lt;=Stimuli!$C$2),Stimuli!$A$2,IF(AND(A5084&gt;=Stimuli!$B$3,A5084&lt;=Stimuli!$C$3),Stimuli!$A$3,IF(AND(A5084&gt;=Stimuli!$B$4,A5084&lt;=Stimuli!$C$4),Stimuli!$A$4,"")))</f>
        <v>01 Quiet baseline (60s)</v>
      </c>
      <c r="I5084" s="6" t="n">
        <f aca="false">(B5084-B5083)/((A5084-A5083)/1000)</f>
        <v>0.56263736263756</v>
      </c>
      <c r="J5084" s="6" t="n">
        <f aca="false">IF(OR(B5084&lt;Rules!$B$2,B5084&gt;Rules!$B$3,ABS(I5084)&gt;Rules!$B$4,OR(B5085&lt;Rules!$B$2,B5085&gt;Rules!$B$3,ABS(I5085)&gt;Rules!$B$4)),1,0)</f>
        <v>0</v>
      </c>
      <c r="K5084" s="6" t="str">
        <f aca="false">IF(F5084=1,COUNTIF($F$2:F5084,1),"")</f>
        <v/>
      </c>
    </row>
    <row r="5085" customFormat="false" ht="15" hidden="false" customHeight="false" outlineLevel="0" collapsed="false">
      <c r="A5085" s="6" t="n">
        <v>39980.0555</v>
      </c>
      <c r="B5085" s="6" t="n">
        <v>1.61538461538462</v>
      </c>
      <c r="C5085" s="6" t="n">
        <v>69</v>
      </c>
      <c r="D5085" s="6" t="n">
        <v>-1</v>
      </c>
      <c r="E5085" s="6" t="n">
        <v>1.64175824175824</v>
      </c>
      <c r="F5085" s="6" t="n">
        <v>0</v>
      </c>
      <c r="G5085" s="6" t="n">
        <v>0</v>
      </c>
      <c r="H5085" s="6" t="str">
        <f aca="false">IF(AND(A5085&gt;=Stimuli!$B$2,A5085&lt;=Stimuli!$C$2),Stimuli!$A$2,IF(AND(A5085&gt;=Stimuli!$B$3,A5085&lt;=Stimuli!$C$3),Stimuli!$A$3,IF(AND(A5085&gt;=Stimuli!$B$4,A5085&lt;=Stimuli!$C$4),Stimuli!$A$4,"")))</f>
        <v>01 Quiet baseline (60s)</v>
      </c>
      <c r="I5085" s="6" t="n">
        <f aca="false">(B5085-B5084)/((A5085-A5084)/1000)</f>
        <v>-0.375091575091716</v>
      </c>
      <c r="J5085" s="6" t="n">
        <f aca="false">IF(OR(B5085&lt;Rules!$B$2,B5085&gt;Rules!$B$3,ABS(I5085)&gt;Rules!$B$4,OR(B5086&lt;Rules!$B$2,B5086&gt;Rules!$B$3,ABS(I5086)&gt;Rules!$B$4)),1,0)</f>
        <v>0</v>
      </c>
      <c r="K5085" s="6" t="str">
        <f aca="false">IF(F5085=1,COUNTIF($F$2:F5085,1),"")</f>
        <v/>
      </c>
    </row>
    <row r="5086" customFormat="false" ht="15" hidden="false" customHeight="false" outlineLevel="0" collapsed="false">
      <c r="A5086" s="6" t="n">
        <v>39987.868</v>
      </c>
      <c r="B5086" s="6" t="n">
        <v>1.61831501831502</v>
      </c>
      <c r="C5086" s="6" t="n">
        <v>69</v>
      </c>
      <c r="D5086" s="6" t="n">
        <v>-1</v>
      </c>
      <c r="E5086" s="6" t="n">
        <v>1.64175824175824</v>
      </c>
      <c r="F5086" s="6" t="n">
        <v>0</v>
      </c>
      <c r="G5086" s="6" t="n">
        <v>0</v>
      </c>
      <c r="H5086" s="6" t="str">
        <f aca="false">IF(AND(A5086&gt;=Stimuli!$B$2,A5086&lt;=Stimuli!$C$2),Stimuli!$A$2,IF(AND(A5086&gt;=Stimuli!$B$3,A5086&lt;=Stimuli!$C$3),Stimuli!$A$3,IF(AND(A5086&gt;=Stimuli!$B$4,A5086&lt;=Stimuli!$C$4),Stimuli!$A$4,"")))</f>
        <v>01 Quiet baseline (60s)</v>
      </c>
      <c r="I5086" s="6" t="n">
        <f aca="false">(B5086-B5085)/((A5086-A5085)/1000)</f>
        <v>0.375091575091716</v>
      </c>
      <c r="J5086" s="6" t="n">
        <f aca="false">IF(OR(B5086&lt;Rules!$B$2,B5086&gt;Rules!$B$3,ABS(I5086)&gt;Rules!$B$4,OR(B5087&lt;Rules!$B$2,B5087&gt;Rules!$B$3,ABS(I5087)&gt;Rules!$B$4)),1,0)</f>
        <v>0</v>
      </c>
      <c r="K5086" s="6" t="str">
        <f aca="false">IF(F5086=1,COUNTIF($F$2:F5086,1),"")</f>
        <v/>
      </c>
    </row>
    <row r="5087" customFormat="false" ht="15" hidden="false" customHeight="false" outlineLevel="0" collapsed="false">
      <c r="A5087" s="6" t="n">
        <v>39995.6805</v>
      </c>
      <c r="B5087" s="6" t="n">
        <v>1.61684981684982</v>
      </c>
      <c r="C5087" s="6" t="n">
        <v>69</v>
      </c>
      <c r="D5087" s="6" t="n">
        <v>-1</v>
      </c>
      <c r="E5087" s="6" t="n">
        <v>1.64175824175824</v>
      </c>
      <c r="F5087" s="6" t="n">
        <v>0</v>
      </c>
      <c r="G5087" s="6" t="n">
        <v>0</v>
      </c>
      <c r="H5087" s="6" t="str">
        <f aca="false">IF(AND(A5087&gt;=Stimuli!$B$2,A5087&lt;=Stimuli!$C$2),Stimuli!$A$2,IF(AND(A5087&gt;=Stimuli!$B$3,A5087&lt;=Stimuli!$C$3),Stimuli!$A$3,IF(AND(A5087&gt;=Stimuli!$B$4,A5087&lt;=Stimuli!$C$4),Stimuli!$A$4,"")))</f>
        <v>01 Quiet baseline (60s)</v>
      </c>
      <c r="I5087" s="6" t="n">
        <f aca="false">(B5087-B5086)/((A5087-A5086)/1000)</f>
        <v>-0.187545787545844</v>
      </c>
      <c r="J5087" s="6" t="n">
        <f aca="false">IF(OR(B5087&lt;Rules!$B$2,B5087&gt;Rules!$B$3,ABS(I5087)&gt;Rules!$B$4,OR(B5088&lt;Rules!$B$2,B5088&gt;Rules!$B$3,ABS(I5088)&gt;Rules!$B$4)),1,0)</f>
        <v>0</v>
      </c>
      <c r="K5087" s="6" t="str">
        <f aca="false">IF(F5087=1,COUNTIF($F$2:F5087,1),"")</f>
        <v/>
      </c>
    </row>
    <row r="5088" customFormat="false" ht="15" hidden="false" customHeight="false" outlineLevel="0" collapsed="false">
      <c r="A5088" s="6" t="n">
        <v>40003.493</v>
      </c>
      <c r="B5088" s="6" t="n">
        <v>1.61684981684982</v>
      </c>
      <c r="C5088" s="6" t="n">
        <v>69</v>
      </c>
      <c r="D5088" s="6" t="n">
        <v>-1</v>
      </c>
      <c r="E5088" s="6" t="n">
        <v>1.64175824175824</v>
      </c>
      <c r="F5088" s="6" t="n">
        <v>0</v>
      </c>
      <c r="G5088" s="6" t="n">
        <v>0</v>
      </c>
      <c r="H5088" s="6" t="str">
        <f aca="false">IF(AND(A5088&gt;=Stimuli!$B$2,A5088&lt;=Stimuli!$C$2),Stimuli!$A$2,IF(AND(A5088&gt;=Stimuli!$B$3,A5088&lt;=Stimuli!$C$3),Stimuli!$A$3,IF(AND(A5088&gt;=Stimuli!$B$4,A5088&lt;=Stimuli!$C$4),Stimuli!$A$4,"")))</f>
        <v>01 Quiet baseline (60s)</v>
      </c>
      <c r="I5088" s="6" t="n">
        <f aca="false">(B5088-B5087)/((A5088-A5087)/1000)</f>
        <v>0</v>
      </c>
      <c r="J5088" s="6" t="n">
        <f aca="false">IF(OR(B5088&lt;Rules!$B$2,B5088&gt;Rules!$B$3,ABS(I5088)&gt;Rules!$B$4,OR(B5089&lt;Rules!$B$2,B5089&gt;Rules!$B$3,ABS(I5089)&gt;Rules!$B$4)),1,0)</f>
        <v>0</v>
      </c>
      <c r="K5088" s="6" t="str">
        <f aca="false">IF(F5088=1,COUNTIF($F$2:F5088,1),"")</f>
        <v/>
      </c>
    </row>
    <row r="5089" customFormat="false" ht="15" hidden="false" customHeight="false" outlineLevel="0" collapsed="false">
      <c r="A5089" s="6" t="n">
        <v>40011.3055</v>
      </c>
      <c r="B5089" s="6" t="n">
        <v>1.61831501831502</v>
      </c>
      <c r="C5089" s="6" t="n">
        <v>69</v>
      </c>
      <c r="D5089" s="6" t="n">
        <v>-1</v>
      </c>
      <c r="E5089" s="6" t="n">
        <v>1.64175824175824</v>
      </c>
      <c r="F5089" s="6" t="n">
        <v>0</v>
      </c>
      <c r="G5089" s="6" t="n">
        <v>0</v>
      </c>
      <c r="H5089" s="6" t="str">
        <f aca="false">IF(AND(A5089&gt;=Stimuli!$B$2,A5089&lt;=Stimuli!$C$2),Stimuli!$A$2,IF(AND(A5089&gt;=Stimuli!$B$3,A5089&lt;=Stimuli!$C$3),Stimuli!$A$3,IF(AND(A5089&gt;=Stimuli!$B$4,A5089&lt;=Stimuli!$C$4),Stimuli!$A$4,"")))</f>
        <v>01 Quiet baseline (60s)</v>
      </c>
      <c r="I5089" s="6" t="n">
        <f aca="false">(B5089-B5088)/((A5089-A5088)/1000)</f>
        <v>0.187545787545844</v>
      </c>
      <c r="J5089" s="6" t="n">
        <f aca="false">IF(OR(B5089&lt;Rules!$B$2,B5089&gt;Rules!$B$3,ABS(I5089)&gt;Rules!$B$4,OR(B5090&lt;Rules!$B$2,B5090&gt;Rules!$B$3,ABS(I5090)&gt;Rules!$B$4)),1,0)</f>
        <v>0</v>
      </c>
      <c r="K5089" s="6" t="str">
        <f aca="false">IF(F5089=1,COUNTIF($F$2:F5089,1),"")</f>
        <v/>
      </c>
    </row>
    <row r="5090" customFormat="false" ht="15" hidden="false" customHeight="false" outlineLevel="0" collapsed="false">
      <c r="A5090" s="6" t="n">
        <v>40019.118</v>
      </c>
      <c r="B5090" s="6" t="n">
        <v>1.61538461538462</v>
      </c>
      <c r="C5090" s="6" t="n">
        <v>69</v>
      </c>
      <c r="D5090" s="6" t="n">
        <v>-1</v>
      </c>
      <c r="E5090" s="6" t="n">
        <v>1.64175824175824</v>
      </c>
      <c r="F5090" s="6" t="n">
        <v>0</v>
      </c>
      <c r="G5090" s="6" t="n">
        <v>0</v>
      </c>
      <c r="H5090" s="6" t="str">
        <f aca="false">IF(AND(A5090&gt;=Stimuli!$B$2,A5090&lt;=Stimuli!$C$2),Stimuli!$A$2,IF(AND(A5090&gt;=Stimuli!$B$3,A5090&lt;=Stimuli!$C$3),Stimuli!$A$3,IF(AND(A5090&gt;=Stimuli!$B$4,A5090&lt;=Stimuli!$C$4),Stimuli!$A$4,"")))</f>
        <v>01 Quiet baseline (60s)</v>
      </c>
      <c r="I5090" s="6" t="n">
        <f aca="false">(B5090-B5089)/((A5090-A5089)/1000)</f>
        <v>-0.375091575091716</v>
      </c>
      <c r="J5090" s="6" t="n">
        <f aca="false">IF(OR(B5090&lt;Rules!$B$2,B5090&gt;Rules!$B$3,ABS(I5090)&gt;Rules!$B$4,OR(B5091&lt;Rules!$B$2,B5091&gt;Rules!$B$3,ABS(I5091)&gt;Rules!$B$4)),1,0)</f>
        <v>0</v>
      </c>
      <c r="K5090" s="6" t="str">
        <f aca="false">IF(F5090=1,COUNTIF($F$2:F5090,1),"")</f>
        <v/>
      </c>
    </row>
    <row r="5091" customFormat="false" ht="15" hidden="false" customHeight="false" outlineLevel="0" collapsed="false">
      <c r="A5091" s="6" t="n">
        <v>40026.9305</v>
      </c>
      <c r="B5091" s="6" t="n">
        <v>1.61978021978022</v>
      </c>
      <c r="C5091" s="6" t="n">
        <v>69</v>
      </c>
      <c r="D5091" s="6" t="n">
        <v>-1</v>
      </c>
      <c r="E5091" s="6" t="n">
        <v>1.64175824175824</v>
      </c>
      <c r="F5091" s="6" t="n">
        <v>0</v>
      </c>
      <c r="G5091" s="6" t="n">
        <v>0</v>
      </c>
      <c r="H5091" s="6" t="str">
        <f aca="false">IF(AND(A5091&gt;=Stimuli!$B$2,A5091&lt;=Stimuli!$C$2),Stimuli!$A$2,IF(AND(A5091&gt;=Stimuli!$B$3,A5091&lt;=Stimuli!$C$3),Stimuli!$A$3,IF(AND(A5091&gt;=Stimuli!$B$4,A5091&lt;=Stimuli!$C$4),Stimuli!$A$4,"")))</f>
        <v>01 Quiet baseline (60s)</v>
      </c>
      <c r="I5091" s="6" t="n">
        <f aca="false">(B5091-B5090)/((A5091-A5090)/1000)</f>
        <v>0.562637362637446</v>
      </c>
      <c r="J5091" s="6" t="n">
        <f aca="false">IF(OR(B5091&lt;Rules!$B$2,B5091&gt;Rules!$B$3,ABS(I5091)&gt;Rules!$B$4,OR(B5092&lt;Rules!$B$2,B5092&gt;Rules!$B$3,ABS(I5092)&gt;Rules!$B$4)),1,0)</f>
        <v>0</v>
      </c>
      <c r="K5091" s="6" t="str">
        <f aca="false">IF(F5091=1,COUNTIF($F$2:F5091,1),"")</f>
        <v/>
      </c>
    </row>
    <row r="5092" customFormat="false" ht="15" hidden="false" customHeight="false" outlineLevel="0" collapsed="false">
      <c r="A5092" s="6" t="n">
        <v>40034.743</v>
      </c>
      <c r="B5092" s="6" t="n">
        <v>1.61538461538462</v>
      </c>
      <c r="C5092" s="6" t="n">
        <v>69</v>
      </c>
      <c r="D5092" s="6" t="n">
        <v>-1</v>
      </c>
      <c r="E5092" s="6" t="n">
        <v>1.64175824175824</v>
      </c>
      <c r="F5092" s="6" t="n">
        <v>0</v>
      </c>
      <c r="G5092" s="6" t="n">
        <v>0</v>
      </c>
      <c r="H5092" s="6" t="str">
        <f aca="false">IF(AND(A5092&gt;=Stimuli!$B$2,A5092&lt;=Stimuli!$C$2),Stimuli!$A$2,IF(AND(A5092&gt;=Stimuli!$B$3,A5092&lt;=Stimuli!$C$3),Stimuli!$A$3,IF(AND(A5092&gt;=Stimuli!$B$4,A5092&lt;=Stimuli!$C$4),Stimuli!$A$4,"")))</f>
        <v>01 Quiet baseline (60s)</v>
      </c>
      <c r="I5092" s="6" t="n">
        <f aca="false">(B5092-B5091)/((A5092-A5091)/1000)</f>
        <v>-0.562637362637446</v>
      </c>
      <c r="J5092" s="6" t="n">
        <f aca="false">IF(OR(B5092&lt;Rules!$B$2,B5092&gt;Rules!$B$3,ABS(I5092)&gt;Rules!$B$4,OR(B5093&lt;Rules!$B$2,B5093&gt;Rules!$B$3,ABS(I5093)&gt;Rules!$B$4)),1,0)</f>
        <v>0</v>
      </c>
      <c r="K5092" s="6" t="str">
        <f aca="false">IF(F5092=1,COUNTIF($F$2:F5092,1),"")</f>
        <v/>
      </c>
    </row>
    <row r="5093" customFormat="false" ht="15" hidden="false" customHeight="false" outlineLevel="0" collapsed="false">
      <c r="A5093" s="6" t="n">
        <v>40042.5555</v>
      </c>
      <c r="B5093" s="6" t="n">
        <v>1.62124542124542</v>
      </c>
      <c r="C5093" s="6" t="n">
        <v>69</v>
      </c>
      <c r="D5093" s="6" t="n">
        <v>-1</v>
      </c>
      <c r="E5093" s="6" t="n">
        <v>1.64175824175824</v>
      </c>
      <c r="F5093" s="6" t="n">
        <v>0</v>
      </c>
      <c r="G5093" s="6" t="n">
        <v>0</v>
      </c>
      <c r="H5093" s="6" t="str">
        <f aca="false">IF(AND(A5093&gt;=Stimuli!$B$2,A5093&lt;=Stimuli!$C$2),Stimuli!$A$2,IF(AND(A5093&gt;=Stimuli!$B$3,A5093&lt;=Stimuli!$C$3),Stimuli!$A$3,IF(AND(A5093&gt;=Stimuli!$B$4,A5093&lt;=Stimuli!$C$4),Stimuli!$A$4,"")))</f>
        <v>01 Quiet baseline (60s)</v>
      </c>
      <c r="I5093" s="6" t="n">
        <f aca="false">(B5093-B5092)/((A5093-A5092)/1000)</f>
        <v>0.750183150183176</v>
      </c>
      <c r="J5093" s="6" t="n">
        <f aca="false">IF(OR(B5093&lt;Rules!$B$2,B5093&gt;Rules!$B$3,ABS(I5093)&gt;Rules!$B$4,OR(B5094&lt;Rules!$B$2,B5094&gt;Rules!$B$3,ABS(I5094)&gt;Rules!$B$4)),1,0)</f>
        <v>0</v>
      </c>
      <c r="K5093" s="6" t="str">
        <f aca="false">IF(F5093=1,COUNTIF($F$2:F5093,1),"")</f>
        <v/>
      </c>
    </row>
    <row r="5094" customFormat="false" ht="15" hidden="false" customHeight="false" outlineLevel="0" collapsed="false">
      <c r="A5094" s="6" t="n">
        <v>40050.368</v>
      </c>
      <c r="B5094" s="6" t="n">
        <v>1.61538461538462</v>
      </c>
      <c r="C5094" s="6" t="n">
        <v>69</v>
      </c>
      <c r="D5094" s="6" t="n">
        <v>-1</v>
      </c>
      <c r="E5094" s="6" t="n">
        <v>1.64175824175824</v>
      </c>
      <c r="F5094" s="6" t="n">
        <v>0</v>
      </c>
      <c r="G5094" s="6" t="n">
        <v>0</v>
      </c>
      <c r="H5094" s="6" t="str">
        <f aca="false">IF(AND(A5094&gt;=Stimuli!$B$2,A5094&lt;=Stimuli!$C$2),Stimuli!$A$2,IF(AND(A5094&gt;=Stimuli!$B$3,A5094&lt;=Stimuli!$C$3),Stimuli!$A$3,IF(AND(A5094&gt;=Stimuli!$B$4,A5094&lt;=Stimuli!$C$4),Stimuli!$A$4,"")))</f>
        <v>01 Quiet baseline (60s)</v>
      </c>
      <c r="I5094" s="6" t="n">
        <f aca="false">(B5094-B5093)/((A5094-A5093)/1000)</f>
        <v>-0.750183150183176</v>
      </c>
      <c r="J5094" s="6" t="n">
        <f aca="false">IF(OR(B5094&lt;Rules!$B$2,B5094&gt;Rules!$B$3,ABS(I5094)&gt;Rules!$B$4,OR(B5095&lt;Rules!$B$2,B5095&gt;Rules!$B$3,ABS(I5095)&gt;Rules!$B$4)),1,0)</f>
        <v>0</v>
      </c>
      <c r="K5094" s="6" t="str">
        <f aca="false">IF(F5094=1,COUNTIF($F$2:F5094,1),"")</f>
        <v/>
      </c>
    </row>
    <row r="5095" customFormat="false" ht="15" hidden="false" customHeight="false" outlineLevel="0" collapsed="false">
      <c r="A5095" s="6" t="n">
        <v>40058.1805</v>
      </c>
      <c r="B5095" s="6" t="n">
        <v>1.62271062271062</v>
      </c>
      <c r="C5095" s="6" t="n">
        <v>69</v>
      </c>
      <c r="D5095" s="6" t="n">
        <v>-1</v>
      </c>
      <c r="E5095" s="6" t="n">
        <v>1.64175824175824</v>
      </c>
      <c r="F5095" s="6" t="n">
        <v>0</v>
      </c>
      <c r="G5095" s="6" t="n">
        <v>0</v>
      </c>
      <c r="H5095" s="6" t="str">
        <f aca="false">IF(AND(A5095&gt;=Stimuli!$B$2,A5095&lt;=Stimuli!$C$2),Stimuli!$A$2,IF(AND(A5095&gt;=Stimuli!$B$3,A5095&lt;=Stimuli!$C$3),Stimuli!$A$3,IF(AND(A5095&gt;=Stimuli!$B$4,A5095&lt;=Stimuli!$C$4),Stimuli!$A$4,"")))</f>
        <v>01 Quiet baseline (60s)</v>
      </c>
      <c r="I5095" s="6" t="n">
        <f aca="false">(B5095-B5094)/((A5095-A5094)/1000)</f>
        <v>0.937728937728906</v>
      </c>
      <c r="J5095" s="6" t="n">
        <f aca="false">IF(OR(B5095&lt;Rules!$B$2,B5095&gt;Rules!$B$3,ABS(I5095)&gt;Rules!$B$4,OR(B5096&lt;Rules!$B$2,B5096&gt;Rules!$B$3,ABS(I5096)&gt;Rules!$B$4)),1,0)</f>
        <v>0</v>
      </c>
      <c r="K5095" s="6" t="str">
        <f aca="false">IF(F5095=1,COUNTIF($F$2:F5095,1),"")</f>
        <v/>
      </c>
    </row>
    <row r="5096" customFormat="false" ht="15" hidden="false" customHeight="false" outlineLevel="0" collapsed="false">
      <c r="A5096" s="6" t="n">
        <v>40065.993</v>
      </c>
      <c r="B5096" s="6" t="n">
        <v>1.61538461538462</v>
      </c>
      <c r="C5096" s="6" t="n">
        <v>69</v>
      </c>
      <c r="D5096" s="6" t="n">
        <v>-1</v>
      </c>
      <c r="E5096" s="6" t="n">
        <v>1.64175824175824</v>
      </c>
      <c r="F5096" s="6" t="n">
        <v>0</v>
      </c>
      <c r="G5096" s="6" t="n">
        <v>0</v>
      </c>
      <c r="H5096" s="6" t="str">
        <f aca="false">IF(AND(A5096&gt;=Stimuli!$B$2,A5096&lt;=Stimuli!$C$2),Stimuli!$A$2,IF(AND(A5096&gt;=Stimuli!$B$3,A5096&lt;=Stimuli!$C$3),Stimuli!$A$3,IF(AND(A5096&gt;=Stimuli!$B$4,A5096&lt;=Stimuli!$C$4),Stimuli!$A$4,"")))</f>
        <v>01 Quiet baseline (60s)</v>
      </c>
      <c r="I5096" s="6" t="n">
        <f aca="false">(B5096-B5095)/((A5096-A5095)/1000)</f>
        <v>-0.937728937728906</v>
      </c>
      <c r="J5096" s="6" t="n">
        <f aca="false">IF(OR(B5096&lt;Rules!$B$2,B5096&gt;Rules!$B$3,ABS(I5096)&gt;Rules!$B$4,OR(B5097&lt;Rules!$B$2,B5097&gt;Rules!$B$3,ABS(I5097)&gt;Rules!$B$4)),1,0)</f>
        <v>0</v>
      </c>
      <c r="K5096" s="6" t="str">
        <f aca="false">IF(F5096=1,COUNTIF($F$2:F5096,1),"")</f>
        <v/>
      </c>
    </row>
    <row r="5097" customFormat="false" ht="15" hidden="false" customHeight="false" outlineLevel="0" collapsed="false">
      <c r="A5097" s="6" t="n">
        <v>40073.8055</v>
      </c>
      <c r="B5097" s="6" t="n">
        <v>1.62271062271062</v>
      </c>
      <c r="C5097" s="6" t="n">
        <v>69</v>
      </c>
      <c r="D5097" s="6" t="n">
        <v>-1</v>
      </c>
      <c r="E5097" s="6" t="n">
        <v>1.64175824175824</v>
      </c>
      <c r="F5097" s="6" t="n">
        <v>0</v>
      </c>
      <c r="G5097" s="6" t="n">
        <v>0</v>
      </c>
      <c r="H5097" s="6" t="str">
        <f aca="false">IF(AND(A5097&gt;=Stimuli!$B$2,A5097&lt;=Stimuli!$C$2),Stimuli!$A$2,IF(AND(A5097&gt;=Stimuli!$B$3,A5097&lt;=Stimuli!$C$3),Stimuli!$A$3,IF(AND(A5097&gt;=Stimuli!$B$4,A5097&lt;=Stimuli!$C$4),Stimuli!$A$4,"")))</f>
        <v>01 Quiet baseline (60s)</v>
      </c>
      <c r="I5097" s="6" t="n">
        <f aca="false">(B5097-B5096)/((A5097-A5096)/1000)</f>
        <v>0.937728937728906</v>
      </c>
      <c r="J5097" s="6" t="n">
        <f aca="false">IF(OR(B5097&lt;Rules!$B$2,B5097&gt;Rules!$B$3,ABS(I5097)&gt;Rules!$B$4,OR(B5098&lt;Rules!$B$2,B5098&gt;Rules!$B$3,ABS(I5098)&gt;Rules!$B$4)),1,0)</f>
        <v>0</v>
      </c>
      <c r="K5097" s="6" t="str">
        <f aca="false">IF(F5097=1,COUNTIF($F$2:F5097,1),"")</f>
        <v/>
      </c>
    </row>
    <row r="5098" customFormat="false" ht="15" hidden="false" customHeight="false" outlineLevel="0" collapsed="false">
      <c r="A5098" s="6" t="n">
        <v>40081.618</v>
      </c>
      <c r="B5098" s="6" t="n">
        <v>1.61684981684982</v>
      </c>
      <c r="C5098" s="6" t="n">
        <v>69</v>
      </c>
      <c r="D5098" s="6" t="n">
        <v>-1</v>
      </c>
      <c r="E5098" s="6" t="n">
        <v>1.64175824175824</v>
      </c>
      <c r="F5098" s="6" t="n">
        <v>0</v>
      </c>
      <c r="G5098" s="6" t="n">
        <v>0</v>
      </c>
      <c r="H5098" s="6" t="str">
        <f aca="false">IF(AND(A5098&gt;=Stimuli!$B$2,A5098&lt;=Stimuli!$C$2),Stimuli!$A$2,IF(AND(A5098&gt;=Stimuli!$B$3,A5098&lt;=Stimuli!$C$3),Stimuli!$A$3,IF(AND(A5098&gt;=Stimuli!$B$4,A5098&lt;=Stimuli!$C$4),Stimuli!$A$4,"")))</f>
        <v>01 Quiet baseline (60s)</v>
      </c>
      <c r="I5098" s="6" t="n">
        <f aca="false">(B5098-B5097)/((A5098-A5097)/1000)</f>
        <v>-0.750183150183034</v>
      </c>
      <c r="J5098" s="6" t="n">
        <f aca="false">IF(OR(B5098&lt;Rules!$B$2,B5098&gt;Rules!$B$3,ABS(I5098)&gt;Rules!$B$4,OR(B5099&lt;Rules!$B$2,B5099&gt;Rules!$B$3,ABS(I5099)&gt;Rules!$B$4)),1,0)</f>
        <v>0</v>
      </c>
      <c r="K5098" s="6" t="str">
        <f aca="false">IF(F5098=1,COUNTIF($F$2:F5098,1),"")</f>
        <v/>
      </c>
    </row>
    <row r="5099" customFormat="false" ht="15" hidden="false" customHeight="false" outlineLevel="0" collapsed="false">
      <c r="A5099" s="6" t="n">
        <v>40089.4305</v>
      </c>
      <c r="B5099" s="6" t="n">
        <v>1.62271062271062</v>
      </c>
      <c r="C5099" s="6" t="n">
        <v>69</v>
      </c>
      <c r="D5099" s="6" t="n">
        <v>-1</v>
      </c>
      <c r="E5099" s="6" t="n">
        <v>1.64175824175824</v>
      </c>
      <c r="F5099" s="6" t="n">
        <v>0</v>
      </c>
      <c r="G5099" s="6" t="n">
        <v>0</v>
      </c>
      <c r="H5099" s="6" t="str">
        <f aca="false">IF(AND(A5099&gt;=Stimuli!$B$2,A5099&lt;=Stimuli!$C$2),Stimuli!$A$2,IF(AND(A5099&gt;=Stimuli!$B$3,A5099&lt;=Stimuli!$C$3),Stimuli!$A$3,IF(AND(A5099&gt;=Stimuli!$B$4,A5099&lt;=Stimuli!$C$4),Stimuli!$A$4,"")))</f>
        <v>01 Quiet baseline (60s)</v>
      </c>
      <c r="I5099" s="6" t="n">
        <f aca="false">(B5099-B5098)/((A5099-A5098)/1000)</f>
        <v>0.750183150183034</v>
      </c>
      <c r="J5099" s="6" t="n">
        <f aca="false">IF(OR(B5099&lt;Rules!$B$2,B5099&gt;Rules!$B$3,ABS(I5099)&gt;Rules!$B$4,OR(B5100&lt;Rules!$B$2,B5100&gt;Rules!$B$3,ABS(I5100)&gt;Rules!$B$4)),1,0)</f>
        <v>0</v>
      </c>
      <c r="K5099" s="6" t="str">
        <f aca="false">IF(F5099=1,COUNTIF($F$2:F5099,1),"")</f>
        <v/>
      </c>
    </row>
    <row r="5100" customFormat="false" ht="15" hidden="false" customHeight="false" outlineLevel="0" collapsed="false">
      <c r="A5100" s="6" t="n">
        <v>40097.243</v>
      </c>
      <c r="B5100" s="6" t="n">
        <v>1.61831501831502</v>
      </c>
      <c r="C5100" s="6" t="n">
        <v>69</v>
      </c>
      <c r="D5100" s="6" t="n">
        <v>-1</v>
      </c>
      <c r="E5100" s="6" t="n">
        <v>1.64175824175824</v>
      </c>
      <c r="F5100" s="6" t="n">
        <v>0</v>
      </c>
      <c r="G5100" s="6" t="n">
        <v>0</v>
      </c>
      <c r="H5100" s="6" t="str">
        <f aca="false">IF(AND(A5100&gt;=Stimuli!$B$2,A5100&lt;=Stimuli!$C$2),Stimuli!$A$2,IF(AND(A5100&gt;=Stimuli!$B$3,A5100&lt;=Stimuli!$C$3),Stimuli!$A$3,IF(AND(A5100&gt;=Stimuli!$B$4,A5100&lt;=Stimuli!$C$4),Stimuli!$A$4,"")))</f>
        <v>01 Quiet baseline (60s)</v>
      </c>
      <c r="I5100" s="6" t="n">
        <f aca="false">(B5100-B5099)/((A5100-A5099)/1000)</f>
        <v>-0.56263736263719</v>
      </c>
      <c r="J5100" s="6" t="n">
        <f aca="false">IF(OR(B5100&lt;Rules!$B$2,B5100&gt;Rules!$B$3,ABS(I5100)&gt;Rules!$B$4,OR(B5101&lt;Rules!$B$2,B5101&gt;Rules!$B$3,ABS(I5101)&gt;Rules!$B$4)),1,0)</f>
        <v>0</v>
      </c>
      <c r="K5100" s="6" t="str">
        <f aca="false">IF(F5100=1,COUNTIF($F$2:F5100,1),"")</f>
        <v/>
      </c>
    </row>
    <row r="5101" customFormat="false" ht="15" hidden="false" customHeight="false" outlineLevel="0" collapsed="false">
      <c r="A5101" s="6" t="n">
        <v>40105.0555</v>
      </c>
      <c r="B5101" s="6" t="n">
        <v>1.62271062271062</v>
      </c>
      <c r="C5101" s="6" t="n">
        <v>69</v>
      </c>
      <c r="D5101" s="6" t="n">
        <v>-1</v>
      </c>
      <c r="E5101" s="6" t="n">
        <v>1.64175824175824</v>
      </c>
      <c r="F5101" s="6" t="n">
        <v>0</v>
      </c>
      <c r="G5101" s="6" t="n">
        <v>0</v>
      </c>
      <c r="H5101" s="6" t="str">
        <f aca="false">IF(AND(A5101&gt;=Stimuli!$B$2,A5101&lt;=Stimuli!$C$2),Stimuli!$A$2,IF(AND(A5101&gt;=Stimuli!$B$3,A5101&lt;=Stimuli!$C$3),Stimuli!$A$3,IF(AND(A5101&gt;=Stimuli!$B$4,A5101&lt;=Stimuli!$C$4),Stimuli!$A$4,"")))</f>
        <v>01 Quiet baseline (60s)</v>
      </c>
      <c r="I5101" s="6" t="n">
        <f aca="false">(B5101-B5100)/((A5101-A5100)/1000)</f>
        <v>0.56263736263719</v>
      </c>
      <c r="J5101" s="6" t="n">
        <f aca="false">IF(OR(B5101&lt;Rules!$B$2,B5101&gt;Rules!$B$3,ABS(I5101)&gt;Rules!$B$4,OR(B5102&lt;Rules!$B$2,B5102&gt;Rules!$B$3,ABS(I5102)&gt;Rules!$B$4)),1,0)</f>
        <v>0</v>
      </c>
      <c r="K5101" s="6" t="str">
        <f aca="false">IF(F5101=1,COUNTIF($F$2:F5101,1),"")</f>
        <v/>
      </c>
    </row>
    <row r="5102" customFormat="false" ht="15" hidden="false" customHeight="false" outlineLevel="0" collapsed="false">
      <c r="A5102" s="6" t="n">
        <v>40112.868</v>
      </c>
      <c r="B5102" s="6" t="n">
        <v>1.61978021978022</v>
      </c>
      <c r="C5102" s="6" t="n">
        <v>69</v>
      </c>
      <c r="D5102" s="6" t="n">
        <v>-1</v>
      </c>
      <c r="E5102" s="6" t="n">
        <v>1.64175824175824</v>
      </c>
      <c r="F5102" s="6" t="n">
        <v>0</v>
      </c>
      <c r="G5102" s="6" t="n">
        <v>0</v>
      </c>
      <c r="H5102" s="6" t="str">
        <f aca="false">IF(AND(A5102&gt;=Stimuli!$B$2,A5102&lt;=Stimuli!$C$2),Stimuli!$A$2,IF(AND(A5102&gt;=Stimuli!$B$3,A5102&lt;=Stimuli!$C$3),Stimuli!$A$3,IF(AND(A5102&gt;=Stimuli!$B$4,A5102&lt;=Stimuli!$C$4),Stimuli!$A$4,"")))</f>
        <v>01 Quiet baseline (60s)</v>
      </c>
      <c r="I5102" s="6" t="n">
        <f aca="false">(B5102-B5101)/((A5102-A5101)/1000)</f>
        <v>-0.37509157509146</v>
      </c>
      <c r="J5102" s="6" t="n">
        <f aca="false">IF(OR(B5102&lt;Rules!$B$2,B5102&gt;Rules!$B$3,ABS(I5102)&gt;Rules!$B$4,OR(B5103&lt;Rules!$B$2,B5103&gt;Rules!$B$3,ABS(I5103)&gt;Rules!$B$4)),1,0)</f>
        <v>0</v>
      </c>
      <c r="K5102" s="6" t="str">
        <f aca="false">IF(F5102=1,COUNTIF($F$2:F5102,1),"")</f>
        <v/>
      </c>
    </row>
    <row r="5103" customFormat="false" ht="15" hidden="false" customHeight="false" outlineLevel="0" collapsed="false">
      <c r="A5103" s="6" t="n">
        <v>40120.6805</v>
      </c>
      <c r="B5103" s="6" t="n">
        <v>1.62124542124542</v>
      </c>
      <c r="C5103" s="6" t="n">
        <v>69</v>
      </c>
      <c r="D5103" s="6" t="n">
        <v>-1</v>
      </c>
      <c r="E5103" s="6" t="n">
        <v>1.64175824175824</v>
      </c>
      <c r="F5103" s="6" t="n">
        <v>0</v>
      </c>
      <c r="G5103" s="6" t="n">
        <v>0</v>
      </c>
      <c r="H5103" s="6" t="str">
        <f aca="false">IF(AND(A5103&gt;=Stimuli!$B$2,A5103&lt;=Stimuli!$C$2),Stimuli!$A$2,IF(AND(A5103&gt;=Stimuli!$B$3,A5103&lt;=Stimuli!$C$3),Stimuli!$A$3,IF(AND(A5103&gt;=Stimuli!$B$4,A5103&lt;=Stimuli!$C$4),Stimuli!$A$4,"")))</f>
        <v>01 Quiet baseline (60s)</v>
      </c>
      <c r="I5103" s="6" t="n">
        <f aca="false">(B5103-B5102)/((A5103-A5102)/1000)</f>
        <v>0.18754578754573</v>
      </c>
      <c r="J5103" s="6" t="n">
        <f aca="false">IF(OR(B5103&lt;Rules!$B$2,B5103&gt;Rules!$B$3,ABS(I5103)&gt;Rules!$B$4,OR(B5104&lt;Rules!$B$2,B5104&gt;Rules!$B$3,ABS(I5104)&gt;Rules!$B$4)),1,0)</f>
        <v>0</v>
      </c>
      <c r="K5103" s="6" t="str">
        <f aca="false">IF(F5103=1,COUNTIF($F$2:F5103,1),"")</f>
        <v/>
      </c>
    </row>
    <row r="5104" customFormat="false" ht="15" hidden="false" customHeight="false" outlineLevel="0" collapsed="false">
      <c r="A5104" s="6" t="n">
        <v>40128.493</v>
      </c>
      <c r="B5104" s="6" t="n">
        <v>1.62271062271062</v>
      </c>
      <c r="C5104" s="6" t="n">
        <v>69</v>
      </c>
      <c r="D5104" s="6" t="n">
        <v>-1</v>
      </c>
      <c r="E5104" s="6" t="n">
        <v>1.64175824175824</v>
      </c>
      <c r="F5104" s="6" t="n">
        <v>0</v>
      </c>
      <c r="G5104" s="6" t="n">
        <v>0</v>
      </c>
      <c r="H5104" s="6" t="str">
        <f aca="false">IF(AND(A5104&gt;=Stimuli!$B$2,A5104&lt;=Stimuli!$C$2),Stimuli!$A$2,IF(AND(A5104&gt;=Stimuli!$B$3,A5104&lt;=Stimuli!$C$3),Stimuli!$A$3,IF(AND(A5104&gt;=Stimuli!$B$4,A5104&lt;=Stimuli!$C$4),Stimuli!$A$4,"")))</f>
        <v>01 Quiet baseline (60s)</v>
      </c>
      <c r="I5104" s="6" t="n">
        <f aca="false">(B5104-B5103)/((A5104-A5103)/1000)</f>
        <v>0.18754578754573</v>
      </c>
      <c r="J5104" s="6" t="n">
        <f aca="false">IF(OR(B5104&lt;Rules!$B$2,B5104&gt;Rules!$B$3,ABS(I5104)&gt;Rules!$B$4,OR(B5105&lt;Rules!$B$2,B5105&gt;Rules!$B$3,ABS(I5105)&gt;Rules!$B$4)),1,0)</f>
        <v>0</v>
      </c>
      <c r="K5104" s="6" t="str">
        <f aca="false">IF(F5104=1,COUNTIF($F$2:F5104,1),"")</f>
        <v/>
      </c>
    </row>
    <row r="5105" customFormat="false" ht="15" hidden="false" customHeight="false" outlineLevel="0" collapsed="false">
      <c r="A5105" s="6" t="n">
        <v>40136.3055</v>
      </c>
      <c r="B5105" s="6" t="n">
        <v>1.62124542124542</v>
      </c>
      <c r="C5105" s="6" t="n">
        <v>69</v>
      </c>
      <c r="D5105" s="6" t="n">
        <v>-1</v>
      </c>
      <c r="E5105" s="6" t="n">
        <v>1.64175824175824</v>
      </c>
      <c r="F5105" s="6" t="n">
        <v>0</v>
      </c>
      <c r="G5105" s="6" t="n">
        <v>0</v>
      </c>
      <c r="H5105" s="6" t="str">
        <f aca="false">IF(AND(A5105&gt;=Stimuli!$B$2,A5105&lt;=Stimuli!$C$2),Stimuli!$A$2,IF(AND(A5105&gt;=Stimuli!$B$3,A5105&lt;=Stimuli!$C$3),Stimuli!$A$3,IF(AND(A5105&gt;=Stimuli!$B$4,A5105&lt;=Stimuli!$C$4),Stimuli!$A$4,"")))</f>
        <v>01 Quiet baseline (60s)</v>
      </c>
      <c r="I5105" s="6" t="n">
        <f aca="false">(B5105-B5104)/((A5105-A5104)/1000)</f>
        <v>-0.18754578754573</v>
      </c>
      <c r="J5105" s="6" t="n">
        <f aca="false">IF(OR(B5105&lt;Rules!$B$2,B5105&gt;Rules!$B$3,ABS(I5105)&gt;Rules!$B$4,OR(B5106&lt;Rules!$B$2,B5106&gt;Rules!$B$3,ABS(I5106)&gt;Rules!$B$4)),1,0)</f>
        <v>0</v>
      </c>
      <c r="K5105" s="6" t="str">
        <f aca="false">IF(F5105=1,COUNTIF($F$2:F5105,1),"")</f>
        <v/>
      </c>
    </row>
    <row r="5106" customFormat="false" ht="15" hidden="false" customHeight="false" outlineLevel="0" collapsed="false">
      <c r="A5106" s="6" t="n">
        <v>40144.118</v>
      </c>
      <c r="B5106" s="6" t="n">
        <v>1.62417582417582</v>
      </c>
      <c r="C5106" s="6" t="n">
        <v>69</v>
      </c>
      <c r="D5106" s="6" t="n">
        <v>-1</v>
      </c>
      <c r="E5106" s="6" t="n">
        <v>1.64175824175824</v>
      </c>
      <c r="F5106" s="6" t="n">
        <v>0</v>
      </c>
      <c r="G5106" s="6" t="n">
        <v>0</v>
      </c>
      <c r="H5106" s="6" t="str">
        <f aca="false">IF(AND(A5106&gt;=Stimuli!$B$2,A5106&lt;=Stimuli!$C$2),Stimuli!$A$2,IF(AND(A5106&gt;=Stimuli!$B$3,A5106&lt;=Stimuli!$C$3),Stimuli!$A$3,IF(AND(A5106&gt;=Stimuli!$B$4,A5106&lt;=Stimuli!$C$4),Stimuli!$A$4,"")))</f>
        <v>01 Quiet baseline (60s)</v>
      </c>
      <c r="I5106" s="6" t="n">
        <f aca="false">(B5106-B5105)/((A5106-A5105)/1000)</f>
        <v>0.375091575091574</v>
      </c>
      <c r="J5106" s="6" t="n">
        <f aca="false">IF(OR(B5106&lt;Rules!$B$2,B5106&gt;Rules!$B$3,ABS(I5106)&gt;Rules!$B$4,OR(B5107&lt;Rules!$B$2,B5107&gt;Rules!$B$3,ABS(I5107)&gt;Rules!$B$4)),1,0)</f>
        <v>0</v>
      </c>
      <c r="K5106" s="6" t="str">
        <f aca="false">IF(F5106=1,COUNTIF($F$2:F5106,1),"")</f>
        <v/>
      </c>
    </row>
    <row r="5107" customFormat="false" ht="15" hidden="false" customHeight="false" outlineLevel="0" collapsed="false">
      <c r="A5107" s="6" t="n">
        <v>40151.9305</v>
      </c>
      <c r="B5107" s="6" t="n">
        <v>1.62124542124542</v>
      </c>
      <c r="C5107" s="6" t="n">
        <v>69</v>
      </c>
      <c r="D5107" s="6" t="n">
        <v>-1</v>
      </c>
      <c r="E5107" s="6" t="n">
        <v>1.64175824175824</v>
      </c>
      <c r="F5107" s="6" t="n">
        <v>0</v>
      </c>
      <c r="G5107" s="6" t="n">
        <v>0</v>
      </c>
      <c r="H5107" s="6" t="str">
        <f aca="false">IF(AND(A5107&gt;=Stimuli!$B$2,A5107&lt;=Stimuli!$C$2),Stimuli!$A$2,IF(AND(A5107&gt;=Stimuli!$B$3,A5107&lt;=Stimuli!$C$3),Stimuli!$A$3,IF(AND(A5107&gt;=Stimuli!$B$4,A5107&lt;=Stimuli!$C$4),Stimuli!$A$4,"")))</f>
        <v>01 Quiet baseline (60s)</v>
      </c>
      <c r="I5107" s="6" t="n">
        <f aca="false">(B5107-B5106)/((A5107-A5106)/1000)</f>
        <v>-0.375091575091574</v>
      </c>
      <c r="J5107" s="6" t="n">
        <f aca="false">IF(OR(B5107&lt;Rules!$B$2,B5107&gt;Rules!$B$3,ABS(I5107)&gt;Rules!$B$4,OR(B5108&lt;Rules!$B$2,B5108&gt;Rules!$B$3,ABS(I5108)&gt;Rules!$B$4)),1,0)</f>
        <v>0</v>
      </c>
      <c r="K5107" s="6" t="str">
        <f aca="false">IF(F5107=1,COUNTIF($F$2:F5107,1),"")</f>
        <v/>
      </c>
    </row>
    <row r="5108" customFormat="false" ht="15" hidden="false" customHeight="false" outlineLevel="0" collapsed="false">
      <c r="A5108" s="6" t="n">
        <v>40159.743</v>
      </c>
      <c r="B5108" s="6" t="n">
        <v>1.62564102564103</v>
      </c>
      <c r="C5108" s="6" t="n">
        <v>69</v>
      </c>
      <c r="D5108" s="6" t="n">
        <v>-1</v>
      </c>
      <c r="E5108" s="6" t="n">
        <v>1.64175824175824</v>
      </c>
      <c r="F5108" s="6" t="n">
        <v>0</v>
      </c>
      <c r="G5108" s="6" t="n">
        <v>0</v>
      </c>
      <c r="H5108" s="6" t="str">
        <f aca="false">IF(AND(A5108&gt;=Stimuli!$B$2,A5108&lt;=Stimuli!$C$2),Stimuli!$A$2,IF(AND(A5108&gt;=Stimuli!$B$3,A5108&lt;=Stimuli!$C$3),Stimuli!$A$3,IF(AND(A5108&gt;=Stimuli!$B$4,A5108&lt;=Stimuli!$C$4),Stimuli!$A$4,"")))</f>
        <v>01 Quiet baseline (60s)</v>
      </c>
      <c r="I5108" s="6" t="n">
        <f aca="false">(B5108-B5107)/((A5108-A5107)/1000)</f>
        <v>0.562637362637304</v>
      </c>
      <c r="J5108" s="6" t="n">
        <f aca="false">IF(OR(B5108&lt;Rules!$B$2,B5108&gt;Rules!$B$3,ABS(I5108)&gt;Rules!$B$4,OR(B5109&lt;Rules!$B$2,B5109&gt;Rules!$B$3,ABS(I5109)&gt;Rules!$B$4)),1,0)</f>
        <v>0</v>
      </c>
      <c r="K5108" s="6" t="str">
        <f aca="false">IF(F5108=1,COUNTIF($F$2:F5108,1),"")</f>
        <v/>
      </c>
    </row>
    <row r="5109" customFormat="false" ht="15" hidden="false" customHeight="false" outlineLevel="0" collapsed="false">
      <c r="A5109" s="6" t="n">
        <v>40167.5555</v>
      </c>
      <c r="B5109" s="6" t="n">
        <v>1.61978021978022</v>
      </c>
      <c r="C5109" s="6" t="n">
        <v>69</v>
      </c>
      <c r="D5109" s="6" t="n">
        <v>-1</v>
      </c>
      <c r="E5109" s="6" t="n">
        <v>1.64175824175824</v>
      </c>
      <c r="F5109" s="6" t="n">
        <v>0</v>
      </c>
      <c r="G5109" s="6" t="n">
        <v>0</v>
      </c>
      <c r="H5109" s="6" t="str">
        <f aca="false">IF(AND(A5109&gt;=Stimuli!$B$2,A5109&lt;=Stimuli!$C$2),Stimuli!$A$2,IF(AND(A5109&gt;=Stimuli!$B$3,A5109&lt;=Stimuli!$C$3),Stimuli!$A$3,IF(AND(A5109&gt;=Stimuli!$B$4,A5109&lt;=Stimuli!$C$4),Stimuli!$A$4,"")))</f>
        <v>01 Quiet baseline (60s)</v>
      </c>
      <c r="I5109" s="6" t="n">
        <f aca="false">(B5109-B5108)/((A5109-A5108)/1000)</f>
        <v>-0.750183150183034</v>
      </c>
      <c r="J5109" s="6" t="n">
        <f aca="false">IF(OR(B5109&lt;Rules!$B$2,B5109&gt;Rules!$B$3,ABS(I5109)&gt;Rules!$B$4,OR(B5110&lt;Rules!$B$2,B5110&gt;Rules!$B$3,ABS(I5110)&gt;Rules!$B$4)),1,0)</f>
        <v>0</v>
      </c>
      <c r="K5109" s="6" t="str">
        <f aca="false">IF(F5109=1,COUNTIF($F$2:F5109,1),"")</f>
        <v/>
      </c>
    </row>
    <row r="5110" customFormat="false" ht="15" hidden="false" customHeight="false" outlineLevel="0" collapsed="false">
      <c r="A5110" s="6" t="n">
        <v>40175.368</v>
      </c>
      <c r="B5110" s="6" t="n">
        <v>1.62564102564103</v>
      </c>
      <c r="C5110" s="6" t="n">
        <v>69</v>
      </c>
      <c r="D5110" s="6" t="n">
        <v>-1</v>
      </c>
      <c r="E5110" s="6" t="n">
        <v>1.64175824175824</v>
      </c>
      <c r="F5110" s="6" t="n">
        <v>0</v>
      </c>
      <c r="G5110" s="6" t="n">
        <v>0</v>
      </c>
      <c r="H5110" s="6" t="str">
        <f aca="false">IF(AND(A5110&gt;=Stimuli!$B$2,A5110&lt;=Stimuli!$C$2),Stimuli!$A$2,IF(AND(A5110&gt;=Stimuli!$B$3,A5110&lt;=Stimuli!$C$3),Stimuli!$A$3,IF(AND(A5110&gt;=Stimuli!$B$4,A5110&lt;=Stimuli!$C$4),Stimuli!$A$4,"")))</f>
        <v>01 Quiet baseline (60s)</v>
      </c>
      <c r="I5110" s="6" t="n">
        <f aca="false">(B5110-B5109)/((A5110-A5109)/1000)</f>
        <v>0.750183150183034</v>
      </c>
      <c r="J5110" s="6" t="n">
        <f aca="false">IF(OR(B5110&lt;Rules!$B$2,B5110&gt;Rules!$B$3,ABS(I5110)&gt;Rules!$B$4,OR(B5111&lt;Rules!$B$2,B5111&gt;Rules!$B$3,ABS(I5111)&gt;Rules!$B$4)),1,0)</f>
        <v>0</v>
      </c>
      <c r="K5110" s="6" t="str">
        <f aca="false">IF(F5110=1,COUNTIF($F$2:F5110,1),"")</f>
        <v/>
      </c>
    </row>
    <row r="5111" customFormat="false" ht="15" hidden="false" customHeight="false" outlineLevel="0" collapsed="false">
      <c r="A5111" s="6" t="n">
        <v>40183.1805</v>
      </c>
      <c r="B5111" s="6" t="n">
        <v>1.61978021978022</v>
      </c>
      <c r="C5111" s="6" t="n">
        <v>69</v>
      </c>
      <c r="D5111" s="6" t="n">
        <v>-1</v>
      </c>
      <c r="E5111" s="6" t="n">
        <v>1.64175824175824</v>
      </c>
      <c r="F5111" s="6" t="n">
        <v>0</v>
      </c>
      <c r="G5111" s="6" t="n">
        <v>0</v>
      </c>
      <c r="H5111" s="6" t="str">
        <f aca="false">IF(AND(A5111&gt;=Stimuli!$B$2,A5111&lt;=Stimuli!$C$2),Stimuli!$A$2,IF(AND(A5111&gt;=Stimuli!$B$3,A5111&lt;=Stimuli!$C$3),Stimuli!$A$3,IF(AND(A5111&gt;=Stimuli!$B$4,A5111&lt;=Stimuli!$C$4),Stimuli!$A$4,"")))</f>
        <v>01 Quiet baseline (60s)</v>
      </c>
      <c r="I5111" s="6" t="n">
        <f aca="false">(B5111-B5110)/((A5111-A5110)/1000)</f>
        <v>-0.750183150183034</v>
      </c>
      <c r="J5111" s="6" t="n">
        <f aca="false">IF(OR(B5111&lt;Rules!$B$2,B5111&gt;Rules!$B$3,ABS(I5111)&gt;Rules!$B$4,OR(B5112&lt;Rules!$B$2,B5112&gt;Rules!$B$3,ABS(I5112)&gt;Rules!$B$4)),1,0)</f>
        <v>0</v>
      </c>
      <c r="K5111" s="6" t="str">
        <f aca="false">IF(F5111=1,COUNTIF($F$2:F5111,1),"")</f>
        <v/>
      </c>
    </row>
    <row r="5112" customFormat="false" ht="15" hidden="false" customHeight="false" outlineLevel="0" collapsed="false">
      <c r="A5112" s="6" t="n">
        <v>40190.993</v>
      </c>
      <c r="B5112" s="6" t="n">
        <v>1.62710622710623</v>
      </c>
      <c r="C5112" s="6" t="n">
        <v>69</v>
      </c>
      <c r="D5112" s="6" t="n">
        <v>-1</v>
      </c>
      <c r="E5112" s="6" t="n">
        <v>1.64175824175824</v>
      </c>
      <c r="F5112" s="6" t="n">
        <v>0</v>
      </c>
      <c r="G5112" s="6" t="n">
        <v>0</v>
      </c>
      <c r="H5112" s="6" t="str">
        <f aca="false">IF(AND(A5112&gt;=Stimuli!$B$2,A5112&lt;=Stimuli!$C$2),Stimuli!$A$2,IF(AND(A5112&gt;=Stimuli!$B$3,A5112&lt;=Stimuli!$C$3),Stimuli!$A$3,IF(AND(A5112&gt;=Stimuli!$B$4,A5112&lt;=Stimuli!$C$4),Stimuli!$A$4,"")))</f>
        <v>01 Quiet baseline (60s)</v>
      </c>
      <c r="I5112" s="6" t="n">
        <f aca="false">(B5112-B5111)/((A5112-A5111)/1000)</f>
        <v>0.937728937728906</v>
      </c>
      <c r="J5112" s="6" t="n">
        <f aca="false">IF(OR(B5112&lt;Rules!$B$2,B5112&gt;Rules!$B$3,ABS(I5112)&gt;Rules!$B$4,OR(B5113&lt;Rules!$B$2,B5113&gt;Rules!$B$3,ABS(I5113)&gt;Rules!$B$4)),1,0)</f>
        <v>0</v>
      </c>
      <c r="K5112" s="6" t="str">
        <f aca="false">IF(F5112=1,COUNTIF($F$2:F5112,1),"")</f>
        <v/>
      </c>
    </row>
    <row r="5113" customFormat="false" ht="15" hidden="false" customHeight="false" outlineLevel="0" collapsed="false">
      <c r="A5113" s="6" t="n">
        <v>40198.8055</v>
      </c>
      <c r="B5113" s="6" t="n">
        <v>1.62124542124542</v>
      </c>
      <c r="C5113" s="6" t="n">
        <v>69</v>
      </c>
      <c r="D5113" s="6" t="n">
        <v>-1</v>
      </c>
      <c r="E5113" s="6" t="n">
        <v>1.64175824175824</v>
      </c>
      <c r="F5113" s="6" t="n">
        <v>0</v>
      </c>
      <c r="G5113" s="6" t="n">
        <v>0</v>
      </c>
      <c r="H5113" s="6" t="str">
        <f aca="false">IF(AND(A5113&gt;=Stimuli!$B$2,A5113&lt;=Stimuli!$C$2),Stimuli!$A$2,IF(AND(A5113&gt;=Stimuli!$B$3,A5113&lt;=Stimuli!$C$3),Stimuli!$A$3,IF(AND(A5113&gt;=Stimuli!$B$4,A5113&lt;=Stimuli!$C$4),Stimuli!$A$4,"")))</f>
        <v>01 Quiet baseline (60s)</v>
      </c>
      <c r="I5113" s="6" t="n">
        <f aca="false">(B5113-B5112)/((A5113-A5112)/1000)</f>
        <v>-0.750183150183176</v>
      </c>
      <c r="J5113" s="6" t="n">
        <f aca="false">IF(OR(B5113&lt;Rules!$B$2,B5113&gt;Rules!$B$3,ABS(I5113)&gt;Rules!$B$4,OR(B5114&lt;Rules!$B$2,B5114&gt;Rules!$B$3,ABS(I5114)&gt;Rules!$B$4)),1,0)</f>
        <v>0</v>
      </c>
      <c r="K5113" s="6" t="str">
        <f aca="false">IF(F5113=1,COUNTIF($F$2:F5113,1),"")</f>
        <v/>
      </c>
    </row>
    <row r="5114" customFormat="false" ht="15" hidden="false" customHeight="false" outlineLevel="0" collapsed="false">
      <c r="A5114" s="6" t="n">
        <v>40206.618</v>
      </c>
      <c r="B5114" s="6" t="n">
        <v>1.62710622710623</v>
      </c>
      <c r="C5114" s="6" t="n">
        <v>69</v>
      </c>
      <c r="D5114" s="6" t="n">
        <v>-1</v>
      </c>
      <c r="E5114" s="6" t="n">
        <v>1.64175824175824</v>
      </c>
      <c r="F5114" s="6" t="n">
        <v>0</v>
      </c>
      <c r="G5114" s="6" t="n">
        <v>0</v>
      </c>
      <c r="H5114" s="6" t="str">
        <f aca="false">IF(AND(A5114&gt;=Stimuli!$B$2,A5114&lt;=Stimuli!$C$2),Stimuli!$A$2,IF(AND(A5114&gt;=Stimuli!$B$3,A5114&lt;=Stimuli!$C$3),Stimuli!$A$3,IF(AND(A5114&gt;=Stimuli!$B$4,A5114&lt;=Stimuli!$C$4),Stimuli!$A$4,"")))</f>
        <v>01 Quiet baseline (60s)</v>
      </c>
      <c r="I5114" s="6" t="n">
        <f aca="false">(B5114-B5113)/((A5114-A5113)/1000)</f>
        <v>0.750183150183176</v>
      </c>
      <c r="J5114" s="6" t="n">
        <f aca="false">IF(OR(B5114&lt;Rules!$B$2,B5114&gt;Rules!$B$3,ABS(I5114)&gt;Rules!$B$4,OR(B5115&lt;Rules!$B$2,B5115&gt;Rules!$B$3,ABS(I5115)&gt;Rules!$B$4)),1,0)</f>
        <v>0</v>
      </c>
      <c r="K5114" s="6" t="str">
        <f aca="false">IF(F5114=1,COUNTIF($F$2:F5114,1),"")</f>
        <v/>
      </c>
    </row>
    <row r="5115" customFormat="false" ht="15" hidden="false" customHeight="false" outlineLevel="0" collapsed="false">
      <c r="A5115" s="6" t="n">
        <v>40214.4305</v>
      </c>
      <c r="B5115" s="6" t="n">
        <v>1.62271062271062</v>
      </c>
      <c r="C5115" s="6" t="n">
        <v>69</v>
      </c>
      <c r="D5115" s="6" t="n">
        <v>-1</v>
      </c>
      <c r="E5115" s="6" t="n">
        <v>1.64175824175824</v>
      </c>
      <c r="F5115" s="6" t="n">
        <v>0</v>
      </c>
      <c r="G5115" s="6" t="n">
        <v>0</v>
      </c>
      <c r="H5115" s="6" t="str">
        <f aca="false">IF(AND(A5115&gt;=Stimuli!$B$2,A5115&lt;=Stimuli!$C$2),Stimuli!$A$2,IF(AND(A5115&gt;=Stimuli!$B$3,A5115&lt;=Stimuli!$C$3),Stimuli!$A$3,IF(AND(A5115&gt;=Stimuli!$B$4,A5115&lt;=Stimuli!$C$4),Stimuli!$A$4,"")))</f>
        <v>01 Quiet baseline (60s)</v>
      </c>
      <c r="I5115" s="6" t="n">
        <f aca="false">(B5115-B5114)/((A5115-A5114)/1000)</f>
        <v>-0.562637362637446</v>
      </c>
      <c r="J5115" s="6" t="n">
        <f aca="false">IF(OR(B5115&lt;Rules!$B$2,B5115&gt;Rules!$B$3,ABS(I5115)&gt;Rules!$B$4,OR(B5116&lt;Rules!$B$2,B5116&gt;Rules!$B$3,ABS(I5116)&gt;Rules!$B$4)),1,0)</f>
        <v>0</v>
      </c>
      <c r="K5115" s="6" t="str">
        <f aca="false">IF(F5115=1,COUNTIF($F$2:F5115,1),"")</f>
        <v/>
      </c>
    </row>
    <row r="5116" customFormat="false" ht="15" hidden="false" customHeight="false" outlineLevel="0" collapsed="false">
      <c r="A5116" s="6" t="n">
        <v>40222.243</v>
      </c>
      <c r="B5116" s="6" t="n">
        <v>1.62710622710623</v>
      </c>
      <c r="C5116" s="6" t="n">
        <v>69</v>
      </c>
      <c r="D5116" s="6" t="n">
        <v>-1</v>
      </c>
      <c r="E5116" s="6" t="n">
        <v>1.64175824175824</v>
      </c>
      <c r="F5116" s="6" t="n">
        <v>0</v>
      </c>
      <c r="G5116" s="6" t="n">
        <v>0</v>
      </c>
      <c r="H5116" s="6" t="str">
        <f aca="false">IF(AND(A5116&gt;=Stimuli!$B$2,A5116&lt;=Stimuli!$C$2),Stimuli!$A$2,IF(AND(A5116&gt;=Stimuli!$B$3,A5116&lt;=Stimuli!$C$3),Stimuli!$A$3,IF(AND(A5116&gt;=Stimuli!$B$4,A5116&lt;=Stimuli!$C$4),Stimuli!$A$4,"")))</f>
        <v>01 Quiet baseline (60s)</v>
      </c>
      <c r="I5116" s="6" t="n">
        <f aca="false">(B5116-B5115)/((A5116-A5115)/1000)</f>
        <v>0.562637362637446</v>
      </c>
      <c r="J5116" s="6" t="n">
        <f aca="false">IF(OR(B5116&lt;Rules!$B$2,B5116&gt;Rules!$B$3,ABS(I5116)&gt;Rules!$B$4,OR(B5117&lt;Rules!$B$2,B5117&gt;Rules!$B$3,ABS(I5117)&gt;Rules!$B$4)),1,0)</f>
        <v>0</v>
      </c>
      <c r="K5116" s="6" t="str">
        <f aca="false">IF(F5116=1,COUNTIF($F$2:F5116,1),"")</f>
        <v/>
      </c>
    </row>
    <row r="5117" customFormat="false" ht="15" hidden="false" customHeight="false" outlineLevel="0" collapsed="false">
      <c r="A5117" s="6" t="n">
        <v>40230.0555</v>
      </c>
      <c r="B5117" s="6" t="n">
        <v>1.62417582417582</v>
      </c>
      <c r="C5117" s="6" t="n">
        <v>69</v>
      </c>
      <c r="D5117" s="6" t="n">
        <v>-1</v>
      </c>
      <c r="E5117" s="6" t="n">
        <v>1.64175824175824</v>
      </c>
      <c r="F5117" s="6" t="n">
        <v>0</v>
      </c>
      <c r="G5117" s="6" t="n">
        <v>0</v>
      </c>
      <c r="H5117" s="6" t="str">
        <f aca="false">IF(AND(A5117&gt;=Stimuli!$B$2,A5117&lt;=Stimuli!$C$2),Stimuli!$A$2,IF(AND(A5117&gt;=Stimuli!$B$3,A5117&lt;=Stimuli!$C$3),Stimuli!$A$3,IF(AND(A5117&gt;=Stimuli!$B$4,A5117&lt;=Stimuli!$C$4),Stimuli!$A$4,"")))</f>
        <v>01 Quiet baseline (60s)</v>
      </c>
      <c r="I5117" s="6" t="n">
        <f aca="false">(B5117-B5116)/((A5117-A5116)/1000)</f>
        <v>-0.375091575091602</v>
      </c>
      <c r="J5117" s="6" t="n">
        <f aca="false">IF(OR(B5117&lt;Rules!$B$2,B5117&gt;Rules!$B$3,ABS(I5117)&gt;Rules!$B$4,OR(B5118&lt;Rules!$B$2,B5118&gt;Rules!$B$3,ABS(I5118)&gt;Rules!$B$4)),1,0)</f>
        <v>0</v>
      </c>
      <c r="K5117" s="6" t="str">
        <f aca="false">IF(F5117=1,COUNTIF($F$2:F5117,1),"")</f>
        <v/>
      </c>
    </row>
    <row r="5118" customFormat="false" ht="15" hidden="false" customHeight="false" outlineLevel="0" collapsed="false">
      <c r="A5118" s="6" t="n">
        <v>40237.868</v>
      </c>
      <c r="B5118" s="6" t="n">
        <v>1.62564102564103</v>
      </c>
      <c r="C5118" s="6" t="n">
        <v>69</v>
      </c>
      <c r="D5118" s="6" t="n">
        <v>-1</v>
      </c>
      <c r="E5118" s="6" t="n">
        <v>1.64175824175824</v>
      </c>
      <c r="F5118" s="6" t="n">
        <v>0</v>
      </c>
      <c r="G5118" s="6" t="n">
        <v>0</v>
      </c>
      <c r="H5118" s="6" t="str">
        <f aca="false">IF(AND(A5118&gt;=Stimuli!$B$2,A5118&lt;=Stimuli!$C$2),Stimuli!$A$2,IF(AND(A5118&gt;=Stimuli!$B$3,A5118&lt;=Stimuli!$C$3),Stimuli!$A$3,IF(AND(A5118&gt;=Stimuli!$B$4,A5118&lt;=Stimuli!$C$4),Stimuli!$A$4,"")))</f>
        <v>01 Quiet baseline (60s)</v>
      </c>
      <c r="I5118" s="6" t="n">
        <f aca="false">(B5118-B5117)/((A5118-A5117)/1000)</f>
        <v>0.18754578754573</v>
      </c>
      <c r="J5118" s="6" t="n">
        <f aca="false">IF(OR(B5118&lt;Rules!$B$2,B5118&gt;Rules!$B$3,ABS(I5118)&gt;Rules!$B$4,OR(B5119&lt;Rules!$B$2,B5119&gt;Rules!$B$3,ABS(I5119)&gt;Rules!$B$4)),1,0)</f>
        <v>0</v>
      </c>
      <c r="K5118" s="6" t="str">
        <f aca="false">IF(F5118=1,COUNTIF($F$2:F5118,1),"")</f>
        <v/>
      </c>
    </row>
    <row r="5119" customFormat="false" ht="15" hidden="false" customHeight="false" outlineLevel="0" collapsed="false">
      <c r="A5119" s="6" t="n">
        <v>40245.6805</v>
      </c>
      <c r="B5119" s="6" t="n">
        <v>1.62564102564103</v>
      </c>
      <c r="C5119" s="6" t="n">
        <v>69</v>
      </c>
      <c r="D5119" s="6" t="n">
        <v>-1</v>
      </c>
      <c r="E5119" s="6" t="n">
        <v>1.64175824175824</v>
      </c>
      <c r="F5119" s="6" t="n">
        <v>0</v>
      </c>
      <c r="G5119" s="6" t="n">
        <v>0</v>
      </c>
      <c r="H5119" s="6" t="str">
        <f aca="false">IF(AND(A5119&gt;=Stimuli!$B$2,A5119&lt;=Stimuli!$C$2),Stimuli!$A$2,IF(AND(A5119&gt;=Stimuli!$B$3,A5119&lt;=Stimuli!$C$3),Stimuli!$A$3,IF(AND(A5119&gt;=Stimuli!$B$4,A5119&lt;=Stimuli!$C$4),Stimuli!$A$4,"")))</f>
        <v>01 Quiet baseline (60s)</v>
      </c>
      <c r="I5119" s="6" t="n">
        <f aca="false">(B5119-B5118)/((A5119-A5118)/1000)</f>
        <v>0</v>
      </c>
      <c r="J5119" s="6" t="n">
        <f aca="false">IF(OR(B5119&lt;Rules!$B$2,B5119&gt;Rules!$B$3,ABS(I5119)&gt;Rules!$B$4,OR(B5120&lt;Rules!$B$2,B5120&gt;Rules!$B$3,ABS(I5120)&gt;Rules!$B$4)),1,0)</f>
        <v>0</v>
      </c>
      <c r="K5119" s="6" t="str">
        <f aca="false">IF(F5119=1,COUNTIF($F$2:F5119,1),"")</f>
        <v/>
      </c>
    </row>
    <row r="5120" customFormat="false" ht="15" hidden="false" customHeight="false" outlineLevel="0" collapsed="false">
      <c r="A5120" s="6" t="n">
        <v>40253.493</v>
      </c>
      <c r="B5120" s="6" t="n">
        <v>1.62564102564103</v>
      </c>
      <c r="C5120" s="6" t="n">
        <v>69</v>
      </c>
      <c r="D5120" s="6" t="n">
        <v>-1</v>
      </c>
      <c r="E5120" s="6" t="n">
        <v>1.64175824175824</v>
      </c>
      <c r="F5120" s="6" t="n">
        <v>0</v>
      </c>
      <c r="G5120" s="6" t="n">
        <v>0</v>
      </c>
      <c r="H5120" s="6" t="str">
        <f aca="false">IF(AND(A5120&gt;=Stimuli!$B$2,A5120&lt;=Stimuli!$C$2),Stimuli!$A$2,IF(AND(A5120&gt;=Stimuli!$B$3,A5120&lt;=Stimuli!$C$3),Stimuli!$A$3,IF(AND(A5120&gt;=Stimuli!$B$4,A5120&lt;=Stimuli!$C$4),Stimuli!$A$4,"")))</f>
        <v>01 Quiet baseline (60s)</v>
      </c>
      <c r="I5120" s="6" t="n">
        <f aca="false">(B5120-B5119)/((A5120-A5119)/1000)</f>
        <v>0</v>
      </c>
      <c r="J5120" s="6" t="n">
        <f aca="false">IF(OR(B5120&lt;Rules!$B$2,B5120&gt;Rules!$B$3,ABS(I5120)&gt;Rules!$B$4,OR(B5121&lt;Rules!$B$2,B5121&gt;Rules!$B$3,ABS(I5121)&gt;Rules!$B$4)),1,0)</f>
        <v>0</v>
      </c>
      <c r="K5120" s="6" t="str">
        <f aca="false">IF(F5120=1,COUNTIF($F$2:F5120,1),"")</f>
        <v/>
      </c>
    </row>
    <row r="5121" customFormat="false" ht="15" hidden="false" customHeight="false" outlineLevel="0" collapsed="false">
      <c r="A5121" s="6" t="n">
        <v>40261.3055</v>
      </c>
      <c r="B5121" s="6" t="n">
        <v>1.62857142857143</v>
      </c>
      <c r="C5121" s="6" t="n">
        <v>69</v>
      </c>
      <c r="D5121" s="6" t="n">
        <v>-1</v>
      </c>
      <c r="E5121" s="6" t="n">
        <v>1.64175824175824</v>
      </c>
      <c r="F5121" s="6" t="n">
        <v>0</v>
      </c>
      <c r="G5121" s="6" t="n">
        <v>0</v>
      </c>
      <c r="H5121" s="6" t="str">
        <f aca="false">IF(AND(A5121&gt;=Stimuli!$B$2,A5121&lt;=Stimuli!$C$2),Stimuli!$A$2,IF(AND(A5121&gt;=Stimuli!$B$3,A5121&lt;=Stimuli!$C$3),Stimuli!$A$3,IF(AND(A5121&gt;=Stimuli!$B$4,A5121&lt;=Stimuli!$C$4),Stimuli!$A$4,"")))</f>
        <v>01 Quiet baseline (60s)</v>
      </c>
      <c r="I5121" s="6" t="n">
        <f aca="false">(B5121-B5120)/((A5121-A5120)/1000)</f>
        <v>0.375091575091574</v>
      </c>
      <c r="J5121" s="6" t="n">
        <f aca="false">IF(OR(B5121&lt;Rules!$B$2,B5121&gt;Rules!$B$3,ABS(I5121)&gt;Rules!$B$4,OR(B5122&lt;Rules!$B$2,B5122&gt;Rules!$B$3,ABS(I5122)&gt;Rules!$B$4)),1,0)</f>
        <v>0</v>
      </c>
      <c r="K5121" s="6" t="str">
        <f aca="false">IF(F5121=1,COUNTIF($F$2:F5121,1),"")</f>
        <v/>
      </c>
    </row>
    <row r="5122" customFormat="false" ht="15" hidden="false" customHeight="false" outlineLevel="0" collapsed="false">
      <c r="A5122" s="6" t="n">
        <v>40269.118</v>
      </c>
      <c r="B5122" s="6" t="n">
        <v>1.62564102564103</v>
      </c>
      <c r="C5122" s="6" t="n">
        <v>69</v>
      </c>
      <c r="D5122" s="6" t="n">
        <v>-1</v>
      </c>
      <c r="E5122" s="6" t="n">
        <v>1.64175824175824</v>
      </c>
      <c r="F5122" s="6" t="n">
        <v>0</v>
      </c>
      <c r="G5122" s="6" t="n">
        <v>0</v>
      </c>
      <c r="H5122" s="6" t="str">
        <f aca="false">IF(AND(A5122&gt;=Stimuli!$B$2,A5122&lt;=Stimuli!$C$2),Stimuli!$A$2,IF(AND(A5122&gt;=Stimuli!$B$3,A5122&lt;=Stimuli!$C$3),Stimuli!$A$3,IF(AND(A5122&gt;=Stimuli!$B$4,A5122&lt;=Stimuli!$C$4),Stimuli!$A$4,"")))</f>
        <v>01 Quiet baseline (60s)</v>
      </c>
      <c r="I5122" s="6" t="n">
        <f aca="false">(B5122-B5121)/((A5122-A5121)/1000)</f>
        <v>-0.375091575091574</v>
      </c>
      <c r="J5122" s="6" t="n">
        <f aca="false">IF(OR(B5122&lt;Rules!$B$2,B5122&gt;Rules!$B$3,ABS(I5122)&gt;Rules!$B$4,OR(B5123&lt;Rules!$B$2,B5123&gt;Rules!$B$3,ABS(I5123)&gt;Rules!$B$4)),1,0)</f>
        <v>0</v>
      </c>
      <c r="K5122" s="6" t="str">
        <f aca="false">IF(F5122=1,COUNTIF($F$2:F5122,1),"")</f>
        <v/>
      </c>
    </row>
    <row r="5123" customFormat="false" ht="15" hidden="false" customHeight="false" outlineLevel="0" collapsed="false">
      <c r="A5123" s="6" t="n">
        <v>40276.9305</v>
      </c>
      <c r="B5123" s="6" t="n">
        <v>1.63003663003663</v>
      </c>
      <c r="C5123" s="6" t="n">
        <v>69</v>
      </c>
      <c r="D5123" s="6" t="n">
        <v>-1</v>
      </c>
      <c r="E5123" s="6" t="n">
        <v>1.64175824175824</v>
      </c>
      <c r="F5123" s="6" t="n">
        <v>0</v>
      </c>
      <c r="G5123" s="6" t="n">
        <v>0</v>
      </c>
      <c r="H5123" s="6" t="str">
        <f aca="false">IF(AND(A5123&gt;=Stimuli!$B$2,A5123&lt;=Stimuli!$C$2),Stimuli!$A$2,IF(AND(A5123&gt;=Stimuli!$B$3,A5123&lt;=Stimuli!$C$3),Stimuli!$A$3,IF(AND(A5123&gt;=Stimuli!$B$4,A5123&lt;=Stimuli!$C$4),Stimuli!$A$4,"")))</f>
        <v>01 Quiet baseline (60s)</v>
      </c>
      <c r="I5123" s="6" t="n">
        <f aca="false">(B5123-B5122)/((A5123-A5122)/1000)</f>
        <v>0.562637362637446</v>
      </c>
      <c r="J5123" s="6" t="n">
        <f aca="false">IF(OR(B5123&lt;Rules!$B$2,B5123&gt;Rules!$B$3,ABS(I5123)&gt;Rules!$B$4,OR(B5124&lt;Rules!$B$2,B5124&gt;Rules!$B$3,ABS(I5124)&gt;Rules!$B$4)),1,0)</f>
        <v>0</v>
      </c>
      <c r="K5123" s="6" t="str">
        <f aca="false">IF(F5123=1,COUNTIF($F$2:F5123,1),"")</f>
        <v/>
      </c>
    </row>
    <row r="5124" customFormat="false" ht="15" hidden="false" customHeight="false" outlineLevel="0" collapsed="false">
      <c r="A5124" s="6" t="n">
        <v>40284.743</v>
      </c>
      <c r="B5124" s="6" t="n">
        <v>1.62564102564103</v>
      </c>
      <c r="C5124" s="6" t="n">
        <v>69</v>
      </c>
      <c r="D5124" s="6" t="n">
        <v>-1</v>
      </c>
      <c r="E5124" s="6" t="n">
        <v>1.64175824175824</v>
      </c>
      <c r="F5124" s="6" t="n">
        <v>0</v>
      </c>
      <c r="G5124" s="6" t="n">
        <v>0</v>
      </c>
      <c r="H5124" s="6" t="str">
        <f aca="false">IF(AND(A5124&gt;=Stimuli!$B$2,A5124&lt;=Stimuli!$C$2),Stimuli!$A$2,IF(AND(A5124&gt;=Stimuli!$B$3,A5124&lt;=Stimuli!$C$3),Stimuli!$A$3,IF(AND(A5124&gt;=Stimuli!$B$4,A5124&lt;=Stimuli!$C$4),Stimuli!$A$4,"")))</f>
        <v>01 Quiet baseline (60s)</v>
      </c>
      <c r="I5124" s="6" t="n">
        <f aca="false">(B5124-B5123)/((A5124-A5123)/1000)</f>
        <v>-0.562637362637446</v>
      </c>
      <c r="J5124" s="6" t="n">
        <f aca="false">IF(OR(B5124&lt;Rules!$B$2,B5124&gt;Rules!$B$3,ABS(I5124)&gt;Rules!$B$4,OR(B5125&lt;Rules!$B$2,B5125&gt;Rules!$B$3,ABS(I5125)&gt;Rules!$B$4)),1,0)</f>
        <v>0</v>
      </c>
      <c r="K5124" s="6" t="str">
        <f aca="false">IF(F5124=1,COUNTIF($F$2:F5124,1),"")</f>
        <v/>
      </c>
    </row>
    <row r="5125" customFormat="false" ht="15" hidden="false" customHeight="false" outlineLevel="0" collapsed="false">
      <c r="A5125" s="6" t="n">
        <v>40292.5555</v>
      </c>
      <c r="B5125" s="6" t="n">
        <v>1.63150183150183</v>
      </c>
      <c r="C5125" s="6" t="n">
        <v>69</v>
      </c>
      <c r="D5125" s="6" t="n">
        <v>-1</v>
      </c>
      <c r="E5125" s="6" t="n">
        <v>1.64175824175824</v>
      </c>
      <c r="F5125" s="6" t="n">
        <v>0</v>
      </c>
      <c r="G5125" s="6" t="n">
        <v>0</v>
      </c>
      <c r="H5125" s="6" t="str">
        <f aca="false">IF(AND(A5125&gt;=Stimuli!$B$2,A5125&lt;=Stimuli!$C$2),Stimuli!$A$2,IF(AND(A5125&gt;=Stimuli!$B$3,A5125&lt;=Stimuli!$C$3),Stimuli!$A$3,IF(AND(A5125&gt;=Stimuli!$B$4,A5125&lt;=Stimuli!$C$4),Stimuli!$A$4,"")))</f>
        <v>01 Quiet baseline (60s)</v>
      </c>
      <c r="I5125" s="6" t="n">
        <f aca="false">(B5125-B5124)/((A5125-A5124)/1000)</f>
        <v>0.75018315018329</v>
      </c>
      <c r="J5125" s="6" t="n">
        <f aca="false">IF(OR(B5125&lt;Rules!$B$2,B5125&gt;Rules!$B$3,ABS(I5125)&gt;Rules!$B$4,OR(B5126&lt;Rules!$B$2,B5126&gt;Rules!$B$3,ABS(I5126)&gt;Rules!$B$4)),1,0)</f>
        <v>0</v>
      </c>
      <c r="K5125" s="6" t="str">
        <f aca="false">IF(F5125=1,COUNTIF($F$2:F5125,1),"")</f>
        <v/>
      </c>
    </row>
    <row r="5126" customFormat="false" ht="15" hidden="false" customHeight="false" outlineLevel="0" collapsed="false">
      <c r="A5126" s="6" t="n">
        <v>40300.368</v>
      </c>
      <c r="B5126" s="6" t="n">
        <v>1.62710622710623</v>
      </c>
      <c r="C5126" s="6" t="n">
        <v>69</v>
      </c>
      <c r="D5126" s="6" t="n">
        <v>-1</v>
      </c>
      <c r="E5126" s="6" t="n">
        <v>1.64175824175824</v>
      </c>
      <c r="F5126" s="6" t="n">
        <v>0</v>
      </c>
      <c r="G5126" s="6" t="n">
        <v>0</v>
      </c>
      <c r="H5126" s="6" t="str">
        <f aca="false">IF(AND(A5126&gt;=Stimuli!$B$2,A5126&lt;=Stimuli!$C$2),Stimuli!$A$2,IF(AND(A5126&gt;=Stimuli!$B$3,A5126&lt;=Stimuli!$C$3),Stimuli!$A$3,IF(AND(A5126&gt;=Stimuli!$B$4,A5126&lt;=Stimuli!$C$4),Stimuli!$A$4,"")))</f>
        <v>01 Quiet baseline (60s)</v>
      </c>
      <c r="I5126" s="6" t="n">
        <f aca="false">(B5126-B5125)/((A5126-A5125)/1000)</f>
        <v>-0.562637362637418</v>
      </c>
      <c r="J5126" s="6" t="n">
        <f aca="false">IF(OR(B5126&lt;Rules!$B$2,B5126&gt;Rules!$B$3,ABS(I5126)&gt;Rules!$B$4,OR(B5127&lt;Rules!$B$2,B5127&gt;Rules!$B$3,ABS(I5127)&gt;Rules!$B$4)),1,0)</f>
        <v>0</v>
      </c>
      <c r="K5126" s="6" t="str">
        <f aca="false">IF(F5126=1,COUNTIF($F$2:F5126,1),"")</f>
        <v/>
      </c>
    </row>
    <row r="5127" customFormat="false" ht="15" hidden="false" customHeight="false" outlineLevel="0" collapsed="false">
      <c r="A5127" s="6" t="n">
        <v>40308.1805</v>
      </c>
      <c r="B5127" s="6" t="n">
        <v>1.63296703296703</v>
      </c>
      <c r="C5127" s="6" t="n">
        <v>69</v>
      </c>
      <c r="D5127" s="6" t="n">
        <v>-1</v>
      </c>
      <c r="E5127" s="6" t="n">
        <v>1.64175824175824</v>
      </c>
      <c r="F5127" s="6" t="n">
        <v>0</v>
      </c>
      <c r="G5127" s="6" t="n">
        <v>0</v>
      </c>
      <c r="H5127" s="6" t="str">
        <f aca="false">IF(AND(A5127&gt;=Stimuli!$B$2,A5127&lt;=Stimuli!$C$2),Stimuli!$A$2,IF(AND(A5127&gt;=Stimuli!$B$3,A5127&lt;=Stimuli!$C$3),Stimuli!$A$3,IF(AND(A5127&gt;=Stimuli!$B$4,A5127&lt;=Stimuli!$C$4),Stimuli!$A$4,"")))</f>
        <v>01 Quiet baseline (60s)</v>
      </c>
      <c r="I5127" s="6" t="n">
        <f aca="false">(B5127-B5126)/((A5127-A5126)/1000)</f>
        <v>0.750183150183148</v>
      </c>
      <c r="J5127" s="6" t="n">
        <f aca="false">IF(OR(B5127&lt;Rules!$B$2,B5127&gt;Rules!$B$3,ABS(I5127)&gt;Rules!$B$4,OR(B5128&lt;Rules!$B$2,B5128&gt;Rules!$B$3,ABS(I5128)&gt;Rules!$B$4)),1,0)</f>
        <v>0</v>
      </c>
      <c r="K5127" s="6" t="str">
        <f aca="false">IF(F5127=1,COUNTIF($F$2:F5127,1),"")</f>
        <v/>
      </c>
    </row>
    <row r="5128" customFormat="false" ht="15" hidden="false" customHeight="false" outlineLevel="0" collapsed="false">
      <c r="A5128" s="6" t="n">
        <v>40315.993</v>
      </c>
      <c r="B5128" s="6" t="n">
        <v>1.62710622710623</v>
      </c>
      <c r="C5128" s="6" t="n">
        <v>69</v>
      </c>
      <c r="D5128" s="6" t="n">
        <v>-1</v>
      </c>
      <c r="E5128" s="6" t="n">
        <v>1.64175824175824</v>
      </c>
      <c r="F5128" s="6" t="n">
        <v>0</v>
      </c>
      <c r="G5128" s="6" t="n">
        <v>0</v>
      </c>
      <c r="H5128" s="6" t="str">
        <f aca="false">IF(AND(A5128&gt;=Stimuli!$B$2,A5128&lt;=Stimuli!$C$2),Stimuli!$A$2,IF(AND(A5128&gt;=Stimuli!$B$3,A5128&lt;=Stimuli!$C$3),Stimuli!$A$3,IF(AND(A5128&gt;=Stimuli!$B$4,A5128&lt;=Stimuli!$C$4),Stimuli!$A$4,"")))</f>
        <v>01 Quiet baseline (60s)</v>
      </c>
      <c r="I5128" s="6" t="n">
        <f aca="false">(B5128-B5127)/((A5128-A5127)/1000)</f>
        <v>-0.750183150183148</v>
      </c>
      <c r="J5128" s="6" t="n">
        <f aca="false">IF(OR(B5128&lt;Rules!$B$2,B5128&gt;Rules!$B$3,ABS(I5128)&gt;Rules!$B$4,OR(B5129&lt;Rules!$B$2,B5129&gt;Rules!$B$3,ABS(I5129)&gt;Rules!$B$4)),1,0)</f>
        <v>0</v>
      </c>
      <c r="K5128" s="6" t="str">
        <f aca="false">IF(F5128=1,COUNTIF($F$2:F5128,1),"")</f>
        <v/>
      </c>
    </row>
    <row r="5129" customFormat="false" ht="15" hidden="false" customHeight="false" outlineLevel="0" collapsed="false">
      <c r="A5129" s="6" t="n">
        <v>40323.8055</v>
      </c>
      <c r="B5129" s="6" t="n">
        <v>1.63443223443223</v>
      </c>
      <c r="C5129" s="6" t="n">
        <v>69</v>
      </c>
      <c r="D5129" s="6" t="n">
        <v>-1</v>
      </c>
      <c r="E5129" s="6" t="n">
        <v>1.64175824175824</v>
      </c>
      <c r="F5129" s="6" t="n">
        <v>0</v>
      </c>
      <c r="G5129" s="6" t="n">
        <v>0</v>
      </c>
      <c r="H5129" s="6" t="str">
        <f aca="false">IF(AND(A5129&gt;=Stimuli!$B$2,A5129&lt;=Stimuli!$C$2),Stimuli!$A$2,IF(AND(A5129&gt;=Stimuli!$B$3,A5129&lt;=Stimuli!$C$3),Stimuli!$A$3,IF(AND(A5129&gt;=Stimuli!$B$4,A5129&lt;=Stimuli!$C$4),Stimuli!$A$4,"")))</f>
        <v>01 Quiet baseline (60s)</v>
      </c>
      <c r="I5129" s="6" t="n">
        <f aca="false">(B5129-B5128)/((A5129-A5128)/1000)</f>
        <v>0.937728937728878</v>
      </c>
      <c r="J5129" s="6" t="n">
        <f aca="false">IF(OR(B5129&lt;Rules!$B$2,B5129&gt;Rules!$B$3,ABS(I5129)&gt;Rules!$B$4,OR(B5130&lt;Rules!$B$2,B5130&gt;Rules!$B$3,ABS(I5130)&gt;Rules!$B$4)),1,0)</f>
        <v>0</v>
      </c>
      <c r="K5129" s="6" t="str">
        <f aca="false">IF(F5129=1,COUNTIF($F$2:F5129,1),"")</f>
        <v/>
      </c>
    </row>
    <row r="5130" customFormat="false" ht="15" hidden="false" customHeight="false" outlineLevel="0" collapsed="false">
      <c r="A5130" s="6" t="n">
        <v>40331.618</v>
      </c>
      <c r="B5130" s="6" t="n">
        <v>1.63003663003663</v>
      </c>
      <c r="C5130" s="6" t="n">
        <v>69</v>
      </c>
      <c r="D5130" s="6" t="n">
        <v>-1</v>
      </c>
      <c r="E5130" s="6" t="n">
        <v>1.64175824175824</v>
      </c>
      <c r="F5130" s="6" t="n">
        <v>0</v>
      </c>
      <c r="G5130" s="6" t="n">
        <v>0</v>
      </c>
      <c r="H5130" s="6" t="str">
        <f aca="false">IF(AND(A5130&gt;=Stimuli!$B$2,A5130&lt;=Stimuli!$C$2),Stimuli!$A$2,IF(AND(A5130&gt;=Stimuli!$B$3,A5130&lt;=Stimuli!$C$3),Stimuli!$A$3,IF(AND(A5130&gt;=Stimuli!$B$4,A5130&lt;=Stimuli!$C$4),Stimuli!$A$4,"")))</f>
        <v>01 Quiet baseline (60s)</v>
      </c>
      <c r="I5130" s="6" t="n">
        <f aca="false">(B5130-B5129)/((A5130-A5129)/1000)</f>
        <v>-0.562637362637304</v>
      </c>
      <c r="J5130" s="6" t="n">
        <f aca="false">IF(OR(B5130&lt;Rules!$B$2,B5130&gt;Rules!$B$3,ABS(I5130)&gt;Rules!$B$4,OR(B5131&lt;Rules!$B$2,B5131&gt;Rules!$B$3,ABS(I5131)&gt;Rules!$B$4)),1,0)</f>
        <v>0</v>
      </c>
      <c r="K5130" s="6" t="str">
        <f aca="false">IF(F5130=1,COUNTIF($F$2:F5130,1),"")</f>
        <v/>
      </c>
    </row>
    <row r="5131" customFormat="false" ht="15" hidden="false" customHeight="false" outlineLevel="0" collapsed="false">
      <c r="A5131" s="6" t="n">
        <v>40339.4305</v>
      </c>
      <c r="B5131" s="6" t="n">
        <v>1.63443223443223</v>
      </c>
      <c r="C5131" s="6" t="n">
        <v>69</v>
      </c>
      <c r="D5131" s="6" t="n">
        <v>-1</v>
      </c>
      <c r="E5131" s="6" t="n">
        <v>1.64175824175824</v>
      </c>
      <c r="F5131" s="6" t="n">
        <v>0</v>
      </c>
      <c r="G5131" s="6" t="n">
        <v>0</v>
      </c>
      <c r="H5131" s="6" t="str">
        <f aca="false">IF(AND(A5131&gt;=Stimuli!$B$2,A5131&lt;=Stimuli!$C$2),Stimuli!$A$2,IF(AND(A5131&gt;=Stimuli!$B$3,A5131&lt;=Stimuli!$C$3),Stimuli!$A$3,IF(AND(A5131&gt;=Stimuli!$B$4,A5131&lt;=Stimuli!$C$4),Stimuli!$A$4,"")))</f>
        <v>01 Quiet baseline (60s)</v>
      </c>
      <c r="I5131" s="6" t="n">
        <f aca="false">(B5131-B5130)/((A5131-A5130)/1000)</f>
        <v>0.562637362637304</v>
      </c>
      <c r="J5131" s="6" t="n">
        <f aca="false">IF(OR(B5131&lt;Rules!$B$2,B5131&gt;Rules!$B$3,ABS(I5131)&gt;Rules!$B$4,OR(B5132&lt;Rules!$B$2,B5132&gt;Rules!$B$3,ABS(I5132)&gt;Rules!$B$4)),1,0)</f>
        <v>0</v>
      </c>
      <c r="K5131" s="6" t="str">
        <f aca="false">IF(F5131=1,COUNTIF($F$2:F5131,1),"")</f>
        <v/>
      </c>
    </row>
    <row r="5132" customFormat="false" ht="15" hidden="false" customHeight="false" outlineLevel="0" collapsed="false">
      <c r="A5132" s="6" t="n">
        <v>40347.243</v>
      </c>
      <c r="B5132" s="6" t="n">
        <v>1.63150183150183</v>
      </c>
      <c r="C5132" s="6" t="n">
        <v>69</v>
      </c>
      <c r="D5132" s="6" t="n">
        <v>-1</v>
      </c>
      <c r="E5132" s="6" t="n">
        <v>1.64175824175824</v>
      </c>
      <c r="F5132" s="6" t="n">
        <v>0</v>
      </c>
      <c r="G5132" s="6" t="n">
        <v>0</v>
      </c>
      <c r="H5132" s="6" t="str">
        <f aca="false">IF(AND(A5132&gt;=Stimuli!$B$2,A5132&lt;=Stimuli!$C$2),Stimuli!$A$2,IF(AND(A5132&gt;=Stimuli!$B$3,A5132&lt;=Stimuli!$C$3),Stimuli!$A$3,IF(AND(A5132&gt;=Stimuli!$B$4,A5132&lt;=Stimuli!$C$4),Stimuli!$A$4,"")))</f>
        <v>01 Quiet baseline (60s)</v>
      </c>
      <c r="I5132" s="6" t="n">
        <f aca="false">(B5132-B5131)/((A5132-A5131)/1000)</f>
        <v>-0.37509157509146</v>
      </c>
      <c r="J5132" s="6" t="n">
        <f aca="false">IF(OR(B5132&lt;Rules!$B$2,B5132&gt;Rules!$B$3,ABS(I5132)&gt;Rules!$B$4,OR(B5133&lt;Rules!$B$2,B5133&gt;Rules!$B$3,ABS(I5133)&gt;Rules!$B$4)),1,0)</f>
        <v>0</v>
      </c>
      <c r="K5132" s="6" t="str">
        <f aca="false">IF(F5132=1,COUNTIF($F$2:F5132,1),"")</f>
        <v/>
      </c>
    </row>
    <row r="5133" customFormat="false" ht="15" hidden="false" customHeight="false" outlineLevel="0" collapsed="false">
      <c r="A5133" s="6" t="n">
        <v>40355.0555</v>
      </c>
      <c r="B5133" s="6" t="n">
        <v>1.63443223443223</v>
      </c>
      <c r="C5133" s="6" t="n">
        <v>69</v>
      </c>
      <c r="D5133" s="6" t="n">
        <v>-1</v>
      </c>
      <c r="E5133" s="6" t="n">
        <v>1.64175824175824</v>
      </c>
      <c r="F5133" s="6" t="n">
        <v>0</v>
      </c>
      <c r="G5133" s="6" t="n">
        <v>0</v>
      </c>
      <c r="H5133" s="6" t="str">
        <f aca="false">IF(AND(A5133&gt;=Stimuli!$B$2,A5133&lt;=Stimuli!$C$2),Stimuli!$A$2,IF(AND(A5133&gt;=Stimuli!$B$3,A5133&lt;=Stimuli!$C$3),Stimuli!$A$3,IF(AND(A5133&gt;=Stimuli!$B$4,A5133&lt;=Stimuli!$C$4),Stimuli!$A$4,"")))</f>
        <v>01 Quiet baseline (60s)</v>
      </c>
      <c r="I5133" s="6" t="n">
        <f aca="false">(B5133-B5132)/((A5133-A5132)/1000)</f>
        <v>0.37509157509146</v>
      </c>
      <c r="J5133" s="6" t="n">
        <f aca="false">IF(OR(B5133&lt;Rules!$B$2,B5133&gt;Rules!$B$3,ABS(I5133)&gt;Rules!$B$4,OR(B5134&lt;Rules!$B$2,B5134&gt;Rules!$B$3,ABS(I5134)&gt;Rules!$B$4)),1,0)</f>
        <v>0</v>
      </c>
      <c r="K5133" s="6" t="str">
        <f aca="false">IF(F5133=1,COUNTIF($F$2:F5133,1),"")</f>
        <v/>
      </c>
    </row>
    <row r="5134" customFormat="false" ht="15" hidden="false" customHeight="false" outlineLevel="0" collapsed="false">
      <c r="A5134" s="6" t="n">
        <v>40362.868</v>
      </c>
      <c r="B5134" s="6" t="n">
        <v>1.63296703296703</v>
      </c>
      <c r="C5134" s="6" t="n">
        <v>69</v>
      </c>
      <c r="D5134" s="6" t="n">
        <v>-1</v>
      </c>
      <c r="E5134" s="6" t="n">
        <v>1.64175824175824</v>
      </c>
      <c r="F5134" s="6" t="n">
        <v>0</v>
      </c>
      <c r="G5134" s="6" t="n">
        <v>0</v>
      </c>
      <c r="H5134" s="6" t="str">
        <f aca="false">IF(AND(A5134&gt;=Stimuli!$B$2,A5134&lt;=Stimuli!$C$2),Stimuli!$A$2,IF(AND(A5134&gt;=Stimuli!$B$3,A5134&lt;=Stimuli!$C$3),Stimuli!$A$3,IF(AND(A5134&gt;=Stimuli!$B$4,A5134&lt;=Stimuli!$C$4),Stimuli!$A$4,"")))</f>
        <v>01 Quiet baseline (60s)</v>
      </c>
      <c r="I5134" s="6" t="n">
        <f aca="false">(B5134-B5133)/((A5134-A5133)/1000)</f>
        <v>-0.18754578754573</v>
      </c>
      <c r="J5134" s="6" t="n">
        <f aca="false">IF(OR(B5134&lt;Rules!$B$2,B5134&gt;Rules!$B$3,ABS(I5134)&gt;Rules!$B$4,OR(B5135&lt;Rules!$B$2,B5135&gt;Rules!$B$3,ABS(I5135)&gt;Rules!$B$4)),1,0)</f>
        <v>0</v>
      </c>
      <c r="K5134" s="6" t="str">
        <f aca="false">IF(F5134=1,COUNTIF($F$2:F5134,1),"")</f>
        <v/>
      </c>
    </row>
    <row r="5135" customFormat="false" ht="15" hidden="false" customHeight="false" outlineLevel="0" collapsed="false">
      <c r="A5135" s="6" t="n">
        <v>40370.6805</v>
      </c>
      <c r="B5135" s="6" t="n">
        <v>1.63589743589744</v>
      </c>
      <c r="C5135" s="6" t="n">
        <v>69</v>
      </c>
      <c r="D5135" s="6" t="n">
        <v>-1</v>
      </c>
      <c r="E5135" s="6" t="n">
        <v>1.64175824175824</v>
      </c>
      <c r="F5135" s="6" t="n">
        <v>0</v>
      </c>
      <c r="G5135" s="6" t="n">
        <v>0</v>
      </c>
      <c r="H5135" s="6" t="str">
        <f aca="false">IF(AND(A5135&gt;=Stimuli!$B$2,A5135&lt;=Stimuli!$C$2),Stimuli!$A$2,IF(AND(A5135&gt;=Stimuli!$B$3,A5135&lt;=Stimuli!$C$3),Stimuli!$A$3,IF(AND(A5135&gt;=Stimuli!$B$4,A5135&lt;=Stimuli!$C$4),Stimuli!$A$4,"")))</f>
        <v>01 Quiet baseline (60s)</v>
      </c>
      <c r="I5135" s="6" t="n">
        <f aca="false">(B5135-B5134)/((A5135-A5134)/1000)</f>
        <v>0.37509157509146</v>
      </c>
      <c r="J5135" s="6" t="n">
        <f aca="false">IF(OR(B5135&lt;Rules!$B$2,B5135&gt;Rules!$B$3,ABS(I5135)&gt;Rules!$B$4,OR(B5136&lt;Rules!$B$2,B5136&gt;Rules!$B$3,ABS(I5136)&gt;Rules!$B$4)),1,0)</f>
        <v>0</v>
      </c>
      <c r="K5135" s="6" t="str">
        <f aca="false">IF(F5135=1,COUNTIF($F$2:F5135,1),"")</f>
        <v/>
      </c>
    </row>
    <row r="5136" customFormat="false" ht="15" hidden="false" customHeight="false" outlineLevel="0" collapsed="false">
      <c r="A5136" s="6" t="n">
        <v>40378.493</v>
      </c>
      <c r="B5136" s="6" t="n">
        <v>1.63589743589744</v>
      </c>
      <c r="C5136" s="6" t="n">
        <v>69</v>
      </c>
      <c r="D5136" s="6" t="n">
        <v>-1</v>
      </c>
      <c r="E5136" s="6" t="n">
        <v>1.64175824175824</v>
      </c>
      <c r="F5136" s="6" t="n">
        <v>0</v>
      </c>
      <c r="G5136" s="6" t="n">
        <v>0</v>
      </c>
      <c r="H5136" s="6" t="str">
        <f aca="false">IF(AND(A5136&gt;=Stimuli!$B$2,A5136&lt;=Stimuli!$C$2),Stimuli!$A$2,IF(AND(A5136&gt;=Stimuli!$B$3,A5136&lt;=Stimuli!$C$3),Stimuli!$A$3,IF(AND(A5136&gt;=Stimuli!$B$4,A5136&lt;=Stimuli!$C$4),Stimuli!$A$4,"")))</f>
        <v>01 Quiet baseline (60s)</v>
      </c>
      <c r="I5136" s="6" t="n">
        <f aca="false">(B5136-B5135)/((A5136-A5135)/1000)</f>
        <v>0</v>
      </c>
      <c r="J5136" s="6" t="n">
        <f aca="false">IF(OR(B5136&lt;Rules!$B$2,B5136&gt;Rules!$B$3,ABS(I5136)&gt;Rules!$B$4,OR(B5137&lt;Rules!$B$2,B5137&gt;Rules!$B$3,ABS(I5137)&gt;Rules!$B$4)),1,0)</f>
        <v>0</v>
      </c>
      <c r="K5136" s="6" t="str">
        <f aca="false">IF(F5136=1,COUNTIF($F$2:F5136,1),"")</f>
        <v/>
      </c>
    </row>
    <row r="5137" customFormat="false" ht="15" hidden="false" customHeight="false" outlineLevel="0" collapsed="false">
      <c r="A5137" s="6" t="n">
        <v>40386.3055</v>
      </c>
      <c r="B5137" s="6" t="n">
        <v>1.63443223443223</v>
      </c>
      <c r="C5137" s="6" t="n">
        <v>69</v>
      </c>
      <c r="D5137" s="6" t="n">
        <v>-1</v>
      </c>
      <c r="E5137" s="6" t="n">
        <v>1.64175824175824</v>
      </c>
      <c r="F5137" s="6" t="n">
        <v>0</v>
      </c>
      <c r="G5137" s="6" t="n">
        <v>0</v>
      </c>
      <c r="H5137" s="6" t="str">
        <f aca="false">IF(AND(A5137&gt;=Stimuli!$B$2,A5137&lt;=Stimuli!$C$2),Stimuli!$A$2,IF(AND(A5137&gt;=Stimuli!$B$3,A5137&lt;=Stimuli!$C$3),Stimuli!$A$3,IF(AND(A5137&gt;=Stimuli!$B$4,A5137&lt;=Stimuli!$C$4),Stimuli!$A$4,"")))</f>
        <v>01 Quiet baseline (60s)</v>
      </c>
      <c r="I5137" s="6" t="n">
        <f aca="false">(B5137-B5136)/((A5137-A5136)/1000)</f>
        <v>-0.18754578754573</v>
      </c>
      <c r="J5137" s="6" t="n">
        <f aca="false">IF(OR(B5137&lt;Rules!$B$2,B5137&gt;Rules!$B$3,ABS(I5137)&gt;Rules!$B$4,OR(B5138&lt;Rules!$B$2,B5138&gt;Rules!$B$3,ABS(I5138)&gt;Rules!$B$4)),1,0)</f>
        <v>0</v>
      </c>
      <c r="K5137" s="6" t="str">
        <f aca="false">IF(F5137=1,COUNTIF($F$2:F5137,1),"")</f>
        <v/>
      </c>
    </row>
    <row r="5138" customFormat="false" ht="15" hidden="false" customHeight="false" outlineLevel="0" collapsed="false">
      <c r="A5138" s="6" t="n">
        <v>40394.118</v>
      </c>
      <c r="B5138" s="6" t="n">
        <v>1.63882783882784</v>
      </c>
      <c r="C5138" s="6" t="n">
        <v>69</v>
      </c>
      <c r="D5138" s="6" t="n">
        <v>-1</v>
      </c>
      <c r="E5138" s="6" t="n">
        <v>1.64175824175824</v>
      </c>
      <c r="F5138" s="6" t="n">
        <v>0</v>
      </c>
      <c r="G5138" s="6" t="n">
        <v>0</v>
      </c>
      <c r="H5138" s="6" t="str">
        <f aca="false">IF(AND(A5138&gt;=Stimuli!$B$2,A5138&lt;=Stimuli!$C$2),Stimuli!$A$2,IF(AND(A5138&gt;=Stimuli!$B$3,A5138&lt;=Stimuli!$C$3),Stimuli!$A$3,IF(AND(A5138&gt;=Stimuli!$B$4,A5138&lt;=Stimuli!$C$4),Stimuli!$A$4,"")))</f>
        <v>01 Quiet baseline (60s)</v>
      </c>
      <c r="I5138" s="6" t="n">
        <f aca="false">(B5138-B5137)/((A5138-A5137)/1000)</f>
        <v>0.562637362637446</v>
      </c>
      <c r="J5138" s="6" t="n">
        <f aca="false">IF(OR(B5138&lt;Rules!$B$2,B5138&gt;Rules!$B$3,ABS(I5138)&gt;Rules!$B$4,OR(B5139&lt;Rules!$B$2,B5139&gt;Rules!$B$3,ABS(I5139)&gt;Rules!$B$4)),1,0)</f>
        <v>0</v>
      </c>
      <c r="K5138" s="6" t="str">
        <f aca="false">IF(F5138=1,COUNTIF($F$2:F5138,1),"")</f>
        <v/>
      </c>
    </row>
    <row r="5139" customFormat="false" ht="15" hidden="false" customHeight="false" outlineLevel="0" collapsed="false">
      <c r="A5139" s="6" t="n">
        <v>40401.9305</v>
      </c>
      <c r="B5139" s="6" t="n">
        <v>1.63443223443223</v>
      </c>
      <c r="C5139" s="6" t="n">
        <v>69</v>
      </c>
      <c r="D5139" s="6" t="n">
        <v>-1</v>
      </c>
      <c r="E5139" s="6" t="n">
        <v>1.64175824175824</v>
      </c>
      <c r="F5139" s="6" t="n">
        <v>0</v>
      </c>
      <c r="G5139" s="6" t="n">
        <v>0</v>
      </c>
      <c r="H5139" s="6" t="str">
        <f aca="false">IF(AND(A5139&gt;=Stimuli!$B$2,A5139&lt;=Stimuli!$C$2),Stimuli!$A$2,IF(AND(A5139&gt;=Stimuli!$B$3,A5139&lt;=Stimuli!$C$3),Stimuli!$A$3,IF(AND(A5139&gt;=Stimuli!$B$4,A5139&lt;=Stimuli!$C$4),Stimuli!$A$4,"")))</f>
        <v>01 Quiet baseline (60s)</v>
      </c>
      <c r="I5139" s="6" t="n">
        <f aca="false">(B5139-B5138)/((A5139-A5138)/1000)</f>
        <v>-0.562637362637446</v>
      </c>
      <c r="J5139" s="6" t="n">
        <f aca="false">IF(OR(B5139&lt;Rules!$B$2,B5139&gt;Rules!$B$3,ABS(I5139)&gt;Rules!$B$4,OR(B5140&lt;Rules!$B$2,B5140&gt;Rules!$B$3,ABS(I5140)&gt;Rules!$B$4)),1,0)</f>
        <v>0</v>
      </c>
      <c r="K5139" s="6" t="str">
        <f aca="false">IF(F5139=1,COUNTIF($F$2:F5139,1),"")</f>
        <v/>
      </c>
    </row>
    <row r="5140" customFormat="false" ht="15" hidden="false" customHeight="false" outlineLevel="0" collapsed="false">
      <c r="A5140" s="6" t="n">
        <v>40409.743</v>
      </c>
      <c r="B5140" s="6" t="n">
        <v>1.64175824175824</v>
      </c>
      <c r="C5140" s="6" t="n">
        <v>69</v>
      </c>
      <c r="D5140" s="6" t="n">
        <v>-1</v>
      </c>
      <c r="E5140" s="6" t="n">
        <v>1.64175824175824</v>
      </c>
      <c r="F5140" s="6" t="n">
        <v>0</v>
      </c>
      <c r="G5140" s="6" t="n">
        <v>0</v>
      </c>
      <c r="H5140" s="6" t="str">
        <f aca="false">IF(AND(A5140&gt;=Stimuli!$B$2,A5140&lt;=Stimuli!$C$2),Stimuli!$A$2,IF(AND(A5140&gt;=Stimuli!$B$3,A5140&lt;=Stimuli!$C$3),Stimuli!$A$3,IF(AND(A5140&gt;=Stimuli!$B$4,A5140&lt;=Stimuli!$C$4),Stimuli!$A$4,"")))</f>
        <v>01 Quiet baseline (60s)</v>
      </c>
      <c r="I5140" s="6" t="n">
        <f aca="false">(B5140-B5139)/((A5140-A5139)/1000)</f>
        <v>0.93772893772902</v>
      </c>
      <c r="J5140" s="6" t="n">
        <f aca="false">IF(OR(B5140&lt;Rules!$B$2,B5140&gt;Rules!$B$3,ABS(I5140)&gt;Rules!$B$4,OR(B5141&lt;Rules!$B$2,B5141&gt;Rules!$B$3,ABS(I5141)&gt;Rules!$B$4)),1,0)</f>
        <v>0</v>
      </c>
      <c r="K5140" s="6" t="str">
        <f aca="false">IF(F5140=1,COUNTIF($F$2:F5140,1),"")</f>
        <v/>
      </c>
    </row>
    <row r="5141" customFormat="false" ht="15" hidden="false" customHeight="false" outlineLevel="0" collapsed="false">
      <c r="A5141" s="6" t="n">
        <v>40417.5555</v>
      </c>
      <c r="B5141" s="6" t="n">
        <v>1.63589743589744</v>
      </c>
      <c r="C5141" s="6" t="n">
        <v>69</v>
      </c>
      <c r="D5141" s="6" t="n">
        <v>-1</v>
      </c>
      <c r="E5141" s="6" t="n">
        <v>1.64175824175824</v>
      </c>
      <c r="F5141" s="6" t="n">
        <v>0</v>
      </c>
      <c r="G5141" s="6" t="n">
        <v>0</v>
      </c>
      <c r="H5141" s="6" t="str">
        <f aca="false">IF(AND(A5141&gt;=Stimuli!$B$2,A5141&lt;=Stimuli!$C$2),Stimuli!$A$2,IF(AND(A5141&gt;=Stimuli!$B$3,A5141&lt;=Stimuli!$C$3),Stimuli!$A$3,IF(AND(A5141&gt;=Stimuli!$B$4,A5141&lt;=Stimuli!$C$4),Stimuli!$A$4,"")))</f>
        <v>01 Quiet baseline (60s)</v>
      </c>
      <c r="I5141" s="6" t="n">
        <f aca="false">(B5141-B5140)/((A5141-A5140)/1000)</f>
        <v>-0.75018315018329</v>
      </c>
      <c r="J5141" s="6" t="n">
        <f aca="false">IF(OR(B5141&lt;Rules!$B$2,B5141&gt;Rules!$B$3,ABS(I5141)&gt;Rules!$B$4,OR(B5142&lt;Rules!$B$2,B5142&gt;Rules!$B$3,ABS(I5142)&gt;Rules!$B$4)),1,0)</f>
        <v>0</v>
      </c>
      <c r="K5141" s="6" t="str">
        <f aca="false">IF(F5141=1,COUNTIF($F$2:F5141,1),"")</f>
        <v/>
      </c>
    </row>
    <row r="5142" customFormat="false" ht="15" hidden="false" customHeight="false" outlineLevel="0" collapsed="false">
      <c r="A5142" s="6" t="n">
        <v>40425.368</v>
      </c>
      <c r="B5142" s="6" t="n">
        <v>1.64322344322344</v>
      </c>
      <c r="C5142" s="6" t="n">
        <v>69</v>
      </c>
      <c r="D5142" s="6" t="n">
        <v>-1</v>
      </c>
      <c r="E5142" s="6" t="n">
        <v>1.64175824175824</v>
      </c>
      <c r="F5142" s="6" t="n">
        <v>0</v>
      </c>
      <c r="G5142" s="6" t="n">
        <v>0</v>
      </c>
      <c r="H5142" s="6" t="str">
        <f aca="false">IF(AND(A5142&gt;=Stimuli!$B$2,A5142&lt;=Stimuli!$C$2),Stimuli!$A$2,IF(AND(A5142&gt;=Stimuli!$B$3,A5142&lt;=Stimuli!$C$3),Stimuli!$A$3,IF(AND(A5142&gt;=Stimuli!$B$4,A5142&lt;=Stimuli!$C$4),Stimuli!$A$4,"")))</f>
        <v>01 Quiet baseline (60s)</v>
      </c>
      <c r="I5142" s="6" t="n">
        <f aca="false">(B5142-B5141)/((A5142-A5141)/1000)</f>
        <v>0.93772893772902</v>
      </c>
      <c r="J5142" s="6" t="n">
        <f aca="false">IF(OR(B5142&lt;Rules!$B$2,B5142&gt;Rules!$B$3,ABS(I5142)&gt;Rules!$B$4,OR(B5143&lt;Rules!$B$2,B5143&gt;Rules!$B$3,ABS(I5143)&gt;Rules!$B$4)),1,0)</f>
        <v>0</v>
      </c>
      <c r="K5142" s="6" t="str">
        <f aca="false">IF(F5142=1,COUNTIF($F$2:F5142,1),"")</f>
        <v/>
      </c>
    </row>
    <row r="5143" customFormat="false" ht="15" hidden="false" customHeight="false" outlineLevel="0" collapsed="false">
      <c r="A5143" s="6" t="n">
        <v>40433.1805</v>
      </c>
      <c r="B5143" s="6" t="n">
        <v>1.63736263736264</v>
      </c>
      <c r="C5143" s="6" t="n">
        <v>69</v>
      </c>
      <c r="D5143" s="6" t="n">
        <v>-1</v>
      </c>
      <c r="E5143" s="6" t="n">
        <v>1.64175824175824</v>
      </c>
      <c r="F5143" s="6" t="n">
        <v>0</v>
      </c>
      <c r="G5143" s="6" t="n">
        <v>0</v>
      </c>
      <c r="H5143" s="6" t="str">
        <f aca="false">IF(AND(A5143&gt;=Stimuli!$B$2,A5143&lt;=Stimuli!$C$2),Stimuli!$A$2,IF(AND(A5143&gt;=Stimuli!$B$3,A5143&lt;=Stimuli!$C$3),Stimuli!$A$3,IF(AND(A5143&gt;=Stimuli!$B$4,A5143&lt;=Stimuli!$C$4),Stimuli!$A$4,"")))</f>
        <v>01 Quiet baseline (60s)</v>
      </c>
      <c r="I5143" s="6" t="n">
        <f aca="false">(B5143-B5142)/((A5143-A5142)/1000)</f>
        <v>-0.750183150183148</v>
      </c>
      <c r="J5143" s="6" t="n">
        <f aca="false">IF(OR(B5143&lt;Rules!$B$2,B5143&gt;Rules!$B$3,ABS(I5143)&gt;Rules!$B$4,OR(B5144&lt;Rules!$B$2,B5144&gt;Rules!$B$3,ABS(I5144)&gt;Rules!$B$4)),1,0)</f>
        <v>0</v>
      </c>
      <c r="K5143" s="6" t="str">
        <f aca="false">IF(F5143=1,COUNTIF($F$2:F5143,1),"")</f>
        <v/>
      </c>
    </row>
    <row r="5144" customFormat="false" ht="15" hidden="false" customHeight="false" outlineLevel="0" collapsed="false">
      <c r="A5144" s="6" t="n">
        <v>40440.993</v>
      </c>
      <c r="B5144" s="6" t="n">
        <v>1.64468864468865</v>
      </c>
      <c r="C5144" s="6" t="n">
        <v>69</v>
      </c>
      <c r="D5144" s="6" t="n">
        <v>-1</v>
      </c>
      <c r="E5144" s="6" t="n">
        <v>1.64175824175824</v>
      </c>
      <c r="F5144" s="6" t="n">
        <v>0</v>
      </c>
      <c r="G5144" s="6" t="n">
        <v>0</v>
      </c>
      <c r="H5144" s="6" t="str">
        <f aca="false">IF(AND(A5144&gt;=Stimuli!$B$2,A5144&lt;=Stimuli!$C$2),Stimuli!$A$2,IF(AND(A5144&gt;=Stimuli!$B$3,A5144&lt;=Stimuli!$C$3),Stimuli!$A$3,IF(AND(A5144&gt;=Stimuli!$B$4,A5144&lt;=Stimuli!$C$4),Stimuli!$A$4,"")))</f>
        <v>01 Quiet baseline (60s)</v>
      </c>
      <c r="I5144" s="6" t="n">
        <f aca="false">(B5144-B5143)/((A5144-A5143)/1000)</f>
        <v>0.93772893772902</v>
      </c>
      <c r="J5144" s="6" t="n">
        <f aca="false">IF(OR(B5144&lt;Rules!$B$2,B5144&gt;Rules!$B$3,ABS(I5144)&gt;Rules!$B$4,OR(B5145&lt;Rules!$B$2,B5145&gt;Rules!$B$3,ABS(I5145)&gt;Rules!$B$4)),1,0)</f>
        <v>0</v>
      </c>
      <c r="K5144" s="6" t="str">
        <f aca="false">IF(F5144=1,COUNTIF($F$2:F5144,1),"")</f>
        <v/>
      </c>
    </row>
    <row r="5145" customFormat="false" ht="15" hidden="false" customHeight="false" outlineLevel="0" collapsed="false">
      <c r="A5145" s="6" t="n">
        <v>40448.8055</v>
      </c>
      <c r="B5145" s="6" t="n">
        <v>1.63882783882784</v>
      </c>
      <c r="C5145" s="6" t="n">
        <v>69</v>
      </c>
      <c r="D5145" s="6" t="n">
        <v>-1</v>
      </c>
      <c r="E5145" s="6" t="n">
        <v>1.64175824175824</v>
      </c>
      <c r="F5145" s="6" t="n">
        <v>0</v>
      </c>
      <c r="G5145" s="6" t="n">
        <v>0</v>
      </c>
      <c r="H5145" s="6" t="str">
        <f aca="false">IF(AND(A5145&gt;=Stimuli!$B$2,A5145&lt;=Stimuli!$C$2),Stimuli!$A$2,IF(AND(A5145&gt;=Stimuli!$B$3,A5145&lt;=Stimuli!$C$3),Stimuli!$A$3,IF(AND(A5145&gt;=Stimuli!$B$4,A5145&lt;=Stimuli!$C$4),Stimuli!$A$4,"")))</f>
        <v>01 Quiet baseline (60s)</v>
      </c>
      <c r="I5145" s="6" t="n">
        <f aca="false">(B5145-B5144)/((A5145-A5144)/1000)</f>
        <v>-0.750183150183176</v>
      </c>
      <c r="J5145" s="6" t="n">
        <f aca="false">IF(OR(B5145&lt;Rules!$B$2,B5145&gt;Rules!$B$3,ABS(I5145)&gt;Rules!$B$4,OR(B5146&lt;Rules!$B$2,B5146&gt;Rules!$B$3,ABS(I5146)&gt;Rules!$B$4)),1,0)</f>
        <v>0</v>
      </c>
      <c r="K5145" s="6" t="str">
        <f aca="false">IF(F5145=1,COUNTIF($F$2:F5145,1),"")</f>
        <v/>
      </c>
    </row>
    <row r="5146" customFormat="false" ht="15" hidden="false" customHeight="false" outlineLevel="0" collapsed="false">
      <c r="A5146" s="6" t="n">
        <v>40456.618</v>
      </c>
      <c r="B5146" s="6" t="n">
        <v>1.64615384615385</v>
      </c>
      <c r="C5146" s="6" t="n">
        <v>69</v>
      </c>
      <c r="D5146" s="6" t="n">
        <v>-1</v>
      </c>
      <c r="E5146" s="6" t="n">
        <v>1.64175824175824</v>
      </c>
      <c r="F5146" s="6" t="n">
        <v>0</v>
      </c>
      <c r="G5146" s="6" t="n">
        <v>0</v>
      </c>
      <c r="H5146" s="6" t="str">
        <f aca="false">IF(AND(A5146&gt;=Stimuli!$B$2,A5146&lt;=Stimuli!$C$2),Stimuli!$A$2,IF(AND(A5146&gt;=Stimuli!$B$3,A5146&lt;=Stimuli!$C$3),Stimuli!$A$3,IF(AND(A5146&gt;=Stimuli!$B$4,A5146&lt;=Stimuli!$C$4),Stimuli!$A$4,"")))</f>
        <v>01 Quiet baseline (60s)</v>
      </c>
      <c r="I5146" s="6" t="n">
        <f aca="false">(B5146-B5145)/((A5146-A5145)/1000)</f>
        <v>0.937728937728906</v>
      </c>
      <c r="J5146" s="6" t="n">
        <f aca="false">IF(OR(B5146&lt;Rules!$B$2,B5146&gt;Rules!$B$3,ABS(I5146)&gt;Rules!$B$4,OR(B5147&lt;Rules!$B$2,B5147&gt;Rules!$B$3,ABS(I5147)&gt;Rules!$B$4)),1,0)</f>
        <v>0</v>
      </c>
      <c r="K5146" s="6" t="str">
        <f aca="false">IF(F5146=1,COUNTIF($F$2:F5146,1),"")</f>
        <v/>
      </c>
    </row>
    <row r="5147" customFormat="false" ht="15" hidden="false" customHeight="false" outlineLevel="0" collapsed="false">
      <c r="A5147" s="6" t="n">
        <v>40464.4305</v>
      </c>
      <c r="B5147" s="6" t="n">
        <v>1.64175824175824</v>
      </c>
      <c r="C5147" s="6" t="n">
        <v>69</v>
      </c>
      <c r="D5147" s="6" t="n">
        <v>-1</v>
      </c>
      <c r="E5147" s="6" t="n">
        <v>1.64175824175824</v>
      </c>
      <c r="F5147" s="6" t="n">
        <v>0</v>
      </c>
      <c r="G5147" s="6" t="n">
        <v>0</v>
      </c>
      <c r="H5147" s="6" t="str">
        <f aca="false">IF(AND(A5147&gt;=Stimuli!$B$2,A5147&lt;=Stimuli!$C$2),Stimuli!$A$2,IF(AND(A5147&gt;=Stimuli!$B$3,A5147&lt;=Stimuli!$C$3),Stimuli!$A$3,IF(AND(A5147&gt;=Stimuli!$B$4,A5147&lt;=Stimuli!$C$4),Stimuli!$A$4,"")))</f>
        <v>01 Quiet baseline (60s)</v>
      </c>
      <c r="I5147" s="6" t="n">
        <f aca="false">(B5147-B5146)/((A5147-A5146)/1000)</f>
        <v>-0.562637362637332</v>
      </c>
      <c r="J5147" s="6" t="n">
        <f aca="false">IF(OR(B5147&lt;Rules!$B$2,B5147&gt;Rules!$B$3,ABS(I5147)&gt;Rules!$B$4,OR(B5148&lt;Rules!$B$2,B5148&gt;Rules!$B$3,ABS(I5148)&gt;Rules!$B$4)),1,0)</f>
        <v>0</v>
      </c>
      <c r="K5147" s="6" t="str">
        <f aca="false">IF(F5147=1,COUNTIF($F$2:F5147,1),"")</f>
        <v/>
      </c>
    </row>
    <row r="5148" customFormat="false" ht="15" hidden="false" customHeight="false" outlineLevel="0" collapsed="false">
      <c r="A5148" s="6" t="n">
        <v>40472.243</v>
      </c>
      <c r="B5148" s="6" t="n">
        <v>1.64615384615385</v>
      </c>
      <c r="C5148" s="6" t="n">
        <v>69</v>
      </c>
      <c r="D5148" s="6" t="n">
        <v>-1</v>
      </c>
      <c r="E5148" s="6" t="n">
        <v>1.64175824175824</v>
      </c>
      <c r="F5148" s="6" t="n">
        <v>0</v>
      </c>
      <c r="G5148" s="6" t="n">
        <v>0</v>
      </c>
      <c r="H5148" s="6" t="str">
        <f aca="false">IF(AND(A5148&gt;=Stimuli!$B$2,A5148&lt;=Stimuli!$C$2),Stimuli!$A$2,IF(AND(A5148&gt;=Stimuli!$B$3,A5148&lt;=Stimuli!$C$3),Stimuli!$A$3,IF(AND(A5148&gt;=Stimuli!$B$4,A5148&lt;=Stimuli!$C$4),Stimuli!$A$4,"")))</f>
        <v>01 Quiet baseline (60s)</v>
      </c>
      <c r="I5148" s="6" t="n">
        <f aca="false">(B5148-B5147)/((A5148-A5147)/1000)</f>
        <v>0.562637362637332</v>
      </c>
      <c r="J5148" s="6" t="n">
        <f aca="false">IF(OR(B5148&lt;Rules!$B$2,B5148&gt;Rules!$B$3,ABS(I5148)&gt;Rules!$B$4,OR(B5149&lt;Rules!$B$2,B5149&gt;Rules!$B$3,ABS(I5149)&gt;Rules!$B$4)),1,0)</f>
        <v>0</v>
      </c>
      <c r="K5148" s="6" t="str">
        <f aca="false">IF(F5148=1,COUNTIF($F$2:F5148,1),"")</f>
        <v/>
      </c>
    </row>
    <row r="5149" customFormat="false" ht="15" hidden="false" customHeight="false" outlineLevel="0" collapsed="false">
      <c r="A5149" s="6" t="n">
        <v>40480.0555</v>
      </c>
      <c r="B5149" s="6" t="n">
        <v>1.64322344322344</v>
      </c>
      <c r="C5149" s="6" t="n">
        <v>69</v>
      </c>
      <c r="D5149" s="6" t="n">
        <v>-1</v>
      </c>
      <c r="E5149" s="6" t="n">
        <v>1.64175824175824</v>
      </c>
      <c r="F5149" s="6" t="n">
        <v>0</v>
      </c>
      <c r="G5149" s="6" t="n">
        <v>0</v>
      </c>
      <c r="H5149" s="6" t="str">
        <f aca="false">IF(AND(A5149&gt;=Stimuli!$B$2,A5149&lt;=Stimuli!$C$2),Stimuli!$A$2,IF(AND(A5149&gt;=Stimuli!$B$3,A5149&lt;=Stimuli!$C$3),Stimuli!$A$3,IF(AND(A5149&gt;=Stimuli!$B$4,A5149&lt;=Stimuli!$C$4),Stimuli!$A$4,"")))</f>
        <v>01 Quiet baseline (60s)</v>
      </c>
      <c r="I5149" s="6" t="n">
        <f aca="false">(B5149-B5148)/((A5149-A5148)/1000)</f>
        <v>-0.375091575091602</v>
      </c>
      <c r="J5149" s="6" t="n">
        <f aca="false">IF(OR(B5149&lt;Rules!$B$2,B5149&gt;Rules!$B$3,ABS(I5149)&gt;Rules!$B$4,OR(B5150&lt;Rules!$B$2,B5150&gt;Rules!$B$3,ABS(I5150)&gt;Rules!$B$4)),1,0)</f>
        <v>0</v>
      </c>
      <c r="K5149" s="6" t="str">
        <f aca="false">IF(F5149=1,COUNTIF($F$2:F5149,1),"")</f>
        <v/>
      </c>
    </row>
    <row r="5150" customFormat="false" ht="15" hidden="false" customHeight="false" outlineLevel="0" collapsed="false">
      <c r="A5150" s="6" t="n">
        <v>40487.868</v>
      </c>
      <c r="B5150" s="6" t="n">
        <v>1.64615384615385</v>
      </c>
      <c r="C5150" s="6" t="n">
        <v>69</v>
      </c>
      <c r="D5150" s="6" t="n">
        <v>-1</v>
      </c>
      <c r="E5150" s="6" t="n">
        <v>1.64175824175824</v>
      </c>
      <c r="F5150" s="6" t="n">
        <v>0</v>
      </c>
      <c r="G5150" s="6" t="n">
        <v>0</v>
      </c>
      <c r="H5150" s="6" t="str">
        <f aca="false">IF(AND(A5150&gt;=Stimuli!$B$2,A5150&lt;=Stimuli!$C$2),Stimuli!$A$2,IF(AND(A5150&gt;=Stimuli!$B$3,A5150&lt;=Stimuli!$C$3),Stimuli!$A$3,IF(AND(A5150&gt;=Stimuli!$B$4,A5150&lt;=Stimuli!$C$4),Stimuli!$A$4,"")))</f>
        <v>01 Quiet baseline (60s)</v>
      </c>
      <c r="I5150" s="6" t="n">
        <f aca="false">(B5150-B5149)/((A5150-A5149)/1000)</f>
        <v>0.375091575091602</v>
      </c>
      <c r="J5150" s="6" t="n">
        <f aca="false">IF(OR(B5150&lt;Rules!$B$2,B5150&gt;Rules!$B$3,ABS(I5150)&gt;Rules!$B$4,OR(B5151&lt;Rules!$B$2,B5151&gt;Rules!$B$3,ABS(I5151)&gt;Rules!$B$4)),1,0)</f>
        <v>0</v>
      </c>
      <c r="K5150" s="6" t="str">
        <f aca="false">IF(F5150=1,COUNTIF($F$2:F5150,1),"")</f>
        <v/>
      </c>
    </row>
    <row r="5151" customFormat="false" ht="15" hidden="false" customHeight="false" outlineLevel="0" collapsed="false">
      <c r="A5151" s="6" t="n">
        <v>40495.6805</v>
      </c>
      <c r="B5151" s="6" t="n">
        <v>1.64468864468865</v>
      </c>
      <c r="C5151" s="6" t="n">
        <v>69</v>
      </c>
      <c r="D5151" s="6" t="n">
        <v>-1</v>
      </c>
      <c r="E5151" s="6" t="n">
        <v>1.64175824175824</v>
      </c>
      <c r="F5151" s="6" t="n">
        <v>0</v>
      </c>
      <c r="G5151" s="6" t="n">
        <v>0</v>
      </c>
      <c r="H5151" s="6" t="str">
        <f aca="false">IF(AND(A5151&gt;=Stimuli!$B$2,A5151&lt;=Stimuli!$C$2),Stimuli!$A$2,IF(AND(A5151&gt;=Stimuli!$B$3,A5151&lt;=Stimuli!$C$3),Stimuli!$A$3,IF(AND(A5151&gt;=Stimuli!$B$4,A5151&lt;=Stimuli!$C$4),Stimuli!$A$4,"")))</f>
        <v>01 Quiet baseline (60s)</v>
      </c>
      <c r="I5151" s="6" t="n">
        <f aca="false">(B5151-B5150)/((A5151-A5150)/1000)</f>
        <v>-0.18754578754573</v>
      </c>
      <c r="J5151" s="6" t="n">
        <f aca="false">IF(OR(B5151&lt;Rules!$B$2,B5151&gt;Rules!$B$3,ABS(I5151)&gt;Rules!$B$4,OR(B5152&lt;Rules!$B$2,B5152&gt;Rules!$B$3,ABS(I5152)&gt;Rules!$B$4)),1,0)</f>
        <v>0</v>
      </c>
      <c r="K5151" s="6" t="str">
        <f aca="false">IF(F5151=1,COUNTIF($F$2:F5151,1),"")</f>
        <v/>
      </c>
    </row>
    <row r="5152" customFormat="false" ht="15" hidden="false" customHeight="false" outlineLevel="0" collapsed="false">
      <c r="A5152" s="6" t="n">
        <v>40503.493</v>
      </c>
      <c r="B5152" s="6" t="n">
        <v>1.64468864468865</v>
      </c>
      <c r="C5152" s="6" t="n">
        <v>69</v>
      </c>
      <c r="D5152" s="6" t="n">
        <v>-1</v>
      </c>
      <c r="E5152" s="6" t="n">
        <v>1.64175824175824</v>
      </c>
      <c r="F5152" s="6" t="n">
        <v>0</v>
      </c>
      <c r="G5152" s="6" t="n">
        <v>0</v>
      </c>
      <c r="H5152" s="6" t="str">
        <f aca="false">IF(AND(A5152&gt;=Stimuli!$B$2,A5152&lt;=Stimuli!$C$2),Stimuli!$A$2,IF(AND(A5152&gt;=Stimuli!$B$3,A5152&lt;=Stimuli!$C$3),Stimuli!$A$3,IF(AND(A5152&gt;=Stimuli!$B$4,A5152&lt;=Stimuli!$C$4),Stimuli!$A$4,"")))</f>
        <v>01 Quiet baseline (60s)</v>
      </c>
      <c r="I5152" s="6" t="n">
        <f aca="false">(B5152-B5151)/((A5152-A5151)/1000)</f>
        <v>0</v>
      </c>
      <c r="J5152" s="6" t="n">
        <f aca="false">IF(OR(B5152&lt;Rules!$B$2,B5152&gt;Rules!$B$3,ABS(I5152)&gt;Rules!$B$4,OR(B5153&lt;Rules!$B$2,B5153&gt;Rules!$B$3,ABS(I5153)&gt;Rules!$B$4)),1,0)</f>
        <v>0</v>
      </c>
      <c r="K5152" s="6" t="str">
        <f aca="false">IF(F5152=1,COUNTIF($F$2:F5152,1),"")</f>
        <v/>
      </c>
    </row>
    <row r="5153" customFormat="false" ht="15" hidden="false" customHeight="false" outlineLevel="0" collapsed="false">
      <c r="A5153" s="6" t="n">
        <v>40511.3055</v>
      </c>
      <c r="B5153" s="6" t="n">
        <v>1.64615384615385</v>
      </c>
      <c r="C5153" s="6" t="n">
        <v>69</v>
      </c>
      <c r="D5153" s="6" t="n">
        <v>-1</v>
      </c>
      <c r="E5153" s="6" t="n">
        <v>1.64175824175824</v>
      </c>
      <c r="F5153" s="6" t="n">
        <v>0</v>
      </c>
      <c r="G5153" s="6" t="n">
        <v>0</v>
      </c>
      <c r="H5153" s="6" t="str">
        <f aca="false">IF(AND(A5153&gt;=Stimuli!$B$2,A5153&lt;=Stimuli!$C$2),Stimuli!$A$2,IF(AND(A5153&gt;=Stimuli!$B$3,A5153&lt;=Stimuli!$C$3),Stimuli!$A$3,IF(AND(A5153&gt;=Stimuli!$B$4,A5153&lt;=Stimuli!$C$4),Stimuli!$A$4,"")))</f>
        <v>01 Quiet baseline (60s)</v>
      </c>
      <c r="I5153" s="6" t="n">
        <f aca="false">(B5153-B5152)/((A5153-A5152)/1000)</f>
        <v>0.18754578754573</v>
      </c>
      <c r="J5153" s="6" t="n">
        <f aca="false">IF(OR(B5153&lt;Rules!$B$2,B5153&gt;Rules!$B$3,ABS(I5153)&gt;Rules!$B$4,OR(B5154&lt;Rules!$B$2,B5154&gt;Rules!$B$3,ABS(I5154)&gt;Rules!$B$4)),1,0)</f>
        <v>0</v>
      </c>
      <c r="K5153" s="6" t="str">
        <f aca="false">IF(F5153=1,COUNTIF($F$2:F5153,1),"")</f>
        <v/>
      </c>
    </row>
    <row r="5154" customFormat="false" ht="15" hidden="false" customHeight="false" outlineLevel="0" collapsed="false">
      <c r="A5154" s="6" t="n">
        <v>40519.118</v>
      </c>
      <c r="B5154" s="6" t="n">
        <v>1.64615384615385</v>
      </c>
      <c r="C5154" s="6" t="n">
        <v>69</v>
      </c>
      <c r="D5154" s="6" t="n">
        <v>-1</v>
      </c>
      <c r="E5154" s="6" t="n">
        <v>1.64175824175824</v>
      </c>
      <c r="F5154" s="6" t="n">
        <v>0</v>
      </c>
      <c r="G5154" s="6" t="n">
        <v>0</v>
      </c>
      <c r="H5154" s="6" t="str">
        <f aca="false">IF(AND(A5154&gt;=Stimuli!$B$2,A5154&lt;=Stimuli!$C$2),Stimuli!$A$2,IF(AND(A5154&gt;=Stimuli!$B$3,A5154&lt;=Stimuli!$C$3),Stimuli!$A$3,IF(AND(A5154&gt;=Stimuli!$B$4,A5154&lt;=Stimuli!$C$4),Stimuli!$A$4,"")))</f>
        <v>01 Quiet baseline (60s)</v>
      </c>
      <c r="I5154" s="6" t="n">
        <f aca="false">(B5154-B5153)/((A5154-A5153)/1000)</f>
        <v>0</v>
      </c>
      <c r="J5154" s="6" t="n">
        <f aca="false">IF(OR(B5154&lt;Rules!$B$2,B5154&gt;Rules!$B$3,ABS(I5154)&gt;Rules!$B$4,OR(B5155&lt;Rules!$B$2,B5155&gt;Rules!$B$3,ABS(I5155)&gt;Rules!$B$4)),1,0)</f>
        <v>0</v>
      </c>
      <c r="K5154" s="6" t="str">
        <f aca="false">IF(F5154=1,COUNTIF($F$2:F5154,1),"")</f>
        <v/>
      </c>
    </row>
    <row r="5155" customFormat="false" ht="15" hidden="false" customHeight="false" outlineLevel="0" collapsed="false">
      <c r="A5155" s="6" t="n">
        <v>40526.9305</v>
      </c>
      <c r="B5155" s="6" t="n">
        <v>1.64908424908425</v>
      </c>
      <c r="C5155" s="6" t="n">
        <v>69</v>
      </c>
      <c r="D5155" s="6" t="n">
        <v>-1</v>
      </c>
      <c r="E5155" s="6" t="n">
        <v>1.64175824175824</v>
      </c>
      <c r="F5155" s="6" t="n">
        <v>0</v>
      </c>
      <c r="G5155" s="6" t="n">
        <v>0</v>
      </c>
      <c r="H5155" s="6" t="str">
        <f aca="false">IF(AND(A5155&gt;=Stimuli!$B$2,A5155&lt;=Stimuli!$C$2),Stimuli!$A$2,IF(AND(A5155&gt;=Stimuli!$B$3,A5155&lt;=Stimuli!$C$3),Stimuli!$A$3,IF(AND(A5155&gt;=Stimuli!$B$4,A5155&lt;=Stimuli!$C$4),Stimuli!$A$4,"")))</f>
        <v>01 Quiet baseline (60s)</v>
      </c>
      <c r="I5155" s="6" t="n">
        <f aca="false">(B5155-B5154)/((A5155-A5154)/1000)</f>
        <v>0.375091575091574</v>
      </c>
      <c r="J5155" s="6" t="n">
        <f aca="false">IF(OR(B5155&lt;Rules!$B$2,B5155&gt;Rules!$B$3,ABS(I5155)&gt;Rules!$B$4,OR(B5156&lt;Rules!$B$2,B5156&gt;Rules!$B$3,ABS(I5156)&gt;Rules!$B$4)),1,0)</f>
        <v>0</v>
      </c>
      <c r="K5155" s="6" t="str">
        <f aca="false">IF(F5155=1,COUNTIF($F$2:F5155,1),"")</f>
        <v/>
      </c>
    </row>
    <row r="5156" customFormat="false" ht="15" hidden="false" customHeight="false" outlineLevel="0" collapsed="false">
      <c r="A5156" s="6" t="n">
        <v>40534.743</v>
      </c>
      <c r="B5156" s="6" t="n">
        <v>1.64615384615385</v>
      </c>
      <c r="C5156" s="6" t="n">
        <v>69</v>
      </c>
      <c r="D5156" s="6" t="n">
        <v>-1</v>
      </c>
      <c r="E5156" s="6" t="n">
        <v>1.64175824175824</v>
      </c>
      <c r="F5156" s="6" t="n">
        <v>0</v>
      </c>
      <c r="G5156" s="6" t="n">
        <v>0</v>
      </c>
      <c r="H5156" s="6" t="str">
        <f aca="false">IF(AND(A5156&gt;=Stimuli!$B$2,A5156&lt;=Stimuli!$C$2),Stimuli!$A$2,IF(AND(A5156&gt;=Stimuli!$B$3,A5156&lt;=Stimuli!$C$3),Stimuli!$A$3,IF(AND(A5156&gt;=Stimuli!$B$4,A5156&lt;=Stimuli!$C$4),Stimuli!$A$4,"")))</f>
        <v>01 Quiet baseline (60s)</v>
      </c>
      <c r="I5156" s="6" t="n">
        <f aca="false">(B5156-B5155)/((A5156-A5155)/1000)</f>
        <v>-0.375091575091574</v>
      </c>
      <c r="J5156" s="6" t="n">
        <f aca="false">IF(OR(B5156&lt;Rules!$B$2,B5156&gt;Rules!$B$3,ABS(I5156)&gt;Rules!$B$4,OR(B5157&lt;Rules!$B$2,B5157&gt;Rules!$B$3,ABS(I5157)&gt;Rules!$B$4)),1,0)</f>
        <v>0</v>
      </c>
      <c r="K5156" s="6" t="str">
        <f aca="false">IF(F5156=1,COUNTIF($F$2:F5156,1),"")</f>
        <v/>
      </c>
    </row>
    <row r="5157" customFormat="false" ht="15" hidden="false" customHeight="false" outlineLevel="0" collapsed="false">
      <c r="A5157" s="6" t="n">
        <v>40542.5555</v>
      </c>
      <c r="B5157" s="6" t="n">
        <v>1.65201465201465</v>
      </c>
      <c r="C5157" s="6" t="n">
        <v>69</v>
      </c>
      <c r="D5157" s="6" t="n">
        <v>-1</v>
      </c>
      <c r="E5157" s="6" t="n">
        <v>1.64175824175824</v>
      </c>
      <c r="F5157" s="6" t="n">
        <v>0</v>
      </c>
      <c r="G5157" s="6" t="n">
        <v>0</v>
      </c>
      <c r="H5157" s="6" t="str">
        <f aca="false">IF(AND(A5157&gt;=Stimuli!$B$2,A5157&lt;=Stimuli!$C$2),Stimuli!$A$2,IF(AND(A5157&gt;=Stimuli!$B$3,A5157&lt;=Stimuli!$C$3),Stimuli!$A$3,IF(AND(A5157&gt;=Stimuli!$B$4,A5157&lt;=Stimuli!$C$4),Stimuli!$A$4,"")))</f>
        <v>01 Quiet baseline (60s)</v>
      </c>
      <c r="I5157" s="6" t="n">
        <f aca="false">(B5157-B5156)/((A5157-A5156)/1000)</f>
        <v>0.750183150183148</v>
      </c>
      <c r="J5157" s="6" t="n">
        <f aca="false">IF(OR(B5157&lt;Rules!$B$2,B5157&gt;Rules!$B$3,ABS(I5157)&gt;Rules!$B$4,OR(B5158&lt;Rules!$B$2,B5158&gt;Rules!$B$3,ABS(I5158)&gt;Rules!$B$4)),1,0)</f>
        <v>0</v>
      </c>
      <c r="K5157" s="6" t="str">
        <f aca="false">IF(F5157=1,COUNTIF($F$2:F5157,1),"")</f>
        <v/>
      </c>
    </row>
    <row r="5158" customFormat="false" ht="15" hidden="false" customHeight="false" outlineLevel="0" collapsed="false">
      <c r="A5158" s="6" t="n">
        <v>40550.368</v>
      </c>
      <c r="B5158" s="6" t="n">
        <v>1.64761904761905</v>
      </c>
      <c r="C5158" s="6" t="n">
        <v>69</v>
      </c>
      <c r="D5158" s="6" t="n">
        <v>-1</v>
      </c>
      <c r="E5158" s="6" t="n">
        <v>1.64175824175824</v>
      </c>
      <c r="F5158" s="6" t="n">
        <v>0</v>
      </c>
      <c r="G5158" s="6" t="n">
        <v>0</v>
      </c>
      <c r="H5158" s="6" t="str">
        <f aca="false">IF(AND(A5158&gt;=Stimuli!$B$2,A5158&lt;=Stimuli!$C$2),Stimuli!$A$2,IF(AND(A5158&gt;=Stimuli!$B$3,A5158&lt;=Stimuli!$C$3),Stimuli!$A$3,IF(AND(A5158&gt;=Stimuli!$B$4,A5158&lt;=Stimuli!$C$4),Stimuli!$A$4,"")))</f>
        <v>01 Quiet baseline (60s)</v>
      </c>
      <c r="I5158" s="6" t="n">
        <f aca="false">(B5158-B5157)/((A5158-A5157)/1000)</f>
        <v>-0.562637362637418</v>
      </c>
      <c r="J5158" s="6" t="n">
        <f aca="false">IF(OR(B5158&lt;Rules!$B$2,B5158&gt;Rules!$B$3,ABS(I5158)&gt;Rules!$B$4,OR(B5159&lt;Rules!$B$2,B5159&gt;Rules!$B$3,ABS(I5159)&gt;Rules!$B$4)),1,0)</f>
        <v>0</v>
      </c>
      <c r="K5158" s="6" t="str">
        <f aca="false">IF(F5158=1,COUNTIF($F$2:F5158,1),"")</f>
        <v/>
      </c>
    </row>
    <row r="5159" customFormat="false" ht="15" hidden="false" customHeight="false" outlineLevel="0" collapsed="false">
      <c r="A5159" s="6" t="n">
        <v>40558.1805</v>
      </c>
      <c r="B5159" s="6" t="n">
        <v>1.65347985347985</v>
      </c>
      <c r="C5159" s="6" t="n">
        <v>69</v>
      </c>
      <c r="D5159" s="6" t="n">
        <v>-1</v>
      </c>
      <c r="E5159" s="6" t="n">
        <v>1.64175824175824</v>
      </c>
      <c r="F5159" s="6" t="n">
        <v>0</v>
      </c>
      <c r="G5159" s="6" t="n">
        <v>0</v>
      </c>
      <c r="H5159" s="6" t="str">
        <f aca="false">IF(AND(A5159&gt;=Stimuli!$B$2,A5159&lt;=Stimuli!$C$2),Stimuli!$A$2,IF(AND(A5159&gt;=Stimuli!$B$3,A5159&lt;=Stimuli!$C$3),Stimuli!$A$3,IF(AND(A5159&gt;=Stimuli!$B$4,A5159&lt;=Stimuli!$C$4),Stimuli!$A$4,"")))</f>
        <v>01 Quiet baseline (60s)</v>
      </c>
      <c r="I5159" s="6" t="n">
        <f aca="false">(B5159-B5158)/((A5159-A5158)/1000)</f>
        <v>0.750183150183148</v>
      </c>
      <c r="J5159" s="6" t="n">
        <f aca="false">IF(OR(B5159&lt;Rules!$B$2,B5159&gt;Rules!$B$3,ABS(I5159)&gt;Rules!$B$4,OR(B5160&lt;Rules!$B$2,B5160&gt;Rules!$B$3,ABS(I5160)&gt;Rules!$B$4)),1,0)</f>
        <v>0</v>
      </c>
      <c r="K5159" s="6" t="str">
        <f aca="false">IF(F5159=1,COUNTIF($F$2:F5159,1),"")</f>
        <v/>
      </c>
    </row>
    <row r="5160" customFormat="false" ht="15" hidden="false" customHeight="false" outlineLevel="0" collapsed="false">
      <c r="A5160" s="6" t="n">
        <v>40565.993</v>
      </c>
      <c r="B5160" s="6" t="n">
        <v>1.64761904761905</v>
      </c>
      <c r="C5160" s="6" t="n">
        <v>69</v>
      </c>
      <c r="D5160" s="6" t="n">
        <v>-1</v>
      </c>
      <c r="E5160" s="6" t="n">
        <v>1.64175824175824</v>
      </c>
      <c r="F5160" s="6" t="n">
        <v>0</v>
      </c>
      <c r="G5160" s="6" t="n">
        <v>0</v>
      </c>
      <c r="H5160" s="6" t="str">
        <f aca="false">IF(AND(A5160&gt;=Stimuli!$B$2,A5160&lt;=Stimuli!$C$2),Stimuli!$A$2,IF(AND(A5160&gt;=Stimuli!$B$3,A5160&lt;=Stimuli!$C$3),Stimuli!$A$3,IF(AND(A5160&gt;=Stimuli!$B$4,A5160&lt;=Stimuli!$C$4),Stimuli!$A$4,"")))</f>
        <v>01 Quiet baseline (60s)</v>
      </c>
      <c r="I5160" s="6" t="n">
        <f aca="false">(B5160-B5159)/((A5160-A5159)/1000)</f>
        <v>-0.750183150183148</v>
      </c>
      <c r="J5160" s="6" t="n">
        <f aca="false">IF(OR(B5160&lt;Rules!$B$2,B5160&gt;Rules!$B$3,ABS(I5160)&gt;Rules!$B$4,OR(B5161&lt;Rules!$B$2,B5161&gt;Rules!$B$3,ABS(I5161)&gt;Rules!$B$4)),1,0)</f>
        <v>0</v>
      </c>
      <c r="K5160" s="6" t="str">
        <f aca="false">IF(F5160=1,COUNTIF($F$2:F5160,1),"")</f>
        <v/>
      </c>
    </row>
    <row r="5161" customFormat="false" ht="15" hidden="false" customHeight="false" outlineLevel="0" collapsed="false">
      <c r="A5161" s="6" t="n">
        <v>40573.8055</v>
      </c>
      <c r="B5161" s="6" t="n">
        <v>1.65494505494506</v>
      </c>
      <c r="C5161" s="6" t="n">
        <v>69</v>
      </c>
      <c r="D5161" s="6" t="n">
        <v>-1</v>
      </c>
      <c r="E5161" s="6" t="n">
        <v>1.64175824175824</v>
      </c>
      <c r="F5161" s="6" t="n">
        <v>0</v>
      </c>
      <c r="G5161" s="6" t="n">
        <v>0</v>
      </c>
      <c r="H5161" s="6" t="str">
        <f aca="false">IF(AND(A5161&gt;=Stimuli!$B$2,A5161&lt;=Stimuli!$C$2),Stimuli!$A$2,IF(AND(A5161&gt;=Stimuli!$B$3,A5161&lt;=Stimuli!$C$3),Stimuli!$A$3,IF(AND(A5161&gt;=Stimuli!$B$4,A5161&lt;=Stimuli!$C$4),Stimuli!$A$4,"")))</f>
        <v>01 Quiet baseline (60s)</v>
      </c>
      <c r="I5161" s="6" t="n">
        <f aca="false">(B5161-B5160)/((A5161-A5160)/1000)</f>
        <v>0.93772893772902</v>
      </c>
      <c r="J5161" s="6" t="n">
        <f aca="false">IF(OR(B5161&lt;Rules!$B$2,B5161&gt;Rules!$B$3,ABS(I5161)&gt;Rules!$B$4,OR(B5162&lt;Rules!$B$2,B5162&gt;Rules!$B$3,ABS(I5162)&gt;Rules!$B$4)),1,0)</f>
        <v>0</v>
      </c>
      <c r="K5161" s="6" t="str">
        <f aca="false">IF(F5161=1,COUNTIF($F$2:F5161,1),"")</f>
        <v/>
      </c>
    </row>
    <row r="5162" customFormat="false" ht="15" hidden="false" customHeight="false" outlineLevel="0" collapsed="false">
      <c r="A5162" s="6" t="n">
        <v>40581.618</v>
      </c>
      <c r="B5162" s="6" t="n">
        <v>1.65054945054945</v>
      </c>
      <c r="C5162" s="6" t="n">
        <v>69</v>
      </c>
      <c r="D5162" s="6" t="n">
        <v>-1</v>
      </c>
      <c r="E5162" s="6" t="n">
        <v>1.64175824175824</v>
      </c>
      <c r="F5162" s="6" t="n">
        <v>0</v>
      </c>
      <c r="G5162" s="6" t="n">
        <v>0</v>
      </c>
      <c r="H5162" s="6" t="str">
        <f aca="false">IF(AND(A5162&gt;=Stimuli!$B$2,A5162&lt;=Stimuli!$C$2),Stimuli!$A$2,IF(AND(A5162&gt;=Stimuli!$B$3,A5162&lt;=Stimuli!$C$3),Stimuli!$A$3,IF(AND(A5162&gt;=Stimuli!$B$4,A5162&lt;=Stimuli!$C$4),Stimuli!$A$4,"")))</f>
        <v>01 Quiet baseline (60s)</v>
      </c>
      <c r="I5162" s="6" t="n">
        <f aca="false">(B5162-B5161)/((A5162-A5161)/1000)</f>
        <v>-0.562637362637332</v>
      </c>
      <c r="J5162" s="6" t="n">
        <f aca="false">IF(OR(B5162&lt;Rules!$B$2,B5162&gt;Rules!$B$3,ABS(I5162)&gt;Rules!$B$4,OR(B5163&lt;Rules!$B$2,B5163&gt;Rules!$B$3,ABS(I5163)&gt;Rules!$B$4)),1,0)</f>
        <v>0</v>
      </c>
      <c r="K5162" s="6" t="str">
        <f aca="false">IF(F5162=1,COUNTIF($F$2:F5162,1),"")</f>
        <v/>
      </c>
    </row>
    <row r="5163" customFormat="false" ht="15" hidden="false" customHeight="false" outlineLevel="0" collapsed="false">
      <c r="A5163" s="6" t="n">
        <v>40589.4305</v>
      </c>
      <c r="B5163" s="6" t="n">
        <v>1.65641025641026</v>
      </c>
      <c r="C5163" s="6" t="n">
        <v>69</v>
      </c>
      <c r="D5163" s="6" t="n">
        <v>-1</v>
      </c>
      <c r="E5163" s="6" t="n">
        <v>1.64175824175824</v>
      </c>
      <c r="F5163" s="6" t="n">
        <v>0</v>
      </c>
      <c r="G5163" s="6" t="n">
        <v>0</v>
      </c>
      <c r="H5163" s="6" t="str">
        <f aca="false">IF(AND(A5163&gt;=Stimuli!$B$2,A5163&lt;=Stimuli!$C$2),Stimuli!$A$2,IF(AND(A5163&gt;=Stimuli!$B$3,A5163&lt;=Stimuli!$C$3),Stimuli!$A$3,IF(AND(A5163&gt;=Stimuli!$B$4,A5163&lt;=Stimuli!$C$4),Stimuli!$A$4,"")))</f>
        <v>01 Quiet baseline (60s)</v>
      </c>
      <c r="I5163" s="6" t="n">
        <f aca="false">(B5163-B5162)/((A5163-A5162)/1000)</f>
        <v>0.750183150183062</v>
      </c>
      <c r="J5163" s="6" t="n">
        <f aca="false">IF(OR(B5163&lt;Rules!$B$2,B5163&gt;Rules!$B$3,ABS(I5163)&gt;Rules!$B$4,OR(B5164&lt;Rules!$B$2,B5164&gt;Rules!$B$3,ABS(I5164)&gt;Rules!$B$4)),1,0)</f>
        <v>0</v>
      </c>
      <c r="K5163" s="6" t="str">
        <f aca="false">IF(F5163=1,COUNTIF($F$2:F5163,1),"")</f>
        <v/>
      </c>
    </row>
    <row r="5164" customFormat="false" ht="15" hidden="false" customHeight="false" outlineLevel="0" collapsed="false">
      <c r="A5164" s="6" t="n">
        <v>40597.243</v>
      </c>
      <c r="B5164" s="6" t="n">
        <v>1.65347985347985</v>
      </c>
      <c r="C5164" s="6" t="n">
        <v>69</v>
      </c>
      <c r="D5164" s="6" t="n">
        <v>-1</v>
      </c>
      <c r="E5164" s="6" t="n">
        <v>1.64175824175824</v>
      </c>
      <c r="F5164" s="6" t="n">
        <v>0</v>
      </c>
      <c r="G5164" s="6" t="n">
        <v>0</v>
      </c>
      <c r="H5164" s="6" t="str">
        <f aca="false">IF(AND(A5164&gt;=Stimuli!$B$2,A5164&lt;=Stimuli!$C$2),Stimuli!$A$2,IF(AND(A5164&gt;=Stimuli!$B$3,A5164&lt;=Stimuli!$C$3),Stimuli!$A$3,IF(AND(A5164&gt;=Stimuli!$B$4,A5164&lt;=Stimuli!$C$4),Stimuli!$A$4,"")))</f>
        <v>01 Quiet baseline (60s)</v>
      </c>
      <c r="I5164" s="6" t="n">
        <f aca="false">(B5164-B5163)/((A5164-A5163)/1000)</f>
        <v>-0.375091575091602</v>
      </c>
      <c r="J5164" s="6" t="n">
        <f aca="false">IF(OR(B5164&lt;Rules!$B$2,B5164&gt;Rules!$B$3,ABS(I5164)&gt;Rules!$B$4,OR(B5165&lt;Rules!$B$2,B5165&gt;Rules!$B$3,ABS(I5165)&gt;Rules!$B$4)),1,0)</f>
        <v>0</v>
      </c>
      <c r="K5164" s="6" t="str">
        <f aca="false">IF(F5164=1,COUNTIF($F$2:F5164,1),"")</f>
        <v/>
      </c>
    </row>
    <row r="5165" customFormat="false" ht="15" hidden="false" customHeight="false" outlineLevel="0" collapsed="false">
      <c r="A5165" s="6" t="n">
        <v>40605.0555</v>
      </c>
      <c r="B5165" s="6" t="n">
        <v>1.65787545787546</v>
      </c>
      <c r="C5165" s="6" t="n">
        <v>69</v>
      </c>
      <c r="D5165" s="6" t="n">
        <v>-1</v>
      </c>
      <c r="E5165" s="6" t="n">
        <v>1.64175824175824</v>
      </c>
      <c r="F5165" s="6" t="n">
        <v>0</v>
      </c>
      <c r="G5165" s="6" t="n">
        <v>0.115750915750916</v>
      </c>
      <c r="H5165" s="6" t="str">
        <f aca="false">IF(AND(A5165&gt;=Stimuli!$B$2,A5165&lt;=Stimuli!$C$2),Stimuli!$A$2,IF(AND(A5165&gt;=Stimuli!$B$3,A5165&lt;=Stimuli!$C$3),Stimuli!$A$3,IF(AND(A5165&gt;=Stimuli!$B$4,A5165&lt;=Stimuli!$C$4),Stimuli!$A$4,"")))</f>
        <v>01 Quiet baseline (60s)</v>
      </c>
      <c r="I5165" s="6" t="n">
        <f aca="false">(B5165-B5164)/((A5165-A5164)/1000)</f>
        <v>0.562637362637446</v>
      </c>
      <c r="J5165" s="6" t="n">
        <f aca="false">IF(OR(B5165&lt;Rules!$B$2,B5165&gt;Rules!$B$3,ABS(I5165)&gt;Rules!$B$4,OR(B5166&lt;Rules!$B$2,B5166&gt;Rules!$B$3,ABS(I5166)&gt;Rules!$B$4)),1,0)</f>
        <v>0</v>
      </c>
      <c r="K5165" s="6" t="str">
        <f aca="false">IF(F5165=1,COUNTIF($F$2:F5165,1),"")</f>
        <v/>
      </c>
    </row>
    <row r="5166" customFormat="false" ht="15" hidden="false" customHeight="false" outlineLevel="0" collapsed="false">
      <c r="A5166" s="6" t="n">
        <v>40612.868</v>
      </c>
      <c r="B5166" s="6" t="n">
        <v>1.65641025641026</v>
      </c>
      <c r="C5166" s="6" t="n">
        <v>68</v>
      </c>
      <c r="D5166" s="6" t="n">
        <v>875</v>
      </c>
      <c r="E5166" s="6" t="n">
        <v>1.64175824175824</v>
      </c>
      <c r="F5166" s="6" t="n">
        <v>0</v>
      </c>
      <c r="G5166" s="6" t="n">
        <v>0.115750915750916</v>
      </c>
      <c r="H5166" s="6" t="str">
        <f aca="false">IF(AND(A5166&gt;=Stimuli!$B$2,A5166&lt;=Stimuli!$C$2),Stimuli!$A$2,IF(AND(A5166&gt;=Stimuli!$B$3,A5166&lt;=Stimuli!$C$3),Stimuli!$A$3,IF(AND(A5166&gt;=Stimuli!$B$4,A5166&lt;=Stimuli!$C$4),Stimuli!$A$4,"")))</f>
        <v>01 Quiet baseline (60s)</v>
      </c>
      <c r="I5166" s="6" t="n">
        <f aca="false">(B5166-B5165)/((A5166-A5165)/1000)</f>
        <v>-0.187545787545844</v>
      </c>
      <c r="J5166" s="6" t="n">
        <f aca="false">IF(OR(B5166&lt;Rules!$B$2,B5166&gt;Rules!$B$3,ABS(I5166)&gt;Rules!$B$4,OR(B5167&lt;Rules!$B$2,B5167&gt;Rules!$B$3,ABS(I5167)&gt;Rules!$B$4)),1,0)</f>
        <v>0</v>
      </c>
      <c r="K5166" s="6" t="str">
        <f aca="false">IF(F5166=1,COUNTIF($F$2:F5166,1),"")</f>
        <v/>
      </c>
    </row>
    <row r="5167" customFormat="false" ht="15" hidden="false" customHeight="false" outlineLevel="0" collapsed="false">
      <c r="A5167" s="6" t="n">
        <v>40620.6805</v>
      </c>
      <c r="B5167" s="6" t="n">
        <v>1.65787545787546</v>
      </c>
      <c r="C5167" s="6" t="n">
        <v>68</v>
      </c>
      <c r="D5167" s="6" t="n">
        <v>-1</v>
      </c>
      <c r="E5167" s="6" t="n">
        <v>1.64175824175824</v>
      </c>
      <c r="F5167" s="6" t="n">
        <v>0</v>
      </c>
      <c r="G5167" s="6" t="n">
        <v>0.115750915750916</v>
      </c>
      <c r="H5167" s="6" t="str">
        <f aca="false">IF(AND(A5167&gt;=Stimuli!$B$2,A5167&lt;=Stimuli!$C$2),Stimuli!$A$2,IF(AND(A5167&gt;=Stimuli!$B$3,A5167&lt;=Stimuli!$C$3),Stimuli!$A$3,IF(AND(A5167&gt;=Stimuli!$B$4,A5167&lt;=Stimuli!$C$4),Stimuli!$A$4,"")))</f>
        <v>01 Quiet baseline (60s)</v>
      </c>
      <c r="I5167" s="6" t="n">
        <f aca="false">(B5167-B5166)/((A5167-A5166)/1000)</f>
        <v>0.187545787545844</v>
      </c>
      <c r="J5167" s="6" t="n">
        <f aca="false">IF(OR(B5167&lt;Rules!$B$2,B5167&gt;Rules!$B$3,ABS(I5167)&gt;Rules!$B$4,OR(B5168&lt;Rules!$B$2,B5168&gt;Rules!$B$3,ABS(I5168)&gt;Rules!$B$4)),1,0)</f>
        <v>0</v>
      </c>
      <c r="K5167" s="6" t="str">
        <f aca="false">IF(F5167=1,COUNTIF($F$2:F5167,1),"")</f>
        <v/>
      </c>
    </row>
    <row r="5168" customFormat="false" ht="15" hidden="false" customHeight="false" outlineLevel="0" collapsed="false">
      <c r="A5168" s="6" t="n">
        <v>40628.493</v>
      </c>
      <c r="B5168" s="6" t="n">
        <v>1.65934065934066</v>
      </c>
      <c r="C5168" s="6" t="n">
        <v>68</v>
      </c>
      <c r="D5168" s="6" t="n">
        <v>-1</v>
      </c>
      <c r="E5168" s="6" t="n">
        <v>1.64175824175824</v>
      </c>
      <c r="F5168" s="6" t="n">
        <v>0</v>
      </c>
      <c r="G5168" s="6" t="n">
        <v>0.115750915750916</v>
      </c>
      <c r="H5168" s="6" t="str">
        <f aca="false">IF(AND(A5168&gt;=Stimuli!$B$2,A5168&lt;=Stimuli!$C$2),Stimuli!$A$2,IF(AND(A5168&gt;=Stimuli!$B$3,A5168&lt;=Stimuli!$C$3),Stimuli!$A$3,IF(AND(A5168&gt;=Stimuli!$B$4,A5168&lt;=Stimuli!$C$4),Stimuli!$A$4,"")))</f>
        <v>01 Quiet baseline (60s)</v>
      </c>
      <c r="I5168" s="6" t="n">
        <f aca="false">(B5168-B5167)/((A5168-A5167)/1000)</f>
        <v>0.18754578754573</v>
      </c>
      <c r="J5168" s="6" t="n">
        <f aca="false">IF(OR(B5168&lt;Rules!$B$2,B5168&gt;Rules!$B$3,ABS(I5168)&gt;Rules!$B$4,OR(B5169&lt;Rules!$B$2,B5169&gt;Rules!$B$3,ABS(I5169)&gt;Rules!$B$4)),1,0)</f>
        <v>0</v>
      </c>
      <c r="K5168" s="6" t="str">
        <f aca="false">IF(F5168=1,COUNTIF($F$2:F5168,1),"")</f>
        <v/>
      </c>
    </row>
    <row r="5169" customFormat="false" ht="15" hidden="false" customHeight="false" outlineLevel="0" collapsed="false">
      <c r="A5169" s="6" t="n">
        <v>40636.3055</v>
      </c>
      <c r="B5169" s="6" t="n">
        <v>1.65787545787546</v>
      </c>
      <c r="C5169" s="6" t="n">
        <v>68</v>
      </c>
      <c r="D5169" s="6" t="n">
        <v>-1</v>
      </c>
      <c r="E5169" s="6" t="n">
        <v>1.64175824175824</v>
      </c>
      <c r="F5169" s="6" t="n">
        <v>0</v>
      </c>
      <c r="G5169" s="6" t="n">
        <v>0.115750915750916</v>
      </c>
      <c r="H5169" s="6" t="str">
        <f aca="false">IF(AND(A5169&gt;=Stimuli!$B$2,A5169&lt;=Stimuli!$C$2),Stimuli!$A$2,IF(AND(A5169&gt;=Stimuli!$B$3,A5169&lt;=Stimuli!$C$3),Stimuli!$A$3,IF(AND(A5169&gt;=Stimuli!$B$4,A5169&lt;=Stimuli!$C$4),Stimuli!$A$4,"")))</f>
        <v>01 Quiet baseline (60s)</v>
      </c>
      <c r="I5169" s="6" t="n">
        <f aca="false">(B5169-B5168)/((A5169-A5168)/1000)</f>
        <v>-0.18754578754573</v>
      </c>
      <c r="J5169" s="6" t="n">
        <f aca="false">IF(OR(B5169&lt;Rules!$B$2,B5169&gt;Rules!$B$3,ABS(I5169)&gt;Rules!$B$4,OR(B5170&lt;Rules!$B$2,B5170&gt;Rules!$B$3,ABS(I5170)&gt;Rules!$B$4)),1,0)</f>
        <v>0</v>
      </c>
      <c r="K5169" s="6" t="str">
        <f aca="false">IF(F5169=1,COUNTIF($F$2:F5169,1),"")</f>
        <v/>
      </c>
    </row>
    <row r="5170" customFormat="false" ht="15" hidden="false" customHeight="false" outlineLevel="0" collapsed="false">
      <c r="A5170" s="6" t="n">
        <v>40644.118</v>
      </c>
      <c r="B5170" s="6" t="n">
        <v>1.66227106227106</v>
      </c>
      <c r="C5170" s="6" t="n">
        <v>68</v>
      </c>
      <c r="D5170" s="6" t="n">
        <v>-1</v>
      </c>
      <c r="E5170" s="6" t="n">
        <v>1.64175824175824</v>
      </c>
      <c r="F5170" s="6" t="n">
        <v>0</v>
      </c>
      <c r="G5170" s="6" t="n">
        <v>0.115750915750916</v>
      </c>
      <c r="H5170" s="6" t="str">
        <f aca="false">IF(AND(A5170&gt;=Stimuli!$B$2,A5170&lt;=Stimuli!$C$2),Stimuli!$A$2,IF(AND(A5170&gt;=Stimuli!$B$3,A5170&lt;=Stimuli!$C$3),Stimuli!$A$3,IF(AND(A5170&gt;=Stimuli!$B$4,A5170&lt;=Stimuli!$C$4),Stimuli!$A$4,"")))</f>
        <v>01 Quiet baseline (60s)</v>
      </c>
      <c r="I5170" s="6" t="n">
        <f aca="false">(B5170-B5169)/((A5170-A5169)/1000)</f>
        <v>0.562637362637304</v>
      </c>
      <c r="J5170" s="6" t="n">
        <f aca="false">IF(OR(B5170&lt;Rules!$B$2,B5170&gt;Rules!$B$3,ABS(I5170)&gt;Rules!$B$4,OR(B5171&lt;Rules!$B$2,B5171&gt;Rules!$B$3,ABS(I5171)&gt;Rules!$B$4)),1,0)</f>
        <v>0</v>
      </c>
      <c r="K5170" s="6" t="str">
        <f aca="false">IF(F5170=1,COUNTIF($F$2:F5170,1),"")</f>
        <v/>
      </c>
    </row>
    <row r="5171" customFormat="false" ht="15" hidden="false" customHeight="false" outlineLevel="0" collapsed="false">
      <c r="A5171" s="6" t="n">
        <v>40651.9305</v>
      </c>
      <c r="B5171" s="6" t="n">
        <v>1.65934065934066</v>
      </c>
      <c r="C5171" s="6" t="n">
        <v>68</v>
      </c>
      <c r="D5171" s="6" t="n">
        <v>-1</v>
      </c>
      <c r="E5171" s="6" t="n">
        <v>1.64175824175824</v>
      </c>
      <c r="F5171" s="6" t="n">
        <v>0</v>
      </c>
      <c r="G5171" s="6" t="n">
        <v>0.115750915750916</v>
      </c>
      <c r="H5171" s="6" t="str">
        <f aca="false">IF(AND(A5171&gt;=Stimuli!$B$2,A5171&lt;=Stimuli!$C$2),Stimuli!$A$2,IF(AND(A5171&gt;=Stimuli!$B$3,A5171&lt;=Stimuli!$C$3),Stimuli!$A$3,IF(AND(A5171&gt;=Stimuli!$B$4,A5171&lt;=Stimuli!$C$4),Stimuli!$A$4,"")))</f>
        <v>01 Quiet baseline (60s)</v>
      </c>
      <c r="I5171" s="6" t="n">
        <f aca="false">(B5171-B5170)/((A5171-A5170)/1000)</f>
        <v>-0.375091575091574</v>
      </c>
      <c r="J5171" s="6" t="n">
        <f aca="false">IF(OR(B5171&lt;Rules!$B$2,B5171&gt;Rules!$B$3,ABS(I5171)&gt;Rules!$B$4,OR(B5172&lt;Rules!$B$2,B5172&gt;Rules!$B$3,ABS(I5172)&gt;Rules!$B$4)),1,0)</f>
        <v>0</v>
      </c>
      <c r="K5171" s="6" t="str">
        <f aca="false">IF(F5171=1,COUNTIF($F$2:F5171,1),"")</f>
        <v/>
      </c>
    </row>
    <row r="5172" customFormat="false" ht="15" hidden="false" customHeight="false" outlineLevel="0" collapsed="false">
      <c r="A5172" s="6" t="n">
        <v>40659.743</v>
      </c>
      <c r="B5172" s="6" t="n">
        <v>1.66373626373626</v>
      </c>
      <c r="C5172" s="6" t="n">
        <v>68</v>
      </c>
      <c r="D5172" s="6" t="n">
        <v>-1</v>
      </c>
      <c r="E5172" s="6" t="n">
        <v>1.64175824175824</v>
      </c>
      <c r="F5172" s="6" t="n">
        <v>0</v>
      </c>
      <c r="G5172" s="6" t="n">
        <v>0.115750915750916</v>
      </c>
      <c r="H5172" s="6" t="str">
        <f aca="false">IF(AND(A5172&gt;=Stimuli!$B$2,A5172&lt;=Stimuli!$C$2),Stimuli!$A$2,IF(AND(A5172&gt;=Stimuli!$B$3,A5172&lt;=Stimuli!$C$3),Stimuli!$A$3,IF(AND(A5172&gt;=Stimuli!$B$4,A5172&lt;=Stimuli!$C$4),Stimuli!$A$4,"")))</f>
        <v>01 Quiet baseline (60s)</v>
      </c>
      <c r="I5172" s="6" t="n">
        <f aca="false">(B5172-B5171)/((A5172-A5171)/1000)</f>
        <v>0.562637362637446</v>
      </c>
      <c r="J5172" s="6" t="n">
        <f aca="false">IF(OR(B5172&lt;Rules!$B$2,B5172&gt;Rules!$B$3,ABS(I5172)&gt;Rules!$B$4,OR(B5173&lt;Rules!$B$2,B5173&gt;Rules!$B$3,ABS(I5173)&gt;Rules!$B$4)),1,0)</f>
        <v>0</v>
      </c>
      <c r="K5172" s="6" t="str">
        <f aca="false">IF(F5172=1,COUNTIF($F$2:F5172,1),"")</f>
        <v/>
      </c>
    </row>
    <row r="5173" customFormat="false" ht="15" hidden="false" customHeight="false" outlineLevel="0" collapsed="false">
      <c r="A5173" s="6" t="n">
        <v>40667.5555</v>
      </c>
      <c r="B5173" s="6" t="n">
        <v>1.65934065934066</v>
      </c>
      <c r="C5173" s="6" t="n">
        <v>68</v>
      </c>
      <c r="D5173" s="6" t="n">
        <v>-1</v>
      </c>
      <c r="E5173" s="6" t="n">
        <v>1.64175824175824</v>
      </c>
      <c r="F5173" s="6" t="n">
        <v>0</v>
      </c>
      <c r="G5173" s="6" t="n">
        <v>0.115750915750916</v>
      </c>
      <c r="H5173" s="6" t="str">
        <f aca="false">IF(AND(A5173&gt;=Stimuli!$B$2,A5173&lt;=Stimuli!$C$2),Stimuli!$A$2,IF(AND(A5173&gt;=Stimuli!$B$3,A5173&lt;=Stimuli!$C$3),Stimuli!$A$3,IF(AND(A5173&gt;=Stimuli!$B$4,A5173&lt;=Stimuli!$C$4),Stimuli!$A$4,"")))</f>
        <v>01 Quiet baseline (60s)</v>
      </c>
      <c r="I5173" s="6" t="n">
        <f aca="false">(B5173-B5172)/((A5173-A5172)/1000)</f>
        <v>-0.562637362637446</v>
      </c>
      <c r="J5173" s="6" t="n">
        <f aca="false">IF(OR(B5173&lt;Rules!$B$2,B5173&gt;Rules!$B$3,ABS(I5173)&gt;Rules!$B$4,OR(B5174&lt;Rules!$B$2,B5174&gt;Rules!$B$3,ABS(I5174)&gt;Rules!$B$4)),1,0)</f>
        <v>0</v>
      </c>
      <c r="K5173" s="6" t="str">
        <f aca="false">IF(F5173=1,COUNTIF($F$2:F5173,1),"")</f>
        <v/>
      </c>
    </row>
    <row r="5174" customFormat="false" ht="15" hidden="false" customHeight="false" outlineLevel="0" collapsed="false">
      <c r="A5174" s="6" t="n">
        <v>40675.368</v>
      </c>
      <c r="B5174" s="6" t="n">
        <v>1.66666666666667</v>
      </c>
      <c r="C5174" s="6" t="n">
        <v>68</v>
      </c>
      <c r="D5174" s="6" t="n">
        <v>-1</v>
      </c>
      <c r="E5174" s="6" t="n">
        <v>1.64175824175824</v>
      </c>
      <c r="F5174" s="6" t="n">
        <v>0</v>
      </c>
      <c r="G5174" s="6" t="n">
        <v>0.115750915750916</v>
      </c>
      <c r="H5174" s="6" t="str">
        <f aca="false">IF(AND(A5174&gt;=Stimuli!$B$2,A5174&lt;=Stimuli!$C$2),Stimuli!$A$2,IF(AND(A5174&gt;=Stimuli!$B$3,A5174&lt;=Stimuli!$C$3),Stimuli!$A$3,IF(AND(A5174&gt;=Stimuli!$B$4,A5174&lt;=Stimuli!$C$4),Stimuli!$A$4,"")))</f>
        <v>01 Quiet baseline (60s)</v>
      </c>
      <c r="I5174" s="6" t="n">
        <f aca="false">(B5174-B5173)/((A5174-A5173)/1000)</f>
        <v>0.93772893772902</v>
      </c>
      <c r="J5174" s="6" t="n">
        <f aca="false">IF(OR(B5174&lt;Rules!$B$2,B5174&gt;Rules!$B$3,ABS(I5174)&gt;Rules!$B$4,OR(B5175&lt;Rules!$B$2,B5175&gt;Rules!$B$3,ABS(I5175)&gt;Rules!$B$4)),1,0)</f>
        <v>0</v>
      </c>
      <c r="K5174" s="6" t="str">
        <f aca="false">IF(F5174=1,COUNTIF($F$2:F5174,1),"")</f>
        <v/>
      </c>
    </row>
    <row r="5175" customFormat="false" ht="15" hidden="false" customHeight="false" outlineLevel="0" collapsed="false">
      <c r="A5175" s="6" t="n">
        <v>40683.1805</v>
      </c>
      <c r="B5175" s="6" t="n">
        <v>1.66080586080586</v>
      </c>
      <c r="C5175" s="6" t="n">
        <v>68</v>
      </c>
      <c r="D5175" s="6" t="n">
        <v>-1</v>
      </c>
      <c r="E5175" s="6" t="n">
        <v>1.64175824175824</v>
      </c>
      <c r="F5175" s="6" t="n">
        <v>0</v>
      </c>
      <c r="G5175" s="6" t="n">
        <v>0.115750915750916</v>
      </c>
      <c r="H5175" s="6" t="str">
        <f aca="false">IF(AND(A5175&gt;=Stimuli!$B$2,A5175&lt;=Stimuli!$C$2),Stimuli!$A$2,IF(AND(A5175&gt;=Stimuli!$B$3,A5175&lt;=Stimuli!$C$3),Stimuli!$A$3,IF(AND(A5175&gt;=Stimuli!$B$4,A5175&lt;=Stimuli!$C$4),Stimuli!$A$4,"")))</f>
        <v>01 Quiet baseline (60s)</v>
      </c>
      <c r="I5175" s="6" t="n">
        <f aca="false">(B5175-B5174)/((A5175-A5174)/1000)</f>
        <v>-0.75018315018329</v>
      </c>
      <c r="J5175" s="6" t="n">
        <f aca="false">IF(OR(B5175&lt;Rules!$B$2,B5175&gt;Rules!$B$3,ABS(I5175)&gt;Rules!$B$4,OR(B5176&lt;Rules!$B$2,B5176&gt;Rules!$B$3,ABS(I5176)&gt;Rules!$B$4)),1,0)</f>
        <v>0</v>
      </c>
      <c r="K5175" s="6" t="str">
        <f aca="false">IF(F5175=1,COUNTIF($F$2:F5175,1),"")</f>
        <v/>
      </c>
    </row>
    <row r="5176" customFormat="false" ht="15" hidden="false" customHeight="false" outlineLevel="0" collapsed="false">
      <c r="A5176" s="6" t="n">
        <v>40690.993</v>
      </c>
      <c r="B5176" s="6" t="n">
        <v>1.66813186813187</v>
      </c>
      <c r="C5176" s="6" t="n">
        <v>68</v>
      </c>
      <c r="D5176" s="6" t="n">
        <v>-1</v>
      </c>
      <c r="E5176" s="6" t="n">
        <v>1.64175824175824</v>
      </c>
      <c r="F5176" s="6" t="n">
        <v>0</v>
      </c>
      <c r="G5176" s="6" t="n">
        <v>0.115750915750916</v>
      </c>
      <c r="H5176" s="6" t="str">
        <f aca="false">IF(AND(A5176&gt;=Stimuli!$B$2,A5176&lt;=Stimuli!$C$2),Stimuli!$A$2,IF(AND(A5176&gt;=Stimuli!$B$3,A5176&lt;=Stimuli!$C$3),Stimuli!$A$3,IF(AND(A5176&gt;=Stimuli!$B$4,A5176&lt;=Stimuli!$C$4),Stimuli!$A$4,"")))</f>
        <v>01 Quiet baseline (60s)</v>
      </c>
      <c r="I5176" s="6" t="n">
        <f aca="false">(B5176-B5175)/((A5176-A5175)/1000)</f>
        <v>0.93772893772902</v>
      </c>
      <c r="J5176" s="6" t="n">
        <f aca="false">IF(OR(B5176&lt;Rules!$B$2,B5176&gt;Rules!$B$3,ABS(I5176)&gt;Rules!$B$4,OR(B5177&lt;Rules!$B$2,B5177&gt;Rules!$B$3,ABS(I5177)&gt;Rules!$B$4)),1,0)</f>
        <v>0</v>
      </c>
      <c r="K5176" s="6" t="str">
        <f aca="false">IF(F5176=1,COUNTIF($F$2:F5176,1),"")</f>
        <v/>
      </c>
    </row>
    <row r="5177" customFormat="false" ht="15" hidden="false" customHeight="false" outlineLevel="0" collapsed="false">
      <c r="A5177" s="6" t="n">
        <v>40698.8055</v>
      </c>
      <c r="B5177" s="6" t="n">
        <v>1.66227106227106</v>
      </c>
      <c r="C5177" s="6" t="n">
        <v>68</v>
      </c>
      <c r="D5177" s="6" t="n">
        <v>-1</v>
      </c>
      <c r="E5177" s="6" t="n">
        <v>1.64175824175824</v>
      </c>
      <c r="F5177" s="6" t="n">
        <v>0</v>
      </c>
      <c r="G5177" s="6" t="n">
        <v>0.115750915750916</v>
      </c>
      <c r="H5177" s="6" t="str">
        <f aca="false">IF(AND(A5177&gt;=Stimuli!$B$2,A5177&lt;=Stimuli!$C$2),Stimuli!$A$2,IF(AND(A5177&gt;=Stimuli!$B$3,A5177&lt;=Stimuli!$C$3),Stimuli!$A$3,IF(AND(A5177&gt;=Stimuli!$B$4,A5177&lt;=Stimuli!$C$4),Stimuli!$A$4,"")))</f>
        <v>01 Quiet baseline (60s)</v>
      </c>
      <c r="I5177" s="6" t="n">
        <f aca="false">(B5177-B5176)/((A5177-A5176)/1000)</f>
        <v>-0.750183150183176</v>
      </c>
      <c r="J5177" s="6" t="n">
        <f aca="false">IF(OR(B5177&lt;Rules!$B$2,B5177&gt;Rules!$B$3,ABS(I5177)&gt;Rules!$B$4,OR(B5178&lt;Rules!$B$2,B5178&gt;Rules!$B$3,ABS(I5178)&gt;Rules!$B$4)),1,0)</f>
        <v>0</v>
      </c>
      <c r="K5177" s="6" t="str">
        <f aca="false">IF(F5177=1,COUNTIF($F$2:F5177,1),"")</f>
        <v/>
      </c>
    </row>
    <row r="5178" customFormat="false" ht="15" hidden="false" customHeight="false" outlineLevel="0" collapsed="false">
      <c r="A5178" s="6" t="n">
        <v>40706.618</v>
      </c>
      <c r="B5178" s="6" t="n">
        <v>1.66959706959707</v>
      </c>
      <c r="C5178" s="6" t="n">
        <v>68</v>
      </c>
      <c r="D5178" s="6" t="n">
        <v>-1</v>
      </c>
      <c r="E5178" s="6" t="n">
        <v>1.64175824175824</v>
      </c>
      <c r="F5178" s="6" t="n">
        <v>0</v>
      </c>
      <c r="G5178" s="6" t="n">
        <v>0.115750915750916</v>
      </c>
      <c r="H5178" s="6" t="str">
        <f aca="false">IF(AND(A5178&gt;=Stimuli!$B$2,A5178&lt;=Stimuli!$C$2),Stimuli!$A$2,IF(AND(A5178&gt;=Stimuli!$B$3,A5178&lt;=Stimuli!$C$3),Stimuli!$A$3,IF(AND(A5178&gt;=Stimuli!$B$4,A5178&lt;=Stimuli!$C$4),Stimuli!$A$4,"")))</f>
        <v>01 Quiet baseline (60s)</v>
      </c>
      <c r="I5178" s="6" t="n">
        <f aca="false">(B5178-B5177)/((A5178-A5177)/1000)</f>
        <v>0.937728937728906</v>
      </c>
      <c r="J5178" s="6" t="n">
        <f aca="false">IF(OR(B5178&lt;Rules!$B$2,B5178&gt;Rules!$B$3,ABS(I5178)&gt;Rules!$B$4,OR(B5179&lt;Rules!$B$2,B5179&gt;Rules!$B$3,ABS(I5179)&gt;Rules!$B$4)),1,0)</f>
        <v>0</v>
      </c>
      <c r="K5178" s="6" t="str">
        <f aca="false">IF(F5178=1,COUNTIF($F$2:F5178,1),"")</f>
        <v/>
      </c>
    </row>
    <row r="5179" customFormat="false" ht="15" hidden="false" customHeight="false" outlineLevel="0" collapsed="false">
      <c r="A5179" s="6" t="n">
        <v>40714.4305</v>
      </c>
      <c r="B5179" s="6" t="n">
        <v>1.66373626373626</v>
      </c>
      <c r="C5179" s="6" t="n">
        <v>68</v>
      </c>
      <c r="D5179" s="6" t="n">
        <v>-1</v>
      </c>
      <c r="E5179" s="6" t="n">
        <v>1.64175824175824</v>
      </c>
      <c r="F5179" s="6" t="n">
        <v>0</v>
      </c>
      <c r="G5179" s="6" t="n">
        <v>0.115750915750916</v>
      </c>
      <c r="H5179" s="6" t="str">
        <f aca="false">IF(AND(A5179&gt;=Stimuli!$B$2,A5179&lt;=Stimuli!$C$2),Stimuli!$A$2,IF(AND(A5179&gt;=Stimuli!$B$3,A5179&lt;=Stimuli!$C$3),Stimuli!$A$3,IF(AND(A5179&gt;=Stimuli!$B$4,A5179&lt;=Stimuli!$C$4),Stimuli!$A$4,"")))</f>
        <v>01 Quiet baseline (60s)</v>
      </c>
      <c r="I5179" s="6" t="n">
        <f aca="false">(B5179-B5178)/((A5179-A5178)/1000)</f>
        <v>-0.750183150183034</v>
      </c>
      <c r="J5179" s="6" t="n">
        <f aca="false">IF(OR(B5179&lt;Rules!$B$2,B5179&gt;Rules!$B$3,ABS(I5179)&gt;Rules!$B$4,OR(B5180&lt;Rules!$B$2,B5180&gt;Rules!$B$3,ABS(I5180)&gt;Rules!$B$4)),1,0)</f>
        <v>0</v>
      </c>
      <c r="K5179" s="6" t="str">
        <f aca="false">IF(F5179=1,COUNTIF($F$2:F5179,1),"")</f>
        <v/>
      </c>
    </row>
    <row r="5180" customFormat="false" ht="15" hidden="false" customHeight="false" outlineLevel="0" collapsed="false">
      <c r="A5180" s="6" t="n">
        <v>40722.243</v>
      </c>
      <c r="B5180" s="6" t="n">
        <v>1.66959706959707</v>
      </c>
      <c r="C5180" s="6" t="n">
        <v>68</v>
      </c>
      <c r="D5180" s="6" t="n">
        <v>-1</v>
      </c>
      <c r="E5180" s="6" t="n">
        <v>1.64175824175824</v>
      </c>
      <c r="F5180" s="6" t="n">
        <v>0</v>
      </c>
      <c r="G5180" s="6" t="n">
        <v>0.115750915750916</v>
      </c>
      <c r="H5180" s="6" t="str">
        <f aca="false">IF(AND(A5180&gt;=Stimuli!$B$2,A5180&lt;=Stimuli!$C$2),Stimuli!$A$2,IF(AND(A5180&gt;=Stimuli!$B$3,A5180&lt;=Stimuli!$C$3),Stimuli!$A$3,IF(AND(A5180&gt;=Stimuli!$B$4,A5180&lt;=Stimuli!$C$4),Stimuli!$A$4,"")))</f>
        <v>01 Quiet baseline (60s)</v>
      </c>
      <c r="I5180" s="6" t="n">
        <f aca="false">(B5180-B5179)/((A5180-A5179)/1000)</f>
        <v>0.750183150183034</v>
      </c>
      <c r="J5180" s="6" t="n">
        <f aca="false">IF(OR(B5180&lt;Rules!$B$2,B5180&gt;Rules!$B$3,ABS(I5180)&gt;Rules!$B$4,OR(B5181&lt;Rules!$B$2,B5181&gt;Rules!$B$3,ABS(I5181)&gt;Rules!$B$4)),1,0)</f>
        <v>0</v>
      </c>
      <c r="K5180" s="6" t="str">
        <f aca="false">IF(F5180=1,COUNTIF($F$2:F5180,1),"")</f>
        <v/>
      </c>
    </row>
    <row r="5181" customFormat="false" ht="15" hidden="false" customHeight="false" outlineLevel="0" collapsed="false">
      <c r="A5181" s="6" t="n">
        <v>40730.0555</v>
      </c>
      <c r="B5181" s="6" t="n">
        <v>1.66666666666667</v>
      </c>
      <c r="C5181" s="6" t="n">
        <v>68</v>
      </c>
      <c r="D5181" s="6" t="n">
        <v>-1</v>
      </c>
      <c r="E5181" s="6" t="n">
        <v>1.64175824175824</v>
      </c>
      <c r="F5181" s="6" t="n">
        <v>0</v>
      </c>
      <c r="G5181" s="6" t="n">
        <v>0.115750915750916</v>
      </c>
      <c r="H5181" s="6" t="str">
        <f aca="false">IF(AND(A5181&gt;=Stimuli!$B$2,A5181&lt;=Stimuli!$C$2),Stimuli!$A$2,IF(AND(A5181&gt;=Stimuli!$B$3,A5181&lt;=Stimuli!$C$3),Stimuli!$A$3,IF(AND(A5181&gt;=Stimuli!$B$4,A5181&lt;=Stimuli!$C$4),Stimuli!$A$4,"")))</f>
        <v>01 Quiet baseline (60s)</v>
      </c>
      <c r="I5181" s="6" t="n">
        <f aca="false">(B5181-B5180)/((A5181-A5180)/1000)</f>
        <v>-0.37509157509146</v>
      </c>
      <c r="J5181" s="6" t="n">
        <f aca="false">IF(OR(B5181&lt;Rules!$B$2,B5181&gt;Rules!$B$3,ABS(I5181)&gt;Rules!$B$4,OR(B5182&lt;Rules!$B$2,B5182&gt;Rules!$B$3,ABS(I5182)&gt;Rules!$B$4)),1,0)</f>
        <v>0</v>
      </c>
      <c r="K5181" s="6" t="str">
        <f aca="false">IF(F5181=1,COUNTIF($F$2:F5181,1),"")</f>
        <v/>
      </c>
    </row>
    <row r="5182" customFormat="false" ht="15" hidden="false" customHeight="false" outlineLevel="0" collapsed="false">
      <c r="A5182" s="6" t="n">
        <v>40737.868</v>
      </c>
      <c r="B5182" s="6" t="n">
        <v>1.66959706959707</v>
      </c>
      <c r="C5182" s="6" t="n">
        <v>68</v>
      </c>
      <c r="D5182" s="6" t="n">
        <v>-1</v>
      </c>
      <c r="E5182" s="6" t="n">
        <v>1.64175824175824</v>
      </c>
      <c r="F5182" s="6" t="n">
        <v>0</v>
      </c>
      <c r="G5182" s="6" t="n">
        <v>0.115750915750916</v>
      </c>
      <c r="H5182" s="6" t="str">
        <f aca="false">IF(AND(A5182&gt;=Stimuli!$B$2,A5182&lt;=Stimuli!$C$2),Stimuli!$A$2,IF(AND(A5182&gt;=Stimuli!$B$3,A5182&lt;=Stimuli!$C$3),Stimuli!$A$3,IF(AND(A5182&gt;=Stimuli!$B$4,A5182&lt;=Stimuli!$C$4),Stimuli!$A$4,"")))</f>
        <v>01 Quiet baseline (60s)</v>
      </c>
      <c r="I5182" s="6" t="n">
        <f aca="false">(B5182-B5181)/((A5182-A5181)/1000)</f>
        <v>0.37509157509146</v>
      </c>
      <c r="J5182" s="6" t="n">
        <f aca="false">IF(OR(B5182&lt;Rules!$B$2,B5182&gt;Rules!$B$3,ABS(I5182)&gt;Rules!$B$4,OR(B5183&lt;Rules!$B$2,B5183&gt;Rules!$B$3,ABS(I5183)&gt;Rules!$B$4)),1,0)</f>
        <v>0</v>
      </c>
      <c r="K5182" s="6" t="str">
        <f aca="false">IF(F5182=1,COUNTIF($F$2:F5182,1),"")</f>
        <v/>
      </c>
    </row>
    <row r="5183" customFormat="false" ht="15" hidden="false" customHeight="false" outlineLevel="0" collapsed="false">
      <c r="A5183" s="6" t="n">
        <v>40745.6805</v>
      </c>
      <c r="B5183" s="6" t="n">
        <v>1.66959706959707</v>
      </c>
      <c r="C5183" s="6" t="n">
        <v>68</v>
      </c>
      <c r="D5183" s="6" t="n">
        <v>-1</v>
      </c>
      <c r="E5183" s="6" t="n">
        <v>1.64175824175824</v>
      </c>
      <c r="F5183" s="6" t="n">
        <v>0</v>
      </c>
      <c r="G5183" s="6" t="n">
        <v>0.115750915750916</v>
      </c>
      <c r="H5183" s="6" t="str">
        <f aca="false">IF(AND(A5183&gt;=Stimuli!$B$2,A5183&lt;=Stimuli!$C$2),Stimuli!$A$2,IF(AND(A5183&gt;=Stimuli!$B$3,A5183&lt;=Stimuli!$C$3),Stimuli!$A$3,IF(AND(A5183&gt;=Stimuli!$B$4,A5183&lt;=Stimuli!$C$4),Stimuli!$A$4,"")))</f>
        <v>01 Quiet baseline (60s)</v>
      </c>
      <c r="I5183" s="6" t="n">
        <f aca="false">(B5183-B5182)/((A5183-A5182)/1000)</f>
        <v>0</v>
      </c>
      <c r="J5183" s="6" t="n">
        <f aca="false">IF(OR(B5183&lt;Rules!$B$2,B5183&gt;Rules!$B$3,ABS(I5183)&gt;Rules!$B$4,OR(B5184&lt;Rules!$B$2,B5184&gt;Rules!$B$3,ABS(I5184)&gt;Rules!$B$4)),1,0)</f>
        <v>0</v>
      </c>
      <c r="K5183" s="6" t="str">
        <f aca="false">IF(F5183=1,COUNTIF($F$2:F5183,1),"")</f>
        <v/>
      </c>
    </row>
    <row r="5184" customFormat="false" ht="15" hidden="false" customHeight="false" outlineLevel="0" collapsed="false">
      <c r="A5184" s="6" t="n">
        <v>40753.493</v>
      </c>
      <c r="B5184" s="6" t="n">
        <v>1.67106227106227</v>
      </c>
      <c r="C5184" s="6" t="n">
        <v>68</v>
      </c>
      <c r="D5184" s="6" t="n">
        <v>-1</v>
      </c>
      <c r="E5184" s="6" t="n">
        <v>1.64175824175824</v>
      </c>
      <c r="F5184" s="6" t="n">
        <v>0</v>
      </c>
      <c r="G5184" s="6" t="n">
        <v>0.115750915750916</v>
      </c>
      <c r="H5184" s="6" t="str">
        <f aca="false">IF(AND(A5184&gt;=Stimuli!$B$2,A5184&lt;=Stimuli!$C$2),Stimuli!$A$2,IF(AND(A5184&gt;=Stimuli!$B$3,A5184&lt;=Stimuli!$C$3),Stimuli!$A$3,IF(AND(A5184&gt;=Stimuli!$B$4,A5184&lt;=Stimuli!$C$4),Stimuli!$A$4,"")))</f>
        <v>01 Quiet baseline (60s)</v>
      </c>
      <c r="I5184" s="6" t="n">
        <f aca="false">(B5184-B5183)/((A5184-A5183)/1000)</f>
        <v>0.187545787545844</v>
      </c>
      <c r="J5184" s="6" t="n">
        <f aca="false">IF(OR(B5184&lt;Rules!$B$2,B5184&gt;Rules!$B$3,ABS(I5184)&gt;Rules!$B$4,OR(B5185&lt;Rules!$B$2,B5185&gt;Rules!$B$3,ABS(I5185)&gt;Rules!$B$4)),1,0)</f>
        <v>0</v>
      </c>
      <c r="K5184" s="6" t="str">
        <f aca="false">IF(F5184=1,COUNTIF($F$2:F5184,1),"")</f>
        <v/>
      </c>
    </row>
    <row r="5185" customFormat="false" ht="15" hidden="false" customHeight="false" outlineLevel="0" collapsed="false">
      <c r="A5185" s="6" t="n">
        <v>40761.3055</v>
      </c>
      <c r="B5185" s="6" t="n">
        <v>1.67252747252747</v>
      </c>
      <c r="C5185" s="6" t="n">
        <v>68</v>
      </c>
      <c r="D5185" s="6" t="n">
        <v>-1</v>
      </c>
      <c r="E5185" s="6" t="n">
        <v>1.64175824175824</v>
      </c>
      <c r="F5185" s="6" t="n">
        <v>0</v>
      </c>
      <c r="G5185" s="6" t="n">
        <v>0.115750915750916</v>
      </c>
      <c r="H5185" s="6" t="str">
        <f aca="false">IF(AND(A5185&gt;=Stimuli!$B$2,A5185&lt;=Stimuli!$C$2),Stimuli!$A$2,IF(AND(A5185&gt;=Stimuli!$B$3,A5185&lt;=Stimuli!$C$3),Stimuli!$A$3,IF(AND(A5185&gt;=Stimuli!$B$4,A5185&lt;=Stimuli!$C$4),Stimuli!$A$4,"")))</f>
        <v>01 Quiet baseline (60s)</v>
      </c>
      <c r="I5185" s="6" t="n">
        <f aca="false">(B5185-B5184)/((A5185-A5184)/1000)</f>
        <v>0.18754578754573</v>
      </c>
      <c r="J5185" s="6" t="n">
        <f aca="false">IF(OR(B5185&lt;Rules!$B$2,B5185&gt;Rules!$B$3,ABS(I5185)&gt;Rules!$B$4,OR(B5186&lt;Rules!$B$2,B5186&gt;Rules!$B$3,ABS(I5186)&gt;Rules!$B$4)),1,0)</f>
        <v>0</v>
      </c>
      <c r="K5185" s="6" t="str">
        <f aca="false">IF(F5185=1,COUNTIF($F$2:F5185,1),"")</f>
        <v/>
      </c>
    </row>
    <row r="5186" customFormat="false" ht="15" hidden="false" customHeight="false" outlineLevel="0" collapsed="false">
      <c r="A5186" s="6" t="n">
        <v>40769.118</v>
      </c>
      <c r="B5186" s="6" t="n">
        <v>1.67106227106227</v>
      </c>
      <c r="C5186" s="6" t="n">
        <v>68</v>
      </c>
      <c r="D5186" s="6" t="n">
        <v>-1</v>
      </c>
      <c r="E5186" s="6" t="n">
        <v>1.64175824175824</v>
      </c>
      <c r="F5186" s="6" t="n">
        <v>0</v>
      </c>
      <c r="G5186" s="6" t="n">
        <v>0.115750915750916</v>
      </c>
      <c r="H5186" s="6" t="str">
        <f aca="false">IF(AND(A5186&gt;=Stimuli!$B$2,A5186&lt;=Stimuli!$C$2),Stimuli!$A$2,IF(AND(A5186&gt;=Stimuli!$B$3,A5186&lt;=Stimuli!$C$3),Stimuli!$A$3,IF(AND(A5186&gt;=Stimuli!$B$4,A5186&lt;=Stimuli!$C$4),Stimuli!$A$4,"")))</f>
        <v>01 Quiet baseline (60s)</v>
      </c>
      <c r="I5186" s="6" t="n">
        <f aca="false">(B5186-B5185)/((A5186-A5185)/1000)</f>
        <v>-0.18754578754573</v>
      </c>
      <c r="J5186" s="6" t="n">
        <f aca="false">IF(OR(B5186&lt;Rules!$B$2,B5186&gt;Rules!$B$3,ABS(I5186)&gt;Rules!$B$4,OR(B5187&lt;Rules!$B$2,B5187&gt;Rules!$B$3,ABS(I5187)&gt;Rules!$B$4)),1,0)</f>
        <v>0</v>
      </c>
      <c r="K5186" s="6" t="str">
        <f aca="false">IF(F5186=1,COUNTIF($F$2:F5186,1),"")</f>
        <v/>
      </c>
    </row>
    <row r="5187" customFormat="false" ht="15" hidden="false" customHeight="false" outlineLevel="0" collapsed="false">
      <c r="A5187" s="6" t="n">
        <v>40776.9305</v>
      </c>
      <c r="B5187" s="6" t="n">
        <v>1.67545787545788</v>
      </c>
      <c r="C5187" s="6" t="n">
        <v>68</v>
      </c>
      <c r="D5187" s="6" t="n">
        <v>-1</v>
      </c>
      <c r="E5187" s="6" t="n">
        <v>1.64175824175824</v>
      </c>
      <c r="F5187" s="6" t="n">
        <v>0</v>
      </c>
      <c r="G5187" s="6" t="n">
        <v>0.115750915750916</v>
      </c>
      <c r="H5187" s="6" t="str">
        <f aca="false">IF(AND(A5187&gt;=Stimuli!$B$2,A5187&lt;=Stimuli!$C$2),Stimuli!$A$2,IF(AND(A5187&gt;=Stimuli!$B$3,A5187&lt;=Stimuli!$C$3),Stimuli!$A$3,IF(AND(A5187&gt;=Stimuli!$B$4,A5187&lt;=Stimuli!$C$4),Stimuli!$A$4,"")))</f>
        <v>01 Quiet baseline (60s)</v>
      </c>
      <c r="I5187" s="6" t="n">
        <f aca="false">(B5187-B5186)/((A5187-A5186)/1000)</f>
        <v>0.562637362637446</v>
      </c>
      <c r="J5187" s="6" t="n">
        <f aca="false">IF(OR(B5187&lt;Rules!$B$2,B5187&gt;Rules!$B$3,ABS(I5187)&gt;Rules!$B$4,OR(B5188&lt;Rules!$B$2,B5188&gt;Rules!$B$3,ABS(I5188)&gt;Rules!$B$4)),1,0)</f>
        <v>0</v>
      </c>
      <c r="K5187" s="6" t="str">
        <f aca="false">IF(F5187=1,COUNTIF($F$2:F5187,1),"")</f>
        <v/>
      </c>
    </row>
    <row r="5188" customFormat="false" ht="15" hidden="false" customHeight="false" outlineLevel="0" collapsed="false">
      <c r="A5188" s="6" t="n">
        <v>40784.743</v>
      </c>
      <c r="B5188" s="6" t="n">
        <v>1.67252747252747</v>
      </c>
      <c r="C5188" s="6" t="n">
        <v>68</v>
      </c>
      <c r="D5188" s="6" t="n">
        <v>-1</v>
      </c>
      <c r="E5188" s="6" t="n">
        <v>1.64175824175824</v>
      </c>
      <c r="F5188" s="6" t="n">
        <v>0</v>
      </c>
      <c r="G5188" s="6" t="n">
        <v>0.115750915750916</v>
      </c>
      <c r="H5188" s="6" t="str">
        <f aca="false">IF(AND(A5188&gt;=Stimuli!$B$2,A5188&lt;=Stimuli!$C$2),Stimuli!$A$2,IF(AND(A5188&gt;=Stimuli!$B$3,A5188&lt;=Stimuli!$C$3),Stimuli!$A$3,IF(AND(A5188&gt;=Stimuli!$B$4,A5188&lt;=Stimuli!$C$4),Stimuli!$A$4,"")))</f>
        <v>01 Quiet baseline (60s)</v>
      </c>
      <c r="I5188" s="6" t="n">
        <f aca="false">(B5188-B5187)/((A5188-A5187)/1000)</f>
        <v>-0.375091575091716</v>
      </c>
      <c r="J5188" s="6" t="n">
        <f aca="false">IF(OR(B5188&lt;Rules!$B$2,B5188&gt;Rules!$B$3,ABS(I5188)&gt;Rules!$B$4,OR(B5189&lt;Rules!$B$2,B5189&gt;Rules!$B$3,ABS(I5189)&gt;Rules!$B$4)),1,0)</f>
        <v>0</v>
      </c>
      <c r="K5188" s="6" t="str">
        <f aca="false">IF(F5188=1,COUNTIF($F$2:F5188,1),"")</f>
        <v/>
      </c>
    </row>
    <row r="5189" customFormat="false" ht="15" hidden="false" customHeight="false" outlineLevel="0" collapsed="false">
      <c r="A5189" s="6" t="n">
        <v>40792.5555</v>
      </c>
      <c r="B5189" s="6" t="n">
        <v>1.67838827838828</v>
      </c>
      <c r="C5189" s="6" t="n">
        <v>68</v>
      </c>
      <c r="D5189" s="6" t="n">
        <v>-1</v>
      </c>
      <c r="E5189" s="6" t="n">
        <v>1.64175824175824</v>
      </c>
      <c r="F5189" s="6" t="n">
        <v>0</v>
      </c>
      <c r="G5189" s="6" t="n">
        <v>0.115750915750916</v>
      </c>
      <c r="H5189" s="6" t="str">
        <f aca="false">IF(AND(A5189&gt;=Stimuli!$B$2,A5189&lt;=Stimuli!$C$2),Stimuli!$A$2,IF(AND(A5189&gt;=Stimuli!$B$3,A5189&lt;=Stimuli!$C$3),Stimuli!$A$3,IF(AND(A5189&gt;=Stimuli!$B$4,A5189&lt;=Stimuli!$C$4),Stimuli!$A$4,"")))</f>
        <v>01 Quiet baseline (60s)</v>
      </c>
      <c r="I5189" s="6" t="n">
        <f aca="false">(B5189-B5188)/((A5189-A5188)/1000)</f>
        <v>0.750183150183176</v>
      </c>
      <c r="J5189" s="6" t="n">
        <f aca="false">IF(OR(B5189&lt;Rules!$B$2,B5189&gt;Rules!$B$3,ABS(I5189)&gt;Rules!$B$4,OR(B5190&lt;Rules!$B$2,B5190&gt;Rules!$B$3,ABS(I5190)&gt;Rules!$B$4)),1,0)</f>
        <v>0</v>
      </c>
      <c r="K5189" s="6" t="str">
        <f aca="false">IF(F5189=1,COUNTIF($F$2:F5189,1),"")</f>
        <v/>
      </c>
    </row>
    <row r="5190" customFormat="false" ht="15" hidden="false" customHeight="false" outlineLevel="0" collapsed="false">
      <c r="A5190" s="6" t="n">
        <v>40800.368</v>
      </c>
      <c r="B5190" s="6" t="n">
        <v>1.67252747252747</v>
      </c>
      <c r="C5190" s="6" t="n">
        <v>68</v>
      </c>
      <c r="D5190" s="6" t="n">
        <v>-1</v>
      </c>
      <c r="E5190" s="6" t="n">
        <v>1.64175824175824</v>
      </c>
      <c r="F5190" s="6" t="n">
        <v>0</v>
      </c>
      <c r="G5190" s="6" t="n">
        <v>0.115750915750916</v>
      </c>
      <c r="H5190" s="6" t="str">
        <f aca="false">IF(AND(A5190&gt;=Stimuli!$B$2,A5190&lt;=Stimuli!$C$2),Stimuli!$A$2,IF(AND(A5190&gt;=Stimuli!$B$3,A5190&lt;=Stimuli!$C$3),Stimuli!$A$3,IF(AND(A5190&gt;=Stimuli!$B$4,A5190&lt;=Stimuli!$C$4),Stimuli!$A$4,"")))</f>
        <v>01 Quiet baseline (60s)</v>
      </c>
      <c r="I5190" s="6" t="n">
        <f aca="false">(B5190-B5189)/((A5190-A5189)/1000)</f>
        <v>-0.750183150183176</v>
      </c>
      <c r="J5190" s="6" t="n">
        <f aca="false">IF(OR(B5190&lt;Rules!$B$2,B5190&gt;Rules!$B$3,ABS(I5190)&gt;Rules!$B$4,OR(B5191&lt;Rules!$B$2,B5191&gt;Rules!$B$3,ABS(I5191)&gt;Rules!$B$4)),1,0)</f>
        <v>0</v>
      </c>
      <c r="K5190" s="6" t="str">
        <f aca="false">IF(F5190=1,COUNTIF($F$2:F5190,1),"")</f>
        <v/>
      </c>
    </row>
    <row r="5191" customFormat="false" ht="15" hidden="false" customHeight="false" outlineLevel="0" collapsed="false">
      <c r="A5191" s="6" t="n">
        <v>40808.1805</v>
      </c>
      <c r="B5191" s="6" t="n">
        <v>1.68131868131868</v>
      </c>
      <c r="C5191" s="6" t="n">
        <v>68</v>
      </c>
      <c r="D5191" s="6" t="n">
        <v>-1</v>
      </c>
      <c r="E5191" s="6" t="n">
        <v>1.64322344322344</v>
      </c>
      <c r="F5191" s="6" t="n">
        <v>0</v>
      </c>
      <c r="G5191" s="6" t="n">
        <v>0.115750915750916</v>
      </c>
      <c r="H5191" s="6" t="str">
        <f aca="false">IF(AND(A5191&gt;=Stimuli!$B$2,A5191&lt;=Stimuli!$C$2),Stimuli!$A$2,IF(AND(A5191&gt;=Stimuli!$B$3,A5191&lt;=Stimuli!$C$3),Stimuli!$A$3,IF(AND(A5191&gt;=Stimuli!$B$4,A5191&lt;=Stimuli!$C$4),Stimuli!$A$4,"")))</f>
        <v>01 Quiet baseline (60s)</v>
      </c>
      <c r="I5191" s="6" t="n">
        <f aca="false">(B5191-B5190)/((A5191-A5190)/1000)</f>
        <v>1.12527472527475</v>
      </c>
      <c r="J5191" s="6" t="n">
        <f aca="false">IF(OR(B5191&lt;Rules!$B$2,B5191&gt;Rules!$B$3,ABS(I5191)&gt;Rules!$B$4,OR(B5192&lt;Rules!$B$2,B5192&gt;Rules!$B$3,ABS(I5192)&gt;Rules!$B$4)),1,0)</f>
        <v>0</v>
      </c>
      <c r="K5191" s="6" t="str">
        <f aca="false">IF(F5191=1,COUNTIF($F$2:F5191,1),"")</f>
        <v/>
      </c>
    </row>
    <row r="5192" customFormat="false" ht="15" hidden="false" customHeight="false" outlineLevel="0" collapsed="false">
      <c r="A5192" s="6" t="n">
        <v>40815.993</v>
      </c>
      <c r="B5192" s="6" t="n">
        <v>1.67545787545788</v>
      </c>
      <c r="C5192" s="6" t="n">
        <v>68</v>
      </c>
      <c r="D5192" s="6" t="n">
        <v>-1</v>
      </c>
      <c r="E5192" s="6" t="n">
        <v>1.64322344322344</v>
      </c>
      <c r="F5192" s="6" t="n">
        <v>0</v>
      </c>
      <c r="G5192" s="6" t="n">
        <v>0.115750915750916</v>
      </c>
      <c r="H5192" s="6" t="str">
        <f aca="false">IF(AND(A5192&gt;=Stimuli!$B$2,A5192&lt;=Stimuli!$C$2),Stimuli!$A$2,IF(AND(A5192&gt;=Stimuli!$B$3,A5192&lt;=Stimuli!$C$3),Stimuli!$A$3,IF(AND(A5192&gt;=Stimuli!$B$4,A5192&lt;=Stimuli!$C$4),Stimuli!$A$4,"")))</f>
        <v>01 Quiet baseline (60s)</v>
      </c>
      <c r="I5192" s="6" t="n">
        <f aca="false">(B5192-B5191)/((A5192-A5191)/1000)</f>
        <v>-0.750183150183034</v>
      </c>
      <c r="J5192" s="6" t="n">
        <f aca="false">IF(OR(B5192&lt;Rules!$B$2,B5192&gt;Rules!$B$3,ABS(I5192)&gt;Rules!$B$4,OR(B5193&lt;Rules!$B$2,B5193&gt;Rules!$B$3,ABS(I5193)&gt;Rules!$B$4)),1,0)</f>
        <v>0</v>
      </c>
      <c r="K5192" s="6" t="str">
        <f aca="false">IF(F5192=1,COUNTIF($F$2:F5192,1),"")</f>
        <v/>
      </c>
    </row>
    <row r="5193" customFormat="false" ht="15" hidden="false" customHeight="false" outlineLevel="0" collapsed="false">
      <c r="A5193" s="6" t="n">
        <v>40823.8055</v>
      </c>
      <c r="B5193" s="6" t="n">
        <v>1.68278388278388</v>
      </c>
      <c r="C5193" s="6" t="n">
        <v>68</v>
      </c>
      <c r="D5193" s="6" t="n">
        <v>-1</v>
      </c>
      <c r="E5193" s="6" t="n">
        <v>1.64322344322344</v>
      </c>
      <c r="F5193" s="6" t="n">
        <v>0</v>
      </c>
      <c r="G5193" s="6" t="n">
        <v>0.115750915750916</v>
      </c>
      <c r="H5193" s="6" t="str">
        <f aca="false">IF(AND(A5193&gt;=Stimuli!$B$2,A5193&lt;=Stimuli!$C$2),Stimuli!$A$2,IF(AND(A5193&gt;=Stimuli!$B$3,A5193&lt;=Stimuli!$C$3),Stimuli!$A$3,IF(AND(A5193&gt;=Stimuli!$B$4,A5193&lt;=Stimuli!$C$4),Stimuli!$A$4,"")))</f>
        <v>01 Quiet baseline (60s)</v>
      </c>
      <c r="I5193" s="6" t="n">
        <f aca="false">(B5193-B5192)/((A5193-A5192)/1000)</f>
        <v>0.937728937728764</v>
      </c>
      <c r="J5193" s="6" t="n">
        <f aca="false">IF(OR(B5193&lt;Rules!$B$2,B5193&gt;Rules!$B$3,ABS(I5193)&gt;Rules!$B$4,OR(B5194&lt;Rules!$B$2,B5194&gt;Rules!$B$3,ABS(I5194)&gt;Rules!$B$4)),1,0)</f>
        <v>0</v>
      </c>
      <c r="K5193" s="6" t="str">
        <f aca="false">IF(F5193=1,COUNTIF($F$2:F5193,1),"")</f>
        <v/>
      </c>
    </row>
    <row r="5194" customFormat="false" ht="15" hidden="false" customHeight="false" outlineLevel="0" collapsed="false">
      <c r="A5194" s="6" t="n">
        <v>40831.618</v>
      </c>
      <c r="B5194" s="6" t="n">
        <v>1.67692307692308</v>
      </c>
      <c r="C5194" s="6" t="n">
        <v>68</v>
      </c>
      <c r="D5194" s="6" t="n">
        <v>-1</v>
      </c>
      <c r="E5194" s="6" t="n">
        <v>1.64322344322344</v>
      </c>
      <c r="F5194" s="6" t="n">
        <v>0</v>
      </c>
      <c r="G5194" s="6" t="n">
        <v>0.115750915750916</v>
      </c>
      <c r="H5194" s="6" t="str">
        <f aca="false">IF(AND(A5194&gt;=Stimuli!$B$2,A5194&lt;=Stimuli!$C$2),Stimuli!$A$2,IF(AND(A5194&gt;=Stimuli!$B$3,A5194&lt;=Stimuli!$C$3),Stimuli!$A$3,IF(AND(A5194&gt;=Stimuli!$B$4,A5194&lt;=Stimuli!$C$4),Stimuli!$A$4,"")))</f>
        <v>01 Quiet baseline (60s)</v>
      </c>
      <c r="I5194" s="6" t="n">
        <f aca="false">(B5194-B5193)/((A5194-A5193)/1000)</f>
        <v>-0.750183150183034</v>
      </c>
      <c r="J5194" s="6" t="n">
        <f aca="false">IF(OR(B5194&lt;Rules!$B$2,B5194&gt;Rules!$B$3,ABS(I5194)&gt;Rules!$B$4,OR(B5195&lt;Rules!$B$2,B5195&gt;Rules!$B$3,ABS(I5195)&gt;Rules!$B$4)),1,0)</f>
        <v>0</v>
      </c>
      <c r="K5194" s="6" t="str">
        <f aca="false">IF(F5194=1,COUNTIF($F$2:F5194,1),"")</f>
        <v/>
      </c>
    </row>
    <row r="5195" customFormat="false" ht="15" hidden="false" customHeight="false" outlineLevel="0" collapsed="false">
      <c r="A5195" s="6" t="n">
        <v>40839.4305</v>
      </c>
      <c r="B5195" s="6" t="n">
        <v>1.68278388278388</v>
      </c>
      <c r="C5195" s="6" t="n">
        <v>68</v>
      </c>
      <c r="D5195" s="6" t="n">
        <v>-1</v>
      </c>
      <c r="E5195" s="6" t="n">
        <v>1.64322344322344</v>
      </c>
      <c r="F5195" s="6" t="n">
        <v>0</v>
      </c>
      <c r="G5195" s="6" t="n">
        <v>0.115750915750916</v>
      </c>
      <c r="H5195" s="6" t="str">
        <f aca="false">IF(AND(A5195&gt;=Stimuli!$B$2,A5195&lt;=Stimuli!$C$2),Stimuli!$A$2,IF(AND(A5195&gt;=Stimuli!$B$3,A5195&lt;=Stimuli!$C$3),Stimuli!$A$3,IF(AND(A5195&gt;=Stimuli!$B$4,A5195&lt;=Stimuli!$C$4),Stimuli!$A$4,"")))</f>
        <v>01 Quiet baseline (60s)</v>
      </c>
      <c r="I5195" s="6" t="n">
        <f aca="false">(B5195-B5194)/((A5195-A5194)/1000)</f>
        <v>0.750183150183034</v>
      </c>
      <c r="J5195" s="6" t="n">
        <f aca="false">IF(OR(B5195&lt;Rules!$B$2,B5195&gt;Rules!$B$3,ABS(I5195)&gt;Rules!$B$4,OR(B5196&lt;Rules!$B$2,B5196&gt;Rules!$B$3,ABS(I5196)&gt;Rules!$B$4)),1,0)</f>
        <v>0</v>
      </c>
      <c r="K5195" s="6" t="str">
        <f aca="false">IF(F5195=1,COUNTIF($F$2:F5195,1),"")</f>
        <v/>
      </c>
    </row>
    <row r="5196" customFormat="false" ht="15" hidden="false" customHeight="false" outlineLevel="0" collapsed="false">
      <c r="A5196" s="6" t="n">
        <v>40847.243</v>
      </c>
      <c r="B5196" s="6" t="n">
        <v>1.67985347985348</v>
      </c>
      <c r="C5196" s="6" t="n">
        <v>68</v>
      </c>
      <c r="D5196" s="6" t="n">
        <v>-1</v>
      </c>
      <c r="E5196" s="6" t="n">
        <v>1.64322344322344</v>
      </c>
      <c r="F5196" s="6" t="n">
        <v>0</v>
      </c>
      <c r="G5196" s="6" t="n">
        <v>0.115750915750916</v>
      </c>
      <c r="H5196" s="6" t="str">
        <f aca="false">IF(AND(A5196&gt;=Stimuli!$B$2,A5196&lt;=Stimuli!$C$2),Stimuli!$A$2,IF(AND(A5196&gt;=Stimuli!$B$3,A5196&lt;=Stimuli!$C$3),Stimuli!$A$3,IF(AND(A5196&gt;=Stimuli!$B$4,A5196&lt;=Stimuli!$C$4),Stimuli!$A$4,"")))</f>
        <v>01 Quiet baseline (60s)</v>
      </c>
      <c r="I5196" s="6" t="n">
        <f aca="false">(B5196-B5195)/((A5196-A5195)/1000)</f>
        <v>-0.375091575091432</v>
      </c>
      <c r="J5196" s="6" t="n">
        <f aca="false">IF(OR(B5196&lt;Rules!$B$2,B5196&gt;Rules!$B$3,ABS(I5196)&gt;Rules!$B$4,OR(B5197&lt;Rules!$B$2,B5197&gt;Rules!$B$3,ABS(I5197)&gt;Rules!$B$4)),1,0)</f>
        <v>0</v>
      </c>
      <c r="K5196" s="6" t="str">
        <f aca="false">IF(F5196=1,COUNTIF($F$2:F5196,1),"")</f>
        <v/>
      </c>
    </row>
    <row r="5197" customFormat="false" ht="15" hidden="false" customHeight="false" outlineLevel="0" collapsed="false">
      <c r="A5197" s="6" t="n">
        <v>40855.0555</v>
      </c>
      <c r="B5197" s="6" t="n">
        <v>1.68278388278388</v>
      </c>
      <c r="C5197" s="6" t="n">
        <v>68</v>
      </c>
      <c r="D5197" s="6" t="n">
        <v>-1</v>
      </c>
      <c r="E5197" s="6" t="n">
        <v>1.64322344322344</v>
      </c>
      <c r="F5197" s="6" t="n">
        <v>0</v>
      </c>
      <c r="G5197" s="6" t="n">
        <v>0.115750915750916</v>
      </c>
      <c r="H5197" s="6" t="str">
        <f aca="false">IF(AND(A5197&gt;=Stimuli!$B$2,A5197&lt;=Stimuli!$C$2),Stimuli!$A$2,IF(AND(A5197&gt;=Stimuli!$B$3,A5197&lt;=Stimuli!$C$3),Stimuli!$A$3,IF(AND(A5197&gt;=Stimuli!$B$4,A5197&lt;=Stimuli!$C$4),Stimuli!$A$4,"")))</f>
        <v>01 Quiet baseline (60s)</v>
      </c>
      <c r="I5197" s="6" t="n">
        <f aca="false">(B5197-B5196)/((A5197-A5196)/1000)</f>
        <v>0.375091575091432</v>
      </c>
      <c r="J5197" s="6" t="n">
        <f aca="false">IF(OR(B5197&lt;Rules!$B$2,B5197&gt;Rules!$B$3,ABS(I5197)&gt;Rules!$B$4,OR(B5198&lt;Rules!$B$2,B5198&gt;Rules!$B$3,ABS(I5198)&gt;Rules!$B$4)),1,0)</f>
        <v>0</v>
      </c>
      <c r="K5197" s="6" t="str">
        <f aca="false">IF(F5197=1,COUNTIF($F$2:F5197,1),"")</f>
        <v/>
      </c>
    </row>
    <row r="5198" customFormat="false" ht="15" hidden="false" customHeight="false" outlineLevel="0" collapsed="false">
      <c r="A5198" s="6" t="n">
        <v>40862.868</v>
      </c>
      <c r="B5198" s="6" t="n">
        <v>1.68131868131868</v>
      </c>
      <c r="C5198" s="6" t="n">
        <v>68</v>
      </c>
      <c r="D5198" s="6" t="n">
        <v>-1</v>
      </c>
      <c r="E5198" s="6" t="n">
        <v>1.64322344322344</v>
      </c>
      <c r="F5198" s="6" t="n">
        <v>0</v>
      </c>
      <c r="G5198" s="6" t="n">
        <v>0.115750915750916</v>
      </c>
      <c r="H5198" s="6" t="str">
        <f aca="false">IF(AND(A5198&gt;=Stimuli!$B$2,A5198&lt;=Stimuli!$C$2),Stimuli!$A$2,IF(AND(A5198&gt;=Stimuli!$B$3,A5198&lt;=Stimuli!$C$3),Stimuli!$A$3,IF(AND(A5198&gt;=Stimuli!$B$4,A5198&lt;=Stimuli!$C$4),Stimuli!$A$4,"")))</f>
        <v>01 Quiet baseline (60s)</v>
      </c>
      <c r="I5198" s="6" t="n">
        <f aca="false">(B5198-B5197)/((A5198-A5197)/1000)</f>
        <v>-0.18754578754573</v>
      </c>
      <c r="J5198" s="6" t="n">
        <f aca="false">IF(OR(B5198&lt;Rules!$B$2,B5198&gt;Rules!$B$3,ABS(I5198)&gt;Rules!$B$4,OR(B5199&lt;Rules!$B$2,B5199&gt;Rules!$B$3,ABS(I5199)&gt;Rules!$B$4)),1,0)</f>
        <v>0</v>
      </c>
      <c r="K5198" s="6" t="str">
        <f aca="false">IF(F5198=1,COUNTIF($F$2:F5198,1),"")</f>
        <v/>
      </c>
    </row>
    <row r="5199" customFormat="false" ht="15" hidden="false" customHeight="false" outlineLevel="0" collapsed="false">
      <c r="A5199" s="6" t="n">
        <v>40870.6805</v>
      </c>
      <c r="B5199" s="6" t="n">
        <v>1.68424908424908</v>
      </c>
      <c r="C5199" s="6" t="n">
        <v>68</v>
      </c>
      <c r="D5199" s="6" t="n">
        <v>-1</v>
      </c>
      <c r="E5199" s="6" t="n">
        <v>1.64322344322344</v>
      </c>
      <c r="F5199" s="6" t="n">
        <v>0</v>
      </c>
      <c r="G5199" s="6" t="n">
        <v>0.115750915750916</v>
      </c>
      <c r="H5199" s="6" t="str">
        <f aca="false">IF(AND(A5199&gt;=Stimuli!$B$2,A5199&lt;=Stimuli!$C$2),Stimuli!$A$2,IF(AND(A5199&gt;=Stimuli!$B$3,A5199&lt;=Stimuli!$C$3),Stimuli!$A$3,IF(AND(A5199&gt;=Stimuli!$B$4,A5199&lt;=Stimuli!$C$4),Stimuli!$A$4,"")))</f>
        <v>01 Quiet baseline (60s)</v>
      </c>
      <c r="I5199" s="6" t="n">
        <f aca="false">(B5199-B5198)/((A5199-A5198)/1000)</f>
        <v>0.375091575091602</v>
      </c>
      <c r="J5199" s="6" t="n">
        <f aca="false">IF(OR(B5199&lt;Rules!$B$2,B5199&gt;Rules!$B$3,ABS(I5199)&gt;Rules!$B$4,OR(B5200&lt;Rules!$B$2,B5200&gt;Rules!$B$3,ABS(I5200)&gt;Rules!$B$4)),1,0)</f>
        <v>0</v>
      </c>
      <c r="K5199" s="6" t="str">
        <f aca="false">IF(F5199=1,COUNTIF($F$2:F5199,1),"")</f>
        <v/>
      </c>
    </row>
    <row r="5200" customFormat="false" ht="15" hidden="false" customHeight="false" outlineLevel="0" collapsed="false">
      <c r="A5200" s="6" t="n">
        <v>40878.493</v>
      </c>
      <c r="B5200" s="6" t="n">
        <v>1.68424908424908</v>
      </c>
      <c r="C5200" s="6" t="n">
        <v>68</v>
      </c>
      <c r="D5200" s="6" t="n">
        <v>-1</v>
      </c>
      <c r="E5200" s="6" t="n">
        <v>1.64322344322344</v>
      </c>
      <c r="F5200" s="6" t="n">
        <v>0</v>
      </c>
      <c r="G5200" s="6" t="n">
        <v>0.115750915750916</v>
      </c>
      <c r="H5200" s="6" t="str">
        <f aca="false">IF(AND(A5200&gt;=Stimuli!$B$2,A5200&lt;=Stimuli!$C$2),Stimuli!$A$2,IF(AND(A5200&gt;=Stimuli!$B$3,A5200&lt;=Stimuli!$C$3),Stimuli!$A$3,IF(AND(A5200&gt;=Stimuli!$B$4,A5200&lt;=Stimuli!$C$4),Stimuli!$A$4,"")))</f>
        <v>01 Quiet baseline (60s)</v>
      </c>
      <c r="I5200" s="6" t="n">
        <f aca="false">(B5200-B5199)/((A5200-A5199)/1000)</f>
        <v>0</v>
      </c>
      <c r="J5200" s="6" t="n">
        <f aca="false">IF(OR(B5200&lt;Rules!$B$2,B5200&gt;Rules!$B$3,ABS(I5200)&gt;Rules!$B$4,OR(B5201&lt;Rules!$B$2,B5201&gt;Rules!$B$3,ABS(I5201)&gt;Rules!$B$4)),1,0)</f>
        <v>0</v>
      </c>
      <c r="K5200" s="6" t="str">
        <f aca="false">IF(F5200=1,COUNTIF($F$2:F5200,1),"")</f>
        <v/>
      </c>
    </row>
    <row r="5201" customFormat="false" ht="15" hidden="false" customHeight="false" outlineLevel="0" collapsed="false">
      <c r="A5201" s="6" t="n">
        <v>40886.3055</v>
      </c>
      <c r="B5201" s="6" t="n">
        <v>1.68424908424908</v>
      </c>
      <c r="C5201" s="6" t="n">
        <v>68</v>
      </c>
      <c r="D5201" s="6" t="n">
        <v>-1</v>
      </c>
      <c r="E5201" s="6" t="n">
        <v>1.64322344322344</v>
      </c>
      <c r="F5201" s="6" t="n">
        <v>0</v>
      </c>
      <c r="G5201" s="6" t="n">
        <v>0.115750915750916</v>
      </c>
      <c r="H5201" s="6" t="str">
        <f aca="false">IF(AND(A5201&gt;=Stimuli!$B$2,A5201&lt;=Stimuli!$C$2),Stimuli!$A$2,IF(AND(A5201&gt;=Stimuli!$B$3,A5201&lt;=Stimuli!$C$3),Stimuli!$A$3,IF(AND(A5201&gt;=Stimuli!$B$4,A5201&lt;=Stimuli!$C$4),Stimuli!$A$4,"")))</f>
        <v>01 Quiet baseline (60s)</v>
      </c>
      <c r="I5201" s="6" t="n">
        <f aca="false">(B5201-B5200)/((A5201-A5200)/1000)</f>
        <v>0</v>
      </c>
      <c r="J5201" s="6" t="n">
        <f aca="false">IF(OR(B5201&lt;Rules!$B$2,B5201&gt;Rules!$B$3,ABS(I5201)&gt;Rules!$B$4,OR(B5202&lt;Rules!$B$2,B5202&gt;Rules!$B$3,ABS(I5202)&gt;Rules!$B$4)),1,0)</f>
        <v>0</v>
      </c>
      <c r="K5201" s="6" t="str">
        <f aca="false">IF(F5201=1,COUNTIF($F$2:F5201,1),"")</f>
        <v/>
      </c>
    </row>
    <row r="5202" customFormat="false" ht="15" hidden="false" customHeight="false" outlineLevel="0" collapsed="false">
      <c r="A5202" s="6" t="n">
        <v>40894.118</v>
      </c>
      <c r="B5202" s="6" t="n">
        <v>1.68717948717949</v>
      </c>
      <c r="C5202" s="6" t="n">
        <v>68</v>
      </c>
      <c r="D5202" s="6" t="n">
        <v>-1</v>
      </c>
      <c r="E5202" s="6" t="n">
        <v>1.64322344322344</v>
      </c>
      <c r="F5202" s="6" t="n">
        <v>0</v>
      </c>
      <c r="G5202" s="6" t="n">
        <v>0.115750915750916</v>
      </c>
      <c r="H5202" s="6" t="str">
        <f aca="false">IF(AND(A5202&gt;=Stimuli!$B$2,A5202&lt;=Stimuli!$C$2),Stimuli!$A$2,IF(AND(A5202&gt;=Stimuli!$B$3,A5202&lt;=Stimuli!$C$3),Stimuli!$A$3,IF(AND(A5202&gt;=Stimuli!$B$4,A5202&lt;=Stimuli!$C$4),Stimuli!$A$4,"")))</f>
        <v>01 Quiet baseline (60s)</v>
      </c>
      <c r="I5202" s="6" t="n">
        <f aca="false">(B5202-B5201)/((A5202-A5201)/1000)</f>
        <v>0.375091575091574</v>
      </c>
      <c r="J5202" s="6" t="n">
        <f aca="false">IF(OR(B5202&lt;Rules!$B$2,B5202&gt;Rules!$B$3,ABS(I5202)&gt;Rules!$B$4,OR(B5203&lt;Rules!$B$2,B5203&gt;Rules!$B$3,ABS(I5203)&gt;Rules!$B$4)),1,0)</f>
        <v>0</v>
      </c>
      <c r="K5202" s="6" t="str">
        <f aca="false">IF(F5202=1,COUNTIF($F$2:F5202,1),"")</f>
        <v/>
      </c>
    </row>
    <row r="5203" customFormat="false" ht="15" hidden="false" customHeight="false" outlineLevel="0" collapsed="false">
      <c r="A5203" s="6" t="n">
        <v>40901.9305</v>
      </c>
      <c r="B5203" s="6" t="n">
        <v>1.68424908424908</v>
      </c>
      <c r="C5203" s="6" t="n">
        <v>68</v>
      </c>
      <c r="D5203" s="6" t="n">
        <v>-1</v>
      </c>
      <c r="E5203" s="6" t="n">
        <v>1.64322344322344</v>
      </c>
      <c r="F5203" s="6" t="n">
        <v>0</v>
      </c>
      <c r="G5203" s="6" t="n">
        <v>0.115750915750916</v>
      </c>
      <c r="H5203" s="6" t="str">
        <f aca="false">IF(AND(A5203&gt;=Stimuli!$B$2,A5203&lt;=Stimuli!$C$2),Stimuli!$A$2,IF(AND(A5203&gt;=Stimuli!$B$3,A5203&lt;=Stimuli!$C$3),Stimuli!$A$3,IF(AND(A5203&gt;=Stimuli!$B$4,A5203&lt;=Stimuli!$C$4),Stimuli!$A$4,"")))</f>
        <v>01 Quiet baseline (60s)</v>
      </c>
      <c r="I5203" s="6" t="n">
        <f aca="false">(B5203-B5202)/((A5203-A5202)/1000)</f>
        <v>-0.375091575091574</v>
      </c>
      <c r="J5203" s="6" t="n">
        <f aca="false">IF(OR(B5203&lt;Rules!$B$2,B5203&gt;Rules!$B$3,ABS(I5203)&gt;Rules!$B$4,OR(B5204&lt;Rules!$B$2,B5204&gt;Rules!$B$3,ABS(I5204)&gt;Rules!$B$4)),1,0)</f>
        <v>0</v>
      </c>
      <c r="K5203" s="6" t="str">
        <f aca="false">IF(F5203=1,COUNTIF($F$2:F5203,1),"")</f>
        <v/>
      </c>
    </row>
    <row r="5204" customFormat="false" ht="15" hidden="false" customHeight="false" outlineLevel="0" collapsed="false">
      <c r="A5204" s="6" t="n">
        <v>40909.743</v>
      </c>
      <c r="B5204" s="6" t="n">
        <v>1.69010989010989</v>
      </c>
      <c r="C5204" s="6" t="n">
        <v>68</v>
      </c>
      <c r="D5204" s="6" t="n">
        <v>-1</v>
      </c>
      <c r="E5204" s="6" t="n">
        <v>1.64322344322344</v>
      </c>
      <c r="F5204" s="6" t="n">
        <v>0</v>
      </c>
      <c r="G5204" s="6" t="n">
        <v>0.115750915750916</v>
      </c>
      <c r="H5204" s="6" t="str">
        <f aca="false">IF(AND(A5204&gt;=Stimuli!$B$2,A5204&lt;=Stimuli!$C$2),Stimuli!$A$2,IF(AND(A5204&gt;=Stimuli!$B$3,A5204&lt;=Stimuli!$C$3),Stimuli!$A$3,IF(AND(A5204&gt;=Stimuli!$B$4,A5204&lt;=Stimuli!$C$4),Stimuli!$A$4,"")))</f>
        <v>01 Quiet baseline (60s)</v>
      </c>
      <c r="I5204" s="6" t="n">
        <f aca="false">(B5204-B5203)/((A5204-A5203)/1000)</f>
        <v>0.750183150183176</v>
      </c>
      <c r="J5204" s="6" t="n">
        <f aca="false">IF(OR(B5204&lt;Rules!$B$2,B5204&gt;Rules!$B$3,ABS(I5204)&gt;Rules!$B$4,OR(B5205&lt;Rules!$B$2,B5205&gt;Rules!$B$3,ABS(I5205)&gt;Rules!$B$4)),1,0)</f>
        <v>0</v>
      </c>
      <c r="K5204" s="6" t="str">
        <f aca="false">IF(F5204=1,COUNTIF($F$2:F5204,1),"")</f>
        <v/>
      </c>
    </row>
    <row r="5205" customFormat="false" ht="15" hidden="false" customHeight="false" outlineLevel="0" collapsed="false">
      <c r="A5205" s="6" t="n">
        <v>40917.5555</v>
      </c>
      <c r="B5205" s="6" t="n">
        <v>1.68571428571429</v>
      </c>
      <c r="C5205" s="6" t="n">
        <v>68</v>
      </c>
      <c r="D5205" s="6" t="n">
        <v>-1</v>
      </c>
      <c r="E5205" s="6" t="n">
        <v>1.64322344322344</v>
      </c>
      <c r="F5205" s="6" t="n">
        <v>0</v>
      </c>
      <c r="G5205" s="6" t="n">
        <v>0.115750915750916</v>
      </c>
      <c r="H5205" s="6" t="str">
        <f aca="false">IF(AND(A5205&gt;=Stimuli!$B$2,A5205&lt;=Stimuli!$C$2),Stimuli!$A$2,IF(AND(A5205&gt;=Stimuli!$B$3,A5205&lt;=Stimuli!$C$3),Stimuli!$A$3,IF(AND(A5205&gt;=Stimuli!$B$4,A5205&lt;=Stimuli!$C$4),Stimuli!$A$4,"")))</f>
        <v>01 Quiet baseline (60s)</v>
      </c>
      <c r="I5205" s="6" t="n">
        <f aca="false">(B5205-B5204)/((A5205-A5204)/1000)</f>
        <v>-0.562637362637446</v>
      </c>
      <c r="J5205" s="6" t="n">
        <f aca="false">IF(OR(B5205&lt;Rules!$B$2,B5205&gt;Rules!$B$3,ABS(I5205)&gt;Rules!$B$4,OR(B5206&lt;Rules!$B$2,B5206&gt;Rules!$B$3,ABS(I5206)&gt;Rules!$B$4)),1,0)</f>
        <v>0</v>
      </c>
      <c r="K5205" s="6" t="str">
        <f aca="false">IF(F5205=1,COUNTIF($F$2:F5205,1),"")</f>
        <v/>
      </c>
    </row>
    <row r="5206" customFormat="false" ht="15" hidden="false" customHeight="false" outlineLevel="0" collapsed="false">
      <c r="A5206" s="6" t="n">
        <v>40925.368</v>
      </c>
      <c r="B5206" s="6" t="n">
        <v>1.69304029304029</v>
      </c>
      <c r="C5206" s="6" t="n">
        <v>68</v>
      </c>
      <c r="D5206" s="6" t="n">
        <v>-1</v>
      </c>
      <c r="E5206" s="6" t="n">
        <v>1.64322344322344</v>
      </c>
      <c r="F5206" s="6" t="n">
        <v>0</v>
      </c>
      <c r="G5206" s="6" t="n">
        <v>0.115750915750916</v>
      </c>
      <c r="H5206" s="6" t="str">
        <f aca="false">IF(AND(A5206&gt;=Stimuli!$B$2,A5206&lt;=Stimuli!$C$2),Stimuli!$A$2,IF(AND(A5206&gt;=Stimuli!$B$3,A5206&lt;=Stimuli!$C$3),Stimuli!$A$3,IF(AND(A5206&gt;=Stimuli!$B$4,A5206&lt;=Stimuli!$C$4),Stimuli!$A$4,"")))</f>
        <v>01 Quiet baseline (60s)</v>
      </c>
      <c r="I5206" s="6" t="n">
        <f aca="false">(B5206-B5205)/((A5206-A5205)/1000)</f>
        <v>0.93772893772902</v>
      </c>
      <c r="J5206" s="6" t="n">
        <f aca="false">IF(OR(B5206&lt;Rules!$B$2,B5206&gt;Rules!$B$3,ABS(I5206)&gt;Rules!$B$4,OR(B5207&lt;Rules!$B$2,B5207&gt;Rules!$B$3,ABS(I5207)&gt;Rules!$B$4)),1,0)</f>
        <v>0</v>
      </c>
      <c r="K5206" s="6" t="str">
        <f aca="false">IF(F5206=1,COUNTIF($F$2:F5206,1),"")</f>
        <v/>
      </c>
    </row>
    <row r="5207" customFormat="false" ht="15" hidden="false" customHeight="false" outlineLevel="0" collapsed="false">
      <c r="A5207" s="6" t="n">
        <v>40933.1805</v>
      </c>
      <c r="B5207" s="6" t="n">
        <v>1.68571428571429</v>
      </c>
      <c r="C5207" s="6" t="n">
        <v>68</v>
      </c>
      <c r="D5207" s="6" t="n">
        <v>-1</v>
      </c>
      <c r="E5207" s="6" t="n">
        <v>1.64322344322344</v>
      </c>
      <c r="F5207" s="6" t="n">
        <v>0</v>
      </c>
      <c r="G5207" s="6" t="n">
        <v>0.115750915750916</v>
      </c>
      <c r="H5207" s="6" t="str">
        <f aca="false">IF(AND(A5207&gt;=Stimuli!$B$2,A5207&lt;=Stimuli!$C$2),Stimuli!$A$2,IF(AND(A5207&gt;=Stimuli!$B$3,A5207&lt;=Stimuli!$C$3),Stimuli!$A$3,IF(AND(A5207&gt;=Stimuli!$B$4,A5207&lt;=Stimuli!$C$4),Stimuli!$A$4,"")))</f>
        <v>01 Quiet baseline (60s)</v>
      </c>
      <c r="I5207" s="6" t="n">
        <f aca="false">(B5207-B5206)/((A5207-A5206)/1000)</f>
        <v>-0.93772893772902</v>
      </c>
      <c r="J5207" s="6" t="n">
        <f aca="false">IF(OR(B5207&lt;Rules!$B$2,B5207&gt;Rules!$B$3,ABS(I5207)&gt;Rules!$B$4,OR(B5208&lt;Rules!$B$2,B5208&gt;Rules!$B$3,ABS(I5208)&gt;Rules!$B$4)),1,0)</f>
        <v>0</v>
      </c>
      <c r="K5207" s="6" t="str">
        <f aca="false">IF(F5207=1,COUNTIF($F$2:F5207,1),"")</f>
        <v/>
      </c>
    </row>
    <row r="5208" customFormat="false" ht="15" hidden="false" customHeight="false" outlineLevel="0" collapsed="false">
      <c r="A5208" s="6" t="n">
        <v>40940.993</v>
      </c>
      <c r="B5208" s="6" t="n">
        <v>1.69304029304029</v>
      </c>
      <c r="C5208" s="6" t="n">
        <v>68</v>
      </c>
      <c r="D5208" s="6" t="n">
        <v>-1</v>
      </c>
      <c r="E5208" s="6" t="n">
        <v>1.64322344322344</v>
      </c>
      <c r="F5208" s="6" t="n">
        <v>0</v>
      </c>
      <c r="G5208" s="6" t="n">
        <v>0.115750915750916</v>
      </c>
      <c r="H5208" s="6" t="str">
        <f aca="false">IF(AND(A5208&gt;=Stimuli!$B$2,A5208&lt;=Stimuli!$C$2),Stimuli!$A$2,IF(AND(A5208&gt;=Stimuli!$B$3,A5208&lt;=Stimuli!$C$3),Stimuli!$A$3,IF(AND(A5208&gt;=Stimuli!$B$4,A5208&lt;=Stimuli!$C$4),Stimuli!$A$4,"")))</f>
        <v>01 Quiet baseline (60s)</v>
      </c>
      <c r="I5208" s="6" t="n">
        <f aca="false">(B5208-B5207)/((A5208-A5207)/1000)</f>
        <v>0.93772893772902</v>
      </c>
      <c r="J5208" s="6" t="n">
        <f aca="false">IF(OR(B5208&lt;Rules!$B$2,B5208&gt;Rules!$B$3,ABS(I5208)&gt;Rules!$B$4,OR(B5209&lt;Rules!$B$2,B5209&gt;Rules!$B$3,ABS(I5209)&gt;Rules!$B$4)),1,0)</f>
        <v>0</v>
      </c>
      <c r="K5208" s="6" t="str">
        <f aca="false">IF(F5208=1,COUNTIF($F$2:F5208,1),"")</f>
        <v/>
      </c>
    </row>
    <row r="5209" customFormat="false" ht="15" hidden="false" customHeight="false" outlineLevel="0" collapsed="false">
      <c r="A5209" s="6" t="n">
        <v>40948.8055</v>
      </c>
      <c r="B5209" s="6" t="n">
        <v>1.68864468864469</v>
      </c>
      <c r="C5209" s="6" t="n">
        <v>68</v>
      </c>
      <c r="D5209" s="6" t="n">
        <v>-1</v>
      </c>
      <c r="E5209" s="6" t="n">
        <v>1.64322344322344</v>
      </c>
      <c r="F5209" s="6" t="n">
        <v>0</v>
      </c>
      <c r="G5209" s="6" t="n">
        <v>0.115750915750916</v>
      </c>
      <c r="H5209" s="6" t="str">
        <f aca="false">IF(AND(A5209&gt;=Stimuli!$B$2,A5209&lt;=Stimuli!$C$2),Stimuli!$A$2,IF(AND(A5209&gt;=Stimuli!$B$3,A5209&lt;=Stimuli!$C$3),Stimuli!$A$3,IF(AND(A5209&gt;=Stimuli!$B$4,A5209&lt;=Stimuli!$C$4),Stimuli!$A$4,"")))</f>
        <v>01 Quiet baseline (60s)</v>
      </c>
      <c r="I5209" s="6" t="n">
        <f aca="false">(B5209-B5208)/((A5209-A5208)/1000)</f>
        <v>-0.562637362637446</v>
      </c>
      <c r="J5209" s="6" t="n">
        <f aca="false">IF(OR(B5209&lt;Rules!$B$2,B5209&gt;Rules!$B$3,ABS(I5209)&gt;Rules!$B$4,OR(B5210&lt;Rules!$B$2,B5210&gt;Rules!$B$3,ABS(I5210)&gt;Rules!$B$4)),1,0)</f>
        <v>0</v>
      </c>
      <c r="K5209" s="6" t="str">
        <f aca="false">IF(F5209=1,COUNTIF($F$2:F5209,1),"")</f>
        <v/>
      </c>
    </row>
    <row r="5210" customFormat="false" ht="15" hidden="false" customHeight="false" outlineLevel="0" collapsed="false">
      <c r="A5210" s="6" t="n">
        <v>40956.618</v>
      </c>
      <c r="B5210" s="6" t="n">
        <v>1.69450549450549</v>
      </c>
      <c r="C5210" s="6" t="n">
        <v>68</v>
      </c>
      <c r="D5210" s="6" t="n">
        <v>-1</v>
      </c>
      <c r="E5210" s="6" t="n">
        <v>1.64322344322344</v>
      </c>
      <c r="F5210" s="6" t="n">
        <v>0</v>
      </c>
      <c r="G5210" s="6" t="n">
        <v>0.115750915750916</v>
      </c>
      <c r="H5210" s="6" t="str">
        <f aca="false">IF(AND(A5210&gt;=Stimuli!$B$2,A5210&lt;=Stimuli!$C$2),Stimuli!$A$2,IF(AND(A5210&gt;=Stimuli!$B$3,A5210&lt;=Stimuli!$C$3),Stimuli!$A$3,IF(AND(A5210&gt;=Stimuli!$B$4,A5210&lt;=Stimuli!$C$4),Stimuli!$A$4,"")))</f>
        <v>01 Quiet baseline (60s)</v>
      </c>
      <c r="I5210" s="6" t="n">
        <f aca="false">(B5210-B5209)/((A5210-A5209)/1000)</f>
        <v>0.750183150183176</v>
      </c>
      <c r="J5210" s="6" t="n">
        <f aca="false">IF(OR(B5210&lt;Rules!$B$2,B5210&gt;Rules!$B$3,ABS(I5210)&gt;Rules!$B$4,OR(B5211&lt;Rules!$B$2,B5211&gt;Rules!$B$3,ABS(I5211)&gt;Rules!$B$4)),1,0)</f>
        <v>0</v>
      </c>
      <c r="K5210" s="6" t="str">
        <f aca="false">IF(F5210=1,COUNTIF($F$2:F5210,1),"")</f>
        <v/>
      </c>
    </row>
    <row r="5211" customFormat="false" ht="15" hidden="false" customHeight="false" outlineLevel="0" collapsed="false">
      <c r="A5211" s="6" t="n">
        <v>40964.4305</v>
      </c>
      <c r="B5211" s="6" t="n">
        <v>1.69010989010989</v>
      </c>
      <c r="C5211" s="6" t="n">
        <v>68</v>
      </c>
      <c r="D5211" s="6" t="n">
        <v>-1</v>
      </c>
      <c r="E5211" s="6" t="n">
        <v>1.64322344322344</v>
      </c>
      <c r="F5211" s="6" t="n">
        <v>0</v>
      </c>
      <c r="G5211" s="6" t="n">
        <v>0.115750915750916</v>
      </c>
      <c r="H5211" s="6" t="str">
        <f aca="false">IF(AND(A5211&gt;=Stimuli!$B$2,A5211&lt;=Stimuli!$C$2),Stimuli!$A$2,IF(AND(A5211&gt;=Stimuli!$B$3,A5211&lt;=Stimuli!$C$3),Stimuli!$A$3,IF(AND(A5211&gt;=Stimuli!$B$4,A5211&lt;=Stimuli!$C$4),Stimuli!$A$4,"")))</f>
        <v>01 Quiet baseline (60s)</v>
      </c>
      <c r="I5211" s="6" t="n">
        <f aca="false">(B5211-B5210)/((A5211-A5210)/1000)</f>
        <v>-0.562637362637304</v>
      </c>
      <c r="J5211" s="6" t="n">
        <f aca="false">IF(OR(B5211&lt;Rules!$B$2,B5211&gt;Rules!$B$3,ABS(I5211)&gt;Rules!$B$4,OR(B5212&lt;Rules!$B$2,B5212&gt;Rules!$B$3,ABS(I5212)&gt;Rules!$B$4)),1,0)</f>
        <v>0</v>
      </c>
      <c r="K5211" s="6" t="str">
        <f aca="false">IF(F5211=1,COUNTIF($F$2:F5211,1),"")</f>
        <v/>
      </c>
    </row>
    <row r="5212" customFormat="false" ht="15" hidden="false" customHeight="false" outlineLevel="0" collapsed="false">
      <c r="A5212" s="6" t="n">
        <v>40972.243</v>
      </c>
      <c r="B5212" s="6" t="n">
        <v>1.69450549450549</v>
      </c>
      <c r="C5212" s="6" t="n">
        <v>68</v>
      </c>
      <c r="D5212" s="6" t="n">
        <v>-1</v>
      </c>
      <c r="E5212" s="6" t="n">
        <v>1.64468864468864</v>
      </c>
      <c r="F5212" s="6" t="n">
        <v>0</v>
      </c>
      <c r="G5212" s="6" t="n">
        <v>0.115750915750916</v>
      </c>
      <c r="H5212" s="6" t="str">
        <f aca="false">IF(AND(A5212&gt;=Stimuli!$B$2,A5212&lt;=Stimuli!$C$2),Stimuli!$A$2,IF(AND(A5212&gt;=Stimuli!$B$3,A5212&lt;=Stimuli!$C$3),Stimuli!$A$3,IF(AND(A5212&gt;=Stimuli!$B$4,A5212&lt;=Stimuli!$C$4),Stimuli!$A$4,"")))</f>
        <v>01 Quiet baseline (60s)</v>
      </c>
      <c r="I5212" s="6" t="n">
        <f aca="false">(B5212-B5211)/((A5212-A5211)/1000)</f>
        <v>0.562637362637304</v>
      </c>
      <c r="J5212" s="6" t="n">
        <f aca="false">IF(OR(B5212&lt;Rules!$B$2,B5212&gt;Rules!$B$3,ABS(I5212)&gt;Rules!$B$4,OR(B5213&lt;Rules!$B$2,B5213&gt;Rules!$B$3,ABS(I5213)&gt;Rules!$B$4)),1,0)</f>
        <v>0</v>
      </c>
      <c r="K5212" s="6" t="str">
        <f aca="false">IF(F5212=1,COUNTIF($F$2:F5212,1),"")</f>
        <v/>
      </c>
    </row>
    <row r="5213" customFormat="false" ht="15" hidden="false" customHeight="false" outlineLevel="0" collapsed="false">
      <c r="A5213" s="6" t="n">
        <v>40980.0555</v>
      </c>
      <c r="B5213" s="6" t="n">
        <v>1.69157509157509</v>
      </c>
      <c r="C5213" s="6" t="n">
        <v>68</v>
      </c>
      <c r="D5213" s="6" t="n">
        <v>-1</v>
      </c>
      <c r="E5213" s="6" t="n">
        <v>1.64468864468864</v>
      </c>
      <c r="F5213" s="6" t="n">
        <v>0</v>
      </c>
      <c r="G5213" s="6" t="n">
        <v>0.115750915750916</v>
      </c>
      <c r="H5213" s="6" t="str">
        <f aca="false">IF(AND(A5213&gt;=Stimuli!$B$2,A5213&lt;=Stimuli!$C$2),Stimuli!$A$2,IF(AND(A5213&gt;=Stimuli!$B$3,A5213&lt;=Stimuli!$C$3),Stimuli!$A$3,IF(AND(A5213&gt;=Stimuli!$B$4,A5213&lt;=Stimuli!$C$4),Stimuli!$A$4,"")))</f>
        <v>01 Quiet baseline (60s)</v>
      </c>
      <c r="I5213" s="6" t="n">
        <f aca="false">(B5213-B5212)/((A5213-A5212)/1000)</f>
        <v>-0.375091575091602</v>
      </c>
      <c r="J5213" s="6" t="n">
        <f aca="false">IF(OR(B5213&lt;Rules!$B$2,B5213&gt;Rules!$B$3,ABS(I5213)&gt;Rules!$B$4,OR(B5214&lt;Rules!$B$2,B5214&gt;Rules!$B$3,ABS(I5214)&gt;Rules!$B$4)),1,0)</f>
        <v>0</v>
      </c>
      <c r="K5213" s="6" t="str">
        <f aca="false">IF(F5213=1,COUNTIF($F$2:F5213,1),"")</f>
        <v/>
      </c>
    </row>
    <row r="5214" customFormat="false" ht="15" hidden="false" customHeight="false" outlineLevel="0" collapsed="false">
      <c r="A5214" s="6" t="n">
        <v>40987.868</v>
      </c>
      <c r="B5214" s="6" t="n">
        <v>1.69450549450549</v>
      </c>
      <c r="C5214" s="6" t="n">
        <v>68</v>
      </c>
      <c r="D5214" s="6" t="n">
        <v>-1</v>
      </c>
      <c r="E5214" s="6" t="n">
        <v>1.64468864468864</v>
      </c>
      <c r="F5214" s="6" t="n">
        <v>0</v>
      </c>
      <c r="G5214" s="6" t="n">
        <v>0.115750915750916</v>
      </c>
      <c r="H5214" s="6" t="str">
        <f aca="false">IF(AND(A5214&gt;=Stimuli!$B$2,A5214&lt;=Stimuli!$C$2),Stimuli!$A$2,IF(AND(A5214&gt;=Stimuli!$B$3,A5214&lt;=Stimuli!$C$3),Stimuli!$A$3,IF(AND(A5214&gt;=Stimuli!$B$4,A5214&lt;=Stimuli!$C$4),Stimuli!$A$4,"")))</f>
        <v>01 Quiet baseline (60s)</v>
      </c>
      <c r="I5214" s="6" t="n">
        <f aca="false">(B5214-B5213)/((A5214-A5213)/1000)</f>
        <v>0.375091575091602</v>
      </c>
      <c r="J5214" s="6" t="n">
        <f aca="false">IF(OR(B5214&lt;Rules!$B$2,B5214&gt;Rules!$B$3,ABS(I5214)&gt;Rules!$B$4,OR(B5215&lt;Rules!$B$2,B5215&gt;Rules!$B$3,ABS(I5215)&gt;Rules!$B$4)),1,0)</f>
        <v>0</v>
      </c>
      <c r="K5214" s="6" t="str">
        <f aca="false">IF(F5214=1,COUNTIF($F$2:F5214,1),"")</f>
        <v/>
      </c>
    </row>
    <row r="5215" customFormat="false" ht="15" hidden="false" customHeight="false" outlineLevel="0" collapsed="false">
      <c r="A5215" s="6" t="n">
        <v>40995.6805</v>
      </c>
      <c r="B5215" s="6" t="n">
        <v>1.69304029304029</v>
      </c>
      <c r="C5215" s="6" t="n">
        <v>68</v>
      </c>
      <c r="D5215" s="6" t="n">
        <v>-1</v>
      </c>
      <c r="E5215" s="6" t="n">
        <v>1.64615384615385</v>
      </c>
      <c r="F5215" s="6" t="n">
        <v>0</v>
      </c>
      <c r="G5215" s="6" t="n">
        <v>0.115750915750916</v>
      </c>
      <c r="H5215" s="6" t="str">
        <f aca="false">IF(AND(A5215&gt;=Stimuli!$B$2,A5215&lt;=Stimuli!$C$2),Stimuli!$A$2,IF(AND(A5215&gt;=Stimuli!$B$3,A5215&lt;=Stimuli!$C$3),Stimuli!$A$3,IF(AND(A5215&gt;=Stimuli!$B$4,A5215&lt;=Stimuli!$C$4),Stimuli!$A$4,"")))</f>
        <v>01 Quiet baseline (60s)</v>
      </c>
      <c r="I5215" s="6" t="n">
        <f aca="false">(B5215-B5214)/((A5215-A5214)/1000)</f>
        <v>-0.18754578754573</v>
      </c>
      <c r="J5215" s="6" t="n">
        <f aca="false">IF(OR(B5215&lt;Rules!$B$2,B5215&gt;Rules!$B$3,ABS(I5215)&gt;Rules!$B$4,OR(B5216&lt;Rules!$B$2,B5216&gt;Rules!$B$3,ABS(I5216)&gt;Rules!$B$4)),1,0)</f>
        <v>0</v>
      </c>
      <c r="K5215" s="6" t="str">
        <f aca="false">IF(F5215=1,COUNTIF($F$2:F5215,1),"")</f>
        <v/>
      </c>
    </row>
    <row r="5216" customFormat="false" ht="15" hidden="false" customHeight="false" outlineLevel="0" collapsed="false">
      <c r="A5216" s="6" t="n">
        <v>41003.493</v>
      </c>
      <c r="B5216" s="6" t="n">
        <v>1.69450549450549</v>
      </c>
      <c r="C5216" s="6" t="n">
        <v>68</v>
      </c>
      <c r="D5216" s="6" t="n">
        <v>-1</v>
      </c>
      <c r="E5216" s="6" t="n">
        <v>1.64615384615385</v>
      </c>
      <c r="F5216" s="6" t="n">
        <v>0</v>
      </c>
      <c r="G5216" s="6" t="n">
        <v>0.115750915750916</v>
      </c>
      <c r="H5216" s="6" t="str">
        <f aca="false">IF(AND(A5216&gt;=Stimuli!$B$2,A5216&lt;=Stimuli!$C$2),Stimuli!$A$2,IF(AND(A5216&gt;=Stimuli!$B$3,A5216&lt;=Stimuli!$C$3),Stimuli!$A$3,IF(AND(A5216&gt;=Stimuli!$B$4,A5216&lt;=Stimuli!$C$4),Stimuli!$A$4,"")))</f>
        <v>01 Quiet baseline (60s)</v>
      </c>
      <c r="I5216" s="6" t="n">
        <f aca="false">(B5216-B5215)/((A5216-A5215)/1000)</f>
        <v>0.18754578754573</v>
      </c>
      <c r="J5216" s="6" t="n">
        <f aca="false">IF(OR(B5216&lt;Rules!$B$2,B5216&gt;Rules!$B$3,ABS(I5216)&gt;Rules!$B$4,OR(B5217&lt;Rules!$B$2,B5217&gt;Rules!$B$3,ABS(I5217)&gt;Rules!$B$4)),1,0)</f>
        <v>0</v>
      </c>
      <c r="K5216" s="6" t="str">
        <f aca="false">IF(F5216=1,COUNTIF($F$2:F5216,1),"")</f>
        <v/>
      </c>
    </row>
    <row r="5217" customFormat="false" ht="15" hidden="false" customHeight="false" outlineLevel="0" collapsed="false">
      <c r="A5217" s="6" t="n">
        <v>41011.3055</v>
      </c>
      <c r="B5217" s="6" t="n">
        <v>1.6974358974359</v>
      </c>
      <c r="C5217" s="6" t="n">
        <v>68</v>
      </c>
      <c r="D5217" s="6" t="n">
        <v>-1</v>
      </c>
      <c r="E5217" s="6" t="n">
        <v>1.64615384615385</v>
      </c>
      <c r="F5217" s="6" t="n">
        <v>0</v>
      </c>
      <c r="G5217" s="6" t="n">
        <v>0.115750915750916</v>
      </c>
      <c r="H5217" s="6" t="str">
        <f aca="false">IF(AND(A5217&gt;=Stimuli!$B$2,A5217&lt;=Stimuli!$C$2),Stimuli!$A$2,IF(AND(A5217&gt;=Stimuli!$B$3,A5217&lt;=Stimuli!$C$3),Stimuli!$A$3,IF(AND(A5217&gt;=Stimuli!$B$4,A5217&lt;=Stimuli!$C$4),Stimuli!$A$4,"")))</f>
        <v>01 Quiet baseline (60s)</v>
      </c>
      <c r="I5217" s="6" t="n">
        <f aca="false">(B5217-B5216)/((A5217-A5216)/1000)</f>
        <v>0.375091575091716</v>
      </c>
      <c r="J5217" s="6" t="n">
        <f aca="false">IF(OR(B5217&lt;Rules!$B$2,B5217&gt;Rules!$B$3,ABS(I5217)&gt;Rules!$B$4,OR(B5218&lt;Rules!$B$2,B5218&gt;Rules!$B$3,ABS(I5218)&gt;Rules!$B$4)),1,0)</f>
        <v>0</v>
      </c>
      <c r="K5217" s="6" t="str">
        <f aca="false">IF(F5217=1,COUNTIF($F$2:F5217,1),"")</f>
        <v/>
      </c>
    </row>
    <row r="5218" customFormat="false" ht="15" hidden="false" customHeight="false" outlineLevel="0" collapsed="false">
      <c r="A5218" s="6" t="n">
        <v>41019.118</v>
      </c>
      <c r="B5218" s="6" t="n">
        <v>1.69450549450549</v>
      </c>
      <c r="C5218" s="6" t="n">
        <v>68</v>
      </c>
      <c r="D5218" s="6" t="n">
        <v>-1</v>
      </c>
      <c r="E5218" s="6" t="n">
        <v>1.64615384615385</v>
      </c>
      <c r="F5218" s="6" t="n">
        <v>0</v>
      </c>
      <c r="G5218" s="6" t="n">
        <v>0.115750915750916</v>
      </c>
      <c r="H5218" s="6" t="str">
        <f aca="false">IF(AND(A5218&gt;=Stimuli!$B$2,A5218&lt;=Stimuli!$C$2),Stimuli!$A$2,IF(AND(A5218&gt;=Stimuli!$B$3,A5218&lt;=Stimuli!$C$3),Stimuli!$A$3,IF(AND(A5218&gt;=Stimuli!$B$4,A5218&lt;=Stimuli!$C$4),Stimuli!$A$4,"")))</f>
        <v>01 Quiet baseline (60s)</v>
      </c>
      <c r="I5218" s="6" t="n">
        <f aca="false">(B5218-B5217)/((A5218-A5217)/1000)</f>
        <v>-0.375091575091716</v>
      </c>
      <c r="J5218" s="6" t="n">
        <f aca="false">IF(OR(B5218&lt;Rules!$B$2,B5218&gt;Rules!$B$3,ABS(I5218)&gt;Rules!$B$4,OR(B5219&lt;Rules!$B$2,B5219&gt;Rules!$B$3,ABS(I5219)&gt;Rules!$B$4)),1,0)</f>
        <v>0</v>
      </c>
      <c r="K5218" s="6" t="str">
        <f aca="false">IF(F5218=1,COUNTIF($F$2:F5218,1),"")</f>
        <v/>
      </c>
    </row>
    <row r="5219" customFormat="false" ht="15" hidden="false" customHeight="false" outlineLevel="0" collapsed="false">
      <c r="A5219" s="6" t="n">
        <v>41026.9305</v>
      </c>
      <c r="B5219" s="6" t="n">
        <v>1.6989010989011</v>
      </c>
      <c r="C5219" s="6" t="n">
        <v>68</v>
      </c>
      <c r="D5219" s="6" t="n">
        <v>-1</v>
      </c>
      <c r="E5219" s="6" t="n">
        <v>1.64615384615385</v>
      </c>
      <c r="F5219" s="6" t="n">
        <v>0</v>
      </c>
      <c r="G5219" s="6" t="n">
        <v>0.115750915750916</v>
      </c>
      <c r="H5219" s="6" t="str">
        <f aca="false">IF(AND(A5219&gt;=Stimuli!$B$2,A5219&lt;=Stimuli!$C$2),Stimuli!$A$2,IF(AND(A5219&gt;=Stimuli!$B$3,A5219&lt;=Stimuli!$C$3),Stimuli!$A$3,IF(AND(A5219&gt;=Stimuli!$B$4,A5219&lt;=Stimuli!$C$4),Stimuli!$A$4,"")))</f>
        <v>01 Quiet baseline (60s)</v>
      </c>
      <c r="I5219" s="6" t="n">
        <f aca="false">(B5219-B5218)/((A5219-A5218)/1000)</f>
        <v>0.562637362637304</v>
      </c>
      <c r="J5219" s="6" t="n">
        <f aca="false">IF(OR(B5219&lt;Rules!$B$2,B5219&gt;Rules!$B$3,ABS(I5219)&gt;Rules!$B$4,OR(B5220&lt;Rules!$B$2,B5220&gt;Rules!$B$3,ABS(I5220)&gt;Rules!$B$4)),1,0)</f>
        <v>0</v>
      </c>
      <c r="K5219" s="6" t="str">
        <f aca="false">IF(F5219=1,COUNTIF($F$2:F5219,1),"")</f>
        <v/>
      </c>
    </row>
    <row r="5220" customFormat="false" ht="15" hidden="false" customHeight="false" outlineLevel="0" collapsed="false">
      <c r="A5220" s="6" t="n">
        <v>41034.743</v>
      </c>
      <c r="B5220" s="6" t="n">
        <v>1.69450549450549</v>
      </c>
      <c r="C5220" s="6" t="n">
        <v>68</v>
      </c>
      <c r="D5220" s="6" t="n">
        <v>-1</v>
      </c>
      <c r="E5220" s="6" t="n">
        <v>1.64615384615385</v>
      </c>
      <c r="F5220" s="6" t="n">
        <v>0</v>
      </c>
      <c r="G5220" s="6" t="n">
        <v>0.115750915750916</v>
      </c>
      <c r="H5220" s="6" t="str">
        <f aca="false">IF(AND(A5220&gt;=Stimuli!$B$2,A5220&lt;=Stimuli!$C$2),Stimuli!$A$2,IF(AND(A5220&gt;=Stimuli!$B$3,A5220&lt;=Stimuli!$C$3),Stimuli!$A$3,IF(AND(A5220&gt;=Stimuli!$B$4,A5220&lt;=Stimuli!$C$4),Stimuli!$A$4,"")))</f>
        <v>01 Quiet baseline (60s)</v>
      </c>
      <c r="I5220" s="6" t="n">
        <f aca="false">(B5220-B5219)/((A5220-A5219)/1000)</f>
        <v>-0.562637362637304</v>
      </c>
      <c r="J5220" s="6" t="n">
        <f aca="false">IF(OR(B5220&lt;Rules!$B$2,B5220&gt;Rules!$B$3,ABS(I5220)&gt;Rules!$B$4,OR(B5221&lt;Rules!$B$2,B5221&gt;Rules!$B$3,ABS(I5221)&gt;Rules!$B$4)),1,0)</f>
        <v>0</v>
      </c>
      <c r="K5220" s="6" t="str">
        <f aca="false">IF(F5220=1,COUNTIF($F$2:F5220,1),"")</f>
        <v/>
      </c>
    </row>
    <row r="5221" customFormat="false" ht="15" hidden="false" customHeight="false" outlineLevel="0" collapsed="false">
      <c r="A5221" s="6" t="n">
        <v>41042.5555</v>
      </c>
      <c r="B5221" s="6" t="n">
        <v>1.7003663003663</v>
      </c>
      <c r="C5221" s="6" t="n">
        <v>68</v>
      </c>
      <c r="D5221" s="6" t="n">
        <v>-1</v>
      </c>
      <c r="E5221" s="6" t="n">
        <v>1.64761904761905</v>
      </c>
      <c r="F5221" s="6" t="n">
        <v>0</v>
      </c>
      <c r="G5221" s="6" t="n">
        <v>0.115750915750916</v>
      </c>
      <c r="H5221" s="6" t="str">
        <f aca="false">IF(AND(A5221&gt;=Stimuli!$B$2,A5221&lt;=Stimuli!$C$2),Stimuli!$A$2,IF(AND(A5221&gt;=Stimuli!$B$3,A5221&lt;=Stimuli!$C$3),Stimuli!$A$3,IF(AND(A5221&gt;=Stimuli!$B$4,A5221&lt;=Stimuli!$C$4),Stimuli!$A$4,"")))</f>
        <v>01 Quiet baseline (60s)</v>
      </c>
      <c r="I5221" s="6" t="n">
        <f aca="false">(B5221-B5220)/((A5221-A5220)/1000)</f>
        <v>0.750183150183176</v>
      </c>
      <c r="J5221" s="6" t="n">
        <f aca="false">IF(OR(B5221&lt;Rules!$B$2,B5221&gt;Rules!$B$3,ABS(I5221)&gt;Rules!$B$4,OR(B5222&lt;Rules!$B$2,B5222&gt;Rules!$B$3,ABS(I5222)&gt;Rules!$B$4)),1,0)</f>
        <v>0</v>
      </c>
      <c r="K5221" s="6" t="str">
        <f aca="false">IF(F5221=1,COUNTIF($F$2:F5221,1),"")</f>
        <v/>
      </c>
    </row>
    <row r="5222" customFormat="false" ht="15" hidden="false" customHeight="false" outlineLevel="0" collapsed="false">
      <c r="A5222" s="6" t="n">
        <v>41050.368</v>
      </c>
      <c r="B5222" s="6" t="n">
        <v>1.69450549450549</v>
      </c>
      <c r="C5222" s="6" t="n">
        <v>68</v>
      </c>
      <c r="D5222" s="6" t="n">
        <v>-1</v>
      </c>
      <c r="E5222" s="6" t="n">
        <v>1.64761904761905</v>
      </c>
      <c r="F5222" s="6" t="n">
        <v>0</v>
      </c>
      <c r="G5222" s="6" t="n">
        <v>0.115750915750916</v>
      </c>
      <c r="H5222" s="6" t="str">
        <f aca="false">IF(AND(A5222&gt;=Stimuli!$B$2,A5222&lt;=Stimuli!$C$2),Stimuli!$A$2,IF(AND(A5222&gt;=Stimuli!$B$3,A5222&lt;=Stimuli!$C$3),Stimuli!$A$3,IF(AND(A5222&gt;=Stimuli!$B$4,A5222&lt;=Stimuli!$C$4),Stimuli!$A$4,"")))</f>
        <v>01 Quiet baseline (60s)</v>
      </c>
      <c r="I5222" s="6" t="n">
        <f aca="false">(B5222-B5221)/((A5222-A5221)/1000)</f>
        <v>-0.750183150183176</v>
      </c>
      <c r="J5222" s="6" t="n">
        <f aca="false">IF(OR(B5222&lt;Rules!$B$2,B5222&gt;Rules!$B$3,ABS(I5222)&gt;Rules!$B$4,OR(B5223&lt;Rules!$B$2,B5223&gt;Rules!$B$3,ABS(I5223)&gt;Rules!$B$4)),1,0)</f>
        <v>0</v>
      </c>
      <c r="K5222" s="6" t="str">
        <f aca="false">IF(F5222=1,COUNTIF($F$2:F5222,1),"")</f>
        <v/>
      </c>
    </row>
    <row r="5223" customFormat="false" ht="15" hidden="false" customHeight="false" outlineLevel="0" collapsed="false">
      <c r="A5223" s="6" t="n">
        <v>41058.1805</v>
      </c>
      <c r="B5223" s="6" t="n">
        <v>1.7018315018315</v>
      </c>
      <c r="C5223" s="6" t="n">
        <v>68</v>
      </c>
      <c r="D5223" s="6" t="n">
        <v>-1</v>
      </c>
      <c r="E5223" s="6" t="n">
        <v>1.64908424908425</v>
      </c>
      <c r="F5223" s="6" t="n">
        <v>0</v>
      </c>
      <c r="G5223" s="6" t="n">
        <v>0.115750915750916</v>
      </c>
      <c r="H5223" s="6" t="str">
        <f aca="false">IF(AND(A5223&gt;=Stimuli!$B$2,A5223&lt;=Stimuli!$C$2),Stimuli!$A$2,IF(AND(A5223&gt;=Stimuli!$B$3,A5223&lt;=Stimuli!$C$3),Stimuli!$A$3,IF(AND(A5223&gt;=Stimuli!$B$4,A5223&lt;=Stimuli!$C$4),Stimuli!$A$4,"")))</f>
        <v>01 Quiet baseline (60s)</v>
      </c>
      <c r="I5223" s="6" t="n">
        <f aca="false">(B5223-B5222)/((A5223-A5222)/1000)</f>
        <v>0.93772893772902</v>
      </c>
      <c r="J5223" s="6" t="n">
        <f aca="false">IF(OR(B5223&lt;Rules!$B$2,B5223&gt;Rules!$B$3,ABS(I5223)&gt;Rules!$B$4,OR(B5224&lt;Rules!$B$2,B5224&gt;Rules!$B$3,ABS(I5224)&gt;Rules!$B$4)),1,0)</f>
        <v>0</v>
      </c>
      <c r="K5223" s="6" t="str">
        <f aca="false">IF(F5223=1,COUNTIF($F$2:F5223,1),"")</f>
        <v/>
      </c>
    </row>
    <row r="5224" customFormat="false" ht="15" hidden="false" customHeight="false" outlineLevel="0" collapsed="false">
      <c r="A5224" s="6" t="n">
        <v>41065.993</v>
      </c>
      <c r="B5224" s="6" t="n">
        <v>1.6959706959707</v>
      </c>
      <c r="C5224" s="6" t="n">
        <v>68</v>
      </c>
      <c r="D5224" s="6" t="n">
        <v>-1</v>
      </c>
      <c r="E5224" s="6" t="n">
        <v>1.65054945054945</v>
      </c>
      <c r="F5224" s="6" t="n">
        <v>0</v>
      </c>
      <c r="G5224" s="6" t="n">
        <v>0.115750915750916</v>
      </c>
      <c r="H5224" s="6" t="str">
        <f aca="false">IF(AND(A5224&gt;=Stimuli!$B$2,A5224&lt;=Stimuli!$C$2),Stimuli!$A$2,IF(AND(A5224&gt;=Stimuli!$B$3,A5224&lt;=Stimuli!$C$3),Stimuli!$A$3,IF(AND(A5224&gt;=Stimuli!$B$4,A5224&lt;=Stimuli!$C$4),Stimuli!$A$4,"")))</f>
        <v>01 Quiet baseline (60s)</v>
      </c>
      <c r="I5224" s="6" t="n">
        <f aca="false">(B5224-B5223)/((A5224-A5223)/1000)</f>
        <v>-0.750183150183176</v>
      </c>
      <c r="J5224" s="6" t="n">
        <f aca="false">IF(OR(B5224&lt;Rules!$B$2,B5224&gt;Rules!$B$3,ABS(I5224)&gt;Rules!$B$4,OR(B5225&lt;Rules!$B$2,B5225&gt;Rules!$B$3,ABS(I5225)&gt;Rules!$B$4)),1,0)</f>
        <v>0</v>
      </c>
      <c r="K5224" s="6" t="str">
        <f aca="false">IF(F5224=1,COUNTIF($F$2:F5224,1),"")</f>
        <v/>
      </c>
    </row>
    <row r="5225" customFormat="false" ht="15" hidden="false" customHeight="false" outlineLevel="0" collapsed="false">
      <c r="A5225" s="6" t="n">
        <v>41073.8055</v>
      </c>
      <c r="B5225" s="6" t="n">
        <v>1.7032967032967</v>
      </c>
      <c r="C5225" s="6" t="n">
        <v>68</v>
      </c>
      <c r="D5225" s="6" t="n">
        <v>-1</v>
      </c>
      <c r="E5225" s="6" t="n">
        <v>1.65054945054945</v>
      </c>
      <c r="F5225" s="6" t="n">
        <v>0</v>
      </c>
      <c r="G5225" s="6" t="n">
        <v>0.115750915750916</v>
      </c>
      <c r="H5225" s="6" t="str">
        <f aca="false">IF(AND(A5225&gt;=Stimuli!$B$2,A5225&lt;=Stimuli!$C$2),Stimuli!$A$2,IF(AND(A5225&gt;=Stimuli!$B$3,A5225&lt;=Stimuli!$C$3),Stimuli!$A$3,IF(AND(A5225&gt;=Stimuli!$B$4,A5225&lt;=Stimuli!$C$4),Stimuli!$A$4,"")))</f>
        <v>01 Quiet baseline (60s)</v>
      </c>
      <c r="I5225" s="6" t="n">
        <f aca="false">(B5225-B5224)/((A5225-A5224)/1000)</f>
        <v>0.937728937728906</v>
      </c>
      <c r="J5225" s="6" t="n">
        <f aca="false">IF(OR(B5225&lt;Rules!$B$2,B5225&gt;Rules!$B$3,ABS(I5225)&gt;Rules!$B$4,OR(B5226&lt;Rules!$B$2,B5226&gt;Rules!$B$3,ABS(I5226)&gt;Rules!$B$4)),1,0)</f>
        <v>0</v>
      </c>
      <c r="K5225" s="6" t="str">
        <f aca="false">IF(F5225=1,COUNTIF($F$2:F5225,1),"")</f>
        <v/>
      </c>
    </row>
    <row r="5226" customFormat="false" ht="15" hidden="false" customHeight="false" outlineLevel="0" collapsed="false">
      <c r="A5226" s="6" t="n">
        <v>41081.618</v>
      </c>
      <c r="B5226" s="6" t="n">
        <v>1.6989010989011</v>
      </c>
      <c r="C5226" s="6" t="n">
        <v>68</v>
      </c>
      <c r="D5226" s="6" t="n">
        <v>-1</v>
      </c>
      <c r="E5226" s="6" t="n">
        <v>1.65201465201465</v>
      </c>
      <c r="F5226" s="6" t="n">
        <v>0</v>
      </c>
      <c r="G5226" s="6" t="n">
        <v>0.115750915750916</v>
      </c>
      <c r="H5226" s="6" t="str">
        <f aca="false">IF(AND(A5226&gt;=Stimuli!$B$2,A5226&lt;=Stimuli!$C$2),Stimuli!$A$2,IF(AND(A5226&gt;=Stimuli!$B$3,A5226&lt;=Stimuli!$C$3),Stimuli!$A$3,IF(AND(A5226&gt;=Stimuli!$B$4,A5226&lt;=Stimuli!$C$4),Stimuli!$A$4,"")))</f>
        <v>01 Quiet baseline (60s)</v>
      </c>
      <c r="I5226" s="6" t="n">
        <f aca="false">(B5226-B5225)/((A5226-A5225)/1000)</f>
        <v>-0.562637362637446</v>
      </c>
      <c r="J5226" s="6" t="n">
        <f aca="false">IF(OR(B5226&lt;Rules!$B$2,B5226&gt;Rules!$B$3,ABS(I5226)&gt;Rules!$B$4,OR(B5227&lt;Rules!$B$2,B5227&gt;Rules!$B$3,ABS(I5227)&gt;Rules!$B$4)),1,0)</f>
        <v>0</v>
      </c>
      <c r="K5226" s="6" t="str">
        <f aca="false">IF(F5226=1,COUNTIF($F$2:F5226,1),"")</f>
        <v/>
      </c>
    </row>
    <row r="5227" customFormat="false" ht="15" hidden="false" customHeight="false" outlineLevel="0" collapsed="false">
      <c r="A5227" s="6" t="n">
        <v>41089.4305</v>
      </c>
      <c r="B5227" s="6" t="n">
        <v>1.70476190476191</v>
      </c>
      <c r="C5227" s="6" t="n">
        <v>68</v>
      </c>
      <c r="D5227" s="6" t="n">
        <v>-1</v>
      </c>
      <c r="E5227" s="6" t="n">
        <v>1.65347985347985</v>
      </c>
      <c r="F5227" s="6" t="n">
        <v>0</v>
      </c>
      <c r="G5227" s="6" t="n">
        <v>0.115750915750916</v>
      </c>
      <c r="H5227" s="6" t="str">
        <f aca="false">IF(AND(A5227&gt;=Stimuli!$B$2,A5227&lt;=Stimuli!$C$2),Stimuli!$A$2,IF(AND(A5227&gt;=Stimuli!$B$3,A5227&lt;=Stimuli!$C$3),Stimuli!$A$3,IF(AND(A5227&gt;=Stimuli!$B$4,A5227&lt;=Stimuli!$C$4),Stimuli!$A$4,"")))</f>
        <v>01 Quiet baseline (60s)</v>
      </c>
      <c r="I5227" s="6" t="n">
        <f aca="false">(B5227-B5226)/((A5227-A5226)/1000)</f>
        <v>0.75018315018329</v>
      </c>
      <c r="J5227" s="6" t="n">
        <f aca="false">IF(OR(B5227&lt;Rules!$B$2,B5227&gt;Rules!$B$3,ABS(I5227)&gt;Rules!$B$4,OR(B5228&lt;Rules!$B$2,B5228&gt;Rules!$B$3,ABS(I5228)&gt;Rules!$B$4)),1,0)</f>
        <v>0</v>
      </c>
      <c r="K5227" s="6" t="str">
        <f aca="false">IF(F5227=1,COUNTIF($F$2:F5227,1),"")</f>
        <v/>
      </c>
    </row>
    <row r="5228" customFormat="false" ht="15" hidden="false" customHeight="false" outlineLevel="0" collapsed="false">
      <c r="A5228" s="6" t="n">
        <v>41097.243</v>
      </c>
      <c r="B5228" s="6" t="n">
        <v>1.7003663003663</v>
      </c>
      <c r="C5228" s="6" t="n">
        <v>68</v>
      </c>
      <c r="D5228" s="6" t="n">
        <v>-1</v>
      </c>
      <c r="E5228" s="6" t="n">
        <v>1.65347985347985</v>
      </c>
      <c r="F5228" s="6" t="n">
        <v>0</v>
      </c>
      <c r="G5228" s="6" t="n">
        <v>0.115750915750916</v>
      </c>
      <c r="H5228" s="6" t="str">
        <f aca="false">IF(AND(A5228&gt;=Stimuli!$B$2,A5228&lt;=Stimuli!$C$2),Stimuli!$A$2,IF(AND(A5228&gt;=Stimuli!$B$3,A5228&lt;=Stimuli!$C$3),Stimuli!$A$3,IF(AND(A5228&gt;=Stimuli!$B$4,A5228&lt;=Stimuli!$C$4),Stimuli!$A$4,"")))</f>
        <v>01 Quiet baseline (60s)</v>
      </c>
      <c r="I5228" s="6" t="n">
        <f aca="false">(B5228-B5227)/((A5228-A5227)/1000)</f>
        <v>-0.562637362637418</v>
      </c>
      <c r="J5228" s="6" t="n">
        <f aca="false">IF(OR(B5228&lt;Rules!$B$2,B5228&gt;Rules!$B$3,ABS(I5228)&gt;Rules!$B$4,OR(B5229&lt;Rules!$B$2,B5229&gt;Rules!$B$3,ABS(I5229)&gt;Rules!$B$4)),1,0)</f>
        <v>0</v>
      </c>
      <c r="K5228" s="6" t="str">
        <f aca="false">IF(F5228=1,COUNTIF($F$2:F5228,1),"")</f>
        <v/>
      </c>
    </row>
    <row r="5229" customFormat="false" ht="15" hidden="false" customHeight="false" outlineLevel="0" collapsed="false">
      <c r="A5229" s="6" t="n">
        <v>41105.0555</v>
      </c>
      <c r="B5229" s="6" t="n">
        <v>1.70476190476191</v>
      </c>
      <c r="C5229" s="6" t="n">
        <v>68</v>
      </c>
      <c r="D5229" s="6" t="n">
        <v>-1</v>
      </c>
      <c r="E5229" s="6" t="n">
        <v>1.65347985347985</v>
      </c>
      <c r="F5229" s="6" t="n">
        <v>0</v>
      </c>
      <c r="G5229" s="6" t="n">
        <v>0.115750915750916</v>
      </c>
      <c r="H5229" s="6" t="str">
        <f aca="false">IF(AND(A5229&gt;=Stimuli!$B$2,A5229&lt;=Stimuli!$C$2),Stimuli!$A$2,IF(AND(A5229&gt;=Stimuli!$B$3,A5229&lt;=Stimuli!$C$3),Stimuli!$A$3,IF(AND(A5229&gt;=Stimuli!$B$4,A5229&lt;=Stimuli!$C$4),Stimuli!$A$4,"")))</f>
        <v>01 Quiet baseline (60s)</v>
      </c>
      <c r="I5229" s="6" t="n">
        <f aca="false">(B5229-B5228)/((A5229-A5228)/1000)</f>
        <v>0.562637362637418</v>
      </c>
      <c r="J5229" s="6" t="n">
        <f aca="false">IF(OR(B5229&lt;Rules!$B$2,B5229&gt;Rules!$B$3,ABS(I5229)&gt;Rules!$B$4,OR(B5230&lt;Rules!$B$2,B5230&gt;Rules!$B$3,ABS(I5230)&gt;Rules!$B$4)),1,0)</f>
        <v>0</v>
      </c>
      <c r="K5229" s="6" t="str">
        <f aca="false">IF(F5229=1,COUNTIF($F$2:F5229,1),"")</f>
        <v/>
      </c>
    </row>
    <row r="5230" customFormat="false" ht="15" hidden="false" customHeight="false" outlineLevel="0" collapsed="false">
      <c r="A5230" s="6" t="n">
        <v>41112.868</v>
      </c>
      <c r="B5230" s="6" t="n">
        <v>1.7032967032967</v>
      </c>
      <c r="C5230" s="6" t="n">
        <v>68</v>
      </c>
      <c r="D5230" s="6" t="n">
        <v>-1</v>
      </c>
      <c r="E5230" s="6" t="n">
        <v>1.65347985347985</v>
      </c>
      <c r="F5230" s="6" t="n">
        <v>0</v>
      </c>
      <c r="G5230" s="6" t="n">
        <v>0.115750915750916</v>
      </c>
      <c r="H5230" s="6" t="str">
        <f aca="false">IF(AND(A5230&gt;=Stimuli!$B$2,A5230&lt;=Stimuli!$C$2),Stimuli!$A$2,IF(AND(A5230&gt;=Stimuli!$B$3,A5230&lt;=Stimuli!$C$3),Stimuli!$A$3,IF(AND(A5230&gt;=Stimuli!$B$4,A5230&lt;=Stimuli!$C$4),Stimuli!$A$4,"")))</f>
        <v>01 Quiet baseline (60s)</v>
      </c>
      <c r="I5230" s="6" t="n">
        <f aca="false">(B5230-B5229)/((A5230-A5229)/1000)</f>
        <v>-0.187545787545844</v>
      </c>
      <c r="J5230" s="6" t="n">
        <f aca="false">IF(OR(B5230&lt;Rules!$B$2,B5230&gt;Rules!$B$3,ABS(I5230)&gt;Rules!$B$4,OR(B5231&lt;Rules!$B$2,B5231&gt;Rules!$B$3,ABS(I5231)&gt;Rules!$B$4)),1,0)</f>
        <v>0</v>
      </c>
      <c r="K5230" s="6" t="str">
        <f aca="false">IF(F5230=1,COUNTIF($F$2:F5230,1),"")</f>
        <v/>
      </c>
    </row>
    <row r="5231" customFormat="false" ht="15" hidden="false" customHeight="false" outlineLevel="0" collapsed="false">
      <c r="A5231" s="6" t="n">
        <v>41120.6805</v>
      </c>
      <c r="B5231" s="6" t="n">
        <v>1.70476190476191</v>
      </c>
      <c r="C5231" s="6" t="n">
        <v>68</v>
      </c>
      <c r="D5231" s="6" t="n">
        <v>-1</v>
      </c>
      <c r="E5231" s="6" t="n">
        <v>1.65494505494505</v>
      </c>
      <c r="F5231" s="6" t="n">
        <v>0</v>
      </c>
      <c r="G5231" s="6" t="n">
        <v>0.115750915750916</v>
      </c>
      <c r="H5231" s="6" t="str">
        <f aca="false">IF(AND(A5231&gt;=Stimuli!$B$2,A5231&lt;=Stimuli!$C$2),Stimuli!$A$2,IF(AND(A5231&gt;=Stimuli!$B$3,A5231&lt;=Stimuli!$C$3),Stimuli!$A$3,IF(AND(A5231&gt;=Stimuli!$B$4,A5231&lt;=Stimuli!$C$4),Stimuli!$A$4,"")))</f>
        <v>01 Quiet baseline (60s)</v>
      </c>
      <c r="I5231" s="6" t="n">
        <f aca="false">(B5231-B5230)/((A5231-A5230)/1000)</f>
        <v>0.187545787545844</v>
      </c>
      <c r="J5231" s="6" t="n">
        <f aca="false">IF(OR(B5231&lt;Rules!$B$2,B5231&gt;Rules!$B$3,ABS(I5231)&gt;Rules!$B$4,OR(B5232&lt;Rules!$B$2,B5232&gt;Rules!$B$3,ABS(I5232)&gt;Rules!$B$4)),1,0)</f>
        <v>0</v>
      </c>
      <c r="K5231" s="6" t="str">
        <f aca="false">IF(F5231=1,COUNTIF($F$2:F5231,1),"")</f>
        <v/>
      </c>
    </row>
    <row r="5232" customFormat="false" ht="15" hidden="false" customHeight="false" outlineLevel="0" collapsed="false">
      <c r="A5232" s="6" t="n">
        <v>41128.493</v>
      </c>
      <c r="B5232" s="6" t="n">
        <v>1.70622710622711</v>
      </c>
      <c r="C5232" s="6" t="n">
        <v>68</v>
      </c>
      <c r="D5232" s="6" t="n">
        <v>-1</v>
      </c>
      <c r="E5232" s="6" t="n">
        <v>1.65494505494505</v>
      </c>
      <c r="F5232" s="6" t="n">
        <v>0</v>
      </c>
      <c r="G5232" s="6" t="n">
        <v>0.115750915750916</v>
      </c>
      <c r="H5232" s="6" t="str">
        <f aca="false">IF(AND(A5232&gt;=Stimuli!$B$2,A5232&lt;=Stimuli!$C$2),Stimuli!$A$2,IF(AND(A5232&gt;=Stimuli!$B$3,A5232&lt;=Stimuli!$C$3),Stimuli!$A$3,IF(AND(A5232&gt;=Stimuli!$B$4,A5232&lt;=Stimuli!$C$4),Stimuli!$A$4,"")))</f>
        <v>01 Quiet baseline (60s)</v>
      </c>
      <c r="I5232" s="6" t="n">
        <f aca="false">(B5232-B5231)/((A5232-A5231)/1000)</f>
        <v>0.18754578754573</v>
      </c>
      <c r="J5232" s="6" t="n">
        <f aca="false">IF(OR(B5232&lt;Rules!$B$2,B5232&gt;Rules!$B$3,ABS(I5232)&gt;Rules!$B$4,OR(B5233&lt;Rules!$B$2,B5233&gt;Rules!$B$3,ABS(I5233)&gt;Rules!$B$4)),1,0)</f>
        <v>0</v>
      </c>
      <c r="K5232" s="6" t="str">
        <f aca="false">IF(F5232=1,COUNTIF($F$2:F5232,1),"")</f>
        <v/>
      </c>
    </row>
    <row r="5233" customFormat="false" ht="15" hidden="false" customHeight="false" outlineLevel="0" collapsed="false">
      <c r="A5233" s="6" t="n">
        <v>41136.3055</v>
      </c>
      <c r="B5233" s="6" t="n">
        <v>1.70622710622711</v>
      </c>
      <c r="C5233" s="6" t="n">
        <v>68</v>
      </c>
      <c r="D5233" s="6" t="n">
        <v>-1</v>
      </c>
      <c r="E5233" s="6" t="n">
        <v>1.65641025641026</v>
      </c>
      <c r="F5233" s="6" t="n">
        <v>0</v>
      </c>
      <c r="G5233" s="6" t="n">
        <v>0.115750915750916</v>
      </c>
      <c r="H5233" s="6" t="str">
        <f aca="false">IF(AND(A5233&gt;=Stimuli!$B$2,A5233&lt;=Stimuli!$C$2),Stimuli!$A$2,IF(AND(A5233&gt;=Stimuli!$B$3,A5233&lt;=Stimuli!$C$3),Stimuli!$A$3,IF(AND(A5233&gt;=Stimuli!$B$4,A5233&lt;=Stimuli!$C$4),Stimuli!$A$4,"")))</f>
        <v>01 Quiet baseline (60s)</v>
      </c>
      <c r="I5233" s="6" t="n">
        <f aca="false">(B5233-B5232)/((A5233-A5232)/1000)</f>
        <v>0</v>
      </c>
      <c r="J5233" s="6" t="n">
        <f aca="false">IF(OR(B5233&lt;Rules!$B$2,B5233&gt;Rules!$B$3,ABS(I5233)&gt;Rules!$B$4,OR(B5234&lt;Rules!$B$2,B5234&gt;Rules!$B$3,ABS(I5234)&gt;Rules!$B$4)),1,0)</f>
        <v>0</v>
      </c>
      <c r="K5233" s="6" t="str">
        <f aca="false">IF(F5233=1,COUNTIF($F$2:F5233,1),"")</f>
        <v/>
      </c>
    </row>
    <row r="5234" customFormat="false" ht="15" hidden="false" customHeight="false" outlineLevel="0" collapsed="false">
      <c r="A5234" s="6" t="n">
        <v>41144.118</v>
      </c>
      <c r="B5234" s="6" t="n">
        <v>1.70769230769231</v>
      </c>
      <c r="C5234" s="6" t="n">
        <v>68</v>
      </c>
      <c r="D5234" s="6" t="n">
        <v>-1</v>
      </c>
      <c r="E5234" s="6" t="n">
        <v>1.65641025641026</v>
      </c>
      <c r="F5234" s="6" t="n">
        <v>0</v>
      </c>
      <c r="G5234" s="6" t="n">
        <v>0.115750915750916</v>
      </c>
      <c r="H5234" s="6" t="str">
        <f aca="false">IF(AND(A5234&gt;=Stimuli!$B$2,A5234&lt;=Stimuli!$C$2),Stimuli!$A$2,IF(AND(A5234&gt;=Stimuli!$B$3,A5234&lt;=Stimuli!$C$3),Stimuli!$A$3,IF(AND(A5234&gt;=Stimuli!$B$4,A5234&lt;=Stimuli!$C$4),Stimuli!$A$4,"")))</f>
        <v>01 Quiet baseline (60s)</v>
      </c>
      <c r="I5234" s="6" t="n">
        <f aca="false">(B5234-B5233)/((A5234-A5233)/1000)</f>
        <v>0.187545787545872</v>
      </c>
      <c r="J5234" s="6" t="n">
        <f aca="false">IF(OR(B5234&lt;Rules!$B$2,B5234&gt;Rules!$B$3,ABS(I5234)&gt;Rules!$B$4,OR(B5235&lt;Rules!$B$2,B5235&gt;Rules!$B$3,ABS(I5235)&gt;Rules!$B$4)),1,0)</f>
        <v>0</v>
      </c>
      <c r="K5234" s="6" t="str">
        <f aca="false">IF(F5234=1,COUNTIF($F$2:F5234,1),"")</f>
        <v/>
      </c>
    </row>
    <row r="5235" customFormat="false" ht="15" hidden="false" customHeight="false" outlineLevel="0" collapsed="false">
      <c r="A5235" s="6" t="n">
        <v>41151.9305</v>
      </c>
      <c r="B5235" s="6" t="n">
        <v>1.70476190476191</v>
      </c>
      <c r="C5235" s="6" t="n">
        <v>68</v>
      </c>
      <c r="D5235" s="6" t="n">
        <v>-1</v>
      </c>
      <c r="E5235" s="6" t="n">
        <v>1.65787545787546</v>
      </c>
      <c r="F5235" s="6" t="n">
        <v>0</v>
      </c>
      <c r="G5235" s="6" t="n">
        <v>0.115750915750916</v>
      </c>
      <c r="H5235" s="6" t="str">
        <f aca="false">IF(AND(A5235&gt;=Stimuli!$B$2,A5235&lt;=Stimuli!$C$2),Stimuli!$A$2,IF(AND(A5235&gt;=Stimuli!$B$3,A5235&lt;=Stimuli!$C$3),Stimuli!$A$3,IF(AND(A5235&gt;=Stimuli!$B$4,A5235&lt;=Stimuli!$C$4),Stimuli!$A$4,"")))</f>
        <v>01 Quiet baseline (60s)</v>
      </c>
      <c r="I5235" s="6" t="n">
        <f aca="false">(B5235-B5234)/((A5235-A5234)/1000)</f>
        <v>-0.375091575091602</v>
      </c>
      <c r="J5235" s="6" t="n">
        <f aca="false">IF(OR(B5235&lt;Rules!$B$2,B5235&gt;Rules!$B$3,ABS(I5235)&gt;Rules!$B$4,OR(B5236&lt;Rules!$B$2,B5236&gt;Rules!$B$3,ABS(I5236)&gt;Rules!$B$4)),1,0)</f>
        <v>0</v>
      </c>
      <c r="K5235" s="6" t="str">
        <f aca="false">IF(F5235=1,COUNTIF($F$2:F5235,1),"")</f>
        <v/>
      </c>
    </row>
    <row r="5236" customFormat="false" ht="15" hidden="false" customHeight="false" outlineLevel="0" collapsed="false">
      <c r="A5236" s="6" t="n">
        <v>41159.743</v>
      </c>
      <c r="B5236" s="6" t="n">
        <v>1.70915750915751</v>
      </c>
      <c r="C5236" s="6" t="n">
        <v>68</v>
      </c>
      <c r="D5236" s="6" t="n">
        <v>-1</v>
      </c>
      <c r="E5236" s="6" t="n">
        <v>1.65787545787546</v>
      </c>
      <c r="F5236" s="6" t="n">
        <v>0</v>
      </c>
      <c r="G5236" s="6" t="n">
        <v>0.115750915750916</v>
      </c>
      <c r="H5236" s="6" t="str">
        <f aca="false">IF(AND(A5236&gt;=Stimuli!$B$2,A5236&lt;=Stimuli!$C$2),Stimuli!$A$2,IF(AND(A5236&gt;=Stimuli!$B$3,A5236&lt;=Stimuli!$C$3),Stimuli!$A$3,IF(AND(A5236&gt;=Stimuli!$B$4,A5236&lt;=Stimuli!$C$4),Stimuli!$A$4,"")))</f>
        <v>01 Quiet baseline (60s)</v>
      </c>
      <c r="I5236" s="6" t="n">
        <f aca="false">(B5236-B5235)/((A5236-A5235)/1000)</f>
        <v>0.562637362637332</v>
      </c>
      <c r="J5236" s="6" t="n">
        <f aca="false">IF(OR(B5236&lt;Rules!$B$2,B5236&gt;Rules!$B$3,ABS(I5236)&gt;Rules!$B$4,OR(B5237&lt;Rules!$B$2,B5237&gt;Rules!$B$3,ABS(I5237)&gt;Rules!$B$4)),1,0)</f>
        <v>0</v>
      </c>
      <c r="K5236" s="6" t="str">
        <f aca="false">IF(F5236=1,COUNTIF($F$2:F5236,1),"")</f>
        <v/>
      </c>
    </row>
    <row r="5237" customFormat="false" ht="15" hidden="false" customHeight="false" outlineLevel="0" collapsed="false">
      <c r="A5237" s="6" t="n">
        <v>41167.5555</v>
      </c>
      <c r="B5237" s="6" t="n">
        <v>1.70476190476191</v>
      </c>
      <c r="C5237" s="6" t="n">
        <v>68</v>
      </c>
      <c r="D5237" s="6" t="n">
        <v>-1</v>
      </c>
      <c r="E5237" s="6" t="n">
        <v>1.65787545787546</v>
      </c>
      <c r="F5237" s="6" t="n">
        <v>0</v>
      </c>
      <c r="G5237" s="6" t="n">
        <v>0.115750915750916</v>
      </c>
      <c r="H5237" s="6" t="str">
        <f aca="false">IF(AND(A5237&gt;=Stimuli!$B$2,A5237&lt;=Stimuli!$C$2),Stimuli!$A$2,IF(AND(A5237&gt;=Stimuli!$B$3,A5237&lt;=Stimuli!$C$3),Stimuli!$A$3,IF(AND(A5237&gt;=Stimuli!$B$4,A5237&lt;=Stimuli!$C$4),Stimuli!$A$4,"")))</f>
        <v>01 Quiet baseline (60s)</v>
      </c>
      <c r="I5237" s="6" t="n">
        <f aca="false">(B5237-B5236)/((A5237-A5236)/1000)</f>
        <v>-0.562637362637332</v>
      </c>
      <c r="J5237" s="6" t="n">
        <f aca="false">IF(OR(B5237&lt;Rules!$B$2,B5237&gt;Rules!$B$3,ABS(I5237)&gt;Rules!$B$4,OR(B5238&lt;Rules!$B$2,B5238&gt;Rules!$B$3,ABS(I5238)&gt;Rules!$B$4)),1,0)</f>
        <v>0</v>
      </c>
      <c r="K5237" s="6" t="str">
        <f aca="false">IF(F5237=1,COUNTIF($F$2:F5237,1),"")</f>
        <v/>
      </c>
    </row>
    <row r="5238" customFormat="false" ht="15" hidden="false" customHeight="false" outlineLevel="0" collapsed="false">
      <c r="A5238" s="6" t="n">
        <v>41175.368</v>
      </c>
      <c r="B5238" s="6" t="n">
        <v>1.71062271062271</v>
      </c>
      <c r="C5238" s="6" t="n">
        <v>68</v>
      </c>
      <c r="D5238" s="6" t="n">
        <v>-1</v>
      </c>
      <c r="E5238" s="6" t="n">
        <v>1.65934065934066</v>
      </c>
      <c r="F5238" s="6" t="n">
        <v>0</v>
      </c>
      <c r="G5238" s="6" t="n">
        <v>0.115750915750916</v>
      </c>
      <c r="H5238" s="6" t="str">
        <f aca="false">IF(AND(A5238&gt;=Stimuli!$B$2,A5238&lt;=Stimuli!$C$2),Stimuli!$A$2,IF(AND(A5238&gt;=Stimuli!$B$3,A5238&lt;=Stimuli!$C$3),Stimuli!$A$3,IF(AND(A5238&gt;=Stimuli!$B$4,A5238&lt;=Stimuli!$C$4),Stimuli!$A$4,"")))</f>
        <v>01 Quiet baseline (60s)</v>
      </c>
      <c r="I5238" s="6" t="n">
        <f aca="false">(B5238-B5237)/((A5238-A5237)/1000)</f>
        <v>0.750183150183176</v>
      </c>
      <c r="J5238" s="6" t="n">
        <f aca="false">IF(OR(B5238&lt;Rules!$B$2,B5238&gt;Rules!$B$3,ABS(I5238)&gt;Rules!$B$4,OR(B5239&lt;Rules!$B$2,B5239&gt;Rules!$B$3,ABS(I5239)&gt;Rules!$B$4)),1,0)</f>
        <v>0</v>
      </c>
      <c r="K5238" s="6" t="str">
        <f aca="false">IF(F5238=1,COUNTIF($F$2:F5238,1),"")</f>
        <v/>
      </c>
    </row>
    <row r="5239" customFormat="false" ht="15" hidden="false" customHeight="false" outlineLevel="0" collapsed="false">
      <c r="A5239" s="6" t="n">
        <v>41183.1805</v>
      </c>
      <c r="B5239" s="6" t="n">
        <v>1.70476190476191</v>
      </c>
      <c r="C5239" s="6" t="n">
        <v>68</v>
      </c>
      <c r="D5239" s="6" t="n">
        <v>-1</v>
      </c>
      <c r="E5239" s="6" t="n">
        <v>1.65934065934066</v>
      </c>
      <c r="F5239" s="6" t="n">
        <v>0</v>
      </c>
      <c r="G5239" s="6" t="n">
        <v>0.115750915750916</v>
      </c>
      <c r="H5239" s="6" t="str">
        <f aca="false">IF(AND(A5239&gt;=Stimuli!$B$2,A5239&lt;=Stimuli!$C$2),Stimuli!$A$2,IF(AND(A5239&gt;=Stimuli!$B$3,A5239&lt;=Stimuli!$C$3),Stimuli!$A$3,IF(AND(A5239&gt;=Stimuli!$B$4,A5239&lt;=Stimuli!$C$4),Stimuli!$A$4,"")))</f>
        <v>01 Quiet baseline (60s)</v>
      </c>
      <c r="I5239" s="6" t="n">
        <f aca="false">(B5239-B5238)/((A5239-A5238)/1000)</f>
        <v>-0.750183150183176</v>
      </c>
      <c r="J5239" s="6" t="n">
        <f aca="false">IF(OR(B5239&lt;Rules!$B$2,B5239&gt;Rules!$B$3,ABS(I5239)&gt;Rules!$B$4,OR(B5240&lt;Rules!$B$2,B5240&gt;Rules!$B$3,ABS(I5240)&gt;Rules!$B$4)),1,0)</f>
        <v>0</v>
      </c>
      <c r="K5239" s="6" t="str">
        <f aca="false">IF(F5239=1,COUNTIF($F$2:F5239,1),"")</f>
        <v/>
      </c>
    </row>
    <row r="5240" customFormat="false" ht="15" hidden="false" customHeight="false" outlineLevel="0" collapsed="false">
      <c r="A5240" s="6" t="n">
        <v>41190.993</v>
      </c>
      <c r="B5240" s="6" t="n">
        <v>1.71208791208791</v>
      </c>
      <c r="C5240" s="6" t="n">
        <v>68</v>
      </c>
      <c r="D5240" s="6" t="n">
        <v>-1</v>
      </c>
      <c r="E5240" s="6" t="n">
        <v>1.65934065934066</v>
      </c>
      <c r="F5240" s="6" t="n">
        <v>0</v>
      </c>
      <c r="G5240" s="6" t="n">
        <v>0.115750915750916</v>
      </c>
      <c r="H5240" s="6" t="str">
        <f aca="false">IF(AND(A5240&gt;=Stimuli!$B$2,A5240&lt;=Stimuli!$C$2),Stimuli!$A$2,IF(AND(A5240&gt;=Stimuli!$B$3,A5240&lt;=Stimuli!$C$3),Stimuli!$A$3,IF(AND(A5240&gt;=Stimuli!$B$4,A5240&lt;=Stimuli!$C$4),Stimuli!$A$4,"")))</f>
        <v>01 Quiet baseline (60s)</v>
      </c>
      <c r="I5240" s="6" t="n">
        <f aca="false">(B5240-B5239)/((A5240-A5239)/1000)</f>
        <v>0.937728937728906</v>
      </c>
      <c r="J5240" s="6" t="n">
        <f aca="false">IF(OR(B5240&lt;Rules!$B$2,B5240&gt;Rules!$B$3,ABS(I5240)&gt;Rules!$B$4,OR(B5241&lt;Rules!$B$2,B5241&gt;Rules!$B$3,ABS(I5241)&gt;Rules!$B$4)),1,0)</f>
        <v>0</v>
      </c>
      <c r="K5240" s="6" t="str">
        <f aca="false">IF(F5240=1,COUNTIF($F$2:F5240,1),"")</f>
        <v/>
      </c>
    </row>
    <row r="5241" customFormat="false" ht="15" hidden="false" customHeight="false" outlineLevel="0" collapsed="false">
      <c r="A5241" s="6" t="n">
        <v>41198.8055</v>
      </c>
      <c r="B5241" s="6" t="n">
        <v>1.70622710622711</v>
      </c>
      <c r="C5241" s="6" t="n">
        <v>68</v>
      </c>
      <c r="D5241" s="6" t="n">
        <v>-1</v>
      </c>
      <c r="E5241" s="6" t="n">
        <v>1.66080586080586</v>
      </c>
      <c r="F5241" s="6" t="n">
        <v>0</v>
      </c>
      <c r="G5241" s="6" t="n">
        <v>0.115750915750916</v>
      </c>
      <c r="H5241" s="6" t="str">
        <f aca="false">IF(AND(A5241&gt;=Stimuli!$B$2,A5241&lt;=Stimuli!$C$2),Stimuli!$A$2,IF(AND(A5241&gt;=Stimuli!$B$3,A5241&lt;=Stimuli!$C$3),Stimuli!$A$3,IF(AND(A5241&gt;=Stimuli!$B$4,A5241&lt;=Stimuli!$C$4),Stimuli!$A$4,"")))</f>
        <v>01 Quiet baseline (60s)</v>
      </c>
      <c r="I5241" s="6" t="n">
        <f aca="false">(B5241-B5240)/((A5241-A5240)/1000)</f>
        <v>-0.750183150183176</v>
      </c>
      <c r="J5241" s="6" t="n">
        <f aca="false">IF(OR(B5241&lt;Rules!$B$2,B5241&gt;Rules!$B$3,ABS(I5241)&gt;Rules!$B$4,OR(B5242&lt;Rules!$B$2,B5242&gt;Rules!$B$3,ABS(I5242)&gt;Rules!$B$4)),1,0)</f>
        <v>0</v>
      </c>
      <c r="K5241" s="6" t="str">
        <f aca="false">IF(F5241=1,COUNTIF($F$2:F5241,1),"")</f>
        <v/>
      </c>
    </row>
    <row r="5242" customFormat="false" ht="15" hidden="false" customHeight="false" outlineLevel="0" collapsed="false">
      <c r="A5242" s="6" t="n">
        <v>41206.618</v>
      </c>
      <c r="B5242" s="6" t="n">
        <v>1.71208791208791</v>
      </c>
      <c r="C5242" s="6" t="n">
        <v>68</v>
      </c>
      <c r="D5242" s="6" t="n">
        <v>-1</v>
      </c>
      <c r="E5242" s="6" t="n">
        <v>1.66080586080586</v>
      </c>
      <c r="F5242" s="6" t="n">
        <v>0</v>
      </c>
      <c r="G5242" s="6" t="n">
        <v>0.115750915750916</v>
      </c>
      <c r="H5242" s="6" t="str">
        <f aca="false">IF(AND(A5242&gt;=Stimuli!$B$2,A5242&lt;=Stimuli!$C$2),Stimuli!$A$2,IF(AND(A5242&gt;=Stimuli!$B$3,A5242&lt;=Stimuli!$C$3),Stimuli!$A$3,IF(AND(A5242&gt;=Stimuli!$B$4,A5242&lt;=Stimuli!$C$4),Stimuli!$A$4,"")))</f>
        <v>01 Quiet baseline (60s)</v>
      </c>
      <c r="I5242" s="6" t="n">
        <f aca="false">(B5242-B5241)/((A5242-A5241)/1000)</f>
        <v>0.750183150183176</v>
      </c>
      <c r="J5242" s="6" t="n">
        <f aca="false">IF(OR(B5242&lt;Rules!$B$2,B5242&gt;Rules!$B$3,ABS(I5242)&gt;Rules!$B$4,OR(B5243&lt;Rules!$B$2,B5243&gt;Rules!$B$3,ABS(I5243)&gt;Rules!$B$4)),1,0)</f>
        <v>0</v>
      </c>
      <c r="K5242" s="6" t="str">
        <f aca="false">IF(F5242=1,COUNTIF($F$2:F5242,1),"")</f>
        <v/>
      </c>
    </row>
    <row r="5243" customFormat="false" ht="15" hidden="false" customHeight="false" outlineLevel="0" collapsed="false">
      <c r="A5243" s="6" t="n">
        <v>41214.4305</v>
      </c>
      <c r="B5243" s="6" t="n">
        <v>1.70622710622711</v>
      </c>
      <c r="C5243" s="6" t="n">
        <v>68</v>
      </c>
      <c r="D5243" s="6" t="n">
        <v>-1</v>
      </c>
      <c r="E5243" s="6" t="n">
        <v>1.66227106227106</v>
      </c>
      <c r="F5243" s="6" t="n">
        <v>0</v>
      </c>
      <c r="G5243" s="6" t="n">
        <v>0.115750915750916</v>
      </c>
      <c r="H5243" s="6" t="str">
        <f aca="false">IF(AND(A5243&gt;=Stimuli!$B$2,A5243&lt;=Stimuli!$C$2),Stimuli!$A$2,IF(AND(A5243&gt;=Stimuli!$B$3,A5243&lt;=Stimuli!$C$3),Stimuli!$A$3,IF(AND(A5243&gt;=Stimuli!$B$4,A5243&lt;=Stimuli!$C$4),Stimuli!$A$4,"")))</f>
        <v>01 Quiet baseline (60s)</v>
      </c>
      <c r="I5243" s="6" t="n">
        <f aca="false">(B5243-B5242)/((A5243-A5242)/1000)</f>
        <v>-0.750183150183176</v>
      </c>
      <c r="J5243" s="6" t="n">
        <f aca="false">IF(OR(B5243&lt;Rules!$B$2,B5243&gt;Rules!$B$3,ABS(I5243)&gt;Rules!$B$4,OR(B5244&lt;Rules!$B$2,B5244&gt;Rules!$B$3,ABS(I5244)&gt;Rules!$B$4)),1,0)</f>
        <v>0</v>
      </c>
      <c r="K5243" s="6" t="str">
        <f aca="false">IF(F5243=1,COUNTIF($F$2:F5243,1),"")</f>
        <v/>
      </c>
    </row>
    <row r="5244" customFormat="false" ht="15" hidden="false" customHeight="false" outlineLevel="0" collapsed="false">
      <c r="A5244" s="6" t="n">
        <v>41222.243</v>
      </c>
      <c r="B5244" s="6" t="n">
        <v>1.71208791208791</v>
      </c>
      <c r="C5244" s="6" t="n">
        <v>68</v>
      </c>
      <c r="D5244" s="6" t="n">
        <v>-1</v>
      </c>
      <c r="E5244" s="6" t="n">
        <v>1.66227106227106</v>
      </c>
      <c r="F5244" s="6" t="n">
        <v>0</v>
      </c>
      <c r="G5244" s="6" t="n">
        <v>0.115750915750916</v>
      </c>
      <c r="H5244" s="6" t="str">
        <f aca="false">IF(AND(A5244&gt;=Stimuli!$B$2,A5244&lt;=Stimuli!$C$2),Stimuli!$A$2,IF(AND(A5244&gt;=Stimuli!$B$3,A5244&lt;=Stimuli!$C$3),Stimuli!$A$3,IF(AND(A5244&gt;=Stimuli!$B$4,A5244&lt;=Stimuli!$C$4),Stimuli!$A$4,"")))</f>
        <v>01 Quiet baseline (60s)</v>
      </c>
      <c r="I5244" s="6" t="n">
        <f aca="false">(B5244-B5243)/((A5244-A5243)/1000)</f>
        <v>0.750183150183176</v>
      </c>
      <c r="J5244" s="6" t="n">
        <f aca="false">IF(OR(B5244&lt;Rules!$B$2,B5244&gt;Rules!$B$3,ABS(I5244)&gt;Rules!$B$4,OR(B5245&lt;Rules!$B$2,B5245&gt;Rules!$B$3,ABS(I5245)&gt;Rules!$B$4)),1,0)</f>
        <v>0</v>
      </c>
      <c r="K5244" s="6" t="str">
        <f aca="false">IF(F5244=1,COUNTIF($F$2:F5244,1),"")</f>
        <v/>
      </c>
    </row>
    <row r="5245" customFormat="false" ht="15" hidden="false" customHeight="false" outlineLevel="0" collapsed="false">
      <c r="A5245" s="6" t="n">
        <v>41230.0555</v>
      </c>
      <c r="B5245" s="6" t="n">
        <v>1.70769230769231</v>
      </c>
      <c r="C5245" s="6" t="n">
        <v>68</v>
      </c>
      <c r="D5245" s="6" t="n">
        <v>-1</v>
      </c>
      <c r="E5245" s="6" t="n">
        <v>1.66373626373626</v>
      </c>
      <c r="F5245" s="6" t="n">
        <v>0</v>
      </c>
      <c r="G5245" s="6" t="n">
        <v>0.115750915750916</v>
      </c>
      <c r="H5245" s="6" t="str">
        <f aca="false">IF(AND(A5245&gt;=Stimuli!$B$2,A5245&lt;=Stimuli!$C$2),Stimuli!$A$2,IF(AND(A5245&gt;=Stimuli!$B$3,A5245&lt;=Stimuli!$C$3),Stimuli!$A$3,IF(AND(A5245&gt;=Stimuli!$B$4,A5245&lt;=Stimuli!$C$4),Stimuli!$A$4,"")))</f>
        <v>01 Quiet baseline (60s)</v>
      </c>
      <c r="I5245" s="6" t="n">
        <f aca="false">(B5245-B5244)/((A5245-A5244)/1000)</f>
        <v>-0.562637362637304</v>
      </c>
      <c r="J5245" s="6" t="n">
        <f aca="false">IF(OR(B5245&lt;Rules!$B$2,B5245&gt;Rules!$B$3,ABS(I5245)&gt;Rules!$B$4,OR(B5246&lt;Rules!$B$2,B5246&gt;Rules!$B$3,ABS(I5246)&gt;Rules!$B$4)),1,0)</f>
        <v>0</v>
      </c>
      <c r="K5245" s="6" t="str">
        <f aca="false">IF(F5245=1,COUNTIF($F$2:F5245,1),"")</f>
        <v/>
      </c>
    </row>
    <row r="5246" customFormat="false" ht="15" hidden="false" customHeight="false" outlineLevel="0" collapsed="false">
      <c r="A5246" s="6" t="n">
        <v>41237.868</v>
      </c>
      <c r="B5246" s="6" t="n">
        <v>1.71062271062271</v>
      </c>
      <c r="C5246" s="6" t="n">
        <v>68</v>
      </c>
      <c r="D5246" s="6" t="n">
        <v>-1</v>
      </c>
      <c r="E5246" s="6" t="n">
        <v>1.66373626373626</v>
      </c>
      <c r="F5246" s="6" t="n">
        <v>0</v>
      </c>
      <c r="G5246" s="6" t="n">
        <v>0.115750915750916</v>
      </c>
      <c r="H5246" s="6" t="str">
        <f aca="false">IF(AND(A5246&gt;=Stimuli!$B$2,A5246&lt;=Stimuli!$C$2),Stimuli!$A$2,IF(AND(A5246&gt;=Stimuli!$B$3,A5246&lt;=Stimuli!$C$3),Stimuli!$A$3,IF(AND(A5246&gt;=Stimuli!$B$4,A5246&lt;=Stimuli!$C$4),Stimuli!$A$4,"")))</f>
        <v>01 Quiet baseline (60s)</v>
      </c>
      <c r="I5246" s="6" t="n">
        <f aca="false">(B5246-B5245)/((A5246-A5245)/1000)</f>
        <v>0.375091575091574</v>
      </c>
      <c r="J5246" s="6" t="n">
        <f aca="false">IF(OR(B5246&lt;Rules!$B$2,B5246&gt;Rules!$B$3,ABS(I5246)&gt;Rules!$B$4,OR(B5247&lt;Rules!$B$2,B5247&gt;Rules!$B$3,ABS(I5247)&gt;Rules!$B$4)),1,0)</f>
        <v>0</v>
      </c>
      <c r="K5246" s="6" t="str">
        <f aca="false">IF(F5246=1,COUNTIF($F$2:F5246,1),"")</f>
        <v/>
      </c>
    </row>
    <row r="5247" customFormat="false" ht="15" hidden="false" customHeight="false" outlineLevel="0" collapsed="false">
      <c r="A5247" s="6" t="n">
        <v>41245.6805</v>
      </c>
      <c r="B5247" s="6" t="n">
        <v>1.70915750915751</v>
      </c>
      <c r="C5247" s="6" t="n">
        <v>68</v>
      </c>
      <c r="D5247" s="6" t="n">
        <v>-1</v>
      </c>
      <c r="E5247" s="6" t="n">
        <v>1.66373626373626</v>
      </c>
      <c r="F5247" s="6" t="n">
        <v>0</v>
      </c>
      <c r="G5247" s="6" t="n">
        <v>0.115750915750916</v>
      </c>
      <c r="H5247" s="6" t="str">
        <f aca="false">IF(AND(A5247&gt;=Stimuli!$B$2,A5247&lt;=Stimuli!$C$2),Stimuli!$A$2,IF(AND(A5247&gt;=Stimuli!$B$3,A5247&lt;=Stimuli!$C$3),Stimuli!$A$3,IF(AND(A5247&gt;=Stimuli!$B$4,A5247&lt;=Stimuli!$C$4),Stimuli!$A$4,"")))</f>
        <v>01 Quiet baseline (60s)</v>
      </c>
      <c r="I5247" s="6" t="n">
        <f aca="false">(B5247-B5246)/((A5247-A5246)/1000)</f>
        <v>-0.187545787545844</v>
      </c>
      <c r="J5247" s="6" t="n">
        <f aca="false">IF(OR(B5247&lt;Rules!$B$2,B5247&gt;Rules!$B$3,ABS(I5247)&gt;Rules!$B$4,OR(B5248&lt;Rules!$B$2,B5248&gt;Rules!$B$3,ABS(I5248)&gt;Rules!$B$4)),1,0)</f>
        <v>0</v>
      </c>
      <c r="K5247" s="6" t="str">
        <f aca="false">IF(F5247=1,COUNTIF($F$2:F5247,1),"")</f>
        <v/>
      </c>
    </row>
    <row r="5248" customFormat="false" ht="15" hidden="false" customHeight="false" outlineLevel="0" collapsed="false">
      <c r="A5248" s="6" t="n">
        <v>41253.493</v>
      </c>
      <c r="B5248" s="6" t="n">
        <v>1.71062271062271</v>
      </c>
      <c r="C5248" s="6" t="n">
        <v>68</v>
      </c>
      <c r="D5248" s="6" t="n">
        <v>-1</v>
      </c>
      <c r="E5248" s="6" t="n">
        <v>1.66373626373626</v>
      </c>
      <c r="F5248" s="6" t="n">
        <v>0</v>
      </c>
      <c r="G5248" s="6" t="n">
        <v>0.115750915750916</v>
      </c>
      <c r="H5248" s="6" t="str">
        <f aca="false">IF(AND(A5248&gt;=Stimuli!$B$2,A5248&lt;=Stimuli!$C$2),Stimuli!$A$2,IF(AND(A5248&gt;=Stimuli!$B$3,A5248&lt;=Stimuli!$C$3),Stimuli!$A$3,IF(AND(A5248&gt;=Stimuli!$B$4,A5248&lt;=Stimuli!$C$4),Stimuli!$A$4,"")))</f>
        <v>01 Quiet baseline (60s)</v>
      </c>
      <c r="I5248" s="6" t="n">
        <f aca="false">(B5248-B5247)/((A5248-A5247)/1000)</f>
        <v>0.187545787545844</v>
      </c>
      <c r="J5248" s="6" t="n">
        <f aca="false">IF(OR(B5248&lt;Rules!$B$2,B5248&gt;Rules!$B$3,ABS(I5248)&gt;Rules!$B$4,OR(B5249&lt;Rules!$B$2,B5249&gt;Rules!$B$3,ABS(I5249)&gt;Rules!$B$4)),1,0)</f>
        <v>0</v>
      </c>
      <c r="K5248" s="6" t="str">
        <f aca="false">IF(F5248=1,COUNTIF($F$2:F5248,1),"")</f>
        <v/>
      </c>
    </row>
    <row r="5249" customFormat="false" ht="15" hidden="false" customHeight="false" outlineLevel="0" collapsed="false">
      <c r="A5249" s="6" t="n">
        <v>41261.3055</v>
      </c>
      <c r="B5249" s="6" t="n">
        <v>1.71208791208791</v>
      </c>
      <c r="C5249" s="6" t="n">
        <v>68</v>
      </c>
      <c r="D5249" s="6" t="n">
        <v>-1</v>
      </c>
      <c r="E5249" s="6" t="n">
        <v>1.66666666666667</v>
      </c>
      <c r="F5249" s="6" t="n">
        <v>0</v>
      </c>
      <c r="G5249" s="6" t="n">
        <v>0.115750915750916</v>
      </c>
      <c r="H5249" s="6" t="str">
        <f aca="false">IF(AND(A5249&gt;=Stimuli!$B$2,A5249&lt;=Stimuli!$C$2),Stimuli!$A$2,IF(AND(A5249&gt;=Stimuli!$B$3,A5249&lt;=Stimuli!$C$3),Stimuli!$A$3,IF(AND(A5249&gt;=Stimuli!$B$4,A5249&lt;=Stimuli!$C$4),Stimuli!$A$4,"")))</f>
        <v>01 Quiet baseline (60s)</v>
      </c>
      <c r="I5249" s="6" t="n">
        <f aca="false">(B5249-B5248)/((A5249-A5248)/1000)</f>
        <v>0.18754578754573</v>
      </c>
      <c r="J5249" s="6" t="n">
        <f aca="false">IF(OR(B5249&lt;Rules!$B$2,B5249&gt;Rules!$B$3,ABS(I5249)&gt;Rules!$B$4,OR(B5250&lt;Rules!$B$2,B5250&gt;Rules!$B$3,ABS(I5250)&gt;Rules!$B$4)),1,0)</f>
        <v>0</v>
      </c>
      <c r="K5249" s="6" t="str">
        <f aca="false">IF(F5249=1,COUNTIF($F$2:F5249,1),"")</f>
        <v/>
      </c>
    </row>
    <row r="5250" customFormat="false" ht="15" hidden="false" customHeight="false" outlineLevel="0" collapsed="false">
      <c r="A5250" s="6" t="n">
        <v>41269.118</v>
      </c>
      <c r="B5250" s="6" t="n">
        <v>1.71062271062271</v>
      </c>
      <c r="C5250" s="6" t="n">
        <v>68</v>
      </c>
      <c r="D5250" s="6" t="n">
        <v>-1</v>
      </c>
      <c r="E5250" s="6" t="n">
        <v>1.66666666666667</v>
      </c>
      <c r="F5250" s="6" t="n">
        <v>0</v>
      </c>
      <c r="G5250" s="6" t="n">
        <v>0.115750915750916</v>
      </c>
      <c r="H5250" s="6" t="str">
        <f aca="false">IF(AND(A5250&gt;=Stimuli!$B$2,A5250&lt;=Stimuli!$C$2),Stimuli!$A$2,IF(AND(A5250&gt;=Stimuli!$B$3,A5250&lt;=Stimuli!$C$3),Stimuli!$A$3,IF(AND(A5250&gt;=Stimuli!$B$4,A5250&lt;=Stimuli!$C$4),Stimuli!$A$4,"")))</f>
        <v>01 Quiet baseline (60s)</v>
      </c>
      <c r="I5250" s="6" t="n">
        <f aca="false">(B5250-B5249)/((A5250-A5249)/1000)</f>
        <v>-0.18754578754573</v>
      </c>
      <c r="J5250" s="6" t="n">
        <f aca="false">IF(OR(B5250&lt;Rules!$B$2,B5250&gt;Rules!$B$3,ABS(I5250)&gt;Rules!$B$4,OR(B5251&lt;Rules!$B$2,B5251&gt;Rules!$B$3,ABS(I5251)&gt;Rules!$B$4)),1,0)</f>
        <v>0</v>
      </c>
      <c r="K5250" s="6" t="str">
        <f aca="false">IF(F5250=1,COUNTIF($F$2:F5250,1),"")</f>
        <v/>
      </c>
    </row>
    <row r="5251" customFormat="false" ht="15" hidden="false" customHeight="false" outlineLevel="0" collapsed="false">
      <c r="A5251" s="6" t="n">
        <v>41276.9305</v>
      </c>
      <c r="B5251" s="6" t="n">
        <v>1.71355311355311</v>
      </c>
      <c r="C5251" s="6" t="n">
        <v>68</v>
      </c>
      <c r="D5251" s="6" t="n">
        <v>-1</v>
      </c>
      <c r="E5251" s="6" t="n">
        <v>1.66813186813187</v>
      </c>
      <c r="F5251" s="6" t="n">
        <v>0</v>
      </c>
      <c r="G5251" s="6" t="n">
        <v>0.115750915750916</v>
      </c>
      <c r="H5251" s="6" t="str">
        <f aca="false">IF(AND(A5251&gt;=Stimuli!$B$2,A5251&lt;=Stimuli!$C$2),Stimuli!$A$2,IF(AND(A5251&gt;=Stimuli!$B$3,A5251&lt;=Stimuli!$C$3),Stimuli!$A$3,IF(AND(A5251&gt;=Stimuli!$B$4,A5251&lt;=Stimuli!$C$4),Stimuli!$A$4,"")))</f>
        <v>01 Quiet baseline (60s)</v>
      </c>
      <c r="I5251" s="6" t="n">
        <f aca="false">(B5251-B5250)/((A5251-A5250)/1000)</f>
        <v>0.37509157509146</v>
      </c>
      <c r="J5251" s="6" t="n">
        <f aca="false">IF(OR(B5251&lt;Rules!$B$2,B5251&gt;Rules!$B$3,ABS(I5251)&gt;Rules!$B$4,OR(B5252&lt;Rules!$B$2,B5252&gt;Rules!$B$3,ABS(I5252)&gt;Rules!$B$4)),1,0)</f>
        <v>0</v>
      </c>
      <c r="K5251" s="6" t="str">
        <f aca="false">IF(F5251=1,COUNTIF($F$2:F5251,1),"")</f>
        <v/>
      </c>
    </row>
    <row r="5252" customFormat="false" ht="15" hidden="false" customHeight="false" outlineLevel="0" collapsed="false">
      <c r="A5252" s="6" t="n">
        <v>41284.743</v>
      </c>
      <c r="B5252" s="6" t="n">
        <v>1.71062271062271</v>
      </c>
      <c r="C5252" s="6" t="n">
        <v>68</v>
      </c>
      <c r="D5252" s="6" t="n">
        <v>-1</v>
      </c>
      <c r="E5252" s="6" t="n">
        <v>1.66959706959707</v>
      </c>
      <c r="F5252" s="6" t="n">
        <v>0</v>
      </c>
      <c r="G5252" s="6" t="n">
        <v>0.115750915750916</v>
      </c>
      <c r="H5252" s="6" t="str">
        <f aca="false">IF(AND(A5252&gt;=Stimuli!$B$2,A5252&lt;=Stimuli!$C$2),Stimuli!$A$2,IF(AND(A5252&gt;=Stimuli!$B$3,A5252&lt;=Stimuli!$C$3),Stimuli!$A$3,IF(AND(A5252&gt;=Stimuli!$B$4,A5252&lt;=Stimuli!$C$4),Stimuli!$A$4,"")))</f>
        <v>01 Quiet baseline (60s)</v>
      </c>
      <c r="I5252" s="6" t="n">
        <f aca="false">(B5252-B5251)/((A5252-A5251)/1000)</f>
        <v>-0.37509157509146</v>
      </c>
      <c r="J5252" s="6" t="n">
        <f aca="false">IF(OR(B5252&lt;Rules!$B$2,B5252&gt;Rules!$B$3,ABS(I5252)&gt;Rules!$B$4,OR(B5253&lt;Rules!$B$2,B5253&gt;Rules!$B$3,ABS(I5253)&gt;Rules!$B$4)),1,0)</f>
        <v>0</v>
      </c>
      <c r="K5252" s="6" t="str">
        <f aca="false">IF(F5252=1,COUNTIF($F$2:F5252,1),"")</f>
        <v/>
      </c>
    </row>
    <row r="5253" customFormat="false" ht="15" hidden="false" customHeight="false" outlineLevel="0" collapsed="false">
      <c r="A5253" s="6" t="n">
        <v>41292.5555</v>
      </c>
      <c r="B5253" s="6" t="n">
        <v>1.71501831501832</v>
      </c>
      <c r="C5253" s="6" t="n">
        <v>68</v>
      </c>
      <c r="D5253" s="6" t="n">
        <v>-1</v>
      </c>
      <c r="E5253" s="6" t="n">
        <v>1.66959706959707</v>
      </c>
      <c r="F5253" s="6" t="n">
        <v>0</v>
      </c>
      <c r="G5253" s="6" t="n">
        <v>0.115750915750916</v>
      </c>
      <c r="H5253" s="6" t="str">
        <f aca="false">IF(AND(A5253&gt;=Stimuli!$B$2,A5253&lt;=Stimuli!$C$2),Stimuli!$A$2,IF(AND(A5253&gt;=Stimuli!$B$3,A5253&lt;=Stimuli!$C$3),Stimuli!$A$3,IF(AND(A5253&gt;=Stimuli!$B$4,A5253&lt;=Stimuli!$C$4),Stimuli!$A$4,"")))</f>
        <v>01 Quiet baseline (60s)</v>
      </c>
      <c r="I5253" s="6" t="n">
        <f aca="false">(B5253-B5252)/((A5253-A5252)/1000)</f>
        <v>0.562637362637304</v>
      </c>
      <c r="J5253" s="6" t="n">
        <f aca="false">IF(OR(B5253&lt;Rules!$B$2,B5253&gt;Rules!$B$3,ABS(I5253)&gt;Rules!$B$4,OR(B5254&lt;Rules!$B$2,B5254&gt;Rules!$B$3,ABS(I5254)&gt;Rules!$B$4)),1,0)</f>
        <v>0</v>
      </c>
      <c r="K5253" s="6" t="str">
        <f aca="false">IF(F5253=1,COUNTIF($F$2:F5253,1),"")</f>
        <v/>
      </c>
    </row>
    <row r="5254" customFormat="false" ht="15" hidden="false" customHeight="false" outlineLevel="0" collapsed="false">
      <c r="A5254" s="6" t="n">
        <v>41300.368</v>
      </c>
      <c r="B5254" s="6" t="n">
        <v>1.71062271062271</v>
      </c>
      <c r="C5254" s="6" t="n">
        <v>68</v>
      </c>
      <c r="D5254" s="6" t="n">
        <v>-1</v>
      </c>
      <c r="E5254" s="6" t="n">
        <v>1.66959706959707</v>
      </c>
      <c r="F5254" s="6" t="n">
        <v>0</v>
      </c>
      <c r="G5254" s="6" t="n">
        <v>0.115750915750916</v>
      </c>
      <c r="H5254" s="6" t="str">
        <f aca="false">IF(AND(A5254&gt;=Stimuli!$B$2,A5254&lt;=Stimuli!$C$2),Stimuli!$A$2,IF(AND(A5254&gt;=Stimuli!$B$3,A5254&lt;=Stimuli!$C$3),Stimuli!$A$3,IF(AND(A5254&gt;=Stimuli!$B$4,A5254&lt;=Stimuli!$C$4),Stimuli!$A$4,"")))</f>
        <v>01 Quiet baseline (60s)</v>
      </c>
      <c r="I5254" s="6" t="n">
        <f aca="false">(B5254-B5253)/((A5254-A5253)/1000)</f>
        <v>-0.562637362637304</v>
      </c>
      <c r="J5254" s="6" t="n">
        <f aca="false">IF(OR(B5254&lt;Rules!$B$2,B5254&gt;Rules!$B$3,ABS(I5254)&gt;Rules!$B$4,OR(B5255&lt;Rules!$B$2,B5255&gt;Rules!$B$3,ABS(I5255)&gt;Rules!$B$4)),1,0)</f>
        <v>0</v>
      </c>
      <c r="K5254" s="6" t="str">
        <f aca="false">IF(F5254=1,COUNTIF($F$2:F5254,1),"")</f>
        <v/>
      </c>
    </row>
    <row r="5255" customFormat="false" ht="15" hidden="false" customHeight="false" outlineLevel="0" collapsed="false">
      <c r="A5255" s="6" t="n">
        <v>41308.1805</v>
      </c>
      <c r="B5255" s="6" t="n">
        <v>1.71648351648352</v>
      </c>
      <c r="C5255" s="6" t="n">
        <v>68</v>
      </c>
      <c r="D5255" s="6" t="n">
        <v>-1</v>
      </c>
      <c r="E5255" s="6" t="n">
        <v>1.66959706959707</v>
      </c>
      <c r="F5255" s="6" t="n">
        <v>0</v>
      </c>
      <c r="G5255" s="6" t="n">
        <v>0.115750915750916</v>
      </c>
      <c r="H5255" s="6" t="str">
        <f aca="false">IF(AND(A5255&gt;=Stimuli!$B$2,A5255&lt;=Stimuli!$C$2),Stimuli!$A$2,IF(AND(A5255&gt;=Stimuli!$B$3,A5255&lt;=Stimuli!$C$3),Stimuli!$A$3,IF(AND(A5255&gt;=Stimuli!$B$4,A5255&lt;=Stimuli!$C$4),Stimuli!$A$4,"")))</f>
        <v>01 Quiet baseline (60s)</v>
      </c>
      <c r="I5255" s="6" t="n">
        <f aca="false">(B5255-B5254)/((A5255-A5254)/1000)</f>
        <v>0.750183150183034</v>
      </c>
      <c r="J5255" s="6" t="n">
        <f aca="false">IF(OR(B5255&lt;Rules!$B$2,B5255&gt;Rules!$B$3,ABS(I5255)&gt;Rules!$B$4,OR(B5256&lt;Rules!$B$2,B5256&gt;Rules!$B$3,ABS(I5256)&gt;Rules!$B$4)),1,0)</f>
        <v>0</v>
      </c>
      <c r="K5255" s="6" t="str">
        <f aca="false">IF(F5255=1,COUNTIF($F$2:F5255,1),"")</f>
        <v/>
      </c>
    </row>
    <row r="5256" customFormat="false" ht="15" hidden="false" customHeight="false" outlineLevel="0" collapsed="false">
      <c r="A5256" s="6" t="n">
        <v>41315.993</v>
      </c>
      <c r="B5256" s="6" t="n">
        <v>1.70915750915751</v>
      </c>
      <c r="C5256" s="6" t="n">
        <v>68</v>
      </c>
      <c r="D5256" s="6" t="n">
        <v>-1</v>
      </c>
      <c r="E5256" s="6" t="n">
        <v>1.67106227106227</v>
      </c>
      <c r="F5256" s="6" t="n">
        <v>0</v>
      </c>
      <c r="G5256" s="6" t="n">
        <v>0.115750915750916</v>
      </c>
      <c r="H5256" s="6" t="str">
        <f aca="false">IF(AND(A5256&gt;=Stimuli!$B$2,A5256&lt;=Stimuli!$C$2),Stimuli!$A$2,IF(AND(A5256&gt;=Stimuli!$B$3,A5256&lt;=Stimuli!$C$3),Stimuli!$A$3,IF(AND(A5256&gt;=Stimuli!$B$4,A5256&lt;=Stimuli!$C$4),Stimuli!$A$4,"")))</f>
        <v>01 Quiet baseline (60s)</v>
      </c>
      <c r="I5256" s="6" t="n">
        <f aca="false">(B5256-B5255)/((A5256-A5255)/1000)</f>
        <v>-0.937728937728878</v>
      </c>
      <c r="J5256" s="6" t="n">
        <f aca="false">IF(OR(B5256&lt;Rules!$B$2,B5256&gt;Rules!$B$3,ABS(I5256)&gt;Rules!$B$4,OR(B5257&lt;Rules!$B$2,B5257&gt;Rules!$B$3,ABS(I5257)&gt;Rules!$B$4)),1,0)</f>
        <v>0</v>
      </c>
      <c r="K5256" s="6" t="str">
        <f aca="false">IF(F5256=1,COUNTIF($F$2:F5256,1),"")</f>
        <v/>
      </c>
    </row>
    <row r="5257" customFormat="false" ht="15" hidden="false" customHeight="false" outlineLevel="0" collapsed="false">
      <c r="A5257" s="6" t="n">
        <v>41323.8055</v>
      </c>
      <c r="B5257" s="6" t="n">
        <v>1.71648351648352</v>
      </c>
      <c r="C5257" s="6" t="n">
        <v>68</v>
      </c>
      <c r="D5257" s="6" t="n">
        <v>-1</v>
      </c>
      <c r="E5257" s="6" t="n">
        <v>1.67106227106227</v>
      </c>
      <c r="F5257" s="6" t="n">
        <v>0</v>
      </c>
      <c r="G5257" s="6" t="n">
        <v>0.115750915750916</v>
      </c>
      <c r="H5257" s="6" t="str">
        <f aca="false">IF(AND(A5257&gt;=Stimuli!$B$2,A5257&lt;=Stimuli!$C$2),Stimuli!$A$2,IF(AND(A5257&gt;=Stimuli!$B$3,A5257&lt;=Stimuli!$C$3),Stimuli!$A$3,IF(AND(A5257&gt;=Stimuli!$B$4,A5257&lt;=Stimuli!$C$4),Stimuli!$A$4,"")))</f>
        <v>01 Quiet baseline (60s)</v>
      </c>
      <c r="I5257" s="6" t="n">
        <f aca="false">(B5257-B5256)/((A5257-A5256)/1000)</f>
        <v>0.937728937728878</v>
      </c>
      <c r="J5257" s="6" t="n">
        <f aca="false">IF(OR(B5257&lt;Rules!$B$2,B5257&gt;Rules!$B$3,ABS(I5257)&gt;Rules!$B$4,OR(B5258&lt;Rules!$B$2,B5258&gt;Rules!$B$3,ABS(I5258)&gt;Rules!$B$4)),1,0)</f>
        <v>0</v>
      </c>
      <c r="K5257" s="6" t="str">
        <f aca="false">IF(F5257=1,COUNTIF($F$2:F5257,1),"")</f>
        <v/>
      </c>
    </row>
    <row r="5258" customFormat="false" ht="15" hidden="false" customHeight="false" outlineLevel="0" collapsed="false">
      <c r="A5258" s="6" t="n">
        <v>41331.618</v>
      </c>
      <c r="B5258" s="6" t="n">
        <v>1.71062271062271</v>
      </c>
      <c r="C5258" s="6" t="n">
        <v>68</v>
      </c>
      <c r="D5258" s="6" t="n">
        <v>-1</v>
      </c>
      <c r="E5258" s="6" t="n">
        <v>1.67252747252747</v>
      </c>
      <c r="F5258" s="6" t="n">
        <v>0</v>
      </c>
      <c r="G5258" s="6" t="n">
        <v>0.115750915750916</v>
      </c>
      <c r="H5258" s="6" t="str">
        <f aca="false">IF(AND(A5258&gt;=Stimuli!$B$2,A5258&lt;=Stimuli!$C$2),Stimuli!$A$2,IF(AND(A5258&gt;=Stimuli!$B$3,A5258&lt;=Stimuli!$C$3),Stimuli!$A$3,IF(AND(A5258&gt;=Stimuli!$B$4,A5258&lt;=Stimuli!$C$4),Stimuli!$A$4,"")))</f>
        <v>01 Quiet baseline (60s)</v>
      </c>
      <c r="I5258" s="6" t="n">
        <f aca="false">(B5258-B5257)/((A5258-A5257)/1000)</f>
        <v>-0.750183150183034</v>
      </c>
      <c r="J5258" s="6" t="n">
        <f aca="false">IF(OR(B5258&lt;Rules!$B$2,B5258&gt;Rules!$B$3,ABS(I5258)&gt;Rules!$B$4,OR(B5259&lt;Rules!$B$2,B5259&gt;Rules!$B$3,ABS(I5259)&gt;Rules!$B$4)),1,0)</f>
        <v>0</v>
      </c>
      <c r="K5258" s="6" t="str">
        <f aca="false">IF(F5258=1,COUNTIF($F$2:F5258,1),"")</f>
        <v/>
      </c>
    </row>
    <row r="5259" customFormat="false" ht="15" hidden="false" customHeight="false" outlineLevel="0" collapsed="false">
      <c r="A5259" s="6" t="n">
        <v>41339.4305</v>
      </c>
      <c r="B5259" s="6" t="n">
        <v>1.71648351648352</v>
      </c>
      <c r="C5259" s="6" t="n">
        <v>68</v>
      </c>
      <c r="D5259" s="6" t="n">
        <v>-1</v>
      </c>
      <c r="E5259" s="6" t="n">
        <v>1.67252747252747</v>
      </c>
      <c r="F5259" s="6" t="n">
        <v>0</v>
      </c>
      <c r="G5259" s="6" t="n">
        <v>0.115750915750916</v>
      </c>
      <c r="H5259" s="6" t="str">
        <f aca="false">IF(AND(A5259&gt;=Stimuli!$B$2,A5259&lt;=Stimuli!$C$2),Stimuli!$A$2,IF(AND(A5259&gt;=Stimuli!$B$3,A5259&lt;=Stimuli!$C$3),Stimuli!$A$3,IF(AND(A5259&gt;=Stimuli!$B$4,A5259&lt;=Stimuli!$C$4),Stimuli!$A$4,"")))</f>
        <v>01 Quiet baseline (60s)</v>
      </c>
      <c r="I5259" s="6" t="n">
        <f aca="false">(B5259-B5258)/((A5259-A5258)/1000)</f>
        <v>0.750183150183034</v>
      </c>
      <c r="J5259" s="6" t="n">
        <f aca="false">IF(OR(B5259&lt;Rules!$B$2,B5259&gt;Rules!$B$3,ABS(I5259)&gt;Rules!$B$4,OR(B5260&lt;Rules!$B$2,B5260&gt;Rules!$B$3,ABS(I5260)&gt;Rules!$B$4)),1,0)</f>
        <v>0</v>
      </c>
      <c r="K5259" s="6" t="str">
        <f aca="false">IF(F5259=1,COUNTIF($F$2:F5259,1),"")</f>
        <v/>
      </c>
    </row>
    <row r="5260" customFormat="false" ht="15" hidden="false" customHeight="false" outlineLevel="0" collapsed="false">
      <c r="A5260" s="6" t="n">
        <v>41347.243</v>
      </c>
      <c r="B5260" s="6" t="n">
        <v>1.71208791208791</v>
      </c>
      <c r="C5260" s="6" t="n">
        <v>68</v>
      </c>
      <c r="D5260" s="6" t="n">
        <v>-1</v>
      </c>
      <c r="E5260" s="6" t="n">
        <v>1.67252747252747</v>
      </c>
      <c r="F5260" s="6" t="n">
        <v>0</v>
      </c>
      <c r="G5260" s="6" t="n">
        <v>0.115750915750916</v>
      </c>
      <c r="H5260" s="6" t="str">
        <f aca="false">IF(AND(A5260&gt;=Stimuli!$B$2,A5260&lt;=Stimuli!$C$2),Stimuli!$A$2,IF(AND(A5260&gt;=Stimuli!$B$3,A5260&lt;=Stimuli!$C$3),Stimuli!$A$3,IF(AND(A5260&gt;=Stimuli!$B$4,A5260&lt;=Stimuli!$C$4),Stimuli!$A$4,"")))</f>
        <v>01 Quiet baseline (60s)</v>
      </c>
      <c r="I5260" s="6" t="n">
        <f aca="false">(B5260-B5259)/((A5260-A5259)/1000)</f>
        <v>-0.562637362637304</v>
      </c>
      <c r="J5260" s="6" t="n">
        <f aca="false">IF(OR(B5260&lt;Rules!$B$2,B5260&gt;Rules!$B$3,ABS(I5260)&gt;Rules!$B$4,OR(B5261&lt;Rules!$B$2,B5261&gt;Rules!$B$3,ABS(I5261)&gt;Rules!$B$4)),1,0)</f>
        <v>0</v>
      </c>
      <c r="K5260" s="6" t="str">
        <f aca="false">IF(F5260=1,COUNTIF($F$2:F5260,1),"")</f>
        <v/>
      </c>
    </row>
    <row r="5261" customFormat="false" ht="15" hidden="false" customHeight="false" outlineLevel="0" collapsed="false">
      <c r="A5261" s="6" t="n">
        <v>41355.0555</v>
      </c>
      <c r="B5261" s="6" t="n">
        <v>1.71648351648352</v>
      </c>
      <c r="C5261" s="6" t="n">
        <v>68</v>
      </c>
      <c r="D5261" s="6" t="n">
        <v>-1</v>
      </c>
      <c r="E5261" s="6" t="n">
        <v>1.67399267399267</v>
      </c>
      <c r="F5261" s="6" t="n">
        <v>0</v>
      </c>
      <c r="G5261" s="6" t="n">
        <v>0.115750915750916</v>
      </c>
      <c r="H5261" s="6" t="str">
        <f aca="false">IF(AND(A5261&gt;=Stimuli!$B$2,A5261&lt;=Stimuli!$C$2),Stimuli!$A$2,IF(AND(A5261&gt;=Stimuli!$B$3,A5261&lt;=Stimuli!$C$3),Stimuli!$A$3,IF(AND(A5261&gt;=Stimuli!$B$4,A5261&lt;=Stimuli!$C$4),Stimuli!$A$4,"")))</f>
        <v>01 Quiet baseline (60s)</v>
      </c>
      <c r="I5261" s="6" t="n">
        <f aca="false">(B5261-B5260)/((A5261-A5260)/1000)</f>
        <v>0.562637362637304</v>
      </c>
      <c r="J5261" s="6" t="n">
        <f aca="false">IF(OR(B5261&lt;Rules!$B$2,B5261&gt;Rules!$B$3,ABS(I5261)&gt;Rules!$B$4,OR(B5262&lt;Rules!$B$2,B5262&gt;Rules!$B$3,ABS(I5262)&gt;Rules!$B$4)),1,0)</f>
        <v>0</v>
      </c>
      <c r="K5261" s="6" t="str">
        <f aca="false">IF(F5261=1,COUNTIF($F$2:F5261,1),"")</f>
        <v/>
      </c>
    </row>
    <row r="5262" customFormat="false" ht="15" hidden="false" customHeight="false" outlineLevel="0" collapsed="false">
      <c r="A5262" s="6" t="n">
        <v>41362.868</v>
      </c>
      <c r="B5262" s="6" t="n">
        <v>1.71355311355311</v>
      </c>
      <c r="C5262" s="6" t="n">
        <v>68</v>
      </c>
      <c r="D5262" s="6" t="n">
        <v>-1</v>
      </c>
      <c r="E5262" s="6" t="n">
        <v>1.67545787545788</v>
      </c>
      <c r="F5262" s="6" t="n">
        <v>0</v>
      </c>
      <c r="G5262" s="6" t="n">
        <v>0.115750915750916</v>
      </c>
      <c r="H5262" s="6" t="str">
        <f aca="false">IF(AND(A5262&gt;=Stimuli!$B$2,A5262&lt;=Stimuli!$C$2),Stimuli!$A$2,IF(AND(A5262&gt;=Stimuli!$B$3,A5262&lt;=Stimuli!$C$3),Stimuli!$A$3,IF(AND(A5262&gt;=Stimuli!$B$4,A5262&lt;=Stimuli!$C$4),Stimuli!$A$4,"")))</f>
        <v>01 Quiet baseline (60s)</v>
      </c>
      <c r="I5262" s="6" t="n">
        <f aca="false">(B5262-B5261)/((A5262-A5261)/1000)</f>
        <v>-0.375091575091574</v>
      </c>
      <c r="J5262" s="6" t="n">
        <f aca="false">IF(OR(B5262&lt;Rules!$B$2,B5262&gt;Rules!$B$3,ABS(I5262)&gt;Rules!$B$4,OR(B5263&lt;Rules!$B$2,B5263&gt;Rules!$B$3,ABS(I5263)&gt;Rules!$B$4)),1,0)</f>
        <v>0</v>
      </c>
      <c r="K5262" s="6" t="str">
        <f aca="false">IF(F5262=1,COUNTIF($F$2:F5262,1),"")</f>
        <v/>
      </c>
    </row>
    <row r="5263" customFormat="false" ht="15" hidden="false" customHeight="false" outlineLevel="0" collapsed="false">
      <c r="A5263" s="6" t="n">
        <v>41370.6805</v>
      </c>
      <c r="B5263" s="6" t="n">
        <v>1.71501831501832</v>
      </c>
      <c r="C5263" s="6" t="n">
        <v>68</v>
      </c>
      <c r="D5263" s="6" t="n">
        <v>-1</v>
      </c>
      <c r="E5263" s="6" t="n">
        <v>1.67545787545788</v>
      </c>
      <c r="F5263" s="6" t="n">
        <v>0</v>
      </c>
      <c r="G5263" s="6" t="n">
        <v>0.115750915750916</v>
      </c>
      <c r="H5263" s="6" t="str">
        <f aca="false">IF(AND(A5263&gt;=Stimuli!$B$2,A5263&lt;=Stimuli!$C$2),Stimuli!$A$2,IF(AND(A5263&gt;=Stimuli!$B$3,A5263&lt;=Stimuli!$C$3),Stimuli!$A$3,IF(AND(A5263&gt;=Stimuli!$B$4,A5263&lt;=Stimuli!$C$4),Stimuli!$A$4,"")))</f>
        <v>01 Quiet baseline (60s)</v>
      </c>
      <c r="I5263" s="6" t="n">
        <f aca="false">(B5263-B5262)/((A5263-A5262)/1000)</f>
        <v>0.187545787545844</v>
      </c>
      <c r="J5263" s="6" t="n">
        <f aca="false">IF(OR(B5263&lt;Rules!$B$2,B5263&gt;Rules!$B$3,ABS(I5263)&gt;Rules!$B$4,OR(B5264&lt;Rules!$B$2,B5264&gt;Rules!$B$3,ABS(I5264)&gt;Rules!$B$4)),1,0)</f>
        <v>0</v>
      </c>
      <c r="K5263" s="6" t="str">
        <f aca="false">IF(F5263=1,COUNTIF($F$2:F5263,1),"")</f>
        <v/>
      </c>
    </row>
    <row r="5264" customFormat="false" ht="15" hidden="false" customHeight="false" outlineLevel="0" collapsed="false">
      <c r="A5264" s="6" t="n">
        <v>41378.493</v>
      </c>
      <c r="B5264" s="6" t="n">
        <v>1.71501831501832</v>
      </c>
      <c r="C5264" s="6" t="n">
        <v>68</v>
      </c>
      <c r="D5264" s="6" t="n">
        <v>-1</v>
      </c>
      <c r="E5264" s="6" t="n">
        <v>1.67692307692308</v>
      </c>
      <c r="F5264" s="6" t="n">
        <v>0</v>
      </c>
      <c r="G5264" s="6" t="n">
        <v>0.115750915750916</v>
      </c>
      <c r="H5264" s="6" t="str">
        <f aca="false">IF(AND(A5264&gt;=Stimuli!$B$2,A5264&lt;=Stimuli!$C$2),Stimuli!$A$2,IF(AND(A5264&gt;=Stimuli!$B$3,A5264&lt;=Stimuli!$C$3),Stimuli!$A$3,IF(AND(A5264&gt;=Stimuli!$B$4,A5264&lt;=Stimuli!$C$4),Stimuli!$A$4,"")))</f>
        <v>01 Quiet baseline (60s)</v>
      </c>
      <c r="I5264" s="6" t="n">
        <f aca="false">(B5264-B5263)/((A5264-A5263)/1000)</f>
        <v>0</v>
      </c>
      <c r="J5264" s="6" t="n">
        <f aca="false">IF(OR(B5264&lt;Rules!$B$2,B5264&gt;Rules!$B$3,ABS(I5264)&gt;Rules!$B$4,OR(B5265&lt;Rules!$B$2,B5265&gt;Rules!$B$3,ABS(I5265)&gt;Rules!$B$4)),1,0)</f>
        <v>0</v>
      </c>
      <c r="K5264" s="6" t="str">
        <f aca="false">IF(F5264=1,COUNTIF($F$2:F5264,1),"")</f>
        <v/>
      </c>
    </row>
    <row r="5265" customFormat="false" ht="15" hidden="false" customHeight="false" outlineLevel="0" collapsed="false">
      <c r="A5265" s="6" t="n">
        <v>41386.3055</v>
      </c>
      <c r="B5265" s="6" t="n">
        <v>1.71501831501832</v>
      </c>
      <c r="C5265" s="6" t="n">
        <v>68</v>
      </c>
      <c r="D5265" s="6" t="n">
        <v>-1</v>
      </c>
      <c r="E5265" s="6" t="n">
        <v>1.67838827838828</v>
      </c>
      <c r="F5265" s="6" t="n">
        <v>0</v>
      </c>
      <c r="G5265" s="6" t="n">
        <v>0.115750915750916</v>
      </c>
      <c r="H5265" s="6" t="str">
        <f aca="false">IF(AND(A5265&gt;=Stimuli!$B$2,A5265&lt;=Stimuli!$C$2),Stimuli!$A$2,IF(AND(A5265&gt;=Stimuli!$B$3,A5265&lt;=Stimuli!$C$3),Stimuli!$A$3,IF(AND(A5265&gt;=Stimuli!$B$4,A5265&lt;=Stimuli!$C$4),Stimuli!$A$4,"")))</f>
        <v>01 Quiet baseline (60s)</v>
      </c>
      <c r="I5265" s="6" t="n">
        <f aca="false">(B5265-B5264)/((A5265-A5264)/1000)</f>
        <v>0</v>
      </c>
      <c r="J5265" s="6" t="n">
        <f aca="false">IF(OR(B5265&lt;Rules!$B$2,B5265&gt;Rules!$B$3,ABS(I5265)&gt;Rules!$B$4,OR(B5266&lt;Rules!$B$2,B5266&gt;Rules!$B$3,ABS(I5266)&gt;Rules!$B$4)),1,0)</f>
        <v>0</v>
      </c>
      <c r="K5265" s="6" t="str">
        <f aca="false">IF(F5265=1,COUNTIF($F$2:F5265,1),"")</f>
        <v/>
      </c>
    </row>
    <row r="5266" customFormat="false" ht="15" hidden="false" customHeight="false" outlineLevel="0" collapsed="false">
      <c r="A5266" s="6" t="n">
        <v>41394.118</v>
      </c>
      <c r="B5266" s="6" t="n">
        <v>1.71648351648352</v>
      </c>
      <c r="C5266" s="6" t="n">
        <v>68</v>
      </c>
      <c r="D5266" s="6" t="n">
        <v>-1</v>
      </c>
      <c r="E5266" s="6" t="n">
        <v>1.67838827838828</v>
      </c>
      <c r="F5266" s="6" t="n">
        <v>0</v>
      </c>
      <c r="G5266" s="6" t="n">
        <v>0.115750915750916</v>
      </c>
      <c r="H5266" s="6" t="str">
        <f aca="false">IF(AND(A5266&gt;=Stimuli!$B$2,A5266&lt;=Stimuli!$C$2),Stimuli!$A$2,IF(AND(A5266&gt;=Stimuli!$B$3,A5266&lt;=Stimuli!$C$3),Stimuli!$A$3,IF(AND(A5266&gt;=Stimuli!$B$4,A5266&lt;=Stimuli!$C$4),Stimuli!$A$4,"")))</f>
        <v>01 Quiet baseline (60s)</v>
      </c>
      <c r="I5266" s="6" t="n">
        <f aca="false">(B5266-B5265)/((A5266-A5265)/1000)</f>
        <v>0.18754578754573</v>
      </c>
      <c r="J5266" s="6" t="n">
        <f aca="false">IF(OR(B5266&lt;Rules!$B$2,B5266&gt;Rules!$B$3,ABS(I5266)&gt;Rules!$B$4,OR(B5267&lt;Rules!$B$2,B5267&gt;Rules!$B$3,ABS(I5267)&gt;Rules!$B$4)),1,0)</f>
        <v>0</v>
      </c>
      <c r="K5266" s="6" t="str">
        <f aca="false">IF(F5266=1,COUNTIF($F$2:F5266,1),"")</f>
        <v/>
      </c>
    </row>
    <row r="5267" customFormat="false" ht="15" hidden="false" customHeight="false" outlineLevel="0" collapsed="false">
      <c r="A5267" s="6" t="n">
        <v>41401.9305</v>
      </c>
      <c r="B5267" s="6" t="n">
        <v>1.71355311355311</v>
      </c>
      <c r="C5267" s="6" t="n">
        <v>68</v>
      </c>
      <c r="D5267" s="6" t="n">
        <v>-1</v>
      </c>
      <c r="E5267" s="6" t="n">
        <v>1.67985347985348</v>
      </c>
      <c r="F5267" s="6" t="n">
        <v>0</v>
      </c>
      <c r="G5267" s="6" t="n">
        <v>0.115750915750916</v>
      </c>
      <c r="H5267" s="6" t="str">
        <f aca="false">IF(AND(A5267&gt;=Stimuli!$B$2,A5267&lt;=Stimuli!$C$2),Stimuli!$A$2,IF(AND(A5267&gt;=Stimuli!$B$3,A5267&lt;=Stimuli!$C$3),Stimuli!$A$3,IF(AND(A5267&gt;=Stimuli!$B$4,A5267&lt;=Stimuli!$C$4),Stimuli!$A$4,"")))</f>
        <v>01 Quiet baseline (60s)</v>
      </c>
      <c r="I5267" s="6" t="n">
        <f aca="false">(B5267-B5266)/((A5267-A5266)/1000)</f>
        <v>-0.375091575091574</v>
      </c>
      <c r="J5267" s="6" t="n">
        <f aca="false">IF(OR(B5267&lt;Rules!$B$2,B5267&gt;Rules!$B$3,ABS(I5267)&gt;Rules!$B$4,OR(B5268&lt;Rules!$B$2,B5268&gt;Rules!$B$3,ABS(I5268)&gt;Rules!$B$4)),1,0)</f>
        <v>0</v>
      </c>
      <c r="K5267" s="6" t="str">
        <f aca="false">IF(F5267=1,COUNTIF($F$2:F5267,1),"")</f>
        <v/>
      </c>
    </row>
    <row r="5268" customFormat="false" ht="15" hidden="false" customHeight="false" outlineLevel="0" collapsed="false">
      <c r="A5268" s="6" t="n">
        <v>41409.743</v>
      </c>
      <c r="B5268" s="6" t="n">
        <v>1.71794871794872</v>
      </c>
      <c r="C5268" s="6" t="n">
        <v>68</v>
      </c>
      <c r="D5268" s="6" t="n">
        <v>-1</v>
      </c>
      <c r="E5268" s="6" t="n">
        <v>1.67985347985348</v>
      </c>
      <c r="F5268" s="6" t="n">
        <v>0</v>
      </c>
      <c r="G5268" s="6" t="n">
        <v>0.115750915750916</v>
      </c>
      <c r="H5268" s="6" t="str">
        <f aca="false">IF(AND(A5268&gt;=Stimuli!$B$2,A5268&lt;=Stimuli!$C$2),Stimuli!$A$2,IF(AND(A5268&gt;=Stimuli!$B$3,A5268&lt;=Stimuli!$C$3),Stimuli!$A$3,IF(AND(A5268&gt;=Stimuli!$B$4,A5268&lt;=Stimuli!$C$4),Stimuli!$A$4,"")))</f>
        <v>01 Quiet baseline (60s)</v>
      </c>
      <c r="I5268" s="6" t="n">
        <f aca="false">(B5268-B5267)/((A5268-A5267)/1000)</f>
        <v>0.562637362637446</v>
      </c>
      <c r="J5268" s="6" t="n">
        <f aca="false">IF(OR(B5268&lt;Rules!$B$2,B5268&gt;Rules!$B$3,ABS(I5268)&gt;Rules!$B$4,OR(B5269&lt;Rules!$B$2,B5269&gt;Rules!$B$3,ABS(I5269)&gt;Rules!$B$4)),1,0)</f>
        <v>0</v>
      </c>
      <c r="K5268" s="6" t="str">
        <f aca="false">IF(F5268=1,COUNTIF($F$2:F5268,1),"")</f>
        <v/>
      </c>
    </row>
    <row r="5269" customFormat="false" ht="15" hidden="false" customHeight="false" outlineLevel="0" collapsed="false">
      <c r="A5269" s="6" t="n">
        <v>41417.5555</v>
      </c>
      <c r="B5269" s="6" t="n">
        <v>1.71355311355311</v>
      </c>
      <c r="C5269" s="6" t="n">
        <v>68</v>
      </c>
      <c r="D5269" s="6" t="n">
        <v>-1</v>
      </c>
      <c r="E5269" s="6" t="n">
        <v>1.68131868131868</v>
      </c>
      <c r="F5269" s="6" t="n">
        <v>0</v>
      </c>
      <c r="G5269" s="6" t="n">
        <v>0.115750915750916</v>
      </c>
      <c r="H5269" s="6" t="str">
        <f aca="false">IF(AND(A5269&gt;=Stimuli!$B$2,A5269&lt;=Stimuli!$C$2),Stimuli!$A$2,IF(AND(A5269&gt;=Stimuli!$B$3,A5269&lt;=Stimuli!$C$3),Stimuli!$A$3,IF(AND(A5269&gt;=Stimuli!$B$4,A5269&lt;=Stimuli!$C$4),Stimuli!$A$4,"")))</f>
        <v>01 Quiet baseline (60s)</v>
      </c>
      <c r="I5269" s="6" t="n">
        <f aca="false">(B5269-B5268)/((A5269-A5268)/1000)</f>
        <v>-0.562637362637446</v>
      </c>
      <c r="J5269" s="6" t="n">
        <f aca="false">IF(OR(B5269&lt;Rules!$B$2,B5269&gt;Rules!$B$3,ABS(I5269)&gt;Rules!$B$4,OR(B5270&lt;Rules!$B$2,B5270&gt;Rules!$B$3,ABS(I5270)&gt;Rules!$B$4)),1,0)</f>
        <v>0</v>
      </c>
      <c r="K5269" s="6" t="str">
        <f aca="false">IF(F5269=1,COUNTIF($F$2:F5269,1),"")</f>
        <v/>
      </c>
    </row>
    <row r="5270" customFormat="false" ht="15" hidden="false" customHeight="false" outlineLevel="0" collapsed="false">
      <c r="A5270" s="6" t="n">
        <v>41425.368</v>
      </c>
      <c r="B5270" s="6" t="n">
        <v>1.71941391941392</v>
      </c>
      <c r="C5270" s="6" t="n">
        <v>68</v>
      </c>
      <c r="D5270" s="6" t="n">
        <v>-1</v>
      </c>
      <c r="E5270" s="6" t="n">
        <v>1.68131868131868</v>
      </c>
      <c r="F5270" s="6" t="n">
        <v>0</v>
      </c>
      <c r="G5270" s="6" t="n">
        <v>0.115750915750916</v>
      </c>
      <c r="H5270" s="6" t="str">
        <f aca="false">IF(AND(A5270&gt;=Stimuli!$B$2,A5270&lt;=Stimuli!$C$2),Stimuli!$A$2,IF(AND(A5270&gt;=Stimuli!$B$3,A5270&lt;=Stimuli!$C$3),Stimuli!$A$3,IF(AND(A5270&gt;=Stimuli!$B$4,A5270&lt;=Stimuli!$C$4),Stimuli!$A$4,"")))</f>
        <v>01 Quiet baseline (60s)</v>
      </c>
      <c r="I5270" s="6" t="n">
        <f aca="false">(B5270-B5269)/((A5270-A5269)/1000)</f>
        <v>0.75018315018329</v>
      </c>
      <c r="J5270" s="6" t="n">
        <f aca="false">IF(OR(B5270&lt;Rules!$B$2,B5270&gt;Rules!$B$3,ABS(I5270)&gt;Rules!$B$4,OR(B5271&lt;Rules!$B$2,B5271&gt;Rules!$B$3,ABS(I5271)&gt;Rules!$B$4)),1,0)</f>
        <v>0</v>
      </c>
      <c r="K5270" s="6" t="str">
        <f aca="false">IF(F5270=1,COUNTIF($F$2:F5270,1),"")</f>
        <v/>
      </c>
    </row>
    <row r="5271" customFormat="false" ht="15" hidden="false" customHeight="false" outlineLevel="0" collapsed="false">
      <c r="A5271" s="6" t="n">
        <v>41433.1805</v>
      </c>
      <c r="B5271" s="6" t="n">
        <v>1.71355311355311</v>
      </c>
      <c r="C5271" s="6" t="n">
        <v>71</v>
      </c>
      <c r="D5271" s="6" t="n">
        <v>835.9375</v>
      </c>
      <c r="E5271" s="6" t="n">
        <v>1.68278388278388</v>
      </c>
      <c r="F5271" s="6" t="n">
        <v>0</v>
      </c>
      <c r="G5271" s="6" t="n">
        <v>0.115750915750916</v>
      </c>
      <c r="H5271" s="6" t="str">
        <f aca="false">IF(AND(A5271&gt;=Stimuli!$B$2,A5271&lt;=Stimuli!$C$2),Stimuli!$A$2,IF(AND(A5271&gt;=Stimuli!$B$3,A5271&lt;=Stimuli!$C$3),Stimuli!$A$3,IF(AND(A5271&gt;=Stimuli!$B$4,A5271&lt;=Stimuli!$C$4),Stimuli!$A$4,"")))</f>
        <v>01 Quiet baseline (60s)</v>
      </c>
      <c r="I5271" s="6" t="n">
        <f aca="false">(B5271-B5270)/((A5271-A5270)/1000)</f>
        <v>-0.75018315018329</v>
      </c>
      <c r="J5271" s="6" t="n">
        <f aca="false">IF(OR(B5271&lt;Rules!$B$2,B5271&gt;Rules!$B$3,ABS(I5271)&gt;Rules!$B$4,OR(B5272&lt;Rules!$B$2,B5272&gt;Rules!$B$3,ABS(I5272)&gt;Rules!$B$4)),1,0)</f>
        <v>0</v>
      </c>
      <c r="K5271" s="6" t="str">
        <f aca="false">IF(F5271=1,COUNTIF($F$2:F5271,1),"")</f>
        <v/>
      </c>
    </row>
    <row r="5272" customFormat="false" ht="15" hidden="false" customHeight="false" outlineLevel="0" collapsed="false">
      <c r="A5272" s="6" t="n">
        <v>41440.993</v>
      </c>
      <c r="B5272" s="6" t="n">
        <v>1.72087912087912</v>
      </c>
      <c r="C5272" s="6" t="n">
        <v>71</v>
      </c>
      <c r="D5272" s="6" t="n">
        <v>-1</v>
      </c>
      <c r="E5272" s="6" t="n">
        <v>1.68278388278388</v>
      </c>
      <c r="F5272" s="6" t="n">
        <v>0</v>
      </c>
      <c r="G5272" s="6" t="n">
        <v>0.115750915750916</v>
      </c>
      <c r="H5272" s="6" t="str">
        <f aca="false">IF(AND(A5272&gt;=Stimuli!$B$2,A5272&lt;=Stimuli!$C$2),Stimuli!$A$2,IF(AND(A5272&gt;=Stimuli!$B$3,A5272&lt;=Stimuli!$C$3),Stimuli!$A$3,IF(AND(A5272&gt;=Stimuli!$B$4,A5272&lt;=Stimuli!$C$4),Stimuli!$A$4,"")))</f>
        <v>01 Quiet baseline (60s)</v>
      </c>
      <c r="I5272" s="6" t="n">
        <f aca="false">(B5272-B5271)/((A5272-A5271)/1000)</f>
        <v>0.93772893772902</v>
      </c>
      <c r="J5272" s="6" t="n">
        <f aca="false">IF(OR(B5272&lt;Rules!$B$2,B5272&gt;Rules!$B$3,ABS(I5272)&gt;Rules!$B$4,OR(B5273&lt;Rules!$B$2,B5273&gt;Rules!$B$3,ABS(I5273)&gt;Rules!$B$4)),1,0)</f>
        <v>0</v>
      </c>
      <c r="K5272" s="6" t="str">
        <f aca="false">IF(F5272=1,COUNTIF($F$2:F5272,1),"")</f>
        <v/>
      </c>
    </row>
    <row r="5273" customFormat="false" ht="15" hidden="false" customHeight="false" outlineLevel="0" collapsed="false">
      <c r="A5273" s="6" t="n">
        <v>41448.8055</v>
      </c>
      <c r="B5273" s="6" t="n">
        <v>1.71355311355311</v>
      </c>
      <c r="C5273" s="6" t="n">
        <v>71</v>
      </c>
      <c r="D5273" s="6" t="n">
        <v>-1</v>
      </c>
      <c r="E5273" s="6" t="n">
        <v>1.68278388278388</v>
      </c>
      <c r="F5273" s="6" t="n">
        <v>0</v>
      </c>
      <c r="G5273" s="6" t="n">
        <v>0.115750915750916</v>
      </c>
      <c r="H5273" s="6" t="str">
        <f aca="false">IF(AND(A5273&gt;=Stimuli!$B$2,A5273&lt;=Stimuli!$C$2),Stimuli!$A$2,IF(AND(A5273&gt;=Stimuli!$B$3,A5273&lt;=Stimuli!$C$3),Stimuli!$A$3,IF(AND(A5273&gt;=Stimuli!$B$4,A5273&lt;=Stimuli!$C$4),Stimuli!$A$4,"")))</f>
        <v>01 Quiet baseline (60s)</v>
      </c>
      <c r="I5273" s="6" t="n">
        <f aca="false">(B5273-B5272)/((A5273-A5272)/1000)</f>
        <v>-0.93772893772902</v>
      </c>
      <c r="J5273" s="6" t="n">
        <f aca="false">IF(OR(B5273&lt;Rules!$B$2,B5273&gt;Rules!$B$3,ABS(I5273)&gt;Rules!$B$4,OR(B5274&lt;Rules!$B$2,B5274&gt;Rules!$B$3,ABS(I5274)&gt;Rules!$B$4)),1,0)</f>
        <v>0</v>
      </c>
      <c r="K5273" s="6" t="str">
        <f aca="false">IF(F5273=1,COUNTIF($F$2:F5273,1),"")</f>
        <v/>
      </c>
    </row>
    <row r="5274" customFormat="false" ht="15" hidden="false" customHeight="false" outlineLevel="0" collapsed="false">
      <c r="A5274" s="6" t="n">
        <v>41456.618</v>
      </c>
      <c r="B5274" s="6" t="n">
        <v>1.71941391941392</v>
      </c>
      <c r="C5274" s="6" t="n">
        <v>71</v>
      </c>
      <c r="D5274" s="6" t="n">
        <v>-1</v>
      </c>
      <c r="E5274" s="6" t="n">
        <v>1.68424908424908</v>
      </c>
      <c r="F5274" s="6" t="n">
        <v>0</v>
      </c>
      <c r="G5274" s="6" t="n">
        <v>0.115750915750916</v>
      </c>
      <c r="H5274" s="6" t="str">
        <f aca="false">IF(AND(A5274&gt;=Stimuli!$B$2,A5274&lt;=Stimuli!$C$2),Stimuli!$A$2,IF(AND(A5274&gt;=Stimuli!$B$3,A5274&lt;=Stimuli!$C$3),Stimuli!$A$3,IF(AND(A5274&gt;=Stimuli!$B$4,A5274&lt;=Stimuli!$C$4),Stimuli!$A$4,"")))</f>
        <v>01 Quiet baseline (60s)</v>
      </c>
      <c r="I5274" s="6" t="n">
        <f aca="false">(B5274-B5273)/((A5274-A5273)/1000)</f>
        <v>0.75018315018329</v>
      </c>
      <c r="J5274" s="6" t="n">
        <f aca="false">IF(OR(B5274&lt;Rules!$B$2,B5274&gt;Rules!$B$3,ABS(I5274)&gt;Rules!$B$4,OR(B5275&lt;Rules!$B$2,B5275&gt;Rules!$B$3,ABS(I5275)&gt;Rules!$B$4)),1,0)</f>
        <v>0</v>
      </c>
      <c r="K5274" s="6" t="str">
        <f aca="false">IF(F5274=1,COUNTIF($F$2:F5274,1),"")</f>
        <v/>
      </c>
    </row>
    <row r="5275" customFormat="false" ht="15" hidden="false" customHeight="false" outlineLevel="0" collapsed="false">
      <c r="A5275" s="6" t="n">
        <v>41464.4305</v>
      </c>
      <c r="B5275" s="6" t="n">
        <v>1.71355311355311</v>
      </c>
      <c r="C5275" s="6" t="n">
        <v>71</v>
      </c>
      <c r="D5275" s="6" t="n">
        <v>-1</v>
      </c>
      <c r="E5275" s="6" t="n">
        <v>1.68424908424908</v>
      </c>
      <c r="F5275" s="6" t="n">
        <v>0</v>
      </c>
      <c r="G5275" s="6" t="n">
        <v>0.115750915750916</v>
      </c>
      <c r="H5275" s="6" t="str">
        <f aca="false">IF(AND(A5275&gt;=Stimuli!$B$2,A5275&lt;=Stimuli!$C$2),Stimuli!$A$2,IF(AND(A5275&gt;=Stimuli!$B$3,A5275&lt;=Stimuli!$C$3),Stimuli!$A$3,IF(AND(A5275&gt;=Stimuli!$B$4,A5275&lt;=Stimuli!$C$4),Stimuli!$A$4,"")))</f>
        <v>01 Quiet baseline (60s)</v>
      </c>
      <c r="I5275" s="6" t="n">
        <f aca="false">(B5275-B5274)/((A5275-A5274)/1000)</f>
        <v>-0.75018315018329</v>
      </c>
      <c r="J5275" s="6" t="n">
        <f aca="false">IF(OR(B5275&lt;Rules!$B$2,B5275&gt;Rules!$B$3,ABS(I5275)&gt;Rules!$B$4,OR(B5276&lt;Rules!$B$2,B5276&gt;Rules!$B$3,ABS(I5276)&gt;Rules!$B$4)),1,0)</f>
        <v>0</v>
      </c>
      <c r="K5275" s="6" t="str">
        <f aca="false">IF(F5275=1,COUNTIF($F$2:F5275,1),"")</f>
        <v/>
      </c>
    </row>
    <row r="5276" customFormat="false" ht="15" hidden="false" customHeight="false" outlineLevel="0" collapsed="false">
      <c r="A5276" s="6" t="n">
        <v>41472.243</v>
      </c>
      <c r="B5276" s="6" t="n">
        <v>1.71941391941392</v>
      </c>
      <c r="C5276" s="6" t="n">
        <v>71</v>
      </c>
      <c r="D5276" s="6" t="n">
        <v>-1</v>
      </c>
      <c r="E5276" s="6" t="n">
        <v>1.68424908424908</v>
      </c>
      <c r="F5276" s="6" t="n">
        <v>0</v>
      </c>
      <c r="G5276" s="6" t="n">
        <v>0.115750915750916</v>
      </c>
      <c r="H5276" s="6" t="str">
        <f aca="false">IF(AND(A5276&gt;=Stimuli!$B$2,A5276&lt;=Stimuli!$C$2),Stimuli!$A$2,IF(AND(A5276&gt;=Stimuli!$B$3,A5276&lt;=Stimuli!$C$3),Stimuli!$A$3,IF(AND(A5276&gt;=Stimuli!$B$4,A5276&lt;=Stimuli!$C$4),Stimuli!$A$4,"")))</f>
        <v>01 Quiet baseline (60s)</v>
      </c>
      <c r="I5276" s="6" t="n">
        <f aca="false">(B5276-B5275)/((A5276-A5275)/1000)</f>
        <v>0.75018315018329</v>
      </c>
      <c r="J5276" s="6" t="n">
        <f aca="false">IF(OR(B5276&lt;Rules!$B$2,B5276&gt;Rules!$B$3,ABS(I5276)&gt;Rules!$B$4,OR(B5277&lt;Rules!$B$2,B5277&gt;Rules!$B$3,ABS(I5277)&gt;Rules!$B$4)),1,0)</f>
        <v>0</v>
      </c>
      <c r="K5276" s="6" t="str">
        <f aca="false">IF(F5276=1,COUNTIF($F$2:F5276,1),"")</f>
        <v/>
      </c>
    </row>
    <row r="5277" customFormat="false" ht="15" hidden="false" customHeight="false" outlineLevel="0" collapsed="false">
      <c r="A5277" s="6" t="n">
        <v>41480.0555</v>
      </c>
      <c r="B5277" s="6" t="n">
        <v>1.71501831501832</v>
      </c>
      <c r="C5277" s="6" t="n">
        <v>71</v>
      </c>
      <c r="D5277" s="6" t="n">
        <v>-1</v>
      </c>
      <c r="E5277" s="6" t="n">
        <v>1.68424908424908</v>
      </c>
      <c r="F5277" s="6" t="n">
        <v>0</v>
      </c>
      <c r="G5277" s="6" t="n">
        <v>0.115750915750916</v>
      </c>
      <c r="H5277" s="6" t="str">
        <f aca="false">IF(AND(A5277&gt;=Stimuli!$B$2,A5277&lt;=Stimuli!$C$2),Stimuli!$A$2,IF(AND(A5277&gt;=Stimuli!$B$3,A5277&lt;=Stimuli!$C$3),Stimuli!$A$3,IF(AND(A5277&gt;=Stimuli!$B$4,A5277&lt;=Stimuli!$C$4),Stimuli!$A$4,"")))</f>
        <v>01 Quiet baseline (60s)</v>
      </c>
      <c r="I5277" s="6" t="n">
        <f aca="false">(B5277-B5276)/((A5277-A5276)/1000)</f>
        <v>-0.562637362637446</v>
      </c>
      <c r="J5277" s="6" t="n">
        <f aca="false">IF(OR(B5277&lt;Rules!$B$2,B5277&gt;Rules!$B$3,ABS(I5277)&gt;Rules!$B$4,OR(B5278&lt;Rules!$B$2,B5278&gt;Rules!$B$3,ABS(I5278)&gt;Rules!$B$4)),1,0)</f>
        <v>0</v>
      </c>
      <c r="K5277" s="6" t="str">
        <f aca="false">IF(F5277=1,COUNTIF($F$2:F5277,1),"")</f>
        <v/>
      </c>
    </row>
    <row r="5278" customFormat="false" ht="15" hidden="false" customHeight="false" outlineLevel="0" collapsed="false">
      <c r="A5278" s="6" t="n">
        <v>41487.868</v>
      </c>
      <c r="B5278" s="6" t="n">
        <v>1.71941391941392</v>
      </c>
      <c r="C5278" s="6" t="n">
        <v>71</v>
      </c>
      <c r="D5278" s="6" t="n">
        <v>-1</v>
      </c>
      <c r="E5278" s="6" t="n">
        <v>1.68571428571429</v>
      </c>
      <c r="F5278" s="6" t="n">
        <v>0</v>
      </c>
      <c r="G5278" s="6" t="n">
        <v>0.115750915750916</v>
      </c>
      <c r="H5278" s="6" t="str">
        <f aca="false">IF(AND(A5278&gt;=Stimuli!$B$2,A5278&lt;=Stimuli!$C$2),Stimuli!$A$2,IF(AND(A5278&gt;=Stimuli!$B$3,A5278&lt;=Stimuli!$C$3),Stimuli!$A$3,IF(AND(A5278&gt;=Stimuli!$B$4,A5278&lt;=Stimuli!$C$4),Stimuli!$A$4,"")))</f>
        <v>01 Quiet baseline (60s)</v>
      </c>
      <c r="I5278" s="6" t="n">
        <f aca="false">(B5278-B5277)/((A5278-A5277)/1000)</f>
        <v>0.562637362637446</v>
      </c>
      <c r="J5278" s="6" t="n">
        <f aca="false">IF(OR(B5278&lt;Rules!$B$2,B5278&gt;Rules!$B$3,ABS(I5278)&gt;Rules!$B$4,OR(B5279&lt;Rules!$B$2,B5279&gt;Rules!$B$3,ABS(I5279)&gt;Rules!$B$4)),1,0)</f>
        <v>0</v>
      </c>
      <c r="K5278" s="6" t="str">
        <f aca="false">IF(F5278=1,COUNTIF($F$2:F5278,1),"")</f>
        <v/>
      </c>
    </row>
    <row r="5279" customFormat="false" ht="15" hidden="false" customHeight="false" outlineLevel="0" collapsed="false">
      <c r="A5279" s="6" t="n">
        <v>41495.6805</v>
      </c>
      <c r="B5279" s="6" t="n">
        <v>1.71648351648352</v>
      </c>
      <c r="C5279" s="6" t="n">
        <v>71</v>
      </c>
      <c r="D5279" s="6" t="n">
        <v>-1</v>
      </c>
      <c r="E5279" s="6" t="n">
        <v>1.68571428571429</v>
      </c>
      <c r="F5279" s="6" t="n">
        <v>0</v>
      </c>
      <c r="G5279" s="6" t="n">
        <v>0.115750915750916</v>
      </c>
      <c r="H5279" s="6" t="str">
        <f aca="false">IF(AND(A5279&gt;=Stimuli!$B$2,A5279&lt;=Stimuli!$C$2),Stimuli!$A$2,IF(AND(A5279&gt;=Stimuli!$B$3,A5279&lt;=Stimuli!$C$3),Stimuli!$A$3,IF(AND(A5279&gt;=Stimuli!$B$4,A5279&lt;=Stimuli!$C$4),Stimuli!$A$4,"")))</f>
        <v>01 Quiet baseline (60s)</v>
      </c>
      <c r="I5279" s="6" t="n">
        <f aca="false">(B5279-B5278)/((A5279-A5278)/1000)</f>
        <v>-0.375091575091716</v>
      </c>
      <c r="J5279" s="6" t="n">
        <f aca="false">IF(OR(B5279&lt;Rules!$B$2,B5279&gt;Rules!$B$3,ABS(I5279)&gt;Rules!$B$4,OR(B5280&lt;Rules!$B$2,B5280&gt;Rules!$B$3,ABS(I5280)&gt;Rules!$B$4)),1,0)</f>
        <v>0</v>
      </c>
      <c r="K5279" s="6" t="str">
        <f aca="false">IF(F5279=1,COUNTIF($F$2:F5279,1),"")</f>
        <v/>
      </c>
    </row>
    <row r="5280" customFormat="false" ht="15" hidden="false" customHeight="false" outlineLevel="0" collapsed="false">
      <c r="A5280" s="6" t="n">
        <v>41503.493</v>
      </c>
      <c r="B5280" s="6" t="n">
        <v>1.71794871794872</v>
      </c>
      <c r="C5280" s="6" t="n">
        <v>71</v>
      </c>
      <c r="D5280" s="6" t="n">
        <v>-1</v>
      </c>
      <c r="E5280" s="6" t="n">
        <v>1.68571428571429</v>
      </c>
      <c r="F5280" s="6" t="n">
        <v>0</v>
      </c>
      <c r="G5280" s="6" t="n">
        <v>0.115750915750916</v>
      </c>
      <c r="H5280" s="6" t="str">
        <f aca="false">IF(AND(A5280&gt;=Stimuli!$B$2,A5280&lt;=Stimuli!$C$2),Stimuli!$A$2,IF(AND(A5280&gt;=Stimuli!$B$3,A5280&lt;=Stimuli!$C$3),Stimuli!$A$3,IF(AND(A5280&gt;=Stimuli!$B$4,A5280&lt;=Stimuli!$C$4),Stimuli!$A$4,"")))</f>
        <v>01 Quiet baseline (60s)</v>
      </c>
      <c r="I5280" s="6" t="n">
        <f aca="false">(B5280-B5279)/((A5280-A5279)/1000)</f>
        <v>0.187545787545872</v>
      </c>
      <c r="J5280" s="6" t="n">
        <f aca="false">IF(OR(B5280&lt;Rules!$B$2,B5280&gt;Rules!$B$3,ABS(I5280)&gt;Rules!$B$4,OR(B5281&lt;Rules!$B$2,B5281&gt;Rules!$B$3,ABS(I5281)&gt;Rules!$B$4)),1,0)</f>
        <v>0</v>
      </c>
      <c r="K5280" s="6" t="str">
        <f aca="false">IF(F5280=1,COUNTIF($F$2:F5280,1),"")</f>
        <v/>
      </c>
    </row>
    <row r="5281" customFormat="false" ht="15" hidden="false" customHeight="false" outlineLevel="0" collapsed="false">
      <c r="A5281" s="6" t="n">
        <v>41511.3055</v>
      </c>
      <c r="B5281" s="6" t="n">
        <v>1.71794871794872</v>
      </c>
      <c r="C5281" s="6" t="n">
        <v>71</v>
      </c>
      <c r="D5281" s="6" t="n">
        <v>-1</v>
      </c>
      <c r="E5281" s="6" t="n">
        <v>1.68717948717949</v>
      </c>
      <c r="F5281" s="6" t="n">
        <v>0</v>
      </c>
      <c r="G5281" s="6" t="n">
        <v>0.115750915750916</v>
      </c>
      <c r="H5281" s="6" t="str">
        <f aca="false">IF(AND(A5281&gt;=Stimuli!$B$2,A5281&lt;=Stimuli!$C$2),Stimuli!$A$2,IF(AND(A5281&gt;=Stimuli!$B$3,A5281&lt;=Stimuli!$C$3),Stimuli!$A$3,IF(AND(A5281&gt;=Stimuli!$B$4,A5281&lt;=Stimuli!$C$4),Stimuli!$A$4,"")))</f>
        <v>01 Quiet baseline (60s)</v>
      </c>
      <c r="I5281" s="6" t="n">
        <f aca="false">(B5281-B5280)/((A5281-A5280)/1000)</f>
        <v>0</v>
      </c>
      <c r="J5281" s="6" t="n">
        <f aca="false">IF(OR(B5281&lt;Rules!$B$2,B5281&gt;Rules!$B$3,ABS(I5281)&gt;Rules!$B$4,OR(B5282&lt;Rules!$B$2,B5282&gt;Rules!$B$3,ABS(I5282)&gt;Rules!$B$4)),1,0)</f>
        <v>0</v>
      </c>
      <c r="K5281" s="6" t="str">
        <f aca="false">IF(F5281=1,COUNTIF($F$2:F5281,1),"")</f>
        <v/>
      </c>
    </row>
    <row r="5282" customFormat="false" ht="15" hidden="false" customHeight="false" outlineLevel="0" collapsed="false">
      <c r="A5282" s="6" t="n">
        <v>41519.118</v>
      </c>
      <c r="B5282" s="6" t="n">
        <v>1.71648351648352</v>
      </c>
      <c r="C5282" s="6" t="n">
        <v>71</v>
      </c>
      <c r="D5282" s="6" t="n">
        <v>-1</v>
      </c>
      <c r="E5282" s="6" t="n">
        <v>1.68717948717949</v>
      </c>
      <c r="F5282" s="6" t="n">
        <v>0</v>
      </c>
      <c r="G5282" s="6" t="n">
        <v>0.115750915750916</v>
      </c>
      <c r="H5282" s="6" t="str">
        <f aca="false">IF(AND(A5282&gt;=Stimuli!$B$2,A5282&lt;=Stimuli!$C$2),Stimuli!$A$2,IF(AND(A5282&gt;=Stimuli!$B$3,A5282&lt;=Stimuli!$C$3),Stimuli!$A$3,IF(AND(A5282&gt;=Stimuli!$B$4,A5282&lt;=Stimuli!$C$4),Stimuli!$A$4,"")))</f>
        <v>01 Quiet baseline (60s)</v>
      </c>
      <c r="I5282" s="6" t="n">
        <f aca="false">(B5282-B5281)/((A5282-A5281)/1000)</f>
        <v>-0.187545787545872</v>
      </c>
      <c r="J5282" s="6" t="n">
        <f aca="false">IF(OR(B5282&lt;Rules!$B$2,B5282&gt;Rules!$B$3,ABS(I5282)&gt;Rules!$B$4,OR(B5283&lt;Rules!$B$2,B5283&gt;Rules!$B$3,ABS(I5283)&gt;Rules!$B$4)),1,0)</f>
        <v>0</v>
      </c>
      <c r="K5282" s="6" t="str">
        <f aca="false">IF(F5282=1,COUNTIF($F$2:F5282,1),"")</f>
        <v/>
      </c>
    </row>
    <row r="5283" customFormat="false" ht="15" hidden="false" customHeight="false" outlineLevel="0" collapsed="false">
      <c r="A5283" s="6" t="n">
        <v>41526.9305</v>
      </c>
      <c r="B5283" s="6" t="n">
        <v>1.71941391941392</v>
      </c>
      <c r="C5283" s="6" t="n">
        <v>71</v>
      </c>
      <c r="D5283" s="6" t="n">
        <v>-1</v>
      </c>
      <c r="E5283" s="6" t="n">
        <v>1.68864468864469</v>
      </c>
      <c r="F5283" s="6" t="n">
        <v>0</v>
      </c>
      <c r="G5283" s="6" t="n">
        <v>0.115750915750916</v>
      </c>
      <c r="H5283" s="6" t="str">
        <f aca="false">IF(AND(A5283&gt;=Stimuli!$B$2,A5283&lt;=Stimuli!$C$2),Stimuli!$A$2,IF(AND(A5283&gt;=Stimuli!$B$3,A5283&lt;=Stimuli!$C$3),Stimuli!$A$3,IF(AND(A5283&gt;=Stimuli!$B$4,A5283&lt;=Stimuli!$C$4),Stimuli!$A$4,"")))</f>
        <v>01 Quiet baseline (60s)</v>
      </c>
      <c r="I5283" s="6" t="n">
        <f aca="false">(B5283-B5282)/((A5283-A5282)/1000)</f>
        <v>0.375091575091716</v>
      </c>
      <c r="J5283" s="6" t="n">
        <f aca="false">IF(OR(B5283&lt;Rules!$B$2,B5283&gt;Rules!$B$3,ABS(I5283)&gt;Rules!$B$4,OR(B5284&lt;Rules!$B$2,B5284&gt;Rules!$B$3,ABS(I5284)&gt;Rules!$B$4)),1,0)</f>
        <v>0</v>
      </c>
      <c r="K5283" s="6" t="str">
        <f aca="false">IF(F5283=1,COUNTIF($F$2:F5283,1),"")</f>
        <v/>
      </c>
    </row>
    <row r="5284" customFormat="false" ht="15" hidden="false" customHeight="false" outlineLevel="0" collapsed="false">
      <c r="A5284" s="6" t="n">
        <v>41534.743</v>
      </c>
      <c r="B5284" s="6" t="n">
        <v>1.71648351648352</v>
      </c>
      <c r="C5284" s="6" t="n">
        <v>71</v>
      </c>
      <c r="D5284" s="6" t="n">
        <v>-1</v>
      </c>
      <c r="E5284" s="6" t="n">
        <v>1.69010989010989</v>
      </c>
      <c r="F5284" s="6" t="n">
        <v>0</v>
      </c>
      <c r="G5284" s="6" t="n">
        <v>0.115750915750916</v>
      </c>
      <c r="H5284" s="6" t="str">
        <f aca="false">IF(AND(A5284&gt;=Stimuli!$B$2,A5284&lt;=Stimuli!$C$2),Stimuli!$A$2,IF(AND(A5284&gt;=Stimuli!$B$3,A5284&lt;=Stimuli!$C$3),Stimuli!$A$3,IF(AND(A5284&gt;=Stimuli!$B$4,A5284&lt;=Stimuli!$C$4),Stimuli!$A$4,"")))</f>
        <v>01 Quiet baseline (60s)</v>
      </c>
      <c r="I5284" s="6" t="n">
        <f aca="false">(B5284-B5283)/((A5284-A5283)/1000)</f>
        <v>-0.375091575091716</v>
      </c>
      <c r="J5284" s="6" t="n">
        <f aca="false">IF(OR(B5284&lt;Rules!$B$2,B5284&gt;Rules!$B$3,ABS(I5284)&gt;Rules!$B$4,OR(B5285&lt;Rules!$B$2,B5285&gt;Rules!$B$3,ABS(I5285)&gt;Rules!$B$4)),1,0)</f>
        <v>0</v>
      </c>
      <c r="K5284" s="6" t="str">
        <f aca="false">IF(F5284=1,COUNTIF($F$2:F5284,1),"")</f>
        <v/>
      </c>
    </row>
    <row r="5285" customFormat="false" ht="15" hidden="false" customHeight="false" outlineLevel="0" collapsed="false">
      <c r="A5285" s="6" t="n">
        <v>41542.5555</v>
      </c>
      <c r="B5285" s="6" t="n">
        <v>1.72087912087912</v>
      </c>
      <c r="C5285" s="6" t="n">
        <v>71</v>
      </c>
      <c r="D5285" s="6" t="n">
        <v>-1</v>
      </c>
      <c r="E5285" s="6" t="n">
        <v>1.69010989010989</v>
      </c>
      <c r="F5285" s="6" t="n">
        <v>0</v>
      </c>
      <c r="G5285" s="6" t="n">
        <v>0.115750915750916</v>
      </c>
      <c r="H5285" s="6" t="str">
        <f aca="false">IF(AND(A5285&gt;=Stimuli!$B$2,A5285&lt;=Stimuli!$C$2),Stimuli!$A$2,IF(AND(A5285&gt;=Stimuli!$B$3,A5285&lt;=Stimuli!$C$3),Stimuli!$A$3,IF(AND(A5285&gt;=Stimuli!$B$4,A5285&lt;=Stimuli!$C$4),Stimuli!$A$4,"")))</f>
        <v>01 Quiet baseline (60s)</v>
      </c>
      <c r="I5285" s="6" t="n">
        <f aca="false">(B5285-B5284)/((A5285-A5284)/1000)</f>
        <v>0.562637362637446</v>
      </c>
      <c r="J5285" s="6" t="n">
        <f aca="false">IF(OR(B5285&lt;Rules!$B$2,B5285&gt;Rules!$B$3,ABS(I5285)&gt;Rules!$B$4,OR(B5286&lt;Rules!$B$2,B5286&gt;Rules!$B$3,ABS(I5286)&gt;Rules!$B$4)),1,0)</f>
        <v>0</v>
      </c>
      <c r="K5285" s="6" t="str">
        <f aca="false">IF(F5285=1,COUNTIF($F$2:F5285,1),"")</f>
        <v/>
      </c>
    </row>
    <row r="5286" customFormat="false" ht="15" hidden="false" customHeight="false" outlineLevel="0" collapsed="false">
      <c r="A5286" s="6" t="n">
        <v>41550.368</v>
      </c>
      <c r="B5286" s="6" t="n">
        <v>1.71501831501832</v>
      </c>
      <c r="C5286" s="6" t="n">
        <v>71</v>
      </c>
      <c r="D5286" s="6" t="n">
        <v>-1</v>
      </c>
      <c r="E5286" s="6" t="n">
        <v>1.69157509157509</v>
      </c>
      <c r="F5286" s="6" t="n">
        <v>0</v>
      </c>
      <c r="G5286" s="6" t="n">
        <v>0.115750915750916</v>
      </c>
      <c r="H5286" s="6" t="str">
        <f aca="false">IF(AND(A5286&gt;=Stimuli!$B$2,A5286&lt;=Stimuli!$C$2),Stimuli!$A$2,IF(AND(A5286&gt;=Stimuli!$B$3,A5286&lt;=Stimuli!$C$3),Stimuli!$A$3,IF(AND(A5286&gt;=Stimuli!$B$4,A5286&lt;=Stimuli!$C$4),Stimuli!$A$4,"")))</f>
        <v>01 Quiet baseline (60s)</v>
      </c>
      <c r="I5286" s="6" t="n">
        <f aca="false">(B5286-B5285)/((A5286-A5285)/1000)</f>
        <v>-0.750183150183176</v>
      </c>
      <c r="J5286" s="6" t="n">
        <f aca="false">IF(OR(B5286&lt;Rules!$B$2,B5286&gt;Rules!$B$3,ABS(I5286)&gt;Rules!$B$4,OR(B5287&lt;Rules!$B$2,B5287&gt;Rules!$B$3,ABS(I5287)&gt;Rules!$B$4)),1,0)</f>
        <v>0</v>
      </c>
      <c r="K5286" s="6" t="str">
        <f aca="false">IF(F5286=1,COUNTIF($F$2:F5286,1),"")</f>
        <v/>
      </c>
    </row>
    <row r="5287" customFormat="false" ht="15" hidden="false" customHeight="false" outlineLevel="0" collapsed="false">
      <c r="A5287" s="6" t="n">
        <v>41558.1805</v>
      </c>
      <c r="B5287" s="6" t="n">
        <v>1.72087912087912</v>
      </c>
      <c r="C5287" s="6" t="n">
        <v>71</v>
      </c>
      <c r="D5287" s="6" t="n">
        <v>-1</v>
      </c>
      <c r="E5287" s="6" t="n">
        <v>1.69304029304029</v>
      </c>
      <c r="F5287" s="6" t="n">
        <v>0</v>
      </c>
      <c r="G5287" s="6" t="n">
        <v>0.115750915750916</v>
      </c>
      <c r="H5287" s="6" t="str">
        <f aca="false">IF(AND(A5287&gt;=Stimuli!$B$2,A5287&lt;=Stimuli!$C$2),Stimuli!$A$2,IF(AND(A5287&gt;=Stimuli!$B$3,A5287&lt;=Stimuli!$C$3),Stimuli!$A$3,IF(AND(A5287&gt;=Stimuli!$B$4,A5287&lt;=Stimuli!$C$4),Stimuli!$A$4,"")))</f>
        <v>01 Quiet baseline (60s)</v>
      </c>
      <c r="I5287" s="6" t="n">
        <f aca="false">(B5287-B5286)/((A5287-A5286)/1000)</f>
        <v>0.750183150183176</v>
      </c>
      <c r="J5287" s="6" t="n">
        <f aca="false">IF(OR(B5287&lt;Rules!$B$2,B5287&gt;Rules!$B$3,ABS(I5287)&gt;Rules!$B$4,OR(B5288&lt;Rules!$B$2,B5288&gt;Rules!$B$3,ABS(I5288)&gt;Rules!$B$4)),1,0)</f>
        <v>0</v>
      </c>
      <c r="K5287" s="6" t="str">
        <f aca="false">IF(F5287=1,COUNTIF($F$2:F5287,1),"")</f>
        <v/>
      </c>
    </row>
    <row r="5288" customFormat="false" ht="15" hidden="false" customHeight="false" outlineLevel="0" collapsed="false">
      <c r="A5288" s="6" t="n">
        <v>41565.993</v>
      </c>
      <c r="B5288" s="6" t="n">
        <v>1.71501831501832</v>
      </c>
      <c r="C5288" s="6" t="n">
        <v>71</v>
      </c>
      <c r="D5288" s="6" t="n">
        <v>-1</v>
      </c>
      <c r="E5288" s="6" t="n">
        <v>1.69304029304029</v>
      </c>
      <c r="F5288" s="6" t="n">
        <v>0</v>
      </c>
      <c r="G5288" s="6" t="n">
        <v>0.115750915750916</v>
      </c>
      <c r="H5288" s="6" t="str">
        <f aca="false">IF(AND(A5288&gt;=Stimuli!$B$2,A5288&lt;=Stimuli!$C$2),Stimuli!$A$2,IF(AND(A5288&gt;=Stimuli!$B$3,A5288&lt;=Stimuli!$C$3),Stimuli!$A$3,IF(AND(A5288&gt;=Stimuli!$B$4,A5288&lt;=Stimuli!$C$4),Stimuli!$A$4,"")))</f>
        <v>01 Quiet baseline (60s)</v>
      </c>
      <c r="I5288" s="6" t="n">
        <f aca="false">(B5288-B5287)/((A5288-A5287)/1000)</f>
        <v>-0.750183150183176</v>
      </c>
      <c r="J5288" s="6" t="n">
        <f aca="false">IF(OR(B5288&lt;Rules!$B$2,B5288&gt;Rules!$B$3,ABS(I5288)&gt;Rules!$B$4,OR(B5289&lt;Rules!$B$2,B5289&gt;Rules!$B$3,ABS(I5289)&gt;Rules!$B$4)),1,0)</f>
        <v>0</v>
      </c>
      <c r="K5288" s="6" t="str">
        <f aca="false">IF(F5288=1,COUNTIF($F$2:F5288,1),"")</f>
        <v/>
      </c>
    </row>
    <row r="5289" customFormat="false" ht="15" hidden="false" customHeight="false" outlineLevel="0" collapsed="false">
      <c r="A5289" s="6" t="n">
        <v>41573.8055</v>
      </c>
      <c r="B5289" s="6" t="n">
        <v>1.72234432234432</v>
      </c>
      <c r="C5289" s="6" t="n">
        <v>71</v>
      </c>
      <c r="D5289" s="6" t="n">
        <v>-1</v>
      </c>
      <c r="E5289" s="6" t="n">
        <v>1.69304029304029</v>
      </c>
      <c r="F5289" s="6" t="n">
        <v>0</v>
      </c>
      <c r="G5289" s="6" t="n">
        <v>0.115750915750916</v>
      </c>
      <c r="H5289" s="6" t="str">
        <f aca="false">IF(AND(A5289&gt;=Stimuli!$B$2,A5289&lt;=Stimuli!$C$2),Stimuli!$A$2,IF(AND(A5289&gt;=Stimuli!$B$3,A5289&lt;=Stimuli!$C$3),Stimuli!$A$3,IF(AND(A5289&gt;=Stimuli!$B$4,A5289&lt;=Stimuli!$C$4),Stimuli!$A$4,"")))</f>
        <v>01 Quiet baseline (60s)</v>
      </c>
      <c r="I5289" s="6" t="n">
        <f aca="false">(B5289-B5288)/((A5289-A5288)/1000)</f>
        <v>0.937728937729048</v>
      </c>
      <c r="J5289" s="6" t="n">
        <f aca="false">IF(OR(B5289&lt;Rules!$B$2,B5289&gt;Rules!$B$3,ABS(I5289)&gt;Rules!$B$4,OR(B5290&lt;Rules!$B$2,B5290&gt;Rules!$B$3,ABS(I5290)&gt;Rules!$B$4)),1,0)</f>
        <v>0</v>
      </c>
      <c r="K5289" s="6" t="str">
        <f aca="false">IF(F5289=1,COUNTIF($F$2:F5289,1),"")</f>
        <v/>
      </c>
    </row>
    <row r="5290" customFormat="false" ht="15" hidden="false" customHeight="false" outlineLevel="0" collapsed="false">
      <c r="A5290" s="6" t="n">
        <v>41581.618</v>
      </c>
      <c r="B5290" s="6" t="n">
        <v>1.71501831501832</v>
      </c>
      <c r="C5290" s="6" t="n">
        <v>71</v>
      </c>
      <c r="D5290" s="6" t="n">
        <v>-1</v>
      </c>
      <c r="E5290" s="6" t="n">
        <v>1.69304029304029</v>
      </c>
      <c r="F5290" s="6" t="n">
        <v>0</v>
      </c>
      <c r="G5290" s="6" t="n">
        <v>0.115750915750916</v>
      </c>
      <c r="H5290" s="6" t="str">
        <f aca="false">IF(AND(A5290&gt;=Stimuli!$B$2,A5290&lt;=Stimuli!$C$2),Stimuli!$A$2,IF(AND(A5290&gt;=Stimuli!$B$3,A5290&lt;=Stimuli!$C$3),Stimuli!$A$3,IF(AND(A5290&gt;=Stimuli!$B$4,A5290&lt;=Stimuli!$C$4),Stimuli!$A$4,"")))</f>
        <v>01 Quiet baseline (60s)</v>
      </c>
      <c r="I5290" s="6" t="n">
        <f aca="false">(B5290-B5289)/((A5290-A5289)/1000)</f>
        <v>-0.937728937729048</v>
      </c>
      <c r="J5290" s="6" t="n">
        <f aca="false">IF(OR(B5290&lt;Rules!$B$2,B5290&gt;Rules!$B$3,ABS(I5290)&gt;Rules!$B$4,OR(B5291&lt;Rules!$B$2,B5291&gt;Rules!$B$3,ABS(I5291)&gt;Rules!$B$4)),1,0)</f>
        <v>0</v>
      </c>
      <c r="K5290" s="6" t="str">
        <f aca="false">IF(F5290=1,COUNTIF($F$2:F5290,1),"")</f>
        <v/>
      </c>
    </row>
    <row r="5291" customFormat="false" ht="15" hidden="false" customHeight="false" outlineLevel="0" collapsed="false">
      <c r="A5291" s="6" t="n">
        <v>41589.4305</v>
      </c>
      <c r="B5291" s="6" t="n">
        <v>1.72087912087912</v>
      </c>
      <c r="C5291" s="6" t="n">
        <v>71</v>
      </c>
      <c r="D5291" s="6" t="n">
        <v>-1</v>
      </c>
      <c r="E5291" s="6" t="n">
        <v>1.69450549450549</v>
      </c>
      <c r="F5291" s="6" t="n">
        <v>0</v>
      </c>
      <c r="G5291" s="6" t="n">
        <v>0.115750915750916</v>
      </c>
      <c r="H5291" s="6" t="str">
        <f aca="false">IF(AND(A5291&gt;=Stimuli!$B$2,A5291&lt;=Stimuli!$C$2),Stimuli!$A$2,IF(AND(A5291&gt;=Stimuli!$B$3,A5291&lt;=Stimuli!$C$3),Stimuli!$A$3,IF(AND(A5291&gt;=Stimuli!$B$4,A5291&lt;=Stimuli!$C$4),Stimuli!$A$4,"")))</f>
        <v>01 Quiet baseline (60s)</v>
      </c>
      <c r="I5291" s="6" t="n">
        <f aca="false">(B5291-B5290)/((A5291-A5290)/1000)</f>
        <v>0.750183150183176</v>
      </c>
      <c r="J5291" s="6" t="n">
        <f aca="false">IF(OR(B5291&lt;Rules!$B$2,B5291&gt;Rules!$B$3,ABS(I5291)&gt;Rules!$B$4,OR(B5292&lt;Rules!$B$2,B5292&gt;Rules!$B$3,ABS(I5292)&gt;Rules!$B$4)),1,0)</f>
        <v>0</v>
      </c>
      <c r="K5291" s="6" t="str">
        <f aca="false">IF(F5291=1,COUNTIF($F$2:F5291,1),"")</f>
        <v/>
      </c>
    </row>
    <row r="5292" customFormat="false" ht="15" hidden="false" customHeight="false" outlineLevel="0" collapsed="false">
      <c r="A5292" s="6" t="n">
        <v>41597.243</v>
      </c>
      <c r="B5292" s="6" t="n">
        <v>1.71648351648352</v>
      </c>
      <c r="C5292" s="6" t="n">
        <v>71</v>
      </c>
      <c r="D5292" s="6" t="n">
        <v>-1</v>
      </c>
      <c r="E5292" s="6" t="n">
        <v>1.69450549450549</v>
      </c>
      <c r="F5292" s="6" t="n">
        <v>0</v>
      </c>
      <c r="G5292" s="6" t="n">
        <v>0.115750915750916</v>
      </c>
      <c r="H5292" s="6" t="str">
        <f aca="false">IF(AND(A5292&gt;=Stimuli!$B$2,A5292&lt;=Stimuli!$C$2),Stimuli!$A$2,IF(AND(A5292&gt;=Stimuli!$B$3,A5292&lt;=Stimuli!$C$3),Stimuli!$A$3,IF(AND(A5292&gt;=Stimuli!$B$4,A5292&lt;=Stimuli!$C$4),Stimuli!$A$4,"")))</f>
        <v>01 Quiet baseline (60s)</v>
      </c>
      <c r="I5292" s="6" t="n">
        <f aca="false">(B5292-B5291)/((A5292-A5291)/1000)</f>
        <v>-0.562637362637446</v>
      </c>
      <c r="J5292" s="6" t="n">
        <f aca="false">IF(OR(B5292&lt;Rules!$B$2,B5292&gt;Rules!$B$3,ABS(I5292)&gt;Rules!$B$4,OR(B5293&lt;Rules!$B$2,B5293&gt;Rules!$B$3,ABS(I5293)&gt;Rules!$B$4)),1,0)</f>
        <v>0</v>
      </c>
      <c r="K5292" s="6" t="str">
        <f aca="false">IF(F5292=1,COUNTIF($F$2:F5292,1),"")</f>
        <v/>
      </c>
    </row>
    <row r="5293" customFormat="false" ht="15" hidden="false" customHeight="false" outlineLevel="0" collapsed="false">
      <c r="A5293" s="6" t="n">
        <v>41605.0555</v>
      </c>
      <c r="B5293" s="6" t="n">
        <v>1.71941391941392</v>
      </c>
      <c r="C5293" s="6" t="n">
        <v>71</v>
      </c>
      <c r="D5293" s="6" t="n">
        <v>-1</v>
      </c>
      <c r="E5293" s="6" t="n">
        <v>1.69450549450549</v>
      </c>
      <c r="F5293" s="6" t="n">
        <v>0</v>
      </c>
      <c r="G5293" s="6" t="n">
        <v>0.115750915750916</v>
      </c>
      <c r="H5293" s="6" t="str">
        <f aca="false">IF(AND(A5293&gt;=Stimuli!$B$2,A5293&lt;=Stimuli!$C$2),Stimuli!$A$2,IF(AND(A5293&gt;=Stimuli!$B$3,A5293&lt;=Stimuli!$C$3),Stimuli!$A$3,IF(AND(A5293&gt;=Stimuli!$B$4,A5293&lt;=Stimuli!$C$4),Stimuli!$A$4,"")))</f>
        <v>01 Quiet baseline (60s)</v>
      </c>
      <c r="I5293" s="6" t="n">
        <f aca="false">(B5293-B5292)/((A5293-A5292)/1000)</f>
        <v>0.375091575091716</v>
      </c>
      <c r="J5293" s="6" t="n">
        <f aca="false">IF(OR(B5293&lt;Rules!$B$2,B5293&gt;Rules!$B$3,ABS(I5293)&gt;Rules!$B$4,OR(B5294&lt;Rules!$B$2,B5294&gt;Rules!$B$3,ABS(I5294)&gt;Rules!$B$4)),1,0)</f>
        <v>0</v>
      </c>
      <c r="K5293" s="6" t="str">
        <f aca="false">IF(F5293=1,COUNTIF($F$2:F5293,1),"")</f>
        <v/>
      </c>
    </row>
    <row r="5294" customFormat="false" ht="15" hidden="false" customHeight="false" outlineLevel="0" collapsed="false">
      <c r="A5294" s="6" t="n">
        <v>41612.868</v>
      </c>
      <c r="B5294" s="6" t="n">
        <v>1.71648351648352</v>
      </c>
      <c r="C5294" s="6" t="n">
        <v>71</v>
      </c>
      <c r="D5294" s="6" t="n">
        <v>-1</v>
      </c>
      <c r="E5294" s="6" t="n">
        <v>1.69450549450549</v>
      </c>
      <c r="F5294" s="6" t="n">
        <v>0</v>
      </c>
      <c r="G5294" s="6" t="n">
        <v>0.115750915750916</v>
      </c>
      <c r="H5294" s="6" t="str">
        <f aca="false">IF(AND(A5294&gt;=Stimuli!$B$2,A5294&lt;=Stimuli!$C$2),Stimuli!$A$2,IF(AND(A5294&gt;=Stimuli!$B$3,A5294&lt;=Stimuli!$C$3),Stimuli!$A$3,IF(AND(A5294&gt;=Stimuli!$B$4,A5294&lt;=Stimuli!$C$4),Stimuli!$A$4,"")))</f>
        <v>01 Quiet baseline (60s)</v>
      </c>
      <c r="I5294" s="6" t="n">
        <f aca="false">(B5294-B5293)/((A5294-A5293)/1000)</f>
        <v>-0.375091575091716</v>
      </c>
      <c r="J5294" s="6" t="n">
        <f aca="false">IF(OR(B5294&lt;Rules!$B$2,B5294&gt;Rules!$B$3,ABS(I5294)&gt;Rules!$B$4,OR(B5295&lt;Rules!$B$2,B5295&gt;Rules!$B$3,ABS(I5295)&gt;Rules!$B$4)),1,0)</f>
        <v>0</v>
      </c>
      <c r="K5294" s="6" t="str">
        <f aca="false">IF(F5294=1,COUNTIF($F$2:F5294,1),"")</f>
        <v/>
      </c>
    </row>
    <row r="5295" customFormat="false" ht="15" hidden="false" customHeight="false" outlineLevel="0" collapsed="false">
      <c r="A5295" s="6" t="n">
        <v>41620.6805</v>
      </c>
      <c r="B5295" s="6" t="n">
        <v>1.71941391941392</v>
      </c>
      <c r="C5295" s="6" t="n">
        <v>71</v>
      </c>
      <c r="D5295" s="6" t="n">
        <v>-1</v>
      </c>
      <c r="E5295" s="6" t="n">
        <v>1.69450549450549</v>
      </c>
      <c r="F5295" s="6" t="n">
        <v>0</v>
      </c>
      <c r="G5295" s="6" t="n">
        <v>0.115750915750916</v>
      </c>
      <c r="H5295" s="6" t="str">
        <f aca="false">IF(AND(A5295&gt;=Stimuli!$B$2,A5295&lt;=Stimuli!$C$2),Stimuli!$A$2,IF(AND(A5295&gt;=Stimuli!$B$3,A5295&lt;=Stimuli!$C$3),Stimuli!$A$3,IF(AND(A5295&gt;=Stimuli!$B$4,A5295&lt;=Stimuli!$C$4),Stimuli!$A$4,"")))</f>
        <v>01 Quiet baseline (60s)</v>
      </c>
      <c r="I5295" s="6" t="n">
        <f aca="false">(B5295-B5294)/((A5295-A5294)/1000)</f>
        <v>0.375091575091716</v>
      </c>
      <c r="J5295" s="6" t="n">
        <f aca="false">IF(OR(B5295&lt;Rules!$B$2,B5295&gt;Rules!$B$3,ABS(I5295)&gt;Rules!$B$4,OR(B5296&lt;Rules!$B$2,B5296&gt;Rules!$B$3,ABS(I5296)&gt;Rules!$B$4)),1,0)</f>
        <v>0</v>
      </c>
      <c r="K5295" s="6" t="str">
        <f aca="false">IF(F5295=1,COUNTIF($F$2:F5295,1),"")</f>
        <v/>
      </c>
    </row>
    <row r="5296" customFormat="false" ht="15" hidden="false" customHeight="false" outlineLevel="0" collapsed="false">
      <c r="A5296" s="6" t="n">
        <v>41628.493</v>
      </c>
      <c r="B5296" s="6" t="n">
        <v>1.71794871794872</v>
      </c>
      <c r="C5296" s="6" t="n">
        <v>71</v>
      </c>
      <c r="D5296" s="6" t="n">
        <v>-1</v>
      </c>
      <c r="E5296" s="6" t="n">
        <v>1.69450549450549</v>
      </c>
      <c r="F5296" s="6" t="n">
        <v>0</v>
      </c>
      <c r="G5296" s="6" t="n">
        <v>0.115750915750916</v>
      </c>
      <c r="H5296" s="6" t="str">
        <f aca="false">IF(AND(A5296&gt;=Stimuli!$B$2,A5296&lt;=Stimuli!$C$2),Stimuli!$A$2,IF(AND(A5296&gt;=Stimuli!$B$3,A5296&lt;=Stimuli!$C$3),Stimuli!$A$3,IF(AND(A5296&gt;=Stimuli!$B$4,A5296&lt;=Stimuli!$C$4),Stimuli!$A$4,"")))</f>
        <v>01 Quiet baseline (60s)</v>
      </c>
      <c r="I5296" s="6" t="n">
        <f aca="false">(B5296-B5295)/((A5296-A5295)/1000)</f>
        <v>-0.187545787545844</v>
      </c>
      <c r="J5296" s="6" t="n">
        <f aca="false">IF(OR(B5296&lt;Rules!$B$2,B5296&gt;Rules!$B$3,ABS(I5296)&gt;Rules!$B$4,OR(B5297&lt;Rules!$B$2,B5297&gt;Rules!$B$3,ABS(I5297)&gt;Rules!$B$4)),1,0)</f>
        <v>0</v>
      </c>
      <c r="K5296" s="6" t="str">
        <f aca="false">IF(F5296=1,COUNTIF($F$2:F5296,1),"")</f>
        <v/>
      </c>
    </row>
    <row r="5297" customFormat="false" ht="15" hidden="false" customHeight="false" outlineLevel="0" collapsed="false">
      <c r="A5297" s="6" t="n">
        <v>41636.3055</v>
      </c>
      <c r="B5297" s="6" t="n">
        <v>1.71794871794872</v>
      </c>
      <c r="C5297" s="6" t="n">
        <v>71</v>
      </c>
      <c r="D5297" s="6" t="n">
        <v>-1</v>
      </c>
      <c r="E5297" s="6" t="n">
        <v>1.69450549450549</v>
      </c>
      <c r="F5297" s="6" t="n">
        <v>0</v>
      </c>
      <c r="G5297" s="6" t="n">
        <v>0.115750915750916</v>
      </c>
      <c r="H5297" s="6" t="str">
        <f aca="false">IF(AND(A5297&gt;=Stimuli!$B$2,A5297&lt;=Stimuli!$C$2),Stimuli!$A$2,IF(AND(A5297&gt;=Stimuli!$B$3,A5297&lt;=Stimuli!$C$3),Stimuli!$A$3,IF(AND(A5297&gt;=Stimuli!$B$4,A5297&lt;=Stimuli!$C$4),Stimuli!$A$4,"")))</f>
        <v>01 Quiet baseline (60s)</v>
      </c>
      <c r="I5297" s="6" t="n">
        <f aca="false">(B5297-B5296)/((A5297-A5296)/1000)</f>
        <v>0</v>
      </c>
      <c r="J5297" s="6" t="n">
        <f aca="false">IF(OR(B5297&lt;Rules!$B$2,B5297&gt;Rules!$B$3,ABS(I5297)&gt;Rules!$B$4,OR(B5298&lt;Rules!$B$2,B5298&gt;Rules!$B$3,ABS(I5298)&gt;Rules!$B$4)),1,0)</f>
        <v>0</v>
      </c>
      <c r="K5297" s="6" t="str">
        <f aca="false">IF(F5297=1,COUNTIF($F$2:F5297,1),"")</f>
        <v/>
      </c>
    </row>
    <row r="5298" customFormat="false" ht="15" hidden="false" customHeight="false" outlineLevel="0" collapsed="false">
      <c r="A5298" s="6" t="n">
        <v>41644.118</v>
      </c>
      <c r="B5298" s="6" t="n">
        <v>1.71941391941392</v>
      </c>
      <c r="C5298" s="6" t="n">
        <v>71</v>
      </c>
      <c r="D5298" s="6" t="n">
        <v>-1</v>
      </c>
      <c r="E5298" s="6" t="n">
        <v>1.6959706959707</v>
      </c>
      <c r="F5298" s="6" t="n">
        <v>0</v>
      </c>
      <c r="G5298" s="6" t="n">
        <v>0.115750915750916</v>
      </c>
      <c r="H5298" s="6" t="str">
        <f aca="false">IF(AND(A5298&gt;=Stimuli!$B$2,A5298&lt;=Stimuli!$C$2),Stimuli!$A$2,IF(AND(A5298&gt;=Stimuli!$B$3,A5298&lt;=Stimuli!$C$3),Stimuli!$A$3,IF(AND(A5298&gt;=Stimuli!$B$4,A5298&lt;=Stimuli!$C$4),Stimuli!$A$4,"")))</f>
        <v>01 Quiet baseline (60s)</v>
      </c>
      <c r="I5298" s="6" t="n">
        <f aca="false">(B5298-B5297)/((A5298-A5297)/1000)</f>
        <v>0.187545787545844</v>
      </c>
      <c r="J5298" s="6" t="n">
        <f aca="false">IF(OR(B5298&lt;Rules!$B$2,B5298&gt;Rules!$B$3,ABS(I5298)&gt;Rules!$B$4,OR(B5299&lt;Rules!$B$2,B5299&gt;Rules!$B$3,ABS(I5299)&gt;Rules!$B$4)),1,0)</f>
        <v>0</v>
      </c>
      <c r="K5298" s="6" t="str">
        <f aca="false">IF(F5298=1,COUNTIF($F$2:F5298,1),"")</f>
        <v/>
      </c>
    </row>
    <row r="5299" customFormat="false" ht="15" hidden="false" customHeight="false" outlineLevel="0" collapsed="false">
      <c r="A5299" s="6" t="n">
        <v>41651.9305</v>
      </c>
      <c r="B5299" s="6" t="n">
        <v>1.71648351648352</v>
      </c>
      <c r="C5299" s="6" t="n">
        <v>71</v>
      </c>
      <c r="D5299" s="6" t="n">
        <v>-1</v>
      </c>
      <c r="E5299" s="6" t="n">
        <v>1.6974358974359</v>
      </c>
      <c r="F5299" s="6" t="n">
        <v>0</v>
      </c>
      <c r="G5299" s="6" t="n">
        <v>0.115750915750916</v>
      </c>
      <c r="H5299" s="6" t="str">
        <f aca="false">IF(AND(A5299&gt;=Stimuli!$B$2,A5299&lt;=Stimuli!$C$2),Stimuli!$A$2,IF(AND(A5299&gt;=Stimuli!$B$3,A5299&lt;=Stimuli!$C$3),Stimuli!$A$3,IF(AND(A5299&gt;=Stimuli!$B$4,A5299&lt;=Stimuli!$C$4),Stimuli!$A$4,"")))</f>
        <v>01 Quiet baseline (60s)</v>
      </c>
      <c r="I5299" s="6" t="n">
        <f aca="false">(B5299-B5298)/((A5299-A5298)/1000)</f>
        <v>-0.375091575091716</v>
      </c>
      <c r="J5299" s="6" t="n">
        <f aca="false">IF(OR(B5299&lt;Rules!$B$2,B5299&gt;Rules!$B$3,ABS(I5299)&gt;Rules!$B$4,OR(B5300&lt;Rules!$B$2,B5300&gt;Rules!$B$3,ABS(I5300)&gt;Rules!$B$4)),1,0)</f>
        <v>0</v>
      </c>
      <c r="K5299" s="6" t="str">
        <f aca="false">IF(F5299=1,COUNTIF($F$2:F5299,1),"")</f>
        <v/>
      </c>
    </row>
    <row r="5300" customFormat="false" ht="15" hidden="false" customHeight="false" outlineLevel="0" collapsed="false">
      <c r="A5300" s="6" t="n">
        <v>41659.743</v>
      </c>
      <c r="B5300" s="6" t="n">
        <v>1.72087912087912</v>
      </c>
      <c r="C5300" s="6" t="n">
        <v>71</v>
      </c>
      <c r="D5300" s="6" t="n">
        <v>-1</v>
      </c>
      <c r="E5300" s="6" t="n">
        <v>1.6989010989011</v>
      </c>
      <c r="F5300" s="6" t="n">
        <v>0</v>
      </c>
      <c r="G5300" s="6" t="n">
        <v>0.115750915750916</v>
      </c>
      <c r="H5300" s="6" t="str">
        <f aca="false">IF(AND(A5300&gt;=Stimuli!$B$2,A5300&lt;=Stimuli!$C$2),Stimuli!$A$2,IF(AND(A5300&gt;=Stimuli!$B$3,A5300&lt;=Stimuli!$C$3),Stimuli!$A$3,IF(AND(A5300&gt;=Stimuli!$B$4,A5300&lt;=Stimuli!$C$4),Stimuli!$A$4,"")))</f>
        <v>01 Quiet baseline (60s)</v>
      </c>
      <c r="I5300" s="6" t="n">
        <f aca="false">(B5300-B5299)/((A5300-A5299)/1000)</f>
        <v>0.562637362637446</v>
      </c>
      <c r="J5300" s="6" t="n">
        <f aca="false">IF(OR(B5300&lt;Rules!$B$2,B5300&gt;Rules!$B$3,ABS(I5300)&gt;Rules!$B$4,OR(B5301&lt;Rules!$B$2,B5301&gt;Rules!$B$3,ABS(I5301)&gt;Rules!$B$4)),1,0)</f>
        <v>0</v>
      </c>
      <c r="K5300" s="6" t="str">
        <f aca="false">IF(F5300=1,COUNTIF($F$2:F5300,1),"")</f>
        <v/>
      </c>
    </row>
    <row r="5301" customFormat="false" ht="15" hidden="false" customHeight="false" outlineLevel="0" collapsed="false">
      <c r="A5301" s="6" t="n">
        <v>41667.5555</v>
      </c>
      <c r="B5301" s="6" t="n">
        <v>1.71648351648352</v>
      </c>
      <c r="C5301" s="6" t="n">
        <v>71</v>
      </c>
      <c r="D5301" s="6" t="n">
        <v>-1</v>
      </c>
      <c r="E5301" s="6" t="n">
        <v>1.6989010989011</v>
      </c>
      <c r="F5301" s="6" t="n">
        <v>0</v>
      </c>
      <c r="G5301" s="6" t="n">
        <v>0.115750915750916</v>
      </c>
      <c r="H5301" s="6" t="str">
        <f aca="false">IF(AND(A5301&gt;=Stimuli!$B$2,A5301&lt;=Stimuli!$C$2),Stimuli!$A$2,IF(AND(A5301&gt;=Stimuli!$B$3,A5301&lt;=Stimuli!$C$3),Stimuli!$A$3,IF(AND(A5301&gt;=Stimuli!$B$4,A5301&lt;=Stimuli!$C$4),Stimuli!$A$4,"")))</f>
        <v>01 Quiet baseline (60s)</v>
      </c>
      <c r="I5301" s="6" t="n">
        <f aca="false">(B5301-B5300)/((A5301-A5300)/1000)</f>
        <v>-0.562637362637446</v>
      </c>
      <c r="J5301" s="6" t="n">
        <f aca="false">IF(OR(B5301&lt;Rules!$B$2,B5301&gt;Rules!$B$3,ABS(I5301)&gt;Rules!$B$4,OR(B5302&lt;Rules!$B$2,B5302&gt;Rules!$B$3,ABS(I5302)&gt;Rules!$B$4)),1,0)</f>
        <v>0</v>
      </c>
      <c r="K5301" s="6" t="str">
        <f aca="false">IF(F5301=1,COUNTIF($F$2:F5301,1),"")</f>
        <v/>
      </c>
    </row>
    <row r="5302" customFormat="false" ht="15" hidden="false" customHeight="false" outlineLevel="0" collapsed="false">
      <c r="A5302" s="6" t="n">
        <v>41675.368</v>
      </c>
      <c r="B5302" s="6" t="n">
        <v>1.72234432234432</v>
      </c>
      <c r="C5302" s="6" t="n">
        <v>71</v>
      </c>
      <c r="D5302" s="6" t="n">
        <v>-1</v>
      </c>
      <c r="E5302" s="6" t="n">
        <v>1.7003663003663</v>
      </c>
      <c r="F5302" s="6" t="n">
        <v>0</v>
      </c>
      <c r="G5302" s="6" t="n">
        <v>0.115750915750916</v>
      </c>
      <c r="H5302" s="6" t="str">
        <f aca="false">IF(AND(A5302&gt;=Stimuli!$B$2,A5302&lt;=Stimuli!$C$2),Stimuli!$A$2,IF(AND(A5302&gt;=Stimuli!$B$3,A5302&lt;=Stimuli!$C$3),Stimuli!$A$3,IF(AND(A5302&gt;=Stimuli!$B$4,A5302&lt;=Stimuli!$C$4),Stimuli!$A$4,"")))</f>
        <v>01 Quiet baseline (60s)</v>
      </c>
      <c r="I5302" s="6" t="n">
        <f aca="false">(B5302-B5301)/((A5302-A5301)/1000)</f>
        <v>0.750183150183318</v>
      </c>
      <c r="J5302" s="6" t="n">
        <f aca="false">IF(OR(B5302&lt;Rules!$B$2,B5302&gt;Rules!$B$3,ABS(I5302)&gt;Rules!$B$4,OR(B5303&lt;Rules!$B$2,B5303&gt;Rules!$B$3,ABS(I5303)&gt;Rules!$B$4)),1,0)</f>
        <v>0</v>
      </c>
      <c r="K5302" s="6" t="str">
        <f aca="false">IF(F5302=1,COUNTIF($F$2:F5302,1),"")</f>
        <v/>
      </c>
    </row>
    <row r="5303" customFormat="false" ht="15" hidden="false" customHeight="false" outlineLevel="0" collapsed="false">
      <c r="A5303" s="6" t="n">
        <v>41683.1805</v>
      </c>
      <c r="B5303" s="6" t="n">
        <v>1.71648351648352</v>
      </c>
      <c r="C5303" s="6" t="n">
        <v>71</v>
      </c>
      <c r="D5303" s="6" t="n">
        <v>-1</v>
      </c>
      <c r="E5303" s="6" t="n">
        <v>1.7003663003663</v>
      </c>
      <c r="F5303" s="6" t="n">
        <v>0</v>
      </c>
      <c r="G5303" s="6" t="n">
        <v>0.115750915750916</v>
      </c>
      <c r="H5303" s="6" t="str">
        <f aca="false">IF(AND(A5303&gt;=Stimuli!$B$2,A5303&lt;=Stimuli!$C$2),Stimuli!$A$2,IF(AND(A5303&gt;=Stimuli!$B$3,A5303&lt;=Stimuli!$C$3),Stimuli!$A$3,IF(AND(A5303&gt;=Stimuli!$B$4,A5303&lt;=Stimuli!$C$4),Stimuli!$A$4,"")))</f>
        <v>01 Quiet baseline (60s)</v>
      </c>
      <c r="I5303" s="6" t="n">
        <f aca="false">(B5303-B5302)/((A5303-A5302)/1000)</f>
        <v>-0.750183150183318</v>
      </c>
      <c r="J5303" s="6" t="n">
        <f aca="false">IF(OR(B5303&lt;Rules!$B$2,B5303&gt;Rules!$B$3,ABS(I5303)&gt;Rules!$B$4,OR(B5304&lt;Rules!$B$2,B5304&gt;Rules!$B$3,ABS(I5304)&gt;Rules!$B$4)),1,0)</f>
        <v>0</v>
      </c>
      <c r="K5303" s="6" t="str">
        <f aca="false">IF(F5303=1,COUNTIF($F$2:F5303,1),"")</f>
        <v/>
      </c>
    </row>
    <row r="5304" customFormat="false" ht="15" hidden="false" customHeight="false" outlineLevel="0" collapsed="false">
      <c r="A5304" s="6" t="n">
        <v>41690.993</v>
      </c>
      <c r="B5304" s="6" t="n">
        <v>1.72234432234432</v>
      </c>
      <c r="C5304" s="6" t="n">
        <v>71</v>
      </c>
      <c r="D5304" s="6" t="n">
        <v>-1</v>
      </c>
      <c r="E5304" s="6" t="n">
        <v>1.7003663003663</v>
      </c>
      <c r="F5304" s="6" t="n">
        <v>0</v>
      </c>
      <c r="G5304" s="6" t="n">
        <v>0.115750915750916</v>
      </c>
      <c r="H5304" s="6" t="str">
        <f aca="false">IF(AND(A5304&gt;=Stimuli!$B$2,A5304&lt;=Stimuli!$C$2),Stimuli!$A$2,IF(AND(A5304&gt;=Stimuli!$B$3,A5304&lt;=Stimuli!$C$3),Stimuli!$A$3,IF(AND(A5304&gt;=Stimuli!$B$4,A5304&lt;=Stimuli!$C$4),Stimuli!$A$4,"")))</f>
        <v>01 Quiet baseline (60s)</v>
      </c>
      <c r="I5304" s="6" t="n">
        <f aca="false">(B5304-B5303)/((A5304-A5303)/1000)</f>
        <v>0.750183150183318</v>
      </c>
      <c r="J5304" s="6" t="n">
        <f aca="false">IF(OR(B5304&lt;Rules!$B$2,B5304&gt;Rules!$B$3,ABS(I5304)&gt;Rules!$B$4,OR(B5305&lt;Rules!$B$2,B5305&gt;Rules!$B$3,ABS(I5305)&gt;Rules!$B$4)),1,0)</f>
        <v>0</v>
      </c>
      <c r="K5304" s="6" t="str">
        <f aca="false">IF(F5304=1,COUNTIF($F$2:F5304,1),"")</f>
        <v/>
      </c>
    </row>
    <row r="5305" customFormat="false" ht="15" hidden="false" customHeight="false" outlineLevel="0" collapsed="false">
      <c r="A5305" s="6" t="n">
        <v>41698.8055</v>
      </c>
      <c r="B5305" s="6" t="n">
        <v>1.71648351648352</v>
      </c>
      <c r="C5305" s="6" t="n">
        <v>71</v>
      </c>
      <c r="D5305" s="6" t="n">
        <v>-1</v>
      </c>
      <c r="E5305" s="6" t="n">
        <v>1.7018315018315</v>
      </c>
      <c r="F5305" s="6" t="n">
        <v>0</v>
      </c>
      <c r="G5305" s="6" t="n">
        <v>0.115750915750916</v>
      </c>
      <c r="H5305" s="6" t="str">
        <f aca="false">IF(AND(A5305&gt;=Stimuli!$B$2,A5305&lt;=Stimuli!$C$2),Stimuli!$A$2,IF(AND(A5305&gt;=Stimuli!$B$3,A5305&lt;=Stimuli!$C$3),Stimuli!$A$3,IF(AND(A5305&gt;=Stimuli!$B$4,A5305&lt;=Stimuli!$C$4),Stimuli!$A$4,"")))</f>
        <v>01 Quiet baseline (60s)</v>
      </c>
      <c r="I5305" s="6" t="n">
        <f aca="false">(B5305-B5304)/((A5305-A5304)/1000)</f>
        <v>-0.750183150183318</v>
      </c>
      <c r="J5305" s="6" t="n">
        <f aca="false">IF(OR(B5305&lt;Rules!$B$2,B5305&gt;Rules!$B$3,ABS(I5305)&gt;Rules!$B$4,OR(B5306&lt;Rules!$B$2,B5306&gt;Rules!$B$3,ABS(I5306)&gt;Rules!$B$4)),1,0)</f>
        <v>0</v>
      </c>
      <c r="K5305" s="6" t="str">
        <f aca="false">IF(F5305=1,COUNTIF($F$2:F5305,1),"")</f>
        <v/>
      </c>
    </row>
    <row r="5306" customFormat="false" ht="15" hidden="false" customHeight="false" outlineLevel="0" collapsed="false">
      <c r="A5306" s="6" t="n">
        <v>41706.618</v>
      </c>
      <c r="B5306" s="6" t="n">
        <v>1.72234432234432</v>
      </c>
      <c r="C5306" s="6" t="n">
        <v>71</v>
      </c>
      <c r="D5306" s="6" t="n">
        <v>-1</v>
      </c>
      <c r="E5306" s="6" t="n">
        <v>1.7018315018315</v>
      </c>
      <c r="F5306" s="6" t="n">
        <v>0</v>
      </c>
      <c r="G5306" s="6" t="n">
        <v>0.115750915750916</v>
      </c>
      <c r="H5306" s="6" t="str">
        <f aca="false">IF(AND(A5306&gt;=Stimuli!$B$2,A5306&lt;=Stimuli!$C$2),Stimuli!$A$2,IF(AND(A5306&gt;=Stimuli!$B$3,A5306&lt;=Stimuli!$C$3),Stimuli!$A$3,IF(AND(A5306&gt;=Stimuli!$B$4,A5306&lt;=Stimuli!$C$4),Stimuli!$A$4,"")))</f>
        <v>01 Quiet baseline (60s)</v>
      </c>
      <c r="I5306" s="6" t="n">
        <f aca="false">(B5306-B5305)/((A5306-A5305)/1000)</f>
        <v>0.750183150183318</v>
      </c>
      <c r="J5306" s="6" t="n">
        <f aca="false">IF(OR(B5306&lt;Rules!$B$2,B5306&gt;Rules!$B$3,ABS(I5306)&gt;Rules!$B$4,OR(B5307&lt;Rules!$B$2,B5307&gt;Rules!$B$3,ABS(I5307)&gt;Rules!$B$4)),1,0)</f>
        <v>0</v>
      </c>
      <c r="K5306" s="6" t="str">
        <f aca="false">IF(F5306=1,COUNTIF($F$2:F5306,1),"")</f>
        <v/>
      </c>
    </row>
    <row r="5307" customFormat="false" ht="15" hidden="false" customHeight="false" outlineLevel="0" collapsed="false">
      <c r="A5307" s="6" t="n">
        <v>41714.4305</v>
      </c>
      <c r="B5307" s="6" t="n">
        <v>1.71648351648352</v>
      </c>
      <c r="C5307" s="6" t="n">
        <v>71</v>
      </c>
      <c r="D5307" s="6" t="n">
        <v>-1</v>
      </c>
      <c r="E5307" s="6" t="n">
        <v>1.7032967032967</v>
      </c>
      <c r="F5307" s="6" t="n">
        <v>0</v>
      </c>
      <c r="G5307" s="6" t="n">
        <v>0.115750915750916</v>
      </c>
      <c r="H5307" s="6" t="str">
        <f aca="false">IF(AND(A5307&gt;=Stimuli!$B$2,A5307&lt;=Stimuli!$C$2),Stimuli!$A$2,IF(AND(A5307&gt;=Stimuli!$B$3,A5307&lt;=Stimuli!$C$3),Stimuli!$A$3,IF(AND(A5307&gt;=Stimuli!$B$4,A5307&lt;=Stimuli!$C$4),Stimuli!$A$4,"")))</f>
        <v>01 Quiet baseline (60s)</v>
      </c>
      <c r="I5307" s="6" t="n">
        <f aca="false">(B5307-B5306)/((A5307-A5306)/1000)</f>
        <v>-0.750183150183318</v>
      </c>
      <c r="J5307" s="6" t="n">
        <f aca="false">IF(OR(B5307&lt;Rules!$B$2,B5307&gt;Rules!$B$3,ABS(I5307)&gt;Rules!$B$4,OR(B5308&lt;Rules!$B$2,B5308&gt;Rules!$B$3,ABS(I5308)&gt;Rules!$B$4)),1,0)</f>
        <v>0</v>
      </c>
      <c r="K5307" s="6" t="str">
        <f aca="false">IF(F5307=1,COUNTIF($F$2:F5307,1),"")</f>
        <v/>
      </c>
    </row>
    <row r="5308" customFormat="false" ht="15" hidden="false" customHeight="false" outlineLevel="0" collapsed="false">
      <c r="A5308" s="6" t="n">
        <v>41722.243</v>
      </c>
      <c r="B5308" s="6" t="n">
        <v>1.72087912087912</v>
      </c>
      <c r="C5308" s="6" t="n">
        <v>71</v>
      </c>
      <c r="D5308" s="6" t="n">
        <v>-1</v>
      </c>
      <c r="E5308" s="6" t="n">
        <v>1.7032967032967</v>
      </c>
      <c r="F5308" s="6" t="n">
        <v>0</v>
      </c>
      <c r="G5308" s="6" t="n">
        <v>0.115750915750916</v>
      </c>
      <c r="H5308" s="6" t="str">
        <f aca="false">IF(AND(A5308&gt;=Stimuli!$B$2,A5308&lt;=Stimuli!$C$2),Stimuli!$A$2,IF(AND(A5308&gt;=Stimuli!$B$3,A5308&lt;=Stimuli!$C$3),Stimuli!$A$3,IF(AND(A5308&gt;=Stimuli!$B$4,A5308&lt;=Stimuli!$C$4),Stimuli!$A$4,"")))</f>
        <v>01 Quiet baseline (60s)</v>
      </c>
      <c r="I5308" s="6" t="n">
        <f aca="false">(B5308-B5307)/((A5308-A5307)/1000)</f>
        <v>0.562637362637446</v>
      </c>
      <c r="J5308" s="6" t="n">
        <f aca="false">IF(OR(B5308&lt;Rules!$B$2,B5308&gt;Rules!$B$3,ABS(I5308)&gt;Rules!$B$4,OR(B5309&lt;Rules!$B$2,B5309&gt;Rules!$B$3,ABS(I5309)&gt;Rules!$B$4)),1,0)</f>
        <v>0</v>
      </c>
      <c r="K5308" s="6" t="str">
        <f aca="false">IF(F5308=1,COUNTIF($F$2:F5308,1),"")</f>
        <v/>
      </c>
    </row>
    <row r="5309" customFormat="false" ht="15" hidden="false" customHeight="false" outlineLevel="0" collapsed="false">
      <c r="A5309" s="6" t="n">
        <v>41730.0555</v>
      </c>
      <c r="B5309" s="6" t="n">
        <v>1.71648351648352</v>
      </c>
      <c r="C5309" s="6" t="n">
        <v>71</v>
      </c>
      <c r="D5309" s="6" t="n">
        <v>-1</v>
      </c>
      <c r="E5309" s="6" t="n">
        <v>1.7047619047619</v>
      </c>
      <c r="F5309" s="6" t="n">
        <v>0</v>
      </c>
      <c r="G5309" s="6" t="n">
        <v>0.115750915750916</v>
      </c>
      <c r="H5309" s="6" t="str">
        <f aca="false">IF(AND(A5309&gt;=Stimuli!$B$2,A5309&lt;=Stimuli!$C$2),Stimuli!$A$2,IF(AND(A5309&gt;=Stimuli!$B$3,A5309&lt;=Stimuli!$C$3),Stimuli!$A$3,IF(AND(A5309&gt;=Stimuli!$B$4,A5309&lt;=Stimuli!$C$4),Stimuli!$A$4,"")))</f>
        <v>01 Quiet baseline (60s)</v>
      </c>
      <c r="I5309" s="6" t="n">
        <f aca="false">(B5309-B5308)/((A5309-A5308)/1000)</f>
        <v>-0.562637362637446</v>
      </c>
      <c r="J5309" s="6" t="n">
        <f aca="false">IF(OR(B5309&lt;Rules!$B$2,B5309&gt;Rules!$B$3,ABS(I5309)&gt;Rules!$B$4,OR(B5310&lt;Rules!$B$2,B5310&gt;Rules!$B$3,ABS(I5310)&gt;Rules!$B$4)),1,0)</f>
        <v>0</v>
      </c>
      <c r="K5309" s="6" t="str">
        <f aca="false">IF(F5309=1,COUNTIF($F$2:F5309,1),"")</f>
        <v/>
      </c>
    </row>
    <row r="5310" customFormat="false" ht="15" hidden="false" customHeight="false" outlineLevel="0" collapsed="false">
      <c r="A5310" s="6" t="n">
        <v>41737.868</v>
      </c>
      <c r="B5310" s="6" t="n">
        <v>1.72087912087912</v>
      </c>
      <c r="C5310" s="6" t="n">
        <v>71</v>
      </c>
      <c r="D5310" s="6" t="n">
        <v>-1</v>
      </c>
      <c r="E5310" s="6" t="n">
        <v>1.7047619047619</v>
      </c>
      <c r="F5310" s="6" t="n">
        <v>0</v>
      </c>
      <c r="G5310" s="6" t="n">
        <v>0.115750915750916</v>
      </c>
      <c r="H5310" s="6" t="str">
        <f aca="false">IF(AND(A5310&gt;=Stimuli!$B$2,A5310&lt;=Stimuli!$C$2),Stimuli!$A$2,IF(AND(A5310&gt;=Stimuli!$B$3,A5310&lt;=Stimuli!$C$3),Stimuli!$A$3,IF(AND(A5310&gt;=Stimuli!$B$4,A5310&lt;=Stimuli!$C$4),Stimuli!$A$4,"")))</f>
        <v>01 Quiet baseline (60s)</v>
      </c>
      <c r="I5310" s="6" t="n">
        <f aca="false">(B5310-B5309)/((A5310-A5309)/1000)</f>
        <v>0.562637362637446</v>
      </c>
      <c r="J5310" s="6" t="n">
        <f aca="false">IF(OR(B5310&lt;Rules!$B$2,B5310&gt;Rules!$B$3,ABS(I5310)&gt;Rules!$B$4,OR(B5311&lt;Rules!$B$2,B5311&gt;Rules!$B$3,ABS(I5311)&gt;Rules!$B$4)),1,0)</f>
        <v>0</v>
      </c>
      <c r="K5310" s="6" t="str">
        <f aca="false">IF(F5310=1,COUNTIF($F$2:F5310,1),"")</f>
        <v/>
      </c>
    </row>
    <row r="5311" customFormat="false" ht="15" hidden="false" customHeight="false" outlineLevel="0" collapsed="false">
      <c r="A5311" s="6" t="n">
        <v>41745.6805</v>
      </c>
      <c r="B5311" s="6" t="n">
        <v>1.71794871794872</v>
      </c>
      <c r="C5311" s="6" t="n">
        <v>71</v>
      </c>
      <c r="D5311" s="6" t="n">
        <v>-1</v>
      </c>
      <c r="E5311" s="6" t="n">
        <v>1.7047619047619</v>
      </c>
      <c r="F5311" s="6" t="n">
        <v>0</v>
      </c>
      <c r="G5311" s="6" t="n">
        <v>0.115750915750916</v>
      </c>
      <c r="H5311" s="6" t="str">
        <f aca="false">IF(AND(A5311&gt;=Stimuli!$B$2,A5311&lt;=Stimuli!$C$2),Stimuli!$A$2,IF(AND(A5311&gt;=Stimuli!$B$3,A5311&lt;=Stimuli!$C$3),Stimuli!$A$3,IF(AND(A5311&gt;=Stimuli!$B$4,A5311&lt;=Stimuli!$C$4),Stimuli!$A$4,"")))</f>
        <v>01 Quiet baseline (60s)</v>
      </c>
      <c r="I5311" s="6" t="n">
        <f aca="false">(B5311-B5310)/((A5311-A5310)/1000)</f>
        <v>-0.375091575091574</v>
      </c>
      <c r="J5311" s="6" t="n">
        <f aca="false">IF(OR(B5311&lt;Rules!$B$2,B5311&gt;Rules!$B$3,ABS(I5311)&gt;Rules!$B$4,OR(B5312&lt;Rules!$B$2,B5312&gt;Rules!$B$3,ABS(I5312)&gt;Rules!$B$4)),1,0)</f>
        <v>0</v>
      </c>
      <c r="K5311" s="6" t="str">
        <f aca="false">IF(F5311=1,COUNTIF($F$2:F5311,1),"")</f>
        <v/>
      </c>
    </row>
    <row r="5312" customFormat="false" ht="15" hidden="false" customHeight="false" outlineLevel="0" collapsed="false">
      <c r="A5312" s="6" t="n">
        <v>41753.493</v>
      </c>
      <c r="B5312" s="6" t="n">
        <v>1.71941391941392</v>
      </c>
      <c r="C5312" s="6" t="n">
        <v>71</v>
      </c>
      <c r="D5312" s="6" t="n">
        <v>-1</v>
      </c>
      <c r="E5312" s="6" t="n">
        <v>1.7047619047619</v>
      </c>
      <c r="F5312" s="6" t="n">
        <v>0</v>
      </c>
      <c r="G5312" s="6" t="n">
        <v>0.115750915750916</v>
      </c>
      <c r="H5312" s="6" t="str">
        <f aca="false">IF(AND(A5312&gt;=Stimuli!$B$2,A5312&lt;=Stimuli!$C$2),Stimuli!$A$2,IF(AND(A5312&gt;=Stimuli!$B$3,A5312&lt;=Stimuli!$C$3),Stimuli!$A$3,IF(AND(A5312&gt;=Stimuli!$B$4,A5312&lt;=Stimuli!$C$4),Stimuli!$A$4,"")))</f>
        <v>01 Quiet baseline (60s)</v>
      </c>
      <c r="I5312" s="6" t="n">
        <f aca="false">(B5312-B5311)/((A5312-A5311)/1000)</f>
        <v>0.187545787545844</v>
      </c>
      <c r="J5312" s="6" t="n">
        <f aca="false">IF(OR(B5312&lt;Rules!$B$2,B5312&gt;Rules!$B$3,ABS(I5312)&gt;Rules!$B$4,OR(B5313&lt;Rules!$B$2,B5313&gt;Rules!$B$3,ABS(I5313)&gt;Rules!$B$4)),1,0)</f>
        <v>0</v>
      </c>
      <c r="K5312" s="6" t="str">
        <f aca="false">IF(F5312=1,COUNTIF($F$2:F5312,1),"")</f>
        <v/>
      </c>
    </row>
    <row r="5313" customFormat="false" ht="15" hidden="false" customHeight="false" outlineLevel="0" collapsed="false">
      <c r="A5313" s="6" t="n">
        <v>41761.3055</v>
      </c>
      <c r="B5313" s="6" t="n">
        <v>1.72087912087912</v>
      </c>
      <c r="C5313" s="6" t="n">
        <v>71</v>
      </c>
      <c r="D5313" s="6" t="n">
        <v>-1</v>
      </c>
      <c r="E5313" s="6" t="n">
        <v>1.7047619047619</v>
      </c>
      <c r="F5313" s="6" t="n">
        <v>0</v>
      </c>
      <c r="G5313" s="6" t="n">
        <v>0.115750915750916</v>
      </c>
      <c r="H5313" s="6" t="str">
        <f aca="false">IF(AND(A5313&gt;=Stimuli!$B$2,A5313&lt;=Stimuli!$C$2),Stimuli!$A$2,IF(AND(A5313&gt;=Stimuli!$B$3,A5313&lt;=Stimuli!$C$3),Stimuli!$A$3,IF(AND(A5313&gt;=Stimuli!$B$4,A5313&lt;=Stimuli!$C$4),Stimuli!$A$4,"")))</f>
        <v>01 Quiet baseline (60s)</v>
      </c>
      <c r="I5313" s="6" t="n">
        <f aca="false">(B5313-B5312)/((A5313-A5312)/1000)</f>
        <v>0.18754578754573</v>
      </c>
      <c r="J5313" s="6" t="n">
        <f aca="false">IF(OR(B5313&lt;Rules!$B$2,B5313&gt;Rules!$B$3,ABS(I5313)&gt;Rules!$B$4,OR(B5314&lt;Rules!$B$2,B5314&gt;Rules!$B$3,ABS(I5314)&gt;Rules!$B$4)),1,0)</f>
        <v>0</v>
      </c>
      <c r="K5313" s="6" t="str">
        <f aca="false">IF(F5313=1,COUNTIF($F$2:F5313,1),"")</f>
        <v/>
      </c>
    </row>
    <row r="5314" customFormat="false" ht="15" hidden="false" customHeight="false" outlineLevel="0" collapsed="false">
      <c r="A5314" s="6" t="n">
        <v>41769.118</v>
      </c>
      <c r="B5314" s="6" t="n">
        <v>1.71941391941392</v>
      </c>
      <c r="C5314" s="6" t="n">
        <v>71</v>
      </c>
      <c r="D5314" s="6" t="n">
        <v>-1</v>
      </c>
      <c r="E5314" s="6" t="n">
        <v>1.7047619047619</v>
      </c>
      <c r="F5314" s="6" t="n">
        <v>0</v>
      </c>
      <c r="G5314" s="6" t="n">
        <v>0.115750915750916</v>
      </c>
      <c r="H5314" s="6" t="str">
        <f aca="false">IF(AND(A5314&gt;=Stimuli!$B$2,A5314&lt;=Stimuli!$C$2),Stimuli!$A$2,IF(AND(A5314&gt;=Stimuli!$B$3,A5314&lt;=Stimuli!$C$3),Stimuli!$A$3,IF(AND(A5314&gt;=Stimuli!$B$4,A5314&lt;=Stimuli!$C$4),Stimuli!$A$4,"")))</f>
        <v>01 Quiet baseline (60s)</v>
      </c>
      <c r="I5314" s="6" t="n">
        <f aca="false">(B5314-B5313)/((A5314-A5313)/1000)</f>
        <v>-0.18754578754573</v>
      </c>
      <c r="J5314" s="6" t="n">
        <f aca="false">IF(OR(B5314&lt;Rules!$B$2,B5314&gt;Rules!$B$3,ABS(I5314)&gt;Rules!$B$4,OR(B5315&lt;Rules!$B$2,B5315&gt;Rules!$B$3,ABS(I5315)&gt;Rules!$B$4)),1,0)</f>
        <v>0</v>
      </c>
      <c r="K5314" s="6" t="str">
        <f aca="false">IF(F5314=1,COUNTIF($F$2:F5314,1),"")</f>
        <v/>
      </c>
    </row>
    <row r="5315" customFormat="false" ht="15" hidden="false" customHeight="false" outlineLevel="0" collapsed="false">
      <c r="A5315" s="6" t="n">
        <v>41776.9305</v>
      </c>
      <c r="B5315" s="6" t="n">
        <v>1.72234432234432</v>
      </c>
      <c r="C5315" s="6" t="n">
        <v>71</v>
      </c>
      <c r="D5315" s="6" t="n">
        <v>-1</v>
      </c>
      <c r="E5315" s="6" t="n">
        <v>1.7047619047619</v>
      </c>
      <c r="F5315" s="6" t="n">
        <v>0</v>
      </c>
      <c r="G5315" s="6" t="n">
        <v>0.115750915750916</v>
      </c>
      <c r="H5315" s="6" t="str">
        <f aca="false">IF(AND(A5315&gt;=Stimuli!$B$2,A5315&lt;=Stimuli!$C$2),Stimuli!$A$2,IF(AND(A5315&gt;=Stimuli!$B$3,A5315&lt;=Stimuli!$C$3),Stimuli!$A$3,IF(AND(A5315&gt;=Stimuli!$B$4,A5315&lt;=Stimuli!$C$4),Stimuli!$A$4,"")))</f>
        <v>01 Quiet baseline (60s)</v>
      </c>
      <c r="I5315" s="6" t="n">
        <f aca="false">(B5315-B5314)/((A5315-A5314)/1000)</f>
        <v>0.375091575091602</v>
      </c>
      <c r="J5315" s="6" t="n">
        <f aca="false">IF(OR(B5315&lt;Rules!$B$2,B5315&gt;Rules!$B$3,ABS(I5315)&gt;Rules!$B$4,OR(B5316&lt;Rules!$B$2,B5316&gt;Rules!$B$3,ABS(I5316)&gt;Rules!$B$4)),1,0)</f>
        <v>0</v>
      </c>
      <c r="K5315" s="6" t="str">
        <f aca="false">IF(F5315=1,COUNTIF($F$2:F5315,1),"")</f>
        <v/>
      </c>
    </row>
    <row r="5316" customFormat="false" ht="15" hidden="false" customHeight="false" outlineLevel="0" collapsed="false">
      <c r="A5316" s="6" t="n">
        <v>41784.743</v>
      </c>
      <c r="B5316" s="6" t="n">
        <v>1.71794871794872</v>
      </c>
      <c r="C5316" s="6" t="n">
        <v>71</v>
      </c>
      <c r="D5316" s="6" t="n">
        <v>-1</v>
      </c>
      <c r="E5316" s="6" t="n">
        <v>1.70622710622711</v>
      </c>
      <c r="F5316" s="6" t="n">
        <v>0</v>
      </c>
      <c r="G5316" s="6" t="n">
        <v>0.115750915750916</v>
      </c>
      <c r="H5316" s="6" t="str">
        <f aca="false">IF(AND(A5316&gt;=Stimuli!$B$2,A5316&lt;=Stimuli!$C$2),Stimuli!$A$2,IF(AND(A5316&gt;=Stimuli!$B$3,A5316&lt;=Stimuli!$C$3),Stimuli!$A$3,IF(AND(A5316&gt;=Stimuli!$B$4,A5316&lt;=Stimuli!$C$4),Stimuli!$A$4,"")))</f>
        <v>01 Quiet baseline (60s)</v>
      </c>
      <c r="I5316" s="6" t="n">
        <f aca="false">(B5316-B5315)/((A5316-A5315)/1000)</f>
        <v>-0.562637362637446</v>
      </c>
      <c r="J5316" s="6" t="n">
        <f aca="false">IF(OR(B5316&lt;Rules!$B$2,B5316&gt;Rules!$B$3,ABS(I5316)&gt;Rules!$B$4,OR(B5317&lt;Rules!$B$2,B5317&gt;Rules!$B$3,ABS(I5317)&gt;Rules!$B$4)),1,0)</f>
        <v>0</v>
      </c>
      <c r="K5316" s="6" t="str">
        <f aca="false">IF(F5316=1,COUNTIF($F$2:F5316,1),"")</f>
        <v/>
      </c>
    </row>
    <row r="5317" customFormat="false" ht="15" hidden="false" customHeight="false" outlineLevel="0" collapsed="false">
      <c r="A5317" s="6" t="n">
        <v>41792.5555</v>
      </c>
      <c r="B5317" s="6" t="n">
        <v>1.72380952380952</v>
      </c>
      <c r="C5317" s="6" t="n">
        <v>71</v>
      </c>
      <c r="D5317" s="6" t="n">
        <v>-1</v>
      </c>
      <c r="E5317" s="6" t="n">
        <v>1.70622710622711</v>
      </c>
      <c r="F5317" s="6" t="n">
        <v>0</v>
      </c>
      <c r="G5317" s="6" t="n">
        <v>0.115750915750916</v>
      </c>
      <c r="H5317" s="6" t="str">
        <f aca="false">IF(AND(A5317&gt;=Stimuli!$B$2,A5317&lt;=Stimuli!$C$2),Stimuli!$A$2,IF(AND(A5317&gt;=Stimuli!$B$3,A5317&lt;=Stimuli!$C$3),Stimuli!$A$3,IF(AND(A5317&gt;=Stimuli!$B$4,A5317&lt;=Stimuli!$C$4),Stimuli!$A$4,"")))</f>
        <v>01 Quiet baseline (60s)</v>
      </c>
      <c r="I5317" s="6" t="n">
        <f aca="false">(B5317-B5316)/((A5317-A5316)/1000)</f>
        <v>0.750183150183148</v>
      </c>
      <c r="J5317" s="6" t="n">
        <f aca="false">IF(OR(B5317&lt;Rules!$B$2,B5317&gt;Rules!$B$3,ABS(I5317)&gt;Rules!$B$4,OR(B5318&lt;Rules!$B$2,B5318&gt;Rules!$B$3,ABS(I5318)&gt;Rules!$B$4)),1,0)</f>
        <v>0</v>
      </c>
      <c r="K5317" s="6" t="str">
        <f aca="false">IF(F5317=1,COUNTIF($F$2:F5317,1),"")</f>
        <v/>
      </c>
    </row>
    <row r="5318" customFormat="false" ht="15" hidden="false" customHeight="false" outlineLevel="0" collapsed="false">
      <c r="A5318" s="6" t="n">
        <v>41800.368</v>
      </c>
      <c r="B5318" s="6" t="n">
        <v>1.71941391941392</v>
      </c>
      <c r="C5318" s="6" t="n">
        <v>71</v>
      </c>
      <c r="D5318" s="6" t="n">
        <v>-1</v>
      </c>
      <c r="E5318" s="6" t="n">
        <v>1.70622710622711</v>
      </c>
      <c r="F5318" s="6" t="n">
        <v>0</v>
      </c>
      <c r="G5318" s="6" t="n">
        <v>0.115750915750916</v>
      </c>
      <c r="H5318" s="6" t="str">
        <f aca="false">IF(AND(A5318&gt;=Stimuli!$B$2,A5318&lt;=Stimuli!$C$2),Stimuli!$A$2,IF(AND(A5318&gt;=Stimuli!$B$3,A5318&lt;=Stimuli!$C$3),Stimuli!$A$3,IF(AND(A5318&gt;=Stimuli!$B$4,A5318&lt;=Stimuli!$C$4),Stimuli!$A$4,"")))</f>
        <v>01 Quiet baseline (60s)</v>
      </c>
      <c r="I5318" s="6" t="n">
        <f aca="false">(B5318-B5317)/((A5318-A5317)/1000)</f>
        <v>-0.562637362637304</v>
      </c>
      <c r="J5318" s="6" t="n">
        <f aca="false">IF(OR(B5318&lt;Rules!$B$2,B5318&gt;Rules!$B$3,ABS(I5318)&gt;Rules!$B$4,OR(B5319&lt;Rules!$B$2,B5319&gt;Rules!$B$3,ABS(I5319)&gt;Rules!$B$4)),1,0)</f>
        <v>0</v>
      </c>
      <c r="K5318" s="6" t="str">
        <f aca="false">IF(F5318=1,COUNTIF($F$2:F5318,1),"")</f>
        <v/>
      </c>
    </row>
    <row r="5319" customFormat="false" ht="15" hidden="false" customHeight="false" outlineLevel="0" collapsed="false">
      <c r="A5319" s="6" t="n">
        <v>41808.1805</v>
      </c>
      <c r="B5319" s="6" t="n">
        <v>1.72527472527473</v>
      </c>
      <c r="C5319" s="6" t="n">
        <v>71</v>
      </c>
      <c r="D5319" s="6" t="n">
        <v>-1</v>
      </c>
      <c r="E5319" s="6" t="n">
        <v>1.70622710622711</v>
      </c>
      <c r="F5319" s="6" t="n">
        <v>0</v>
      </c>
      <c r="G5319" s="6" t="n">
        <v>0.115750915750916</v>
      </c>
      <c r="H5319" s="6" t="str">
        <f aca="false">IF(AND(A5319&gt;=Stimuli!$B$2,A5319&lt;=Stimuli!$C$2),Stimuli!$A$2,IF(AND(A5319&gt;=Stimuli!$B$3,A5319&lt;=Stimuli!$C$3),Stimuli!$A$3,IF(AND(A5319&gt;=Stimuli!$B$4,A5319&lt;=Stimuli!$C$4),Stimuli!$A$4,"")))</f>
        <v>01 Quiet baseline (60s)</v>
      </c>
      <c r="I5319" s="6" t="n">
        <f aca="false">(B5319-B5318)/((A5319-A5318)/1000)</f>
        <v>0.750183150183034</v>
      </c>
      <c r="J5319" s="6" t="n">
        <f aca="false">IF(OR(B5319&lt;Rules!$B$2,B5319&gt;Rules!$B$3,ABS(I5319)&gt;Rules!$B$4,OR(B5320&lt;Rules!$B$2,B5320&gt;Rules!$B$3,ABS(I5320)&gt;Rules!$B$4)),1,0)</f>
        <v>0</v>
      </c>
      <c r="K5319" s="6" t="str">
        <f aca="false">IF(F5319=1,COUNTIF($F$2:F5319,1),"")</f>
        <v/>
      </c>
    </row>
    <row r="5320" customFormat="false" ht="15" hidden="false" customHeight="false" outlineLevel="0" collapsed="false">
      <c r="A5320" s="6" t="n">
        <v>41815.993</v>
      </c>
      <c r="B5320" s="6" t="n">
        <v>1.71941391941392</v>
      </c>
      <c r="C5320" s="6" t="n">
        <v>71</v>
      </c>
      <c r="D5320" s="6" t="n">
        <v>-1</v>
      </c>
      <c r="E5320" s="6" t="n">
        <v>1.70769230769231</v>
      </c>
      <c r="F5320" s="6" t="n">
        <v>0</v>
      </c>
      <c r="G5320" s="6" t="n">
        <v>0.115750915750916</v>
      </c>
      <c r="H5320" s="6" t="str">
        <f aca="false">IF(AND(A5320&gt;=Stimuli!$B$2,A5320&lt;=Stimuli!$C$2),Stimuli!$A$2,IF(AND(A5320&gt;=Stimuli!$B$3,A5320&lt;=Stimuli!$C$3),Stimuli!$A$3,IF(AND(A5320&gt;=Stimuli!$B$4,A5320&lt;=Stimuli!$C$4),Stimuli!$A$4,"")))</f>
        <v>01 Quiet baseline (60s)</v>
      </c>
      <c r="I5320" s="6" t="n">
        <f aca="false">(B5320-B5319)/((A5320-A5319)/1000)</f>
        <v>-0.750183150183034</v>
      </c>
      <c r="J5320" s="6" t="n">
        <f aca="false">IF(OR(B5320&lt;Rules!$B$2,B5320&gt;Rules!$B$3,ABS(I5320)&gt;Rules!$B$4,OR(B5321&lt;Rules!$B$2,B5321&gt;Rules!$B$3,ABS(I5321)&gt;Rules!$B$4)),1,0)</f>
        <v>0</v>
      </c>
      <c r="K5320" s="6" t="str">
        <f aca="false">IF(F5320=1,COUNTIF($F$2:F5320,1),"")</f>
        <v/>
      </c>
    </row>
    <row r="5321" customFormat="false" ht="15" hidden="false" customHeight="false" outlineLevel="0" collapsed="false">
      <c r="A5321" s="6" t="n">
        <v>41823.8055</v>
      </c>
      <c r="B5321" s="6" t="n">
        <v>1.72673992673993</v>
      </c>
      <c r="C5321" s="6" t="n">
        <v>71</v>
      </c>
      <c r="D5321" s="6" t="n">
        <v>-1</v>
      </c>
      <c r="E5321" s="6" t="n">
        <v>1.70769230769231</v>
      </c>
      <c r="F5321" s="6" t="n">
        <v>0</v>
      </c>
      <c r="G5321" s="6" t="n">
        <v>0.115750915750916</v>
      </c>
      <c r="H5321" s="6" t="str">
        <f aca="false">IF(AND(A5321&gt;=Stimuli!$B$2,A5321&lt;=Stimuli!$C$2),Stimuli!$A$2,IF(AND(A5321&gt;=Stimuli!$B$3,A5321&lt;=Stimuli!$C$3),Stimuli!$A$3,IF(AND(A5321&gt;=Stimuli!$B$4,A5321&lt;=Stimuli!$C$4),Stimuli!$A$4,"")))</f>
        <v>01 Quiet baseline (60s)</v>
      </c>
      <c r="I5321" s="6" t="n">
        <f aca="false">(B5321-B5320)/((A5321-A5320)/1000)</f>
        <v>0.937728937728764</v>
      </c>
      <c r="J5321" s="6" t="n">
        <f aca="false">IF(OR(B5321&lt;Rules!$B$2,B5321&gt;Rules!$B$3,ABS(I5321)&gt;Rules!$B$4,OR(B5322&lt;Rules!$B$2,B5322&gt;Rules!$B$3,ABS(I5322)&gt;Rules!$B$4)),1,0)</f>
        <v>0</v>
      </c>
      <c r="K5321" s="6" t="str">
        <f aca="false">IF(F5321=1,COUNTIF($F$2:F5321,1),"")</f>
        <v/>
      </c>
    </row>
    <row r="5322" customFormat="false" ht="15" hidden="false" customHeight="false" outlineLevel="0" collapsed="false">
      <c r="A5322" s="6" t="n">
        <v>41831.618</v>
      </c>
      <c r="B5322" s="6" t="n">
        <v>1.72087912087912</v>
      </c>
      <c r="C5322" s="6" t="n">
        <v>71</v>
      </c>
      <c r="D5322" s="6" t="n">
        <v>-1</v>
      </c>
      <c r="E5322" s="6" t="n">
        <v>1.70769230769231</v>
      </c>
      <c r="F5322" s="6" t="n">
        <v>0</v>
      </c>
      <c r="G5322" s="6" t="n">
        <v>0.115750915750916</v>
      </c>
      <c r="H5322" s="6" t="str">
        <f aca="false">IF(AND(A5322&gt;=Stimuli!$B$2,A5322&lt;=Stimuli!$C$2),Stimuli!$A$2,IF(AND(A5322&gt;=Stimuli!$B$3,A5322&lt;=Stimuli!$C$3),Stimuli!$A$3,IF(AND(A5322&gt;=Stimuli!$B$4,A5322&lt;=Stimuli!$C$4),Stimuli!$A$4,"")))</f>
        <v>01 Quiet baseline (60s)</v>
      </c>
      <c r="I5322" s="6" t="n">
        <f aca="false">(B5322-B5321)/((A5322-A5321)/1000)</f>
        <v>-0.750183150183034</v>
      </c>
      <c r="J5322" s="6" t="n">
        <f aca="false">IF(OR(B5322&lt;Rules!$B$2,B5322&gt;Rules!$B$3,ABS(I5322)&gt;Rules!$B$4,OR(B5323&lt;Rules!$B$2,B5323&gt;Rules!$B$3,ABS(I5323)&gt;Rules!$B$4)),1,0)</f>
        <v>0</v>
      </c>
      <c r="K5322" s="6" t="str">
        <f aca="false">IF(F5322=1,COUNTIF($F$2:F5322,1),"")</f>
        <v/>
      </c>
    </row>
    <row r="5323" customFormat="false" ht="15" hidden="false" customHeight="false" outlineLevel="0" collapsed="false">
      <c r="A5323" s="6" t="n">
        <v>41839.4305</v>
      </c>
      <c r="B5323" s="6" t="n">
        <v>1.72673992673993</v>
      </c>
      <c r="C5323" s="6" t="n">
        <v>71</v>
      </c>
      <c r="D5323" s="6" t="n">
        <v>-1</v>
      </c>
      <c r="E5323" s="6" t="n">
        <v>1.70915750915751</v>
      </c>
      <c r="F5323" s="6" t="n">
        <v>0</v>
      </c>
      <c r="G5323" s="6" t="n">
        <v>0.115750915750916</v>
      </c>
      <c r="H5323" s="6" t="str">
        <f aca="false">IF(AND(A5323&gt;=Stimuli!$B$2,A5323&lt;=Stimuli!$C$2),Stimuli!$A$2,IF(AND(A5323&gt;=Stimuli!$B$3,A5323&lt;=Stimuli!$C$3),Stimuli!$A$3,IF(AND(A5323&gt;=Stimuli!$B$4,A5323&lt;=Stimuli!$C$4),Stimuli!$A$4,"")))</f>
        <v>01 Quiet baseline (60s)</v>
      </c>
      <c r="I5323" s="6" t="n">
        <f aca="false">(B5323-B5322)/((A5323-A5322)/1000)</f>
        <v>0.750183150183034</v>
      </c>
      <c r="J5323" s="6" t="n">
        <f aca="false">IF(OR(B5323&lt;Rules!$B$2,B5323&gt;Rules!$B$3,ABS(I5323)&gt;Rules!$B$4,OR(B5324&lt;Rules!$B$2,B5324&gt;Rules!$B$3,ABS(I5324)&gt;Rules!$B$4)),1,0)</f>
        <v>0</v>
      </c>
      <c r="K5323" s="6" t="str">
        <f aca="false">IF(F5323=1,COUNTIF($F$2:F5323,1),"")</f>
        <v/>
      </c>
    </row>
    <row r="5324" customFormat="false" ht="15" hidden="false" customHeight="false" outlineLevel="0" collapsed="false">
      <c r="A5324" s="6" t="n">
        <v>41847.243</v>
      </c>
      <c r="B5324" s="6" t="n">
        <v>1.72234432234432</v>
      </c>
      <c r="C5324" s="6" t="n">
        <v>71</v>
      </c>
      <c r="D5324" s="6" t="n">
        <v>-1</v>
      </c>
      <c r="E5324" s="6" t="n">
        <v>1.70915750915751</v>
      </c>
      <c r="F5324" s="6" t="n">
        <v>0</v>
      </c>
      <c r="G5324" s="6" t="n">
        <v>0.115750915750916</v>
      </c>
      <c r="H5324" s="6" t="str">
        <f aca="false">IF(AND(A5324&gt;=Stimuli!$B$2,A5324&lt;=Stimuli!$C$2),Stimuli!$A$2,IF(AND(A5324&gt;=Stimuli!$B$3,A5324&lt;=Stimuli!$C$3),Stimuli!$A$3,IF(AND(A5324&gt;=Stimuli!$B$4,A5324&lt;=Stimuli!$C$4),Stimuli!$A$4,"")))</f>
        <v>01 Quiet baseline (60s)</v>
      </c>
      <c r="I5324" s="6" t="n">
        <f aca="false">(B5324-B5323)/((A5324-A5323)/1000)</f>
        <v>-0.562637362637162</v>
      </c>
      <c r="J5324" s="6" t="n">
        <f aca="false">IF(OR(B5324&lt;Rules!$B$2,B5324&gt;Rules!$B$3,ABS(I5324)&gt;Rules!$B$4,OR(B5325&lt;Rules!$B$2,B5325&gt;Rules!$B$3,ABS(I5325)&gt;Rules!$B$4)),1,0)</f>
        <v>0</v>
      </c>
      <c r="K5324" s="6" t="str">
        <f aca="false">IF(F5324=1,COUNTIF($F$2:F5324,1),"")</f>
        <v/>
      </c>
    </row>
    <row r="5325" customFormat="false" ht="15" hidden="false" customHeight="false" outlineLevel="0" collapsed="false">
      <c r="A5325" s="6" t="n">
        <v>41855.0555</v>
      </c>
      <c r="B5325" s="6" t="n">
        <v>1.72673992673993</v>
      </c>
      <c r="C5325" s="6" t="n">
        <v>71</v>
      </c>
      <c r="D5325" s="6" t="n">
        <v>-1</v>
      </c>
      <c r="E5325" s="6" t="n">
        <v>1.70915750915751</v>
      </c>
      <c r="F5325" s="6" t="n">
        <v>0</v>
      </c>
      <c r="G5325" s="6" t="n">
        <v>0.115750915750916</v>
      </c>
      <c r="H5325" s="6" t="str">
        <f aca="false">IF(AND(A5325&gt;=Stimuli!$B$2,A5325&lt;=Stimuli!$C$2),Stimuli!$A$2,IF(AND(A5325&gt;=Stimuli!$B$3,A5325&lt;=Stimuli!$C$3),Stimuli!$A$3,IF(AND(A5325&gt;=Stimuli!$B$4,A5325&lt;=Stimuli!$C$4),Stimuli!$A$4,"")))</f>
        <v>01 Quiet baseline (60s)</v>
      </c>
      <c r="I5325" s="6" t="n">
        <f aca="false">(B5325-B5324)/((A5325-A5324)/1000)</f>
        <v>0.562637362637162</v>
      </c>
      <c r="J5325" s="6" t="n">
        <f aca="false">IF(OR(B5325&lt;Rules!$B$2,B5325&gt;Rules!$B$3,ABS(I5325)&gt;Rules!$B$4,OR(B5326&lt;Rules!$B$2,B5326&gt;Rules!$B$3,ABS(I5326)&gt;Rules!$B$4)),1,0)</f>
        <v>0</v>
      </c>
      <c r="K5325" s="6" t="str">
        <f aca="false">IF(F5325=1,COUNTIF($F$2:F5325,1),"")</f>
        <v/>
      </c>
    </row>
    <row r="5326" customFormat="false" ht="15" hidden="false" customHeight="false" outlineLevel="0" collapsed="false">
      <c r="A5326" s="6" t="n">
        <v>41862.868</v>
      </c>
      <c r="B5326" s="6" t="n">
        <v>1.72380952380952</v>
      </c>
      <c r="C5326" s="6" t="n">
        <v>71</v>
      </c>
      <c r="D5326" s="6" t="n">
        <v>-1</v>
      </c>
      <c r="E5326" s="6" t="n">
        <v>1.71062271062271</v>
      </c>
      <c r="F5326" s="6" t="n">
        <v>0</v>
      </c>
      <c r="G5326" s="6" t="n">
        <v>0.115750915750916</v>
      </c>
      <c r="H5326" s="6" t="str">
        <f aca="false">IF(AND(A5326&gt;=Stimuli!$B$2,A5326&lt;=Stimuli!$C$2),Stimuli!$A$2,IF(AND(A5326&gt;=Stimuli!$B$3,A5326&lt;=Stimuli!$C$3),Stimuli!$A$3,IF(AND(A5326&gt;=Stimuli!$B$4,A5326&lt;=Stimuli!$C$4),Stimuli!$A$4,"")))</f>
        <v>01 Quiet baseline (60s)</v>
      </c>
      <c r="I5326" s="6" t="n">
        <f aca="false">(B5326-B5325)/((A5326-A5325)/1000)</f>
        <v>-0.37509157509146</v>
      </c>
      <c r="J5326" s="6" t="n">
        <f aca="false">IF(OR(B5326&lt;Rules!$B$2,B5326&gt;Rules!$B$3,ABS(I5326)&gt;Rules!$B$4,OR(B5327&lt;Rules!$B$2,B5327&gt;Rules!$B$3,ABS(I5327)&gt;Rules!$B$4)),1,0)</f>
        <v>0</v>
      </c>
      <c r="K5326" s="6" t="str">
        <f aca="false">IF(F5326=1,COUNTIF($F$2:F5326,1),"")</f>
        <v/>
      </c>
    </row>
    <row r="5327" customFormat="false" ht="15" hidden="false" customHeight="false" outlineLevel="0" collapsed="false">
      <c r="A5327" s="6" t="n">
        <v>41870.6805</v>
      </c>
      <c r="B5327" s="6" t="n">
        <v>1.72673992673993</v>
      </c>
      <c r="C5327" s="6" t="n">
        <v>71</v>
      </c>
      <c r="D5327" s="6" t="n">
        <v>-1</v>
      </c>
      <c r="E5327" s="6" t="n">
        <v>1.71062271062271</v>
      </c>
      <c r="F5327" s="6" t="n">
        <v>0</v>
      </c>
      <c r="G5327" s="6" t="n">
        <v>0.115750915750916</v>
      </c>
      <c r="H5327" s="6" t="str">
        <f aca="false">IF(AND(A5327&gt;=Stimuli!$B$2,A5327&lt;=Stimuli!$C$2),Stimuli!$A$2,IF(AND(A5327&gt;=Stimuli!$B$3,A5327&lt;=Stimuli!$C$3),Stimuli!$A$3,IF(AND(A5327&gt;=Stimuli!$B$4,A5327&lt;=Stimuli!$C$4),Stimuli!$A$4,"")))</f>
        <v>01 Quiet baseline (60s)</v>
      </c>
      <c r="I5327" s="6" t="n">
        <f aca="false">(B5327-B5326)/((A5327-A5326)/1000)</f>
        <v>0.37509157509146</v>
      </c>
      <c r="J5327" s="6" t="n">
        <f aca="false">IF(OR(B5327&lt;Rules!$B$2,B5327&gt;Rules!$B$3,ABS(I5327)&gt;Rules!$B$4,OR(B5328&lt;Rules!$B$2,B5328&gt;Rules!$B$3,ABS(I5328)&gt;Rules!$B$4)),1,0)</f>
        <v>0</v>
      </c>
      <c r="K5327" s="6" t="str">
        <f aca="false">IF(F5327=1,COUNTIF($F$2:F5327,1),"")</f>
        <v/>
      </c>
    </row>
    <row r="5328" customFormat="false" ht="15" hidden="false" customHeight="false" outlineLevel="0" collapsed="false">
      <c r="A5328" s="6" t="n">
        <v>41878.493</v>
      </c>
      <c r="B5328" s="6" t="n">
        <v>1.72527472527473</v>
      </c>
      <c r="C5328" s="6" t="n">
        <v>71</v>
      </c>
      <c r="D5328" s="6" t="n">
        <v>-1</v>
      </c>
      <c r="E5328" s="6" t="n">
        <v>1.71062271062271</v>
      </c>
      <c r="F5328" s="6" t="n">
        <v>0</v>
      </c>
      <c r="G5328" s="6" t="n">
        <v>0.115750915750916</v>
      </c>
      <c r="H5328" s="6" t="str">
        <f aca="false">IF(AND(A5328&gt;=Stimuli!$B$2,A5328&lt;=Stimuli!$C$2),Stimuli!$A$2,IF(AND(A5328&gt;=Stimuli!$B$3,A5328&lt;=Stimuli!$C$3),Stimuli!$A$3,IF(AND(A5328&gt;=Stimuli!$B$4,A5328&lt;=Stimuli!$C$4),Stimuli!$A$4,"")))</f>
        <v>01 Quiet baseline (60s)</v>
      </c>
      <c r="I5328" s="6" t="n">
        <f aca="false">(B5328-B5327)/((A5328-A5327)/1000)</f>
        <v>-0.18754578754573</v>
      </c>
      <c r="J5328" s="6" t="n">
        <f aca="false">IF(OR(B5328&lt;Rules!$B$2,B5328&gt;Rules!$B$3,ABS(I5328)&gt;Rules!$B$4,OR(B5329&lt;Rules!$B$2,B5329&gt;Rules!$B$3,ABS(I5329)&gt;Rules!$B$4)),1,0)</f>
        <v>0</v>
      </c>
      <c r="K5328" s="6" t="str">
        <f aca="false">IF(F5328=1,COUNTIF($F$2:F5328,1),"")</f>
        <v/>
      </c>
    </row>
    <row r="5329" customFormat="false" ht="15" hidden="false" customHeight="false" outlineLevel="0" collapsed="false">
      <c r="A5329" s="6" t="n">
        <v>41886.3055</v>
      </c>
      <c r="B5329" s="6" t="n">
        <v>1.72527472527473</v>
      </c>
      <c r="C5329" s="6" t="n">
        <v>71</v>
      </c>
      <c r="D5329" s="6" t="n">
        <v>-1</v>
      </c>
      <c r="E5329" s="6" t="n">
        <v>1.71062271062271</v>
      </c>
      <c r="F5329" s="6" t="n">
        <v>0</v>
      </c>
      <c r="G5329" s="6" t="n">
        <v>0.115750915750916</v>
      </c>
      <c r="H5329" s="6" t="str">
        <f aca="false">IF(AND(A5329&gt;=Stimuli!$B$2,A5329&lt;=Stimuli!$C$2),Stimuli!$A$2,IF(AND(A5329&gt;=Stimuli!$B$3,A5329&lt;=Stimuli!$C$3),Stimuli!$A$3,IF(AND(A5329&gt;=Stimuli!$B$4,A5329&lt;=Stimuli!$C$4),Stimuli!$A$4,"")))</f>
        <v>01 Quiet baseline (60s)</v>
      </c>
      <c r="I5329" s="6" t="n">
        <f aca="false">(B5329-B5328)/((A5329-A5328)/1000)</f>
        <v>0</v>
      </c>
      <c r="J5329" s="6" t="n">
        <f aca="false">IF(OR(B5329&lt;Rules!$B$2,B5329&gt;Rules!$B$3,ABS(I5329)&gt;Rules!$B$4,OR(B5330&lt;Rules!$B$2,B5330&gt;Rules!$B$3,ABS(I5330)&gt;Rules!$B$4)),1,0)</f>
        <v>0</v>
      </c>
      <c r="K5329" s="6" t="str">
        <f aca="false">IF(F5329=1,COUNTIF($F$2:F5329,1),"")</f>
        <v/>
      </c>
    </row>
    <row r="5330" customFormat="false" ht="15" hidden="false" customHeight="false" outlineLevel="0" collapsed="false">
      <c r="A5330" s="6" t="n">
        <v>41894.118</v>
      </c>
      <c r="B5330" s="6" t="n">
        <v>1.72820512820513</v>
      </c>
      <c r="C5330" s="6" t="n">
        <v>71</v>
      </c>
      <c r="D5330" s="6" t="n">
        <v>-1</v>
      </c>
      <c r="E5330" s="6" t="n">
        <v>1.71062271062271</v>
      </c>
      <c r="F5330" s="6" t="n">
        <v>0</v>
      </c>
      <c r="G5330" s="6" t="n">
        <v>0.115750915750916</v>
      </c>
      <c r="H5330" s="6" t="str">
        <f aca="false">IF(AND(A5330&gt;=Stimuli!$B$2,A5330&lt;=Stimuli!$C$2),Stimuli!$A$2,IF(AND(A5330&gt;=Stimuli!$B$3,A5330&lt;=Stimuli!$C$3),Stimuli!$A$3,IF(AND(A5330&gt;=Stimuli!$B$4,A5330&lt;=Stimuli!$C$4),Stimuli!$A$4,"")))</f>
        <v>01 Quiet baseline (60s)</v>
      </c>
      <c r="I5330" s="6" t="n">
        <f aca="false">(B5330-B5329)/((A5330-A5329)/1000)</f>
        <v>0.375091575091602</v>
      </c>
      <c r="J5330" s="6" t="n">
        <f aca="false">IF(OR(B5330&lt;Rules!$B$2,B5330&gt;Rules!$B$3,ABS(I5330)&gt;Rules!$B$4,OR(B5331&lt;Rules!$B$2,B5331&gt;Rules!$B$3,ABS(I5331)&gt;Rules!$B$4)),1,0)</f>
        <v>0</v>
      </c>
      <c r="K5330" s="6" t="str">
        <f aca="false">IF(F5330=1,COUNTIF($F$2:F5330,1),"")</f>
        <v/>
      </c>
    </row>
    <row r="5331" customFormat="false" ht="15" hidden="false" customHeight="false" outlineLevel="0" collapsed="false">
      <c r="A5331" s="6" t="n">
        <v>41901.9305</v>
      </c>
      <c r="B5331" s="6" t="n">
        <v>1.72673992673993</v>
      </c>
      <c r="C5331" s="6" t="n">
        <v>71</v>
      </c>
      <c r="D5331" s="6" t="n">
        <v>-1</v>
      </c>
      <c r="E5331" s="6" t="n">
        <v>1.71062271062271</v>
      </c>
      <c r="F5331" s="6" t="n">
        <v>0</v>
      </c>
      <c r="G5331" s="6" t="n">
        <v>0.115750915750916</v>
      </c>
      <c r="H5331" s="6" t="str">
        <f aca="false">IF(AND(A5331&gt;=Stimuli!$B$2,A5331&lt;=Stimuli!$C$2),Stimuli!$A$2,IF(AND(A5331&gt;=Stimuli!$B$3,A5331&lt;=Stimuli!$C$3),Stimuli!$A$3,IF(AND(A5331&gt;=Stimuli!$B$4,A5331&lt;=Stimuli!$C$4),Stimuli!$A$4,"")))</f>
        <v>01 Quiet baseline (60s)</v>
      </c>
      <c r="I5331" s="6" t="n">
        <f aca="false">(B5331-B5330)/((A5331-A5330)/1000)</f>
        <v>-0.187545787545872</v>
      </c>
      <c r="J5331" s="6" t="n">
        <f aca="false">IF(OR(B5331&lt;Rules!$B$2,B5331&gt;Rules!$B$3,ABS(I5331)&gt;Rules!$B$4,OR(B5332&lt;Rules!$B$2,B5332&gt;Rules!$B$3,ABS(I5332)&gt;Rules!$B$4)),1,0)</f>
        <v>0</v>
      </c>
      <c r="K5331" s="6" t="str">
        <f aca="false">IF(F5331=1,COUNTIF($F$2:F5331,1),"")</f>
        <v/>
      </c>
    </row>
    <row r="5332" customFormat="false" ht="15" hidden="false" customHeight="false" outlineLevel="0" collapsed="false">
      <c r="A5332" s="6" t="n">
        <v>41909.743</v>
      </c>
      <c r="B5332" s="6" t="n">
        <v>1.73113553113553</v>
      </c>
      <c r="C5332" s="6" t="n">
        <v>71</v>
      </c>
      <c r="D5332" s="6" t="n">
        <v>-1</v>
      </c>
      <c r="E5332" s="6" t="n">
        <v>1.71062271062271</v>
      </c>
      <c r="F5332" s="6" t="n">
        <v>0</v>
      </c>
      <c r="G5332" s="6" t="n">
        <v>0.115750915750916</v>
      </c>
      <c r="H5332" s="6" t="str">
        <f aca="false">IF(AND(A5332&gt;=Stimuli!$B$2,A5332&lt;=Stimuli!$C$2),Stimuli!$A$2,IF(AND(A5332&gt;=Stimuli!$B$3,A5332&lt;=Stimuli!$C$3),Stimuli!$A$3,IF(AND(A5332&gt;=Stimuli!$B$4,A5332&lt;=Stimuli!$C$4),Stimuli!$A$4,"")))</f>
        <v>01 Quiet baseline (60s)</v>
      </c>
      <c r="I5332" s="6" t="n">
        <f aca="false">(B5332-B5331)/((A5332-A5331)/1000)</f>
        <v>0.562637362637446</v>
      </c>
      <c r="J5332" s="6" t="n">
        <f aca="false">IF(OR(B5332&lt;Rules!$B$2,B5332&gt;Rules!$B$3,ABS(I5332)&gt;Rules!$B$4,OR(B5333&lt;Rules!$B$2,B5333&gt;Rules!$B$3,ABS(I5333)&gt;Rules!$B$4)),1,0)</f>
        <v>0</v>
      </c>
      <c r="K5332" s="6" t="str">
        <f aca="false">IF(F5332=1,COUNTIF($F$2:F5332,1),"")</f>
        <v/>
      </c>
    </row>
    <row r="5333" customFormat="false" ht="15" hidden="false" customHeight="false" outlineLevel="0" collapsed="false">
      <c r="A5333" s="6" t="n">
        <v>41917.5555</v>
      </c>
      <c r="B5333" s="6" t="n">
        <v>1.72673992673993</v>
      </c>
      <c r="C5333" s="6" t="n">
        <v>71</v>
      </c>
      <c r="D5333" s="6" t="n">
        <v>-1</v>
      </c>
      <c r="E5333" s="6" t="n">
        <v>1.71208791208791</v>
      </c>
      <c r="F5333" s="6" t="n">
        <v>0</v>
      </c>
      <c r="G5333" s="6" t="n">
        <v>0.115750915750916</v>
      </c>
      <c r="H5333" s="6" t="str">
        <f aca="false">IF(AND(A5333&gt;=Stimuli!$B$2,A5333&lt;=Stimuli!$C$2),Stimuli!$A$2,IF(AND(A5333&gt;=Stimuli!$B$3,A5333&lt;=Stimuli!$C$3),Stimuli!$A$3,IF(AND(A5333&gt;=Stimuli!$B$4,A5333&lt;=Stimuli!$C$4),Stimuli!$A$4,"")))</f>
        <v>01 Quiet baseline (60s)</v>
      </c>
      <c r="I5333" s="6" t="n">
        <f aca="false">(B5333-B5332)/((A5333-A5332)/1000)</f>
        <v>-0.562637362637446</v>
      </c>
      <c r="J5333" s="6" t="n">
        <f aca="false">IF(OR(B5333&lt;Rules!$B$2,B5333&gt;Rules!$B$3,ABS(I5333)&gt;Rules!$B$4,OR(B5334&lt;Rules!$B$2,B5334&gt;Rules!$B$3,ABS(I5334)&gt;Rules!$B$4)),1,0)</f>
        <v>0</v>
      </c>
      <c r="K5333" s="6" t="str">
        <f aca="false">IF(F5333=1,COUNTIF($F$2:F5333,1),"")</f>
        <v/>
      </c>
    </row>
    <row r="5334" customFormat="false" ht="15" hidden="false" customHeight="false" outlineLevel="0" collapsed="false">
      <c r="A5334" s="6" t="n">
        <v>41925.368</v>
      </c>
      <c r="B5334" s="6" t="n">
        <v>1.73260073260073</v>
      </c>
      <c r="C5334" s="6" t="n">
        <v>71</v>
      </c>
      <c r="D5334" s="6" t="n">
        <v>-1</v>
      </c>
      <c r="E5334" s="6" t="n">
        <v>1.71208791208791</v>
      </c>
      <c r="F5334" s="6" t="n">
        <v>0</v>
      </c>
      <c r="G5334" s="6" t="n">
        <v>0.115750915750916</v>
      </c>
      <c r="H5334" s="6" t="str">
        <f aca="false">IF(AND(A5334&gt;=Stimuli!$B$2,A5334&lt;=Stimuli!$C$2),Stimuli!$A$2,IF(AND(A5334&gt;=Stimuli!$B$3,A5334&lt;=Stimuli!$C$3),Stimuli!$A$3,IF(AND(A5334&gt;=Stimuli!$B$4,A5334&lt;=Stimuli!$C$4),Stimuli!$A$4,"")))</f>
        <v>01 Quiet baseline (60s)</v>
      </c>
      <c r="I5334" s="6" t="n">
        <f aca="false">(B5334-B5333)/((A5334-A5333)/1000)</f>
        <v>0.750183150183318</v>
      </c>
      <c r="J5334" s="6" t="n">
        <f aca="false">IF(OR(B5334&lt;Rules!$B$2,B5334&gt;Rules!$B$3,ABS(I5334)&gt;Rules!$B$4,OR(B5335&lt;Rules!$B$2,B5335&gt;Rules!$B$3,ABS(I5335)&gt;Rules!$B$4)),1,0)</f>
        <v>0</v>
      </c>
      <c r="K5334" s="6" t="str">
        <f aca="false">IF(F5334=1,COUNTIF($F$2:F5334,1),"")</f>
        <v/>
      </c>
    </row>
    <row r="5335" customFormat="false" ht="15" hidden="false" customHeight="false" outlineLevel="0" collapsed="false">
      <c r="A5335" s="6" t="n">
        <v>41933.1805</v>
      </c>
      <c r="B5335" s="6" t="n">
        <v>1.72820512820513</v>
      </c>
      <c r="C5335" s="6" t="n">
        <v>71</v>
      </c>
      <c r="D5335" s="6" t="n">
        <v>-1</v>
      </c>
      <c r="E5335" s="6" t="n">
        <v>1.71208791208791</v>
      </c>
      <c r="F5335" s="6" t="n">
        <v>0</v>
      </c>
      <c r="G5335" s="6" t="n">
        <v>0.115750915750916</v>
      </c>
      <c r="H5335" s="6" t="str">
        <f aca="false">IF(AND(A5335&gt;=Stimuli!$B$2,A5335&lt;=Stimuli!$C$2),Stimuli!$A$2,IF(AND(A5335&gt;=Stimuli!$B$3,A5335&lt;=Stimuli!$C$3),Stimuli!$A$3,IF(AND(A5335&gt;=Stimuli!$B$4,A5335&lt;=Stimuli!$C$4),Stimuli!$A$4,"")))</f>
        <v>01 Quiet baseline (60s)</v>
      </c>
      <c r="I5335" s="6" t="n">
        <f aca="false">(B5335-B5334)/((A5335-A5334)/1000)</f>
        <v>-0.562637362637446</v>
      </c>
      <c r="J5335" s="6" t="n">
        <f aca="false">IF(OR(B5335&lt;Rules!$B$2,B5335&gt;Rules!$B$3,ABS(I5335)&gt;Rules!$B$4,OR(B5336&lt;Rules!$B$2,B5336&gt;Rules!$B$3,ABS(I5336)&gt;Rules!$B$4)),1,0)</f>
        <v>0</v>
      </c>
      <c r="K5335" s="6" t="str">
        <f aca="false">IF(F5335=1,COUNTIF($F$2:F5335,1),"")</f>
        <v/>
      </c>
    </row>
    <row r="5336" customFormat="false" ht="15" hidden="false" customHeight="false" outlineLevel="0" collapsed="false">
      <c r="A5336" s="6" t="n">
        <v>41940.993</v>
      </c>
      <c r="B5336" s="6" t="n">
        <v>1.73406593406593</v>
      </c>
      <c r="C5336" s="6" t="n">
        <v>71</v>
      </c>
      <c r="D5336" s="6" t="n">
        <v>-1</v>
      </c>
      <c r="E5336" s="6" t="n">
        <v>1.71208791208791</v>
      </c>
      <c r="F5336" s="6" t="n">
        <v>0</v>
      </c>
      <c r="G5336" s="6" t="n">
        <v>0.115750915750916</v>
      </c>
      <c r="H5336" s="6" t="str">
        <f aca="false">IF(AND(A5336&gt;=Stimuli!$B$2,A5336&lt;=Stimuli!$C$2),Stimuli!$A$2,IF(AND(A5336&gt;=Stimuli!$B$3,A5336&lt;=Stimuli!$C$3),Stimuli!$A$3,IF(AND(A5336&gt;=Stimuli!$B$4,A5336&lt;=Stimuli!$C$4),Stimuli!$A$4,"")))</f>
        <v>01 Quiet baseline (60s)</v>
      </c>
      <c r="I5336" s="6" t="n">
        <f aca="false">(B5336-B5335)/((A5336-A5335)/1000)</f>
        <v>0.750183150183148</v>
      </c>
      <c r="J5336" s="6" t="n">
        <f aca="false">IF(OR(B5336&lt;Rules!$B$2,B5336&gt;Rules!$B$3,ABS(I5336)&gt;Rules!$B$4,OR(B5337&lt;Rules!$B$2,B5337&gt;Rules!$B$3,ABS(I5337)&gt;Rules!$B$4)),1,0)</f>
        <v>0</v>
      </c>
      <c r="K5336" s="6" t="str">
        <f aca="false">IF(F5336=1,COUNTIF($F$2:F5336,1),"")</f>
        <v/>
      </c>
    </row>
    <row r="5337" customFormat="false" ht="15" hidden="false" customHeight="false" outlineLevel="0" collapsed="false">
      <c r="A5337" s="6" t="n">
        <v>41948.8055</v>
      </c>
      <c r="B5337" s="6" t="n">
        <v>1.72820512820513</v>
      </c>
      <c r="C5337" s="6" t="n">
        <v>71</v>
      </c>
      <c r="D5337" s="6" t="n">
        <v>-1</v>
      </c>
      <c r="E5337" s="6" t="n">
        <v>1.71208791208791</v>
      </c>
      <c r="F5337" s="6" t="n">
        <v>0</v>
      </c>
      <c r="G5337" s="6" t="n">
        <v>0.115750915750916</v>
      </c>
      <c r="H5337" s="6" t="str">
        <f aca="false">IF(AND(A5337&gt;=Stimuli!$B$2,A5337&lt;=Stimuli!$C$2),Stimuli!$A$2,IF(AND(A5337&gt;=Stimuli!$B$3,A5337&lt;=Stimuli!$C$3),Stimuli!$A$3,IF(AND(A5337&gt;=Stimuli!$B$4,A5337&lt;=Stimuli!$C$4),Stimuli!$A$4,"")))</f>
        <v>01 Quiet baseline (60s)</v>
      </c>
      <c r="I5337" s="6" t="n">
        <f aca="false">(B5337-B5336)/((A5337-A5336)/1000)</f>
        <v>-0.750183150183148</v>
      </c>
      <c r="J5337" s="6" t="n">
        <f aca="false">IF(OR(B5337&lt;Rules!$B$2,B5337&gt;Rules!$B$3,ABS(I5337)&gt;Rules!$B$4,OR(B5338&lt;Rules!$B$2,B5338&gt;Rules!$B$3,ABS(I5338)&gt;Rules!$B$4)),1,0)</f>
        <v>0</v>
      </c>
      <c r="K5337" s="6" t="str">
        <f aca="false">IF(F5337=1,COUNTIF($F$2:F5337,1),"")</f>
        <v/>
      </c>
    </row>
    <row r="5338" customFormat="false" ht="15" hidden="false" customHeight="false" outlineLevel="0" collapsed="false">
      <c r="A5338" s="6" t="n">
        <v>41956.618</v>
      </c>
      <c r="B5338" s="6" t="n">
        <v>1.73553113553114</v>
      </c>
      <c r="C5338" s="6" t="n">
        <v>71</v>
      </c>
      <c r="D5338" s="6" t="n">
        <v>-1</v>
      </c>
      <c r="E5338" s="6" t="n">
        <v>1.71208791208791</v>
      </c>
      <c r="F5338" s="6" t="n">
        <v>0</v>
      </c>
      <c r="G5338" s="6" t="n">
        <v>0.115750915750916</v>
      </c>
      <c r="H5338" s="6" t="str">
        <f aca="false">IF(AND(A5338&gt;=Stimuli!$B$2,A5338&lt;=Stimuli!$C$2),Stimuli!$A$2,IF(AND(A5338&gt;=Stimuli!$B$3,A5338&lt;=Stimuli!$C$3),Stimuli!$A$3,IF(AND(A5338&gt;=Stimuli!$B$4,A5338&lt;=Stimuli!$C$4),Stimuli!$A$4,"")))</f>
        <v>01 Quiet baseline (60s)</v>
      </c>
      <c r="I5338" s="6" t="n">
        <f aca="false">(B5338-B5337)/((A5338-A5337)/1000)</f>
        <v>0.93772893772902</v>
      </c>
      <c r="J5338" s="6" t="n">
        <f aca="false">IF(OR(B5338&lt;Rules!$B$2,B5338&gt;Rules!$B$3,ABS(I5338)&gt;Rules!$B$4,OR(B5339&lt;Rules!$B$2,B5339&gt;Rules!$B$3,ABS(I5339)&gt;Rules!$B$4)),1,0)</f>
        <v>0</v>
      </c>
      <c r="K5338" s="6" t="str">
        <f aca="false">IF(F5338=1,COUNTIF($F$2:F5338,1),"")</f>
        <v/>
      </c>
    </row>
    <row r="5339" customFormat="false" ht="15" hidden="false" customHeight="false" outlineLevel="0" collapsed="false">
      <c r="A5339" s="6" t="n">
        <v>41964.4305</v>
      </c>
      <c r="B5339" s="6" t="n">
        <v>1.73113553113553</v>
      </c>
      <c r="C5339" s="6" t="n">
        <v>71</v>
      </c>
      <c r="D5339" s="6" t="n">
        <v>-1</v>
      </c>
      <c r="E5339" s="6" t="n">
        <v>1.71208791208791</v>
      </c>
      <c r="F5339" s="6" t="n">
        <v>0</v>
      </c>
      <c r="G5339" s="6" t="n">
        <v>0.115750915750916</v>
      </c>
      <c r="H5339" s="6" t="str">
        <f aca="false">IF(AND(A5339&gt;=Stimuli!$B$2,A5339&lt;=Stimuli!$C$2),Stimuli!$A$2,IF(AND(A5339&gt;=Stimuli!$B$3,A5339&lt;=Stimuli!$C$3),Stimuli!$A$3,IF(AND(A5339&gt;=Stimuli!$B$4,A5339&lt;=Stimuli!$C$4),Stimuli!$A$4,"")))</f>
        <v>01 Quiet baseline (60s)</v>
      </c>
      <c r="I5339" s="6" t="n">
        <f aca="false">(B5339-B5338)/((A5339-A5338)/1000)</f>
        <v>-0.562637362637446</v>
      </c>
      <c r="J5339" s="6" t="n">
        <f aca="false">IF(OR(B5339&lt;Rules!$B$2,B5339&gt;Rules!$B$3,ABS(I5339)&gt;Rules!$B$4,OR(B5340&lt;Rules!$B$2,B5340&gt;Rules!$B$3,ABS(I5340)&gt;Rules!$B$4)),1,0)</f>
        <v>0</v>
      </c>
      <c r="K5339" s="6" t="str">
        <f aca="false">IF(F5339=1,COUNTIF($F$2:F5339,1),"")</f>
        <v/>
      </c>
    </row>
    <row r="5340" customFormat="false" ht="15" hidden="false" customHeight="false" outlineLevel="0" collapsed="false">
      <c r="A5340" s="6" t="n">
        <v>41972.243</v>
      </c>
      <c r="B5340" s="6" t="n">
        <v>1.73553113553114</v>
      </c>
      <c r="C5340" s="6" t="n">
        <v>71</v>
      </c>
      <c r="D5340" s="6" t="n">
        <v>-1</v>
      </c>
      <c r="E5340" s="6" t="n">
        <v>1.71355311355311</v>
      </c>
      <c r="F5340" s="6" t="n">
        <v>0</v>
      </c>
      <c r="G5340" s="6" t="n">
        <v>0.115750915750916</v>
      </c>
      <c r="H5340" s="6" t="str">
        <f aca="false">IF(AND(A5340&gt;=Stimuli!$B$2,A5340&lt;=Stimuli!$C$2),Stimuli!$A$2,IF(AND(A5340&gt;=Stimuli!$B$3,A5340&lt;=Stimuli!$C$3),Stimuli!$A$3,IF(AND(A5340&gt;=Stimuli!$B$4,A5340&lt;=Stimuli!$C$4),Stimuli!$A$4,"")))</f>
        <v>01 Quiet baseline (60s)</v>
      </c>
      <c r="I5340" s="6" t="n">
        <f aca="false">(B5340-B5339)/((A5340-A5339)/1000)</f>
        <v>0.562637362637446</v>
      </c>
      <c r="J5340" s="6" t="n">
        <f aca="false">IF(OR(B5340&lt;Rules!$B$2,B5340&gt;Rules!$B$3,ABS(I5340)&gt;Rules!$B$4,OR(B5341&lt;Rules!$B$2,B5341&gt;Rules!$B$3,ABS(I5341)&gt;Rules!$B$4)),1,0)</f>
        <v>0</v>
      </c>
      <c r="K5340" s="6" t="str">
        <f aca="false">IF(F5340=1,COUNTIF($F$2:F5340,1),"")</f>
        <v/>
      </c>
    </row>
    <row r="5341" customFormat="false" ht="15" hidden="false" customHeight="false" outlineLevel="0" collapsed="false">
      <c r="A5341" s="6" t="n">
        <v>41980.0555</v>
      </c>
      <c r="B5341" s="6" t="n">
        <v>1.73260073260073</v>
      </c>
      <c r="C5341" s="6" t="n">
        <v>71</v>
      </c>
      <c r="D5341" s="6" t="n">
        <v>-1</v>
      </c>
      <c r="E5341" s="6" t="n">
        <v>1.71355311355311</v>
      </c>
      <c r="F5341" s="6" t="n">
        <v>0</v>
      </c>
      <c r="G5341" s="6" t="n">
        <v>0.115750915750916</v>
      </c>
      <c r="H5341" s="6" t="str">
        <f aca="false">IF(AND(A5341&gt;=Stimuli!$B$2,A5341&lt;=Stimuli!$C$2),Stimuli!$A$2,IF(AND(A5341&gt;=Stimuli!$B$3,A5341&lt;=Stimuli!$C$3),Stimuli!$A$3,IF(AND(A5341&gt;=Stimuli!$B$4,A5341&lt;=Stimuli!$C$4),Stimuli!$A$4,"")))</f>
        <v>01 Quiet baseline (60s)</v>
      </c>
      <c r="I5341" s="6" t="n">
        <f aca="false">(B5341-B5340)/((A5341-A5340)/1000)</f>
        <v>-0.375091575091574</v>
      </c>
      <c r="J5341" s="6" t="n">
        <f aca="false">IF(OR(B5341&lt;Rules!$B$2,B5341&gt;Rules!$B$3,ABS(I5341)&gt;Rules!$B$4,OR(B5342&lt;Rules!$B$2,B5342&gt;Rules!$B$3,ABS(I5342)&gt;Rules!$B$4)),1,0)</f>
        <v>0</v>
      </c>
      <c r="K5341" s="6" t="str">
        <f aca="false">IF(F5341=1,COUNTIF($F$2:F5341,1),"")</f>
        <v/>
      </c>
    </row>
    <row r="5342" customFormat="false" ht="15" hidden="false" customHeight="false" outlineLevel="0" collapsed="false">
      <c r="A5342" s="6" t="n">
        <v>41987.868</v>
      </c>
      <c r="B5342" s="6" t="n">
        <v>1.73699633699634</v>
      </c>
      <c r="C5342" s="6" t="n">
        <v>71</v>
      </c>
      <c r="D5342" s="6" t="n">
        <v>-1</v>
      </c>
      <c r="E5342" s="6" t="n">
        <v>1.71355311355311</v>
      </c>
      <c r="F5342" s="6" t="n">
        <v>0</v>
      </c>
      <c r="G5342" s="6" t="n">
        <v>0.115750915750916</v>
      </c>
      <c r="H5342" s="6" t="str">
        <f aca="false">IF(AND(A5342&gt;=Stimuli!$B$2,A5342&lt;=Stimuli!$C$2),Stimuli!$A$2,IF(AND(A5342&gt;=Stimuli!$B$3,A5342&lt;=Stimuli!$C$3),Stimuli!$A$3,IF(AND(A5342&gt;=Stimuli!$B$4,A5342&lt;=Stimuli!$C$4),Stimuli!$A$4,"")))</f>
        <v>01 Quiet baseline (60s)</v>
      </c>
      <c r="I5342" s="6" t="n">
        <f aca="false">(B5342-B5341)/((A5342-A5341)/1000)</f>
        <v>0.562637362637304</v>
      </c>
      <c r="J5342" s="6" t="n">
        <f aca="false">IF(OR(B5342&lt;Rules!$B$2,B5342&gt;Rules!$B$3,ABS(I5342)&gt;Rules!$B$4,OR(B5343&lt;Rules!$B$2,B5343&gt;Rules!$B$3,ABS(I5343)&gt;Rules!$B$4)),1,0)</f>
        <v>0</v>
      </c>
      <c r="K5342" s="6" t="str">
        <f aca="false">IF(F5342=1,COUNTIF($F$2:F5342,1),"")</f>
        <v/>
      </c>
    </row>
    <row r="5343" customFormat="false" ht="15" hidden="false" customHeight="false" outlineLevel="0" collapsed="false">
      <c r="A5343" s="6" t="n">
        <v>41995.6805</v>
      </c>
      <c r="B5343" s="6" t="n">
        <v>1.73553113553114</v>
      </c>
      <c r="C5343" s="6" t="n">
        <v>71</v>
      </c>
      <c r="D5343" s="6" t="n">
        <v>-1</v>
      </c>
      <c r="E5343" s="6" t="n">
        <v>1.71355311355311</v>
      </c>
      <c r="F5343" s="6" t="n">
        <v>0</v>
      </c>
      <c r="G5343" s="6" t="n">
        <v>0.115750915750916</v>
      </c>
      <c r="H5343" s="6" t="str">
        <f aca="false">IF(AND(A5343&gt;=Stimuli!$B$2,A5343&lt;=Stimuli!$C$2),Stimuli!$A$2,IF(AND(A5343&gt;=Stimuli!$B$3,A5343&lt;=Stimuli!$C$3),Stimuli!$A$3,IF(AND(A5343&gt;=Stimuli!$B$4,A5343&lt;=Stimuli!$C$4),Stimuli!$A$4,"")))</f>
        <v>01 Quiet baseline (60s)</v>
      </c>
      <c r="I5343" s="6" t="n">
        <f aca="false">(B5343-B5342)/((A5343-A5342)/1000)</f>
        <v>-0.18754578754573</v>
      </c>
      <c r="J5343" s="6" t="n">
        <f aca="false">IF(OR(B5343&lt;Rules!$B$2,B5343&gt;Rules!$B$3,ABS(I5343)&gt;Rules!$B$4,OR(B5344&lt;Rules!$B$2,B5344&gt;Rules!$B$3,ABS(I5344)&gt;Rules!$B$4)),1,0)</f>
        <v>0</v>
      </c>
      <c r="K5343" s="6" t="str">
        <f aca="false">IF(F5343=1,COUNTIF($F$2:F5343,1),"")</f>
        <v/>
      </c>
    </row>
    <row r="5344" customFormat="false" ht="15" hidden="false" customHeight="false" outlineLevel="0" collapsed="false">
      <c r="A5344" s="6" t="n">
        <v>42003.493</v>
      </c>
      <c r="B5344" s="6" t="n">
        <v>1.73699633699634</v>
      </c>
      <c r="C5344" s="6" t="n">
        <v>71</v>
      </c>
      <c r="D5344" s="6" t="n">
        <v>-1</v>
      </c>
      <c r="E5344" s="6" t="n">
        <v>1.71355311355311</v>
      </c>
      <c r="F5344" s="6" t="n">
        <v>0</v>
      </c>
      <c r="G5344" s="6" t="n">
        <v>0.115750915750916</v>
      </c>
      <c r="H5344" s="6" t="str">
        <f aca="false">IF(AND(A5344&gt;=Stimuli!$B$2,A5344&lt;=Stimuli!$C$2),Stimuli!$A$2,IF(AND(A5344&gt;=Stimuli!$B$3,A5344&lt;=Stimuli!$C$3),Stimuli!$A$3,IF(AND(A5344&gt;=Stimuli!$B$4,A5344&lt;=Stimuli!$C$4),Stimuli!$A$4,"")))</f>
        <v>01 Quiet baseline (60s)</v>
      </c>
      <c r="I5344" s="6" t="n">
        <f aca="false">(B5344-B5343)/((A5344-A5343)/1000)</f>
        <v>0.18754578754573</v>
      </c>
      <c r="J5344" s="6" t="n">
        <f aca="false">IF(OR(B5344&lt;Rules!$B$2,B5344&gt;Rules!$B$3,ABS(I5344)&gt;Rules!$B$4,OR(B5345&lt;Rules!$B$2,B5345&gt;Rules!$B$3,ABS(I5345)&gt;Rules!$B$4)),1,0)</f>
        <v>0</v>
      </c>
      <c r="K5344" s="6" t="str">
        <f aca="false">IF(F5344=1,COUNTIF($F$2:F5344,1),"")</f>
        <v/>
      </c>
    </row>
    <row r="5345" customFormat="false" ht="15" hidden="false" customHeight="false" outlineLevel="0" collapsed="false">
      <c r="A5345" s="6" t="n">
        <v>42011.3055</v>
      </c>
      <c r="B5345" s="6" t="n">
        <v>1.73992673992674</v>
      </c>
      <c r="C5345" s="6" t="n">
        <v>71</v>
      </c>
      <c r="D5345" s="6" t="n">
        <v>-1</v>
      </c>
      <c r="E5345" s="6" t="n">
        <v>1.71355311355311</v>
      </c>
      <c r="F5345" s="6" t="n">
        <v>0</v>
      </c>
      <c r="G5345" s="6" t="n">
        <v>0.115750915750916</v>
      </c>
      <c r="H5345" s="6" t="str">
        <f aca="false">IF(AND(A5345&gt;=Stimuli!$B$2,A5345&lt;=Stimuli!$C$2),Stimuli!$A$2,IF(AND(A5345&gt;=Stimuli!$B$3,A5345&lt;=Stimuli!$C$3),Stimuli!$A$3,IF(AND(A5345&gt;=Stimuli!$B$4,A5345&lt;=Stimuli!$C$4),Stimuli!$A$4,"")))</f>
        <v>01 Quiet baseline (60s)</v>
      </c>
      <c r="I5345" s="6" t="n">
        <f aca="false">(B5345-B5344)/((A5345-A5344)/1000)</f>
        <v>0.37509157509146</v>
      </c>
      <c r="J5345" s="6" t="n">
        <f aca="false">IF(OR(B5345&lt;Rules!$B$2,B5345&gt;Rules!$B$3,ABS(I5345)&gt;Rules!$B$4,OR(B5346&lt;Rules!$B$2,B5346&gt;Rules!$B$3,ABS(I5346)&gt;Rules!$B$4)),1,0)</f>
        <v>0</v>
      </c>
      <c r="K5345" s="6" t="str">
        <f aca="false">IF(F5345=1,COUNTIF($F$2:F5345,1),"")</f>
        <v/>
      </c>
    </row>
    <row r="5346" customFormat="false" ht="15" hidden="false" customHeight="false" outlineLevel="0" collapsed="false">
      <c r="A5346" s="6" t="n">
        <v>42019.118</v>
      </c>
      <c r="B5346" s="6" t="n">
        <v>1.73846153846154</v>
      </c>
      <c r="C5346" s="6" t="n">
        <v>71</v>
      </c>
      <c r="D5346" s="6" t="n">
        <v>-1</v>
      </c>
      <c r="E5346" s="6" t="n">
        <v>1.71355311355311</v>
      </c>
      <c r="F5346" s="6" t="n">
        <v>0</v>
      </c>
      <c r="G5346" s="6" t="n">
        <v>0.115750915750916</v>
      </c>
      <c r="H5346" s="6" t="str">
        <f aca="false">IF(AND(A5346&gt;=Stimuli!$B$2,A5346&lt;=Stimuli!$C$2),Stimuli!$A$2,IF(AND(A5346&gt;=Stimuli!$B$3,A5346&lt;=Stimuli!$C$3),Stimuli!$A$3,IF(AND(A5346&gt;=Stimuli!$B$4,A5346&lt;=Stimuli!$C$4),Stimuli!$A$4,"")))</f>
        <v>01 Quiet baseline (60s)</v>
      </c>
      <c r="I5346" s="6" t="n">
        <f aca="false">(B5346-B5345)/((A5346-A5345)/1000)</f>
        <v>-0.18754578754573</v>
      </c>
      <c r="J5346" s="6" t="n">
        <f aca="false">IF(OR(B5346&lt;Rules!$B$2,B5346&gt;Rules!$B$3,ABS(I5346)&gt;Rules!$B$4,OR(B5347&lt;Rules!$B$2,B5347&gt;Rules!$B$3,ABS(I5347)&gt;Rules!$B$4)),1,0)</f>
        <v>0</v>
      </c>
      <c r="K5346" s="6" t="str">
        <f aca="false">IF(F5346=1,COUNTIF($F$2:F5346,1),"")</f>
        <v/>
      </c>
    </row>
    <row r="5347" customFormat="false" ht="15" hidden="false" customHeight="false" outlineLevel="0" collapsed="false">
      <c r="A5347" s="6" t="n">
        <v>42026.9305</v>
      </c>
      <c r="B5347" s="6" t="n">
        <v>1.74285714285714</v>
      </c>
      <c r="C5347" s="6" t="n">
        <v>71</v>
      </c>
      <c r="D5347" s="6" t="n">
        <v>-1</v>
      </c>
      <c r="E5347" s="6" t="n">
        <v>1.71355311355311</v>
      </c>
      <c r="F5347" s="6" t="n">
        <v>0</v>
      </c>
      <c r="G5347" s="6" t="n">
        <v>0.115750915750916</v>
      </c>
      <c r="H5347" s="6" t="str">
        <f aca="false">IF(AND(A5347&gt;=Stimuli!$B$2,A5347&lt;=Stimuli!$C$2),Stimuli!$A$2,IF(AND(A5347&gt;=Stimuli!$B$3,A5347&lt;=Stimuli!$C$3),Stimuli!$A$3,IF(AND(A5347&gt;=Stimuli!$B$4,A5347&lt;=Stimuli!$C$4),Stimuli!$A$4,"")))</f>
        <v>01 Quiet baseline (60s)</v>
      </c>
      <c r="I5347" s="6" t="n">
        <f aca="false">(B5347-B5346)/((A5347-A5346)/1000)</f>
        <v>0.562637362637446</v>
      </c>
      <c r="J5347" s="6" t="n">
        <f aca="false">IF(OR(B5347&lt;Rules!$B$2,B5347&gt;Rules!$B$3,ABS(I5347)&gt;Rules!$B$4,OR(B5348&lt;Rules!$B$2,B5348&gt;Rules!$B$3,ABS(I5348)&gt;Rules!$B$4)),1,0)</f>
        <v>0</v>
      </c>
      <c r="K5347" s="6" t="str">
        <f aca="false">IF(F5347=1,COUNTIF($F$2:F5347,1),"")</f>
        <v/>
      </c>
    </row>
    <row r="5348" customFormat="false" ht="15" hidden="false" customHeight="false" outlineLevel="0" collapsed="false">
      <c r="A5348" s="6" t="n">
        <v>42034.743</v>
      </c>
      <c r="B5348" s="6" t="n">
        <v>1.73992673992674</v>
      </c>
      <c r="C5348" s="6" t="n">
        <v>71</v>
      </c>
      <c r="D5348" s="6" t="n">
        <v>-1</v>
      </c>
      <c r="E5348" s="6" t="n">
        <v>1.71501831501832</v>
      </c>
      <c r="F5348" s="6" t="n">
        <v>0</v>
      </c>
      <c r="G5348" s="6" t="n">
        <v>0.115750915750916</v>
      </c>
      <c r="H5348" s="6" t="str">
        <f aca="false">IF(AND(A5348&gt;=Stimuli!$B$2,A5348&lt;=Stimuli!$C$2),Stimuli!$A$2,IF(AND(A5348&gt;=Stimuli!$B$3,A5348&lt;=Stimuli!$C$3),Stimuli!$A$3,IF(AND(A5348&gt;=Stimuli!$B$4,A5348&lt;=Stimuli!$C$4),Stimuli!$A$4,"")))</f>
        <v>01 Quiet baseline (60s)</v>
      </c>
      <c r="I5348" s="6" t="n">
        <f aca="false">(B5348-B5347)/((A5348-A5347)/1000)</f>
        <v>-0.375091575091716</v>
      </c>
      <c r="J5348" s="6" t="n">
        <f aca="false">IF(OR(B5348&lt;Rules!$B$2,B5348&gt;Rules!$B$3,ABS(I5348)&gt;Rules!$B$4,OR(B5349&lt;Rules!$B$2,B5349&gt;Rules!$B$3,ABS(I5349)&gt;Rules!$B$4)),1,0)</f>
        <v>0</v>
      </c>
      <c r="K5348" s="6" t="str">
        <f aca="false">IF(F5348=1,COUNTIF($F$2:F5348,1),"")</f>
        <v/>
      </c>
    </row>
    <row r="5349" customFormat="false" ht="15" hidden="false" customHeight="false" outlineLevel="0" collapsed="false">
      <c r="A5349" s="6" t="n">
        <v>42042.5555</v>
      </c>
      <c r="B5349" s="6" t="n">
        <v>1.74578754578755</v>
      </c>
      <c r="C5349" s="6" t="n">
        <v>71</v>
      </c>
      <c r="D5349" s="6" t="n">
        <v>-1</v>
      </c>
      <c r="E5349" s="6" t="n">
        <v>1.71501831501832</v>
      </c>
      <c r="F5349" s="6" t="n">
        <v>0</v>
      </c>
      <c r="G5349" s="6" t="n">
        <v>0.115750915750916</v>
      </c>
      <c r="H5349" s="6" t="str">
        <f aca="false">IF(AND(A5349&gt;=Stimuli!$B$2,A5349&lt;=Stimuli!$C$2),Stimuli!$A$2,IF(AND(A5349&gt;=Stimuli!$B$3,A5349&lt;=Stimuli!$C$3),Stimuli!$A$3,IF(AND(A5349&gt;=Stimuli!$B$4,A5349&lt;=Stimuli!$C$4),Stimuli!$A$4,"")))</f>
        <v>01 Quiet baseline (60s)</v>
      </c>
      <c r="I5349" s="6" t="n">
        <f aca="false">(B5349-B5348)/((A5349-A5348)/1000)</f>
        <v>0.75018315018329</v>
      </c>
      <c r="J5349" s="6" t="n">
        <f aca="false">IF(OR(B5349&lt;Rules!$B$2,B5349&gt;Rules!$B$3,ABS(I5349)&gt;Rules!$B$4,OR(B5350&lt;Rules!$B$2,B5350&gt;Rules!$B$3,ABS(I5350)&gt;Rules!$B$4)),1,0)</f>
        <v>0</v>
      </c>
      <c r="K5349" s="6" t="str">
        <f aca="false">IF(F5349=1,COUNTIF($F$2:F5349,1),"")</f>
        <v/>
      </c>
    </row>
    <row r="5350" customFormat="false" ht="15" hidden="false" customHeight="false" outlineLevel="0" collapsed="false">
      <c r="A5350" s="6" t="n">
        <v>42050.368</v>
      </c>
      <c r="B5350" s="6" t="n">
        <v>1.74285714285714</v>
      </c>
      <c r="C5350" s="6" t="n">
        <v>71</v>
      </c>
      <c r="D5350" s="6" t="n">
        <v>-1</v>
      </c>
      <c r="E5350" s="6" t="n">
        <v>1.71501831501832</v>
      </c>
      <c r="F5350" s="6" t="n">
        <v>0</v>
      </c>
      <c r="G5350" s="6" t="n">
        <v>0.115750915750916</v>
      </c>
      <c r="H5350" s="6" t="str">
        <f aca="false">IF(AND(A5350&gt;=Stimuli!$B$2,A5350&lt;=Stimuli!$C$2),Stimuli!$A$2,IF(AND(A5350&gt;=Stimuli!$B$3,A5350&lt;=Stimuli!$C$3),Stimuli!$A$3,IF(AND(A5350&gt;=Stimuli!$B$4,A5350&lt;=Stimuli!$C$4),Stimuli!$A$4,"")))</f>
        <v>01 Quiet baseline (60s)</v>
      </c>
      <c r="I5350" s="6" t="n">
        <f aca="false">(B5350-B5349)/((A5350-A5349)/1000)</f>
        <v>-0.375091575091574</v>
      </c>
      <c r="J5350" s="6" t="n">
        <f aca="false">IF(OR(B5350&lt;Rules!$B$2,B5350&gt;Rules!$B$3,ABS(I5350)&gt;Rules!$B$4,OR(B5351&lt;Rules!$B$2,B5351&gt;Rules!$B$3,ABS(I5351)&gt;Rules!$B$4)),1,0)</f>
        <v>0</v>
      </c>
      <c r="K5350" s="6" t="str">
        <f aca="false">IF(F5350=1,COUNTIF($F$2:F5350,1),"")</f>
        <v/>
      </c>
    </row>
    <row r="5351" customFormat="false" ht="15" hidden="false" customHeight="false" outlineLevel="0" collapsed="false">
      <c r="A5351" s="6" t="n">
        <v>42058.1805</v>
      </c>
      <c r="B5351" s="6" t="n">
        <v>1.75018315018315</v>
      </c>
      <c r="C5351" s="6" t="n">
        <v>71</v>
      </c>
      <c r="D5351" s="6" t="n">
        <v>-1</v>
      </c>
      <c r="E5351" s="6" t="n">
        <v>1.71501831501832</v>
      </c>
      <c r="F5351" s="6" t="n">
        <v>0</v>
      </c>
      <c r="G5351" s="6" t="n">
        <v>0.115750915750916</v>
      </c>
      <c r="H5351" s="6" t="str">
        <f aca="false">IF(AND(A5351&gt;=Stimuli!$B$2,A5351&lt;=Stimuli!$C$2),Stimuli!$A$2,IF(AND(A5351&gt;=Stimuli!$B$3,A5351&lt;=Stimuli!$C$3),Stimuli!$A$3,IF(AND(A5351&gt;=Stimuli!$B$4,A5351&lt;=Stimuli!$C$4),Stimuli!$A$4,"")))</f>
        <v>01 Quiet baseline (60s)</v>
      </c>
      <c r="I5351" s="6" t="n">
        <f aca="false">(B5351-B5350)/((A5351-A5350)/1000)</f>
        <v>0.937728937728878</v>
      </c>
      <c r="J5351" s="6" t="n">
        <f aca="false">IF(OR(B5351&lt;Rules!$B$2,B5351&gt;Rules!$B$3,ABS(I5351)&gt;Rules!$B$4,OR(B5352&lt;Rules!$B$2,B5352&gt;Rules!$B$3,ABS(I5352)&gt;Rules!$B$4)),1,0)</f>
        <v>0</v>
      </c>
      <c r="K5351" s="6" t="str">
        <f aca="false">IF(F5351=1,COUNTIF($F$2:F5351,1),"")</f>
        <v/>
      </c>
    </row>
    <row r="5352" customFormat="false" ht="15" hidden="false" customHeight="false" outlineLevel="0" collapsed="false">
      <c r="A5352" s="6" t="n">
        <v>42065.993</v>
      </c>
      <c r="B5352" s="6" t="n">
        <v>1.74432234432235</v>
      </c>
      <c r="C5352" s="6" t="n">
        <v>71</v>
      </c>
      <c r="D5352" s="6" t="n">
        <v>-1</v>
      </c>
      <c r="E5352" s="6" t="n">
        <v>1.71501831501832</v>
      </c>
      <c r="F5352" s="6" t="n">
        <v>0</v>
      </c>
      <c r="G5352" s="6" t="n">
        <v>0.115750915750916</v>
      </c>
      <c r="H5352" s="6" t="str">
        <f aca="false">IF(AND(A5352&gt;=Stimuli!$B$2,A5352&lt;=Stimuli!$C$2),Stimuli!$A$2,IF(AND(A5352&gt;=Stimuli!$B$3,A5352&lt;=Stimuli!$C$3),Stimuli!$A$3,IF(AND(A5352&gt;=Stimuli!$B$4,A5352&lt;=Stimuli!$C$4),Stimuli!$A$4,"")))</f>
        <v>01 Quiet baseline (60s)</v>
      </c>
      <c r="I5352" s="6" t="n">
        <f aca="false">(B5352-B5351)/((A5352-A5351)/1000)</f>
        <v>-0.750183150183034</v>
      </c>
      <c r="J5352" s="6" t="n">
        <f aca="false">IF(OR(B5352&lt;Rules!$B$2,B5352&gt;Rules!$B$3,ABS(I5352)&gt;Rules!$B$4,OR(B5353&lt;Rules!$B$2,B5353&gt;Rules!$B$3,ABS(I5353)&gt;Rules!$B$4)),1,0)</f>
        <v>0</v>
      </c>
      <c r="K5352" s="6" t="str">
        <f aca="false">IF(F5352=1,COUNTIF($F$2:F5352,1),"")</f>
        <v/>
      </c>
    </row>
    <row r="5353" customFormat="false" ht="15" hidden="false" customHeight="false" outlineLevel="0" collapsed="false">
      <c r="A5353" s="6" t="n">
        <v>42073.8055</v>
      </c>
      <c r="B5353" s="6" t="n">
        <v>1.75164835164835</v>
      </c>
      <c r="C5353" s="6" t="n">
        <v>71</v>
      </c>
      <c r="D5353" s="6" t="n">
        <v>-1</v>
      </c>
      <c r="E5353" s="6" t="n">
        <v>1.71501831501832</v>
      </c>
      <c r="F5353" s="6" t="n">
        <v>0</v>
      </c>
      <c r="G5353" s="6" t="n">
        <v>0.115750915750916</v>
      </c>
      <c r="H5353" s="6" t="str">
        <f aca="false">IF(AND(A5353&gt;=Stimuli!$B$2,A5353&lt;=Stimuli!$C$2),Stimuli!$A$2,IF(AND(A5353&gt;=Stimuli!$B$3,A5353&lt;=Stimuli!$C$3),Stimuli!$A$3,IF(AND(A5353&gt;=Stimuli!$B$4,A5353&lt;=Stimuli!$C$4),Stimuli!$A$4,"")))</f>
        <v>01 Quiet baseline (60s)</v>
      </c>
      <c r="I5353" s="6" t="n">
        <f aca="false">(B5353-B5352)/((A5353-A5352)/1000)</f>
        <v>0.937728937728764</v>
      </c>
      <c r="J5353" s="6" t="n">
        <f aca="false">IF(OR(B5353&lt;Rules!$B$2,B5353&gt;Rules!$B$3,ABS(I5353)&gt;Rules!$B$4,OR(B5354&lt;Rules!$B$2,B5354&gt;Rules!$B$3,ABS(I5354)&gt;Rules!$B$4)),1,0)</f>
        <v>0</v>
      </c>
      <c r="K5353" s="6" t="str">
        <f aca="false">IF(F5353=1,COUNTIF($F$2:F5353,1),"")</f>
        <v/>
      </c>
    </row>
    <row r="5354" customFormat="false" ht="15" hidden="false" customHeight="false" outlineLevel="0" collapsed="false">
      <c r="A5354" s="6" t="n">
        <v>42081.618</v>
      </c>
      <c r="B5354" s="6" t="n">
        <v>1.74725274725275</v>
      </c>
      <c r="C5354" s="6" t="n">
        <v>71</v>
      </c>
      <c r="D5354" s="6" t="n">
        <v>-1</v>
      </c>
      <c r="E5354" s="6" t="n">
        <v>1.71501831501832</v>
      </c>
      <c r="F5354" s="6" t="n">
        <v>0</v>
      </c>
      <c r="G5354" s="6" t="n">
        <v>0.115750915750916</v>
      </c>
      <c r="H5354" s="6" t="str">
        <f aca="false">IF(AND(A5354&gt;=Stimuli!$B$2,A5354&lt;=Stimuli!$C$2),Stimuli!$A$2,IF(AND(A5354&gt;=Stimuli!$B$3,A5354&lt;=Stimuli!$C$3),Stimuli!$A$3,IF(AND(A5354&gt;=Stimuli!$B$4,A5354&lt;=Stimuli!$C$4),Stimuli!$A$4,"")))</f>
        <v>01 Quiet baseline (60s)</v>
      </c>
      <c r="I5354" s="6" t="n">
        <f aca="false">(B5354-B5353)/((A5354-A5353)/1000)</f>
        <v>-0.56263736263719</v>
      </c>
      <c r="J5354" s="6" t="n">
        <f aca="false">IF(OR(B5354&lt;Rules!$B$2,B5354&gt;Rules!$B$3,ABS(I5354)&gt;Rules!$B$4,OR(B5355&lt;Rules!$B$2,B5355&gt;Rules!$B$3,ABS(I5355)&gt;Rules!$B$4)),1,0)</f>
        <v>0</v>
      </c>
      <c r="K5354" s="6" t="str">
        <f aca="false">IF(F5354=1,COUNTIF($F$2:F5354,1),"")</f>
        <v/>
      </c>
    </row>
    <row r="5355" customFormat="false" ht="15" hidden="false" customHeight="false" outlineLevel="0" collapsed="false">
      <c r="A5355" s="6" t="n">
        <v>42089.4305</v>
      </c>
      <c r="B5355" s="6" t="n">
        <v>1.75311355311355</v>
      </c>
      <c r="C5355" s="6" t="n">
        <v>71</v>
      </c>
      <c r="D5355" s="6" t="n">
        <v>-1</v>
      </c>
      <c r="E5355" s="6" t="n">
        <v>1.71501831501832</v>
      </c>
      <c r="F5355" s="6" t="n">
        <v>0</v>
      </c>
      <c r="G5355" s="6" t="n">
        <v>0.115750915750916</v>
      </c>
      <c r="H5355" s="6" t="str">
        <f aca="false">IF(AND(A5355&gt;=Stimuli!$B$2,A5355&lt;=Stimuli!$C$2),Stimuli!$A$2,IF(AND(A5355&gt;=Stimuli!$B$3,A5355&lt;=Stimuli!$C$3),Stimuli!$A$3,IF(AND(A5355&gt;=Stimuli!$B$4,A5355&lt;=Stimuli!$C$4),Stimuli!$A$4,"")))</f>
        <v>01 Quiet baseline (60s)</v>
      </c>
      <c r="I5355" s="6" t="n">
        <f aca="false">(B5355-B5354)/((A5355-A5354)/1000)</f>
        <v>0.750183150183062</v>
      </c>
      <c r="J5355" s="6" t="n">
        <f aca="false">IF(OR(B5355&lt;Rules!$B$2,B5355&gt;Rules!$B$3,ABS(I5355)&gt;Rules!$B$4,OR(B5356&lt;Rules!$B$2,B5356&gt;Rules!$B$3,ABS(I5356)&gt;Rules!$B$4)),1,0)</f>
        <v>0</v>
      </c>
      <c r="K5355" s="6" t="str">
        <f aca="false">IF(F5355=1,COUNTIF($F$2:F5355,1),"")</f>
        <v/>
      </c>
    </row>
    <row r="5356" customFormat="false" ht="15" hidden="false" customHeight="false" outlineLevel="0" collapsed="false">
      <c r="A5356" s="6" t="n">
        <v>42097.243</v>
      </c>
      <c r="B5356" s="6" t="n">
        <v>1.75018315018315</v>
      </c>
      <c r="C5356" s="6" t="n">
        <v>71</v>
      </c>
      <c r="D5356" s="6" t="n">
        <v>-1</v>
      </c>
      <c r="E5356" s="6" t="n">
        <v>1.71501831501832</v>
      </c>
      <c r="F5356" s="6" t="n">
        <v>0</v>
      </c>
      <c r="G5356" s="6" t="n">
        <v>0.115750915750916</v>
      </c>
      <c r="H5356" s="6" t="str">
        <f aca="false">IF(AND(A5356&gt;=Stimuli!$B$2,A5356&lt;=Stimuli!$C$2),Stimuli!$A$2,IF(AND(A5356&gt;=Stimuli!$B$3,A5356&lt;=Stimuli!$C$3),Stimuli!$A$3,IF(AND(A5356&gt;=Stimuli!$B$4,A5356&lt;=Stimuli!$C$4),Stimuli!$A$4,"")))</f>
        <v>01 Quiet baseline (60s)</v>
      </c>
      <c r="I5356" s="6" t="n">
        <f aca="false">(B5356-B5355)/((A5356-A5355)/1000)</f>
        <v>-0.375091575091602</v>
      </c>
      <c r="J5356" s="6" t="n">
        <f aca="false">IF(OR(B5356&lt;Rules!$B$2,B5356&gt;Rules!$B$3,ABS(I5356)&gt;Rules!$B$4,OR(B5357&lt;Rules!$B$2,B5357&gt;Rules!$B$3,ABS(I5357)&gt;Rules!$B$4)),1,0)</f>
        <v>0</v>
      </c>
      <c r="K5356" s="6" t="str">
        <f aca="false">IF(F5356=1,COUNTIF($F$2:F5356,1),"")</f>
        <v/>
      </c>
    </row>
    <row r="5357" customFormat="false" ht="15" hidden="false" customHeight="false" outlineLevel="0" collapsed="false">
      <c r="A5357" s="6" t="n">
        <v>42105.0555</v>
      </c>
      <c r="B5357" s="6" t="n">
        <v>1.75604395604396</v>
      </c>
      <c r="C5357" s="6" t="n">
        <v>71</v>
      </c>
      <c r="D5357" s="6" t="n">
        <v>-1</v>
      </c>
      <c r="E5357" s="6" t="n">
        <v>1.71501831501832</v>
      </c>
      <c r="F5357" s="6" t="n">
        <v>0</v>
      </c>
      <c r="G5357" s="6" t="n">
        <v>0.115750915750916</v>
      </c>
      <c r="H5357" s="6" t="str">
        <f aca="false">IF(AND(A5357&gt;=Stimuli!$B$2,A5357&lt;=Stimuli!$C$2),Stimuli!$A$2,IF(AND(A5357&gt;=Stimuli!$B$3,A5357&lt;=Stimuli!$C$3),Stimuli!$A$3,IF(AND(A5357&gt;=Stimuli!$B$4,A5357&lt;=Stimuli!$C$4),Stimuli!$A$4,"")))</f>
        <v>01 Quiet baseline (60s)</v>
      </c>
      <c r="I5357" s="6" t="n">
        <f aca="false">(B5357-B5356)/((A5357-A5356)/1000)</f>
        <v>0.750183150183176</v>
      </c>
      <c r="J5357" s="6" t="n">
        <f aca="false">IF(OR(B5357&lt;Rules!$B$2,B5357&gt;Rules!$B$3,ABS(I5357)&gt;Rules!$B$4,OR(B5358&lt;Rules!$B$2,B5358&gt;Rules!$B$3,ABS(I5358)&gt;Rules!$B$4)),1,0)</f>
        <v>0</v>
      </c>
      <c r="K5357" s="6" t="str">
        <f aca="false">IF(F5357=1,COUNTIF($F$2:F5357,1),"")</f>
        <v/>
      </c>
    </row>
    <row r="5358" customFormat="false" ht="15" hidden="false" customHeight="false" outlineLevel="0" collapsed="false">
      <c r="A5358" s="6" t="n">
        <v>42112.868</v>
      </c>
      <c r="B5358" s="6" t="n">
        <v>1.75311355311355</v>
      </c>
      <c r="C5358" s="6" t="n">
        <v>71</v>
      </c>
      <c r="D5358" s="6" t="n">
        <v>-1</v>
      </c>
      <c r="E5358" s="6" t="n">
        <v>1.71501831501832</v>
      </c>
      <c r="F5358" s="6" t="n">
        <v>0</v>
      </c>
      <c r="G5358" s="6" t="n">
        <v>0.115750915750916</v>
      </c>
      <c r="H5358" s="6" t="str">
        <f aca="false">IF(AND(A5358&gt;=Stimuli!$B$2,A5358&lt;=Stimuli!$C$2),Stimuli!$A$2,IF(AND(A5358&gt;=Stimuli!$B$3,A5358&lt;=Stimuli!$C$3),Stimuli!$A$3,IF(AND(A5358&gt;=Stimuli!$B$4,A5358&lt;=Stimuli!$C$4),Stimuli!$A$4,"")))</f>
        <v>01 Quiet baseline (60s)</v>
      </c>
      <c r="I5358" s="6" t="n">
        <f aca="false">(B5358-B5357)/((A5358-A5357)/1000)</f>
        <v>-0.375091575091574</v>
      </c>
      <c r="J5358" s="6" t="n">
        <f aca="false">IF(OR(B5358&lt;Rules!$B$2,B5358&gt;Rules!$B$3,ABS(I5358)&gt;Rules!$B$4,OR(B5359&lt;Rules!$B$2,B5359&gt;Rules!$B$3,ABS(I5359)&gt;Rules!$B$4)),1,0)</f>
        <v>0</v>
      </c>
      <c r="K5358" s="6" t="str">
        <f aca="false">IF(F5358=1,COUNTIF($F$2:F5358,1),"")</f>
        <v/>
      </c>
    </row>
    <row r="5359" customFormat="false" ht="15" hidden="false" customHeight="false" outlineLevel="0" collapsed="false">
      <c r="A5359" s="6" t="n">
        <v>42120.6805</v>
      </c>
      <c r="B5359" s="6" t="n">
        <v>1.75604395604396</v>
      </c>
      <c r="C5359" s="6" t="n">
        <v>71</v>
      </c>
      <c r="D5359" s="6" t="n">
        <v>-1</v>
      </c>
      <c r="E5359" s="6" t="n">
        <v>1.71648351648352</v>
      </c>
      <c r="F5359" s="6" t="n">
        <v>0</v>
      </c>
      <c r="G5359" s="6" t="n">
        <v>0.115750915750916</v>
      </c>
      <c r="H5359" s="6" t="str">
        <f aca="false">IF(AND(A5359&gt;=Stimuli!$B$2,A5359&lt;=Stimuli!$C$2),Stimuli!$A$2,IF(AND(A5359&gt;=Stimuli!$B$3,A5359&lt;=Stimuli!$C$3),Stimuli!$A$3,IF(AND(A5359&gt;=Stimuli!$B$4,A5359&lt;=Stimuli!$C$4),Stimuli!$A$4,"")))</f>
        <v>01 Quiet baseline (60s)</v>
      </c>
      <c r="I5359" s="6" t="n">
        <f aca="false">(B5359-B5358)/((A5359-A5358)/1000)</f>
        <v>0.375091575091574</v>
      </c>
      <c r="J5359" s="6" t="n">
        <f aca="false">IF(OR(B5359&lt;Rules!$B$2,B5359&gt;Rules!$B$3,ABS(I5359)&gt;Rules!$B$4,OR(B5360&lt;Rules!$B$2,B5360&gt;Rules!$B$3,ABS(I5360)&gt;Rules!$B$4)),1,0)</f>
        <v>0</v>
      </c>
      <c r="K5359" s="6" t="str">
        <f aca="false">IF(F5359=1,COUNTIF($F$2:F5359,1),"")</f>
        <v/>
      </c>
    </row>
    <row r="5360" customFormat="false" ht="15" hidden="false" customHeight="false" outlineLevel="0" collapsed="false">
      <c r="A5360" s="6" t="n">
        <v>42128.493</v>
      </c>
      <c r="B5360" s="6" t="n">
        <v>1.75750915750916</v>
      </c>
      <c r="C5360" s="6" t="n">
        <v>71</v>
      </c>
      <c r="D5360" s="6" t="n">
        <v>-1</v>
      </c>
      <c r="E5360" s="6" t="n">
        <v>1.71648351648352</v>
      </c>
      <c r="F5360" s="6" t="n">
        <v>0</v>
      </c>
      <c r="G5360" s="6" t="n">
        <v>0.115750915750916</v>
      </c>
      <c r="H5360" s="6" t="str">
        <f aca="false">IF(AND(A5360&gt;=Stimuli!$B$2,A5360&lt;=Stimuli!$C$2),Stimuli!$A$2,IF(AND(A5360&gt;=Stimuli!$B$3,A5360&lt;=Stimuli!$C$3),Stimuli!$A$3,IF(AND(A5360&gt;=Stimuli!$B$4,A5360&lt;=Stimuli!$C$4),Stimuli!$A$4,"")))</f>
        <v>01 Quiet baseline (60s)</v>
      </c>
      <c r="I5360" s="6" t="n">
        <f aca="false">(B5360-B5359)/((A5360-A5359)/1000)</f>
        <v>0.187545787545844</v>
      </c>
      <c r="J5360" s="6" t="n">
        <f aca="false">IF(OR(B5360&lt;Rules!$B$2,B5360&gt;Rules!$B$3,ABS(I5360)&gt;Rules!$B$4,OR(B5361&lt;Rules!$B$2,B5361&gt;Rules!$B$3,ABS(I5361)&gt;Rules!$B$4)),1,0)</f>
        <v>0</v>
      </c>
      <c r="K5360" s="6" t="str">
        <f aca="false">IF(F5360=1,COUNTIF($F$2:F5360,1),"")</f>
        <v/>
      </c>
    </row>
    <row r="5361" customFormat="false" ht="15" hidden="false" customHeight="false" outlineLevel="0" collapsed="false">
      <c r="A5361" s="6" t="n">
        <v>42136.3055</v>
      </c>
      <c r="B5361" s="6" t="n">
        <v>1.75897435897436</v>
      </c>
      <c r="C5361" s="6" t="n">
        <v>71</v>
      </c>
      <c r="D5361" s="6" t="n">
        <v>-1</v>
      </c>
      <c r="E5361" s="6" t="n">
        <v>1.71648351648352</v>
      </c>
      <c r="F5361" s="6" t="n">
        <v>0</v>
      </c>
      <c r="G5361" s="6" t="n">
        <v>0.115750915750916</v>
      </c>
      <c r="H5361" s="6" t="str">
        <f aca="false">IF(AND(A5361&gt;=Stimuli!$B$2,A5361&lt;=Stimuli!$C$2),Stimuli!$A$2,IF(AND(A5361&gt;=Stimuli!$B$3,A5361&lt;=Stimuli!$C$3),Stimuli!$A$3,IF(AND(A5361&gt;=Stimuli!$B$4,A5361&lt;=Stimuli!$C$4),Stimuli!$A$4,"")))</f>
        <v>01 Quiet baseline (60s)</v>
      </c>
      <c r="I5361" s="6" t="n">
        <f aca="false">(B5361-B5360)/((A5361-A5360)/1000)</f>
        <v>0.18754578754573</v>
      </c>
      <c r="J5361" s="6" t="n">
        <f aca="false">IF(OR(B5361&lt;Rules!$B$2,B5361&gt;Rules!$B$3,ABS(I5361)&gt;Rules!$B$4,OR(B5362&lt;Rules!$B$2,B5362&gt;Rules!$B$3,ABS(I5362)&gt;Rules!$B$4)),1,0)</f>
        <v>0</v>
      </c>
      <c r="K5361" s="6" t="str">
        <f aca="false">IF(F5361=1,COUNTIF($F$2:F5361,1),"")</f>
        <v/>
      </c>
    </row>
    <row r="5362" customFormat="false" ht="15" hidden="false" customHeight="false" outlineLevel="0" collapsed="false">
      <c r="A5362" s="6" t="n">
        <v>42144.118</v>
      </c>
      <c r="B5362" s="6" t="n">
        <v>1.76043956043956</v>
      </c>
      <c r="C5362" s="6" t="n">
        <v>71</v>
      </c>
      <c r="D5362" s="6" t="n">
        <v>-1</v>
      </c>
      <c r="E5362" s="6" t="n">
        <v>1.71648351648352</v>
      </c>
      <c r="F5362" s="6" t="n">
        <v>0</v>
      </c>
      <c r="G5362" s="6" t="n">
        <v>0.115750915750916</v>
      </c>
      <c r="H5362" s="6" t="str">
        <f aca="false">IF(AND(A5362&gt;=Stimuli!$B$2,A5362&lt;=Stimuli!$C$2),Stimuli!$A$2,IF(AND(A5362&gt;=Stimuli!$B$3,A5362&lt;=Stimuli!$C$3),Stimuli!$A$3,IF(AND(A5362&gt;=Stimuli!$B$4,A5362&lt;=Stimuli!$C$4),Stimuli!$A$4,"")))</f>
        <v>01 Quiet baseline (60s)</v>
      </c>
      <c r="I5362" s="6" t="n">
        <f aca="false">(B5362-B5361)/((A5362-A5361)/1000)</f>
        <v>0.18754578754573</v>
      </c>
      <c r="J5362" s="6" t="n">
        <f aca="false">IF(OR(B5362&lt;Rules!$B$2,B5362&gt;Rules!$B$3,ABS(I5362)&gt;Rules!$B$4,OR(B5363&lt;Rules!$B$2,B5363&gt;Rules!$B$3,ABS(I5363)&gt;Rules!$B$4)),1,0)</f>
        <v>0</v>
      </c>
      <c r="K5362" s="6" t="str">
        <f aca="false">IF(F5362=1,COUNTIF($F$2:F5362,1),"")</f>
        <v/>
      </c>
    </row>
    <row r="5363" customFormat="false" ht="15" hidden="false" customHeight="false" outlineLevel="0" collapsed="false">
      <c r="A5363" s="6" t="n">
        <v>42151.9305</v>
      </c>
      <c r="B5363" s="6" t="n">
        <v>1.76043956043956</v>
      </c>
      <c r="C5363" s="6" t="n">
        <v>71</v>
      </c>
      <c r="D5363" s="6" t="n">
        <v>-1</v>
      </c>
      <c r="E5363" s="6" t="n">
        <v>1.71648351648352</v>
      </c>
      <c r="F5363" s="6" t="n">
        <v>0</v>
      </c>
      <c r="G5363" s="6" t="n">
        <v>0.115750915750916</v>
      </c>
      <c r="H5363" s="6" t="str">
        <f aca="false">IF(AND(A5363&gt;=Stimuli!$B$2,A5363&lt;=Stimuli!$C$2),Stimuli!$A$2,IF(AND(A5363&gt;=Stimuli!$B$3,A5363&lt;=Stimuli!$C$3),Stimuli!$A$3,IF(AND(A5363&gt;=Stimuli!$B$4,A5363&lt;=Stimuli!$C$4),Stimuli!$A$4,"")))</f>
        <v>01 Quiet baseline (60s)</v>
      </c>
      <c r="I5363" s="6" t="n">
        <f aca="false">(B5363-B5362)/((A5363-A5362)/1000)</f>
        <v>0</v>
      </c>
      <c r="J5363" s="6" t="n">
        <f aca="false">IF(OR(B5363&lt;Rules!$B$2,B5363&gt;Rules!$B$3,ABS(I5363)&gt;Rules!$B$4,OR(B5364&lt;Rules!$B$2,B5364&gt;Rules!$B$3,ABS(I5364)&gt;Rules!$B$4)),1,0)</f>
        <v>0</v>
      </c>
      <c r="K5363" s="6" t="str">
        <f aca="false">IF(F5363=1,COUNTIF($F$2:F5363,1),"")</f>
        <v/>
      </c>
    </row>
    <row r="5364" customFormat="false" ht="15" hidden="false" customHeight="false" outlineLevel="0" collapsed="false">
      <c r="A5364" s="6" t="n">
        <v>42159.743</v>
      </c>
      <c r="B5364" s="6" t="n">
        <v>1.76483516483516</v>
      </c>
      <c r="C5364" s="6" t="n">
        <v>71</v>
      </c>
      <c r="D5364" s="6" t="n">
        <v>-1</v>
      </c>
      <c r="E5364" s="6" t="n">
        <v>1.71648351648352</v>
      </c>
      <c r="F5364" s="6" t="n">
        <v>0</v>
      </c>
      <c r="G5364" s="6" t="n">
        <v>0.115750915750916</v>
      </c>
      <c r="H5364" s="6" t="str">
        <f aca="false">IF(AND(A5364&gt;=Stimuli!$B$2,A5364&lt;=Stimuli!$C$2),Stimuli!$A$2,IF(AND(A5364&gt;=Stimuli!$B$3,A5364&lt;=Stimuli!$C$3),Stimuli!$A$3,IF(AND(A5364&gt;=Stimuli!$B$4,A5364&lt;=Stimuli!$C$4),Stimuli!$A$4,"")))</f>
        <v>01 Quiet baseline (60s)</v>
      </c>
      <c r="I5364" s="6" t="n">
        <f aca="false">(B5364-B5363)/((A5364-A5363)/1000)</f>
        <v>0.562637362637304</v>
      </c>
      <c r="J5364" s="6" t="n">
        <f aca="false">IF(OR(B5364&lt;Rules!$B$2,B5364&gt;Rules!$B$3,ABS(I5364)&gt;Rules!$B$4,OR(B5365&lt;Rules!$B$2,B5365&gt;Rules!$B$3,ABS(I5365)&gt;Rules!$B$4)),1,0)</f>
        <v>0</v>
      </c>
      <c r="K5364" s="6" t="str">
        <f aca="false">IF(F5364=1,COUNTIF($F$2:F5364,1),"")</f>
        <v/>
      </c>
    </row>
    <row r="5365" customFormat="false" ht="15" hidden="false" customHeight="false" outlineLevel="0" collapsed="false">
      <c r="A5365" s="6" t="n">
        <v>42167.5555</v>
      </c>
      <c r="B5365" s="6" t="n">
        <v>1.76190476190476</v>
      </c>
      <c r="C5365" s="6" t="n">
        <v>71</v>
      </c>
      <c r="D5365" s="6" t="n">
        <v>-1</v>
      </c>
      <c r="E5365" s="6" t="n">
        <v>1.71648351648352</v>
      </c>
      <c r="F5365" s="6" t="n">
        <v>0</v>
      </c>
      <c r="G5365" s="6" t="n">
        <v>0.115750915750916</v>
      </c>
      <c r="H5365" s="6" t="str">
        <f aca="false">IF(AND(A5365&gt;=Stimuli!$B$2,A5365&lt;=Stimuli!$C$2),Stimuli!$A$2,IF(AND(A5365&gt;=Stimuli!$B$3,A5365&lt;=Stimuli!$C$3),Stimuli!$A$3,IF(AND(A5365&gt;=Stimuli!$B$4,A5365&lt;=Stimuli!$C$4),Stimuli!$A$4,"")))</f>
        <v>01 Quiet baseline (60s)</v>
      </c>
      <c r="I5365" s="6" t="n">
        <f aca="false">(B5365-B5364)/((A5365-A5364)/1000)</f>
        <v>-0.375091575091432</v>
      </c>
      <c r="J5365" s="6" t="n">
        <f aca="false">IF(OR(B5365&lt;Rules!$B$2,B5365&gt;Rules!$B$3,ABS(I5365)&gt;Rules!$B$4,OR(B5366&lt;Rules!$B$2,B5366&gt;Rules!$B$3,ABS(I5366)&gt;Rules!$B$4)),1,0)</f>
        <v>0</v>
      </c>
      <c r="K5365" s="6" t="str">
        <f aca="false">IF(F5365=1,COUNTIF($F$2:F5365,1),"")</f>
        <v/>
      </c>
    </row>
    <row r="5366" customFormat="false" ht="15" hidden="false" customHeight="false" outlineLevel="0" collapsed="false">
      <c r="A5366" s="6" t="n">
        <v>42175.368</v>
      </c>
      <c r="B5366" s="6" t="n">
        <v>1.76776556776557</v>
      </c>
      <c r="C5366" s="6" t="n">
        <v>71</v>
      </c>
      <c r="D5366" s="6" t="n">
        <v>-1</v>
      </c>
      <c r="E5366" s="6" t="n">
        <v>1.71648351648352</v>
      </c>
      <c r="F5366" s="6" t="n">
        <v>0</v>
      </c>
      <c r="G5366" s="6" t="n">
        <v>0.115750915750916</v>
      </c>
      <c r="H5366" s="6" t="str">
        <f aca="false">IF(AND(A5366&gt;=Stimuli!$B$2,A5366&lt;=Stimuli!$C$2),Stimuli!$A$2,IF(AND(A5366&gt;=Stimuli!$B$3,A5366&lt;=Stimuli!$C$3),Stimuli!$A$3,IF(AND(A5366&gt;=Stimuli!$B$4,A5366&lt;=Stimuli!$C$4),Stimuli!$A$4,"")))</f>
        <v>01 Quiet baseline (60s)</v>
      </c>
      <c r="I5366" s="6" t="n">
        <f aca="false">(B5366-B5365)/((A5366-A5365)/1000)</f>
        <v>0.750183150183148</v>
      </c>
      <c r="J5366" s="6" t="n">
        <f aca="false">IF(OR(B5366&lt;Rules!$B$2,B5366&gt;Rules!$B$3,ABS(I5366)&gt;Rules!$B$4,OR(B5367&lt;Rules!$B$2,B5367&gt;Rules!$B$3,ABS(I5367)&gt;Rules!$B$4)),1,0)</f>
        <v>0</v>
      </c>
      <c r="K5366" s="6" t="str">
        <f aca="false">IF(F5366=1,COUNTIF($F$2:F5366,1),"")</f>
        <v/>
      </c>
    </row>
    <row r="5367" customFormat="false" ht="15" hidden="false" customHeight="false" outlineLevel="0" collapsed="false">
      <c r="A5367" s="6" t="n">
        <v>42183.1805</v>
      </c>
      <c r="B5367" s="6" t="n">
        <v>1.76336996336996</v>
      </c>
      <c r="C5367" s="6" t="n">
        <v>71</v>
      </c>
      <c r="D5367" s="6" t="n">
        <v>-1</v>
      </c>
      <c r="E5367" s="6" t="n">
        <v>1.71648351648352</v>
      </c>
      <c r="F5367" s="6" t="n">
        <v>0</v>
      </c>
      <c r="G5367" s="6" t="n">
        <v>0.115750915750916</v>
      </c>
      <c r="H5367" s="6" t="str">
        <f aca="false">IF(AND(A5367&gt;=Stimuli!$B$2,A5367&lt;=Stimuli!$C$2),Stimuli!$A$2,IF(AND(A5367&gt;=Stimuli!$B$3,A5367&lt;=Stimuli!$C$3),Stimuli!$A$3,IF(AND(A5367&gt;=Stimuli!$B$4,A5367&lt;=Stimuli!$C$4),Stimuli!$A$4,"")))</f>
        <v>01 Quiet baseline (60s)</v>
      </c>
      <c r="I5367" s="6" t="n">
        <f aca="false">(B5367-B5366)/((A5367-A5366)/1000)</f>
        <v>-0.562637362637418</v>
      </c>
      <c r="J5367" s="6" t="n">
        <f aca="false">IF(OR(B5367&lt;Rules!$B$2,B5367&gt;Rules!$B$3,ABS(I5367)&gt;Rules!$B$4,OR(B5368&lt;Rules!$B$2,B5368&gt;Rules!$B$3,ABS(I5368)&gt;Rules!$B$4)),1,0)</f>
        <v>0</v>
      </c>
      <c r="K5367" s="6" t="str">
        <f aca="false">IF(F5367=1,COUNTIF($F$2:F5367,1),"")</f>
        <v/>
      </c>
    </row>
    <row r="5368" customFormat="false" ht="15" hidden="false" customHeight="false" outlineLevel="0" collapsed="false">
      <c r="A5368" s="6" t="n">
        <v>42190.993</v>
      </c>
      <c r="B5368" s="6" t="n">
        <v>1.77216117216117</v>
      </c>
      <c r="C5368" s="6" t="n">
        <v>71</v>
      </c>
      <c r="D5368" s="6" t="n">
        <v>-1</v>
      </c>
      <c r="E5368" s="6" t="n">
        <v>1.71648351648352</v>
      </c>
      <c r="F5368" s="6" t="n">
        <v>0</v>
      </c>
      <c r="G5368" s="6" t="n">
        <v>0.115750915750916</v>
      </c>
      <c r="H5368" s="6" t="str">
        <f aca="false">IF(AND(A5368&gt;=Stimuli!$B$2,A5368&lt;=Stimuli!$C$2),Stimuli!$A$2,IF(AND(A5368&gt;=Stimuli!$B$3,A5368&lt;=Stimuli!$C$3),Stimuli!$A$3,IF(AND(A5368&gt;=Stimuli!$B$4,A5368&lt;=Stimuli!$C$4),Stimuli!$A$4,"")))</f>
        <v>01 Quiet baseline (60s)</v>
      </c>
      <c r="I5368" s="6" t="n">
        <f aca="false">(B5368-B5367)/((A5368-A5367)/1000)</f>
        <v>1.12527472527475</v>
      </c>
      <c r="J5368" s="6" t="n">
        <f aca="false">IF(OR(B5368&lt;Rules!$B$2,B5368&gt;Rules!$B$3,ABS(I5368)&gt;Rules!$B$4,OR(B5369&lt;Rules!$B$2,B5369&gt;Rules!$B$3,ABS(I5369)&gt;Rules!$B$4)),1,0)</f>
        <v>0</v>
      </c>
      <c r="K5368" s="6" t="str">
        <f aca="false">IF(F5368=1,COUNTIF($F$2:F5368,1),"")</f>
        <v/>
      </c>
    </row>
    <row r="5369" customFormat="false" ht="15" hidden="false" customHeight="false" outlineLevel="0" collapsed="false">
      <c r="A5369" s="6" t="n">
        <v>42198.8055</v>
      </c>
      <c r="B5369" s="6" t="n">
        <v>1.76630036630037</v>
      </c>
      <c r="C5369" s="6" t="n">
        <v>71</v>
      </c>
      <c r="D5369" s="6" t="n">
        <v>-1</v>
      </c>
      <c r="E5369" s="6" t="n">
        <v>1.71648351648352</v>
      </c>
      <c r="F5369" s="6" t="n">
        <v>0</v>
      </c>
      <c r="G5369" s="6" t="n">
        <v>0.115750915750916</v>
      </c>
      <c r="H5369" s="6" t="str">
        <f aca="false">IF(AND(A5369&gt;=Stimuli!$B$2,A5369&lt;=Stimuli!$C$2),Stimuli!$A$2,IF(AND(A5369&gt;=Stimuli!$B$3,A5369&lt;=Stimuli!$C$3),Stimuli!$A$3,IF(AND(A5369&gt;=Stimuli!$B$4,A5369&lt;=Stimuli!$C$4),Stimuli!$A$4,"")))</f>
        <v>01 Quiet baseline (60s)</v>
      </c>
      <c r="I5369" s="6" t="n">
        <f aca="false">(B5369-B5368)/((A5369-A5368)/1000)</f>
        <v>-0.750183150183176</v>
      </c>
      <c r="J5369" s="6" t="n">
        <f aca="false">IF(OR(B5369&lt;Rules!$B$2,B5369&gt;Rules!$B$3,ABS(I5369)&gt;Rules!$B$4,OR(B5370&lt;Rules!$B$2,B5370&gt;Rules!$B$3,ABS(I5370)&gt;Rules!$B$4)),1,0)</f>
        <v>0</v>
      </c>
      <c r="K5369" s="6" t="str">
        <f aca="false">IF(F5369=1,COUNTIF($F$2:F5369,1),"")</f>
        <v/>
      </c>
    </row>
    <row r="5370" customFormat="false" ht="15" hidden="false" customHeight="false" outlineLevel="0" collapsed="false">
      <c r="A5370" s="6" t="n">
        <v>42206.618</v>
      </c>
      <c r="B5370" s="6" t="n">
        <v>1.77362637362637</v>
      </c>
      <c r="C5370" s="6" t="n">
        <v>71</v>
      </c>
      <c r="D5370" s="6" t="n">
        <v>-1</v>
      </c>
      <c r="E5370" s="6" t="n">
        <v>1.71648351648352</v>
      </c>
      <c r="F5370" s="6" t="n">
        <v>1</v>
      </c>
      <c r="G5370" s="6" t="n">
        <v>0.115750915750916</v>
      </c>
      <c r="H5370" s="6" t="str">
        <f aca="false">IF(AND(A5370&gt;=Stimuli!$B$2,A5370&lt;=Stimuli!$C$2),Stimuli!$A$2,IF(AND(A5370&gt;=Stimuli!$B$3,A5370&lt;=Stimuli!$C$3),Stimuli!$A$3,IF(AND(A5370&gt;=Stimuli!$B$4,A5370&lt;=Stimuli!$C$4),Stimuli!$A$4,"")))</f>
        <v>01 Quiet baseline (60s)</v>
      </c>
      <c r="I5370" s="6" t="n">
        <f aca="false">(B5370-B5369)/((A5370-A5369)/1000)</f>
        <v>0.93772893772902</v>
      </c>
      <c r="J5370" s="6" t="n">
        <f aca="false">IF(OR(B5370&lt;Rules!$B$2,B5370&gt;Rules!$B$3,ABS(I5370)&gt;Rules!$B$4,OR(B5371&lt;Rules!$B$2,B5371&gt;Rules!$B$3,ABS(I5371)&gt;Rules!$B$4)),1,0)</f>
        <v>0</v>
      </c>
      <c r="K5370" s="6" t="n">
        <f aca="false">IF(F5370=1,COUNTIF($F$2:F5370,1),"")</f>
        <v>5</v>
      </c>
    </row>
    <row r="5371" customFormat="false" ht="15" hidden="false" customHeight="false" outlineLevel="0" collapsed="false">
      <c r="A5371" s="6" t="n">
        <v>42214.4305</v>
      </c>
      <c r="B5371" s="6" t="n">
        <v>1.76776556776557</v>
      </c>
      <c r="C5371" s="6" t="n">
        <v>73</v>
      </c>
      <c r="D5371" s="6" t="n">
        <v>820.3125</v>
      </c>
      <c r="E5371" s="6" t="n">
        <v>1.71648351648352</v>
      </c>
      <c r="F5371" s="6" t="n">
        <v>0</v>
      </c>
      <c r="G5371" s="6" t="n">
        <v>0.115750915750916</v>
      </c>
      <c r="H5371" s="6" t="str">
        <f aca="false">IF(AND(A5371&gt;=Stimuli!$B$2,A5371&lt;=Stimuli!$C$2),Stimuli!$A$2,IF(AND(A5371&gt;=Stimuli!$B$3,A5371&lt;=Stimuli!$C$3),Stimuli!$A$3,IF(AND(A5371&gt;=Stimuli!$B$4,A5371&lt;=Stimuli!$C$4),Stimuli!$A$4,"")))</f>
        <v>01 Quiet baseline (60s)</v>
      </c>
      <c r="I5371" s="6" t="n">
        <f aca="false">(B5371-B5370)/((A5371-A5370)/1000)</f>
        <v>-0.750183150183176</v>
      </c>
      <c r="J5371" s="6" t="n">
        <f aca="false">IF(OR(B5371&lt;Rules!$B$2,B5371&gt;Rules!$B$3,ABS(I5371)&gt;Rules!$B$4,OR(B5372&lt;Rules!$B$2,B5372&gt;Rules!$B$3,ABS(I5372)&gt;Rules!$B$4)),1,0)</f>
        <v>0</v>
      </c>
      <c r="K5371" s="6" t="str">
        <f aca="false">IF(F5371=1,COUNTIF($F$2:F5371,1),"")</f>
        <v/>
      </c>
    </row>
    <row r="5372" customFormat="false" ht="15" hidden="false" customHeight="false" outlineLevel="0" collapsed="false">
      <c r="A5372" s="6" t="n">
        <v>42222.243</v>
      </c>
      <c r="B5372" s="6" t="n">
        <v>1.77216117216117</v>
      </c>
      <c r="C5372" s="6" t="n">
        <v>73</v>
      </c>
      <c r="D5372" s="6" t="n">
        <v>-1</v>
      </c>
      <c r="E5372" s="6" t="n">
        <v>1.71648351648352</v>
      </c>
      <c r="F5372" s="6" t="n">
        <v>0</v>
      </c>
      <c r="G5372" s="6" t="n">
        <v>0.115750915750916</v>
      </c>
      <c r="H5372" s="6" t="str">
        <f aca="false">IF(AND(A5372&gt;=Stimuli!$B$2,A5372&lt;=Stimuli!$C$2),Stimuli!$A$2,IF(AND(A5372&gt;=Stimuli!$B$3,A5372&lt;=Stimuli!$C$3),Stimuli!$A$3,IF(AND(A5372&gt;=Stimuli!$B$4,A5372&lt;=Stimuli!$C$4),Stimuli!$A$4,"")))</f>
        <v>01 Quiet baseline (60s)</v>
      </c>
      <c r="I5372" s="6" t="n">
        <f aca="false">(B5372-B5371)/((A5372-A5371)/1000)</f>
        <v>0.562637362637332</v>
      </c>
      <c r="J5372" s="6" t="n">
        <f aca="false">IF(OR(B5372&lt;Rules!$B$2,B5372&gt;Rules!$B$3,ABS(I5372)&gt;Rules!$B$4,OR(B5373&lt;Rules!$B$2,B5373&gt;Rules!$B$3,ABS(I5373)&gt;Rules!$B$4)),1,0)</f>
        <v>0</v>
      </c>
      <c r="K5372" s="6" t="str">
        <f aca="false">IF(F5372=1,COUNTIF($F$2:F5372,1),"")</f>
        <v/>
      </c>
    </row>
    <row r="5373" customFormat="false" ht="15" hidden="false" customHeight="false" outlineLevel="0" collapsed="false">
      <c r="A5373" s="6" t="n">
        <v>42230.0555</v>
      </c>
      <c r="B5373" s="6" t="n">
        <v>1.76630036630037</v>
      </c>
      <c r="C5373" s="6" t="n">
        <v>73</v>
      </c>
      <c r="D5373" s="6" t="n">
        <v>-1</v>
      </c>
      <c r="E5373" s="6" t="n">
        <v>1.71648351648352</v>
      </c>
      <c r="F5373" s="6" t="n">
        <v>0</v>
      </c>
      <c r="G5373" s="6" t="n">
        <v>0.115750915750916</v>
      </c>
      <c r="H5373" s="6" t="str">
        <f aca="false">IF(AND(A5373&gt;=Stimuli!$B$2,A5373&lt;=Stimuli!$C$2),Stimuli!$A$2,IF(AND(A5373&gt;=Stimuli!$B$3,A5373&lt;=Stimuli!$C$3),Stimuli!$A$3,IF(AND(A5373&gt;=Stimuli!$B$4,A5373&lt;=Stimuli!$C$4),Stimuli!$A$4,"")))</f>
        <v>01 Quiet baseline (60s)</v>
      </c>
      <c r="I5373" s="6" t="n">
        <f aca="false">(B5373-B5372)/((A5373-A5372)/1000)</f>
        <v>-0.750183150183176</v>
      </c>
      <c r="J5373" s="6" t="n">
        <f aca="false">IF(OR(B5373&lt;Rules!$B$2,B5373&gt;Rules!$B$3,ABS(I5373)&gt;Rules!$B$4,OR(B5374&lt;Rules!$B$2,B5374&gt;Rules!$B$3,ABS(I5374)&gt;Rules!$B$4)),1,0)</f>
        <v>0</v>
      </c>
      <c r="K5373" s="6" t="str">
        <f aca="false">IF(F5373=1,COUNTIF($F$2:F5373,1),"")</f>
        <v/>
      </c>
    </row>
    <row r="5374" customFormat="false" ht="15" hidden="false" customHeight="false" outlineLevel="0" collapsed="false">
      <c r="A5374" s="6" t="n">
        <v>42237.868</v>
      </c>
      <c r="B5374" s="6" t="n">
        <v>1.77069597069597</v>
      </c>
      <c r="C5374" s="6" t="n">
        <v>73</v>
      </c>
      <c r="D5374" s="6" t="n">
        <v>-1</v>
      </c>
      <c r="E5374" s="6" t="n">
        <v>1.71648351648352</v>
      </c>
      <c r="F5374" s="6" t="n">
        <v>0</v>
      </c>
      <c r="G5374" s="6" t="n">
        <v>0.115750915750916</v>
      </c>
      <c r="H5374" s="6" t="str">
        <f aca="false">IF(AND(A5374&gt;=Stimuli!$B$2,A5374&lt;=Stimuli!$C$2),Stimuli!$A$2,IF(AND(A5374&gt;=Stimuli!$B$3,A5374&lt;=Stimuli!$C$3),Stimuli!$A$3,IF(AND(A5374&gt;=Stimuli!$B$4,A5374&lt;=Stimuli!$C$4),Stimuli!$A$4,"")))</f>
        <v>01 Quiet baseline (60s)</v>
      </c>
      <c r="I5374" s="6" t="n">
        <f aca="false">(B5374-B5373)/((A5374-A5373)/1000)</f>
        <v>0.562637362637446</v>
      </c>
      <c r="J5374" s="6" t="n">
        <f aca="false">IF(OR(B5374&lt;Rules!$B$2,B5374&gt;Rules!$B$3,ABS(I5374)&gt;Rules!$B$4,OR(B5375&lt;Rules!$B$2,B5375&gt;Rules!$B$3,ABS(I5375)&gt;Rules!$B$4)),1,0)</f>
        <v>0</v>
      </c>
      <c r="K5374" s="6" t="str">
        <f aca="false">IF(F5374=1,COUNTIF($F$2:F5374,1),"")</f>
        <v/>
      </c>
    </row>
    <row r="5375" customFormat="false" ht="15" hidden="false" customHeight="false" outlineLevel="0" collapsed="false">
      <c r="A5375" s="6" t="n">
        <v>42245.6805</v>
      </c>
      <c r="B5375" s="6" t="n">
        <v>1.76923076923077</v>
      </c>
      <c r="C5375" s="6" t="n">
        <v>73</v>
      </c>
      <c r="D5375" s="6" t="n">
        <v>-1</v>
      </c>
      <c r="E5375" s="6" t="n">
        <v>1.71648351648352</v>
      </c>
      <c r="F5375" s="6" t="n">
        <v>0</v>
      </c>
      <c r="G5375" s="6" t="n">
        <v>0.115750915750916</v>
      </c>
      <c r="H5375" s="6" t="str">
        <f aca="false">IF(AND(A5375&gt;=Stimuli!$B$2,A5375&lt;=Stimuli!$C$2),Stimuli!$A$2,IF(AND(A5375&gt;=Stimuli!$B$3,A5375&lt;=Stimuli!$C$3),Stimuli!$A$3,IF(AND(A5375&gt;=Stimuli!$B$4,A5375&lt;=Stimuli!$C$4),Stimuli!$A$4,"")))</f>
        <v>01 Quiet baseline (60s)</v>
      </c>
      <c r="I5375" s="6" t="n">
        <f aca="false">(B5375-B5374)/((A5375-A5374)/1000)</f>
        <v>-0.187545787545872</v>
      </c>
      <c r="J5375" s="6" t="n">
        <f aca="false">IF(OR(B5375&lt;Rules!$B$2,B5375&gt;Rules!$B$3,ABS(I5375)&gt;Rules!$B$4,OR(B5376&lt;Rules!$B$2,B5376&gt;Rules!$B$3,ABS(I5376)&gt;Rules!$B$4)),1,0)</f>
        <v>0</v>
      </c>
      <c r="K5375" s="6" t="str">
        <f aca="false">IF(F5375=1,COUNTIF($F$2:F5375,1),"")</f>
        <v/>
      </c>
    </row>
    <row r="5376" customFormat="false" ht="15" hidden="false" customHeight="false" outlineLevel="0" collapsed="false">
      <c r="A5376" s="6" t="n">
        <v>42253.493</v>
      </c>
      <c r="B5376" s="6" t="n">
        <v>1.77216117216117</v>
      </c>
      <c r="C5376" s="6" t="n">
        <v>73</v>
      </c>
      <c r="D5376" s="6" t="n">
        <v>-1</v>
      </c>
      <c r="E5376" s="6" t="n">
        <v>1.71648351648352</v>
      </c>
      <c r="F5376" s="6" t="n">
        <v>0</v>
      </c>
      <c r="G5376" s="6" t="n">
        <v>0.115750915750916</v>
      </c>
      <c r="H5376" s="6" t="str">
        <f aca="false">IF(AND(A5376&gt;=Stimuli!$B$2,A5376&lt;=Stimuli!$C$2),Stimuli!$A$2,IF(AND(A5376&gt;=Stimuli!$B$3,A5376&lt;=Stimuli!$C$3),Stimuli!$A$3,IF(AND(A5376&gt;=Stimuli!$B$4,A5376&lt;=Stimuli!$C$4),Stimuli!$A$4,"")))</f>
        <v>01 Quiet baseline (60s)</v>
      </c>
      <c r="I5376" s="6" t="n">
        <f aca="false">(B5376-B5375)/((A5376-A5375)/1000)</f>
        <v>0.375091575091602</v>
      </c>
      <c r="J5376" s="6" t="n">
        <f aca="false">IF(OR(B5376&lt;Rules!$B$2,B5376&gt;Rules!$B$3,ABS(I5376)&gt;Rules!$B$4,OR(B5377&lt;Rules!$B$2,B5377&gt;Rules!$B$3,ABS(I5377)&gt;Rules!$B$4)),1,0)</f>
        <v>0</v>
      </c>
      <c r="K5376" s="6" t="str">
        <f aca="false">IF(F5376=1,COUNTIF($F$2:F5376,1),"")</f>
        <v/>
      </c>
    </row>
    <row r="5377" customFormat="false" ht="15" hidden="false" customHeight="false" outlineLevel="0" collapsed="false">
      <c r="A5377" s="6" t="n">
        <v>42261.3055</v>
      </c>
      <c r="B5377" s="6" t="n">
        <v>1.77216117216117</v>
      </c>
      <c r="C5377" s="6" t="n">
        <v>73</v>
      </c>
      <c r="D5377" s="6" t="n">
        <v>-1</v>
      </c>
      <c r="E5377" s="6" t="n">
        <v>1.71648351648352</v>
      </c>
      <c r="F5377" s="6" t="n">
        <v>0</v>
      </c>
      <c r="G5377" s="6" t="n">
        <v>0.115750915750916</v>
      </c>
      <c r="H5377" s="6" t="str">
        <f aca="false">IF(AND(A5377&gt;=Stimuli!$B$2,A5377&lt;=Stimuli!$C$2),Stimuli!$A$2,IF(AND(A5377&gt;=Stimuli!$B$3,A5377&lt;=Stimuli!$C$3),Stimuli!$A$3,IF(AND(A5377&gt;=Stimuli!$B$4,A5377&lt;=Stimuli!$C$4),Stimuli!$A$4,"")))</f>
        <v>01 Quiet baseline (60s)</v>
      </c>
      <c r="I5377" s="6" t="n">
        <f aca="false">(B5377-B5376)/((A5377-A5376)/1000)</f>
        <v>0</v>
      </c>
      <c r="J5377" s="6" t="n">
        <f aca="false">IF(OR(B5377&lt;Rules!$B$2,B5377&gt;Rules!$B$3,ABS(I5377)&gt;Rules!$B$4,OR(B5378&lt;Rules!$B$2,B5378&gt;Rules!$B$3,ABS(I5378)&gt;Rules!$B$4)),1,0)</f>
        <v>0</v>
      </c>
      <c r="K5377" s="6" t="str">
        <f aca="false">IF(F5377=1,COUNTIF($F$2:F5377,1),"")</f>
        <v/>
      </c>
    </row>
    <row r="5378" customFormat="false" ht="15" hidden="false" customHeight="false" outlineLevel="0" collapsed="false">
      <c r="A5378" s="6" t="n">
        <v>42269.118</v>
      </c>
      <c r="B5378" s="6" t="n">
        <v>1.77069597069597</v>
      </c>
      <c r="C5378" s="6" t="n">
        <v>73</v>
      </c>
      <c r="D5378" s="6" t="n">
        <v>-1</v>
      </c>
      <c r="E5378" s="6" t="n">
        <v>1.71648351648352</v>
      </c>
      <c r="F5378" s="6" t="n">
        <v>0</v>
      </c>
      <c r="G5378" s="6" t="n">
        <v>0.115750915750916</v>
      </c>
      <c r="H5378" s="6" t="str">
        <f aca="false">IF(AND(A5378&gt;=Stimuli!$B$2,A5378&lt;=Stimuli!$C$2),Stimuli!$A$2,IF(AND(A5378&gt;=Stimuli!$B$3,A5378&lt;=Stimuli!$C$3),Stimuli!$A$3,IF(AND(A5378&gt;=Stimuli!$B$4,A5378&lt;=Stimuli!$C$4),Stimuli!$A$4,"")))</f>
        <v>01 Quiet baseline (60s)</v>
      </c>
      <c r="I5378" s="6" t="n">
        <f aca="false">(B5378-B5377)/((A5378-A5377)/1000)</f>
        <v>-0.18754578754573</v>
      </c>
      <c r="J5378" s="6" t="n">
        <f aca="false">IF(OR(B5378&lt;Rules!$B$2,B5378&gt;Rules!$B$3,ABS(I5378)&gt;Rules!$B$4,OR(B5379&lt;Rules!$B$2,B5379&gt;Rules!$B$3,ABS(I5379)&gt;Rules!$B$4)),1,0)</f>
        <v>0</v>
      </c>
      <c r="K5378" s="6" t="str">
        <f aca="false">IF(F5378=1,COUNTIF($F$2:F5378,1),"")</f>
        <v/>
      </c>
    </row>
    <row r="5379" customFormat="false" ht="15" hidden="false" customHeight="false" outlineLevel="0" collapsed="false">
      <c r="A5379" s="6" t="n">
        <v>42276.9305</v>
      </c>
      <c r="B5379" s="6" t="n">
        <v>1.77362637362637</v>
      </c>
      <c r="C5379" s="6" t="n">
        <v>73</v>
      </c>
      <c r="D5379" s="6" t="n">
        <v>-1</v>
      </c>
      <c r="E5379" s="6" t="n">
        <v>1.71794871794872</v>
      </c>
      <c r="F5379" s="6" t="n">
        <v>0</v>
      </c>
      <c r="G5379" s="6" t="n">
        <v>0.115750915750916</v>
      </c>
      <c r="H5379" s="6" t="str">
        <f aca="false">IF(AND(A5379&gt;=Stimuli!$B$2,A5379&lt;=Stimuli!$C$2),Stimuli!$A$2,IF(AND(A5379&gt;=Stimuli!$B$3,A5379&lt;=Stimuli!$C$3),Stimuli!$A$3,IF(AND(A5379&gt;=Stimuli!$B$4,A5379&lt;=Stimuli!$C$4),Stimuli!$A$4,"")))</f>
        <v>01 Quiet baseline (60s)</v>
      </c>
      <c r="I5379" s="6" t="n">
        <f aca="false">(B5379-B5378)/((A5379-A5378)/1000)</f>
        <v>0.375091575091574</v>
      </c>
      <c r="J5379" s="6" t="n">
        <f aca="false">IF(OR(B5379&lt;Rules!$B$2,B5379&gt;Rules!$B$3,ABS(I5379)&gt;Rules!$B$4,OR(B5380&lt;Rules!$B$2,B5380&gt;Rules!$B$3,ABS(I5380)&gt;Rules!$B$4)),1,0)</f>
        <v>0</v>
      </c>
      <c r="K5379" s="6" t="str">
        <f aca="false">IF(F5379=1,COUNTIF($F$2:F5379,1),"")</f>
        <v/>
      </c>
    </row>
    <row r="5380" customFormat="false" ht="15" hidden="false" customHeight="false" outlineLevel="0" collapsed="false">
      <c r="A5380" s="6" t="n">
        <v>42284.743</v>
      </c>
      <c r="B5380" s="6" t="n">
        <v>1.76776556776557</v>
      </c>
      <c r="C5380" s="6" t="n">
        <v>73</v>
      </c>
      <c r="D5380" s="6" t="n">
        <v>-1</v>
      </c>
      <c r="E5380" s="6" t="n">
        <v>1.71794871794872</v>
      </c>
      <c r="F5380" s="6" t="n">
        <v>0</v>
      </c>
      <c r="G5380" s="6" t="n">
        <v>0.115750915750916</v>
      </c>
      <c r="H5380" s="6" t="str">
        <f aca="false">IF(AND(A5380&gt;=Stimuli!$B$2,A5380&lt;=Stimuli!$C$2),Stimuli!$A$2,IF(AND(A5380&gt;=Stimuli!$B$3,A5380&lt;=Stimuli!$C$3),Stimuli!$A$3,IF(AND(A5380&gt;=Stimuli!$B$4,A5380&lt;=Stimuli!$C$4),Stimuli!$A$4,"")))</f>
        <v>01 Quiet baseline (60s)</v>
      </c>
      <c r="I5380" s="6" t="n">
        <f aca="false">(B5380-B5379)/((A5380-A5379)/1000)</f>
        <v>-0.750183150183176</v>
      </c>
      <c r="J5380" s="6" t="n">
        <f aca="false">IF(OR(B5380&lt;Rules!$B$2,B5380&gt;Rules!$B$3,ABS(I5380)&gt;Rules!$B$4,OR(B5381&lt;Rules!$B$2,B5381&gt;Rules!$B$3,ABS(I5381)&gt;Rules!$B$4)),1,0)</f>
        <v>0</v>
      </c>
      <c r="K5380" s="6" t="str">
        <f aca="false">IF(F5380=1,COUNTIF($F$2:F5380,1),"")</f>
        <v/>
      </c>
    </row>
    <row r="5381" customFormat="false" ht="15" hidden="false" customHeight="false" outlineLevel="0" collapsed="false">
      <c r="A5381" s="6" t="n">
        <v>42292.5555</v>
      </c>
      <c r="B5381" s="6" t="n">
        <v>1.76923076923077</v>
      </c>
      <c r="C5381" s="6" t="n">
        <v>73</v>
      </c>
      <c r="D5381" s="6" t="n">
        <v>-1</v>
      </c>
      <c r="E5381" s="6" t="n">
        <v>1.71794871794872</v>
      </c>
      <c r="F5381" s="6" t="n">
        <v>0</v>
      </c>
      <c r="G5381" s="6" t="n">
        <v>0.115750915750916</v>
      </c>
      <c r="H5381" s="6" t="str">
        <f aca="false">IF(AND(A5381&gt;=Stimuli!$B$2,A5381&lt;=Stimuli!$C$2),Stimuli!$A$2,IF(AND(A5381&gt;=Stimuli!$B$3,A5381&lt;=Stimuli!$C$3),Stimuli!$A$3,IF(AND(A5381&gt;=Stimuli!$B$4,A5381&lt;=Stimuli!$C$4),Stimuli!$A$4,"")))</f>
        <v>01 Quiet baseline (60s)</v>
      </c>
      <c r="I5381" s="6" t="n">
        <f aca="false">(B5381-B5380)/((A5381-A5380)/1000)</f>
        <v>0.18754578754573</v>
      </c>
      <c r="J5381" s="6" t="n">
        <f aca="false">IF(OR(B5381&lt;Rules!$B$2,B5381&gt;Rules!$B$3,ABS(I5381)&gt;Rules!$B$4,OR(B5382&lt;Rules!$B$2,B5382&gt;Rules!$B$3,ABS(I5382)&gt;Rules!$B$4)),1,0)</f>
        <v>0</v>
      </c>
      <c r="K5381" s="6" t="str">
        <f aca="false">IF(F5381=1,COUNTIF($F$2:F5381,1),"")</f>
        <v/>
      </c>
    </row>
    <row r="5382" customFormat="false" ht="15" hidden="false" customHeight="false" outlineLevel="0" collapsed="false">
      <c r="A5382" s="6" t="n">
        <v>42300.368</v>
      </c>
      <c r="B5382" s="6" t="n">
        <v>1.76190476190476</v>
      </c>
      <c r="C5382" s="6" t="n">
        <v>73</v>
      </c>
      <c r="D5382" s="6" t="n">
        <v>-1</v>
      </c>
      <c r="E5382" s="6" t="n">
        <v>1.71794871794872</v>
      </c>
      <c r="F5382" s="6" t="n">
        <v>0</v>
      </c>
      <c r="G5382" s="6" t="n">
        <v>0.115750915750916</v>
      </c>
      <c r="H5382" s="6" t="str">
        <f aca="false">IF(AND(A5382&gt;=Stimuli!$B$2,A5382&lt;=Stimuli!$C$2),Stimuli!$A$2,IF(AND(A5382&gt;=Stimuli!$B$3,A5382&lt;=Stimuli!$C$3),Stimuli!$A$3,IF(AND(A5382&gt;=Stimuli!$B$4,A5382&lt;=Stimuli!$C$4),Stimuli!$A$4,"")))</f>
        <v>01 Quiet baseline (60s)</v>
      </c>
      <c r="I5382" s="6" t="n">
        <f aca="false">(B5382-B5381)/((A5382-A5381)/1000)</f>
        <v>-0.937728937728878</v>
      </c>
      <c r="J5382" s="6" t="n">
        <f aca="false">IF(OR(B5382&lt;Rules!$B$2,B5382&gt;Rules!$B$3,ABS(I5382)&gt;Rules!$B$4,OR(B5383&lt;Rules!$B$2,B5383&gt;Rules!$B$3,ABS(I5383)&gt;Rules!$B$4)),1,0)</f>
        <v>0</v>
      </c>
      <c r="K5382" s="6" t="str">
        <f aca="false">IF(F5382=1,COUNTIF($F$2:F5382,1),"")</f>
        <v/>
      </c>
    </row>
    <row r="5383" customFormat="false" ht="15" hidden="false" customHeight="false" outlineLevel="0" collapsed="false">
      <c r="A5383" s="6" t="n">
        <v>42308.1805</v>
      </c>
      <c r="B5383" s="6" t="n">
        <v>1.76630036630037</v>
      </c>
      <c r="C5383" s="6" t="n">
        <v>73</v>
      </c>
      <c r="D5383" s="6" t="n">
        <v>-1</v>
      </c>
      <c r="E5383" s="6" t="n">
        <v>1.71794871794872</v>
      </c>
      <c r="F5383" s="6" t="n">
        <v>0</v>
      </c>
      <c r="G5383" s="6" t="n">
        <v>0.115750915750916</v>
      </c>
      <c r="H5383" s="6" t="str">
        <f aca="false">IF(AND(A5383&gt;=Stimuli!$B$2,A5383&lt;=Stimuli!$C$2),Stimuli!$A$2,IF(AND(A5383&gt;=Stimuli!$B$3,A5383&lt;=Stimuli!$C$3),Stimuli!$A$3,IF(AND(A5383&gt;=Stimuli!$B$4,A5383&lt;=Stimuli!$C$4),Stimuli!$A$4,"")))</f>
        <v>01 Quiet baseline (60s)</v>
      </c>
      <c r="I5383" s="6" t="n">
        <f aca="false">(B5383-B5382)/((A5383-A5382)/1000)</f>
        <v>0.562637362637304</v>
      </c>
      <c r="J5383" s="6" t="n">
        <f aca="false">IF(OR(B5383&lt;Rules!$B$2,B5383&gt;Rules!$B$3,ABS(I5383)&gt;Rules!$B$4,OR(B5384&lt;Rules!$B$2,B5384&gt;Rules!$B$3,ABS(I5384)&gt;Rules!$B$4)),1,0)</f>
        <v>0</v>
      </c>
      <c r="K5383" s="6" t="str">
        <f aca="false">IF(F5383=1,COUNTIF($F$2:F5383,1),"")</f>
        <v/>
      </c>
    </row>
    <row r="5384" customFormat="false" ht="15" hidden="false" customHeight="false" outlineLevel="0" collapsed="false">
      <c r="A5384" s="6" t="n">
        <v>42315.993</v>
      </c>
      <c r="B5384" s="6" t="n">
        <v>1.75897435897436</v>
      </c>
      <c r="C5384" s="6" t="n">
        <v>73</v>
      </c>
      <c r="D5384" s="6" t="n">
        <v>-1</v>
      </c>
      <c r="E5384" s="6" t="n">
        <v>1.71794871794872</v>
      </c>
      <c r="F5384" s="6" t="n">
        <v>0</v>
      </c>
      <c r="G5384" s="6" t="n">
        <v>0.115750915750916</v>
      </c>
      <c r="H5384" s="6" t="str">
        <f aca="false">IF(AND(A5384&gt;=Stimuli!$B$2,A5384&lt;=Stimuli!$C$2),Stimuli!$A$2,IF(AND(A5384&gt;=Stimuli!$B$3,A5384&lt;=Stimuli!$C$3),Stimuli!$A$3,IF(AND(A5384&gt;=Stimuli!$B$4,A5384&lt;=Stimuli!$C$4),Stimuli!$A$4,"")))</f>
        <v>01 Quiet baseline (60s)</v>
      </c>
      <c r="I5384" s="6" t="n">
        <f aca="false">(B5384-B5383)/((A5384-A5383)/1000)</f>
        <v>-0.937728937728906</v>
      </c>
      <c r="J5384" s="6" t="n">
        <f aca="false">IF(OR(B5384&lt;Rules!$B$2,B5384&gt;Rules!$B$3,ABS(I5384)&gt;Rules!$B$4,OR(B5385&lt;Rules!$B$2,B5385&gt;Rules!$B$3,ABS(I5385)&gt;Rules!$B$4)),1,0)</f>
        <v>0</v>
      </c>
      <c r="K5384" s="6" t="str">
        <f aca="false">IF(F5384=1,COUNTIF($F$2:F5384,1),"")</f>
        <v/>
      </c>
    </row>
    <row r="5385" customFormat="false" ht="15" hidden="false" customHeight="false" outlineLevel="0" collapsed="false">
      <c r="A5385" s="6" t="n">
        <v>42323.8055</v>
      </c>
      <c r="B5385" s="6" t="n">
        <v>1.76483516483516</v>
      </c>
      <c r="C5385" s="6" t="n">
        <v>73</v>
      </c>
      <c r="D5385" s="6" t="n">
        <v>-1</v>
      </c>
      <c r="E5385" s="6" t="n">
        <v>1.71794871794872</v>
      </c>
      <c r="F5385" s="6" t="n">
        <v>0</v>
      </c>
      <c r="G5385" s="6" t="n">
        <v>0.115750915750916</v>
      </c>
      <c r="H5385" s="6" t="str">
        <f aca="false">IF(AND(A5385&gt;=Stimuli!$B$2,A5385&lt;=Stimuli!$C$2),Stimuli!$A$2,IF(AND(A5385&gt;=Stimuli!$B$3,A5385&lt;=Stimuli!$C$3),Stimuli!$A$3,IF(AND(A5385&gt;=Stimuli!$B$4,A5385&lt;=Stimuli!$C$4),Stimuli!$A$4,"")))</f>
        <v>01 Quiet baseline (60s)</v>
      </c>
      <c r="I5385" s="6" t="n">
        <f aca="false">(B5385-B5384)/((A5385-A5384)/1000)</f>
        <v>0.750183150183034</v>
      </c>
      <c r="J5385" s="6" t="n">
        <f aca="false">IF(OR(B5385&lt;Rules!$B$2,B5385&gt;Rules!$B$3,ABS(I5385)&gt;Rules!$B$4,OR(B5386&lt;Rules!$B$2,B5386&gt;Rules!$B$3,ABS(I5386)&gt;Rules!$B$4)),1,0)</f>
        <v>0</v>
      </c>
      <c r="K5385" s="6" t="str">
        <f aca="false">IF(F5385=1,COUNTIF($F$2:F5385,1),"")</f>
        <v/>
      </c>
    </row>
    <row r="5386" customFormat="false" ht="15" hidden="false" customHeight="false" outlineLevel="0" collapsed="false">
      <c r="A5386" s="6" t="n">
        <v>42331.618</v>
      </c>
      <c r="B5386" s="6" t="n">
        <v>1.75750915750916</v>
      </c>
      <c r="C5386" s="6" t="n">
        <v>73</v>
      </c>
      <c r="D5386" s="6" t="n">
        <v>-1</v>
      </c>
      <c r="E5386" s="6" t="n">
        <v>1.71794871794872</v>
      </c>
      <c r="F5386" s="6" t="n">
        <v>0</v>
      </c>
      <c r="G5386" s="6" t="n">
        <v>0.115750915750916</v>
      </c>
      <c r="H5386" s="6" t="str">
        <f aca="false">IF(AND(A5386&gt;=Stimuli!$B$2,A5386&lt;=Stimuli!$C$2),Stimuli!$A$2,IF(AND(A5386&gt;=Stimuli!$B$3,A5386&lt;=Stimuli!$C$3),Stimuli!$A$3,IF(AND(A5386&gt;=Stimuli!$B$4,A5386&lt;=Stimuli!$C$4),Stimuli!$A$4,"")))</f>
        <v>01 Quiet baseline (60s)</v>
      </c>
      <c r="I5386" s="6" t="n">
        <f aca="false">(B5386-B5385)/((A5386-A5385)/1000)</f>
        <v>-0.937728937728764</v>
      </c>
      <c r="J5386" s="6" t="n">
        <f aca="false">IF(OR(B5386&lt;Rules!$B$2,B5386&gt;Rules!$B$3,ABS(I5386)&gt;Rules!$B$4,OR(B5387&lt;Rules!$B$2,B5387&gt;Rules!$B$3,ABS(I5387)&gt;Rules!$B$4)),1,0)</f>
        <v>0</v>
      </c>
      <c r="K5386" s="6" t="str">
        <f aca="false">IF(F5386=1,COUNTIF($F$2:F5386,1),"")</f>
        <v/>
      </c>
    </row>
    <row r="5387" customFormat="false" ht="15" hidden="false" customHeight="false" outlineLevel="0" collapsed="false">
      <c r="A5387" s="6" t="n">
        <v>42339.4305</v>
      </c>
      <c r="B5387" s="6" t="n">
        <v>1.76190476190476</v>
      </c>
      <c r="C5387" s="6" t="n">
        <v>73</v>
      </c>
      <c r="D5387" s="6" t="n">
        <v>-1</v>
      </c>
      <c r="E5387" s="6" t="n">
        <v>1.71794871794872</v>
      </c>
      <c r="F5387" s="6" t="n">
        <v>0</v>
      </c>
      <c r="G5387" s="6" t="n">
        <v>0.115750915750916</v>
      </c>
      <c r="H5387" s="6" t="str">
        <f aca="false">IF(AND(A5387&gt;=Stimuli!$B$2,A5387&lt;=Stimuli!$C$2),Stimuli!$A$2,IF(AND(A5387&gt;=Stimuli!$B$3,A5387&lt;=Stimuli!$C$3),Stimuli!$A$3,IF(AND(A5387&gt;=Stimuli!$B$4,A5387&lt;=Stimuli!$C$4),Stimuli!$A$4,"")))</f>
        <v>01 Quiet baseline (60s)</v>
      </c>
      <c r="I5387" s="6" t="n">
        <f aca="false">(B5387-B5386)/((A5387-A5386)/1000)</f>
        <v>0.562637362637332</v>
      </c>
      <c r="J5387" s="6" t="n">
        <f aca="false">IF(OR(B5387&lt;Rules!$B$2,B5387&gt;Rules!$B$3,ABS(I5387)&gt;Rules!$B$4,OR(B5388&lt;Rules!$B$2,B5388&gt;Rules!$B$3,ABS(I5388)&gt;Rules!$B$4)),1,0)</f>
        <v>0</v>
      </c>
      <c r="K5387" s="6" t="str">
        <f aca="false">IF(F5387=1,COUNTIF($F$2:F5387,1),"")</f>
        <v/>
      </c>
    </row>
    <row r="5388" customFormat="false" ht="15" hidden="false" customHeight="false" outlineLevel="0" collapsed="false">
      <c r="A5388" s="6" t="n">
        <v>42347.243</v>
      </c>
      <c r="B5388" s="6" t="n">
        <v>1.75457875457876</v>
      </c>
      <c r="C5388" s="6" t="n">
        <v>73</v>
      </c>
      <c r="D5388" s="6" t="n">
        <v>-1</v>
      </c>
      <c r="E5388" s="6" t="n">
        <v>1.71941391941392</v>
      </c>
      <c r="F5388" s="6" t="n">
        <v>0</v>
      </c>
      <c r="G5388" s="6" t="n">
        <v>0.115750915750916</v>
      </c>
      <c r="H5388" s="6" t="str">
        <f aca="false">IF(AND(A5388&gt;=Stimuli!$B$2,A5388&lt;=Stimuli!$C$2),Stimuli!$A$2,IF(AND(A5388&gt;=Stimuli!$B$3,A5388&lt;=Stimuli!$C$3),Stimuli!$A$3,IF(AND(A5388&gt;=Stimuli!$B$4,A5388&lt;=Stimuli!$C$4),Stimuli!$A$4,"")))</f>
        <v>01 Quiet baseline (60s)</v>
      </c>
      <c r="I5388" s="6" t="n">
        <f aca="false">(B5388-B5387)/((A5388-A5387)/1000)</f>
        <v>-0.937728937728906</v>
      </c>
      <c r="J5388" s="6" t="n">
        <f aca="false">IF(OR(B5388&lt;Rules!$B$2,B5388&gt;Rules!$B$3,ABS(I5388)&gt;Rules!$B$4,OR(B5389&lt;Rules!$B$2,B5389&gt;Rules!$B$3,ABS(I5389)&gt;Rules!$B$4)),1,0)</f>
        <v>0</v>
      </c>
      <c r="K5388" s="6" t="str">
        <f aca="false">IF(F5388=1,COUNTIF($F$2:F5388,1),"")</f>
        <v/>
      </c>
    </row>
    <row r="5389" customFormat="false" ht="15" hidden="false" customHeight="false" outlineLevel="0" collapsed="false">
      <c r="A5389" s="6" t="n">
        <v>42355.0555</v>
      </c>
      <c r="B5389" s="6" t="n">
        <v>1.75164835164835</v>
      </c>
      <c r="C5389" s="6" t="n">
        <v>73</v>
      </c>
      <c r="D5389" s="6" t="n">
        <v>-1</v>
      </c>
      <c r="E5389" s="6" t="n">
        <v>1.71941391941392</v>
      </c>
      <c r="F5389" s="6" t="n">
        <v>0</v>
      </c>
      <c r="G5389" s="6" t="n">
        <v>0.115750915750916</v>
      </c>
      <c r="H5389" s="6" t="str">
        <f aca="false">IF(AND(A5389&gt;=Stimuli!$B$2,A5389&lt;=Stimuli!$C$2),Stimuli!$A$2,IF(AND(A5389&gt;=Stimuli!$B$3,A5389&lt;=Stimuli!$C$3),Stimuli!$A$3,IF(AND(A5389&gt;=Stimuli!$B$4,A5389&lt;=Stimuli!$C$4),Stimuli!$A$4,"")))</f>
        <v>01 Quiet baseline (60s)</v>
      </c>
      <c r="I5389" s="6" t="n">
        <f aca="false">(B5389-B5388)/((A5389-A5388)/1000)</f>
        <v>-0.375091575091716</v>
      </c>
      <c r="J5389" s="6" t="n">
        <f aca="false">IF(OR(B5389&lt;Rules!$B$2,B5389&gt;Rules!$B$3,ABS(I5389)&gt;Rules!$B$4,OR(B5390&lt;Rules!$B$2,B5390&gt;Rules!$B$3,ABS(I5390)&gt;Rules!$B$4)),1,0)</f>
        <v>0</v>
      </c>
      <c r="K5389" s="6" t="str">
        <f aca="false">IF(F5389=1,COUNTIF($F$2:F5389,1),"")</f>
        <v/>
      </c>
    </row>
    <row r="5390" customFormat="false" ht="15" hidden="false" customHeight="false" outlineLevel="0" collapsed="false">
      <c r="A5390" s="6" t="n">
        <v>42362.868</v>
      </c>
      <c r="B5390" s="6" t="n">
        <v>1.73260073260073</v>
      </c>
      <c r="C5390" s="6" t="n">
        <v>73</v>
      </c>
      <c r="D5390" s="6" t="n">
        <v>-1</v>
      </c>
      <c r="E5390" s="6" t="n">
        <v>1.71941391941392</v>
      </c>
      <c r="F5390" s="6" t="n">
        <v>0</v>
      </c>
      <c r="G5390" s="6" t="n">
        <v>0.115750915750916</v>
      </c>
      <c r="H5390" s="6" t="str">
        <f aca="false">IF(AND(A5390&gt;=Stimuli!$B$2,A5390&lt;=Stimuli!$C$2),Stimuli!$A$2,IF(AND(A5390&gt;=Stimuli!$B$3,A5390&lt;=Stimuli!$C$3),Stimuli!$A$3,IF(AND(A5390&gt;=Stimuli!$B$4,A5390&lt;=Stimuli!$C$4),Stimuli!$A$4,"")))</f>
        <v>01 Quiet baseline (60s)</v>
      </c>
      <c r="I5390" s="6" t="n">
        <f aca="false">(B5390-B5389)/((A5390-A5389)/1000)</f>
        <v>-2.43809523809509</v>
      </c>
      <c r="J5390" s="6" t="n">
        <f aca="false">IF(OR(B5390&lt;Rules!$B$2,B5390&gt;Rules!$B$3,ABS(I5390)&gt;Rules!$B$4,OR(B5391&lt;Rules!$B$2,B5391&gt;Rules!$B$3,ABS(I5391)&gt;Rules!$B$4)),1,0)</f>
        <v>0</v>
      </c>
      <c r="K5390" s="6" t="str">
        <f aca="false">IF(F5390=1,COUNTIF($F$2:F5390,1),"")</f>
        <v/>
      </c>
    </row>
    <row r="5391" customFormat="false" ht="15" hidden="false" customHeight="false" outlineLevel="0" collapsed="false">
      <c r="A5391" s="6" t="n">
        <v>42370.6805</v>
      </c>
      <c r="B5391" s="6" t="n">
        <v>1.72380952380952</v>
      </c>
      <c r="C5391" s="6" t="n">
        <v>73</v>
      </c>
      <c r="D5391" s="6" t="n">
        <v>-1</v>
      </c>
      <c r="E5391" s="6" t="n">
        <v>1.71941391941392</v>
      </c>
      <c r="F5391" s="6" t="n">
        <v>0</v>
      </c>
      <c r="G5391" s="6" t="n">
        <v>0.115750915750916</v>
      </c>
      <c r="H5391" s="6" t="str">
        <f aca="false">IF(AND(A5391&gt;=Stimuli!$B$2,A5391&lt;=Stimuli!$C$2),Stimuli!$A$2,IF(AND(A5391&gt;=Stimuli!$B$3,A5391&lt;=Stimuli!$C$3),Stimuli!$A$3,IF(AND(A5391&gt;=Stimuli!$B$4,A5391&lt;=Stimuli!$C$4),Stimuli!$A$4,"")))</f>
        <v>01 Quiet baseline (60s)</v>
      </c>
      <c r="I5391" s="6" t="n">
        <f aca="false">(B5391-B5390)/((A5391-A5390)/1000)</f>
        <v>-1.12527472527478</v>
      </c>
      <c r="J5391" s="6" t="n">
        <f aca="false">IF(OR(B5391&lt;Rules!$B$2,B5391&gt;Rules!$B$3,ABS(I5391)&gt;Rules!$B$4,OR(B5392&lt;Rules!$B$2,B5392&gt;Rules!$B$3,ABS(I5392)&gt;Rules!$B$4)),1,0)</f>
        <v>0</v>
      </c>
      <c r="K5391" s="6" t="str">
        <f aca="false">IF(F5391=1,COUNTIF($F$2:F5391,1),"")</f>
        <v/>
      </c>
    </row>
    <row r="5392" customFormat="false" ht="15" hidden="false" customHeight="false" outlineLevel="0" collapsed="false">
      <c r="A5392" s="6" t="n">
        <v>42378.493</v>
      </c>
      <c r="B5392" s="6" t="n">
        <v>1.71648351648352</v>
      </c>
      <c r="C5392" s="6" t="n">
        <v>73</v>
      </c>
      <c r="D5392" s="6" t="n">
        <v>-1</v>
      </c>
      <c r="E5392" s="6" t="n">
        <v>1.71941391941392</v>
      </c>
      <c r="F5392" s="6" t="n">
        <v>0</v>
      </c>
      <c r="G5392" s="6" t="n">
        <v>0.115750915750916</v>
      </c>
      <c r="H5392" s="6" t="str">
        <f aca="false">IF(AND(A5392&gt;=Stimuli!$B$2,A5392&lt;=Stimuli!$C$2),Stimuli!$A$2,IF(AND(A5392&gt;=Stimuli!$B$3,A5392&lt;=Stimuli!$C$3),Stimuli!$A$3,IF(AND(A5392&gt;=Stimuli!$B$4,A5392&lt;=Stimuli!$C$4),Stimuli!$A$4,"")))</f>
        <v>01 Quiet baseline (60s)</v>
      </c>
      <c r="I5392" s="6" t="n">
        <f aca="false">(B5392-B5391)/((A5392-A5391)/1000)</f>
        <v>-0.93772893772902</v>
      </c>
      <c r="J5392" s="6" t="n">
        <f aca="false">IF(OR(B5392&lt;Rules!$B$2,B5392&gt;Rules!$B$3,ABS(I5392)&gt;Rules!$B$4,OR(B5393&lt;Rules!$B$2,B5393&gt;Rules!$B$3,ABS(I5393)&gt;Rules!$B$4)),1,0)</f>
        <v>0</v>
      </c>
      <c r="K5392" s="6" t="str">
        <f aca="false">IF(F5392=1,COUNTIF($F$2:F5392,1),"")</f>
        <v/>
      </c>
    </row>
    <row r="5393" customFormat="false" ht="15" hidden="false" customHeight="false" outlineLevel="0" collapsed="false">
      <c r="A5393" s="6" t="n">
        <v>42386.3055</v>
      </c>
      <c r="B5393" s="6" t="n">
        <v>1.71501831501832</v>
      </c>
      <c r="C5393" s="6" t="n">
        <v>73</v>
      </c>
      <c r="D5393" s="6" t="n">
        <v>-1</v>
      </c>
      <c r="E5393" s="6" t="n">
        <v>1.71941391941392</v>
      </c>
      <c r="F5393" s="6" t="n">
        <v>0</v>
      </c>
      <c r="G5393" s="6" t="n">
        <v>0.115750915750916</v>
      </c>
      <c r="H5393" s="6" t="str">
        <f aca="false">IF(AND(A5393&gt;=Stimuli!$B$2,A5393&lt;=Stimuli!$C$2),Stimuli!$A$2,IF(AND(A5393&gt;=Stimuli!$B$3,A5393&lt;=Stimuli!$C$3),Stimuli!$A$3,IF(AND(A5393&gt;=Stimuli!$B$4,A5393&lt;=Stimuli!$C$4),Stimuli!$A$4,"")))</f>
        <v>01 Quiet baseline (60s)</v>
      </c>
      <c r="I5393" s="6" t="n">
        <f aca="false">(B5393-B5392)/((A5393-A5392)/1000)</f>
        <v>-0.18754578754573</v>
      </c>
      <c r="J5393" s="6" t="n">
        <f aca="false">IF(OR(B5393&lt;Rules!$B$2,B5393&gt;Rules!$B$3,ABS(I5393)&gt;Rules!$B$4,OR(B5394&lt;Rules!$B$2,B5394&gt;Rules!$B$3,ABS(I5394)&gt;Rules!$B$4)),1,0)</f>
        <v>0</v>
      </c>
      <c r="K5393" s="6" t="str">
        <f aca="false">IF(F5393=1,COUNTIF($F$2:F5393,1),"")</f>
        <v/>
      </c>
    </row>
    <row r="5394" customFormat="false" ht="15" hidden="false" customHeight="false" outlineLevel="0" collapsed="false">
      <c r="A5394" s="6" t="n">
        <v>42394.118</v>
      </c>
      <c r="B5394" s="6" t="n">
        <v>1.71501831501832</v>
      </c>
      <c r="C5394" s="6" t="n">
        <v>73</v>
      </c>
      <c r="D5394" s="6" t="n">
        <v>-1</v>
      </c>
      <c r="E5394" s="6" t="n">
        <v>1.71941391941392</v>
      </c>
      <c r="F5394" s="6" t="n">
        <v>0</v>
      </c>
      <c r="G5394" s="6" t="n">
        <v>0.115750915750916</v>
      </c>
      <c r="H5394" s="6" t="str">
        <f aca="false">IF(AND(A5394&gt;=Stimuli!$B$2,A5394&lt;=Stimuli!$C$2),Stimuli!$A$2,IF(AND(A5394&gt;=Stimuli!$B$3,A5394&lt;=Stimuli!$C$3),Stimuli!$A$3,IF(AND(A5394&gt;=Stimuli!$B$4,A5394&lt;=Stimuli!$C$4),Stimuli!$A$4,"")))</f>
        <v>01 Quiet baseline (60s)</v>
      </c>
      <c r="I5394" s="6" t="n">
        <f aca="false">(B5394-B5393)/((A5394-A5393)/1000)</f>
        <v>0</v>
      </c>
      <c r="J5394" s="6" t="n">
        <f aca="false">IF(OR(B5394&lt;Rules!$B$2,B5394&gt;Rules!$B$3,ABS(I5394)&gt;Rules!$B$4,OR(B5395&lt;Rules!$B$2,B5395&gt;Rules!$B$3,ABS(I5395)&gt;Rules!$B$4)),1,0)</f>
        <v>0</v>
      </c>
      <c r="K5394" s="6" t="str">
        <f aca="false">IF(F5394=1,COUNTIF($F$2:F5394,1),"")</f>
        <v/>
      </c>
    </row>
    <row r="5395" customFormat="false" ht="15" hidden="false" customHeight="false" outlineLevel="0" collapsed="false">
      <c r="A5395" s="6" t="n">
        <v>42401.9305</v>
      </c>
      <c r="B5395" s="6" t="n">
        <v>1.71208791208791</v>
      </c>
      <c r="C5395" s="6" t="n">
        <v>73</v>
      </c>
      <c r="D5395" s="6" t="n">
        <v>-1</v>
      </c>
      <c r="E5395" s="6" t="n">
        <v>1.71941391941392</v>
      </c>
      <c r="F5395" s="6" t="n">
        <v>0</v>
      </c>
      <c r="G5395" s="6" t="n">
        <v>0.115750915750916</v>
      </c>
      <c r="H5395" s="6" t="str">
        <f aca="false">IF(AND(A5395&gt;=Stimuli!$B$2,A5395&lt;=Stimuli!$C$2),Stimuli!$A$2,IF(AND(A5395&gt;=Stimuli!$B$3,A5395&lt;=Stimuli!$C$3),Stimuli!$A$3,IF(AND(A5395&gt;=Stimuli!$B$4,A5395&lt;=Stimuli!$C$4),Stimuli!$A$4,"")))</f>
        <v>01 Quiet baseline (60s)</v>
      </c>
      <c r="I5395" s="6" t="n">
        <f aca="false">(B5395-B5394)/((A5395-A5394)/1000)</f>
        <v>-0.375091575091574</v>
      </c>
      <c r="J5395" s="6" t="n">
        <f aca="false">IF(OR(B5395&lt;Rules!$B$2,B5395&gt;Rules!$B$3,ABS(I5395)&gt;Rules!$B$4,OR(B5396&lt;Rules!$B$2,B5396&gt;Rules!$B$3,ABS(I5396)&gt;Rules!$B$4)),1,0)</f>
        <v>0</v>
      </c>
      <c r="K5395" s="6" t="str">
        <f aca="false">IF(F5395=1,COUNTIF($F$2:F5395,1),"")</f>
        <v/>
      </c>
    </row>
    <row r="5396" customFormat="false" ht="15" hidden="false" customHeight="false" outlineLevel="0" collapsed="false">
      <c r="A5396" s="6" t="n">
        <v>42409.743</v>
      </c>
      <c r="B5396" s="6" t="n">
        <v>1.71648351648352</v>
      </c>
      <c r="C5396" s="6" t="n">
        <v>73</v>
      </c>
      <c r="D5396" s="6" t="n">
        <v>-1</v>
      </c>
      <c r="E5396" s="6" t="n">
        <v>1.71941391941392</v>
      </c>
      <c r="F5396" s="6" t="n">
        <v>0</v>
      </c>
      <c r="G5396" s="6" t="n">
        <v>0.115750915750916</v>
      </c>
      <c r="H5396" s="6" t="str">
        <f aca="false">IF(AND(A5396&gt;=Stimuli!$B$2,A5396&lt;=Stimuli!$C$2),Stimuli!$A$2,IF(AND(A5396&gt;=Stimuli!$B$3,A5396&lt;=Stimuli!$C$3),Stimuli!$A$3,IF(AND(A5396&gt;=Stimuli!$B$4,A5396&lt;=Stimuli!$C$4),Stimuli!$A$4,"")))</f>
        <v>01 Quiet baseline (60s)</v>
      </c>
      <c r="I5396" s="6" t="n">
        <f aca="false">(B5396-B5395)/((A5396-A5395)/1000)</f>
        <v>0.562637362637304</v>
      </c>
      <c r="J5396" s="6" t="n">
        <f aca="false">IF(OR(B5396&lt;Rules!$B$2,B5396&gt;Rules!$B$3,ABS(I5396)&gt;Rules!$B$4,OR(B5397&lt;Rules!$B$2,B5397&gt;Rules!$B$3,ABS(I5397)&gt;Rules!$B$4)),1,0)</f>
        <v>0</v>
      </c>
      <c r="K5396" s="6" t="str">
        <f aca="false">IF(F5396=1,COUNTIF($F$2:F5396,1),"")</f>
        <v/>
      </c>
    </row>
    <row r="5397" customFormat="false" ht="15" hidden="false" customHeight="false" outlineLevel="0" collapsed="false">
      <c r="A5397" s="6" t="n">
        <v>42417.5555</v>
      </c>
      <c r="B5397" s="6" t="n">
        <v>1.71355311355311</v>
      </c>
      <c r="C5397" s="6" t="n">
        <v>73</v>
      </c>
      <c r="D5397" s="6" t="n">
        <v>-1</v>
      </c>
      <c r="E5397" s="6" t="n">
        <v>1.71941391941392</v>
      </c>
      <c r="F5397" s="6" t="n">
        <v>0</v>
      </c>
      <c r="G5397" s="6" t="n">
        <v>0.115750915750916</v>
      </c>
      <c r="H5397" s="6" t="str">
        <f aca="false">IF(AND(A5397&gt;=Stimuli!$B$2,A5397&lt;=Stimuli!$C$2),Stimuli!$A$2,IF(AND(A5397&gt;=Stimuli!$B$3,A5397&lt;=Stimuli!$C$3),Stimuli!$A$3,IF(AND(A5397&gt;=Stimuli!$B$4,A5397&lt;=Stimuli!$C$4),Stimuli!$A$4,"")))</f>
        <v>01 Quiet baseline (60s)</v>
      </c>
      <c r="I5397" s="6" t="n">
        <f aca="false">(B5397-B5396)/((A5397-A5396)/1000)</f>
        <v>-0.375091575091574</v>
      </c>
      <c r="J5397" s="6" t="n">
        <f aca="false">IF(OR(B5397&lt;Rules!$B$2,B5397&gt;Rules!$B$3,ABS(I5397)&gt;Rules!$B$4,OR(B5398&lt;Rules!$B$2,B5398&gt;Rules!$B$3,ABS(I5398)&gt;Rules!$B$4)),1,0)</f>
        <v>0</v>
      </c>
      <c r="K5397" s="6" t="str">
        <f aca="false">IF(F5397=1,COUNTIF($F$2:F5397,1),"")</f>
        <v/>
      </c>
    </row>
    <row r="5398" customFormat="false" ht="15" hidden="false" customHeight="false" outlineLevel="0" collapsed="false">
      <c r="A5398" s="6" t="n">
        <v>42425.368</v>
      </c>
      <c r="B5398" s="6" t="n">
        <v>1.71941391941392</v>
      </c>
      <c r="C5398" s="6" t="n">
        <v>73</v>
      </c>
      <c r="D5398" s="6" t="n">
        <v>-1</v>
      </c>
      <c r="E5398" s="6" t="n">
        <v>1.71941391941392</v>
      </c>
      <c r="F5398" s="6" t="n">
        <v>0</v>
      </c>
      <c r="G5398" s="6" t="n">
        <v>0.115750915750916</v>
      </c>
      <c r="H5398" s="6" t="str">
        <f aca="false">IF(AND(A5398&gt;=Stimuli!$B$2,A5398&lt;=Stimuli!$C$2),Stimuli!$A$2,IF(AND(A5398&gt;=Stimuli!$B$3,A5398&lt;=Stimuli!$C$3),Stimuli!$A$3,IF(AND(A5398&gt;=Stimuli!$B$4,A5398&lt;=Stimuli!$C$4),Stimuli!$A$4,"")))</f>
        <v>01 Quiet baseline (60s)</v>
      </c>
      <c r="I5398" s="6" t="n">
        <f aca="false">(B5398-B5397)/((A5398-A5397)/1000)</f>
        <v>0.75018315018329</v>
      </c>
      <c r="J5398" s="6" t="n">
        <f aca="false">IF(OR(B5398&lt;Rules!$B$2,B5398&gt;Rules!$B$3,ABS(I5398)&gt;Rules!$B$4,OR(B5399&lt;Rules!$B$2,B5399&gt;Rules!$B$3,ABS(I5399)&gt;Rules!$B$4)),1,0)</f>
        <v>0</v>
      </c>
      <c r="K5398" s="6" t="str">
        <f aca="false">IF(F5398=1,COUNTIF($F$2:F5398,1),"")</f>
        <v/>
      </c>
    </row>
    <row r="5399" customFormat="false" ht="15" hidden="false" customHeight="false" outlineLevel="0" collapsed="false">
      <c r="A5399" s="6" t="n">
        <v>42433.1805</v>
      </c>
      <c r="B5399" s="6" t="n">
        <v>1.71501831501832</v>
      </c>
      <c r="C5399" s="6" t="n">
        <v>73</v>
      </c>
      <c r="D5399" s="6" t="n">
        <v>-1</v>
      </c>
      <c r="E5399" s="6" t="n">
        <v>1.71941391941392</v>
      </c>
      <c r="F5399" s="6" t="n">
        <v>0</v>
      </c>
      <c r="G5399" s="6" t="n">
        <v>0.115750915750916</v>
      </c>
      <c r="H5399" s="6" t="str">
        <f aca="false">IF(AND(A5399&gt;=Stimuli!$B$2,A5399&lt;=Stimuli!$C$2),Stimuli!$A$2,IF(AND(A5399&gt;=Stimuli!$B$3,A5399&lt;=Stimuli!$C$3),Stimuli!$A$3,IF(AND(A5399&gt;=Stimuli!$B$4,A5399&lt;=Stimuli!$C$4),Stimuli!$A$4,"")))</f>
        <v>01 Quiet baseline (60s)</v>
      </c>
      <c r="I5399" s="6" t="n">
        <f aca="false">(B5399-B5398)/((A5399-A5398)/1000)</f>
        <v>-0.562637362637446</v>
      </c>
      <c r="J5399" s="6" t="n">
        <f aca="false">IF(OR(B5399&lt;Rules!$B$2,B5399&gt;Rules!$B$3,ABS(I5399)&gt;Rules!$B$4,OR(B5400&lt;Rules!$B$2,B5400&gt;Rules!$B$3,ABS(I5400)&gt;Rules!$B$4)),1,0)</f>
        <v>0</v>
      </c>
      <c r="K5399" s="6" t="str">
        <f aca="false">IF(F5399=1,COUNTIF($F$2:F5399,1),"")</f>
        <v/>
      </c>
    </row>
    <row r="5400" customFormat="false" ht="15" hidden="false" customHeight="false" outlineLevel="0" collapsed="false">
      <c r="A5400" s="6" t="n">
        <v>42440.993</v>
      </c>
      <c r="B5400" s="6" t="n">
        <v>1.72087912087912</v>
      </c>
      <c r="C5400" s="6" t="n">
        <v>73</v>
      </c>
      <c r="D5400" s="6" t="n">
        <v>-1</v>
      </c>
      <c r="E5400" s="6" t="n">
        <v>1.71941391941392</v>
      </c>
      <c r="F5400" s="6" t="n">
        <v>0</v>
      </c>
      <c r="G5400" s="6" t="n">
        <v>0.115750915750916</v>
      </c>
      <c r="H5400" s="6" t="str">
        <f aca="false">IF(AND(A5400&gt;=Stimuli!$B$2,A5400&lt;=Stimuli!$C$2),Stimuli!$A$2,IF(AND(A5400&gt;=Stimuli!$B$3,A5400&lt;=Stimuli!$C$3),Stimuli!$A$3,IF(AND(A5400&gt;=Stimuli!$B$4,A5400&lt;=Stimuli!$C$4),Stimuli!$A$4,"")))</f>
        <v>01 Quiet baseline (60s)</v>
      </c>
      <c r="I5400" s="6" t="n">
        <f aca="false">(B5400-B5399)/((A5400-A5399)/1000)</f>
        <v>0.750183150183176</v>
      </c>
      <c r="J5400" s="6" t="n">
        <f aca="false">IF(OR(B5400&lt;Rules!$B$2,B5400&gt;Rules!$B$3,ABS(I5400)&gt;Rules!$B$4,OR(B5401&lt;Rules!$B$2,B5401&gt;Rules!$B$3,ABS(I5401)&gt;Rules!$B$4)),1,0)</f>
        <v>0</v>
      </c>
      <c r="K5400" s="6" t="str">
        <f aca="false">IF(F5400=1,COUNTIF($F$2:F5400,1),"")</f>
        <v/>
      </c>
    </row>
    <row r="5401" customFormat="false" ht="15" hidden="false" customHeight="false" outlineLevel="0" collapsed="false">
      <c r="A5401" s="6" t="n">
        <v>42448.8055</v>
      </c>
      <c r="B5401" s="6" t="n">
        <v>1.71648351648352</v>
      </c>
      <c r="C5401" s="6" t="n">
        <v>73</v>
      </c>
      <c r="D5401" s="6" t="n">
        <v>-1</v>
      </c>
      <c r="E5401" s="6" t="n">
        <v>1.71941391941392</v>
      </c>
      <c r="F5401" s="6" t="n">
        <v>0</v>
      </c>
      <c r="G5401" s="6" t="n">
        <v>0.115750915750916</v>
      </c>
      <c r="H5401" s="6" t="str">
        <f aca="false">IF(AND(A5401&gt;=Stimuli!$B$2,A5401&lt;=Stimuli!$C$2),Stimuli!$A$2,IF(AND(A5401&gt;=Stimuli!$B$3,A5401&lt;=Stimuli!$C$3),Stimuli!$A$3,IF(AND(A5401&gt;=Stimuli!$B$4,A5401&lt;=Stimuli!$C$4),Stimuli!$A$4,"")))</f>
        <v>01 Quiet baseline (60s)</v>
      </c>
      <c r="I5401" s="6" t="n">
        <f aca="false">(B5401-B5400)/((A5401-A5400)/1000)</f>
        <v>-0.562637362637446</v>
      </c>
      <c r="J5401" s="6" t="n">
        <f aca="false">IF(OR(B5401&lt;Rules!$B$2,B5401&gt;Rules!$B$3,ABS(I5401)&gt;Rules!$B$4,OR(B5402&lt;Rules!$B$2,B5402&gt;Rules!$B$3,ABS(I5402)&gt;Rules!$B$4)),1,0)</f>
        <v>0</v>
      </c>
      <c r="K5401" s="6" t="str">
        <f aca="false">IF(F5401=1,COUNTIF($F$2:F5401,1),"")</f>
        <v/>
      </c>
    </row>
    <row r="5402" customFormat="false" ht="15" hidden="false" customHeight="false" outlineLevel="0" collapsed="false">
      <c r="A5402" s="6" t="n">
        <v>42456.618</v>
      </c>
      <c r="B5402" s="6" t="n">
        <v>1.72234432234432</v>
      </c>
      <c r="C5402" s="6" t="n">
        <v>73</v>
      </c>
      <c r="D5402" s="6" t="n">
        <v>-1</v>
      </c>
      <c r="E5402" s="6" t="n">
        <v>1.71941391941392</v>
      </c>
      <c r="F5402" s="6" t="n">
        <v>0</v>
      </c>
      <c r="G5402" s="6" t="n">
        <v>0.115750915750916</v>
      </c>
      <c r="H5402" s="6" t="str">
        <f aca="false">IF(AND(A5402&gt;=Stimuli!$B$2,A5402&lt;=Stimuli!$C$2),Stimuli!$A$2,IF(AND(A5402&gt;=Stimuli!$B$3,A5402&lt;=Stimuli!$C$3),Stimuli!$A$3,IF(AND(A5402&gt;=Stimuli!$B$4,A5402&lt;=Stimuli!$C$4),Stimuli!$A$4,"")))</f>
        <v>01 Quiet baseline (60s)</v>
      </c>
      <c r="I5402" s="6" t="n">
        <f aca="false">(B5402-B5401)/((A5402-A5401)/1000)</f>
        <v>0.750183150183318</v>
      </c>
      <c r="J5402" s="6" t="n">
        <f aca="false">IF(OR(B5402&lt;Rules!$B$2,B5402&gt;Rules!$B$3,ABS(I5402)&gt;Rules!$B$4,OR(B5403&lt;Rules!$B$2,B5403&gt;Rules!$B$3,ABS(I5403)&gt;Rules!$B$4)),1,0)</f>
        <v>0</v>
      </c>
      <c r="K5402" s="6" t="str">
        <f aca="false">IF(F5402=1,COUNTIF($F$2:F5402,1),"")</f>
        <v/>
      </c>
    </row>
    <row r="5403" customFormat="false" ht="15" hidden="false" customHeight="false" outlineLevel="0" collapsed="false">
      <c r="A5403" s="6" t="n">
        <v>42464.4305</v>
      </c>
      <c r="B5403" s="6" t="n">
        <v>1.71941391941392</v>
      </c>
      <c r="C5403" s="6" t="n">
        <v>73</v>
      </c>
      <c r="D5403" s="6" t="n">
        <v>-1</v>
      </c>
      <c r="E5403" s="6" t="n">
        <v>1.72087912087912</v>
      </c>
      <c r="F5403" s="6" t="n">
        <v>0</v>
      </c>
      <c r="G5403" s="6" t="n">
        <v>0.115750915750916</v>
      </c>
      <c r="H5403" s="6" t="str">
        <f aca="false">IF(AND(A5403&gt;=Stimuli!$B$2,A5403&lt;=Stimuli!$C$2),Stimuli!$A$2,IF(AND(A5403&gt;=Stimuli!$B$3,A5403&lt;=Stimuli!$C$3),Stimuli!$A$3,IF(AND(A5403&gt;=Stimuli!$B$4,A5403&lt;=Stimuli!$C$4),Stimuli!$A$4,"")))</f>
        <v>01 Quiet baseline (60s)</v>
      </c>
      <c r="I5403" s="6" t="n">
        <f aca="false">(B5403-B5402)/((A5403-A5402)/1000)</f>
        <v>-0.375091575091602</v>
      </c>
      <c r="J5403" s="6" t="n">
        <f aca="false">IF(OR(B5403&lt;Rules!$B$2,B5403&gt;Rules!$B$3,ABS(I5403)&gt;Rules!$B$4,OR(B5404&lt;Rules!$B$2,B5404&gt;Rules!$B$3,ABS(I5404)&gt;Rules!$B$4)),1,0)</f>
        <v>0</v>
      </c>
      <c r="K5403" s="6" t="str">
        <f aca="false">IF(F5403=1,COUNTIF($F$2:F5403,1),"")</f>
        <v/>
      </c>
    </row>
    <row r="5404" customFormat="false" ht="15" hidden="false" customHeight="false" outlineLevel="0" collapsed="false">
      <c r="A5404" s="6" t="n">
        <v>42472.243</v>
      </c>
      <c r="B5404" s="6" t="n">
        <v>1.72380952380952</v>
      </c>
      <c r="C5404" s="6" t="n">
        <v>73</v>
      </c>
      <c r="D5404" s="6" t="n">
        <v>-1</v>
      </c>
      <c r="E5404" s="6" t="n">
        <v>1.72087912087912</v>
      </c>
      <c r="F5404" s="6" t="n">
        <v>0</v>
      </c>
      <c r="G5404" s="6" t="n">
        <v>0.115750915750916</v>
      </c>
      <c r="H5404" s="6" t="str">
        <f aca="false">IF(AND(A5404&gt;=Stimuli!$B$2,A5404&lt;=Stimuli!$C$2),Stimuli!$A$2,IF(AND(A5404&gt;=Stimuli!$B$3,A5404&lt;=Stimuli!$C$3),Stimuli!$A$3,IF(AND(A5404&gt;=Stimuli!$B$4,A5404&lt;=Stimuli!$C$4),Stimuli!$A$4,"")))</f>
        <v>01 Quiet baseline (60s)</v>
      </c>
      <c r="I5404" s="6" t="n">
        <f aca="false">(B5404-B5403)/((A5404-A5403)/1000)</f>
        <v>0.562637362637304</v>
      </c>
      <c r="J5404" s="6" t="n">
        <f aca="false">IF(OR(B5404&lt;Rules!$B$2,B5404&gt;Rules!$B$3,ABS(I5404)&gt;Rules!$B$4,OR(B5405&lt;Rules!$B$2,B5405&gt;Rules!$B$3,ABS(I5405)&gt;Rules!$B$4)),1,0)</f>
        <v>0</v>
      </c>
      <c r="K5404" s="6" t="str">
        <f aca="false">IF(F5404=1,COUNTIF($F$2:F5404,1),"")</f>
        <v/>
      </c>
    </row>
    <row r="5405" customFormat="false" ht="15" hidden="false" customHeight="false" outlineLevel="0" collapsed="false">
      <c r="A5405" s="6" t="n">
        <v>42480.0555</v>
      </c>
      <c r="B5405" s="6" t="n">
        <v>1.71794871794872</v>
      </c>
      <c r="C5405" s="6" t="n">
        <v>73</v>
      </c>
      <c r="D5405" s="6" t="n">
        <v>-1</v>
      </c>
      <c r="E5405" s="6" t="n">
        <v>1.72087912087912</v>
      </c>
      <c r="F5405" s="6" t="n">
        <v>0</v>
      </c>
      <c r="G5405" s="6" t="n">
        <v>0.115750915750916</v>
      </c>
      <c r="H5405" s="6" t="str">
        <f aca="false">IF(AND(A5405&gt;=Stimuli!$B$2,A5405&lt;=Stimuli!$C$2),Stimuli!$A$2,IF(AND(A5405&gt;=Stimuli!$B$3,A5405&lt;=Stimuli!$C$3),Stimuli!$A$3,IF(AND(A5405&gt;=Stimuli!$B$4,A5405&lt;=Stimuli!$C$4),Stimuli!$A$4,"")))</f>
        <v>01 Quiet baseline (60s)</v>
      </c>
      <c r="I5405" s="6" t="n">
        <f aca="false">(B5405-B5404)/((A5405-A5404)/1000)</f>
        <v>-0.750183150183148</v>
      </c>
      <c r="J5405" s="6" t="n">
        <f aca="false">IF(OR(B5405&lt;Rules!$B$2,B5405&gt;Rules!$B$3,ABS(I5405)&gt;Rules!$B$4,OR(B5406&lt;Rules!$B$2,B5406&gt;Rules!$B$3,ABS(I5406)&gt;Rules!$B$4)),1,0)</f>
        <v>0</v>
      </c>
      <c r="K5405" s="6" t="str">
        <f aca="false">IF(F5405=1,COUNTIF($F$2:F5405,1),"")</f>
        <v/>
      </c>
    </row>
    <row r="5406" customFormat="false" ht="15" hidden="false" customHeight="false" outlineLevel="0" collapsed="false">
      <c r="A5406" s="6" t="n">
        <v>42487.868</v>
      </c>
      <c r="B5406" s="6" t="n">
        <v>1.72087912087912</v>
      </c>
      <c r="C5406" s="6" t="n">
        <v>73</v>
      </c>
      <c r="D5406" s="6" t="n">
        <v>-1</v>
      </c>
      <c r="E5406" s="6" t="n">
        <v>1.72087912087912</v>
      </c>
      <c r="F5406" s="6" t="n">
        <v>0</v>
      </c>
      <c r="G5406" s="6" t="n">
        <v>0</v>
      </c>
      <c r="H5406" s="6" t="str">
        <f aca="false">IF(AND(A5406&gt;=Stimuli!$B$2,A5406&lt;=Stimuli!$C$2),Stimuli!$A$2,IF(AND(A5406&gt;=Stimuli!$B$3,A5406&lt;=Stimuli!$C$3),Stimuli!$A$3,IF(AND(A5406&gt;=Stimuli!$B$4,A5406&lt;=Stimuli!$C$4),Stimuli!$A$4,"")))</f>
        <v>01 Quiet baseline (60s)</v>
      </c>
      <c r="I5406" s="6" t="n">
        <f aca="false">(B5406-B5405)/((A5406-A5405)/1000)</f>
        <v>0.375091575091574</v>
      </c>
      <c r="J5406" s="6" t="n">
        <f aca="false">IF(OR(B5406&lt;Rules!$B$2,B5406&gt;Rules!$B$3,ABS(I5406)&gt;Rules!$B$4,OR(B5407&lt;Rules!$B$2,B5407&gt;Rules!$B$3,ABS(I5407)&gt;Rules!$B$4)),1,0)</f>
        <v>0</v>
      </c>
      <c r="K5406" s="6" t="str">
        <f aca="false">IF(F5406=1,COUNTIF($F$2:F5406,1),"")</f>
        <v/>
      </c>
    </row>
    <row r="5407" customFormat="false" ht="15" hidden="false" customHeight="false" outlineLevel="0" collapsed="false">
      <c r="A5407" s="6" t="n">
        <v>42495.6805</v>
      </c>
      <c r="B5407" s="6" t="n">
        <v>1.71794871794872</v>
      </c>
      <c r="C5407" s="6" t="n">
        <v>73</v>
      </c>
      <c r="D5407" s="6" t="n">
        <v>-1</v>
      </c>
      <c r="E5407" s="6" t="n">
        <v>1.72087912087912</v>
      </c>
      <c r="F5407" s="6" t="n">
        <v>0</v>
      </c>
      <c r="G5407" s="6" t="n">
        <v>0</v>
      </c>
      <c r="H5407" s="6" t="str">
        <f aca="false">IF(AND(A5407&gt;=Stimuli!$B$2,A5407&lt;=Stimuli!$C$2),Stimuli!$A$2,IF(AND(A5407&gt;=Stimuli!$B$3,A5407&lt;=Stimuli!$C$3),Stimuli!$A$3,IF(AND(A5407&gt;=Stimuli!$B$4,A5407&lt;=Stimuli!$C$4),Stimuli!$A$4,"")))</f>
        <v>01 Quiet baseline (60s)</v>
      </c>
      <c r="I5407" s="6" t="n">
        <f aca="false">(B5407-B5406)/((A5407-A5406)/1000)</f>
        <v>-0.375091575091574</v>
      </c>
      <c r="J5407" s="6" t="n">
        <f aca="false">IF(OR(B5407&lt;Rules!$B$2,B5407&gt;Rules!$B$3,ABS(I5407)&gt;Rules!$B$4,OR(B5408&lt;Rules!$B$2,B5408&gt;Rules!$B$3,ABS(I5408)&gt;Rules!$B$4)),1,0)</f>
        <v>0</v>
      </c>
      <c r="K5407" s="6" t="str">
        <f aca="false">IF(F5407=1,COUNTIF($F$2:F5407,1),"")</f>
        <v/>
      </c>
    </row>
    <row r="5408" customFormat="false" ht="15" hidden="false" customHeight="false" outlineLevel="0" collapsed="false">
      <c r="A5408" s="6" t="n">
        <v>42503.493</v>
      </c>
      <c r="B5408" s="6" t="n">
        <v>1.71941391941392</v>
      </c>
      <c r="C5408" s="6" t="n">
        <v>73</v>
      </c>
      <c r="D5408" s="6" t="n">
        <v>-1</v>
      </c>
      <c r="E5408" s="6" t="n">
        <v>1.72087912087912</v>
      </c>
      <c r="F5408" s="6" t="n">
        <v>0</v>
      </c>
      <c r="G5408" s="6" t="n">
        <v>0</v>
      </c>
      <c r="H5408" s="6" t="str">
        <f aca="false">IF(AND(A5408&gt;=Stimuli!$B$2,A5408&lt;=Stimuli!$C$2),Stimuli!$A$2,IF(AND(A5408&gt;=Stimuli!$B$3,A5408&lt;=Stimuli!$C$3),Stimuli!$A$3,IF(AND(A5408&gt;=Stimuli!$B$4,A5408&lt;=Stimuli!$C$4),Stimuli!$A$4,"")))</f>
        <v>01 Quiet baseline (60s)</v>
      </c>
      <c r="I5408" s="6" t="n">
        <f aca="false">(B5408-B5407)/((A5408-A5407)/1000)</f>
        <v>0.187545787545844</v>
      </c>
      <c r="J5408" s="6" t="n">
        <f aca="false">IF(OR(B5408&lt;Rules!$B$2,B5408&gt;Rules!$B$3,ABS(I5408)&gt;Rules!$B$4,OR(B5409&lt;Rules!$B$2,B5409&gt;Rules!$B$3,ABS(I5409)&gt;Rules!$B$4)),1,0)</f>
        <v>0</v>
      </c>
      <c r="K5408" s="6" t="str">
        <f aca="false">IF(F5408=1,COUNTIF($F$2:F5408,1),"")</f>
        <v/>
      </c>
    </row>
    <row r="5409" customFormat="false" ht="15" hidden="false" customHeight="false" outlineLevel="0" collapsed="false">
      <c r="A5409" s="6" t="n">
        <v>42511.3055</v>
      </c>
      <c r="B5409" s="6" t="n">
        <v>1.71648351648352</v>
      </c>
      <c r="C5409" s="6" t="n">
        <v>73</v>
      </c>
      <c r="D5409" s="6" t="n">
        <v>-1</v>
      </c>
      <c r="E5409" s="6" t="n">
        <v>1.72087912087912</v>
      </c>
      <c r="F5409" s="6" t="n">
        <v>0</v>
      </c>
      <c r="G5409" s="6" t="n">
        <v>0</v>
      </c>
      <c r="H5409" s="6" t="str">
        <f aca="false">IF(AND(A5409&gt;=Stimuli!$B$2,A5409&lt;=Stimuli!$C$2),Stimuli!$A$2,IF(AND(A5409&gt;=Stimuli!$B$3,A5409&lt;=Stimuli!$C$3),Stimuli!$A$3,IF(AND(A5409&gt;=Stimuli!$B$4,A5409&lt;=Stimuli!$C$4),Stimuli!$A$4,"")))</f>
        <v>01 Quiet baseline (60s)</v>
      </c>
      <c r="I5409" s="6" t="n">
        <f aca="false">(B5409-B5408)/((A5409-A5408)/1000)</f>
        <v>-0.375091575091716</v>
      </c>
      <c r="J5409" s="6" t="n">
        <f aca="false">IF(OR(B5409&lt;Rules!$B$2,B5409&gt;Rules!$B$3,ABS(I5409)&gt;Rules!$B$4,OR(B5410&lt;Rules!$B$2,B5410&gt;Rules!$B$3,ABS(I5410)&gt;Rules!$B$4)),1,0)</f>
        <v>0</v>
      </c>
      <c r="K5409" s="6" t="str">
        <f aca="false">IF(F5409=1,COUNTIF($F$2:F5409,1),"")</f>
        <v/>
      </c>
    </row>
    <row r="5410" customFormat="false" ht="15" hidden="false" customHeight="false" outlineLevel="0" collapsed="false">
      <c r="A5410" s="6" t="n">
        <v>42519.118</v>
      </c>
      <c r="B5410" s="6" t="n">
        <v>1.71208791208791</v>
      </c>
      <c r="C5410" s="6" t="n">
        <v>73</v>
      </c>
      <c r="D5410" s="6" t="n">
        <v>-1</v>
      </c>
      <c r="E5410" s="6" t="n">
        <v>1.72087912087912</v>
      </c>
      <c r="F5410" s="6" t="n">
        <v>0</v>
      </c>
      <c r="G5410" s="6" t="n">
        <v>0</v>
      </c>
      <c r="H5410" s="6" t="str">
        <f aca="false">IF(AND(A5410&gt;=Stimuli!$B$2,A5410&lt;=Stimuli!$C$2),Stimuli!$A$2,IF(AND(A5410&gt;=Stimuli!$B$3,A5410&lt;=Stimuli!$C$3),Stimuli!$A$3,IF(AND(A5410&gt;=Stimuli!$B$4,A5410&lt;=Stimuli!$C$4),Stimuli!$A$4,"")))</f>
        <v>01 Quiet baseline (60s)</v>
      </c>
      <c r="I5410" s="6" t="n">
        <f aca="false">(B5410-B5409)/((A5410-A5409)/1000)</f>
        <v>-0.562637362637304</v>
      </c>
      <c r="J5410" s="6" t="n">
        <f aca="false">IF(OR(B5410&lt;Rules!$B$2,B5410&gt;Rules!$B$3,ABS(I5410)&gt;Rules!$B$4,OR(B5411&lt;Rules!$B$2,B5411&gt;Rules!$B$3,ABS(I5411)&gt;Rules!$B$4)),1,0)</f>
        <v>0</v>
      </c>
      <c r="K5410" s="6" t="str">
        <f aca="false">IF(F5410=1,COUNTIF($F$2:F5410,1),"")</f>
        <v/>
      </c>
    </row>
    <row r="5411" customFormat="false" ht="15" hidden="false" customHeight="false" outlineLevel="0" collapsed="false">
      <c r="A5411" s="6" t="n">
        <v>42526.9305</v>
      </c>
      <c r="B5411" s="6" t="n">
        <v>1.70769230769231</v>
      </c>
      <c r="C5411" s="6" t="n">
        <v>73</v>
      </c>
      <c r="D5411" s="6" t="n">
        <v>-1</v>
      </c>
      <c r="E5411" s="6" t="n">
        <v>1.72087912087912</v>
      </c>
      <c r="F5411" s="6" t="n">
        <v>0</v>
      </c>
      <c r="G5411" s="6" t="n">
        <v>0</v>
      </c>
      <c r="H5411" s="6" t="str">
        <f aca="false">IF(AND(A5411&gt;=Stimuli!$B$2,A5411&lt;=Stimuli!$C$2),Stimuli!$A$2,IF(AND(A5411&gt;=Stimuli!$B$3,A5411&lt;=Stimuli!$C$3),Stimuli!$A$3,IF(AND(A5411&gt;=Stimuli!$B$4,A5411&lt;=Stimuli!$C$4),Stimuli!$A$4,"")))</f>
        <v>01 Quiet baseline (60s)</v>
      </c>
      <c r="I5411" s="6" t="n">
        <f aca="false">(B5411-B5410)/((A5411-A5410)/1000)</f>
        <v>-0.562637362637304</v>
      </c>
      <c r="J5411" s="6" t="n">
        <f aca="false">IF(OR(B5411&lt;Rules!$B$2,B5411&gt;Rules!$B$3,ABS(I5411)&gt;Rules!$B$4,OR(B5412&lt;Rules!$B$2,B5412&gt;Rules!$B$3,ABS(I5412)&gt;Rules!$B$4)),1,0)</f>
        <v>0</v>
      </c>
      <c r="K5411" s="6" t="str">
        <f aca="false">IF(F5411=1,COUNTIF($F$2:F5411,1),"")</f>
        <v/>
      </c>
    </row>
    <row r="5412" customFormat="false" ht="15" hidden="false" customHeight="false" outlineLevel="0" collapsed="false">
      <c r="A5412" s="6" t="n">
        <v>42534.743</v>
      </c>
      <c r="B5412" s="6" t="n">
        <v>1.69304029304029</v>
      </c>
      <c r="C5412" s="6" t="n">
        <v>73</v>
      </c>
      <c r="D5412" s="6" t="n">
        <v>-1</v>
      </c>
      <c r="E5412" s="6" t="n">
        <v>1.72087912087912</v>
      </c>
      <c r="F5412" s="6" t="n">
        <v>0</v>
      </c>
      <c r="G5412" s="6" t="n">
        <v>0</v>
      </c>
      <c r="H5412" s="6" t="str">
        <f aca="false">IF(AND(A5412&gt;=Stimuli!$B$2,A5412&lt;=Stimuli!$C$2),Stimuli!$A$2,IF(AND(A5412&gt;=Stimuli!$B$3,A5412&lt;=Stimuli!$C$3),Stimuli!$A$3,IF(AND(A5412&gt;=Stimuli!$B$4,A5412&lt;=Stimuli!$C$4),Stimuli!$A$4,"")))</f>
        <v>01 Quiet baseline (60s)</v>
      </c>
      <c r="I5412" s="6" t="n">
        <f aca="false">(B5412-B5411)/((A5412-A5411)/1000)</f>
        <v>-1.87545787545793</v>
      </c>
      <c r="J5412" s="6" t="n">
        <f aca="false">IF(OR(B5412&lt;Rules!$B$2,B5412&gt;Rules!$B$3,ABS(I5412)&gt;Rules!$B$4,OR(B5413&lt;Rules!$B$2,B5413&gt;Rules!$B$3,ABS(I5413)&gt;Rules!$B$4)),1,0)</f>
        <v>0</v>
      </c>
      <c r="K5412" s="6" t="str">
        <f aca="false">IF(F5412=1,COUNTIF($F$2:F5412,1),"")</f>
        <v/>
      </c>
    </row>
    <row r="5413" customFormat="false" ht="15" hidden="false" customHeight="false" outlineLevel="0" collapsed="false">
      <c r="A5413" s="6" t="n">
        <v>42542.5555</v>
      </c>
      <c r="B5413" s="6" t="n">
        <v>1.68717948717949</v>
      </c>
      <c r="C5413" s="6" t="n">
        <v>73</v>
      </c>
      <c r="D5413" s="6" t="n">
        <v>-1</v>
      </c>
      <c r="E5413" s="6" t="n">
        <v>1.72087912087912</v>
      </c>
      <c r="F5413" s="6" t="n">
        <v>0</v>
      </c>
      <c r="G5413" s="6" t="n">
        <v>0</v>
      </c>
      <c r="H5413" s="6" t="str">
        <f aca="false">IF(AND(A5413&gt;=Stimuli!$B$2,A5413&lt;=Stimuli!$C$2),Stimuli!$A$2,IF(AND(A5413&gt;=Stimuli!$B$3,A5413&lt;=Stimuli!$C$3),Stimuli!$A$3,IF(AND(A5413&gt;=Stimuli!$B$4,A5413&lt;=Stimuli!$C$4),Stimuli!$A$4,"")))</f>
        <v>01 Quiet baseline (60s)</v>
      </c>
      <c r="I5413" s="6" t="n">
        <f aca="false">(B5413-B5412)/((A5413-A5412)/1000)</f>
        <v>-0.750183150183176</v>
      </c>
      <c r="J5413" s="6" t="n">
        <f aca="false">IF(OR(B5413&lt;Rules!$B$2,B5413&gt;Rules!$B$3,ABS(I5413)&gt;Rules!$B$4,OR(B5414&lt;Rules!$B$2,B5414&gt;Rules!$B$3,ABS(I5414)&gt;Rules!$B$4)),1,0)</f>
        <v>0</v>
      </c>
      <c r="K5413" s="6" t="str">
        <f aca="false">IF(F5413=1,COUNTIF($F$2:F5413,1),"")</f>
        <v/>
      </c>
    </row>
    <row r="5414" customFormat="false" ht="15" hidden="false" customHeight="false" outlineLevel="0" collapsed="false">
      <c r="A5414" s="6" t="n">
        <v>42550.368</v>
      </c>
      <c r="B5414" s="6" t="n">
        <v>1.67985347985348</v>
      </c>
      <c r="C5414" s="6" t="n">
        <v>73</v>
      </c>
      <c r="D5414" s="6" t="n">
        <v>-1</v>
      </c>
      <c r="E5414" s="6" t="n">
        <v>1.72234432234432</v>
      </c>
      <c r="F5414" s="6" t="n">
        <v>0</v>
      </c>
      <c r="G5414" s="6" t="n">
        <v>0</v>
      </c>
      <c r="H5414" s="6" t="str">
        <f aca="false">IF(AND(A5414&gt;=Stimuli!$B$2,A5414&lt;=Stimuli!$C$2),Stimuli!$A$2,IF(AND(A5414&gt;=Stimuli!$B$3,A5414&lt;=Stimuli!$C$3),Stimuli!$A$3,IF(AND(A5414&gt;=Stimuli!$B$4,A5414&lt;=Stimuli!$C$4),Stimuli!$A$4,"")))</f>
        <v>01 Quiet baseline (60s)</v>
      </c>
      <c r="I5414" s="6" t="n">
        <f aca="false">(B5414-B5413)/((A5414-A5413)/1000)</f>
        <v>-0.937728937728878</v>
      </c>
      <c r="J5414" s="6" t="n">
        <f aca="false">IF(OR(B5414&lt;Rules!$B$2,B5414&gt;Rules!$B$3,ABS(I5414)&gt;Rules!$B$4,OR(B5415&lt;Rules!$B$2,B5415&gt;Rules!$B$3,ABS(I5415)&gt;Rules!$B$4)),1,0)</f>
        <v>0</v>
      </c>
      <c r="K5414" s="6" t="str">
        <f aca="false">IF(F5414=1,COUNTIF($F$2:F5414,1),"")</f>
        <v/>
      </c>
    </row>
    <row r="5415" customFormat="false" ht="15" hidden="false" customHeight="false" outlineLevel="0" collapsed="false">
      <c r="A5415" s="6" t="n">
        <v>42558.1805</v>
      </c>
      <c r="B5415" s="6" t="n">
        <v>1.67838827838828</v>
      </c>
      <c r="C5415" s="6" t="n">
        <v>73</v>
      </c>
      <c r="D5415" s="6" t="n">
        <v>-1</v>
      </c>
      <c r="E5415" s="6" t="n">
        <v>1.72234432234432</v>
      </c>
      <c r="F5415" s="6" t="n">
        <v>0</v>
      </c>
      <c r="G5415" s="6" t="n">
        <v>0</v>
      </c>
      <c r="H5415" s="6" t="str">
        <f aca="false">IF(AND(A5415&gt;=Stimuli!$B$2,A5415&lt;=Stimuli!$C$2),Stimuli!$A$2,IF(AND(A5415&gt;=Stimuli!$B$3,A5415&lt;=Stimuli!$C$3),Stimuli!$A$3,IF(AND(A5415&gt;=Stimuli!$B$4,A5415&lt;=Stimuli!$C$4),Stimuli!$A$4,"")))</f>
        <v>01 Quiet baseline (60s)</v>
      </c>
      <c r="I5415" s="6" t="n">
        <f aca="false">(B5415-B5414)/((A5415-A5414)/1000)</f>
        <v>-0.187545787545872</v>
      </c>
      <c r="J5415" s="6" t="n">
        <f aca="false">IF(OR(B5415&lt;Rules!$B$2,B5415&gt;Rules!$B$3,ABS(I5415)&gt;Rules!$B$4,OR(B5416&lt;Rules!$B$2,B5416&gt;Rules!$B$3,ABS(I5416)&gt;Rules!$B$4)),1,0)</f>
        <v>0</v>
      </c>
      <c r="K5415" s="6" t="str">
        <f aca="false">IF(F5415=1,COUNTIF($F$2:F5415,1),"")</f>
        <v/>
      </c>
    </row>
    <row r="5416" customFormat="false" ht="15" hidden="false" customHeight="false" outlineLevel="0" collapsed="false">
      <c r="A5416" s="6" t="n">
        <v>42565.993</v>
      </c>
      <c r="B5416" s="6" t="n">
        <v>1.66373626373626</v>
      </c>
      <c r="C5416" s="6" t="n">
        <v>73</v>
      </c>
      <c r="D5416" s="6" t="n">
        <v>-1</v>
      </c>
      <c r="E5416" s="6" t="n">
        <v>1.72234432234432</v>
      </c>
      <c r="F5416" s="6" t="n">
        <v>0</v>
      </c>
      <c r="G5416" s="6" t="n">
        <v>0</v>
      </c>
      <c r="H5416" s="6" t="str">
        <f aca="false">IF(AND(A5416&gt;=Stimuli!$B$2,A5416&lt;=Stimuli!$C$2),Stimuli!$A$2,IF(AND(A5416&gt;=Stimuli!$B$3,A5416&lt;=Stimuli!$C$3),Stimuli!$A$3,IF(AND(A5416&gt;=Stimuli!$B$4,A5416&lt;=Stimuli!$C$4),Stimuli!$A$4,"")))</f>
        <v>01 Quiet baseline (60s)</v>
      </c>
      <c r="I5416" s="6" t="n">
        <f aca="false">(B5416-B5415)/((A5416-A5415)/1000)</f>
        <v>-1.87545787545778</v>
      </c>
      <c r="J5416" s="6" t="n">
        <f aca="false">IF(OR(B5416&lt;Rules!$B$2,B5416&gt;Rules!$B$3,ABS(I5416)&gt;Rules!$B$4,OR(B5417&lt;Rules!$B$2,B5417&gt;Rules!$B$3,ABS(I5417)&gt;Rules!$B$4)),1,0)</f>
        <v>0</v>
      </c>
      <c r="K5416" s="6" t="str">
        <f aca="false">IF(F5416=1,COUNTIF($F$2:F5416,1),"")</f>
        <v/>
      </c>
    </row>
    <row r="5417" customFormat="false" ht="15" hidden="false" customHeight="false" outlineLevel="0" collapsed="false">
      <c r="A5417" s="6" t="n">
        <v>42573.8055</v>
      </c>
      <c r="B5417" s="6" t="n">
        <v>1.66080586080586</v>
      </c>
      <c r="C5417" s="6" t="n">
        <v>73</v>
      </c>
      <c r="D5417" s="6" t="n">
        <v>-1</v>
      </c>
      <c r="E5417" s="6" t="n">
        <v>1.72234432234432</v>
      </c>
      <c r="F5417" s="6" t="n">
        <v>0</v>
      </c>
      <c r="G5417" s="6" t="n">
        <v>0</v>
      </c>
      <c r="H5417" s="6" t="str">
        <f aca="false">IF(AND(A5417&gt;=Stimuli!$B$2,A5417&lt;=Stimuli!$C$2),Stimuli!$A$2,IF(AND(A5417&gt;=Stimuli!$B$3,A5417&lt;=Stimuli!$C$3),Stimuli!$A$3,IF(AND(A5417&gt;=Stimuli!$B$4,A5417&lt;=Stimuli!$C$4),Stimuli!$A$4,"")))</f>
        <v>01 Quiet baseline (60s)</v>
      </c>
      <c r="I5417" s="6" t="n">
        <f aca="false">(B5417-B5416)/((A5417-A5416)/1000)</f>
        <v>-0.375091575091716</v>
      </c>
      <c r="J5417" s="6" t="n">
        <f aca="false">IF(OR(B5417&lt;Rules!$B$2,B5417&gt;Rules!$B$3,ABS(I5417)&gt;Rules!$B$4,OR(B5418&lt;Rules!$B$2,B5418&gt;Rules!$B$3,ABS(I5418)&gt;Rules!$B$4)),1,0)</f>
        <v>0</v>
      </c>
      <c r="K5417" s="6" t="str">
        <f aca="false">IF(F5417=1,COUNTIF($F$2:F5417,1),"")</f>
        <v/>
      </c>
    </row>
    <row r="5418" customFormat="false" ht="15" hidden="false" customHeight="false" outlineLevel="0" collapsed="false">
      <c r="A5418" s="6" t="n">
        <v>42581.618</v>
      </c>
      <c r="B5418" s="6" t="n">
        <v>1.65347985347985</v>
      </c>
      <c r="C5418" s="6" t="n">
        <v>73</v>
      </c>
      <c r="D5418" s="6" t="n">
        <v>-1</v>
      </c>
      <c r="E5418" s="6" t="n">
        <v>1.72234432234432</v>
      </c>
      <c r="F5418" s="6" t="n">
        <v>0</v>
      </c>
      <c r="G5418" s="6" t="n">
        <v>0</v>
      </c>
      <c r="H5418" s="6" t="str">
        <f aca="false">IF(AND(A5418&gt;=Stimuli!$B$2,A5418&lt;=Stimuli!$C$2),Stimuli!$A$2,IF(AND(A5418&gt;=Stimuli!$B$3,A5418&lt;=Stimuli!$C$3),Stimuli!$A$3,IF(AND(A5418&gt;=Stimuli!$B$4,A5418&lt;=Stimuli!$C$4),Stimuli!$A$4,"")))</f>
        <v>01 Quiet baseline (60s)</v>
      </c>
      <c r="I5418" s="6" t="n">
        <f aca="false">(B5418-B5417)/((A5418-A5417)/1000)</f>
        <v>-0.937728937728906</v>
      </c>
      <c r="J5418" s="6" t="n">
        <f aca="false">IF(OR(B5418&lt;Rules!$B$2,B5418&gt;Rules!$B$3,ABS(I5418)&gt;Rules!$B$4,OR(B5419&lt;Rules!$B$2,B5419&gt;Rules!$B$3,ABS(I5419)&gt;Rules!$B$4)),1,0)</f>
        <v>0</v>
      </c>
      <c r="K5418" s="6" t="str">
        <f aca="false">IF(F5418=1,COUNTIF($F$2:F5418,1),"")</f>
        <v/>
      </c>
    </row>
    <row r="5419" customFormat="false" ht="15" hidden="false" customHeight="false" outlineLevel="0" collapsed="false">
      <c r="A5419" s="6" t="n">
        <v>42589.4305</v>
      </c>
      <c r="B5419" s="6" t="n">
        <v>1.65494505494506</v>
      </c>
      <c r="C5419" s="6" t="n">
        <v>73</v>
      </c>
      <c r="D5419" s="6" t="n">
        <v>-1</v>
      </c>
      <c r="E5419" s="6" t="n">
        <v>1.72234432234432</v>
      </c>
      <c r="F5419" s="6" t="n">
        <v>0</v>
      </c>
      <c r="G5419" s="6" t="n">
        <v>0</v>
      </c>
      <c r="H5419" s="6" t="str">
        <f aca="false">IF(AND(A5419&gt;=Stimuli!$B$2,A5419&lt;=Stimuli!$C$2),Stimuli!$A$2,IF(AND(A5419&gt;=Stimuli!$B$3,A5419&lt;=Stimuli!$C$3),Stimuli!$A$3,IF(AND(A5419&gt;=Stimuli!$B$4,A5419&lt;=Stimuli!$C$4),Stimuli!$A$4,"")))</f>
        <v>01 Quiet baseline (60s)</v>
      </c>
      <c r="I5419" s="6" t="n">
        <f aca="false">(B5419-B5418)/((A5419-A5418)/1000)</f>
        <v>0.187545787545872</v>
      </c>
      <c r="J5419" s="6" t="n">
        <f aca="false">IF(OR(B5419&lt;Rules!$B$2,B5419&gt;Rules!$B$3,ABS(I5419)&gt;Rules!$B$4,OR(B5420&lt;Rules!$B$2,B5420&gt;Rules!$B$3,ABS(I5420)&gt;Rules!$B$4)),1,0)</f>
        <v>0</v>
      </c>
      <c r="K5419" s="6" t="str">
        <f aca="false">IF(F5419=1,COUNTIF($F$2:F5419,1),"")</f>
        <v/>
      </c>
    </row>
    <row r="5420" customFormat="false" ht="15" hidden="false" customHeight="false" outlineLevel="0" collapsed="false">
      <c r="A5420" s="6" t="n">
        <v>42597.243</v>
      </c>
      <c r="B5420" s="6" t="n">
        <v>1.63882783882784</v>
      </c>
      <c r="C5420" s="6" t="n">
        <v>73</v>
      </c>
      <c r="D5420" s="6" t="n">
        <v>-1</v>
      </c>
      <c r="E5420" s="6" t="n">
        <v>1.72234432234432</v>
      </c>
      <c r="F5420" s="6" t="n">
        <v>0</v>
      </c>
      <c r="G5420" s="6" t="n">
        <v>0</v>
      </c>
      <c r="H5420" s="6" t="str">
        <f aca="false">IF(AND(A5420&gt;=Stimuli!$B$2,A5420&lt;=Stimuli!$C$2),Stimuli!$A$2,IF(AND(A5420&gt;=Stimuli!$B$3,A5420&lt;=Stimuli!$C$3),Stimuli!$A$3,IF(AND(A5420&gt;=Stimuli!$B$4,A5420&lt;=Stimuli!$C$4),Stimuli!$A$4,"")))</f>
        <v>01 Quiet baseline (60s)</v>
      </c>
      <c r="I5420" s="6" t="n">
        <f aca="false">(B5420-B5419)/((A5420-A5419)/1000)</f>
        <v>-2.06300366300366</v>
      </c>
      <c r="J5420" s="6" t="n">
        <f aca="false">IF(OR(B5420&lt;Rules!$B$2,B5420&gt;Rules!$B$3,ABS(I5420)&gt;Rules!$B$4,OR(B5421&lt;Rules!$B$2,B5421&gt;Rules!$B$3,ABS(I5421)&gt;Rules!$B$4)),1,0)</f>
        <v>0</v>
      </c>
      <c r="K5420" s="6" t="str">
        <f aca="false">IF(F5420=1,COUNTIF($F$2:F5420,1),"")</f>
        <v/>
      </c>
    </row>
    <row r="5421" customFormat="false" ht="15" hidden="false" customHeight="false" outlineLevel="0" collapsed="false">
      <c r="A5421" s="6" t="n">
        <v>42605.0555</v>
      </c>
      <c r="B5421" s="6" t="n">
        <v>1.63443223443223</v>
      </c>
      <c r="C5421" s="6" t="n">
        <v>73</v>
      </c>
      <c r="D5421" s="6" t="n">
        <v>-1</v>
      </c>
      <c r="E5421" s="6" t="n">
        <v>1.72234432234432</v>
      </c>
      <c r="F5421" s="6" t="n">
        <v>0</v>
      </c>
      <c r="G5421" s="6" t="n">
        <v>0</v>
      </c>
      <c r="H5421" s="6" t="str">
        <f aca="false">IF(AND(A5421&gt;=Stimuli!$B$2,A5421&lt;=Stimuli!$C$2),Stimuli!$A$2,IF(AND(A5421&gt;=Stimuli!$B$3,A5421&lt;=Stimuli!$C$3),Stimuli!$A$3,IF(AND(A5421&gt;=Stimuli!$B$4,A5421&lt;=Stimuli!$C$4),Stimuli!$A$4,"")))</f>
        <v>01 Quiet baseline (60s)</v>
      </c>
      <c r="I5421" s="6" t="n">
        <f aca="false">(B5421-B5420)/((A5421-A5420)/1000)</f>
        <v>-0.562637362637446</v>
      </c>
      <c r="J5421" s="6" t="n">
        <f aca="false">IF(OR(B5421&lt;Rules!$B$2,B5421&gt;Rules!$B$3,ABS(I5421)&gt;Rules!$B$4,OR(B5422&lt;Rules!$B$2,B5422&gt;Rules!$B$3,ABS(I5422)&gt;Rules!$B$4)),1,0)</f>
        <v>0</v>
      </c>
      <c r="K5421" s="6" t="str">
        <f aca="false">IF(F5421=1,COUNTIF($F$2:F5421,1),"")</f>
        <v/>
      </c>
    </row>
    <row r="5422" customFormat="false" ht="15" hidden="false" customHeight="false" outlineLevel="0" collapsed="false">
      <c r="A5422" s="6" t="n">
        <v>42612.868</v>
      </c>
      <c r="B5422" s="6" t="n">
        <v>1.62710622710623</v>
      </c>
      <c r="C5422" s="6" t="n">
        <v>73</v>
      </c>
      <c r="D5422" s="6" t="n">
        <v>-1</v>
      </c>
      <c r="E5422" s="6" t="n">
        <v>1.72380952380952</v>
      </c>
      <c r="F5422" s="6" t="n">
        <v>0</v>
      </c>
      <c r="G5422" s="6" t="n">
        <v>0</v>
      </c>
      <c r="H5422" s="6" t="str">
        <f aca="false">IF(AND(A5422&gt;=Stimuli!$B$2,A5422&lt;=Stimuli!$C$2),Stimuli!$A$2,IF(AND(A5422&gt;=Stimuli!$B$3,A5422&lt;=Stimuli!$C$3),Stimuli!$A$3,IF(AND(A5422&gt;=Stimuli!$B$4,A5422&lt;=Stimuli!$C$4),Stimuli!$A$4,"")))</f>
        <v>01 Quiet baseline (60s)</v>
      </c>
      <c r="I5422" s="6" t="n">
        <f aca="false">(B5422-B5421)/((A5422-A5421)/1000)</f>
        <v>-0.937728937728878</v>
      </c>
      <c r="J5422" s="6" t="n">
        <f aca="false">IF(OR(B5422&lt;Rules!$B$2,B5422&gt;Rules!$B$3,ABS(I5422)&gt;Rules!$B$4,OR(B5423&lt;Rules!$B$2,B5423&gt;Rules!$B$3,ABS(I5423)&gt;Rules!$B$4)),1,0)</f>
        <v>0</v>
      </c>
      <c r="K5422" s="6" t="str">
        <f aca="false">IF(F5422=1,COUNTIF($F$2:F5422,1),"")</f>
        <v/>
      </c>
    </row>
    <row r="5423" customFormat="false" ht="15" hidden="false" customHeight="false" outlineLevel="0" collapsed="false">
      <c r="A5423" s="6" t="n">
        <v>42620.6805</v>
      </c>
      <c r="B5423" s="6" t="n">
        <v>1.62564102564103</v>
      </c>
      <c r="C5423" s="6" t="n">
        <v>73</v>
      </c>
      <c r="D5423" s="6" t="n">
        <v>-1</v>
      </c>
      <c r="E5423" s="6" t="n">
        <v>1.72380952380952</v>
      </c>
      <c r="F5423" s="6" t="n">
        <v>0</v>
      </c>
      <c r="G5423" s="6" t="n">
        <v>0</v>
      </c>
      <c r="H5423" s="6" t="str">
        <f aca="false">IF(AND(A5423&gt;=Stimuli!$B$2,A5423&lt;=Stimuli!$C$2),Stimuli!$A$2,IF(AND(A5423&gt;=Stimuli!$B$3,A5423&lt;=Stimuli!$C$3),Stimuli!$A$3,IF(AND(A5423&gt;=Stimuli!$B$4,A5423&lt;=Stimuli!$C$4),Stimuli!$A$4,"")))</f>
        <v>01 Quiet baseline (60s)</v>
      </c>
      <c r="I5423" s="6" t="n">
        <f aca="false">(B5423-B5422)/((A5423-A5422)/1000)</f>
        <v>-0.187545787545872</v>
      </c>
      <c r="J5423" s="6" t="n">
        <f aca="false">IF(OR(B5423&lt;Rules!$B$2,B5423&gt;Rules!$B$3,ABS(I5423)&gt;Rules!$B$4,OR(B5424&lt;Rules!$B$2,B5424&gt;Rules!$B$3,ABS(I5424)&gt;Rules!$B$4)),1,0)</f>
        <v>0</v>
      </c>
      <c r="K5423" s="6" t="str">
        <f aca="false">IF(F5423=1,COUNTIF($F$2:F5423,1),"")</f>
        <v/>
      </c>
    </row>
    <row r="5424" customFormat="false" ht="15" hidden="false" customHeight="false" outlineLevel="0" collapsed="false">
      <c r="A5424" s="6" t="n">
        <v>42628.493</v>
      </c>
      <c r="B5424" s="6" t="n">
        <v>1.62417582417582</v>
      </c>
      <c r="C5424" s="6" t="n">
        <v>73</v>
      </c>
      <c r="D5424" s="6" t="n">
        <v>-1</v>
      </c>
      <c r="E5424" s="6" t="n">
        <v>1.72380952380952</v>
      </c>
      <c r="F5424" s="6" t="n">
        <v>0</v>
      </c>
      <c r="G5424" s="6" t="n">
        <v>0</v>
      </c>
      <c r="H5424" s="6" t="str">
        <f aca="false">IF(AND(A5424&gt;=Stimuli!$B$2,A5424&lt;=Stimuli!$C$2),Stimuli!$A$2,IF(AND(A5424&gt;=Stimuli!$B$3,A5424&lt;=Stimuli!$C$3),Stimuli!$A$3,IF(AND(A5424&gt;=Stimuli!$B$4,A5424&lt;=Stimuli!$C$4),Stimuli!$A$4,"")))</f>
        <v>01 Quiet baseline (60s)</v>
      </c>
      <c r="I5424" s="6" t="n">
        <f aca="false">(B5424-B5423)/((A5424-A5423)/1000)</f>
        <v>-0.18754578754573</v>
      </c>
      <c r="J5424" s="6" t="n">
        <f aca="false">IF(OR(B5424&lt;Rules!$B$2,B5424&gt;Rules!$B$3,ABS(I5424)&gt;Rules!$B$4,OR(B5425&lt;Rules!$B$2,B5425&gt;Rules!$B$3,ABS(I5425)&gt;Rules!$B$4)),1,0)</f>
        <v>0</v>
      </c>
      <c r="K5424" s="6" t="str">
        <f aca="false">IF(F5424=1,COUNTIF($F$2:F5424,1),"")</f>
        <v/>
      </c>
    </row>
    <row r="5425" customFormat="false" ht="15" hidden="false" customHeight="false" outlineLevel="0" collapsed="false">
      <c r="A5425" s="6" t="n">
        <v>42636.3055</v>
      </c>
      <c r="B5425" s="6" t="n">
        <v>1.62417582417582</v>
      </c>
      <c r="C5425" s="6" t="n">
        <v>73</v>
      </c>
      <c r="D5425" s="6" t="n">
        <v>-1</v>
      </c>
      <c r="E5425" s="6" t="n">
        <v>1.72380952380952</v>
      </c>
      <c r="F5425" s="6" t="n">
        <v>0</v>
      </c>
      <c r="G5425" s="6" t="n">
        <v>0</v>
      </c>
      <c r="H5425" s="6" t="str">
        <f aca="false">IF(AND(A5425&gt;=Stimuli!$B$2,A5425&lt;=Stimuli!$C$2),Stimuli!$A$2,IF(AND(A5425&gt;=Stimuli!$B$3,A5425&lt;=Stimuli!$C$3),Stimuli!$A$3,IF(AND(A5425&gt;=Stimuli!$B$4,A5425&lt;=Stimuli!$C$4),Stimuli!$A$4,"")))</f>
        <v>01 Quiet baseline (60s)</v>
      </c>
      <c r="I5425" s="6" t="n">
        <f aca="false">(B5425-B5424)/((A5425-A5424)/1000)</f>
        <v>0</v>
      </c>
      <c r="J5425" s="6" t="n">
        <f aca="false">IF(OR(B5425&lt;Rules!$B$2,B5425&gt;Rules!$B$3,ABS(I5425)&gt;Rules!$B$4,OR(B5426&lt;Rules!$B$2,B5426&gt;Rules!$B$3,ABS(I5426)&gt;Rules!$B$4)),1,0)</f>
        <v>0</v>
      </c>
      <c r="K5425" s="6" t="str">
        <f aca="false">IF(F5425=1,COUNTIF($F$2:F5425,1),"")</f>
        <v/>
      </c>
    </row>
    <row r="5426" customFormat="false" ht="15" hidden="false" customHeight="false" outlineLevel="0" collapsed="false">
      <c r="A5426" s="6" t="n">
        <v>42644.118</v>
      </c>
      <c r="B5426" s="6" t="n">
        <v>1.62271062271062</v>
      </c>
      <c r="C5426" s="6" t="n">
        <v>73</v>
      </c>
      <c r="D5426" s="6" t="n">
        <v>-1</v>
      </c>
      <c r="E5426" s="6" t="n">
        <v>1.72527472527473</v>
      </c>
      <c r="F5426" s="6" t="n">
        <v>0</v>
      </c>
      <c r="G5426" s="6" t="n">
        <v>0</v>
      </c>
      <c r="H5426" s="6" t="str">
        <f aca="false">IF(AND(A5426&gt;=Stimuli!$B$2,A5426&lt;=Stimuli!$C$2),Stimuli!$A$2,IF(AND(A5426&gt;=Stimuli!$B$3,A5426&lt;=Stimuli!$C$3),Stimuli!$A$3,IF(AND(A5426&gt;=Stimuli!$B$4,A5426&lt;=Stimuli!$C$4),Stimuli!$A$4,"")))</f>
        <v>01 Quiet baseline (60s)</v>
      </c>
      <c r="I5426" s="6" t="n">
        <f aca="false">(B5426-B5425)/((A5426-A5425)/1000)</f>
        <v>-0.187545787545844</v>
      </c>
      <c r="J5426" s="6" t="n">
        <f aca="false">IF(OR(B5426&lt;Rules!$B$2,B5426&gt;Rules!$B$3,ABS(I5426)&gt;Rules!$B$4,OR(B5427&lt;Rules!$B$2,B5427&gt;Rules!$B$3,ABS(I5427)&gt;Rules!$B$4)),1,0)</f>
        <v>0</v>
      </c>
      <c r="K5426" s="6" t="str">
        <f aca="false">IF(F5426=1,COUNTIF($F$2:F5426,1),"")</f>
        <v/>
      </c>
    </row>
    <row r="5427" customFormat="false" ht="15" hidden="false" customHeight="false" outlineLevel="0" collapsed="false">
      <c r="A5427" s="6" t="n">
        <v>42651.9305</v>
      </c>
      <c r="B5427" s="6" t="n">
        <v>1.62271062271062</v>
      </c>
      <c r="C5427" s="6" t="n">
        <v>73</v>
      </c>
      <c r="D5427" s="6" t="n">
        <v>-1</v>
      </c>
      <c r="E5427" s="6" t="n">
        <v>1.72527472527473</v>
      </c>
      <c r="F5427" s="6" t="n">
        <v>0</v>
      </c>
      <c r="G5427" s="6" t="n">
        <v>0</v>
      </c>
      <c r="H5427" s="6" t="str">
        <f aca="false">IF(AND(A5427&gt;=Stimuli!$B$2,A5427&lt;=Stimuli!$C$2),Stimuli!$A$2,IF(AND(A5427&gt;=Stimuli!$B$3,A5427&lt;=Stimuli!$C$3),Stimuli!$A$3,IF(AND(A5427&gt;=Stimuli!$B$4,A5427&lt;=Stimuli!$C$4),Stimuli!$A$4,"")))</f>
        <v>01 Quiet baseline (60s)</v>
      </c>
      <c r="I5427" s="6" t="n">
        <f aca="false">(B5427-B5426)/((A5427-A5426)/1000)</f>
        <v>0</v>
      </c>
      <c r="J5427" s="6" t="n">
        <f aca="false">IF(OR(B5427&lt;Rules!$B$2,B5427&gt;Rules!$B$3,ABS(I5427)&gt;Rules!$B$4,OR(B5428&lt;Rules!$B$2,B5428&gt;Rules!$B$3,ABS(I5428)&gt;Rules!$B$4)),1,0)</f>
        <v>0</v>
      </c>
      <c r="K5427" s="6" t="str">
        <f aca="false">IF(F5427=1,COUNTIF($F$2:F5427,1),"")</f>
        <v/>
      </c>
    </row>
    <row r="5428" customFormat="false" ht="15" hidden="false" customHeight="false" outlineLevel="0" collapsed="false">
      <c r="A5428" s="6" t="n">
        <v>42659.743</v>
      </c>
      <c r="B5428" s="6" t="n">
        <v>1.62564102564103</v>
      </c>
      <c r="C5428" s="6" t="n">
        <v>73</v>
      </c>
      <c r="D5428" s="6" t="n">
        <v>-1</v>
      </c>
      <c r="E5428" s="6" t="n">
        <v>1.72527472527473</v>
      </c>
      <c r="F5428" s="6" t="n">
        <v>0</v>
      </c>
      <c r="G5428" s="6" t="n">
        <v>0</v>
      </c>
      <c r="H5428" s="6" t="str">
        <f aca="false">IF(AND(A5428&gt;=Stimuli!$B$2,A5428&lt;=Stimuli!$C$2),Stimuli!$A$2,IF(AND(A5428&gt;=Stimuli!$B$3,A5428&lt;=Stimuli!$C$3),Stimuli!$A$3,IF(AND(A5428&gt;=Stimuli!$B$4,A5428&lt;=Stimuli!$C$4),Stimuli!$A$4,"")))</f>
        <v>01 Quiet baseline (60s)</v>
      </c>
      <c r="I5428" s="6" t="n">
        <f aca="false">(B5428-B5427)/((A5428-A5427)/1000)</f>
        <v>0.375091575091574</v>
      </c>
      <c r="J5428" s="6" t="n">
        <f aca="false">IF(OR(B5428&lt;Rules!$B$2,B5428&gt;Rules!$B$3,ABS(I5428)&gt;Rules!$B$4,OR(B5429&lt;Rules!$B$2,B5429&gt;Rules!$B$3,ABS(I5429)&gt;Rules!$B$4)),1,0)</f>
        <v>0</v>
      </c>
      <c r="K5428" s="6" t="str">
        <f aca="false">IF(F5428=1,COUNTIF($F$2:F5428,1),"")</f>
        <v/>
      </c>
    </row>
    <row r="5429" customFormat="false" ht="15" hidden="false" customHeight="false" outlineLevel="0" collapsed="false">
      <c r="A5429" s="6" t="n">
        <v>42667.5555</v>
      </c>
      <c r="B5429" s="6" t="n">
        <v>1.62417582417582</v>
      </c>
      <c r="C5429" s="6" t="n">
        <v>73</v>
      </c>
      <c r="D5429" s="6" t="n">
        <v>-1</v>
      </c>
      <c r="E5429" s="6" t="n">
        <v>1.72673992673993</v>
      </c>
      <c r="F5429" s="6" t="n">
        <v>0</v>
      </c>
      <c r="G5429" s="6" t="n">
        <v>0</v>
      </c>
      <c r="H5429" s="6" t="str">
        <f aca="false">IF(AND(A5429&gt;=Stimuli!$B$2,A5429&lt;=Stimuli!$C$2),Stimuli!$A$2,IF(AND(A5429&gt;=Stimuli!$B$3,A5429&lt;=Stimuli!$C$3),Stimuli!$A$3,IF(AND(A5429&gt;=Stimuli!$B$4,A5429&lt;=Stimuli!$C$4),Stimuli!$A$4,"")))</f>
        <v>01 Quiet baseline (60s)</v>
      </c>
      <c r="I5429" s="6" t="n">
        <f aca="false">(B5429-B5428)/((A5429-A5428)/1000)</f>
        <v>-0.18754578754573</v>
      </c>
      <c r="J5429" s="6" t="n">
        <f aca="false">IF(OR(B5429&lt;Rules!$B$2,B5429&gt;Rules!$B$3,ABS(I5429)&gt;Rules!$B$4,OR(B5430&lt;Rules!$B$2,B5430&gt;Rules!$B$3,ABS(I5430)&gt;Rules!$B$4)),1,0)</f>
        <v>0</v>
      </c>
      <c r="K5429" s="6" t="str">
        <f aca="false">IF(F5429=1,COUNTIF($F$2:F5429,1),"")</f>
        <v/>
      </c>
    </row>
    <row r="5430" customFormat="false" ht="15" hidden="false" customHeight="false" outlineLevel="0" collapsed="false">
      <c r="A5430" s="6" t="n">
        <v>42675.368</v>
      </c>
      <c r="B5430" s="6" t="n">
        <v>1.63003663003663</v>
      </c>
      <c r="C5430" s="6" t="n">
        <v>73</v>
      </c>
      <c r="D5430" s="6" t="n">
        <v>-1</v>
      </c>
      <c r="E5430" s="6" t="n">
        <v>1.72673992673993</v>
      </c>
      <c r="F5430" s="6" t="n">
        <v>0</v>
      </c>
      <c r="G5430" s="6" t="n">
        <v>0</v>
      </c>
      <c r="H5430" s="6" t="str">
        <f aca="false">IF(AND(A5430&gt;=Stimuli!$B$2,A5430&lt;=Stimuli!$C$2),Stimuli!$A$2,IF(AND(A5430&gt;=Stimuli!$B$3,A5430&lt;=Stimuli!$C$3),Stimuli!$A$3,IF(AND(A5430&gt;=Stimuli!$B$4,A5430&lt;=Stimuli!$C$4),Stimuli!$A$4,"")))</f>
        <v>01 Quiet baseline (60s)</v>
      </c>
      <c r="I5430" s="6" t="n">
        <f aca="false">(B5430-B5429)/((A5430-A5429)/1000)</f>
        <v>0.750183150183176</v>
      </c>
      <c r="J5430" s="6" t="n">
        <f aca="false">IF(OR(B5430&lt;Rules!$B$2,B5430&gt;Rules!$B$3,ABS(I5430)&gt;Rules!$B$4,OR(B5431&lt;Rules!$B$2,B5431&gt;Rules!$B$3,ABS(I5431)&gt;Rules!$B$4)),1,0)</f>
        <v>0</v>
      </c>
      <c r="K5430" s="6" t="str">
        <f aca="false">IF(F5430=1,COUNTIF($F$2:F5430,1),"")</f>
        <v/>
      </c>
    </row>
    <row r="5431" customFormat="false" ht="15" hidden="false" customHeight="false" outlineLevel="0" collapsed="false">
      <c r="A5431" s="6" t="n">
        <v>42683.1805</v>
      </c>
      <c r="B5431" s="6" t="n">
        <v>1.62564102564103</v>
      </c>
      <c r="C5431" s="6" t="n">
        <v>73</v>
      </c>
      <c r="D5431" s="6" t="n">
        <v>-1</v>
      </c>
      <c r="E5431" s="6" t="n">
        <v>1.72673992673993</v>
      </c>
      <c r="F5431" s="6" t="n">
        <v>0</v>
      </c>
      <c r="G5431" s="6" t="n">
        <v>0</v>
      </c>
      <c r="H5431" s="6" t="str">
        <f aca="false">IF(AND(A5431&gt;=Stimuli!$B$2,A5431&lt;=Stimuli!$C$2),Stimuli!$A$2,IF(AND(A5431&gt;=Stimuli!$B$3,A5431&lt;=Stimuli!$C$3),Stimuli!$A$3,IF(AND(A5431&gt;=Stimuli!$B$4,A5431&lt;=Stimuli!$C$4),Stimuli!$A$4,"")))</f>
        <v>01 Quiet baseline (60s)</v>
      </c>
      <c r="I5431" s="6" t="n">
        <f aca="false">(B5431-B5430)/((A5431-A5430)/1000)</f>
        <v>-0.562637362637446</v>
      </c>
      <c r="J5431" s="6" t="n">
        <f aca="false">IF(OR(B5431&lt;Rules!$B$2,B5431&gt;Rules!$B$3,ABS(I5431)&gt;Rules!$B$4,OR(B5432&lt;Rules!$B$2,B5432&gt;Rules!$B$3,ABS(I5432)&gt;Rules!$B$4)),1,0)</f>
        <v>0</v>
      </c>
      <c r="K5431" s="6" t="str">
        <f aca="false">IF(F5431=1,COUNTIF($F$2:F5431,1),"")</f>
        <v/>
      </c>
    </row>
    <row r="5432" customFormat="false" ht="15" hidden="false" customHeight="false" outlineLevel="0" collapsed="false">
      <c r="A5432" s="6" t="n">
        <v>42690.993</v>
      </c>
      <c r="B5432" s="6" t="n">
        <v>1.62710622710623</v>
      </c>
      <c r="C5432" s="6" t="n">
        <v>73</v>
      </c>
      <c r="D5432" s="6" t="n">
        <v>-1</v>
      </c>
      <c r="E5432" s="6" t="n">
        <v>1.72673992673993</v>
      </c>
      <c r="F5432" s="6" t="n">
        <v>0</v>
      </c>
      <c r="G5432" s="6" t="n">
        <v>0</v>
      </c>
      <c r="H5432" s="6" t="str">
        <f aca="false">IF(AND(A5432&gt;=Stimuli!$B$2,A5432&lt;=Stimuli!$C$2),Stimuli!$A$2,IF(AND(A5432&gt;=Stimuli!$B$3,A5432&lt;=Stimuli!$C$3),Stimuli!$A$3,IF(AND(A5432&gt;=Stimuli!$B$4,A5432&lt;=Stimuli!$C$4),Stimuli!$A$4,"")))</f>
        <v>01 Quiet baseline (60s)</v>
      </c>
      <c r="I5432" s="6" t="n">
        <f aca="false">(B5432-B5431)/((A5432-A5431)/1000)</f>
        <v>0.187545787545872</v>
      </c>
      <c r="J5432" s="6" t="n">
        <f aca="false">IF(OR(B5432&lt;Rules!$B$2,B5432&gt;Rules!$B$3,ABS(I5432)&gt;Rules!$B$4,OR(B5433&lt;Rules!$B$2,B5433&gt;Rules!$B$3,ABS(I5433)&gt;Rules!$B$4)),1,0)</f>
        <v>0</v>
      </c>
      <c r="K5432" s="6" t="str">
        <f aca="false">IF(F5432=1,COUNTIF($F$2:F5432,1),"")</f>
        <v/>
      </c>
    </row>
    <row r="5433" customFormat="false" ht="15" hidden="false" customHeight="false" outlineLevel="0" collapsed="false">
      <c r="A5433" s="6" t="n">
        <v>42698.8055</v>
      </c>
      <c r="B5433" s="6" t="n">
        <v>1.62271062271062</v>
      </c>
      <c r="C5433" s="6" t="n">
        <v>73</v>
      </c>
      <c r="D5433" s="6" t="n">
        <v>-1</v>
      </c>
      <c r="E5433" s="6" t="n">
        <v>1.72673992673993</v>
      </c>
      <c r="F5433" s="6" t="n">
        <v>0</v>
      </c>
      <c r="G5433" s="6" t="n">
        <v>0</v>
      </c>
      <c r="H5433" s="6" t="str">
        <f aca="false">IF(AND(A5433&gt;=Stimuli!$B$2,A5433&lt;=Stimuli!$C$2),Stimuli!$A$2,IF(AND(A5433&gt;=Stimuli!$B$3,A5433&lt;=Stimuli!$C$3),Stimuli!$A$3,IF(AND(A5433&gt;=Stimuli!$B$4,A5433&lt;=Stimuli!$C$4),Stimuli!$A$4,"")))</f>
        <v>01 Quiet baseline (60s)</v>
      </c>
      <c r="I5433" s="6" t="n">
        <f aca="false">(B5433-B5432)/((A5433-A5432)/1000)</f>
        <v>-0.562637362637446</v>
      </c>
      <c r="J5433" s="6" t="n">
        <f aca="false">IF(OR(B5433&lt;Rules!$B$2,B5433&gt;Rules!$B$3,ABS(I5433)&gt;Rules!$B$4,OR(B5434&lt;Rules!$B$2,B5434&gt;Rules!$B$3,ABS(I5434)&gt;Rules!$B$4)),1,0)</f>
        <v>0</v>
      </c>
      <c r="K5433" s="6" t="str">
        <f aca="false">IF(F5433=1,COUNTIF($F$2:F5433,1),"")</f>
        <v/>
      </c>
    </row>
    <row r="5434" customFormat="false" ht="15" hidden="false" customHeight="false" outlineLevel="0" collapsed="false">
      <c r="A5434" s="6" t="n">
        <v>42706.618</v>
      </c>
      <c r="B5434" s="6" t="n">
        <v>1.62710622710623</v>
      </c>
      <c r="C5434" s="6" t="n">
        <v>73</v>
      </c>
      <c r="D5434" s="6" t="n">
        <v>-1</v>
      </c>
      <c r="E5434" s="6" t="n">
        <v>1.72673992673993</v>
      </c>
      <c r="F5434" s="6" t="n">
        <v>0</v>
      </c>
      <c r="G5434" s="6" t="n">
        <v>0</v>
      </c>
      <c r="H5434" s="6" t="str">
        <f aca="false">IF(AND(A5434&gt;=Stimuli!$B$2,A5434&lt;=Stimuli!$C$2),Stimuli!$A$2,IF(AND(A5434&gt;=Stimuli!$B$3,A5434&lt;=Stimuli!$C$3),Stimuli!$A$3,IF(AND(A5434&gt;=Stimuli!$B$4,A5434&lt;=Stimuli!$C$4),Stimuli!$A$4,"")))</f>
        <v>01 Quiet baseline (60s)</v>
      </c>
      <c r="I5434" s="6" t="n">
        <f aca="false">(B5434-B5433)/((A5434-A5433)/1000)</f>
        <v>0.562637362637446</v>
      </c>
      <c r="J5434" s="6" t="n">
        <f aca="false">IF(OR(B5434&lt;Rules!$B$2,B5434&gt;Rules!$B$3,ABS(I5434)&gt;Rules!$B$4,OR(B5435&lt;Rules!$B$2,B5435&gt;Rules!$B$3,ABS(I5435)&gt;Rules!$B$4)),1,0)</f>
        <v>0</v>
      </c>
      <c r="K5434" s="6" t="str">
        <f aca="false">IF(F5434=1,COUNTIF($F$2:F5434,1),"")</f>
        <v/>
      </c>
    </row>
    <row r="5435" customFormat="false" ht="15" hidden="false" customHeight="false" outlineLevel="0" collapsed="false">
      <c r="A5435" s="6" t="n">
        <v>42714.4305</v>
      </c>
      <c r="B5435" s="6" t="n">
        <v>1.62271062271062</v>
      </c>
      <c r="C5435" s="6" t="n">
        <v>73</v>
      </c>
      <c r="D5435" s="6" t="n">
        <v>-1</v>
      </c>
      <c r="E5435" s="6" t="n">
        <v>1.72820512820513</v>
      </c>
      <c r="F5435" s="6" t="n">
        <v>0</v>
      </c>
      <c r="G5435" s="6" t="n">
        <v>0</v>
      </c>
      <c r="H5435" s="6" t="str">
        <f aca="false">IF(AND(A5435&gt;=Stimuli!$B$2,A5435&lt;=Stimuli!$C$2),Stimuli!$A$2,IF(AND(A5435&gt;=Stimuli!$B$3,A5435&lt;=Stimuli!$C$3),Stimuli!$A$3,IF(AND(A5435&gt;=Stimuli!$B$4,A5435&lt;=Stimuli!$C$4),Stimuli!$A$4,"")))</f>
        <v>01 Quiet baseline (60s)</v>
      </c>
      <c r="I5435" s="6" t="n">
        <f aca="false">(B5435-B5434)/((A5435-A5434)/1000)</f>
        <v>-0.562637362637446</v>
      </c>
      <c r="J5435" s="6" t="n">
        <f aca="false">IF(OR(B5435&lt;Rules!$B$2,B5435&gt;Rules!$B$3,ABS(I5435)&gt;Rules!$B$4,OR(B5436&lt;Rules!$B$2,B5436&gt;Rules!$B$3,ABS(I5436)&gt;Rules!$B$4)),1,0)</f>
        <v>0</v>
      </c>
      <c r="K5435" s="6" t="str">
        <f aca="false">IF(F5435=1,COUNTIF($F$2:F5435,1),"")</f>
        <v/>
      </c>
    </row>
    <row r="5436" customFormat="false" ht="15" hidden="false" customHeight="false" outlineLevel="0" collapsed="false">
      <c r="A5436" s="6" t="n">
        <v>42722.243</v>
      </c>
      <c r="B5436" s="6" t="n">
        <v>1.62710622710623</v>
      </c>
      <c r="C5436" s="6" t="n">
        <v>73</v>
      </c>
      <c r="D5436" s="6" t="n">
        <v>-1</v>
      </c>
      <c r="E5436" s="6" t="n">
        <v>1.72820512820513</v>
      </c>
      <c r="F5436" s="6" t="n">
        <v>0</v>
      </c>
      <c r="G5436" s="6" t="n">
        <v>0</v>
      </c>
      <c r="H5436" s="6" t="str">
        <f aca="false">IF(AND(A5436&gt;=Stimuli!$B$2,A5436&lt;=Stimuli!$C$2),Stimuli!$A$2,IF(AND(A5436&gt;=Stimuli!$B$3,A5436&lt;=Stimuli!$C$3),Stimuli!$A$3,IF(AND(A5436&gt;=Stimuli!$B$4,A5436&lt;=Stimuli!$C$4),Stimuli!$A$4,"")))</f>
        <v>01 Quiet baseline (60s)</v>
      </c>
      <c r="I5436" s="6" t="n">
        <f aca="false">(B5436-B5435)/((A5436-A5435)/1000)</f>
        <v>0.562637362637446</v>
      </c>
      <c r="J5436" s="6" t="n">
        <f aca="false">IF(OR(B5436&lt;Rules!$B$2,B5436&gt;Rules!$B$3,ABS(I5436)&gt;Rules!$B$4,OR(B5437&lt;Rules!$B$2,B5437&gt;Rules!$B$3,ABS(I5437)&gt;Rules!$B$4)),1,0)</f>
        <v>0</v>
      </c>
      <c r="K5436" s="6" t="str">
        <f aca="false">IF(F5436=1,COUNTIF($F$2:F5436,1),"")</f>
        <v/>
      </c>
    </row>
    <row r="5437" customFormat="false" ht="15" hidden="false" customHeight="false" outlineLevel="0" collapsed="false">
      <c r="A5437" s="6" t="n">
        <v>42730.0555</v>
      </c>
      <c r="B5437" s="6" t="n">
        <v>1.62417582417582</v>
      </c>
      <c r="C5437" s="6" t="n">
        <v>73</v>
      </c>
      <c r="D5437" s="6" t="n">
        <v>-1</v>
      </c>
      <c r="E5437" s="6" t="n">
        <v>1.72820512820513</v>
      </c>
      <c r="F5437" s="6" t="n">
        <v>0</v>
      </c>
      <c r="G5437" s="6" t="n">
        <v>0</v>
      </c>
      <c r="H5437" s="6" t="str">
        <f aca="false">IF(AND(A5437&gt;=Stimuli!$B$2,A5437&lt;=Stimuli!$C$2),Stimuli!$A$2,IF(AND(A5437&gt;=Stimuli!$B$3,A5437&lt;=Stimuli!$C$3),Stimuli!$A$3,IF(AND(A5437&gt;=Stimuli!$B$4,A5437&lt;=Stimuli!$C$4),Stimuli!$A$4,"")))</f>
        <v>01 Quiet baseline (60s)</v>
      </c>
      <c r="I5437" s="6" t="n">
        <f aca="false">(B5437-B5436)/((A5437-A5436)/1000)</f>
        <v>-0.375091575091602</v>
      </c>
      <c r="J5437" s="6" t="n">
        <f aca="false">IF(OR(B5437&lt;Rules!$B$2,B5437&gt;Rules!$B$3,ABS(I5437)&gt;Rules!$B$4,OR(B5438&lt;Rules!$B$2,B5438&gt;Rules!$B$3,ABS(I5438)&gt;Rules!$B$4)),1,0)</f>
        <v>0</v>
      </c>
      <c r="K5437" s="6" t="str">
        <f aca="false">IF(F5437=1,COUNTIF($F$2:F5437,1),"")</f>
        <v/>
      </c>
    </row>
    <row r="5438" customFormat="false" ht="15" hidden="false" customHeight="false" outlineLevel="0" collapsed="false">
      <c r="A5438" s="6" t="n">
        <v>42737.868</v>
      </c>
      <c r="B5438" s="6" t="n">
        <v>1.62857142857143</v>
      </c>
      <c r="C5438" s="6" t="n">
        <v>73</v>
      </c>
      <c r="D5438" s="6" t="n">
        <v>-1</v>
      </c>
      <c r="E5438" s="6" t="n">
        <v>1.73113553113553</v>
      </c>
      <c r="F5438" s="6" t="n">
        <v>0</v>
      </c>
      <c r="G5438" s="6" t="n">
        <v>0</v>
      </c>
      <c r="H5438" s="6" t="str">
        <f aca="false">IF(AND(A5438&gt;=Stimuli!$B$2,A5438&lt;=Stimuli!$C$2),Stimuli!$A$2,IF(AND(A5438&gt;=Stimuli!$B$3,A5438&lt;=Stimuli!$C$3),Stimuli!$A$3,IF(AND(A5438&gt;=Stimuli!$B$4,A5438&lt;=Stimuli!$C$4),Stimuli!$A$4,"")))</f>
        <v>01 Quiet baseline (60s)</v>
      </c>
      <c r="I5438" s="6" t="n">
        <f aca="false">(B5438-B5437)/((A5438-A5437)/1000)</f>
        <v>0.562637362637304</v>
      </c>
      <c r="J5438" s="6" t="n">
        <f aca="false">IF(OR(B5438&lt;Rules!$B$2,B5438&gt;Rules!$B$3,ABS(I5438)&gt;Rules!$B$4,OR(B5439&lt;Rules!$B$2,B5439&gt;Rules!$B$3,ABS(I5439)&gt;Rules!$B$4)),1,0)</f>
        <v>0</v>
      </c>
      <c r="K5438" s="6" t="str">
        <f aca="false">IF(F5438=1,COUNTIF($F$2:F5438,1),"")</f>
        <v/>
      </c>
    </row>
    <row r="5439" customFormat="false" ht="15" hidden="false" customHeight="false" outlineLevel="0" collapsed="false">
      <c r="A5439" s="6" t="n">
        <v>42745.6805</v>
      </c>
      <c r="B5439" s="6" t="n">
        <v>1.62710622710623</v>
      </c>
      <c r="C5439" s="6" t="n">
        <v>73</v>
      </c>
      <c r="D5439" s="6" t="n">
        <v>-1</v>
      </c>
      <c r="E5439" s="6" t="n">
        <v>1.73113553113553</v>
      </c>
      <c r="F5439" s="6" t="n">
        <v>0</v>
      </c>
      <c r="G5439" s="6" t="n">
        <v>0</v>
      </c>
      <c r="H5439" s="6" t="str">
        <f aca="false">IF(AND(A5439&gt;=Stimuli!$B$2,A5439&lt;=Stimuli!$C$2),Stimuli!$A$2,IF(AND(A5439&gt;=Stimuli!$B$3,A5439&lt;=Stimuli!$C$3),Stimuli!$A$3,IF(AND(A5439&gt;=Stimuli!$B$4,A5439&lt;=Stimuli!$C$4),Stimuli!$A$4,"")))</f>
        <v>01 Quiet baseline (60s)</v>
      </c>
      <c r="I5439" s="6" t="n">
        <f aca="false">(B5439-B5438)/((A5439-A5438)/1000)</f>
        <v>-0.187545787545702</v>
      </c>
      <c r="J5439" s="6" t="n">
        <f aca="false">IF(OR(B5439&lt;Rules!$B$2,B5439&gt;Rules!$B$3,ABS(I5439)&gt;Rules!$B$4,OR(B5440&lt;Rules!$B$2,B5440&gt;Rules!$B$3,ABS(I5440)&gt;Rules!$B$4)),1,0)</f>
        <v>0</v>
      </c>
      <c r="K5439" s="6" t="str">
        <f aca="false">IF(F5439=1,COUNTIF($F$2:F5439,1),"")</f>
        <v/>
      </c>
    </row>
    <row r="5440" customFormat="false" ht="15" hidden="false" customHeight="false" outlineLevel="0" collapsed="false">
      <c r="A5440" s="6" t="n">
        <v>42753.493</v>
      </c>
      <c r="B5440" s="6" t="n">
        <v>1.63003663003663</v>
      </c>
      <c r="C5440" s="6" t="n">
        <v>73</v>
      </c>
      <c r="D5440" s="6" t="n">
        <v>-1</v>
      </c>
      <c r="E5440" s="6" t="n">
        <v>1.73260073260073</v>
      </c>
      <c r="F5440" s="6" t="n">
        <v>0</v>
      </c>
      <c r="G5440" s="6" t="n">
        <v>0</v>
      </c>
      <c r="H5440" s="6" t="str">
        <f aca="false">IF(AND(A5440&gt;=Stimuli!$B$2,A5440&lt;=Stimuli!$C$2),Stimuli!$A$2,IF(AND(A5440&gt;=Stimuli!$B$3,A5440&lt;=Stimuli!$C$3),Stimuli!$A$3,IF(AND(A5440&gt;=Stimuli!$B$4,A5440&lt;=Stimuli!$C$4),Stimuli!$A$4,"")))</f>
        <v>01 Quiet baseline (60s)</v>
      </c>
      <c r="I5440" s="6" t="n">
        <f aca="false">(B5440-B5439)/((A5440-A5439)/1000)</f>
        <v>0.375091575091574</v>
      </c>
      <c r="J5440" s="6" t="n">
        <f aca="false">IF(OR(B5440&lt;Rules!$B$2,B5440&gt;Rules!$B$3,ABS(I5440)&gt;Rules!$B$4,OR(B5441&lt;Rules!$B$2,B5441&gt;Rules!$B$3,ABS(I5441)&gt;Rules!$B$4)),1,0)</f>
        <v>0</v>
      </c>
      <c r="K5440" s="6" t="str">
        <f aca="false">IF(F5440=1,COUNTIF($F$2:F5440,1),"")</f>
        <v/>
      </c>
    </row>
    <row r="5441" customFormat="false" ht="15" hidden="false" customHeight="false" outlineLevel="0" collapsed="false">
      <c r="A5441" s="6" t="n">
        <v>42761.3055</v>
      </c>
      <c r="B5441" s="6" t="n">
        <v>1.63150183150183</v>
      </c>
      <c r="C5441" s="6" t="n">
        <v>73</v>
      </c>
      <c r="D5441" s="6" t="n">
        <v>-1</v>
      </c>
      <c r="E5441" s="6" t="n">
        <v>1.73260073260073</v>
      </c>
      <c r="F5441" s="6" t="n">
        <v>0</v>
      </c>
      <c r="G5441" s="6" t="n">
        <v>0</v>
      </c>
      <c r="H5441" s="6" t="str">
        <f aca="false">IF(AND(A5441&gt;=Stimuli!$B$2,A5441&lt;=Stimuli!$C$2),Stimuli!$A$2,IF(AND(A5441&gt;=Stimuli!$B$3,A5441&lt;=Stimuli!$C$3),Stimuli!$A$3,IF(AND(A5441&gt;=Stimuli!$B$4,A5441&lt;=Stimuli!$C$4),Stimuli!$A$4,"")))</f>
        <v>01 Quiet baseline (60s)</v>
      </c>
      <c r="I5441" s="6" t="n">
        <f aca="false">(B5441-B5440)/((A5441-A5440)/1000)</f>
        <v>0.187545787545844</v>
      </c>
      <c r="J5441" s="6" t="n">
        <f aca="false">IF(OR(B5441&lt;Rules!$B$2,B5441&gt;Rules!$B$3,ABS(I5441)&gt;Rules!$B$4,OR(B5442&lt;Rules!$B$2,B5442&gt;Rules!$B$3,ABS(I5442)&gt;Rules!$B$4)),1,0)</f>
        <v>0</v>
      </c>
      <c r="K5441" s="6" t="str">
        <f aca="false">IF(F5441=1,COUNTIF($F$2:F5441,1),"")</f>
        <v/>
      </c>
    </row>
    <row r="5442" customFormat="false" ht="15" hidden="false" customHeight="false" outlineLevel="0" collapsed="false">
      <c r="A5442" s="6" t="n">
        <v>42769.118</v>
      </c>
      <c r="B5442" s="6" t="n">
        <v>1.63150183150183</v>
      </c>
      <c r="C5442" s="6" t="n">
        <v>73</v>
      </c>
      <c r="D5442" s="6" t="n">
        <v>-1</v>
      </c>
      <c r="E5442" s="6" t="n">
        <v>1.73260073260073</v>
      </c>
      <c r="F5442" s="6" t="n">
        <v>0</v>
      </c>
      <c r="G5442" s="6" t="n">
        <v>0</v>
      </c>
      <c r="H5442" s="6" t="str">
        <f aca="false">IF(AND(A5442&gt;=Stimuli!$B$2,A5442&lt;=Stimuli!$C$2),Stimuli!$A$2,IF(AND(A5442&gt;=Stimuli!$B$3,A5442&lt;=Stimuli!$C$3),Stimuli!$A$3,IF(AND(A5442&gt;=Stimuli!$B$4,A5442&lt;=Stimuli!$C$4),Stimuli!$A$4,"")))</f>
        <v>01 Quiet baseline (60s)</v>
      </c>
      <c r="I5442" s="6" t="n">
        <f aca="false">(B5442-B5441)/((A5442-A5441)/1000)</f>
        <v>0</v>
      </c>
      <c r="J5442" s="6" t="n">
        <f aca="false">IF(OR(B5442&lt;Rules!$B$2,B5442&gt;Rules!$B$3,ABS(I5442)&gt;Rules!$B$4,OR(B5443&lt;Rules!$B$2,B5443&gt;Rules!$B$3,ABS(I5443)&gt;Rules!$B$4)),1,0)</f>
        <v>0</v>
      </c>
      <c r="K5442" s="6" t="str">
        <f aca="false">IF(F5442=1,COUNTIF($F$2:F5442,1),"")</f>
        <v/>
      </c>
    </row>
    <row r="5443" customFormat="false" ht="15" hidden="false" customHeight="false" outlineLevel="0" collapsed="false">
      <c r="A5443" s="6" t="n">
        <v>42776.9305</v>
      </c>
      <c r="B5443" s="6" t="n">
        <v>1.63443223443223</v>
      </c>
      <c r="C5443" s="6" t="n">
        <v>73</v>
      </c>
      <c r="D5443" s="6" t="n">
        <v>-1</v>
      </c>
      <c r="E5443" s="6" t="n">
        <v>1.73406593406593</v>
      </c>
      <c r="F5443" s="6" t="n">
        <v>0</v>
      </c>
      <c r="G5443" s="6" t="n">
        <v>0</v>
      </c>
      <c r="H5443" s="6" t="str">
        <f aca="false">IF(AND(A5443&gt;=Stimuli!$B$2,A5443&lt;=Stimuli!$C$2),Stimuli!$A$2,IF(AND(A5443&gt;=Stimuli!$B$3,A5443&lt;=Stimuli!$C$3),Stimuli!$A$3,IF(AND(A5443&gt;=Stimuli!$B$4,A5443&lt;=Stimuli!$C$4),Stimuli!$A$4,"")))</f>
        <v>01 Quiet baseline (60s)</v>
      </c>
      <c r="I5443" s="6" t="n">
        <f aca="false">(B5443-B5442)/((A5443-A5442)/1000)</f>
        <v>0.37509157509146</v>
      </c>
      <c r="J5443" s="6" t="n">
        <f aca="false">IF(OR(B5443&lt;Rules!$B$2,B5443&gt;Rules!$B$3,ABS(I5443)&gt;Rules!$B$4,OR(B5444&lt;Rules!$B$2,B5444&gt;Rules!$B$3,ABS(I5444)&gt;Rules!$B$4)),1,0)</f>
        <v>0</v>
      </c>
      <c r="K5443" s="6" t="str">
        <f aca="false">IF(F5443=1,COUNTIF($F$2:F5443,1),"")</f>
        <v/>
      </c>
    </row>
    <row r="5444" customFormat="false" ht="15" hidden="false" customHeight="false" outlineLevel="0" collapsed="false">
      <c r="A5444" s="6" t="n">
        <v>42784.743</v>
      </c>
      <c r="B5444" s="6" t="n">
        <v>1.63443223443223</v>
      </c>
      <c r="C5444" s="6" t="n">
        <v>73</v>
      </c>
      <c r="D5444" s="6" t="n">
        <v>-1</v>
      </c>
      <c r="E5444" s="6" t="n">
        <v>1.73553113553114</v>
      </c>
      <c r="F5444" s="6" t="n">
        <v>0</v>
      </c>
      <c r="G5444" s="6" t="n">
        <v>0</v>
      </c>
      <c r="H5444" s="6" t="str">
        <f aca="false">IF(AND(A5444&gt;=Stimuli!$B$2,A5444&lt;=Stimuli!$C$2),Stimuli!$A$2,IF(AND(A5444&gt;=Stimuli!$B$3,A5444&lt;=Stimuli!$C$3),Stimuli!$A$3,IF(AND(A5444&gt;=Stimuli!$B$4,A5444&lt;=Stimuli!$C$4),Stimuli!$A$4,"")))</f>
        <v>01 Quiet baseline (60s)</v>
      </c>
      <c r="I5444" s="6" t="n">
        <f aca="false">(B5444-B5443)/((A5444-A5443)/1000)</f>
        <v>0</v>
      </c>
      <c r="J5444" s="6" t="n">
        <f aca="false">IF(OR(B5444&lt;Rules!$B$2,B5444&gt;Rules!$B$3,ABS(I5444)&gt;Rules!$B$4,OR(B5445&lt;Rules!$B$2,B5445&gt;Rules!$B$3,ABS(I5445)&gt;Rules!$B$4)),1,0)</f>
        <v>0</v>
      </c>
      <c r="K5444" s="6" t="str">
        <f aca="false">IF(F5444=1,COUNTIF($F$2:F5444,1),"")</f>
        <v/>
      </c>
    </row>
    <row r="5445" customFormat="false" ht="15" hidden="false" customHeight="false" outlineLevel="0" collapsed="false">
      <c r="A5445" s="6" t="n">
        <v>42792.5555</v>
      </c>
      <c r="B5445" s="6" t="n">
        <v>1.64175824175824</v>
      </c>
      <c r="C5445" s="6" t="n">
        <v>73</v>
      </c>
      <c r="D5445" s="6" t="n">
        <v>-1</v>
      </c>
      <c r="E5445" s="6" t="n">
        <v>1.73553113553114</v>
      </c>
      <c r="F5445" s="6" t="n">
        <v>0</v>
      </c>
      <c r="G5445" s="6" t="n">
        <v>0</v>
      </c>
      <c r="H5445" s="6" t="str">
        <f aca="false">IF(AND(A5445&gt;=Stimuli!$B$2,A5445&lt;=Stimuli!$C$2),Stimuli!$A$2,IF(AND(A5445&gt;=Stimuli!$B$3,A5445&lt;=Stimuli!$C$3),Stimuli!$A$3,IF(AND(A5445&gt;=Stimuli!$B$4,A5445&lt;=Stimuli!$C$4),Stimuli!$A$4,"")))</f>
        <v>01 Quiet baseline (60s)</v>
      </c>
      <c r="I5445" s="6" t="n">
        <f aca="false">(B5445-B5444)/((A5445-A5444)/1000)</f>
        <v>0.93772893772902</v>
      </c>
      <c r="J5445" s="6" t="n">
        <f aca="false">IF(OR(B5445&lt;Rules!$B$2,B5445&gt;Rules!$B$3,ABS(I5445)&gt;Rules!$B$4,OR(B5446&lt;Rules!$B$2,B5446&gt;Rules!$B$3,ABS(I5446)&gt;Rules!$B$4)),1,0)</f>
        <v>0</v>
      </c>
      <c r="K5445" s="6" t="str">
        <f aca="false">IF(F5445=1,COUNTIF($F$2:F5445,1),"")</f>
        <v/>
      </c>
    </row>
    <row r="5446" customFormat="false" ht="15" hidden="false" customHeight="false" outlineLevel="0" collapsed="false">
      <c r="A5446" s="6" t="n">
        <v>42800.368</v>
      </c>
      <c r="B5446" s="6" t="n">
        <v>1.65347985347985</v>
      </c>
      <c r="C5446" s="6" t="n">
        <v>73</v>
      </c>
      <c r="D5446" s="6" t="n">
        <v>-1</v>
      </c>
      <c r="E5446" s="6" t="n">
        <v>1.73553113553114</v>
      </c>
      <c r="F5446" s="6" t="n">
        <v>0</v>
      </c>
      <c r="G5446" s="6" t="n">
        <v>0</v>
      </c>
      <c r="H5446" s="6" t="str">
        <f aca="false">IF(AND(A5446&gt;=Stimuli!$B$2,A5446&lt;=Stimuli!$C$2),Stimuli!$A$2,IF(AND(A5446&gt;=Stimuli!$B$3,A5446&lt;=Stimuli!$C$3),Stimuli!$A$3,IF(AND(A5446&gt;=Stimuli!$B$4,A5446&lt;=Stimuli!$C$4),Stimuli!$A$4,"")))</f>
        <v>01 Quiet baseline (60s)</v>
      </c>
      <c r="I5446" s="6" t="n">
        <f aca="false">(B5446-B5445)/((A5446-A5445)/1000)</f>
        <v>1.50036630036621</v>
      </c>
      <c r="J5446" s="6" t="n">
        <f aca="false">IF(OR(B5446&lt;Rules!$B$2,B5446&gt;Rules!$B$3,ABS(I5446)&gt;Rules!$B$4,OR(B5447&lt;Rules!$B$2,B5447&gt;Rules!$B$3,ABS(I5447)&gt;Rules!$B$4)),1,0)</f>
        <v>0</v>
      </c>
      <c r="K5446" s="6" t="str">
        <f aca="false">IF(F5446=1,COUNTIF($F$2:F5446,1),"")</f>
        <v/>
      </c>
    </row>
    <row r="5447" customFormat="false" ht="15" hidden="false" customHeight="false" outlineLevel="0" collapsed="false">
      <c r="A5447" s="6" t="n">
        <v>42808.1805</v>
      </c>
      <c r="B5447" s="6" t="n">
        <v>1.68571428571429</v>
      </c>
      <c r="C5447" s="6" t="n">
        <v>73</v>
      </c>
      <c r="D5447" s="6" t="n">
        <v>-1</v>
      </c>
      <c r="E5447" s="6" t="n">
        <v>1.73699633699634</v>
      </c>
      <c r="F5447" s="6" t="n">
        <v>0</v>
      </c>
      <c r="G5447" s="6" t="n">
        <v>0</v>
      </c>
      <c r="H5447" s="6" t="str">
        <f aca="false">IF(AND(A5447&gt;=Stimuli!$B$2,A5447&lt;=Stimuli!$C$2),Stimuli!$A$2,IF(AND(A5447&gt;=Stimuli!$B$3,A5447&lt;=Stimuli!$C$3),Stimuli!$A$3,IF(AND(A5447&gt;=Stimuli!$B$4,A5447&lt;=Stimuli!$C$4),Stimuli!$A$4,"")))</f>
        <v>01 Quiet baseline (60s)</v>
      </c>
      <c r="I5447" s="6" t="n">
        <f aca="false">(B5447-B5446)/((A5447-A5446)/1000)</f>
        <v>4.12600732600731</v>
      </c>
      <c r="J5447" s="6" t="n">
        <f aca="false">IF(OR(B5447&lt;Rules!$B$2,B5447&gt;Rules!$B$3,ABS(I5447)&gt;Rules!$B$4,OR(B5448&lt;Rules!$B$2,B5448&gt;Rules!$B$3,ABS(I5448)&gt;Rules!$B$4)),1,0)</f>
        <v>0</v>
      </c>
      <c r="K5447" s="6" t="str">
        <f aca="false">IF(F5447=1,COUNTIF($F$2:F5447,1),"")</f>
        <v/>
      </c>
    </row>
    <row r="5448" customFormat="false" ht="15" hidden="false" customHeight="false" outlineLevel="0" collapsed="false">
      <c r="A5448" s="6" t="n">
        <v>42815.993</v>
      </c>
      <c r="B5448" s="6" t="n">
        <v>1.7018315018315</v>
      </c>
      <c r="C5448" s="6" t="n">
        <v>73</v>
      </c>
      <c r="D5448" s="6" t="n">
        <v>-1</v>
      </c>
      <c r="E5448" s="6" t="n">
        <v>1.73699633699634</v>
      </c>
      <c r="F5448" s="6" t="n">
        <v>0</v>
      </c>
      <c r="G5448" s="6" t="n">
        <v>0</v>
      </c>
      <c r="H5448" s="6" t="str">
        <f aca="false">IF(AND(A5448&gt;=Stimuli!$B$2,A5448&lt;=Stimuli!$C$2),Stimuli!$A$2,IF(AND(A5448&gt;=Stimuli!$B$3,A5448&lt;=Stimuli!$C$3),Stimuli!$A$3,IF(AND(A5448&gt;=Stimuli!$B$4,A5448&lt;=Stimuli!$C$4),Stimuli!$A$4,"")))</f>
        <v>01 Quiet baseline (60s)</v>
      </c>
      <c r="I5448" s="6" t="n">
        <f aca="false">(B5448-B5447)/((A5448-A5447)/1000)</f>
        <v>2.06300366300377</v>
      </c>
      <c r="J5448" s="6" t="n">
        <f aca="false">IF(OR(B5448&lt;Rules!$B$2,B5448&gt;Rules!$B$3,ABS(I5448)&gt;Rules!$B$4,OR(B5449&lt;Rules!$B$2,B5449&gt;Rules!$B$3,ABS(I5449)&gt;Rules!$B$4)),1,0)</f>
        <v>0</v>
      </c>
      <c r="K5448" s="6" t="str">
        <f aca="false">IF(F5448=1,COUNTIF($F$2:F5448,1),"")</f>
        <v/>
      </c>
    </row>
    <row r="5449" customFormat="false" ht="15" hidden="false" customHeight="false" outlineLevel="0" collapsed="false">
      <c r="A5449" s="6" t="n">
        <v>42823.8055</v>
      </c>
      <c r="B5449" s="6" t="n">
        <v>1.72234432234432</v>
      </c>
      <c r="C5449" s="6" t="n">
        <v>73</v>
      </c>
      <c r="D5449" s="6" t="n">
        <v>-1</v>
      </c>
      <c r="E5449" s="6" t="n">
        <v>1.73846153846154</v>
      </c>
      <c r="F5449" s="6" t="n">
        <v>0</v>
      </c>
      <c r="G5449" s="6" t="n">
        <v>0</v>
      </c>
      <c r="H5449" s="6" t="str">
        <f aca="false">IF(AND(A5449&gt;=Stimuli!$B$2,A5449&lt;=Stimuli!$C$2),Stimuli!$A$2,IF(AND(A5449&gt;=Stimuli!$B$3,A5449&lt;=Stimuli!$C$3),Stimuli!$A$3,IF(AND(A5449&gt;=Stimuli!$B$4,A5449&lt;=Stimuli!$C$4),Stimuli!$A$4,"")))</f>
        <v>01 Quiet baseline (60s)</v>
      </c>
      <c r="I5449" s="6" t="n">
        <f aca="false">(B5449-B5448)/((A5449-A5448)/1000)</f>
        <v>2.6256410256411</v>
      </c>
      <c r="J5449" s="6" t="n">
        <f aca="false">IF(OR(B5449&lt;Rules!$B$2,B5449&gt;Rules!$B$3,ABS(I5449)&gt;Rules!$B$4,OR(B5450&lt;Rules!$B$2,B5450&gt;Rules!$B$3,ABS(I5450)&gt;Rules!$B$4)),1,0)</f>
        <v>0</v>
      </c>
      <c r="K5449" s="6" t="str">
        <f aca="false">IF(F5449=1,COUNTIF($F$2:F5449,1),"")</f>
        <v/>
      </c>
    </row>
    <row r="5450" customFormat="false" ht="15" hidden="false" customHeight="false" outlineLevel="0" collapsed="false">
      <c r="A5450" s="6" t="n">
        <v>42831.618</v>
      </c>
      <c r="B5450" s="6" t="n">
        <v>1.73992673992674</v>
      </c>
      <c r="C5450" s="6" t="n">
        <v>73</v>
      </c>
      <c r="D5450" s="6" t="n">
        <v>-1</v>
      </c>
      <c r="E5450" s="6" t="n">
        <v>1.73846153846154</v>
      </c>
      <c r="F5450" s="6" t="n">
        <v>0</v>
      </c>
      <c r="G5450" s="6" t="n">
        <v>0</v>
      </c>
      <c r="H5450" s="6" t="str">
        <f aca="false">IF(AND(A5450&gt;=Stimuli!$B$2,A5450&lt;=Stimuli!$C$2),Stimuli!$A$2,IF(AND(A5450&gt;=Stimuli!$B$3,A5450&lt;=Stimuli!$C$3),Stimuli!$A$3,IF(AND(A5450&gt;=Stimuli!$B$4,A5450&lt;=Stimuli!$C$4),Stimuli!$A$4,"")))</f>
        <v>01 Quiet baseline (60s)</v>
      </c>
      <c r="I5450" s="6" t="n">
        <f aca="false">(B5450-B5449)/((A5450-A5449)/1000)</f>
        <v>2.25054945054924</v>
      </c>
      <c r="J5450" s="6" t="n">
        <f aca="false">IF(OR(B5450&lt;Rules!$B$2,B5450&gt;Rules!$B$3,ABS(I5450)&gt;Rules!$B$4,OR(B5451&lt;Rules!$B$2,B5451&gt;Rules!$B$3,ABS(I5451)&gt;Rules!$B$4)),1,0)</f>
        <v>0</v>
      </c>
      <c r="K5450" s="6" t="str">
        <f aca="false">IF(F5450=1,COUNTIF($F$2:F5450,1),"")</f>
        <v/>
      </c>
    </row>
    <row r="5451" customFormat="false" ht="15" hidden="false" customHeight="false" outlineLevel="0" collapsed="false">
      <c r="A5451" s="6" t="n">
        <v>42839.4305</v>
      </c>
      <c r="B5451" s="6" t="n">
        <v>1.76336996336996</v>
      </c>
      <c r="C5451" s="6" t="n">
        <v>73</v>
      </c>
      <c r="D5451" s="6" t="n">
        <v>-1</v>
      </c>
      <c r="E5451" s="6" t="n">
        <v>1.73992673992674</v>
      </c>
      <c r="F5451" s="6" t="n">
        <v>0</v>
      </c>
      <c r="G5451" s="6" t="n">
        <v>0</v>
      </c>
      <c r="H5451" s="6" t="str">
        <f aca="false">IF(AND(A5451&gt;=Stimuli!$B$2,A5451&lt;=Stimuli!$C$2),Stimuli!$A$2,IF(AND(A5451&gt;=Stimuli!$B$3,A5451&lt;=Stimuli!$C$3),Stimuli!$A$3,IF(AND(A5451&gt;=Stimuli!$B$4,A5451&lt;=Stimuli!$C$4),Stimuli!$A$4,"")))</f>
        <v>01 Quiet baseline (60s)</v>
      </c>
      <c r="I5451" s="6" t="n">
        <f aca="false">(B5451-B5450)/((A5451-A5450)/1000)</f>
        <v>3.00073260073268</v>
      </c>
      <c r="J5451" s="6" t="n">
        <f aca="false">IF(OR(B5451&lt;Rules!$B$2,B5451&gt;Rules!$B$3,ABS(I5451)&gt;Rules!$B$4,OR(B5452&lt;Rules!$B$2,B5452&gt;Rules!$B$3,ABS(I5452)&gt;Rules!$B$4)),1,0)</f>
        <v>0</v>
      </c>
      <c r="K5451" s="6" t="str">
        <f aca="false">IF(F5451=1,COUNTIF($F$2:F5451,1),"")</f>
        <v/>
      </c>
    </row>
    <row r="5452" customFormat="false" ht="15" hidden="false" customHeight="false" outlineLevel="0" collapsed="false">
      <c r="A5452" s="6" t="n">
        <v>42847.243</v>
      </c>
      <c r="B5452" s="6" t="n">
        <v>1.77362637362637</v>
      </c>
      <c r="C5452" s="6" t="n">
        <v>73</v>
      </c>
      <c r="D5452" s="6" t="n">
        <v>-1</v>
      </c>
      <c r="E5452" s="6" t="n">
        <v>1.73992673992674</v>
      </c>
      <c r="F5452" s="6" t="n">
        <v>0</v>
      </c>
      <c r="G5452" s="6" t="n">
        <v>0</v>
      </c>
      <c r="H5452" s="6" t="str">
        <f aca="false">IF(AND(A5452&gt;=Stimuli!$B$2,A5452&lt;=Stimuli!$C$2),Stimuli!$A$2,IF(AND(A5452&gt;=Stimuli!$B$3,A5452&lt;=Stimuli!$C$3),Stimuli!$A$3,IF(AND(A5452&gt;=Stimuli!$B$4,A5452&lt;=Stimuli!$C$4),Stimuli!$A$4,"")))</f>
        <v>01 Quiet baseline (60s)</v>
      </c>
      <c r="I5452" s="6" t="n">
        <f aca="false">(B5452-B5451)/((A5452-A5451)/1000)</f>
        <v>1.31282051282059</v>
      </c>
      <c r="J5452" s="6" t="n">
        <f aca="false">IF(OR(B5452&lt;Rules!$B$2,B5452&gt;Rules!$B$3,ABS(I5452)&gt;Rules!$B$4,OR(B5453&lt;Rules!$B$2,B5453&gt;Rules!$B$3,ABS(I5453)&gt;Rules!$B$4)),1,0)</f>
        <v>0</v>
      </c>
      <c r="K5452" s="6" t="str">
        <f aca="false">IF(F5452=1,COUNTIF($F$2:F5452,1),"")</f>
        <v/>
      </c>
    </row>
    <row r="5453" customFormat="false" ht="15" hidden="false" customHeight="false" outlineLevel="0" collapsed="false">
      <c r="A5453" s="6" t="n">
        <v>42855.0555</v>
      </c>
      <c r="B5453" s="6" t="n">
        <v>1.78974358974359</v>
      </c>
      <c r="C5453" s="6" t="n">
        <v>73</v>
      </c>
      <c r="D5453" s="6" t="n">
        <v>-1</v>
      </c>
      <c r="E5453" s="6" t="n">
        <v>1.73992673992674</v>
      </c>
      <c r="F5453" s="6" t="n">
        <v>0</v>
      </c>
      <c r="G5453" s="6" t="n">
        <v>0</v>
      </c>
      <c r="H5453" s="6" t="str">
        <f aca="false">IF(AND(A5453&gt;=Stimuli!$B$2,A5453&lt;=Stimuli!$C$2),Stimuli!$A$2,IF(AND(A5453&gt;=Stimuli!$B$3,A5453&lt;=Stimuli!$C$3),Stimuli!$A$3,IF(AND(A5453&gt;=Stimuli!$B$4,A5453&lt;=Stimuli!$C$4),Stimuli!$A$4,"")))</f>
        <v>01 Quiet baseline (60s)</v>
      </c>
      <c r="I5453" s="6" t="n">
        <f aca="false">(B5453-B5452)/((A5453-A5452)/1000)</f>
        <v>2.06300366300366</v>
      </c>
      <c r="J5453" s="6" t="n">
        <f aca="false">IF(OR(B5453&lt;Rules!$B$2,B5453&gt;Rules!$B$3,ABS(I5453)&gt;Rules!$B$4,OR(B5454&lt;Rules!$B$2,B5454&gt;Rules!$B$3,ABS(I5454)&gt;Rules!$B$4)),1,0)</f>
        <v>0</v>
      </c>
      <c r="K5453" s="6" t="str">
        <f aca="false">IF(F5453=1,COUNTIF($F$2:F5453,1),"")</f>
        <v/>
      </c>
    </row>
    <row r="5454" customFormat="false" ht="15" hidden="false" customHeight="false" outlineLevel="0" collapsed="false">
      <c r="A5454" s="6" t="n">
        <v>42862.868</v>
      </c>
      <c r="B5454" s="6" t="n">
        <v>1.81172161172161</v>
      </c>
      <c r="C5454" s="6" t="n">
        <v>73</v>
      </c>
      <c r="D5454" s="6" t="n">
        <v>-1</v>
      </c>
      <c r="E5454" s="6" t="n">
        <v>1.74139194139194</v>
      </c>
      <c r="F5454" s="6" t="n">
        <v>0</v>
      </c>
      <c r="G5454" s="6" t="n">
        <v>0</v>
      </c>
      <c r="H5454" s="6" t="str">
        <f aca="false">IF(AND(A5454&gt;=Stimuli!$B$2,A5454&lt;=Stimuli!$C$2),Stimuli!$A$2,IF(AND(A5454&gt;=Stimuli!$B$3,A5454&lt;=Stimuli!$C$3),Stimuli!$A$3,IF(AND(A5454&gt;=Stimuli!$B$4,A5454&lt;=Stimuli!$C$4),Stimuli!$A$4,"")))</f>
        <v>01 Quiet baseline (60s)</v>
      </c>
      <c r="I5454" s="6" t="n">
        <f aca="false">(B5454-B5453)/((A5454-A5453)/1000)</f>
        <v>2.8131868131868</v>
      </c>
      <c r="J5454" s="6" t="n">
        <f aca="false">IF(OR(B5454&lt;Rules!$B$2,B5454&gt;Rules!$B$3,ABS(I5454)&gt;Rules!$B$4,OR(B5455&lt;Rules!$B$2,B5455&gt;Rules!$B$3,ABS(I5455)&gt;Rules!$B$4)),1,0)</f>
        <v>0</v>
      </c>
      <c r="K5454" s="6" t="str">
        <f aca="false">IF(F5454=1,COUNTIF($F$2:F5454,1),"")</f>
        <v/>
      </c>
    </row>
    <row r="5455" customFormat="false" ht="15" hidden="false" customHeight="false" outlineLevel="0" collapsed="false">
      <c r="A5455" s="6" t="n">
        <v>42870.6805</v>
      </c>
      <c r="B5455" s="6" t="n">
        <v>1.84688644688645</v>
      </c>
      <c r="C5455" s="6" t="n">
        <v>73</v>
      </c>
      <c r="D5455" s="6" t="n">
        <v>-1</v>
      </c>
      <c r="E5455" s="6" t="n">
        <v>1.74285714285714</v>
      </c>
      <c r="F5455" s="6" t="n">
        <v>0</v>
      </c>
      <c r="G5455" s="6" t="n">
        <v>0.0820512820512824</v>
      </c>
      <c r="H5455" s="6" t="str">
        <f aca="false">IF(AND(A5455&gt;=Stimuli!$B$2,A5455&lt;=Stimuli!$C$2),Stimuli!$A$2,IF(AND(A5455&gt;=Stimuli!$B$3,A5455&lt;=Stimuli!$C$3),Stimuli!$A$3,IF(AND(A5455&gt;=Stimuli!$B$4,A5455&lt;=Stimuli!$C$4),Stimuli!$A$4,"")))</f>
        <v>01 Quiet baseline (60s)</v>
      </c>
      <c r="I5455" s="6" t="n">
        <f aca="false">(B5455-B5454)/((A5455-A5454)/1000)</f>
        <v>4.50109890109877</v>
      </c>
      <c r="J5455" s="6" t="n">
        <f aca="false">IF(OR(B5455&lt;Rules!$B$2,B5455&gt;Rules!$B$3,ABS(I5455)&gt;Rules!$B$4,OR(B5456&lt;Rules!$B$2,B5456&gt;Rules!$B$3,ABS(I5456)&gt;Rules!$B$4)),1,0)</f>
        <v>0</v>
      </c>
      <c r="K5455" s="6" t="str">
        <f aca="false">IF(F5455=1,COUNTIF($F$2:F5455,1),"")</f>
        <v/>
      </c>
    </row>
    <row r="5456" customFormat="false" ht="15" hidden="false" customHeight="false" outlineLevel="0" collapsed="false">
      <c r="A5456" s="6" t="n">
        <v>42878.493</v>
      </c>
      <c r="B5456" s="6" t="n">
        <v>1.86886446886447</v>
      </c>
      <c r="C5456" s="6" t="n">
        <v>73</v>
      </c>
      <c r="D5456" s="6" t="n">
        <v>-1</v>
      </c>
      <c r="E5456" s="6" t="n">
        <v>1.74285714285714</v>
      </c>
      <c r="F5456" s="6" t="n">
        <v>0</v>
      </c>
      <c r="G5456" s="6" t="n">
        <v>0.0820512820512824</v>
      </c>
      <c r="H5456" s="6" t="str">
        <f aca="false">IF(AND(A5456&gt;=Stimuli!$B$2,A5456&lt;=Stimuli!$C$2),Stimuli!$A$2,IF(AND(A5456&gt;=Stimuli!$B$3,A5456&lt;=Stimuli!$C$3),Stimuli!$A$3,IF(AND(A5456&gt;=Stimuli!$B$4,A5456&lt;=Stimuli!$C$4),Stimuli!$A$4,"")))</f>
        <v>01 Quiet baseline (60s)</v>
      </c>
      <c r="I5456" s="6" t="n">
        <f aca="false">(B5456-B5455)/((A5456-A5455)/1000)</f>
        <v>2.8131868131868</v>
      </c>
      <c r="J5456" s="6" t="n">
        <f aca="false">IF(OR(B5456&lt;Rules!$B$2,B5456&gt;Rules!$B$3,ABS(I5456)&gt;Rules!$B$4,OR(B5457&lt;Rules!$B$2,B5457&gt;Rules!$B$3,ABS(I5457)&gt;Rules!$B$4)),1,0)</f>
        <v>0</v>
      </c>
      <c r="K5456" s="6" t="str">
        <f aca="false">IF(F5456=1,COUNTIF($F$2:F5456,1),"")</f>
        <v/>
      </c>
    </row>
    <row r="5457" customFormat="false" ht="15" hidden="false" customHeight="false" outlineLevel="0" collapsed="false">
      <c r="A5457" s="6" t="n">
        <v>42886.3055</v>
      </c>
      <c r="B5457" s="6" t="n">
        <v>1.88351648351648</v>
      </c>
      <c r="C5457" s="6" t="n">
        <v>73</v>
      </c>
      <c r="D5457" s="6" t="n">
        <v>-1</v>
      </c>
      <c r="E5457" s="6" t="n">
        <v>1.74432234432234</v>
      </c>
      <c r="F5457" s="6" t="n">
        <v>0</v>
      </c>
      <c r="G5457" s="6" t="n">
        <v>0.0820512820512824</v>
      </c>
      <c r="H5457" s="6" t="str">
        <f aca="false">IF(AND(A5457&gt;=Stimuli!$B$2,A5457&lt;=Stimuli!$C$2),Stimuli!$A$2,IF(AND(A5457&gt;=Stimuli!$B$3,A5457&lt;=Stimuli!$C$3),Stimuli!$A$3,IF(AND(A5457&gt;=Stimuli!$B$4,A5457&lt;=Stimuli!$C$4),Stimuli!$A$4,"")))</f>
        <v>01 Quiet baseline (60s)</v>
      </c>
      <c r="I5457" s="6" t="n">
        <f aca="false">(B5457-B5456)/((A5457-A5456)/1000)</f>
        <v>1.87545787545804</v>
      </c>
      <c r="J5457" s="6" t="n">
        <f aca="false">IF(OR(B5457&lt;Rules!$B$2,B5457&gt;Rules!$B$3,ABS(I5457)&gt;Rules!$B$4,OR(B5458&lt;Rules!$B$2,B5458&gt;Rules!$B$3,ABS(I5458)&gt;Rules!$B$4)),1,0)</f>
        <v>0</v>
      </c>
      <c r="K5457" s="6" t="str">
        <f aca="false">IF(F5457=1,COUNTIF($F$2:F5457,1),"")</f>
        <v/>
      </c>
    </row>
    <row r="5458" customFormat="false" ht="15" hidden="false" customHeight="false" outlineLevel="0" collapsed="false">
      <c r="A5458" s="6" t="n">
        <v>42894.118</v>
      </c>
      <c r="B5458" s="6" t="n">
        <v>1.8952380952381</v>
      </c>
      <c r="C5458" s="6" t="n">
        <v>73</v>
      </c>
      <c r="D5458" s="6" t="n">
        <v>-1</v>
      </c>
      <c r="E5458" s="6" t="n">
        <v>1.74578754578755</v>
      </c>
      <c r="F5458" s="6" t="n">
        <v>0</v>
      </c>
      <c r="G5458" s="6" t="n">
        <v>0.0820512820512824</v>
      </c>
      <c r="H5458" s="6" t="str">
        <f aca="false">IF(AND(A5458&gt;=Stimuli!$B$2,A5458&lt;=Stimuli!$C$2),Stimuli!$A$2,IF(AND(A5458&gt;=Stimuli!$B$3,A5458&lt;=Stimuli!$C$3),Stimuli!$A$3,IF(AND(A5458&gt;=Stimuli!$B$4,A5458&lt;=Stimuli!$C$4),Stimuli!$A$4,"")))</f>
        <v>01 Quiet baseline (60s)</v>
      </c>
      <c r="I5458" s="6" t="n">
        <f aca="false">(B5458-B5457)/((A5458-A5457)/1000)</f>
        <v>1.50036630036621</v>
      </c>
      <c r="J5458" s="6" t="n">
        <f aca="false">IF(OR(B5458&lt;Rules!$B$2,B5458&gt;Rules!$B$3,ABS(I5458)&gt;Rules!$B$4,OR(B5459&lt;Rules!$B$2,B5459&gt;Rules!$B$3,ABS(I5459)&gt;Rules!$B$4)),1,0)</f>
        <v>0</v>
      </c>
      <c r="K5458" s="6" t="str">
        <f aca="false">IF(F5458=1,COUNTIF($F$2:F5458,1),"")</f>
        <v/>
      </c>
    </row>
    <row r="5459" customFormat="false" ht="15" hidden="false" customHeight="false" outlineLevel="0" collapsed="false">
      <c r="A5459" s="6" t="n">
        <v>42901.9305</v>
      </c>
      <c r="B5459" s="6" t="n">
        <v>1.8996336996337</v>
      </c>
      <c r="C5459" s="6" t="n">
        <v>73</v>
      </c>
      <c r="D5459" s="6" t="n">
        <v>-1</v>
      </c>
      <c r="E5459" s="6" t="n">
        <v>1.74725274725275</v>
      </c>
      <c r="F5459" s="6" t="n">
        <v>0</v>
      </c>
      <c r="G5459" s="6" t="n">
        <v>0.0820512820512824</v>
      </c>
      <c r="H5459" s="6" t="str">
        <f aca="false">IF(AND(A5459&gt;=Stimuli!$B$2,A5459&lt;=Stimuli!$C$2),Stimuli!$A$2,IF(AND(A5459&gt;=Stimuli!$B$3,A5459&lt;=Stimuli!$C$3),Stimuli!$A$3,IF(AND(A5459&gt;=Stimuli!$B$4,A5459&lt;=Stimuli!$C$4),Stimuli!$A$4,"")))</f>
        <v>01 Quiet baseline (60s)</v>
      </c>
      <c r="I5459" s="6" t="n">
        <f aca="false">(B5459-B5458)/((A5459-A5458)/1000)</f>
        <v>0.562637362637446</v>
      </c>
      <c r="J5459" s="6" t="n">
        <f aca="false">IF(OR(B5459&lt;Rules!$B$2,B5459&gt;Rules!$B$3,ABS(I5459)&gt;Rules!$B$4,OR(B5460&lt;Rules!$B$2,B5460&gt;Rules!$B$3,ABS(I5460)&gt;Rules!$B$4)),1,0)</f>
        <v>0</v>
      </c>
      <c r="K5459" s="6" t="str">
        <f aca="false">IF(F5459=1,COUNTIF($F$2:F5459,1),"")</f>
        <v/>
      </c>
    </row>
    <row r="5460" customFormat="false" ht="15" hidden="false" customHeight="false" outlineLevel="0" collapsed="false">
      <c r="A5460" s="6" t="n">
        <v>42909.743</v>
      </c>
      <c r="B5460" s="6" t="n">
        <v>1.90695970695971</v>
      </c>
      <c r="C5460" s="6" t="n">
        <v>73</v>
      </c>
      <c r="D5460" s="6" t="n">
        <v>-1</v>
      </c>
      <c r="E5460" s="6" t="n">
        <v>1.75018315018315</v>
      </c>
      <c r="F5460" s="6" t="n">
        <v>0</v>
      </c>
      <c r="G5460" s="6" t="n">
        <v>0.0820512820512824</v>
      </c>
      <c r="H5460" s="6" t="str">
        <f aca="false">IF(AND(A5460&gt;=Stimuli!$B$2,A5460&lt;=Stimuli!$C$2),Stimuli!$A$2,IF(AND(A5460&gt;=Stimuli!$B$3,A5460&lt;=Stimuli!$C$3),Stimuli!$A$3,IF(AND(A5460&gt;=Stimuli!$B$4,A5460&lt;=Stimuli!$C$4),Stimuli!$A$4,"")))</f>
        <v>01 Quiet baseline (60s)</v>
      </c>
      <c r="I5460" s="6" t="n">
        <f aca="false">(B5460-B5459)/((A5460-A5459)/1000)</f>
        <v>0.937728937728906</v>
      </c>
      <c r="J5460" s="6" t="n">
        <f aca="false">IF(OR(B5460&lt;Rules!$B$2,B5460&gt;Rules!$B$3,ABS(I5460)&gt;Rules!$B$4,OR(B5461&lt;Rules!$B$2,B5461&gt;Rules!$B$3,ABS(I5461)&gt;Rules!$B$4)),1,0)</f>
        <v>0</v>
      </c>
      <c r="K5460" s="6" t="str">
        <f aca="false">IF(F5460=1,COUNTIF($F$2:F5460,1),"")</f>
        <v/>
      </c>
    </row>
    <row r="5461" customFormat="false" ht="15" hidden="false" customHeight="false" outlineLevel="0" collapsed="false">
      <c r="A5461" s="6" t="n">
        <v>42917.5555</v>
      </c>
      <c r="B5461" s="6" t="n">
        <v>1.9040293040293</v>
      </c>
      <c r="C5461" s="6" t="n">
        <v>73</v>
      </c>
      <c r="D5461" s="6" t="n">
        <v>-1</v>
      </c>
      <c r="E5461" s="6" t="n">
        <v>1.75018315018315</v>
      </c>
      <c r="F5461" s="6" t="n">
        <v>0</v>
      </c>
      <c r="G5461" s="6" t="n">
        <v>0.0820512820512824</v>
      </c>
      <c r="H5461" s="6" t="str">
        <f aca="false">IF(AND(A5461&gt;=Stimuli!$B$2,A5461&lt;=Stimuli!$C$2),Stimuli!$A$2,IF(AND(A5461&gt;=Stimuli!$B$3,A5461&lt;=Stimuli!$C$3),Stimuli!$A$3,IF(AND(A5461&gt;=Stimuli!$B$4,A5461&lt;=Stimuli!$C$4),Stimuli!$A$4,"")))</f>
        <v>01 Quiet baseline (60s)</v>
      </c>
      <c r="I5461" s="6" t="n">
        <f aca="false">(B5461-B5460)/((A5461-A5460)/1000)</f>
        <v>-0.375091575091602</v>
      </c>
      <c r="J5461" s="6" t="n">
        <f aca="false">IF(OR(B5461&lt;Rules!$B$2,B5461&gt;Rules!$B$3,ABS(I5461)&gt;Rules!$B$4,OR(B5462&lt;Rules!$B$2,B5462&gt;Rules!$B$3,ABS(I5462)&gt;Rules!$B$4)),1,0)</f>
        <v>0</v>
      </c>
      <c r="K5461" s="6" t="str">
        <f aca="false">IF(F5461=1,COUNTIF($F$2:F5461,1),"")</f>
        <v/>
      </c>
    </row>
    <row r="5462" customFormat="false" ht="15" hidden="false" customHeight="false" outlineLevel="0" collapsed="false">
      <c r="A5462" s="6" t="n">
        <v>42925.368</v>
      </c>
      <c r="B5462" s="6" t="n">
        <v>1.90989010989011</v>
      </c>
      <c r="C5462" s="6" t="n">
        <v>73</v>
      </c>
      <c r="D5462" s="6" t="n">
        <v>-1</v>
      </c>
      <c r="E5462" s="6" t="n">
        <v>1.75164835164835</v>
      </c>
      <c r="F5462" s="6" t="n">
        <v>0</v>
      </c>
      <c r="G5462" s="6" t="n">
        <v>0.0820512820512824</v>
      </c>
      <c r="H5462" s="6" t="str">
        <f aca="false">IF(AND(A5462&gt;=Stimuli!$B$2,A5462&lt;=Stimuli!$C$2),Stimuli!$A$2,IF(AND(A5462&gt;=Stimuli!$B$3,A5462&lt;=Stimuli!$C$3),Stimuli!$A$3,IF(AND(A5462&gt;=Stimuli!$B$4,A5462&lt;=Stimuli!$C$4),Stimuli!$A$4,"")))</f>
        <v>01 Quiet baseline (60s)</v>
      </c>
      <c r="I5462" s="6" t="n">
        <f aca="false">(B5462-B5461)/((A5462-A5461)/1000)</f>
        <v>0.750183150183176</v>
      </c>
      <c r="J5462" s="6" t="n">
        <f aca="false">IF(OR(B5462&lt;Rules!$B$2,B5462&gt;Rules!$B$3,ABS(I5462)&gt;Rules!$B$4,OR(B5463&lt;Rules!$B$2,B5463&gt;Rules!$B$3,ABS(I5463)&gt;Rules!$B$4)),1,0)</f>
        <v>0</v>
      </c>
      <c r="K5462" s="6" t="str">
        <f aca="false">IF(F5462=1,COUNTIF($F$2:F5462,1),"")</f>
        <v/>
      </c>
    </row>
    <row r="5463" customFormat="false" ht="15" hidden="false" customHeight="false" outlineLevel="0" collapsed="false">
      <c r="A5463" s="6" t="n">
        <v>42933.1805</v>
      </c>
      <c r="B5463" s="6" t="n">
        <v>1.90549450549451</v>
      </c>
      <c r="C5463" s="6" t="n">
        <v>73</v>
      </c>
      <c r="D5463" s="6" t="n">
        <v>-1</v>
      </c>
      <c r="E5463" s="6" t="n">
        <v>1.75164835164835</v>
      </c>
      <c r="F5463" s="6" t="n">
        <v>0</v>
      </c>
      <c r="G5463" s="6" t="n">
        <v>0.0820512820512824</v>
      </c>
      <c r="H5463" s="6" t="str">
        <f aca="false">IF(AND(A5463&gt;=Stimuli!$B$2,A5463&lt;=Stimuli!$C$2),Stimuli!$A$2,IF(AND(A5463&gt;=Stimuli!$B$3,A5463&lt;=Stimuli!$C$3),Stimuli!$A$3,IF(AND(A5463&gt;=Stimuli!$B$4,A5463&lt;=Stimuli!$C$4),Stimuli!$A$4,"")))</f>
        <v>01 Quiet baseline (60s)</v>
      </c>
      <c r="I5463" s="6" t="n">
        <f aca="false">(B5463-B5462)/((A5463-A5462)/1000)</f>
        <v>-0.562637362637446</v>
      </c>
      <c r="J5463" s="6" t="n">
        <f aca="false">IF(OR(B5463&lt;Rules!$B$2,B5463&gt;Rules!$B$3,ABS(I5463)&gt;Rules!$B$4,OR(B5464&lt;Rules!$B$2,B5464&gt;Rules!$B$3,ABS(I5464)&gt;Rules!$B$4)),1,0)</f>
        <v>0</v>
      </c>
      <c r="K5463" s="6" t="str">
        <f aca="false">IF(F5463=1,COUNTIF($F$2:F5463,1),"")</f>
        <v/>
      </c>
    </row>
    <row r="5464" customFormat="false" ht="15" hidden="false" customHeight="false" outlineLevel="0" collapsed="false">
      <c r="A5464" s="6" t="n">
        <v>42940.993</v>
      </c>
      <c r="B5464" s="6" t="n">
        <v>1.91135531135531</v>
      </c>
      <c r="C5464" s="6" t="n">
        <v>73</v>
      </c>
      <c r="D5464" s="6" t="n">
        <v>-1</v>
      </c>
      <c r="E5464" s="6" t="n">
        <v>1.75311355311355</v>
      </c>
      <c r="F5464" s="6" t="n">
        <v>0</v>
      </c>
      <c r="G5464" s="6" t="n">
        <v>0.0820512820512824</v>
      </c>
      <c r="H5464" s="6" t="str">
        <f aca="false">IF(AND(A5464&gt;=Stimuli!$B$2,A5464&lt;=Stimuli!$C$2),Stimuli!$A$2,IF(AND(A5464&gt;=Stimuli!$B$3,A5464&lt;=Stimuli!$C$3),Stimuli!$A$3,IF(AND(A5464&gt;=Stimuli!$B$4,A5464&lt;=Stimuli!$C$4),Stimuli!$A$4,"")))</f>
        <v>01 Quiet baseline (60s)</v>
      </c>
      <c r="I5464" s="6" t="n">
        <f aca="false">(B5464-B5463)/((A5464-A5463)/1000)</f>
        <v>0.750183150183176</v>
      </c>
      <c r="J5464" s="6" t="n">
        <f aca="false">IF(OR(B5464&lt;Rules!$B$2,B5464&gt;Rules!$B$3,ABS(I5464)&gt;Rules!$B$4,OR(B5465&lt;Rules!$B$2,B5465&gt;Rules!$B$3,ABS(I5465)&gt;Rules!$B$4)),1,0)</f>
        <v>0</v>
      </c>
      <c r="K5464" s="6" t="str">
        <f aca="false">IF(F5464=1,COUNTIF($F$2:F5464,1),"")</f>
        <v/>
      </c>
    </row>
    <row r="5465" customFormat="false" ht="15" hidden="false" customHeight="false" outlineLevel="0" collapsed="false">
      <c r="A5465" s="6" t="n">
        <v>42948.8055</v>
      </c>
      <c r="B5465" s="6" t="n">
        <v>1.90549450549451</v>
      </c>
      <c r="C5465" s="6" t="n">
        <v>73</v>
      </c>
      <c r="D5465" s="6" t="n">
        <v>-1</v>
      </c>
      <c r="E5465" s="6" t="n">
        <v>1.75311355311355</v>
      </c>
      <c r="F5465" s="6" t="n">
        <v>0</v>
      </c>
      <c r="G5465" s="6" t="n">
        <v>0.0820512820512824</v>
      </c>
      <c r="H5465" s="6" t="str">
        <f aca="false">IF(AND(A5465&gt;=Stimuli!$B$2,A5465&lt;=Stimuli!$C$2),Stimuli!$A$2,IF(AND(A5465&gt;=Stimuli!$B$3,A5465&lt;=Stimuli!$C$3),Stimuli!$A$3,IF(AND(A5465&gt;=Stimuli!$B$4,A5465&lt;=Stimuli!$C$4),Stimuli!$A$4,"")))</f>
        <v>01 Quiet baseline (60s)</v>
      </c>
      <c r="I5465" s="6" t="n">
        <f aca="false">(B5465-B5464)/((A5465-A5464)/1000)</f>
        <v>-0.750183150183176</v>
      </c>
      <c r="J5465" s="6" t="n">
        <f aca="false">IF(OR(B5465&lt;Rules!$B$2,B5465&gt;Rules!$B$3,ABS(I5465)&gt;Rules!$B$4,OR(B5466&lt;Rules!$B$2,B5466&gt;Rules!$B$3,ABS(I5466)&gt;Rules!$B$4)),1,0)</f>
        <v>0</v>
      </c>
      <c r="K5465" s="6" t="str">
        <f aca="false">IF(F5465=1,COUNTIF($F$2:F5465,1),"")</f>
        <v/>
      </c>
    </row>
    <row r="5466" customFormat="false" ht="15" hidden="false" customHeight="false" outlineLevel="0" collapsed="false">
      <c r="A5466" s="6" t="n">
        <v>42956.618</v>
      </c>
      <c r="B5466" s="6" t="n">
        <v>1.91282051282051</v>
      </c>
      <c r="C5466" s="6" t="n">
        <v>73</v>
      </c>
      <c r="D5466" s="6" t="n">
        <v>-1</v>
      </c>
      <c r="E5466" s="6" t="n">
        <v>1.75457875457875</v>
      </c>
      <c r="F5466" s="6" t="n">
        <v>0</v>
      </c>
      <c r="G5466" s="6" t="n">
        <v>0.0820512820512824</v>
      </c>
      <c r="H5466" s="6" t="str">
        <f aca="false">IF(AND(A5466&gt;=Stimuli!$B$2,A5466&lt;=Stimuli!$C$2),Stimuli!$A$2,IF(AND(A5466&gt;=Stimuli!$B$3,A5466&lt;=Stimuli!$C$3),Stimuli!$A$3,IF(AND(A5466&gt;=Stimuli!$B$4,A5466&lt;=Stimuli!$C$4),Stimuli!$A$4,"")))</f>
        <v>01 Quiet baseline (60s)</v>
      </c>
      <c r="I5466" s="6" t="n">
        <f aca="false">(B5466-B5465)/((A5466-A5465)/1000)</f>
        <v>0.93772893772902</v>
      </c>
      <c r="J5466" s="6" t="n">
        <f aca="false">IF(OR(B5466&lt;Rules!$B$2,B5466&gt;Rules!$B$3,ABS(I5466)&gt;Rules!$B$4,OR(B5467&lt;Rules!$B$2,B5467&gt;Rules!$B$3,ABS(I5467)&gt;Rules!$B$4)),1,0)</f>
        <v>0</v>
      </c>
      <c r="K5466" s="6" t="str">
        <f aca="false">IF(F5466=1,COUNTIF($F$2:F5466,1),"")</f>
        <v/>
      </c>
    </row>
    <row r="5467" customFormat="false" ht="15" hidden="false" customHeight="false" outlineLevel="0" collapsed="false">
      <c r="A5467" s="6" t="n">
        <v>42964.4305</v>
      </c>
      <c r="B5467" s="6" t="n">
        <v>1.90842490842491</v>
      </c>
      <c r="C5467" s="6" t="n">
        <v>76</v>
      </c>
      <c r="D5467" s="6" t="n">
        <v>781.25</v>
      </c>
      <c r="E5467" s="6" t="n">
        <v>1.75604395604396</v>
      </c>
      <c r="F5467" s="6" t="n">
        <v>0</v>
      </c>
      <c r="G5467" s="6" t="n">
        <v>0.0820512820512824</v>
      </c>
      <c r="H5467" s="6" t="str">
        <f aca="false">IF(AND(A5467&gt;=Stimuli!$B$2,A5467&lt;=Stimuli!$C$2),Stimuli!$A$2,IF(AND(A5467&gt;=Stimuli!$B$3,A5467&lt;=Stimuli!$C$3),Stimuli!$A$3,IF(AND(A5467&gt;=Stimuli!$B$4,A5467&lt;=Stimuli!$C$4),Stimuli!$A$4,"")))</f>
        <v>01 Quiet baseline (60s)</v>
      </c>
      <c r="I5467" s="6" t="n">
        <f aca="false">(B5467-B5466)/((A5467-A5466)/1000)</f>
        <v>-0.562637362637418</v>
      </c>
      <c r="J5467" s="6" t="n">
        <f aca="false">IF(OR(B5467&lt;Rules!$B$2,B5467&gt;Rules!$B$3,ABS(I5467)&gt;Rules!$B$4,OR(B5468&lt;Rules!$B$2,B5468&gt;Rules!$B$3,ABS(I5468)&gt;Rules!$B$4)),1,0)</f>
        <v>0</v>
      </c>
      <c r="K5467" s="6" t="str">
        <f aca="false">IF(F5467=1,COUNTIF($F$2:F5467,1),"")</f>
        <v/>
      </c>
    </row>
    <row r="5468" customFormat="false" ht="15" hidden="false" customHeight="false" outlineLevel="0" collapsed="false">
      <c r="A5468" s="6" t="n">
        <v>42972.243</v>
      </c>
      <c r="B5468" s="6" t="n">
        <v>1.91575091575092</v>
      </c>
      <c r="C5468" s="6" t="n">
        <v>76</v>
      </c>
      <c r="D5468" s="6" t="n">
        <v>-1</v>
      </c>
      <c r="E5468" s="6" t="n">
        <v>1.75604395604396</v>
      </c>
      <c r="F5468" s="6" t="n">
        <v>0</v>
      </c>
      <c r="G5468" s="6" t="n">
        <v>0.0820512820512824</v>
      </c>
      <c r="H5468" s="6" t="str">
        <f aca="false">IF(AND(A5468&gt;=Stimuli!$B$2,A5468&lt;=Stimuli!$C$2),Stimuli!$A$2,IF(AND(A5468&gt;=Stimuli!$B$3,A5468&lt;=Stimuli!$C$3),Stimuli!$A$3,IF(AND(A5468&gt;=Stimuli!$B$4,A5468&lt;=Stimuli!$C$4),Stimuli!$A$4,"")))</f>
        <v>01 Quiet baseline (60s)</v>
      </c>
      <c r="I5468" s="6" t="n">
        <f aca="false">(B5468-B5467)/((A5468-A5467)/1000)</f>
        <v>0.93772893772902</v>
      </c>
      <c r="J5468" s="6" t="n">
        <f aca="false">IF(OR(B5468&lt;Rules!$B$2,B5468&gt;Rules!$B$3,ABS(I5468)&gt;Rules!$B$4,OR(B5469&lt;Rules!$B$2,B5469&gt;Rules!$B$3,ABS(I5469)&gt;Rules!$B$4)),1,0)</f>
        <v>0</v>
      </c>
      <c r="K5468" s="6" t="str">
        <f aca="false">IF(F5468=1,COUNTIF($F$2:F5468,1),"")</f>
        <v/>
      </c>
    </row>
    <row r="5469" customFormat="false" ht="15" hidden="false" customHeight="false" outlineLevel="0" collapsed="false">
      <c r="A5469" s="6" t="n">
        <v>42980.0555</v>
      </c>
      <c r="B5469" s="6" t="n">
        <v>1.91135531135531</v>
      </c>
      <c r="C5469" s="6" t="n">
        <v>76</v>
      </c>
      <c r="D5469" s="6" t="n">
        <v>-1</v>
      </c>
      <c r="E5469" s="6" t="n">
        <v>1.75604395604396</v>
      </c>
      <c r="F5469" s="6" t="n">
        <v>0</v>
      </c>
      <c r="G5469" s="6" t="n">
        <v>0.0820512820512824</v>
      </c>
      <c r="H5469" s="6" t="str">
        <f aca="false">IF(AND(A5469&gt;=Stimuli!$B$2,A5469&lt;=Stimuli!$C$2),Stimuli!$A$2,IF(AND(A5469&gt;=Stimuli!$B$3,A5469&lt;=Stimuli!$C$3),Stimuli!$A$3,IF(AND(A5469&gt;=Stimuli!$B$4,A5469&lt;=Stimuli!$C$4),Stimuli!$A$4,"")))</f>
        <v>01 Quiet baseline (60s)</v>
      </c>
      <c r="I5469" s="6" t="n">
        <f aca="false">(B5469-B5468)/((A5469-A5468)/1000)</f>
        <v>-0.562637362637446</v>
      </c>
      <c r="J5469" s="6" t="n">
        <f aca="false">IF(OR(B5469&lt;Rules!$B$2,B5469&gt;Rules!$B$3,ABS(I5469)&gt;Rules!$B$4,OR(B5470&lt;Rules!$B$2,B5470&gt;Rules!$B$3,ABS(I5470)&gt;Rules!$B$4)),1,0)</f>
        <v>0</v>
      </c>
      <c r="K5469" s="6" t="str">
        <f aca="false">IF(F5469=1,COUNTIF($F$2:F5469,1),"")</f>
        <v/>
      </c>
    </row>
    <row r="5470" customFormat="false" ht="15" hidden="false" customHeight="false" outlineLevel="0" collapsed="false">
      <c r="A5470" s="6" t="n">
        <v>42987.868</v>
      </c>
      <c r="B5470" s="6" t="n">
        <v>1.91721611721612</v>
      </c>
      <c r="C5470" s="6" t="n">
        <v>76</v>
      </c>
      <c r="D5470" s="6" t="n">
        <v>-1</v>
      </c>
      <c r="E5470" s="6" t="n">
        <v>1.75750915750916</v>
      </c>
      <c r="F5470" s="6" t="n">
        <v>0</v>
      </c>
      <c r="G5470" s="6" t="n">
        <v>0.0820512820512824</v>
      </c>
      <c r="H5470" s="6" t="str">
        <f aca="false">IF(AND(A5470&gt;=Stimuli!$B$2,A5470&lt;=Stimuli!$C$2),Stimuli!$A$2,IF(AND(A5470&gt;=Stimuli!$B$3,A5470&lt;=Stimuli!$C$3),Stimuli!$A$3,IF(AND(A5470&gt;=Stimuli!$B$4,A5470&lt;=Stimuli!$C$4),Stimuli!$A$4,"")))</f>
        <v>01 Quiet baseline (60s)</v>
      </c>
      <c r="I5470" s="6" t="n">
        <f aca="false">(B5470-B5469)/((A5470-A5469)/1000)</f>
        <v>0.750183150183176</v>
      </c>
      <c r="J5470" s="6" t="n">
        <f aca="false">IF(OR(B5470&lt;Rules!$B$2,B5470&gt;Rules!$B$3,ABS(I5470)&gt;Rules!$B$4,OR(B5471&lt;Rules!$B$2,B5471&gt;Rules!$B$3,ABS(I5471)&gt;Rules!$B$4)),1,0)</f>
        <v>0</v>
      </c>
      <c r="K5470" s="6" t="str">
        <f aca="false">IF(F5470=1,COUNTIF($F$2:F5470,1),"")</f>
        <v/>
      </c>
    </row>
    <row r="5471" customFormat="false" ht="15" hidden="false" customHeight="false" outlineLevel="0" collapsed="false">
      <c r="A5471" s="6" t="n">
        <v>42995.6805</v>
      </c>
      <c r="B5471" s="6" t="n">
        <v>1.91428571428571</v>
      </c>
      <c r="C5471" s="6" t="n">
        <v>76</v>
      </c>
      <c r="D5471" s="6" t="n">
        <v>-1</v>
      </c>
      <c r="E5471" s="6" t="n">
        <v>1.75750915750916</v>
      </c>
      <c r="F5471" s="6" t="n">
        <v>0</v>
      </c>
      <c r="G5471" s="6" t="n">
        <v>0.0820512820512824</v>
      </c>
      <c r="H5471" s="6" t="str">
        <f aca="false">IF(AND(A5471&gt;=Stimuli!$B$2,A5471&lt;=Stimuli!$C$2),Stimuli!$A$2,IF(AND(A5471&gt;=Stimuli!$B$3,A5471&lt;=Stimuli!$C$3),Stimuli!$A$3,IF(AND(A5471&gt;=Stimuli!$B$4,A5471&lt;=Stimuli!$C$4),Stimuli!$A$4,"")))</f>
        <v>01 Quiet baseline (60s)</v>
      </c>
      <c r="I5471" s="6" t="n">
        <f aca="false">(B5471-B5470)/((A5471-A5470)/1000)</f>
        <v>-0.375091575091602</v>
      </c>
      <c r="J5471" s="6" t="n">
        <f aca="false">IF(OR(B5471&lt;Rules!$B$2,B5471&gt;Rules!$B$3,ABS(I5471)&gt;Rules!$B$4,OR(B5472&lt;Rules!$B$2,B5472&gt;Rules!$B$3,ABS(I5472)&gt;Rules!$B$4)),1,0)</f>
        <v>0</v>
      </c>
      <c r="K5471" s="6" t="str">
        <f aca="false">IF(F5471=1,COUNTIF($F$2:F5471,1),"")</f>
        <v/>
      </c>
    </row>
    <row r="5472" customFormat="false" ht="15" hidden="false" customHeight="false" outlineLevel="0" collapsed="false">
      <c r="A5472" s="6" t="n">
        <v>43003.493</v>
      </c>
      <c r="B5472" s="6" t="n">
        <v>1.91721611721612</v>
      </c>
      <c r="C5472" s="6" t="n">
        <v>76</v>
      </c>
      <c r="D5472" s="6" t="n">
        <v>-1</v>
      </c>
      <c r="E5472" s="6" t="n">
        <v>1.75897435897436</v>
      </c>
      <c r="F5472" s="6" t="n">
        <v>0</v>
      </c>
      <c r="G5472" s="6" t="n">
        <v>0.0820512820512824</v>
      </c>
      <c r="H5472" s="6" t="str">
        <f aca="false">IF(AND(A5472&gt;=Stimuli!$B$2,A5472&lt;=Stimuli!$C$2),Stimuli!$A$2,IF(AND(A5472&gt;=Stimuli!$B$3,A5472&lt;=Stimuli!$C$3),Stimuli!$A$3,IF(AND(A5472&gt;=Stimuli!$B$4,A5472&lt;=Stimuli!$C$4),Stimuli!$A$4,"")))</f>
        <v>01 Quiet baseline (60s)</v>
      </c>
      <c r="I5472" s="6" t="n">
        <f aca="false">(B5472-B5471)/((A5472-A5471)/1000)</f>
        <v>0.375091575091602</v>
      </c>
      <c r="J5472" s="6" t="n">
        <f aca="false">IF(OR(B5472&lt;Rules!$B$2,B5472&gt;Rules!$B$3,ABS(I5472)&gt;Rules!$B$4,OR(B5473&lt;Rules!$B$2,B5473&gt;Rules!$B$3,ABS(I5473)&gt;Rules!$B$4)),1,0)</f>
        <v>0</v>
      </c>
      <c r="K5472" s="6" t="str">
        <f aca="false">IF(F5472=1,COUNTIF($F$2:F5472,1),"")</f>
        <v/>
      </c>
    </row>
    <row r="5473" customFormat="false" ht="15" hidden="false" customHeight="false" outlineLevel="0" collapsed="false">
      <c r="A5473" s="6" t="n">
        <v>43011.3055</v>
      </c>
      <c r="B5473" s="6" t="n">
        <v>1.91721611721612</v>
      </c>
      <c r="C5473" s="6" t="n">
        <v>76</v>
      </c>
      <c r="D5473" s="6" t="n">
        <v>-1</v>
      </c>
      <c r="E5473" s="6" t="n">
        <v>1.75897435897436</v>
      </c>
      <c r="F5473" s="6" t="n">
        <v>0</v>
      </c>
      <c r="G5473" s="6" t="n">
        <v>0.0820512820512824</v>
      </c>
      <c r="H5473" s="6" t="str">
        <f aca="false">IF(AND(A5473&gt;=Stimuli!$B$2,A5473&lt;=Stimuli!$C$2),Stimuli!$A$2,IF(AND(A5473&gt;=Stimuli!$B$3,A5473&lt;=Stimuli!$C$3),Stimuli!$A$3,IF(AND(A5473&gt;=Stimuli!$B$4,A5473&lt;=Stimuli!$C$4),Stimuli!$A$4,"")))</f>
        <v>01 Quiet baseline (60s)</v>
      </c>
      <c r="I5473" s="6" t="n">
        <f aca="false">(B5473-B5472)/((A5473-A5472)/1000)</f>
        <v>0</v>
      </c>
      <c r="J5473" s="6" t="n">
        <f aca="false">IF(OR(B5473&lt;Rules!$B$2,B5473&gt;Rules!$B$3,ABS(I5473)&gt;Rules!$B$4,OR(B5474&lt;Rules!$B$2,B5474&gt;Rules!$B$3,ABS(I5474)&gt;Rules!$B$4)),1,0)</f>
        <v>0</v>
      </c>
      <c r="K5473" s="6" t="str">
        <f aca="false">IF(F5473=1,COUNTIF($F$2:F5473,1),"")</f>
        <v/>
      </c>
    </row>
    <row r="5474" customFormat="false" ht="15" hidden="false" customHeight="false" outlineLevel="0" collapsed="false">
      <c r="A5474" s="6" t="n">
        <v>43019.118</v>
      </c>
      <c r="B5474" s="6" t="n">
        <v>1.91721611721612</v>
      </c>
      <c r="C5474" s="6" t="n">
        <v>76</v>
      </c>
      <c r="D5474" s="6" t="n">
        <v>-1</v>
      </c>
      <c r="E5474" s="6" t="n">
        <v>1.76043956043956</v>
      </c>
      <c r="F5474" s="6" t="n">
        <v>0</v>
      </c>
      <c r="G5474" s="6" t="n">
        <v>0.0820512820512824</v>
      </c>
      <c r="H5474" s="6" t="str">
        <f aca="false">IF(AND(A5474&gt;=Stimuli!$B$2,A5474&lt;=Stimuli!$C$2),Stimuli!$A$2,IF(AND(A5474&gt;=Stimuli!$B$3,A5474&lt;=Stimuli!$C$3),Stimuli!$A$3,IF(AND(A5474&gt;=Stimuli!$B$4,A5474&lt;=Stimuli!$C$4),Stimuli!$A$4,"")))</f>
        <v>01 Quiet baseline (60s)</v>
      </c>
      <c r="I5474" s="6" t="n">
        <f aca="false">(B5474-B5473)/((A5474-A5473)/1000)</f>
        <v>0</v>
      </c>
      <c r="J5474" s="6" t="n">
        <f aca="false">IF(OR(B5474&lt;Rules!$B$2,B5474&gt;Rules!$B$3,ABS(I5474)&gt;Rules!$B$4,OR(B5475&lt;Rules!$B$2,B5475&gt;Rules!$B$3,ABS(I5475)&gt;Rules!$B$4)),1,0)</f>
        <v>0</v>
      </c>
      <c r="K5474" s="6" t="str">
        <f aca="false">IF(F5474=1,COUNTIF($F$2:F5474,1),"")</f>
        <v/>
      </c>
    </row>
    <row r="5475" customFormat="false" ht="15" hidden="false" customHeight="false" outlineLevel="0" collapsed="false">
      <c r="A5475" s="6" t="n">
        <v>43026.9305</v>
      </c>
      <c r="B5475" s="6" t="n">
        <v>1.92014652014652</v>
      </c>
      <c r="C5475" s="6" t="n">
        <v>76</v>
      </c>
      <c r="D5475" s="6" t="n">
        <v>-1</v>
      </c>
      <c r="E5475" s="6" t="n">
        <v>1.76043956043956</v>
      </c>
      <c r="F5475" s="6" t="n">
        <v>0</v>
      </c>
      <c r="G5475" s="6" t="n">
        <v>0.0820512820512824</v>
      </c>
      <c r="H5475" s="6" t="str">
        <f aca="false">IF(AND(A5475&gt;=Stimuli!$B$2,A5475&lt;=Stimuli!$C$2),Stimuli!$A$2,IF(AND(A5475&gt;=Stimuli!$B$3,A5475&lt;=Stimuli!$C$3),Stimuli!$A$3,IF(AND(A5475&gt;=Stimuli!$B$4,A5475&lt;=Stimuli!$C$4),Stimuli!$A$4,"")))</f>
        <v>01 Quiet baseline (60s)</v>
      </c>
      <c r="I5475" s="6" t="n">
        <f aca="false">(B5475-B5474)/((A5475-A5474)/1000)</f>
        <v>0.375091575091574</v>
      </c>
      <c r="J5475" s="6" t="n">
        <f aca="false">IF(OR(B5475&lt;Rules!$B$2,B5475&gt;Rules!$B$3,ABS(I5475)&gt;Rules!$B$4,OR(B5476&lt;Rules!$B$2,B5476&gt;Rules!$B$3,ABS(I5476)&gt;Rules!$B$4)),1,0)</f>
        <v>0</v>
      </c>
      <c r="K5475" s="6" t="str">
        <f aca="false">IF(F5475=1,COUNTIF($F$2:F5475,1),"")</f>
        <v/>
      </c>
    </row>
    <row r="5476" customFormat="false" ht="15" hidden="false" customHeight="false" outlineLevel="0" collapsed="false">
      <c r="A5476" s="6" t="n">
        <v>43034.743</v>
      </c>
      <c r="B5476" s="6" t="n">
        <v>1.91868131868132</v>
      </c>
      <c r="C5476" s="6" t="n">
        <v>76</v>
      </c>
      <c r="D5476" s="6" t="n">
        <v>-1</v>
      </c>
      <c r="E5476" s="6" t="n">
        <v>1.76190476190476</v>
      </c>
      <c r="F5476" s="6" t="n">
        <v>0</v>
      </c>
      <c r="G5476" s="6" t="n">
        <v>0.0820512820512824</v>
      </c>
      <c r="H5476" s="6" t="str">
        <f aca="false">IF(AND(A5476&gt;=Stimuli!$B$2,A5476&lt;=Stimuli!$C$2),Stimuli!$A$2,IF(AND(A5476&gt;=Stimuli!$B$3,A5476&lt;=Stimuli!$C$3),Stimuli!$A$3,IF(AND(A5476&gt;=Stimuli!$B$4,A5476&lt;=Stimuli!$C$4),Stimuli!$A$4,"")))</f>
        <v>01 Quiet baseline (60s)</v>
      </c>
      <c r="I5476" s="6" t="n">
        <f aca="false">(B5476-B5475)/((A5476-A5475)/1000)</f>
        <v>-0.187545787545844</v>
      </c>
      <c r="J5476" s="6" t="n">
        <f aca="false">IF(OR(B5476&lt;Rules!$B$2,B5476&gt;Rules!$B$3,ABS(I5476)&gt;Rules!$B$4,OR(B5477&lt;Rules!$B$2,B5477&gt;Rules!$B$3,ABS(I5477)&gt;Rules!$B$4)),1,0)</f>
        <v>0</v>
      </c>
      <c r="K5476" s="6" t="str">
        <f aca="false">IF(F5476=1,COUNTIF($F$2:F5476,1),"")</f>
        <v/>
      </c>
    </row>
    <row r="5477" customFormat="false" ht="15" hidden="false" customHeight="false" outlineLevel="0" collapsed="false">
      <c r="A5477" s="6" t="n">
        <v>43042.5555</v>
      </c>
      <c r="B5477" s="6" t="n">
        <v>1.92307692307692</v>
      </c>
      <c r="C5477" s="6" t="n">
        <v>76</v>
      </c>
      <c r="D5477" s="6" t="n">
        <v>-1</v>
      </c>
      <c r="E5477" s="6" t="n">
        <v>1.76190476190476</v>
      </c>
      <c r="F5477" s="6" t="n">
        <v>0</v>
      </c>
      <c r="G5477" s="6" t="n">
        <v>0.0820512820512824</v>
      </c>
      <c r="H5477" s="6" t="str">
        <f aca="false">IF(AND(A5477&gt;=Stimuli!$B$2,A5477&lt;=Stimuli!$C$2),Stimuli!$A$2,IF(AND(A5477&gt;=Stimuli!$B$3,A5477&lt;=Stimuli!$C$3),Stimuli!$A$3,IF(AND(A5477&gt;=Stimuli!$B$4,A5477&lt;=Stimuli!$C$4),Stimuli!$A$4,"")))</f>
        <v>01 Quiet baseline (60s)</v>
      </c>
      <c r="I5477" s="6" t="n">
        <f aca="false">(B5477-B5476)/((A5477-A5476)/1000)</f>
        <v>0.562637362637418</v>
      </c>
      <c r="J5477" s="6" t="n">
        <f aca="false">IF(OR(B5477&lt;Rules!$B$2,B5477&gt;Rules!$B$3,ABS(I5477)&gt;Rules!$B$4,OR(B5478&lt;Rules!$B$2,B5478&gt;Rules!$B$3,ABS(I5478)&gt;Rules!$B$4)),1,0)</f>
        <v>0</v>
      </c>
      <c r="K5477" s="6" t="str">
        <f aca="false">IF(F5477=1,COUNTIF($F$2:F5477,1),"")</f>
        <v/>
      </c>
    </row>
    <row r="5478" customFormat="false" ht="15" hidden="false" customHeight="false" outlineLevel="0" collapsed="false">
      <c r="A5478" s="6" t="n">
        <v>43050.368</v>
      </c>
      <c r="B5478" s="6" t="n">
        <v>1.92014652014652</v>
      </c>
      <c r="C5478" s="6" t="n">
        <v>76</v>
      </c>
      <c r="D5478" s="6" t="n">
        <v>-1</v>
      </c>
      <c r="E5478" s="6" t="n">
        <v>1.76190476190476</v>
      </c>
      <c r="F5478" s="6" t="n">
        <v>0</v>
      </c>
      <c r="G5478" s="6" t="n">
        <v>0.0820512820512824</v>
      </c>
      <c r="H5478" s="6" t="str">
        <f aca="false">IF(AND(A5478&gt;=Stimuli!$B$2,A5478&lt;=Stimuli!$C$2),Stimuli!$A$2,IF(AND(A5478&gt;=Stimuli!$B$3,A5478&lt;=Stimuli!$C$3),Stimuli!$A$3,IF(AND(A5478&gt;=Stimuli!$B$4,A5478&lt;=Stimuli!$C$4),Stimuli!$A$4,"")))</f>
        <v>01 Quiet baseline (60s)</v>
      </c>
      <c r="I5478" s="6" t="n">
        <f aca="false">(B5478-B5477)/((A5478-A5477)/1000)</f>
        <v>-0.375091575091574</v>
      </c>
      <c r="J5478" s="6" t="n">
        <f aca="false">IF(OR(B5478&lt;Rules!$B$2,B5478&gt;Rules!$B$3,ABS(I5478)&gt;Rules!$B$4,OR(B5479&lt;Rules!$B$2,B5479&gt;Rules!$B$3,ABS(I5479)&gt;Rules!$B$4)),1,0)</f>
        <v>0</v>
      </c>
      <c r="K5478" s="6" t="str">
        <f aca="false">IF(F5478=1,COUNTIF($F$2:F5478,1),"")</f>
        <v/>
      </c>
    </row>
    <row r="5479" customFormat="false" ht="15" hidden="false" customHeight="false" outlineLevel="0" collapsed="false">
      <c r="A5479" s="6" t="n">
        <v>43058.1805</v>
      </c>
      <c r="B5479" s="6" t="n">
        <v>1.92600732600733</v>
      </c>
      <c r="C5479" s="6" t="n">
        <v>76</v>
      </c>
      <c r="D5479" s="6" t="n">
        <v>-1</v>
      </c>
      <c r="E5479" s="6" t="n">
        <v>1.76336996336996</v>
      </c>
      <c r="F5479" s="6" t="n">
        <v>0</v>
      </c>
      <c r="G5479" s="6" t="n">
        <v>0.0820512820512824</v>
      </c>
      <c r="H5479" s="6" t="str">
        <f aca="false">IF(AND(A5479&gt;=Stimuli!$B$2,A5479&lt;=Stimuli!$C$2),Stimuli!$A$2,IF(AND(A5479&gt;=Stimuli!$B$3,A5479&lt;=Stimuli!$C$3),Stimuli!$A$3,IF(AND(A5479&gt;=Stimuli!$B$4,A5479&lt;=Stimuli!$C$4),Stimuli!$A$4,"")))</f>
        <v>01 Quiet baseline (60s)</v>
      </c>
      <c r="I5479" s="6" t="n">
        <f aca="false">(B5479-B5478)/((A5479-A5478)/1000)</f>
        <v>0.750183150183176</v>
      </c>
      <c r="J5479" s="6" t="n">
        <f aca="false">IF(OR(B5479&lt;Rules!$B$2,B5479&gt;Rules!$B$3,ABS(I5479)&gt;Rules!$B$4,OR(B5480&lt;Rules!$B$2,B5480&gt;Rules!$B$3,ABS(I5480)&gt;Rules!$B$4)),1,0)</f>
        <v>0</v>
      </c>
      <c r="K5479" s="6" t="str">
        <f aca="false">IF(F5479=1,COUNTIF($F$2:F5479,1),"")</f>
        <v/>
      </c>
    </row>
    <row r="5480" customFormat="false" ht="15" hidden="false" customHeight="false" outlineLevel="0" collapsed="false">
      <c r="A5480" s="6" t="n">
        <v>43065.993</v>
      </c>
      <c r="B5480" s="6" t="n">
        <v>1.92014652014652</v>
      </c>
      <c r="C5480" s="6" t="n">
        <v>76</v>
      </c>
      <c r="D5480" s="6" t="n">
        <v>-1</v>
      </c>
      <c r="E5480" s="6" t="n">
        <v>1.76336996336996</v>
      </c>
      <c r="F5480" s="6" t="n">
        <v>0</v>
      </c>
      <c r="G5480" s="6" t="n">
        <v>0.0820512820512824</v>
      </c>
      <c r="H5480" s="6" t="str">
        <f aca="false">IF(AND(A5480&gt;=Stimuli!$B$2,A5480&lt;=Stimuli!$C$2),Stimuli!$A$2,IF(AND(A5480&gt;=Stimuli!$B$3,A5480&lt;=Stimuli!$C$3),Stimuli!$A$3,IF(AND(A5480&gt;=Stimuli!$B$4,A5480&lt;=Stimuli!$C$4),Stimuli!$A$4,"")))</f>
        <v>01 Quiet baseline (60s)</v>
      </c>
      <c r="I5480" s="6" t="n">
        <f aca="false">(B5480-B5479)/((A5480-A5479)/1000)</f>
        <v>-0.750183150183176</v>
      </c>
      <c r="J5480" s="6" t="n">
        <f aca="false">IF(OR(B5480&lt;Rules!$B$2,B5480&gt;Rules!$B$3,ABS(I5480)&gt;Rules!$B$4,OR(B5481&lt;Rules!$B$2,B5481&gt;Rules!$B$3,ABS(I5481)&gt;Rules!$B$4)),1,0)</f>
        <v>0</v>
      </c>
      <c r="K5480" s="6" t="str">
        <f aca="false">IF(F5480=1,COUNTIF($F$2:F5480,1),"")</f>
        <v/>
      </c>
    </row>
    <row r="5481" customFormat="false" ht="15" hidden="false" customHeight="false" outlineLevel="0" collapsed="false">
      <c r="A5481" s="6" t="n">
        <v>43073.8055</v>
      </c>
      <c r="B5481" s="6" t="n">
        <v>1.92747252747253</v>
      </c>
      <c r="C5481" s="6" t="n">
        <v>76</v>
      </c>
      <c r="D5481" s="6" t="n">
        <v>-1</v>
      </c>
      <c r="E5481" s="6" t="n">
        <v>1.76483516483516</v>
      </c>
      <c r="F5481" s="6" t="n">
        <v>0</v>
      </c>
      <c r="G5481" s="6" t="n">
        <v>0.0820512820512824</v>
      </c>
      <c r="H5481" s="6" t="str">
        <f aca="false">IF(AND(A5481&gt;=Stimuli!$B$2,A5481&lt;=Stimuli!$C$2),Stimuli!$A$2,IF(AND(A5481&gt;=Stimuli!$B$3,A5481&lt;=Stimuli!$C$3),Stimuli!$A$3,IF(AND(A5481&gt;=Stimuli!$B$4,A5481&lt;=Stimuli!$C$4),Stimuli!$A$4,"")))</f>
        <v>01 Quiet baseline (60s)</v>
      </c>
      <c r="I5481" s="6" t="n">
        <f aca="false">(B5481-B5480)/((A5481-A5480)/1000)</f>
        <v>0.93772893772902</v>
      </c>
      <c r="J5481" s="6" t="n">
        <f aca="false">IF(OR(B5481&lt;Rules!$B$2,B5481&gt;Rules!$B$3,ABS(I5481)&gt;Rules!$B$4,OR(B5482&lt;Rules!$B$2,B5482&gt;Rules!$B$3,ABS(I5482)&gt;Rules!$B$4)),1,0)</f>
        <v>0</v>
      </c>
      <c r="K5481" s="6" t="str">
        <f aca="false">IF(F5481=1,COUNTIF($F$2:F5481,1),"")</f>
        <v/>
      </c>
    </row>
    <row r="5482" customFormat="false" ht="15" hidden="false" customHeight="false" outlineLevel="0" collapsed="false">
      <c r="A5482" s="6" t="n">
        <v>43081.618</v>
      </c>
      <c r="B5482" s="6" t="n">
        <v>1.92161172161172</v>
      </c>
      <c r="C5482" s="6" t="n">
        <v>76</v>
      </c>
      <c r="D5482" s="6" t="n">
        <v>-1</v>
      </c>
      <c r="E5482" s="6" t="n">
        <v>1.76483516483516</v>
      </c>
      <c r="F5482" s="6" t="n">
        <v>0</v>
      </c>
      <c r="G5482" s="6" t="n">
        <v>0.0820512820512824</v>
      </c>
      <c r="H5482" s="6" t="str">
        <f aca="false">IF(AND(A5482&gt;=Stimuli!$B$2,A5482&lt;=Stimuli!$C$2),Stimuli!$A$2,IF(AND(A5482&gt;=Stimuli!$B$3,A5482&lt;=Stimuli!$C$3),Stimuli!$A$3,IF(AND(A5482&gt;=Stimuli!$B$4,A5482&lt;=Stimuli!$C$4),Stimuli!$A$4,"")))</f>
        <v>01 Quiet baseline (60s)</v>
      </c>
      <c r="I5482" s="6" t="n">
        <f aca="false">(B5482-B5481)/((A5482-A5481)/1000)</f>
        <v>-0.75018315018329</v>
      </c>
      <c r="J5482" s="6" t="n">
        <f aca="false">IF(OR(B5482&lt;Rules!$B$2,B5482&gt;Rules!$B$3,ABS(I5482)&gt;Rules!$B$4,OR(B5483&lt;Rules!$B$2,B5483&gt;Rules!$B$3,ABS(I5483)&gt;Rules!$B$4)),1,0)</f>
        <v>0</v>
      </c>
      <c r="K5482" s="6" t="str">
        <f aca="false">IF(F5482=1,COUNTIF($F$2:F5482,1),"")</f>
        <v/>
      </c>
    </row>
    <row r="5483" customFormat="false" ht="15" hidden="false" customHeight="false" outlineLevel="0" collapsed="false">
      <c r="A5483" s="6" t="n">
        <v>43089.4305</v>
      </c>
      <c r="B5483" s="6" t="n">
        <v>1.92893772893773</v>
      </c>
      <c r="C5483" s="6" t="n">
        <v>76</v>
      </c>
      <c r="D5483" s="6" t="n">
        <v>-1</v>
      </c>
      <c r="E5483" s="6" t="n">
        <v>1.76630036630037</v>
      </c>
      <c r="F5483" s="6" t="n">
        <v>1</v>
      </c>
      <c r="G5483" s="6" t="n">
        <v>0.0820512820512824</v>
      </c>
      <c r="H5483" s="6" t="str">
        <f aca="false">IF(AND(A5483&gt;=Stimuli!$B$2,A5483&lt;=Stimuli!$C$2),Stimuli!$A$2,IF(AND(A5483&gt;=Stimuli!$B$3,A5483&lt;=Stimuli!$C$3),Stimuli!$A$3,IF(AND(A5483&gt;=Stimuli!$B$4,A5483&lt;=Stimuli!$C$4),Stimuli!$A$4,"")))</f>
        <v>01 Quiet baseline (60s)</v>
      </c>
      <c r="I5483" s="6" t="n">
        <f aca="false">(B5483-B5482)/((A5483-A5482)/1000)</f>
        <v>0.93772893772902</v>
      </c>
      <c r="J5483" s="6" t="n">
        <f aca="false">IF(OR(B5483&lt;Rules!$B$2,B5483&gt;Rules!$B$3,ABS(I5483)&gt;Rules!$B$4,OR(B5484&lt;Rules!$B$2,B5484&gt;Rules!$B$3,ABS(I5484)&gt;Rules!$B$4)),1,0)</f>
        <v>0</v>
      </c>
      <c r="K5483" s="6" t="n">
        <f aca="false">IF(F5483=1,COUNTIF($F$2:F5483,1),"")</f>
        <v>6</v>
      </c>
    </row>
    <row r="5484" customFormat="false" ht="15" hidden="false" customHeight="false" outlineLevel="0" collapsed="false">
      <c r="A5484" s="6" t="n">
        <v>43097.243</v>
      </c>
      <c r="B5484" s="6" t="n">
        <v>1.92307692307692</v>
      </c>
      <c r="C5484" s="6" t="n">
        <v>76</v>
      </c>
      <c r="D5484" s="6" t="n">
        <v>-1</v>
      </c>
      <c r="E5484" s="6" t="n">
        <v>1.76630036630037</v>
      </c>
      <c r="F5484" s="6" t="n">
        <v>0</v>
      </c>
      <c r="G5484" s="6" t="n">
        <v>0.0820512820512824</v>
      </c>
      <c r="H5484" s="6" t="str">
        <f aca="false">IF(AND(A5484&gt;=Stimuli!$B$2,A5484&lt;=Stimuli!$C$2),Stimuli!$A$2,IF(AND(A5484&gt;=Stimuli!$B$3,A5484&lt;=Stimuli!$C$3),Stimuli!$A$3,IF(AND(A5484&gt;=Stimuli!$B$4,A5484&lt;=Stimuli!$C$4),Stimuli!$A$4,"")))</f>
        <v>01 Quiet baseline (60s)</v>
      </c>
      <c r="I5484" s="6" t="n">
        <f aca="false">(B5484-B5483)/((A5484-A5483)/1000)</f>
        <v>-0.750183150183176</v>
      </c>
      <c r="J5484" s="6" t="n">
        <f aca="false">IF(OR(B5484&lt;Rules!$B$2,B5484&gt;Rules!$B$3,ABS(I5484)&gt;Rules!$B$4,OR(B5485&lt;Rules!$B$2,B5485&gt;Rules!$B$3,ABS(I5485)&gt;Rules!$B$4)),1,0)</f>
        <v>0</v>
      </c>
      <c r="K5484" s="6" t="str">
        <f aca="false">IF(F5484=1,COUNTIF($F$2:F5484,1),"")</f>
        <v/>
      </c>
    </row>
    <row r="5485" customFormat="false" ht="15" hidden="false" customHeight="false" outlineLevel="0" collapsed="false">
      <c r="A5485" s="6" t="n">
        <v>43105.0555</v>
      </c>
      <c r="B5485" s="6" t="n">
        <v>1.92893772893773</v>
      </c>
      <c r="C5485" s="6" t="n">
        <v>76</v>
      </c>
      <c r="D5485" s="6" t="n">
        <v>-1</v>
      </c>
      <c r="E5485" s="6" t="n">
        <v>1.76630036630037</v>
      </c>
      <c r="F5485" s="6" t="n">
        <v>0</v>
      </c>
      <c r="G5485" s="6" t="n">
        <v>0.0820512820512824</v>
      </c>
      <c r="H5485" s="6" t="str">
        <f aca="false">IF(AND(A5485&gt;=Stimuli!$B$2,A5485&lt;=Stimuli!$C$2),Stimuli!$A$2,IF(AND(A5485&gt;=Stimuli!$B$3,A5485&lt;=Stimuli!$C$3),Stimuli!$A$3,IF(AND(A5485&gt;=Stimuli!$B$4,A5485&lt;=Stimuli!$C$4),Stimuli!$A$4,"")))</f>
        <v>01 Quiet baseline (60s)</v>
      </c>
      <c r="I5485" s="6" t="n">
        <f aca="false">(B5485-B5484)/((A5485-A5484)/1000)</f>
        <v>0.750183150183176</v>
      </c>
      <c r="J5485" s="6" t="n">
        <f aca="false">IF(OR(B5485&lt;Rules!$B$2,B5485&gt;Rules!$B$3,ABS(I5485)&gt;Rules!$B$4,OR(B5486&lt;Rules!$B$2,B5486&gt;Rules!$B$3,ABS(I5486)&gt;Rules!$B$4)),1,0)</f>
        <v>0</v>
      </c>
      <c r="K5485" s="6" t="str">
        <f aca="false">IF(F5485=1,COUNTIF($F$2:F5485,1),"")</f>
        <v/>
      </c>
    </row>
    <row r="5486" customFormat="false" ht="15" hidden="false" customHeight="false" outlineLevel="0" collapsed="false">
      <c r="A5486" s="6" t="n">
        <v>43112.868</v>
      </c>
      <c r="B5486" s="6" t="n">
        <v>1.92600732600733</v>
      </c>
      <c r="C5486" s="6" t="n">
        <v>76</v>
      </c>
      <c r="D5486" s="6" t="n">
        <v>-1</v>
      </c>
      <c r="E5486" s="6" t="n">
        <v>1.76776556776557</v>
      </c>
      <c r="F5486" s="6" t="n">
        <v>0</v>
      </c>
      <c r="G5486" s="6" t="n">
        <v>0.0820512820512824</v>
      </c>
      <c r="H5486" s="6" t="str">
        <f aca="false">IF(AND(A5486&gt;=Stimuli!$B$2,A5486&lt;=Stimuli!$C$2),Stimuli!$A$2,IF(AND(A5486&gt;=Stimuli!$B$3,A5486&lt;=Stimuli!$C$3),Stimuli!$A$3,IF(AND(A5486&gt;=Stimuli!$B$4,A5486&lt;=Stimuli!$C$4),Stimuli!$A$4,"")))</f>
        <v>01 Quiet baseline (60s)</v>
      </c>
      <c r="I5486" s="6" t="n">
        <f aca="false">(B5486-B5485)/((A5486-A5485)/1000)</f>
        <v>-0.375091575091574</v>
      </c>
      <c r="J5486" s="6" t="n">
        <f aca="false">IF(OR(B5486&lt;Rules!$B$2,B5486&gt;Rules!$B$3,ABS(I5486)&gt;Rules!$B$4,OR(B5487&lt;Rules!$B$2,B5487&gt;Rules!$B$3,ABS(I5487)&gt;Rules!$B$4)),1,0)</f>
        <v>0</v>
      </c>
      <c r="K5486" s="6" t="str">
        <f aca="false">IF(F5486=1,COUNTIF($F$2:F5486,1),"")</f>
        <v/>
      </c>
    </row>
    <row r="5487" customFormat="false" ht="15" hidden="false" customHeight="false" outlineLevel="0" collapsed="false">
      <c r="A5487" s="6" t="n">
        <v>43120.6805</v>
      </c>
      <c r="B5487" s="6" t="n">
        <v>1.92893772893773</v>
      </c>
      <c r="C5487" s="6" t="n">
        <v>76</v>
      </c>
      <c r="D5487" s="6" t="n">
        <v>-1</v>
      </c>
      <c r="E5487" s="6" t="n">
        <v>1.76776556776557</v>
      </c>
      <c r="F5487" s="6" t="n">
        <v>0</v>
      </c>
      <c r="G5487" s="6" t="n">
        <v>0.0820512820512824</v>
      </c>
      <c r="H5487" s="6" t="str">
        <f aca="false">IF(AND(A5487&gt;=Stimuli!$B$2,A5487&lt;=Stimuli!$C$2),Stimuli!$A$2,IF(AND(A5487&gt;=Stimuli!$B$3,A5487&lt;=Stimuli!$C$3),Stimuli!$A$3,IF(AND(A5487&gt;=Stimuli!$B$4,A5487&lt;=Stimuli!$C$4),Stimuli!$A$4,"")))</f>
        <v>01 Quiet baseline (60s)</v>
      </c>
      <c r="I5487" s="6" t="n">
        <f aca="false">(B5487-B5486)/((A5487-A5486)/1000)</f>
        <v>0.375091575091574</v>
      </c>
      <c r="J5487" s="6" t="n">
        <f aca="false">IF(OR(B5487&lt;Rules!$B$2,B5487&gt;Rules!$B$3,ABS(I5487)&gt;Rules!$B$4,OR(B5488&lt;Rules!$B$2,B5488&gt;Rules!$B$3,ABS(I5488)&gt;Rules!$B$4)),1,0)</f>
        <v>0</v>
      </c>
      <c r="K5487" s="6" t="str">
        <f aca="false">IF(F5487=1,COUNTIF($F$2:F5487,1),"")</f>
        <v/>
      </c>
    </row>
    <row r="5488" customFormat="false" ht="15" hidden="false" customHeight="false" outlineLevel="0" collapsed="false">
      <c r="A5488" s="6" t="n">
        <v>43128.493</v>
      </c>
      <c r="B5488" s="6" t="n">
        <v>1.92454212454212</v>
      </c>
      <c r="C5488" s="6" t="n">
        <v>76</v>
      </c>
      <c r="D5488" s="6" t="n">
        <v>-1</v>
      </c>
      <c r="E5488" s="6" t="n">
        <v>1.76776556776557</v>
      </c>
      <c r="F5488" s="6" t="n">
        <v>0</v>
      </c>
      <c r="G5488" s="6" t="n">
        <v>0.0820512820512824</v>
      </c>
      <c r="H5488" s="6" t="str">
        <f aca="false">IF(AND(A5488&gt;=Stimuli!$B$2,A5488&lt;=Stimuli!$C$2),Stimuli!$A$2,IF(AND(A5488&gt;=Stimuli!$B$3,A5488&lt;=Stimuli!$C$3),Stimuli!$A$3,IF(AND(A5488&gt;=Stimuli!$B$4,A5488&lt;=Stimuli!$C$4),Stimuli!$A$4,"")))</f>
        <v>01 Quiet baseline (60s)</v>
      </c>
      <c r="I5488" s="6" t="n">
        <f aca="false">(B5488-B5487)/((A5488-A5487)/1000)</f>
        <v>-0.562637362637446</v>
      </c>
      <c r="J5488" s="6" t="n">
        <f aca="false">IF(OR(B5488&lt;Rules!$B$2,B5488&gt;Rules!$B$3,ABS(I5488)&gt;Rules!$B$4,OR(B5489&lt;Rules!$B$2,B5489&gt;Rules!$B$3,ABS(I5489)&gt;Rules!$B$4)),1,0)</f>
        <v>0</v>
      </c>
      <c r="K5488" s="6" t="str">
        <f aca="false">IF(F5488=1,COUNTIF($F$2:F5488,1),"")</f>
        <v/>
      </c>
    </row>
    <row r="5489" customFormat="false" ht="15" hidden="false" customHeight="false" outlineLevel="0" collapsed="false">
      <c r="A5489" s="6" t="n">
        <v>43136.3055</v>
      </c>
      <c r="B5489" s="6" t="n">
        <v>1.92307692307692</v>
      </c>
      <c r="C5489" s="6" t="n">
        <v>76</v>
      </c>
      <c r="D5489" s="6" t="n">
        <v>-1</v>
      </c>
      <c r="E5489" s="6" t="n">
        <v>1.76776556776557</v>
      </c>
      <c r="F5489" s="6" t="n">
        <v>0</v>
      </c>
      <c r="G5489" s="6" t="n">
        <v>0.0820512820512824</v>
      </c>
      <c r="H5489" s="6" t="str">
        <f aca="false">IF(AND(A5489&gt;=Stimuli!$B$2,A5489&lt;=Stimuli!$C$2),Stimuli!$A$2,IF(AND(A5489&gt;=Stimuli!$B$3,A5489&lt;=Stimuli!$C$3),Stimuli!$A$3,IF(AND(A5489&gt;=Stimuli!$B$4,A5489&lt;=Stimuli!$C$4),Stimuli!$A$4,"")))</f>
        <v>01 Quiet baseline (60s)</v>
      </c>
      <c r="I5489" s="6" t="n">
        <f aca="false">(B5489-B5488)/((A5489-A5488)/1000)</f>
        <v>-0.18754578754573</v>
      </c>
      <c r="J5489" s="6" t="n">
        <f aca="false">IF(OR(B5489&lt;Rules!$B$2,B5489&gt;Rules!$B$3,ABS(I5489)&gt;Rules!$B$4,OR(B5490&lt;Rules!$B$2,B5490&gt;Rules!$B$3,ABS(I5490)&gt;Rules!$B$4)),1,0)</f>
        <v>0</v>
      </c>
      <c r="K5489" s="6" t="str">
        <f aca="false">IF(F5489=1,COUNTIF($F$2:F5489,1),"")</f>
        <v/>
      </c>
    </row>
    <row r="5490" customFormat="false" ht="15" hidden="false" customHeight="false" outlineLevel="0" collapsed="false">
      <c r="A5490" s="6" t="n">
        <v>43144.118</v>
      </c>
      <c r="B5490" s="6" t="n">
        <v>1.92307692307692</v>
      </c>
      <c r="C5490" s="6" t="n">
        <v>76</v>
      </c>
      <c r="D5490" s="6" t="n">
        <v>-1</v>
      </c>
      <c r="E5490" s="6" t="n">
        <v>1.76923076923077</v>
      </c>
      <c r="F5490" s="6" t="n">
        <v>0</v>
      </c>
      <c r="G5490" s="6" t="n">
        <v>0.0820512820512824</v>
      </c>
      <c r="H5490" s="6" t="str">
        <f aca="false">IF(AND(A5490&gt;=Stimuli!$B$2,A5490&lt;=Stimuli!$C$2),Stimuli!$A$2,IF(AND(A5490&gt;=Stimuli!$B$3,A5490&lt;=Stimuli!$C$3),Stimuli!$A$3,IF(AND(A5490&gt;=Stimuli!$B$4,A5490&lt;=Stimuli!$C$4),Stimuli!$A$4,"")))</f>
        <v>01 Quiet baseline (60s)</v>
      </c>
      <c r="I5490" s="6" t="n">
        <f aca="false">(B5490-B5489)/((A5490-A5489)/1000)</f>
        <v>0</v>
      </c>
      <c r="J5490" s="6" t="n">
        <f aca="false">IF(OR(B5490&lt;Rules!$B$2,B5490&gt;Rules!$B$3,ABS(I5490)&gt;Rules!$B$4,OR(B5491&lt;Rules!$B$2,B5491&gt;Rules!$B$3,ABS(I5491)&gt;Rules!$B$4)),1,0)</f>
        <v>0</v>
      </c>
      <c r="K5490" s="6" t="str">
        <f aca="false">IF(F5490=1,COUNTIF($F$2:F5490,1),"")</f>
        <v/>
      </c>
    </row>
    <row r="5491" customFormat="false" ht="15" hidden="false" customHeight="false" outlineLevel="0" collapsed="false">
      <c r="A5491" s="6" t="n">
        <v>43151.9305</v>
      </c>
      <c r="B5491" s="6" t="n">
        <v>1.92014652014652</v>
      </c>
      <c r="C5491" s="6" t="n">
        <v>76</v>
      </c>
      <c r="D5491" s="6" t="n">
        <v>-1</v>
      </c>
      <c r="E5491" s="6" t="n">
        <v>1.76923076923077</v>
      </c>
      <c r="F5491" s="6" t="n">
        <v>0</v>
      </c>
      <c r="G5491" s="6" t="n">
        <v>0.0820512820512824</v>
      </c>
      <c r="H5491" s="6" t="str">
        <f aca="false">IF(AND(A5491&gt;=Stimuli!$B$2,A5491&lt;=Stimuli!$C$2),Stimuli!$A$2,IF(AND(A5491&gt;=Stimuli!$B$3,A5491&lt;=Stimuli!$C$3),Stimuli!$A$3,IF(AND(A5491&gt;=Stimuli!$B$4,A5491&lt;=Stimuli!$C$4),Stimuli!$A$4,"")))</f>
        <v>01 Quiet baseline (60s)</v>
      </c>
      <c r="I5491" s="6" t="n">
        <f aca="false">(B5491-B5490)/((A5491-A5490)/1000)</f>
        <v>-0.375091575091574</v>
      </c>
      <c r="J5491" s="6" t="n">
        <f aca="false">IF(OR(B5491&lt;Rules!$B$2,B5491&gt;Rules!$B$3,ABS(I5491)&gt;Rules!$B$4,OR(B5492&lt;Rules!$B$2,B5492&gt;Rules!$B$3,ABS(I5492)&gt;Rules!$B$4)),1,0)</f>
        <v>0</v>
      </c>
      <c r="K5491" s="6" t="str">
        <f aca="false">IF(F5491=1,COUNTIF($F$2:F5491,1),"")</f>
        <v/>
      </c>
    </row>
    <row r="5492" customFormat="false" ht="15" hidden="false" customHeight="false" outlineLevel="0" collapsed="false">
      <c r="A5492" s="6" t="n">
        <v>43159.743</v>
      </c>
      <c r="B5492" s="6" t="n">
        <v>1.92307692307692</v>
      </c>
      <c r="C5492" s="6" t="n">
        <v>76</v>
      </c>
      <c r="D5492" s="6" t="n">
        <v>-1</v>
      </c>
      <c r="E5492" s="6" t="n">
        <v>1.77069597069597</v>
      </c>
      <c r="F5492" s="6" t="n">
        <v>0</v>
      </c>
      <c r="G5492" s="6" t="n">
        <v>0.0820512820512824</v>
      </c>
      <c r="H5492" s="6" t="str">
        <f aca="false">IF(AND(A5492&gt;=Stimuli!$B$2,A5492&lt;=Stimuli!$C$2),Stimuli!$A$2,IF(AND(A5492&gt;=Stimuli!$B$3,A5492&lt;=Stimuli!$C$3),Stimuli!$A$3,IF(AND(A5492&gt;=Stimuli!$B$4,A5492&lt;=Stimuli!$C$4),Stimuli!$A$4,"")))</f>
        <v>01 Quiet baseline (60s)</v>
      </c>
      <c r="I5492" s="6" t="n">
        <f aca="false">(B5492-B5491)/((A5492-A5491)/1000)</f>
        <v>0.375091575091574</v>
      </c>
      <c r="J5492" s="6" t="n">
        <f aca="false">IF(OR(B5492&lt;Rules!$B$2,B5492&gt;Rules!$B$3,ABS(I5492)&gt;Rules!$B$4,OR(B5493&lt;Rules!$B$2,B5493&gt;Rules!$B$3,ABS(I5493)&gt;Rules!$B$4)),1,0)</f>
        <v>0</v>
      </c>
      <c r="K5492" s="6" t="str">
        <f aca="false">IF(F5492=1,COUNTIF($F$2:F5492,1),"")</f>
        <v/>
      </c>
    </row>
    <row r="5493" customFormat="false" ht="15" hidden="false" customHeight="false" outlineLevel="0" collapsed="false">
      <c r="A5493" s="6" t="n">
        <v>43167.5555</v>
      </c>
      <c r="B5493" s="6" t="n">
        <v>1.92014652014652</v>
      </c>
      <c r="C5493" s="6" t="n">
        <v>76</v>
      </c>
      <c r="D5493" s="6" t="n">
        <v>-1</v>
      </c>
      <c r="E5493" s="6" t="n">
        <v>1.77069597069597</v>
      </c>
      <c r="F5493" s="6" t="n">
        <v>0</v>
      </c>
      <c r="G5493" s="6" t="n">
        <v>0.0820512820512824</v>
      </c>
      <c r="H5493" s="6" t="str">
        <f aca="false">IF(AND(A5493&gt;=Stimuli!$B$2,A5493&lt;=Stimuli!$C$2),Stimuli!$A$2,IF(AND(A5493&gt;=Stimuli!$B$3,A5493&lt;=Stimuli!$C$3),Stimuli!$A$3,IF(AND(A5493&gt;=Stimuli!$B$4,A5493&lt;=Stimuli!$C$4),Stimuli!$A$4,"")))</f>
        <v>01 Quiet baseline (60s)</v>
      </c>
      <c r="I5493" s="6" t="n">
        <f aca="false">(B5493-B5492)/((A5493-A5492)/1000)</f>
        <v>-0.375091575091574</v>
      </c>
      <c r="J5493" s="6" t="n">
        <f aca="false">IF(OR(B5493&lt;Rules!$B$2,B5493&gt;Rules!$B$3,ABS(I5493)&gt;Rules!$B$4,OR(B5494&lt;Rules!$B$2,B5494&gt;Rules!$B$3,ABS(I5494)&gt;Rules!$B$4)),1,0)</f>
        <v>0</v>
      </c>
      <c r="K5493" s="6" t="str">
        <f aca="false">IF(F5493=1,COUNTIF($F$2:F5493,1),"")</f>
        <v/>
      </c>
    </row>
    <row r="5494" customFormat="false" ht="15" hidden="false" customHeight="false" outlineLevel="0" collapsed="false">
      <c r="A5494" s="6" t="n">
        <v>43175.368</v>
      </c>
      <c r="B5494" s="6" t="n">
        <v>1.92454212454212</v>
      </c>
      <c r="C5494" s="6" t="n">
        <v>76</v>
      </c>
      <c r="D5494" s="6" t="n">
        <v>-1</v>
      </c>
      <c r="E5494" s="6" t="n">
        <v>1.77069597069597</v>
      </c>
      <c r="F5494" s="6" t="n">
        <v>0</v>
      </c>
      <c r="G5494" s="6" t="n">
        <v>0.0820512820512824</v>
      </c>
      <c r="H5494" s="6" t="str">
        <f aca="false">IF(AND(A5494&gt;=Stimuli!$B$2,A5494&lt;=Stimuli!$C$2),Stimuli!$A$2,IF(AND(A5494&gt;=Stimuli!$B$3,A5494&lt;=Stimuli!$C$3),Stimuli!$A$3,IF(AND(A5494&gt;=Stimuli!$B$4,A5494&lt;=Stimuli!$C$4),Stimuli!$A$4,"")))</f>
        <v>01 Quiet baseline (60s)</v>
      </c>
      <c r="I5494" s="6" t="n">
        <f aca="false">(B5494-B5493)/((A5494-A5493)/1000)</f>
        <v>0.562637362637304</v>
      </c>
      <c r="J5494" s="6" t="n">
        <f aca="false">IF(OR(B5494&lt;Rules!$B$2,B5494&gt;Rules!$B$3,ABS(I5494)&gt;Rules!$B$4,OR(B5495&lt;Rules!$B$2,B5495&gt;Rules!$B$3,ABS(I5495)&gt;Rules!$B$4)),1,0)</f>
        <v>0</v>
      </c>
      <c r="K5494" s="6" t="str">
        <f aca="false">IF(F5494=1,COUNTIF($F$2:F5494,1),"")</f>
        <v/>
      </c>
    </row>
    <row r="5495" customFormat="false" ht="15" hidden="false" customHeight="false" outlineLevel="0" collapsed="false">
      <c r="A5495" s="6" t="n">
        <v>43183.1805</v>
      </c>
      <c r="B5495" s="6" t="n">
        <v>1.91721611721612</v>
      </c>
      <c r="C5495" s="6" t="n">
        <v>76</v>
      </c>
      <c r="D5495" s="6" t="n">
        <v>-1</v>
      </c>
      <c r="E5495" s="6" t="n">
        <v>1.77216117216117</v>
      </c>
      <c r="F5495" s="6" t="n">
        <v>0</v>
      </c>
      <c r="G5495" s="6" t="n">
        <v>0.0820512820512824</v>
      </c>
      <c r="H5495" s="6" t="str">
        <f aca="false">IF(AND(A5495&gt;=Stimuli!$B$2,A5495&lt;=Stimuli!$C$2),Stimuli!$A$2,IF(AND(A5495&gt;=Stimuli!$B$3,A5495&lt;=Stimuli!$C$3),Stimuli!$A$3,IF(AND(A5495&gt;=Stimuli!$B$4,A5495&lt;=Stimuli!$C$4),Stimuli!$A$4,"")))</f>
        <v>01 Quiet baseline (60s)</v>
      </c>
      <c r="I5495" s="6" t="n">
        <f aca="false">(B5495-B5494)/((A5495-A5494)/1000)</f>
        <v>-0.937728937728878</v>
      </c>
      <c r="J5495" s="6" t="n">
        <f aca="false">IF(OR(B5495&lt;Rules!$B$2,B5495&gt;Rules!$B$3,ABS(I5495)&gt;Rules!$B$4,OR(B5496&lt;Rules!$B$2,B5496&gt;Rules!$B$3,ABS(I5496)&gt;Rules!$B$4)),1,0)</f>
        <v>0</v>
      </c>
      <c r="K5495" s="6" t="str">
        <f aca="false">IF(F5495=1,COUNTIF($F$2:F5495,1),"")</f>
        <v/>
      </c>
    </row>
    <row r="5496" customFormat="false" ht="15" hidden="false" customHeight="false" outlineLevel="0" collapsed="false">
      <c r="A5496" s="6" t="n">
        <v>43190.993</v>
      </c>
      <c r="B5496" s="6" t="n">
        <v>1.92161172161172</v>
      </c>
      <c r="C5496" s="6" t="n">
        <v>76</v>
      </c>
      <c r="D5496" s="6" t="n">
        <v>-1</v>
      </c>
      <c r="E5496" s="6" t="n">
        <v>1.77216117216117</v>
      </c>
      <c r="F5496" s="6" t="n">
        <v>0</v>
      </c>
      <c r="G5496" s="6" t="n">
        <v>0.0820512820512824</v>
      </c>
      <c r="H5496" s="6" t="str">
        <f aca="false">IF(AND(A5496&gt;=Stimuli!$B$2,A5496&lt;=Stimuli!$C$2),Stimuli!$A$2,IF(AND(A5496&gt;=Stimuli!$B$3,A5496&lt;=Stimuli!$C$3),Stimuli!$A$3,IF(AND(A5496&gt;=Stimuli!$B$4,A5496&lt;=Stimuli!$C$4),Stimuli!$A$4,"")))</f>
        <v>01 Quiet baseline (60s)</v>
      </c>
      <c r="I5496" s="6" t="n">
        <f aca="false">(B5496-B5495)/((A5496-A5495)/1000)</f>
        <v>0.562637362637304</v>
      </c>
      <c r="J5496" s="6" t="n">
        <f aca="false">IF(OR(B5496&lt;Rules!$B$2,B5496&gt;Rules!$B$3,ABS(I5496)&gt;Rules!$B$4,OR(B5497&lt;Rules!$B$2,B5497&gt;Rules!$B$3,ABS(I5497)&gt;Rules!$B$4)),1,0)</f>
        <v>0</v>
      </c>
      <c r="K5496" s="6" t="str">
        <f aca="false">IF(F5496=1,COUNTIF($F$2:F5496,1),"")</f>
        <v/>
      </c>
    </row>
    <row r="5497" customFormat="false" ht="15" hidden="false" customHeight="false" outlineLevel="0" collapsed="false">
      <c r="A5497" s="6" t="n">
        <v>43198.8055</v>
      </c>
      <c r="B5497" s="6" t="n">
        <v>1.91282051282051</v>
      </c>
      <c r="C5497" s="6" t="n">
        <v>76</v>
      </c>
      <c r="D5497" s="6" t="n">
        <v>-1</v>
      </c>
      <c r="E5497" s="6" t="n">
        <v>1.77216117216117</v>
      </c>
      <c r="F5497" s="6" t="n">
        <v>0</v>
      </c>
      <c r="G5497" s="6" t="n">
        <v>0.0820512820512824</v>
      </c>
      <c r="H5497" s="6" t="str">
        <f aca="false">IF(AND(A5497&gt;=Stimuli!$B$2,A5497&lt;=Stimuli!$C$2),Stimuli!$A$2,IF(AND(A5497&gt;=Stimuli!$B$3,A5497&lt;=Stimuli!$C$3),Stimuli!$A$3,IF(AND(A5497&gt;=Stimuli!$B$4,A5497&lt;=Stimuli!$C$4),Stimuli!$A$4,"")))</f>
        <v>01 Quiet baseline (60s)</v>
      </c>
      <c r="I5497" s="6" t="n">
        <f aca="false">(B5497-B5496)/((A5497-A5496)/1000)</f>
        <v>-1.12527472527464</v>
      </c>
      <c r="J5497" s="6" t="n">
        <f aca="false">IF(OR(B5497&lt;Rules!$B$2,B5497&gt;Rules!$B$3,ABS(I5497)&gt;Rules!$B$4,OR(B5498&lt;Rules!$B$2,B5498&gt;Rules!$B$3,ABS(I5498)&gt;Rules!$B$4)),1,0)</f>
        <v>0</v>
      </c>
      <c r="K5497" s="6" t="str">
        <f aca="false">IF(F5497=1,COUNTIF($F$2:F5497,1),"")</f>
        <v/>
      </c>
    </row>
    <row r="5498" customFormat="false" ht="15" hidden="false" customHeight="false" outlineLevel="0" collapsed="false">
      <c r="A5498" s="6" t="n">
        <v>43206.618</v>
      </c>
      <c r="B5498" s="6" t="n">
        <v>1.91868131868132</v>
      </c>
      <c r="C5498" s="6" t="n">
        <v>76</v>
      </c>
      <c r="D5498" s="6" t="n">
        <v>-1</v>
      </c>
      <c r="E5498" s="6" t="n">
        <v>1.77216117216117</v>
      </c>
      <c r="F5498" s="6" t="n">
        <v>0</v>
      </c>
      <c r="G5498" s="6" t="n">
        <v>0.0820512820512824</v>
      </c>
      <c r="H5498" s="6" t="str">
        <f aca="false">IF(AND(A5498&gt;=Stimuli!$B$2,A5498&lt;=Stimuli!$C$2),Stimuli!$A$2,IF(AND(A5498&gt;=Stimuli!$B$3,A5498&lt;=Stimuli!$C$3),Stimuli!$A$3,IF(AND(A5498&gt;=Stimuli!$B$4,A5498&lt;=Stimuli!$C$4),Stimuli!$A$4,"")))</f>
        <v>01 Quiet baseline (60s)</v>
      </c>
      <c r="I5498" s="6" t="n">
        <f aca="false">(B5498-B5497)/((A5498-A5497)/1000)</f>
        <v>0.750183150183062</v>
      </c>
      <c r="J5498" s="6" t="n">
        <f aca="false">IF(OR(B5498&lt;Rules!$B$2,B5498&gt;Rules!$B$3,ABS(I5498)&gt;Rules!$B$4,OR(B5499&lt;Rules!$B$2,B5499&gt;Rules!$B$3,ABS(I5499)&gt;Rules!$B$4)),1,0)</f>
        <v>0</v>
      </c>
      <c r="K5498" s="6" t="str">
        <f aca="false">IF(F5498=1,COUNTIF($F$2:F5498,1),"")</f>
        <v/>
      </c>
    </row>
    <row r="5499" customFormat="false" ht="15" hidden="false" customHeight="false" outlineLevel="0" collapsed="false">
      <c r="A5499" s="6" t="n">
        <v>43214.4305</v>
      </c>
      <c r="B5499" s="6" t="n">
        <v>1.91282051282051</v>
      </c>
      <c r="C5499" s="6" t="n">
        <v>76</v>
      </c>
      <c r="D5499" s="6" t="n">
        <v>-1</v>
      </c>
      <c r="E5499" s="6" t="n">
        <v>1.77362637362637</v>
      </c>
      <c r="F5499" s="6" t="n">
        <v>0</v>
      </c>
      <c r="G5499" s="6" t="n">
        <v>0.0820512820512824</v>
      </c>
      <c r="H5499" s="6" t="str">
        <f aca="false">IF(AND(A5499&gt;=Stimuli!$B$2,A5499&lt;=Stimuli!$C$2),Stimuli!$A$2,IF(AND(A5499&gt;=Stimuli!$B$3,A5499&lt;=Stimuli!$C$3),Stimuli!$A$3,IF(AND(A5499&gt;=Stimuli!$B$4,A5499&lt;=Stimuli!$C$4),Stimuli!$A$4,"")))</f>
        <v>01 Quiet baseline (60s)</v>
      </c>
      <c r="I5499" s="6" t="n">
        <f aca="false">(B5499-B5498)/((A5499-A5498)/1000)</f>
        <v>-0.750183150183062</v>
      </c>
      <c r="J5499" s="6" t="n">
        <f aca="false">IF(OR(B5499&lt;Rules!$B$2,B5499&gt;Rules!$B$3,ABS(I5499)&gt;Rules!$B$4,OR(B5500&lt;Rules!$B$2,B5500&gt;Rules!$B$3,ABS(I5500)&gt;Rules!$B$4)),1,0)</f>
        <v>0</v>
      </c>
      <c r="K5499" s="6" t="str">
        <f aca="false">IF(F5499=1,COUNTIF($F$2:F5499,1),"")</f>
        <v/>
      </c>
    </row>
    <row r="5500" customFormat="false" ht="15" hidden="false" customHeight="false" outlineLevel="0" collapsed="false">
      <c r="A5500" s="6" t="n">
        <v>43222.243</v>
      </c>
      <c r="B5500" s="6" t="n">
        <v>1.91721611721612</v>
      </c>
      <c r="C5500" s="6" t="n">
        <v>76</v>
      </c>
      <c r="D5500" s="6" t="n">
        <v>-1</v>
      </c>
      <c r="E5500" s="6" t="n">
        <v>1.77362637362637</v>
      </c>
      <c r="F5500" s="6" t="n">
        <v>0</v>
      </c>
      <c r="G5500" s="6" t="n">
        <v>0.0820512820512824</v>
      </c>
      <c r="H5500" s="6" t="str">
        <f aca="false">IF(AND(A5500&gt;=Stimuli!$B$2,A5500&lt;=Stimuli!$C$2),Stimuli!$A$2,IF(AND(A5500&gt;=Stimuli!$B$3,A5500&lt;=Stimuli!$C$3),Stimuli!$A$3,IF(AND(A5500&gt;=Stimuli!$B$4,A5500&lt;=Stimuli!$C$4),Stimuli!$A$4,"")))</f>
        <v>01 Quiet baseline (60s)</v>
      </c>
      <c r="I5500" s="6" t="n">
        <f aca="false">(B5500-B5499)/((A5500-A5499)/1000)</f>
        <v>0.562637362637332</v>
      </c>
      <c r="J5500" s="6" t="n">
        <f aca="false">IF(OR(B5500&lt;Rules!$B$2,B5500&gt;Rules!$B$3,ABS(I5500)&gt;Rules!$B$4,OR(B5501&lt;Rules!$B$2,B5501&gt;Rules!$B$3,ABS(I5501)&gt;Rules!$B$4)),1,0)</f>
        <v>0</v>
      </c>
      <c r="K5500" s="6" t="str">
        <f aca="false">IF(F5500=1,COUNTIF($F$2:F5500,1),"")</f>
        <v/>
      </c>
    </row>
    <row r="5501" customFormat="false" ht="15" hidden="false" customHeight="false" outlineLevel="0" collapsed="false">
      <c r="A5501" s="6" t="n">
        <v>43230.0555</v>
      </c>
      <c r="B5501" s="6" t="n">
        <v>1.90842490842491</v>
      </c>
      <c r="C5501" s="6" t="n">
        <v>76</v>
      </c>
      <c r="D5501" s="6" t="n">
        <v>-1</v>
      </c>
      <c r="E5501" s="6" t="n">
        <v>1.77362637362637</v>
      </c>
      <c r="F5501" s="6" t="n">
        <v>0</v>
      </c>
      <c r="G5501" s="6" t="n">
        <v>0.0820512820512824</v>
      </c>
      <c r="H5501" s="6" t="str">
        <f aca="false">IF(AND(A5501&gt;=Stimuli!$B$2,A5501&lt;=Stimuli!$C$2),Stimuli!$A$2,IF(AND(A5501&gt;=Stimuli!$B$3,A5501&lt;=Stimuli!$C$3),Stimuli!$A$3,IF(AND(A5501&gt;=Stimuli!$B$4,A5501&lt;=Stimuli!$C$4),Stimuli!$A$4,"")))</f>
        <v>01 Quiet baseline (60s)</v>
      </c>
      <c r="I5501" s="6" t="n">
        <f aca="false">(B5501-B5500)/((A5501-A5500)/1000)</f>
        <v>-1.12527472527475</v>
      </c>
      <c r="J5501" s="6" t="n">
        <f aca="false">IF(OR(B5501&lt;Rules!$B$2,B5501&gt;Rules!$B$3,ABS(I5501)&gt;Rules!$B$4,OR(B5502&lt;Rules!$B$2,B5502&gt;Rules!$B$3,ABS(I5502)&gt;Rules!$B$4)),1,0)</f>
        <v>0</v>
      </c>
      <c r="K5501" s="6" t="str">
        <f aca="false">IF(F5501=1,COUNTIF($F$2:F5501,1),"")</f>
        <v/>
      </c>
    </row>
    <row r="5502" customFormat="false" ht="15" hidden="false" customHeight="false" outlineLevel="0" collapsed="false">
      <c r="A5502" s="6" t="n">
        <v>43237.868</v>
      </c>
      <c r="B5502" s="6" t="n">
        <v>1.90842490842491</v>
      </c>
      <c r="C5502" s="6" t="n">
        <v>76</v>
      </c>
      <c r="D5502" s="6" t="n">
        <v>-1</v>
      </c>
      <c r="E5502" s="6" t="n">
        <v>1.77802197802198</v>
      </c>
      <c r="F5502" s="6" t="n">
        <v>0</v>
      </c>
      <c r="G5502" s="6" t="n">
        <v>0.0820512820512824</v>
      </c>
      <c r="H5502" s="6" t="str">
        <f aca="false">IF(AND(A5502&gt;=Stimuli!$B$2,A5502&lt;=Stimuli!$C$2),Stimuli!$A$2,IF(AND(A5502&gt;=Stimuli!$B$3,A5502&lt;=Stimuli!$C$3),Stimuli!$A$3,IF(AND(A5502&gt;=Stimuli!$B$4,A5502&lt;=Stimuli!$C$4),Stimuli!$A$4,"")))</f>
        <v>01 Quiet baseline (60s)</v>
      </c>
      <c r="I5502" s="6" t="n">
        <f aca="false">(B5502-B5501)/((A5502-A5501)/1000)</f>
        <v>0</v>
      </c>
      <c r="J5502" s="6" t="n">
        <f aca="false">IF(OR(B5502&lt;Rules!$B$2,B5502&gt;Rules!$B$3,ABS(I5502)&gt;Rules!$B$4,OR(B5503&lt;Rules!$B$2,B5503&gt;Rules!$B$3,ABS(I5503)&gt;Rules!$B$4)),1,0)</f>
        <v>0</v>
      </c>
      <c r="K5502" s="6" t="str">
        <f aca="false">IF(F5502=1,COUNTIF($F$2:F5502,1),"")</f>
        <v/>
      </c>
    </row>
    <row r="5503" customFormat="false" ht="15" hidden="false" customHeight="false" outlineLevel="0" collapsed="false">
      <c r="A5503" s="6" t="n">
        <v>43245.6805</v>
      </c>
      <c r="B5503" s="6" t="n">
        <v>1.9025641025641</v>
      </c>
      <c r="C5503" s="6" t="n">
        <v>76</v>
      </c>
      <c r="D5503" s="6" t="n">
        <v>-1</v>
      </c>
      <c r="E5503" s="6" t="n">
        <v>1.78534798534799</v>
      </c>
      <c r="F5503" s="6" t="n">
        <v>0</v>
      </c>
      <c r="G5503" s="6" t="n">
        <v>0.0820512820512824</v>
      </c>
      <c r="H5503" s="6" t="str">
        <f aca="false">IF(AND(A5503&gt;=Stimuli!$B$2,A5503&lt;=Stimuli!$C$2),Stimuli!$A$2,IF(AND(A5503&gt;=Stimuli!$B$3,A5503&lt;=Stimuli!$C$3),Stimuli!$A$3,IF(AND(A5503&gt;=Stimuli!$B$4,A5503&lt;=Stimuli!$C$4),Stimuli!$A$4,"")))</f>
        <v>01 Quiet baseline (60s)</v>
      </c>
      <c r="I5503" s="6" t="n">
        <f aca="false">(B5503-B5502)/((A5503-A5502)/1000)</f>
        <v>-0.750183150183176</v>
      </c>
      <c r="J5503" s="6" t="n">
        <f aca="false">IF(OR(B5503&lt;Rules!$B$2,B5503&gt;Rules!$B$3,ABS(I5503)&gt;Rules!$B$4,OR(B5504&lt;Rules!$B$2,B5504&gt;Rules!$B$3,ABS(I5504)&gt;Rules!$B$4)),1,0)</f>
        <v>0</v>
      </c>
      <c r="K5503" s="6" t="str">
        <f aca="false">IF(F5503=1,COUNTIF($F$2:F5503,1),"")</f>
        <v/>
      </c>
    </row>
    <row r="5504" customFormat="false" ht="15" hidden="false" customHeight="false" outlineLevel="0" collapsed="false">
      <c r="A5504" s="6" t="n">
        <v>43253.493</v>
      </c>
      <c r="B5504" s="6" t="n">
        <v>1.9010989010989</v>
      </c>
      <c r="C5504" s="6" t="n">
        <v>76</v>
      </c>
      <c r="D5504" s="6" t="n">
        <v>-1</v>
      </c>
      <c r="E5504" s="6" t="n">
        <v>1.78974358974359</v>
      </c>
      <c r="F5504" s="6" t="n">
        <v>0</v>
      </c>
      <c r="G5504" s="6" t="n">
        <v>0.0820512820512824</v>
      </c>
      <c r="H5504" s="6" t="str">
        <f aca="false">IF(AND(A5504&gt;=Stimuli!$B$2,A5504&lt;=Stimuli!$C$2),Stimuli!$A$2,IF(AND(A5504&gt;=Stimuli!$B$3,A5504&lt;=Stimuli!$C$3),Stimuli!$A$3,IF(AND(A5504&gt;=Stimuli!$B$4,A5504&lt;=Stimuli!$C$4),Stimuli!$A$4,"")))</f>
        <v>01 Quiet baseline (60s)</v>
      </c>
      <c r="I5504" s="6" t="n">
        <f aca="false">(B5504-B5503)/((A5504-A5503)/1000)</f>
        <v>-0.18754578754573</v>
      </c>
      <c r="J5504" s="6" t="n">
        <f aca="false">IF(OR(B5504&lt;Rules!$B$2,B5504&gt;Rules!$B$3,ABS(I5504)&gt;Rules!$B$4,OR(B5505&lt;Rules!$B$2,B5505&gt;Rules!$B$3,ABS(I5505)&gt;Rules!$B$4)),1,0)</f>
        <v>0</v>
      </c>
      <c r="K5504" s="6" t="str">
        <f aca="false">IF(F5504=1,COUNTIF($F$2:F5504,1),"")</f>
        <v/>
      </c>
    </row>
    <row r="5505" customFormat="false" ht="15" hidden="false" customHeight="false" outlineLevel="0" collapsed="false">
      <c r="A5505" s="6" t="n">
        <v>43261.3055</v>
      </c>
      <c r="B5505" s="6" t="n">
        <v>1.8981684981685</v>
      </c>
      <c r="C5505" s="6" t="n">
        <v>76</v>
      </c>
      <c r="D5505" s="6" t="n">
        <v>-1</v>
      </c>
      <c r="E5505" s="6" t="n">
        <v>1.78974358974359</v>
      </c>
      <c r="F5505" s="6" t="n">
        <v>0</v>
      </c>
      <c r="G5505" s="6" t="n">
        <v>0.0820512820512824</v>
      </c>
      <c r="H5505" s="6" t="str">
        <f aca="false">IF(AND(A5505&gt;=Stimuli!$B$2,A5505&lt;=Stimuli!$C$2),Stimuli!$A$2,IF(AND(A5505&gt;=Stimuli!$B$3,A5505&lt;=Stimuli!$C$3),Stimuli!$A$3,IF(AND(A5505&gt;=Stimuli!$B$4,A5505&lt;=Stimuli!$C$4),Stimuli!$A$4,"")))</f>
        <v>01 Quiet baseline (60s)</v>
      </c>
      <c r="I5505" s="6" t="n">
        <f aca="false">(B5505-B5504)/((A5505-A5504)/1000)</f>
        <v>-0.375091575091574</v>
      </c>
      <c r="J5505" s="6" t="n">
        <f aca="false">IF(OR(B5505&lt;Rules!$B$2,B5505&gt;Rules!$B$3,ABS(I5505)&gt;Rules!$B$4,OR(B5506&lt;Rules!$B$2,B5506&gt;Rules!$B$3,ABS(I5506)&gt;Rules!$B$4)),1,0)</f>
        <v>0</v>
      </c>
      <c r="K5505" s="6" t="str">
        <f aca="false">IF(F5505=1,COUNTIF($F$2:F5505,1),"")</f>
        <v/>
      </c>
    </row>
    <row r="5506" customFormat="false" ht="15" hidden="false" customHeight="false" outlineLevel="0" collapsed="false">
      <c r="A5506" s="6" t="n">
        <v>43269.118</v>
      </c>
      <c r="B5506" s="6" t="n">
        <v>1.8967032967033</v>
      </c>
      <c r="C5506" s="6" t="n">
        <v>76</v>
      </c>
      <c r="D5506" s="6" t="n">
        <v>-1</v>
      </c>
      <c r="E5506" s="6" t="n">
        <v>1.79267399267399</v>
      </c>
      <c r="F5506" s="6" t="n">
        <v>0</v>
      </c>
      <c r="G5506" s="6" t="n">
        <v>0.0820512820512824</v>
      </c>
      <c r="H5506" s="6" t="str">
        <f aca="false">IF(AND(A5506&gt;=Stimuli!$B$2,A5506&lt;=Stimuli!$C$2),Stimuli!$A$2,IF(AND(A5506&gt;=Stimuli!$B$3,A5506&lt;=Stimuli!$C$3),Stimuli!$A$3,IF(AND(A5506&gt;=Stimuli!$B$4,A5506&lt;=Stimuli!$C$4),Stimuli!$A$4,"")))</f>
        <v>01 Quiet baseline (60s)</v>
      </c>
      <c r="I5506" s="6" t="n">
        <f aca="false">(B5506-B5505)/((A5506-A5505)/1000)</f>
        <v>-0.18754578754573</v>
      </c>
      <c r="J5506" s="6" t="n">
        <f aca="false">IF(OR(B5506&lt;Rules!$B$2,B5506&gt;Rules!$B$3,ABS(I5506)&gt;Rules!$B$4,OR(B5507&lt;Rules!$B$2,B5507&gt;Rules!$B$3,ABS(I5507)&gt;Rules!$B$4)),1,0)</f>
        <v>0</v>
      </c>
      <c r="K5506" s="6" t="str">
        <f aca="false">IF(F5506=1,COUNTIF($F$2:F5506,1),"")</f>
        <v/>
      </c>
    </row>
    <row r="5507" customFormat="false" ht="15" hidden="false" customHeight="false" outlineLevel="0" collapsed="false">
      <c r="A5507" s="6" t="n">
        <v>43276.9305</v>
      </c>
      <c r="B5507" s="6" t="n">
        <v>1.8981684981685</v>
      </c>
      <c r="C5507" s="6" t="n">
        <v>76</v>
      </c>
      <c r="D5507" s="6" t="n">
        <v>-1</v>
      </c>
      <c r="E5507" s="6" t="n">
        <v>1.79413919413919</v>
      </c>
      <c r="F5507" s="6" t="n">
        <v>0</v>
      </c>
      <c r="G5507" s="6" t="n">
        <v>0.0820512820512824</v>
      </c>
      <c r="H5507" s="6" t="str">
        <f aca="false">IF(AND(A5507&gt;=Stimuli!$B$2,A5507&lt;=Stimuli!$C$2),Stimuli!$A$2,IF(AND(A5507&gt;=Stimuli!$B$3,A5507&lt;=Stimuli!$C$3),Stimuli!$A$3,IF(AND(A5507&gt;=Stimuli!$B$4,A5507&lt;=Stimuli!$C$4),Stimuli!$A$4,"")))</f>
        <v>01 Quiet baseline (60s)</v>
      </c>
      <c r="I5507" s="6" t="n">
        <f aca="false">(B5507-B5506)/((A5507-A5506)/1000)</f>
        <v>0.18754578754573</v>
      </c>
      <c r="J5507" s="6" t="n">
        <f aca="false">IF(OR(B5507&lt;Rules!$B$2,B5507&gt;Rules!$B$3,ABS(I5507)&gt;Rules!$B$4,OR(B5508&lt;Rules!$B$2,B5508&gt;Rules!$B$3,ABS(I5508)&gt;Rules!$B$4)),1,0)</f>
        <v>0</v>
      </c>
      <c r="K5507" s="6" t="str">
        <f aca="false">IF(F5507=1,COUNTIF($F$2:F5507,1),"")</f>
        <v/>
      </c>
    </row>
    <row r="5508" customFormat="false" ht="15" hidden="false" customHeight="false" outlineLevel="0" collapsed="false">
      <c r="A5508" s="6" t="n">
        <v>43284.743</v>
      </c>
      <c r="B5508" s="6" t="n">
        <v>1.89377289377289</v>
      </c>
      <c r="C5508" s="6" t="n">
        <v>76</v>
      </c>
      <c r="D5508" s="6" t="n">
        <v>-1</v>
      </c>
      <c r="E5508" s="6" t="n">
        <v>1.7985347985348</v>
      </c>
      <c r="F5508" s="6" t="n">
        <v>0</v>
      </c>
      <c r="G5508" s="6" t="n">
        <v>0.0820512820512824</v>
      </c>
      <c r="H5508" s="6" t="str">
        <f aca="false">IF(AND(A5508&gt;=Stimuli!$B$2,A5508&lt;=Stimuli!$C$2),Stimuli!$A$2,IF(AND(A5508&gt;=Stimuli!$B$3,A5508&lt;=Stimuli!$C$3),Stimuli!$A$3,IF(AND(A5508&gt;=Stimuli!$B$4,A5508&lt;=Stimuli!$C$4),Stimuli!$A$4,"")))</f>
        <v>01 Quiet baseline (60s)</v>
      </c>
      <c r="I5508" s="6" t="n">
        <f aca="false">(B5508-B5507)/((A5508-A5507)/1000)</f>
        <v>-0.562637362637446</v>
      </c>
      <c r="J5508" s="6" t="n">
        <f aca="false">IF(OR(B5508&lt;Rules!$B$2,B5508&gt;Rules!$B$3,ABS(I5508)&gt;Rules!$B$4,OR(B5509&lt;Rules!$B$2,B5509&gt;Rules!$B$3,ABS(I5509)&gt;Rules!$B$4)),1,0)</f>
        <v>0</v>
      </c>
      <c r="K5508" s="6" t="str">
        <f aca="false">IF(F5508=1,COUNTIF($F$2:F5508,1),"")</f>
        <v/>
      </c>
    </row>
    <row r="5509" customFormat="false" ht="15" hidden="false" customHeight="false" outlineLevel="0" collapsed="false">
      <c r="A5509" s="6" t="n">
        <v>43292.5555</v>
      </c>
      <c r="B5509" s="6" t="n">
        <v>1.89084249084249</v>
      </c>
      <c r="C5509" s="6" t="n">
        <v>76</v>
      </c>
      <c r="D5509" s="6" t="n">
        <v>-1</v>
      </c>
      <c r="E5509" s="6" t="n">
        <v>1.8</v>
      </c>
      <c r="F5509" s="6" t="n">
        <v>0</v>
      </c>
      <c r="G5509" s="6" t="n">
        <v>0.0820512820512824</v>
      </c>
      <c r="H5509" s="6" t="str">
        <f aca="false">IF(AND(A5509&gt;=Stimuli!$B$2,A5509&lt;=Stimuli!$C$2),Stimuli!$A$2,IF(AND(A5509&gt;=Stimuli!$B$3,A5509&lt;=Stimuli!$C$3),Stimuli!$A$3,IF(AND(A5509&gt;=Stimuli!$B$4,A5509&lt;=Stimuli!$C$4),Stimuli!$A$4,"")))</f>
        <v>01 Quiet baseline (60s)</v>
      </c>
      <c r="I5509" s="6" t="n">
        <f aca="false">(B5509-B5508)/((A5509-A5508)/1000)</f>
        <v>-0.37509157509146</v>
      </c>
      <c r="J5509" s="6" t="n">
        <f aca="false">IF(OR(B5509&lt;Rules!$B$2,B5509&gt;Rules!$B$3,ABS(I5509)&gt;Rules!$B$4,OR(B5510&lt;Rules!$B$2,B5510&gt;Rules!$B$3,ABS(I5510)&gt;Rules!$B$4)),1,0)</f>
        <v>0</v>
      </c>
      <c r="K5509" s="6" t="str">
        <f aca="false">IF(F5509=1,COUNTIF($F$2:F5509,1),"")</f>
        <v/>
      </c>
    </row>
    <row r="5510" customFormat="false" ht="15" hidden="false" customHeight="false" outlineLevel="0" collapsed="false">
      <c r="A5510" s="6" t="n">
        <v>43300.368</v>
      </c>
      <c r="B5510" s="6" t="n">
        <v>1.87912087912088</v>
      </c>
      <c r="C5510" s="6" t="n">
        <v>76</v>
      </c>
      <c r="D5510" s="6" t="n">
        <v>-1</v>
      </c>
      <c r="E5510" s="6" t="n">
        <v>1.8043956043956</v>
      </c>
      <c r="F5510" s="6" t="n">
        <v>0</v>
      </c>
      <c r="G5510" s="6" t="n">
        <v>0.0820512820512824</v>
      </c>
      <c r="H5510" s="6" t="str">
        <f aca="false">IF(AND(A5510&gt;=Stimuli!$B$2,A5510&lt;=Stimuli!$C$2),Stimuli!$A$2,IF(AND(A5510&gt;=Stimuli!$B$3,A5510&lt;=Stimuli!$C$3),Stimuli!$A$3,IF(AND(A5510&gt;=Stimuli!$B$4,A5510&lt;=Stimuli!$C$4),Stimuli!$A$4,"")))</f>
        <v>01 Quiet baseline (60s)</v>
      </c>
      <c r="I5510" s="6" t="n">
        <f aca="false">(B5510-B5509)/((A5510-A5509)/1000)</f>
        <v>-1.50036630036632</v>
      </c>
      <c r="J5510" s="6" t="n">
        <f aca="false">IF(OR(B5510&lt;Rules!$B$2,B5510&gt;Rules!$B$3,ABS(I5510)&gt;Rules!$B$4,OR(B5511&lt;Rules!$B$2,B5511&gt;Rules!$B$3,ABS(I5511)&gt;Rules!$B$4)),1,0)</f>
        <v>0</v>
      </c>
      <c r="K5510" s="6" t="str">
        <f aca="false">IF(F5510=1,COUNTIF($F$2:F5510,1),"")</f>
        <v/>
      </c>
    </row>
    <row r="5511" customFormat="false" ht="15" hidden="false" customHeight="false" outlineLevel="0" collapsed="false">
      <c r="A5511" s="6" t="n">
        <v>43308.1805</v>
      </c>
      <c r="B5511" s="6" t="n">
        <v>1.87472527472528</v>
      </c>
      <c r="C5511" s="6" t="n">
        <v>76</v>
      </c>
      <c r="D5511" s="6" t="n">
        <v>-1</v>
      </c>
      <c r="E5511" s="6" t="n">
        <v>1.81025641025641</v>
      </c>
      <c r="F5511" s="6" t="n">
        <v>0</v>
      </c>
      <c r="G5511" s="6" t="n">
        <v>0.0820512820512824</v>
      </c>
      <c r="H5511" s="6" t="str">
        <f aca="false">IF(AND(A5511&gt;=Stimuli!$B$2,A5511&lt;=Stimuli!$C$2),Stimuli!$A$2,IF(AND(A5511&gt;=Stimuli!$B$3,A5511&lt;=Stimuli!$C$3),Stimuli!$A$3,IF(AND(A5511&gt;=Stimuli!$B$4,A5511&lt;=Stimuli!$C$4),Stimuli!$A$4,"")))</f>
        <v>01 Quiet baseline (60s)</v>
      </c>
      <c r="I5511" s="6" t="n">
        <f aca="false">(B5511-B5510)/((A5511-A5510)/1000)</f>
        <v>-0.562637362637332</v>
      </c>
      <c r="J5511" s="6" t="n">
        <f aca="false">IF(OR(B5511&lt;Rules!$B$2,B5511&gt;Rules!$B$3,ABS(I5511)&gt;Rules!$B$4,OR(B5512&lt;Rules!$B$2,B5512&gt;Rules!$B$3,ABS(I5512)&gt;Rules!$B$4)),1,0)</f>
        <v>0</v>
      </c>
      <c r="K5511" s="6" t="str">
        <f aca="false">IF(F5511=1,COUNTIF($F$2:F5511,1),"")</f>
        <v/>
      </c>
    </row>
    <row r="5512" customFormat="false" ht="15" hidden="false" customHeight="false" outlineLevel="0" collapsed="false">
      <c r="A5512" s="6" t="n">
        <v>43315.993</v>
      </c>
      <c r="B5512" s="6" t="n">
        <v>1.86007326007326</v>
      </c>
      <c r="C5512" s="6" t="n">
        <v>76</v>
      </c>
      <c r="D5512" s="6" t="n">
        <v>-1</v>
      </c>
      <c r="E5512" s="6" t="n">
        <v>1.81172161172161</v>
      </c>
      <c r="F5512" s="6" t="n">
        <v>0</v>
      </c>
      <c r="G5512" s="6" t="n">
        <v>0.0820512820512824</v>
      </c>
      <c r="H5512" s="6" t="str">
        <f aca="false">IF(AND(A5512&gt;=Stimuli!$B$2,A5512&lt;=Stimuli!$C$2),Stimuli!$A$2,IF(AND(A5512&gt;=Stimuli!$B$3,A5512&lt;=Stimuli!$C$3),Stimuli!$A$3,IF(AND(A5512&gt;=Stimuli!$B$4,A5512&lt;=Stimuli!$C$4),Stimuli!$A$4,"")))</f>
        <v>01 Quiet baseline (60s)</v>
      </c>
      <c r="I5512" s="6" t="n">
        <f aca="false">(B5512-B5511)/((A5512-A5511)/1000)</f>
        <v>-1.87545787545793</v>
      </c>
      <c r="J5512" s="6" t="n">
        <f aca="false">IF(OR(B5512&lt;Rules!$B$2,B5512&gt;Rules!$B$3,ABS(I5512)&gt;Rules!$B$4,OR(B5513&lt;Rules!$B$2,B5513&gt;Rules!$B$3,ABS(I5513)&gt;Rules!$B$4)),1,0)</f>
        <v>0</v>
      </c>
      <c r="K5512" s="6" t="str">
        <f aca="false">IF(F5512=1,COUNTIF($F$2:F5512,1),"")</f>
        <v/>
      </c>
    </row>
    <row r="5513" customFormat="false" ht="15" hidden="false" customHeight="false" outlineLevel="0" collapsed="false">
      <c r="A5513" s="6" t="n">
        <v>43323.8055</v>
      </c>
      <c r="B5513" s="6" t="n">
        <v>1.86007326007326</v>
      </c>
      <c r="C5513" s="6" t="n">
        <v>76</v>
      </c>
      <c r="D5513" s="6" t="n">
        <v>-1</v>
      </c>
      <c r="E5513" s="6" t="n">
        <v>1.81758241758242</v>
      </c>
      <c r="F5513" s="6" t="n">
        <v>0</v>
      </c>
      <c r="G5513" s="6" t="n">
        <v>0.0820512820512824</v>
      </c>
      <c r="H5513" s="6" t="str">
        <f aca="false">IF(AND(A5513&gt;=Stimuli!$B$2,A5513&lt;=Stimuli!$C$2),Stimuli!$A$2,IF(AND(A5513&gt;=Stimuli!$B$3,A5513&lt;=Stimuli!$C$3),Stimuli!$A$3,IF(AND(A5513&gt;=Stimuli!$B$4,A5513&lt;=Stimuli!$C$4),Stimuli!$A$4,"")))</f>
        <v>01 Quiet baseline (60s)</v>
      </c>
      <c r="I5513" s="6" t="n">
        <f aca="false">(B5513-B5512)/((A5513-A5512)/1000)</f>
        <v>0</v>
      </c>
      <c r="J5513" s="6" t="n">
        <f aca="false">IF(OR(B5513&lt;Rules!$B$2,B5513&gt;Rules!$B$3,ABS(I5513)&gt;Rules!$B$4,OR(B5514&lt;Rules!$B$2,B5514&gt;Rules!$B$3,ABS(I5514)&gt;Rules!$B$4)),1,0)</f>
        <v>0</v>
      </c>
      <c r="K5513" s="6" t="str">
        <f aca="false">IF(F5513=1,COUNTIF($F$2:F5513,1),"")</f>
        <v/>
      </c>
    </row>
    <row r="5514" customFormat="false" ht="15" hidden="false" customHeight="false" outlineLevel="0" collapsed="false">
      <c r="A5514" s="6" t="n">
        <v>43331.618</v>
      </c>
      <c r="B5514" s="6" t="n">
        <v>1.84688644688645</v>
      </c>
      <c r="C5514" s="6" t="n">
        <v>76</v>
      </c>
      <c r="D5514" s="6" t="n">
        <v>-1</v>
      </c>
      <c r="E5514" s="6" t="n">
        <v>1.82051282051282</v>
      </c>
      <c r="F5514" s="6" t="n">
        <v>0</v>
      </c>
      <c r="G5514" s="6" t="n">
        <v>0.0820512820512824</v>
      </c>
      <c r="H5514" s="6" t="str">
        <f aca="false">IF(AND(A5514&gt;=Stimuli!$B$2,A5514&lt;=Stimuli!$C$2),Stimuli!$A$2,IF(AND(A5514&gt;=Stimuli!$B$3,A5514&lt;=Stimuli!$C$3),Stimuli!$A$3,IF(AND(A5514&gt;=Stimuli!$B$4,A5514&lt;=Stimuli!$C$4),Stimuli!$A$4,"")))</f>
        <v>01 Quiet baseline (60s)</v>
      </c>
      <c r="I5514" s="6" t="n">
        <f aca="false">(B5514-B5513)/((A5514-A5513)/1000)</f>
        <v>-1.68791208791217</v>
      </c>
      <c r="J5514" s="6" t="n">
        <f aca="false">IF(OR(B5514&lt;Rules!$B$2,B5514&gt;Rules!$B$3,ABS(I5514)&gt;Rules!$B$4,OR(B5515&lt;Rules!$B$2,B5515&gt;Rules!$B$3,ABS(I5515)&gt;Rules!$B$4)),1,0)</f>
        <v>0</v>
      </c>
      <c r="K5514" s="6" t="str">
        <f aca="false">IF(F5514=1,COUNTIF($F$2:F5514,1),"")</f>
        <v/>
      </c>
    </row>
    <row r="5515" customFormat="false" ht="15" hidden="false" customHeight="false" outlineLevel="0" collapsed="false">
      <c r="A5515" s="6" t="n">
        <v>43339.4305</v>
      </c>
      <c r="B5515" s="6" t="n">
        <v>1.84102564102564</v>
      </c>
      <c r="C5515" s="6" t="n">
        <v>76</v>
      </c>
      <c r="D5515" s="6" t="n">
        <v>-1</v>
      </c>
      <c r="E5515" s="6" t="n">
        <v>1.82051282051282</v>
      </c>
      <c r="F5515" s="6" t="n">
        <v>0</v>
      </c>
      <c r="G5515" s="6" t="n">
        <v>0.0820512820512824</v>
      </c>
      <c r="H5515" s="6" t="str">
        <f aca="false">IF(AND(A5515&gt;=Stimuli!$B$2,A5515&lt;=Stimuli!$C$2),Stimuli!$A$2,IF(AND(A5515&gt;=Stimuli!$B$3,A5515&lt;=Stimuli!$C$3),Stimuli!$A$3,IF(AND(A5515&gt;=Stimuli!$B$4,A5515&lt;=Stimuli!$C$4),Stimuli!$A$4,"")))</f>
        <v>01 Quiet baseline (60s)</v>
      </c>
      <c r="I5515" s="6" t="n">
        <f aca="false">(B5515-B5514)/((A5515-A5514)/1000)</f>
        <v>-0.750183150183062</v>
      </c>
      <c r="J5515" s="6" t="n">
        <f aca="false">IF(OR(B5515&lt;Rules!$B$2,B5515&gt;Rules!$B$3,ABS(I5515)&gt;Rules!$B$4,OR(B5516&lt;Rules!$B$2,B5516&gt;Rules!$B$3,ABS(I5516)&gt;Rules!$B$4)),1,0)</f>
        <v>0</v>
      </c>
      <c r="K5515" s="6" t="str">
        <f aca="false">IF(F5515=1,COUNTIF($F$2:F5515,1),"")</f>
        <v/>
      </c>
    </row>
    <row r="5516" customFormat="false" ht="15" hidden="false" customHeight="false" outlineLevel="0" collapsed="false">
      <c r="A5516" s="6" t="n">
        <v>43347.243</v>
      </c>
      <c r="B5516" s="6" t="n">
        <v>1.83076923076923</v>
      </c>
      <c r="C5516" s="6" t="n">
        <v>76</v>
      </c>
      <c r="D5516" s="6" t="n">
        <v>-1</v>
      </c>
      <c r="E5516" s="6" t="n">
        <v>1.82490842490843</v>
      </c>
      <c r="F5516" s="6" t="n">
        <v>0</v>
      </c>
      <c r="G5516" s="6" t="n">
        <v>0.0820512820512824</v>
      </c>
      <c r="H5516" s="6" t="str">
        <f aca="false">IF(AND(A5516&gt;=Stimuli!$B$2,A5516&lt;=Stimuli!$C$2),Stimuli!$A$2,IF(AND(A5516&gt;=Stimuli!$B$3,A5516&lt;=Stimuli!$C$3),Stimuli!$A$3,IF(AND(A5516&gt;=Stimuli!$B$4,A5516&lt;=Stimuli!$C$4),Stimuli!$A$4,"")))</f>
        <v>01 Quiet baseline (60s)</v>
      </c>
      <c r="I5516" s="6" t="n">
        <f aca="false">(B5516-B5515)/((A5516-A5515)/1000)</f>
        <v>-1.31282051282059</v>
      </c>
      <c r="J5516" s="6" t="n">
        <f aca="false">IF(OR(B5516&lt;Rules!$B$2,B5516&gt;Rules!$B$3,ABS(I5516)&gt;Rules!$B$4,OR(B5517&lt;Rules!$B$2,B5517&gt;Rules!$B$3,ABS(I5517)&gt;Rules!$B$4)),1,0)</f>
        <v>0</v>
      </c>
      <c r="K5516" s="6" t="str">
        <f aca="false">IF(F5516=1,COUNTIF($F$2:F5516,1),"")</f>
        <v/>
      </c>
    </row>
    <row r="5517" customFormat="false" ht="15" hidden="false" customHeight="false" outlineLevel="0" collapsed="false">
      <c r="A5517" s="6" t="n">
        <v>43355.0555</v>
      </c>
      <c r="B5517" s="6" t="n">
        <v>1.83223443223443</v>
      </c>
      <c r="C5517" s="6" t="n">
        <v>76</v>
      </c>
      <c r="D5517" s="6" t="n">
        <v>-1</v>
      </c>
      <c r="E5517" s="6" t="n">
        <v>1.82637362637363</v>
      </c>
      <c r="F5517" s="6" t="n">
        <v>0</v>
      </c>
      <c r="G5517" s="6" t="n">
        <v>0.0820512820512824</v>
      </c>
      <c r="H5517" s="6" t="str">
        <f aca="false">IF(AND(A5517&gt;=Stimuli!$B$2,A5517&lt;=Stimuli!$C$2),Stimuli!$A$2,IF(AND(A5517&gt;=Stimuli!$B$3,A5517&lt;=Stimuli!$C$3),Stimuli!$A$3,IF(AND(A5517&gt;=Stimuli!$B$4,A5517&lt;=Stimuli!$C$4),Stimuli!$A$4,"")))</f>
        <v>01 Quiet baseline (60s)</v>
      </c>
      <c r="I5517" s="6" t="n">
        <f aca="false">(B5517-B5516)/((A5517-A5516)/1000)</f>
        <v>0.187545787545844</v>
      </c>
      <c r="J5517" s="6" t="n">
        <f aca="false">IF(OR(B5517&lt;Rules!$B$2,B5517&gt;Rules!$B$3,ABS(I5517)&gt;Rules!$B$4,OR(B5518&lt;Rules!$B$2,B5518&gt;Rules!$B$3,ABS(I5518)&gt;Rules!$B$4)),1,0)</f>
        <v>0</v>
      </c>
      <c r="K5517" s="6" t="str">
        <f aca="false">IF(F5517=1,COUNTIF($F$2:F5517,1),"")</f>
        <v/>
      </c>
    </row>
    <row r="5518" customFormat="false" ht="15" hidden="false" customHeight="false" outlineLevel="0" collapsed="false">
      <c r="A5518" s="6" t="n">
        <v>43362.868</v>
      </c>
      <c r="B5518" s="6" t="n">
        <v>1.82637362637363</v>
      </c>
      <c r="C5518" s="6" t="n">
        <v>76</v>
      </c>
      <c r="D5518" s="6" t="n">
        <v>-1</v>
      </c>
      <c r="E5518" s="6" t="n">
        <v>1.82637362637363</v>
      </c>
      <c r="F5518" s="6" t="n">
        <v>0</v>
      </c>
      <c r="G5518" s="6" t="n">
        <v>0.0820512820512824</v>
      </c>
      <c r="H5518" s="6" t="str">
        <f aca="false">IF(AND(A5518&gt;=Stimuli!$B$2,A5518&lt;=Stimuli!$C$2),Stimuli!$A$2,IF(AND(A5518&gt;=Stimuli!$B$3,A5518&lt;=Stimuli!$C$3),Stimuli!$A$3,IF(AND(A5518&gt;=Stimuli!$B$4,A5518&lt;=Stimuli!$C$4),Stimuli!$A$4,"")))</f>
        <v>01 Quiet baseline (60s)</v>
      </c>
      <c r="I5518" s="6" t="n">
        <f aca="false">(B5518-B5517)/((A5518-A5517)/1000)</f>
        <v>-0.750183150183148</v>
      </c>
      <c r="J5518" s="6" t="n">
        <f aca="false">IF(OR(B5518&lt;Rules!$B$2,B5518&gt;Rules!$B$3,ABS(I5518)&gt;Rules!$B$4,OR(B5519&lt;Rules!$B$2,B5519&gt;Rules!$B$3,ABS(I5519)&gt;Rules!$B$4)),1,0)</f>
        <v>0</v>
      </c>
      <c r="K5518" s="6" t="str">
        <f aca="false">IF(F5518=1,COUNTIF($F$2:F5518,1),"")</f>
        <v/>
      </c>
    </row>
    <row r="5519" customFormat="false" ht="15" hidden="false" customHeight="false" outlineLevel="0" collapsed="false">
      <c r="A5519" s="6" t="n">
        <v>43370.6805</v>
      </c>
      <c r="B5519" s="6" t="n">
        <v>1.82783882783883</v>
      </c>
      <c r="C5519" s="6" t="n">
        <v>76</v>
      </c>
      <c r="D5519" s="6" t="n">
        <v>-1</v>
      </c>
      <c r="E5519" s="6" t="n">
        <v>1.82637362637363</v>
      </c>
      <c r="F5519" s="6" t="n">
        <v>0</v>
      </c>
      <c r="G5519" s="6" t="n">
        <v>0.0820512820512824</v>
      </c>
      <c r="H5519" s="6" t="str">
        <f aca="false">IF(AND(A5519&gt;=Stimuli!$B$2,A5519&lt;=Stimuli!$C$2),Stimuli!$A$2,IF(AND(A5519&gt;=Stimuli!$B$3,A5519&lt;=Stimuli!$C$3),Stimuli!$A$3,IF(AND(A5519&gt;=Stimuli!$B$4,A5519&lt;=Stimuli!$C$4),Stimuli!$A$4,"")))</f>
        <v>01 Quiet baseline (60s)</v>
      </c>
      <c r="I5519" s="6" t="n">
        <f aca="false">(B5519-B5518)/((A5519-A5518)/1000)</f>
        <v>0.187545787545844</v>
      </c>
      <c r="J5519" s="6" t="n">
        <f aca="false">IF(OR(B5519&lt;Rules!$B$2,B5519&gt;Rules!$B$3,ABS(I5519)&gt;Rules!$B$4,OR(B5520&lt;Rules!$B$2,B5520&gt;Rules!$B$3,ABS(I5520)&gt;Rules!$B$4)),1,0)</f>
        <v>0</v>
      </c>
      <c r="K5519" s="6" t="str">
        <f aca="false">IF(F5519=1,COUNTIF($F$2:F5519,1),"")</f>
        <v/>
      </c>
    </row>
    <row r="5520" customFormat="false" ht="15" hidden="false" customHeight="false" outlineLevel="0" collapsed="false">
      <c r="A5520" s="6" t="n">
        <v>43378.493</v>
      </c>
      <c r="B5520" s="6" t="n">
        <v>1.82490842490843</v>
      </c>
      <c r="C5520" s="6" t="n">
        <v>76</v>
      </c>
      <c r="D5520" s="6" t="n">
        <v>-1</v>
      </c>
      <c r="E5520" s="6" t="n">
        <v>1.82783882783883</v>
      </c>
      <c r="F5520" s="6" t="n">
        <v>0</v>
      </c>
      <c r="G5520" s="6" t="n">
        <v>0.0820512820512824</v>
      </c>
      <c r="H5520" s="6" t="str">
        <f aca="false">IF(AND(A5520&gt;=Stimuli!$B$2,A5520&lt;=Stimuli!$C$2),Stimuli!$A$2,IF(AND(A5520&gt;=Stimuli!$B$3,A5520&lt;=Stimuli!$C$3),Stimuli!$A$3,IF(AND(A5520&gt;=Stimuli!$B$4,A5520&lt;=Stimuli!$C$4),Stimuli!$A$4,"")))</f>
        <v>01 Quiet baseline (60s)</v>
      </c>
      <c r="I5520" s="6" t="n">
        <f aca="false">(B5520-B5519)/((A5520-A5519)/1000)</f>
        <v>-0.375091575091574</v>
      </c>
      <c r="J5520" s="6" t="n">
        <f aca="false">IF(OR(B5520&lt;Rules!$B$2,B5520&gt;Rules!$B$3,ABS(I5520)&gt;Rules!$B$4,OR(B5521&lt;Rules!$B$2,B5521&gt;Rules!$B$3,ABS(I5521)&gt;Rules!$B$4)),1,0)</f>
        <v>0</v>
      </c>
      <c r="K5520" s="6" t="str">
        <f aca="false">IF(F5520=1,COUNTIF($F$2:F5520,1),"")</f>
        <v/>
      </c>
    </row>
    <row r="5521" customFormat="false" ht="15" hidden="false" customHeight="false" outlineLevel="0" collapsed="false">
      <c r="A5521" s="6" t="n">
        <v>43386.3055</v>
      </c>
      <c r="B5521" s="6" t="n">
        <v>1.82637362637363</v>
      </c>
      <c r="C5521" s="6" t="n">
        <v>76</v>
      </c>
      <c r="D5521" s="6" t="n">
        <v>-1</v>
      </c>
      <c r="E5521" s="6" t="n">
        <v>1.82783882783883</v>
      </c>
      <c r="F5521" s="6" t="n">
        <v>0</v>
      </c>
      <c r="G5521" s="6" t="n">
        <v>0.0820512820512824</v>
      </c>
      <c r="H5521" s="6" t="str">
        <f aca="false">IF(AND(A5521&gt;=Stimuli!$B$2,A5521&lt;=Stimuli!$C$2),Stimuli!$A$2,IF(AND(A5521&gt;=Stimuli!$B$3,A5521&lt;=Stimuli!$C$3),Stimuli!$A$3,IF(AND(A5521&gt;=Stimuli!$B$4,A5521&lt;=Stimuli!$C$4),Stimuli!$A$4,"")))</f>
        <v>01 Quiet baseline (60s)</v>
      </c>
      <c r="I5521" s="6" t="n">
        <f aca="false">(B5521-B5520)/((A5521-A5520)/1000)</f>
        <v>0.18754578754573</v>
      </c>
      <c r="J5521" s="6" t="n">
        <f aca="false">IF(OR(B5521&lt;Rules!$B$2,B5521&gt;Rules!$B$3,ABS(I5521)&gt;Rules!$B$4,OR(B5522&lt;Rules!$B$2,B5522&gt;Rules!$B$3,ABS(I5522)&gt;Rules!$B$4)),1,0)</f>
        <v>0</v>
      </c>
      <c r="K5521" s="6" t="str">
        <f aca="false">IF(F5521=1,COUNTIF($F$2:F5521,1),"")</f>
        <v/>
      </c>
    </row>
    <row r="5522" customFormat="false" ht="15" hidden="false" customHeight="false" outlineLevel="0" collapsed="false">
      <c r="A5522" s="6" t="n">
        <v>43394.118</v>
      </c>
      <c r="B5522" s="6" t="n">
        <v>1.82637362637363</v>
      </c>
      <c r="C5522" s="6" t="n">
        <v>76</v>
      </c>
      <c r="D5522" s="6" t="n">
        <v>-1</v>
      </c>
      <c r="E5522" s="6" t="n">
        <v>1.82783882783883</v>
      </c>
      <c r="F5522" s="6" t="n">
        <v>0</v>
      </c>
      <c r="G5522" s="6" t="n">
        <v>0.0820512820512824</v>
      </c>
      <c r="H5522" s="6" t="str">
        <f aca="false">IF(AND(A5522&gt;=Stimuli!$B$2,A5522&lt;=Stimuli!$C$2),Stimuli!$A$2,IF(AND(A5522&gt;=Stimuli!$B$3,A5522&lt;=Stimuli!$C$3),Stimuli!$A$3,IF(AND(A5522&gt;=Stimuli!$B$4,A5522&lt;=Stimuli!$C$4),Stimuli!$A$4,"")))</f>
        <v>01 Quiet baseline (60s)</v>
      </c>
      <c r="I5522" s="6" t="n">
        <f aca="false">(B5522-B5521)/((A5522-A5521)/1000)</f>
        <v>0</v>
      </c>
      <c r="J5522" s="6" t="n">
        <f aca="false">IF(OR(B5522&lt;Rules!$B$2,B5522&gt;Rules!$B$3,ABS(I5522)&gt;Rules!$B$4,OR(B5523&lt;Rules!$B$2,B5523&gt;Rules!$B$3,ABS(I5523)&gt;Rules!$B$4)),1,0)</f>
        <v>0</v>
      </c>
      <c r="K5522" s="6" t="str">
        <f aca="false">IF(F5522=1,COUNTIF($F$2:F5522,1),"")</f>
        <v/>
      </c>
    </row>
    <row r="5523" customFormat="false" ht="15" hidden="false" customHeight="false" outlineLevel="0" collapsed="false">
      <c r="A5523" s="6" t="n">
        <v>43401.9305</v>
      </c>
      <c r="B5523" s="6" t="n">
        <v>1.82783882783883</v>
      </c>
      <c r="C5523" s="6" t="n">
        <v>76</v>
      </c>
      <c r="D5523" s="6" t="n">
        <v>-1</v>
      </c>
      <c r="E5523" s="6" t="n">
        <v>1.83076923076923</v>
      </c>
      <c r="F5523" s="6" t="n">
        <v>0</v>
      </c>
      <c r="G5523" s="6" t="n">
        <v>0.0820512820512824</v>
      </c>
      <c r="H5523" s="6" t="str">
        <f aca="false">IF(AND(A5523&gt;=Stimuli!$B$2,A5523&lt;=Stimuli!$C$2),Stimuli!$A$2,IF(AND(A5523&gt;=Stimuli!$B$3,A5523&lt;=Stimuli!$C$3),Stimuli!$A$3,IF(AND(A5523&gt;=Stimuli!$B$4,A5523&lt;=Stimuli!$C$4),Stimuli!$A$4,"")))</f>
        <v>01 Quiet baseline (60s)</v>
      </c>
      <c r="I5523" s="6" t="n">
        <f aca="false">(B5523-B5522)/((A5523-A5522)/1000)</f>
        <v>0.187545787545844</v>
      </c>
      <c r="J5523" s="6" t="n">
        <f aca="false">IF(OR(B5523&lt;Rules!$B$2,B5523&gt;Rules!$B$3,ABS(I5523)&gt;Rules!$B$4,OR(B5524&lt;Rules!$B$2,B5524&gt;Rules!$B$3,ABS(I5524)&gt;Rules!$B$4)),1,0)</f>
        <v>0</v>
      </c>
      <c r="K5523" s="6" t="str">
        <f aca="false">IF(F5523=1,COUNTIF($F$2:F5523,1),"")</f>
        <v/>
      </c>
    </row>
    <row r="5524" customFormat="false" ht="15" hidden="false" customHeight="false" outlineLevel="0" collapsed="false">
      <c r="A5524" s="6" t="n">
        <v>43409.743</v>
      </c>
      <c r="B5524" s="6" t="n">
        <v>1.83076923076923</v>
      </c>
      <c r="C5524" s="6" t="n">
        <v>76</v>
      </c>
      <c r="D5524" s="6" t="n">
        <v>-1</v>
      </c>
      <c r="E5524" s="6" t="n">
        <v>1.83076923076923</v>
      </c>
      <c r="F5524" s="6" t="n">
        <v>0</v>
      </c>
      <c r="G5524" s="6" t="n">
        <v>0.0820512820512824</v>
      </c>
      <c r="H5524" s="6" t="str">
        <f aca="false">IF(AND(A5524&gt;=Stimuli!$B$2,A5524&lt;=Stimuli!$C$2),Stimuli!$A$2,IF(AND(A5524&gt;=Stimuli!$B$3,A5524&lt;=Stimuli!$C$3),Stimuli!$A$3,IF(AND(A5524&gt;=Stimuli!$B$4,A5524&lt;=Stimuli!$C$4),Stimuli!$A$4,"")))</f>
        <v>01 Quiet baseline (60s)</v>
      </c>
      <c r="I5524" s="6" t="n">
        <f aca="false">(B5524-B5523)/((A5524-A5523)/1000)</f>
        <v>0.37509157509146</v>
      </c>
      <c r="J5524" s="6" t="n">
        <f aca="false">IF(OR(B5524&lt;Rules!$B$2,B5524&gt;Rules!$B$3,ABS(I5524)&gt;Rules!$B$4,OR(B5525&lt;Rules!$B$2,B5525&gt;Rules!$B$3,ABS(I5525)&gt;Rules!$B$4)),1,0)</f>
        <v>0</v>
      </c>
      <c r="K5524" s="6" t="str">
        <f aca="false">IF(F5524=1,COUNTIF($F$2:F5524,1),"")</f>
        <v/>
      </c>
    </row>
    <row r="5525" customFormat="false" ht="15" hidden="false" customHeight="false" outlineLevel="0" collapsed="false">
      <c r="A5525" s="6" t="n">
        <v>43417.5555</v>
      </c>
      <c r="B5525" s="6" t="n">
        <v>1.82783882783883</v>
      </c>
      <c r="C5525" s="6" t="n">
        <v>76</v>
      </c>
      <c r="D5525" s="6" t="n">
        <v>-1</v>
      </c>
      <c r="E5525" s="6" t="n">
        <v>1.83076923076923</v>
      </c>
      <c r="F5525" s="6" t="n">
        <v>0</v>
      </c>
      <c r="G5525" s="6" t="n">
        <v>0.0820512820512824</v>
      </c>
      <c r="H5525" s="6" t="str">
        <f aca="false">IF(AND(A5525&gt;=Stimuli!$B$2,A5525&lt;=Stimuli!$C$2),Stimuli!$A$2,IF(AND(A5525&gt;=Stimuli!$B$3,A5525&lt;=Stimuli!$C$3),Stimuli!$A$3,IF(AND(A5525&gt;=Stimuli!$B$4,A5525&lt;=Stimuli!$C$4),Stimuli!$A$4,"")))</f>
        <v>01 Quiet baseline (60s)</v>
      </c>
      <c r="I5525" s="6" t="n">
        <f aca="false">(B5525-B5524)/((A5525-A5524)/1000)</f>
        <v>-0.37509157509146</v>
      </c>
      <c r="J5525" s="6" t="n">
        <f aca="false">IF(OR(B5525&lt;Rules!$B$2,B5525&gt;Rules!$B$3,ABS(I5525)&gt;Rules!$B$4,OR(B5526&lt;Rules!$B$2,B5526&gt;Rules!$B$3,ABS(I5526)&gt;Rules!$B$4)),1,0)</f>
        <v>0</v>
      </c>
      <c r="K5525" s="6" t="str">
        <f aca="false">IF(F5525=1,COUNTIF($F$2:F5525,1),"")</f>
        <v/>
      </c>
    </row>
    <row r="5526" customFormat="false" ht="15" hidden="false" customHeight="false" outlineLevel="0" collapsed="false">
      <c r="A5526" s="6" t="n">
        <v>43425.368</v>
      </c>
      <c r="B5526" s="6" t="n">
        <v>1.83369963369963</v>
      </c>
      <c r="C5526" s="6" t="n">
        <v>76</v>
      </c>
      <c r="D5526" s="6" t="n">
        <v>-1</v>
      </c>
      <c r="E5526" s="6" t="n">
        <v>1.83076923076923</v>
      </c>
      <c r="F5526" s="6" t="n">
        <v>0</v>
      </c>
      <c r="G5526" s="6" t="n">
        <v>0.0820512820512824</v>
      </c>
      <c r="H5526" s="6" t="str">
        <f aca="false">IF(AND(A5526&gt;=Stimuli!$B$2,A5526&lt;=Stimuli!$C$2),Stimuli!$A$2,IF(AND(A5526&gt;=Stimuli!$B$3,A5526&lt;=Stimuli!$C$3),Stimuli!$A$3,IF(AND(A5526&gt;=Stimuli!$B$4,A5526&lt;=Stimuli!$C$4),Stimuli!$A$4,"")))</f>
        <v>01 Quiet baseline (60s)</v>
      </c>
      <c r="I5526" s="6" t="n">
        <f aca="false">(B5526-B5525)/((A5526-A5525)/1000)</f>
        <v>0.750183150183034</v>
      </c>
      <c r="J5526" s="6" t="n">
        <f aca="false">IF(OR(B5526&lt;Rules!$B$2,B5526&gt;Rules!$B$3,ABS(I5526)&gt;Rules!$B$4,OR(B5527&lt;Rules!$B$2,B5527&gt;Rules!$B$3,ABS(I5527)&gt;Rules!$B$4)),1,0)</f>
        <v>0</v>
      </c>
      <c r="K5526" s="6" t="str">
        <f aca="false">IF(F5526=1,COUNTIF($F$2:F5526,1),"")</f>
        <v/>
      </c>
    </row>
    <row r="5527" customFormat="false" ht="15" hidden="false" customHeight="false" outlineLevel="0" collapsed="false">
      <c r="A5527" s="6" t="n">
        <v>43433.1805</v>
      </c>
      <c r="B5527" s="6" t="n">
        <v>1.83076923076923</v>
      </c>
      <c r="C5527" s="6" t="n">
        <v>76</v>
      </c>
      <c r="D5527" s="6" t="n">
        <v>-1</v>
      </c>
      <c r="E5527" s="6" t="n">
        <v>1.83223443223443</v>
      </c>
      <c r="F5527" s="6" t="n">
        <v>0</v>
      </c>
      <c r="G5527" s="6" t="n">
        <v>0.0820512820512824</v>
      </c>
      <c r="H5527" s="6" t="str">
        <f aca="false">IF(AND(A5527&gt;=Stimuli!$B$2,A5527&lt;=Stimuli!$C$2),Stimuli!$A$2,IF(AND(A5527&gt;=Stimuli!$B$3,A5527&lt;=Stimuli!$C$3),Stimuli!$A$3,IF(AND(A5527&gt;=Stimuli!$B$4,A5527&lt;=Stimuli!$C$4),Stimuli!$A$4,"")))</f>
        <v>01 Quiet baseline (60s)</v>
      </c>
      <c r="I5527" s="6" t="n">
        <f aca="false">(B5527-B5526)/((A5527-A5526)/1000)</f>
        <v>-0.375091575091574</v>
      </c>
      <c r="J5527" s="6" t="n">
        <f aca="false">IF(OR(B5527&lt;Rules!$B$2,B5527&gt;Rules!$B$3,ABS(I5527)&gt;Rules!$B$4,OR(B5528&lt;Rules!$B$2,B5528&gt;Rules!$B$3,ABS(I5528)&gt;Rules!$B$4)),1,0)</f>
        <v>0</v>
      </c>
      <c r="K5527" s="6" t="str">
        <f aca="false">IF(F5527=1,COUNTIF($F$2:F5527,1),"")</f>
        <v/>
      </c>
    </row>
    <row r="5528" customFormat="false" ht="15" hidden="false" customHeight="false" outlineLevel="0" collapsed="false">
      <c r="A5528" s="6" t="n">
        <v>43440.993</v>
      </c>
      <c r="B5528" s="6" t="n">
        <v>1.83663003663004</v>
      </c>
      <c r="C5528" s="6" t="n">
        <v>76</v>
      </c>
      <c r="D5528" s="6" t="n">
        <v>-1</v>
      </c>
      <c r="E5528" s="6" t="n">
        <v>1.83223443223443</v>
      </c>
      <c r="F5528" s="6" t="n">
        <v>0</v>
      </c>
      <c r="G5528" s="6" t="n">
        <v>0.0820512820512824</v>
      </c>
      <c r="H5528" s="6" t="str">
        <f aca="false">IF(AND(A5528&gt;=Stimuli!$B$2,A5528&lt;=Stimuli!$C$2),Stimuli!$A$2,IF(AND(A5528&gt;=Stimuli!$B$3,A5528&lt;=Stimuli!$C$3),Stimuli!$A$3,IF(AND(A5528&gt;=Stimuli!$B$4,A5528&lt;=Stimuli!$C$4),Stimuli!$A$4,"")))</f>
        <v>01 Quiet baseline (60s)</v>
      </c>
      <c r="I5528" s="6" t="n">
        <f aca="false">(B5528-B5527)/((A5528-A5527)/1000)</f>
        <v>0.75018315018329</v>
      </c>
      <c r="J5528" s="6" t="n">
        <f aca="false">IF(OR(B5528&lt;Rules!$B$2,B5528&gt;Rules!$B$3,ABS(I5528)&gt;Rules!$B$4,OR(B5529&lt;Rules!$B$2,B5529&gt;Rules!$B$3,ABS(I5529)&gt;Rules!$B$4)),1,0)</f>
        <v>0</v>
      </c>
      <c r="K5528" s="6" t="str">
        <f aca="false">IF(F5528=1,COUNTIF($F$2:F5528,1),"")</f>
        <v/>
      </c>
    </row>
    <row r="5529" customFormat="false" ht="15" hidden="false" customHeight="false" outlineLevel="0" collapsed="false">
      <c r="A5529" s="6" t="n">
        <v>43448.8055</v>
      </c>
      <c r="B5529" s="6" t="n">
        <v>1.83369963369963</v>
      </c>
      <c r="C5529" s="6" t="n">
        <v>76</v>
      </c>
      <c r="D5529" s="6" t="n">
        <v>-1</v>
      </c>
      <c r="E5529" s="6" t="n">
        <v>1.83223443223443</v>
      </c>
      <c r="F5529" s="6" t="n">
        <v>0</v>
      </c>
      <c r="G5529" s="6" t="n">
        <v>0.0820512820512824</v>
      </c>
      <c r="H5529" s="6" t="str">
        <f aca="false">IF(AND(A5529&gt;=Stimuli!$B$2,A5529&lt;=Stimuli!$C$2),Stimuli!$A$2,IF(AND(A5529&gt;=Stimuli!$B$3,A5529&lt;=Stimuli!$C$3),Stimuli!$A$3,IF(AND(A5529&gt;=Stimuli!$B$4,A5529&lt;=Stimuli!$C$4),Stimuli!$A$4,"")))</f>
        <v>01 Quiet baseline (60s)</v>
      </c>
      <c r="I5529" s="6" t="n">
        <f aca="false">(B5529-B5528)/((A5529-A5528)/1000)</f>
        <v>-0.375091575091716</v>
      </c>
      <c r="J5529" s="6" t="n">
        <f aca="false">IF(OR(B5529&lt;Rules!$B$2,B5529&gt;Rules!$B$3,ABS(I5529)&gt;Rules!$B$4,OR(B5530&lt;Rules!$B$2,B5530&gt;Rules!$B$3,ABS(I5530)&gt;Rules!$B$4)),1,0)</f>
        <v>0</v>
      </c>
      <c r="K5529" s="6" t="str">
        <f aca="false">IF(F5529=1,COUNTIF($F$2:F5529,1),"")</f>
        <v/>
      </c>
    </row>
    <row r="5530" customFormat="false" ht="15" hidden="false" customHeight="false" outlineLevel="0" collapsed="false">
      <c r="A5530" s="6" t="n">
        <v>43456.618</v>
      </c>
      <c r="B5530" s="6" t="n">
        <v>1.83223443223443</v>
      </c>
      <c r="C5530" s="6" t="n">
        <v>76</v>
      </c>
      <c r="D5530" s="6" t="n">
        <v>-1</v>
      </c>
      <c r="E5530" s="6" t="n">
        <v>1.83369963369963</v>
      </c>
      <c r="F5530" s="6" t="n">
        <v>0</v>
      </c>
      <c r="G5530" s="6" t="n">
        <v>0.0820512820512824</v>
      </c>
      <c r="H5530" s="6" t="str">
        <f aca="false">IF(AND(A5530&gt;=Stimuli!$B$2,A5530&lt;=Stimuli!$C$2),Stimuli!$A$2,IF(AND(A5530&gt;=Stimuli!$B$3,A5530&lt;=Stimuli!$C$3),Stimuli!$A$3,IF(AND(A5530&gt;=Stimuli!$B$4,A5530&lt;=Stimuli!$C$4),Stimuli!$A$4,"")))</f>
        <v>01 Quiet baseline (60s)</v>
      </c>
      <c r="I5530" s="6" t="n">
        <f aca="false">(B5530-B5529)/((A5530-A5529)/1000)</f>
        <v>-0.18754578754573</v>
      </c>
      <c r="J5530" s="6" t="n">
        <f aca="false">IF(OR(B5530&lt;Rules!$B$2,B5530&gt;Rules!$B$3,ABS(I5530)&gt;Rules!$B$4,OR(B5531&lt;Rules!$B$2,B5531&gt;Rules!$B$3,ABS(I5531)&gt;Rules!$B$4)),1,0)</f>
        <v>0</v>
      </c>
      <c r="K5530" s="6" t="str">
        <f aca="false">IF(F5530=1,COUNTIF($F$2:F5530,1),"")</f>
        <v/>
      </c>
    </row>
    <row r="5531" customFormat="false" ht="15" hidden="false" customHeight="false" outlineLevel="0" collapsed="false">
      <c r="A5531" s="6" t="n">
        <v>43464.4305</v>
      </c>
      <c r="B5531" s="6" t="n">
        <v>1.82051282051282</v>
      </c>
      <c r="C5531" s="6" t="n">
        <v>76</v>
      </c>
      <c r="D5531" s="6" t="n">
        <v>-1</v>
      </c>
      <c r="E5531" s="6" t="n">
        <v>1.83369963369963</v>
      </c>
      <c r="F5531" s="6" t="n">
        <v>0</v>
      </c>
      <c r="G5531" s="6" t="n">
        <v>0</v>
      </c>
      <c r="H5531" s="6" t="str">
        <f aca="false">IF(AND(A5531&gt;=Stimuli!$B$2,A5531&lt;=Stimuli!$C$2),Stimuli!$A$2,IF(AND(A5531&gt;=Stimuli!$B$3,A5531&lt;=Stimuli!$C$3),Stimuli!$A$3,IF(AND(A5531&gt;=Stimuli!$B$4,A5531&lt;=Stimuli!$C$4),Stimuli!$A$4,"")))</f>
        <v>01 Quiet baseline (60s)</v>
      </c>
      <c r="I5531" s="6" t="n">
        <f aca="false">(B5531-B5530)/((A5531-A5530)/1000)</f>
        <v>-1.50036630036632</v>
      </c>
      <c r="J5531" s="6" t="n">
        <f aca="false">IF(OR(B5531&lt;Rules!$B$2,B5531&gt;Rules!$B$3,ABS(I5531)&gt;Rules!$B$4,OR(B5532&lt;Rules!$B$2,B5532&gt;Rules!$B$3,ABS(I5532)&gt;Rules!$B$4)),1,0)</f>
        <v>0</v>
      </c>
      <c r="K5531" s="6" t="str">
        <f aca="false">IF(F5531=1,COUNTIF($F$2:F5531,1),"")</f>
        <v/>
      </c>
    </row>
    <row r="5532" customFormat="false" ht="15" hidden="false" customHeight="false" outlineLevel="0" collapsed="false">
      <c r="A5532" s="6" t="n">
        <v>43472.243</v>
      </c>
      <c r="B5532" s="6" t="n">
        <v>1.81758241758242</v>
      </c>
      <c r="C5532" s="6" t="n">
        <v>76</v>
      </c>
      <c r="D5532" s="6" t="n">
        <v>-1</v>
      </c>
      <c r="E5532" s="6" t="n">
        <v>1.83663003663004</v>
      </c>
      <c r="F5532" s="6" t="n">
        <v>0</v>
      </c>
      <c r="G5532" s="6" t="n">
        <v>0</v>
      </c>
      <c r="H5532" s="6" t="str">
        <f aca="false">IF(AND(A5532&gt;=Stimuli!$B$2,A5532&lt;=Stimuli!$C$2),Stimuli!$A$2,IF(AND(A5532&gt;=Stimuli!$B$3,A5532&lt;=Stimuli!$C$3),Stimuli!$A$3,IF(AND(A5532&gt;=Stimuli!$B$4,A5532&lt;=Stimuli!$C$4),Stimuli!$A$4,"")))</f>
        <v>01 Quiet baseline (60s)</v>
      </c>
      <c r="I5532" s="6" t="n">
        <f aca="false">(B5532-B5531)/((A5532-A5531)/1000)</f>
        <v>-0.37509157509146</v>
      </c>
      <c r="J5532" s="6" t="n">
        <f aca="false">IF(OR(B5532&lt;Rules!$B$2,B5532&gt;Rules!$B$3,ABS(I5532)&gt;Rules!$B$4,OR(B5533&lt;Rules!$B$2,B5533&gt;Rules!$B$3,ABS(I5533)&gt;Rules!$B$4)),1,0)</f>
        <v>0</v>
      </c>
      <c r="K5532" s="6" t="str">
        <f aca="false">IF(F5532=1,COUNTIF($F$2:F5532,1),"")</f>
        <v/>
      </c>
    </row>
    <row r="5533" customFormat="false" ht="15" hidden="false" customHeight="false" outlineLevel="0" collapsed="false">
      <c r="A5533" s="6" t="n">
        <v>43480.0555</v>
      </c>
      <c r="B5533" s="6" t="n">
        <v>1.8043956043956</v>
      </c>
      <c r="C5533" s="6" t="n">
        <v>76</v>
      </c>
      <c r="D5533" s="6" t="n">
        <v>-1</v>
      </c>
      <c r="E5533" s="6" t="n">
        <v>1.84102564102564</v>
      </c>
      <c r="F5533" s="6" t="n">
        <v>0</v>
      </c>
      <c r="G5533" s="6" t="n">
        <v>0</v>
      </c>
      <c r="H5533" s="6" t="str">
        <f aca="false">IF(AND(A5533&gt;=Stimuli!$B$2,A5533&lt;=Stimuli!$C$2),Stimuli!$A$2,IF(AND(A5533&gt;=Stimuli!$B$3,A5533&lt;=Stimuli!$C$3),Stimuli!$A$3,IF(AND(A5533&gt;=Stimuli!$B$4,A5533&lt;=Stimuli!$C$4),Stimuli!$A$4,"")))</f>
        <v>01 Quiet baseline (60s)</v>
      </c>
      <c r="I5533" s="6" t="n">
        <f aca="false">(B5533-B5532)/((A5533-A5532)/1000)</f>
        <v>-1.6879120879122</v>
      </c>
      <c r="J5533" s="6" t="n">
        <f aca="false">IF(OR(B5533&lt;Rules!$B$2,B5533&gt;Rules!$B$3,ABS(I5533)&gt;Rules!$B$4,OR(B5534&lt;Rules!$B$2,B5534&gt;Rules!$B$3,ABS(I5534)&gt;Rules!$B$4)),1,0)</f>
        <v>0</v>
      </c>
      <c r="K5533" s="6" t="str">
        <f aca="false">IF(F5533=1,COUNTIF($F$2:F5533,1),"")</f>
        <v/>
      </c>
    </row>
    <row r="5534" customFormat="false" ht="15" hidden="false" customHeight="false" outlineLevel="0" collapsed="false">
      <c r="A5534" s="6" t="n">
        <v>43487.868</v>
      </c>
      <c r="B5534" s="6" t="n">
        <v>1.79413919413919</v>
      </c>
      <c r="C5534" s="6" t="n">
        <v>76</v>
      </c>
      <c r="D5534" s="6" t="n">
        <v>-1</v>
      </c>
      <c r="E5534" s="6" t="n">
        <v>1.84249084249084</v>
      </c>
      <c r="F5534" s="6" t="n">
        <v>0</v>
      </c>
      <c r="G5534" s="6" t="n">
        <v>0</v>
      </c>
      <c r="H5534" s="6" t="str">
        <f aca="false">IF(AND(A5534&gt;=Stimuli!$B$2,A5534&lt;=Stimuli!$C$2),Stimuli!$A$2,IF(AND(A5534&gt;=Stimuli!$B$3,A5534&lt;=Stimuli!$C$3),Stimuli!$A$3,IF(AND(A5534&gt;=Stimuli!$B$4,A5534&lt;=Stimuli!$C$4),Stimuli!$A$4,"")))</f>
        <v>01 Quiet baseline (60s)</v>
      </c>
      <c r="I5534" s="6" t="n">
        <f aca="false">(B5534-B5533)/((A5534-A5533)/1000)</f>
        <v>-1.31282051282048</v>
      </c>
      <c r="J5534" s="6" t="n">
        <f aca="false">IF(OR(B5534&lt;Rules!$B$2,B5534&gt;Rules!$B$3,ABS(I5534)&gt;Rules!$B$4,OR(B5535&lt;Rules!$B$2,B5535&gt;Rules!$B$3,ABS(I5535)&gt;Rules!$B$4)),1,0)</f>
        <v>0</v>
      </c>
      <c r="K5534" s="6" t="str">
        <f aca="false">IF(F5534=1,COUNTIF($F$2:F5534,1),"")</f>
        <v/>
      </c>
    </row>
    <row r="5535" customFormat="false" ht="15" hidden="false" customHeight="false" outlineLevel="0" collapsed="false">
      <c r="A5535" s="6" t="n">
        <v>43495.6805</v>
      </c>
      <c r="B5535" s="6" t="n">
        <v>1.76776556776557</v>
      </c>
      <c r="C5535" s="6" t="n">
        <v>76</v>
      </c>
      <c r="D5535" s="6" t="n">
        <v>-1</v>
      </c>
      <c r="E5535" s="6" t="n">
        <v>1.84395604395604</v>
      </c>
      <c r="F5535" s="6" t="n">
        <v>0</v>
      </c>
      <c r="G5535" s="6" t="n">
        <v>0</v>
      </c>
      <c r="H5535" s="6" t="str">
        <f aca="false">IF(AND(A5535&gt;=Stimuli!$B$2,A5535&lt;=Stimuli!$C$2),Stimuli!$A$2,IF(AND(A5535&gt;=Stimuli!$B$3,A5535&lt;=Stimuli!$C$3),Stimuli!$A$3,IF(AND(A5535&gt;=Stimuli!$B$4,A5535&lt;=Stimuli!$C$4),Stimuli!$A$4,"")))</f>
        <v>01 Quiet baseline (60s)</v>
      </c>
      <c r="I5535" s="6" t="n">
        <f aca="false">(B5535-B5534)/((A5535-A5534)/1000)</f>
        <v>-3.37582417582414</v>
      </c>
      <c r="J5535" s="6" t="n">
        <f aca="false">IF(OR(B5535&lt;Rules!$B$2,B5535&gt;Rules!$B$3,ABS(I5535)&gt;Rules!$B$4,OR(B5536&lt;Rules!$B$2,B5536&gt;Rules!$B$3,ABS(I5536)&gt;Rules!$B$4)),1,0)</f>
        <v>0</v>
      </c>
      <c r="K5535" s="6" t="str">
        <f aca="false">IF(F5535=1,COUNTIF($F$2:F5535,1),"")</f>
        <v/>
      </c>
    </row>
    <row r="5536" customFormat="false" ht="15" hidden="false" customHeight="false" outlineLevel="0" collapsed="false">
      <c r="A5536" s="6" t="n">
        <v>43503.493</v>
      </c>
      <c r="B5536" s="6" t="n">
        <v>1.74139194139194</v>
      </c>
      <c r="C5536" s="6" t="n">
        <v>76</v>
      </c>
      <c r="D5536" s="6" t="n">
        <v>-1</v>
      </c>
      <c r="E5536" s="6" t="n">
        <v>1.84688644688645</v>
      </c>
      <c r="F5536" s="6" t="n">
        <v>0</v>
      </c>
      <c r="G5536" s="6" t="n">
        <v>0</v>
      </c>
      <c r="H5536" s="6" t="str">
        <f aca="false">IF(AND(A5536&gt;=Stimuli!$B$2,A5536&lt;=Stimuli!$C$2),Stimuli!$A$2,IF(AND(A5536&gt;=Stimuli!$B$3,A5536&lt;=Stimuli!$C$3),Stimuli!$A$3,IF(AND(A5536&gt;=Stimuli!$B$4,A5536&lt;=Stimuli!$C$4),Stimuli!$A$4,"")))</f>
        <v>01 Quiet baseline (60s)</v>
      </c>
      <c r="I5536" s="6" t="n">
        <f aca="false">(B5536-B5535)/((A5536-A5535)/1000)</f>
        <v>-3.37582417582425</v>
      </c>
      <c r="J5536" s="6" t="n">
        <f aca="false">IF(OR(B5536&lt;Rules!$B$2,B5536&gt;Rules!$B$3,ABS(I5536)&gt;Rules!$B$4,OR(B5537&lt;Rules!$B$2,B5537&gt;Rules!$B$3,ABS(I5537)&gt;Rules!$B$4)),1,0)</f>
        <v>0</v>
      </c>
      <c r="K5536" s="6" t="str">
        <f aca="false">IF(F5536=1,COUNTIF($F$2:F5536,1),"")</f>
        <v/>
      </c>
    </row>
    <row r="5537" customFormat="false" ht="15" hidden="false" customHeight="false" outlineLevel="0" collapsed="false">
      <c r="A5537" s="6" t="n">
        <v>43511.3055</v>
      </c>
      <c r="B5537" s="6" t="n">
        <v>1.70476190476191</v>
      </c>
      <c r="C5537" s="6" t="n">
        <v>76</v>
      </c>
      <c r="D5537" s="6" t="n">
        <v>-1</v>
      </c>
      <c r="E5537" s="6" t="n">
        <v>1.84688644688645</v>
      </c>
      <c r="F5537" s="6" t="n">
        <v>0</v>
      </c>
      <c r="G5537" s="6" t="n">
        <v>0</v>
      </c>
      <c r="H5537" s="6" t="str">
        <f aca="false">IF(AND(A5537&gt;=Stimuli!$B$2,A5537&lt;=Stimuli!$C$2),Stimuli!$A$2,IF(AND(A5537&gt;=Stimuli!$B$3,A5537&lt;=Stimuli!$C$3),Stimuli!$A$3,IF(AND(A5537&gt;=Stimuli!$B$4,A5537&lt;=Stimuli!$C$4),Stimuli!$A$4,"")))</f>
        <v>01 Quiet baseline (60s)</v>
      </c>
      <c r="I5537" s="6" t="n">
        <f aca="false">(B5537-B5536)/((A5537-A5536)/1000)</f>
        <v>-4.68864468864462</v>
      </c>
      <c r="J5537" s="6" t="n">
        <f aca="false">IF(OR(B5537&lt;Rules!$B$2,B5537&gt;Rules!$B$3,ABS(I5537)&gt;Rules!$B$4,OR(B5538&lt;Rules!$B$2,B5538&gt;Rules!$B$3,ABS(I5538)&gt;Rules!$B$4)),1,0)</f>
        <v>0</v>
      </c>
      <c r="K5537" s="6" t="str">
        <f aca="false">IF(F5537=1,COUNTIF($F$2:F5537,1),"")</f>
        <v/>
      </c>
    </row>
    <row r="5538" customFormat="false" ht="15" hidden="false" customHeight="false" outlineLevel="0" collapsed="false">
      <c r="A5538" s="6" t="n">
        <v>43519.118</v>
      </c>
      <c r="B5538" s="6" t="n">
        <v>1.66373626373626</v>
      </c>
      <c r="C5538" s="6" t="n">
        <v>76</v>
      </c>
      <c r="D5538" s="6" t="n">
        <v>-1</v>
      </c>
      <c r="E5538" s="6" t="n">
        <v>1.85567765567766</v>
      </c>
      <c r="F5538" s="6" t="n">
        <v>0</v>
      </c>
      <c r="G5538" s="6" t="n">
        <v>0</v>
      </c>
      <c r="H5538" s="6" t="str">
        <f aca="false">IF(AND(A5538&gt;=Stimuli!$B$2,A5538&lt;=Stimuli!$C$2),Stimuli!$A$2,IF(AND(A5538&gt;=Stimuli!$B$3,A5538&lt;=Stimuli!$C$3),Stimuli!$A$3,IF(AND(A5538&gt;=Stimuli!$B$4,A5538&lt;=Stimuli!$C$4),Stimuli!$A$4,"")))</f>
        <v>01 Quiet baseline (60s)</v>
      </c>
      <c r="I5538" s="6" t="n">
        <f aca="false">(B5538-B5537)/((A5538-A5537)/1000)</f>
        <v>-5.25128205128203</v>
      </c>
      <c r="J5538" s="6" t="n">
        <f aca="false">IF(OR(B5538&lt;Rules!$B$2,B5538&gt;Rules!$B$3,ABS(I5538)&gt;Rules!$B$4,OR(B5539&lt;Rules!$B$2,B5539&gt;Rules!$B$3,ABS(I5539)&gt;Rules!$B$4)),1,0)</f>
        <v>0</v>
      </c>
      <c r="K5538" s="6" t="str">
        <f aca="false">IF(F5538=1,COUNTIF($F$2:F5538,1),"")</f>
        <v/>
      </c>
    </row>
    <row r="5539" customFormat="false" ht="15" hidden="false" customHeight="false" outlineLevel="0" collapsed="false">
      <c r="A5539" s="6" t="n">
        <v>43526.9305</v>
      </c>
      <c r="B5539" s="6" t="n">
        <v>1.61538461538462</v>
      </c>
      <c r="C5539" s="6" t="n">
        <v>76</v>
      </c>
      <c r="D5539" s="6" t="n">
        <v>-1</v>
      </c>
      <c r="E5539" s="6" t="n">
        <v>1.85714285714286</v>
      </c>
      <c r="F5539" s="6" t="n">
        <v>0</v>
      </c>
      <c r="G5539" s="6" t="n">
        <v>0</v>
      </c>
      <c r="H5539" s="6" t="str">
        <f aca="false">IF(AND(A5539&gt;=Stimuli!$B$2,A5539&lt;=Stimuli!$C$2),Stimuli!$A$2,IF(AND(A5539&gt;=Stimuli!$B$3,A5539&lt;=Stimuli!$C$3),Stimuli!$A$3,IF(AND(A5539&gt;=Stimuli!$B$4,A5539&lt;=Stimuli!$C$4),Stimuli!$A$4,"")))</f>
        <v>01 Quiet baseline (60s)</v>
      </c>
      <c r="I5539" s="6" t="n">
        <f aca="false">(B5539-B5538)/((A5539-A5538)/1000)</f>
        <v>-6.18901098901108</v>
      </c>
      <c r="J5539" s="6" t="n">
        <f aca="false">IF(OR(B5539&lt;Rules!$B$2,B5539&gt;Rules!$B$3,ABS(I5539)&gt;Rules!$B$4,OR(B5540&lt;Rules!$B$2,B5540&gt;Rules!$B$3,ABS(I5540)&gt;Rules!$B$4)),1,0)</f>
        <v>0</v>
      </c>
      <c r="K5539" s="6" t="str">
        <f aca="false">IF(F5539=1,COUNTIF($F$2:F5539,1),"")</f>
        <v/>
      </c>
    </row>
    <row r="5540" customFormat="false" ht="15" hidden="false" customHeight="false" outlineLevel="0" collapsed="false">
      <c r="A5540" s="6" t="n">
        <v>43534.743</v>
      </c>
      <c r="B5540" s="6" t="n">
        <v>1.58021978021978</v>
      </c>
      <c r="C5540" s="6" t="n">
        <v>76</v>
      </c>
      <c r="D5540" s="6" t="n">
        <v>-1</v>
      </c>
      <c r="E5540" s="6" t="n">
        <v>1.86007326007326</v>
      </c>
      <c r="F5540" s="6" t="n">
        <v>0</v>
      </c>
      <c r="G5540" s="6" t="n">
        <v>0</v>
      </c>
      <c r="H5540" s="6" t="str">
        <f aca="false">IF(AND(A5540&gt;=Stimuli!$B$2,A5540&lt;=Stimuli!$C$2),Stimuli!$A$2,IF(AND(A5540&gt;=Stimuli!$B$3,A5540&lt;=Stimuli!$C$3),Stimuli!$A$3,IF(AND(A5540&gt;=Stimuli!$B$4,A5540&lt;=Stimuli!$C$4),Stimuli!$A$4,"")))</f>
        <v>01 Quiet baseline (60s)</v>
      </c>
      <c r="I5540" s="6" t="n">
        <f aca="false">(B5540-B5539)/((A5540-A5539)/1000)</f>
        <v>-4.50109890109889</v>
      </c>
      <c r="J5540" s="6" t="n">
        <f aca="false">IF(OR(B5540&lt;Rules!$B$2,B5540&gt;Rules!$B$3,ABS(I5540)&gt;Rules!$B$4,OR(B5541&lt;Rules!$B$2,B5541&gt;Rules!$B$3,ABS(I5541)&gt;Rules!$B$4)),1,0)</f>
        <v>0</v>
      </c>
      <c r="K5540" s="6" t="str">
        <f aca="false">IF(F5540=1,COUNTIF($F$2:F5540,1),"")</f>
        <v/>
      </c>
    </row>
    <row r="5541" customFormat="false" ht="15" hidden="false" customHeight="false" outlineLevel="0" collapsed="false">
      <c r="A5541" s="6" t="n">
        <v>43542.5555</v>
      </c>
      <c r="B5541" s="6" t="n">
        <v>1.56117216117216</v>
      </c>
      <c r="C5541" s="6" t="n">
        <v>76</v>
      </c>
      <c r="D5541" s="6" t="n">
        <v>-1</v>
      </c>
      <c r="E5541" s="6" t="n">
        <v>1.86007326007326</v>
      </c>
      <c r="F5541" s="6" t="n">
        <v>0</v>
      </c>
      <c r="G5541" s="6" t="n">
        <v>0</v>
      </c>
      <c r="H5541" s="6" t="str">
        <f aca="false">IF(AND(A5541&gt;=Stimuli!$B$2,A5541&lt;=Stimuli!$C$2),Stimuli!$A$2,IF(AND(A5541&gt;=Stimuli!$B$3,A5541&lt;=Stimuli!$C$3),Stimuli!$A$3,IF(AND(A5541&gt;=Stimuli!$B$4,A5541&lt;=Stimuli!$C$4),Stimuli!$A$4,"")))</f>
        <v>01 Quiet baseline (60s)</v>
      </c>
      <c r="I5541" s="6" t="n">
        <f aca="false">(B5541-B5540)/((A5541-A5540)/1000)</f>
        <v>-2.43809523809523</v>
      </c>
      <c r="J5541" s="6" t="n">
        <f aca="false">IF(OR(B5541&lt;Rules!$B$2,B5541&gt;Rules!$B$3,ABS(I5541)&gt;Rules!$B$4,OR(B5542&lt;Rules!$B$2,B5542&gt;Rules!$B$3,ABS(I5542)&gt;Rules!$B$4)),1,0)</f>
        <v>0</v>
      </c>
      <c r="K5541" s="6" t="str">
        <f aca="false">IF(F5541=1,COUNTIF($F$2:F5541,1),"")</f>
        <v/>
      </c>
    </row>
    <row r="5542" customFormat="false" ht="15" hidden="false" customHeight="false" outlineLevel="0" collapsed="false">
      <c r="A5542" s="6" t="n">
        <v>43550.368</v>
      </c>
      <c r="B5542" s="6" t="n">
        <v>1.54065934065934</v>
      </c>
      <c r="C5542" s="6" t="n">
        <v>76</v>
      </c>
      <c r="D5542" s="6" t="n">
        <v>-1</v>
      </c>
      <c r="E5542" s="6" t="n">
        <v>1.86446886446886</v>
      </c>
      <c r="F5542" s="6" t="n">
        <v>0</v>
      </c>
      <c r="G5542" s="6" t="n">
        <v>0</v>
      </c>
      <c r="H5542" s="6" t="str">
        <f aca="false">IF(AND(A5542&gt;=Stimuli!$B$2,A5542&lt;=Stimuli!$C$2),Stimuli!$A$2,IF(AND(A5542&gt;=Stimuli!$B$3,A5542&lt;=Stimuli!$C$3),Stimuli!$A$3,IF(AND(A5542&gt;=Stimuli!$B$4,A5542&lt;=Stimuli!$C$4),Stimuli!$A$4,"")))</f>
        <v>01 Quiet baseline (60s)</v>
      </c>
      <c r="I5542" s="6" t="n">
        <f aca="false">(B5542-B5541)/((A5542-A5541)/1000)</f>
        <v>-2.62564102564107</v>
      </c>
      <c r="J5542" s="6" t="n">
        <f aca="false">IF(OR(B5542&lt;Rules!$B$2,B5542&gt;Rules!$B$3,ABS(I5542)&gt;Rules!$B$4,OR(B5543&lt;Rules!$B$2,B5543&gt;Rules!$B$3,ABS(I5543)&gt;Rules!$B$4)),1,0)</f>
        <v>0</v>
      </c>
      <c r="K5542" s="6" t="str">
        <f aca="false">IF(F5542=1,COUNTIF($F$2:F5542,1),"")</f>
        <v/>
      </c>
    </row>
    <row r="5543" customFormat="false" ht="15" hidden="false" customHeight="false" outlineLevel="0" collapsed="false">
      <c r="A5543" s="6" t="n">
        <v>43558.1805</v>
      </c>
      <c r="B5543" s="6" t="n">
        <v>1.52014652014652</v>
      </c>
      <c r="C5543" s="6" t="n">
        <v>76</v>
      </c>
      <c r="D5543" s="6" t="n">
        <v>-1</v>
      </c>
      <c r="E5543" s="6" t="n">
        <v>1.86593406593407</v>
      </c>
      <c r="F5543" s="6" t="n">
        <v>0</v>
      </c>
      <c r="G5543" s="6" t="n">
        <v>0</v>
      </c>
      <c r="H5543" s="6" t="str">
        <f aca="false">IF(AND(A5543&gt;=Stimuli!$B$2,A5543&lt;=Stimuli!$C$2),Stimuli!$A$2,IF(AND(A5543&gt;=Stimuli!$B$3,A5543&lt;=Stimuli!$C$3),Stimuli!$A$3,IF(AND(A5543&gt;=Stimuli!$B$4,A5543&lt;=Stimuli!$C$4),Stimuli!$A$4,"")))</f>
        <v>01 Quiet baseline (60s)</v>
      </c>
      <c r="I5543" s="6" t="n">
        <f aca="false">(B5543-B5542)/((A5543-A5542)/1000)</f>
        <v>-2.62564102564096</v>
      </c>
      <c r="J5543" s="6" t="n">
        <f aca="false">IF(OR(B5543&lt;Rules!$B$2,B5543&gt;Rules!$B$3,ABS(I5543)&gt;Rules!$B$4,OR(B5544&lt;Rules!$B$2,B5544&gt;Rules!$B$3,ABS(I5544)&gt;Rules!$B$4)),1,0)</f>
        <v>0</v>
      </c>
      <c r="K5543" s="6" t="str">
        <f aca="false">IF(F5543=1,COUNTIF($F$2:F5543,1),"")</f>
        <v/>
      </c>
    </row>
    <row r="5544" customFormat="false" ht="15" hidden="false" customHeight="false" outlineLevel="0" collapsed="false">
      <c r="A5544" s="6" t="n">
        <v>43565.993</v>
      </c>
      <c r="B5544" s="6" t="n">
        <v>1.4996336996337</v>
      </c>
      <c r="C5544" s="6" t="n">
        <v>76</v>
      </c>
      <c r="D5544" s="6" t="n">
        <v>-1</v>
      </c>
      <c r="E5544" s="6" t="n">
        <v>1.86886446886447</v>
      </c>
      <c r="F5544" s="6" t="n">
        <v>0</v>
      </c>
      <c r="G5544" s="6" t="n">
        <v>0</v>
      </c>
      <c r="H5544" s="6" t="str">
        <f aca="false">IF(AND(A5544&gt;=Stimuli!$B$2,A5544&lt;=Stimuli!$C$2),Stimuli!$A$2,IF(AND(A5544&gt;=Stimuli!$B$3,A5544&lt;=Stimuli!$C$3),Stimuli!$A$3,IF(AND(A5544&gt;=Stimuli!$B$4,A5544&lt;=Stimuli!$C$4),Stimuli!$A$4,"")))</f>
        <v>01 Quiet baseline (60s)</v>
      </c>
      <c r="I5544" s="6" t="n">
        <f aca="false">(B5544-B5543)/((A5544-A5543)/1000)</f>
        <v>-2.62564102564096</v>
      </c>
      <c r="J5544" s="6" t="n">
        <f aca="false">IF(OR(B5544&lt;Rules!$B$2,B5544&gt;Rules!$B$3,ABS(I5544)&gt;Rules!$B$4,OR(B5545&lt;Rules!$B$2,B5545&gt;Rules!$B$3,ABS(I5545)&gt;Rules!$B$4)),1,0)</f>
        <v>0</v>
      </c>
      <c r="K5544" s="6" t="str">
        <f aca="false">IF(F5544=1,COUNTIF($F$2:F5544,1),"")</f>
        <v/>
      </c>
    </row>
    <row r="5545" customFormat="false" ht="15" hidden="false" customHeight="false" outlineLevel="0" collapsed="false">
      <c r="A5545" s="6" t="n">
        <v>43573.8055</v>
      </c>
      <c r="B5545" s="6" t="n">
        <v>1.47032967032967</v>
      </c>
      <c r="C5545" s="6" t="n">
        <v>76</v>
      </c>
      <c r="D5545" s="6" t="n">
        <v>-1</v>
      </c>
      <c r="E5545" s="6" t="n">
        <v>1.87326007326007</v>
      </c>
      <c r="F5545" s="6" t="n">
        <v>0</v>
      </c>
      <c r="G5545" s="6" t="n">
        <v>0</v>
      </c>
      <c r="H5545" s="6" t="str">
        <f aca="false">IF(AND(A5545&gt;=Stimuli!$B$2,A5545&lt;=Stimuli!$C$2),Stimuli!$A$2,IF(AND(A5545&gt;=Stimuli!$B$3,A5545&lt;=Stimuli!$C$3),Stimuli!$A$3,IF(AND(A5545&gt;=Stimuli!$B$4,A5545&lt;=Stimuli!$C$4),Stimuli!$A$4,"")))</f>
        <v>01 Quiet baseline (60s)</v>
      </c>
      <c r="I5545" s="6" t="n">
        <f aca="false">(B5545-B5544)/((A5545-A5544)/1000)</f>
        <v>-3.75091575091585</v>
      </c>
      <c r="J5545" s="6" t="n">
        <f aca="false">IF(OR(B5545&lt;Rules!$B$2,B5545&gt;Rules!$B$3,ABS(I5545)&gt;Rules!$B$4,OR(B5546&lt;Rules!$B$2,B5546&gt;Rules!$B$3,ABS(I5546)&gt;Rules!$B$4)),1,0)</f>
        <v>0</v>
      </c>
      <c r="K5545" s="6" t="str">
        <f aca="false">IF(F5545=1,COUNTIF($F$2:F5545,1),"")</f>
        <v/>
      </c>
    </row>
    <row r="5546" customFormat="false" ht="15" hidden="false" customHeight="false" outlineLevel="0" collapsed="false">
      <c r="A5546" s="6" t="n">
        <v>43581.618</v>
      </c>
      <c r="B5546" s="6" t="n">
        <v>1.44835164835165</v>
      </c>
      <c r="C5546" s="6" t="n">
        <v>76</v>
      </c>
      <c r="D5546" s="6" t="n">
        <v>-1</v>
      </c>
      <c r="E5546" s="6" t="n">
        <v>1.87472527472528</v>
      </c>
      <c r="F5546" s="6" t="n">
        <v>0</v>
      </c>
      <c r="G5546" s="6" t="n">
        <v>0</v>
      </c>
      <c r="H5546" s="6" t="str">
        <f aca="false">IF(AND(A5546&gt;=Stimuli!$B$2,A5546&lt;=Stimuli!$C$2),Stimuli!$A$2,IF(AND(A5546&gt;=Stimuli!$B$3,A5546&lt;=Stimuli!$C$3),Stimuli!$A$3,IF(AND(A5546&gt;=Stimuli!$B$4,A5546&lt;=Stimuli!$C$4),Stimuli!$A$4,"")))</f>
        <v>01 Quiet baseline (60s)</v>
      </c>
      <c r="I5546" s="6" t="n">
        <f aca="false">(B5546-B5545)/((A5546-A5545)/1000)</f>
        <v>-2.8131868131868</v>
      </c>
      <c r="J5546" s="6" t="n">
        <f aca="false">IF(OR(B5546&lt;Rules!$B$2,B5546&gt;Rules!$B$3,ABS(I5546)&gt;Rules!$B$4,OR(B5547&lt;Rules!$B$2,B5547&gt;Rules!$B$3,ABS(I5547)&gt;Rules!$B$4)),1,0)</f>
        <v>0</v>
      </c>
      <c r="K5546" s="6" t="str">
        <f aca="false">IF(F5546=1,COUNTIF($F$2:F5546,1),"")</f>
        <v/>
      </c>
    </row>
    <row r="5547" customFormat="false" ht="15" hidden="false" customHeight="false" outlineLevel="0" collapsed="false">
      <c r="A5547" s="6" t="n">
        <v>43589.4305</v>
      </c>
      <c r="B5547" s="6" t="n">
        <v>1.43516483516484</v>
      </c>
      <c r="C5547" s="6" t="n">
        <v>76</v>
      </c>
      <c r="D5547" s="6" t="n">
        <v>-1</v>
      </c>
      <c r="E5547" s="6" t="n">
        <v>1.87619047619048</v>
      </c>
      <c r="F5547" s="6" t="n">
        <v>0</v>
      </c>
      <c r="G5547" s="6" t="n">
        <v>0</v>
      </c>
      <c r="H5547" s="6" t="str">
        <f aca="false">IF(AND(A5547&gt;=Stimuli!$B$2,A5547&lt;=Stimuli!$C$2),Stimuli!$A$2,IF(AND(A5547&gt;=Stimuli!$B$3,A5547&lt;=Stimuli!$C$3),Stimuli!$A$3,IF(AND(A5547&gt;=Stimuli!$B$4,A5547&lt;=Stimuli!$C$4),Stimuli!$A$4,"")))</f>
        <v>01 Quiet baseline (60s)</v>
      </c>
      <c r="I5547" s="6" t="n">
        <f aca="false">(B5547-B5546)/((A5547-A5546)/1000)</f>
        <v>-1.68791208791208</v>
      </c>
      <c r="J5547" s="6" t="n">
        <f aca="false">IF(OR(B5547&lt;Rules!$B$2,B5547&gt;Rules!$B$3,ABS(I5547)&gt;Rules!$B$4,OR(B5548&lt;Rules!$B$2,B5548&gt;Rules!$B$3,ABS(I5548)&gt;Rules!$B$4)),1,0)</f>
        <v>0</v>
      </c>
      <c r="K5547" s="6" t="str">
        <f aca="false">IF(F5547=1,COUNTIF($F$2:F5547,1),"")</f>
        <v/>
      </c>
    </row>
    <row r="5548" customFormat="false" ht="15" hidden="false" customHeight="false" outlineLevel="0" collapsed="false">
      <c r="A5548" s="6" t="n">
        <v>43597.243</v>
      </c>
      <c r="B5548" s="6" t="n">
        <v>1.42490842490843</v>
      </c>
      <c r="C5548" s="6" t="n">
        <v>76</v>
      </c>
      <c r="D5548" s="6" t="n">
        <v>-1</v>
      </c>
      <c r="E5548" s="6" t="n">
        <v>1.87912087912088</v>
      </c>
      <c r="F5548" s="6" t="n">
        <v>0</v>
      </c>
      <c r="G5548" s="6" t="n">
        <v>0</v>
      </c>
      <c r="H5548" s="6" t="str">
        <f aca="false">IF(AND(A5548&gt;=Stimuli!$B$2,A5548&lt;=Stimuli!$C$2),Stimuli!$A$2,IF(AND(A5548&gt;=Stimuli!$B$3,A5548&lt;=Stimuli!$C$3),Stimuli!$A$3,IF(AND(A5548&gt;=Stimuli!$B$4,A5548&lt;=Stimuli!$C$4),Stimuli!$A$4,"")))</f>
        <v>01 Quiet baseline (60s)</v>
      </c>
      <c r="I5548" s="6" t="n">
        <f aca="false">(B5548-B5547)/((A5548-A5547)/1000)</f>
        <v>-1.31282051282048</v>
      </c>
      <c r="J5548" s="6" t="n">
        <f aca="false">IF(OR(B5548&lt;Rules!$B$2,B5548&gt;Rules!$B$3,ABS(I5548)&gt;Rules!$B$4,OR(B5549&lt;Rules!$B$2,B5549&gt;Rules!$B$3,ABS(I5549)&gt;Rules!$B$4)),1,0)</f>
        <v>0</v>
      </c>
      <c r="K5548" s="6" t="str">
        <f aca="false">IF(F5548=1,COUNTIF($F$2:F5548,1),"")</f>
        <v/>
      </c>
    </row>
    <row r="5549" customFormat="false" ht="15" hidden="false" customHeight="false" outlineLevel="0" collapsed="false">
      <c r="A5549" s="6" t="n">
        <v>43605.0555</v>
      </c>
      <c r="B5549" s="6" t="n">
        <v>1.41904761904762</v>
      </c>
      <c r="C5549" s="6" t="n">
        <v>76</v>
      </c>
      <c r="D5549" s="6" t="n">
        <v>-1</v>
      </c>
      <c r="E5549" s="6" t="n">
        <v>1.87912087912088</v>
      </c>
      <c r="F5549" s="6" t="n">
        <v>0</v>
      </c>
      <c r="G5549" s="6" t="n">
        <v>0</v>
      </c>
      <c r="H5549" s="6" t="str">
        <f aca="false">IF(AND(A5549&gt;=Stimuli!$B$2,A5549&lt;=Stimuli!$C$2),Stimuli!$A$2,IF(AND(A5549&gt;=Stimuli!$B$3,A5549&lt;=Stimuli!$C$3),Stimuli!$A$3,IF(AND(A5549&gt;=Stimuli!$B$4,A5549&lt;=Stimuli!$C$4),Stimuli!$A$4,"")))</f>
        <v>01 Quiet baseline (60s)</v>
      </c>
      <c r="I5549" s="6" t="n">
        <f aca="false">(B5549-B5548)/((A5549-A5548)/1000)</f>
        <v>-0.750183150183176</v>
      </c>
      <c r="J5549" s="6" t="n">
        <f aca="false">IF(OR(B5549&lt;Rules!$B$2,B5549&gt;Rules!$B$3,ABS(I5549)&gt;Rules!$B$4,OR(B5550&lt;Rules!$B$2,B5550&gt;Rules!$B$3,ABS(I5550)&gt;Rules!$B$4)),1,0)</f>
        <v>0</v>
      </c>
      <c r="K5549" s="6" t="str">
        <f aca="false">IF(F5549=1,COUNTIF($F$2:F5549,1),"")</f>
        <v/>
      </c>
    </row>
    <row r="5550" customFormat="false" ht="15" hidden="false" customHeight="false" outlineLevel="0" collapsed="false">
      <c r="A5550" s="6" t="n">
        <v>43612.868</v>
      </c>
      <c r="B5550" s="6" t="n">
        <v>1.41172161172161</v>
      </c>
      <c r="C5550" s="6" t="n">
        <v>76</v>
      </c>
      <c r="D5550" s="6" t="n">
        <v>-1</v>
      </c>
      <c r="E5550" s="6" t="n">
        <v>1.88351648351648</v>
      </c>
      <c r="F5550" s="6" t="n">
        <v>0</v>
      </c>
      <c r="G5550" s="6" t="n">
        <v>0</v>
      </c>
      <c r="H5550" s="6" t="str">
        <f aca="false">IF(AND(A5550&gt;=Stimuli!$B$2,A5550&lt;=Stimuli!$C$2),Stimuli!$A$2,IF(AND(A5550&gt;=Stimuli!$B$3,A5550&lt;=Stimuli!$C$3),Stimuli!$A$3,IF(AND(A5550&gt;=Stimuli!$B$4,A5550&lt;=Stimuli!$C$4),Stimuli!$A$4,"")))</f>
        <v>01 Quiet baseline (60s)</v>
      </c>
      <c r="I5550" s="6" t="n">
        <f aca="false">(B5550-B5549)/((A5550-A5549)/1000)</f>
        <v>-0.937728937728878</v>
      </c>
      <c r="J5550" s="6" t="n">
        <f aca="false">IF(OR(B5550&lt;Rules!$B$2,B5550&gt;Rules!$B$3,ABS(I5550)&gt;Rules!$B$4,OR(B5551&lt;Rules!$B$2,B5551&gt;Rules!$B$3,ABS(I5551)&gt;Rules!$B$4)),1,0)</f>
        <v>0</v>
      </c>
      <c r="K5550" s="6" t="str">
        <f aca="false">IF(F5550=1,COUNTIF($F$2:F5550,1),"")</f>
        <v/>
      </c>
    </row>
    <row r="5551" customFormat="false" ht="15" hidden="false" customHeight="false" outlineLevel="0" collapsed="false">
      <c r="A5551" s="6" t="n">
        <v>43620.6805</v>
      </c>
      <c r="B5551" s="6" t="n">
        <v>1.41025641025641</v>
      </c>
      <c r="C5551" s="6" t="n">
        <v>76</v>
      </c>
      <c r="D5551" s="6" t="n">
        <v>-1</v>
      </c>
      <c r="E5551" s="6" t="n">
        <v>1.88351648351648</v>
      </c>
      <c r="F5551" s="6" t="n">
        <v>0</v>
      </c>
      <c r="G5551" s="6" t="n">
        <v>0</v>
      </c>
      <c r="H5551" s="6" t="str">
        <f aca="false">IF(AND(A5551&gt;=Stimuli!$B$2,A5551&lt;=Stimuli!$C$2),Stimuli!$A$2,IF(AND(A5551&gt;=Stimuli!$B$3,A5551&lt;=Stimuli!$C$3),Stimuli!$A$3,IF(AND(A5551&gt;=Stimuli!$B$4,A5551&lt;=Stimuli!$C$4),Stimuli!$A$4,"")))</f>
        <v>01 Quiet baseline (60s)</v>
      </c>
      <c r="I5551" s="6" t="n">
        <f aca="false">(B5551-B5550)/((A5551-A5550)/1000)</f>
        <v>-0.187545787545872</v>
      </c>
      <c r="J5551" s="6" t="n">
        <f aca="false">IF(OR(B5551&lt;Rules!$B$2,B5551&gt;Rules!$B$3,ABS(I5551)&gt;Rules!$B$4,OR(B5552&lt;Rules!$B$2,B5552&gt;Rules!$B$3,ABS(I5552)&gt;Rules!$B$4)),1,0)</f>
        <v>0</v>
      </c>
      <c r="K5551" s="6" t="str">
        <f aca="false">IF(F5551=1,COUNTIF($F$2:F5551,1),"")</f>
        <v/>
      </c>
    </row>
    <row r="5552" customFormat="false" ht="15" hidden="false" customHeight="false" outlineLevel="0" collapsed="false">
      <c r="A5552" s="6" t="n">
        <v>43628.493</v>
      </c>
      <c r="B5552" s="6" t="n">
        <v>1.40879120879121</v>
      </c>
      <c r="C5552" s="6" t="n">
        <v>76</v>
      </c>
      <c r="D5552" s="6" t="n">
        <v>-1</v>
      </c>
      <c r="E5552" s="6" t="n">
        <v>1.88498168498169</v>
      </c>
      <c r="F5552" s="6" t="n">
        <v>0</v>
      </c>
      <c r="G5552" s="6" t="n">
        <v>0</v>
      </c>
      <c r="H5552" s="6" t="str">
        <f aca="false">IF(AND(A5552&gt;=Stimuli!$B$2,A5552&lt;=Stimuli!$C$2),Stimuli!$A$2,IF(AND(A5552&gt;=Stimuli!$B$3,A5552&lt;=Stimuli!$C$3),Stimuli!$A$3,IF(AND(A5552&gt;=Stimuli!$B$4,A5552&lt;=Stimuli!$C$4),Stimuli!$A$4,"")))</f>
        <v>01 Quiet baseline (60s)</v>
      </c>
      <c r="I5552" s="6" t="n">
        <f aca="false">(B5552-B5551)/((A5552-A5551)/1000)</f>
        <v>-0.18754578754573</v>
      </c>
      <c r="J5552" s="6" t="n">
        <f aca="false">IF(OR(B5552&lt;Rules!$B$2,B5552&gt;Rules!$B$3,ABS(I5552)&gt;Rules!$B$4,OR(B5553&lt;Rules!$B$2,B5553&gt;Rules!$B$3,ABS(I5553)&gt;Rules!$B$4)),1,0)</f>
        <v>0</v>
      </c>
      <c r="K5552" s="6" t="str">
        <f aca="false">IF(F5552=1,COUNTIF($F$2:F5552,1),"")</f>
        <v/>
      </c>
    </row>
    <row r="5553" customFormat="false" ht="15" hidden="false" customHeight="false" outlineLevel="0" collapsed="false">
      <c r="A5553" s="6" t="n">
        <v>43636.3055</v>
      </c>
      <c r="B5553" s="6" t="n">
        <v>1.40879120879121</v>
      </c>
      <c r="C5553" s="6" t="n">
        <v>76</v>
      </c>
      <c r="D5553" s="6" t="n">
        <v>-1</v>
      </c>
      <c r="E5553" s="6" t="n">
        <v>1.88937728937729</v>
      </c>
      <c r="F5553" s="6" t="n">
        <v>0</v>
      </c>
      <c r="G5553" s="6" t="n">
        <v>0</v>
      </c>
      <c r="H5553" s="6" t="str">
        <f aca="false">IF(AND(A5553&gt;=Stimuli!$B$2,A5553&lt;=Stimuli!$C$2),Stimuli!$A$2,IF(AND(A5553&gt;=Stimuli!$B$3,A5553&lt;=Stimuli!$C$3),Stimuli!$A$3,IF(AND(A5553&gt;=Stimuli!$B$4,A5553&lt;=Stimuli!$C$4),Stimuli!$A$4,"")))</f>
        <v>01 Quiet baseline (60s)</v>
      </c>
      <c r="I5553" s="6" t="n">
        <f aca="false">(B5553-B5552)/((A5553-A5552)/1000)</f>
        <v>0</v>
      </c>
      <c r="J5553" s="6" t="n">
        <f aca="false">IF(OR(B5553&lt;Rules!$B$2,B5553&gt;Rules!$B$3,ABS(I5553)&gt;Rules!$B$4,OR(B5554&lt;Rules!$B$2,B5554&gt;Rules!$B$3,ABS(I5554)&gt;Rules!$B$4)),1,0)</f>
        <v>0</v>
      </c>
      <c r="K5553" s="6" t="str">
        <f aca="false">IF(F5553=1,COUNTIF($F$2:F5553,1),"")</f>
        <v/>
      </c>
    </row>
    <row r="5554" customFormat="false" ht="15" hidden="false" customHeight="false" outlineLevel="0" collapsed="false">
      <c r="A5554" s="6" t="n">
        <v>43644.118</v>
      </c>
      <c r="B5554" s="6" t="n">
        <v>1.40879120879121</v>
      </c>
      <c r="C5554" s="6" t="n">
        <v>76</v>
      </c>
      <c r="D5554" s="6" t="n">
        <v>-1</v>
      </c>
      <c r="E5554" s="6" t="n">
        <v>1.89084249084249</v>
      </c>
      <c r="F5554" s="6" t="n">
        <v>0</v>
      </c>
      <c r="G5554" s="6" t="n">
        <v>0</v>
      </c>
      <c r="H5554" s="6" t="str">
        <f aca="false">IF(AND(A5554&gt;=Stimuli!$B$2,A5554&lt;=Stimuli!$C$2),Stimuli!$A$2,IF(AND(A5554&gt;=Stimuli!$B$3,A5554&lt;=Stimuli!$C$3),Stimuli!$A$3,IF(AND(A5554&gt;=Stimuli!$B$4,A5554&lt;=Stimuli!$C$4),Stimuli!$A$4,"")))</f>
        <v>01 Quiet baseline (60s)</v>
      </c>
      <c r="I5554" s="6" t="n">
        <f aca="false">(B5554-B5553)/((A5554-A5553)/1000)</f>
        <v>0</v>
      </c>
      <c r="J5554" s="6" t="n">
        <f aca="false">IF(OR(B5554&lt;Rules!$B$2,B5554&gt;Rules!$B$3,ABS(I5554)&gt;Rules!$B$4,OR(B5555&lt;Rules!$B$2,B5555&gt;Rules!$B$3,ABS(I5555)&gt;Rules!$B$4)),1,0)</f>
        <v>0</v>
      </c>
      <c r="K5554" s="6" t="str">
        <f aca="false">IF(F5554=1,COUNTIF($F$2:F5554,1),"")</f>
        <v/>
      </c>
    </row>
    <row r="5555" customFormat="false" ht="15" hidden="false" customHeight="false" outlineLevel="0" collapsed="false">
      <c r="A5555" s="6" t="n">
        <v>43651.9305</v>
      </c>
      <c r="B5555" s="6" t="n">
        <v>1.40732600732601</v>
      </c>
      <c r="C5555" s="6" t="n">
        <v>76</v>
      </c>
      <c r="D5555" s="6" t="n">
        <v>-1</v>
      </c>
      <c r="E5555" s="6" t="n">
        <v>1.89084249084249</v>
      </c>
      <c r="F5555" s="6" t="n">
        <v>0</v>
      </c>
      <c r="G5555" s="6" t="n">
        <v>0</v>
      </c>
      <c r="H5555" s="6" t="str">
        <f aca="false">IF(AND(A5555&gt;=Stimuli!$B$2,A5555&lt;=Stimuli!$C$2),Stimuli!$A$2,IF(AND(A5555&gt;=Stimuli!$B$3,A5555&lt;=Stimuli!$C$3),Stimuli!$A$3,IF(AND(A5555&gt;=Stimuli!$B$4,A5555&lt;=Stimuli!$C$4),Stimuli!$A$4,"")))</f>
        <v>01 Quiet baseline (60s)</v>
      </c>
      <c r="I5555" s="6" t="n">
        <f aca="false">(B5555-B5554)/((A5555-A5554)/1000)</f>
        <v>-0.187545787545844</v>
      </c>
      <c r="J5555" s="6" t="n">
        <f aca="false">IF(OR(B5555&lt;Rules!$B$2,B5555&gt;Rules!$B$3,ABS(I5555)&gt;Rules!$B$4,OR(B5556&lt;Rules!$B$2,B5556&gt;Rules!$B$3,ABS(I5556)&gt;Rules!$B$4)),1,0)</f>
        <v>0</v>
      </c>
      <c r="K5555" s="6" t="str">
        <f aca="false">IF(F5555=1,COUNTIF($F$2:F5555,1),"")</f>
        <v/>
      </c>
    </row>
    <row r="5556" customFormat="false" ht="15" hidden="false" customHeight="false" outlineLevel="0" collapsed="false">
      <c r="A5556" s="6" t="n">
        <v>43659.743</v>
      </c>
      <c r="B5556" s="6" t="n">
        <v>1.40879120879121</v>
      </c>
      <c r="C5556" s="6" t="n">
        <v>76</v>
      </c>
      <c r="D5556" s="6" t="n">
        <v>-1</v>
      </c>
      <c r="E5556" s="6" t="n">
        <v>1.89377289377289</v>
      </c>
      <c r="F5556" s="6" t="n">
        <v>0</v>
      </c>
      <c r="G5556" s="6" t="n">
        <v>0</v>
      </c>
      <c r="H5556" s="6" t="str">
        <f aca="false">IF(AND(A5556&gt;=Stimuli!$B$2,A5556&lt;=Stimuli!$C$2),Stimuli!$A$2,IF(AND(A5556&gt;=Stimuli!$B$3,A5556&lt;=Stimuli!$C$3),Stimuli!$A$3,IF(AND(A5556&gt;=Stimuli!$B$4,A5556&lt;=Stimuli!$C$4),Stimuli!$A$4,"")))</f>
        <v>01 Quiet baseline (60s)</v>
      </c>
      <c r="I5556" s="6" t="n">
        <f aca="false">(B5556-B5555)/((A5556-A5555)/1000)</f>
        <v>0.187545787545844</v>
      </c>
      <c r="J5556" s="6" t="n">
        <f aca="false">IF(OR(B5556&lt;Rules!$B$2,B5556&gt;Rules!$B$3,ABS(I5556)&gt;Rules!$B$4,OR(B5557&lt;Rules!$B$2,B5557&gt;Rules!$B$3,ABS(I5557)&gt;Rules!$B$4)),1,0)</f>
        <v>0</v>
      </c>
      <c r="K5556" s="6" t="str">
        <f aca="false">IF(F5556=1,COUNTIF($F$2:F5556,1),"")</f>
        <v/>
      </c>
    </row>
    <row r="5557" customFormat="false" ht="15" hidden="false" customHeight="false" outlineLevel="0" collapsed="false">
      <c r="A5557" s="6" t="n">
        <v>43667.5555</v>
      </c>
      <c r="B5557" s="6" t="n">
        <v>1.40879120879121</v>
      </c>
      <c r="C5557" s="6" t="n">
        <v>76</v>
      </c>
      <c r="D5557" s="6" t="n">
        <v>-1</v>
      </c>
      <c r="E5557" s="6" t="n">
        <v>1.8952380952381</v>
      </c>
      <c r="F5557" s="6" t="n">
        <v>0</v>
      </c>
      <c r="G5557" s="6" t="n">
        <v>0</v>
      </c>
      <c r="H5557" s="6" t="str">
        <f aca="false">IF(AND(A5557&gt;=Stimuli!$B$2,A5557&lt;=Stimuli!$C$2),Stimuli!$A$2,IF(AND(A5557&gt;=Stimuli!$B$3,A5557&lt;=Stimuli!$C$3),Stimuli!$A$3,IF(AND(A5557&gt;=Stimuli!$B$4,A5557&lt;=Stimuli!$C$4),Stimuli!$A$4,"")))</f>
        <v>01 Quiet baseline (60s)</v>
      </c>
      <c r="I5557" s="6" t="n">
        <f aca="false">(B5557-B5556)/((A5557-A5556)/1000)</f>
        <v>0</v>
      </c>
      <c r="J5557" s="6" t="n">
        <f aca="false">IF(OR(B5557&lt;Rules!$B$2,B5557&gt;Rules!$B$3,ABS(I5557)&gt;Rules!$B$4,OR(B5558&lt;Rules!$B$2,B5558&gt;Rules!$B$3,ABS(I5558)&gt;Rules!$B$4)),1,0)</f>
        <v>0</v>
      </c>
      <c r="K5557" s="6" t="str">
        <f aca="false">IF(F5557=1,COUNTIF($F$2:F5557,1),"")</f>
        <v/>
      </c>
    </row>
    <row r="5558" customFormat="false" ht="15" hidden="false" customHeight="false" outlineLevel="0" collapsed="false">
      <c r="A5558" s="6" t="n">
        <v>43675.368</v>
      </c>
      <c r="B5558" s="6" t="n">
        <v>1.41172161172161</v>
      </c>
      <c r="C5558" s="6" t="n">
        <v>80</v>
      </c>
      <c r="D5558" s="6" t="n">
        <v>750</v>
      </c>
      <c r="E5558" s="6" t="n">
        <v>1.8952380952381</v>
      </c>
      <c r="F5558" s="6" t="n">
        <v>0</v>
      </c>
      <c r="G5558" s="6" t="n">
        <v>0</v>
      </c>
      <c r="H5558" s="6" t="str">
        <f aca="false">IF(AND(A5558&gt;=Stimuli!$B$2,A5558&lt;=Stimuli!$C$2),Stimuli!$A$2,IF(AND(A5558&gt;=Stimuli!$B$3,A5558&lt;=Stimuli!$C$3),Stimuli!$A$3,IF(AND(A5558&gt;=Stimuli!$B$4,A5558&lt;=Stimuli!$C$4),Stimuli!$A$4,"")))</f>
        <v>01 Quiet baseline (60s)</v>
      </c>
      <c r="I5558" s="6" t="n">
        <f aca="false">(B5558-B5557)/((A5558-A5557)/1000)</f>
        <v>0.375091575091602</v>
      </c>
      <c r="J5558" s="6" t="n">
        <f aca="false">IF(OR(B5558&lt;Rules!$B$2,B5558&gt;Rules!$B$3,ABS(I5558)&gt;Rules!$B$4,OR(B5559&lt;Rules!$B$2,B5559&gt;Rules!$B$3,ABS(I5559)&gt;Rules!$B$4)),1,0)</f>
        <v>0</v>
      </c>
      <c r="K5558" s="6" t="str">
        <f aca="false">IF(F5558=1,COUNTIF($F$2:F5558,1),"")</f>
        <v/>
      </c>
    </row>
    <row r="5559" customFormat="false" ht="15" hidden="false" customHeight="false" outlineLevel="0" collapsed="false">
      <c r="A5559" s="6" t="n">
        <v>43683.1805</v>
      </c>
      <c r="B5559" s="6" t="n">
        <v>1.41025641025641</v>
      </c>
      <c r="C5559" s="6" t="n">
        <v>80</v>
      </c>
      <c r="D5559" s="6" t="n">
        <v>-1</v>
      </c>
      <c r="E5559" s="6" t="n">
        <v>1.8967032967033</v>
      </c>
      <c r="F5559" s="6" t="n">
        <v>0</v>
      </c>
      <c r="G5559" s="6" t="n">
        <v>0</v>
      </c>
      <c r="H5559" s="6" t="str">
        <f aca="false">IF(AND(A5559&gt;=Stimuli!$B$2,A5559&lt;=Stimuli!$C$2),Stimuli!$A$2,IF(AND(A5559&gt;=Stimuli!$B$3,A5559&lt;=Stimuli!$C$3),Stimuli!$A$3,IF(AND(A5559&gt;=Stimuli!$B$4,A5559&lt;=Stimuli!$C$4),Stimuli!$A$4,"")))</f>
        <v>01 Quiet baseline (60s)</v>
      </c>
      <c r="I5559" s="6" t="n">
        <f aca="false">(B5559-B5558)/((A5559-A5558)/1000)</f>
        <v>-0.187545787545872</v>
      </c>
      <c r="J5559" s="6" t="n">
        <f aca="false">IF(OR(B5559&lt;Rules!$B$2,B5559&gt;Rules!$B$3,ABS(I5559)&gt;Rules!$B$4,OR(B5560&lt;Rules!$B$2,B5560&gt;Rules!$B$3,ABS(I5560)&gt;Rules!$B$4)),1,0)</f>
        <v>0</v>
      </c>
      <c r="K5559" s="6" t="str">
        <f aca="false">IF(F5559=1,COUNTIF($F$2:F5559,1),"")</f>
        <v/>
      </c>
    </row>
    <row r="5560" customFormat="false" ht="15" hidden="false" customHeight="false" outlineLevel="0" collapsed="false">
      <c r="A5560" s="6" t="n">
        <v>43690.993</v>
      </c>
      <c r="B5560" s="6" t="n">
        <v>1.41318681318681</v>
      </c>
      <c r="C5560" s="6" t="n">
        <v>80</v>
      </c>
      <c r="D5560" s="6" t="n">
        <v>-1</v>
      </c>
      <c r="E5560" s="6" t="n">
        <v>1.8967032967033</v>
      </c>
      <c r="F5560" s="6" t="n">
        <v>0</v>
      </c>
      <c r="G5560" s="6" t="n">
        <v>0</v>
      </c>
      <c r="H5560" s="6" t="str">
        <f aca="false">IF(AND(A5560&gt;=Stimuli!$B$2,A5560&lt;=Stimuli!$C$2),Stimuli!$A$2,IF(AND(A5560&gt;=Stimuli!$B$3,A5560&lt;=Stimuli!$C$3),Stimuli!$A$3,IF(AND(A5560&gt;=Stimuli!$B$4,A5560&lt;=Stimuli!$C$4),Stimuli!$A$4,"")))</f>
        <v>01 Quiet baseline (60s)</v>
      </c>
      <c r="I5560" s="6" t="n">
        <f aca="false">(B5560-B5559)/((A5560-A5559)/1000)</f>
        <v>0.375091575091602</v>
      </c>
      <c r="J5560" s="6" t="n">
        <f aca="false">IF(OR(B5560&lt;Rules!$B$2,B5560&gt;Rules!$B$3,ABS(I5560)&gt;Rules!$B$4,OR(B5561&lt;Rules!$B$2,B5561&gt;Rules!$B$3,ABS(I5561)&gt;Rules!$B$4)),1,0)</f>
        <v>0</v>
      </c>
      <c r="K5560" s="6" t="str">
        <f aca="false">IF(F5560=1,COUNTIF($F$2:F5560,1),"")</f>
        <v/>
      </c>
    </row>
    <row r="5561" customFormat="false" ht="15" hidden="false" customHeight="false" outlineLevel="0" collapsed="false">
      <c r="A5561" s="6" t="n">
        <v>43698.8055</v>
      </c>
      <c r="B5561" s="6" t="n">
        <v>1.41318681318681</v>
      </c>
      <c r="C5561" s="6" t="n">
        <v>80</v>
      </c>
      <c r="D5561" s="6" t="n">
        <v>-1</v>
      </c>
      <c r="E5561" s="6" t="n">
        <v>1.8981684981685</v>
      </c>
      <c r="F5561" s="6" t="n">
        <v>0</v>
      </c>
      <c r="G5561" s="6" t="n">
        <v>0</v>
      </c>
      <c r="H5561" s="6" t="str">
        <f aca="false">IF(AND(A5561&gt;=Stimuli!$B$2,A5561&lt;=Stimuli!$C$2),Stimuli!$A$2,IF(AND(A5561&gt;=Stimuli!$B$3,A5561&lt;=Stimuli!$C$3),Stimuli!$A$3,IF(AND(A5561&gt;=Stimuli!$B$4,A5561&lt;=Stimuli!$C$4),Stimuli!$A$4,"")))</f>
        <v>01 Quiet baseline (60s)</v>
      </c>
      <c r="I5561" s="6" t="n">
        <f aca="false">(B5561-B5560)/((A5561-A5560)/1000)</f>
        <v>0</v>
      </c>
      <c r="J5561" s="6" t="n">
        <f aca="false">IF(OR(B5561&lt;Rules!$B$2,B5561&gt;Rules!$B$3,ABS(I5561)&gt;Rules!$B$4,OR(B5562&lt;Rules!$B$2,B5562&gt;Rules!$B$3,ABS(I5562)&gt;Rules!$B$4)),1,0)</f>
        <v>0</v>
      </c>
      <c r="K5561" s="6" t="str">
        <f aca="false">IF(F5561=1,COUNTIF($F$2:F5561,1),"")</f>
        <v/>
      </c>
    </row>
    <row r="5562" customFormat="false" ht="15" hidden="false" customHeight="false" outlineLevel="0" collapsed="false">
      <c r="A5562" s="6" t="n">
        <v>43706.618</v>
      </c>
      <c r="B5562" s="6" t="n">
        <v>1.41465201465201</v>
      </c>
      <c r="C5562" s="6" t="n">
        <v>80</v>
      </c>
      <c r="D5562" s="6" t="n">
        <v>-1</v>
      </c>
      <c r="E5562" s="6" t="n">
        <v>1.8981684981685</v>
      </c>
      <c r="F5562" s="6" t="n">
        <v>0</v>
      </c>
      <c r="G5562" s="6" t="n">
        <v>0</v>
      </c>
      <c r="H5562" s="6" t="str">
        <f aca="false">IF(AND(A5562&gt;=Stimuli!$B$2,A5562&lt;=Stimuli!$C$2),Stimuli!$A$2,IF(AND(A5562&gt;=Stimuli!$B$3,A5562&lt;=Stimuli!$C$3),Stimuli!$A$3,IF(AND(A5562&gt;=Stimuli!$B$4,A5562&lt;=Stimuli!$C$4),Stimuli!$A$4,"")))</f>
        <v>01 Quiet baseline (60s)</v>
      </c>
      <c r="I5562" s="6" t="n">
        <f aca="false">(B5562-B5561)/((A5562-A5561)/1000)</f>
        <v>0.18754578754573</v>
      </c>
      <c r="J5562" s="6" t="n">
        <f aca="false">IF(OR(B5562&lt;Rules!$B$2,B5562&gt;Rules!$B$3,ABS(I5562)&gt;Rules!$B$4,OR(B5563&lt;Rules!$B$2,B5563&gt;Rules!$B$3,ABS(I5563)&gt;Rules!$B$4)),1,0)</f>
        <v>0</v>
      </c>
      <c r="K5562" s="6" t="str">
        <f aca="false">IF(F5562=1,COUNTIF($F$2:F5562,1),"")</f>
        <v/>
      </c>
    </row>
    <row r="5563" customFormat="false" ht="15" hidden="false" customHeight="false" outlineLevel="0" collapsed="false">
      <c r="A5563" s="6" t="n">
        <v>43714.4305</v>
      </c>
      <c r="B5563" s="6" t="n">
        <v>1.41465201465201</v>
      </c>
      <c r="C5563" s="6" t="n">
        <v>80</v>
      </c>
      <c r="D5563" s="6" t="n">
        <v>-1</v>
      </c>
      <c r="E5563" s="6" t="n">
        <v>1.8996336996337</v>
      </c>
      <c r="F5563" s="6" t="n">
        <v>0</v>
      </c>
      <c r="G5563" s="6" t="n">
        <v>0</v>
      </c>
      <c r="H5563" s="6" t="str">
        <f aca="false">IF(AND(A5563&gt;=Stimuli!$B$2,A5563&lt;=Stimuli!$C$2),Stimuli!$A$2,IF(AND(A5563&gt;=Stimuli!$B$3,A5563&lt;=Stimuli!$C$3),Stimuli!$A$3,IF(AND(A5563&gt;=Stimuli!$B$4,A5563&lt;=Stimuli!$C$4),Stimuli!$A$4,"")))</f>
        <v>01 Quiet baseline (60s)</v>
      </c>
      <c r="I5563" s="6" t="n">
        <f aca="false">(B5563-B5562)/((A5563-A5562)/1000)</f>
        <v>0</v>
      </c>
      <c r="J5563" s="6" t="n">
        <f aca="false">IF(OR(B5563&lt;Rules!$B$2,B5563&gt;Rules!$B$3,ABS(I5563)&gt;Rules!$B$4,OR(B5564&lt;Rules!$B$2,B5564&gt;Rules!$B$3,ABS(I5564)&gt;Rules!$B$4)),1,0)</f>
        <v>0</v>
      </c>
      <c r="K5563" s="6" t="str">
        <f aca="false">IF(F5563=1,COUNTIF($F$2:F5563,1),"")</f>
        <v/>
      </c>
    </row>
    <row r="5564" customFormat="false" ht="15" hidden="false" customHeight="false" outlineLevel="0" collapsed="false">
      <c r="A5564" s="6" t="n">
        <v>43722.243</v>
      </c>
      <c r="B5564" s="6" t="n">
        <v>1.42051282051282</v>
      </c>
      <c r="C5564" s="6" t="n">
        <v>80</v>
      </c>
      <c r="D5564" s="6" t="n">
        <v>-1</v>
      </c>
      <c r="E5564" s="6" t="n">
        <v>1.9010989010989</v>
      </c>
      <c r="F5564" s="6" t="n">
        <v>0</v>
      </c>
      <c r="G5564" s="6" t="n">
        <v>0</v>
      </c>
      <c r="H5564" s="6" t="str">
        <f aca="false">IF(AND(A5564&gt;=Stimuli!$B$2,A5564&lt;=Stimuli!$C$2),Stimuli!$A$2,IF(AND(A5564&gt;=Stimuli!$B$3,A5564&lt;=Stimuli!$C$3),Stimuli!$A$3,IF(AND(A5564&gt;=Stimuli!$B$4,A5564&lt;=Stimuli!$C$4),Stimuli!$A$4,"")))</f>
        <v>01 Quiet baseline (60s)</v>
      </c>
      <c r="I5564" s="6" t="n">
        <f aca="false">(B5564-B5563)/((A5564-A5563)/1000)</f>
        <v>0.750183150183148</v>
      </c>
      <c r="J5564" s="6" t="n">
        <f aca="false">IF(OR(B5564&lt;Rules!$B$2,B5564&gt;Rules!$B$3,ABS(I5564)&gt;Rules!$B$4,OR(B5565&lt;Rules!$B$2,B5565&gt;Rules!$B$3,ABS(I5565)&gt;Rules!$B$4)),1,0)</f>
        <v>0</v>
      </c>
      <c r="K5564" s="6" t="str">
        <f aca="false">IF(F5564=1,COUNTIF($F$2:F5564,1),"")</f>
        <v/>
      </c>
    </row>
    <row r="5565" customFormat="false" ht="15" hidden="false" customHeight="false" outlineLevel="0" collapsed="false">
      <c r="A5565" s="6" t="n">
        <v>43730.0555</v>
      </c>
      <c r="B5565" s="6" t="n">
        <v>1.42637362637363</v>
      </c>
      <c r="C5565" s="6" t="n">
        <v>80</v>
      </c>
      <c r="D5565" s="6" t="n">
        <v>-1</v>
      </c>
      <c r="E5565" s="6" t="n">
        <v>1.9025641025641</v>
      </c>
      <c r="F5565" s="6" t="n">
        <v>0</v>
      </c>
      <c r="G5565" s="6" t="n">
        <v>0</v>
      </c>
      <c r="H5565" s="6" t="str">
        <f aca="false">IF(AND(A5565&gt;=Stimuli!$B$2,A5565&lt;=Stimuli!$C$2),Stimuli!$A$2,IF(AND(A5565&gt;=Stimuli!$B$3,A5565&lt;=Stimuli!$C$3),Stimuli!$A$3,IF(AND(A5565&gt;=Stimuli!$B$4,A5565&lt;=Stimuli!$C$4),Stimuli!$A$4,"")))</f>
        <v>01 Quiet baseline (60s)</v>
      </c>
      <c r="I5565" s="6" t="n">
        <f aca="false">(B5565-B5564)/((A5565-A5564)/1000)</f>
        <v>0.750183150183176</v>
      </c>
      <c r="J5565" s="6" t="n">
        <f aca="false">IF(OR(B5565&lt;Rules!$B$2,B5565&gt;Rules!$B$3,ABS(I5565)&gt;Rules!$B$4,OR(B5566&lt;Rules!$B$2,B5566&gt;Rules!$B$3,ABS(I5566)&gt;Rules!$B$4)),1,0)</f>
        <v>0</v>
      </c>
      <c r="K5565" s="6" t="str">
        <f aca="false">IF(F5565=1,COUNTIF($F$2:F5565,1),"")</f>
        <v/>
      </c>
    </row>
    <row r="5566" customFormat="false" ht="15" hidden="false" customHeight="false" outlineLevel="0" collapsed="false">
      <c r="A5566" s="6" t="n">
        <v>43737.868</v>
      </c>
      <c r="B5566" s="6" t="n">
        <v>1.44542124542125</v>
      </c>
      <c r="C5566" s="6" t="n">
        <v>80</v>
      </c>
      <c r="D5566" s="6" t="n">
        <v>-1</v>
      </c>
      <c r="E5566" s="6" t="n">
        <v>1.9025641025641</v>
      </c>
      <c r="F5566" s="6" t="n">
        <v>0</v>
      </c>
      <c r="G5566" s="6" t="n">
        <v>0</v>
      </c>
      <c r="H5566" s="6" t="str">
        <f aca="false">IF(AND(A5566&gt;=Stimuli!$B$2,A5566&lt;=Stimuli!$C$2),Stimuli!$A$2,IF(AND(A5566&gt;=Stimuli!$B$3,A5566&lt;=Stimuli!$C$3),Stimuli!$A$3,IF(AND(A5566&gt;=Stimuli!$B$4,A5566&lt;=Stimuli!$C$4),Stimuli!$A$4,"")))</f>
        <v>01 Quiet baseline (60s)</v>
      </c>
      <c r="I5566" s="6" t="n">
        <f aca="false">(B5566-B5565)/((A5566-A5565)/1000)</f>
        <v>2.43809523809523</v>
      </c>
      <c r="J5566" s="6" t="n">
        <f aca="false">IF(OR(B5566&lt;Rules!$B$2,B5566&gt;Rules!$B$3,ABS(I5566)&gt;Rules!$B$4,OR(B5567&lt;Rules!$B$2,B5567&gt;Rules!$B$3,ABS(I5567)&gt;Rules!$B$4)),1,0)</f>
        <v>0</v>
      </c>
      <c r="K5566" s="6" t="str">
        <f aca="false">IF(F5566=1,COUNTIF($F$2:F5566,1),"")</f>
        <v/>
      </c>
    </row>
    <row r="5567" customFormat="false" ht="15" hidden="false" customHeight="false" outlineLevel="0" collapsed="false">
      <c r="A5567" s="6" t="n">
        <v>43745.6805</v>
      </c>
      <c r="B5567" s="6" t="n">
        <v>1.48351648351648</v>
      </c>
      <c r="C5567" s="6" t="n">
        <v>80</v>
      </c>
      <c r="D5567" s="6" t="n">
        <v>-1</v>
      </c>
      <c r="E5567" s="6" t="n">
        <v>1.9040293040293</v>
      </c>
      <c r="F5567" s="6" t="n">
        <v>0</v>
      </c>
      <c r="G5567" s="6" t="n">
        <v>0</v>
      </c>
      <c r="H5567" s="6" t="str">
        <f aca="false">IF(AND(A5567&gt;=Stimuli!$B$2,A5567&lt;=Stimuli!$C$2),Stimuli!$A$2,IF(AND(A5567&gt;=Stimuli!$B$3,A5567&lt;=Stimuli!$C$3),Stimuli!$A$3,IF(AND(A5567&gt;=Stimuli!$B$4,A5567&lt;=Stimuli!$C$4),Stimuli!$A$4,"")))</f>
        <v>01 Quiet baseline (60s)</v>
      </c>
      <c r="I5567" s="6" t="n">
        <f aca="false">(B5567-B5566)/((A5567-A5566)/1000)</f>
        <v>4.87619047619046</v>
      </c>
      <c r="J5567" s="6" t="n">
        <f aca="false">IF(OR(B5567&lt;Rules!$B$2,B5567&gt;Rules!$B$3,ABS(I5567)&gt;Rules!$B$4,OR(B5568&lt;Rules!$B$2,B5568&gt;Rules!$B$3,ABS(I5568)&gt;Rules!$B$4)),1,0)</f>
        <v>0</v>
      </c>
      <c r="K5567" s="6" t="str">
        <f aca="false">IF(F5567=1,COUNTIF($F$2:F5567,1),"")</f>
        <v/>
      </c>
    </row>
    <row r="5568" customFormat="false" ht="15" hidden="false" customHeight="false" outlineLevel="0" collapsed="false">
      <c r="A5568" s="6" t="n">
        <v>43753.493</v>
      </c>
      <c r="B5568" s="6" t="n">
        <v>1.51282051282051</v>
      </c>
      <c r="C5568" s="6" t="n">
        <v>80</v>
      </c>
      <c r="D5568" s="6" t="n">
        <v>-1</v>
      </c>
      <c r="E5568" s="6" t="n">
        <v>1.9040293040293</v>
      </c>
      <c r="F5568" s="6" t="n">
        <v>0</v>
      </c>
      <c r="G5568" s="6" t="n">
        <v>0</v>
      </c>
      <c r="H5568" s="6" t="str">
        <f aca="false">IF(AND(A5568&gt;=Stimuli!$B$2,A5568&lt;=Stimuli!$C$2),Stimuli!$A$2,IF(AND(A5568&gt;=Stimuli!$B$3,A5568&lt;=Stimuli!$C$3),Stimuli!$A$3,IF(AND(A5568&gt;=Stimuli!$B$4,A5568&lt;=Stimuli!$C$4),Stimuli!$A$4,"")))</f>
        <v>01 Quiet baseline (60s)</v>
      </c>
      <c r="I5568" s="6" t="n">
        <f aca="false">(B5568-B5567)/((A5568-A5567)/1000)</f>
        <v>3.75091575091585</v>
      </c>
      <c r="J5568" s="6" t="n">
        <f aca="false">IF(OR(B5568&lt;Rules!$B$2,B5568&gt;Rules!$B$3,ABS(I5568)&gt;Rules!$B$4,OR(B5569&lt;Rules!$B$2,B5569&gt;Rules!$B$3,ABS(I5569)&gt;Rules!$B$4)),1,0)</f>
        <v>0</v>
      </c>
      <c r="K5568" s="6" t="str">
        <f aca="false">IF(F5568=1,COUNTIF($F$2:F5568,1),"")</f>
        <v/>
      </c>
    </row>
    <row r="5569" customFormat="false" ht="15" hidden="false" customHeight="false" outlineLevel="0" collapsed="false">
      <c r="A5569" s="6" t="n">
        <v>43761.3055</v>
      </c>
      <c r="B5569" s="6" t="n">
        <v>1.54065934065934</v>
      </c>
      <c r="C5569" s="6" t="n">
        <v>80</v>
      </c>
      <c r="D5569" s="6" t="n">
        <v>-1</v>
      </c>
      <c r="E5569" s="6" t="n">
        <v>1.90549450549451</v>
      </c>
      <c r="F5569" s="6" t="n">
        <v>0</v>
      </c>
      <c r="G5569" s="6" t="n">
        <v>0</v>
      </c>
      <c r="H5569" s="6" t="str">
        <f aca="false">IF(AND(A5569&gt;=Stimuli!$B$2,A5569&lt;=Stimuli!$C$2),Stimuli!$A$2,IF(AND(A5569&gt;=Stimuli!$B$3,A5569&lt;=Stimuli!$C$3),Stimuli!$A$3,IF(AND(A5569&gt;=Stimuli!$B$4,A5569&lt;=Stimuli!$C$4),Stimuli!$A$4,"")))</f>
        <v>01 Quiet baseline (60s)</v>
      </c>
      <c r="I5569" s="6" t="n">
        <f aca="false">(B5569-B5568)/((A5569-A5568)/1000)</f>
        <v>3.56336996336987</v>
      </c>
      <c r="J5569" s="6" t="n">
        <f aca="false">IF(OR(B5569&lt;Rules!$B$2,B5569&gt;Rules!$B$3,ABS(I5569)&gt;Rules!$B$4,OR(B5570&lt;Rules!$B$2,B5570&gt;Rules!$B$3,ABS(I5570)&gt;Rules!$B$4)),1,0)</f>
        <v>0</v>
      </c>
      <c r="K5569" s="6" t="str">
        <f aca="false">IF(F5569=1,COUNTIF($F$2:F5569,1),"")</f>
        <v/>
      </c>
    </row>
    <row r="5570" customFormat="false" ht="15" hidden="false" customHeight="false" outlineLevel="0" collapsed="false">
      <c r="A5570" s="6" t="n">
        <v>43769.118</v>
      </c>
      <c r="B5570" s="6" t="n">
        <v>1.55677655677656</v>
      </c>
      <c r="C5570" s="6" t="n">
        <v>80</v>
      </c>
      <c r="D5570" s="6" t="n">
        <v>-1</v>
      </c>
      <c r="E5570" s="6" t="n">
        <v>1.90549450549451</v>
      </c>
      <c r="F5570" s="6" t="n">
        <v>0</v>
      </c>
      <c r="G5570" s="6" t="n">
        <v>0</v>
      </c>
      <c r="H5570" s="6" t="str">
        <f aca="false">IF(AND(A5570&gt;=Stimuli!$B$2,A5570&lt;=Stimuli!$C$2),Stimuli!$A$2,IF(AND(A5570&gt;=Stimuli!$B$3,A5570&lt;=Stimuli!$C$3),Stimuli!$A$3,IF(AND(A5570&gt;=Stimuli!$B$4,A5570&lt;=Stimuli!$C$4),Stimuli!$A$4,"")))</f>
        <v>01 Quiet baseline (60s)</v>
      </c>
      <c r="I5570" s="6" t="n">
        <f aca="false">(B5570-B5569)/((A5570-A5569)/1000)</f>
        <v>2.06300366300363</v>
      </c>
      <c r="J5570" s="6" t="n">
        <f aca="false">IF(OR(B5570&lt;Rules!$B$2,B5570&gt;Rules!$B$3,ABS(I5570)&gt;Rules!$B$4,OR(B5571&lt;Rules!$B$2,B5571&gt;Rules!$B$3,ABS(I5571)&gt;Rules!$B$4)),1,0)</f>
        <v>0</v>
      </c>
      <c r="K5570" s="6" t="str">
        <f aca="false">IF(F5570=1,COUNTIF($F$2:F5570,1),"")</f>
        <v/>
      </c>
    </row>
    <row r="5571" customFormat="false" ht="15" hidden="false" customHeight="false" outlineLevel="0" collapsed="false">
      <c r="A5571" s="6" t="n">
        <v>43776.9305</v>
      </c>
      <c r="B5571" s="6" t="n">
        <v>1.56996336996337</v>
      </c>
      <c r="C5571" s="6" t="n">
        <v>80</v>
      </c>
      <c r="D5571" s="6" t="n">
        <v>-1</v>
      </c>
      <c r="E5571" s="6" t="n">
        <v>1.90695970695971</v>
      </c>
      <c r="F5571" s="6" t="n">
        <v>0</v>
      </c>
      <c r="G5571" s="6" t="n">
        <v>0</v>
      </c>
      <c r="H5571" s="6" t="str">
        <f aca="false">IF(AND(A5571&gt;=Stimuli!$B$2,A5571&lt;=Stimuli!$C$2),Stimuli!$A$2,IF(AND(A5571&gt;=Stimuli!$B$3,A5571&lt;=Stimuli!$C$3),Stimuli!$A$3,IF(AND(A5571&gt;=Stimuli!$B$4,A5571&lt;=Stimuli!$C$4),Stimuli!$A$4,"")))</f>
        <v>01 Quiet baseline (60s)</v>
      </c>
      <c r="I5571" s="6" t="n">
        <f aca="false">(B5571-B5570)/((A5571-A5570)/1000)</f>
        <v>1.68791208791208</v>
      </c>
      <c r="J5571" s="6" t="n">
        <f aca="false">IF(OR(B5571&lt;Rules!$B$2,B5571&gt;Rules!$B$3,ABS(I5571)&gt;Rules!$B$4,OR(B5572&lt;Rules!$B$2,B5572&gt;Rules!$B$3,ABS(I5572)&gt;Rules!$B$4)),1,0)</f>
        <v>0</v>
      </c>
      <c r="K5571" s="6" t="str">
        <f aca="false">IF(F5571=1,COUNTIF($F$2:F5571,1),"")</f>
        <v/>
      </c>
    </row>
    <row r="5572" customFormat="false" ht="15" hidden="false" customHeight="false" outlineLevel="0" collapsed="false">
      <c r="A5572" s="6" t="n">
        <v>43784.743</v>
      </c>
      <c r="B5572" s="6" t="n">
        <v>1.57728937728938</v>
      </c>
      <c r="C5572" s="6" t="n">
        <v>80</v>
      </c>
      <c r="D5572" s="6" t="n">
        <v>-1</v>
      </c>
      <c r="E5572" s="6" t="n">
        <v>1.90842490842491</v>
      </c>
      <c r="F5572" s="6" t="n">
        <v>0</v>
      </c>
      <c r="G5572" s="6" t="n">
        <v>0</v>
      </c>
      <c r="H5572" s="6" t="str">
        <f aca="false">IF(AND(A5572&gt;=Stimuli!$B$2,A5572&lt;=Stimuli!$C$2),Stimuli!$A$2,IF(AND(A5572&gt;=Stimuli!$B$3,A5572&lt;=Stimuli!$C$3),Stimuli!$A$3,IF(AND(A5572&gt;=Stimuli!$B$4,A5572&lt;=Stimuli!$C$4),Stimuli!$A$4,"")))</f>
        <v>01 Quiet baseline (60s)</v>
      </c>
      <c r="I5572" s="6" t="n">
        <f aca="false">(B5572-B5571)/((A5572-A5571)/1000)</f>
        <v>0.93772893772902</v>
      </c>
      <c r="J5572" s="6" t="n">
        <f aca="false">IF(OR(B5572&lt;Rules!$B$2,B5572&gt;Rules!$B$3,ABS(I5572)&gt;Rules!$B$4,OR(B5573&lt;Rules!$B$2,B5573&gt;Rules!$B$3,ABS(I5573)&gt;Rules!$B$4)),1,0)</f>
        <v>0</v>
      </c>
      <c r="K5572" s="6" t="str">
        <f aca="false">IF(F5572=1,COUNTIF($F$2:F5572,1),"")</f>
        <v/>
      </c>
    </row>
    <row r="5573" customFormat="false" ht="15" hidden="false" customHeight="false" outlineLevel="0" collapsed="false">
      <c r="A5573" s="6" t="n">
        <v>43792.5555</v>
      </c>
      <c r="B5573" s="6" t="n">
        <v>1.58901098901099</v>
      </c>
      <c r="C5573" s="6" t="n">
        <v>80</v>
      </c>
      <c r="D5573" s="6" t="n">
        <v>-1</v>
      </c>
      <c r="E5573" s="6" t="n">
        <v>1.90842490842491</v>
      </c>
      <c r="F5573" s="6" t="n">
        <v>0</v>
      </c>
      <c r="G5573" s="6" t="n">
        <v>0</v>
      </c>
      <c r="H5573" s="6" t="str">
        <f aca="false">IF(AND(A5573&gt;=Stimuli!$B$2,A5573&lt;=Stimuli!$C$2),Stimuli!$A$2,IF(AND(A5573&gt;=Stimuli!$B$3,A5573&lt;=Stimuli!$C$3),Stimuli!$A$3,IF(AND(A5573&gt;=Stimuli!$B$4,A5573&lt;=Stimuli!$C$4),Stimuli!$A$4,"")))</f>
        <v>01 Quiet baseline (60s)</v>
      </c>
      <c r="I5573" s="6" t="n">
        <f aca="false">(B5573-B5572)/((A5573-A5572)/1000)</f>
        <v>1.50036630036632</v>
      </c>
      <c r="J5573" s="6" t="n">
        <f aca="false">IF(OR(B5573&lt;Rules!$B$2,B5573&gt;Rules!$B$3,ABS(I5573)&gt;Rules!$B$4,OR(B5574&lt;Rules!$B$2,B5574&gt;Rules!$B$3,ABS(I5574)&gt;Rules!$B$4)),1,0)</f>
        <v>0</v>
      </c>
      <c r="K5573" s="6" t="str">
        <f aca="false">IF(F5573=1,COUNTIF($F$2:F5573,1),"")</f>
        <v/>
      </c>
    </row>
    <row r="5574" customFormat="false" ht="15" hidden="false" customHeight="false" outlineLevel="0" collapsed="false">
      <c r="A5574" s="6" t="n">
        <v>43800.368</v>
      </c>
      <c r="B5574" s="6" t="n">
        <v>1.596336996337</v>
      </c>
      <c r="C5574" s="6" t="n">
        <v>80</v>
      </c>
      <c r="D5574" s="6" t="n">
        <v>-1</v>
      </c>
      <c r="E5574" s="6" t="n">
        <v>1.90842490842491</v>
      </c>
      <c r="F5574" s="6" t="n">
        <v>0</v>
      </c>
      <c r="G5574" s="6" t="n">
        <v>0</v>
      </c>
      <c r="H5574" s="6" t="str">
        <f aca="false">IF(AND(A5574&gt;=Stimuli!$B$2,A5574&lt;=Stimuli!$C$2),Stimuli!$A$2,IF(AND(A5574&gt;=Stimuli!$B$3,A5574&lt;=Stimuli!$C$3),Stimuli!$A$3,IF(AND(A5574&gt;=Stimuli!$B$4,A5574&lt;=Stimuli!$C$4),Stimuli!$A$4,"")))</f>
        <v>01 Quiet baseline (60s)</v>
      </c>
      <c r="I5574" s="6" t="n">
        <f aca="false">(B5574-B5573)/((A5574-A5573)/1000)</f>
        <v>0.937728937728906</v>
      </c>
      <c r="J5574" s="6" t="n">
        <f aca="false">IF(OR(B5574&lt;Rules!$B$2,B5574&gt;Rules!$B$3,ABS(I5574)&gt;Rules!$B$4,OR(B5575&lt;Rules!$B$2,B5575&gt;Rules!$B$3,ABS(I5575)&gt;Rules!$B$4)),1,0)</f>
        <v>0</v>
      </c>
      <c r="K5574" s="6" t="str">
        <f aca="false">IF(F5574=1,COUNTIF($F$2:F5574,1),"")</f>
        <v/>
      </c>
    </row>
    <row r="5575" customFormat="false" ht="15" hidden="false" customHeight="false" outlineLevel="0" collapsed="false">
      <c r="A5575" s="6" t="n">
        <v>43808.1805</v>
      </c>
      <c r="B5575" s="6" t="n">
        <v>1.60659340659341</v>
      </c>
      <c r="C5575" s="6" t="n">
        <v>80</v>
      </c>
      <c r="D5575" s="6" t="n">
        <v>-1</v>
      </c>
      <c r="E5575" s="6" t="n">
        <v>1.90989010989011</v>
      </c>
      <c r="F5575" s="6" t="n">
        <v>0</v>
      </c>
      <c r="G5575" s="6" t="n">
        <v>0</v>
      </c>
      <c r="H5575" s="6" t="str">
        <f aca="false">IF(AND(A5575&gt;=Stimuli!$B$2,A5575&lt;=Stimuli!$C$2),Stimuli!$A$2,IF(AND(A5575&gt;=Stimuli!$B$3,A5575&lt;=Stimuli!$C$3),Stimuli!$A$3,IF(AND(A5575&gt;=Stimuli!$B$4,A5575&lt;=Stimuli!$C$4),Stimuli!$A$4,"")))</f>
        <v>01 Quiet baseline (60s)</v>
      </c>
      <c r="I5575" s="6" t="n">
        <f aca="false">(B5575-B5574)/((A5575-A5574)/1000)</f>
        <v>1.31282051282062</v>
      </c>
      <c r="J5575" s="6" t="n">
        <f aca="false">IF(OR(B5575&lt;Rules!$B$2,B5575&gt;Rules!$B$3,ABS(I5575)&gt;Rules!$B$4,OR(B5576&lt;Rules!$B$2,B5576&gt;Rules!$B$3,ABS(I5576)&gt;Rules!$B$4)),1,0)</f>
        <v>0</v>
      </c>
      <c r="K5575" s="6" t="str">
        <f aca="false">IF(F5575=1,COUNTIF($F$2:F5575,1),"")</f>
        <v/>
      </c>
    </row>
    <row r="5576" customFormat="false" ht="15" hidden="false" customHeight="false" outlineLevel="0" collapsed="false">
      <c r="A5576" s="6" t="n">
        <v>43815.993</v>
      </c>
      <c r="B5576" s="6" t="n">
        <v>1.61978021978022</v>
      </c>
      <c r="C5576" s="6" t="n">
        <v>80</v>
      </c>
      <c r="D5576" s="6" t="n">
        <v>-1</v>
      </c>
      <c r="E5576" s="6" t="n">
        <v>1.90989010989011</v>
      </c>
      <c r="F5576" s="6" t="n">
        <v>0</v>
      </c>
      <c r="G5576" s="6" t="n">
        <v>0</v>
      </c>
      <c r="H5576" s="6" t="str">
        <f aca="false">IF(AND(A5576&gt;=Stimuli!$B$2,A5576&lt;=Stimuli!$C$2),Stimuli!$A$2,IF(AND(A5576&gt;=Stimuli!$B$3,A5576&lt;=Stimuli!$C$3),Stimuli!$A$3,IF(AND(A5576&gt;=Stimuli!$B$4,A5576&lt;=Stimuli!$C$4),Stimuli!$A$4,"")))</f>
        <v>01 Quiet baseline (60s)</v>
      </c>
      <c r="I5576" s="6" t="n">
        <f aca="false">(B5576-B5575)/((A5576-A5575)/1000)</f>
        <v>1.68791208791205</v>
      </c>
      <c r="J5576" s="6" t="n">
        <f aca="false">IF(OR(B5576&lt;Rules!$B$2,B5576&gt;Rules!$B$3,ABS(I5576)&gt;Rules!$B$4,OR(B5577&lt;Rules!$B$2,B5577&gt;Rules!$B$3,ABS(I5577)&gt;Rules!$B$4)),1,0)</f>
        <v>0</v>
      </c>
      <c r="K5576" s="6" t="str">
        <f aca="false">IF(F5576=1,COUNTIF($F$2:F5576,1),"")</f>
        <v/>
      </c>
    </row>
    <row r="5577" customFormat="false" ht="15" hidden="false" customHeight="false" outlineLevel="0" collapsed="false">
      <c r="A5577" s="6" t="n">
        <v>43823.8055</v>
      </c>
      <c r="B5577" s="6" t="n">
        <v>1.63882783882784</v>
      </c>
      <c r="C5577" s="6" t="n">
        <v>80</v>
      </c>
      <c r="D5577" s="6" t="n">
        <v>-1</v>
      </c>
      <c r="E5577" s="6" t="n">
        <v>1.91135531135531</v>
      </c>
      <c r="F5577" s="6" t="n">
        <v>0</v>
      </c>
      <c r="G5577" s="6" t="n">
        <v>0</v>
      </c>
      <c r="H5577" s="6" t="str">
        <f aca="false">IF(AND(A5577&gt;=Stimuli!$B$2,A5577&lt;=Stimuli!$C$2),Stimuli!$A$2,IF(AND(A5577&gt;=Stimuli!$B$3,A5577&lt;=Stimuli!$C$3),Stimuli!$A$3,IF(AND(A5577&gt;=Stimuli!$B$4,A5577&lt;=Stimuli!$C$4),Stimuli!$A$4,"")))</f>
        <v>01 Quiet baseline (60s)</v>
      </c>
      <c r="I5577" s="6" t="n">
        <f aca="false">(B5577-B5576)/((A5577-A5576)/1000)</f>
        <v>2.43809523809523</v>
      </c>
      <c r="J5577" s="6" t="n">
        <f aca="false">IF(OR(B5577&lt;Rules!$B$2,B5577&gt;Rules!$B$3,ABS(I5577)&gt;Rules!$B$4,OR(B5578&lt;Rules!$B$2,B5578&gt;Rules!$B$3,ABS(I5578)&gt;Rules!$B$4)),1,0)</f>
        <v>0</v>
      </c>
      <c r="K5577" s="6" t="str">
        <f aca="false">IF(F5577=1,COUNTIF($F$2:F5577,1),"")</f>
        <v/>
      </c>
    </row>
    <row r="5578" customFormat="false" ht="15" hidden="false" customHeight="false" outlineLevel="0" collapsed="false">
      <c r="A5578" s="6" t="n">
        <v>43831.618</v>
      </c>
      <c r="B5578" s="6" t="n">
        <v>1.65054945054945</v>
      </c>
      <c r="C5578" s="6" t="n">
        <v>80</v>
      </c>
      <c r="D5578" s="6" t="n">
        <v>-1</v>
      </c>
      <c r="E5578" s="6" t="n">
        <v>1.91135531135531</v>
      </c>
      <c r="F5578" s="6" t="n">
        <v>0</v>
      </c>
      <c r="G5578" s="6" t="n">
        <v>0</v>
      </c>
      <c r="H5578" s="6" t="str">
        <f aca="false">IF(AND(A5578&gt;=Stimuli!$B$2,A5578&lt;=Stimuli!$C$2),Stimuli!$A$2,IF(AND(A5578&gt;=Stimuli!$B$3,A5578&lt;=Stimuli!$C$3),Stimuli!$A$3,IF(AND(A5578&gt;=Stimuli!$B$4,A5578&lt;=Stimuli!$C$4),Stimuli!$A$4,"")))</f>
        <v>01 Quiet baseline (60s)</v>
      </c>
      <c r="I5578" s="6" t="n">
        <f aca="false">(B5578-B5577)/((A5578-A5577)/1000)</f>
        <v>1.50036630036632</v>
      </c>
      <c r="J5578" s="6" t="n">
        <f aca="false">IF(OR(B5578&lt;Rules!$B$2,B5578&gt;Rules!$B$3,ABS(I5578)&gt;Rules!$B$4,OR(B5579&lt;Rules!$B$2,B5579&gt;Rules!$B$3,ABS(I5579)&gt;Rules!$B$4)),1,0)</f>
        <v>0</v>
      </c>
      <c r="K5578" s="6" t="str">
        <f aca="false">IF(F5578=1,COUNTIF($F$2:F5578,1),"")</f>
        <v/>
      </c>
    </row>
    <row r="5579" customFormat="false" ht="15" hidden="false" customHeight="false" outlineLevel="0" collapsed="false">
      <c r="A5579" s="6" t="n">
        <v>43839.4305</v>
      </c>
      <c r="B5579" s="6" t="n">
        <v>1.67399267399267</v>
      </c>
      <c r="C5579" s="6" t="n">
        <v>80</v>
      </c>
      <c r="D5579" s="6" t="n">
        <v>-1</v>
      </c>
      <c r="E5579" s="6" t="n">
        <v>1.91135531135531</v>
      </c>
      <c r="F5579" s="6" t="n">
        <v>0</v>
      </c>
      <c r="G5579" s="6" t="n">
        <v>0</v>
      </c>
      <c r="H5579" s="6" t="str">
        <f aca="false">IF(AND(A5579&gt;=Stimuli!$B$2,A5579&lt;=Stimuli!$C$2),Stimuli!$A$2,IF(AND(A5579&gt;=Stimuli!$B$3,A5579&lt;=Stimuli!$C$3),Stimuli!$A$3,IF(AND(A5579&gt;=Stimuli!$B$4,A5579&lt;=Stimuli!$C$4),Stimuli!$A$4,"")))</f>
        <v>01 Quiet baseline (60s)</v>
      </c>
      <c r="I5579" s="6" t="n">
        <f aca="false">(B5579-B5578)/((A5579-A5578)/1000)</f>
        <v>3.00073260073256</v>
      </c>
      <c r="J5579" s="6" t="n">
        <f aca="false">IF(OR(B5579&lt;Rules!$B$2,B5579&gt;Rules!$B$3,ABS(I5579)&gt;Rules!$B$4,OR(B5580&lt;Rules!$B$2,B5580&gt;Rules!$B$3,ABS(I5580)&gt;Rules!$B$4)),1,0)</f>
        <v>0</v>
      </c>
      <c r="K5579" s="6" t="str">
        <f aca="false">IF(F5579=1,COUNTIF($F$2:F5579,1),"")</f>
        <v/>
      </c>
    </row>
    <row r="5580" customFormat="false" ht="15" hidden="false" customHeight="false" outlineLevel="0" collapsed="false">
      <c r="A5580" s="6" t="n">
        <v>43847.243</v>
      </c>
      <c r="B5580" s="6" t="n">
        <v>1.7003663003663</v>
      </c>
      <c r="C5580" s="6" t="n">
        <v>80</v>
      </c>
      <c r="D5580" s="6" t="n">
        <v>-1</v>
      </c>
      <c r="E5580" s="6" t="n">
        <v>1.91282051282051</v>
      </c>
      <c r="F5580" s="6" t="n">
        <v>0</v>
      </c>
      <c r="G5580" s="6" t="n">
        <v>0</v>
      </c>
      <c r="H5580" s="6" t="str">
        <f aca="false">IF(AND(A5580&gt;=Stimuli!$B$2,A5580&lt;=Stimuli!$C$2),Stimuli!$A$2,IF(AND(A5580&gt;=Stimuli!$B$3,A5580&lt;=Stimuli!$C$3),Stimuli!$A$3,IF(AND(A5580&gt;=Stimuli!$B$4,A5580&lt;=Stimuli!$C$4),Stimuli!$A$4,"")))</f>
        <v>01 Quiet baseline (60s)</v>
      </c>
      <c r="I5580" s="6" t="n">
        <f aca="false">(B5580-B5579)/((A5580-A5579)/1000)</f>
        <v>3.37582417582414</v>
      </c>
      <c r="J5580" s="6" t="n">
        <f aca="false">IF(OR(B5580&lt;Rules!$B$2,B5580&gt;Rules!$B$3,ABS(I5580)&gt;Rules!$B$4,OR(B5581&lt;Rules!$B$2,B5581&gt;Rules!$B$3,ABS(I5581)&gt;Rules!$B$4)),1,0)</f>
        <v>0</v>
      </c>
      <c r="K5580" s="6" t="str">
        <f aca="false">IF(F5580=1,COUNTIF($F$2:F5580,1),"")</f>
        <v/>
      </c>
    </row>
    <row r="5581" customFormat="false" ht="15" hidden="false" customHeight="false" outlineLevel="0" collapsed="false">
      <c r="A5581" s="6" t="n">
        <v>43855.0555</v>
      </c>
      <c r="B5581" s="6" t="n">
        <v>1.73846153846154</v>
      </c>
      <c r="C5581" s="6" t="n">
        <v>80</v>
      </c>
      <c r="D5581" s="6" t="n">
        <v>-1</v>
      </c>
      <c r="E5581" s="6" t="n">
        <v>1.91282051282051</v>
      </c>
      <c r="F5581" s="6" t="n">
        <v>0</v>
      </c>
      <c r="G5581" s="6" t="n">
        <v>0</v>
      </c>
      <c r="H5581" s="6" t="str">
        <f aca="false">IF(AND(A5581&gt;=Stimuli!$B$2,A5581&lt;=Stimuli!$C$2),Stimuli!$A$2,IF(AND(A5581&gt;=Stimuli!$B$3,A5581&lt;=Stimuli!$C$3),Stimuli!$A$3,IF(AND(A5581&gt;=Stimuli!$B$4,A5581&lt;=Stimuli!$C$4),Stimuli!$A$4,"")))</f>
        <v>01 Quiet baseline (60s)</v>
      </c>
      <c r="I5581" s="6" t="n">
        <f aca="false">(B5581-B5580)/((A5581-A5580)/1000)</f>
        <v>4.87619047619046</v>
      </c>
      <c r="J5581" s="6" t="n">
        <f aca="false">IF(OR(B5581&lt;Rules!$B$2,B5581&gt;Rules!$B$3,ABS(I5581)&gt;Rules!$B$4,OR(B5582&lt;Rules!$B$2,B5582&gt;Rules!$B$3,ABS(I5582)&gt;Rules!$B$4)),1,0)</f>
        <v>0</v>
      </c>
      <c r="K5581" s="6" t="str">
        <f aca="false">IF(F5581=1,COUNTIF($F$2:F5581,1),"")</f>
        <v/>
      </c>
    </row>
    <row r="5582" customFormat="false" ht="15" hidden="false" customHeight="false" outlineLevel="0" collapsed="false">
      <c r="A5582" s="6" t="n">
        <v>43862.868</v>
      </c>
      <c r="B5582" s="6" t="n">
        <v>1.75604395604396</v>
      </c>
      <c r="C5582" s="6" t="n">
        <v>80</v>
      </c>
      <c r="D5582" s="6" t="n">
        <v>-1</v>
      </c>
      <c r="E5582" s="6" t="n">
        <v>1.91282051282051</v>
      </c>
      <c r="F5582" s="6" t="n">
        <v>0</v>
      </c>
      <c r="G5582" s="6" t="n">
        <v>0</v>
      </c>
      <c r="H5582" s="6" t="str">
        <f aca="false">IF(AND(A5582&gt;=Stimuli!$B$2,A5582&lt;=Stimuli!$C$2),Stimuli!$A$2,IF(AND(A5582&gt;=Stimuli!$B$3,A5582&lt;=Stimuli!$C$3),Stimuli!$A$3,IF(AND(A5582&gt;=Stimuli!$B$4,A5582&lt;=Stimuli!$C$4),Stimuli!$A$4,"")))</f>
        <v>01 Quiet baseline (60s)</v>
      </c>
      <c r="I5582" s="6" t="n">
        <f aca="false">(B5582-B5581)/((A5582-A5581)/1000)</f>
        <v>2.2505494505495</v>
      </c>
      <c r="J5582" s="6" t="n">
        <f aca="false">IF(OR(B5582&lt;Rules!$B$2,B5582&gt;Rules!$B$3,ABS(I5582)&gt;Rules!$B$4,OR(B5583&lt;Rules!$B$2,B5583&gt;Rules!$B$3,ABS(I5583)&gt;Rules!$B$4)),1,0)</f>
        <v>0</v>
      </c>
      <c r="K5582" s="6" t="str">
        <f aca="false">IF(F5582=1,COUNTIF($F$2:F5582,1),"")</f>
        <v/>
      </c>
    </row>
    <row r="5583" customFormat="false" ht="15" hidden="false" customHeight="false" outlineLevel="0" collapsed="false">
      <c r="A5583" s="6" t="n">
        <v>43870.6805</v>
      </c>
      <c r="B5583" s="6" t="n">
        <v>1.77069597069597</v>
      </c>
      <c r="C5583" s="6" t="n">
        <v>80</v>
      </c>
      <c r="D5583" s="6" t="n">
        <v>-1</v>
      </c>
      <c r="E5583" s="6" t="n">
        <v>1.91428571428571</v>
      </c>
      <c r="F5583" s="6" t="n">
        <v>0</v>
      </c>
      <c r="G5583" s="6" t="n">
        <v>0</v>
      </c>
      <c r="H5583" s="6" t="str">
        <f aca="false">IF(AND(A5583&gt;=Stimuli!$B$2,A5583&lt;=Stimuli!$C$2),Stimuli!$A$2,IF(AND(A5583&gt;=Stimuli!$B$3,A5583&lt;=Stimuli!$C$3),Stimuli!$A$3,IF(AND(A5583&gt;=Stimuli!$B$4,A5583&lt;=Stimuli!$C$4),Stimuli!$A$4,"")))</f>
        <v>01 Quiet baseline (60s)</v>
      </c>
      <c r="I5583" s="6" t="n">
        <f aca="false">(B5583-B5582)/((A5583-A5582)/1000)</f>
        <v>1.87545787545793</v>
      </c>
      <c r="J5583" s="6" t="n">
        <f aca="false">IF(OR(B5583&lt;Rules!$B$2,B5583&gt;Rules!$B$3,ABS(I5583)&gt;Rules!$B$4,OR(B5584&lt;Rules!$B$2,B5584&gt;Rules!$B$3,ABS(I5584)&gt;Rules!$B$4)),1,0)</f>
        <v>0</v>
      </c>
      <c r="K5583" s="6" t="str">
        <f aca="false">IF(F5583=1,COUNTIF($F$2:F5583,1),"")</f>
        <v/>
      </c>
    </row>
    <row r="5584" customFormat="false" ht="15" hidden="false" customHeight="false" outlineLevel="0" collapsed="false">
      <c r="A5584" s="6" t="n">
        <v>43878.493</v>
      </c>
      <c r="B5584" s="6" t="n">
        <v>1.77802197802198</v>
      </c>
      <c r="C5584" s="6" t="n">
        <v>80</v>
      </c>
      <c r="D5584" s="6" t="n">
        <v>-1</v>
      </c>
      <c r="E5584" s="6" t="n">
        <v>1.91575091575092</v>
      </c>
      <c r="F5584" s="6" t="n">
        <v>0</v>
      </c>
      <c r="G5584" s="6" t="n">
        <v>0</v>
      </c>
      <c r="H5584" s="6" t="str">
        <f aca="false">IF(AND(A5584&gt;=Stimuli!$B$2,A5584&lt;=Stimuli!$C$2),Stimuli!$A$2,IF(AND(A5584&gt;=Stimuli!$B$3,A5584&lt;=Stimuli!$C$3),Stimuli!$A$3,IF(AND(A5584&gt;=Stimuli!$B$4,A5584&lt;=Stimuli!$C$4),Stimuli!$A$4,"")))</f>
        <v>01 Quiet baseline (60s)</v>
      </c>
      <c r="I5584" s="6" t="n">
        <f aca="false">(B5584-B5583)/((A5584-A5583)/1000)</f>
        <v>0.937728937728878</v>
      </c>
      <c r="J5584" s="6" t="n">
        <f aca="false">IF(OR(B5584&lt;Rules!$B$2,B5584&gt;Rules!$B$3,ABS(I5584)&gt;Rules!$B$4,OR(B5585&lt;Rules!$B$2,B5585&gt;Rules!$B$3,ABS(I5585)&gt;Rules!$B$4)),1,0)</f>
        <v>0</v>
      </c>
      <c r="K5584" s="6" t="str">
        <f aca="false">IF(F5584=1,COUNTIF($F$2:F5584,1),"")</f>
        <v/>
      </c>
    </row>
    <row r="5585" customFormat="false" ht="15" hidden="false" customHeight="false" outlineLevel="0" collapsed="false">
      <c r="A5585" s="6" t="n">
        <v>43886.3055</v>
      </c>
      <c r="B5585" s="6" t="n">
        <v>1.78534798534799</v>
      </c>
      <c r="C5585" s="6" t="n">
        <v>80</v>
      </c>
      <c r="D5585" s="6" t="n">
        <v>-1</v>
      </c>
      <c r="E5585" s="6" t="n">
        <v>1.91721611721612</v>
      </c>
      <c r="F5585" s="6" t="n">
        <v>0</v>
      </c>
      <c r="G5585" s="6" t="n">
        <v>0</v>
      </c>
      <c r="H5585" s="6" t="str">
        <f aca="false">IF(AND(A5585&gt;=Stimuli!$B$2,A5585&lt;=Stimuli!$C$2),Stimuli!$A$2,IF(AND(A5585&gt;=Stimuli!$B$3,A5585&lt;=Stimuli!$C$3),Stimuli!$A$3,IF(AND(A5585&gt;=Stimuli!$B$4,A5585&lt;=Stimuli!$C$4),Stimuli!$A$4,"")))</f>
        <v>01 Quiet baseline (60s)</v>
      </c>
      <c r="I5585" s="6" t="n">
        <f aca="false">(B5585-B5584)/((A5585-A5584)/1000)</f>
        <v>0.937728937728906</v>
      </c>
      <c r="J5585" s="6" t="n">
        <f aca="false">IF(OR(B5585&lt;Rules!$B$2,B5585&gt;Rules!$B$3,ABS(I5585)&gt;Rules!$B$4,OR(B5586&lt;Rules!$B$2,B5586&gt;Rules!$B$3,ABS(I5586)&gt;Rules!$B$4)),1,0)</f>
        <v>0</v>
      </c>
      <c r="K5585" s="6" t="str">
        <f aca="false">IF(F5585=1,COUNTIF($F$2:F5585,1),"")</f>
        <v/>
      </c>
    </row>
    <row r="5586" customFormat="false" ht="15" hidden="false" customHeight="false" outlineLevel="0" collapsed="false">
      <c r="A5586" s="6" t="n">
        <v>43894.118</v>
      </c>
      <c r="B5586" s="6" t="n">
        <v>1.78974358974359</v>
      </c>
      <c r="C5586" s="6" t="n">
        <v>80</v>
      </c>
      <c r="D5586" s="6" t="n">
        <v>-1</v>
      </c>
      <c r="E5586" s="6" t="n">
        <v>1.91721611721612</v>
      </c>
      <c r="F5586" s="6" t="n">
        <v>0</v>
      </c>
      <c r="G5586" s="6" t="n">
        <v>0</v>
      </c>
      <c r="H5586" s="6" t="str">
        <f aca="false">IF(AND(A5586&gt;=Stimuli!$B$2,A5586&lt;=Stimuli!$C$2),Stimuli!$A$2,IF(AND(A5586&gt;=Stimuli!$B$3,A5586&lt;=Stimuli!$C$3),Stimuli!$A$3,IF(AND(A5586&gt;=Stimuli!$B$4,A5586&lt;=Stimuli!$C$4),Stimuli!$A$4,"")))</f>
        <v>01 Quiet baseline (60s)</v>
      </c>
      <c r="I5586" s="6" t="n">
        <f aca="false">(B5586-B5585)/((A5586-A5585)/1000)</f>
        <v>0.562637362637446</v>
      </c>
      <c r="J5586" s="6" t="n">
        <f aca="false">IF(OR(B5586&lt;Rules!$B$2,B5586&gt;Rules!$B$3,ABS(I5586)&gt;Rules!$B$4,OR(B5587&lt;Rules!$B$2,B5587&gt;Rules!$B$3,ABS(I5587)&gt;Rules!$B$4)),1,0)</f>
        <v>0</v>
      </c>
      <c r="K5586" s="6" t="str">
        <f aca="false">IF(F5586=1,COUNTIF($F$2:F5586,1),"")</f>
        <v/>
      </c>
    </row>
    <row r="5587" customFormat="false" ht="15" hidden="false" customHeight="false" outlineLevel="0" collapsed="false">
      <c r="A5587" s="6" t="n">
        <v>43901.9305</v>
      </c>
      <c r="B5587" s="6" t="n">
        <v>1.79267399267399</v>
      </c>
      <c r="C5587" s="6" t="n">
        <v>80</v>
      </c>
      <c r="D5587" s="6" t="n">
        <v>-1</v>
      </c>
      <c r="E5587" s="6" t="n">
        <v>1.91721611721612</v>
      </c>
      <c r="F5587" s="6" t="n">
        <v>0</v>
      </c>
      <c r="G5587" s="6" t="n">
        <v>0</v>
      </c>
      <c r="H5587" s="6" t="str">
        <f aca="false">IF(AND(A5587&gt;=Stimuli!$B$2,A5587&lt;=Stimuli!$C$2),Stimuli!$A$2,IF(AND(A5587&gt;=Stimuli!$B$3,A5587&lt;=Stimuli!$C$3),Stimuli!$A$3,IF(AND(A5587&gt;=Stimuli!$B$4,A5587&lt;=Stimuli!$C$4),Stimuli!$A$4,"")))</f>
        <v>01 Quiet baseline (60s)</v>
      </c>
      <c r="I5587" s="6" t="n">
        <f aca="false">(B5587-B5586)/((A5587-A5586)/1000)</f>
        <v>0.37509157509146</v>
      </c>
      <c r="J5587" s="6" t="n">
        <f aca="false">IF(OR(B5587&lt;Rules!$B$2,B5587&gt;Rules!$B$3,ABS(I5587)&gt;Rules!$B$4,OR(B5588&lt;Rules!$B$2,B5588&gt;Rules!$B$3,ABS(I5588)&gt;Rules!$B$4)),1,0)</f>
        <v>0</v>
      </c>
      <c r="K5587" s="6" t="str">
        <f aca="false">IF(F5587=1,COUNTIF($F$2:F5587,1),"")</f>
        <v/>
      </c>
    </row>
    <row r="5588" customFormat="false" ht="15" hidden="false" customHeight="false" outlineLevel="0" collapsed="false">
      <c r="A5588" s="6" t="n">
        <v>43909.743</v>
      </c>
      <c r="B5588" s="6" t="n">
        <v>1.7985347985348</v>
      </c>
      <c r="C5588" s="6" t="n">
        <v>80</v>
      </c>
      <c r="D5588" s="6" t="n">
        <v>-1</v>
      </c>
      <c r="E5588" s="6" t="n">
        <v>1.91721611721612</v>
      </c>
      <c r="F5588" s="6" t="n">
        <v>0</v>
      </c>
      <c r="G5588" s="6" t="n">
        <v>0</v>
      </c>
      <c r="H5588" s="6" t="str">
        <f aca="false">IF(AND(A5588&gt;=Stimuli!$B$2,A5588&lt;=Stimuli!$C$2),Stimuli!$A$2,IF(AND(A5588&gt;=Stimuli!$B$3,A5588&lt;=Stimuli!$C$3),Stimuli!$A$3,IF(AND(A5588&gt;=Stimuli!$B$4,A5588&lt;=Stimuli!$C$4),Stimuli!$A$4,"")))</f>
        <v>01 Quiet baseline (60s)</v>
      </c>
      <c r="I5588" s="6" t="n">
        <f aca="false">(B5588-B5587)/((A5588-A5587)/1000)</f>
        <v>0.750183150183148</v>
      </c>
      <c r="J5588" s="6" t="n">
        <f aca="false">IF(OR(B5588&lt;Rules!$B$2,B5588&gt;Rules!$B$3,ABS(I5588)&gt;Rules!$B$4,OR(B5589&lt;Rules!$B$2,B5589&gt;Rules!$B$3,ABS(I5589)&gt;Rules!$B$4)),1,0)</f>
        <v>0</v>
      </c>
      <c r="K5588" s="6" t="str">
        <f aca="false">IF(F5588=1,COUNTIF($F$2:F5588,1),"")</f>
        <v/>
      </c>
    </row>
    <row r="5589" customFormat="false" ht="15" hidden="false" customHeight="false" outlineLevel="0" collapsed="false">
      <c r="A5589" s="6" t="n">
        <v>43917.5555</v>
      </c>
      <c r="B5589" s="6" t="n">
        <v>1.8</v>
      </c>
      <c r="C5589" s="6" t="n">
        <v>80</v>
      </c>
      <c r="D5589" s="6" t="n">
        <v>-1</v>
      </c>
      <c r="E5589" s="6" t="n">
        <v>1.91721611721612</v>
      </c>
      <c r="F5589" s="6" t="n">
        <v>0</v>
      </c>
      <c r="G5589" s="6" t="n">
        <v>0</v>
      </c>
      <c r="H5589" s="6" t="str">
        <f aca="false">IF(AND(A5589&gt;=Stimuli!$B$2,A5589&lt;=Stimuli!$C$2),Stimuli!$A$2,IF(AND(A5589&gt;=Stimuli!$B$3,A5589&lt;=Stimuli!$C$3),Stimuli!$A$3,IF(AND(A5589&gt;=Stimuli!$B$4,A5589&lt;=Stimuli!$C$4),Stimuli!$A$4,"")))</f>
        <v>01 Quiet baseline (60s)</v>
      </c>
      <c r="I5589" s="6" t="n">
        <f aca="false">(B5589-B5588)/((A5589-A5588)/1000)</f>
        <v>0.187545787545872</v>
      </c>
      <c r="J5589" s="6" t="n">
        <f aca="false">IF(OR(B5589&lt;Rules!$B$2,B5589&gt;Rules!$B$3,ABS(I5589)&gt;Rules!$B$4,OR(B5590&lt;Rules!$B$2,B5590&gt;Rules!$B$3,ABS(I5590)&gt;Rules!$B$4)),1,0)</f>
        <v>0</v>
      </c>
      <c r="K5589" s="6" t="str">
        <f aca="false">IF(F5589=1,COUNTIF($F$2:F5589,1),"")</f>
        <v/>
      </c>
    </row>
    <row r="5590" customFormat="false" ht="15" hidden="false" customHeight="false" outlineLevel="0" collapsed="false">
      <c r="A5590" s="6" t="n">
        <v>43925.368</v>
      </c>
      <c r="B5590" s="6" t="n">
        <v>1.81025641025641</v>
      </c>
      <c r="C5590" s="6" t="n">
        <v>80</v>
      </c>
      <c r="D5590" s="6" t="n">
        <v>-1</v>
      </c>
      <c r="E5590" s="6" t="n">
        <v>1.91721611721612</v>
      </c>
      <c r="F5590" s="6" t="n">
        <v>0</v>
      </c>
      <c r="G5590" s="6" t="n">
        <v>0</v>
      </c>
      <c r="H5590" s="6" t="str">
        <f aca="false">IF(AND(A5590&gt;=Stimuli!$B$2,A5590&lt;=Stimuli!$C$2),Stimuli!$A$2,IF(AND(A5590&gt;=Stimuli!$B$3,A5590&lt;=Stimuli!$C$3),Stimuli!$A$3,IF(AND(A5590&gt;=Stimuli!$B$4,A5590&lt;=Stimuli!$C$4),Stimuli!$A$4,"")))</f>
        <v>01 Quiet baseline (60s)</v>
      </c>
      <c r="I5590" s="6" t="n">
        <f aca="false">(B5590-B5589)/((A5590-A5589)/1000)</f>
        <v>1.31282051282048</v>
      </c>
      <c r="J5590" s="6" t="n">
        <f aca="false">IF(OR(B5590&lt;Rules!$B$2,B5590&gt;Rules!$B$3,ABS(I5590)&gt;Rules!$B$4,OR(B5591&lt;Rules!$B$2,B5591&gt;Rules!$B$3,ABS(I5591)&gt;Rules!$B$4)),1,0)</f>
        <v>0</v>
      </c>
      <c r="K5590" s="6" t="str">
        <f aca="false">IF(F5590=1,COUNTIF($F$2:F5590,1),"")</f>
        <v/>
      </c>
    </row>
    <row r="5591" customFormat="false" ht="15" hidden="false" customHeight="false" outlineLevel="0" collapsed="false">
      <c r="A5591" s="6" t="n">
        <v>43933.1805</v>
      </c>
      <c r="B5591" s="6" t="n">
        <v>1.82051282051282</v>
      </c>
      <c r="C5591" s="6" t="n">
        <v>80</v>
      </c>
      <c r="D5591" s="6" t="n">
        <v>-1</v>
      </c>
      <c r="E5591" s="6" t="n">
        <v>1.91721611721612</v>
      </c>
      <c r="F5591" s="6" t="n">
        <v>0</v>
      </c>
      <c r="G5591" s="6" t="n">
        <v>0</v>
      </c>
      <c r="H5591" s="6" t="str">
        <f aca="false">IF(AND(A5591&gt;=Stimuli!$B$2,A5591&lt;=Stimuli!$C$2),Stimuli!$A$2,IF(AND(A5591&gt;=Stimuli!$B$3,A5591&lt;=Stimuli!$C$3),Stimuli!$A$3,IF(AND(A5591&gt;=Stimuli!$B$4,A5591&lt;=Stimuli!$C$4),Stimuli!$A$4,"")))</f>
        <v>01 Quiet baseline (60s)</v>
      </c>
      <c r="I5591" s="6" t="n">
        <f aca="false">(B5591-B5590)/((A5591-A5590)/1000)</f>
        <v>1.31282051282048</v>
      </c>
      <c r="J5591" s="6" t="n">
        <f aca="false">IF(OR(B5591&lt;Rules!$B$2,B5591&gt;Rules!$B$3,ABS(I5591)&gt;Rules!$B$4,OR(B5592&lt;Rules!$B$2,B5592&gt;Rules!$B$3,ABS(I5592)&gt;Rules!$B$4)),1,0)</f>
        <v>0</v>
      </c>
      <c r="K5591" s="6" t="str">
        <f aca="false">IF(F5591=1,COUNTIF($F$2:F5591,1),"")</f>
        <v/>
      </c>
    </row>
    <row r="5592" customFormat="false" ht="15" hidden="false" customHeight="false" outlineLevel="0" collapsed="false">
      <c r="A5592" s="6" t="n">
        <v>43940.993</v>
      </c>
      <c r="B5592" s="6" t="n">
        <v>1.83076923076923</v>
      </c>
      <c r="C5592" s="6" t="n">
        <v>80</v>
      </c>
      <c r="D5592" s="6" t="n">
        <v>-1</v>
      </c>
      <c r="E5592" s="6" t="n">
        <v>1.91868131868132</v>
      </c>
      <c r="F5592" s="6" t="n">
        <v>0</v>
      </c>
      <c r="G5592" s="6" t="n">
        <v>0</v>
      </c>
      <c r="H5592" s="6" t="str">
        <f aca="false">IF(AND(A5592&gt;=Stimuli!$B$2,A5592&lt;=Stimuli!$C$2),Stimuli!$A$2,IF(AND(A5592&gt;=Stimuli!$B$3,A5592&lt;=Stimuli!$C$3),Stimuli!$A$3,IF(AND(A5592&gt;=Stimuli!$B$4,A5592&lt;=Stimuli!$C$4),Stimuli!$A$4,"")))</f>
        <v>01 Quiet baseline (60s)</v>
      </c>
      <c r="I5592" s="6" t="n">
        <f aca="false">(B5592-B5591)/((A5592-A5591)/1000)</f>
        <v>1.31282051282048</v>
      </c>
      <c r="J5592" s="6" t="n">
        <f aca="false">IF(OR(B5592&lt;Rules!$B$2,B5592&gt;Rules!$B$3,ABS(I5592)&gt;Rules!$B$4,OR(B5593&lt;Rules!$B$2,B5593&gt;Rules!$B$3,ABS(I5593)&gt;Rules!$B$4)),1,0)</f>
        <v>0</v>
      </c>
      <c r="K5592" s="6" t="str">
        <f aca="false">IF(F5592=1,COUNTIF($F$2:F5592,1),"")</f>
        <v/>
      </c>
    </row>
    <row r="5593" customFormat="false" ht="15" hidden="false" customHeight="false" outlineLevel="0" collapsed="false">
      <c r="A5593" s="6" t="n">
        <v>43948.8055</v>
      </c>
      <c r="B5593" s="6" t="n">
        <v>1.83223443223443</v>
      </c>
      <c r="C5593" s="6" t="n">
        <v>80</v>
      </c>
      <c r="D5593" s="6" t="n">
        <v>-1</v>
      </c>
      <c r="E5593" s="6" t="n">
        <v>1.91868131868132</v>
      </c>
      <c r="F5593" s="6" t="n">
        <v>0</v>
      </c>
      <c r="G5593" s="6" t="n">
        <v>0</v>
      </c>
      <c r="H5593" s="6" t="str">
        <f aca="false">IF(AND(A5593&gt;=Stimuli!$B$2,A5593&lt;=Stimuli!$C$2),Stimuli!$A$2,IF(AND(A5593&gt;=Stimuli!$B$3,A5593&lt;=Stimuli!$C$3),Stimuli!$A$3,IF(AND(A5593&gt;=Stimuli!$B$4,A5593&lt;=Stimuli!$C$4),Stimuli!$A$4,"")))</f>
        <v>01 Quiet baseline (60s)</v>
      </c>
      <c r="I5593" s="6" t="n">
        <f aca="false">(B5593-B5592)/((A5593-A5592)/1000)</f>
        <v>0.187545787545844</v>
      </c>
      <c r="J5593" s="6" t="n">
        <f aca="false">IF(OR(B5593&lt;Rules!$B$2,B5593&gt;Rules!$B$3,ABS(I5593)&gt;Rules!$B$4,OR(B5594&lt;Rules!$B$2,B5594&gt;Rules!$B$3,ABS(I5594)&gt;Rules!$B$4)),1,0)</f>
        <v>0</v>
      </c>
      <c r="K5593" s="6" t="str">
        <f aca="false">IF(F5593=1,COUNTIF($F$2:F5593,1),"")</f>
        <v/>
      </c>
    </row>
    <row r="5594" customFormat="false" ht="15" hidden="false" customHeight="false" outlineLevel="0" collapsed="false">
      <c r="A5594" s="6" t="n">
        <v>43956.618</v>
      </c>
      <c r="B5594" s="6" t="n">
        <v>1.84249084249084</v>
      </c>
      <c r="C5594" s="6" t="n">
        <v>80</v>
      </c>
      <c r="D5594" s="6" t="n">
        <v>-1</v>
      </c>
      <c r="E5594" s="6" t="n">
        <v>1.91868131868132</v>
      </c>
      <c r="F5594" s="6" t="n">
        <v>0</v>
      </c>
      <c r="G5594" s="6" t="n">
        <v>0</v>
      </c>
      <c r="H5594" s="6" t="str">
        <f aca="false">IF(AND(A5594&gt;=Stimuli!$B$2,A5594&lt;=Stimuli!$C$2),Stimuli!$A$2,IF(AND(A5594&gt;=Stimuli!$B$3,A5594&lt;=Stimuli!$C$3),Stimuli!$A$3,IF(AND(A5594&gt;=Stimuli!$B$4,A5594&lt;=Stimuli!$C$4),Stimuli!$A$4,"")))</f>
        <v>01 Quiet baseline (60s)</v>
      </c>
      <c r="I5594" s="6" t="n">
        <f aca="false">(B5594-B5593)/((A5594-A5593)/1000)</f>
        <v>1.31282051282048</v>
      </c>
      <c r="J5594" s="6" t="n">
        <f aca="false">IF(OR(B5594&lt;Rules!$B$2,B5594&gt;Rules!$B$3,ABS(I5594)&gt;Rules!$B$4,OR(B5595&lt;Rules!$B$2,B5595&gt;Rules!$B$3,ABS(I5595)&gt;Rules!$B$4)),1,0)</f>
        <v>0</v>
      </c>
      <c r="K5594" s="6" t="str">
        <f aca="false">IF(F5594=1,COUNTIF($F$2:F5594,1),"")</f>
        <v/>
      </c>
    </row>
    <row r="5595" customFormat="false" ht="15" hidden="false" customHeight="false" outlineLevel="0" collapsed="false">
      <c r="A5595" s="6" t="n">
        <v>43964.4305</v>
      </c>
      <c r="B5595" s="6" t="n">
        <v>1.84395604395604</v>
      </c>
      <c r="C5595" s="6" t="n">
        <v>80</v>
      </c>
      <c r="D5595" s="6" t="n">
        <v>-1</v>
      </c>
      <c r="E5595" s="6" t="n">
        <v>1.92014652014652</v>
      </c>
      <c r="F5595" s="6" t="n">
        <v>0</v>
      </c>
      <c r="G5595" s="6" t="n">
        <v>0</v>
      </c>
      <c r="H5595" s="6" t="str">
        <f aca="false">IF(AND(A5595&gt;=Stimuli!$B$2,A5595&lt;=Stimuli!$C$2),Stimuli!$A$2,IF(AND(A5595&gt;=Stimuli!$B$3,A5595&lt;=Stimuli!$C$3),Stimuli!$A$3,IF(AND(A5595&gt;=Stimuli!$B$4,A5595&lt;=Stimuli!$C$4),Stimuli!$A$4,"")))</f>
        <v>01 Quiet baseline (60s)</v>
      </c>
      <c r="I5595" s="6" t="n">
        <f aca="false">(B5595-B5594)/((A5595-A5594)/1000)</f>
        <v>0.187545787545872</v>
      </c>
      <c r="J5595" s="6" t="n">
        <f aca="false">IF(OR(B5595&lt;Rules!$B$2,B5595&gt;Rules!$B$3,ABS(I5595)&gt;Rules!$B$4,OR(B5596&lt;Rules!$B$2,B5596&gt;Rules!$B$3,ABS(I5596)&gt;Rules!$B$4)),1,0)</f>
        <v>0</v>
      </c>
      <c r="K5595" s="6" t="str">
        <f aca="false">IF(F5595=1,COUNTIF($F$2:F5595,1),"")</f>
        <v/>
      </c>
    </row>
    <row r="5596" customFormat="false" ht="15" hidden="false" customHeight="false" outlineLevel="0" collapsed="false">
      <c r="A5596" s="6" t="n">
        <v>43972.243</v>
      </c>
      <c r="B5596" s="6" t="n">
        <v>1.85567765567766</v>
      </c>
      <c r="C5596" s="6" t="n">
        <v>80</v>
      </c>
      <c r="D5596" s="6" t="n">
        <v>-1</v>
      </c>
      <c r="E5596" s="6" t="n">
        <v>1.92014652014652</v>
      </c>
      <c r="F5596" s="6" t="n">
        <v>0</v>
      </c>
      <c r="G5596" s="6" t="n">
        <v>0</v>
      </c>
      <c r="H5596" s="6" t="str">
        <f aca="false">IF(AND(A5596&gt;=Stimuli!$B$2,A5596&lt;=Stimuli!$C$2),Stimuli!$A$2,IF(AND(A5596&gt;=Stimuli!$B$3,A5596&lt;=Stimuli!$C$3),Stimuli!$A$3,IF(AND(A5596&gt;=Stimuli!$B$4,A5596&lt;=Stimuli!$C$4),Stimuli!$A$4,"")))</f>
        <v>01 Quiet baseline (60s)</v>
      </c>
      <c r="I5596" s="6" t="n">
        <f aca="false">(B5596-B5595)/((A5596-A5595)/1000)</f>
        <v>1.50036630036632</v>
      </c>
      <c r="J5596" s="6" t="n">
        <f aca="false">IF(OR(B5596&lt;Rules!$B$2,B5596&gt;Rules!$B$3,ABS(I5596)&gt;Rules!$B$4,OR(B5597&lt;Rules!$B$2,B5597&gt;Rules!$B$3,ABS(I5597)&gt;Rules!$B$4)),1,0)</f>
        <v>0</v>
      </c>
      <c r="K5596" s="6" t="str">
        <f aca="false">IF(F5596=1,COUNTIF($F$2:F5596,1),"")</f>
        <v/>
      </c>
    </row>
    <row r="5597" customFormat="false" ht="15" hidden="false" customHeight="false" outlineLevel="0" collapsed="false">
      <c r="A5597" s="6" t="n">
        <v>43980.0555</v>
      </c>
      <c r="B5597" s="6" t="n">
        <v>1.85714285714286</v>
      </c>
      <c r="C5597" s="6" t="n">
        <v>80</v>
      </c>
      <c r="D5597" s="6" t="n">
        <v>-1</v>
      </c>
      <c r="E5597" s="6" t="n">
        <v>1.92014652014652</v>
      </c>
      <c r="F5597" s="6" t="n">
        <v>0</v>
      </c>
      <c r="G5597" s="6" t="n">
        <v>0</v>
      </c>
      <c r="H5597" s="6" t="str">
        <f aca="false">IF(AND(A5597&gt;=Stimuli!$B$2,A5597&lt;=Stimuli!$C$2),Stimuli!$A$2,IF(AND(A5597&gt;=Stimuli!$B$3,A5597&lt;=Stimuli!$C$3),Stimuli!$A$3,IF(AND(A5597&gt;=Stimuli!$B$4,A5597&lt;=Stimuli!$C$4),Stimuli!$A$4,"")))</f>
        <v>01 Quiet baseline (60s)</v>
      </c>
      <c r="I5597" s="6" t="n">
        <f aca="false">(B5597-B5596)/((A5597-A5596)/1000)</f>
        <v>0.18754578754573</v>
      </c>
      <c r="J5597" s="6" t="n">
        <f aca="false">IF(OR(B5597&lt;Rules!$B$2,B5597&gt;Rules!$B$3,ABS(I5597)&gt;Rules!$B$4,OR(B5598&lt;Rules!$B$2,B5598&gt;Rules!$B$3,ABS(I5598)&gt;Rules!$B$4)),1,0)</f>
        <v>0</v>
      </c>
      <c r="K5597" s="6" t="str">
        <f aca="false">IF(F5597=1,COUNTIF($F$2:F5597,1),"")</f>
        <v/>
      </c>
    </row>
    <row r="5598" customFormat="false" ht="15" hidden="false" customHeight="false" outlineLevel="0" collapsed="false">
      <c r="A5598" s="6" t="n">
        <v>43987.868</v>
      </c>
      <c r="B5598" s="6" t="n">
        <v>1.86446886446887</v>
      </c>
      <c r="C5598" s="6" t="n">
        <v>80</v>
      </c>
      <c r="D5598" s="6" t="n">
        <v>-1</v>
      </c>
      <c r="E5598" s="6" t="n">
        <v>1.92014652014652</v>
      </c>
      <c r="F5598" s="6" t="n">
        <v>0</v>
      </c>
      <c r="G5598" s="6" t="n">
        <v>0</v>
      </c>
      <c r="H5598" s="6" t="str">
        <f aca="false">IF(AND(A5598&gt;=Stimuli!$B$2,A5598&lt;=Stimuli!$C$2),Stimuli!$A$2,IF(AND(A5598&gt;=Stimuli!$B$3,A5598&lt;=Stimuli!$C$3),Stimuli!$A$3,IF(AND(A5598&gt;=Stimuli!$B$4,A5598&lt;=Stimuli!$C$4),Stimuli!$A$4,"")))</f>
        <v>01 Quiet baseline (60s)</v>
      </c>
      <c r="I5598" s="6" t="n">
        <f aca="false">(B5598-B5597)/((A5598-A5597)/1000)</f>
        <v>0.93772893772902</v>
      </c>
      <c r="J5598" s="6" t="n">
        <f aca="false">IF(OR(B5598&lt;Rules!$B$2,B5598&gt;Rules!$B$3,ABS(I5598)&gt;Rules!$B$4,OR(B5599&lt;Rules!$B$2,B5599&gt;Rules!$B$3,ABS(I5599)&gt;Rules!$B$4)),1,0)</f>
        <v>0</v>
      </c>
      <c r="K5598" s="6" t="str">
        <f aca="false">IF(F5598=1,COUNTIF($F$2:F5598,1),"")</f>
        <v/>
      </c>
    </row>
    <row r="5599" customFormat="false" ht="15" hidden="false" customHeight="false" outlineLevel="0" collapsed="false">
      <c r="A5599" s="6" t="n">
        <v>43995.6805</v>
      </c>
      <c r="B5599" s="6" t="n">
        <v>1.86593406593407</v>
      </c>
      <c r="C5599" s="6" t="n">
        <v>80</v>
      </c>
      <c r="D5599" s="6" t="n">
        <v>-1</v>
      </c>
      <c r="E5599" s="6" t="n">
        <v>1.92014652014652</v>
      </c>
      <c r="F5599" s="6" t="n">
        <v>0</v>
      </c>
      <c r="G5599" s="6" t="n">
        <v>0</v>
      </c>
      <c r="H5599" s="6" t="str">
        <f aca="false">IF(AND(A5599&gt;=Stimuli!$B$2,A5599&lt;=Stimuli!$C$2),Stimuli!$A$2,IF(AND(A5599&gt;=Stimuli!$B$3,A5599&lt;=Stimuli!$C$3),Stimuli!$A$3,IF(AND(A5599&gt;=Stimuli!$B$4,A5599&lt;=Stimuli!$C$4),Stimuli!$A$4,"")))</f>
        <v>01 Quiet baseline (60s)</v>
      </c>
      <c r="I5599" s="6" t="n">
        <f aca="false">(B5599-B5598)/((A5599-A5598)/1000)</f>
        <v>0.187545787545616</v>
      </c>
      <c r="J5599" s="6" t="n">
        <f aca="false">IF(OR(B5599&lt;Rules!$B$2,B5599&gt;Rules!$B$3,ABS(I5599)&gt;Rules!$B$4,OR(B5600&lt;Rules!$B$2,B5600&gt;Rules!$B$3,ABS(I5600)&gt;Rules!$B$4)),1,0)</f>
        <v>0</v>
      </c>
      <c r="K5599" s="6" t="str">
        <f aca="false">IF(F5599=1,COUNTIF($F$2:F5599,1),"")</f>
        <v/>
      </c>
    </row>
    <row r="5600" customFormat="false" ht="15" hidden="false" customHeight="false" outlineLevel="0" collapsed="false">
      <c r="A5600" s="6" t="n">
        <v>44003.493</v>
      </c>
      <c r="B5600" s="6" t="n">
        <v>1.87326007326007</v>
      </c>
      <c r="C5600" s="6" t="n">
        <v>80</v>
      </c>
      <c r="D5600" s="6" t="n">
        <v>-1</v>
      </c>
      <c r="E5600" s="6" t="n">
        <v>1.92161172161172</v>
      </c>
      <c r="F5600" s="6" t="n">
        <v>0</v>
      </c>
      <c r="G5600" s="6" t="n">
        <v>0</v>
      </c>
      <c r="H5600" s="6" t="str">
        <f aca="false">IF(AND(A5600&gt;=Stimuli!$B$2,A5600&lt;=Stimuli!$C$2),Stimuli!$A$2,IF(AND(A5600&gt;=Stimuli!$B$3,A5600&lt;=Stimuli!$C$3),Stimuli!$A$3,IF(AND(A5600&gt;=Stimuli!$B$4,A5600&lt;=Stimuli!$C$4),Stimuli!$A$4,"")))</f>
        <v>01 Quiet baseline (60s)</v>
      </c>
      <c r="I5600" s="6" t="n">
        <f aca="false">(B5600-B5599)/((A5600-A5599)/1000)</f>
        <v>0.93772893772902</v>
      </c>
      <c r="J5600" s="6" t="n">
        <f aca="false">IF(OR(B5600&lt;Rules!$B$2,B5600&gt;Rules!$B$3,ABS(I5600)&gt;Rules!$B$4,OR(B5601&lt;Rules!$B$2,B5601&gt;Rules!$B$3,ABS(I5601)&gt;Rules!$B$4)),1,0)</f>
        <v>0</v>
      </c>
      <c r="K5600" s="6" t="str">
        <f aca="false">IF(F5600=1,COUNTIF($F$2:F5600,1),"")</f>
        <v/>
      </c>
    </row>
    <row r="5601" customFormat="false" ht="15" hidden="false" customHeight="false" outlineLevel="0" collapsed="false">
      <c r="A5601" s="6" t="n">
        <v>44011.3055</v>
      </c>
      <c r="B5601" s="6" t="n">
        <v>1.87619047619048</v>
      </c>
      <c r="C5601" s="6" t="n">
        <v>80</v>
      </c>
      <c r="D5601" s="6" t="n">
        <v>-1</v>
      </c>
      <c r="E5601" s="6" t="n">
        <v>1.92161172161172</v>
      </c>
      <c r="F5601" s="6" t="n">
        <v>0</v>
      </c>
      <c r="G5601" s="6" t="n">
        <v>0</v>
      </c>
      <c r="H5601" s="6" t="str">
        <f aca="false">IF(AND(A5601&gt;=Stimuli!$B$2,A5601&lt;=Stimuli!$C$2),Stimuli!$A$2,IF(AND(A5601&gt;=Stimuli!$B$3,A5601&lt;=Stimuli!$C$3),Stimuli!$A$3,IF(AND(A5601&gt;=Stimuli!$B$4,A5601&lt;=Stimuli!$C$4),Stimuli!$A$4,"")))</f>
        <v>01 Quiet baseline (60s)</v>
      </c>
      <c r="I5601" s="6" t="n">
        <f aca="false">(B5601-B5600)/((A5601-A5600)/1000)</f>
        <v>0.375091575091574</v>
      </c>
      <c r="J5601" s="6" t="n">
        <f aca="false">IF(OR(B5601&lt;Rules!$B$2,B5601&gt;Rules!$B$3,ABS(I5601)&gt;Rules!$B$4,OR(B5602&lt;Rules!$B$2,B5602&gt;Rules!$B$3,ABS(I5602)&gt;Rules!$B$4)),1,0)</f>
        <v>0</v>
      </c>
      <c r="K5601" s="6" t="str">
        <f aca="false">IF(F5601=1,COUNTIF($F$2:F5601,1),"")</f>
        <v/>
      </c>
    </row>
    <row r="5602" customFormat="false" ht="15" hidden="false" customHeight="false" outlineLevel="0" collapsed="false">
      <c r="A5602" s="6" t="n">
        <v>44019.118</v>
      </c>
      <c r="B5602" s="6" t="n">
        <v>1.87912087912088</v>
      </c>
      <c r="C5602" s="6" t="n">
        <v>80</v>
      </c>
      <c r="D5602" s="6" t="n">
        <v>-1</v>
      </c>
      <c r="E5602" s="6" t="n">
        <v>1.92307692307692</v>
      </c>
      <c r="F5602" s="6" t="n">
        <v>0</v>
      </c>
      <c r="G5602" s="6" t="n">
        <v>0</v>
      </c>
      <c r="H5602" s="6" t="str">
        <f aca="false">IF(AND(A5602&gt;=Stimuli!$B$2,A5602&lt;=Stimuli!$C$2),Stimuli!$A$2,IF(AND(A5602&gt;=Stimuli!$B$3,A5602&lt;=Stimuli!$C$3),Stimuli!$A$3,IF(AND(A5602&gt;=Stimuli!$B$4,A5602&lt;=Stimuli!$C$4),Stimuli!$A$4,"")))</f>
        <v>01 Quiet baseline (60s)</v>
      </c>
      <c r="I5602" s="6" t="n">
        <f aca="false">(B5602-B5601)/((A5602-A5601)/1000)</f>
        <v>0.375091575091602</v>
      </c>
      <c r="J5602" s="6" t="n">
        <f aca="false">IF(OR(B5602&lt;Rules!$B$2,B5602&gt;Rules!$B$3,ABS(I5602)&gt;Rules!$B$4,OR(B5603&lt;Rules!$B$2,B5603&gt;Rules!$B$3,ABS(I5603)&gt;Rules!$B$4)),1,0)</f>
        <v>0</v>
      </c>
      <c r="K5602" s="6" t="str">
        <f aca="false">IF(F5602=1,COUNTIF($F$2:F5602,1),"")</f>
        <v/>
      </c>
    </row>
    <row r="5603" customFormat="false" ht="15" hidden="false" customHeight="false" outlineLevel="0" collapsed="false">
      <c r="A5603" s="6" t="n">
        <v>44026.9305</v>
      </c>
      <c r="B5603" s="6" t="n">
        <v>1.88351648351648</v>
      </c>
      <c r="C5603" s="6" t="n">
        <v>80</v>
      </c>
      <c r="D5603" s="6" t="n">
        <v>-1</v>
      </c>
      <c r="E5603" s="6" t="n">
        <v>1.92307692307692</v>
      </c>
      <c r="F5603" s="6" t="n">
        <v>0</v>
      </c>
      <c r="G5603" s="6" t="n">
        <v>0</v>
      </c>
      <c r="H5603" s="6" t="str">
        <f aca="false">IF(AND(A5603&gt;=Stimuli!$B$2,A5603&lt;=Stimuli!$C$2),Stimuli!$A$2,IF(AND(A5603&gt;=Stimuli!$B$3,A5603&lt;=Stimuli!$C$3),Stimuli!$A$3,IF(AND(A5603&gt;=Stimuli!$B$4,A5603&lt;=Stimuli!$C$4),Stimuli!$A$4,"")))</f>
        <v>01 Quiet baseline (60s)</v>
      </c>
      <c r="I5603" s="6" t="n">
        <f aca="false">(B5603-B5602)/((A5603-A5602)/1000)</f>
        <v>0.562637362637418</v>
      </c>
      <c r="J5603" s="6" t="n">
        <f aca="false">IF(OR(B5603&lt;Rules!$B$2,B5603&gt;Rules!$B$3,ABS(I5603)&gt;Rules!$B$4,OR(B5604&lt;Rules!$B$2,B5604&gt;Rules!$B$3,ABS(I5604)&gt;Rules!$B$4)),1,0)</f>
        <v>0</v>
      </c>
      <c r="K5603" s="6" t="str">
        <f aca="false">IF(F5603=1,COUNTIF($F$2:F5603,1),"")</f>
        <v/>
      </c>
    </row>
    <row r="5604" customFormat="false" ht="15" hidden="false" customHeight="false" outlineLevel="0" collapsed="false">
      <c r="A5604" s="6" t="n">
        <v>44034.743</v>
      </c>
      <c r="B5604" s="6" t="n">
        <v>1.88498168498169</v>
      </c>
      <c r="C5604" s="6" t="n">
        <v>80</v>
      </c>
      <c r="D5604" s="6" t="n">
        <v>-1</v>
      </c>
      <c r="E5604" s="6" t="n">
        <v>1.92307692307692</v>
      </c>
      <c r="F5604" s="6" t="n">
        <v>0</v>
      </c>
      <c r="G5604" s="6" t="n">
        <v>0</v>
      </c>
      <c r="H5604" s="6" t="str">
        <f aca="false">IF(AND(A5604&gt;=Stimuli!$B$2,A5604&lt;=Stimuli!$C$2),Stimuli!$A$2,IF(AND(A5604&gt;=Stimuli!$B$3,A5604&lt;=Stimuli!$C$3),Stimuli!$A$3,IF(AND(A5604&gt;=Stimuli!$B$4,A5604&lt;=Stimuli!$C$4),Stimuli!$A$4,"")))</f>
        <v>01 Quiet baseline (60s)</v>
      </c>
      <c r="I5604" s="6" t="n">
        <f aca="false">(B5604-B5603)/((A5604-A5603)/1000)</f>
        <v>0.18754578754573</v>
      </c>
      <c r="J5604" s="6" t="n">
        <f aca="false">IF(OR(B5604&lt;Rules!$B$2,B5604&gt;Rules!$B$3,ABS(I5604)&gt;Rules!$B$4,OR(B5605&lt;Rules!$B$2,B5605&gt;Rules!$B$3,ABS(I5605)&gt;Rules!$B$4)),1,0)</f>
        <v>0</v>
      </c>
      <c r="K5604" s="6" t="str">
        <f aca="false">IF(F5604=1,COUNTIF($F$2:F5604,1),"")</f>
        <v/>
      </c>
    </row>
    <row r="5605" customFormat="false" ht="15" hidden="false" customHeight="false" outlineLevel="0" collapsed="false">
      <c r="A5605" s="6" t="n">
        <v>44042.5555</v>
      </c>
      <c r="B5605" s="6" t="n">
        <v>1.89084249084249</v>
      </c>
      <c r="C5605" s="6" t="n">
        <v>80</v>
      </c>
      <c r="D5605" s="6" t="n">
        <v>-1</v>
      </c>
      <c r="E5605" s="6" t="n">
        <v>1.92307692307692</v>
      </c>
      <c r="F5605" s="6" t="n">
        <v>0</v>
      </c>
      <c r="G5605" s="6" t="n">
        <v>0</v>
      </c>
      <c r="H5605" s="6" t="str">
        <f aca="false">IF(AND(A5605&gt;=Stimuli!$B$2,A5605&lt;=Stimuli!$C$2),Stimuli!$A$2,IF(AND(A5605&gt;=Stimuli!$B$3,A5605&lt;=Stimuli!$C$3),Stimuli!$A$3,IF(AND(A5605&gt;=Stimuli!$B$4,A5605&lt;=Stimuli!$C$4),Stimuli!$A$4,"")))</f>
        <v>01 Quiet baseline (60s)</v>
      </c>
      <c r="I5605" s="6" t="n">
        <f aca="false">(B5605-B5604)/((A5605-A5604)/1000)</f>
        <v>0.750183150183176</v>
      </c>
      <c r="J5605" s="6" t="n">
        <f aca="false">IF(OR(B5605&lt;Rules!$B$2,B5605&gt;Rules!$B$3,ABS(I5605)&gt;Rules!$B$4,OR(B5606&lt;Rules!$B$2,B5606&gt;Rules!$B$3,ABS(I5606)&gt;Rules!$B$4)),1,0)</f>
        <v>0</v>
      </c>
      <c r="K5605" s="6" t="str">
        <f aca="false">IF(F5605=1,COUNTIF($F$2:F5605,1),"")</f>
        <v/>
      </c>
    </row>
    <row r="5606" customFormat="false" ht="15" hidden="false" customHeight="false" outlineLevel="0" collapsed="false">
      <c r="A5606" s="6" t="n">
        <v>44050.368</v>
      </c>
      <c r="B5606" s="6" t="n">
        <v>1.88937728937729</v>
      </c>
      <c r="C5606" s="6" t="n">
        <v>80</v>
      </c>
      <c r="D5606" s="6" t="n">
        <v>-1</v>
      </c>
      <c r="E5606" s="6" t="n">
        <v>1.92307692307692</v>
      </c>
      <c r="F5606" s="6" t="n">
        <v>0</v>
      </c>
      <c r="G5606" s="6" t="n">
        <v>0</v>
      </c>
      <c r="H5606" s="6" t="str">
        <f aca="false">IF(AND(A5606&gt;=Stimuli!$B$2,A5606&lt;=Stimuli!$C$2),Stimuli!$A$2,IF(AND(A5606&gt;=Stimuli!$B$3,A5606&lt;=Stimuli!$C$3),Stimuli!$A$3,IF(AND(A5606&gt;=Stimuli!$B$4,A5606&lt;=Stimuli!$C$4),Stimuli!$A$4,"")))</f>
        <v>01 Quiet baseline (60s)</v>
      </c>
      <c r="I5606" s="6" t="n">
        <f aca="false">(B5606-B5605)/((A5606-A5605)/1000)</f>
        <v>-0.187545787545844</v>
      </c>
      <c r="J5606" s="6" t="n">
        <f aca="false">IF(OR(B5606&lt;Rules!$B$2,B5606&gt;Rules!$B$3,ABS(I5606)&gt;Rules!$B$4,OR(B5607&lt;Rules!$B$2,B5607&gt;Rules!$B$3,ABS(I5607)&gt;Rules!$B$4)),1,0)</f>
        <v>0</v>
      </c>
      <c r="K5606" s="6" t="str">
        <f aca="false">IF(F5606=1,COUNTIF($F$2:F5606,1),"")</f>
        <v/>
      </c>
    </row>
    <row r="5607" customFormat="false" ht="15" hidden="false" customHeight="false" outlineLevel="0" collapsed="false">
      <c r="A5607" s="6" t="n">
        <v>44058.1805</v>
      </c>
      <c r="B5607" s="6" t="n">
        <v>1.8967032967033</v>
      </c>
      <c r="C5607" s="6" t="n">
        <v>80</v>
      </c>
      <c r="D5607" s="6" t="n">
        <v>-1</v>
      </c>
      <c r="E5607" s="6" t="n">
        <v>1.92307692307692</v>
      </c>
      <c r="F5607" s="6" t="n">
        <v>0</v>
      </c>
      <c r="G5607" s="6" t="n">
        <v>0</v>
      </c>
      <c r="H5607" s="6" t="str">
        <f aca="false">IF(AND(A5607&gt;=Stimuli!$B$2,A5607&lt;=Stimuli!$C$2),Stimuli!$A$2,IF(AND(A5607&gt;=Stimuli!$B$3,A5607&lt;=Stimuli!$C$3),Stimuli!$A$3,IF(AND(A5607&gt;=Stimuli!$B$4,A5607&lt;=Stimuli!$C$4),Stimuli!$A$4,"")))</f>
        <v>01 Quiet baseline (60s)</v>
      </c>
      <c r="I5607" s="6" t="n">
        <f aca="false">(B5607-B5606)/((A5607-A5606)/1000)</f>
        <v>0.93772893772902</v>
      </c>
      <c r="J5607" s="6" t="n">
        <f aca="false">IF(OR(B5607&lt;Rules!$B$2,B5607&gt;Rules!$B$3,ABS(I5607)&gt;Rules!$B$4,OR(B5608&lt;Rules!$B$2,B5608&gt;Rules!$B$3,ABS(I5608)&gt;Rules!$B$4)),1,0)</f>
        <v>0</v>
      </c>
      <c r="K5607" s="6" t="str">
        <f aca="false">IF(F5607=1,COUNTIF($F$2:F5607,1),"")</f>
        <v/>
      </c>
    </row>
    <row r="5608" customFormat="false" ht="15" hidden="false" customHeight="false" outlineLevel="0" collapsed="false">
      <c r="A5608" s="6" t="n">
        <v>44065.993</v>
      </c>
      <c r="B5608" s="6" t="n">
        <v>1.8952380952381</v>
      </c>
      <c r="C5608" s="6" t="n">
        <v>80</v>
      </c>
      <c r="D5608" s="6" t="n">
        <v>-1</v>
      </c>
      <c r="E5608" s="6" t="n">
        <v>1.92454212454212</v>
      </c>
      <c r="F5608" s="6" t="n">
        <v>0</v>
      </c>
      <c r="G5608" s="6" t="n">
        <v>0</v>
      </c>
      <c r="H5608" s="6" t="str">
        <f aca="false">IF(AND(A5608&gt;=Stimuli!$B$2,A5608&lt;=Stimuli!$C$2),Stimuli!$A$2,IF(AND(A5608&gt;=Stimuli!$B$3,A5608&lt;=Stimuli!$C$3),Stimuli!$A$3,IF(AND(A5608&gt;=Stimuli!$B$4,A5608&lt;=Stimuli!$C$4),Stimuli!$A$4,"")))</f>
        <v>01 Quiet baseline (60s)</v>
      </c>
      <c r="I5608" s="6" t="n">
        <f aca="false">(B5608-B5607)/((A5608-A5607)/1000)</f>
        <v>-0.187545787545872</v>
      </c>
      <c r="J5608" s="6" t="n">
        <f aca="false">IF(OR(B5608&lt;Rules!$B$2,B5608&gt;Rules!$B$3,ABS(I5608)&gt;Rules!$B$4,OR(B5609&lt;Rules!$B$2,B5609&gt;Rules!$B$3,ABS(I5609)&gt;Rules!$B$4)),1,0)</f>
        <v>0</v>
      </c>
      <c r="K5608" s="6" t="str">
        <f aca="false">IF(F5608=1,COUNTIF($F$2:F5608,1),"")</f>
        <v/>
      </c>
    </row>
    <row r="5609" customFormat="false" ht="15" hidden="false" customHeight="false" outlineLevel="0" collapsed="false">
      <c r="A5609" s="6" t="n">
        <v>44073.8055</v>
      </c>
      <c r="B5609" s="6" t="n">
        <v>1.9040293040293</v>
      </c>
      <c r="C5609" s="6" t="n">
        <v>80</v>
      </c>
      <c r="D5609" s="6" t="n">
        <v>-1</v>
      </c>
      <c r="E5609" s="6" t="n">
        <v>1.92454212454212</v>
      </c>
      <c r="F5609" s="6" t="n">
        <v>0</v>
      </c>
      <c r="G5609" s="6" t="n">
        <v>0</v>
      </c>
      <c r="H5609" s="6" t="str">
        <f aca="false">IF(AND(A5609&gt;=Stimuli!$B$2,A5609&lt;=Stimuli!$C$2),Stimuli!$A$2,IF(AND(A5609&gt;=Stimuli!$B$3,A5609&lt;=Stimuli!$C$3),Stimuli!$A$3,IF(AND(A5609&gt;=Stimuli!$B$4,A5609&lt;=Stimuli!$C$4),Stimuli!$A$4,"")))</f>
        <v>01 Quiet baseline (60s)</v>
      </c>
      <c r="I5609" s="6" t="n">
        <f aca="false">(B5609-B5608)/((A5609-A5608)/1000)</f>
        <v>1.12527472527475</v>
      </c>
      <c r="J5609" s="6" t="n">
        <f aca="false">IF(OR(B5609&lt;Rules!$B$2,B5609&gt;Rules!$B$3,ABS(I5609)&gt;Rules!$B$4,OR(B5610&lt;Rules!$B$2,B5610&gt;Rules!$B$3,ABS(I5610)&gt;Rules!$B$4)),1,0)</f>
        <v>0</v>
      </c>
      <c r="K5609" s="6" t="str">
        <f aca="false">IF(F5609=1,COUNTIF($F$2:F5609,1),"")</f>
        <v/>
      </c>
    </row>
    <row r="5610" customFormat="false" ht="15" hidden="false" customHeight="false" outlineLevel="0" collapsed="false">
      <c r="A5610" s="6" t="n">
        <v>44081.618</v>
      </c>
      <c r="B5610" s="6" t="n">
        <v>1.9025641025641</v>
      </c>
      <c r="C5610" s="6" t="n">
        <v>80</v>
      </c>
      <c r="D5610" s="6" t="n">
        <v>-1</v>
      </c>
      <c r="E5610" s="6" t="n">
        <v>1.92600732600733</v>
      </c>
      <c r="F5610" s="6" t="n">
        <v>0</v>
      </c>
      <c r="G5610" s="6" t="n">
        <v>0</v>
      </c>
      <c r="H5610" s="6" t="str">
        <f aca="false">IF(AND(A5610&gt;=Stimuli!$B$2,A5610&lt;=Stimuli!$C$2),Stimuli!$A$2,IF(AND(A5610&gt;=Stimuli!$B$3,A5610&lt;=Stimuli!$C$3),Stimuli!$A$3,IF(AND(A5610&gt;=Stimuli!$B$4,A5610&lt;=Stimuli!$C$4),Stimuli!$A$4,"")))</f>
        <v>01 Quiet baseline (60s)</v>
      </c>
      <c r="I5610" s="6" t="n">
        <f aca="false">(B5610-B5609)/((A5610-A5609)/1000)</f>
        <v>-0.187545787545844</v>
      </c>
      <c r="J5610" s="6" t="n">
        <f aca="false">IF(OR(B5610&lt;Rules!$B$2,B5610&gt;Rules!$B$3,ABS(I5610)&gt;Rules!$B$4,OR(B5611&lt;Rules!$B$2,B5611&gt;Rules!$B$3,ABS(I5611)&gt;Rules!$B$4)),1,0)</f>
        <v>0</v>
      </c>
      <c r="K5610" s="6" t="str">
        <f aca="false">IF(F5610=1,COUNTIF($F$2:F5610,1),"")</f>
        <v/>
      </c>
    </row>
    <row r="5611" customFormat="false" ht="15" hidden="false" customHeight="false" outlineLevel="0" collapsed="false">
      <c r="A5611" s="6" t="n">
        <v>44089.4305</v>
      </c>
      <c r="B5611" s="6" t="n">
        <v>1.91135531135531</v>
      </c>
      <c r="C5611" s="6" t="n">
        <v>80</v>
      </c>
      <c r="D5611" s="6" t="n">
        <v>-1</v>
      </c>
      <c r="E5611" s="6" t="n">
        <v>1.92600732600733</v>
      </c>
      <c r="F5611" s="6" t="n">
        <v>0</v>
      </c>
      <c r="G5611" s="6" t="n">
        <v>0</v>
      </c>
      <c r="H5611" s="6" t="str">
        <f aca="false">IF(AND(A5611&gt;=Stimuli!$B$2,A5611&lt;=Stimuli!$C$2),Stimuli!$A$2,IF(AND(A5611&gt;=Stimuli!$B$3,A5611&lt;=Stimuli!$C$3),Stimuli!$A$3,IF(AND(A5611&gt;=Stimuli!$B$4,A5611&lt;=Stimuli!$C$4),Stimuli!$A$4,"")))</f>
        <v>01 Quiet baseline (60s)</v>
      </c>
      <c r="I5611" s="6" t="n">
        <f aca="false">(B5611-B5610)/((A5611-A5610)/1000)</f>
        <v>1.12527472527475</v>
      </c>
      <c r="J5611" s="6" t="n">
        <f aca="false">IF(OR(B5611&lt;Rules!$B$2,B5611&gt;Rules!$B$3,ABS(I5611)&gt;Rules!$B$4,OR(B5612&lt;Rules!$B$2,B5612&gt;Rules!$B$3,ABS(I5612)&gt;Rules!$B$4)),1,0)</f>
        <v>0</v>
      </c>
      <c r="K5611" s="6" t="str">
        <f aca="false">IF(F5611=1,COUNTIF($F$2:F5611,1),"")</f>
        <v/>
      </c>
    </row>
    <row r="5612" customFormat="false" ht="15" hidden="false" customHeight="false" outlineLevel="0" collapsed="false">
      <c r="A5612" s="6" t="n">
        <v>44097.243</v>
      </c>
      <c r="B5612" s="6" t="n">
        <v>1.90989010989011</v>
      </c>
      <c r="C5612" s="6" t="n">
        <v>80</v>
      </c>
      <c r="D5612" s="6" t="n">
        <v>-1</v>
      </c>
      <c r="E5612" s="6" t="n">
        <v>1.92747252747253</v>
      </c>
      <c r="F5612" s="6" t="n">
        <v>0</v>
      </c>
      <c r="G5612" s="6" t="n">
        <v>0</v>
      </c>
      <c r="H5612" s="6" t="str">
        <f aca="false">IF(AND(A5612&gt;=Stimuli!$B$2,A5612&lt;=Stimuli!$C$2),Stimuli!$A$2,IF(AND(A5612&gt;=Stimuli!$B$3,A5612&lt;=Stimuli!$C$3),Stimuli!$A$3,IF(AND(A5612&gt;=Stimuli!$B$4,A5612&lt;=Stimuli!$C$4),Stimuli!$A$4,"")))</f>
        <v>01 Quiet baseline (60s)</v>
      </c>
      <c r="I5612" s="6" t="n">
        <f aca="false">(B5612-B5611)/((A5612-A5611)/1000)</f>
        <v>-0.18754578754573</v>
      </c>
      <c r="J5612" s="6" t="n">
        <f aca="false">IF(OR(B5612&lt;Rules!$B$2,B5612&gt;Rules!$B$3,ABS(I5612)&gt;Rules!$B$4,OR(B5613&lt;Rules!$B$2,B5613&gt;Rules!$B$3,ABS(I5613)&gt;Rules!$B$4)),1,0)</f>
        <v>0</v>
      </c>
      <c r="K5612" s="6" t="str">
        <f aca="false">IF(F5612=1,COUNTIF($F$2:F5612,1),"")</f>
        <v/>
      </c>
    </row>
    <row r="5613" customFormat="false" ht="15" hidden="false" customHeight="false" outlineLevel="0" collapsed="false">
      <c r="A5613" s="6" t="n">
        <v>44105.0555</v>
      </c>
      <c r="B5613" s="6" t="n">
        <v>1.91868131868132</v>
      </c>
      <c r="C5613" s="6" t="n">
        <v>80</v>
      </c>
      <c r="D5613" s="6" t="n">
        <v>-1</v>
      </c>
      <c r="E5613" s="6" t="n">
        <v>1.92893772893773</v>
      </c>
      <c r="F5613" s="6" t="n">
        <v>0</v>
      </c>
      <c r="G5613" s="6" t="n">
        <v>0</v>
      </c>
      <c r="H5613" s="6" t="str">
        <f aca="false">IF(AND(A5613&gt;=Stimuli!$B$2,A5613&lt;=Stimuli!$C$2),Stimuli!$A$2,IF(AND(A5613&gt;=Stimuli!$B$3,A5613&lt;=Stimuli!$C$3),Stimuli!$A$3,IF(AND(A5613&gt;=Stimuli!$B$4,A5613&lt;=Stimuli!$C$4),Stimuli!$A$4,"")))</f>
        <v>01 Quiet baseline (60s)</v>
      </c>
      <c r="I5613" s="6" t="n">
        <f aca="false">(B5613-B5612)/((A5613-A5612)/1000)</f>
        <v>1.12527472527464</v>
      </c>
      <c r="J5613" s="6" t="n">
        <f aca="false">IF(OR(B5613&lt;Rules!$B$2,B5613&gt;Rules!$B$3,ABS(I5613)&gt;Rules!$B$4,OR(B5614&lt;Rules!$B$2,B5614&gt;Rules!$B$3,ABS(I5614)&gt;Rules!$B$4)),1,0)</f>
        <v>0</v>
      </c>
      <c r="K5613" s="6" t="str">
        <f aca="false">IF(F5613=1,COUNTIF($F$2:F5613,1),"")</f>
        <v/>
      </c>
    </row>
    <row r="5614" customFormat="false" ht="15" hidden="false" customHeight="false" outlineLevel="0" collapsed="false">
      <c r="A5614" s="6" t="n">
        <v>44112.868</v>
      </c>
      <c r="B5614" s="6" t="n">
        <v>1.91721611721612</v>
      </c>
      <c r="C5614" s="6" t="n">
        <v>80</v>
      </c>
      <c r="D5614" s="6" t="n">
        <v>-1</v>
      </c>
      <c r="E5614" s="6" t="n">
        <v>1.92893772893773</v>
      </c>
      <c r="F5614" s="6" t="n">
        <v>0</v>
      </c>
      <c r="G5614" s="6" t="n">
        <v>0</v>
      </c>
      <c r="H5614" s="6" t="str">
        <f aca="false">IF(AND(A5614&gt;=Stimuli!$B$2,A5614&lt;=Stimuli!$C$2),Stimuli!$A$2,IF(AND(A5614&gt;=Stimuli!$B$3,A5614&lt;=Stimuli!$C$3),Stimuli!$A$3,IF(AND(A5614&gt;=Stimuli!$B$4,A5614&lt;=Stimuli!$C$4),Stimuli!$A$4,"")))</f>
        <v>01 Quiet baseline (60s)</v>
      </c>
      <c r="I5614" s="6" t="n">
        <f aca="false">(B5614-B5613)/((A5614-A5613)/1000)</f>
        <v>-0.18754578754573</v>
      </c>
      <c r="J5614" s="6" t="n">
        <f aca="false">IF(OR(B5614&lt;Rules!$B$2,B5614&gt;Rules!$B$3,ABS(I5614)&gt;Rules!$B$4,OR(B5615&lt;Rules!$B$2,B5615&gt;Rules!$B$3,ABS(I5615)&gt;Rules!$B$4)),1,0)</f>
        <v>0</v>
      </c>
      <c r="K5614" s="6" t="str">
        <f aca="false">IF(F5614=1,COUNTIF($F$2:F5614,1),"")</f>
        <v/>
      </c>
    </row>
    <row r="5615" customFormat="false" ht="15" hidden="false" customHeight="false" outlineLevel="0" collapsed="false">
      <c r="A5615" s="6" t="n">
        <v>44120.6805</v>
      </c>
      <c r="B5615" s="6" t="n">
        <v>1.92307692307692</v>
      </c>
      <c r="C5615" s="6" t="n">
        <v>80</v>
      </c>
      <c r="D5615" s="6" t="n">
        <v>-1</v>
      </c>
      <c r="E5615" s="6" t="n">
        <v>1.92893772893773</v>
      </c>
      <c r="F5615" s="6" t="n">
        <v>0</v>
      </c>
      <c r="G5615" s="6" t="n">
        <v>0</v>
      </c>
      <c r="H5615" s="6" t="str">
        <f aca="false">IF(AND(A5615&gt;=Stimuli!$B$2,A5615&lt;=Stimuli!$C$2),Stimuli!$A$2,IF(AND(A5615&gt;=Stimuli!$B$3,A5615&lt;=Stimuli!$C$3),Stimuli!$A$3,IF(AND(A5615&gt;=Stimuli!$B$4,A5615&lt;=Stimuli!$C$4),Stimuli!$A$4,"")))</f>
        <v>01 Quiet baseline (60s)</v>
      </c>
      <c r="I5615" s="6" t="n">
        <f aca="false">(B5615-B5614)/((A5615-A5614)/1000)</f>
        <v>0.750183150183148</v>
      </c>
      <c r="J5615" s="6" t="n">
        <f aca="false">IF(OR(B5615&lt;Rules!$B$2,B5615&gt;Rules!$B$3,ABS(I5615)&gt;Rules!$B$4,OR(B5616&lt;Rules!$B$2,B5616&gt;Rules!$B$3,ABS(I5616)&gt;Rules!$B$4)),1,0)</f>
        <v>0</v>
      </c>
      <c r="K5615" s="6" t="str">
        <f aca="false">IF(F5615=1,COUNTIF($F$2:F5615,1),"")</f>
        <v/>
      </c>
    </row>
    <row r="5616" customFormat="false" ht="15" hidden="false" customHeight="false" outlineLevel="0" collapsed="false">
      <c r="A5616" s="6" t="n">
        <v>44128.493</v>
      </c>
      <c r="B5616" s="6" t="n">
        <v>1.92893772893773</v>
      </c>
      <c r="C5616" s="6" t="n">
        <v>80</v>
      </c>
      <c r="D5616" s="6" t="n">
        <v>-1</v>
      </c>
      <c r="E5616" s="6" t="n">
        <v>1.92893772893773</v>
      </c>
      <c r="F5616" s="6" t="n">
        <v>0</v>
      </c>
      <c r="G5616" s="6" t="n">
        <v>0</v>
      </c>
      <c r="H5616" s="6" t="str">
        <f aca="false">IF(AND(A5616&gt;=Stimuli!$B$2,A5616&lt;=Stimuli!$C$2),Stimuli!$A$2,IF(AND(A5616&gt;=Stimuli!$B$3,A5616&lt;=Stimuli!$C$3),Stimuli!$A$3,IF(AND(A5616&gt;=Stimuli!$B$4,A5616&lt;=Stimuli!$C$4),Stimuli!$A$4,"")))</f>
        <v>01 Quiet baseline (60s)</v>
      </c>
      <c r="I5616" s="6" t="n">
        <f aca="false">(B5616-B5615)/((A5616-A5615)/1000)</f>
        <v>0.750183150183176</v>
      </c>
      <c r="J5616" s="6" t="n">
        <f aca="false">IF(OR(B5616&lt;Rules!$B$2,B5616&gt;Rules!$B$3,ABS(I5616)&gt;Rules!$B$4,OR(B5617&lt;Rules!$B$2,B5617&gt;Rules!$B$3,ABS(I5617)&gt;Rules!$B$4)),1,0)</f>
        <v>0</v>
      </c>
      <c r="K5616" s="6" t="str">
        <f aca="false">IF(F5616=1,COUNTIF($F$2:F5616,1),"")</f>
        <v/>
      </c>
    </row>
    <row r="5617" customFormat="false" ht="15" hidden="false" customHeight="false" outlineLevel="0" collapsed="false">
      <c r="A5617" s="6" t="n">
        <v>44136.3055</v>
      </c>
      <c r="B5617" s="6" t="n">
        <v>1.93772893772894</v>
      </c>
      <c r="C5617" s="6" t="n">
        <v>80</v>
      </c>
      <c r="D5617" s="6" t="n">
        <v>-1</v>
      </c>
      <c r="E5617" s="6" t="n">
        <v>1.93040293040293</v>
      </c>
      <c r="F5617" s="6" t="n">
        <v>0</v>
      </c>
      <c r="G5617" s="6" t="n">
        <v>0</v>
      </c>
      <c r="H5617" s="6" t="str">
        <f aca="false">IF(AND(A5617&gt;=Stimuli!$B$2,A5617&lt;=Stimuli!$C$2),Stimuli!$A$2,IF(AND(A5617&gt;=Stimuli!$B$3,A5617&lt;=Stimuli!$C$3),Stimuli!$A$3,IF(AND(A5617&gt;=Stimuli!$B$4,A5617&lt;=Stimuli!$C$4),Stimuli!$A$4,"")))</f>
        <v>01 Quiet baseline (60s)</v>
      </c>
      <c r="I5617" s="6" t="n">
        <f aca="false">(B5617-B5616)/((A5617-A5616)/1000)</f>
        <v>1.12527472527464</v>
      </c>
      <c r="J5617" s="6" t="n">
        <f aca="false">IF(OR(B5617&lt;Rules!$B$2,B5617&gt;Rules!$B$3,ABS(I5617)&gt;Rules!$B$4,OR(B5618&lt;Rules!$B$2,B5618&gt;Rules!$B$3,ABS(I5618)&gt;Rules!$B$4)),1,0)</f>
        <v>0</v>
      </c>
      <c r="K5617" s="6" t="str">
        <f aca="false">IF(F5617=1,COUNTIF($F$2:F5617,1),"")</f>
        <v/>
      </c>
    </row>
    <row r="5618" customFormat="false" ht="15" hidden="false" customHeight="false" outlineLevel="0" collapsed="false">
      <c r="A5618" s="6" t="n">
        <v>44144.118</v>
      </c>
      <c r="B5618" s="6" t="n">
        <v>1.94358974358974</v>
      </c>
      <c r="C5618" s="6" t="n">
        <v>80</v>
      </c>
      <c r="D5618" s="6" t="n">
        <v>-1</v>
      </c>
      <c r="E5618" s="6" t="n">
        <v>1.93040293040293</v>
      </c>
      <c r="F5618" s="6" t="n">
        <v>0</v>
      </c>
      <c r="G5618" s="6" t="n">
        <v>0</v>
      </c>
      <c r="H5618" s="6" t="str">
        <f aca="false">IF(AND(A5618&gt;=Stimuli!$B$2,A5618&lt;=Stimuli!$C$2),Stimuli!$A$2,IF(AND(A5618&gt;=Stimuli!$B$3,A5618&lt;=Stimuli!$C$3),Stimuli!$A$3,IF(AND(A5618&gt;=Stimuli!$B$4,A5618&lt;=Stimuli!$C$4),Stimuli!$A$4,"")))</f>
        <v>01 Quiet baseline (60s)</v>
      </c>
      <c r="I5618" s="6" t="n">
        <f aca="false">(B5618-B5617)/((A5618-A5617)/1000)</f>
        <v>0.75018315018329</v>
      </c>
      <c r="J5618" s="6" t="n">
        <f aca="false">IF(OR(B5618&lt;Rules!$B$2,B5618&gt;Rules!$B$3,ABS(I5618)&gt;Rules!$B$4,OR(B5619&lt;Rules!$B$2,B5619&gt;Rules!$B$3,ABS(I5619)&gt;Rules!$B$4)),1,0)</f>
        <v>0</v>
      </c>
      <c r="K5618" s="6" t="str">
        <f aca="false">IF(F5618=1,COUNTIF($F$2:F5618,1),"")</f>
        <v/>
      </c>
    </row>
    <row r="5619" customFormat="false" ht="15" hidden="false" customHeight="false" outlineLevel="0" collapsed="false">
      <c r="A5619" s="6" t="n">
        <v>44151.9305</v>
      </c>
      <c r="B5619" s="6" t="n">
        <v>1.94652014652015</v>
      </c>
      <c r="C5619" s="6" t="n">
        <v>80</v>
      </c>
      <c r="D5619" s="6" t="n">
        <v>-1</v>
      </c>
      <c r="E5619" s="6" t="n">
        <v>1.93040293040293</v>
      </c>
      <c r="F5619" s="6" t="n">
        <v>0</v>
      </c>
      <c r="G5619" s="6" t="n">
        <v>0</v>
      </c>
      <c r="H5619" s="6" t="str">
        <f aca="false">IF(AND(A5619&gt;=Stimuli!$B$2,A5619&lt;=Stimuli!$C$2),Stimuli!$A$2,IF(AND(A5619&gt;=Stimuli!$B$3,A5619&lt;=Stimuli!$C$3),Stimuli!$A$3,IF(AND(A5619&gt;=Stimuli!$B$4,A5619&lt;=Stimuli!$C$4),Stimuli!$A$4,"")))</f>
        <v>01 Quiet baseline (60s)</v>
      </c>
      <c r="I5619" s="6" t="n">
        <f aca="false">(B5619-B5618)/((A5619-A5618)/1000)</f>
        <v>0.37509157509146</v>
      </c>
      <c r="J5619" s="6" t="n">
        <f aca="false">IF(OR(B5619&lt;Rules!$B$2,B5619&gt;Rules!$B$3,ABS(I5619)&gt;Rules!$B$4,OR(B5620&lt;Rules!$B$2,B5620&gt;Rules!$B$3,ABS(I5620)&gt;Rules!$B$4)),1,0)</f>
        <v>0</v>
      </c>
      <c r="K5619" s="6" t="str">
        <f aca="false">IF(F5619=1,COUNTIF($F$2:F5619,1),"")</f>
        <v/>
      </c>
    </row>
    <row r="5620" customFormat="false" ht="15" hidden="false" customHeight="false" outlineLevel="0" collapsed="false">
      <c r="A5620" s="6" t="n">
        <v>44159.743</v>
      </c>
      <c r="B5620" s="6" t="n">
        <v>1.95238095238095</v>
      </c>
      <c r="C5620" s="6" t="n">
        <v>80</v>
      </c>
      <c r="D5620" s="6" t="n">
        <v>-1</v>
      </c>
      <c r="E5620" s="6" t="n">
        <v>1.93040293040293</v>
      </c>
      <c r="F5620" s="6" t="n">
        <v>0</v>
      </c>
      <c r="G5620" s="6" t="n">
        <v>0</v>
      </c>
      <c r="H5620" s="6" t="str">
        <f aca="false">IF(AND(A5620&gt;=Stimuli!$B$2,A5620&lt;=Stimuli!$C$2),Stimuli!$A$2,IF(AND(A5620&gt;=Stimuli!$B$3,A5620&lt;=Stimuli!$C$3),Stimuli!$A$3,IF(AND(A5620&gt;=Stimuli!$B$4,A5620&lt;=Stimuli!$C$4),Stimuli!$A$4,"")))</f>
        <v>01 Quiet baseline (60s)</v>
      </c>
      <c r="I5620" s="6" t="n">
        <f aca="false">(B5620-B5619)/((A5620-A5619)/1000)</f>
        <v>0.750183150183176</v>
      </c>
      <c r="J5620" s="6" t="n">
        <f aca="false">IF(OR(B5620&lt;Rules!$B$2,B5620&gt;Rules!$B$3,ABS(I5620)&gt;Rules!$B$4,OR(B5621&lt;Rules!$B$2,B5621&gt;Rules!$B$3,ABS(I5621)&gt;Rules!$B$4)),1,0)</f>
        <v>0</v>
      </c>
      <c r="K5620" s="6" t="str">
        <f aca="false">IF(F5620=1,COUNTIF($F$2:F5620,1),"")</f>
        <v/>
      </c>
    </row>
    <row r="5621" customFormat="false" ht="15" hidden="false" customHeight="false" outlineLevel="0" collapsed="false">
      <c r="A5621" s="6" t="n">
        <v>44167.5555</v>
      </c>
      <c r="B5621" s="6" t="n">
        <v>1.95824175824176</v>
      </c>
      <c r="C5621" s="6" t="n">
        <v>80</v>
      </c>
      <c r="D5621" s="6" t="n">
        <v>-1</v>
      </c>
      <c r="E5621" s="6" t="n">
        <v>1.93040293040293</v>
      </c>
      <c r="F5621" s="6" t="n">
        <v>0</v>
      </c>
      <c r="G5621" s="6" t="n">
        <v>0</v>
      </c>
      <c r="H5621" s="6" t="str">
        <f aca="false">IF(AND(A5621&gt;=Stimuli!$B$2,A5621&lt;=Stimuli!$C$2),Stimuli!$A$2,IF(AND(A5621&gt;=Stimuli!$B$3,A5621&lt;=Stimuli!$C$3),Stimuli!$A$3,IF(AND(A5621&gt;=Stimuli!$B$4,A5621&lt;=Stimuli!$C$4),Stimuli!$A$4,"")))</f>
        <v>01 Quiet baseline (60s)</v>
      </c>
      <c r="I5621" s="6" t="n">
        <f aca="false">(B5621-B5620)/((A5621-A5620)/1000)</f>
        <v>0.750183150183148</v>
      </c>
      <c r="J5621" s="6" t="n">
        <f aca="false">IF(OR(B5621&lt;Rules!$B$2,B5621&gt;Rules!$B$3,ABS(I5621)&gt;Rules!$B$4,OR(B5622&lt;Rules!$B$2,B5622&gt;Rules!$B$3,ABS(I5622)&gt;Rules!$B$4)),1,0)</f>
        <v>0</v>
      </c>
      <c r="K5621" s="6" t="str">
        <f aca="false">IF(F5621=1,COUNTIF($F$2:F5621,1),"")</f>
        <v/>
      </c>
    </row>
    <row r="5622" customFormat="false" ht="15" hidden="false" customHeight="false" outlineLevel="0" collapsed="false">
      <c r="A5622" s="6" t="n">
        <v>44175.368</v>
      </c>
      <c r="B5622" s="6" t="n">
        <v>1.96849816849817</v>
      </c>
      <c r="C5622" s="6" t="n">
        <v>80</v>
      </c>
      <c r="D5622" s="6" t="n">
        <v>-1</v>
      </c>
      <c r="E5622" s="6" t="n">
        <v>1.93186813186813</v>
      </c>
      <c r="F5622" s="6" t="n">
        <v>0</v>
      </c>
      <c r="G5622" s="6" t="n">
        <v>0.213919413919413</v>
      </c>
      <c r="H5622" s="6" t="str">
        <f aca="false">IF(AND(A5622&gt;=Stimuli!$B$2,A5622&lt;=Stimuli!$C$2),Stimuli!$A$2,IF(AND(A5622&gt;=Stimuli!$B$3,A5622&lt;=Stimuli!$C$3),Stimuli!$A$3,IF(AND(A5622&gt;=Stimuli!$B$4,A5622&lt;=Stimuli!$C$4),Stimuli!$A$4,"")))</f>
        <v>01 Quiet baseline (60s)</v>
      </c>
      <c r="I5622" s="6" t="n">
        <f aca="false">(B5622-B5621)/((A5622-A5621)/1000)</f>
        <v>1.31282051282048</v>
      </c>
      <c r="J5622" s="6" t="n">
        <f aca="false">IF(OR(B5622&lt;Rules!$B$2,B5622&gt;Rules!$B$3,ABS(I5622)&gt;Rules!$B$4,OR(B5623&lt;Rules!$B$2,B5623&gt;Rules!$B$3,ABS(I5623)&gt;Rules!$B$4)),1,0)</f>
        <v>0</v>
      </c>
      <c r="K5622" s="6" t="str">
        <f aca="false">IF(F5622=1,COUNTIF($F$2:F5622,1),"")</f>
        <v/>
      </c>
    </row>
    <row r="5623" customFormat="false" ht="15" hidden="false" customHeight="false" outlineLevel="0" collapsed="false">
      <c r="A5623" s="6" t="n">
        <v>44183.1805</v>
      </c>
      <c r="B5623" s="6" t="n">
        <v>1.97142857142857</v>
      </c>
      <c r="C5623" s="6" t="n">
        <v>80</v>
      </c>
      <c r="D5623" s="6" t="n">
        <v>-1</v>
      </c>
      <c r="E5623" s="6" t="n">
        <v>1.93186813186813</v>
      </c>
      <c r="F5623" s="6" t="n">
        <v>0</v>
      </c>
      <c r="G5623" s="6" t="n">
        <v>0.213919413919413</v>
      </c>
      <c r="H5623" s="6" t="str">
        <f aca="false">IF(AND(A5623&gt;=Stimuli!$B$2,A5623&lt;=Stimuli!$C$2),Stimuli!$A$2,IF(AND(A5623&gt;=Stimuli!$B$3,A5623&lt;=Stimuli!$C$3),Stimuli!$A$3,IF(AND(A5623&gt;=Stimuli!$B$4,A5623&lt;=Stimuli!$C$4),Stimuli!$A$4,"")))</f>
        <v>01 Quiet baseline (60s)</v>
      </c>
      <c r="I5623" s="6" t="n">
        <f aca="false">(B5623-B5622)/((A5623-A5622)/1000)</f>
        <v>0.375091575091602</v>
      </c>
      <c r="J5623" s="6" t="n">
        <f aca="false">IF(OR(B5623&lt;Rules!$B$2,B5623&gt;Rules!$B$3,ABS(I5623)&gt;Rules!$B$4,OR(B5624&lt;Rules!$B$2,B5624&gt;Rules!$B$3,ABS(I5624)&gt;Rules!$B$4)),1,0)</f>
        <v>0</v>
      </c>
      <c r="K5623" s="6" t="str">
        <f aca="false">IF(F5623=1,COUNTIF($F$2:F5623,1),"")</f>
        <v/>
      </c>
    </row>
    <row r="5624" customFormat="false" ht="15" hidden="false" customHeight="false" outlineLevel="0" collapsed="false">
      <c r="A5624" s="6" t="n">
        <v>44190.993</v>
      </c>
      <c r="B5624" s="6" t="n">
        <v>1.98315018315018</v>
      </c>
      <c r="C5624" s="6" t="n">
        <v>80</v>
      </c>
      <c r="D5624" s="6" t="n">
        <v>-1</v>
      </c>
      <c r="E5624" s="6" t="n">
        <v>1.93186813186813</v>
      </c>
      <c r="F5624" s="6" t="n">
        <v>0</v>
      </c>
      <c r="G5624" s="6" t="n">
        <v>0.213919413919413</v>
      </c>
      <c r="H5624" s="6" t="str">
        <f aca="false">IF(AND(A5624&gt;=Stimuli!$B$2,A5624&lt;=Stimuli!$C$2),Stimuli!$A$2,IF(AND(A5624&gt;=Stimuli!$B$3,A5624&lt;=Stimuli!$C$3),Stimuli!$A$3,IF(AND(A5624&gt;=Stimuli!$B$4,A5624&lt;=Stimuli!$C$4),Stimuli!$A$4,"")))</f>
        <v>01 Quiet baseline (60s)</v>
      </c>
      <c r="I5624" s="6" t="n">
        <f aca="false">(B5624-B5623)/((A5624-A5623)/1000)</f>
        <v>1.50036630036632</v>
      </c>
      <c r="J5624" s="6" t="n">
        <f aca="false">IF(OR(B5624&lt;Rules!$B$2,B5624&gt;Rules!$B$3,ABS(I5624)&gt;Rules!$B$4,OR(B5625&lt;Rules!$B$2,B5625&gt;Rules!$B$3,ABS(I5625)&gt;Rules!$B$4)),1,0)</f>
        <v>0</v>
      </c>
      <c r="K5624" s="6" t="str">
        <f aca="false">IF(F5624=1,COUNTIF($F$2:F5624,1),"")</f>
        <v/>
      </c>
    </row>
    <row r="5625" customFormat="false" ht="15" hidden="false" customHeight="false" outlineLevel="0" collapsed="false">
      <c r="A5625" s="6" t="n">
        <v>44198.8055</v>
      </c>
      <c r="B5625" s="6" t="n">
        <v>1.98608058608059</v>
      </c>
      <c r="C5625" s="6" t="n">
        <v>80</v>
      </c>
      <c r="D5625" s="6" t="n">
        <v>-1</v>
      </c>
      <c r="E5625" s="6" t="n">
        <v>1.93186813186813</v>
      </c>
      <c r="F5625" s="6" t="n">
        <v>0</v>
      </c>
      <c r="G5625" s="6" t="n">
        <v>0.213919413919413</v>
      </c>
      <c r="H5625" s="6" t="str">
        <f aca="false">IF(AND(A5625&gt;=Stimuli!$B$2,A5625&lt;=Stimuli!$C$2),Stimuli!$A$2,IF(AND(A5625&gt;=Stimuli!$B$3,A5625&lt;=Stimuli!$C$3),Stimuli!$A$3,IF(AND(A5625&gt;=Stimuli!$B$4,A5625&lt;=Stimuli!$C$4),Stimuli!$A$4,"")))</f>
        <v>01 Quiet baseline (60s)</v>
      </c>
      <c r="I5625" s="6" t="n">
        <f aca="false">(B5625-B5624)/((A5625-A5624)/1000)</f>
        <v>0.37509157509146</v>
      </c>
      <c r="J5625" s="6" t="n">
        <f aca="false">IF(OR(B5625&lt;Rules!$B$2,B5625&gt;Rules!$B$3,ABS(I5625)&gt;Rules!$B$4,OR(B5626&lt;Rules!$B$2,B5626&gt;Rules!$B$3,ABS(I5626)&gt;Rules!$B$4)),1,0)</f>
        <v>0</v>
      </c>
      <c r="K5625" s="6" t="str">
        <f aca="false">IF(F5625=1,COUNTIF($F$2:F5625,1),"")</f>
        <v/>
      </c>
    </row>
    <row r="5626" customFormat="false" ht="15" hidden="false" customHeight="false" outlineLevel="0" collapsed="false">
      <c r="A5626" s="6" t="n">
        <v>44206.618</v>
      </c>
      <c r="B5626" s="6" t="n">
        <v>1.9978021978022</v>
      </c>
      <c r="C5626" s="6" t="n">
        <v>80</v>
      </c>
      <c r="D5626" s="6" t="n">
        <v>-1</v>
      </c>
      <c r="E5626" s="6" t="n">
        <v>1.93186813186813</v>
      </c>
      <c r="F5626" s="6" t="n">
        <v>0</v>
      </c>
      <c r="G5626" s="6" t="n">
        <v>0.213919413919413</v>
      </c>
      <c r="H5626" s="6" t="str">
        <f aca="false">IF(AND(A5626&gt;=Stimuli!$B$2,A5626&lt;=Stimuli!$C$2),Stimuli!$A$2,IF(AND(A5626&gt;=Stimuli!$B$3,A5626&lt;=Stimuli!$C$3),Stimuli!$A$3,IF(AND(A5626&gt;=Stimuli!$B$4,A5626&lt;=Stimuli!$C$4),Stimuli!$A$4,"")))</f>
        <v>01 Quiet baseline (60s)</v>
      </c>
      <c r="I5626" s="6" t="n">
        <f aca="false">(B5626-B5625)/((A5626-A5625)/1000)</f>
        <v>1.50036630036632</v>
      </c>
      <c r="J5626" s="6" t="n">
        <f aca="false">IF(OR(B5626&lt;Rules!$B$2,B5626&gt;Rules!$B$3,ABS(I5626)&gt;Rules!$B$4,OR(B5627&lt;Rules!$B$2,B5627&gt;Rules!$B$3,ABS(I5627)&gt;Rules!$B$4)),1,0)</f>
        <v>0</v>
      </c>
      <c r="K5626" s="6" t="str">
        <f aca="false">IF(F5626=1,COUNTIF($F$2:F5626,1),"")</f>
        <v/>
      </c>
    </row>
    <row r="5627" customFormat="false" ht="15" hidden="false" customHeight="false" outlineLevel="0" collapsed="false">
      <c r="A5627" s="6" t="n">
        <v>44214.4305</v>
      </c>
      <c r="B5627" s="6" t="n">
        <v>1.9978021978022</v>
      </c>
      <c r="C5627" s="6" t="n">
        <v>80</v>
      </c>
      <c r="D5627" s="6" t="n">
        <v>-1</v>
      </c>
      <c r="E5627" s="6" t="n">
        <v>1.93186813186813</v>
      </c>
      <c r="F5627" s="6" t="n">
        <v>0</v>
      </c>
      <c r="G5627" s="6" t="n">
        <v>0.213919413919413</v>
      </c>
      <c r="H5627" s="6" t="str">
        <f aca="false">IF(AND(A5627&gt;=Stimuli!$B$2,A5627&lt;=Stimuli!$C$2),Stimuli!$A$2,IF(AND(A5627&gt;=Stimuli!$B$3,A5627&lt;=Stimuli!$C$3),Stimuli!$A$3,IF(AND(A5627&gt;=Stimuli!$B$4,A5627&lt;=Stimuli!$C$4),Stimuli!$A$4,"")))</f>
        <v>01 Quiet baseline (60s)</v>
      </c>
      <c r="I5627" s="6" t="n">
        <f aca="false">(B5627-B5626)/((A5627-A5626)/1000)</f>
        <v>0</v>
      </c>
      <c r="J5627" s="6" t="n">
        <f aca="false">IF(OR(B5627&lt;Rules!$B$2,B5627&gt;Rules!$B$3,ABS(I5627)&gt;Rules!$B$4,OR(B5628&lt;Rules!$B$2,B5628&gt;Rules!$B$3,ABS(I5628)&gt;Rules!$B$4)),1,0)</f>
        <v>0</v>
      </c>
      <c r="K5627" s="6" t="str">
        <f aca="false">IF(F5627=1,COUNTIF($F$2:F5627,1),"")</f>
        <v/>
      </c>
    </row>
    <row r="5628" customFormat="false" ht="15" hidden="false" customHeight="false" outlineLevel="0" collapsed="false">
      <c r="A5628" s="6" t="n">
        <v>44222.243</v>
      </c>
      <c r="B5628" s="6" t="n">
        <v>2.00805860805861</v>
      </c>
      <c r="C5628" s="6" t="n">
        <v>80</v>
      </c>
      <c r="D5628" s="6" t="n">
        <v>-1</v>
      </c>
      <c r="E5628" s="6" t="n">
        <v>1.93186813186813</v>
      </c>
      <c r="F5628" s="6" t="n">
        <v>0</v>
      </c>
      <c r="G5628" s="6" t="n">
        <v>0.213919413919413</v>
      </c>
      <c r="H5628" s="6" t="str">
        <f aca="false">IF(AND(A5628&gt;=Stimuli!$B$2,A5628&lt;=Stimuli!$C$2),Stimuli!$A$2,IF(AND(A5628&gt;=Stimuli!$B$3,A5628&lt;=Stimuli!$C$3),Stimuli!$A$3,IF(AND(A5628&gt;=Stimuli!$B$4,A5628&lt;=Stimuli!$C$4),Stimuli!$A$4,"")))</f>
        <v>01 Quiet baseline (60s)</v>
      </c>
      <c r="I5628" s="6" t="n">
        <f aca="false">(B5628-B5627)/((A5628-A5627)/1000)</f>
        <v>1.31282051282062</v>
      </c>
      <c r="J5628" s="6" t="n">
        <f aca="false">IF(OR(B5628&lt;Rules!$B$2,B5628&gt;Rules!$B$3,ABS(I5628)&gt;Rules!$B$4,OR(B5629&lt;Rules!$B$2,B5629&gt;Rules!$B$3,ABS(I5629)&gt;Rules!$B$4)),1,0)</f>
        <v>0</v>
      </c>
      <c r="K5628" s="6" t="str">
        <f aca="false">IF(F5628=1,COUNTIF($F$2:F5628,1),"")</f>
        <v/>
      </c>
    </row>
    <row r="5629" customFormat="false" ht="15" hidden="false" customHeight="false" outlineLevel="0" collapsed="false">
      <c r="A5629" s="6" t="n">
        <v>44230.0555</v>
      </c>
      <c r="B5629" s="6" t="n">
        <v>2.00805860805861</v>
      </c>
      <c r="C5629" s="6" t="n">
        <v>80</v>
      </c>
      <c r="D5629" s="6" t="n">
        <v>-1</v>
      </c>
      <c r="E5629" s="6" t="n">
        <v>1.93186813186813</v>
      </c>
      <c r="F5629" s="6" t="n">
        <v>0</v>
      </c>
      <c r="G5629" s="6" t="n">
        <v>0.213919413919413</v>
      </c>
      <c r="H5629" s="6" t="str">
        <f aca="false">IF(AND(A5629&gt;=Stimuli!$B$2,A5629&lt;=Stimuli!$C$2),Stimuli!$A$2,IF(AND(A5629&gt;=Stimuli!$B$3,A5629&lt;=Stimuli!$C$3),Stimuli!$A$3,IF(AND(A5629&gt;=Stimuli!$B$4,A5629&lt;=Stimuli!$C$4),Stimuli!$A$4,"")))</f>
        <v>01 Quiet baseline (60s)</v>
      </c>
      <c r="I5629" s="6" t="n">
        <f aca="false">(B5629-B5628)/((A5629-A5628)/1000)</f>
        <v>0</v>
      </c>
      <c r="J5629" s="6" t="n">
        <f aca="false">IF(OR(B5629&lt;Rules!$B$2,B5629&gt;Rules!$B$3,ABS(I5629)&gt;Rules!$B$4,OR(B5630&lt;Rules!$B$2,B5630&gt;Rules!$B$3,ABS(I5630)&gt;Rules!$B$4)),1,0)</f>
        <v>0</v>
      </c>
      <c r="K5629" s="6" t="str">
        <f aca="false">IF(F5629=1,COUNTIF($F$2:F5629,1),"")</f>
        <v/>
      </c>
    </row>
    <row r="5630" customFormat="false" ht="15" hidden="false" customHeight="false" outlineLevel="0" collapsed="false">
      <c r="A5630" s="6" t="n">
        <v>44237.868</v>
      </c>
      <c r="B5630" s="6" t="n">
        <v>2.01538461538462</v>
      </c>
      <c r="C5630" s="6" t="n">
        <v>80</v>
      </c>
      <c r="D5630" s="6" t="n">
        <v>-1</v>
      </c>
      <c r="E5630" s="6" t="n">
        <v>1.93186813186813</v>
      </c>
      <c r="F5630" s="6" t="n">
        <v>0</v>
      </c>
      <c r="G5630" s="6" t="n">
        <v>0.213919413919413</v>
      </c>
      <c r="H5630" s="6" t="str">
        <f aca="false">IF(AND(A5630&gt;=Stimuli!$B$2,A5630&lt;=Stimuli!$C$2),Stimuli!$A$2,IF(AND(A5630&gt;=Stimuli!$B$3,A5630&lt;=Stimuli!$C$3),Stimuli!$A$3,IF(AND(A5630&gt;=Stimuli!$B$4,A5630&lt;=Stimuli!$C$4),Stimuli!$A$4,"")))</f>
        <v>01 Quiet baseline (60s)</v>
      </c>
      <c r="I5630" s="6" t="n">
        <f aca="false">(B5630-B5629)/((A5630-A5629)/1000)</f>
        <v>0.937728937729048</v>
      </c>
      <c r="J5630" s="6" t="n">
        <f aca="false">IF(OR(B5630&lt;Rules!$B$2,B5630&gt;Rules!$B$3,ABS(I5630)&gt;Rules!$B$4,OR(B5631&lt;Rules!$B$2,B5631&gt;Rules!$B$3,ABS(I5631)&gt;Rules!$B$4)),1,0)</f>
        <v>0</v>
      </c>
      <c r="K5630" s="6" t="str">
        <f aca="false">IF(F5630=1,COUNTIF($F$2:F5630,1),"")</f>
        <v/>
      </c>
    </row>
    <row r="5631" customFormat="false" ht="15" hidden="false" customHeight="false" outlineLevel="0" collapsed="false">
      <c r="A5631" s="6" t="n">
        <v>44245.6805</v>
      </c>
      <c r="B5631" s="6" t="n">
        <v>2.01538461538462</v>
      </c>
      <c r="C5631" s="6" t="n">
        <v>80</v>
      </c>
      <c r="D5631" s="6" t="n">
        <v>-1</v>
      </c>
      <c r="E5631" s="6" t="n">
        <v>1.93186813186813</v>
      </c>
      <c r="F5631" s="6" t="n">
        <v>0</v>
      </c>
      <c r="G5631" s="6" t="n">
        <v>0.213919413919413</v>
      </c>
      <c r="H5631" s="6" t="str">
        <f aca="false">IF(AND(A5631&gt;=Stimuli!$B$2,A5631&lt;=Stimuli!$C$2),Stimuli!$A$2,IF(AND(A5631&gt;=Stimuli!$B$3,A5631&lt;=Stimuli!$C$3),Stimuli!$A$3,IF(AND(A5631&gt;=Stimuli!$B$4,A5631&lt;=Stimuli!$C$4),Stimuli!$A$4,"")))</f>
        <v>01 Quiet baseline (60s)</v>
      </c>
      <c r="I5631" s="6" t="n">
        <f aca="false">(B5631-B5630)/((A5631-A5630)/1000)</f>
        <v>0</v>
      </c>
      <c r="J5631" s="6" t="n">
        <f aca="false">IF(OR(B5631&lt;Rules!$B$2,B5631&gt;Rules!$B$3,ABS(I5631)&gt;Rules!$B$4,OR(B5632&lt;Rules!$B$2,B5632&gt;Rules!$B$3,ABS(I5632)&gt;Rules!$B$4)),1,0)</f>
        <v>0</v>
      </c>
      <c r="K5631" s="6" t="str">
        <f aca="false">IF(F5631=1,COUNTIF($F$2:F5631,1),"")</f>
        <v/>
      </c>
    </row>
    <row r="5632" customFormat="false" ht="15" hidden="false" customHeight="false" outlineLevel="0" collapsed="false">
      <c r="A5632" s="6" t="n">
        <v>44253.493</v>
      </c>
      <c r="B5632" s="6" t="n">
        <v>2.01978021978022</v>
      </c>
      <c r="C5632" s="6" t="n">
        <v>80</v>
      </c>
      <c r="D5632" s="6" t="n">
        <v>-1</v>
      </c>
      <c r="E5632" s="6" t="n">
        <v>1.93186813186813</v>
      </c>
      <c r="F5632" s="6" t="n">
        <v>0</v>
      </c>
      <c r="G5632" s="6" t="n">
        <v>0.213919413919413</v>
      </c>
      <c r="H5632" s="6" t="str">
        <f aca="false">IF(AND(A5632&gt;=Stimuli!$B$2,A5632&lt;=Stimuli!$C$2),Stimuli!$A$2,IF(AND(A5632&gt;=Stimuli!$B$3,A5632&lt;=Stimuli!$C$3),Stimuli!$A$3,IF(AND(A5632&gt;=Stimuli!$B$4,A5632&lt;=Stimuli!$C$4),Stimuli!$A$4,"")))</f>
        <v>01 Quiet baseline (60s)</v>
      </c>
      <c r="I5632" s="6" t="n">
        <f aca="false">(B5632-B5631)/((A5632-A5631)/1000)</f>
        <v>0.562637362637304</v>
      </c>
      <c r="J5632" s="6" t="n">
        <f aca="false">IF(OR(B5632&lt;Rules!$B$2,B5632&gt;Rules!$B$3,ABS(I5632)&gt;Rules!$B$4,OR(B5633&lt;Rules!$B$2,B5633&gt;Rules!$B$3,ABS(I5633)&gt;Rules!$B$4)),1,0)</f>
        <v>0</v>
      </c>
      <c r="K5632" s="6" t="str">
        <f aca="false">IF(F5632=1,COUNTIF($F$2:F5632,1),"")</f>
        <v/>
      </c>
    </row>
    <row r="5633" customFormat="false" ht="15" hidden="false" customHeight="false" outlineLevel="0" collapsed="false">
      <c r="A5633" s="6" t="n">
        <v>44261.3055</v>
      </c>
      <c r="B5633" s="6" t="n">
        <v>2.02124542124542</v>
      </c>
      <c r="C5633" s="6" t="n">
        <v>80</v>
      </c>
      <c r="D5633" s="6" t="n">
        <v>-1</v>
      </c>
      <c r="E5633" s="6" t="n">
        <v>1.93186813186813</v>
      </c>
      <c r="F5633" s="6" t="n">
        <v>0</v>
      </c>
      <c r="G5633" s="6" t="n">
        <v>0.213919413919413</v>
      </c>
      <c r="H5633" s="6" t="str">
        <f aca="false">IF(AND(A5633&gt;=Stimuli!$B$2,A5633&lt;=Stimuli!$C$2),Stimuli!$A$2,IF(AND(A5633&gt;=Stimuli!$B$3,A5633&lt;=Stimuli!$C$3),Stimuli!$A$3,IF(AND(A5633&gt;=Stimuli!$B$4,A5633&lt;=Stimuli!$C$4),Stimuli!$A$4,"")))</f>
        <v>01 Quiet baseline (60s)</v>
      </c>
      <c r="I5633" s="6" t="n">
        <f aca="false">(B5633-B5632)/((A5633-A5632)/1000)</f>
        <v>0.18754578754573</v>
      </c>
      <c r="J5633" s="6" t="n">
        <f aca="false">IF(OR(B5633&lt;Rules!$B$2,B5633&gt;Rules!$B$3,ABS(I5633)&gt;Rules!$B$4,OR(B5634&lt;Rules!$B$2,B5634&gt;Rules!$B$3,ABS(I5634)&gt;Rules!$B$4)),1,0)</f>
        <v>0</v>
      </c>
      <c r="K5633" s="6" t="str">
        <f aca="false">IF(F5633=1,COUNTIF($F$2:F5633,1),"")</f>
        <v/>
      </c>
    </row>
    <row r="5634" customFormat="false" ht="15" hidden="false" customHeight="false" outlineLevel="0" collapsed="false">
      <c r="A5634" s="6" t="n">
        <v>44269.118</v>
      </c>
      <c r="B5634" s="6" t="n">
        <v>2.02857142857143</v>
      </c>
      <c r="C5634" s="6" t="n">
        <v>80</v>
      </c>
      <c r="D5634" s="6" t="n">
        <v>-1</v>
      </c>
      <c r="E5634" s="6" t="n">
        <v>1.93186813186813</v>
      </c>
      <c r="F5634" s="6" t="n">
        <v>0</v>
      </c>
      <c r="G5634" s="6" t="n">
        <v>0.213919413919413</v>
      </c>
      <c r="H5634" s="6" t="str">
        <f aca="false">IF(AND(A5634&gt;=Stimuli!$B$2,A5634&lt;=Stimuli!$C$2),Stimuli!$A$2,IF(AND(A5634&gt;=Stimuli!$B$3,A5634&lt;=Stimuli!$C$3),Stimuli!$A$3,IF(AND(A5634&gt;=Stimuli!$B$4,A5634&lt;=Stimuli!$C$4),Stimuli!$A$4,"")))</f>
        <v>01 Quiet baseline (60s)</v>
      </c>
      <c r="I5634" s="6" t="n">
        <f aca="false">(B5634-B5633)/((A5634-A5633)/1000)</f>
        <v>0.937728937728878</v>
      </c>
      <c r="J5634" s="6" t="n">
        <f aca="false">IF(OR(B5634&lt;Rules!$B$2,B5634&gt;Rules!$B$3,ABS(I5634)&gt;Rules!$B$4,OR(B5635&lt;Rules!$B$2,B5635&gt;Rules!$B$3,ABS(I5635)&gt;Rules!$B$4)),1,0)</f>
        <v>0</v>
      </c>
      <c r="K5634" s="6" t="str">
        <f aca="false">IF(F5634=1,COUNTIF($F$2:F5634,1),"")</f>
        <v/>
      </c>
    </row>
    <row r="5635" customFormat="false" ht="15" hidden="false" customHeight="false" outlineLevel="0" collapsed="false">
      <c r="A5635" s="6" t="n">
        <v>44276.9305</v>
      </c>
      <c r="B5635" s="6" t="n">
        <v>2.03296703296703</v>
      </c>
      <c r="C5635" s="6" t="n">
        <v>80</v>
      </c>
      <c r="D5635" s="6" t="n">
        <v>-1</v>
      </c>
      <c r="E5635" s="6" t="n">
        <v>1.93186813186813</v>
      </c>
      <c r="F5635" s="6" t="n">
        <v>0</v>
      </c>
      <c r="G5635" s="6" t="n">
        <v>0.213919413919413</v>
      </c>
      <c r="H5635" s="6" t="str">
        <f aca="false">IF(AND(A5635&gt;=Stimuli!$B$2,A5635&lt;=Stimuli!$C$2),Stimuli!$A$2,IF(AND(A5635&gt;=Stimuli!$B$3,A5635&lt;=Stimuli!$C$3),Stimuli!$A$3,IF(AND(A5635&gt;=Stimuli!$B$4,A5635&lt;=Stimuli!$C$4),Stimuli!$A$4,"")))</f>
        <v>01 Quiet baseline (60s)</v>
      </c>
      <c r="I5635" s="6" t="n">
        <f aca="false">(B5635-B5634)/((A5635-A5634)/1000)</f>
        <v>0.562637362637304</v>
      </c>
      <c r="J5635" s="6" t="n">
        <f aca="false">IF(OR(B5635&lt;Rules!$B$2,B5635&gt;Rules!$B$3,ABS(I5635)&gt;Rules!$B$4,OR(B5636&lt;Rules!$B$2,B5636&gt;Rules!$B$3,ABS(I5636)&gt;Rules!$B$4)),1,0)</f>
        <v>0</v>
      </c>
      <c r="K5635" s="6" t="str">
        <f aca="false">IF(F5635=1,COUNTIF($F$2:F5635,1),"")</f>
        <v/>
      </c>
    </row>
    <row r="5636" customFormat="false" ht="15" hidden="false" customHeight="false" outlineLevel="0" collapsed="false">
      <c r="A5636" s="6" t="n">
        <v>44284.743</v>
      </c>
      <c r="B5636" s="6" t="n">
        <v>2.03443223443223</v>
      </c>
      <c r="C5636" s="6" t="n">
        <v>80</v>
      </c>
      <c r="D5636" s="6" t="n">
        <v>-1</v>
      </c>
      <c r="E5636" s="6" t="n">
        <v>1.93186813186813</v>
      </c>
      <c r="F5636" s="6" t="n">
        <v>0</v>
      </c>
      <c r="G5636" s="6" t="n">
        <v>0.213919413919413</v>
      </c>
      <c r="H5636" s="6" t="str">
        <f aca="false">IF(AND(A5636&gt;=Stimuli!$B$2,A5636&lt;=Stimuli!$C$2),Stimuli!$A$2,IF(AND(A5636&gt;=Stimuli!$B$3,A5636&lt;=Stimuli!$C$3),Stimuli!$A$3,IF(AND(A5636&gt;=Stimuli!$B$4,A5636&lt;=Stimuli!$C$4),Stimuli!$A$4,"")))</f>
        <v>01 Quiet baseline (60s)</v>
      </c>
      <c r="I5636" s="6" t="n">
        <f aca="false">(B5636-B5635)/((A5636-A5635)/1000)</f>
        <v>0.187545787545844</v>
      </c>
      <c r="J5636" s="6" t="n">
        <f aca="false">IF(OR(B5636&lt;Rules!$B$2,B5636&gt;Rules!$B$3,ABS(I5636)&gt;Rules!$B$4,OR(B5637&lt;Rules!$B$2,B5637&gt;Rules!$B$3,ABS(I5637)&gt;Rules!$B$4)),1,0)</f>
        <v>0</v>
      </c>
      <c r="K5636" s="6" t="str">
        <f aca="false">IF(F5636=1,COUNTIF($F$2:F5636,1),"")</f>
        <v/>
      </c>
    </row>
    <row r="5637" customFormat="false" ht="15" hidden="false" customHeight="false" outlineLevel="0" collapsed="false">
      <c r="A5637" s="6" t="n">
        <v>44292.5555</v>
      </c>
      <c r="B5637" s="6" t="n">
        <v>2.03882783882784</v>
      </c>
      <c r="C5637" s="6" t="n">
        <v>80</v>
      </c>
      <c r="D5637" s="6" t="n">
        <v>-1</v>
      </c>
      <c r="E5637" s="6" t="n">
        <v>1.93186813186813</v>
      </c>
      <c r="F5637" s="6" t="n">
        <v>0</v>
      </c>
      <c r="G5637" s="6" t="n">
        <v>0.213919413919413</v>
      </c>
      <c r="H5637" s="6" t="str">
        <f aca="false">IF(AND(A5637&gt;=Stimuli!$B$2,A5637&lt;=Stimuli!$C$2),Stimuli!$A$2,IF(AND(A5637&gt;=Stimuli!$B$3,A5637&lt;=Stimuli!$C$3),Stimuli!$A$3,IF(AND(A5637&gt;=Stimuli!$B$4,A5637&lt;=Stimuli!$C$4),Stimuli!$A$4,"")))</f>
        <v>01 Quiet baseline (60s)</v>
      </c>
      <c r="I5637" s="6" t="n">
        <f aca="false">(B5637-B5636)/((A5637-A5636)/1000)</f>
        <v>0.562637362637474</v>
      </c>
      <c r="J5637" s="6" t="n">
        <f aca="false">IF(OR(B5637&lt;Rules!$B$2,B5637&gt;Rules!$B$3,ABS(I5637)&gt;Rules!$B$4,OR(B5638&lt;Rules!$B$2,B5638&gt;Rules!$B$3,ABS(I5638)&gt;Rules!$B$4)),1,0)</f>
        <v>0</v>
      </c>
      <c r="K5637" s="6" t="str">
        <f aca="false">IF(F5637=1,COUNTIF($F$2:F5637,1),"")</f>
        <v/>
      </c>
    </row>
    <row r="5638" customFormat="false" ht="15" hidden="false" customHeight="false" outlineLevel="0" collapsed="false">
      <c r="A5638" s="6" t="n">
        <v>44300.368</v>
      </c>
      <c r="B5638" s="6" t="n">
        <v>2.03882783882784</v>
      </c>
      <c r="C5638" s="6" t="n">
        <v>80</v>
      </c>
      <c r="D5638" s="6" t="n">
        <v>-1</v>
      </c>
      <c r="E5638" s="6" t="n">
        <v>1.93186813186813</v>
      </c>
      <c r="F5638" s="6" t="n">
        <v>0</v>
      </c>
      <c r="G5638" s="6" t="n">
        <v>0.213919413919413</v>
      </c>
      <c r="H5638" s="6" t="str">
        <f aca="false">IF(AND(A5638&gt;=Stimuli!$B$2,A5638&lt;=Stimuli!$C$2),Stimuli!$A$2,IF(AND(A5638&gt;=Stimuli!$B$3,A5638&lt;=Stimuli!$C$3),Stimuli!$A$3,IF(AND(A5638&gt;=Stimuli!$B$4,A5638&lt;=Stimuli!$C$4),Stimuli!$A$4,"")))</f>
        <v>01 Quiet baseline (60s)</v>
      </c>
      <c r="I5638" s="6" t="n">
        <f aca="false">(B5638-B5637)/((A5638-A5637)/1000)</f>
        <v>0</v>
      </c>
      <c r="J5638" s="6" t="n">
        <f aca="false">IF(OR(B5638&lt;Rules!$B$2,B5638&gt;Rules!$B$3,ABS(I5638)&gt;Rules!$B$4,OR(B5639&lt;Rules!$B$2,B5639&gt;Rules!$B$3,ABS(I5639)&gt;Rules!$B$4)),1,0)</f>
        <v>0</v>
      </c>
      <c r="K5638" s="6" t="str">
        <f aca="false">IF(F5638=1,COUNTIF($F$2:F5638,1),"")</f>
        <v/>
      </c>
    </row>
    <row r="5639" customFormat="false" ht="15" hidden="false" customHeight="false" outlineLevel="0" collapsed="false">
      <c r="A5639" s="6" t="n">
        <v>44308.1805</v>
      </c>
      <c r="B5639" s="6" t="n">
        <v>2.04468864468865</v>
      </c>
      <c r="C5639" s="6" t="n">
        <v>80</v>
      </c>
      <c r="D5639" s="6" t="n">
        <v>-1</v>
      </c>
      <c r="E5639" s="6" t="n">
        <v>1.93186813186813</v>
      </c>
      <c r="F5639" s="6" t="n">
        <v>0</v>
      </c>
      <c r="G5639" s="6" t="n">
        <v>0.213919413919413</v>
      </c>
      <c r="H5639" s="6" t="str">
        <f aca="false">IF(AND(A5639&gt;=Stimuli!$B$2,A5639&lt;=Stimuli!$C$2),Stimuli!$A$2,IF(AND(A5639&gt;=Stimuli!$B$3,A5639&lt;=Stimuli!$C$3),Stimuli!$A$3,IF(AND(A5639&gt;=Stimuli!$B$4,A5639&lt;=Stimuli!$C$4),Stimuli!$A$4,"")))</f>
        <v>01 Quiet baseline (60s)</v>
      </c>
      <c r="I5639" s="6" t="n">
        <f aca="false">(B5639-B5638)/((A5639-A5638)/1000)</f>
        <v>0.750183150183148</v>
      </c>
      <c r="J5639" s="6" t="n">
        <f aca="false">IF(OR(B5639&lt;Rules!$B$2,B5639&gt;Rules!$B$3,ABS(I5639)&gt;Rules!$B$4,OR(B5640&lt;Rules!$B$2,B5640&gt;Rules!$B$3,ABS(I5640)&gt;Rules!$B$4)),1,0)</f>
        <v>0</v>
      </c>
      <c r="K5639" s="6" t="str">
        <f aca="false">IF(F5639=1,COUNTIF($F$2:F5639,1),"")</f>
        <v/>
      </c>
    </row>
    <row r="5640" customFormat="false" ht="15" hidden="false" customHeight="false" outlineLevel="0" collapsed="false">
      <c r="A5640" s="6" t="n">
        <v>44315.993</v>
      </c>
      <c r="B5640" s="6" t="n">
        <v>2.04322344322344</v>
      </c>
      <c r="C5640" s="6" t="n">
        <v>80</v>
      </c>
      <c r="D5640" s="6" t="n">
        <v>-1</v>
      </c>
      <c r="E5640" s="6" t="n">
        <v>1.93186813186813</v>
      </c>
      <c r="F5640" s="6" t="n">
        <v>0</v>
      </c>
      <c r="G5640" s="6" t="n">
        <v>0.213919413919413</v>
      </c>
      <c r="H5640" s="6" t="str">
        <f aca="false">IF(AND(A5640&gt;=Stimuli!$B$2,A5640&lt;=Stimuli!$C$2),Stimuli!$A$2,IF(AND(A5640&gt;=Stimuli!$B$3,A5640&lt;=Stimuli!$C$3),Stimuli!$A$3,IF(AND(A5640&gt;=Stimuli!$B$4,A5640&lt;=Stimuli!$C$4),Stimuli!$A$4,"")))</f>
        <v>01 Quiet baseline (60s)</v>
      </c>
      <c r="I5640" s="6" t="n">
        <f aca="false">(B5640-B5639)/((A5640-A5639)/1000)</f>
        <v>-0.187545787545844</v>
      </c>
      <c r="J5640" s="6" t="n">
        <f aca="false">IF(OR(B5640&lt;Rules!$B$2,B5640&gt;Rules!$B$3,ABS(I5640)&gt;Rules!$B$4,OR(B5641&lt;Rules!$B$2,B5641&gt;Rules!$B$3,ABS(I5641)&gt;Rules!$B$4)),1,0)</f>
        <v>0</v>
      </c>
      <c r="K5640" s="6" t="str">
        <f aca="false">IF(F5640=1,COUNTIF($F$2:F5640,1),"")</f>
        <v/>
      </c>
    </row>
    <row r="5641" customFormat="false" ht="15" hidden="false" customHeight="false" outlineLevel="0" collapsed="false">
      <c r="A5641" s="6" t="n">
        <v>44323.8055</v>
      </c>
      <c r="B5641" s="6" t="n">
        <v>2.05054945054945</v>
      </c>
      <c r="C5641" s="6" t="n">
        <v>80</v>
      </c>
      <c r="D5641" s="6" t="n">
        <v>-1</v>
      </c>
      <c r="E5641" s="6" t="n">
        <v>1.93186813186813</v>
      </c>
      <c r="F5641" s="6" t="n">
        <v>0</v>
      </c>
      <c r="G5641" s="6" t="n">
        <v>0.213919413919413</v>
      </c>
      <c r="H5641" s="6" t="str">
        <f aca="false">IF(AND(A5641&gt;=Stimuli!$B$2,A5641&lt;=Stimuli!$C$2),Stimuli!$A$2,IF(AND(A5641&gt;=Stimuli!$B$3,A5641&lt;=Stimuli!$C$3),Stimuli!$A$3,IF(AND(A5641&gt;=Stimuli!$B$4,A5641&lt;=Stimuli!$C$4),Stimuli!$A$4,"")))</f>
        <v>01 Quiet baseline (60s)</v>
      </c>
      <c r="I5641" s="6" t="n">
        <f aca="false">(B5641-B5640)/((A5641-A5640)/1000)</f>
        <v>0.937728937728878</v>
      </c>
      <c r="J5641" s="6" t="n">
        <f aca="false">IF(OR(B5641&lt;Rules!$B$2,B5641&gt;Rules!$B$3,ABS(I5641)&gt;Rules!$B$4,OR(B5642&lt;Rules!$B$2,B5642&gt;Rules!$B$3,ABS(I5642)&gt;Rules!$B$4)),1,0)</f>
        <v>0</v>
      </c>
      <c r="K5641" s="6" t="str">
        <f aca="false">IF(F5641=1,COUNTIF($F$2:F5641,1),"")</f>
        <v/>
      </c>
    </row>
    <row r="5642" customFormat="false" ht="15" hidden="false" customHeight="false" outlineLevel="0" collapsed="false">
      <c r="A5642" s="6" t="n">
        <v>44331.618</v>
      </c>
      <c r="B5642" s="6" t="n">
        <v>2.04615384615385</v>
      </c>
      <c r="C5642" s="6" t="n">
        <v>80</v>
      </c>
      <c r="D5642" s="6" t="n">
        <v>-1</v>
      </c>
      <c r="E5642" s="6" t="n">
        <v>1.93186813186813</v>
      </c>
      <c r="F5642" s="6" t="n">
        <v>0</v>
      </c>
      <c r="G5642" s="6" t="n">
        <v>0.213919413919413</v>
      </c>
      <c r="H5642" s="6" t="str">
        <f aca="false">IF(AND(A5642&gt;=Stimuli!$B$2,A5642&lt;=Stimuli!$C$2),Stimuli!$A$2,IF(AND(A5642&gt;=Stimuli!$B$3,A5642&lt;=Stimuli!$C$3),Stimuli!$A$3,IF(AND(A5642&gt;=Stimuli!$B$4,A5642&lt;=Stimuli!$C$4),Stimuli!$A$4,"")))</f>
        <v>01 Quiet baseline (60s)</v>
      </c>
      <c r="I5642" s="6" t="n">
        <f aca="false">(B5642-B5641)/((A5642-A5641)/1000)</f>
        <v>-0.562637362637418</v>
      </c>
      <c r="J5642" s="6" t="n">
        <f aca="false">IF(OR(B5642&lt;Rules!$B$2,B5642&gt;Rules!$B$3,ABS(I5642)&gt;Rules!$B$4,OR(B5643&lt;Rules!$B$2,B5643&gt;Rules!$B$3,ABS(I5643)&gt;Rules!$B$4)),1,0)</f>
        <v>0</v>
      </c>
      <c r="K5642" s="6" t="str">
        <f aca="false">IF(F5642=1,COUNTIF($F$2:F5642,1),"")</f>
        <v/>
      </c>
    </row>
    <row r="5643" customFormat="false" ht="15" hidden="false" customHeight="false" outlineLevel="0" collapsed="false">
      <c r="A5643" s="6" t="n">
        <v>44339.4305</v>
      </c>
      <c r="B5643" s="6" t="n">
        <v>2.05347985347985</v>
      </c>
      <c r="C5643" s="6" t="n">
        <v>80</v>
      </c>
      <c r="D5643" s="6" t="n">
        <v>-1</v>
      </c>
      <c r="E5643" s="6" t="n">
        <v>1.93186813186813</v>
      </c>
      <c r="F5643" s="6" t="n">
        <v>0</v>
      </c>
      <c r="G5643" s="6" t="n">
        <v>0.213919413919413</v>
      </c>
      <c r="H5643" s="6" t="str">
        <f aca="false">IF(AND(A5643&gt;=Stimuli!$B$2,A5643&lt;=Stimuli!$C$2),Stimuli!$A$2,IF(AND(A5643&gt;=Stimuli!$B$3,A5643&lt;=Stimuli!$C$3),Stimuli!$A$3,IF(AND(A5643&gt;=Stimuli!$B$4,A5643&lt;=Stimuli!$C$4),Stimuli!$A$4,"")))</f>
        <v>01 Quiet baseline (60s)</v>
      </c>
      <c r="I5643" s="6" t="n">
        <f aca="false">(B5643-B5642)/((A5643-A5642)/1000)</f>
        <v>0.937728937728991</v>
      </c>
      <c r="J5643" s="6" t="n">
        <f aca="false">IF(OR(B5643&lt;Rules!$B$2,B5643&gt;Rules!$B$3,ABS(I5643)&gt;Rules!$B$4,OR(B5644&lt;Rules!$B$2,B5644&gt;Rules!$B$3,ABS(I5644)&gt;Rules!$B$4)),1,0)</f>
        <v>0</v>
      </c>
      <c r="K5643" s="6" t="str">
        <f aca="false">IF(F5643=1,COUNTIF($F$2:F5643,1),"")</f>
        <v/>
      </c>
    </row>
    <row r="5644" customFormat="false" ht="15" hidden="false" customHeight="false" outlineLevel="0" collapsed="false">
      <c r="A5644" s="6" t="n">
        <v>44347.243</v>
      </c>
      <c r="B5644" s="6" t="n">
        <v>2.04908424908425</v>
      </c>
      <c r="C5644" s="6" t="n">
        <v>80</v>
      </c>
      <c r="D5644" s="6" t="n">
        <v>-1</v>
      </c>
      <c r="E5644" s="6" t="n">
        <v>1.93186813186813</v>
      </c>
      <c r="F5644" s="6" t="n">
        <v>0</v>
      </c>
      <c r="G5644" s="6" t="n">
        <v>0.213919413919413</v>
      </c>
      <c r="H5644" s="6" t="str">
        <f aca="false">IF(AND(A5644&gt;=Stimuli!$B$2,A5644&lt;=Stimuli!$C$2),Stimuli!$A$2,IF(AND(A5644&gt;=Stimuli!$B$3,A5644&lt;=Stimuli!$C$3),Stimuli!$A$3,IF(AND(A5644&gt;=Stimuli!$B$4,A5644&lt;=Stimuli!$C$4),Stimuli!$A$4,"")))</f>
        <v>01 Quiet baseline (60s)</v>
      </c>
      <c r="I5644" s="6" t="n">
        <f aca="false">(B5644-B5643)/((A5644-A5643)/1000)</f>
        <v>-0.562637362637304</v>
      </c>
      <c r="J5644" s="6" t="n">
        <f aca="false">IF(OR(B5644&lt;Rules!$B$2,B5644&gt;Rules!$B$3,ABS(I5644)&gt;Rules!$B$4,OR(B5645&lt;Rules!$B$2,B5645&gt;Rules!$B$3,ABS(I5645)&gt;Rules!$B$4)),1,0)</f>
        <v>0</v>
      </c>
      <c r="K5644" s="6" t="str">
        <f aca="false">IF(F5644=1,COUNTIF($F$2:F5644,1),"")</f>
        <v/>
      </c>
    </row>
    <row r="5645" customFormat="false" ht="15" hidden="false" customHeight="false" outlineLevel="0" collapsed="false">
      <c r="A5645" s="6" t="n">
        <v>44355.0555</v>
      </c>
      <c r="B5645" s="6" t="n">
        <v>2.05641025641026</v>
      </c>
      <c r="C5645" s="6" t="n">
        <v>84</v>
      </c>
      <c r="D5645" s="6" t="n">
        <v>710.9375</v>
      </c>
      <c r="E5645" s="6" t="n">
        <v>1.93186813186813</v>
      </c>
      <c r="F5645" s="6" t="n">
        <v>0</v>
      </c>
      <c r="G5645" s="6" t="n">
        <v>0.213919413919413</v>
      </c>
      <c r="H5645" s="6" t="str">
        <f aca="false">IF(AND(A5645&gt;=Stimuli!$B$2,A5645&lt;=Stimuli!$C$2),Stimuli!$A$2,IF(AND(A5645&gt;=Stimuli!$B$3,A5645&lt;=Stimuli!$C$3),Stimuli!$A$3,IF(AND(A5645&gt;=Stimuli!$B$4,A5645&lt;=Stimuli!$C$4),Stimuli!$A$4,"")))</f>
        <v>01 Quiet baseline (60s)</v>
      </c>
      <c r="I5645" s="6" t="n">
        <f aca="false">(B5645-B5644)/((A5645-A5644)/1000)</f>
        <v>0.937728937728934</v>
      </c>
      <c r="J5645" s="6" t="n">
        <f aca="false">IF(OR(B5645&lt;Rules!$B$2,B5645&gt;Rules!$B$3,ABS(I5645)&gt;Rules!$B$4,OR(B5646&lt;Rules!$B$2,B5646&gt;Rules!$B$3,ABS(I5646)&gt;Rules!$B$4)),1,0)</f>
        <v>0</v>
      </c>
      <c r="K5645" s="6" t="str">
        <f aca="false">IF(F5645=1,COUNTIF($F$2:F5645,1),"")</f>
        <v/>
      </c>
    </row>
    <row r="5646" customFormat="false" ht="15" hidden="false" customHeight="false" outlineLevel="0" collapsed="false">
      <c r="A5646" s="6" t="n">
        <v>44362.868</v>
      </c>
      <c r="B5646" s="6" t="n">
        <v>2.05641025641026</v>
      </c>
      <c r="C5646" s="6" t="n">
        <v>84</v>
      </c>
      <c r="D5646" s="6" t="n">
        <v>-1</v>
      </c>
      <c r="E5646" s="6" t="n">
        <v>1.93186813186813</v>
      </c>
      <c r="F5646" s="6" t="n">
        <v>0</v>
      </c>
      <c r="G5646" s="6" t="n">
        <v>0.213919413919413</v>
      </c>
      <c r="H5646" s="6" t="str">
        <f aca="false">IF(AND(A5646&gt;=Stimuli!$B$2,A5646&lt;=Stimuli!$C$2),Stimuli!$A$2,IF(AND(A5646&gt;=Stimuli!$B$3,A5646&lt;=Stimuli!$C$3),Stimuli!$A$3,IF(AND(A5646&gt;=Stimuli!$B$4,A5646&lt;=Stimuli!$C$4),Stimuli!$A$4,"")))</f>
        <v>01 Quiet baseline (60s)</v>
      </c>
      <c r="I5646" s="6" t="n">
        <f aca="false">(B5646-B5645)/((A5646-A5645)/1000)</f>
        <v>0</v>
      </c>
      <c r="J5646" s="6" t="n">
        <f aca="false">IF(OR(B5646&lt;Rules!$B$2,B5646&gt;Rules!$B$3,ABS(I5646)&gt;Rules!$B$4,OR(B5647&lt;Rules!$B$2,B5647&gt;Rules!$B$3,ABS(I5647)&gt;Rules!$B$4)),1,0)</f>
        <v>0</v>
      </c>
      <c r="K5646" s="6" t="str">
        <f aca="false">IF(F5646=1,COUNTIF($F$2:F5646,1),"")</f>
        <v/>
      </c>
    </row>
    <row r="5647" customFormat="false" ht="15" hidden="false" customHeight="false" outlineLevel="0" collapsed="false">
      <c r="A5647" s="6" t="n">
        <v>44370.6805</v>
      </c>
      <c r="B5647" s="6" t="n">
        <v>2.06227106227106</v>
      </c>
      <c r="C5647" s="6" t="n">
        <v>84</v>
      </c>
      <c r="D5647" s="6" t="n">
        <v>-1</v>
      </c>
      <c r="E5647" s="6" t="n">
        <v>1.93186813186813</v>
      </c>
      <c r="F5647" s="6" t="n">
        <v>0</v>
      </c>
      <c r="G5647" s="6" t="n">
        <v>0.213919413919413</v>
      </c>
      <c r="H5647" s="6" t="str">
        <f aca="false">IF(AND(A5647&gt;=Stimuli!$B$2,A5647&lt;=Stimuli!$C$2),Stimuli!$A$2,IF(AND(A5647&gt;=Stimuli!$B$3,A5647&lt;=Stimuli!$C$3),Stimuli!$A$3,IF(AND(A5647&gt;=Stimuli!$B$4,A5647&lt;=Stimuli!$C$4),Stimuli!$A$4,"")))</f>
        <v>01 Quiet baseline (60s)</v>
      </c>
      <c r="I5647" s="6" t="n">
        <f aca="false">(B5647-B5646)/((A5647-A5646)/1000)</f>
        <v>0.750183150183148</v>
      </c>
      <c r="J5647" s="6" t="n">
        <f aca="false">IF(OR(B5647&lt;Rules!$B$2,B5647&gt;Rules!$B$3,ABS(I5647)&gt;Rules!$B$4,OR(B5648&lt;Rules!$B$2,B5648&gt;Rules!$B$3,ABS(I5648)&gt;Rules!$B$4)),1,0)</f>
        <v>0</v>
      </c>
      <c r="K5647" s="6" t="str">
        <f aca="false">IF(F5647=1,COUNTIF($F$2:F5647,1),"")</f>
        <v/>
      </c>
    </row>
    <row r="5648" customFormat="false" ht="15" hidden="false" customHeight="false" outlineLevel="0" collapsed="false">
      <c r="A5648" s="6" t="n">
        <v>44378.493</v>
      </c>
      <c r="B5648" s="6" t="n">
        <v>2.06227106227106</v>
      </c>
      <c r="C5648" s="6" t="n">
        <v>84</v>
      </c>
      <c r="D5648" s="6" t="n">
        <v>-1</v>
      </c>
      <c r="E5648" s="6" t="n">
        <v>1.93186813186813</v>
      </c>
      <c r="F5648" s="6" t="n">
        <v>0</v>
      </c>
      <c r="G5648" s="6" t="n">
        <v>0.213919413919413</v>
      </c>
      <c r="H5648" s="6" t="str">
        <f aca="false">IF(AND(A5648&gt;=Stimuli!$B$2,A5648&lt;=Stimuli!$C$2),Stimuli!$A$2,IF(AND(A5648&gt;=Stimuli!$B$3,A5648&lt;=Stimuli!$C$3),Stimuli!$A$3,IF(AND(A5648&gt;=Stimuli!$B$4,A5648&lt;=Stimuli!$C$4),Stimuli!$A$4,"")))</f>
        <v>01 Quiet baseline (60s)</v>
      </c>
      <c r="I5648" s="6" t="n">
        <f aca="false">(B5648-B5647)/((A5648-A5647)/1000)</f>
        <v>0</v>
      </c>
      <c r="J5648" s="6" t="n">
        <f aca="false">IF(OR(B5648&lt;Rules!$B$2,B5648&gt;Rules!$B$3,ABS(I5648)&gt;Rules!$B$4,OR(B5649&lt;Rules!$B$2,B5649&gt;Rules!$B$3,ABS(I5649)&gt;Rules!$B$4)),1,0)</f>
        <v>0</v>
      </c>
      <c r="K5648" s="6" t="str">
        <f aca="false">IF(F5648=1,COUNTIF($F$2:F5648,1),"")</f>
        <v/>
      </c>
    </row>
    <row r="5649" customFormat="false" ht="15" hidden="false" customHeight="false" outlineLevel="0" collapsed="false">
      <c r="A5649" s="6" t="n">
        <v>44386.3055</v>
      </c>
      <c r="B5649" s="6" t="n">
        <v>2.06813186813187</v>
      </c>
      <c r="C5649" s="6" t="n">
        <v>84</v>
      </c>
      <c r="D5649" s="6" t="n">
        <v>-1</v>
      </c>
      <c r="E5649" s="6" t="n">
        <v>1.93186813186813</v>
      </c>
      <c r="F5649" s="6" t="n">
        <v>0</v>
      </c>
      <c r="G5649" s="6" t="n">
        <v>0.213919413919413</v>
      </c>
      <c r="H5649" s="6" t="str">
        <f aca="false">IF(AND(A5649&gt;=Stimuli!$B$2,A5649&lt;=Stimuli!$C$2),Stimuli!$A$2,IF(AND(A5649&gt;=Stimuli!$B$3,A5649&lt;=Stimuli!$C$3),Stimuli!$A$3,IF(AND(A5649&gt;=Stimuli!$B$4,A5649&lt;=Stimuli!$C$4),Stimuli!$A$4,"")))</f>
        <v>01 Quiet baseline (60s)</v>
      </c>
      <c r="I5649" s="6" t="n">
        <f aca="false">(B5649-B5648)/((A5649-A5648)/1000)</f>
        <v>0.750183150183148</v>
      </c>
      <c r="J5649" s="6" t="n">
        <f aca="false">IF(OR(B5649&lt;Rules!$B$2,B5649&gt;Rules!$B$3,ABS(I5649)&gt;Rules!$B$4,OR(B5650&lt;Rules!$B$2,B5650&gt;Rules!$B$3,ABS(I5650)&gt;Rules!$B$4)),1,0)</f>
        <v>0</v>
      </c>
      <c r="K5649" s="6" t="str">
        <f aca="false">IF(F5649=1,COUNTIF($F$2:F5649,1),"")</f>
        <v/>
      </c>
    </row>
    <row r="5650" customFormat="false" ht="15" hidden="false" customHeight="false" outlineLevel="0" collapsed="false">
      <c r="A5650" s="6" t="n">
        <v>44394.118</v>
      </c>
      <c r="B5650" s="6" t="n">
        <v>2.06959706959707</v>
      </c>
      <c r="C5650" s="6" t="n">
        <v>84</v>
      </c>
      <c r="D5650" s="6" t="n">
        <v>-1</v>
      </c>
      <c r="E5650" s="6" t="n">
        <v>1.93186813186813</v>
      </c>
      <c r="F5650" s="6" t="n">
        <v>0</v>
      </c>
      <c r="G5650" s="6" t="n">
        <v>0.213919413919413</v>
      </c>
      <c r="H5650" s="6" t="str">
        <f aca="false">IF(AND(A5650&gt;=Stimuli!$B$2,A5650&lt;=Stimuli!$C$2),Stimuli!$A$2,IF(AND(A5650&gt;=Stimuli!$B$3,A5650&lt;=Stimuli!$C$3),Stimuli!$A$3,IF(AND(A5650&gt;=Stimuli!$B$4,A5650&lt;=Stimuli!$C$4),Stimuli!$A$4,"")))</f>
        <v>01 Quiet baseline (60s)</v>
      </c>
      <c r="I5650" s="6" t="n">
        <f aca="false">(B5650-B5649)/((A5650-A5649)/1000)</f>
        <v>0.18754578754573</v>
      </c>
      <c r="J5650" s="6" t="n">
        <f aca="false">IF(OR(B5650&lt;Rules!$B$2,B5650&gt;Rules!$B$3,ABS(I5650)&gt;Rules!$B$4,OR(B5651&lt;Rules!$B$2,B5651&gt;Rules!$B$3,ABS(I5651)&gt;Rules!$B$4)),1,0)</f>
        <v>0</v>
      </c>
      <c r="K5650" s="6" t="str">
        <f aca="false">IF(F5650=1,COUNTIF($F$2:F5650,1),"")</f>
        <v/>
      </c>
    </row>
    <row r="5651" customFormat="false" ht="15" hidden="false" customHeight="false" outlineLevel="0" collapsed="false">
      <c r="A5651" s="6" t="n">
        <v>44401.9305</v>
      </c>
      <c r="B5651" s="6" t="n">
        <v>2.07106227106227</v>
      </c>
      <c r="C5651" s="6" t="n">
        <v>84</v>
      </c>
      <c r="D5651" s="6" t="n">
        <v>-1</v>
      </c>
      <c r="E5651" s="6" t="n">
        <v>1.93186813186813</v>
      </c>
      <c r="F5651" s="6" t="n">
        <v>0</v>
      </c>
      <c r="G5651" s="6" t="n">
        <v>0.213919413919413</v>
      </c>
      <c r="H5651" s="6" t="str">
        <f aca="false">IF(AND(A5651&gt;=Stimuli!$B$2,A5651&lt;=Stimuli!$C$2),Stimuli!$A$2,IF(AND(A5651&gt;=Stimuli!$B$3,A5651&lt;=Stimuli!$C$3),Stimuli!$A$3,IF(AND(A5651&gt;=Stimuli!$B$4,A5651&lt;=Stimuli!$C$4),Stimuli!$A$4,"")))</f>
        <v>01 Quiet baseline (60s)</v>
      </c>
      <c r="I5651" s="6" t="n">
        <f aca="false">(B5651-B5650)/((A5651-A5650)/1000)</f>
        <v>0.187545787546014</v>
      </c>
      <c r="J5651" s="6" t="n">
        <f aca="false">IF(OR(B5651&lt;Rules!$B$2,B5651&gt;Rules!$B$3,ABS(I5651)&gt;Rules!$B$4,OR(B5652&lt;Rules!$B$2,B5652&gt;Rules!$B$3,ABS(I5652)&gt;Rules!$B$4)),1,0)</f>
        <v>0</v>
      </c>
      <c r="K5651" s="6" t="str">
        <f aca="false">IF(F5651=1,COUNTIF($F$2:F5651,1),"")</f>
        <v/>
      </c>
    </row>
    <row r="5652" customFormat="false" ht="15" hidden="false" customHeight="false" outlineLevel="0" collapsed="false">
      <c r="A5652" s="6" t="n">
        <v>44409.743</v>
      </c>
      <c r="B5652" s="6" t="n">
        <v>2.07399267399267</v>
      </c>
      <c r="C5652" s="6" t="n">
        <v>84</v>
      </c>
      <c r="D5652" s="6" t="n">
        <v>-1</v>
      </c>
      <c r="E5652" s="6" t="n">
        <v>1.93186813186813</v>
      </c>
      <c r="F5652" s="6" t="n">
        <v>0</v>
      </c>
      <c r="G5652" s="6" t="n">
        <v>0.213919413919413</v>
      </c>
      <c r="H5652" s="6" t="str">
        <f aca="false">IF(AND(A5652&gt;=Stimuli!$B$2,A5652&lt;=Stimuli!$C$2),Stimuli!$A$2,IF(AND(A5652&gt;=Stimuli!$B$3,A5652&lt;=Stimuli!$C$3),Stimuli!$A$3,IF(AND(A5652&gt;=Stimuli!$B$4,A5652&lt;=Stimuli!$C$4),Stimuli!$A$4,"")))</f>
        <v>01 Quiet baseline (60s)</v>
      </c>
      <c r="I5652" s="6" t="n">
        <f aca="false">(B5652-B5651)/((A5652-A5651)/1000)</f>
        <v>0.37509157509129</v>
      </c>
      <c r="J5652" s="6" t="n">
        <f aca="false">IF(OR(B5652&lt;Rules!$B$2,B5652&gt;Rules!$B$3,ABS(I5652)&gt;Rules!$B$4,OR(B5653&lt;Rules!$B$2,B5653&gt;Rules!$B$3,ABS(I5653)&gt;Rules!$B$4)),1,0)</f>
        <v>0</v>
      </c>
      <c r="K5652" s="6" t="str">
        <f aca="false">IF(F5652=1,COUNTIF($F$2:F5652,1),"")</f>
        <v/>
      </c>
    </row>
    <row r="5653" customFormat="false" ht="15" hidden="false" customHeight="false" outlineLevel="0" collapsed="false">
      <c r="A5653" s="6" t="n">
        <v>44417.5555</v>
      </c>
      <c r="B5653" s="6" t="n">
        <v>2.07252747252747</v>
      </c>
      <c r="C5653" s="6" t="n">
        <v>84</v>
      </c>
      <c r="D5653" s="6" t="n">
        <v>-1</v>
      </c>
      <c r="E5653" s="6" t="n">
        <v>1.93186813186813</v>
      </c>
      <c r="F5653" s="6" t="n">
        <v>0</v>
      </c>
      <c r="G5653" s="6" t="n">
        <v>0.213919413919413</v>
      </c>
      <c r="H5653" s="6" t="str">
        <f aca="false">IF(AND(A5653&gt;=Stimuli!$B$2,A5653&lt;=Stimuli!$C$2),Stimuli!$A$2,IF(AND(A5653&gt;=Stimuli!$B$3,A5653&lt;=Stimuli!$C$3),Stimuli!$A$3,IF(AND(A5653&gt;=Stimuli!$B$4,A5653&lt;=Stimuli!$C$4),Stimuli!$A$4,"")))</f>
        <v>01 Quiet baseline (60s)</v>
      </c>
      <c r="I5653" s="6" t="n">
        <f aca="false">(B5653-B5652)/((A5653-A5652)/1000)</f>
        <v>-0.18754578754573</v>
      </c>
      <c r="J5653" s="6" t="n">
        <f aca="false">IF(OR(B5653&lt;Rules!$B$2,B5653&gt;Rules!$B$3,ABS(I5653)&gt;Rules!$B$4,OR(B5654&lt;Rules!$B$2,B5654&gt;Rules!$B$3,ABS(I5654)&gt;Rules!$B$4)),1,0)</f>
        <v>0</v>
      </c>
      <c r="K5653" s="6" t="str">
        <f aca="false">IF(F5653=1,COUNTIF($F$2:F5653,1),"")</f>
        <v/>
      </c>
    </row>
    <row r="5654" customFormat="false" ht="15" hidden="false" customHeight="false" outlineLevel="0" collapsed="false">
      <c r="A5654" s="6" t="n">
        <v>44425.368</v>
      </c>
      <c r="B5654" s="6" t="n">
        <v>2.07838827838828</v>
      </c>
      <c r="C5654" s="6" t="n">
        <v>84</v>
      </c>
      <c r="D5654" s="6" t="n">
        <v>-1</v>
      </c>
      <c r="E5654" s="6" t="n">
        <v>1.93186813186813</v>
      </c>
      <c r="F5654" s="6" t="n">
        <v>0</v>
      </c>
      <c r="G5654" s="6" t="n">
        <v>0.213919413919413</v>
      </c>
      <c r="H5654" s="6" t="str">
        <f aca="false">IF(AND(A5654&gt;=Stimuli!$B$2,A5654&lt;=Stimuli!$C$2),Stimuli!$A$2,IF(AND(A5654&gt;=Stimuli!$B$3,A5654&lt;=Stimuli!$C$3),Stimuli!$A$3,IF(AND(A5654&gt;=Stimuli!$B$4,A5654&lt;=Stimuli!$C$4),Stimuli!$A$4,"")))</f>
        <v>01 Quiet baseline (60s)</v>
      </c>
      <c r="I5654" s="6" t="n">
        <f aca="false">(B5654-B5653)/((A5654-A5653)/1000)</f>
        <v>0.750183150183204</v>
      </c>
      <c r="J5654" s="6" t="n">
        <f aca="false">IF(OR(B5654&lt;Rules!$B$2,B5654&gt;Rules!$B$3,ABS(I5654)&gt;Rules!$B$4,OR(B5655&lt;Rules!$B$2,B5655&gt;Rules!$B$3,ABS(I5655)&gt;Rules!$B$4)),1,0)</f>
        <v>0</v>
      </c>
      <c r="K5654" s="6" t="str">
        <f aca="false">IF(F5654=1,COUNTIF($F$2:F5654,1),"")</f>
        <v/>
      </c>
    </row>
    <row r="5655" customFormat="false" ht="15" hidden="false" customHeight="false" outlineLevel="0" collapsed="false">
      <c r="A5655" s="6" t="n">
        <v>44433.1805</v>
      </c>
      <c r="B5655" s="6" t="n">
        <v>2.07545787545788</v>
      </c>
      <c r="C5655" s="6" t="n">
        <v>84</v>
      </c>
      <c r="D5655" s="6" t="n">
        <v>-1</v>
      </c>
      <c r="E5655" s="6" t="n">
        <v>1.93186813186813</v>
      </c>
      <c r="F5655" s="6" t="n">
        <v>0</v>
      </c>
      <c r="G5655" s="6" t="n">
        <v>0.213919413919413</v>
      </c>
      <c r="H5655" s="6" t="str">
        <f aca="false">IF(AND(A5655&gt;=Stimuli!$B$2,A5655&lt;=Stimuli!$C$2),Stimuli!$A$2,IF(AND(A5655&gt;=Stimuli!$B$3,A5655&lt;=Stimuli!$C$3),Stimuli!$A$3,IF(AND(A5655&gt;=Stimuli!$B$4,A5655&lt;=Stimuli!$C$4),Stimuli!$A$4,"")))</f>
        <v>01 Quiet baseline (60s)</v>
      </c>
      <c r="I5655" s="6" t="n">
        <f aca="false">(B5655-B5654)/((A5655-A5654)/1000)</f>
        <v>-0.375091575091574</v>
      </c>
      <c r="J5655" s="6" t="n">
        <f aca="false">IF(OR(B5655&lt;Rules!$B$2,B5655&gt;Rules!$B$3,ABS(I5655)&gt;Rules!$B$4,OR(B5656&lt;Rules!$B$2,B5656&gt;Rules!$B$3,ABS(I5656)&gt;Rules!$B$4)),1,0)</f>
        <v>0</v>
      </c>
      <c r="K5655" s="6" t="str">
        <f aca="false">IF(F5655=1,COUNTIF($F$2:F5655,1),"")</f>
        <v/>
      </c>
    </row>
    <row r="5656" customFormat="false" ht="15" hidden="false" customHeight="false" outlineLevel="0" collapsed="false">
      <c r="A5656" s="6" t="n">
        <v>44440.993</v>
      </c>
      <c r="B5656" s="6" t="n">
        <v>2.08278388278388</v>
      </c>
      <c r="C5656" s="6" t="n">
        <v>84</v>
      </c>
      <c r="D5656" s="6" t="n">
        <v>-1</v>
      </c>
      <c r="E5656" s="6" t="n">
        <v>1.93186813186813</v>
      </c>
      <c r="F5656" s="6" t="n">
        <v>0</v>
      </c>
      <c r="G5656" s="6" t="n">
        <v>0.213919413919413</v>
      </c>
      <c r="H5656" s="6" t="str">
        <f aca="false">IF(AND(A5656&gt;=Stimuli!$B$2,A5656&lt;=Stimuli!$C$2),Stimuli!$A$2,IF(AND(A5656&gt;=Stimuli!$B$3,A5656&lt;=Stimuli!$C$3),Stimuli!$A$3,IF(AND(A5656&gt;=Stimuli!$B$4,A5656&lt;=Stimuli!$C$4),Stimuli!$A$4,"")))</f>
        <v>01 Quiet baseline (60s)</v>
      </c>
      <c r="I5656" s="6" t="n">
        <f aca="false">(B5656-B5655)/((A5656-A5655)/1000)</f>
        <v>0.937728937728991</v>
      </c>
      <c r="J5656" s="6" t="n">
        <f aca="false">IF(OR(B5656&lt;Rules!$B$2,B5656&gt;Rules!$B$3,ABS(I5656)&gt;Rules!$B$4,OR(B5657&lt;Rules!$B$2,B5657&gt;Rules!$B$3,ABS(I5657)&gt;Rules!$B$4)),1,0)</f>
        <v>0</v>
      </c>
      <c r="K5656" s="6" t="str">
        <f aca="false">IF(F5656=1,COUNTIF($F$2:F5656,1),"")</f>
        <v/>
      </c>
    </row>
    <row r="5657" customFormat="false" ht="15" hidden="false" customHeight="false" outlineLevel="0" collapsed="false">
      <c r="A5657" s="6" t="n">
        <v>44448.8055</v>
      </c>
      <c r="B5657" s="6" t="n">
        <v>2.07838827838828</v>
      </c>
      <c r="C5657" s="6" t="n">
        <v>84</v>
      </c>
      <c r="D5657" s="6" t="n">
        <v>-1</v>
      </c>
      <c r="E5657" s="6" t="n">
        <v>1.93186813186813</v>
      </c>
      <c r="F5657" s="6" t="n">
        <v>0</v>
      </c>
      <c r="G5657" s="6" t="n">
        <v>0.213919413919413</v>
      </c>
      <c r="H5657" s="6" t="str">
        <f aca="false">IF(AND(A5657&gt;=Stimuli!$B$2,A5657&lt;=Stimuli!$C$2),Stimuli!$A$2,IF(AND(A5657&gt;=Stimuli!$B$3,A5657&lt;=Stimuli!$C$3),Stimuli!$A$3,IF(AND(A5657&gt;=Stimuli!$B$4,A5657&lt;=Stimuli!$C$4),Stimuli!$A$4,"")))</f>
        <v>01 Quiet baseline (60s)</v>
      </c>
      <c r="I5657" s="6" t="n">
        <f aca="false">(B5657-B5656)/((A5657-A5656)/1000)</f>
        <v>-0.562637362637418</v>
      </c>
      <c r="J5657" s="6" t="n">
        <f aca="false">IF(OR(B5657&lt;Rules!$B$2,B5657&gt;Rules!$B$3,ABS(I5657)&gt;Rules!$B$4,OR(B5658&lt;Rules!$B$2,B5658&gt;Rules!$B$3,ABS(I5658)&gt;Rules!$B$4)),1,0)</f>
        <v>0</v>
      </c>
      <c r="K5657" s="6" t="str">
        <f aca="false">IF(F5657=1,COUNTIF($F$2:F5657,1),"")</f>
        <v/>
      </c>
    </row>
    <row r="5658" customFormat="false" ht="15" hidden="false" customHeight="false" outlineLevel="0" collapsed="false">
      <c r="A5658" s="6" t="n">
        <v>44456.618</v>
      </c>
      <c r="B5658" s="6" t="n">
        <v>2.08571428571429</v>
      </c>
      <c r="C5658" s="6" t="n">
        <v>84</v>
      </c>
      <c r="D5658" s="6" t="n">
        <v>-1</v>
      </c>
      <c r="E5658" s="6" t="n">
        <v>1.93186813186813</v>
      </c>
      <c r="F5658" s="6" t="n">
        <v>0</v>
      </c>
      <c r="G5658" s="6" t="n">
        <v>0.213919413919413</v>
      </c>
      <c r="H5658" s="6" t="str">
        <f aca="false">IF(AND(A5658&gt;=Stimuli!$B$2,A5658&lt;=Stimuli!$C$2),Stimuli!$A$2,IF(AND(A5658&gt;=Stimuli!$B$3,A5658&lt;=Stimuli!$C$3),Stimuli!$A$3,IF(AND(A5658&gt;=Stimuli!$B$4,A5658&lt;=Stimuli!$C$4),Stimuli!$A$4,"")))</f>
        <v>01 Quiet baseline (60s)</v>
      </c>
      <c r="I5658" s="6" t="n">
        <f aca="false">(B5658-B5657)/((A5658-A5657)/1000)</f>
        <v>0.937728937728878</v>
      </c>
      <c r="J5658" s="6" t="n">
        <f aca="false">IF(OR(B5658&lt;Rules!$B$2,B5658&gt;Rules!$B$3,ABS(I5658)&gt;Rules!$B$4,OR(B5659&lt;Rules!$B$2,B5659&gt;Rules!$B$3,ABS(I5659)&gt;Rules!$B$4)),1,0)</f>
        <v>0</v>
      </c>
      <c r="K5658" s="6" t="str">
        <f aca="false">IF(F5658=1,COUNTIF($F$2:F5658,1),"")</f>
        <v/>
      </c>
    </row>
    <row r="5659" customFormat="false" ht="15" hidden="false" customHeight="false" outlineLevel="0" collapsed="false">
      <c r="A5659" s="6" t="n">
        <v>44464.4305</v>
      </c>
      <c r="B5659" s="6" t="n">
        <v>2.08424908424908</v>
      </c>
      <c r="C5659" s="6" t="n">
        <v>84</v>
      </c>
      <c r="D5659" s="6" t="n">
        <v>-1</v>
      </c>
      <c r="E5659" s="6" t="n">
        <v>1.93186813186813</v>
      </c>
      <c r="F5659" s="6" t="n">
        <v>0</v>
      </c>
      <c r="G5659" s="6" t="n">
        <v>0.213919413919413</v>
      </c>
      <c r="H5659" s="6" t="str">
        <f aca="false">IF(AND(A5659&gt;=Stimuli!$B$2,A5659&lt;=Stimuli!$C$2),Stimuli!$A$2,IF(AND(A5659&gt;=Stimuli!$B$3,A5659&lt;=Stimuli!$C$3),Stimuli!$A$3,IF(AND(A5659&gt;=Stimuli!$B$4,A5659&lt;=Stimuli!$C$4),Stimuli!$A$4,"")))</f>
        <v>01 Quiet baseline (60s)</v>
      </c>
      <c r="I5659" s="6" t="n">
        <f aca="false">(B5659-B5658)/((A5659-A5658)/1000)</f>
        <v>-0.18754578754573</v>
      </c>
      <c r="J5659" s="6" t="n">
        <f aca="false">IF(OR(B5659&lt;Rules!$B$2,B5659&gt;Rules!$B$3,ABS(I5659)&gt;Rules!$B$4,OR(B5660&lt;Rules!$B$2,B5660&gt;Rules!$B$3,ABS(I5660)&gt;Rules!$B$4)),1,0)</f>
        <v>0</v>
      </c>
      <c r="K5659" s="6" t="str">
        <f aca="false">IF(F5659=1,COUNTIF($F$2:F5659,1),"")</f>
        <v/>
      </c>
    </row>
    <row r="5660" customFormat="false" ht="15" hidden="false" customHeight="false" outlineLevel="0" collapsed="false">
      <c r="A5660" s="6" t="n">
        <v>44472.243</v>
      </c>
      <c r="B5660" s="6" t="n">
        <v>2.09304029304029</v>
      </c>
      <c r="C5660" s="6" t="n">
        <v>84</v>
      </c>
      <c r="D5660" s="6" t="n">
        <v>-1</v>
      </c>
      <c r="E5660" s="6" t="n">
        <v>1.93186813186813</v>
      </c>
      <c r="F5660" s="6" t="n">
        <v>0</v>
      </c>
      <c r="G5660" s="6" t="n">
        <v>0.213919413919413</v>
      </c>
      <c r="H5660" s="6" t="str">
        <f aca="false">IF(AND(A5660&gt;=Stimuli!$B$2,A5660&lt;=Stimuli!$C$2),Stimuli!$A$2,IF(AND(A5660&gt;=Stimuli!$B$3,A5660&lt;=Stimuli!$C$3),Stimuli!$A$3,IF(AND(A5660&gt;=Stimuli!$B$4,A5660&lt;=Stimuli!$C$4),Stimuli!$A$4,"")))</f>
        <v>01 Quiet baseline (60s)</v>
      </c>
      <c r="I5660" s="6" t="n">
        <f aca="false">(B5660-B5659)/((A5660-A5659)/1000)</f>
        <v>1.12527472527478</v>
      </c>
      <c r="J5660" s="6" t="n">
        <f aca="false">IF(OR(B5660&lt;Rules!$B$2,B5660&gt;Rules!$B$3,ABS(I5660)&gt;Rules!$B$4,OR(B5661&lt;Rules!$B$2,B5661&gt;Rules!$B$3,ABS(I5661)&gt;Rules!$B$4)),1,0)</f>
        <v>0</v>
      </c>
      <c r="K5660" s="6" t="str">
        <f aca="false">IF(F5660=1,COUNTIF($F$2:F5660,1),"")</f>
        <v/>
      </c>
    </row>
    <row r="5661" customFormat="false" ht="15" hidden="false" customHeight="false" outlineLevel="0" collapsed="false">
      <c r="A5661" s="6" t="n">
        <v>44480.0555</v>
      </c>
      <c r="B5661" s="6" t="n">
        <v>2.09010989010989</v>
      </c>
      <c r="C5661" s="6" t="n">
        <v>84</v>
      </c>
      <c r="D5661" s="6" t="n">
        <v>-1</v>
      </c>
      <c r="E5661" s="6" t="n">
        <v>1.93186813186813</v>
      </c>
      <c r="F5661" s="6" t="n">
        <v>0</v>
      </c>
      <c r="G5661" s="6" t="n">
        <v>0.213919413919413</v>
      </c>
      <c r="H5661" s="6" t="str">
        <f aca="false">IF(AND(A5661&gt;=Stimuli!$B$2,A5661&lt;=Stimuli!$C$2),Stimuli!$A$2,IF(AND(A5661&gt;=Stimuli!$B$3,A5661&lt;=Stimuli!$C$3),Stimuli!$A$3,IF(AND(A5661&gt;=Stimuli!$B$4,A5661&lt;=Stimuli!$C$4),Stimuli!$A$4,"")))</f>
        <v>01 Quiet baseline (60s)</v>
      </c>
      <c r="I5661" s="6" t="n">
        <f aca="false">(B5661-B5660)/((A5661-A5660)/1000)</f>
        <v>-0.375091575091631</v>
      </c>
      <c r="J5661" s="6" t="n">
        <f aca="false">IF(OR(B5661&lt;Rules!$B$2,B5661&gt;Rules!$B$3,ABS(I5661)&gt;Rules!$B$4,OR(B5662&lt;Rules!$B$2,B5662&gt;Rules!$B$3,ABS(I5662)&gt;Rules!$B$4)),1,0)</f>
        <v>0</v>
      </c>
      <c r="K5661" s="6" t="str">
        <f aca="false">IF(F5661=1,COUNTIF($F$2:F5661,1),"")</f>
        <v/>
      </c>
    </row>
    <row r="5662" customFormat="false" ht="15" hidden="false" customHeight="false" outlineLevel="0" collapsed="false">
      <c r="A5662" s="6" t="n">
        <v>44487.868</v>
      </c>
      <c r="B5662" s="6" t="n">
        <v>2.0959706959707</v>
      </c>
      <c r="C5662" s="6" t="n">
        <v>84</v>
      </c>
      <c r="D5662" s="6" t="n">
        <v>-1</v>
      </c>
      <c r="E5662" s="6" t="n">
        <v>1.93186813186813</v>
      </c>
      <c r="F5662" s="6" t="n">
        <v>0</v>
      </c>
      <c r="G5662" s="6" t="n">
        <v>0.213919413919413</v>
      </c>
      <c r="H5662" s="6" t="str">
        <f aca="false">IF(AND(A5662&gt;=Stimuli!$B$2,A5662&lt;=Stimuli!$C$2),Stimuli!$A$2,IF(AND(A5662&gt;=Stimuli!$B$3,A5662&lt;=Stimuli!$C$3),Stimuli!$A$3,IF(AND(A5662&gt;=Stimuli!$B$4,A5662&lt;=Stimuli!$C$4),Stimuli!$A$4,"")))</f>
        <v>01 Quiet baseline (60s)</v>
      </c>
      <c r="I5662" s="6" t="n">
        <f aca="false">(B5662-B5661)/((A5662-A5661)/1000)</f>
        <v>0.750183150183204</v>
      </c>
      <c r="J5662" s="6" t="n">
        <f aca="false">IF(OR(B5662&lt;Rules!$B$2,B5662&gt;Rules!$B$3,ABS(I5662)&gt;Rules!$B$4,OR(B5663&lt;Rules!$B$2,B5663&gt;Rules!$B$3,ABS(I5663)&gt;Rules!$B$4)),1,0)</f>
        <v>0</v>
      </c>
      <c r="K5662" s="6" t="str">
        <f aca="false">IF(F5662=1,COUNTIF($F$2:F5662,1),"")</f>
        <v/>
      </c>
    </row>
    <row r="5663" customFormat="false" ht="15" hidden="false" customHeight="false" outlineLevel="0" collapsed="false">
      <c r="A5663" s="6" t="n">
        <v>44495.6805</v>
      </c>
      <c r="B5663" s="6" t="n">
        <v>2.0974358974359</v>
      </c>
      <c r="C5663" s="6" t="n">
        <v>84</v>
      </c>
      <c r="D5663" s="6" t="n">
        <v>-1</v>
      </c>
      <c r="E5663" s="6" t="n">
        <v>1.93186813186813</v>
      </c>
      <c r="F5663" s="6" t="n">
        <v>0</v>
      </c>
      <c r="G5663" s="6" t="n">
        <v>0.213919413919413</v>
      </c>
      <c r="H5663" s="6" t="str">
        <f aca="false">IF(AND(A5663&gt;=Stimuli!$B$2,A5663&lt;=Stimuli!$C$2),Stimuli!$A$2,IF(AND(A5663&gt;=Stimuli!$B$3,A5663&lt;=Stimuli!$C$3),Stimuli!$A$3,IF(AND(A5663&gt;=Stimuli!$B$4,A5663&lt;=Stimuli!$C$4),Stimuli!$A$4,"")))</f>
        <v>01 Quiet baseline (60s)</v>
      </c>
      <c r="I5663" s="6" t="n">
        <f aca="false">(B5663-B5662)/((A5663-A5662)/1000)</f>
        <v>0.18754578754573</v>
      </c>
      <c r="J5663" s="6" t="n">
        <f aca="false">IF(OR(B5663&lt;Rules!$B$2,B5663&gt;Rules!$B$3,ABS(I5663)&gt;Rules!$B$4,OR(B5664&lt;Rules!$B$2,B5664&gt;Rules!$B$3,ABS(I5664)&gt;Rules!$B$4)),1,0)</f>
        <v>0</v>
      </c>
      <c r="K5663" s="6" t="str">
        <f aca="false">IF(F5663=1,COUNTIF($F$2:F5663,1),"")</f>
        <v/>
      </c>
    </row>
    <row r="5664" customFormat="false" ht="15" hidden="false" customHeight="false" outlineLevel="0" collapsed="false">
      <c r="A5664" s="6" t="n">
        <v>44503.493</v>
      </c>
      <c r="B5664" s="6" t="n">
        <v>2.10622710622711</v>
      </c>
      <c r="C5664" s="6" t="n">
        <v>84</v>
      </c>
      <c r="D5664" s="6" t="n">
        <v>-1</v>
      </c>
      <c r="E5664" s="6" t="n">
        <v>1.93186813186813</v>
      </c>
      <c r="F5664" s="6" t="n">
        <v>0</v>
      </c>
      <c r="G5664" s="6" t="n">
        <v>0.213919413919413</v>
      </c>
      <c r="H5664" s="6" t="str">
        <f aca="false">IF(AND(A5664&gt;=Stimuli!$B$2,A5664&lt;=Stimuli!$C$2),Stimuli!$A$2,IF(AND(A5664&gt;=Stimuli!$B$3,A5664&lt;=Stimuli!$C$3),Stimuli!$A$3,IF(AND(A5664&gt;=Stimuli!$B$4,A5664&lt;=Stimuli!$C$4),Stimuli!$A$4,"")))</f>
        <v>01 Quiet baseline (60s)</v>
      </c>
      <c r="I5664" s="6" t="n">
        <f aca="false">(B5664-B5663)/((A5664-A5663)/1000)</f>
        <v>1.12527472527472</v>
      </c>
      <c r="J5664" s="6" t="n">
        <f aca="false">IF(OR(B5664&lt;Rules!$B$2,B5664&gt;Rules!$B$3,ABS(I5664)&gt;Rules!$B$4,OR(B5665&lt;Rules!$B$2,B5665&gt;Rules!$B$3,ABS(I5665)&gt;Rules!$B$4)),1,0)</f>
        <v>0</v>
      </c>
      <c r="K5664" s="6" t="str">
        <f aca="false">IF(F5664=1,COUNTIF($F$2:F5664,1),"")</f>
        <v/>
      </c>
    </row>
    <row r="5665" customFormat="false" ht="15" hidden="false" customHeight="false" outlineLevel="0" collapsed="false">
      <c r="A5665" s="6" t="n">
        <v>44511.3055</v>
      </c>
      <c r="B5665" s="6" t="n">
        <v>2.10769230769231</v>
      </c>
      <c r="C5665" s="6" t="n">
        <v>84</v>
      </c>
      <c r="D5665" s="6" t="n">
        <v>-1</v>
      </c>
      <c r="E5665" s="6" t="n">
        <v>1.93186813186813</v>
      </c>
      <c r="F5665" s="6" t="n">
        <v>0</v>
      </c>
      <c r="G5665" s="6" t="n">
        <v>0.213919413919413</v>
      </c>
      <c r="H5665" s="6" t="str">
        <f aca="false">IF(AND(A5665&gt;=Stimuli!$B$2,A5665&lt;=Stimuli!$C$2),Stimuli!$A$2,IF(AND(A5665&gt;=Stimuli!$B$3,A5665&lt;=Stimuli!$C$3),Stimuli!$A$3,IF(AND(A5665&gt;=Stimuli!$B$4,A5665&lt;=Stimuli!$C$4),Stimuli!$A$4,"")))</f>
        <v>01 Quiet baseline (60s)</v>
      </c>
      <c r="I5665" s="6" t="n">
        <f aca="false">(B5665-B5664)/((A5665-A5664)/1000)</f>
        <v>0.187545787545901</v>
      </c>
      <c r="J5665" s="6" t="n">
        <f aca="false">IF(OR(B5665&lt;Rules!$B$2,B5665&gt;Rules!$B$3,ABS(I5665)&gt;Rules!$B$4,OR(B5666&lt;Rules!$B$2,B5666&gt;Rules!$B$3,ABS(I5666)&gt;Rules!$B$4)),1,0)</f>
        <v>0</v>
      </c>
      <c r="K5665" s="6" t="str">
        <f aca="false">IF(F5665=1,COUNTIF($F$2:F5665,1),"")</f>
        <v/>
      </c>
    </row>
    <row r="5666" customFormat="false" ht="15" hidden="false" customHeight="false" outlineLevel="0" collapsed="false">
      <c r="A5666" s="6" t="n">
        <v>44519.118</v>
      </c>
      <c r="B5666" s="6" t="n">
        <v>2.11208791208791</v>
      </c>
      <c r="C5666" s="6" t="n">
        <v>84</v>
      </c>
      <c r="D5666" s="6" t="n">
        <v>-1</v>
      </c>
      <c r="E5666" s="6" t="n">
        <v>1.93186813186813</v>
      </c>
      <c r="F5666" s="6" t="n">
        <v>0</v>
      </c>
      <c r="G5666" s="6" t="n">
        <v>0.213919413919413</v>
      </c>
      <c r="H5666" s="6" t="str">
        <f aca="false">IF(AND(A5666&gt;=Stimuli!$B$2,A5666&lt;=Stimuli!$C$2),Stimuli!$A$2,IF(AND(A5666&gt;=Stimuli!$B$3,A5666&lt;=Stimuli!$C$3),Stimuli!$A$3,IF(AND(A5666&gt;=Stimuli!$B$4,A5666&lt;=Stimuli!$C$4),Stimuli!$A$4,"")))</f>
        <v>01 Quiet baseline (60s)</v>
      </c>
      <c r="I5666" s="6" t="n">
        <f aca="false">(B5666-B5665)/((A5666-A5665)/1000)</f>
        <v>0.562637362637304</v>
      </c>
      <c r="J5666" s="6" t="n">
        <f aca="false">IF(OR(B5666&lt;Rules!$B$2,B5666&gt;Rules!$B$3,ABS(I5666)&gt;Rules!$B$4,OR(B5667&lt;Rules!$B$2,B5667&gt;Rules!$B$3,ABS(I5667)&gt;Rules!$B$4)),1,0)</f>
        <v>0</v>
      </c>
      <c r="K5666" s="6" t="str">
        <f aca="false">IF(F5666=1,COUNTIF($F$2:F5666,1),"")</f>
        <v/>
      </c>
    </row>
    <row r="5667" customFormat="false" ht="15" hidden="false" customHeight="false" outlineLevel="0" collapsed="false">
      <c r="A5667" s="6" t="n">
        <v>44526.9305</v>
      </c>
      <c r="B5667" s="6" t="n">
        <v>2.11648351648352</v>
      </c>
      <c r="C5667" s="6" t="n">
        <v>84</v>
      </c>
      <c r="D5667" s="6" t="n">
        <v>-1</v>
      </c>
      <c r="E5667" s="6" t="n">
        <v>1.93186813186813</v>
      </c>
      <c r="F5667" s="6" t="n">
        <v>0</v>
      </c>
      <c r="G5667" s="6" t="n">
        <v>0.213919413919413</v>
      </c>
      <c r="H5667" s="6" t="str">
        <f aca="false">IF(AND(A5667&gt;=Stimuli!$B$2,A5667&lt;=Stimuli!$C$2),Stimuli!$A$2,IF(AND(A5667&gt;=Stimuli!$B$3,A5667&lt;=Stimuli!$C$3),Stimuli!$A$3,IF(AND(A5667&gt;=Stimuli!$B$4,A5667&lt;=Stimuli!$C$4),Stimuli!$A$4,"")))</f>
        <v>01 Quiet baseline (60s)</v>
      </c>
      <c r="I5667" s="6" t="n">
        <f aca="false">(B5667-B5666)/((A5667-A5666)/1000)</f>
        <v>0.562637362637304</v>
      </c>
      <c r="J5667" s="6" t="n">
        <f aca="false">IF(OR(B5667&lt;Rules!$B$2,B5667&gt;Rules!$B$3,ABS(I5667)&gt;Rules!$B$4,OR(B5668&lt;Rules!$B$2,B5668&gt;Rules!$B$3,ABS(I5668)&gt;Rules!$B$4)),1,0)</f>
        <v>0</v>
      </c>
      <c r="K5667" s="6" t="str">
        <f aca="false">IF(F5667=1,COUNTIF($F$2:F5667,1),"")</f>
        <v/>
      </c>
    </row>
    <row r="5668" customFormat="false" ht="15" hidden="false" customHeight="false" outlineLevel="0" collapsed="false">
      <c r="A5668" s="6" t="n">
        <v>44534.743</v>
      </c>
      <c r="B5668" s="6" t="n">
        <v>2.11794871794872</v>
      </c>
      <c r="C5668" s="6" t="n">
        <v>84</v>
      </c>
      <c r="D5668" s="6" t="n">
        <v>-1</v>
      </c>
      <c r="E5668" s="6" t="n">
        <v>1.93186813186813</v>
      </c>
      <c r="F5668" s="6" t="n">
        <v>0</v>
      </c>
      <c r="G5668" s="6" t="n">
        <v>0.213919413919413</v>
      </c>
      <c r="H5668" s="6" t="str">
        <f aca="false">IF(AND(A5668&gt;=Stimuli!$B$2,A5668&lt;=Stimuli!$C$2),Stimuli!$A$2,IF(AND(A5668&gt;=Stimuli!$B$3,A5668&lt;=Stimuli!$C$3),Stimuli!$A$3,IF(AND(A5668&gt;=Stimuli!$B$4,A5668&lt;=Stimuli!$C$4),Stimuli!$A$4,"")))</f>
        <v>01 Quiet baseline (60s)</v>
      </c>
      <c r="I5668" s="6" t="n">
        <f aca="false">(B5668-B5667)/((A5668-A5667)/1000)</f>
        <v>0.187545787545844</v>
      </c>
      <c r="J5668" s="6" t="n">
        <f aca="false">IF(OR(B5668&lt;Rules!$B$2,B5668&gt;Rules!$B$3,ABS(I5668)&gt;Rules!$B$4,OR(B5669&lt;Rules!$B$2,B5669&gt;Rules!$B$3,ABS(I5669)&gt;Rules!$B$4)),1,0)</f>
        <v>0</v>
      </c>
      <c r="K5668" s="6" t="str">
        <f aca="false">IF(F5668=1,COUNTIF($F$2:F5668,1),"")</f>
        <v/>
      </c>
    </row>
    <row r="5669" customFormat="false" ht="15" hidden="false" customHeight="false" outlineLevel="0" collapsed="false">
      <c r="A5669" s="6" t="n">
        <v>44542.5555</v>
      </c>
      <c r="B5669" s="6" t="n">
        <v>2.12234432234432</v>
      </c>
      <c r="C5669" s="6" t="n">
        <v>84</v>
      </c>
      <c r="D5669" s="6" t="n">
        <v>-1</v>
      </c>
      <c r="E5669" s="6" t="n">
        <v>1.93186813186813</v>
      </c>
      <c r="F5669" s="6" t="n">
        <v>0</v>
      </c>
      <c r="G5669" s="6" t="n">
        <v>0.213919413919413</v>
      </c>
      <c r="H5669" s="6" t="str">
        <f aca="false">IF(AND(A5669&gt;=Stimuli!$B$2,A5669&lt;=Stimuli!$C$2),Stimuli!$A$2,IF(AND(A5669&gt;=Stimuli!$B$3,A5669&lt;=Stimuli!$C$3),Stimuli!$A$3,IF(AND(A5669&gt;=Stimuli!$B$4,A5669&lt;=Stimuli!$C$4),Stimuli!$A$4,"")))</f>
        <v>01 Quiet baseline (60s)</v>
      </c>
      <c r="I5669" s="6" t="n">
        <f aca="false">(B5669-B5668)/((A5669-A5668)/1000)</f>
        <v>0.562637362637304</v>
      </c>
      <c r="J5669" s="6" t="n">
        <f aca="false">IF(OR(B5669&lt;Rules!$B$2,B5669&gt;Rules!$B$3,ABS(I5669)&gt;Rules!$B$4,OR(B5670&lt;Rules!$B$2,B5670&gt;Rules!$B$3,ABS(I5670)&gt;Rules!$B$4)),1,0)</f>
        <v>0</v>
      </c>
      <c r="K5669" s="6" t="str">
        <f aca="false">IF(F5669=1,COUNTIF($F$2:F5669,1),"")</f>
        <v/>
      </c>
    </row>
    <row r="5670" customFormat="false" ht="15" hidden="false" customHeight="false" outlineLevel="0" collapsed="false">
      <c r="A5670" s="6" t="n">
        <v>44550.368</v>
      </c>
      <c r="B5670" s="6" t="n">
        <v>2.12087912087912</v>
      </c>
      <c r="C5670" s="6" t="n">
        <v>84</v>
      </c>
      <c r="D5670" s="6" t="n">
        <v>-1</v>
      </c>
      <c r="E5670" s="6" t="n">
        <v>1.93186813186813</v>
      </c>
      <c r="F5670" s="6" t="n">
        <v>0</v>
      </c>
      <c r="G5670" s="6" t="n">
        <v>0.213919413919413</v>
      </c>
      <c r="H5670" s="6" t="str">
        <f aca="false">IF(AND(A5670&gt;=Stimuli!$B$2,A5670&lt;=Stimuli!$C$2),Stimuli!$A$2,IF(AND(A5670&gt;=Stimuli!$B$3,A5670&lt;=Stimuli!$C$3),Stimuli!$A$3,IF(AND(A5670&gt;=Stimuli!$B$4,A5670&lt;=Stimuli!$C$4),Stimuli!$A$4,"")))</f>
        <v>01 Quiet baseline (60s)</v>
      </c>
      <c r="I5670" s="6" t="n">
        <f aca="false">(B5670-B5669)/((A5670-A5669)/1000)</f>
        <v>-0.18754578754573</v>
      </c>
      <c r="J5670" s="6" t="n">
        <f aca="false">IF(OR(B5670&lt;Rules!$B$2,B5670&gt;Rules!$B$3,ABS(I5670)&gt;Rules!$B$4,OR(B5671&lt;Rules!$B$2,B5671&gt;Rules!$B$3,ABS(I5671)&gt;Rules!$B$4)),1,0)</f>
        <v>0</v>
      </c>
      <c r="K5670" s="6" t="str">
        <f aca="false">IF(F5670=1,COUNTIF($F$2:F5670,1),"")</f>
        <v/>
      </c>
    </row>
    <row r="5671" customFormat="false" ht="15" hidden="false" customHeight="false" outlineLevel="0" collapsed="false">
      <c r="A5671" s="6" t="n">
        <v>44558.1805</v>
      </c>
      <c r="B5671" s="6" t="n">
        <v>2.12673992673993</v>
      </c>
      <c r="C5671" s="6" t="n">
        <v>84</v>
      </c>
      <c r="D5671" s="6" t="n">
        <v>-1</v>
      </c>
      <c r="E5671" s="6" t="n">
        <v>1.93186813186813</v>
      </c>
      <c r="F5671" s="6" t="n">
        <v>0</v>
      </c>
      <c r="G5671" s="6" t="n">
        <v>0.213919413919413</v>
      </c>
      <c r="H5671" s="6" t="str">
        <f aca="false">IF(AND(A5671&gt;=Stimuli!$B$2,A5671&lt;=Stimuli!$C$2),Stimuli!$A$2,IF(AND(A5671&gt;=Stimuli!$B$3,A5671&lt;=Stimuli!$C$3),Stimuli!$A$3,IF(AND(A5671&gt;=Stimuli!$B$4,A5671&lt;=Stimuli!$C$4),Stimuli!$A$4,"")))</f>
        <v>01 Quiet baseline (60s)</v>
      </c>
      <c r="I5671" s="6" t="n">
        <f aca="false">(B5671-B5670)/((A5671-A5670)/1000)</f>
        <v>0.750183150183034</v>
      </c>
      <c r="J5671" s="6" t="n">
        <f aca="false">IF(OR(B5671&lt;Rules!$B$2,B5671&gt;Rules!$B$3,ABS(I5671)&gt;Rules!$B$4,OR(B5672&lt;Rules!$B$2,B5672&gt;Rules!$B$3,ABS(I5672)&gt;Rules!$B$4)),1,0)</f>
        <v>0</v>
      </c>
      <c r="K5671" s="6" t="str">
        <f aca="false">IF(F5671=1,COUNTIF($F$2:F5671,1),"")</f>
        <v/>
      </c>
    </row>
    <row r="5672" customFormat="false" ht="15" hidden="false" customHeight="false" outlineLevel="0" collapsed="false">
      <c r="A5672" s="6" t="n">
        <v>44565.993</v>
      </c>
      <c r="B5672" s="6" t="n">
        <v>2.12380952380952</v>
      </c>
      <c r="C5672" s="6" t="n">
        <v>84</v>
      </c>
      <c r="D5672" s="6" t="n">
        <v>-1</v>
      </c>
      <c r="E5672" s="6" t="n">
        <v>1.93186813186813</v>
      </c>
      <c r="F5672" s="6" t="n">
        <v>0</v>
      </c>
      <c r="G5672" s="6" t="n">
        <v>0.213919413919413</v>
      </c>
      <c r="H5672" s="6" t="str">
        <f aca="false">IF(AND(A5672&gt;=Stimuli!$B$2,A5672&lt;=Stimuli!$C$2),Stimuli!$A$2,IF(AND(A5672&gt;=Stimuli!$B$3,A5672&lt;=Stimuli!$C$3),Stimuli!$A$3,IF(AND(A5672&gt;=Stimuli!$B$4,A5672&lt;=Stimuli!$C$4),Stimuli!$A$4,"")))</f>
        <v>01 Quiet baseline (60s)</v>
      </c>
      <c r="I5672" s="6" t="n">
        <f aca="false">(B5672-B5671)/((A5672-A5671)/1000)</f>
        <v>-0.37509157509146</v>
      </c>
      <c r="J5672" s="6" t="n">
        <f aca="false">IF(OR(B5672&lt;Rules!$B$2,B5672&gt;Rules!$B$3,ABS(I5672)&gt;Rules!$B$4,OR(B5673&lt;Rules!$B$2,B5673&gt;Rules!$B$3,ABS(I5673)&gt;Rules!$B$4)),1,0)</f>
        <v>0</v>
      </c>
      <c r="K5672" s="6" t="str">
        <f aca="false">IF(F5672=1,COUNTIF($F$2:F5672,1),"")</f>
        <v/>
      </c>
    </row>
    <row r="5673" customFormat="false" ht="15" hidden="false" customHeight="false" outlineLevel="0" collapsed="false">
      <c r="A5673" s="6" t="n">
        <v>44573.8055</v>
      </c>
      <c r="B5673" s="6" t="n">
        <v>2.12967032967033</v>
      </c>
      <c r="C5673" s="6" t="n">
        <v>84</v>
      </c>
      <c r="D5673" s="6" t="n">
        <v>-1</v>
      </c>
      <c r="E5673" s="6" t="n">
        <v>1.93186813186813</v>
      </c>
      <c r="F5673" s="6" t="n">
        <v>0</v>
      </c>
      <c r="G5673" s="6" t="n">
        <v>0.213919413919413</v>
      </c>
      <c r="H5673" s="6" t="str">
        <f aca="false">IF(AND(A5673&gt;=Stimuli!$B$2,A5673&lt;=Stimuli!$C$2),Stimuli!$A$2,IF(AND(A5673&gt;=Stimuli!$B$3,A5673&lt;=Stimuli!$C$3),Stimuli!$A$3,IF(AND(A5673&gt;=Stimuli!$B$4,A5673&lt;=Stimuli!$C$4),Stimuli!$A$4,"")))</f>
        <v>01 Quiet baseline (60s)</v>
      </c>
      <c r="I5673" s="6" t="n">
        <f aca="false">(B5673-B5672)/((A5673-A5672)/1000)</f>
        <v>0.750183150183204</v>
      </c>
      <c r="J5673" s="6" t="n">
        <f aca="false">IF(OR(B5673&lt;Rules!$B$2,B5673&gt;Rules!$B$3,ABS(I5673)&gt;Rules!$B$4,OR(B5674&lt;Rules!$B$2,B5674&gt;Rules!$B$3,ABS(I5674)&gt;Rules!$B$4)),1,0)</f>
        <v>0</v>
      </c>
      <c r="K5673" s="6" t="str">
        <f aca="false">IF(F5673=1,COUNTIF($F$2:F5673,1),"")</f>
        <v/>
      </c>
    </row>
    <row r="5674" customFormat="false" ht="15" hidden="false" customHeight="false" outlineLevel="0" collapsed="false">
      <c r="A5674" s="6" t="n">
        <v>44581.618</v>
      </c>
      <c r="B5674" s="6" t="n">
        <v>2.12527472527473</v>
      </c>
      <c r="C5674" s="6" t="n">
        <v>84</v>
      </c>
      <c r="D5674" s="6" t="n">
        <v>-1</v>
      </c>
      <c r="E5674" s="6" t="n">
        <v>1.93186813186813</v>
      </c>
      <c r="F5674" s="6" t="n">
        <v>0</v>
      </c>
      <c r="G5674" s="6" t="n">
        <v>0.213919413919413</v>
      </c>
      <c r="H5674" s="6" t="str">
        <f aca="false">IF(AND(A5674&gt;=Stimuli!$B$2,A5674&lt;=Stimuli!$C$2),Stimuli!$A$2,IF(AND(A5674&gt;=Stimuli!$B$3,A5674&lt;=Stimuli!$C$3),Stimuli!$A$3,IF(AND(A5674&gt;=Stimuli!$B$4,A5674&lt;=Stimuli!$C$4),Stimuli!$A$4,"")))</f>
        <v>01 Quiet baseline (60s)</v>
      </c>
      <c r="I5674" s="6" t="n">
        <f aca="false">(B5674-B5673)/((A5674-A5673)/1000)</f>
        <v>-0.562637362637474</v>
      </c>
      <c r="J5674" s="6" t="n">
        <f aca="false">IF(OR(B5674&lt;Rules!$B$2,B5674&gt;Rules!$B$3,ABS(I5674)&gt;Rules!$B$4,OR(B5675&lt;Rules!$B$2,B5675&gt;Rules!$B$3,ABS(I5675)&gt;Rules!$B$4)),1,0)</f>
        <v>0</v>
      </c>
      <c r="K5674" s="6" t="str">
        <f aca="false">IF(F5674=1,COUNTIF($F$2:F5674,1),"")</f>
        <v/>
      </c>
    </row>
    <row r="5675" customFormat="false" ht="15" hidden="false" customHeight="false" outlineLevel="0" collapsed="false">
      <c r="A5675" s="6" t="n">
        <v>44589.4305</v>
      </c>
      <c r="B5675" s="6" t="n">
        <v>2.13260073260073</v>
      </c>
      <c r="C5675" s="6" t="n">
        <v>84</v>
      </c>
      <c r="D5675" s="6" t="n">
        <v>-1</v>
      </c>
      <c r="E5675" s="6" t="n">
        <v>1.93186813186813</v>
      </c>
      <c r="F5675" s="6" t="n">
        <v>0</v>
      </c>
      <c r="G5675" s="6" t="n">
        <v>0.213919413919413</v>
      </c>
      <c r="H5675" s="6" t="str">
        <f aca="false">IF(AND(A5675&gt;=Stimuli!$B$2,A5675&lt;=Stimuli!$C$2),Stimuli!$A$2,IF(AND(A5675&gt;=Stimuli!$B$3,A5675&lt;=Stimuli!$C$3),Stimuli!$A$3,IF(AND(A5675&gt;=Stimuli!$B$4,A5675&lt;=Stimuli!$C$4),Stimuli!$A$4,"")))</f>
        <v>01 Quiet baseline (60s)</v>
      </c>
      <c r="I5675" s="6" t="n">
        <f aca="false">(B5675-B5674)/((A5675-A5674)/1000)</f>
        <v>0.937728937729048</v>
      </c>
      <c r="J5675" s="6" t="n">
        <f aca="false">IF(OR(B5675&lt;Rules!$B$2,B5675&gt;Rules!$B$3,ABS(I5675)&gt;Rules!$B$4,OR(B5676&lt;Rules!$B$2,B5676&gt;Rules!$B$3,ABS(I5676)&gt;Rules!$B$4)),1,0)</f>
        <v>0</v>
      </c>
      <c r="K5675" s="6" t="str">
        <f aca="false">IF(F5675=1,COUNTIF($F$2:F5675,1),"")</f>
        <v/>
      </c>
    </row>
    <row r="5676" customFormat="false" ht="15" hidden="false" customHeight="false" outlineLevel="0" collapsed="false">
      <c r="A5676" s="6" t="n">
        <v>44597.243</v>
      </c>
      <c r="B5676" s="6" t="n">
        <v>2.12820512820513</v>
      </c>
      <c r="C5676" s="6" t="n">
        <v>84</v>
      </c>
      <c r="D5676" s="6" t="n">
        <v>-1</v>
      </c>
      <c r="E5676" s="6" t="n">
        <v>1.93186813186813</v>
      </c>
      <c r="F5676" s="6" t="n">
        <v>0</v>
      </c>
      <c r="G5676" s="6" t="n">
        <v>0.213919413919413</v>
      </c>
      <c r="H5676" s="6" t="str">
        <f aca="false">IF(AND(A5676&gt;=Stimuli!$B$2,A5676&lt;=Stimuli!$C$2),Stimuli!$A$2,IF(AND(A5676&gt;=Stimuli!$B$3,A5676&lt;=Stimuli!$C$3),Stimuli!$A$3,IF(AND(A5676&gt;=Stimuli!$B$4,A5676&lt;=Stimuli!$C$4),Stimuli!$A$4,"")))</f>
        <v>01 Quiet baseline (60s)</v>
      </c>
      <c r="I5676" s="6" t="n">
        <f aca="false">(B5676-B5675)/((A5676-A5675)/1000)</f>
        <v>-0.562637362637418</v>
      </c>
      <c r="J5676" s="6" t="n">
        <f aca="false">IF(OR(B5676&lt;Rules!$B$2,B5676&gt;Rules!$B$3,ABS(I5676)&gt;Rules!$B$4,OR(B5677&lt;Rules!$B$2,B5677&gt;Rules!$B$3,ABS(I5677)&gt;Rules!$B$4)),1,0)</f>
        <v>0</v>
      </c>
      <c r="K5676" s="6" t="str">
        <f aca="false">IF(F5676=1,COUNTIF($F$2:F5676,1),"")</f>
        <v/>
      </c>
    </row>
    <row r="5677" customFormat="false" ht="15" hidden="false" customHeight="false" outlineLevel="0" collapsed="false">
      <c r="A5677" s="6" t="n">
        <v>44605.0555</v>
      </c>
      <c r="B5677" s="6" t="n">
        <v>2.13406593406593</v>
      </c>
      <c r="C5677" s="6" t="n">
        <v>84</v>
      </c>
      <c r="D5677" s="6" t="n">
        <v>-1</v>
      </c>
      <c r="E5677" s="6" t="n">
        <v>1.93186813186813</v>
      </c>
      <c r="F5677" s="6" t="n">
        <v>0</v>
      </c>
      <c r="G5677" s="6" t="n">
        <v>0.213919413919413</v>
      </c>
      <c r="H5677" s="6" t="str">
        <f aca="false">IF(AND(A5677&gt;=Stimuli!$B$2,A5677&lt;=Stimuli!$C$2),Stimuli!$A$2,IF(AND(A5677&gt;=Stimuli!$B$3,A5677&lt;=Stimuli!$C$3),Stimuli!$A$3,IF(AND(A5677&gt;=Stimuli!$B$4,A5677&lt;=Stimuli!$C$4),Stimuli!$A$4,"")))</f>
        <v>01 Quiet baseline (60s)</v>
      </c>
      <c r="I5677" s="6" t="n">
        <f aca="false">(B5677-B5676)/((A5677-A5676)/1000)</f>
        <v>0.750183150183148</v>
      </c>
      <c r="J5677" s="6" t="n">
        <f aca="false">IF(OR(B5677&lt;Rules!$B$2,B5677&gt;Rules!$B$3,ABS(I5677)&gt;Rules!$B$4,OR(B5678&lt;Rules!$B$2,B5678&gt;Rules!$B$3,ABS(I5678)&gt;Rules!$B$4)),1,0)</f>
        <v>0</v>
      </c>
      <c r="K5677" s="6" t="str">
        <f aca="false">IF(F5677=1,COUNTIF($F$2:F5677,1),"")</f>
        <v/>
      </c>
    </row>
    <row r="5678" customFormat="false" ht="15" hidden="false" customHeight="false" outlineLevel="0" collapsed="false">
      <c r="A5678" s="6" t="n">
        <v>44612.868</v>
      </c>
      <c r="B5678" s="6" t="n">
        <v>2.12967032967033</v>
      </c>
      <c r="C5678" s="6" t="n">
        <v>84</v>
      </c>
      <c r="D5678" s="6" t="n">
        <v>-1</v>
      </c>
      <c r="E5678" s="6" t="n">
        <v>1.93186813186813</v>
      </c>
      <c r="F5678" s="6" t="n">
        <v>0</v>
      </c>
      <c r="G5678" s="6" t="n">
        <v>0.213919413919413</v>
      </c>
      <c r="H5678" s="6" t="str">
        <f aca="false">IF(AND(A5678&gt;=Stimuli!$B$2,A5678&lt;=Stimuli!$C$2),Stimuli!$A$2,IF(AND(A5678&gt;=Stimuli!$B$3,A5678&lt;=Stimuli!$C$3),Stimuli!$A$3,IF(AND(A5678&gt;=Stimuli!$B$4,A5678&lt;=Stimuli!$C$4),Stimuli!$A$4,"")))</f>
        <v>01 Quiet baseline (60s)</v>
      </c>
      <c r="I5678" s="6" t="n">
        <f aca="false">(B5678-B5677)/((A5678-A5677)/1000)</f>
        <v>-0.562637362637304</v>
      </c>
      <c r="J5678" s="6" t="n">
        <f aca="false">IF(OR(B5678&lt;Rules!$B$2,B5678&gt;Rules!$B$3,ABS(I5678)&gt;Rules!$B$4,OR(B5679&lt;Rules!$B$2,B5679&gt;Rules!$B$3,ABS(I5679)&gt;Rules!$B$4)),1,0)</f>
        <v>0</v>
      </c>
      <c r="K5678" s="6" t="str">
        <f aca="false">IF(F5678=1,COUNTIF($F$2:F5678,1),"")</f>
        <v/>
      </c>
    </row>
    <row r="5679" customFormat="false" ht="15" hidden="false" customHeight="false" outlineLevel="0" collapsed="false">
      <c r="A5679" s="6" t="n">
        <v>44620.6805</v>
      </c>
      <c r="B5679" s="6" t="n">
        <v>2.13406593406593</v>
      </c>
      <c r="C5679" s="6" t="n">
        <v>84</v>
      </c>
      <c r="D5679" s="6" t="n">
        <v>-1</v>
      </c>
      <c r="E5679" s="6" t="n">
        <v>1.93186813186813</v>
      </c>
      <c r="F5679" s="6" t="n">
        <v>0</v>
      </c>
      <c r="G5679" s="6" t="n">
        <v>0.213919413919413</v>
      </c>
      <c r="H5679" s="6" t="str">
        <f aca="false">IF(AND(A5679&gt;=Stimuli!$B$2,A5679&lt;=Stimuli!$C$2),Stimuli!$A$2,IF(AND(A5679&gt;=Stimuli!$B$3,A5679&lt;=Stimuli!$C$3),Stimuli!$A$3,IF(AND(A5679&gt;=Stimuli!$B$4,A5679&lt;=Stimuli!$C$4),Stimuli!$A$4,"")))</f>
        <v>01 Quiet baseline (60s)</v>
      </c>
      <c r="I5679" s="6" t="n">
        <f aca="false">(B5679-B5678)/((A5679-A5678)/1000)</f>
        <v>0.562637362637304</v>
      </c>
      <c r="J5679" s="6" t="n">
        <f aca="false">IF(OR(B5679&lt;Rules!$B$2,B5679&gt;Rules!$B$3,ABS(I5679)&gt;Rules!$B$4,OR(B5680&lt;Rules!$B$2,B5680&gt;Rules!$B$3,ABS(I5680)&gt;Rules!$B$4)),1,0)</f>
        <v>0</v>
      </c>
      <c r="K5679" s="6" t="str">
        <f aca="false">IF(F5679=1,COUNTIF($F$2:F5679,1),"")</f>
        <v/>
      </c>
    </row>
    <row r="5680" customFormat="false" ht="15" hidden="false" customHeight="false" outlineLevel="0" collapsed="false">
      <c r="A5680" s="6" t="n">
        <v>44628.493</v>
      </c>
      <c r="B5680" s="6" t="n">
        <v>2.13699633699634</v>
      </c>
      <c r="C5680" s="6" t="n">
        <v>84</v>
      </c>
      <c r="D5680" s="6" t="n">
        <v>-1</v>
      </c>
      <c r="E5680" s="6" t="n">
        <v>1.93186813186813</v>
      </c>
      <c r="F5680" s="6" t="n">
        <v>0</v>
      </c>
      <c r="G5680" s="6" t="n">
        <v>0.213919413919413</v>
      </c>
      <c r="H5680" s="6" t="str">
        <f aca="false">IF(AND(A5680&gt;=Stimuli!$B$2,A5680&lt;=Stimuli!$C$2),Stimuli!$A$2,IF(AND(A5680&gt;=Stimuli!$B$3,A5680&lt;=Stimuli!$C$3),Stimuli!$A$3,IF(AND(A5680&gt;=Stimuli!$B$4,A5680&lt;=Stimuli!$C$4),Stimuli!$A$4,"")))</f>
        <v>01 Quiet baseline (60s)</v>
      </c>
      <c r="I5680" s="6" t="n">
        <f aca="false">(B5680-B5679)/((A5680-A5679)/1000)</f>
        <v>0.375091575091574</v>
      </c>
      <c r="J5680" s="6" t="n">
        <f aca="false">IF(OR(B5680&lt;Rules!$B$2,B5680&gt;Rules!$B$3,ABS(I5680)&gt;Rules!$B$4,OR(B5681&lt;Rules!$B$2,B5681&gt;Rules!$B$3,ABS(I5681)&gt;Rules!$B$4)),1,0)</f>
        <v>0</v>
      </c>
      <c r="K5680" s="6" t="str">
        <f aca="false">IF(F5680=1,COUNTIF($F$2:F5680,1),"")</f>
        <v/>
      </c>
    </row>
    <row r="5681" customFormat="false" ht="15" hidden="false" customHeight="false" outlineLevel="0" collapsed="false">
      <c r="A5681" s="6" t="n">
        <v>44636.3055</v>
      </c>
      <c r="B5681" s="6" t="n">
        <v>2.14578754578755</v>
      </c>
      <c r="C5681" s="6" t="n">
        <v>84</v>
      </c>
      <c r="D5681" s="6" t="n">
        <v>-1</v>
      </c>
      <c r="E5681" s="6" t="n">
        <v>1.93186813186813</v>
      </c>
      <c r="F5681" s="6" t="n">
        <v>0</v>
      </c>
      <c r="G5681" s="6" t="n">
        <v>0.213919413919413</v>
      </c>
      <c r="H5681" s="6" t="str">
        <f aca="false">IF(AND(A5681&gt;=Stimuli!$B$2,A5681&lt;=Stimuli!$C$2),Stimuli!$A$2,IF(AND(A5681&gt;=Stimuli!$B$3,A5681&lt;=Stimuli!$C$3),Stimuli!$A$3,IF(AND(A5681&gt;=Stimuli!$B$4,A5681&lt;=Stimuli!$C$4),Stimuli!$A$4,"")))</f>
        <v>01 Quiet baseline (60s)</v>
      </c>
      <c r="I5681" s="6" t="n">
        <f aca="false">(B5681-B5680)/((A5681-A5680)/1000)</f>
        <v>1.12527472527478</v>
      </c>
      <c r="J5681" s="6" t="n">
        <f aca="false">IF(OR(B5681&lt;Rules!$B$2,B5681&gt;Rules!$B$3,ABS(I5681)&gt;Rules!$B$4,OR(B5682&lt;Rules!$B$2,B5682&gt;Rules!$B$3,ABS(I5682)&gt;Rules!$B$4)),1,0)</f>
        <v>0</v>
      </c>
      <c r="K5681" s="6" t="str">
        <f aca="false">IF(F5681=1,COUNTIF($F$2:F5681,1),"")</f>
        <v/>
      </c>
    </row>
    <row r="5682" customFormat="false" ht="15" hidden="false" customHeight="false" outlineLevel="0" collapsed="false">
      <c r="A5682" s="6" t="n">
        <v>44644.118</v>
      </c>
      <c r="B5682" s="6" t="n">
        <v>2.14871794871795</v>
      </c>
      <c r="C5682" s="6" t="n">
        <v>84</v>
      </c>
      <c r="D5682" s="6" t="n">
        <v>-1</v>
      </c>
      <c r="E5682" s="6" t="n">
        <v>1.93186813186813</v>
      </c>
      <c r="F5682" s="6" t="n">
        <v>0</v>
      </c>
      <c r="G5682" s="6" t="n">
        <v>0.213919413919413</v>
      </c>
      <c r="H5682" s="6" t="str">
        <f aca="false">IF(AND(A5682&gt;=Stimuli!$B$2,A5682&lt;=Stimuli!$C$2),Stimuli!$A$2,IF(AND(A5682&gt;=Stimuli!$B$3,A5682&lt;=Stimuli!$C$3),Stimuli!$A$3,IF(AND(A5682&gt;=Stimuli!$B$4,A5682&lt;=Stimuli!$C$4),Stimuli!$A$4,"")))</f>
        <v>01 Quiet baseline (60s)</v>
      </c>
      <c r="I5682" s="6" t="n">
        <f aca="false">(B5682-B5681)/((A5682-A5681)/1000)</f>
        <v>0.375091575091574</v>
      </c>
      <c r="J5682" s="6" t="n">
        <f aca="false">IF(OR(B5682&lt;Rules!$B$2,B5682&gt;Rules!$B$3,ABS(I5682)&gt;Rules!$B$4,OR(B5683&lt;Rules!$B$2,B5683&gt;Rules!$B$3,ABS(I5683)&gt;Rules!$B$4)),1,0)</f>
        <v>0</v>
      </c>
      <c r="K5682" s="6" t="str">
        <f aca="false">IF(F5682=1,COUNTIF($F$2:F5682,1),"")</f>
        <v/>
      </c>
    </row>
    <row r="5683" customFormat="false" ht="15" hidden="false" customHeight="false" outlineLevel="0" collapsed="false">
      <c r="A5683" s="6" t="n">
        <v>44651.9305</v>
      </c>
      <c r="B5683" s="6" t="n">
        <v>2.15018315018315</v>
      </c>
      <c r="C5683" s="6" t="n">
        <v>84</v>
      </c>
      <c r="D5683" s="6" t="n">
        <v>-1</v>
      </c>
      <c r="E5683" s="6" t="n">
        <v>1.93186813186813</v>
      </c>
      <c r="F5683" s="6" t="n">
        <v>0</v>
      </c>
      <c r="G5683" s="6" t="n">
        <v>0.213919413919413</v>
      </c>
      <c r="H5683" s="6" t="str">
        <f aca="false">IF(AND(A5683&gt;=Stimuli!$B$2,A5683&lt;=Stimuli!$C$2),Stimuli!$A$2,IF(AND(A5683&gt;=Stimuli!$B$3,A5683&lt;=Stimuli!$C$3),Stimuli!$A$3,IF(AND(A5683&gt;=Stimuli!$B$4,A5683&lt;=Stimuli!$C$4),Stimuli!$A$4,"")))</f>
        <v>01 Quiet baseline (60s)</v>
      </c>
      <c r="I5683" s="6" t="n">
        <f aca="false">(B5683-B5682)/((A5683-A5682)/1000)</f>
        <v>0.18754578754573</v>
      </c>
      <c r="J5683" s="6" t="n">
        <f aca="false">IF(OR(B5683&lt;Rules!$B$2,B5683&gt;Rules!$B$3,ABS(I5683)&gt;Rules!$B$4,OR(B5684&lt;Rules!$B$2,B5684&gt;Rules!$B$3,ABS(I5684)&gt;Rules!$B$4)),1,0)</f>
        <v>0</v>
      </c>
      <c r="K5683" s="6" t="str">
        <f aca="false">IF(F5683=1,COUNTIF($F$2:F5683,1),"")</f>
        <v/>
      </c>
    </row>
    <row r="5684" customFormat="false" ht="15" hidden="false" customHeight="false" outlineLevel="0" collapsed="false">
      <c r="A5684" s="6" t="n">
        <v>44659.743</v>
      </c>
      <c r="B5684" s="6" t="n">
        <v>2.15457875457875</v>
      </c>
      <c r="C5684" s="6" t="n">
        <v>84</v>
      </c>
      <c r="D5684" s="6" t="n">
        <v>-1</v>
      </c>
      <c r="E5684" s="6" t="n">
        <v>1.93186813186813</v>
      </c>
      <c r="F5684" s="6" t="n">
        <v>0</v>
      </c>
      <c r="G5684" s="6" t="n">
        <v>0.213919413919413</v>
      </c>
      <c r="H5684" s="6" t="str">
        <f aca="false">IF(AND(A5684&gt;=Stimuli!$B$2,A5684&lt;=Stimuli!$C$2),Stimuli!$A$2,IF(AND(A5684&gt;=Stimuli!$B$3,A5684&lt;=Stimuli!$C$3),Stimuli!$A$3,IF(AND(A5684&gt;=Stimuli!$B$4,A5684&lt;=Stimuli!$C$4),Stimuli!$A$4,"")))</f>
        <v>01 Quiet baseline (60s)</v>
      </c>
      <c r="I5684" s="6" t="n">
        <f aca="false">(B5684-B5683)/((A5684-A5683)/1000)</f>
        <v>0.562637362637304</v>
      </c>
      <c r="J5684" s="6" t="n">
        <f aca="false">IF(OR(B5684&lt;Rules!$B$2,B5684&gt;Rules!$B$3,ABS(I5684)&gt;Rules!$B$4,OR(B5685&lt;Rules!$B$2,B5685&gt;Rules!$B$3,ABS(I5685)&gt;Rules!$B$4)),1,0)</f>
        <v>0</v>
      </c>
      <c r="K5684" s="6" t="str">
        <f aca="false">IF(F5684=1,COUNTIF($F$2:F5684,1),"")</f>
        <v/>
      </c>
    </row>
    <row r="5685" customFormat="false" ht="15" hidden="false" customHeight="false" outlineLevel="0" collapsed="false">
      <c r="A5685" s="6" t="n">
        <v>44667.5555</v>
      </c>
      <c r="B5685" s="6" t="n">
        <v>2.15897435897436</v>
      </c>
      <c r="C5685" s="6" t="n">
        <v>84</v>
      </c>
      <c r="D5685" s="6" t="n">
        <v>-1</v>
      </c>
      <c r="E5685" s="6" t="n">
        <v>1.93186813186813</v>
      </c>
      <c r="F5685" s="6" t="n">
        <v>0</v>
      </c>
      <c r="G5685" s="6" t="n">
        <v>0.213919413919413</v>
      </c>
      <c r="H5685" s="6" t="str">
        <f aca="false">IF(AND(A5685&gt;=Stimuli!$B$2,A5685&lt;=Stimuli!$C$2),Stimuli!$A$2,IF(AND(A5685&gt;=Stimuli!$B$3,A5685&lt;=Stimuli!$C$3),Stimuli!$A$3,IF(AND(A5685&gt;=Stimuli!$B$4,A5685&lt;=Stimuli!$C$4),Stimuli!$A$4,"")))</f>
        <v>01 Quiet baseline (60s)</v>
      </c>
      <c r="I5685" s="6" t="n">
        <f aca="false">(B5685-B5684)/((A5685-A5684)/1000)</f>
        <v>0.562637362637418</v>
      </c>
      <c r="J5685" s="6" t="n">
        <f aca="false">IF(OR(B5685&lt;Rules!$B$2,B5685&gt;Rules!$B$3,ABS(I5685)&gt;Rules!$B$4,OR(B5686&lt;Rules!$B$2,B5686&gt;Rules!$B$3,ABS(I5686)&gt;Rules!$B$4)),1,0)</f>
        <v>0</v>
      </c>
      <c r="K5685" s="6" t="str">
        <f aca="false">IF(F5685=1,COUNTIF($F$2:F5685,1),"")</f>
        <v/>
      </c>
    </row>
    <row r="5686" customFormat="false" ht="15" hidden="false" customHeight="false" outlineLevel="0" collapsed="false">
      <c r="A5686" s="6" t="n">
        <v>44675.368</v>
      </c>
      <c r="B5686" s="6" t="n">
        <v>2.16630036630037</v>
      </c>
      <c r="C5686" s="6" t="n">
        <v>84</v>
      </c>
      <c r="D5686" s="6" t="n">
        <v>-1</v>
      </c>
      <c r="E5686" s="6" t="n">
        <v>1.93186813186813</v>
      </c>
      <c r="F5686" s="6" t="n">
        <v>0</v>
      </c>
      <c r="G5686" s="6" t="n">
        <v>0.213919413919413</v>
      </c>
      <c r="H5686" s="6" t="str">
        <f aca="false">IF(AND(A5686&gt;=Stimuli!$B$2,A5686&lt;=Stimuli!$C$2),Stimuli!$A$2,IF(AND(A5686&gt;=Stimuli!$B$3,A5686&lt;=Stimuli!$C$3),Stimuli!$A$3,IF(AND(A5686&gt;=Stimuli!$B$4,A5686&lt;=Stimuli!$C$4),Stimuli!$A$4,"")))</f>
        <v>01 Quiet baseline (60s)</v>
      </c>
      <c r="I5686" s="6" t="n">
        <f aca="false">(B5686-B5685)/((A5686-A5685)/1000)</f>
        <v>0.937728937729048</v>
      </c>
      <c r="J5686" s="6" t="n">
        <f aca="false">IF(OR(B5686&lt;Rules!$B$2,B5686&gt;Rules!$B$3,ABS(I5686)&gt;Rules!$B$4,OR(B5687&lt;Rules!$B$2,B5687&gt;Rules!$B$3,ABS(I5687)&gt;Rules!$B$4)),1,0)</f>
        <v>0</v>
      </c>
      <c r="K5686" s="6" t="str">
        <f aca="false">IF(F5686=1,COUNTIF($F$2:F5686,1),"")</f>
        <v/>
      </c>
    </row>
    <row r="5687" customFormat="false" ht="15" hidden="false" customHeight="false" outlineLevel="0" collapsed="false">
      <c r="A5687" s="6" t="n">
        <v>44683.1805</v>
      </c>
      <c r="B5687" s="6" t="n">
        <v>2.16336996336996</v>
      </c>
      <c r="C5687" s="6" t="n">
        <v>84</v>
      </c>
      <c r="D5687" s="6" t="n">
        <v>-1</v>
      </c>
      <c r="E5687" s="6" t="n">
        <v>1.93186813186813</v>
      </c>
      <c r="F5687" s="6" t="n">
        <v>0</v>
      </c>
      <c r="G5687" s="6" t="n">
        <v>0.213919413919413</v>
      </c>
      <c r="H5687" s="6" t="str">
        <f aca="false">IF(AND(A5687&gt;=Stimuli!$B$2,A5687&lt;=Stimuli!$C$2),Stimuli!$A$2,IF(AND(A5687&gt;=Stimuli!$B$3,A5687&lt;=Stimuli!$C$3),Stimuli!$A$3,IF(AND(A5687&gt;=Stimuli!$B$4,A5687&lt;=Stimuli!$C$4),Stimuli!$A$4,"")))</f>
        <v>01 Quiet baseline (60s)</v>
      </c>
      <c r="I5687" s="6" t="n">
        <f aca="false">(B5687-B5686)/((A5687-A5686)/1000)</f>
        <v>-0.375091575091744</v>
      </c>
      <c r="J5687" s="6" t="n">
        <f aca="false">IF(OR(B5687&lt;Rules!$B$2,B5687&gt;Rules!$B$3,ABS(I5687)&gt;Rules!$B$4,OR(B5688&lt;Rules!$B$2,B5688&gt;Rules!$B$3,ABS(I5688)&gt;Rules!$B$4)),1,0)</f>
        <v>0</v>
      </c>
      <c r="K5687" s="6" t="str">
        <f aca="false">IF(F5687=1,COUNTIF($F$2:F5687,1),"")</f>
        <v/>
      </c>
    </row>
    <row r="5688" customFormat="false" ht="15" hidden="false" customHeight="false" outlineLevel="0" collapsed="false">
      <c r="A5688" s="6" t="n">
        <v>44690.993</v>
      </c>
      <c r="B5688" s="6" t="n">
        <v>2.17069597069597</v>
      </c>
      <c r="C5688" s="6" t="n">
        <v>84</v>
      </c>
      <c r="D5688" s="6" t="n">
        <v>-1</v>
      </c>
      <c r="E5688" s="6" t="n">
        <v>1.93186813186813</v>
      </c>
      <c r="F5688" s="6" t="n">
        <v>0</v>
      </c>
      <c r="G5688" s="6" t="n">
        <v>0.213919413919413</v>
      </c>
      <c r="H5688" s="6" t="str">
        <f aca="false">IF(AND(A5688&gt;=Stimuli!$B$2,A5688&lt;=Stimuli!$C$2),Stimuli!$A$2,IF(AND(A5688&gt;=Stimuli!$B$3,A5688&lt;=Stimuli!$C$3),Stimuli!$A$3,IF(AND(A5688&gt;=Stimuli!$B$4,A5688&lt;=Stimuli!$C$4),Stimuli!$A$4,"")))</f>
        <v>01 Quiet baseline (60s)</v>
      </c>
      <c r="I5688" s="6" t="n">
        <f aca="false">(B5688-B5687)/((A5688-A5687)/1000)</f>
        <v>0.937728937729048</v>
      </c>
      <c r="J5688" s="6" t="n">
        <f aca="false">IF(OR(B5688&lt;Rules!$B$2,B5688&gt;Rules!$B$3,ABS(I5688)&gt;Rules!$B$4,OR(B5689&lt;Rules!$B$2,B5689&gt;Rules!$B$3,ABS(I5689)&gt;Rules!$B$4)),1,0)</f>
        <v>0</v>
      </c>
      <c r="K5688" s="6" t="str">
        <f aca="false">IF(F5688=1,COUNTIF($F$2:F5688,1),"")</f>
        <v/>
      </c>
    </row>
    <row r="5689" customFormat="false" ht="15" hidden="false" customHeight="false" outlineLevel="0" collapsed="false">
      <c r="A5689" s="6" t="n">
        <v>44698.8055</v>
      </c>
      <c r="B5689" s="6" t="n">
        <v>2.16776556776557</v>
      </c>
      <c r="C5689" s="6" t="n">
        <v>84</v>
      </c>
      <c r="D5689" s="6" t="n">
        <v>-1</v>
      </c>
      <c r="E5689" s="6" t="n">
        <v>1.93186813186813</v>
      </c>
      <c r="F5689" s="6" t="n">
        <v>0</v>
      </c>
      <c r="G5689" s="6" t="n">
        <v>0.213919413919413</v>
      </c>
      <c r="H5689" s="6" t="str">
        <f aca="false">IF(AND(A5689&gt;=Stimuli!$B$2,A5689&lt;=Stimuli!$C$2),Stimuli!$A$2,IF(AND(A5689&gt;=Stimuli!$B$3,A5689&lt;=Stimuli!$C$3),Stimuli!$A$3,IF(AND(A5689&gt;=Stimuli!$B$4,A5689&lt;=Stimuli!$C$4),Stimuli!$A$4,"")))</f>
        <v>01 Quiet baseline (60s)</v>
      </c>
      <c r="I5689" s="6" t="n">
        <f aca="false">(B5689-B5688)/((A5689-A5688)/1000)</f>
        <v>-0.375091575091574</v>
      </c>
      <c r="J5689" s="6" t="n">
        <f aca="false">IF(OR(B5689&lt;Rules!$B$2,B5689&gt;Rules!$B$3,ABS(I5689)&gt;Rules!$B$4,OR(B5690&lt;Rules!$B$2,B5690&gt;Rules!$B$3,ABS(I5690)&gt;Rules!$B$4)),1,0)</f>
        <v>0</v>
      </c>
      <c r="K5689" s="6" t="str">
        <f aca="false">IF(F5689=1,COUNTIF($F$2:F5689,1),"")</f>
        <v/>
      </c>
    </row>
    <row r="5690" customFormat="false" ht="15" hidden="false" customHeight="false" outlineLevel="0" collapsed="false">
      <c r="A5690" s="6" t="n">
        <v>44706.618</v>
      </c>
      <c r="B5690" s="6" t="n">
        <v>2.17509157509158</v>
      </c>
      <c r="C5690" s="6" t="n">
        <v>84</v>
      </c>
      <c r="D5690" s="6" t="n">
        <v>-1</v>
      </c>
      <c r="E5690" s="6" t="n">
        <v>1.93186813186813</v>
      </c>
      <c r="F5690" s="6" t="n">
        <v>0</v>
      </c>
      <c r="G5690" s="6" t="n">
        <v>0.213919413919413</v>
      </c>
      <c r="H5690" s="6" t="str">
        <f aca="false">IF(AND(A5690&gt;=Stimuli!$B$2,A5690&lt;=Stimuli!$C$2),Stimuli!$A$2,IF(AND(A5690&gt;=Stimuli!$B$3,A5690&lt;=Stimuli!$C$3),Stimuli!$A$3,IF(AND(A5690&gt;=Stimuli!$B$4,A5690&lt;=Stimuli!$C$4),Stimuli!$A$4,"")))</f>
        <v>01 Quiet baseline (60s)</v>
      </c>
      <c r="I5690" s="6" t="n">
        <f aca="false">(B5690-B5689)/((A5690-A5689)/1000)</f>
        <v>0.937728937728878</v>
      </c>
      <c r="J5690" s="6" t="n">
        <f aca="false">IF(OR(B5690&lt;Rules!$B$2,B5690&gt;Rules!$B$3,ABS(I5690)&gt;Rules!$B$4,OR(B5691&lt;Rules!$B$2,B5691&gt;Rules!$B$3,ABS(I5691)&gt;Rules!$B$4)),1,0)</f>
        <v>0</v>
      </c>
      <c r="K5690" s="6" t="str">
        <f aca="false">IF(F5690=1,COUNTIF($F$2:F5690,1),"")</f>
        <v/>
      </c>
    </row>
    <row r="5691" customFormat="false" ht="15" hidden="false" customHeight="false" outlineLevel="0" collapsed="false">
      <c r="A5691" s="6" t="n">
        <v>44714.4305</v>
      </c>
      <c r="B5691" s="6" t="n">
        <v>2.16923076923077</v>
      </c>
      <c r="C5691" s="6" t="n">
        <v>84</v>
      </c>
      <c r="D5691" s="6" t="n">
        <v>-1</v>
      </c>
      <c r="E5691" s="6" t="n">
        <v>1.93186813186813</v>
      </c>
      <c r="F5691" s="6" t="n">
        <v>0</v>
      </c>
      <c r="G5691" s="6" t="n">
        <v>0.213919413919413</v>
      </c>
      <c r="H5691" s="6" t="str">
        <f aca="false">IF(AND(A5691&gt;=Stimuli!$B$2,A5691&lt;=Stimuli!$C$2),Stimuli!$A$2,IF(AND(A5691&gt;=Stimuli!$B$3,A5691&lt;=Stimuli!$C$3),Stimuli!$A$3,IF(AND(A5691&gt;=Stimuli!$B$4,A5691&lt;=Stimuli!$C$4),Stimuli!$A$4,"")))</f>
        <v>01 Quiet baseline (60s)</v>
      </c>
      <c r="I5691" s="6" t="n">
        <f aca="false">(B5691-B5690)/((A5691-A5690)/1000)</f>
        <v>-0.750183150183148</v>
      </c>
      <c r="J5691" s="6" t="n">
        <f aca="false">IF(OR(B5691&lt;Rules!$B$2,B5691&gt;Rules!$B$3,ABS(I5691)&gt;Rules!$B$4,OR(B5692&lt;Rules!$B$2,B5692&gt;Rules!$B$3,ABS(I5692)&gt;Rules!$B$4)),1,0)</f>
        <v>0</v>
      </c>
      <c r="K5691" s="6" t="str">
        <f aca="false">IF(F5691=1,COUNTIF($F$2:F5691,1),"")</f>
        <v/>
      </c>
    </row>
    <row r="5692" customFormat="false" ht="15" hidden="false" customHeight="false" outlineLevel="0" collapsed="false">
      <c r="A5692" s="6" t="n">
        <v>44722.243</v>
      </c>
      <c r="B5692" s="6" t="n">
        <v>2.17655677655678</v>
      </c>
      <c r="C5692" s="6" t="n">
        <v>84</v>
      </c>
      <c r="D5692" s="6" t="n">
        <v>-1</v>
      </c>
      <c r="E5692" s="6" t="n">
        <v>1.93186813186813</v>
      </c>
      <c r="F5692" s="6" t="n">
        <v>0</v>
      </c>
      <c r="G5692" s="6" t="n">
        <v>0.213919413919413</v>
      </c>
      <c r="H5692" s="6" t="str">
        <f aca="false">IF(AND(A5692&gt;=Stimuli!$B$2,A5692&lt;=Stimuli!$C$2),Stimuli!$A$2,IF(AND(A5692&gt;=Stimuli!$B$3,A5692&lt;=Stimuli!$C$3),Stimuli!$A$3,IF(AND(A5692&gt;=Stimuli!$B$4,A5692&lt;=Stimuli!$C$4),Stimuli!$A$4,"")))</f>
        <v>01 Quiet baseline (60s)</v>
      </c>
      <c r="I5692" s="6" t="n">
        <f aca="false">(B5692-B5691)/((A5692-A5691)/1000)</f>
        <v>0.937728937728878</v>
      </c>
      <c r="J5692" s="6" t="n">
        <f aca="false">IF(OR(B5692&lt;Rules!$B$2,B5692&gt;Rules!$B$3,ABS(I5692)&gt;Rules!$B$4,OR(B5693&lt;Rules!$B$2,B5693&gt;Rules!$B$3,ABS(I5693)&gt;Rules!$B$4)),1,0)</f>
        <v>0</v>
      </c>
      <c r="K5692" s="6" t="str">
        <f aca="false">IF(F5692=1,COUNTIF($F$2:F5692,1),"")</f>
        <v/>
      </c>
    </row>
    <row r="5693" customFormat="false" ht="15" hidden="false" customHeight="false" outlineLevel="0" collapsed="false">
      <c r="A5693" s="6" t="n">
        <v>44730.0555</v>
      </c>
      <c r="B5693" s="6" t="n">
        <v>2.17216117216117</v>
      </c>
      <c r="C5693" s="6" t="n">
        <v>84</v>
      </c>
      <c r="D5693" s="6" t="n">
        <v>-1</v>
      </c>
      <c r="E5693" s="6" t="n">
        <v>1.93186813186813</v>
      </c>
      <c r="F5693" s="6" t="n">
        <v>0</v>
      </c>
      <c r="G5693" s="6" t="n">
        <v>0.213919413919413</v>
      </c>
      <c r="H5693" s="6" t="str">
        <f aca="false">IF(AND(A5693&gt;=Stimuli!$B$2,A5693&lt;=Stimuli!$C$2),Stimuli!$A$2,IF(AND(A5693&gt;=Stimuli!$B$3,A5693&lt;=Stimuli!$C$3),Stimuli!$A$3,IF(AND(A5693&gt;=Stimuli!$B$4,A5693&lt;=Stimuli!$C$4),Stimuli!$A$4,"")))</f>
        <v>01 Quiet baseline (60s)</v>
      </c>
      <c r="I5693" s="6" t="n">
        <f aca="false">(B5693-B5692)/((A5693-A5692)/1000)</f>
        <v>-0.562637362637304</v>
      </c>
      <c r="J5693" s="6" t="n">
        <f aca="false">IF(OR(B5693&lt;Rules!$B$2,B5693&gt;Rules!$B$3,ABS(I5693)&gt;Rules!$B$4,OR(B5694&lt;Rules!$B$2,B5694&gt;Rules!$B$3,ABS(I5694)&gt;Rules!$B$4)),1,0)</f>
        <v>0</v>
      </c>
      <c r="K5693" s="6" t="str">
        <f aca="false">IF(F5693=1,COUNTIF($F$2:F5693,1),"")</f>
        <v/>
      </c>
    </row>
    <row r="5694" customFormat="false" ht="15" hidden="false" customHeight="false" outlineLevel="0" collapsed="false">
      <c r="A5694" s="6" t="n">
        <v>44737.868</v>
      </c>
      <c r="B5694" s="6" t="n">
        <v>2.17655677655678</v>
      </c>
      <c r="C5694" s="6" t="n">
        <v>84</v>
      </c>
      <c r="D5694" s="6" t="n">
        <v>-1</v>
      </c>
      <c r="E5694" s="6" t="n">
        <v>1.93186813186813</v>
      </c>
      <c r="F5694" s="6" t="n">
        <v>0</v>
      </c>
      <c r="G5694" s="6" t="n">
        <v>0.213919413919413</v>
      </c>
      <c r="H5694" s="6" t="str">
        <f aca="false">IF(AND(A5694&gt;=Stimuli!$B$2,A5694&lt;=Stimuli!$C$2),Stimuli!$A$2,IF(AND(A5694&gt;=Stimuli!$B$3,A5694&lt;=Stimuli!$C$3),Stimuli!$A$3,IF(AND(A5694&gt;=Stimuli!$B$4,A5694&lt;=Stimuli!$C$4),Stimuli!$A$4,"")))</f>
        <v>01 Quiet baseline (60s)</v>
      </c>
      <c r="I5694" s="6" t="n">
        <f aca="false">(B5694-B5693)/((A5694-A5693)/1000)</f>
        <v>0.562637362637304</v>
      </c>
      <c r="J5694" s="6" t="n">
        <f aca="false">IF(OR(B5694&lt;Rules!$B$2,B5694&gt;Rules!$B$3,ABS(I5694)&gt;Rules!$B$4,OR(B5695&lt;Rules!$B$2,B5695&gt;Rules!$B$3,ABS(I5695)&gt;Rules!$B$4)),1,0)</f>
        <v>0</v>
      </c>
      <c r="K5694" s="6" t="str">
        <f aca="false">IF(F5694=1,COUNTIF($F$2:F5694,1),"")</f>
        <v/>
      </c>
    </row>
    <row r="5695" customFormat="false" ht="15" hidden="false" customHeight="false" outlineLevel="0" collapsed="false">
      <c r="A5695" s="6" t="n">
        <v>44745.6805</v>
      </c>
      <c r="B5695" s="6" t="n">
        <v>2.17216117216117</v>
      </c>
      <c r="C5695" s="6" t="n">
        <v>84</v>
      </c>
      <c r="D5695" s="6" t="n">
        <v>-1</v>
      </c>
      <c r="E5695" s="6" t="n">
        <v>1.93186813186813</v>
      </c>
      <c r="F5695" s="6" t="n">
        <v>0</v>
      </c>
      <c r="G5695" s="6" t="n">
        <v>0.213919413919413</v>
      </c>
      <c r="H5695" s="6" t="str">
        <f aca="false">IF(AND(A5695&gt;=Stimuli!$B$2,A5695&lt;=Stimuli!$C$2),Stimuli!$A$2,IF(AND(A5695&gt;=Stimuli!$B$3,A5695&lt;=Stimuli!$C$3),Stimuli!$A$3,IF(AND(A5695&gt;=Stimuli!$B$4,A5695&lt;=Stimuli!$C$4),Stimuli!$A$4,"")))</f>
        <v>01 Quiet baseline (60s)</v>
      </c>
      <c r="I5695" s="6" t="n">
        <f aca="false">(B5695-B5694)/((A5695-A5694)/1000)</f>
        <v>-0.562637362637304</v>
      </c>
      <c r="J5695" s="6" t="n">
        <f aca="false">IF(OR(B5695&lt;Rules!$B$2,B5695&gt;Rules!$B$3,ABS(I5695)&gt;Rules!$B$4,OR(B5696&lt;Rules!$B$2,B5696&gt;Rules!$B$3,ABS(I5696)&gt;Rules!$B$4)),1,0)</f>
        <v>0</v>
      </c>
      <c r="K5695" s="6" t="str">
        <f aca="false">IF(F5695=1,COUNTIF($F$2:F5695,1),"")</f>
        <v/>
      </c>
    </row>
    <row r="5696" customFormat="false" ht="15" hidden="false" customHeight="false" outlineLevel="0" collapsed="false">
      <c r="A5696" s="6" t="n">
        <v>44753.493</v>
      </c>
      <c r="B5696" s="6" t="n">
        <v>2.17655677655678</v>
      </c>
      <c r="C5696" s="6" t="n">
        <v>84</v>
      </c>
      <c r="D5696" s="6" t="n">
        <v>-1</v>
      </c>
      <c r="E5696" s="6" t="n">
        <v>1.93186813186813</v>
      </c>
      <c r="F5696" s="6" t="n">
        <v>0</v>
      </c>
      <c r="G5696" s="6" t="n">
        <v>0.213919413919413</v>
      </c>
      <c r="H5696" s="6" t="str">
        <f aca="false">IF(AND(A5696&gt;=Stimuli!$B$2,A5696&lt;=Stimuli!$C$2),Stimuli!$A$2,IF(AND(A5696&gt;=Stimuli!$B$3,A5696&lt;=Stimuli!$C$3),Stimuli!$A$3,IF(AND(A5696&gt;=Stimuli!$B$4,A5696&lt;=Stimuli!$C$4),Stimuli!$A$4,"")))</f>
        <v>01 Quiet baseline (60s)</v>
      </c>
      <c r="I5696" s="6" t="n">
        <f aca="false">(B5696-B5695)/((A5696-A5695)/1000)</f>
        <v>0.562637362637304</v>
      </c>
      <c r="J5696" s="6" t="n">
        <f aca="false">IF(OR(B5696&lt;Rules!$B$2,B5696&gt;Rules!$B$3,ABS(I5696)&gt;Rules!$B$4,OR(B5697&lt;Rules!$B$2,B5697&gt;Rules!$B$3,ABS(I5697)&gt;Rules!$B$4)),1,0)</f>
        <v>0</v>
      </c>
      <c r="K5696" s="6" t="str">
        <f aca="false">IF(F5696=1,COUNTIF($F$2:F5696,1),"")</f>
        <v/>
      </c>
    </row>
    <row r="5697" customFormat="false" ht="15" hidden="false" customHeight="false" outlineLevel="0" collapsed="false">
      <c r="A5697" s="6" t="n">
        <v>44761.3055</v>
      </c>
      <c r="B5697" s="6" t="n">
        <v>2.17509157509158</v>
      </c>
      <c r="C5697" s="6" t="n">
        <v>84</v>
      </c>
      <c r="D5697" s="6" t="n">
        <v>-1</v>
      </c>
      <c r="E5697" s="6" t="n">
        <v>1.93186813186813</v>
      </c>
      <c r="F5697" s="6" t="n">
        <v>0</v>
      </c>
      <c r="G5697" s="6" t="n">
        <v>0.213919413919413</v>
      </c>
      <c r="H5697" s="6" t="str">
        <f aca="false">IF(AND(A5697&gt;=Stimuli!$B$2,A5697&lt;=Stimuli!$C$2),Stimuli!$A$2,IF(AND(A5697&gt;=Stimuli!$B$3,A5697&lt;=Stimuli!$C$3),Stimuli!$A$3,IF(AND(A5697&gt;=Stimuli!$B$4,A5697&lt;=Stimuli!$C$4),Stimuli!$A$4,"")))</f>
        <v>01 Quiet baseline (60s)</v>
      </c>
      <c r="I5697" s="6" t="n">
        <f aca="false">(B5697-B5696)/((A5697-A5696)/1000)</f>
        <v>-0.18754578754573</v>
      </c>
      <c r="J5697" s="6" t="n">
        <f aca="false">IF(OR(B5697&lt;Rules!$B$2,B5697&gt;Rules!$B$3,ABS(I5697)&gt;Rules!$B$4,OR(B5698&lt;Rules!$B$2,B5698&gt;Rules!$B$3,ABS(I5698)&gt;Rules!$B$4)),1,0)</f>
        <v>0</v>
      </c>
      <c r="K5697" s="6" t="str">
        <f aca="false">IF(F5697=1,COUNTIF($F$2:F5697,1),"")</f>
        <v/>
      </c>
    </row>
    <row r="5698" customFormat="false" ht="15" hidden="false" customHeight="false" outlineLevel="0" collapsed="false">
      <c r="A5698" s="6" t="n">
        <v>44769.118</v>
      </c>
      <c r="B5698" s="6" t="n">
        <v>2.17655677655678</v>
      </c>
      <c r="C5698" s="6" t="n">
        <v>84</v>
      </c>
      <c r="D5698" s="6" t="n">
        <v>-1</v>
      </c>
      <c r="E5698" s="6" t="n">
        <v>1.93186813186813</v>
      </c>
      <c r="F5698" s="6" t="n">
        <v>0</v>
      </c>
      <c r="G5698" s="6" t="n">
        <v>0.213919413919413</v>
      </c>
      <c r="H5698" s="6" t="str">
        <f aca="false">IF(AND(A5698&gt;=Stimuli!$B$2,A5698&lt;=Stimuli!$C$2),Stimuli!$A$2,IF(AND(A5698&gt;=Stimuli!$B$3,A5698&lt;=Stimuli!$C$3),Stimuli!$A$3,IF(AND(A5698&gt;=Stimuli!$B$4,A5698&lt;=Stimuli!$C$4),Stimuli!$A$4,"")))</f>
        <v>01 Quiet baseline (60s)</v>
      </c>
      <c r="I5698" s="6" t="n">
        <f aca="false">(B5698-B5697)/((A5698-A5697)/1000)</f>
        <v>0.18754578754573</v>
      </c>
      <c r="J5698" s="6" t="n">
        <f aca="false">IF(OR(B5698&lt;Rules!$B$2,B5698&gt;Rules!$B$3,ABS(I5698)&gt;Rules!$B$4,OR(B5699&lt;Rules!$B$2,B5699&gt;Rules!$B$3,ABS(I5699)&gt;Rules!$B$4)),1,0)</f>
        <v>0</v>
      </c>
      <c r="K5698" s="6" t="str">
        <f aca="false">IF(F5698=1,COUNTIF($F$2:F5698,1),"")</f>
        <v/>
      </c>
    </row>
    <row r="5699" customFormat="false" ht="15" hidden="false" customHeight="false" outlineLevel="0" collapsed="false">
      <c r="A5699" s="6" t="n">
        <v>44776.9305</v>
      </c>
      <c r="B5699" s="6" t="n">
        <v>2.17655677655678</v>
      </c>
      <c r="C5699" s="6" t="n">
        <v>84</v>
      </c>
      <c r="D5699" s="6" t="n">
        <v>-1</v>
      </c>
      <c r="E5699" s="6" t="n">
        <v>1.93186813186813</v>
      </c>
      <c r="F5699" s="6" t="n">
        <v>0</v>
      </c>
      <c r="G5699" s="6" t="n">
        <v>0.213919413919413</v>
      </c>
      <c r="H5699" s="6" t="str">
        <f aca="false">IF(AND(A5699&gt;=Stimuli!$B$2,A5699&lt;=Stimuli!$C$2),Stimuli!$A$2,IF(AND(A5699&gt;=Stimuli!$B$3,A5699&lt;=Stimuli!$C$3),Stimuli!$A$3,IF(AND(A5699&gt;=Stimuli!$B$4,A5699&lt;=Stimuli!$C$4),Stimuli!$A$4,"")))</f>
        <v>01 Quiet baseline (60s)</v>
      </c>
      <c r="I5699" s="6" t="n">
        <f aca="false">(B5699-B5698)/((A5699-A5698)/1000)</f>
        <v>0</v>
      </c>
      <c r="J5699" s="6" t="n">
        <f aca="false">IF(OR(B5699&lt;Rules!$B$2,B5699&gt;Rules!$B$3,ABS(I5699)&gt;Rules!$B$4,OR(B5700&lt;Rules!$B$2,B5700&gt;Rules!$B$3,ABS(I5700)&gt;Rules!$B$4)),1,0)</f>
        <v>0</v>
      </c>
      <c r="K5699" s="6" t="str">
        <f aca="false">IF(F5699=1,COUNTIF($F$2:F5699,1),"")</f>
        <v/>
      </c>
    </row>
    <row r="5700" customFormat="false" ht="15" hidden="false" customHeight="false" outlineLevel="0" collapsed="false">
      <c r="A5700" s="6" t="n">
        <v>44784.743</v>
      </c>
      <c r="B5700" s="6" t="n">
        <v>2.17655677655678</v>
      </c>
      <c r="C5700" s="6" t="n">
        <v>84</v>
      </c>
      <c r="D5700" s="6" t="n">
        <v>-1</v>
      </c>
      <c r="E5700" s="6" t="n">
        <v>1.93186813186813</v>
      </c>
      <c r="F5700" s="6" t="n">
        <v>0</v>
      </c>
      <c r="G5700" s="6" t="n">
        <v>0.213919413919413</v>
      </c>
      <c r="H5700" s="6" t="str">
        <f aca="false">IF(AND(A5700&gt;=Stimuli!$B$2,A5700&lt;=Stimuli!$C$2),Stimuli!$A$2,IF(AND(A5700&gt;=Stimuli!$B$3,A5700&lt;=Stimuli!$C$3),Stimuli!$A$3,IF(AND(A5700&gt;=Stimuli!$B$4,A5700&lt;=Stimuli!$C$4),Stimuli!$A$4,"")))</f>
        <v>01 Quiet baseline (60s)</v>
      </c>
      <c r="I5700" s="6" t="n">
        <f aca="false">(B5700-B5699)/((A5700-A5699)/1000)</f>
        <v>0</v>
      </c>
      <c r="J5700" s="6" t="n">
        <f aca="false">IF(OR(B5700&lt;Rules!$B$2,B5700&gt;Rules!$B$3,ABS(I5700)&gt;Rules!$B$4,OR(B5701&lt;Rules!$B$2,B5701&gt;Rules!$B$3,ABS(I5701)&gt;Rules!$B$4)),1,0)</f>
        <v>0</v>
      </c>
      <c r="K5700" s="6" t="str">
        <f aca="false">IF(F5700=1,COUNTIF($F$2:F5700,1),"")</f>
        <v/>
      </c>
    </row>
    <row r="5701" customFormat="false" ht="15" hidden="false" customHeight="false" outlineLevel="0" collapsed="false">
      <c r="A5701" s="6" t="n">
        <v>44792.5555</v>
      </c>
      <c r="B5701" s="6" t="n">
        <v>2.17948717948718</v>
      </c>
      <c r="C5701" s="6" t="n">
        <v>84</v>
      </c>
      <c r="D5701" s="6" t="n">
        <v>-1</v>
      </c>
      <c r="E5701" s="6" t="n">
        <v>1.93186813186813</v>
      </c>
      <c r="F5701" s="6" t="n">
        <v>0</v>
      </c>
      <c r="G5701" s="6" t="n">
        <v>0.213919413919413</v>
      </c>
      <c r="H5701" s="6" t="str">
        <f aca="false">IF(AND(A5701&gt;=Stimuli!$B$2,A5701&lt;=Stimuli!$C$2),Stimuli!$A$2,IF(AND(A5701&gt;=Stimuli!$B$3,A5701&lt;=Stimuli!$C$3),Stimuli!$A$3,IF(AND(A5701&gt;=Stimuli!$B$4,A5701&lt;=Stimuli!$C$4),Stimuli!$A$4,"")))</f>
        <v>01 Quiet baseline (60s)</v>
      </c>
      <c r="I5701" s="6" t="n">
        <f aca="false">(B5701-B5700)/((A5701-A5700)/1000)</f>
        <v>0.375091575091744</v>
      </c>
      <c r="J5701" s="6" t="n">
        <f aca="false">IF(OR(B5701&lt;Rules!$B$2,B5701&gt;Rules!$B$3,ABS(I5701)&gt;Rules!$B$4,OR(B5702&lt;Rules!$B$2,B5702&gt;Rules!$B$3,ABS(I5702)&gt;Rules!$B$4)),1,0)</f>
        <v>0</v>
      </c>
      <c r="K5701" s="6" t="str">
        <f aca="false">IF(F5701=1,COUNTIF($F$2:F5701,1),"")</f>
        <v/>
      </c>
    </row>
    <row r="5702" customFormat="false" ht="15" hidden="false" customHeight="false" outlineLevel="0" collapsed="false">
      <c r="A5702" s="6" t="n">
        <v>44800.368</v>
      </c>
      <c r="B5702" s="6" t="n">
        <v>2.17655677655678</v>
      </c>
      <c r="C5702" s="6" t="n">
        <v>84</v>
      </c>
      <c r="D5702" s="6" t="n">
        <v>-1</v>
      </c>
      <c r="E5702" s="6" t="n">
        <v>1.93186813186813</v>
      </c>
      <c r="F5702" s="6" t="n">
        <v>0</v>
      </c>
      <c r="G5702" s="6" t="n">
        <v>0.213919413919413</v>
      </c>
      <c r="H5702" s="6" t="str">
        <f aca="false">IF(AND(A5702&gt;=Stimuli!$B$2,A5702&lt;=Stimuli!$C$2),Stimuli!$A$2,IF(AND(A5702&gt;=Stimuli!$B$3,A5702&lt;=Stimuli!$C$3),Stimuli!$A$3,IF(AND(A5702&gt;=Stimuli!$B$4,A5702&lt;=Stimuli!$C$4),Stimuli!$A$4,"")))</f>
        <v>01 Quiet baseline (60s)</v>
      </c>
      <c r="I5702" s="6" t="n">
        <f aca="false">(B5702-B5701)/((A5702-A5701)/1000)</f>
        <v>-0.375091575091744</v>
      </c>
      <c r="J5702" s="6" t="n">
        <f aca="false">IF(OR(B5702&lt;Rules!$B$2,B5702&gt;Rules!$B$3,ABS(I5702)&gt;Rules!$B$4,OR(B5703&lt;Rules!$B$2,B5703&gt;Rules!$B$3,ABS(I5703)&gt;Rules!$B$4)),1,0)</f>
        <v>0</v>
      </c>
      <c r="K5702" s="6" t="str">
        <f aca="false">IF(F5702=1,COUNTIF($F$2:F5702,1),"")</f>
        <v/>
      </c>
    </row>
    <row r="5703" customFormat="false" ht="15" hidden="false" customHeight="false" outlineLevel="0" collapsed="false">
      <c r="A5703" s="6" t="n">
        <v>44808.1805</v>
      </c>
      <c r="B5703" s="6" t="n">
        <v>2.18095238095238</v>
      </c>
      <c r="C5703" s="6" t="n">
        <v>84</v>
      </c>
      <c r="D5703" s="6" t="n">
        <v>-1</v>
      </c>
      <c r="E5703" s="6" t="n">
        <v>1.93186813186813</v>
      </c>
      <c r="F5703" s="6" t="n">
        <v>0</v>
      </c>
      <c r="G5703" s="6" t="n">
        <v>0.213919413919413</v>
      </c>
      <c r="H5703" s="6" t="str">
        <f aca="false">IF(AND(A5703&gt;=Stimuli!$B$2,A5703&lt;=Stimuli!$C$2),Stimuli!$A$2,IF(AND(A5703&gt;=Stimuli!$B$3,A5703&lt;=Stimuli!$C$3),Stimuli!$A$3,IF(AND(A5703&gt;=Stimuli!$B$4,A5703&lt;=Stimuli!$C$4),Stimuli!$A$4,"")))</f>
        <v>01 Quiet baseline (60s)</v>
      </c>
      <c r="I5703" s="6" t="n">
        <f aca="false">(B5703-B5702)/((A5703-A5702)/1000)</f>
        <v>0.562637362637474</v>
      </c>
      <c r="J5703" s="6" t="n">
        <f aca="false">IF(OR(B5703&lt;Rules!$B$2,B5703&gt;Rules!$B$3,ABS(I5703)&gt;Rules!$B$4,OR(B5704&lt;Rules!$B$2,B5704&gt;Rules!$B$3,ABS(I5704)&gt;Rules!$B$4)),1,0)</f>
        <v>0</v>
      </c>
      <c r="K5703" s="6" t="str">
        <f aca="false">IF(F5703=1,COUNTIF($F$2:F5703,1),"")</f>
        <v/>
      </c>
    </row>
    <row r="5704" customFormat="false" ht="15" hidden="false" customHeight="false" outlineLevel="0" collapsed="false">
      <c r="A5704" s="6" t="n">
        <v>44815.993</v>
      </c>
      <c r="B5704" s="6" t="n">
        <v>2.17509157509158</v>
      </c>
      <c r="C5704" s="6" t="n">
        <v>84</v>
      </c>
      <c r="D5704" s="6" t="n">
        <v>-1</v>
      </c>
      <c r="E5704" s="6" t="n">
        <v>1.93186813186813</v>
      </c>
      <c r="F5704" s="6" t="n">
        <v>0</v>
      </c>
      <c r="G5704" s="6" t="n">
        <v>0.213919413919413</v>
      </c>
      <c r="H5704" s="6" t="str">
        <f aca="false">IF(AND(A5704&gt;=Stimuli!$B$2,A5704&lt;=Stimuli!$C$2),Stimuli!$A$2,IF(AND(A5704&gt;=Stimuli!$B$3,A5704&lt;=Stimuli!$C$3),Stimuli!$A$3,IF(AND(A5704&gt;=Stimuli!$B$4,A5704&lt;=Stimuli!$C$4),Stimuli!$A$4,"")))</f>
        <v>01 Quiet baseline (60s)</v>
      </c>
      <c r="I5704" s="6" t="n">
        <f aca="false">(B5704-B5703)/((A5704-A5703)/1000)</f>
        <v>-0.750183150183204</v>
      </c>
      <c r="J5704" s="6" t="n">
        <f aca="false">IF(OR(B5704&lt;Rules!$B$2,B5704&gt;Rules!$B$3,ABS(I5704)&gt;Rules!$B$4,OR(B5705&lt;Rules!$B$2,B5705&gt;Rules!$B$3,ABS(I5705)&gt;Rules!$B$4)),1,0)</f>
        <v>0</v>
      </c>
      <c r="K5704" s="6" t="str">
        <f aca="false">IF(F5704=1,COUNTIF($F$2:F5704,1),"")</f>
        <v/>
      </c>
    </row>
    <row r="5705" customFormat="false" ht="15" hidden="false" customHeight="false" outlineLevel="0" collapsed="false">
      <c r="A5705" s="6" t="n">
        <v>44823.8055</v>
      </c>
      <c r="B5705" s="6" t="n">
        <v>2.18241758241758</v>
      </c>
      <c r="C5705" s="6" t="n">
        <v>84</v>
      </c>
      <c r="D5705" s="6" t="n">
        <v>-1</v>
      </c>
      <c r="E5705" s="6" t="n">
        <v>1.93186813186813</v>
      </c>
      <c r="F5705" s="6" t="n">
        <v>1</v>
      </c>
      <c r="G5705" s="6" t="n">
        <v>0.213919413919413</v>
      </c>
      <c r="H5705" s="6" t="str">
        <f aca="false">IF(AND(A5705&gt;=Stimuli!$B$2,A5705&lt;=Stimuli!$C$2),Stimuli!$A$2,IF(AND(A5705&gt;=Stimuli!$B$3,A5705&lt;=Stimuli!$C$3),Stimuli!$A$3,IF(AND(A5705&gt;=Stimuli!$B$4,A5705&lt;=Stimuli!$C$4),Stimuli!$A$4,"")))</f>
        <v>01 Quiet baseline (60s)</v>
      </c>
      <c r="I5705" s="6" t="n">
        <f aca="false">(B5705-B5704)/((A5705-A5704)/1000)</f>
        <v>0.937728937728934</v>
      </c>
      <c r="J5705" s="6" t="n">
        <f aca="false">IF(OR(B5705&lt;Rules!$B$2,B5705&gt;Rules!$B$3,ABS(I5705)&gt;Rules!$B$4,OR(B5706&lt;Rules!$B$2,B5706&gt;Rules!$B$3,ABS(I5706)&gt;Rules!$B$4)),1,0)</f>
        <v>0</v>
      </c>
      <c r="K5705" s="6" t="n">
        <f aca="false">IF(F5705=1,COUNTIF($F$2:F5705,1),"")</f>
        <v>7</v>
      </c>
    </row>
    <row r="5706" customFormat="false" ht="15" hidden="false" customHeight="false" outlineLevel="0" collapsed="false">
      <c r="A5706" s="6" t="n">
        <v>44831.618</v>
      </c>
      <c r="B5706" s="6" t="n">
        <v>2.17655677655678</v>
      </c>
      <c r="C5706" s="6" t="n">
        <v>84</v>
      </c>
      <c r="D5706" s="6" t="n">
        <v>-1</v>
      </c>
      <c r="E5706" s="6" t="n">
        <v>1.93186813186813</v>
      </c>
      <c r="F5706" s="6" t="n">
        <v>0</v>
      </c>
      <c r="G5706" s="6" t="n">
        <v>0.213919413919413</v>
      </c>
      <c r="H5706" s="6" t="str">
        <f aca="false">IF(AND(A5706&gt;=Stimuli!$B$2,A5706&lt;=Stimuli!$C$2),Stimuli!$A$2,IF(AND(A5706&gt;=Stimuli!$B$3,A5706&lt;=Stimuli!$C$3),Stimuli!$A$3,IF(AND(A5706&gt;=Stimuli!$B$4,A5706&lt;=Stimuli!$C$4),Stimuli!$A$4,"")))</f>
        <v>01 Quiet baseline (60s)</v>
      </c>
      <c r="I5706" s="6" t="n">
        <f aca="false">(B5706-B5705)/((A5706-A5705)/1000)</f>
        <v>-0.750183150183204</v>
      </c>
      <c r="J5706" s="6" t="n">
        <f aca="false">IF(OR(B5706&lt;Rules!$B$2,B5706&gt;Rules!$B$3,ABS(I5706)&gt;Rules!$B$4,OR(B5707&lt;Rules!$B$2,B5707&gt;Rules!$B$3,ABS(I5707)&gt;Rules!$B$4)),1,0)</f>
        <v>0</v>
      </c>
      <c r="K5706" s="6" t="str">
        <f aca="false">IF(F5706=1,COUNTIF($F$2:F5706,1),"")</f>
        <v/>
      </c>
    </row>
    <row r="5707" customFormat="false" ht="15" hidden="false" customHeight="false" outlineLevel="0" collapsed="false">
      <c r="A5707" s="6" t="n">
        <v>44839.4305</v>
      </c>
      <c r="B5707" s="6" t="n">
        <v>2.18241758241758</v>
      </c>
      <c r="C5707" s="6" t="n">
        <v>84</v>
      </c>
      <c r="D5707" s="6" t="n">
        <v>-1</v>
      </c>
      <c r="E5707" s="6" t="n">
        <v>1.93186813186813</v>
      </c>
      <c r="F5707" s="6" t="n">
        <v>0</v>
      </c>
      <c r="G5707" s="6" t="n">
        <v>0.213919413919413</v>
      </c>
      <c r="H5707" s="6" t="str">
        <f aca="false">IF(AND(A5707&gt;=Stimuli!$B$2,A5707&lt;=Stimuli!$C$2),Stimuli!$A$2,IF(AND(A5707&gt;=Stimuli!$B$3,A5707&lt;=Stimuli!$C$3),Stimuli!$A$3,IF(AND(A5707&gt;=Stimuli!$B$4,A5707&lt;=Stimuli!$C$4),Stimuli!$A$4,"")))</f>
        <v>01 Quiet baseline (60s)</v>
      </c>
      <c r="I5707" s="6" t="n">
        <f aca="false">(B5707-B5706)/((A5707-A5706)/1000)</f>
        <v>0.750183150183204</v>
      </c>
      <c r="J5707" s="6" t="n">
        <f aca="false">IF(OR(B5707&lt;Rules!$B$2,B5707&gt;Rules!$B$3,ABS(I5707)&gt;Rules!$B$4,OR(B5708&lt;Rules!$B$2,B5708&gt;Rules!$B$3,ABS(I5708)&gt;Rules!$B$4)),1,0)</f>
        <v>0</v>
      </c>
      <c r="K5707" s="6" t="str">
        <f aca="false">IF(F5707=1,COUNTIF($F$2:F5707,1),"")</f>
        <v/>
      </c>
    </row>
    <row r="5708" customFormat="false" ht="15" hidden="false" customHeight="false" outlineLevel="0" collapsed="false">
      <c r="A5708" s="6" t="n">
        <v>44847.243</v>
      </c>
      <c r="B5708" s="6" t="n">
        <v>2.17655677655678</v>
      </c>
      <c r="C5708" s="6" t="n">
        <v>84</v>
      </c>
      <c r="D5708" s="6" t="n">
        <v>-1</v>
      </c>
      <c r="E5708" s="6" t="n">
        <v>1.93186813186813</v>
      </c>
      <c r="F5708" s="6" t="n">
        <v>0</v>
      </c>
      <c r="G5708" s="6" t="n">
        <v>0.213919413919413</v>
      </c>
      <c r="H5708" s="6" t="str">
        <f aca="false">IF(AND(A5708&gt;=Stimuli!$B$2,A5708&lt;=Stimuli!$C$2),Stimuli!$A$2,IF(AND(A5708&gt;=Stimuli!$B$3,A5708&lt;=Stimuli!$C$3),Stimuli!$A$3,IF(AND(A5708&gt;=Stimuli!$B$4,A5708&lt;=Stimuli!$C$4),Stimuli!$A$4,"")))</f>
        <v>01 Quiet baseline (60s)</v>
      </c>
      <c r="I5708" s="6" t="n">
        <f aca="false">(B5708-B5707)/((A5708-A5707)/1000)</f>
        <v>-0.750183150183204</v>
      </c>
      <c r="J5708" s="6" t="n">
        <f aca="false">IF(OR(B5708&lt;Rules!$B$2,B5708&gt;Rules!$B$3,ABS(I5708)&gt;Rules!$B$4,OR(B5709&lt;Rules!$B$2,B5709&gt;Rules!$B$3,ABS(I5709)&gt;Rules!$B$4)),1,0)</f>
        <v>0</v>
      </c>
      <c r="K5708" s="6" t="str">
        <f aca="false">IF(F5708=1,COUNTIF($F$2:F5708,1),"")</f>
        <v/>
      </c>
    </row>
    <row r="5709" customFormat="false" ht="15" hidden="false" customHeight="false" outlineLevel="0" collapsed="false">
      <c r="A5709" s="6" t="n">
        <v>44855.0555</v>
      </c>
      <c r="B5709" s="6" t="n">
        <v>2.18095238095238</v>
      </c>
      <c r="C5709" s="6" t="n">
        <v>84</v>
      </c>
      <c r="D5709" s="6" t="n">
        <v>-1</v>
      </c>
      <c r="E5709" s="6" t="n">
        <v>1.93186813186813</v>
      </c>
      <c r="F5709" s="6" t="n">
        <v>0</v>
      </c>
      <c r="G5709" s="6" t="n">
        <v>0.213919413919413</v>
      </c>
      <c r="H5709" s="6" t="str">
        <f aca="false">IF(AND(A5709&gt;=Stimuli!$B$2,A5709&lt;=Stimuli!$C$2),Stimuli!$A$2,IF(AND(A5709&gt;=Stimuli!$B$3,A5709&lt;=Stimuli!$C$3),Stimuli!$A$3,IF(AND(A5709&gt;=Stimuli!$B$4,A5709&lt;=Stimuli!$C$4),Stimuli!$A$4,"")))</f>
        <v>01 Quiet baseline (60s)</v>
      </c>
      <c r="I5709" s="6" t="n">
        <f aca="false">(B5709-B5708)/((A5709-A5708)/1000)</f>
        <v>0.562637362637474</v>
      </c>
      <c r="J5709" s="6" t="n">
        <f aca="false">IF(OR(B5709&lt;Rules!$B$2,B5709&gt;Rules!$B$3,ABS(I5709)&gt;Rules!$B$4,OR(B5710&lt;Rules!$B$2,B5710&gt;Rules!$B$3,ABS(I5710)&gt;Rules!$B$4)),1,0)</f>
        <v>0</v>
      </c>
      <c r="K5709" s="6" t="str">
        <f aca="false">IF(F5709=1,COUNTIF($F$2:F5709,1),"")</f>
        <v/>
      </c>
    </row>
    <row r="5710" customFormat="false" ht="15" hidden="false" customHeight="false" outlineLevel="0" collapsed="false">
      <c r="A5710" s="6" t="n">
        <v>44862.868</v>
      </c>
      <c r="B5710" s="6" t="n">
        <v>2.17655677655678</v>
      </c>
      <c r="C5710" s="6" t="n">
        <v>84</v>
      </c>
      <c r="D5710" s="6" t="n">
        <v>-1</v>
      </c>
      <c r="E5710" s="6" t="n">
        <v>1.93186813186813</v>
      </c>
      <c r="F5710" s="6" t="n">
        <v>0</v>
      </c>
      <c r="G5710" s="6" t="n">
        <v>0.213919413919413</v>
      </c>
      <c r="H5710" s="6" t="str">
        <f aca="false">IF(AND(A5710&gt;=Stimuli!$B$2,A5710&lt;=Stimuli!$C$2),Stimuli!$A$2,IF(AND(A5710&gt;=Stimuli!$B$3,A5710&lt;=Stimuli!$C$3),Stimuli!$A$3,IF(AND(A5710&gt;=Stimuli!$B$4,A5710&lt;=Stimuli!$C$4),Stimuli!$A$4,"")))</f>
        <v>01 Quiet baseline (60s)</v>
      </c>
      <c r="I5710" s="6" t="n">
        <f aca="false">(B5710-B5709)/((A5710-A5709)/1000)</f>
        <v>-0.562637362637474</v>
      </c>
      <c r="J5710" s="6" t="n">
        <f aca="false">IF(OR(B5710&lt;Rules!$B$2,B5710&gt;Rules!$B$3,ABS(I5710)&gt;Rules!$B$4,OR(B5711&lt;Rules!$B$2,B5711&gt;Rules!$B$3,ABS(I5711)&gt;Rules!$B$4)),1,0)</f>
        <v>0</v>
      </c>
      <c r="K5710" s="6" t="str">
        <f aca="false">IF(F5710=1,COUNTIF($F$2:F5710,1),"")</f>
        <v/>
      </c>
    </row>
    <row r="5711" customFormat="false" ht="15" hidden="false" customHeight="false" outlineLevel="0" collapsed="false">
      <c r="A5711" s="6" t="n">
        <v>44870.6805</v>
      </c>
      <c r="B5711" s="6" t="n">
        <v>2.18095238095238</v>
      </c>
      <c r="C5711" s="6" t="n">
        <v>84</v>
      </c>
      <c r="D5711" s="6" t="n">
        <v>-1</v>
      </c>
      <c r="E5711" s="6" t="n">
        <v>1.93186813186813</v>
      </c>
      <c r="F5711" s="6" t="n">
        <v>0</v>
      </c>
      <c r="G5711" s="6" t="n">
        <v>0.213919413919413</v>
      </c>
      <c r="H5711" s="6" t="str">
        <f aca="false">IF(AND(A5711&gt;=Stimuli!$B$2,A5711&lt;=Stimuli!$C$2),Stimuli!$A$2,IF(AND(A5711&gt;=Stimuli!$B$3,A5711&lt;=Stimuli!$C$3),Stimuli!$A$3,IF(AND(A5711&gt;=Stimuli!$B$4,A5711&lt;=Stimuli!$C$4),Stimuli!$A$4,"")))</f>
        <v>01 Quiet baseline (60s)</v>
      </c>
      <c r="I5711" s="6" t="n">
        <f aca="false">(B5711-B5710)/((A5711-A5710)/1000)</f>
        <v>0.562637362637474</v>
      </c>
      <c r="J5711" s="6" t="n">
        <f aca="false">IF(OR(B5711&lt;Rules!$B$2,B5711&gt;Rules!$B$3,ABS(I5711)&gt;Rules!$B$4,OR(B5712&lt;Rules!$B$2,B5712&gt;Rules!$B$3,ABS(I5712)&gt;Rules!$B$4)),1,0)</f>
        <v>0</v>
      </c>
      <c r="K5711" s="6" t="str">
        <f aca="false">IF(F5711=1,COUNTIF($F$2:F5711,1),"")</f>
        <v/>
      </c>
    </row>
    <row r="5712" customFormat="false" ht="15" hidden="false" customHeight="false" outlineLevel="0" collapsed="false">
      <c r="A5712" s="6" t="n">
        <v>44878.493</v>
      </c>
      <c r="B5712" s="6" t="n">
        <v>2.17655677655678</v>
      </c>
      <c r="C5712" s="6" t="n">
        <v>84</v>
      </c>
      <c r="D5712" s="6" t="n">
        <v>-1</v>
      </c>
      <c r="E5712" s="6" t="n">
        <v>1.93186813186813</v>
      </c>
      <c r="F5712" s="6" t="n">
        <v>0</v>
      </c>
      <c r="G5712" s="6" t="n">
        <v>0.213919413919413</v>
      </c>
      <c r="H5712" s="6" t="str">
        <f aca="false">IF(AND(A5712&gt;=Stimuli!$B$2,A5712&lt;=Stimuli!$C$2),Stimuli!$A$2,IF(AND(A5712&gt;=Stimuli!$B$3,A5712&lt;=Stimuli!$C$3),Stimuli!$A$3,IF(AND(A5712&gt;=Stimuli!$B$4,A5712&lt;=Stimuli!$C$4),Stimuli!$A$4,"")))</f>
        <v>01 Quiet baseline (60s)</v>
      </c>
      <c r="I5712" s="6" t="n">
        <f aca="false">(B5712-B5711)/((A5712-A5711)/1000)</f>
        <v>-0.562637362637474</v>
      </c>
      <c r="J5712" s="6" t="n">
        <f aca="false">IF(OR(B5712&lt;Rules!$B$2,B5712&gt;Rules!$B$3,ABS(I5712)&gt;Rules!$B$4,OR(B5713&lt;Rules!$B$2,B5713&gt;Rules!$B$3,ABS(I5713)&gt;Rules!$B$4)),1,0)</f>
        <v>0</v>
      </c>
      <c r="K5712" s="6" t="str">
        <f aca="false">IF(F5712=1,COUNTIF($F$2:F5712,1),"")</f>
        <v/>
      </c>
    </row>
    <row r="5713" customFormat="false" ht="15" hidden="false" customHeight="false" outlineLevel="0" collapsed="false">
      <c r="A5713" s="6" t="n">
        <v>44886.3055</v>
      </c>
      <c r="B5713" s="6" t="n">
        <v>2.17948717948718</v>
      </c>
      <c r="C5713" s="6" t="n">
        <v>84</v>
      </c>
      <c r="D5713" s="6" t="n">
        <v>-1</v>
      </c>
      <c r="E5713" s="6" t="n">
        <v>1.93186813186813</v>
      </c>
      <c r="F5713" s="6" t="n">
        <v>0</v>
      </c>
      <c r="G5713" s="6" t="n">
        <v>0.213919413919413</v>
      </c>
      <c r="H5713" s="6" t="str">
        <f aca="false">IF(AND(A5713&gt;=Stimuli!$B$2,A5713&lt;=Stimuli!$C$2),Stimuli!$A$2,IF(AND(A5713&gt;=Stimuli!$B$3,A5713&lt;=Stimuli!$C$3),Stimuli!$A$3,IF(AND(A5713&gt;=Stimuli!$B$4,A5713&lt;=Stimuli!$C$4),Stimuli!$A$4,"")))</f>
        <v>01 Quiet baseline (60s)</v>
      </c>
      <c r="I5713" s="6" t="n">
        <f aca="false">(B5713-B5712)/((A5713-A5712)/1000)</f>
        <v>0.375091575091744</v>
      </c>
      <c r="J5713" s="6" t="n">
        <f aca="false">IF(OR(B5713&lt;Rules!$B$2,B5713&gt;Rules!$B$3,ABS(I5713)&gt;Rules!$B$4,OR(B5714&lt;Rules!$B$2,B5714&gt;Rules!$B$3,ABS(I5714)&gt;Rules!$B$4)),1,0)</f>
        <v>0</v>
      </c>
      <c r="K5713" s="6" t="str">
        <f aca="false">IF(F5713=1,COUNTIF($F$2:F5713,1),"")</f>
        <v/>
      </c>
    </row>
    <row r="5714" customFormat="false" ht="15" hidden="false" customHeight="false" outlineLevel="0" collapsed="false">
      <c r="A5714" s="6" t="n">
        <v>44894.118</v>
      </c>
      <c r="B5714" s="6" t="n">
        <v>2.17802197802198</v>
      </c>
      <c r="C5714" s="6" t="n">
        <v>84</v>
      </c>
      <c r="D5714" s="6" t="n">
        <v>-1</v>
      </c>
      <c r="E5714" s="6" t="n">
        <v>1.93186813186813</v>
      </c>
      <c r="F5714" s="6" t="n">
        <v>0</v>
      </c>
      <c r="G5714" s="6" t="n">
        <v>0.213919413919413</v>
      </c>
      <c r="H5714" s="6" t="str">
        <f aca="false">IF(AND(A5714&gt;=Stimuli!$B$2,A5714&lt;=Stimuli!$C$2),Stimuli!$A$2,IF(AND(A5714&gt;=Stimuli!$B$3,A5714&lt;=Stimuli!$C$3),Stimuli!$A$3,IF(AND(A5714&gt;=Stimuli!$B$4,A5714&lt;=Stimuli!$C$4),Stimuli!$A$4,"")))</f>
        <v>01 Quiet baseline (60s)</v>
      </c>
      <c r="I5714" s="6" t="n">
        <f aca="false">(B5714-B5713)/((A5714-A5713)/1000)</f>
        <v>-0.187545787545901</v>
      </c>
      <c r="J5714" s="6" t="n">
        <f aca="false">IF(OR(B5714&lt;Rules!$B$2,B5714&gt;Rules!$B$3,ABS(I5714)&gt;Rules!$B$4,OR(B5715&lt;Rules!$B$2,B5715&gt;Rules!$B$3,ABS(I5715)&gt;Rules!$B$4)),1,0)</f>
        <v>0</v>
      </c>
      <c r="K5714" s="6" t="str">
        <f aca="false">IF(F5714=1,COUNTIF($F$2:F5714,1),"")</f>
        <v/>
      </c>
    </row>
    <row r="5715" customFormat="false" ht="15" hidden="false" customHeight="false" outlineLevel="0" collapsed="false">
      <c r="A5715" s="6" t="n">
        <v>44901.9305</v>
      </c>
      <c r="B5715" s="6" t="n">
        <v>2.17802197802198</v>
      </c>
      <c r="C5715" s="6" t="n">
        <v>84</v>
      </c>
      <c r="D5715" s="6" t="n">
        <v>-1</v>
      </c>
      <c r="E5715" s="6" t="n">
        <v>1.93186813186813</v>
      </c>
      <c r="F5715" s="6" t="n">
        <v>0</v>
      </c>
      <c r="G5715" s="6" t="n">
        <v>0.213919413919413</v>
      </c>
      <c r="H5715" s="6" t="str">
        <f aca="false">IF(AND(A5715&gt;=Stimuli!$B$2,A5715&lt;=Stimuli!$C$2),Stimuli!$A$2,IF(AND(A5715&gt;=Stimuli!$B$3,A5715&lt;=Stimuli!$C$3),Stimuli!$A$3,IF(AND(A5715&gt;=Stimuli!$B$4,A5715&lt;=Stimuli!$C$4),Stimuli!$A$4,"")))</f>
        <v>01 Quiet baseline (60s)</v>
      </c>
      <c r="I5715" s="6" t="n">
        <f aca="false">(B5715-B5714)/((A5715-A5714)/1000)</f>
        <v>0</v>
      </c>
      <c r="J5715" s="6" t="n">
        <f aca="false">IF(OR(B5715&lt;Rules!$B$2,B5715&gt;Rules!$B$3,ABS(I5715)&gt;Rules!$B$4,OR(B5716&lt;Rules!$B$2,B5716&gt;Rules!$B$3,ABS(I5716)&gt;Rules!$B$4)),1,0)</f>
        <v>0</v>
      </c>
      <c r="K5715" s="6" t="str">
        <f aca="false">IF(F5715=1,COUNTIF($F$2:F5715,1),"")</f>
        <v/>
      </c>
    </row>
    <row r="5716" customFormat="false" ht="15" hidden="false" customHeight="false" outlineLevel="0" collapsed="false">
      <c r="A5716" s="6" t="n">
        <v>44909.743</v>
      </c>
      <c r="B5716" s="6" t="n">
        <v>2.17802197802198</v>
      </c>
      <c r="C5716" s="6" t="n">
        <v>84</v>
      </c>
      <c r="D5716" s="6" t="n">
        <v>-1</v>
      </c>
      <c r="E5716" s="6" t="n">
        <v>1.93186813186813</v>
      </c>
      <c r="F5716" s="6" t="n">
        <v>0</v>
      </c>
      <c r="G5716" s="6" t="n">
        <v>0.213919413919413</v>
      </c>
      <c r="H5716" s="6" t="str">
        <f aca="false">IF(AND(A5716&gt;=Stimuli!$B$2,A5716&lt;=Stimuli!$C$2),Stimuli!$A$2,IF(AND(A5716&gt;=Stimuli!$B$3,A5716&lt;=Stimuli!$C$3),Stimuli!$A$3,IF(AND(A5716&gt;=Stimuli!$B$4,A5716&lt;=Stimuli!$C$4),Stimuli!$A$4,"")))</f>
        <v>01 Quiet baseline (60s)</v>
      </c>
      <c r="I5716" s="6" t="n">
        <f aca="false">(B5716-B5715)/((A5716-A5715)/1000)</f>
        <v>0</v>
      </c>
      <c r="J5716" s="6" t="n">
        <f aca="false">IF(OR(B5716&lt;Rules!$B$2,B5716&gt;Rules!$B$3,ABS(I5716)&gt;Rules!$B$4,OR(B5717&lt;Rules!$B$2,B5717&gt;Rules!$B$3,ABS(I5717)&gt;Rules!$B$4)),1,0)</f>
        <v>0</v>
      </c>
      <c r="K5716" s="6" t="str">
        <f aca="false">IF(F5716=1,COUNTIF($F$2:F5716,1),"")</f>
        <v/>
      </c>
    </row>
    <row r="5717" customFormat="false" ht="15" hidden="false" customHeight="false" outlineLevel="0" collapsed="false">
      <c r="A5717" s="6" t="n">
        <v>44917.5555</v>
      </c>
      <c r="B5717" s="6" t="n">
        <v>2.17655677655678</v>
      </c>
      <c r="C5717" s="6" t="n">
        <v>84</v>
      </c>
      <c r="D5717" s="6" t="n">
        <v>-1</v>
      </c>
      <c r="E5717" s="6" t="n">
        <v>1.93186813186813</v>
      </c>
      <c r="F5717" s="6" t="n">
        <v>0</v>
      </c>
      <c r="G5717" s="6" t="n">
        <v>0.213919413919413</v>
      </c>
      <c r="H5717" s="6" t="str">
        <f aca="false">IF(AND(A5717&gt;=Stimuli!$B$2,A5717&lt;=Stimuli!$C$2),Stimuli!$A$2,IF(AND(A5717&gt;=Stimuli!$B$3,A5717&lt;=Stimuli!$C$3),Stimuli!$A$3,IF(AND(A5717&gt;=Stimuli!$B$4,A5717&lt;=Stimuli!$C$4),Stimuli!$A$4,"")))</f>
        <v>01 Quiet baseline (60s)</v>
      </c>
      <c r="I5717" s="6" t="n">
        <f aca="false">(B5717-B5716)/((A5717-A5716)/1000)</f>
        <v>-0.187545787545844</v>
      </c>
      <c r="J5717" s="6" t="n">
        <f aca="false">IF(OR(B5717&lt;Rules!$B$2,B5717&gt;Rules!$B$3,ABS(I5717)&gt;Rules!$B$4,OR(B5718&lt;Rules!$B$2,B5718&gt;Rules!$B$3,ABS(I5718)&gt;Rules!$B$4)),1,0)</f>
        <v>0</v>
      </c>
      <c r="K5717" s="6" t="str">
        <f aca="false">IF(F5717=1,COUNTIF($F$2:F5717,1),"")</f>
        <v/>
      </c>
    </row>
    <row r="5718" customFormat="false" ht="15" hidden="false" customHeight="false" outlineLevel="0" collapsed="false">
      <c r="A5718" s="6" t="n">
        <v>44925.368</v>
      </c>
      <c r="B5718" s="6" t="n">
        <v>2.17948717948718</v>
      </c>
      <c r="C5718" s="6" t="n">
        <v>84</v>
      </c>
      <c r="D5718" s="6" t="n">
        <v>-1</v>
      </c>
      <c r="E5718" s="6" t="n">
        <v>1.93186813186813</v>
      </c>
      <c r="F5718" s="6" t="n">
        <v>0</v>
      </c>
      <c r="G5718" s="6" t="n">
        <v>0.213919413919413</v>
      </c>
      <c r="H5718" s="6" t="str">
        <f aca="false">IF(AND(A5718&gt;=Stimuli!$B$2,A5718&lt;=Stimuli!$C$2),Stimuli!$A$2,IF(AND(A5718&gt;=Stimuli!$B$3,A5718&lt;=Stimuli!$C$3),Stimuli!$A$3,IF(AND(A5718&gt;=Stimuli!$B$4,A5718&lt;=Stimuli!$C$4),Stimuli!$A$4,"")))</f>
        <v>01 Quiet baseline (60s)</v>
      </c>
      <c r="I5718" s="6" t="n">
        <f aca="false">(B5718-B5717)/((A5718-A5717)/1000)</f>
        <v>0.375091575091744</v>
      </c>
      <c r="J5718" s="6" t="n">
        <f aca="false">IF(OR(B5718&lt;Rules!$B$2,B5718&gt;Rules!$B$3,ABS(I5718)&gt;Rules!$B$4,OR(B5719&lt;Rules!$B$2,B5719&gt;Rules!$B$3,ABS(I5719)&gt;Rules!$B$4)),1,0)</f>
        <v>0</v>
      </c>
      <c r="K5718" s="6" t="str">
        <f aca="false">IF(F5718=1,COUNTIF($F$2:F5718,1),"")</f>
        <v/>
      </c>
    </row>
    <row r="5719" customFormat="false" ht="15" hidden="false" customHeight="false" outlineLevel="0" collapsed="false">
      <c r="A5719" s="6" t="n">
        <v>44933.1805</v>
      </c>
      <c r="B5719" s="6" t="n">
        <v>2.17509157509158</v>
      </c>
      <c r="C5719" s="6" t="n">
        <v>84</v>
      </c>
      <c r="D5719" s="6" t="n">
        <v>-1</v>
      </c>
      <c r="E5719" s="6" t="n">
        <v>1.93186813186813</v>
      </c>
      <c r="F5719" s="6" t="n">
        <v>0</v>
      </c>
      <c r="G5719" s="6" t="n">
        <v>0.213919413919413</v>
      </c>
      <c r="H5719" s="6" t="str">
        <f aca="false">IF(AND(A5719&gt;=Stimuli!$B$2,A5719&lt;=Stimuli!$C$2),Stimuli!$A$2,IF(AND(A5719&gt;=Stimuli!$B$3,A5719&lt;=Stimuli!$C$3),Stimuli!$A$3,IF(AND(A5719&gt;=Stimuli!$B$4,A5719&lt;=Stimuli!$C$4),Stimuli!$A$4,"")))</f>
        <v>01 Quiet baseline (60s)</v>
      </c>
      <c r="I5719" s="6" t="n">
        <f aca="false">(B5719-B5718)/((A5719-A5718)/1000)</f>
        <v>-0.562637362637474</v>
      </c>
      <c r="J5719" s="6" t="n">
        <f aca="false">IF(OR(B5719&lt;Rules!$B$2,B5719&gt;Rules!$B$3,ABS(I5719)&gt;Rules!$B$4,OR(B5720&lt;Rules!$B$2,B5720&gt;Rules!$B$3,ABS(I5720)&gt;Rules!$B$4)),1,0)</f>
        <v>0</v>
      </c>
      <c r="K5719" s="6" t="str">
        <f aca="false">IF(F5719=1,COUNTIF($F$2:F5719,1),"")</f>
        <v/>
      </c>
    </row>
    <row r="5720" customFormat="false" ht="15" hidden="false" customHeight="false" outlineLevel="0" collapsed="false">
      <c r="A5720" s="6" t="n">
        <v>44940.993</v>
      </c>
      <c r="B5720" s="6" t="n">
        <v>2.17948717948718</v>
      </c>
      <c r="C5720" s="6" t="n">
        <v>84</v>
      </c>
      <c r="D5720" s="6" t="n">
        <v>-1</v>
      </c>
      <c r="E5720" s="6" t="n">
        <v>1.93186813186813</v>
      </c>
      <c r="F5720" s="6" t="n">
        <v>0</v>
      </c>
      <c r="G5720" s="6" t="n">
        <v>0.213919413919413</v>
      </c>
      <c r="H5720" s="6" t="str">
        <f aca="false">IF(AND(A5720&gt;=Stimuli!$B$2,A5720&lt;=Stimuli!$C$2),Stimuli!$A$2,IF(AND(A5720&gt;=Stimuli!$B$3,A5720&lt;=Stimuli!$C$3),Stimuli!$A$3,IF(AND(A5720&gt;=Stimuli!$B$4,A5720&lt;=Stimuli!$C$4),Stimuli!$A$4,"")))</f>
        <v>01 Quiet baseline (60s)</v>
      </c>
      <c r="I5720" s="6" t="n">
        <f aca="false">(B5720-B5719)/((A5720-A5719)/1000)</f>
        <v>0.562637362637474</v>
      </c>
      <c r="J5720" s="6" t="n">
        <f aca="false">IF(OR(B5720&lt;Rules!$B$2,B5720&gt;Rules!$B$3,ABS(I5720)&gt;Rules!$B$4,OR(B5721&lt;Rules!$B$2,B5721&gt;Rules!$B$3,ABS(I5721)&gt;Rules!$B$4)),1,0)</f>
        <v>0</v>
      </c>
      <c r="K5720" s="6" t="str">
        <f aca="false">IF(F5720=1,COUNTIF($F$2:F5720,1),"")</f>
        <v/>
      </c>
    </row>
    <row r="5721" customFormat="false" ht="15" hidden="false" customHeight="false" outlineLevel="0" collapsed="false">
      <c r="A5721" s="6" t="n">
        <v>44948.8055</v>
      </c>
      <c r="B5721" s="6" t="n">
        <v>2.17362637362637</v>
      </c>
      <c r="C5721" s="6" t="n">
        <v>84</v>
      </c>
      <c r="D5721" s="6" t="n">
        <v>-1</v>
      </c>
      <c r="E5721" s="6" t="n">
        <v>1.93186813186813</v>
      </c>
      <c r="F5721" s="6" t="n">
        <v>0</v>
      </c>
      <c r="G5721" s="6" t="n">
        <v>0.213919413919413</v>
      </c>
      <c r="H5721" s="6" t="str">
        <f aca="false">IF(AND(A5721&gt;=Stimuli!$B$2,A5721&lt;=Stimuli!$C$2),Stimuli!$A$2,IF(AND(A5721&gt;=Stimuli!$B$3,A5721&lt;=Stimuli!$C$3),Stimuli!$A$3,IF(AND(A5721&gt;=Stimuli!$B$4,A5721&lt;=Stimuli!$C$4),Stimuli!$A$4,"")))</f>
        <v>01 Quiet baseline (60s)</v>
      </c>
      <c r="I5721" s="6" t="n">
        <f aca="false">(B5721-B5720)/((A5721-A5720)/1000)</f>
        <v>-0.750183150183318</v>
      </c>
      <c r="J5721" s="6" t="n">
        <f aca="false">IF(OR(B5721&lt;Rules!$B$2,B5721&gt;Rules!$B$3,ABS(I5721)&gt;Rules!$B$4,OR(B5722&lt;Rules!$B$2,B5722&gt;Rules!$B$3,ABS(I5722)&gt;Rules!$B$4)),1,0)</f>
        <v>0</v>
      </c>
      <c r="K5721" s="6" t="str">
        <f aca="false">IF(F5721=1,COUNTIF($F$2:F5721,1),"")</f>
        <v/>
      </c>
    </row>
    <row r="5722" customFormat="false" ht="15" hidden="false" customHeight="false" outlineLevel="0" collapsed="false">
      <c r="A5722" s="6" t="n">
        <v>44956.618</v>
      </c>
      <c r="B5722" s="6" t="n">
        <v>2.17802197802198</v>
      </c>
      <c r="C5722" s="6" t="n">
        <v>84</v>
      </c>
      <c r="D5722" s="6" t="n">
        <v>-1</v>
      </c>
      <c r="E5722" s="6" t="n">
        <v>1.93186813186813</v>
      </c>
      <c r="F5722" s="6" t="n">
        <v>0</v>
      </c>
      <c r="G5722" s="6" t="n">
        <v>0.213919413919413</v>
      </c>
      <c r="H5722" s="6" t="str">
        <f aca="false">IF(AND(A5722&gt;=Stimuli!$B$2,A5722&lt;=Stimuli!$C$2),Stimuli!$A$2,IF(AND(A5722&gt;=Stimuli!$B$3,A5722&lt;=Stimuli!$C$3),Stimuli!$A$3,IF(AND(A5722&gt;=Stimuli!$B$4,A5722&lt;=Stimuli!$C$4),Stimuli!$A$4,"")))</f>
        <v>01 Quiet baseline (60s)</v>
      </c>
      <c r="I5722" s="6" t="n">
        <f aca="false">(B5722-B5721)/((A5722-A5721)/1000)</f>
        <v>0.562637362637418</v>
      </c>
      <c r="J5722" s="6" t="n">
        <f aca="false">IF(OR(B5722&lt;Rules!$B$2,B5722&gt;Rules!$B$3,ABS(I5722)&gt;Rules!$B$4,OR(B5723&lt;Rules!$B$2,B5723&gt;Rules!$B$3,ABS(I5723)&gt;Rules!$B$4)),1,0)</f>
        <v>0</v>
      </c>
      <c r="K5722" s="6" t="str">
        <f aca="false">IF(F5722=1,COUNTIF($F$2:F5722,1),"")</f>
        <v/>
      </c>
    </row>
    <row r="5723" customFormat="false" ht="15" hidden="false" customHeight="false" outlineLevel="0" collapsed="false">
      <c r="A5723" s="6" t="n">
        <v>44964.4305</v>
      </c>
      <c r="B5723" s="6" t="n">
        <v>2.17216117216117</v>
      </c>
      <c r="C5723" s="6" t="n">
        <v>84</v>
      </c>
      <c r="D5723" s="6" t="n">
        <v>-1</v>
      </c>
      <c r="E5723" s="6" t="n">
        <v>1.93186813186813</v>
      </c>
      <c r="F5723" s="6" t="n">
        <v>0</v>
      </c>
      <c r="G5723" s="6" t="n">
        <v>0.213919413919413</v>
      </c>
      <c r="H5723" s="6" t="str">
        <f aca="false">IF(AND(A5723&gt;=Stimuli!$B$2,A5723&lt;=Stimuli!$C$2),Stimuli!$A$2,IF(AND(A5723&gt;=Stimuli!$B$3,A5723&lt;=Stimuli!$C$3),Stimuli!$A$3,IF(AND(A5723&gt;=Stimuli!$B$4,A5723&lt;=Stimuli!$C$4),Stimuli!$A$4,"")))</f>
        <v>01 Quiet baseline (60s)</v>
      </c>
      <c r="I5723" s="6" t="n">
        <f aca="false">(B5723-B5722)/((A5723-A5722)/1000)</f>
        <v>-0.750183150183148</v>
      </c>
      <c r="J5723" s="6" t="n">
        <f aca="false">IF(OR(B5723&lt;Rules!$B$2,B5723&gt;Rules!$B$3,ABS(I5723)&gt;Rules!$B$4,OR(B5724&lt;Rules!$B$2,B5724&gt;Rules!$B$3,ABS(I5724)&gt;Rules!$B$4)),1,0)</f>
        <v>0</v>
      </c>
      <c r="K5723" s="6" t="str">
        <f aca="false">IF(F5723=1,COUNTIF($F$2:F5723,1),"")</f>
        <v/>
      </c>
    </row>
    <row r="5724" customFormat="false" ht="15" hidden="false" customHeight="false" outlineLevel="0" collapsed="false">
      <c r="A5724" s="6" t="n">
        <v>44972.243</v>
      </c>
      <c r="B5724" s="6" t="n">
        <v>2.17802197802198</v>
      </c>
      <c r="C5724" s="6" t="n">
        <v>84</v>
      </c>
      <c r="D5724" s="6" t="n">
        <v>-1</v>
      </c>
      <c r="E5724" s="6" t="n">
        <v>1.93186813186813</v>
      </c>
      <c r="F5724" s="6" t="n">
        <v>0</v>
      </c>
      <c r="G5724" s="6" t="n">
        <v>0.213919413919413</v>
      </c>
      <c r="H5724" s="6" t="str">
        <f aca="false">IF(AND(A5724&gt;=Stimuli!$B$2,A5724&lt;=Stimuli!$C$2),Stimuli!$A$2,IF(AND(A5724&gt;=Stimuli!$B$3,A5724&lt;=Stimuli!$C$3),Stimuli!$A$3,IF(AND(A5724&gt;=Stimuli!$B$4,A5724&lt;=Stimuli!$C$4),Stimuli!$A$4,"")))</f>
        <v>01 Quiet baseline (60s)</v>
      </c>
      <c r="I5724" s="6" t="n">
        <f aca="false">(B5724-B5723)/((A5724-A5723)/1000)</f>
        <v>0.750183150183148</v>
      </c>
      <c r="J5724" s="6" t="n">
        <f aca="false">IF(OR(B5724&lt;Rules!$B$2,B5724&gt;Rules!$B$3,ABS(I5724)&gt;Rules!$B$4,OR(B5725&lt;Rules!$B$2,B5725&gt;Rules!$B$3,ABS(I5725)&gt;Rules!$B$4)),1,0)</f>
        <v>0</v>
      </c>
      <c r="K5724" s="6" t="str">
        <f aca="false">IF(F5724=1,COUNTIF($F$2:F5724,1),"")</f>
        <v/>
      </c>
    </row>
    <row r="5725" customFormat="false" ht="15" hidden="false" customHeight="false" outlineLevel="0" collapsed="false">
      <c r="A5725" s="6" t="n">
        <v>44980.0555</v>
      </c>
      <c r="B5725" s="6" t="n">
        <v>2.17216117216117</v>
      </c>
      <c r="C5725" s="6" t="n">
        <v>88</v>
      </c>
      <c r="D5725" s="6" t="n">
        <v>679.6875</v>
      </c>
      <c r="E5725" s="6" t="n">
        <v>1.93186813186813</v>
      </c>
      <c r="F5725" s="6" t="n">
        <v>0</v>
      </c>
      <c r="G5725" s="6" t="n">
        <v>0.213919413919413</v>
      </c>
      <c r="H5725" s="6" t="str">
        <f aca="false">IF(AND(A5725&gt;=Stimuli!$B$2,A5725&lt;=Stimuli!$C$2),Stimuli!$A$2,IF(AND(A5725&gt;=Stimuli!$B$3,A5725&lt;=Stimuli!$C$3),Stimuli!$A$3,IF(AND(A5725&gt;=Stimuli!$B$4,A5725&lt;=Stimuli!$C$4),Stimuli!$A$4,"")))</f>
        <v>01 Quiet baseline (60s)</v>
      </c>
      <c r="I5725" s="6" t="n">
        <f aca="false">(B5725-B5724)/((A5725-A5724)/1000)</f>
        <v>-0.750183150183148</v>
      </c>
      <c r="J5725" s="6" t="n">
        <f aca="false">IF(OR(B5725&lt;Rules!$B$2,B5725&gt;Rules!$B$3,ABS(I5725)&gt;Rules!$B$4,OR(B5726&lt;Rules!$B$2,B5726&gt;Rules!$B$3,ABS(I5726)&gt;Rules!$B$4)),1,0)</f>
        <v>0</v>
      </c>
      <c r="K5725" s="6" t="str">
        <f aca="false">IF(F5725=1,COUNTIF($F$2:F5725,1),"")</f>
        <v/>
      </c>
    </row>
    <row r="5726" customFormat="false" ht="15" hidden="false" customHeight="false" outlineLevel="0" collapsed="false">
      <c r="A5726" s="6" t="n">
        <v>44987.868</v>
      </c>
      <c r="B5726" s="6" t="n">
        <v>2.17655677655678</v>
      </c>
      <c r="C5726" s="6" t="n">
        <v>88</v>
      </c>
      <c r="D5726" s="6" t="n">
        <v>-1</v>
      </c>
      <c r="E5726" s="6" t="n">
        <v>1.93186813186813</v>
      </c>
      <c r="F5726" s="6" t="n">
        <v>0</v>
      </c>
      <c r="G5726" s="6" t="n">
        <v>0.213919413919413</v>
      </c>
      <c r="H5726" s="6" t="str">
        <f aca="false">IF(AND(A5726&gt;=Stimuli!$B$2,A5726&lt;=Stimuli!$C$2),Stimuli!$A$2,IF(AND(A5726&gt;=Stimuli!$B$3,A5726&lt;=Stimuli!$C$3),Stimuli!$A$3,IF(AND(A5726&gt;=Stimuli!$B$4,A5726&lt;=Stimuli!$C$4),Stimuli!$A$4,"")))</f>
        <v>01 Quiet baseline (60s)</v>
      </c>
      <c r="I5726" s="6" t="n">
        <f aca="false">(B5726-B5725)/((A5726-A5725)/1000)</f>
        <v>0.562637362637304</v>
      </c>
      <c r="J5726" s="6" t="n">
        <f aca="false">IF(OR(B5726&lt;Rules!$B$2,B5726&gt;Rules!$B$3,ABS(I5726)&gt;Rules!$B$4,OR(B5727&lt;Rules!$B$2,B5727&gt;Rules!$B$3,ABS(I5727)&gt;Rules!$B$4)),1,0)</f>
        <v>0</v>
      </c>
      <c r="K5726" s="6" t="str">
        <f aca="false">IF(F5726=1,COUNTIF($F$2:F5726,1),"")</f>
        <v/>
      </c>
    </row>
    <row r="5727" customFormat="false" ht="15" hidden="false" customHeight="false" outlineLevel="0" collapsed="false">
      <c r="A5727" s="6" t="n">
        <v>44995.6805</v>
      </c>
      <c r="B5727" s="6" t="n">
        <v>2.17069597069597</v>
      </c>
      <c r="C5727" s="6" t="n">
        <v>88</v>
      </c>
      <c r="D5727" s="6" t="n">
        <v>-1</v>
      </c>
      <c r="E5727" s="6" t="n">
        <v>1.93186813186813</v>
      </c>
      <c r="F5727" s="6" t="n">
        <v>0</v>
      </c>
      <c r="G5727" s="6" t="n">
        <v>0.213919413919413</v>
      </c>
      <c r="H5727" s="6" t="str">
        <f aca="false">IF(AND(A5727&gt;=Stimuli!$B$2,A5727&lt;=Stimuli!$C$2),Stimuli!$A$2,IF(AND(A5727&gt;=Stimuli!$B$3,A5727&lt;=Stimuli!$C$3),Stimuli!$A$3,IF(AND(A5727&gt;=Stimuli!$B$4,A5727&lt;=Stimuli!$C$4),Stimuli!$A$4,"")))</f>
        <v>01 Quiet baseline (60s)</v>
      </c>
      <c r="I5727" s="6" t="n">
        <f aca="false">(B5727-B5726)/((A5727-A5726)/1000)</f>
        <v>-0.750183150183034</v>
      </c>
      <c r="J5727" s="6" t="n">
        <f aca="false">IF(OR(B5727&lt;Rules!$B$2,B5727&gt;Rules!$B$3,ABS(I5727)&gt;Rules!$B$4,OR(B5728&lt;Rules!$B$2,B5728&gt;Rules!$B$3,ABS(I5728)&gt;Rules!$B$4)),1,0)</f>
        <v>0</v>
      </c>
      <c r="K5727" s="6" t="str">
        <f aca="false">IF(F5727=1,COUNTIF($F$2:F5727,1),"")</f>
        <v/>
      </c>
    </row>
    <row r="5728" customFormat="false" ht="15" hidden="false" customHeight="false" outlineLevel="0" collapsed="false">
      <c r="A5728" s="6" t="n">
        <v>45003.493</v>
      </c>
      <c r="B5728" s="6" t="n">
        <v>2.17362637362637</v>
      </c>
      <c r="C5728" s="6" t="n">
        <v>88</v>
      </c>
      <c r="D5728" s="6" t="n">
        <v>-1</v>
      </c>
      <c r="E5728" s="6" t="n">
        <v>1.93186813186813</v>
      </c>
      <c r="F5728" s="6" t="n">
        <v>0</v>
      </c>
      <c r="G5728" s="6" t="n">
        <v>0.213919413919413</v>
      </c>
      <c r="H5728" s="6" t="str">
        <f aca="false">IF(AND(A5728&gt;=Stimuli!$B$2,A5728&lt;=Stimuli!$C$2),Stimuli!$A$2,IF(AND(A5728&gt;=Stimuli!$B$3,A5728&lt;=Stimuli!$C$3),Stimuli!$A$3,IF(AND(A5728&gt;=Stimuli!$B$4,A5728&lt;=Stimuli!$C$4),Stimuli!$A$4,"")))</f>
        <v>01 Quiet baseline (60s)</v>
      </c>
      <c r="I5728" s="6" t="n">
        <f aca="false">(B5728-B5727)/((A5728-A5727)/1000)</f>
        <v>0.37509157509146</v>
      </c>
      <c r="J5728" s="6" t="n">
        <f aca="false">IF(OR(B5728&lt;Rules!$B$2,B5728&gt;Rules!$B$3,ABS(I5728)&gt;Rules!$B$4,OR(B5729&lt;Rules!$B$2,B5729&gt;Rules!$B$3,ABS(I5729)&gt;Rules!$B$4)),1,0)</f>
        <v>0</v>
      </c>
      <c r="K5728" s="6" t="str">
        <f aca="false">IF(F5728=1,COUNTIF($F$2:F5728,1),"")</f>
        <v/>
      </c>
    </row>
    <row r="5729" customFormat="false" ht="15" hidden="false" customHeight="false" outlineLevel="0" collapsed="false">
      <c r="A5729" s="6" t="n">
        <v>45011.3055</v>
      </c>
      <c r="B5729" s="6" t="n">
        <v>2.17216117216117</v>
      </c>
      <c r="C5729" s="6" t="n">
        <v>88</v>
      </c>
      <c r="D5729" s="6" t="n">
        <v>-1</v>
      </c>
      <c r="E5729" s="6" t="n">
        <v>1.93186813186813</v>
      </c>
      <c r="F5729" s="6" t="n">
        <v>0</v>
      </c>
      <c r="G5729" s="6" t="n">
        <v>0.213919413919413</v>
      </c>
      <c r="H5729" s="6" t="str">
        <f aca="false">IF(AND(A5729&gt;=Stimuli!$B$2,A5729&lt;=Stimuli!$C$2),Stimuli!$A$2,IF(AND(A5729&gt;=Stimuli!$B$3,A5729&lt;=Stimuli!$C$3),Stimuli!$A$3,IF(AND(A5729&gt;=Stimuli!$B$4,A5729&lt;=Stimuli!$C$4),Stimuli!$A$4,"")))</f>
        <v>01 Quiet baseline (60s)</v>
      </c>
      <c r="I5729" s="6" t="n">
        <f aca="false">(B5729-B5728)/((A5729-A5728)/1000)</f>
        <v>-0.18754578754573</v>
      </c>
      <c r="J5729" s="6" t="n">
        <f aca="false">IF(OR(B5729&lt;Rules!$B$2,B5729&gt;Rules!$B$3,ABS(I5729)&gt;Rules!$B$4,OR(B5730&lt;Rules!$B$2,B5730&gt;Rules!$B$3,ABS(I5730)&gt;Rules!$B$4)),1,0)</f>
        <v>0</v>
      </c>
      <c r="K5729" s="6" t="str">
        <f aca="false">IF(F5729=1,COUNTIF($F$2:F5729,1),"")</f>
        <v/>
      </c>
    </row>
    <row r="5730" customFormat="false" ht="15" hidden="false" customHeight="false" outlineLevel="0" collapsed="false">
      <c r="A5730" s="6" t="n">
        <v>45019.118</v>
      </c>
      <c r="B5730" s="6" t="n">
        <v>2.17216117216117</v>
      </c>
      <c r="C5730" s="6" t="n">
        <v>88</v>
      </c>
      <c r="D5730" s="6" t="n">
        <v>-1</v>
      </c>
      <c r="E5730" s="6" t="n">
        <v>1.93186813186813</v>
      </c>
      <c r="F5730" s="6" t="n">
        <v>0</v>
      </c>
      <c r="G5730" s="6" t="n">
        <v>0.213919413919413</v>
      </c>
      <c r="H5730" s="6" t="str">
        <f aca="false">IF(AND(A5730&gt;=Stimuli!$B$2,A5730&lt;=Stimuli!$C$2),Stimuli!$A$2,IF(AND(A5730&gt;=Stimuli!$B$3,A5730&lt;=Stimuli!$C$3),Stimuli!$A$3,IF(AND(A5730&gt;=Stimuli!$B$4,A5730&lt;=Stimuli!$C$4),Stimuli!$A$4,"")))</f>
        <v>01 Quiet baseline (60s)</v>
      </c>
      <c r="I5730" s="6" t="n">
        <f aca="false">(B5730-B5729)/((A5730-A5729)/1000)</f>
        <v>0</v>
      </c>
      <c r="J5730" s="6" t="n">
        <f aca="false">IF(OR(B5730&lt;Rules!$B$2,B5730&gt;Rules!$B$3,ABS(I5730)&gt;Rules!$B$4,OR(B5731&lt;Rules!$B$2,B5731&gt;Rules!$B$3,ABS(I5731)&gt;Rules!$B$4)),1,0)</f>
        <v>0</v>
      </c>
      <c r="K5730" s="6" t="str">
        <f aca="false">IF(F5730=1,COUNTIF($F$2:F5730,1),"")</f>
        <v/>
      </c>
    </row>
    <row r="5731" customFormat="false" ht="15" hidden="false" customHeight="false" outlineLevel="0" collapsed="false">
      <c r="A5731" s="6" t="n">
        <v>45026.9305</v>
      </c>
      <c r="B5731" s="6" t="n">
        <v>2.17216117216117</v>
      </c>
      <c r="C5731" s="6" t="n">
        <v>88</v>
      </c>
      <c r="D5731" s="6" t="n">
        <v>-1</v>
      </c>
      <c r="E5731" s="6" t="n">
        <v>1.93186813186813</v>
      </c>
      <c r="F5731" s="6" t="n">
        <v>0</v>
      </c>
      <c r="G5731" s="6" t="n">
        <v>0.213919413919413</v>
      </c>
      <c r="H5731" s="6" t="str">
        <f aca="false">IF(AND(A5731&gt;=Stimuli!$B$2,A5731&lt;=Stimuli!$C$2),Stimuli!$A$2,IF(AND(A5731&gt;=Stimuli!$B$3,A5731&lt;=Stimuli!$C$3),Stimuli!$A$3,IF(AND(A5731&gt;=Stimuli!$B$4,A5731&lt;=Stimuli!$C$4),Stimuli!$A$4,"")))</f>
        <v>01 Quiet baseline (60s)</v>
      </c>
      <c r="I5731" s="6" t="n">
        <f aca="false">(B5731-B5730)/((A5731-A5730)/1000)</f>
        <v>0</v>
      </c>
      <c r="J5731" s="6" t="n">
        <f aca="false">IF(OR(B5731&lt;Rules!$B$2,B5731&gt;Rules!$B$3,ABS(I5731)&gt;Rules!$B$4,OR(B5732&lt;Rules!$B$2,B5732&gt;Rules!$B$3,ABS(I5732)&gt;Rules!$B$4)),1,0)</f>
        <v>0</v>
      </c>
      <c r="K5731" s="6" t="str">
        <f aca="false">IF(F5731=1,COUNTIF($F$2:F5731,1),"")</f>
        <v/>
      </c>
    </row>
    <row r="5732" customFormat="false" ht="15" hidden="false" customHeight="false" outlineLevel="0" collapsed="false">
      <c r="A5732" s="6" t="n">
        <v>45034.743</v>
      </c>
      <c r="B5732" s="6" t="n">
        <v>2.17069597069597</v>
      </c>
      <c r="C5732" s="6" t="n">
        <v>88</v>
      </c>
      <c r="D5732" s="6" t="n">
        <v>-1</v>
      </c>
      <c r="E5732" s="6" t="n">
        <v>1.93186813186813</v>
      </c>
      <c r="F5732" s="6" t="n">
        <v>0</v>
      </c>
      <c r="G5732" s="6" t="n">
        <v>0.213919413919413</v>
      </c>
      <c r="H5732" s="6" t="str">
        <f aca="false">IF(AND(A5732&gt;=Stimuli!$B$2,A5732&lt;=Stimuli!$C$2),Stimuli!$A$2,IF(AND(A5732&gt;=Stimuli!$B$3,A5732&lt;=Stimuli!$C$3),Stimuli!$A$3,IF(AND(A5732&gt;=Stimuli!$B$4,A5732&lt;=Stimuli!$C$4),Stimuli!$A$4,"")))</f>
        <v>01 Quiet baseline (60s)</v>
      </c>
      <c r="I5732" s="6" t="n">
        <f aca="false">(B5732-B5731)/((A5732-A5731)/1000)</f>
        <v>-0.18754578754573</v>
      </c>
      <c r="J5732" s="6" t="n">
        <f aca="false">IF(OR(B5732&lt;Rules!$B$2,B5732&gt;Rules!$B$3,ABS(I5732)&gt;Rules!$B$4,OR(B5733&lt;Rules!$B$2,B5733&gt;Rules!$B$3,ABS(I5733)&gt;Rules!$B$4)),1,0)</f>
        <v>0</v>
      </c>
      <c r="K5732" s="6" t="str">
        <f aca="false">IF(F5732=1,COUNTIF($F$2:F5732,1),"")</f>
        <v/>
      </c>
    </row>
    <row r="5733" customFormat="false" ht="15" hidden="false" customHeight="false" outlineLevel="0" collapsed="false">
      <c r="A5733" s="6" t="n">
        <v>45042.5555</v>
      </c>
      <c r="B5733" s="6" t="n">
        <v>2.17216117216117</v>
      </c>
      <c r="C5733" s="6" t="n">
        <v>88</v>
      </c>
      <c r="D5733" s="6" t="n">
        <v>-1</v>
      </c>
      <c r="E5733" s="6" t="n">
        <v>1.93186813186813</v>
      </c>
      <c r="F5733" s="6" t="n">
        <v>0</v>
      </c>
      <c r="G5733" s="6" t="n">
        <v>0.213919413919413</v>
      </c>
      <c r="H5733" s="6" t="str">
        <f aca="false">IF(AND(A5733&gt;=Stimuli!$B$2,A5733&lt;=Stimuli!$C$2),Stimuli!$A$2,IF(AND(A5733&gt;=Stimuli!$B$3,A5733&lt;=Stimuli!$C$3),Stimuli!$A$3,IF(AND(A5733&gt;=Stimuli!$B$4,A5733&lt;=Stimuli!$C$4),Stimuli!$A$4,"")))</f>
        <v>01 Quiet baseline (60s)</v>
      </c>
      <c r="I5733" s="6" t="n">
        <f aca="false">(B5733-B5732)/((A5733-A5732)/1000)</f>
        <v>0.18754578754573</v>
      </c>
      <c r="J5733" s="6" t="n">
        <f aca="false">IF(OR(B5733&lt;Rules!$B$2,B5733&gt;Rules!$B$3,ABS(I5733)&gt;Rules!$B$4,OR(B5734&lt;Rules!$B$2,B5734&gt;Rules!$B$3,ABS(I5734)&gt;Rules!$B$4)),1,0)</f>
        <v>0</v>
      </c>
      <c r="K5733" s="6" t="str">
        <f aca="false">IF(F5733=1,COUNTIF($F$2:F5733,1),"")</f>
        <v/>
      </c>
    </row>
    <row r="5734" customFormat="false" ht="15" hidden="false" customHeight="false" outlineLevel="0" collapsed="false">
      <c r="A5734" s="6" t="n">
        <v>45050.368</v>
      </c>
      <c r="B5734" s="6" t="n">
        <v>2.16923076923077</v>
      </c>
      <c r="C5734" s="6" t="n">
        <v>88</v>
      </c>
      <c r="D5734" s="6" t="n">
        <v>-1</v>
      </c>
      <c r="E5734" s="6" t="n">
        <v>1.93186813186813</v>
      </c>
      <c r="F5734" s="6" t="n">
        <v>0</v>
      </c>
      <c r="G5734" s="6" t="n">
        <v>0.213919413919413</v>
      </c>
      <c r="H5734" s="6" t="str">
        <f aca="false">IF(AND(A5734&gt;=Stimuli!$B$2,A5734&lt;=Stimuli!$C$2),Stimuli!$A$2,IF(AND(A5734&gt;=Stimuli!$B$3,A5734&lt;=Stimuli!$C$3),Stimuli!$A$3,IF(AND(A5734&gt;=Stimuli!$B$4,A5734&lt;=Stimuli!$C$4),Stimuli!$A$4,"")))</f>
        <v>01 Quiet baseline (60s)</v>
      </c>
      <c r="I5734" s="6" t="n">
        <f aca="false">(B5734-B5733)/((A5734-A5733)/1000)</f>
        <v>-0.375091575091574</v>
      </c>
      <c r="J5734" s="6" t="n">
        <f aca="false">IF(OR(B5734&lt;Rules!$B$2,B5734&gt;Rules!$B$3,ABS(I5734)&gt;Rules!$B$4,OR(B5735&lt;Rules!$B$2,B5735&gt;Rules!$B$3,ABS(I5735)&gt;Rules!$B$4)),1,0)</f>
        <v>0</v>
      </c>
      <c r="K5734" s="6" t="str">
        <f aca="false">IF(F5734=1,COUNTIF($F$2:F5734,1),"")</f>
        <v/>
      </c>
    </row>
    <row r="5735" customFormat="false" ht="15" hidden="false" customHeight="false" outlineLevel="0" collapsed="false">
      <c r="A5735" s="6" t="n">
        <v>45058.1805</v>
      </c>
      <c r="B5735" s="6" t="n">
        <v>2.17362637362637</v>
      </c>
      <c r="C5735" s="6" t="n">
        <v>88</v>
      </c>
      <c r="D5735" s="6" t="n">
        <v>-1</v>
      </c>
      <c r="E5735" s="6" t="n">
        <v>1.93186813186813</v>
      </c>
      <c r="F5735" s="6" t="n">
        <v>0</v>
      </c>
      <c r="G5735" s="6" t="n">
        <v>0.213919413919413</v>
      </c>
      <c r="H5735" s="6" t="str">
        <f aca="false">IF(AND(A5735&gt;=Stimuli!$B$2,A5735&lt;=Stimuli!$C$2),Stimuli!$A$2,IF(AND(A5735&gt;=Stimuli!$B$3,A5735&lt;=Stimuli!$C$3),Stimuli!$A$3,IF(AND(A5735&gt;=Stimuli!$B$4,A5735&lt;=Stimuli!$C$4),Stimuli!$A$4,"")))</f>
        <v>01 Quiet baseline (60s)</v>
      </c>
      <c r="I5735" s="6" t="n">
        <f aca="false">(B5735-B5734)/((A5735-A5734)/1000)</f>
        <v>0.562637362637304</v>
      </c>
      <c r="J5735" s="6" t="n">
        <f aca="false">IF(OR(B5735&lt;Rules!$B$2,B5735&gt;Rules!$B$3,ABS(I5735)&gt;Rules!$B$4,OR(B5736&lt;Rules!$B$2,B5736&gt;Rules!$B$3,ABS(I5736)&gt;Rules!$B$4)),1,0)</f>
        <v>0</v>
      </c>
      <c r="K5735" s="6" t="str">
        <f aca="false">IF(F5735=1,COUNTIF($F$2:F5735,1),"")</f>
        <v/>
      </c>
    </row>
    <row r="5736" customFormat="false" ht="15" hidden="false" customHeight="false" outlineLevel="0" collapsed="false">
      <c r="A5736" s="6" t="n">
        <v>45065.993</v>
      </c>
      <c r="B5736" s="6" t="n">
        <v>2.16776556776557</v>
      </c>
      <c r="C5736" s="6" t="n">
        <v>88</v>
      </c>
      <c r="D5736" s="6" t="n">
        <v>-1</v>
      </c>
      <c r="E5736" s="6" t="n">
        <v>1.93186813186813</v>
      </c>
      <c r="F5736" s="6" t="n">
        <v>0</v>
      </c>
      <c r="G5736" s="6" t="n">
        <v>0.213919413919413</v>
      </c>
      <c r="H5736" s="6" t="str">
        <f aca="false">IF(AND(A5736&gt;=Stimuli!$B$2,A5736&lt;=Stimuli!$C$2),Stimuli!$A$2,IF(AND(A5736&gt;=Stimuli!$B$3,A5736&lt;=Stimuli!$C$3),Stimuli!$A$3,IF(AND(A5736&gt;=Stimuli!$B$4,A5736&lt;=Stimuli!$C$4),Stimuli!$A$4,"")))</f>
        <v>01 Quiet baseline (60s)</v>
      </c>
      <c r="I5736" s="6" t="n">
        <f aca="false">(B5736-B5735)/((A5736-A5735)/1000)</f>
        <v>-0.750183150183034</v>
      </c>
      <c r="J5736" s="6" t="n">
        <f aca="false">IF(OR(B5736&lt;Rules!$B$2,B5736&gt;Rules!$B$3,ABS(I5736)&gt;Rules!$B$4,OR(B5737&lt;Rules!$B$2,B5737&gt;Rules!$B$3,ABS(I5737)&gt;Rules!$B$4)),1,0)</f>
        <v>0</v>
      </c>
      <c r="K5736" s="6" t="str">
        <f aca="false">IF(F5736=1,COUNTIF($F$2:F5736,1),"")</f>
        <v/>
      </c>
    </row>
    <row r="5737" customFormat="false" ht="15" hidden="false" customHeight="false" outlineLevel="0" collapsed="false">
      <c r="A5737" s="6" t="n">
        <v>45073.8055</v>
      </c>
      <c r="B5737" s="6" t="n">
        <v>2.17216117216117</v>
      </c>
      <c r="C5737" s="6" t="n">
        <v>88</v>
      </c>
      <c r="D5737" s="6" t="n">
        <v>-1</v>
      </c>
      <c r="E5737" s="6" t="n">
        <v>1.93186813186813</v>
      </c>
      <c r="F5737" s="6" t="n">
        <v>0</v>
      </c>
      <c r="G5737" s="6" t="n">
        <v>0.213919413919413</v>
      </c>
      <c r="H5737" s="6" t="str">
        <f aca="false">IF(AND(A5737&gt;=Stimuli!$B$2,A5737&lt;=Stimuli!$C$2),Stimuli!$A$2,IF(AND(A5737&gt;=Stimuli!$B$3,A5737&lt;=Stimuli!$C$3),Stimuli!$A$3,IF(AND(A5737&gt;=Stimuli!$B$4,A5737&lt;=Stimuli!$C$4),Stimuli!$A$4,"")))</f>
        <v>01 Quiet baseline (60s)</v>
      </c>
      <c r="I5737" s="6" t="n">
        <f aca="false">(B5737-B5736)/((A5737-A5736)/1000)</f>
        <v>0.562637362637304</v>
      </c>
      <c r="J5737" s="6" t="n">
        <f aca="false">IF(OR(B5737&lt;Rules!$B$2,B5737&gt;Rules!$B$3,ABS(I5737)&gt;Rules!$B$4,OR(B5738&lt;Rules!$B$2,B5738&gt;Rules!$B$3,ABS(I5738)&gt;Rules!$B$4)),1,0)</f>
        <v>0</v>
      </c>
      <c r="K5737" s="6" t="str">
        <f aca="false">IF(F5737=1,COUNTIF($F$2:F5737,1),"")</f>
        <v/>
      </c>
    </row>
    <row r="5738" customFormat="false" ht="15" hidden="false" customHeight="false" outlineLevel="0" collapsed="false">
      <c r="A5738" s="6" t="n">
        <v>45081.618</v>
      </c>
      <c r="B5738" s="6" t="n">
        <v>2.16630036630037</v>
      </c>
      <c r="C5738" s="6" t="n">
        <v>88</v>
      </c>
      <c r="D5738" s="6" t="n">
        <v>-1</v>
      </c>
      <c r="E5738" s="6" t="n">
        <v>1.93186813186813</v>
      </c>
      <c r="F5738" s="6" t="n">
        <v>0</v>
      </c>
      <c r="G5738" s="6" t="n">
        <v>0.213919413919413</v>
      </c>
      <c r="H5738" s="6" t="str">
        <f aca="false">IF(AND(A5738&gt;=Stimuli!$B$2,A5738&lt;=Stimuli!$C$2),Stimuli!$A$2,IF(AND(A5738&gt;=Stimuli!$B$3,A5738&lt;=Stimuli!$C$3),Stimuli!$A$3,IF(AND(A5738&gt;=Stimuli!$B$4,A5738&lt;=Stimuli!$C$4),Stimuli!$A$4,"")))</f>
        <v>01 Quiet baseline (60s)</v>
      </c>
      <c r="I5738" s="6" t="n">
        <f aca="false">(B5738-B5737)/((A5738-A5737)/1000)</f>
        <v>-0.750183150183034</v>
      </c>
      <c r="J5738" s="6" t="n">
        <f aca="false">IF(OR(B5738&lt;Rules!$B$2,B5738&gt;Rules!$B$3,ABS(I5738)&gt;Rules!$B$4,OR(B5739&lt;Rules!$B$2,B5739&gt;Rules!$B$3,ABS(I5739)&gt;Rules!$B$4)),1,0)</f>
        <v>0</v>
      </c>
      <c r="K5738" s="6" t="str">
        <f aca="false">IF(F5738=1,COUNTIF($F$2:F5738,1),"")</f>
        <v/>
      </c>
    </row>
    <row r="5739" customFormat="false" ht="15" hidden="false" customHeight="false" outlineLevel="0" collapsed="false">
      <c r="A5739" s="6" t="n">
        <v>45089.4305</v>
      </c>
      <c r="B5739" s="6" t="n">
        <v>2.17216117216117</v>
      </c>
      <c r="C5739" s="6" t="n">
        <v>88</v>
      </c>
      <c r="D5739" s="6" t="n">
        <v>-1</v>
      </c>
      <c r="E5739" s="6" t="n">
        <v>1.93186813186813</v>
      </c>
      <c r="F5739" s="6" t="n">
        <v>0</v>
      </c>
      <c r="G5739" s="6" t="n">
        <v>0.213919413919413</v>
      </c>
      <c r="H5739" s="6" t="str">
        <f aca="false">IF(AND(A5739&gt;=Stimuli!$B$2,A5739&lt;=Stimuli!$C$2),Stimuli!$A$2,IF(AND(A5739&gt;=Stimuli!$B$3,A5739&lt;=Stimuli!$C$3),Stimuli!$A$3,IF(AND(A5739&gt;=Stimuli!$B$4,A5739&lt;=Stimuli!$C$4),Stimuli!$A$4,"")))</f>
        <v>01 Quiet baseline (60s)</v>
      </c>
      <c r="I5739" s="6" t="n">
        <f aca="false">(B5739-B5738)/((A5739-A5738)/1000)</f>
        <v>0.750183150183034</v>
      </c>
      <c r="J5739" s="6" t="n">
        <f aca="false">IF(OR(B5739&lt;Rules!$B$2,B5739&gt;Rules!$B$3,ABS(I5739)&gt;Rules!$B$4,OR(B5740&lt;Rules!$B$2,B5740&gt;Rules!$B$3,ABS(I5740)&gt;Rules!$B$4)),1,0)</f>
        <v>0</v>
      </c>
      <c r="K5739" s="6" t="str">
        <f aca="false">IF(F5739=1,COUNTIF($F$2:F5739,1),"")</f>
        <v/>
      </c>
    </row>
    <row r="5740" customFormat="false" ht="15" hidden="false" customHeight="false" outlineLevel="0" collapsed="false">
      <c r="A5740" s="6" t="n">
        <v>45097.243</v>
      </c>
      <c r="B5740" s="6" t="n">
        <v>2.16483516483517</v>
      </c>
      <c r="C5740" s="6" t="n">
        <v>88</v>
      </c>
      <c r="D5740" s="6" t="n">
        <v>-1</v>
      </c>
      <c r="E5740" s="6" t="n">
        <v>1.93186813186813</v>
      </c>
      <c r="F5740" s="6" t="n">
        <v>0</v>
      </c>
      <c r="G5740" s="6" t="n">
        <v>0.213919413919413</v>
      </c>
      <c r="H5740" s="6" t="str">
        <f aca="false">IF(AND(A5740&gt;=Stimuli!$B$2,A5740&lt;=Stimuli!$C$2),Stimuli!$A$2,IF(AND(A5740&gt;=Stimuli!$B$3,A5740&lt;=Stimuli!$C$3),Stimuli!$A$3,IF(AND(A5740&gt;=Stimuli!$B$4,A5740&lt;=Stimuli!$C$4),Stimuli!$A$4,"")))</f>
        <v>01 Quiet baseline (60s)</v>
      </c>
      <c r="I5740" s="6" t="n">
        <f aca="false">(B5740-B5739)/((A5740-A5739)/1000)</f>
        <v>-0.937728937728878</v>
      </c>
      <c r="J5740" s="6" t="n">
        <f aca="false">IF(OR(B5740&lt;Rules!$B$2,B5740&gt;Rules!$B$3,ABS(I5740)&gt;Rules!$B$4,OR(B5741&lt;Rules!$B$2,B5741&gt;Rules!$B$3,ABS(I5741)&gt;Rules!$B$4)),1,0)</f>
        <v>0</v>
      </c>
      <c r="K5740" s="6" t="str">
        <f aca="false">IF(F5740=1,COUNTIF($F$2:F5740,1),"")</f>
        <v/>
      </c>
    </row>
    <row r="5741" customFormat="false" ht="15" hidden="false" customHeight="false" outlineLevel="0" collapsed="false">
      <c r="A5741" s="6" t="n">
        <v>45105.0555</v>
      </c>
      <c r="B5741" s="6" t="n">
        <v>2.17069597069597</v>
      </c>
      <c r="C5741" s="6" t="n">
        <v>88</v>
      </c>
      <c r="D5741" s="6" t="n">
        <v>-1</v>
      </c>
      <c r="E5741" s="6" t="n">
        <v>1.93186813186813</v>
      </c>
      <c r="F5741" s="6" t="n">
        <v>0</v>
      </c>
      <c r="G5741" s="6" t="n">
        <v>0.213919413919413</v>
      </c>
      <c r="H5741" s="6" t="str">
        <f aca="false">IF(AND(A5741&gt;=Stimuli!$B$2,A5741&lt;=Stimuli!$C$2),Stimuli!$A$2,IF(AND(A5741&gt;=Stimuli!$B$3,A5741&lt;=Stimuli!$C$3),Stimuli!$A$3,IF(AND(A5741&gt;=Stimuli!$B$4,A5741&lt;=Stimuli!$C$4),Stimuli!$A$4,"")))</f>
        <v>01 Quiet baseline (60s)</v>
      </c>
      <c r="I5741" s="6" t="n">
        <f aca="false">(B5741-B5740)/((A5741-A5740)/1000)</f>
        <v>0.750183150183148</v>
      </c>
      <c r="J5741" s="6" t="n">
        <f aca="false">IF(OR(B5741&lt;Rules!$B$2,B5741&gt;Rules!$B$3,ABS(I5741)&gt;Rules!$B$4,OR(B5742&lt;Rules!$B$2,B5742&gt;Rules!$B$3,ABS(I5742)&gt;Rules!$B$4)),1,0)</f>
        <v>0</v>
      </c>
      <c r="K5741" s="6" t="str">
        <f aca="false">IF(F5741=1,COUNTIF($F$2:F5741,1),"")</f>
        <v/>
      </c>
    </row>
    <row r="5742" customFormat="false" ht="15" hidden="false" customHeight="false" outlineLevel="0" collapsed="false">
      <c r="A5742" s="6" t="n">
        <v>45112.868</v>
      </c>
      <c r="B5742" s="6" t="n">
        <v>2.16483516483517</v>
      </c>
      <c r="C5742" s="6" t="n">
        <v>88</v>
      </c>
      <c r="D5742" s="6" t="n">
        <v>-1</v>
      </c>
      <c r="E5742" s="6" t="n">
        <v>1.93186813186813</v>
      </c>
      <c r="F5742" s="6" t="n">
        <v>0</v>
      </c>
      <c r="G5742" s="6" t="n">
        <v>0.213919413919413</v>
      </c>
      <c r="H5742" s="6" t="str">
        <f aca="false">IF(AND(A5742&gt;=Stimuli!$B$2,A5742&lt;=Stimuli!$C$2),Stimuli!$A$2,IF(AND(A5742&gt;=Stimuli!$B$3,A5742&lt;=Stimuli!$C$3),Stimuli!$A$3,IF(AND(A5742&gt;=Stimuli!$B$4,A5742&lt;=Stimuli!$C$4),Stimuli!$A$4,"")))</f>
        <v>01 Quiet baseline (60s)</v>
      </c>
      <c r="I5742" s="6" t="n">
        <f aca="false">(B5742-B5741)/((A5742-A5741)/1000)</f>
        <v>-0.750183150183148</v>
      </c>
      <c r="J5742" s="6" t="n">
        <f aca="false">IF(OR(B5742&lt;Rules!$B$2,B5742&gt;Rules!$B$3,ABS(I5742)&gt;Rules!$B$4,OR(B5743&lt;Rules!$B$2,B5743&gt;Rules!$B$3,ABS(I5743)&gt;Rules!$B$4)),1,0)</f>
        <v>0</v>
      </c>
      <c r="K5742" s="6" t="str">
        <f aca="false">IF(F5742=1,COUNTIF($F$2:F5742,1),"")</f>
        <v/>
      </c>
    </row>
    <row r="5743" customFormat="false" ht="15" hidden="false" customHeight="false" outlineLevel="0" collapsed="false">
      <c r="A5743" s="6" t="n">
        <v>45120.6805</v>
      </c>
      <c r="B5743" s="6" t="n">
        <v>2.16923076923077</v>
      </c>
      <c r="C5743" s="6" t="n">
        <v>88</v>
      </c>
      <c r="D5743" s="6" t="n">
        <v>-1</v>
      </c>
      <c r="E5743" s="6" t="n">
        <v>1.93186813186813</v>
      </c>
      <c r="F5743" s="6" t="n">
        <v>0</v>
      </c>
      <c r="G5743" s="6" t="n">
        <v>0.213919413919413</v>
      </c>
      <c r="H5743" s="6" t="str">
        <f aca="false">IF(AND(A5743&gt;=Stimuli!$B$2,A5743&lt;=Stimuli!$C$2),Stimuli!$A$2,IF(AND(A5743&gt;=Stimuli!$B$3,A5743&lt;=Stimuli!$C$3),Stimuli!$A$3,IF(AND(A5743&gt;=Stimuli!$B$4,A5743&lt;=Stimuli!$C$4),Stimuli!$A$4,"")))</f>
        <v>01 Quiet baseline (60s)</v>
      </c>
      <c r="I5743" s="6" t="n">
        <f aca="false">(B5743-B5742)/((A5743-A5742)/1000)</f>
        <v>0.562637362637304</v>
      </c>
      <c r="J5743" s="6" t="n">
        <f aca="false">IF(OR(B5743&lt;Rules!$B$2,B5743&gt;Rules!$B$3,ABS(I5743)&gt;Rules!$B$4,OR(B5744&lt;Rules!$B$2,B5744&gt;Rules!$B$3,ABS(I5744)&gt;Rules!$B$4)),1,0)</f>
        <v>0</v>
      </c>
      <c r="K5743" s="6" t="str">
        <f aca="false">IF(F5743=1,COUNTIF($F$2:F5743,1),"")</f>
        <v/>
      </c>
    </row>
    <row r="5744" customFormat="false" ht="15" hidden="false" customHeight="false" outlineLevel="0" collapsed="false">
      <c r="A5744" s="6" t="n">
        <v>45128.493</v>
      </c>
      <c r="B5744" s="6" t="n">
        <v>2.16483516483517</v>
      </c>
      <c r="C5744" s="6" t="n">
        <v>88</v>
      </c>
      <c r="D5744" s="6" t="n">
        <v>-1</v>
      </c>
      <c r="E5744" s="6" t="n">
        <v>1.93186813186813</v>
      </c>
      <c r="F5744" s="6" t="n">
        <v>0</v>
      </c>
      <c r="G5744" s="6" t="n">
        <v>0.213919413919413</v>
      </c>
      <c r="H5744" s="6" t="str">
        <f aca="false">IF(AND(A5744&gt;=Stimuli!$B$2,A5744&lt;=Stimuli!$C$2),Stimuli!$A$2,IF(AND(A5744&gt;=Stimuli!$B$3,A5744&lt;=Stimuli!$C$3),Stimuli!$A$3,IF(AND(A5744&gt;=Stimuli!$B$4,A5744&lt;=Stimuli!$C$4),Stimuli!$A$4,"")))</f>
        <v>01 Quiet baseline (60s)</v>
      </c>
      <c r="I5744" s="6" t="n">
        <f aca="false">(B5744-B5743)/((A5744-A5743)/1000)</f>
        <v>-0.562637362637304</v>
      </c>
      <c r="J5744" s="6" t="n">
        <f aca="false">IF(OR(B5744&lt;Rules!$B$2,B5744&gt;Rules!$B$3,ABS(I5744)&gt;Rules!$B$4,OR(B5745&lt;Rules!$B$2,B5745&gt;Rules!$B$3,ABS(I5745)&gt;Rules!$B$4)),1,0)</f>
        <v>0</v>
      </c>
      <c r="K5744" s="6" t="str">
        <f aca="false">IF(F5744=1,COUNTIF($F$2:F5744,1),"")</f>
        <v/>
      </c>
    </row>
    <row r="5745" customFormat="false" ht="15" hidden="false" customHeight="false" outlineLevel="0" collapsed="false">
      <c r="A5745" s="6" t="n">
        <v>45136.3055</v>
      </c>
      <c r="B5745" s="6" t="n">
        <v>2.16776556776557</v>
      </c>
      <c r="C5745" s="6" t="n">
        <v>88</v>
      </c>
      <c r="D5745" s="6" t="n">
        <v>-1</v>
      </c>
      <c r="E5745" s="6" t="n">
        <v>1.93186813186813</v>
      </c>
      <c r="F5745" s="6" t="n">
        <v>0</v>
      </c>
      <c r="G5745" s="6" t="n">
        <v>0.213919413919413</v>
      </c>
      <c r="H5745" s="6" t="str">
        <f aca="false">IF(AND(A5745&gt;=Stimuli!$B$2,A5745&lt;=Stimuli!$C$2),Stimuli!$A$2,IF(AND(A5745&gt;=Stimuli!$B$3,A5745&lt;=Stimuli!$C$3),Stimuli!$A$3,IF(AND(A5745&gt;=Stimuli!$B$4,A5745&lt;=Stimuli!$C$4),Stimuli!$A$4,"")))</f>
        <v>01 Quiet baseline (60s)</v>
      </c>
      <c r="I5745" s="6" t="n">
        <f aca="false">(B5745-B5744)/((A5745-A5744)/1000)</f>
        <v>0.375091575091574</v>
      </c>
      <c r="J5745" s="6" t="n">
        <f aca="false">IF(OR(B5745&lt;Rules!$B$2,B5745&gt;Rules!$B$3,ABS(I5745)&gt;Rules!$B$4,OR(B5746&lt;Rules!$B$2,B5746&gt;Rules!$B$3,ABS(I5746)&gt;Rules!$B$4)),1,0)</f>
        <v>0</v>
      </c>
      <c r="K5745" s="6" t="str">
        <f aca="false">IF(F5745=1,COUNTIF($F$2:F5745,1),"")</f>
        <v/>
      </c>
    </row>
    <row r="5746" customFormat="false" ht="15" hidden="false" customHeight="false" outlineLevel="0" collapsed="false">
      <c r="A5746" s="6" t="n">
        <v>45144.118</v>
      </c>
      <c r="B5746" s="6" t="n">
        <v>2.16630036630037</v>
      </c>
      <c r="C5746" s="6" t="n">
        <v>88</v>
      </c>
      <c r="D5746" s="6" t="n">
        <v>-1</v>
      </c>
      <c r="E5746" s="6" t="n">
        <v>1.93186813186813</v>
      </c>
      <c r="F5746" s="6" t="n">
        <v>0</v>
      </c>
      <c r="G5746" s="6" t="n">
        <v>0.213919413919413</v>
      </c>
      <c r="H5746" s="6" t="str">
        <f aca="false">IF(AND(A5746&gt;=Stimuli!$B$2,A5746&lt;=Stimuli!$C$2),Stimuli!$A$2,IF(AND(A5746&gt;=Stimuli!$B$3,A5746&lt;=Stimuli!$C$3),Stimuli!$A$3,IF(AND(A5746&gt;=Stimuli!$B$4,A5746&lt;=Stimuli!$C$4),Stimuli!$A$4,"")))</f>
        <v>01 Quiet baseline (60s)</v>
      </c>
      <c r="I5746" s="6" t="n">
        <f aca="false">(B5746-B5745)/((A5746-A5745)/1000)</f>
        <v>-0.18754578754573</v>
      </c>
      <c r="J5746" s="6" t="n">
        <f aca="false">IF(OR(B5746&lt;Rules!$B$2,B5746&gt;Rules!$B$3,ABS(I5746)&gt;Rules!$B$4,OR(B5747&lt;Rules!$B$2,B5747&gt;Rules!$B$3,ABS(I5747)&gt;Rules!$B$4)),1,0)</f>
        <v>0</v>
      </c>
      <c r="K5746" s="6" t="str">
        <f aca="false">IF(F5746=1,COUNTIF($F$2:F5746,1),"")</f>
        <v/>
      </c>
    </row>
    <row r="5747" customFormat="false" ht="15" hidden="false" customHeight="false" outlineLevel="0" collapsed="false">
      <c r="A5747" s="6" t="n">
        <v>45151.9305</v>
      </c>
      <c r="B5747" s="6" t="n">
        <v>2.16630036630037</v>
      </c>
      <c r="C5747" s="6" t="n">
        <v>88</v>
      </c>
      <c r="D5747" s="6" t="n">
        <v>-1</v>
      </c>
      <c r="E5747" s="6" t="n">
        <v>1.93186813186813</v>
      </c>
      <c r="F5747" s="6" t="n">
        <v>0</v>
      </c>
      <c r="G5747" s="6" t="n">
        <v>0.213919413919413</v>
      </c>
      <c r="H5747" s="6" t="str">
        <f aca="false">IF(AND(A5747&gt;=Stimuli!$B$2,A5747&lt;=Stimuli!$C$2),Stimuli!$A$2,IF(AND(A5747&gt;=Stimuli!$B$3,A5747&lt;=Stimuli!$C$3),Stimuli!$A$3,IF(AND(A5747&gt;=Stimuli!$B$4,A5747&lt;=Stimuli!$C$4),Stimuli!$A$4,"")))</f>
        <v>01 Quiet baseline (60s)</v>
      </c>
      <c r="I5747" s="6" t="n">
        <f aca="false">(B5747-B5746)/((A5747-A5746)/1000)</f>
        <v>0</v>
      </c>
      <c r="J5747" s="6" t="n">
        <f aca="false">IF(OR(B5747&lt;Rules!$B$2,B5747&gt;Rules!$B$3,ABS(I5747)&gt;Rules!$B$4,OR(B5748&lt;Rules!$B$2,B5748&gt;Rules!$B$3,ABS(I5748)&gt;Rules!$B$4)),1,0)</f>
        <v>0</v>
      </c>
      <c r="K5747" s="6" t="str">
        <f aca="false">IF(F5747=1,COUNTIF($F$2:F5747,1),"")</f>
        <v/>
      </c>
    </row>
    <row r="5748" customFormat="false" ht="15" hidden="false" customHeight="false" outlineLevel="0" collapsed="false">
      <c r="A5748" s="6" t="n">
        <v>45159.743</v>
      </c>
      <c r="B5748" s="6" t="n">
        <v>2.16630036630037</v>
      </c>
      <c r="C5748" s="6" t="n">
        <v>88</v>
      </c>
      <c r="D5748" s="6" t="n">
        <v>-1</v>
      </c>
      <c r="E5748" s="6" t="n">
        <v>1.93186813186813</v>
      </c>
      <c r="F5748" s="6" t="n">
        <v>0</v>
      </c>
      <c r="G5748" s="6" t="n">
        <v>0.213919413919413</v>
      </c>
      <c r="H5748" s="6" t="str">
        <f aca="false">IF(AND(A5748&gt;=Stimuli!$B$2,A5748&lt;=Stimuli!$C$2),Stimuli!$A$2,IF(AND(A5748&gt;=Stimuli!$B$3,A5748&lt;=Stimuli!$C$3),Stimuli!$A$3,IF(AND(A5748&gt;=Stimuli!$B$4,A5748&lt;=Stimuli!$C$4),Stimuli!$A$4,"")))</f>
        <v>01 Quiet baseline (60s)</v>
      </c>
      <c r="I5748" s="6" t="n">
        <f aca="false">(B5748-B5747)/((A5748-A5747)/1000)</f>
        <v>0</v>
      </c>
      <c r="J5748" s="6" t="n">
        <f aca="false">IF(OR(B5748&lt;Rules!$B$2,B5748&gt;Rules!$B$3,ABS(I5748)&gt;Rules!$B$4,OR(B5749&lt;Rules!$B$2,B5749&gt;Rules!$B$3,ABS(I5749)&gt;Rules!$B$4)),1,0)</f>
        <v>0</v>
      </c>
      <c r="K5748" s="6" t="str">
        <f aca="false">IF(F5748=1,COUNTIF($F$2:F5748,1),"")</f>
        <v/>
      </c>
    </row>
    <row r="5749" customFormat="false" ht="15" hidden="false" customHeight="false" outlineLevel="0" collapsed="false">
      <c r="A5749" s="6" t="n">
        <v>45167.5555</v>
      </c>
      <c r="B5749" s="6" t="n">
        <v>2.16483516483517</v>
      </c>
      <c r="C5749" s="6" t="n">
        <v>88</v>
      </c>
      <c r="D5749" s="6" t="n">
        <v>-1</v>
      </c>
      <c r="E5749" s="6" t="n">
        <v>1.93186813186813</v>
      </c>
      <c r="F5749" s="6" t="n">
        <v>0</v>
      </c>
      <c r="G5749" s="6" t="n">
        <v>0.213919413919413</v>
      </c>
      <c r="H5749" s="6" t="str">
        <f aca="false">IF(AND(A5749&gt;=Stimuli!$B$2,A5749&lt;=Stimuli!$C$2),Stimuli!$A$2,IF(AND(A5749&gt;=Stimuli!$B$3,A5749&lt;=Stimuli!$C$3),Stimuli!$A$3,IF(AND(A5749&gt;=Stimuli!$B$4,A5749&lt;=Stimuli!$C$4),Stimuli!$A$4,"")))</f>
        <v>01 Quiet baseline (60s)</v>
      </c>
      <c r="I5749" s="6" t="n">
        <f aca="false">(B5749-B5748)/((A5749-A5748)/1000)</f>
        <v>-0.187545787545844</v>
      </c>
      <c r="J5749" s="6" t="n">
        <f aca="false">IF(OR(B5749&lt;Rules!$B$2,B5749&gt;Rules!$B$3,ABS(I5749)&gt;Rules!$B$4,OR(B5750&lt;Rules!$B$2,B5750&gt;Rules!$B$3,ABS(I5750)&gt;Rules!$B$4)),1,0)</f>
        <v>0</v>
      </c>
      <c r="K5749" s="6" t="str">
        <f aca="false">IF(F5749=1,COUNTIF($F$2:F5749,1),"")</f>
        <v/>
      </c>
    </row>
    <row r="5750" customFormat="false" ht="15" hidden="false" customHeight="false" outlineLevel="0" collapsed="false">
      <c r="A5750" s="6" t="n">
        <v>45175.368</v>
      </c>
      <c r="B5750" s="6" t="n">
        <v>2.16776556776557</v>
      </c>
      <c r="C5750" s="6" t="n">
        <v>88</v>
      </c>
      <c r="D5750" s="6" t="n">
        <v>-1</v>
      </c>
      <c r="E5750" s="6" t="n">
        <v>1.93186813186813</v>
      </c>
      <c r="F5750" s="6" t="n">
        <v>0</v>
      </c>
      <c r="G5750" s="6" t="n">
        <v>0.213919413919413</v>
      </c>
      <c r="H5750" s="6" t="str">
        <f aca="false">IF(AND(A5750&gt;=Stimuli!$B$2,A5750&lt;=Stimuli!$C$2),Stimuli!$A$2,IF(AND(A5750&gt;=Stimuli!$B$3,A5750&lt;=Stimuli!$C$3),Stimuli!$A$3,IF(AND(A5750&gt;=Stimuli!$B$4,A5750&lt;=Stimuli!$C$4),Stimuli!$A$4,"")))</f>
        <v>01 Quiet baseline (60s)</v>
      </c>
      <c r="I5750" s="6" t="n">
        <f aca="false">(B5750-B5749)/((A5750-A5749)/1000)</f>
        <v>0.375091575091574</v>
      </c>
      <c r="J5750" s="6" t="n">
        <f aca="false">IF(OR(B5750&lt;Rules!$B$2,B5750&gt;Rules!$B$3,ABS(I5750)&gt;Rules!$B$4,OR(B5751&lt;Rules!$B$2,B5751&gt;Rules!$B$3,ABS(I5751)&gt;Rules!$B$4)),1,0)</f>
        <v>0</v>
      </c>
      <c r="K5750" s="6" t="str">
        <f aca="false">IF(F5750=1,COUNTIF($F$2:F5750,1),"")</f>
        <v/>
      </c>
    </row>
    <row r="5751" customFormat="false" ht="15" hidden="false" customHeight="false" outlineLevel="0" collapsed="false">
      <c r="A5751" s="6" t="n">
        <v>45183.1805</v>
      </c>
      <c r="B5751" s="6" t="n">
        <v>2.16336996336996</v>
      </c>
      <c r="C5751" s="6" t="n">
        <v>88</v>
      </c>
      <c r="D5751" s="6" t="n">
        <v>-1</v>
      </c>
      <c r="E5751" s="6" t="n">
        <v>1.93186813186813</v>
      </c>
      <c r="F5751" s="6" t="n">
        <v>0</v>
      </c>
      <c r="G5751" s="6" t="n">
        <v>0.213919413919413</v>
      </c>
      <c r="H5751" s="6" t="str">
        <f aca="false">IF(AND(A5751&gt;=Stimuli!$B$2,A5751&lt;=Stimuli!$C$2),Stimuli!$A$2,IF(AND(A5751&gt;=Stimuli!$B$3,A5751&lt;=Stimuli!$C$3),Stimuli!$A$3,IF(AND(A5751&gt;=Stimuli!$B$4,A5751&lt;=Stimuli!$C$4),Stimuli!$A$4,"")))</f>
        <v>01 Quiet baseline (60s)</v>
      </c>
      <c r="I5751" s="6" t="n">
        <f aca="false">(B5751-B5750)/((A5751-A5750)/1000)</f>
        <v>-0.562637362637474</v>
      </c>
      <c r="J5751" s="6" t="n">
        <f aca="false">IF(OR(B5751&lt;Rules!$B$2,B5751&gt;Rules!$B$3,ABS(I5751)&gt;Rules!$B$4,OR(B5752&lt;Rules!$B$2,B5752&gt;Rules!$B$3,ABS(I5752)&gt;Rules!$B$4)),1,0)</f>
        <v>0</v>
      </c>
      <c r="K5751" s="6" t="str">
        <f aca="false">IF(F5751=1,COUNTIF($F$2:F5751,1),"")</f>
        <v/>
      </c>
    </row>
    <row r="5752" customFormat="false" ht="15" hidden="false" customHeight="false" outlineLevel="0" collapsed="false">
      <c r="A5752" s="6" t="n">
        <v>45190.993</v>
      </c>
      <c r="B5752" s="6" t="n">
        <v>2.16776556776557</v>
      </c>
      <c r="C5752" s="6" t="n">
        <v>88</v>
      </c>
      <c r="D5752" s="6" t="n">
        <v>-1</v>
      </c>
      <c r="E5752" s="6" t="n">
        <v>1.93186813186813</v>
      </c>
      <c r="F5752" s="6" t="n">
        <v>0</v>
      </c>
      <c r="G5752" s="6" t="n">
        <v>0.213919413919413</v>
      </c>
      <c r="H5752" s="6" t="str">
        <f aca="false">IF(AND(A5752&gt;=Stimuli!$B$2,A5752&lt;=Stimuli!$C$2),Stimuli!$A$2,IF(AND(A5752&gt;=Stimuli!$B$3,A5752&lt;=Stimuli!$C$3),Stimuli!$A$3,IF(AND(A5752&gt;=Stimuli!$B$4,A5752&lt;=Stimuli!$C$4),Stimuli!$A$4,"")))</f>
        <v>01 Quiet baseline (60s)</v>
      </c>
      <c r="I5752" s="6" t="n">
        <f aca="false">(B5752-B5751)/((A5752-A5751)/1000)</f>
        <v>0.562637362637474</v>
      </c>
      <c r="J5752" s="6" t="n">
        <f aca="false">IF(OR(B5752&lt;Rules!$B$2,B5752&gt;Rules!$B$3,ABS(I5752)&gt;Rules!$B$4,OR(B5753&lt;Rules!$B$2,B5753&gt;Rules!$B$3,ABS(I5753)&gt;Rules!$B$4)),1,0)</f>
        <v>0</v>
      </c>
      <c r="K5752" s="6" t="str">
        <f aca="false">IF(F5752=1,COUNTIF($F$2:F5752,1),"")</f>
        <v/>
      </c>
    </row>
    <row r="5753" customFormat="false" ht="15" hidden="false" customHeight="false" outlineLevel="0" collapsed="false">
      <c r="A5753" s="6" t="n">
        <v>45198.8055</v>
      </c>
      <c r="B5753" s="6" t="n">
        <v>2.16190476190476</v>
      </c>
      <c r="C5753" s="6" t="n">
        <v>88</v>
      </c>
      <c r="D5753" s="6" t="n">
        <v>-1</v>
      </c>
      <c r="E5753" s="6" t="n">
        <v>1.93186813186813</v>
      </c>
      <c r="F5753" s="6" t="n">
        <v>0</v>
      </c>
      <c r="G5753" s="6" t="n">
        <v>0.213919413919413</v>
      </c>
      <c r="H5753" s="6" t="str">
        <f aca="false">IF(AND(A5753&gt;=Stimuli!$B$2,A5753&lt;=Stimuli!$C$2),Stimuli!$A$2,IF(AND(A5753&gt;=Stimuli!$B$3,A5753&lt;=Stimuli!$C$3),Stimuli!$A$3,IF(AND(A5753&gt;=Stimuli!$B$4,A5753&lt;=Stimuli!$C$4),Stimuli!$A$4,"")))</f>
        <v>01 Quiet baseline (60s)</v>
      </c>
      <c r="I5753" s="6" t="n">
        <f aca="false">(B5753-B5752)/((A5753-A5752)/1000)</f>
        <v>-0.750183150183318</v>
      </c>
      <c r="J5753" s="6" t="n">
        <f aca="false">IF(OR(B5753&lt;Rules!$B$2,B5753&gt;Rules!$B$3,ABS(I5753)&gt;Rules!$B$4,OR(B5754&lt;Rules!$B$2,B5754&gt;Rules!$B$3,ABS(I5754)&gt;Rules!$B$4)),1,0)</f>
        <v>0</v>
      </c>
      <c r="K5753" s="6" t="str">
        <f aca="false">IF(F5753=1,COUNTIF($F$2:F5753,1),"")</f>
        <v/>
      </c>
    </row>
    <row r="5754" customFormat="false" ht="15" hidden="false" customHeight="false" outlineLevel="0" collapsed="false">
      <c r="A5754" s="6" t="n">
        <v>45206.618</v>
      </c>
      <c r="B5754" s="6" t="n">
        <v>2.16776556776557</v>
      </c>
      <c r="C5754" s="6" t="n">
        <v>88</v>
      </c>
      <c r="D5754" s="6" t="n">
        <v>-1</v>
      </c>
      <c r="E5754" s="6" t="n">
        <v>1.93186813186813</v>
      </c>
      <c r="F5754" s="6" t="n">
        <v>0</v>
      </c>
      <c r="G5754" s="6" t="n">
        <v>0.213919413919413</v>
      </c>
      <c r="H5754" s="6" t="str">
        <f aca="false">IF(AND(A5754&gt;=Stimuli!$B$2,A5754&lt;=Stimuli!$C$2),Stimuli!$A$2,IF(AND(A5754&gt;=Stimuli!$B$3,A5754&lt;=Stimuli!$C$3),Stimuli!$A$3,IF(AND(A5754&gt;=Stimuli!$B$4,A5754&lt;=Stimuli!$C$4),Stimuli!$A$4,"")))</f>
        <v>01 Quiet baseline (60s)</v>
      </c>
      <c r="I5754" s="6" t="n">
        <f aca="false">(B5754-B5753)/((A5754-A5753)/1000)</f>
        <v>0.750183150183318</v>
      </c>
      <c r="J5754" s="6" t="n">
        <f aca="false">IF(OR(B5754&lt;Rules!$B$2,B5754&gt;Rules!$B$3,ABS(I5754)&gt;Rules!$B$4,OR(B5755&lt;Rules!$B$2,B5755&gt;Rules!$B$3,ABS(I5755)&gt;Rules!$B$4)),1,0)</f>
        <v>0</v>
      </c>
      <c r="K5754" s="6" t="str">
        <f aca="false">IF(F5754=1,COUNTIF($F$2:F5754,1),"")</f>
        <v/>
      </c>
    </row>
    <row r="5755" customFormat="false" ht="15" hidden="false" customHeight="false" outlineLevel="0" collapsed="false">
      <c r="A5755" s="6" t="n">
        <v>45214.4305</v>
      </c>
      <c r="B5755" s="6" t="n">
        <v>2.16190476190476</v>
      </c>
      <c r="C5755" s="6" t="n">
        <v>88</v>
      </c>
      <c r="D5755" s="6" t="n">
        <v>-1</v>
      </c>
      <c r="E5755" s="6" t="n">
        <v>1.93186813186813</v>
      </c>
      <c r="F5755" s="6" t="n">
        <v>0</v>
      </c>
      <c r="G5755" s="6" t="n">
        <v>0.213919413919413</v>
      </c>
      <c r="H5755" s="6" t="str">
        <f aca="false">IF(AND(A5755&gt;=Stimuli!$B$2,A5755&lt;=Stimuli!$C$2),Stimuli!$A$2,IF(AND(A5755&gt;=Stimuli!$B$3,A5755&lt;=Stimuli!$C$3),Stimuli!$A$3,IF(AND(A5755&gt;=Stimuli!$B$4,A5755&lt;=Stimuli!$C$4),Stimuli!$A$4,"")))</f>
        <v>01 Quiet baseline (60s)</v>
      </c>
      <c r="I5755" s="6" t="n">
        <f aca="false">(B5755-B5754)/((A5755-A5754)/1000)</f>
        <v>-0.750183150183318</v>
      </c>
      <c r="J5755" s="6" t="n">
        <f aca="false">IF(OR(B5755&lt;Rules!$B$2,B5755&gt;Rules!$B$3,ABS(I5755)&gt;Rules!$B$4,OR(B5756&lt;Rules!$B$2,B5756&gt;Rules!$B$3,ABS(I5756)&gt;Rules!$B$4)),1,0)</f>
        <v>0</v>
      </c>
      <c r="K5755" s="6" t="str">
        <f aca="false">IF(F5755=1,COUNTIF($F$2:F5755,1),"")</f>
        <v/>
      </c>
    </row>
    <row r="5756" customFormat="false" ht="15" hidden="false" customHeight="false" outlineLevel="0" collapsed="false">
      <c r="A5756" s="6" t="n">
        <v>45222.243</v>
      </c>
      <c r="B5756" s="6" t="n">
        <v>2.16776556776557</v>
      </c>
      <c r="C5756" s="6" t="n">
        <v>88</v>
      </c>
      <c r="D5756" s="6" t="n">
        <v>-1</v>
      </c>
      <c r="E5756" s="6" t="n">
        <v>1.93186813186813</v>
      </c>
      <c r="F5756" s="6" t="n">
        <v>0</v>
      </c>
      <c r="G5756" s="6" t="n">
        <v>0.213919413919413</v>
      </c>
      <c r="H5756" s="6" t="str">
        <f aca="false">IF(AND(A5756&gt;=Stimuli!$B$2,A5756&lt;=Stimuli!$C$2),Stimuli!$A$2,IF(AND(A5756&gt;=Stimuli!$B$3,A5756&lt;=Stimuli!$C$3),Stimuli!$A$3,IF(AND(A5756&gt;=Stimuli!$B$4,A5756&lt;=Stimuli!$C$4),Stimuli!$A$4,"")))</f>
        <v>01 Quiet baseline (60s)</v>
      </c>
      <c r="I5756" s="6" t="n">
        <f aca="false">(B5756-B5755)/((A5756-A5755)/1000)</f>
        <v>0.750183150183318</v>
      </c>
      <c r="J5756" s="6" t="n">
        <f aca="false">IF(OR(B5756&lt;Rules!$B$2,B5756&gt;Rules!$B$3,ABS(I5756)&gt;Rules!$B$4,OR(B5757&lt;Rules!$B$2,B5757&gt;Rules!$B$3,ABS(I5757)&gt;Rules!$B$4)),1,0)</f>
        <v>0</v>
      </c>
      <c r="K5756" s="6" t="str">
        <f aca="false">IF(F5756=1,COUNTIF($F$2:F5756,1),"")</f>
        <v/>
      </c>
    </row>
    <row r="5757" customFormat="false" ht="15" hidden="false" customHeight="false" outlineLevel="0" collapsed="false">
      <c r="A5757" s="6" t="n">
        <v>45230.0555</v>
      </c>
      <c r="B5757" s="6" t="n">
        <v>2.16190476190476</v>
      </c>
      <c r="C5757" s="6" t="n">
        <v>88</v>
      </c>
      <c r="D5757" s="6" t="n">
        <v>-1</v>
      </c>
      <c r="E5757" s="6" t="n">
        <v>1.93186813186813</v>
      </c>
      <c r="F5757" s="6" t="n">
        <v>0</v>
      </c>
      <c r="G5757" s="6" t="n">
        <v>0.213919413919413</v>
      </c>
      <c r="H5757" s="6" t="str">
        <f aca="false">IF(AND(A5757&gt;=Stimuli!$B$2,A5757&lt;=Stimuli!$C$2),Stimuli!$A$2,IF(AND(A5757&gt;=Stimuli!$B$3,A5757&lt;=Stimuli!$C$3),Stimuli!$A$3,IF(AND(A5757&gt;=Stimuli!$B$4,A5757&lt;=Stimuli!$C$4),Stimuli!$A$4,"")))</f>
        <v>01 Quiet baseline (60s)</v>
      </c>
      <c r="I5757" s="6" t="n">
        <f aca="false">(B5757-B5756)/((A5757-A5756)/1000)</f>
        <v>-0.750183150183318</v>
      </c>
      <c r="J5757" s="6" t="n">
        <f aca="false">IF(OR(B5757&lt;Rules!$B$2,B5757&gt;Rules!$B$3,ABS(I5757)&gt;Rules!$B$4,OR(B5758&lt;Rules!$B$2,B5758&gt;Rules!$B$3,ABS(I5758)&gt;Rules!$B$4)),1,0)</f>
        <v>0</v>
      </c>
      <c r="K5757" s="6" t="str">
        <f aca="false">IF(F5757=1,COUNTIF($F$2:F5757,1),"")</f>
        <v/>
      </c>
    </row>
    <row r="5758" customFormat="false" ht="15" hidden="false" customHeight="false" outlineLevel="0" collapsed="false">
      <c r="A5758" s="6" t="n">
        <v>45237.868</v>
      </c>
      <c r="B5758" s="6" t="n">
        <v>2.16630036630037</v>
      </c>
      <c r="C5758" s="6" t="n">
        <v>88</v>
      </c>
      <c r="D5758" s="6" t="n">
        <v>-1</v>
      </c>
      <c r="E5758" s="6" t="n">
        <v>1.93186813186813</v>
      </c>
      <c r="F5758" s="6" t="n">
        <v>0</v>
      </c>
      <c r="G5758" s="6" t="n">
        <v>0.213919413919413</v>
      </c>
      <c r="H5758" s="6" t="str">
        <f aca="false">IF(AND(A5758&gt;=Stimuli!$B$2,A5758&lt;=Stimuli!$C$2),Stimuli!$A$2,IF(AND(A5758&gt;=Stimuli!$B$3,A5758&lt;=Stimuli!$C$3),Stimuli!$A$3,IF(AND(A5758&gt;=Stimuli!$B$4,A5758&lt;=Stimuli!$C$4),Stimuli!$A$4,"")))</f>
        <v>01 Quiet baseline (60s)</v>
      </c>
      <c r="I5758" s="6" t="n">
        <f aca="false">(B5758-B5757)/((A5758-A5757)/1000)</f>
        <v>0.562637362637588</v>
      </c>
      <c r="J5758" s="6" t="n">
        <f aca="false">IF(OR(B5758&lt;Rules!$B$2,B5758&gt;Rules!$B$3,ABS(I5758)&gt;Rules!$B$4,OR(B5759&lt;Rules!$B$2,B5759&gt;Rules!$B$3,ABS(I5759)&gt;Rules!$B$4)),1,0)</f>
        <v>0</v>
      </c>
      <c r="K5758" s="6" t="str">
        <f aca="false">IF(F5758=1,COUNTIF($F$2:F5758,1),"")</f>
        <v/>
      </c>
    </row>
    <row r="5759" customFormat="false" ht="15" hidden="false" customHeight="false" outlineLevel="0" collapsed="false">
      <c r="A5759" s="6" t="n">
        <v>45245.6805</v>
      </c>
      <c r="B5759" s="6" t="n">
        <v>2.16190476190476</v>
      </c>
      <c r="C5759" s="6" t="n">
        <v>88</v>
      </c>
      <c r="D5759" s="6" t="n">
        <v>-1</v>
      </c>
      <c r="E5759" s="6" t="n">
        <v>1.93186813186813</v>
      </c>
      <c r="F5759" s="6" t="n">
        <v>0</v>
      </c>
      <c r="G5759" s="6" t="n">
        <v>0.213919413919413</v>
      </c>
      <c r="H5759" s="6" t="str">
        <f aca="false">IF(AND(A5759&gt;=Stimuli!$B$2,A5759&lt;=Stimuli!$C$2),Stimuli!$A$2,IF(AND(A5759&gt;=Stimuli!$B$3,A5759&lt;=Stimuli!$C$3),Stimuli!$A$3,IF(AND(A5759&gt;=Stimuli!$B$4,A5759&lt;=Stimuli!$C$4),Stimuli!$A$4,"")))</f>
        <v>01 Quiet baseline (60s)</v>
      </c>
      <c r="I5759" s="6" t="n">
        <f aca="false">(B5759-B5758)/((A5759-A5758)/1000)</f>
        <v>-0.562637362637588</v>
      </c>
      <c r="J5759" s="6" t="n">
        <f aca="false">IF(OR(B5759&lt;Rules!$B$2,B5759&gt;Rules!$B$3,ABS(I5759)&gt;Rules!$B$4,OR(B5760&lt;Rules!$B$2,B5760&gt;Rules!$B$3,ABS(I5760)&gt;Rules!$B$4)),1,0)</f>
        <v>0</v>
      </c>
      <c r="K5759" s="6" t="str">
        <f aca="false">IF(F5759=1,COUNTIF($F$2:F5759,1),"")</f>
        <v/>
      </c>
    </row>
    <row r="5760" customFormat="false" ht="15" hidden="false" customHeight="false" outlineLevel="0" collapsed="false">
      <c r="A5760" s="6" t="n">
        <v>45253.493</v>
      </c>
      <c r="B5760" s="6" t="n">
        <v>2.16630036630037</v>
      </c>
      <c r="C5760" s="6" t="n">
        <v>88</v>
      </c>
      <c r="D5760" s="6" t="n">
        <v>-1</v>
      </c>
      <c r="E5760" s="6" t="n">
        <v>1.93186813186813</v>
      </c>
      <c r="F5760" s="6" t="n">
        <v>0</v>
      </c>
      <c r="G5760" s="6" t="n">
        <v>0.213919413919413</v>
      </c>
      <c r="H5760" s="6" t="str">
        <f aca="false">IF(AND(A5760&gt;=Stimuli!$B$2,A5760&lt;=Stimuli!$C$2),Stimuli!$A$2,IF(AND(A5760&gt;=Stimuli!$B$3,A5760&lt;=Stimuli!$C$3),Stimuli!$A$3,IF(AND(A5760&gt;=Stimuli!$B$4,A5760&lt;=Stimuli!$C$4),Stimuli!$A$4,"")))</f>
        <v>01 Quiet baseline (60s)</v>
      </c>
      <c r="I5760" s="6" t="n">
        <f aca="false">(B5760-B5759)/((A5760-A5759)/1000)</f>
        <v>0.562637362637588</v>
      </c>
      <c r="J5760" s="6" t="n">
        <f aca="false">IF(OR(B5760&lt;Rules!$B$2,B5760&gt;Rules!$B$3,ABS(I5760)&gt;Rules!$B$4,OR(B5761&lt;Rules!$B$2,B5761&gt;Rules!$B$3,ABS(I5761)&gt;Rules!$B$4)),1,0)</f>
        <v>0</v>
      </c>
      <c r="K5760" s="6" t="str">
        <f aca="false">IF(F5760=1,COUNTIF($F$2:F5760,1),"")</f>
        <v/>
      </c>
    </row>
    <row r="5761" customFormat="false" ht="15" hidden="false" customHeight="false" outlineLevel="0" collapsed="false">
      <c r="A5761" s="6" t="n">
        <v>45261.3055</v>
      </c>
      <c r="B5761" s="6" t="n">
        <v>2.16336996336996</v>
      </c>
      <c r="C5761" s="6" t="n">
        <v>88</v>
      </c>
      <c r="D5761" s="6" t="n">
        <v>-1</v>
      </c>
      <c r="E5761" s="6" t="n">
        <v>1.93186813186813</v>
      </c>
      <c r="F5761" s="6" t="n">
        <v>0</v>
      </c>
      <c r="G5761" s="6" t="n">
        <v>0.213919413919413</v>
      </c>
      <c r="H5761" s="6" t="str">
        <f aca="false">IF(AND(A5761&gt;=Stimuli!$B$2,A5761&lt;=Stimuli!$C$2),Stimuli!$A$2,IF(AND(A5761&gt;=Stimuli!$B$3,A5761&lt;=Stimuli!$C$3),Stimuli!$A$3,IF(AND(A5761&gt;=Stimuli!$B$4,A5761&lt;=Stimuli!$C$4),Stimuli!$A$4,"")))</f>
        <v>01 Quiet baseline (60s)</v>
      </c>
      <c r="I5761" s="6" t="n">
        <f aca="false">(B5761-B5760)/((A5761-A5760)/1000)</f>
        <v>-0.375091575091744</v>
      </c>
      <c r="J5761" s="6" t="n">
        <f aca="false">IF(OR(B5761&lt;Rules!$B$2,B5761&gt;Rules!$B$3,ABS(I5761)&gt;Rules!$B$4,OR(B5762&lt;Rules!$B$2,B5762&gt;Rules!$B$3,ABS(I5762)&gt;Rules!$B$4)),1,0)</f>
        <v>0</v>
      </c>
      <c r="K5761" s="6" t="str">
        <f aca="false">IF(F5761=1,COUNTIF($F$2:F5761,1),"")</f>
        <v/>
      </c>
    </row>
    <row r="5762" customFormat="false" ht="15" hidden="false" customHeight="false" outlineLevel="0" collapsed="false">
      <c r="A5762" s="6" t="n">
        <v>45269.118</v>
      </c>
      <c r="B5762" s="6" t="n">
        <v>2.16483516483517</v>
      </c>
      <c r="C5762" s="6" t="n">
        <v>88</v>
      </c>
      <c r="D5762" s="6" t="n">
        <v>-1</v>
      </c>
      <c r="E5762" s="6" t="n">
        <v>1.93186813186813</v>
      </c>
      <c r="F5762" s="6" t="n">
        <v>0</v>
      </c>
      <c r="G5762" s="6" t="n">
        <v>0.213919413919413</v>
      </c>
      <c r="H5762" s="6" t="str">
        <f aca="false">IF(AND(A5762&gt;=Stimuli!$B$2,A5762&lt;=Stimuli!$C$2),Stimuli!$A$2,IF(AND(A5762&gt;=Stimuli!$B$3,A5762&lt;=Stimuli!$C$3),Stimuli!$A$3,IF(AND(A5762&gt;=Stimuli!$B$4,A5762&lt;=Stimuli!$C$4),Stimuli!$A$4,"")))</f>
        <v>01 Quiet baseline (60s)</v>
      </c>
      <c r="I5762" s="6" t="n">
        <f aca="false">(B5762-B5761)/((A5762-A5761)/1000)</f>
        <v>0.187545787545901</v>
      </c>
      <c r="J5762" s="6" t="n">
        <f aca="false">IF(OR(B5762&lt;Rules!$B$2,B5762&gt;Rules!$B$3,ABS(I5762)&gt;Rules!$B$4,OR(B5763&lt;Rules!$B$2,B5763&gt;Rules!$B$3,ABS(I5763)&gt;Rules!$B$4)),1,0)</f>
        <v>0</v>
      </c>
      <c r="K5762" s="6" t="str">
        <f aca="false">IF(F5762=1,COUNTIF($F$2:F5762,1),"")</f>
        <v/>
      </c>
    </row>
    <row r="5763" customFormat="false" ht="15" hidden="false" customHeight="false" outlineLevel="0" collapsed="false">
      <c r="A5763" s="6" t="n">
        <v>45276.9305</v>
      </c>
      <c r="B5763" s="6" t="n">
        <v>2.16483516483517</v>
      </c>
      <c r="C5763" s="6" t="n">
        <v>88</v>
      </c>
      <c r="D5763" s="6" t="n">
        <v>-1</v>
      </c>
      <c r="E5763" s="6" t="n">
        <v>1.93186813186813</v>
      </c>
      <c r="F5763" s="6" t="n">
        <v>0</v>
      </c>
      <c r="G5763" s="6" t="n">
        <v>0.213919413919413</v>
      </c>
      <c r="H5763" s="6" t="str">
        <f aca="false">IF(AND(A5763&gt;=Stimuli!$B$2,A5763&lt;=Stimuli!$C$2),Stimuli!$A$2,IF(AND(A5763&gt;=Stimuli!$B$3,A5763&lt;=Stimuli!$C$3),Stimuli!$A$3,IF(AND(A5763&gt;=Stimuli!$B$4,A5763&lt;=Stimuli!$C$4),Stimuli!$A$4,"")))</f>
        <v>01 Quiet baseline (60s)</v>
      </c>
      <c r="I5763" s="6" t="n">
        <f aca="false">(B5763-B5762)/((A5763-A5762)/1000)</f>
        <v>0</v>
      </c>
      <c r="J5763" s="6" t="n">
        <f aca="false">IF(OR(B5763&lt;Rules!$B$2,B5763&gt;Rules!$B$3,ABS(I5763)&gt;Rules!$B$4,OR(B5764&lt;Rules!$B$2,B5764&gt;Rules!$B$3,ABS(I5764)&gt;Rules!$B$4)),1,0)</f>
        <v>0</v>
      </c>
      <c r="K5763" s="6" t="str">
        <f aca="false">IF(F5763=1,COUNTIF($F$2:F5763,1),"")</f>
        <v/>
      </c>
    </row>
    <row r="5764" customFormat="false" ht="15" hidden="false" customHeight="false" outlineLevel="0" collapsed="false">
      <c r="A5764" s="6" t="n">
        <v>45284.743</v>
      </c>
      <c r="B5764" s="6" t="n">
        <v>2.16336996336996</v>
      </c>
      <c r="C5764" s="6" t="n">
        <v>88</v>
      </c>
      <c r="D5764" s="6" t="n">
        <v>-1</v>
      </c>
      <c r="E5764" s="6" t="n">
        <v>1.93186813186813</v>
      </c>
      <c r="F5764" s="6" t="n">
        <v>0</v>
      </c>
      <c r="G5764" s="6" t="n">
        <v>0.213919413919413</v>
      </c>
      <c r="H5764" s="6" t="str">
        <f aca="false">IF(AND(A5764&gt;=Stimuli!$B$2,A5764&lt;=Stimuli!$C$2),Stimuli!$A$2,IF(AND(A5764&gt;=Stimuli!$B$3,A5764&lt;=Stimuli!$C$3),Stimuli!$A$3,IF(AND(A5764&gt;=Stimuli!$B$4,A5764&lt;=Stimuli!$C$4),Stimuli!$A$4,"")))</f>
        <v>01 Quiet baseline (60s)</v>
      </c>
      <c r="I5764" s="6" t="n">
        <f aca="false">(B5764-B5763)/((A5764-A5763)/1000)</f>
        <v>-0.187545787545901</v>
      </c>
      <c r="J5764" s="6" t="n">
        <f aca="false">IF(OR(B5764&lt;Rules!$B$2,B5764&gt;Rules!$B$3,ABS(I5764)&gt;Rules!$B$4,OR(B5765&lt;Rules!$B$2,B5765&gt;Rules!$B$3,ABS(I5765)&gt;Rules!$B$4)),1,0)</f>
        <v>0</v>
      </c>
      <c r="K5764" s="6" t="str">
        <f aca="false">IF(F5764=1,COUNTIF($F$2:F5764,1),"")</f>
        <v/>
      </c>
    </row>
    <row r="5765" customFormat="false" ht="15" hidden="false" customHeight="false" outlineLevel="0" collapsed="false">
      <c r="A5765" s="6" t="n">
        <v>45292.5555</v>
      </c>
      <c r="B5765" s="6" t="n">
        <v>2.16483516483517</v>
      </c>
      <c r="C5765" s="6" t="n">
        <v>88</v>
      </c>
      <c r="D5765" s="6" t="n">
        <v>-1</v>
      </c>
      <c r="E5765" s="6" t="n">
        <v>1.93186813186813</v>
      </c>
      <c r="F5765" s="6" t="n">
        <v>0</v>
      </c>
      <c r="G5765" s="6" t="n">
        <v>0.213919413919413</v>
      </c>
      <c r="H5765" s="6" t="str">
        <f aca="false">IF(AND(A5765&gt;=Stimuli!$B$2,A5765&lt;=Stimuli!$C$2),Stimuli!$A$2,IF(AND(A5765&gt;=Stimuli!$B$3,A5765&lt;=Stimuli!$C$3),Stimuli!$A$3,IF(AND(A5765&gt;=Stimuli!$B$4,A5765&lt;=Stimuli!$C$4),Stimuli!$A$4,"")))</f>
        <v>01 Quiet baseline (60s)</v>
      </c>
      <c r="I5765" s="6" t="n">
        <f aca="false">(B5765-B5764)/((A5765-A5764)/1000)</f>
        <v>0.187545787545901</v>
      </c>
      <c r="J5765" s="6" t="n">
        <f aca="false">IF(OR(B5765&lt;Rules!$B$2,B5765&gt;Rules!$B$3,ABS(I5765)&gt;Rules!$B$4,OR(B5766&lt;Rules!$B$2,B5766&gt;Rules!$B$3,ABS(I5766)&gt;Rules!$B$4)),1,0)</f>
        <v>0</v>
      </c>
      <c r="K5765" s="6" t="str">
        <f aca="false">IF(F5765=1,COUNTIF($F$2:F5765,1),"")</f>
        <v/>
      </c>
    </row>
    <row r="5766" customFormat="false" ht="15" hidden="false" customHeight="false" outlineLevel="0" collapsed="false">
      <c r="A5766" s="6" t="n">
        <v>45300.368</v>
      </c>
      <c r="B5766" s="6" t="n">
        <v>2.16190476190476</v>
      </c>
      <c r="C5766" s="6" t="n">
        <v>88</v>
      </c>
      <c r="D5766" s="6" t="n">
        <v>-1</v>
      </c>
      <c r="E5766" s="6" t="n">
        <v>1.93186813186813</v>
      </c>
      <c r="F5766" s="6" t="n">
        <v>0</v>
      </c>
      <c r="G5766" s="6" t="n">
        <v>0.213919413919413</v>
      </c>
      <c r="H5766" s="6" t="str">
        <f aca="false">IF(AND(A5766&gt;=Stimuli!$B$2,A5766&lt;=Stimuli!$C$2),Stimuli!$A$2,IF(AND(A5766&gt;=Stimuli!$B$3,A5766&lt;=Stimuli!$C$3),Stimuli!$A$3,IF(AND(A5766&gt;=Stimuli!$B$4,A5766&lt;=Stimuli!$C$4),Stimuli!$A$4,"")))</f>
        <v>01 Quiet baseline (60s)</v>
      </c>
      <c r="I5766" s="6" t="n">
        <f aca="false">(B5766-B5765)/((A5766-A5765)/1000)</f>
        <v>-0.375091575091744</v>
      </c>
      <c r="J5766" s="6" t="n">
        <f aca="false">IF(OR(B5766&lt;Rules!$B$2,B5766&gt;Rules!$B$3,ABS(I5766)&gt;Rules!$B$4,OR(B5767&lt;Rules!$B$2,B5767&gt;Rules!$B$3,ABS(I5767)&gt;Rules!$B$4)),1,0)</f>
        <v>0</v>
      </c>
      <c r="K5766" s="6" t="str">
        <f aca="false">IF(F5766=1,COUNTIF($F$2:F5766,1),"")</f>
        <v/>
      </c>
    </row>
    <row r="5767" customFormat="false" ht="15" hidden="false" customHeight="false" outlineLevel="0" collapsed="false">
      <c r="A5767" s="6" t="n">
        <v>45308.1805</v>
      </c>
      <c r="B5767" s="6" t="n">
        <v>2.16630036630037</v>
      </c>
      <c r="C5767" s="6" t="n">
        <v>88</v>
      </c>
      <c r="D5767" s="6" t="n">
        <v>-1</v>
      </c>
      <c r="E5767" s="6" t="n">
        <v>1.93186813186813</v>
      </c>
      <c r="F5767" s="6" t="n">
        <v>0</v>
      </c>
      <c r="G5767" s="6" t="n">
        <v>0.213919413919413</v>
      </c>
      <c r="H5767" s="6" t="str">
        <f aca="false">IF(AND(A5767&gt;=Stimuli!$B$2,A5767&lt;=Stimuli!$C$2),Stimuli!$A$2,IF(AND(A5767&gt;=Stimuli!$B$3,A5767&lt;=Stimuli!$C$3),Stimuli!$A$3,IF(AND(A5767&gt;=Stimuli!$B$4,A5767&lt;=Stimuli!$C$4),Stimuli!$A$4,"")))</f>
        <v>01 Quiet baseline (60s)</v>
      </c>
      <c r="I5767" s="6" t="n">
        <f aca="false">(B5767-B5766)/((A5767-A5766)/1000)</f>
        <v>0.562637362637588</v>
      </c>
      <c r="J5767" s="6" t="n">
        <f aca="false">IF(OR(B5767&lt;Rules!$B$2,B5767&gt;Rules!$B$3,ABS(I5767)&gt;Rules!$B$4,OR(B5768&lt;Rules!$B$2,B5768&gt;Rules!$B$3,ABS(I5768)&gt;Rules!$B$4)),1,0)</f>
        <v>0</v>
      </c>
      <c r="K5767" s="6" t="str">
        <f aca="false">IF(F5767=1,COUNTIF($F$2:F5767,1),"")</f>
        <v/>
      </c>
    </row>
    <row r="5768" customFormat="false" ht="15" hidden="false" customHeight="false" outlineLevel="0" collapsed="false">
      <c r="A5768" s="6" t="n">
        <v>45315.993</v>
      </c>
      <c r="B5768" s="6" t="n">
        <v>2.16190476190476</v>
      </c>
      <c r="C5768" s="6" t="n">
        <v>88</v>
      </c>
      <c r="D5768" s="6" t="n">
        <v>-1</v>
      </c>
      <c r="E5768" s="6" t="n">
        <v>1.93186813186813</v>
      </c>
      <c r="F5768" s="6" t="n">
        <v>0</v>
      </c>
      <c r="G5768" s="6" t="n">
        <v>0.213919413919413</v>
      </c>
      <c r="H5768" s="6" t="str">
        <f aca="false">IF(AND(A5768&gt;=Stimuli!$B$2,A5768&lt;=Stimuli!$C$2),Stimuli!$A$2,IF(AND(A5768&gt;=Stimuli!$B$3,A5768&lt;=Stimuli!$C$3),Stimuli!$A$3,IF(AND(A5768&gt;=Stimuli!$B$4,A5768&lt;=Stimuli!$C$4),Stimuli!$A$4,"")))</f>
        <v>01 Quiet baseline (60s)</v>
      </c>
      <c r="I5768" s="6" t="n">
        <f aca="false">(B5768-B5767)/((A5768-A5767)/1000)</f>
        <v>-0.562637362637588</v>
      </c>
      <c r="J5768" s="6" t="n">
        <f aca="false">IF(OR(B5768&lt;Rules!$B$2,B5768&gt;Rules!$B$3,ABS(I5768)&gt;Rules!$B$4,OR(B5769&lt;Rules!$B$2,B5769&gt;Rules!$B$3,ABS(I5769)&gt;Rules!$B$4)),1,0)</f>
        <v>0</v>
      </c>
      <c r="K5768" s="6" t="str">
        <f aca="false">IF(F5768=1,COUNTIF($F$2:F5768,1),"")</f>
        <v/>
      </c>
    </row>
    <row r="5769" customFormat="false" ht="15" hidden="false" customHeight="false" outlineLevel="0" collapsed="false">
      <c r="A5769" s="6" t="n">
        <v>45323.8055</v>
      </c>
      <c r="B5769" s="6" t="n">
        <v>2.16776556776557</v>
      </c>
      <c r="C5769" s="6" t="n">
        <v>88</v>
      </c>
      <c r="D5769" s="6" t="n">
        <v>-1</v>
      </c>
      <c r="E5769" s="6" t="n">
        <v>1.93186813186813</v>
      </c>
      <c r="F5769" s="6" t="n">
        <v>0</v>
      </c>
      <c r="G5769" s="6" t="n">
        <v>0.213919413919413</v>
      </c>
      <c r="H5769" s="6" t="str">
        <f aca="false">IF(AND(A5769&gt;=Stimuli!$B$2,A5769&lt;=Stimuli!$C$2),Stimuli!$A$2,IF(AND(A5769&gt;=Stimuli!$B$3,A5769&lt;=Stimuli!$C$3),Stimuli!$A$3,IF(AND(A5769&gt;=Stimuli!$B$4,A5769&lt;=Stimuli!$C$4),Stimuli!$A$4,"")))</f>
        <v>01 Quiet baseline (60s)</v>
      </c>
      <c r="I5769" s="6" t="n">
        <f aca="false">(B5769-B5768)/((A5769-A5768)/1000)</f>
        <v>0.750183150183318</v>
      </c>
      <c r="J5769" s="6" t="n">
        <f aca="false">IF(OR(B5769&lt;Rules!$B$2,B5769&gt;Rules!$B$3,ABS(I5769)&gt;Rules!$B$4,OR(B5770&lt;Rules!$B$2,B5770&gt;Rules!$B$3,ABS(I5770)&gt;Rules!$B$4)),1,0)</f>
        <v>0</v>
      </c>
      <c r="K5769" s="6" t="str">
        <f aca="false">IF(F5769=1,COUNTIF($F$2:F5769,1),"")</f>
        <v/>
      </c>
    </row>
    <row r="5770" customFormat="false" ht="15" hidden="false" customHeight="false" outlineLevel="0" collapsed="false">
      <c r="A5770" s="6" t="n">
        <v>45331.618</v>
      </c>
      <c r="B5770" s="6" t="n">
        <v>2.16043956043956</v>
      </c>
      <c r="C5770" s="6" t="n">
        <v>88</v>
      </c>
      <c r="D5770" s="6" t="n">
        <v>-1</v>
      </c>
      <c r="E5770" s="6" t="n">
        <v>1.93186813186813</v>
      </c>
      <c r="F5770" s="6" t="n">
        <v>0</v>
      </c>
      <c r="G5770" s="6" t="n">
        <v>0.213919413919413</v>
      </c>
      <c r="H5770" s="6" t="str">
        <f aca="false">IF(AND(A5770&gt;=Stimuli!$B$2,A5770&lt;=Stimuli!$C$2),Stimuli!$A$2,IF(AND(A5770&gt;=Stimuli!$B$3,A5770&lt;=Stimuli!$C$3),Stimuli!$A$3,IF(AND(A5770&gt;=Stimuli!$B$4,A5770&lt;=Stimuli!$C$4),Stimuli!$A$4,"")))</f>
        <v>01 Quiet baseline (60s)</v>
      </c>
      <c r="I5770" s="6" t="n">
        <f aca="false">(B5770-B5769)/((A5770-A5769)/1000)</f>
        <v>-0.937728937729048</v>
      </c>
      <c r="J5770" s="6" t="n">
        <f aca="false">IF(OR(B5770&lt;Rules!$B$2,B5770&gt;Rules!$B$3,ABS(I5770)&gt;Rules!$B$4,OR(B5771&lt;Rules!$B$2,B5771&gt;Rules!$B$3,ABS(I5771)&gt;Rules!$B$4)),1,0)</f>
        <v>0</v>
      </c>
      <c r="K5770" s="6" t="str">
        <f aca="false">IF(F5770=1,COUNTIF($F$2:F5770,1),"")</f>
        <v/>
      </c>
    </row>
    <row r="5771" customFormat="false" ht="15" hidden="false" customHeight="false" outlineLevel="0" collapsed="false">
      <c r="A5771" s="6" t="n">
        <v>45339.4305</v>
      </c>
      <c r="B5771" s="6" t="n">
        <v>2.16630036630037</v>
      </c>
      <c r="C5771" s="6" t="n">
        <v>88</v>
      </c>
      <c r="D5771" s="6" t="n">
        <v>-1</v>
      </c>
      <c r="E5771" s="6" t="n">
        <v>1.93186813186813</v>
      </c>
      <c r="F5771" s="6" t="n">
        <v>0</v>
      </c>
      <c r="G5771" s="6" t="n">
        <v>0.213919413919413</v>
      </c>
      <c r="H5771" s="6" t="str">
        <f aca="false">IF(AND(A5771&gt;=Stimuli!$B$2,A5771&lt;=Stimuli!$C$2),Stimuli!$A$2,IF(AND(A5771&gt;=Stimuli!$B$3,A5771&lt;=Stimuli!$C$3),Stimuli!$A$3,IF(AND(A5771&gt;=Stimuli!$B$4,A5771&lt;=Stimuli!$C$4),Stimuli!$A$4,"")))</f>
        <v>01 Quiet baseline (60s)</v>
      </c>
      <c r="I5771" s="6" t="n">
        <f aca="false">(B5771-B5770)/((A5771-A5770)/1000)</f>
        <v>0.750183150183318</v>
      </c>
      <c r="J5771" s="6" t="n">
        <f aca="false">IF(OR(B5771&lt;Rules!$B$2,B5771&gt;Rules!$B$3,ABS(I5771)&gt;Rules!$B$4,OR(B5772&lt;Rules!$B$2,B5772&gt;Rules!$B$3,ABS(I5772)&gt;Rules!$B$4)),1,0)</f>
        <v>0</v>
      </c>
      <c r="K5771" s="6" t="str">
        <f aca="false">IF(F5771=1,COUNTIF($F$2:F5771,1),"")</f>
        <v/>
      </c>
    </row>
    <row r="5772" customFormat="false" ht="15" hidden="false" customHeight="false" outlineLevel="0" collapsed="false">
      <c r="A5772" s="6" t="n">
        <v>45347.243</v>
      </c>
      <c r="B5772" s="6" t="n">
        <v>2.15897435897436</v>
      </c>
      <c r="C5772" s="6" t="n">
        <v>88</v>
      </c>
      <c r="D5772" s="6" t="n">
        <v>-1</v>
      </c>
      <c r="E5772" s="6" t="n">
        <v>1.93186813186813</v>
      </c>
      <c r="F5772" s="6" t="n">
        <v>0</v>
      </c>
      <c r="G5772" s="6" t="n">
        <v>0.213919413919413</v>
      </c>
      <c r="H5772" s="6" t="str">
        <f aca="false">IF(AND(A5772&gt;=Stimuli!$B$2,A5772&lt;=Stimuli!$C$2),Stimuli!$A$2,IF(AND(A5772&gt;=Stimuli!$B$3,A5772&lt;=Stimuli!$C$3),Stimuli!$A$3,IF(AND(A5772&gt;=Stimuli!$B$4,A5772&lt;=Stimuli!$C$4),Stimuli!$A$4,"")))</f>
        <v>01 Quiet baseline (60s)</v>
      </c>
      <c r="I5772" s="6" t="n">
        <f aca="false">(B5772-B5771)/((A5772-A5771)/1000)</f>
        <v>-0.937728937729048</v>
      </c>
      <c r="J5772" s="6" t="n">
        <f aca="false">IF(OR(B5772&lt;Rules!$B$2,B5772&gt;Rules!$B$3,ABS(I5772)&gt;Rules!$B$4,OR(B5773&lt;Rules!$B$2,B5773&gt;Rules!$B$3,ABS(I5773)&gt;Rules!$B$4)),1,0)</f>
        <v>0</v>
      </c>
      <c r="K5772" s="6" t="str">
        <f aca="false">IF(F5772=1,COUNTIF($F$2:F5772,1),"")</f>
        <v/>
      </c>
    </row>
    <row r="5773" customFormat="false" ht="15" hidden="false" customHeight="false" outlineLevel="0" collapsed="false">
      <c r="A5773" s="6" t="n">
        <v>45355.0555</v>
      </c>
      <c r="B5773" s="6" t="n">
        <v>2.16483516483517</v>
      </c>
      <c r="C5773" s="6" t="n">
        <v>88</v>
      </c>
      <c r="D5773" s="6" t="n">
        <v>-1</v>
      </c>
      <c r="E5773" s="6" t="n">
        <v>1.93186813186813</v>
      </c>
      <c r="F5773" s="6" t="n">
        <v>0</v>
      </c>
      <c r="G5773" s="6" t="n">
        <v>0.213919413919413</v>
      </c>
      <c r="H5773" s="6" t="str">
        <f aca="false">IF(AND(A5773&gt;=Stimuli!$B$2,A5773&lt;=Stimuli!$C$2),Stimuli!$A$2,IF(AND(A5773&gt;=Stimuli!$B$3,A5773&lt;=Stimuli!$C$3),Stimuli!$A$3,IF(AND(A5773&gt;=Stimuli!$B$4,A5773&lt;=Stimuli!$C$4),Stimuli!$A$4,"")))</f>
        <v>01 Quiet baseline (60s)</v>
      </c>
      <c r="I5773" s="6" t="n">
        <f aca="false">(B5773-B5772)/((A5773-A5772)/1000)</f>
        <v>0.750183150183204</v>
      </c>
      <c r="J5773" s="6" t="n">
        <f aca="false">IF(OR(B5773&lt;Rules!$B$2,B5773&gt;Rules!$B$3,ABS(I5773)&gt;Rules!$B$4,OR(B5774&lt;Rules!$B$2,B5774&gt;Rules!$B$3,ABS(I5774)&gt;Rules!$B$4)),1,0)</f>
        <v>0</v>
      </c>
      <c r="K5773" s="6" t="str">
        <f aca="false">IF(F5773=1,COUNTIF($F$2:F5773,1),"")</f>
        <v/>
      </c>
    </row>
    <row r="5774" customFormat="false" ht="15" hidden="false" customHeight="false" outlineLevel="0" collapsed="false">
      <c r="A5774" s="6" t="n">
        <v>45362.868</v>
      </c>
      <c r="B5774" s="6" t="n">
        <v>2.15897435897436</v>
      </c>
      <c r="C5774" s="6" t="n">
        <v>88</v>
      </c>
      <c r="D5774" s="6" t="n">
        <v>-1</v>
      </c>
      <c r="E5774" s="6" t="n">
        <v>1.93186813186813</v>
      </c>
      <c r="F5774" s="6" t="n">
        <v>0</v>
      </c>
      <c r="G5774" s="6" t="n">
        <v>0.213919413919413</v>
      </c>
      <c r="H5774" s="6" t="str">
        <f aca="false">IF(AND(A5774&gt;=Stimuli!$B$2,A5774&lt;=Stimuli!$C$2),Stimuli!$A$2,IF(AND(A5774&gt;=Stimuli!$B$3,A5774&lt;=Stimuli!$C$3),Stimuli!$A$3,IF(AND(A5774&gt;=Stimuli!$B$4,A5774&lt;=Stimuli!$C$4),Stimuli!$A$4,"")))</f>
        <v>01 Quiet baseline (60s)</v>
      </c>
      <c r="I5774" s="6" t="n">
        <f aca="false">(B5774-B5773)/((A5774-A5773)/1000)</f>
        <v>-0.750183150183204</v>
      </c>
      <c r="J5774" s="6" t="n">
        <f aca="false">IF(OR(B5774&lt;Rules!$B$2,B5774&gt;Rules!$B$3,ABS(I5774)&gt;Rules!$B$4,OR(B5775&lt;Rules!$B$2,B5775&gt;Rules!$B$3,ABS(I5775)&gt;Rules!$B$4)),1,0)</f>
        <v>0</v>
      </c>
      <c r="K5774" s="6" t="str">
        <f aca="false">IF(F5774=1,COUNTIF($F$2:F5774,1),"")</f>
        <v/>
      </c>
    </row>
    <row r="5775" customFormat="false" ht="15" hidden="false" customHeight="false" outlineLevel="0" collapsed="false">
      <c r="A5775" s="6" t="n">
        <v>45370.6805</v>
      </c>
      <c r="B5775" s="6" t="n">
        <v>2.16336996336996</v>
      </c>
      <c r="C5775" s="6" t="n">
        <v>88</v>
      </c>
      <c r="D5775" s="6" t="n">
        <v>-1</v>
      </c>
      <c r="E5775" s="6" t="n">
        <v>1.93186813186813</v>
      </c>
      <c r="F5775" s="6" t="n">
        <v>0</v>
      </c>
      <c r="G5775" s="6" t="n">
        <v>0.213919413919413</v>
      </c>
      <c r="H5775" s="6" t="str">
        <f aca="false">IF(AND(A5775&gt;=Stimuli!$B$2,A5775&lt;=Stimuli!$C$2),Stimuli!$A$2,IF(AND(A5775&gt;=Stimuli!$B$3,A5775&lt;=Stimuli!$C$3),Stimuli!$A$3,IF(AND(A5775&gt;=Stimuli!$B$4,A5775&lt;=Stimuli!$C$4),Stimuli!$A$4,"")))</f>
        <v>01 Quiet baseline (60s)</v>
      </c>
      <c r="I5775" s="6" t="n">
        <f aca="false">(B5775-B5774)/((A5775-A5774)/1000)</f>
        <v>0.562637362637304</v>
      </c>
      <c r="J5775" s="6" t="n">
        <f aca="false">IF(OR(B5775&lt;Rules!$B$2,B5775&gt;Rules!$B$3,ABS(I5775)&gt;Rules!$B$4,OR(B5776&lt;Rules!$B$2,B5776&gt;Rules!$B$3,ABS(I5776)&gt;Rules!$B$4)),1,0)</f>
        <v>0</v>
      </c>
      <c r="K5775" s="6" t="str">
        <f aca="false">IF(F5775=1,COUNTIF($F$2:F5775,1),"")</f>
        <v/>
      </c>
    </row>
    <row r="5776" customFormat="false" ht="15" hidden="false" customHeight="false" outlineLevel="0" collapsed="false">
      <c r="A5776" s="6" t="n">
        <v>45378.493</v>
      </c>
      <c r="B5776" s="6" t="n">
        <v>2.16043956043956</v>
      </c>
      <c r="C5776" s="6" t="n">
        <v>88</v>
      </c>
      <c r="D5776" s="6" t="n">
        <v>-1</v>
      </c>
      <c r="E5776" s="6" t="n">
        <v>1.93186813186813</v>
      </c>
      <c r="F5776" s="6" t="n">
        <v>0</v>
      </c>
      <c r="G5776" s="6" t="n">
        <v>0.213919413919413</v>
      </c>
      <c r="H5776" s="6" t="str">
        <f aca="false">IF(AND(A5776&gt;=Stimuli!$B$2,A5776&lt;=Stimuli!$C$2),Stimuli!$A$2,IF(AND(A5776&gt;=Stimuli!$B$3,A5776&lt;=Stimuli!$C$3),Stimuli!$A$3,IF(AND(A5776&gt;=Stimuli!$B$4,A5776&lt;=Stimuli!$C$4),Stimuli!$A$4,"")))</f>
        <v>01 Quiet baseline (60s)</v>
      </c>
      <c r="I5776" s="6" t="n">
        <f aca="false">(B5776-B5775)/((A5776-A5775)/1000)</f>
        <v>-0.375091575091574</v>
      </c>
      <c r="J5776" s="6" t="n">
        <f aca="false">IF(OR(B5776&lt;Rules!$B$2,B5776&gt;Rules!$B$3,ABS(I5776)&gt;Rules!$B$4,OR(B5777&lt;Rules!$B$2,B5777&gt;Rules!$B$3,ABS(I5777)&gt;Rules!$B$4)),1,0)</f>
        <v>0</v>
      </c>
      <c r="K5776" s="6" t="str">
        <f aca="false">IF(F5776=1,COUNTIF($F$2:F5776,1),"")</f>
        <v/>
      </c>
    </row>
    <row r="5777" customFormat="false" ht="15" hidden="false" customHeight="false" outlineLevel="0" collapsed="false">
      <c r="A5777" s="6" t="n">
        <v>45386.3055</v>
      </c>
      <c r="B5777" s="6" t="n">
        <v>2.16190476190476</v>
      </c>
      <c r="C5777" s="6" t="n">
        <v>88</v>
      </c>
      <c r="D5777" s="6" t="n">
        <v>-1</v>
      </c>
      <c r="E5777" s="6" t="n">
        <v>1.93186813186813</v>
      </c>
      <c r="F5777" s="6" t="n">
        <v>0</v>
      </c>
      <c r="G5777" s="6" t="n">
        <v>0.213919413919413</v>
      </c>
      <c r="H5777" s="6" t="str">
        <f aca="false">IF(AND(A5777&gt;=Stimuli!$B$2,A5777&lt;=Stimuli!$C$2),Stimuli!$A$2,IF(AND(A5777&gt;=Stimuli!$B$3,A5777&lt;=Stimuli!$C$3),Stimuli!$A$3,IF(AND(A5777&gt;=Stimuli!$B$4,A5777&lt;=Stimuli!$C$4),Stimuli!$A$4,"")))</f>
        <v>01 Quiet baseline (60s)</v>
      </c>
      <c r="I5777" s="6" t="n">
        <f aca="false">(B5777-B5776)/((A5777-A5776)/1000)</f>
        <v>0.18754578754573</v>
      </c>
      <c r="J5777" s="6" t="n">
        <f aca="false">IF(OR(B5777&lt;Rules!$B$2,B5777&gt;Rules!$B$3,ABS(I5777)&gt;Rules!$B$4,OR(B5778&lt;Rules!$B$2,B5778&gt;Rules!$B$3,ABS(I5778)&gt;Rules!$B$4)),1,0)</f>
        <v>0</v>
      </c>
      <c r="K5777" s="6" t="str">
        <f aca="false">IF(F5777=1,COUNTIF($F$2:F5777,1),"")</f>
        <v/>
      </c>
    </row>
    <row r="5778" customFormat="false" ht="15" hidden="false" customHeight="false" outlineLevel="0" collapsed="false">
      <c r="A5778" s="6" t="n">
        <v>45394.118</v>
      </c>
      <c r="B5778" s="6" t="n">
        <v>2.16043956043956</v>
      </c>
      <c r="C5778" s="6" t="n">
        <v>88</v>
      </c>
      <c r="D5778" s="6" t="n">
        <v>-1</v>
      </c>
      <c r="E5778" s="6" t="n">
        <v>1.93186813186813</v>
      </c>
      <c r="F5778" s="6" t="n">
        <v>0</v>
      </c>
      <c r="G5778" s="6" t="n">
        <v>0.213919413919413</v>
      </c>
      <c r="H5778" s="6" t="str">
        <f aca="false">IF(AND(A5778&gt;=Stimuli!$B$2,A5778&lt;=Stimuli!$C$2),Stimuli!$A$2,IF(AND(A5778&gt;=Stimuli!$B$3,A5778&lt;=Stimuli!$C$3),Stimuli!$A$3,IF(AND(A5778&gt;=Stimuli!$B$4,A5778&lt;=Stimuli!$C$4),Stimuli!$A$4,"")))</f>
        <v>01 Quiet baseline (60s)</v>
      </c>
      <c r="I5778" s="6" t="n">
        <f aca="false">(B5778-B5777)/((A5778-A5777)/1000)</f>
        <v>-0.18754578754573</v>
      </c>
      <c r="J5778" s="6" t="n">
        <f aca="false">IF(OR(B5778&lt;Rules!$B$2,B5778&gt;Rules!$B$3,ABS(I5778)&gt;Rules!$B$4,OR(B5779&lt;Rules!$B$2,B5779&gt;Rules!$B$3,ABS(I5779)&gt;Rules!$B$4)),1,0)</f>
        <v>0</v>
      </c>
      <c r="K5778" s="6" t="str">
        <f aca="false">IF(F5778=1,COUNTIF($F$2:F5778,1),"")</f>
        <v/>
      </c>
    </row>
    <row r="5779" customFormat="false" ht="15" hidden="false" customHeight="false" outlineLevel="0" collapsed="false">
      <c r="A5779" s="6" t="n">
        <v>45401.9305</v>
      </c>
      <c r="B5779" s="6" t="n">
        <v>2.16043956043956</v>
      </c>
      <c r="C5779" s="6" t="n">
        <v>88</v>
      </c>
      <c r="D5779" s="6" t="n">
        <v>-1</v>
      </c>
      <c r="E5779" s="6" t="n">
        <v>1.93186813186813</v>
      </c>
      <c r="F5779" s="6" t="n">
        <v>0</v>
      </c>
      <c r="G5779" s="6" t="n">
        <v>0.213919413919413</v>
      </c>
      <c r="H5779" s="6" t="str">
        <f aca="false">IF(AND(A5779&gt;=Stimuli!$B$2,A5779&lt;=Stimuli!$C$2),Stimuli!$A$2,IF(AND(A5779&gt;=Stimuli!$B$3,A5779&lt;=Stimuli!$C$3),Stimuli!$A$3,IF(AND(A5779&gt;=Stimuli!$B$4,A5779&lt;=Stimuli!$C$4),Stimuli!$A$4,"")))</f>
        <v>01 Quiet baseline (60s)</v>
      </c>
      <c r="I5779" s="6" t="n">
        <f aca="false">(B5779-B5778)/((A5779-A5778)/1000)</f>
        <v>0</v>
      </c>
      <c r="J5779" s="6" t="n">
        <f aca="false">IF(OR(B5779&lt;Rules!$B$2,B5779&gt;Rules!$B$3,ABS(I5779)&gt;Rules!$B$4,OR(B5780&lt;Rules!$B$2,B5780&gt;Rules!$B$3,ABS(I5780)&gt;Rules!$B$4)),1,0)</f>
        <v>0</v>
      </c>
      <c r="K5779" s="6" t="str">
        <f aca="false">IF(F5779=1,COUNTIF($F$2:F5779,1),"")</f>
        <v/>
      </c>
    </row>
    <row r="5780" customFormat="false" ht="15" hidden="false" customHeight="false" outlineLevel="0" collapsed="false">
      <c r="A5780" s="6" t="n">
        <v>45409.743</v>
      </c>
      <c r="B5780" s="6" t="n">
        <v>2.16043956043956</v>
      </c>
      <c r="C5780" s="6" t="n">
        <v>88</v>
      </c>
      <c r="D5780" s="6" t="n">
        <v>-1</v>
      </c>
      <c r="E5780" s="6" t="n">
        <v>1.93186813186813</v>
      </c>
      <c r="F5780" s="6" t="n">
        <v>0</v>
      </c>
      <c r="G5780" s="6" t="n">
        <v>0.213919413919413</v>
      </c>
      <c r="H5780" s="6" t="str">
        <f aca="false">IF(AND(A5780&gt;=Stimuli!$B$2,A5780&lt;=Stimuli!$C$2),Stimuli!$A$2,IF(AND(A5780&gt;=Stimuli!$B$3,A5780&lt;=Stimuli!$C$3),Stimuli!$A$3,IF(AND(A5780&gt;=Stimuli!$B$4,A5780&lt;=Stimuli!$C$4),Stimuli!$A$4,"")))</f>
        <v>01 Quiet baseline (60s)</v>
      </c>
      <c r="I5780" s="6" t="n">
        <f aca="false">(B5780-B5779)/((A5780-A5779)/1000)</f>
        <v>0</v>
      </c>
      <c r="J5780" s="6" t="n">
        <f aca="false">IF(OR(B5780&lt;Rules!$B$2,B5780&gt;Rules!$B$3,ABS(I5780)&gt;Rules!$B$4,OR(B5781&lt;Rules!$B$2,B5781&gt;Rules!$B$3,ABS(I5781)&gt;Rules!$B$4)),1,0)</f>
        <v>0</v>
      </c>
      <c r="K5780" s="6" t="str">
        <f aca="false">IF(F5780=1,COUNTIF($F$2:F5780,1),"")</f>
        <v/>
      </c>
    </row>
    <row r="5781" customFormat="false" ht="15" hidden="false" customHeight="false" outlineLevel="0" collapsed="false">
      <c r="A5781" s="6" t="n">
        <v>45417.5555</v>
      </c>
      <c r="B5781" s="6" t="n">
        <v>2.15897435897436</v>
      </c>
      <c r="C5781" s="6" t="n">
        <v>88</v>
      </c>
      <c r="D5781" s="6" t="n">
        <v>-1</v>
      </c>
      <c r="E5781" s="6" t="n">
        <v>1.93186813186813</v>
      </c>
      <c r="F5781" s="6" t="n">
        <v>0</v>
      </c>
      <c r="G5781" s="6" t="n">
        <v>0.213919413919413</v>
      </c>
      <c r="H5781" s="6" t="str">
        <f aca="false">IF(AND(A5781&gt;=Stimuli!$B$2,A5781&lt;=Stimuli!$C$2),Stimuli!$A$2,IF(AND(A5781&gt;=Stimuli!$B$3,A5781&lt;=Stimuli!$C$3),Stimuli!$A$3,IF(AND(A5781&gt;=Stimuli!$B$4,A5781&lt;=Stimuli!$C$4),Stimuli!$A$4,"")))</f>
        <v>01 Quiet baseline (60s)</v>
      </c>
      <c r="I5781" s="6" t="n">
        <f aca="false">(B5781-B5780)/((A5781-A5780)/1000)</f>
        <v>-0.18754578754573</v>
      </c>
      <c r="J5781" s="6" t="n">
        <f aca="false">IF(OR(B5781&lt;Rules!$B$2,B5781&gt;Rules!$B$3,ABS(I5781)&gt;Rules!$B$4,OR(B5782&lt;Rules!$B$2,B5782&gt;Rules!$B$3,ABS(I5782)&gt;Rules!$B$4)),1,0)</f>
        <v>0</v>
      </c>
      <c r="K5781" s="6" t="str">
        <f aca="false">IF(F5781=1,COUNTIF($F$2:F5781,1),"")</f>
        <v/>
      </c>
    </row>
    <row r="5782" customFormat="false" ht="15" hidden="false" customHeight="false" outlineLevel="0" collapsed="false">
      <c r="A5782" s="6" t="n">
        <v>45425.368</v>
      </c>
      <c r="B5782" s="6" t="n">
        <v>2.16336996336996</v>
      </c>
      <c r="C5782" s="6" t="n">
        <v>88</v>
      </c>
      <c r="D5782" s="6" t="n">
        <v>-1</v>
      </c>
      <c r="E5782" s="6" t="n">
        <v>1.93186813186813</v>
      </c>
      <c r="F5782" s="6" t="n">
        <v>0</v>
      </c>
      <c r="G5782" s="6" t="n">
        <v>0.213919413919413</v>
      </c>
      <c r="H5782" s="6" t="str">
        <f aca="false">IF(AND(A5782&gt;=Stimuli!$B$2,A5782&lt;=Stimuli!$C$2),Stimuli!$A$2,IF(AND(A5782&gt;=Stimuli!$B$3,A5782&lt;=Stimuli!$C$3),Stimuli!$A$3,IF(AND(A5782&gt;=Stimuli!$B$4,A5782&lt;=Stimuli!$C$4),Stimuli!$A$4,"")))</f>
        <v>01 Quiet baseline (60s)</v>
      </c>
      <c r="I5782" s="6" t="n">
        <f aca="false">(B5782-B5781)/((A5782-A5781)/1000)</f>
        <v>0.562637362637304</v>
      </c>
      <c r="J5782" s="6" t="n">
        <f aca="false">IF(OR(B5782&lt;Rules!$B$2,B5782&gt;Rules!$B$3,ABS(I5782)&gt;Rules!$B$4,OR(B5783&lt;Rules!$B$2,B5783&gt;Rules!$B$3,ABS(I5783)&gt;Rules!$B$4)),1,0)</f>
        <v>0</v>
      </c>
      <c r="K5782" s="6" t="str">
        <f aca="false">IF(F5782=1,COUNTIF($F$2:F5782,1),"")</f>
        <v/>
      </c>
    </row>
    <row r="5783" customFormat="false" ht="15" hidden="false" customHeight="false" outlineLevel="0" collapsed="false">
      <c r="A5783" s="6" t="n">
        <v>45433.1805</v>
      </c>
      <c r="B5783" s="6" t="n">
        <v>2.15897435897436</v>
      </c>
      <c r="C5783" s="6" t="n">
        <v>88</v>
      </c>
      <c r="D5783" s="6" t="n">
        <v>-1</v>
      </c>
      <c r="E5783" s="6" t="n">
        <v>1.93186813186813</v>
      </c>
      <c r="F5783" s="6" t="n">
        <v>0</v>
      </c>
      <c r="G5783" s="6" t="n">
        <v>0.213919413919413</v>
      </c>
      <c r="H5783" s="6" t="str">
        <f aca="false">IF(AND(A5783&gt;=Stimuli!$B$2,A5783&lt;=Stimuli!$C$2),Stimuli!$A$2,IF(AND(A5783&gt;=Stimuli!$B$3,A5783&lt;=Stimuli!$C$3),Stimuli!$A$3,IF(AND(A5783&gt;=Stimuli!$B$4,A5783&lt;=Stimuli!$C$4),Stimuli!$A$4,"")))</f>
        <v>01 Quiet baseline (60s)</v>
      </c>
      <c r="I5783" s="6" t="n">
        <f aca="false">(B5783-B5782)/((A5783-A5782)/1000)</f>
        <v>-0.562637362637304</v>
      </c>
      <c r="J5783" s="6" t="n">
        <f aca="false">IF(OR(B5783&lt;Rules!$B$2,B5783&gt;Rules!$B$3,ABS(I5783)&gt;Rules!$B$4,OR(B5784&lt;Rules!$B$2,B5784&gt;Rules!$B$3,ABS(I5784)&gt;Rules!$B$4)),1,0)</f>
        <v>0</v>
      </c>
      <c r="K5783" s="6" t="str">
        <f aca="false">IF(F5783=1,COUNTIF($F$2:F5783,1),"")</f>
        <v/>
      </c>
    </row>
    <row r="5784" customFormat="false" ht="15" hidden="false" customHeight="false" outlineLevel="0" collapsed="false">
      <c r="A5784" s="6" t="n">
        <v>45440.993</v>
      </c>
      <c r="B5784" s="6" t="n">
        <v>2.16483516483517</v>
      </c>
      <c r="C5784" s="6" t="n">
        <v>88</v>
      </c>
      <c r="D5784" s="6" t="n">
        <v>-1</v>
      </c>
      <c r="E5784" s="6" t="n">
        <v>1.93186813186813</v>
      </c>
      <c r="F5784" s="6" t="n">
        <v>0</v>
      </c>
      <c r="G5784" s="6" t="n">
        <v>0.213919413919413</v>
      </c>
      <c r="H5784" s="6" t="str">
        <f aca="false">IF(AND(A5784&gt;=Stimuli!$B$2,A5784&lt;=Stimuli!$C$2),Stimuli!$A$2,IF(AND(A5784&gt;=Stimuli!$B$3,A5784&lt;=Stimuli!$C$3),Stimuli!$A$3,IF(AND(A5784&gt;=Stimuli!$B$4,A5784&lt;=Stimuli!$C$4),Stimuli!$A$4,"")))</f>
        <v>01 Quiet baseline (60s)</v>
      </c>
      <c r="I5784" s="6" t="n">
        <f aca="false">(B5784-B5783)/((A5784-A5783)/1000)</f>
        <v>0.750183150183204</v>
      </c>
      <c r="J5784" s="6" t="n">
        <f aca="false">IF(OR(B5784&lt;Rules!$B$2,B5784&gt;Rules!$B$3,ABS(I5784)&gt;Rules!$B$4,OR(B5785&lt;Rules!$B$2,B5785&gt;Rules!$B$3,ABS(I5785)&gt;Rules!$B$4)),1,0)</f>
        <v>0</v>
      </c>
      <c r="K5784" s="6" t="str">
        <f aca="false">IF(F5784=1,COUNTIF($F$2:F5784,1),"")</f>
        <v/>
      </c>
    </row>
    <row r="5785" customFormat="false" ht="15" hidden="false" customHeight="false" outlineLevel="0" collapsed="false">
      <c r="A5785" s="6" t="n">
        <v>45448.8055</v>
      </c>
      <c r="B5785" s="6" t="n">
        <v>2.15897435897436</v>
      </c>
      <c r="C5785" s="6" t="n">
        <v>88</v>
      </c>
      <c r="D5785" s="6" t="n">
        <v>-1</v>
      </c>
      <c r="E5785" s="6" t="n">
        <v>1.93186813186813</v>
      </c>
      <c r="F5785" s="6" t="n">
        <v>0</v>
      </c>
      <c r="G5785" s="6" t="n">
        <v>0.213919413919413</v>
      </c>
      <c r="H5785" s="6" t="str">
        <f aca="false">IF(AND(A5785&gt;=Stimuli!$B$2,A5785&lt;=Stimuli!$C$2),Stimuli!$A$2,IF(AND(A5785&gt;=Stimuli!$B$3,A5785&lt;=Stimuli!$C$3),Stimuli!$A$3,IF(AND(A5785&gt;=Stimuli!$B$4,A5785&lt;=Stimuli!$C$4),Stimuli!$A$4,"")))</f>
        <v>01 Quiet baseline (60s)</v>
      </c>
      <c r="I5785" s="6" t="n">
        <f aca="false">(B5785-B5784)/((A5785-A5784)/1000)</f>
        <v>-0.750183150183204</v>
      </c>
      <c r="J5785" s="6" t="n">
        <f aca="false">IF(OR(B5785&lt;Rules!$B$2,B5785&gt;Rules!$B$3,ABS(I5785)&gt;Rules!$B$4,OR(B5786&lt;Rules!$B$2,B5786&gt;Rules!$B$3,ABS(I5786)&gt;Rules!$B$4)),1,0)</f>
        <v>0</v>
      </c>
      <c r="K5785" s="6" t="str">
        <f aca="false">IF(F5785=1,COUNTIF($F$2:F5785,1),"")</f>
        <v/>
      </c>
    </row>
    <row r="5786" customFormat="false" ht="15" hidden="false" customHeight="false" outlineLevel="0" collapsed="false">
      <c r="A5786" s="6" t="n">
        <v>45456.618</v>
      </c>
      <c r="B5786" s="6" t="n">
        <v>2.16483516483517</v>
      </c>
      <c r="C5786" s="6" t="n">
        <v>88</v>
      </c>
      <c r="D5786" s="6" t="n">
        <v>-1</v>
      </c>
      <c r="E5786" s="6" t="n">
        <v>1.93186813186813</v>
      </c>
      <c r="F5786" s="6" t="n">
        <v>0</v>
      </c>
      <c r="G5786" s="6" t="n">
        <v>0.213919413919413</v>
      </c>
      <c r="H5786" s="6" t="str">
        <f aca="false">IF(AND(A5786&gt;=Stimuli!$B$2,A5786&lt;=Stimuli!$C$2),Stimuli!$A$2,IF(AND(A5786&gt;=Stimuli!$B$3,A5786&lt;=Stimuli!$C$3),Stimuli!$A$3,IF(AND(A5786&gt;=Stimuli!$B$4,A5786&lt;=Stimuli!$C$4),Stimuli!$A$4,"")))</f>
        <v>01 Quiet baseline (60s)</v>
      </c>
      <c r="I5786" s="6" t="n">
        <f aca="false">(B5786-B5785)/((A5786-A5785)/1000)</f>
        <v>0.750183150183204</v>
      </c>
      <c r="J5786" s="6" t="n">
        <f aca="false">IF(OR(B5786&lt;Rules!$B$2,B5786&gt;Rules!$B$3,ABS(I5786)&gt;Rules!$B$4,OR(B5787&lt;Rules!$B$2,B5787&gt;Rules!$B$3,ABS(I5787)&gt;Rules!$B$4)),1,0)</f>
        <v>0</v>
      </c>
      <c r="K5786" s="6" t="str">
        <f aca="false">IF(F5786=1,COUNTIF($F$2:F5786,1),"")</f>
        <v/>
      </c>
    </row>
    <row r="5787" customFormat="false" ht="15" hidden="false" customHeight="false" outlineLevel="0" collapsed="false">
      <c r="A5787" s="6" t="n">
        <v>45464.4305</v>
      </c>
      <c r="B5787" s="6" t="n">
        <v>2.15897435897436</v>
      </c>
      <c r="C5787" s="6" t="n">
        <v>88</v>
      </c>
      <c r="D5787" s="6" t="n">
        <v>-1</v>
      </c>
      <c r="E5787" s="6" t="n">
        <v>1.93186813186813</v>
      </c>
      <c r="F5787" s="6" t="n">
        <v>0</v>
      </c>
      <c r="G5787" s="6" t="n">
        <v>0.213919413919413</v>
      </c>
      <c r="H5787" s="6" t="str">
        <f aca="false">IF(AND(A5787&gt;=Stimuli!$B$2,A5787&lt;=Stimuli!$C$2),Stimuli!$A$2,IF(AND(A5787&gt;=Stimuli!$B$3,A5787&lt;=Stimuli!$C$3),Stimuli!$A$3,IF(AND(A5787&gt;=Stimuli!$B$4,A5787&lt;=Stimuli!$C$4),Stimuli!$A$4,"")))</f>
        <v>01 Quiet baseline (60s)</v>
      </c>
      <c r="I5787" s="6" t="n">
        <f aca="false">(B5787-B5786)/((A5787-A5786)/1000)</f>
        <v>-0.750183150183204</v>
      </c>
      <c r="J5787" s="6" t="n">
        <f aca="false">IF(OR(B5787&lt;Rules!$B$2,B5787&gt;Rules!$B$3,ABS(I5787)&gt;Rules!$B$4,OR(B5788&lt;Rules!$B$2,B5788&gt;Rules!$B$3,ABS(I5788)&gt;Rules!$B$4)),1,0)</f>
        <v>0</v>
      </c>
      <c r="K5787" s="6" t="str">
        <f aca="false">IF(F5787=1,COUNTIF($F$2:F5787,1),"")</f>
        <v/>
      </c>
    </row>
    <row r="5788" customFormat="false" ht="15" hidden="false" customHeight="false" outlineLevel="0" collapsed="false">
      <c r="A5788" s="6" t="n">
        <v>45472.243</v>
      </c>
      <c r="B5788" s="6" t="n">
        <v>2.16483516483517</v>
      </c>
      <c r="C5788" s="6" t="n">
        <v>88</v>
      </c>
      <c r="D5788" s="6" t="n">
        <v>-1</v>
      </c>
      <c r="E5788" s="6" t="n">
        <v>1.93186813186813</v>
      </c>
      <c r="F5788" s="6" t="n">
        <v>0</v>
      </c>
      <c r="G5788" s="6" t="n">
        <v>0.213919413919413</v>
      </c>
      <c r="H5788" s="6" t="str">
        <f aca="false">IF(AND(A5788&gt;=Stimuli!$B$2,A5788&lt;=Stimuli!$C$2),Stimuli!$A$2,IF(AND(A5788&gt;=Stimuli!$B$3,A5788&lt;=Stimuli!$C$3),Stimuli!$A$3,IF(AND(A5788&gt;=Stimuli!$B$4,A5788&lt;=Stimuli!$C$4),Stimuli!$A$4,"")))</f>
        <v>01 Quiet baseline (60s)</v>
      </c>
      <c r="I5788" s="6" t="n">
        <f aca="false">(B5788-B5787)/((A5788-A5787)/1000)</f>
        <v>0.750183150183204</v>
      </c>
      <c r="J5788" s="6" t="n">
        <f aca="false">IF(OR(B5788&lt;Rules!$B$2,B5788&gt;Rules!$B$3,ABS(I5788)&gt;Rules!$B$4,OR(B5789&lt;Rules!$B$2,B5789&gt;Rules!$B$3,ABS(I5789)&gt;Rules!$B$4)),1,0)</f>
        <v>0</v>
      </c>
      <c r="K5788" s="6" t="str">
        <f aca="false">IF(F5788=1,COUNTIF($F$2:F5788,1),"")</f>
        <v/>
      </c>
    </row>
    <row r="5789" customFormat="false" ht="15" hidden="false" customHeight="false" outlineLevel="0" collapsed="false">
      <c r="A5789" s="6" t="n">
        <v>45480.0555</v>
      </c>
      <c r="B5789" s="6" t="n">
        <v>2.15750915750916</v>
      </c>
      <c r="C5789" s="6" t="n">
        <v>88</v>
      </c>
      <c r="D5789" s="6" t="n">
        <v>-1</v>
      </c>
      <c r="E5789" s="6" t="n">
        <v>1.93186813186813</v>
      </c>
      <c r="F5789" s="6" t="n">
        <v>0</v>
      </c>
      <c r="G5789" s="6" t="n">
        <v>0.213919413919413</v>
      </c>
      <c r="H5789" s="6" t="str">
        <f aca="false">IF(AND(A5789&gt;=Stimuli!$B$2,A5789&lt;=Stimuli!$C$2),Stimuli!$A$2,IF(AND(A5789&gt;=Stimuli!$B$3,A5789&lt;=Stimuli!$C$3),Stimuli!$A$3,IF(AND(A5789&gt;=Stimuli!$B$4,A5789&lt;=Stimuli!$C$4),Stimuli!$A$4,"")))</f>
        <v>01 Quiet baseline (60s)</v>
      </c>
      <c r="I5789" s="6" t="n">
        <f aca="false">(B5789-B5788)/((A5789-A5788)/1000)</f>
        <v>-0.937728937729048</v>
      </c>
      <c r="J5789" s="6" t="n">
        <f aca="false">IF(OR(B5789&lt;Rules!$B$2,B5789&gt;Rules!$B$3,ABS(I5789)&gt;Rules!$B$4,OR(B5790&lt;Rules!$B$2,B5790&gt;Rules!$B$3,ABS(I5790)&gt;Rules!$B$4)),1,0)</f>
        <v>0</v>
      </c>
      <c r="K5789" s="6" t="str">
        <f aca="false">IF(F5789=1,COUNTIF($F$2:F5789,1),"")</f>
        <v/>
      </c>
    </row>
    <row r="5790" customFormat="false" ht="15" hidden="false" customHeight="false" outlineLevel="0" collapsed="false">
      <c r="A5790" s="6" t="n">
        <v>45487.868</v>
      </c>
      <c r="B5790" s="6" t="n">
        <v>2.16190476190476</v>
      </c>
      <c r="C5790" s="6" t="n">
        <v>88</v>
      </c>
      <c r="D5790" s="6" t="n">
        <v>-1</v>
      </c>
      <c r="E5790" s="6" t="n">
        <v>1.93186813186813</v>
      </c>
      <c r="F5790" s="6" t="n">
        <v>0</v>
      </c>
      <c r="G5790" s="6" t="n">
        <v>0.213919413919413</v>
      </c>
      <c r="H5790" s="6" t="str">
        <f aca="false">IF(AND(A5790&gt;=Stimuli!$B$2,A5790&lt;=Stimuli!$C$2),Stimuli!$A$2,IF(AND(A5790&gt;=Stimuli!$B$3,A5790&lt;=Stimuli!$C$3),Stimuli!$A$3,IF(AND(A5790&gt;=Stimuli!$B$4,A5790&lt;=Stimuli!$C$4),Stimuli!$A$4,"")))</f>
        <v>01 Quiet baseline (60s)</v>
      </c>
      <c r="I5790" s="6" t="n">
        <f aca="false">(B5790-B5789)/((A5790-A5789)/1000)</f>
        <v>0.562637362637304</v>
      </c>
      <c r="J5790" s="6" t="n">
        <f aca="false">IF(OR(B5790&lt;Rules!$B$2,B5790&gt;Rules!$B$3,ABS(I5790)&gt;Rules!$B$4,OR(B5791&lt;Rules!$B$2,B5791&gt;Rules!$B$3,ABS(I5791)&gt;Rules!$B$4)),1,0)</f>
        <v>0</v>
      </c>
      <c r="K5790" s="6" t="str">
        <f aca="false">IF(F5790=1,COUNTIF($F$2:F5790,1),"")</f>
        <v/>
      </c>
    </row>
    <row r="5791" customFormat="false" ht="15" hidden="false" customHeight="false" outlineLevel="0" collapsed="false">
      <c r="A5791" s="6" t="n">
        <v>45495.6805</v>
      </c>
      <c r="B5791" s="6" t="n">
        <v>2.15604395604396</v>
      </c>
      <c r="C5791" s="6" t="n">
        <v>88</v>
      </c>
      <c r="D5791" s="6" t="n">
        <v>-1</v>
      </c>
      <c r="E5791" s="6" t="n">
        <v>1.93186813186813</v>
      </c>
      <c r="F5791" s="6" t="n">
        <v>0</v>
      </c>
      <c r="G5791" s="6" t="n">
        <v>0.213919413919413</v>
      </c>
      <c r="H5791" s="6" t="str">
        <f aca="false">IF(AND(A5791&gt;=Stimuli!$B$2,A5791&lt;=Stimuli!$C$2),Stimuli!$A$2,IF(AND(A5791&gt;=Stimuli!$B$3,A5791&lt;=Stimuli!$C$3),Stimuli!$A$3,IF(AND(A5791&gt;=Stimuli!$B$4,A5791&lt;=Stimuli!$C$4),Stimuli!$A$4,"")))</f>
        <v>01 Quiet baseline (60s)</v>
      </c>
      <c r="I5791" s="6" t="n">
        <f aca="false">(B5791-B5790)/((A5791-A5790)/1000)</f>
        <v>-0.750183150183034</v>
      </c>
      <c r="J5791" s="6" t="n">
        <f aca="false">IF(OR(B5791&lt;Rules!$B$2,B5791&gt;Rules!$B$3,ABS(I5791)&gt;Rules!$B$4,OR(B5792&lt;Rules!$B$2,B5792&gt;Rules!$B$3,ABS(I5792)&gt;Rules!$B$4)),1,0)</f>
        <v>0</v>
      </c>
      <c r="K5791" s="6" t="str">
        <f aca="false">IF(F5791=1,COUNTIF($F$2:F5791,1),"")</f>
        <v/>
      </c>
    </row>
    <row r="5792" customFormat="false" ht="15" hidden="false" customHeight="false" outlineLevel="0" collapsed="false">
      <c r="A5792" s="6" t="n">
        <v>45503.493</v>
      </c>
      <c r="B5792" s="6" t="n">
        <v>2.15897435897436</v>
      </c>
      <c r="C5792" s="6" t="n">
        <v>88</v>
      </c>
      <c r="D5792" s="6" t="n">
        <v>-1</v>
      </c>
      <c r="E5792" s="6" t="n">
        <v>1.93186813186813</v>
      </c>
      <c r="F5792" s="6" t="n">
        <v>0</v>
      </c>
      <c r="G5792" s="6" t="n">
        <v>0.213919413919413</v>
      </c>
      <c r="H5792" s="6" t="str">
        <f aca="false">IF(AND(A5792&gt;=Stimuli!$B$2,A5792&lt;=Stimuli!$C$2),Stimuli!$A$2,IF(AND(A5792&gt;=Stimuli!$B$3,A5792&lt;=Stimuli!$C$3),Stimuli!$A$3,IF(AND(A5792&gt;=Stimuli!$B$4,A5792&lt;=Stimuli!$C$4),Stimuli!$A$4,"")))</f>
        <v>01 Quiet baseline (60s)</v>
      </c>
      <c r="I5792" s="6" t="n">
        <f aca="false">(B5792-B5791)/((A5792-A5791)/1000)</f>
        <v>0.375091575091574</v>
      </c>
      <c r="J5792" s="6" t="n">
        <f aca="false">IF(OR(B5792&lt;Rules!$B$2,B5792&gt;Rules!$B$3,ABS(I5792)&gt;Rules!$B$4,OR(B5793&lt;Rules!$B$2,B5793&gt;Rules!$B$3,ABS(I5793)&gt;Rules!$B$4)),1,0)</f>
        <v>0</v>
      </c>
      <c r="K5792" s="6" t="str">
        <f aca="false">IF(F5792=1,COUNTIF($F$2:F5792,1),"")</f>
        <v/>
      </c>
    </row>
    <row r="5793" customFormat="false" ht="15" hidden="false" customHeight="false" outlineLevel="0" collapsed="false">
      <c r="A5793" s="6" t="n">
        <v>45511.3055</v>
      </c>
      <c r="B5793" s="6" t="n">
        <v>2.15604395604396</v>
      </c>
      <c r="C5793" s="6" t="n">
        <v>88</v>
      </c>
      <c r="D5793" s="6" t="n">
        <v>-1</v>
      </c>
      <c r="E5793" s="6" t="n">
        <v>1.93186813186813</v>
      </c>
      <c r="F5793" s="6" t="n">
        <v>0</v>
      </c>
      <c r="G5793" s="6" t="n">
        <v>0.213919413919413</v>
      </c>
      <c r="H5793" s="6" t="str">
        <f aca="false">IF(AND(A5793&gt;=Stimuli!$B$2,A5793&lt;=Stimuli!$C$2),Stimuli!$A$2,IF(AND(A5793&gt;=Stimuli!$B$3,A5793&lt;=Stimuli!$C$3),Stimuli!$A$3,IF(AND(A5793&gt;=Stimuli!$B$4,A5793&lt;=Stimuli!$C$4),Stimuli!$A$4,"")))</f>
        <v>01 Quiet baseline (60s)</v>
      </c>
      <c r="I5793" s="6" t="n">
        <f aca="false">(B5793-B5792)/((A5793-A5792)/1000)</f>
        <v>-0.375091575091574</v>
      </c>
      <c r="J5793" s="6" t="n">
        <f aca="false">IF(OR(B5793&lt;Rules!$B$2,B5793&gt;Rules!$B$3,ABS(I5793)&gt;Rules!$B$4,OR(B5794&lt;Rules!$B$2,B5794&gt;Rules!$B$3,ABS(I5794)&gt;Rules!$B$4)),1,0)</f>
        <v>0</v>
      </c>
      <c r="K5793" s="6" t="str">
        <f aca="false">IF(F5793=1,COUNTIF($F$2:F5793,1),"")</f>
        <v/>
      </c>
    </row>
    <row r="5794" customFormat="false" ht="15" hidden="false" customHeight="false" outlineLevel="0" collapsed="false">
      <c r="A5794" s="6" t="n">
        <v>45519.118</v>
      </c>
      <c r="B5794" s="6" t="n">
        <v>2.15604395604396</v>
      </c>
      <c r="C5794" s="6" t="n">
        <v>88</v>
      </c>
      <c r="D5794" s="6" t="n">
        <v>-1</v>
      </c>
      <c r="E5794" s="6" t="n">
        <v>1.93186813186813</v>
      </c>
      <c r="F5794" s="6" t="n">
        <v>0</v>
      </c>
      <c r="G5794" s="6" t="n">
        <v>0.213919413919413</v>
      </c>
      <c r="H5794" s="6" t="str">
        <f aca="false">IF(AND(A5794&gt;=Stimuli!$B$2,A5794&lt;=Stimuli!$C$2),Stimuli!$A$2,IF(AND(A5794&gt;=Stimuli!$B$3,A5794&lt;=Stimuli!$C$3),Stimuli!$A$3,IF(AND(A5794&gt;=Stimuli!$B$4,A5794&lt;=Stimuli!$C$4),Stimuli!$A$4,"")))</f>
        <v>01 Quiet baseline (60s)</v>
      </c>
      <c r="I5794" s="6" t="n">
        <f aca="false">(B5794-B5793)/((A5794-A5793)/1000)</f>
        <v>0</v>
      </c>
      <c r="J5794" s="6" t="n">
        <f aca="false">IF(OR(B5794&lt;Rules!$B$2,B5794&gt;Rules!$B$3,ABS(I5794)&gt;Rules!$B$4,OR(B5795&lt;Rules!$B$2,B5795&gt;Rules!$B$3,ABS(I5795)&gt;Rules!$B$4)),1,0)</f>
        <v>0</v>
      </c>
      <c r="K5794" s="6" t="str">
        <f aca="false">IF(F5794=1,COUNTIF($F$2:F5794,1),"")</f>
        <v/>
      </c>
    </row>
    <row r="5795" customFormat="false" ht="15" hidden="false" customHeight="false" outlineLevel="0" collapsed="false">
      <c r="A5795" s="6" t="n">
        <v>45526.9305</v>
      </c>
      <c r="B5795" s="6" t="n">
        <v>2.15604395604396</v>
      </c>
      <c r="C5795" s="6" t="n">
        <v>88</v>
      </c>
      <c r="D5795" s="6" t="n">
        <v>-1</v>
      </c>
      <c r="E5795" s="6" t="n">
        <v>1.93186813186813</v>
      </c>
      <c r="F5795" s="6" t="n">
        <v>0</v>
      </c>
      <c r="G5795" s="6" t="n">
        <v>0.213919413919413</v>
      </c>
      <c r="H5795" s="6" t="str">
        <f aca="false">IF(AND(A5795&gt;=Stimuli!$B$2,A5795&lt;=Stimuli!$C$2),Stimuli!$A$2,IF(AND(A5795&gt;=Stimuli!$B$3,A5795&lt;=Stimuli!$C$3),Stimuli!$A$3,IF(AND(A5795&gt;=Stimuli!$B$4,A5795&lt;=Stimuli!$C$4),Stimuli!$A$4,"")))</f>
        <v>01 Quiet baseline (60s)</v>
      </c>
      <c r="I5795" s="6" t="n">
        <f aca="false">(B5795-B5794)/((A5795-A5794)/1000)</f>
        <v>0</v>
      </c>
      <c r="J5795" s="6" t="n">
        <f aca="false">IF(OR(B5795&lt;Rules!$B$2,B5795&gt;Rules!$B$3,ABS(I5795)&gt;Rules!$B$4,OR(B5796&lt;Rules!$B$2,B5796&gt;Rules!$B$3,ABS(I5796)&gt;Rules!$B$4)),1,0)</f>
        <v>0</v>
      </c>
      <c r="K5795" s="6" t="str">
        <f aca="false">IF(F5795=1,COUNTIF($F$2:F5795,1),"")</f>
        <v/>
      </c>
    </row>
    <row r="5796" customFormat="false" ht="15" hidden="false" customHeight="false" outlineLevel="0" collapsed="false">
      <c r="A5796" s="6" t="n">
        <v>45534.743</v>
      </c>
      <c r="B5796" s="6" t="n">
        <v>2.15311355311355</v>
      </c>
      <c r="C5796" s="6" t="n">
        <v>88</v>
      </c>
      <c r="D5796" s="6" t="n">
        <v>-1</v>
      </c>
      <c r="E5796" s="6" t="n">
        <v>1.93186813186813</v>
      </c>
      <c r="F5796" s="6" t="n">
        <v>0</v>
      </c>
      <c r="G5796" s="6" t="n">
        <v>0.213919413919413</v>
      </c>
      <c r="H5796" s="6" t="str">
        <f aca="false">IF(AND(A5796&gt;=Stimuli!$B$2,A5796&lt;=Stimuli!$C$2),Stimuli!$A$2,IF(AND(A5796&gt;=Stimuli!$B$3,A5796&lt;=Stimuli!$C$3),Stimuli!$A$3,IF(AND(A5796&gt;=Stimuli!$B$4,A5796&lt;=Stimuli!$C$4),Stimuli!$A$4,"")))</f>
        <v>01 Quiet baseline (60s)</v>
      </c>
      <c r="I5796" s="6" t="n">
        <f aca="false">(B5796-B5795)/((A5796-A5795)/1000)</f>
        <v>-0.375091575091574</v>
      </c>
      <c r="J5796" s="6" t="n">
        <f aca="false">IF(OR(B5796&lt;Rules!$B$2,B5796&gt;Rules!$B$3,ABS(I5796)&gt;Rules!$B$4,OR(B5797&lt;Rules!$B$2,B5797&gt;Rules!$B$3,ABS(I5797)&gt;Rules!$B$4)),1,0)</f>
        <v>0</v>
      </c>
      <c r="K5796" s="6" t="str">
        <f aca="false">IF(F5796=1,COUNTIF($F$2:F5796,1),"")</f>
        <v/>
      </c>
    </row>
    <row r="5797" customFormat="false" ht="15" hidden="false" customHeight="false" outlineLevel="0" collapsed="false">
      <c r="A5797" s="6" t="n">
        <v>45542.5555</v>
      </c>
      <c r="B5797" s="6" t="n">
        <v>2.15457875457875</v>
      </c>
      <c r="C5797" s="6" t="n">
        <v>88</v>
      </c>
      <c r="D5797" s="6" t="n">
        <v>-1</v>
      </c>
      <c r="E5797" s="6" t="n">
        <v>1.93186813186813</v>
      </c>
      <c r="F5797" s="6" t="n">
        <v>0</v>
      </c>
      <c r="G5797" s="6" t="n">
        <v>0.213919413919413</v>
      </c>
      <c r="H5797" s="6" t="str">
        <f aca="false">IF(AND(A5797&gt;=Stimuli!$B$2,A5797&lt;=Stimuli!$C$2),Stimuli!$A$2,IF(AND(A5797&gt;=Stimuli!$B$3,A5797&lt;=Stimuli!$C$3),Stimuli!$A$3,IF(AND(A5797&gt;=Stimuli!$B$4,A5797&lt;=Stimuli!$C$4),Stimuli!$A$4,"")))</f>
        <v>01 Quiet baseline (60s)</v>
      </c>
      <c r="I5797" s="6" t="n">
        <f aca="false">(B5797-B5796)/((A5797-A5796)/1000)</f>
        <v>0.18754578754573</v>
      </c>
      <c r="J5797" s="6" t="n">
        <f aca="false">IF(OR(B5797&lt;Rules!$B$2,B5797&gt;Rules!$B$3,ABS(I5797)&gt;Rules!$B$4,OR(B5798&lt;Rules!$B$2,B5798&gt;Rules!$B$3,ABS(I5798)&gt;Rules!$B$4)),1,0)</f>
        <v>0</v>
      </c>
      <c r="K5797" s="6" t="str">
        <f aca="false">IF(F5797=1,COUNTIF($F$2:F5797,1),"")</f>
        <v/>
      </c>
    </row>
    <row r="5798" customFormat="false" ht="15" hidden="false" customHeight="false" outlineLevel="0" collapsed="false">
      <c r="A5798" s="6" t="n">
        <v>45550.368</v>
      </c>
      <c r="B5798" s="6" t="n">
        <v>2.15018315018315</v>
      </c>
      <c r="C5798" s="6" t="n">
        <v>88</v>
      </c>
      <c r="D5798" s="6" t="n">
        <v>-1</v>
      </c>
      <c r="E5798" s="6" t="n">
        <v>1.93186813186813</v>
      </c>
      <c r="F5798" s="6" t="n">
        <v>0</v>
      </c>
      <c r="G5798" s="6" t="n">
        <v>0.213919413919413</v>
      </c>
      <c r="H5798" s="6" t="str">
        <f aca="false">IF(AND(A5798&gt;=Stimuli!$B$2,A5798&lt;=Stimuli!$C$2),Stimuli!$A$2,IF(AND(A5798&gt;=Stimuli!$B$3,A5798&lt;=Stimuli!$C$3),Stimuli!$A$3,IF(AND(A5798&gt;=Stimuli!$B$4,A5798&lt;=Stimuli!$C$4),Stimuli!$A$4,"")))</f>
        <v>01 Quiet baseline (60s)</v>
      </c>
      <c r="I5798" s="6" t="n">
        <f aca="false">(B5798-B5797)/((A5798-A5797)/1000)</f>
        <v>-0.562637362637304</v>
      </c>
      <c r="J5798" s="6" t="n">
        <f aca="false">IF(OR(B5798&lt;Rules!$B$2,B5798&gt;Rules!$B$3,ABS(I5798)&gt;Rules!$B$4,OR(B5799&lt;Rules!$B$2,B5799&gt;Rules!$B$3,ABS(I5799)&gt;Rules!$B$4)),1,0)</f>
        <v>0</v>
      </c>
      <c r="K5798" s="6" t="str">
        <f aca="false">IF(F5798=1,COUNTIF($F$2:F5798,1),"")</f>
        <v/>
      </c>
    </row>
    <row r="5799" customFormat="false" ht="15" hidden="false" customHeight="false" outlineLevel="0" collapsed="false">
      <c r="A5799" s="6" t="n">
        <v>45558.1805</v>
      </c>
      <c r="B5799" s="6" t="n">
        <v>2.15457875457875</v>
      </c>
      <c r="C5799" s="6" t="n">
        <v>88</v>
      </c>
      <c r="D5799" s="6" t="n">
        <v>-1</v>
      </c>
      <c r="E5799" s="6" t="n">
        <v>1.93186813186813</v>
      </c>
      <c r="F5799" s="6" t="n">
        <v>0</v>
      </c>
      <c r="G5799" s="6" t="n">
        <v>0.213919413919413</v>
      </c>
      <c r="H5799" s="6" t="str">
        <f aca="false">IF(AND(A5799&gt;=Stimuli!$B$2,A5799&lt;=Stimuli!$C$2),Stimuli!$A$2,IF(AND(A5799&gt;=Stimuli!$B$3,A5799&lt;=Stimuli!$C$3),Stimuli!$A$3,IF(AND(A5799&gt;=Stimuli!$B$4,A5799&lt;=Stimuli!$C$4),Stimuli!$A$4,"")))</f>
        <v>01 Quiet baseline (60s)</v>
      </c>
      <c r="I5799" s="6" t="n">
        <f aca="false">(B5799-B5798)/((A5799-A5798)/1000)</f>
        <v>0.562637362637304</v>
      </c>
      <c r="J5799" s="6" t="n">
        <f aca="false">IF(OR(B5799&lt;Rules!$B$2,B5799&gt;Rules!$B$3,ABS(I5799)&gt;Rules!$B$4,OR(B5800&lt;Rules!$B$2,B5800&gt;Rules!$B$3,ABS(I5800)&gt;Rules!$B$4)),1,0)</f>
        <v>0</v>
      </c>
      <c r="K5799" s="6" t="str">
        <f aca="false">IF(F5799=1,COUNTIF($F$2:F5799,1),"")</f>
        <v/>
      </c>
    </row>
    <row r="5800" customFormat="false" ht="15" hidden="false" customHeight="false" outlineLevel="0" collapsed="false">
      <c r="A5800" s="6" t="n">
        <v>45565.993</v>
      </c>
      <c r="B5800" s="6" t="n">
        <v>2.14871794871795</v>
      </c>
      <c r="C5800" s="6" t="n">
        <v>88</v>
      </c>
      <c r="D5800" s="6" t="n">
        <v>-1</v>
      </c>
      <c r="E5800" s="6" t="n">
        <v>1.93186813186813</v>
      </c>
      <c r="F5800" s="6" t="n">
        <v>0</v>
      </c>
      <c r="G5800" s="6" t="n">
        <v>0.213919413919413</v>
      </c>
      <c r="H5800" s="6" t="str">
        <f aca="false">IF(AND(A5800&gt;=Stimuli!$B$2,A5800&lt;=Stimuli!$C$2),Stimuli!$A$2,IF(AND(A5800&gt;=Stimuli!$B$3,A5800&lt;=Stimuli!$C$3),Stimuli!$A$3,IF(AND(A5800&gt;=Stimuli!$B$4,A5800&lt;=Stimuli!$C$4),Stimuli!$A$4,"")))</f>
        <v>01 Quiet baseline (60s)</v>
      </c>
      <c r="I5800" s="6" t="n">
        <f aca="false">(B5800-B5799)/((A5800-A5799)/1000)</f>
        <v>-0.750183150183034</v>
      </c>
      <c r="J5800" s="6" t="n">
        <f aca="false">IF(OR(B5800&lt;Rules!$B$2,B5800&gt;Rules!$B$3,ABS(I5800)&gt;Rules!$B$4,OR(B5801&lt;Rules!$B$2,B5801&gt;Rules!$B$3,ABS(I5801)&gt;Rules!$B$4)),1,0)</f>
        <v>0</v>
      </c>
      <c r="K5800" s="6" t="str">
        <f aca="false">IF(F5800=1,COUNTIF($F$2:F5800,1),"")</f>
        <v/>
      </c>
    </row>
    <row r="5801" customFormat="false" ht="15" hidden="false" customHeight="false" outlineLevel="0" collapsed="false">
      <c r="A5801" s="6" t="n">
        <v>45573.8055</v>
      </c>
      <c r="B5801" s="6" t="n">
        <v>2.15311355311355</v>
      </c>
      <c r="C5801" s="6" t="n">
        <v>88</v>
      </c>
      <c r="D5801" s="6" t="n">
        <v>-1</v>
      </c>
      <c r="E5801" s="6" t="n">
        <v>1.93186813186813</v>
      </c>
      <c r="F5801" s="6" t="n">
        <v>0</v>
      </c>
      <c r="G5801" s="6" t="n">
        <v>0.213919413919413</v>
      </c>
      <c r="H5801" s="6" t="str">
        <f aca="false">IF(AND(A5801&gt;=Stimuli!$B$2,A5801&lt;=Stimuli!$C$2),Stimuli!$A$2,IF(AND(A5801&gt;=Stimuli!$B$3,A5801&lt;=Stimuli!$C$3),Stimuli!$A$3,IF(AND(A5801&gt;=Stimuli!$B$4,A5801&lt;=Stimuli!$C$4),Stimuli!$A$4,"")))</f>
        <v>01 Quiet baseline (60s)</v>
      </c>
      <c r="I5801" s="6" t="n">
        <f aca="false">(B5801-B5800)/((A5801-A5800)/1000)</f>
        <v>0.562637362637304</v>
      </c>
      <c r="J5801" s="6" t="n">
        <f aca="false">IF(OR(B5801&lt;Rules!$B$2,B5801&gt;Rules!$B$3,ABS(I5801)&gt;Rules!$B$4,OR(B5802&lt;Rules!$B$2,B5802&gt;Rules!$B$3,ABS(I5802)&gt;Rules!$B$4)),1,0)</f>
        <v>0</v>
      </c>
      <c r="K5801" s="6" t="str">
        <f aca="false">IF(F5801=1,COUNTIF($F$2:F5801,1),"")</f>
        <v/>
      </c>
    </row>
    <row r="5802" customFormat="false" ht="15" hidden="false" customHeight="false" outlineLevel="0" collapsed="false">
      <c r="A5802" s="6" t="n">
        <v>45581.618</v>
      </c>
      <c r="B5802" s="6" t="n">
        <v>2.14725274725275</v>
      </c>
      <c r="C5802" s="6" t="n">
        <v>88</v>
      </c>
      <c r="D5802" s="6" t="n">
        <v>-1</v>
      </c>
      <c r="E5802" s="6" t="n">
        <v>1.93186813186813</v>
      </c>
      <c r="F5802" s="6" t="n">
        <v>0</v>
      </c>
      <c r="G5802" s="6" t="n">
        <v>0.213919413919413</v>
      </c>
      <c r="H5802" s="6" t="str">
        <f aca="false">IF(AND(A5802&gt;=Stimuli!$B$2,A5802&lt;=Stimuli!$C$2),Stimuli!$A$2,IF(AND(A5802&gt;=Stimuli!$B$3,A5802&lt;=Stimuli!$C$3),Stimuli!$A$3,IF(AND(A5802&gt;=Stimuli!$B$4,A5802&lt;=Stimuli!$C$4),Stimuli!$A$4,"")))</f>
        <v>01 Quiet baseline (60s)</v>
      </c>
      <c r="I5802" s="6" t="n">
        <f aca="false">(B5802-B5801)/((A5802-A5801)/1000)</f>
        <v>-0.750183150183148</v>
      </c>
      <c r="J5802" s="6" t="n">
        <f aca="false">IF(OR(B5802&lt;Rules!$B$2,B5802&gt;Rules!$B$3,ABS(I5802)&gt;Rules!$B$4,OR(B5803&lt;Rules!$B$2,B5803&gt;Rules!$B$3,ABS(I5803)&gt;Rules!$B$4)),1,0)</f>
        <v>0</v>
      </c>
      <c r="K5802" s="6" t="str">
        <f aca="false">IF(F5802=1,COUNTIF($F$2:F5802,1),"")</f>
        <v/>
      </c>
    </row>
    <row r="5803" customFormat="false" ht="15" hidden="false" customHeight="false" outlineLevel="0" collapsed="false">
      <c r="A5803" s="6" t="n">
        <v>45589.4305</v>
      </c>
      <c r="B5803" s="6" t="n">
        <v>2.15164835164835</v>
      </c>
      <c r="C5803" s="6" t="n">
        <v>88</v>
      </c>
      <c r="D5803" s="6" t="n">
        <v>-1</v>
      </c>
      <c r="E5803" s="6" t="n">
        <v>1.93186813186813</v>
      </c>
      <c r="F5803" s="6" t="n">
        <v>0</v>
      </c>
      <c r="G5803" s="6" t="n">
        <v>0.213919413919413</v>
      </c>
      <c r="H5803" s="6" t="str">
        <f aca="false">IF(AND(A5803&gt;=Stimuli!$B$2,A5803&lt;=Stimuli!$C$2),Stimuli!$A$2,IF(AND(A5803&gt;=Stimuli!$B$3,A5803&lt;=Stimuli!$C$3),Stimuli!$A$3,IF(AND(A5803&gt;=Stimuli!$B$4,A5803&lt;=Stimuli!$C$4),Stimuli!$A$4,"")))</f>
        <v>01 Quiet baseline (60s)</v>
      </c>
      <c r="I5803" s="6" t="n">
        <f aca="false">(B5803-B5802)/((A5803-A5802)/1000)</f>
        <v>0.562637362637304</v>
      </c>
      <c r="J5803" s="6" t="n">
        <f aca="false">IF(OR(B5803&lt;Rules!$B$2,B5803&gt;Rules!$B$3,ABS(I5803)&gt;Rules!$B$4,OR(B5804&lt;Rules!$B$2,B5804&gt;Rules!$B$3,ABS(I5804)&gt;Rules!$B$4)),1,0)</f>
        <v>0</v>
      </c>
      <c r="K5803" s="6" t="str">
        <f aca="false">IF(F5803=1,COUNTIF($F$2:F5803,1),"")</f>
        <v/>
      </c>
    </row>
    <row r="5804" customFormat="false" ht="15" hidden="false" customHeight="false" outlineLevel="0" collapsed="false">
      <c r="A5804" s="6" t="n">
        <v>45597.243</v>
      </c>
      <c r="B5804" s="6" t="n">
        <v>2.14432234432234</v>
      </c>
      <c r="C5804" s="6" t="n">
        <v>88</v>
      </c>
      <c r="D5804" s="6" t="n">
        <v>-1</v>
      </c>
      <c r="E5804" s="6" t="n">
        <v>1.93186813186813</v>
      </c>
      <c r="F5804" s="6" t="n">
        <v>0</v>
      </c>
      <c r="G5804" s="6" t="n">
        <v>0.213919413919413</v>
      </c>
      <c r="H5804" s="6" t="str">
        <f aca="false">IF(AND(A5804&gt;=Stimuli!$B$2,A5804&lt;=Stimuli!$C$2),Stimuli!$A$2,IF(AND(A5804&gt;=Stimuli!$B$3,A5804&lt;=Stimuli!$C$3),Stimuli!$A$3,IF(AND(A5804&gt;=Stimuli!$B$4,A5804&lt;=Stimuli!$C$4),Stimuli!$A$4,"")))</f>
        <v>01 Quiet baseline (60s)</v>
      </c>
      <c r="I5804" s="6" t="n">
        <f aca="false">(B5804-B5803)/((A5804-A5803)/1000)</f>
        <v>-0.937728937728934</v>
      </c>
      <c r="J5804" s="6" t="n">
        <f aca="false">IF(OR(B5804&lt;Rules!$B$2,B5804&gt;Rules!$B$3,ABS(I5804)&gt;Rules!$B$4,OR(B5805&lt;Rules!$B$2,B5805&gt;Rules!$B$3,ABS(I5805)&gt;Rules!$B$4)),1,0)</f>
        <v>0</v>
      </c>
      <c r="K5804" s="6" t="str">
        <f aca="false">IF(F5804=1,COUNTIF($F$2:F5804,1),"")</f>
        <v/>
      </c>
    </row>
    <row r="5805" customFormat="false" ht="15" hidden="false" customHeight="false" outlineLevel="0" collapsed="false">
      <c r="A5805" s="6" t="n">
        <v>45605.0555</v>
      </c>
      <c r="B5805" s="6" t="n">
        <v>2.15018315018315</v>
      </c>
      <c r="C5805" s="6" t="n">
        <v>88</v>
      </c>
      <c r="D5805" s="6" t="n">
        <v>-1</v>
      </c>
      <c r="E5805" s="6" t="n">
        <v>1.93186813186813</v>
      </c>
      <c r="F5805" s="6" t="n">
        <v>0</v>
      </c>
      <c r="G5805" s="6" t="n">
        <v>0.213919413919413</v>
      </c>
      <c r="H5805" s="6" t="str">
        <f aca="false">IF(AND(A5805&gt;=Stimuli!$B$2,A5805&lt;=Stimuli!$C$2),Stimuli!$A$2,IF(AND(A5805&gt;=Stimuli!$B$3,A5805&lt;=Stimuli!$C$3),Stimuli!$A$3,IF(AND(A5805&gt;=Stimuli!$B$4,A5805&lt;=Stimuli!$C$4),Stimuli!$A$4,"")))</f>
        <v>01 Quiet baseline (60s)</v>
      </c>
      <c r="I5805" s="6" t="n">
        <f aca="false">(B5805-B5804)/((A5805-A5804)/1000)</f>
        <v>0.750183150183204</v>
      </c>
      <c r="J5805" s="6" t="n">
        <f aca="false">IF(OR(B5805&lt;Rules!$B$2,B5805&gt;Rules!$B$3,ABS(I5805)&gt;Rules!$B$4,OR(B5806&lt;Rules!$B$2,B5806&gt;Rules!$B$3,ABS(I5806)&gt;Rules!$B$4)),1,0)</f>
        <v>0</v>
      </c>
      <c r="K5805" s="6" t="str">
        <f aca="false">IF(F5805=1,COUNTIF($F$2:F5805,1),"")</f>
        <v/>
      </c>
    </row>
    <row r="5806" customFormat="false" ht="15" hidden="false" customHeight="false" outlineLevel="0" collapsed="false">
      <c r="A5806" s="6" t="n">
        <v>45612.868</v>
      </c>
      <c r="B5806" s="6" t="n">
        <v>2.14432234432234</v>
      </c>
      <c r="C5806" s="6" t="n">
        <v>96</v>
      </c>
      <c r="D5806" s="6" t="n">
        <v>625</v>
      </c>
      <c r="E5806" s="6" t="n">
        <v>1.93186813186813</v>
      </c>
      <c r="F5806" s="6" t="n">
        <v>0</v>
      </c>
      <c r="G5806" s="6" t="n">
        <v>0.213919413919413</v>
      </c>
      <c r="H5806" s="6" t="str">
        <f aca="false">IF(AND(A5806&gt;=Stimuli!$B$2,A5806&lt;=Stimuli!$C$2),Stimuli!$A$2,IF(AND(A5806&gt;=Stimuli!$B$3,A5806&lt;=Stimuli!$C$3),Stimuli!$A$3,IF(AND(A5806&gt;=Stimuli!$B$4,A5806&lt;=Stimuli!$C$4),Stimuli!$A$4,"")))</f>
        <v>01 Quiet baseline (60s)</v>
      </c>
      <c r="I5806" s="6" t="n">
        <f aca="false">(B5806-B5805)/((A5806-A5805)/1000)</f>
        <v>-0.750183150183204</v>
      </c>
      <c r="J5806" s="6" t="n">
        <f aca="false">IF(OR(B5806&lt;Rules!$B$2,B5806&gt;Rules!$B$3,ABS(I5806)&gt;Rules!$B$4,OR(B5807&lt;Rules!$B$2,B5807&gt;Rules!$B$3,ABS(I5807)&gt;Rules!$B$4)),1,0)</f>
        <v>0</v>
      </c>
      <c r="K5806" s="6" t="str">
        <f aca="false">IF(F5806=1,COUNTIF($F$2:F5806,1),"")</f>
        <v/>
      </c>
    </row>
    <row r="5807" customFormat="false" ht="15" hidden="false" customHeight="false" outlineLevel="0" collapsed="false">
      <c r="A5807" s="6" t="n">
        <v>45620.6805</v>
      </c>
      <c r="B5807" s="6" t="n">
        <v>2.14725274725275</v>
      </c>
      <c r="C5807" s="6" t="n">
        <v>96</v>
      </c>
      <c r="D5807" s="6" t="n">
        <v>-1</v>
      </c>
      <c r="E5807" s="6" t="n">
        <v>1.93186813186813</v>
      </c>
      <c r="F5807" s="6" t="n">
        <v>0</v>
      </c>
      <c r="G5807" s="6" t="n">
        <v>0.213919413919413</v>
      </c>
      <c r="H5807" s="6" t="str">
        <f aca="false">IF(AND(A5807&gt;=Stimuli!$B$2,A5807&lt;=Stimuli!$C$2),Stimuli!$A$2,IF(AND(A5807&gt;=Stimuli!$B$3,A5807&lt;=Stimuli!$C$3),Stimuli!$A$3,IF(AND(A5807&gt;=Stimuli!$B$4,A5807&lt;=Stimuli!$C$4),Stimuli!$A$4,"")))</f>
        <v>01 Quiet baseline (60s)</v>
      </c>
      <c r="I5807" s="6" t="n">
        <f aca="false">(B5807-B5806)/((A5807-A5806)/1000)</f>
        <v>0.375091575091631</v>
      </c>
      <c r="J5807" s="6" t="n">
        <f aca="false">IF(OR(B5807&lt;Rules!$B$2,B5807&gt;Rules!$B$3,ABS(I5807)&gt;Rules!$B$4,OR(B5808&lt;Rules!$B$2,B5808&gt;Rules!$B$3,ABS(I5808)&gt;Rules!$B$4)),1,0)</f>
        <v>0</v>
      </c>
      <c r="K5807" s="6" t="str">
        <f aca="false">IF(F5807=1,COUNTIF($F$2:F5807,1),"")</f>
        <v/>
      </c>
    </row>
    <row r="5808" customFormat="false" ht="15" hidden="false" customHeight="false" outlineLevel="0" collapsed="false">
      <c r="A5808" s="6" t="n">
        <v>45628.493</v>
      </c>
      <c r="B5808" s="6" t="n">
        <v>2.14139194139194</v>
      </c>
      <c r="C5808" s="6" t="n">
        <v>96</v>
      </c>
      <c r="D5808" s="6" t="n">
        <v>-1</v>
      </c>
      <c r="E5808" s="6" t="n">
        <v>1.93186813186813</v>
      </c>
      <c r="F5808" s="6" t="n">
        <v>0</v>
      </c>
      <c r="G5808" s="6" t="n">
        <v>0.213919413919413</v>
      </c>
      <c r="H5808" s="6" t="str">
        <f aca="false">IF(AND(A5808&gt;=Stimuli!$B$2,A5808&lt;=Stimuli!$C$2),Stimuli!$A$2,IF(AND(A5808&gt;=Stimuli!$B$3,A5808&lt;=Stimuli!$C$3),Stimuli!$A$3,IF(AND(A5808&gt;=Stimuli!$B$4,A5808&lt;=Stimuli!$C$4),Stimuli!$A$4,"")))</f>
        <v>01 Quiet baseline (60s)</v>
      </c>
      <c r="I5808" s="6" t="n">
        <f aca="false">(B5808-B5807)/((A5808-A5807)/1000)</f>
        <v>-0.750183150183204</v>
      </c>
      <c r="J5808" s="6" t="n">
        <f aca="false">IF(OR(B5808&lt;Rules!$B$2,B5808&gt;Rules!$B$3,ABS(I5808)&gt;Rules!$B$4,OR(B5809&lt;Rules!$B$2,B5809&gt;Rules!$B$3,ABS(I5809)&gt;Rules!$B$4)),1,0)</f>
        <v>0</v>
      </c>
      <c r="K5808" s="6" t="str">
        <f aca="false">IF(F5808=1,COUNTIF($F$2:F5808,1),"")</f>
        <v/>
      </c>
    </row>
    <row r="5809" customFormat="false" ht="15" hidden="false" customHeight="false" outlineLevel="0" collapsed="false">
      <c r="A5809" s="6" t="n">
        <v>45636.3055</v>
      </c>
      <c r="B5809" s="6" t="n">
        <v>2.14432234432234</v>
      </c>
      <c r="C5809" s="6" t="n">
        <v>96</v>
      </c>
      <c r="D5809" s="6" t="n">
        <v>-1</v>
      </c>
      <c r="E5809" s="6" t="n">
        <v>1.93186813186813</v>
      </c>
      <c r="F5809" s="6" t="n">
        <v>0</v>
      </c>
      <c r="G5809" s="6" t="n">
        <v>0.213919413919413</v>
      </c>
      <c r="H5809" s="6" t="str">
        <f aca="false">IF(AND(A5809&gt;=Stimuli!$B$2,A5809&lt;=Stimuli!$C$2),Stimuli!$A$2,IF(AND(A5809&gt;=Stimuli!$B$3,A5809&lt;=Stimuli!$C$3),Stimuli!$A$3,IF(AND(A5809&gt;=Stimuli!$B$4,A5809&lt;=Stimuli!$C$4),Stimuli!$A$4,"")))</f>
        <v>01 Quiet baseline (60s)</v>
      </c>
      <c r="I5809" s="6" t="n">
        <f aca="false">(B5809-B5808)/((A5809-A5808)/1000)</f>
        <v>0.375091575091574</v>
      </c>
      <c r="J5809" s="6" t="n">
        <f aca="false">IF(OR(B5809&lt;Rules!$B$2,B5809&gt;Rules!$B$3,ABS(I5809)&gt;Rules!$B$4,OR(B5810&lt;Rules!$B$2,B5810&gt;Rules!$B$3,ABS(I5810)&gt;Rules!$B$4)),1,0)</f>
        <v>0</v>
      </c>
      <c r="K5809" s="6" t="str">
        <f aca="false">IF(F5809=1,COUNTIF($F$2:F5809,1),"")</f>
        <v/>
      </c>
    </row>
    <row r="5810" customFormat="false" ht="15" hidden="false" customHeight="false" outlineLevel="0" collapsed="false">
      <c r="A5810" s="6" t="n">
        <v>45644.118</v>
      </c>
      <c r="B5810" s="6" t="n">
        <v>2.14139194139194</v>
      </c>
      <c r="C5810" s="6" t="n">
        <v>96</v>
      </c>
      <c r="D5810" s="6" t="n">
        <v>-1</v>
      </c>
      <c r="E5810" s="6" t="n">
        <v>1.93186813186813</v>
      </c>
      <c r="F5810" s="6" t="n">
        <v>0</v>
      </c>
      <c r="G5810" s="6" t="n">
        <v>0.213919413919413</v>
      </c>
      <c r="H5810" s="6" t="str">
        <f aca="false">IF(AND(A5810&gt;=Stimuli!$B$2,A5810&lt;=Stimuli!$C$2),Stimuli!$A$2,IF(AND(A5810&gt;=Stimuli!$B$3,A5810&lt;=Stimuli!$C$3),Stimuli!$A$3,IF(AND(A5810&gt;=Stimuli!$B$4,A5810&lt;=Stimuli!$C$4),Stimuli!$A$4,"")))</f>
        <v>01 Quiet baseline (60s)</v>
      </c>
      <c r="I5810" s="6" t="n">
        <f aca="false">(B5810-B5809)/((A5810-A5809)/1000)</f>
        <v>-0.375091575091574</v>
      </c>
      <c r="J5810" s="6" t="n">
        <f aca="false">IF(OR(B5810&lt;Rules!$B$2,B5810&gt;Rules!$B$3,ABS(I5810)&gt;Rules!$B$4,OR(B5811&lt;Rules!$B$2,B5811&gt;Rules!$B$3,ABS(I5811)&gt;Rules!$B$4)),1,0)</f>
        <v>0</v>
      </c>
      <c r="K5810" s="6" t="str">
        <f aca="false">IF(F5810=1,COUNTIF($F$2:F5810,1),"")</f>
        <v/>
      </c>
    </row>
    <row r="5811" customFormat="false" ht="15" hidden="false" customHeight="false" outlineLevel="0" collapsed="false">
      <c r="A5811" s="6" t="n">
        <v>45651.9305</v>
      </c>
      <c r="B5811" s="6" t="n">
        <v>2.14139194139194</v>
      </c>
      <c r="C5811" s="6" t="n">
        <v>96</v>
      </c>
      <c r="D5811" s="6" t="n">
        <v>-1</v>
      </c>
      <c r="E5811" s="6" t="n">
        <v>1.93186813186813</v>
      </c>
      <c r="F5811" s="6" t="n">
        <v>0</v>
      </c>
      <c r="G5811" s="6" t="n">
        <v>0.213919413919413</v>
      </c>
      <c r="H5811" s="6" t="str">
        <f aca="false">IF(AND(A5811&gt;=Stimuli!$B$2,A5811&lt;=Stimuli!$C$2),Stimuli!$A$2,IF(AND(A5811&gt;=Stimuli!$B$3,A5811&lt;=Stimuli!$C$3),Stimuli!$A$3,IF(AND(A5811&gt;=Stimuli!$B$4,A5811&lt;=Stimuli!$C$4),Stimuli!$A$4,"")))</f>
        <v>01 Quiet baseline (60s)</v>
      </c>
      <c r="I5811" s="6" t="n">
        <f aca="false">(B5811-B5810)/((A5811-A5810)/1000)</f>
        <v>0</v>
      </c>
      <c r="J5811" s="6" t="n">
        <f aca="false">IF(OR(B5811&lt;Rules!$B$2,B5811&gt;Rules!$B$3,ABS(I5811)&gt;Rules!$B$4,OR(B5812&lt;Rules!$B$2,B5812&gt;Rules!$B$3,ABS(I5812)&gt;Rules!$B$4)),1,0)</f>
        <v>0</v>
      </c>
      <c r="K5811" s="6" t="str">
        <f aca="false">IF(F5811=1,COUNTIF($F$2:F5811,1),"")</f>
        <v/>
      </c>
    </row>
    <row r="5812" customFormat="false" ht="15" hidden="false" customHeight="false" outlineLevel="0" collapsed="false">
      <c r="A5812" s="6" t="n">
        <v>45659.743</v>
      </c>
      <c r="B5812" s="6" t="n">
        <v>2.14139194139194</v>
      </c>
      <c r="C5812" s="6" t="n">
        <v>96</v>
      </c>
      <c r="D5812" s="6" t="n">
        <v>-1</v>
      </c>
      <c r="E5812" s="6" t="n">
        <v>1.93186813186813</v>
      </c>
      <c r="F5812" s="6" t="n">
        <v>0</v>
      </c>
      <c r="G5812" s="6" t="n">
        <v>0.213919413919413</v>
      </c>
      <c r="H5812" s="6" t="str">
        <f aca="false">IF(AND(A5812&gt;=Stimuli!$B$2,A5812&lt;=Stimuli!$C$2),Stimuli!$A$2,IF(AND(A5812&gt;=Stimuli!$B$3,A5812&lt;=Stimuli!$C$3),Stimuli!$A$3,IF(AND(A5812&gt;=Stimuli!$B$4,A5812&lt;=Stimuli!$C$4),Stimuli!$A$4,"")))</f>
        <v>01 Quiet baseline (60s)</v>
      </c>
      <c r="I5812" s="6" t="n">
        <f aca="false">(B5812-B5811)/((A5812-A5811)/1000)</f>
        <v>0</v>
      </c>
      <c r="J5812" s="6" t="n">
        <f aca="false">IF(OR(B5812&lt;Rules!$B$2,B5812&gt;Rules!$B$3,ABS(I5812)&gt;Rules!$B$4,OR(B5813&lt;Rules!$B$2,B5813&gt;Rules!$B$3,ABS(I5813)&gt;Rules!$B$4)),1,0)</f>
        <v>0</v>
      </c>
      <c r="K5812" s="6" t="str">
        <f aca="false">IF(F5812=1,COUNTIF($F$2:F5812,1),"")</f>
        <v/>
      </c>
    </row>
    <row r="5813" customFormat="false" ht="15" hidden="false" customHeight="false" outlineLevel="0" collapsed="false">
      <c r="A5813" s="6" t="n">
        <v>45667.5555</v>
      </c>
      <c r="B5813" s="6" t="n">
        <v>2.13846153846154</v>
      </c>
      <c r="C5813" s="6" t="n">
        <v>96</v>
      </c>
      <c r="D5813" s="6" t="n">
        <v>-1</v>
      </c>
      <c r="E5813" s="6" t="n">
        <v>1.93186813186813</v>
      </c>
      <c r="F5813" s="6" t="n">
        <v>0</v>
      </c>
      <c r="G5813" s="6" t="n">
        <v>0.213919413919413</v>
      </c>
      <c r="H5813" s="6" t="str">
        <f aca="false">IF(AND(A5813&gt;=Stimuli!$B$2,A5813&lt;=Stimuli!$C$2),Stimuli!$A$2,IF(AND(A5813&gt;=Stimuli!$B$3,A5813&lt;=Stimuli!$C$3),Stimuli!$A$3,IF(AND(A5813&gt;=Stimuli!$B$4,A5813&lt;=Stimuli!$C$4),Stimuli!$A$4,"")))</f>
        <v>01 Quiet baseline (60s)</v>
      </c>
      <c r="I5813" s="6" t="n">
        <f aca="false">(B5813-B5812)/((A5813-A5812)/1000)</f>
        <v>-0.375091575091574</v>
      </c>
      <c r="J5813" s="6" t="n">
        <f aca="false">IF(OR(B5813&lt;Rules!$B$2,B5813&gt;Rules!$B$3,ABS(I5813)&gt;Rules!$B$4,OR(B5814&lt;Rules!$B$2,B5814&gt;Rules!$B$3,ABS(I5814)&gt;Rules!$B$4)),1,0)</f>
        <v>0</v>
      </c>
      <c r="K5813" s="6" t="str">
        <f aca="false">IF(F5813=1,COUNTIF($F$2:F5813,1),"")</f>
        <v/>
      </c>
    </row>
    <row r="5814" customFormat="false" ht="15" hidden="false" customHeight="false" outlineLevel="0" collapsed="false">
      <c r="A5814" s="6" t="n">
        <v>45675.368</v>
      </c>
      <c r="B5814" s="6" t="n">
        <v>2.13992673992674</v>
      </c>
      <c r="C5814" s="6" t="n">
        <v>96</v>
      </c>
      <c r="D5814" s="6" t="n">
        <v>-1</v>
      </c>
      <c r="E5814" s="6" t="n">
        <v>1.93186813186813</v>
      </c>
      <c r="F5814" s="6" t="n">
        <v>0</v>
      </c>
      <c r="G5814" s="6" t="n">
        <v>0.213919413919413</v>
      </c>
      <c r="H5814" s="6" t="str">
        <f aca="false">IF(AND(A5814&gt;=Stimuli!$B$2,A5814&lt;=Stimuli!$C$2),Stimuli!$A$2,IF(AND(A5814&gt;=Stimuli!$B$3,A5814&lt;=Stimuli!$C$3),Stimuli!$A$3,IF(AND(A5814&gt;=Stimuli!$B$4,A5814&lt;=Stimuli!$C$4),Stimuli!$A$4,"")))</f>
        <v>01 Quiet baseline (60s)</v>
      </c>
      <c r="I5814" s="6" t="n">
        <f aca="false">(B5814-B5813)/((A5814-A5813)/1000)</f>
        <v>0.18754578754573</v>
      </c>
      <c r="J5814" s="6" t="n">
        <f aca="false">IF(OR(B5814&lt;Rules!$B$2,B5814&gt;Rules!$B$3,ABS(I5814)&gt;Rules!$B$4,OR(B5815&lt;Rules!$B$2,B5815&gt;Rules!$B$3,ABS(I5815)&gt;Rules!$B$4)),1,0)</f>
        <v>0</v>
      </c>
      <c r="K5814" s="6" t="str">
        <f aca="false">IF(F5814=1,COUNTIF($F$2:F5814,1),"")</f>
        <v/>
      </c>
    </row>
    <row r="5815" customFormat="false" ht="15" hidden="false" customHeight="false" outlineLevel="0" collapsed="false">
      <c r="A5815" s="6" t="n">
        <v>45683.1805</v>
      </c>
      <c r="B5815" s="6" t="n">
        <v>2.13553113553114</v>
      </c>
      <c r="C5815" s="6" t="n">
        <v>96</v>
      </c>
      <c r="D5815" s="6" t="n">
        <v>-1</v>
      </c>
      <c r="E5815" s="6" t="n">
        <v>1.93186813186813</v>
      </c>
      <c r="F5815" s="6" t="n">
        <v>0</v>
      </c>
      <c r="G5815" s="6" t="n">
        <v>0.213919413919413</v>
      </c>
      <c r="H5815" s="6" t="str">
        <f aca="false">IF(AND(A5815&gt;=Stimuli!$B$2,A5815&lt;=Stimuli!$C$2),Stimuli!$A$2,IF(AND(A5815&gt;=Stimuli!$B$3,A5815&lt;=Stimuli!$C$3),Stimuli!$A$3,IF(AND(A5815&gt;=Stimuli!$B$4,A5815&lt;=Stimuli!$C$4),Stimuli!$A$4,"")))</f>
        <v>01 Quiet baseline (60s)</v>
      </c>
      <c r="I5815" s="6" t="n">
        <f aca="false">(B5815-B5814)/((A5815-A5814)/1000)</f>
        <v>-0.562637362637304</v>
      </c>
      <c r="J5815" s="6" t="n">
        <f aca="false">IF(OR(B5815&lt;Rules!$B$2,B5815&gt;Rules!$B$3,ABS(I5815)&gt;Rules!$B$4,OR(B5816&lt;Rules!$B$2,B5816&gt;Rules!$B$3,ABS(I5816)&gt;Rules!$B$4)),1,0)</f>
        <v>0</v>
      </c>
      <c r="K5815" s="6" t="str">
        <f aca="false">IF(F5815=1,COUNTIF($F$2:F5815,1),"")</f>
        <v/>
      </c>
    </row>
    <row r="5816" customFormat="false" ht="15" hidden="false" customHeight="false" outlineLevel="0" collapsed="false">
      <c r="A5816" s="6" t="n">
        <v>45690.993</v>
      </c>
      <c r="B5816" s="6" t="n">
        <v>2.13992673992674</v>
      </c>
      <c r="C5816" s="6" t="n">
        <v>96</v>
      </c>
      <c r="D5816" s="6" t="n">
        <v>-1</v>
      </c>
      <c r="E5816" s="6" t="n">
        <v>1.93186813186813</v>
      </c>
      <c r="F5816" s="6" t="n">
        <v>0</v>
      </c>
      <c r="G5816" s="6" t="n">
        <v>0.213919413919413</v>
      </c>
      <c r="H5816" s="6" t="str">
        <f aca="false">IF(AND(A5816&gt;=Stimuli!$B$2,A5816&lt;=Stimuli!$C$2),Stimuli!$A$2,IF(AND(A5816&gt;=Stimuli!$B$3,A5816&lt;=Stimuli!$C$3),Stimuli!$A$3,IF(AND(A5816&gt;=Stimuli!$B$4,A5816&lt;=Stimuli!$C$4),Stimuli!$A$4,"")))</f>
        <v>01 Quiet baseline (60s)</v>
      </c>
      <c r="I5816" s="6" t="n">
        <f aca="false">(B5816-B5815)/((A5816-A5815)/1000)</f>
        <v>0.562637362637304</v>
      </c>
      <c r="J5816" s="6" t="n">
        <f aca="false">IF(OR(B5816&lt;Rules!$B$2,B5816&gt;Rules!$B$3,ABS(I5816)&gt;Rules!$B$4,OR(B5817&lt;Rules!$B$2,B5817&gt;Rules!$B$3,ABS(I5817)&gt;Rules!$B$4)),1,0)</f>
        <v>0</v>
      </c>
      <c r="K5816" s="6" t="str">
        <f aca="false">IF(F5816=1,COUNTIF($F$2:F5816,1),"")</f>
        <v/>
      </c>
    </row>
    <row r="5817" customFormat="false" ht="15" hidden="false" customHeight="false" outlineLevel="0" collapsed="false">
      <c r="A5817" s="6" t="n">
        <v>45698.8055</v>
      </c>
      <c r="B5817" s="6" t="n">
        <v>2.13260073260073</v>
      </c>
      <c r="C5817" s="6" t="n">
        <v>96</v>
      </c>
      <c r="D5817" s="6" t="n">
        <v>-1</v>
      </c>
      <c r="E5817" s="6" t="n">
        <v>1.93186813186813</v>
      </c>
      <c r="F5817" s="6" t="n">
        <v>0</v>
      </c>
      <c r="G5817" s="6" t="n">
        <v>0.213919413919413</v>
      </c>
      <c r="H5817" s="6" t="str">
        <f aca="false">IF(AND(A5817&gt;=Stimuli!$B$2,A5817&lt;=Stimuli!$C$2),Stimuli!$A$2,IF(AND(A5817&gt;=Stimuli!$B$3,A5817&lt;=Stimuli!$C$3),Stimuli!$A$3,IF(AND(A5817&gt;=Stimuli!$B$4,A5817&lt;=Stimuli!$C$4),Stimuli!$A$4,"")))</f>
        <v>01 Quiet baseline (60s)</v>
      </c>
      <c r="I5817" s="6" t="n">
        <f aca="false">(B5817-B5816)/((A5817-A5816)/1000)</f>
        <v>-0.937728937728764</v>
      </c>
      <c r="J5817" s="6" t="n">
        <f aca="false">IF(OR(B5817&lt;Rules!$B$2,B5817&gt;Rules!$B$3,ABS(I5817)&gt;Rules!$B$4,OR(B5818&lt;Rules!$B$2,B5818&gt;Rules!$B$3,ABS(I5818)&gt;Rules!$B$4)),1,0)</f>
        <v>0</v>
      </c>
      <c r="K5817" s="6" t="str">
        <f aca="false">IF(F5817=1,COUNTIF($F$2:F5817,1),"")</f>
        <v/>
      </c>
    </row>
    <row r="5818" customFormat="false" ht="15" hidden="false" customHeight="false" outlineLevel="0" collapsed="false">
      <c r="A5818" s="6" t="n">
        <v>45706.618</v>
      </c>
      <c r="B5818" s="6" t="n">
        <v>2.13846153846154</v>
      </c>
      <c r="C5818" s="6" t="n">
        <v>96</v>
      </c>
      <c r="D5818" s="6" t="n">
        <v>-1</v>
      </c>
      <c r="E5818" s="6" t="n">
        <v>1.93186813186813</v>
      </c>
      <c r="F5818" s="6" t="n">
        <v>0</v>
      </c>
      <c r="G5818" s="6" t="n">
        <v>0.213919413919413</v>
      </c>
      <c r="H5818" s="6" t="str">
        <f aca="false">IF(AND(A5818&gt;=Stimuli!$B$2,A5818&lt;=Stimuli!$C$2),Stimuli!$A$2,IF(AND(A5818&gt;=Stimuli!$B$3,A5818&lt;=Stimuli!$C$3),Stimuli!$A$3,IF(AND(A5818&gt;=Stimuli!$B$4,A5818&lt;=Stimuli!$C$4),Stimuli!$A$4,"")))</f>
        <v>01 Quiet baseline (60s)</v>
      </c>
      <c r="I5818" s="6" t="n">
        <f aca="false">(B5818-B5817)/((A5818-A5817)/1000)</f>
        <v>0.750183150183034</v>
      </c>
      <c r="J5818" s="6" t="n">
        <f aca="false">IF(OR(B5818&lt;Rules!$B$2,B5818&gt;Rules!$B$3,ABS(I5818)&gt;Rules!$B$4,OR(B5819&lt;Rules!$B$2,B5819&gt;Rules!$B$3,ABS(I5819)&gt;Rules!$B$4)),1,0)</f>
        <v>0</v>
      </c>
      <c r="K5818" s="6" t="str">
        <f aca="false">IF(F5818=1,COUNTIF($F$2:F5818,1),"")</f>
        <v/>
      </c>
    </row>
    <row r="5819" customFormat="false" ht="15" hidden="false" customHeight="false" outlineLevel="0" collapsed="false">
      <c r="A5819" s="6" t="n">
        <v>45714.4305</v>
      </c>
      <c r="B5819" s="6" t="n">
        <v>2.12967032967033</v>
      </c>
      <c r="C5819" s="6" t="n">
        <v>96</v>
      </c>
      <c r="D5819" s="6" t="n">
        <v>-1</v>
      </c>
      <c r="E5819" s="6" t="n">
        <v>1.93186813186813</v>
      </c>
      <c r="F5819" s="6" t="n">
        <v>0</v>
      </c>
      <c r="G5819" s="6" t="n">
        <v>0.213919413919413</v>
      </c>
      <c r="H5819" s="6" t="str">
        <f aca="false">IF(AND(A5819&gt;=Stimuli!$B$2,A5819&lt;=Stimuli!$C$2),Stimuli!$A$2,IF(AND(A5819&gt;=Stimuli!$B$3,A5819&lt;=Stimuli!$C$3),Stimuli!$A$3,IF(AND(A5819&gt;=Stimuli!$B$4,A5819&lt;=Stimuli!$C$4),Stimuli!$A$4,"")))</f>
        <v>01 Quiet baseline (60s)</v>
      </c>
      <c r="I5819" s="6" t="n">
        <f aca="false">(B5819-B5818)/((A5819-A5818)/1000)</f>
        <v>-1.12527472527461</v>
      </c>
      <c r="J5819" s="6" t="n">
        <f aca="false">IF(OR(B5819&lt;Rules!$B$2,B5819&gt;Rules!$B$3,ABS(I5819)&gt;Rules!$B$4,OR(B5820&lt;Rules!$B$2,B5820&gt;Rules!$B$3,ABS(I5820)&gt;Rules!$B$4)),1,0)</f>
        <v>0</v>
      </c>
      <c r="K5819" s="6" t="str">
        <f aca="false">IF(F5819=1,COUNTIF($F$2:F5819,1),"")</f>
        <v/>
      </c>
    </row>
    <row r="5820" customFormat="false" ht="15" hidden="false" customHeight="false" outlineLevel="0" collapsed="false">
      <c r="A5820" s="6" t="n">
        <v>45722.243</v>
      </c>
      <c r="B5820" s="6" t="n">
        <v>2.13553113553114</v>
      </c>
      <c r="C5820" s="6" t="n">
        <v>96</v>
      </c>
      <c r="D5820" s="6" t="n">
        <v>-1</v>
      </c>
      <c r="E5820" s="6" t="n">
        <v>1.93186813186813</v>
      </c>
      <c r="F5820" s="6" t="n">
        <v>0</v>
      </c>
      <c r="G5820" s="6" t="n">
        <v>0.213919413919413</v>
      </c>
      <c r="H5820" s="6" t="str">
        <f aca="false">IF(AND(A5820&gt;=Stimuli!$B$2,A5820&lt;=Stimuli!$C$2),Stimuli!$A$2,IF(AND(A5820&gt;=Stimuli!$B$3,A5820&lt;=Stimuli!$C$3),Stimuli!$A$3,IF(AND(A5820&gt;=Stimuli!$B$4,A5820&lt;=Stimuli!$C$4),Stimuli!$A$4,"")))</f>
        <v>01 Quiet baseline (60s)</v>
      </c>
      <c r="I5820" s="6" t="n">
        <f aca="false">(B5820-B5819)/((A5820-A5819)/1000)</f>
        <v>0.750183150183034</v>
      </c>
      <c r="J5820" s="6" t="n">
        <f aca="false">IF(OR(B5820&lt;Rules!$B$2,B5820&gt;Rules!$B$3,ABS(I5820)&gt;Rules!$B$4,OR(B5821&lt;Rules!$B$2,B5821&gt;Rules!$B$3,ABS(I5821)&gt;Rules!$B$4)),1,0)</f>
        <v>0</v>
      </c>
      <c r="K5820" s="6" t="str">
        <f aca="false">IF(F5820=1,COUNTIF($F$2:F5820,1),"")</f>
        <v/>
      </c>
    </row>
    <row r="5821" customFormat="false" ht="15" hidden="false" customHeight="false" outlineLevel="0" collapsed="false">
      <c r="A5821" s="6" t="n">
        <v>45730.0555</v>
      </c>
      <c r="B5821" s="6" t="n">
        <v>2.12967032967033</v>
      </c>
      <c r="C5821" s="6" t="n">
        <v>96</v>
      </c>
      <c r="D5821" s="6" t="n">
        <v>-1</v>
      </c>
      <c r="E5821" s="6" t="n">
        <v>1.93186813186813</v>
      </c>
      <c r="F5821" s="6" t="n">
        <v>0</v>
      </c>
      <c r="G5821" s="6" t="n">
        <v>0.213919413919413</v>
      </c>
      <c r="H5821" s="6" t="str">
        <f aca="false">IF(AND(A5821&gt;=Stimuli!$B$2,A5821&lt;=Stimuli!$C$2),Stimuli!$A$2,IF(AND(A5821&gt;=Stimuli!$B$3,A5821&lt;=Stimuli!$C$3),Stimuli!$A$3,IF(AND(A5821&gt;=Stimuli!$B$4,A5821&lt;=Stimuli!$C$4),Stimuli!$A$4,"")))</f>
        <v>01 Quiet baseline (60s)</v>
      </c>
      <c r="I5821" s="6" t="n">
        <f aca="false">(B5821-B5820)/((A5821-A5820)/1000)</f>
        <v>-0.750183150183034</v>
      </c>
      <c r="J5821" s="6" t="n">
        <f aca="false">IF(OR(B5821&lt;Rules!$B$2,B5821&gt;Rules!$B$3,ABS(I5821)&gt;Rules!$B$4,OR(B5822&lt;Rules!$B$2,B5822&gt;Rules!$B$3,ABS(I5822)&gt;Rules!$B$4)),1,0)</f>
        <v>0</v>
      </c>
      <c r="K5821" s="6" t="str">
        <f aca="false">IF(F5821=1,COUNTIF($F$2:F5821,1),"")</f>
        <v/>
      </c>
    </row>
    <row r="5822" customFormat="false" ht="15" hidden="false" customHeight="false" outlineLevel="0" collapsed="false">
      <c r="A5822" s="6" t="n">
        <v>45737.868</v>
      </c>
      <c r="B5822" s="6" t="n">
        <v>2.13260073260073</v>
      </c>
      <c r="C5822" s="6" t="n">
        <v>96</v>
      </c>
      <c r="D5822" s="6" t="n">
        <v>-1</v>
      </c>
      <c r="E5822" s="6" t="n">
        <v>1.93186813186813</v>
      </c>
      <c r="F5822" s="6" t="n">
        <v>0</v>
      </c>
      <c r="G5822" s="6" t="n">
        <v>0.213919413919413</v>
      </c>
      <c r="H5822" s="6" t="str">
        <f aca="false">IF(AND(A5822&gt;=Stimuli!$B$2,A5822&lt;=Stimuli!$C$2),Stimuli!$A$2,IF(AND(A5822&gt;=Stimuli!$B$3,A5822&lt;=Stimuli!$C$3),Stimuli!$A$3,IF(AND(A5822&gt;=Stimuli!$B$4,A5822&lt;=Stimuli!$C$4),Stimuli!$A$4,"")))</f>
        <v>01 Quiet baseline (60s)</v>
      </c>
      <c r="I5822" s="6" t="n">
        <f aca="false">(B5822-B5821)/((A5822-A5821)/1000)</f>
        <v>0.375091575091574</v>
      </c>
      <c r="J5822" s="6" t="n">
        <f aca="false">IF(OR(B5822&lt;Rules!$B$2,B5822&gt;Rules!$B$3,ABS(I5822)&gt;Rules!$B$4,OR(B5823&lt;Rules!$B$2,B5823&gt;Rules!$B$3,ABS(I5823)&gt;Rules!$B$4)),1,0)</f>
        <v>0</v>
      </c>
      <c r="K5822" s="6" t="str">
        <f aca="false">IF(F5822=1,COUNTIF($F$2:F5822,1),"")</f>
        <v/>
      </c>
    </row>
    <row r="5823" customFormat="false" ht="15" hidden="false" customHeight="false" outlineLevel="0" collapsed="false">
      <c r="A5823" s="6" t="n">
        <v>45745.6805</v>
      </c>
      <c r="B5823" s="6" t="n">
        <v>2.12673992673993</v>
      </c>
      <c r="C5823" s="6" t="n">
        <v>96</v>
      </c>
      <c r="D5823" s="6" t="n">
        <v>-1</v>
      </c>
      <c r="E5823" s="6" t="n">
        <v>1.93186813186813</v>
      </c>
      <c r="F5823" s="6" t="n">
        <v>0</v>
      </c>
      <c r="G5823" s="6" t="n">
        <v>0.213919413919413</v>
      </c>
      <c r="H5823" s="6" t="str">
        <f aca="false">IF(AND(A5823&gt;=Stimuli!$B$2,A5823&lt;=Stimuli!$C$2),Stimuli!$A$2,IF(AND(A5823&gt;=Stimuli!$B$3,A5823&lt;=Stimuli!$C$3),Stimuli!$A$3,IF(AND(A5823&gt;=Stimuli!$B$4,A5823&lt;=Stimuli!$C$4),Stimuli!$A$4,"")))</f>
        <v>01 Quiet baseline (60s)</v>
      </c>
      <c r="I5823" s="6" t="n">
        <f aca="false">(B5823-B5822)/((A5823-A5822)/1000)</f>
        <v>-0.750183150183318</v>
      </c>
      <c r="J5823" s="6" t="n">
        <f aca="false">IF(OR(B5823&lt;Rules!$B$2,B5823&gt;Rules!$B$3,ABS(I5823)&gt;Rules!$B$4,OR(B5824&lt;Rules!$B$2,B5824&gt;Rules!$B$3,ABS(I5824)&gt;Rules!$B$4)),1,0)</f>
        <v>0</v>
      </c>
      <c r="K5823" s="6" t="str">
        <f aca="false">IF(F5823=1,COUNTIF($F$2:F5823,1),"")</f>
        <v/>
      </c>
    </row>
    <row r="5824" customFormat="false" ht="15" hidden="false" customHeight="false" outlineLevel="0" collapsed="false">
      <c r="A5824" s="6" t="n">
        <v>45753.493</v>
      </c>
      <c r="B5824" s="6" t="n">
        <v>2.12967032967033</v>
      </c>
      <c r="C5824" s="6" t="n">
        <v>96</v>
      </c>
      <c r="D5824" s="6" t="n">
        <v>-1</v>
      </c>
      <c r="E5824" s="6" t="n">
        <v>1.93186813186813</v>
      </c>
      <c r="F5824" s="6" t="n">
        <v>0</v>
      </c>
      <c r="G5824" s="6" t="n">
        <v>0.213919413919413</v>
      </c>
      <c r="H5824" s="6" t="str">
        <f aca="false">IF(AND(A5824&gt;=Stimuli!$B$2,A5824&lt;=Stimuli!$C$2),Stimuli!$A$2,IF(AND(A5824&gt;=Stimuli!$B$3,A5824&lt;=Stimuli!$C$3),Stimuli!$A$3,IF(AND(A5824&gt;=Stimuli!$B$4,A5824&lt;=Stimuli!$C$4),Stimuli!$A$4,"")))</f>
        <v>01 Quiet baseline (60s)</v>
      </c>
      <c r="I5824" s="6" t="n">
        <f aca="false">(B5824-B5823)/((A5824-A5823)/1000)</f>
        <v>0.375091575091744</v>
      </c>
      <c r="J5824" s="6" t="n">
        <f aca="false">IF(OR(B5824&lt;Rules!$B$2,B5824&gt;Rules!$B$3,ABS(I5824)&gt;Rules!$B$4,OR(B5825&lt;Rules!$B$2,B5825&gt;Rules!$B$3,ABS(I5825)&gt;Rules!$B$4)),1,0)</f>
        <v>0</v>
      </c>
      <c r="K5824" s="6" t="str">
        <f aca="false">IF(F5824=1,COUNTIF($F$2:F5824,1),"")</f>
        <v/>
      </c>
    </row>
    <row r="5825" customFormat="false" ht="15" hidden="false" customHeight="false" outlineLevel="0" collapsed="false">
      <c r="A5825" s="6" t="n">
        <v>45761.3055</v>
      </c>
      <c r="B5825" s="6" t="n">
        <v>2.12673992673993</v>
      </c>
      <c r="C5825" s="6" t="n">
        <v>96</v>
      </c>
      <c r="D5825" s="6" t="n">
        <v>-1</v>
      </c>
      <c r="E5825" s="6" t="n">
        <v>1.93186813186813</v>
      </c>
      <c r="F5825" s="6" t="n">
        <v>0</v>
      </c>
      <c r="G5825" s="6" t="n">
        <v>0.213919413919413</v>
      </c>
      <c r="H5825" s="6" t="str">
        <f aca="false">IF(AND(A5825&gt;=Stimuli!$B$2,A5825&lt;=Stimuli!$C$2),Stimuli!$A$2,IF(AND(A5825&gt;=Stimuli!$B$3,A5825&lt;=Stimuli!$C$3),Stimuli!$A$3,IF(AND(A5825&gt;=Stimuli!$B$4,A5825&lt;=Stimuli!$C$4),Stimuli!$A$4,"")))</f>
        <v>01 Quiet baseline (60s)</v>
      </c>
      <c r="I5825" s="6" t="n">
        <f aca="false">(B5825-B5824)/((A5825-A5824)/1000)</f>
        <v>-0.375091575091744</v>
      </c>
      <c r="J5825" s="6" t="n">
        <f aca="false">IF(OR(B5825&lt;Rules!$B$2,B5825&gt;Rules!$B$3,ABS(I5825)&gt;Rules!$B$4,OR(B5826&lt;Rules!$B$2,B5826&gt;Rules!$B$3,ABS(I5826)&gt;Rules!$B$4)),1,0)</f>
        <v>0</v>
      </c>
      <c r="K5825" s="6" t="str">
        <f aca="false">IF(F5825=1,COUNTIF($F$2:F5825,1),"")</f>
        <v/>
      </c>
    </row>
    <row r="5826" customFormat="false" ht="15" hidden="false" customHeight="false" outlineLevel="0" collapsed="false">
      <c r="A5826" s="6" t="n">
        <v>45769.118</v>
      </c>
      <c r="B5826" s="6" t="n">
        <v>2.12673992673993</v>
      </c>
      <c r="C5826" s="6" t="n">
        <v>96</v>
      </c>
      <c r="D5826" s="6" t="n">
        <v>-1</v>
      </c>
      <c r="E5826" s="6" t="n">
        <v>1.93186813186813</v>
      </c>
      <c r="F5826" s="6" t="n">
        <v>0</v>
      </c>
      <c r="G5826" s="6" t="n">
        <v>0.213919413919413</v>
      </c>
      <c r="H5826" s="6" t="str">
        <f aca="false">IF(AND(A5826&gt;=Stimuli!$B$2,A5826&lt;=Stimuli!$C$2),Stimuli!$A$2,IF(AND(A5826&gt;=Stimuli!$B$3,A5826&lt;=Stimuli!$C$3),Stimuli!$A$3,IF(AND(A5826&gt;=Stimuli!$B$4,A5826&lt;=Stimuli!$C$4),Stimuli!$A$4,"")))</f>
        <v>01 Quiet baseline (60s)</v>
      </c>
      <c r="I5826" s="6" t="n">
        <f aca="false">(B5826-B5825)/((A5826-A5825)/1000)</f>
        <v>0</v>
      </c>
      <c r="J5826" s="6" t="n">
        <f aca="false">IF(OR(B5826&lt;Rules!$B$2,B5826&gt;Rules!$B$3,ABS(I5826)&gt;Rules!$B$4,OR(B5827&lt;Rules!$B$2,B5827&gt;Rules!$B$3,ABS(I5827)&gt;Rules!$B$4)),1,0)</f>
        <v>0</v>
      </c>
      <c r="K5826" s="6" t="str">
        <f aca="false">IF(F5826=1,COUNTIF($F$2:F5826,1),"")</f>
        <v/>
      </c>
    </row>
    <row r="5827" customFormat="false" ht="15" hidden="false" customHeight="false" outlineLevel="0" collapsed="false">
      <c r="A5827" s="6" t="n">
        <v>45776.9305</v>
      </c>
      <c r="B5827" s="6" t="n">
        <v>2.12527472527473</v>
      </c>
      <c r="C5827" s="6" t="n">
        <v>96</v>
      </c>
      <c r="D5827" s="6" t="n">
        <v>-1</v>
      </c>
      <c r="E5827" s="6" t="n">
        <v>1.93186813186813</v>
      </c>
      <c r="F5827" s="6" t="n">
        <v>0</v>
      </c>
      <c r="G5827" s="6" t="n">
        <v>0.213919413919413</v>
      </c>
      <c r="H5827" s="6" t="str">
        <f aca="false">IF(AND(A5827&gt;=Stimuli!$B$2,A5827&lt;=Stimuli!$C$2),Stimuli!$A$2,IF(AND(A5827&gt;=Stimuli!$B$3,A5827&lt;=Stimuli!$C$3),Stimuli!$A$3,IF(AND(A5827&gt;=Stimuli!$B$4,A5827&lt;=Stimuli!$C$4),Stimuli!$A$4,"")))</f>
        <v>01 Quiet baseline (60s)</v>
      </c>
      <c r="I5827" s="6" t="n">
        <f aca="false">(B5827-B5826)/((A5827-A5826)/1000)</f>
        <v>-0.18754578754573</v>
      </c>
      <c r="J5827" s="6" t="n">
        <f aca="false">IF(OR(B5827&lt;Rules!$B$2,B5827&gt;Rules!$B$3,ABS(I5827)&gt;Rules!$B$4,OR(B5828&lt;Rules!$B$2,B5828&gt;Rules!$B$3,ABS(I5828)&gt;Rules!$B$4)),1,0)</f>
        <v>0</v>
      </c>
      <c r="K5827" s="6" t="str">
        <f aca="false">IF(F5827=1,COUNTIF($F$2:F5827,1),"")</f>
        <v/>
      </c>
    </row>
    <row r="5828" customFormat="false" ht="15" hidden="false" customHeight="false" outlineLevel="0" collapsed="false">
      <c r="A5828" s="6" t="n">
        <v>45784.743</v>
      </c>
      <c r="B5828" s="6" t="n">
        <v>2.12380952380952</v>
      </c>
      <c r="C5828" s="6" t="n">
        <v>96</v>
      </c>
      <c r="D5828" s="6" t="n">
        <v>-1</v>
      </c>
      <c r="E5828" s="6" t="n">
        <v>1.93186813186813</v>
      </c>
      <c r="F5828" s="6" t="n">
        <v>0</v>
      </c>
      <c r="G5828" s="6" t="n">
        <v>0.213919413919413</v>
      </c>
      <c r="H5828" s="6" t="str">
        <f aca="false">IF(AND(A5828&gt;=Stimuli!$B$2,A5828&lt;=Stimuli!$C$2),Stimuli!$A$2,IF(AND(A5828&gt;=Stimuli!$B$3,A5828&lt;=Stimuli!$C$3),Stimuli!$A$3,IF(AND(A5828&gt;=Stimuli!$B$4,A5828&lt;=Stimuli!$C$4),Stimuli!$A$4,"")))</f>
        <v>01 Quiet baseline (60s)</v>
      </c>
      <c r="I5828" s="6" t="n">
        <f aca="false">(B5828-B5827)/((A5828-A5827)/1000)</f>
        <v>-0.18754578754573</v>
      </c>
      <c r="J5828" s="6" t="n">
        <f aca="false">IF(OR(B5828&lt;Rules!$B$2,B5828&gt;Rules!$B$3,ABS(I5828)&gt;Rules!$B$4,OR(B5829&lt;Rules!$B$2,B5829&gt;Rules!$B$3,ABS(I5829)&gt;Rules!$B$4)),1,0)</f>
        <v>0</v>
      </c>
      <c r="K5828" s="6" t="str">
        <f aca="false">IF(F5828=1,COUNTIF($F$2:F5828,1),"")</f>
        <v/>
      </c>
    </row>
    <row r="5829" customFormat="false" ht="15" hidden="false" customHeight="false" outlineLevel="0" collapsed="false">
      <c r="A5829" s="6" t="n">
        <v>45792.5555</v>
      </c>
      <c r="B5829" s="6" t="n">
        <v>2.12527472527473</v>
      </c>
      <c r="C5829" s="6" t="n">
        <v>96</v>
      </c>
      <c r="D5829" s="6" t="n">
        <v>-1</v>
      </c>
      <c r="E5829" s="6" t="n">
        <v>1.93186813186813</v>
      </c>
      <c r="F5829" s="6" t="n">
        <v>0</v>
      </c>
      <c r="G5829" s="6" t="n">
        <v>0.213919413919413</v>
      </c>
      <c r="H5829" s="6" t="str">
        <f aca="false">IF(AND(A5829&gt;=Stimuli!$B$2,A5829&lt;=Stimuli!$C$2),Stimuli!$A$2,IF(AND(A5829&gt;=Stimuli!$B$3,A5829&lt;=Stimuli!$C$3),Stimuli!$A$3,IF(AND(A5829&gt;=Stimuli!$B$4,A5829&lt;=Stimuli!$C$4),Stimuli!$A$4,"")))</f>
        <v>01 Quiet baseline (60s)</v>
      </c>
      <c r="I5829" s="6" t="n">
        <f aca="false">(B5829-B5828)/((A5829-A5828)/1000)</f>
        <v>0.18754578754573</v>
      </c>
      <c r="J5829" s="6" t="n">
        <f aca="false">IF(OR(B5829&lt;Rules!$B$2,B5829&gt;Rules!$B$3,ABS(I5829)&gt;Rules!$B$4,OR(B5830&lt;Rules!$B$2,B5830&gt;Rules!$B$3,ABS(I5830)&gt;Rules!$B$4)),1,0)</f>
        <v>0</v>
      </c>
      <c r="K5829" s="6" t="str">
        <f aca="false">IF(F5829=1,COUNTIF($F$2:F5829,1),"")</f>
        <v/>
      </c>
    </row>
    <row r="5830" customFormat="false" ht="15" hidden="false" customHeight="false" outlineLevel="0" collapsed="false">
      <c r="A5830" s="6" t="n">
        <v>45800.368</v>
      </c>
      <c r="B5830" s="6" t="n">
        <v>2.12234432234432</v>
      </c>
      <c r="C5830" s="6" t="n">
        <v>96</v>
      </c>
      <c r="D5830" s="6" t="n">
        <v>-1</v>
      </c>
      <c r="E5830" s="6" t="n">
        <v>1.93186813186813</v>
      </c>
      <c r="F5830" s="6" t="n">
        <v>0</v>
      </c>
      <c r="G5830" s="6" t="n">
        <v>0.213919413919413</v>
      </c>
      <c r="H5830" s="6" t="str">
        <f aca="false">IF(AND(A5830&gt;=Stimuli!$B$2,A5830&lt;=Stimuli!$C$2),Stimuli!$A$2,IF(AND(A5830&gt;=Stimuli!$B$3,A5830&lt;=Stimuli!$C$3),Stimuli!$A$3,IF(AND(A5830&gt;=Stimuli!$B$4,A5830&lt;=Stimuli!$C$4),Stimuli!$A$4,"")))</f>
        <v>01 Quiet baseline (60s)</v>
      </c>
      <c r="I5830" s="6" t="n">
        <f aca="false">(B5830-B5829)/((A5830-A5829)/1000)</f>
        <v>-0.375091575091574</v>
      </c>
      <c r="J5830" s="6" t="n">
        <f aca="false">IF(OR(B5830&lt;Rules!$B$2,B5830&gt;Rules!$B$3,ABS(I5830)&gt;Rules!$B$4,OR(B5831&lt;Rules!$B$2,B5831&gt;Rules!$B$3,ABS(I5831)&gt;Rules!$B$4)),1,0)</f>
        <v>0</v>
      </c>
      <c r="K5830" s="6" t="str">
        <f aca="false">IF(F5830=1,COUNTIF($F$2:F5830,1),"")</f>
        <v/>
      </c>
    </row>
    <row r="5831" customFormat="false" ht="15" hidden="false" customHeight="false" outlineLevel="0" collapsed="false">
      <c r="A5831" s="6" t="n">
        <v>45808.1805</v>
      </c>
      <c r="B5831" s="6" t="n">
        <v>2.12380952380952</v>
      </c>
      <c r="C5831" s="6" t="n">
        <v>96</v>
      </c>
      <c r="D5831" s="6" t="n">
        <v>-1</v>
      </c>
      <c r="E5831" s="6" t="n">
        <v>1.93186813186813</v>
      </c>
      <c r="F5831" s="6" t="n">
        <v>0</v>
      </c>
      <c r="G5831" s="6" t="n">
        <v>0.213919413919413</v>
      </c>
      <c r="H5831" s="6" t="str">
        <f aca="false">IF(AND(A5831&gt;=Stimuli!$B$2,A5831&lt;=Stimuli!$C$2),Stimuli!$A$2,IF(AND(A5831&gt;=Stimuli!$B$3,A5831&lt;=Stimuli!$C$3),Stimuli!$A$3,IF(AND(A5831&gt;=Stimuli!$B$4,A5831&lt;=Stimuli!$C$4),Stimuli!$A$4,"")))</f>
        <v>01 Quiet baseline (60s)</v>
      </c>
      <c r="I5831" s="6" t="n">
        <f aca="false">(B5831-B5830)/((A5831-A5830)/1000)</f>
        <v>0.187545787545844</v>
      </c>
      <c r="J5831" s="6" t="n">
        <f aca="false">IF(OR(B5831&lt;Rules!$B$2,B5831&gt;Rules!$B$3,ABS(I5831)&gt;Rules!$B$4,OR(B5832&lt;Rules!$B$2,B5832&gt;Rules!$B$3,ABS(I5832)&gt;Rules!$B$4)),1,0)</f>
        <v>0</v>
      </c>
      <c r="K5831" s="6" t="str">
        <f aca="false">IF(F5831=1,COUNTIF($F$2:F5831,1),"")</f>
        <v/>
      </c>
    </row>
    <row r="5832" customFormat="false" ht="15" hidden="false" customHeight="false" outlineLevel="0" collapsed="false">
      <c r="A5832" s="6" t="n">
        <v>45815.993</v>
      </c>
      <c r="B5832" s="6" t="n">
        <v>2.11794871794872</v>
      </c>
      <c r="C5832" s="6" t="n">
        <v>96</v>
      </c>
      <c r="D5832" s="6" t="n">
        <v>-1</v>
      </c>
      <c r="E5832" s="6" t="n">
        <v>1.93186813186813</v>
      </c>
      <c r="F5832" s="6" t="n">
        <v>0</v>
      </c>
      <c r="G5832" s="6" t="n">
        <v>0.213919413919413</v>
      </c>
      <c r="H5832" s="6" t="str">
        <f aca="false">IF(AND(A5832&gt;=Stimuli!$B$2,A5832&lt;=Stimuli!$C$2),Stimuli!$A$2,IF(AND(A5832&gt;=Stimuli!$B$3,A5832&lt;=Stimuli!$C$3),Stimuli!$A$3,IF(AND(A5832&gt;=Stimuli!$B$4,A5832&lt;=Stimuli!$C$4),Stimuli!$A$4,"")))</f>
        <v>01 Quiet baseline (60s)</v>
      </c>
      <c r="I5832" s="6" t="n">
        <f aca="false">(B5832-B5831)/((A5832-A5831)/1000)</f>
        <v>-0.750183150183148</v>
      </c>
      <c r="J5832" s="6" t="n">
        <f aca="false">IF(OR(B5832&lt;Rules!$B$2,B5832&gt;Rules!$B$3,ABS(I5832)&gt;Rules!$B$4,OR(B5833&lt;Rules!$B$2,B5833&gt;Rules!$B$3,ABS(I5833)&gt;Rules!$B$4)),1,0)</f>
        <v>0</v>
      </c>
      <c r="K5832" s="6" t="str">
        <f aca="false">IF(F5832=1,COUNTIF($F$2:F5832,1),"")</f>
        <v/>
      </c>
    </row>
    <row r="5833" customFormat="false" ht="15" hidden="false" customHeight="false" outlineLevel="0" collapsed="false">
      <c r="A5833" s="6" t="n">
        <v>45823.8055</v>
      </c>
      <c r="B5833" s="6" t="n">
        <v>2.12234432234432</v>
      </c>
      <c r="C5833" s="6" t="n">
        <v>96</v>
      </c>
      <c r="D5833" s="6" t="n">
        <v>-1</v>
      </c>
      <c r="E5833" s="6" t="n">
        <v>1.93186813186813</v>
      </c>
      <c r="F5833" s="6" t="n">
        <v>0</v>
      </c>
      <c r="G5833" s="6" t="n">
        <v>0.213919413919413</v>
      </c>
      <c r="H5833" s="6" t="str">
        <f aca="false">IF(AND(A5833&gt;=Stimuli!$B$2,A5833&lt;=Stimuli!$C$2),Stimuli!$A$2,IF(AND(A5833&gt;=Stimuli!$B$3,A5833&lt;=Stimuli!$C$3),Stimuli!$A$3,IF(AND(A5833&gt;=Stimuli!$B$4,A5833&lt;=Stimuli!$C$4),Stimuli!$A$4,"")))</f>
        <v>01 Quiet baseline (60s)</v>
      </c>
      <c r="I5833" s="6" t="n">
        <f aca="false">(B5833-B5832)/((A5833-A5832)/1000)</f>
        <v>0.562637362637304</v>
      </c>
      <c r="J5833" s="6" t="n">
        <f aca="false">IF(OR(B5833&lt;Rules!$B$2,B5833&gt;Rules!$B$3,ABS(I5833)&gt;Rules!$B$4,OR(B5834&lt;Rules!$B$2,B5834&gt;Rules!$B$3,ABS(I5834)&gt;Rules!$B$4)),1,0)</f>
        <v>0</v>
      </c>
      <c r="K5833" s="6" t="str">
        <f aca="false">IF(F5833=1,COUNTIF($F$2:F5833,1),"")</f>
        <v/>
      </c>
    </row>
    <row r="5834" customFormat="false" ht="15" hidden="false" customHeight="false" outlineLevel="0" collapsed="false">
      <c r="A5834" s="6" t="n">
        <v>45831.618</v>
      </c>
      <c r="B5834" s="6" t="n">
        <v>2.11501831501832</v>
      </c>
      <c r="C5834" s="6" t="n">
        <v>96</v>
      </c>
      <c r="D5834" s="6" t="n">
        <v>-1</v>
      </c>
      <c r="E5834" s="6" t="n">
        <v>1.93186813186813</v>
      </c>
      <c r="F5834" s="6" t="n">
        <v>0</v>
      </c>
      <c r="G5834" s="6" t="n">
        <v>0.213919413919413</v>
      </c>
      <c r="H5834" s="6" t="str">
        <f aca="false">IF(AND(A5834&gt;=Stimuli!$B$2,A5834&lt;=Stimuli!$C$2),Stimuli!$A$2,IF(AND(A5834&gt;=Stimuli!$B$3,A5834&lt;=Stimuli!$C$3),Stimuli!$A$3,IF(AND(A5834&gt;=Stimuli!$B$4,A5834&lt;=Stimuli!$C$4),Stimuli!$A$4,"")))</f>
        <v>01 Quiet baseline (60s)</v>
      </c>
      <c r="I5834" s="6" t="n">
        <f aca="false">(B5834-B5833)/((A5834-A5833)/1000)</f>
        <v>-0.937728937728878</v>
      </c>
      <c r="J5834" s="6" t="n">
        <f aca="false">IF(OR(B5834&lt;Rules!$B$2,B5834&gt;Rules!$B$3,ABS(I5834)&gt;Rules!$B$4,OR(B5835&lt;Rules!$B$2,B5835&gt;Rules!$B$3,ABS(I5835)&gt;Rules!$B$4)),1,0)</f>
        <v>0</v>
      </c>
      <c r="K5834" s="6" t="str">
        <f aca="false">IF(F5834=1,COUNTIF($F$2:F5834,1),"")</f>
        <v/>
      </c>
    </row>
    <row r="5835" customFormat="false" ht="15" hidden="false" customHeight="false" outlineLevel="0" collapsed="false">
      <c r="A5835" s="6" t="n">
        <v>45839.4305</v>
      </c>
      <c r="B5835" s="6" t="n">
        <v>2.12087912087912</v>
      </c>
      <c r="C5835" s="6" t="n">
        <v>96</v>
      </c>
      <c r="D5835" s="6" t="n">
        <v>-1</v>
      </c>
      <c r="E5835" s="6" t="n">
        <v>1.93186813186813</v>
      </c>
      <c r="F5835" s="6" t="n">
        <v>0</v>
      </c>
      <c r="G5835" s="6" t="n">
        <v>0.213919413919413</v>
      </c>
      <c r="H5835" s="6" t="str">
        <f aca="false">IF(AND(A5835&gt;=Stimuli!$B$2,A5835&lt;=Stimuli!$C$2),Stimuli!$A$2,IF(AND(A5835&gt;=Stimuli!$B$3,A5835&lt;=Stimuli!$C$3),Stimuli!$A$3,IF(AND(A5835&gt;=Stimuli!$B$4,A5835&lt;=Stimuli!$C$4),Stimuli!$A$4,"")))</f>
        <v>01 Quiet baseline (60s)</v>
      </c>
      <c r="I5835" s="6" t="n">
        <f aca="false">(B5835-B5834)/((A5835-A5834)/1000)</f>
        <v>0.750183150183148</v>
      </c>
      <c r="J5835" s="6" t="n">
        <f aca="false">IF(OR(B5835&lt;Rules!$B$2,B5835&gt;Rules!$B$3,ABS(I5835)&gt;Rules!$B$4,OR(B5836&lt;Rules!$B$2,B5836&gt;Rules!$B$3,ABS(I5836)&gt;Rules!$B$4)),1,0)</f>
        <v>0</v>
      </c>
      <c r="K5835" s="6" t="str">
        <f aca="false">IF(F5835=1,COUNTIF($F$2:F5835,1),"")</f>
        <v/>
      </c>
    </row>
    <row r="5836" customFormat="false" ht="15" hidden="false" customHeight="false" outlineLevel="0" collapsed="false">
      <c r="A5836" s="6" t="n">
        <v>45847.243</v>
      </c>
      <c r="B5836" s="6" t="n">
        <v>2.11355311355311</v>
      </c>
      <c r="C5836" s="6" t="n">
        <v>96</v>
      </c>
      <c r="D5836" s="6" t="n">
        <v>-1</v>
      </c>
      <c r="E5836" s="6" t="n">
        <v>1.93186813186813</v>
      </c>
      <c r="F5836" s="6" t="n">
        <v>0</v>
      </c>
      <c r="G5836" s="6" t="n">
        <v>0.213919413919413</v>
      </c>
      <c r="H5836" s="6" t="str">
        <f aca="false">IF(AND(A5836&gt;=Stimuli!$B$2,A5836&lt;=Stimuli!$C$2),Stimuli!$A$2,IF(AND(A5836&gt;=Stimuli!$B$3,A5836&lt;=Stimuli!$C$3),Stimuli!$A$3,IF(AND(A5836&gt;=Stimuli!$B$4,A5836&lt;=Stimuli!$C$4),Stimuli!$A$4,"")))</f>
        <v>01 Quiet baseline (60s)</v>
      </c>
      <c r="I5836" s="6" t="n">
        <f aca="false">(B5836-B5835)/((A5836-A5835)/1000)</f>
        <v>-0.937728937728991</v>
      </c>
      <c r="J5836" s="6" t="n">
        <f aca="false">IF(OR(B5836&lt;Rules!$B$2,B5836&gt;Rules!$B$3,ABS(I5836)&gt;Rules!$B$4,OR(B5837&lt;Rules!$B$2,B5837&gt;Rules!$B$3,ABS(I5837)&gt;Rules!$B$4)),1,0)</f>
        <v>0</v>
      </c>
      <c r="K5836" s="6" t="str">
        <f aca="false">IF(F5836=1,COUNTIF($F$2:F5836,1),"")</f>
        <v/>
      </c>
    </row>
    <row r="5837" customFormat="false" ht="15" hidden="false" customHeight="false" outlineLevel="0" collapsed="false">
      <c r="A5837" s="6" t="n">
        <v>45855.0555</v>
      </c>
      <c r="B5837" s="6" t="n">
        <v>2.11794871794872</v>
      </c>
      <c r="C5837" s="6" t="n">
        <v>96</v>
      </c>
      <c r="D5837" s="6" t="n">
        <v>-1</v>
      </c>
      <c r="E5837" s="6" t="n">
        <v>1.93186813186813</v>
      </c>
      <c r="F5837" s="6" t="n">
        <v>0</v>
      </c>
      <c r="G5837" s="6" t="n">
        <v>0.213919413919413</v>
      </c>
      <c r="H5837" s="6" t="str">
        <f aca="false">IF(AND(A5837&gt;=Stimuli!$B$2,A5837&lt;=Stimuli!$C$2),Stimuli!$A$2,IF(AND(A5837&gt;=Stimuli!$B$3,A5837&lt;=Stimuli!$C$3),Stimuli!$A$3,IF(AND(A5837&gt;=Stimuli!$B$4,A5837&lt;=Stimuli!$C$4),Stimuli!$A$4,"")))</f>
        <v>01 Quiet baseline (60s)</v>
      </c>
      <c r="I5837" s="6" t="n">
        <f aca="false">(B5837-B5836)/((A5837-A5836)/1000)</f>
        <v>0.562637362637418</v>
      </c>
      <c r="J5837" s="6" t="n">
        <f aca="false">IF(OR(B5837&lt;Rules!$B$2,B5837&gt;Rules!$B$3,ABS(I5837)&gt;Rules!$B$4,OR(B5838&lt;Rules!$B$2,B5838&gt;Rules!$B$3,ABS(I5838)&gt;Rules!$B$4)),1,0)</f>
        <v>0</v>
      </c>
      <c r="K5837" s="6" t="str">
        <f aca="false">IF(F5837=1,COUNTIF($F$2:F5837,1),"")</f>
        <v/>
      </c>
    </row>
    <row r="5838" customFormat="false" ht="15" hidden="false" customHeight="false" outlineLevel="0" collapsed="false">
      <c r="A5838" s="6" t="n">
        <v>45862.868</v>
      </c>
      <c r="B5838" s="6" t="n">
        <v>2.11208791208791</v>
      </c>
      <c r="C5838" s="6" t="n">
        <v>96</v>
      </c>
      <c r="D5838" s="6" t="n">
        <v>-1</v>
      </c>
      <c r="E5838" s="6" t="n">
        <v>1.93186813186813</v>
      </c>
      <c r="F5838" s="6" t="n">
        <v>0</v>
      </c>
      <c r="G5838" s="6" t="n">
        <v>0.213919413919413</v>
      </c>
      <c r="H5838" s="6" t="str">
        <f aca="false">IF(AND(A5838&gt;=Stimuli!$B$2,A5838&lt;=Stimuli!$C$2),Stimuli!$A$2,IF(AND(A5838&gt;=Stimuli!$B$3,A5838&lt;=Stimuli!$C$3),Stimuli!$A$3,IF(AND(A5838&gt;=Stimuli!$B$4,A5838&lt;=Stimuli!$C$4),Stimuli!$A$4,"")))</f>
        <v>01 Quiet baseline (60s)</v>
      </c>
      <c r="I5838" s="6" t="n">
        <f aca="false">(B5838-B5837)/((A5838-A5837)/1000)</f>
        <v>-0.750183150183148</v>
      </c>
      <c r="J5838" s="6" t="n">
        <f aca="false">IF(OR(B5838&lt;Rules!$B$2,B5838&gt;Rules!$B$3,ABS(I5838)&gt;Rules!$B$4,OR(B5839&lt;Rules!$B$2,B5839&gt;Rules!$B$3,ABS(I5839)&gt;Rules!$B$4)),1,0)</f>
        <v>0</v>
      </c>
      <c r="K5838" s="6" t="str">
        <f aca="false">IF(F5838=1,COUNTIF($F$2:F5838,1),"")</f>
        <v/>
      </c>
    </row>
    <row r="5839" customFormat="false" ht="15" hidden="false" customHeight="false" outlineLevel="0" collapsed="false">
      <c r="A5839" s="6" t="n">
        <v>45870.6805</v>
      </c>
      <c r="B5839" s="6" t="n">
        <v>2.11648351648352</v>
      </c>
      <c r="C5839" s="6" t="n">
        <v>96</v>
      </c>
      <c r="D5839" s="6" t="n">
        <v>-1</v>
      </c>
      <c r="E5839" s="6" t="n">
        <v>1.93186813186813</v>
      </c>
      <c r="F5839" s="6" t="n">
        <v>0</v>
      </c>
      <c r="G5839" s="6" t="n">
        <v>0.213919413919413</v>
      </c>
      <c r="H5839" s="6" t="str">
        <f aca="false">IF(AND(A5839&gt;=Stimuli!$B$2,A5839&lt;=Stimuli!$C$2),Stimuli!$A$2,IF(AND(A5839&gt;=Stimuli!$B$3,A5839&lt;=Stimuli!$C$3),Stimuli!$A$3,IF(AND(A5839&gt;=Stimuli!$B$4,A5839&lt;=Stimuli!$C$4),Stimuli!$A$4,"")))</f>
        <v>01 Quiet baseline (60s)</v>
      </c>
      <c r="I5839" s="6" t="n">
        <f aca="false">(B5839-B5838)/((A5839-A5838)/1000)</f>
        <v>0.562637362637304</v>
      </c>
      <c r="J5839" s="6" t="n">
        <f aca="false">IF(OR(B5839&lt;Rules!$B$2,B5839&gt;Rules!$B$3,ABS(I5839)&gt;Rules!$B$4,OR(B5840&lt;Rules!$B$2,B5840&gt;Rules!$B$3,ABS(I5840)&gt;Rules!$B$4)),1,0)</f>
        <v>0</v>
      </c>
      <c r="K5839" s="6" t="str">
        <f aca="false">IF(F5839=1,COUNTIF($F$2:F5839,1),"")</f>
        <v/>
      </c>
    </row>
    <row r="5840" customFormat="false" ht="15" hidden="false" customHeight="false" outlineLevel="0" collapsed="false">
      <c r="A5840" s="6" t="n">
        <v>45878.493</v>
      </c>
      <c r="B5840" s="6" t="n">
        <v>2.11062271062271</v>
      </c>
      <c r="C5840" s="6" t="n">
        <v>96</v>
      </c>
      <c r="D5840" s="6" t="n">
        <v>-1</v>
      </c>
      <c r="E5840" s="6" t="n">
        <v>1.93186813186813</v>
      </c>
      <c r="F5840" s="6" t="n">
        <v>0</v>
      </c>
      <c r="G5840" s="6" t="n">
        <v>0.213919413919413</v>
      </c>
      <c r="H5840" s="6" t="str">
        <f aca="false">IF(AND(A5840&gt;=Stimuli!$B$2,A5840&lt;=Stimuli!$C$2),Stimuli!$A$2,IF(AND(A5840&gt;=Stimuli!$B$3,A5840&lt;=Stimuli!$C$3),Stimuli!$A$3,IF(AND(A5840&gt;=Stimuli!$B$4,A5840&lt;=Stimuli!$C$4),Stimuli!$A$4,"")))</f>
        <v>01 Quiet baseline (60s)</v>
      </c>
      <c r="I5840" s="6" t="n">
        <f aca="false">(B5840-B5839)/((A5840-A5839)/1000)</f>
        <v>-0.750183150183204</v>
      </c>
      <c r="J5840" s="6" t="n">
        <f aca="false">IF(OR(B5840&lt;Rules!$B$2,B5840&gt;Rules!$B$3,ABS(I5840)&gt;Rules!$B$4,OR(B5841&lt;Rules!$B$2,B5841&gt;Rules!$B$3,ABS(I5841)&gt;Rules!$B$4)),1,0)</f>
        <v>0</v>
      </c>
      <c r="K5840" s="6" t="str">
        <f aca="false">IF(F5840=1,COUNTIF($F$2:F5840,1),"")</f>
        <v/>
      </c>
    </row>
    <row r="5841" customFormat="false" ht="15" hidden="false" customHeight="false" outlineLevel="0" collapsed="false">
      <c r="A5841" s="6" t="n">
        <v>45886.3055</v>
      </c>
      <c r="B5841" s="6" t="n">
        <v>2.11355311355311</v>
      </c>
      <c r="C5841" s="6" t="n">
        <v>96</v>
      </c>
      <c r="D5841" s="6" t="n">
        <v>-1</v>
      </c>
      <c r="E5841" s="6" t="n">
        <v>1.93186813186813</v>
      </c>
      <c r="F5841" s="6" t="n">
        <v>0</v>
      </c>
      <c r="G5841" s="6" t="n">
        <v>0.213919413919413</v>
      </c>
      <c r="H5841" s="6" t="str">
        <f aca="false">IF(AND(A5841&gt;=Stimuli!$B$2,A5841&lt;=Stimuli!$C$2),Stimuli!$A$2,IF(AND(A5841&gt;=Stimuli!$B$3,A5841&lt;=Stimuli!$C$3),Stimuli!$A$3,IF(AND(A5841&gt;=Stimuli!$B$4,A5841&lt;=Stimuli!$C$4),Stimuli!$A$4,"")))</f>
        <v>01 Quiet baseline (60s)</v>
      </c>
      <c r="I5841" s="6" t="n">
        <f aca="false">(B5841-B5840)/((A5841-A5840)/1000)</f>
        <v>0.375091575091631</v>
      </c>
      <c r="J5841" s="6" t="n">
        <f aca="false">IF(OR(B5841&lt;Rules!$B$2,B5841&gt;Rules!$B$3,ABS(I5841)&gt;Rules!$B$4,OR(B5842&lt;Rules!$B$2,B5842&gt;Rules!$B$3,ABS(I5842)&gt;Rules!$B$4)),1,0)</f>
        <v>0</v>
      </c>
      <c r="K5841" s="6" t="str">
        <f aca="false">IF(F5841=1,COUNTIF($F$2:F5841,1),"")</f>
        <v/>
      </c>
    </row>
    <row r="5842" customFormat="false" ht="15" hidden="false" customHeight="false" outlineLevel="0" collapsed="false">
      <c r="A5842" s="6" t="n">
        <v>45894.118</v>
      </c>
      <c r="B5842" s="6" t="n">
        <v>2.11062271062271</v>
      </c>
      <c r="C5842" s="6" t="n">
        <v>96</v>
      </c>
      <c r="D5842" s="6" t="n">
        <v>-1</v>
      </c>
      <c r="E5842" s="6" t="n">
        <v>1.93186813186813</v>
      </c>
      <c r="F5842" s="6" t="n">
        <v>0</v>
      </c>
      <c r="G5842" s="6" t="n">
        <v>0.213919413919413</v>
      </c>
      <c r="H5842" s="6" t="str">
        <f aca="false">IF(AND(A5842&gt;=Stimuli!$B$2,A5842&lt;=Stimuli!$C$2),Stimuli!$A$2,IF(AND(A5842&gt;=Stimuli!$B$3,A5842&lt;=Stimuli!$C$3),Stimuli!$A$3,IF(AND(A5842&gt;=Stimuli!$B$4,A5842&lt;=Stimuli!$C$4),Stimuli!$A$4,"")))</f>
        <v>01 Quiet baseline (60s)</v>
      </c>
      <c r="I5842" s="6" t="n">
        <f aca="false">(B5842-B5841)/((A5842-A5841)/1000)</f>
        <v>-0.375091575091631</v>
      </c>
      <c r="J5842" s="6" t="n">
        <f aca="false">IF(OR(B5842&lt;Rules!$B$2,B5842&gt;Rules!$B$3,ABS(I5842)&gt;Rules!$B$4,OR(B5843&lt;Rules!$B$2,B5843&gt;Rules!$B$3,ABS(I5843)&gt;Rules!$B$4)),1,0)</f>
        <v>0</v>
      </c>
      <c r="K5842" s="6" t="str">
        <f aca="false">IF(F5842=1,COUNTIF($F$2:F5842,1),"")</f>
        <v/>
      </c>
    </row>
    <row r="5843" customFormat="false" ht="15" hidden="false" customHeight="false" outlineLevel="0" collapsed="false">
      <c r="A5843" s="6" t="n">
        <v>45901.9305</v>
      </c>
      <c r="B5843" s="6" t="n">
        <v>2.11062271062271</v>
      </c>
      <c r="C5843" s="6" t="n">
        <v>96</v>
      </c>
      <c r="D5843" s="6" t="n">
        <v>-1</v>
      </c>
      <c r="E5843" s="6" t="n">
        <v>1.93186813186813</v>
      </c>
      <c r="F5843" s="6" t="n">
        <v>0</v>
      </c>
      <c r="G5843" s="6" t="n">
        <v>0.213919413919413</v>
      </c>
      <c r="H5843" s="6" t="str">
        <f aca="false">IF(AND(A5843&gt;=Stimuli!$B$2,A5843&lt;=Stimuli!$C$2),Stimuli!$A$2,IF(AND(A5843&gt;=Stimuli!$B$3,A5843&lt;=Stimuli!$C$3),Stimuli!$A$3,IF(AND(A5843&gt;=Stimuli!$B$4,A5843&lt;=Stimuli!$C$4),Stimuli!$A$4,"")))</f>
        <v>01 Quiet baseline (60s)</v>
      </c>
      <c r="I5843" s="6" t="n">
        <f aca="false">(B5843-B5842)/((A5843-A5842)/1000)</f>
        <v>0</v>
      </c>
      <c r="J5843" s="6" t="n">
        <f aca="false">IF(OR(B5843&lt;Rules!$B$2,B5843&gt;Rules!$B$3,ABS(I5843)&gt;Rules!$B$4,OR(B5844&lt;Rules!$B$2,B5844&gt;Rules!$B$3,ABS(I5844)&gt;Rules!$B$4)),1,0)</f>
        <v>0</v>
      </c>
      <c r="K5843" s="6" t="str">
        <f aca="false">IF(F5843=1,COUNTIF($F$2:F5843,1),"")</f>
        <v/>
      </c>
    </row>
    <row r="5844" customFormat="false" ht="15" hidden="false" customHeight="false" outlineLevel="0" collapsed="false">
      <c r="A5844" s="6" t="n">
        <v>45909.743</v>
      </c>
      <c r="B5844" s="6" t="n">
        <v>2.11062271062271</v>
      </c>
      <c r="C5844" s="6" t="n">
        <v>96</v>
      </c>
      <c r="D5844" s="6" t="n">
        <v>-1</v>
      </c>
      <c r="E5844" s="6" t="n">
        <v>1.93186813186813</v>
      </c>
      <c r="F5844" s="6" t="n">
        <v>0</v>
      </c>
      <c r="G5844" s="6" t="n">
        <v>0.213919413919413</v>
      </c>
      <c r="H5844" s="6" t="str">
        <f aca="false">IF(AND(A5844&gt;=Stimuli!$B$2,A5844&lt;=Stimuli!$C$2),Stimuli!$A$2,IF(AND(A5844&gt;=Stimuli!$B$3,A5844&lt;=Stimuli!$C$3),Stimuli!$A$3,IF(AND(A5844&gt;=Stimuli!$B$4,A5844&lt;=Stimuli!$C$4),Stimuli!$A$4,"")))</f>
        <v>01 Quiet baseline (60s)</v>
      </c>
      <c r="I5844" s="6" t="n">
        <f aca="false">(B5844-B5843)/((A5844-A5843)/1000)</f>
        <v>0</v>
      </c>
      <c r="J5844" s="6" t="n">
        <f aca="false">IF(OR(B5844&lt;Rules!$B$2,B5844&gt;Rules!$B$3,ABS(I5844)&gt;Rules!$B$4,OR(B5845&lt;Rules!$B$2,B5845&gt;Rules!$B$3,ABS(I5845)&gt;Rules!$B$4)),1,0)</f>
        <v>0</v>
      </c>
      <c r="K5844" s="6" t="str">
        <f aca="false">IF(F5844=1,COUNTIF($F$2:F5844,1),"")</f>
        <v/>
      </c>
    </row>
    <row r="5845" customFormat="false" ht="15" hidden="false" customHeight="false" outlineLevel="0" collapsed="false">
      <c r="A5845" s="6" t="n">
        <v>45917.5555</v>
      </c>
      <c r="B5845" s="6" t="n">
        <v>2.10915750915751</v>
      </c>
      <c r="C5845" s="6" t="n">
        <v>96</v>
      </c>
      <c r="D5845" s="6" t="n">
        <v>-1</v>
      </c>
      <c r="E5845" s="6" t="n">
        <v>1.93186813186813</v>
      </c>
      <c r="F5845" s="6" t="n">
        <v>0</v>
      </c>
      <c r="G5845" s="6" t="n">
        <v>0.213919413919413</v>
      </c>
      <c r="H5845" s="6" t="str">
        <f aca="false">IF(AND(A5845&gt;=Stimuli!$B$2,A5845&lt;=Stimuli!$C$2),Stimuli!$A$2,IF(AND(A5845&gt;=Stimuli!$B$3,A5845&lt;=Stimuli!$C$3),Stimuli!$A$3,IF(AND(A5845&gt;=Stimuli!$B$4,A5845&lt;=Stimuli!$C$4),Stimuli!$A$4,"")))</f>
        <v>01 Quiet baseline (60s)</v>
      </c>
      <c r="I5845" s="6" t="n">
        <f aca="false">(B5845-B5844)/((A5845-A5844)/1000)</f>
        <v>-0.187545787545673</v>
      </c>
      <c r="J5845" s="6" t="n">
        <f aca="false">IF(OR(B5845&lt;Rules!$B$2,B5845&gt;Rules!$B$3,ABS(I5845)&gt;Rules!$B$4,OR(B5846&lt;Rules!$B$2,B5846&gt;Rules!$B$3,ABS(I5846)&gt;Rules!$B$4)),1,0)</f>
        <v>0</v>
      </c>
      <c r="K5845" s="6" t="str">
        <f aca="false">IF(F5845=1,COUNTIF($F$2:F5845,1),"")</f>
        <v/>
      </c>
    </row>
    <row r="5846" customFormat="false" ht="15" hidden="false" customHeight="false" outlineLevel="0" collapsed="false">
      <c r="A5846" s="6" t="n">
        <v>45925.368</v>
      </c>
      <c r="B5846" s="6" t="n">
        <v>2.11062271062271</v>
      </c>
      <c r="C5846" s="6" t="n">
        <v>96</v>
      </c>
      <c r="D5846" s="6" t="n">
        <v>-1</v>
      </c>
      <c r="E5846" s="6" t="n">
        <v>1.93186813186813</v>
      </c>
      <c r="F5846" s="6" t="n">
        <v>0</v>
      </c>
      <c r="G5846" s="6" t="n">
        <v>0.213919413919413</v>
      </c>
      <c r="H5846" s="6" t="str">
        <f aca="false">IF(AND(A5846&gt;=Stimuli!$B$2,A5846&lt;=Stimuli!$C$2),Stimuli!$A$2,IF(AND(A5846&gt;=Stimuli!$B$3,A5846&lt;=Stimuli!$C$3),Stimuli!$A$3,IF(AND(A5846&gt;=Stimuli!$B$4,A5846&lt;=Stimuli!$C$4),Stimuli!$A$4,"")))</f>
        <v>01 Quiet baseline (60s)</v>
      </c>
      <c r="I5846" s="6" t="n">
        <f aca="false">(B5846-B5845)/((A5846-A5845)/1000)</f>
        <v>0.187545787545673</v>
      </c>
      <c r="J5846" s="6" t="n">
        <f aca="false">IF(OR(B5846&lt;Rules!$B$2,B5846&gt;Rules!$B$3,ABS(I5846)&gt;Rules!$B$4,OR(B5847&lt;Rules!$B$2,B5847&gt;Rules!$B$3,ABS(I5847)&gt;Rules!$B$4)),1,0)</f>
        <v>0</v>
      </c>
      <c r="K5846" s="6" t="str">
        <f aca="false">IF(F5846=1,COUNTIF($F$2:F5846,1),"")</f>
        <v/>
      </c>
    </row>
    <row r="5847" customFormat="false" ht="15" hidden="false" customHeight="false" outlineLevel="0" collapsed="false">
      <c r="A5847" s="6" t="n">
        <v>45933.1805</v>
      </c>
      <c r="B5847" s="6" t="n">
        <v>2.10622710622711</v>
      </c>
      <c r="C5847" s="6" t="n">
        <v>96</v>
      </c>
      <c r="D5847" s="6" t="n">
        <v>-1</v>
      </c>
      <c r="E5847" s="6" t="n">
        <v>1.93186813186813</v>
      </c>
      <c r="F5847" s="6" t="n">
        <v>0</v>
      </c>
      <c r="G5847" s="6" t="n">
        <v>0.213919413919413</v>
      </c>
      <c r="H5847" s="6" t="str">
        <f aca="false">IF(AND(A5847&gt;=Stimuli!$B$2,A5847&lt;=Stimuli!$C$2),Stimuli!$A$2,IF(AND(A5847&gt;=Stimuli!$B$3,A5847&lt;=Stimuli!$C$3),Stimuli!$A$3,IF(AND(A5847&gt;=Stimuli!$B$4,A5847&lt;=Stimuli!$C$4),Stimuli!$A$4,"")))</f>
        <v>01 Quiet baseline (60s)</v>
      </c>
      <c r="I5847" s="6" t="n">
        <f aca="false">(B5847-B5846)/((A5847-A5846)/1000)</f>
        <v>-0.562637362637304</v>
      </c>
      <c r="J5847" s="6" t="n">
        <f aca="false">IF(OR(B5847&lt;Rules!$B$2,B5847&gt;Rules!$B$3,ABS(I5847)&gt;Rules!$B$4,OR(B5848&lt;Rules!$B$2,B5848&gt;Rules!$B$3,ABS(I5848)&gt;Rules!$B$4)),1,0)</f>
        <v>0</v>
      </c>
      <c r="K5847" s="6" t="str">
        <f aca="false">IF(F5847=1,COUNTIF($F$2:F5847,1),"")</f>
        <v/>
      </c>
    </row>
    <row r="5848" customFormat="false" ht="15" hidden="false" customHeight="false" outlineLevel="0" collapsed="false">
      <c r="A5848" s="6" t="n">
        <v>45940.993</v>
      </c>
      <c r="B5848" s="6" t="n">
        <v>2.11062271062271</v>
      </c>
      <c r="C5848" s="6" t="n">
        <v>96</v>
      </c>
      <c r="D5848" s="6" t="n">
        <v>-1</v>
      </c>
      <c r="E5848" s="6" t="n">
        <v>1.93186813186813</v>
      </c>
      <c r="F5848" s="6" t="n">
        <v>0</v>
      </c>
      <c r="G5848" s="6" t="n">
        <v>0.213919413919413</v>
      </c>
      <c r="H5848" s="6" t="str">
        <f aca="false">IF(AND(A5848&gt;=Stimuli!$B$2,A5848&lt;=Stimuli!$C$2),Stimuli!$A$2,IF(AND(A5848&gt;=Stimuli!$B$3,A5848&lt;=Stimuli!$C$3),Stimuli!$A$3,IF(AND(A5848&gt;=Stimuli!$B$4,A5848&lt;=Stimuli!$C$4),Stimuli!$A$4,"")))</f>
        <v>01 Quiet baseline (60s)</v>
      </c>
      <c r="I5848" s="6" t="n">
        <f aca="false">(B5848-B5847)/((A5848-A5847)/1000)</f>
        <v>0.562637362637304</v>
      </c>
      <c r="J5848" s="6" t="n">
        <f aca="false">IF(OR(B5848&lt;Rules!$B$2,B5848&gt;Rules!$B$3,ABS(I5848)&gt;Rules!$B$4,OR(B5849&lt;Rules!$B$2,B5849&gt;Rules!$B$3,ABS(I5849)&gt;Rules!$B$4)),1,0)</f>
        <v>0</v>
      </c>
      <c r="K5848" s="6" t="str">
        <f aca="false">IF(F5848=1,COUNTIF($F$2:F5848,1),"")</f>
        <v/>
      </c>
    </row>
    <row r="5849" customFormat="false" ht="15" hidden="false" customHeight="false" outlineLevel="0" collapsed="false">
      <c r="A5849" s="6" t="n">
        <v>45948.8055</v>
      </c>
      <c r="B5849" s="6" t="n">
        <v>2.1032967032967</v>
      </c>
      <c r="C5849" s="6" t="n">
        <v>96</v>
      </c>
      <c r="D5849" s="6" t="n">
        <v>-1</v>
      </c>
      <c r="E5849" s="6" t="n">
        <v>1.93186813186813</v>
      </c>
      <c r="F5849" s="6" t="n">
        <v>0</v>
      </c>
      <c r="G5849" s="6" t="n">
        <v>0.213919413919413</v>
      </c>
      <c r="H5849" s="6" t="str">
        <f aca="false">IF(AND(A5849&gt;=Stimuli!$B$2,A5849&lt;=Stimuli!$C$2),Stimuli!$A$2,IF(AND(A5849&gt;=Stimuli!$B$3,A5849&lt;=Stimuli!$C$3),Stimuli!$A$3,IF(AND(A5849&gt;=Stimuli!$B$4,A5849&lt;=Stimuli!$C$4),Stimuli!$A$4,"")))</f>
        <v>01 Quiet baseline (60s)</v>
      </c>
      <c r="I5849" s="6" t="n">
        <f aca="false">(B5849-B5848)/((A5849-A5848)/1000)</f>
        <v>-0.937728937728878</v>
      </c>
      <c r="J5849" s="6" t="n">
        <f aca="false">IF(OR(B5849&lt;Rules!$B$2,B5849&gt;Rules!$B$3,ABS(I5849)&gt;Rules!$B$4,OR(B5850&lt;Rules!$B$2,B5850&gt;Rules!$B$3,ABS(I5850)&gt;Rules!$B$4)),1,0)</f>
        <v>0</v>
      </c>
      <c r="K5849" s="6" t="str">
        <f aca="false">IF(F5849=1,COUNTIF($F$2:F5849,1),"")</f>
        <v/>
      </c>
    </row>
    <row r="5850" customFormat="false" ht="15" hidden="false" customHeight="false" outlineLevel="0" collapsed="false">
      <c r="A5850" s="6" t="n">
        <v>45956.618</v>
      </c>
      <c r="B5850" s="6" t="n">
        <v>2.10915750915751</v>
      </c>
      <c r="C5850" s="6" t="n">
        <v>96</v>
      </c>
      <c r="D5850" s="6" t="n">
        <v>-1</v>
      </c>
      <c r="E5850" s="6" t="n">
        <v>1.93186813186813</v>
      </c>
      <c r="F5850" s="6" t="n">
        <v>0</v>
      </c>
      <c r="G5850" s="6" t="n">
        <v>0.213919413919413</v>
      </c>
      <c r="H5850" s="6" t="str">
        <f aca="false">IF(AND(A5850&gt;=Stimuli!$B$2,A5850&lt;=Stimuli!$C$2),Stimuli!$A$2,IF(AND(A5850&gt;=Stimuli!$B$3,A5850&lt;=Stimuli!$C$3),Stimuli!$A$3,IF(AND(A5850&gt;=Stimuli!$B$4,A5850&lt;=Stimuli!$C$4),Stimuli!$A$4,"")))</f>
        <v>01 Quiet baseline (60s)</v>
      </c>
      <c r="I5850" s="6" t="n">
        <f aca="false">(B5850-B5849)/((A5850-A5849)/1000)</f>
        <v>0.750183150183204</v>
      </c>
      <c r="J5850" s="6" t="n">
        <f aca="false">IF(OR(B5850&lt;Rules!$B$2,B5850&gt;Rules!$B$3,ABS(I5850)&gt;Rules!$B$4,OR(B5851&lt;Rules!$B$2,B5851&gt;Rules!$B$3,ABS(I5851)&gt;Rules!$B$4)),1,0)</f>
        <v>0</v>
      </c>
      <c r="K5850" s="6" t="str">
        <f aca="false">IF(F5850=1,COUNTIF($F$2:F5850,1),"")</f>
        <v/>
      </c>
    </row>
    <row r="5851" customFormat="false" ht="15" hidden="false" customHeight="false" outlineLevel="0" collapsed="false">
      <c r="A5851" s="6" t="n">
        <v>45964.4305</v>
      </c>
      <c r="B5851" s="6" t="n">
        <v>2.1018315018315</v>
      </c>
      <c r="C5851" s="6" t="n">
        <v>96</v>
      </c>
      <c r="D5851" s="6" t="n">
        <v>-1</v>
      </c>
      <c r="E5851" s="6" t="n">
        <v>1.93186813186813</v>
      </c>
      <c r="F5851" s="6" t="n">
        <v>0</v>
      </c>
      <c r="G5851" s="6" t="n">
        <v>0.213919413919413</v>
      </c>
      <c r="H5851" s="6" t="str">
        <f aca="false">IF(AND(A5851&gt;=Stimuli!$B$2,A5851&lt;=Stimuli!$C$2),Stimuli!$A$2,IF(AND(A5851&gt;=Stimuli!$B$3,A5851&lt;=Stimuli!$C$3),Stimuli!$A$3,IF(AND(A5851&gt;=Stimuli!$B$4,A5851&lt;=Stimuli!$C$4),Stimuli!$A$4,"")))</f>
        <v>01 Quiet baseline (60s)</v>
      </c>
      <c r="I5851" s="6" t="n">
        <f aca="false">(B5851-B5850)/((A5851-A5850)/1000)</f>
        <v>-0.937728937729048</v>
      </c>
      <c r="J5851" s="6" t="n">
        <f aca="false">IF(OR(B5851&lt;Rules!$B$2,B5851&gt;Rules!$B$3,ABS(I5851)&gt;Rules!$B$4,OR(B5852&lt;Rules!$B$2,B5852&gt;Rules!$B$3,ABS(I5852)&gt;Rules!$B$4)),1,0)</f>
        <v>0</v>
      </c>
      <c r="K5851" s="6" t="str">
        <f aca="false">IF(F5851=1,COUNTIF($F$2:F5851,1),"")</f>
        <v/>
      </c>
    </row>
    <row r="5852" customFormat="false" ht="15" hidden="false" customHeight="false" outlineLevel="0" collapsed="false">
      <c r="A5852" s="6" t="n">
        <v>45972.243</v>
      </c>
      <c r="B5852" s="6" t="n">
        <v>2.10622710622711</v>
      </c>
      <c r="C5852" s="6" t="n">
        <v>96</v>
      </c>
      <c r="D5852" s="6" t="n">
        <v>-1</v>
      </c>
      <c r="E5852" s="6" t="n">
        <v>1.93186813186813</v>
      </c>
      <c r="F5852" s="6" t="n">
        <v>0</v>
      </c>
      <c r="G5852" s="6" t="n">
        <v>0.213919413919413</v>
      </c>
      <c r="H5852" s="6" t="str">
        <f aca="false">IF(AND(A5852&gt;=Stimuli!$B$2,A5852&lt;=Stimuli!$C$2),Stimuli!$A$2,IF(AND(A5852&gt;=Stimuli!$B$3,A5852&lt;=Stimuli!$C$3),Stimuli!$A$3,IF(AND(A5852&gt;=Stimuli!$B$4,A5852&lt;=Stimuli!$C$4),Stimuli!$A$4,"")))</f>
        <v>01 Quiet baseline (60s)</v>
      </c>
      <c r="I5852" s="6" t="n">
        <f aca="false">(B5852-B5851)/((A5852-A5851)/1000)</f>
        <v>0.562637362637418</v>
      </c>
      <c r="J5852" s="6" t="n">
        <f aca="false">IF(OR(B5852&lt;Rules!$B$2,B5852&gt;Rules!$B$3,ABS(I5852)&gt;Rules!$B$4,OR(B5853&lt;Rules!$B$2,B5853&gt;Rules!$B$3,ABS(I5853)&gt;Rules!$B$4)),1,0)</f>
        <v>0</v>
      </c>
      <c r="K5852" s="6" t="str">
        <f aca="false">IF(F5852=1,COUNTIF($F$2:F5852,1),"")</f>
        <v/>
      </c>
    </row>
    <row r="5853" customFormat="false" ht="15" hidden="false" customHeight="false" outlineLevel="0" collapsed="false">
      <c r="A5853" s="6" t="n">
        <v>45980.0555</v>
      </c>
      <c r="B5853" s="6" t="n">
        <v>2.1003663003663</v>
      </c>
      <c r="C5853" s="6" t="n">
        <v>96</v>
      </c>
      <c r="D5853" s="6" t="n">
        <v>-1</v>
      </c>
      <c r="E5853" s="6" t="n">
        <v>1.93186813186813</v>
      </c>
      <c r="F5853" s="6" t="n">
        <v>0</v>
      </c>
      <c r="G5853" s="6" t="n">
        <v>0.213919413919413</v>
      </c>
      <c r="H5853" s="6" t="str">
        <f aca="false">IF(AND(A5853&gt;=Stimuli!$B$2,A5853&lt;=Stimuli!$C$2),Stimuli!$A$2,IF(AND(A5853&gt;=Stimuli!$B$3,A5853&lt;=Stimuli!$C$3),Stimuli!$A$3,IF(AND(A5853&gt;=Stimuli!$B$4,A5853&lt;=Stimuli!$C$4),Stimuli!$A$4,"")))</f>
        <v>01 Quiet baseline (60s)</v>
      </c>
      <c r="I5853" s="6" t="n">
        <f aca="false">(B5853-B5852)/((A5853-A5852)/1000)</f>
        <v>-0.750183150183148</v>
      </c>
      <c r="J5853" s="6" t="n">
        <f aca="false">IF(OR(B5853&lt;Rules!$B$2,B5853&gt;Rules!$B$3,ABS(I5853)&gt;Rules!$B$4,OR(B5854&lt;Rules!$B$2,B5854&gt;Rules!$B$3,ABS(I5854)&gt;Rules!$B$4)),1,0)</f>
        <v>0</v>
      </c>
      <c r="K5853" s="6" t="str">
        <f aca="false">IF(F5853=1,COUNTIF($F$2:F5853,1),"")</f>
        <v/>
      </c>
    </row>
    <row r="5854" customFormat="false" ht="15" hidden="false" customHeight="false" outlineLevel="0" collapsed="false">
      <c r="A5854" s="6" t="n">
        <v>45987.868</v>
      </c>
      <c r="B5854" s="6" t="n">
        <v>2.1047619047619</v>
      </c>
      <c r="C5854" s="6" t="n">
        <v>96</v>
      </c>
      <c r="D5854" s="6" t="n">
        <v>-1</v>
      </c>
      <c r="E5854" s="6" t="n">
        <v>1.93186813186813</v>
      </c>
      <c r="F5854" s="6" t="n">
        <v>0</v>
      </c>
      <c r="G5854" s="6" t="n">
        <v>0.213919413919413</v>
      </c>
      <c r="H5854" s="6" t="str">
        <f aca="false">IF(AND(A5854&gt;=Stimuli!$B$2,A5854&lt;=Stimuli!$C$2),Stimuli!$A$2,IF(AND(A5854&gt;=Stimuli!$B$3,A5854&lt;=Stimuli!$C$3),Stimuli!$A$3,IF(AND(A5854&gt;=Stimuli!$B$4,A5854&lt;=Stimuli!$C$4),Stimuli!$A$4,"")))</f>
        <v>01 Quiet baseline (60s)</v>
      </c>
      <c r="I5854" s="6" t="n">
        <f aca="false">(B5854-B5853)/((A5854-A5853)/1000)</f>
        <v>0.562637362637304</v>
      </c>
      <c r="J5854" s="6" t="n">
        <f aca="false">IF(OR(B5854&lt;Rules!$B$2,B5854&gt;Rules!$B$3,ABS(I5854)&gt;Rules!$B$4,OR(B5855&lt;Rules!$B$2,B5855&gt;Rules!$B$3,ABS(I5855)&gt;Rules!$B$4)),1,0)</f>
        <v>0</v>
      </c>
      <c r="K5854" s="6" t="str">
        <f aca="false">IF(F5854=1,COUNTIF($F$2:F5854,1),"")</f>
        <v/>
      </c>
    </row>
    <row r="5855" customFormat="false" ht="15" hidden="false" customHeight="false" outlineLevel="0" collapsed="false">
      <c r="A5855" s="6" t="n">
        <v>45995.6805</v>
      </c>
      <c r="B5855" s="6" t="n">
        <v>2.0989010989011</v>
      </c>
      <c r="C5855" s="6" t="n">
        <v>96</v>
      </c>
      <c r="D5855" s="6" t="n">
        <v>-1</v>
      </c>
      <c r="E5855" s="6" t="n">
        <v>1.93186813186813</v>
      </c>
      <c r="F5855" s="6" t="n">
        <v>0</v>
      </c>
      <c r="G5855" s="6" t="n">
        <v>0.213919413919413</v>
      </c>
      <c r="H5855" s="6" t="str">
        <f aca="false">IF(AND(A5855&gt;=Stimuli!$B$2,A5855&lt;=Stimuli!$C$2),Stimuli!$A$2,IF(AND(A5855&gt;=Stimuli!$B$3,A5855&lt;=Stimuli!$C$3),Stimuli!$A$3,IF(AND(A5855&gt;=Stimuli!$B$4,A5855&lt;=Stimuli!$C$4),Stimuli!$A$4,"")))</f>
        <v>01 Quiet baseline (60s)</v>
      </c>
      <c r="I5855" s="6" t="n">
        <f aca="false">(B5855-B5854)/((A5855-A5854)/1000)</f>
        <v>-0.750183150183034</v>
      </c>
      <c r="J5855" s="6" t="n">
        <f aca="false">IF(OR(B5855&lt;Rules!$B$2,B5855&gt;Rules!$B$3,ABS(I5855)&gt;Rules!$B$4,OR(B5856&lt;Rules!$B$2,B5856&gt;Rules!$B$3,ABS(I5856)&gt;Rules!$B$4)),1,0)</f>
        <v>0</v>
      </c>
      <c r="K5855" s="6" t="str">
        <f aca="false">IF(F5855=1,COUNTIF($F$2:F5855,1),"")</f>
        <v/>
      </c>
    </row>
    <row r="5856" customFormat="false" ht="15" hidden="false" customHeight="false" outlineLevel="0" collapsed="false">
      <c r="A5856" s="6" t="n">
        <v>46003.493</v>
      </c>
      <c r="B5856" s="6" t="n">
        <v>2.1018315018315</v>
      </c>
      <c r="C5856" s="6" t="n">
        <v>96</v>
      </c>
      <c r="D5856" s="6" t="n">
        <v>-1</v>
      </c>
      <c r="E5856" s="6" t="n">
        <v>1.93186813186813</v>
      </c>
      <c r="F5856" s="6" t="n">
        <v>0</v>
      </c>
      <c r="G5856" s="6" t="n">
        <v>0.213919413919413</v>
      </c>
      <c r="H5856" s="6" t="str">
        <f aca="false">IF(AND(A5856&gt;=Stimuli!$B$2,A5856&lt;=Stimuli!$C$2),Stimuli!$A$2,IF(AND(A5856&gt;=Stimuli!$B$3,A5856&lt;=Stimuli!$C$3),Stimuli!$A$3,IF(AND(A5856&gt;=Stimuli!$B$4,A5856&lt;=Stimuli!$C$4),Stimuli!$A$4,"")))</f>
        <v>01 Quiet baseline (60s)</v>
      </c>
      <c r="I5856" s="6" t="n">
        <f aca="false">(B5856-B5855)/((A5856-A5855)/1000)</f>
        <v>0.37509157509146</v>
      </c>
      <c r="J5856" s="6" t="n">
        <f aca="false">IF(OR(B5856&lt;Rules!$B$2,B5856&gt;Rules!$B$3,ABS(I5856)&gt;Rules!$B$4,OR(B5857&lt;Rules!$B$2,B5857&gt;Rules!$B$3,ABS(I5857)&gt;Rules!$B$4)),1,0)</f>
        <v>0</v>
      </c>
      <c r="K5856" s="6" t="str">
        <f aca="false">IF(F5856=1,COUNTIF($F$2:F5856,1),"")</f>
        <v/>
      </c>
    </row>
    <row r="5857" customFormat="false" ht="15" hidden="false" customHeight="false" outlineLevel="0" collapsed="false">
      <c r="A5857" s="6" t="n">
        <v>46011.3055</v>
      </c>
      <c r="B5857" s="6" t="n">
        <v>2.0989010989011</v>
      </c>
      <c r="C5857" s="6" t="n">
        <v>96</v>
      </c>
      <c r="D5857" s="6" t="n">
        <v>-1</v>
      </c>
      <c r="E5857" s="6" t="n">
        <v>1.93186813186813</v>
      </c>
      <c r="F5857" s="6" t="n">
        <v>0</v>
      </c>
      <c r="G5857" s="6" t="n">
        <v>0.213919413919413</v>
      </c>
      <c r="H5857" s="6" t="str">
        <f aca="false">IF(AND(A5857&gt;=Stimuli!$B$2,A5857&lt;=Stimuli!$C$2),Stimuli!$A$2,IF(AND(A5857&gt;=Stimuli!$B$3,A5857&lt;=Stimuli!$C$3),Stimuli!$A$3,IF(AND(A5857&gt;=Stimuli!$B$4,A5857&lt;=Stimuli!$C$4),Stimuli!$A$4,"")))</f>
        <v>01 Quiet baseline (60s)</v>
      </c>
      <c r="I5857" s="6" t="n">
        <f aca="false">(B5857-B5856)/((A5857-A5856)/1000)</f>
        <v>-0.37509157509146</v>
      </c>
      <c r="J5857" s="6" t="n">
        <f aca="false">IF(OR(B5857&lt;Rules!$B$2,B5857&gt;Rules!$B$3,ABS(I5857)&gt;Rules!$B$4,OR(B5858&lt;Rules!$B$2,B5858&gt;Rules!$B$3,ABS(I5858)&gt;Rules!$B$4)),1,0)</f>
        <v>0</v>
      </c>
      <c r="K5857" s="6" t="str">
        <f aca="false">IF(F5857=1,COUNTIF($F$2:F5857,1),"")</f>
        <v/>
      </c>
    </row>
    <row r="5858" customFormat="false" ht="15" hidden="false" customHeight="false" outlineLevel="0" collapsed="false">
      <c r="A5858" s="6" t="n">
        <v>46019.118</v>
      </c>
      <c r="B5858" s="6" t="n">
        <v>2.1003663003663</v>
      </c>
      <c r="C5858" s="6" t="n">
        <v>96</v>
      </c>
      <c r="D5858" s="6" t="n">
        <v>-1</v>
      </c>
      <c r="E5858" s="6" t="n">
        <v>1.93186813186813</v>
      </c>
      <c r="F5858" s="6" t="n">
        <v>0</v>
      </c>
      <c r="G5858" s="6" t="n">
        <v>0.213919413919413</v>
      </c>
      <c r="H5858" s="6" t="str">
        <f aca="false">IF(AND(A5858&gt;=Stimuli!$B$2,A5858&lt;=Stimuli!$C$2),Stimuli!$A$2,IF(AND(A5858&gt;=Stimuli!$B$3,A5858&lt;=Stimuli!$C$3),Stimuli!$A$3,IF(AND(A5858&gt;=Stimuli!$B$4,A5858&lt;=Stimuli!$C$4),Stimuli!$A$4,"")))</f>
        <v>01 Quiet baseline (60s)</v>
      </c>
      <c r="I5858" s="6" t="n">
        <f aca="false">(B5858-B5857)/((A5858-A5857)/1000)</f>
        <v>0.18754578754573</v>
      </c>
      <c r="J5858" s="6" t="n">
        <f aca="false">IF(OR(B5858&lt;Rules!$B$2,B5858&gt;Rules!$B$3,ABS(I5858)&gt;Rules!$B$4,OR(B5859&lt;Rules!$B$2,B5859&gt;Rules!$B$3,ABS(I5859)&gt;Rules!$B$4)),1,0)</f>
        <v>0</v>
      </c>
      <c r="K5858" s="6" t="str">
        <f aca="false">IF(F5858=1,COUNTIF($F$2:F5858,1),"")</f>
        <v/>
      </c>
    </row>
    <row r="5859" customFormat="false" ht="15" hidden="false" customHeight="false" outlineLevel="0" collapsed="false">
      <c r="A5859" s="6" t="n">
        <v>46026.9305</v>
      </c>
      <c r="B5859" s="6" t="n">
        <v>2.0989010989011</v>
      </c>
      <c r="C5859" s="6" t="n">
        <v>96</v>
      </c>
      <c r="D5859" s="6" t="n">
        <v>-1</v>
      </c>
      <c r="E5859" s="6" t="n">
        <v>1.93186813186813</v>
      </c>
      <c r="F5859" s="6" t="n">
        <v>0</v>
      </c>
      <c r="G5859" s="6" t="n">
        <v>0.213919413919413</v>
      </c>
      <c r="H5859" s="6" t="str">
        <f aca="false">IF(AND(A5859&gt;=Stimuli!$B$2,A5859&lt;=Stimuli!$C$2),Stimuli!$A$2,IF(AND(A5859&gt;=Stimuli!$B$3,A5859&lt;=Stimuli!$C$3),Stimuli!$A$3,IF(AND(A5859&gt;=Stimuli!$B$4,A5859&lt;=Stimuli!$C$4),Stimuli!$A$4,"")))</f>
        <v>01 Quiet baseline (60s)</v>
      </c>
      <c r="I5859" s="6" t="n">
        <f aca="false">(B5859-B5858)/((A5859-A5858)/1000)</f>
        <v>-0.18754578754573</v>
      </c>
      <c r="J5859" s="6" t="n">
        <f aca="false">IF(OR(B5859&lt;Rules!$B$2,B5859&gt;Rules!$B$3,ABS(I5859)&gt;Rules!$B$4,OR(B5860&lt;Rules!$B$2,B5860&gt;Rules!$B$3,ABS(I5860)&gt;Rules!$B$4)),1,0)</f>
        <v>0</v>
      </c>
      <c r="K5859" s="6" t="str">
        <f aca="false">IF(F5859=1,COUNTIF($F$2:F5859,1),"")</f>
        <v/>
      </c>
    </row>
    <row r="5860" customFormat="false" ht="15" hidden="false" customHeight="false" outlineLevel="0" collapsed="false">
      <c r="A5860" s="6" t="n">
        <v>46034.743</v>
      </c>
      <c r="B5860" s="6" t="n">
        <v>2.0974358974359</v>
      </c>
      <c r="C5860" s="6" t="n">
        <v>96</v>
      </c>
      <c r="D5860" s="6" t="n">
        <v>-1</v>
      </c>
      <c r="E5860" s="6" t="n">
        <v>1.93186813186813</v>
      </c>
      <c r="F5860" s="6" t="n">
        <v>0</v>
      </c>
      <c r="G5860" s="6" t="n">
        <v>0.213919413919413</v>
      </c>
      <c r="H5860" s="6" t="str">
        <f aca="false">IF(AND(A5860&gt;=Stimuli!$B$2,A5860&lt;=Stimuli!$C$2),Stimuli!$A$2,IF(AND(A5860&gt;=Stimuli!$B$3,A5860&lt;=Stimuli!$C$3),Stimuli!$A$3,IF(AND(A5860&gt;=Stimuli!$B$4,A5860&lt;=Stimuli!$C$4),Stimuli!$A$4,"")))</f>
        <v>01 Quiet baseline (60s)</v>
      </c>
      <c r="I5860" s="6" t="n">
        <f aca="false">(B5860-B5859)/((A5860-A5859)/1000)</f>
        <v>-0.187545787545844</v>
      </c>
      <c r="J5860" s="6" t="n">
        <f aca="false">IF(OR(B5860&lt;Rules!$B$2,B5860&gt;Rules!$B$3,ABS(I5860)&gt;Rules!$B$4,OR(B5861&lt;Rules!$B$2,B5861&gt;Rules!$B$3,ABS(I5861)&gt;Rules!$B$4)),1,0)</f>
        <v>0</v>
      </c>
      <c r="K5860" s="6" t="str">
        <f aca="false">IF(F5860=1,COUNTIF($F$2:F5860,1),"")</f>
        <v/>
      </c>
    </row>
    <row r="5861" customFormat="false" ht="15" hidden="false" customHeight="false" outlineLevel="0" collapsed="false">
      <c r="A5861" s="6" t="n">
        <v>46042.5555</v>
      </c>
      <c r="B5861" s="6" t="n">
        <v>2.0989010989011</v>
      </c>
      <c r="C5861" s="6" t="n">
        <v>96</v>
      </c>
      <c r="D5861" s="6" t="n">
        <v>-1</v>
      </c>
      <c r="E5861" s="6" t="n">
        <v>1.93186813186813</v>
      </c>
      <c r="F5861" s="6" t="n">
        <v>0</v>
      </c>
      <c r="G5861" s="6" t="n">
        <v>0.213919413919413</v>
      </c>
      <c r="H5861" s="6" t="str">
        <f aca="false">IF(AND(A5861&gt;=Stimuli!$B$2,A5861&lt;=Stimuli!$C$2),Stimuli!$A$2,IF(AND(A5861&gt;=Stimuli!$B$3,A5861&lt;=Stimuli!$C$3),Stimuli!$A$3,IF(AND(A5861&gt;=Stimuli!$B$4,A5861&lt;=Stimuli!$C$4),Stimuli!$A$4,"")))</f>
        <v>01 Quiet baseline (60s)</v>
      </c>
      <c r="I5861" s="6" t="n">
        <f aca="false">(B5861-B5860)/((A5861-A5860)/1000)</f>
        <v>0.187545787545844</v>
      </c>
      <c r="J5861" s="6" t="n">
        <f aca="false">IF(OR(B5861&lt;Rules!$B$2,B5861&gt;Rules!$B$3,ABS(I5861)&gt;Rules!$B$4,OR(B5862&lt;Rules!$B$2,B5862&gt;Rules!$B$3,ABS(I5862)&gt;Rules!$B$4)),1,0)</f>
        <v>0</v>
      </c>
      <c r="K5861" s="6" t="str">
        <f aca="false">IF(F5861=1,COUNTIF($F$2:F5861,1),"")</f>
        <v/>
      </c>
    </row>
    <row r="5862" customFormat="false" ht="15" hidden="false" customHeight="false" outlineLevel="0" collapsed="false">
      <c r="A5862" s="6" t="n">
        <v>46050.368</v>
      </c>
      <c r="B5862" s="6" t="n">
        <v>2.0959706959707</v>
      </c>
      <c r="C5862" s="6" t="n">
        <v>96</v>
      </c>
      <c r="D5862" s="6" t="n">
        <v>-1</v>
      </c>
      <c r="E5862" s="6" t="n">
        <v>1.93186813186813</v>
      </c>
      <c r="F5862" s="6" t="n">
        <v>0</v>
      </c>
      <c r="G5862" s="6" t="n">
        <v>0.213919413919413</v>
      </c>
      <c r="H5862" s="6" t="str">
        <f aca="false">IF(AND(A5862&gt;=Stimuli!$B$2,A5862&lt;=Stimuli!$C$2),Stimuli!$A$2,IF(AND(A5862&gt;=Stimuli!$B$3,A5862&lt;=Stimuli!$C$3),Stimuli!$A$3,IF(AND(A5862&gt;=Stimuli!$B$4,A5862&lt;=Stimuli!$C$4),Stimuli!$A$4,"")))</f>
        <v>01 Quiet baseline (60s)</v>
      </c>
      <c r="I5862" s="6" t="n">
        <f aca="false">(B5862-B5861)/((A5862-A5861)/1000)</f>
        <v>-0.375091575091574</v>
      </c>
      <c r="J5862" s="6" t="n">
        <f aca="false">IF(OR(B5862&lt;Rules!$B$2,B5862&gt;Rules!$B$3,ABS(I5862)&gt;Rules!$B$4,OR(B5863&lt;Rules!$B$2,B5863&gt;Rules!$B$3,ABS(I5863)&gt;Rules!$B$4)),1,0)</f>
        <v>0</v>
      </c>
      <c r="K5862" s="6" t="str">
        <f aca="false">IF(F5862=1,COUNTIF($F$2:F5862,1),"")</f>
        <v/>
      </c>
    </row>
    <row r="5863" customFormat="false" ht="15" hidden="false" customHeight="false" outlineLevel="0" collapsed="false">
      <c r="A5863" s="6" t="n">
        <v>46058.1805</v>
      </c>
      <c r="B5863" s="6" t="n">
        <v>2.0989010989011</v>
      </c>
      <c r="C5863" s="6" t="n">
        <v>96</v>
      </c>
      <c r="D5863" s="6" t="n">
        <v>-1</v>
      </c>
      <c r="E5863" s="6" t="n">
        <v>1.93186813186813</v>
      </c>
      <c r="F5863" s="6" t="n">
        <v>0</v>
      </c>
      <c r="G5863" s="6" t="n">
        <v>0.213919413919413</v>
      </c>
      <c r="H5863" s="6" t="str">
        <f aca="false">IF(AND(A5863&gt;=Stimuli!$B$2,A5863&lt;=Stimuli!$C$2),Stimuli!$A$2,IF(AND(A5863&gt;=Stimuli!$B$3,A5863&lt;=Stimuli!$C$3),Stimuli!$A$3,IF(AND(A5863&gt;=Stimuli!$B$4,A5863&lt;=Stimuli!$C$4),Stimuli!$A$4,"")))</f>
        <v>01 Quiet baseline (60s)</v>
      </c>
      <c r="I5863" s="6" t="n">
        <f aca="false">(B5863-B5862)/((A5863-A5862)/1000)</f>
        <v>0.375091575091574</v>
      </c>
      <c r="J5863" s="6" t="n">
        <f aca="false">IF(OR(B5863&lt;Rules!$B$2,B5863&gt;Rules!$B$3,ABS(I5863)&gt;Rules!$B$4,OR(B5864&lt;Rules!$B$2,B5864&gt;Rules!$B$3,ABS(I5864)&gt;Rules!$B$4)),1,0)</f>
        <v>0</v>
      </c>
      <c r="K5863" s="6" t="str">
        <f aca="false">IF(F5863=1,COUNTIF($F$2:F5863,1),"")</f>
        <v/>
      </c>
    </row>
    <row r="5864" customFormat="false" ht="15" hidden="false" customHeight="false" outlineLevel="0" collapsed="false">
      <c r="A5864" s="6" t="n">
        <v>46065.993</v>
      </c>
      <c r="B5864" s="6" t="n">
        <v>2.09304029304029</v>
      </c>
      <c r="C5864" s="6" t="n">
        <v>96</v>
      </c>
      <c r="D5864" s="6" t="n">
        <v>-1</v>
      </c>
      <c r="E5864" s="6" t="n">
        <v>1.93186813186813</v>
      </c>
      <c r="F5864" s="6" t="n">
        <v>0</v>
      </c>
      <c r="G5864" s="6" t="n">
        <v>0.213919413919413</v>
      </c>
      <c r="H5864" s="6" t="str">
        <f aca="false">IF(AND(A5864&gt;=Stimuli!$B$2,A5864&lt;=Stimuli!$C$2),Stimuli!$A$2,IF(AND(A5864&gt;=Stimuli!$B$3,A5864&lt;=Stimuli!$C$3),Stimuli!$A$3,IF(AND(A5864&gt;=Stimuli!$B$4,A5864&lt;=Stimuli!$C$4),Stimuli!$A$4,"")))</f>
        <v>01 Quiet baseline (60s)</v>
      </c>
      <c r="I5864" s="6" t="n">
        <f aca="false">(B5864-B5863)/((A5864-A5863)/1000)</f>
        <v>-0.750183150183148</v>
      </c>
      <c r="J5864" s="6" t="n">
        <f aca="false">IF(OR(B5864&lt;Rules!$B$2,B5864&gt;Rules!$B$3,ABS(I5864)&gt;Rules!$B$4,OR(B5865&lt;Rules!$B$2,B5865&gt;Rules!$B$3,ABS(I5865)&gt;Rules!$B$4)),1,0)</f>
        <v>0</v>
      </c>
      <c r="K5864" s="6" t="str">
        <f aca="false">IF(F5864=1,COUNTIF($F$2:F5864,1),"")</f>
        <v/>
      </c>
    </row>
    <row r="5865" customFormat="false" ht="15" hidden="false" customHeight="false" outlineLevel="0" collapsed="false">
      <c r="A5865" s="6" t="n">
        <v>46073.8055</v>
      </c>
      <c r="B5865" s="6" t="n">
        <v>2.0974358974359</v>
      </c>
      <c r="C5865" s="6" t="n">
        <v>96</v>
      </c>
      <c r="D5865" s="6" t="n">
        <v>-1</v>
      </c>
      <c r="E5865" s="6" t="n">
        <v>1.93186813186813</v>
      </c>
      <c r="F5865" s="6" t="n">
        <v>0</v>
      </c>
      <c r="G5865" s="6" t="n">
        <v>0.213919413919413</v>
      </c>
      <c r="H5865" s="6" t="str">
        <f aca="false">IF(AND(A5865&gt;=Stimuli!$B$2,A5865&lt;=Stimuli!$C$2),Stimuli!$A$2,IF(AND(A5865&gt;=Stimuli!$B$3,A5865&lt;=Stimuli!$C$3),Stimuli!$A$3,IF(AND(A5865&gt;=Stimuli!$B$4,A5865&lt;=Stimuli!$C$4),Stimuli!$A$4,"")))</f>
        <v>01 Quiet baseline (60s)</v>
      </c>
      <c r="I5865" s="6" t="n">
        <f aca="false">(B5865-B5864)/((A5865-A5864)/1000)</f>
        <v>0.562637362637304</v>
      </c>
      <c r="J5865" s="6" t="n">
        <f aca="false">IF(OR(B5865&lt;Rules!$B$2,B5865&gt;Rules!$B$3,ABS(I5865)&gt;Rules!$B$4,OR(B5866&lt;Rules!$B$2,B5866&gt;Rules!$B$3,ABS(I5866)&gt;Rules!$B$4)),1,0)</f>
        <v>0</v>
      </c>
      <c r="K5865" s="6" t="str">
        <f aca="false">IF(F5865=1,COUNTIF($F$2:F5865,1),"")</f>
        <v/>
      </c>
    </row>
    <row r="5866" customFormat="false" ht="15" hidden="false" customHeight="false" outlineLevel="0" collapsed="false">
      <c r="A5866" s="6" t="n">
        <v>46081.618</v>
      </c>
      <c r="B5866" s="6" t="n">
        <v>2.09157509157509</v>
      </c>
      <c r="C5866" s="6" t="n">
        <v>96</v>
      </c>
      <c r="D5866" s="6" t="n">
        <v>-1</v>
      </c>
      <c r="E5866" s="6" t="n">
        <v>1.93186813186813</v>
      </c>
      <c r="F5866" s="6" t="n">
        <v>0</v>
      </c>
      <c r="G5866" s="6" t="n">
        <v>0.213919413919413</v>
      </c>
      <c r="H5866" s="6" t="str">
        <f aca="false">IF(AND(A5866&gt;=Stimuli!$B$2,A5866&lt;=Stimuli!$C$2),Stimuli!$A$2,IF(AND(A5866&gt;=Stimuli!$B$3,A5866&lt;=Stimuli!$C$3),Stimuli!$A$3,IF(AND(A5866&gt;=Stimuli!$B$4,A5866&lt;=Stimuli!$C$4),Stimuli!$A$4,"")))</f>
        <v>01 Quiet baseline (60s)</v>
      </c>
      <c r="I5866" s="6" t="n">
        <f aca="false">(B5866-B5865)/((A5866-A5865)/1000)</f>
        <v>-0.750183150183204</v>
      </c>
      <c r="J5866" s="6" t="n">
        <f aca="false">IF(OR(B5866&lt;Rules!$B$2,B5866&gt;Rules!$B$3,ABS(I5866)&gt;Rules!$B$4,OR(B5867&lt;Rules!$B$2,B5867&gt;Rules!$B$3,ABS(I5867)&gt;Rules!$B$4)),1,0)</f>
        <v>0</v>
      </c>
      <c r="K5866" s="6" t="str">
        <f aca="false">IF(F5866=1,COUNTIF($F$2:F5866,1),"")</f>
        <v/>
      </c>
    </row>
    <row r="5867" customFormat="false" ht="15" hidden="false" customHeight="false" outlineLevel="0" collapsed="false">
      <c r="A5867" s="6" t="n">
        <v>46089.4305</v>
      </c>
      <c r="B5867" s="6" t="n">
        <v>2.0974358974359</v>
      </c>
      <c r="C5867" s="6" t="n">
        <v>96</v>
      </c>
      <c r="D5867" s="6" t="n">
        <v>-1</v>
      </c>
      <c r="E5867" s="6" t="n">
        <v>1.93186813186813</v>
      </c>
      <c r="F5867" s="6" t="n">
        <v>0</v>
      </c>
      <c r="G5867" s="6" t="n">
        <v>0.213919413919413</v>
      </c>
      <c r="H5867" s="6" t="str">
        <f aca="false">IF(AND(A5867&gt;=Stimuli!$B$2,A5867&lt;=Stimuli!$C$2),Stimuli!$A$2,IF(AND(A5867&gt;=Stimuli!$B$3,A5867&lt;=Stimuli!$C$3),Stimuli!$A$3,IF(AND(A5867&gt;=Stimuli!$B$4,A5867&lt;=Stimuli!$C$4),Stimuli!$A$4,"")))</f>
        <v>01 Quiet baseline (60s)</v>
      </c>
      <c r="I5867" s="6" t="n">
        <f aca="false">(B5867-B5866)/((A5867-A5866)/1000)</f>
        <v>0.750183150183204</v>
      </c>
      <c r="J5867" s="6" t="n">
        <f aca="false">IF(OR(B5867&lt;Rules!$B$2,B5867&gt;Rules!$B$3,ABS(I5867)&gt;Rules!$B$4,OR(B5868&lt;Rules!$B$2,B5868&gt;Rules!$B$3,ABS(I5868)&gt;Rules!$B$4)),1,0)</f>
        <v>0</v>
      </c>
      <c r="K5867" s="6" t="str">
        <f aca="false">IF(F5867=1,COUNTIF($F$2:F5867,1),"")</f>
        <v/>
      </c>
    </row>
    <row r="5868" customFormat="false" ht="15" hidden="false" customHeight="false" outlineLevel="0" collapsed="false">
      <c r="A5868" s="6" t="n">
        <v>46097.243</v>
      </c>
      <c r="B5868" s="6" t="n">
        <v>2.08864468864469</v>
      </c>
      <c r="C5868" s="6" t="n">
        <v>96</v>
      </c>
      <c r="D5868" s="6" t="n">
        <v>-1</v>
      </c>
      <c r="E5868" s="6" t="n">
        <v>1.93186813186813</v>
      </c>
      <c r="F5868" s="6" t="n">
        <v>0</v>
      </c>
      <c r="G5868" s="6" t="n">
        <v>0.213919413919413</v>
      </c>
      <c r="H5868" s="6" t="str">
        <f aca="false">IF(AND(A5868&gt;=Stimuli!$B$2,A5868&lt;=Stimuli!$C$2),Stimuli!$A$2,IF(AND(A5868&gt;=Stimuli!$B$3,A5868&lt;=Stimuli!$C$3),Stimuli!$A$3,IF(AND(A5868&gt;=Stimuli!$B$4,A5868&lt;=Stimuli!$C$4),Stimuli!$A$4,"")))</f>
        <v>01 Quiet baseline (60s)</v>
      </c>
      <c r="I5868" s="6" t="n">
        <f aca="false">(B5868-B5867)/((A5868-A5867)/1000)</f>
        <v>-1.12527472527478</v>
      </c>
      <c r="J5868" s="6" t="n">
        <f aca="false">IF(OR(B5868&lt;Rules!$B$2,B5868&gt;Rules!$B$3,ABS(I5868)&gt;Rules!$B$4,OR(B5869&lt;Rules!$B$2,B5869&gt;Rules!$B$3,ABS(I5869)&gt;Rules!$B$4)),1,0)</f>
        <v>0</v>
      </c>
      <c r="K5868" s="6" t="str">
        <f aca="false">IF(F5868=1,COUNTIF($F$2:F5868,1),"")</f>
        <v/>
      </c>
    </row>
    <row r="5869" customFormat="false" ht="15" hidden="false" customHeight="false" outlineLevel="0" collapsed="false">
      <c r="A5869" s="6" t="n">
        <v>46105.0555</v>
      </c>
      <c r="B5869" s="6" t="n">
        <v>2.0945054945055</v>
      </c>
      <c r="C5869" s="6" t="n">
        <v>96</v>
      </c>
      <c r="D5869" s="6" t="n">
        <v>-1</v>
      </c>
      <c r="E5869" s="6" t="n">
        <v>1.93186813186813</v>
      </c>
      <c r="F5869" s="6" t="n">
        <v>0</v>
      </c>
      <c r="G5869" s="6" t="n">
        <v>0.213919413919413</v>
      </c>
      <c r="H5869" s="6" t="str">
        <f aca="false">IF(AND(A5869&gt;=Stimuli!$B$2,A5869&lt;=Stimuli!$C$2),Stimuli!$A$2,IF(AND(A5869&gt;=Stimuli!$B$3,A5869&lt;=Stimuli!$C$3),Stimuli!$A$3,IF(AND(A5869&gt;=Stimuli!$B$4,A5869&lt;=Stimuli!$C$4),Stimuli!$A$4,"")))</f>
        <v>01 Quiet baseline (60s)</v>
      </c>
      <c r="I5869" s="6" t="n">
        <f aca="false">(B5869-B5868)/((A5869-A5868)/1000)</f>
        <v>0.750183150183318</v>
      </c>
      <c r="J5869" s="6" t="n">
        <f aca="false">IF(OR(B5869&lt;Rules!$B$2,B5869&gt;Rules!$B$3,ABS(I5869)&gt;Rules!$B$4,OR(B5870&lt;Rules!$B$2,B5870&gt;Rules!$B$3,ABS(I5870)&gt;Rules!$B$4)),1,0)</f>
        <v>0</v>
      </c>
      <c r="K5869" s="6" t="str">
        <f aca="false">IF(F5869=1,COUNTIF($F$2:F5869,1),"")</f>
        <v/>
      </c>
    </row>
    <row r="5870" customFormat="false" ht="15" hidden="false" customHeight="false" outlineLevel="0" collapsed="false">
      <c r="A5870" s="6" t="n">
        <v>46112.868</v>
      </c>
      <c r="B5870" s="6" t="n">
        <v>2.08864468864469</v>
      </c>
      <c r="C5870" s="6" t="n">
        <v>96</v>
      </c>
      <c r="D5870" s="6" t="n">
        <v>-1</v>
      </c>
      <c r="E5870" s="6" t="n">
        <v>1.93186813186813</v>
      </c>
      <c r="F5870" s="6" t="n">
        <v>0</v>
      </c>
      <c r="G5870" s="6" t="n">
        <v>0.213919413919413</v>
      </c>
      <c r="H5870" s="6" t="str">
        <f aca="false">IF(AND(A5870&gt;=Stimuli!$B$2,A5870&lt;=Stimuli!$C$2),Stimuli!$A$2,IF(AND(A5870&gt;=Stimuli!$B$3,A5870&lt;=Stimuli!$C$3),Stimuli!$A$3,IF(AND(A5870&gt;=Stimuli!$B$4,A5870&lt;=Stimuli!$C$4),Stimuli!$A$4,"")))</f>
        <v>01 Quiet baseline (60s)</v>
      </c>
      <c r="I5870" s="6" t="n">
        <f aca="false">(B5870-B5869)/((A5870-A5869)/1000)</f>
        <v>-0.750183150183318</v>
      </c>
      <c r="J5870" s="6" t="n">
        <f aca="false">IF(OR(B5870&lt;Rules!$B$2,B5870&gt;Rules!$B$3,ABS(I5870)&gt;Rules!$B$4,OR(B5871&lt;Rules!$B$2,B5871&gt;Rules!$B$3,ABS(I5871)&gt;Rules!$B$4)),1,0)</f>
        <v>0</v>
      </c>
      <c r="K5870" s="6" t="str">
        <f aca="false">IF(F5870=1,COUNTIF($F$2:F5870,1),"")</f>
        <v/>
      </c>
    </row>
    <row r="5871" customFormat="false" ht="15" hidden="false" customHeight="false" outlineLevel="0" collapsed="false">
      <c r="A5871" s="6" t="n">
        <v>46120.6805</v>
      </c>
      <c r="B5871" s="6" t="n">
        <v>2.09304029304029</v>
      </c>
      <c r="C5871" s="6" t="n">
        <v>96</v>
      </c>
      <c r="D5871" s="6" t="n">
        <v>-1</v>
      </c>
      <c r="E5871" s="6" t="n">
        <v>1.93186813186813</v>
      </c>
      <c r="F5871" s="6" t="n">
        <v>0</v>
      </c>
      <c r="G5871" s="6" t="n">
        <v>0.213919413919413</v>
      </c>
      <c r="H5871" s="6" t="str">
        <f aca="false">IF(AND(A5871&gt;=Stimuli!$B$2,A5871&lt;=Stimuli!$C$2),Stimuli!$A$2,IF(AND(A5871&gt;=Stimuli!$B$3,A5871&lt;=Stimuli!$C$3),Stimuli!$A$3,IF(AND(A5871&gt;=Stimuli!$B$4,A5871&lt;=Stimuli!$C$4),Stimuli!$A$4,"")))</f>
        <v>01 Quiet baseline (60s)</v>
      </c>
      <c r="I5871" s="6" t="n">
        <f aca="false">(B5871-B5870)/((A5871-A5870)/1000)</f>
        <v>0.562637362637474</v>
      </c>
      <c r="J5871" s="6" t="n">
        <f aca="false">IF(OR(B5871&lt;Rules!$B$2,B5871&gt;Rules!$B$3,ABS(I5871)&gt;Rules!$B$4,OR(B5872&lt;Rules!$B$2,B5872&gt;Rules!$B$3,ABS(I5872)&gt;Rules!$B$4)),1,0)</f>
        <v>0</v>
      </c>
      <c r="K5871" s="6" t="str">
        <f aca="false">IF(F5871=1,COUNTIF($F$2:F5871,1),"")</f>
        <v/>
      </c>
    </row>
    <row r="5872" customFormat="false" ht="15" hidden="false" customHeight="false" outlineLevel="0" collapsed="false">
      <c r="A5872" s="6" t="n">
        <v>46128.493</v>
      </c>
      <c r="B5872" s="6" t="n">
        <v>2.08864468864469</v>
      </c>
      <c r="C5872" s="6" t="n">
        <v>96</v>
      </c>
      <c r="D5872" s="6" t="n">
        <v>-1</v>
      </c>
      <c r="E5872" s="6" t="n">
        <v>1.93186813186813</v>
      </c>
      <c r="F5872" s="6" t="n">
        <v>0</v>
      </c>
      <c r="G5872" s="6" t="n">
        <v>0.213919413919413</v>
      </c>
      <c r="H5872" s="6" t="str">
        <f aca="false">IF(AND(A5872&gt;=Stimuli!$B$2,A5872&lt;=Stimuli!$C$2),Stimuli!$A$2,IF(AND(A5872&gt;=Stimuli!$B$3,A5872&lt;=Stimuli!$C$3),Stimuli!$A$3,IF(AND(A5872&gt;=Stimuli!$B$4,A5872&lt;=Stimuli!$C$4),Stimuli!$A$4,"")))</f>
        <v>01 Quiet baseline (60s)</v>
      </c>
      <c r="I5872" s="6" t="n">
        <f aca="false">(B5872-B5871)/((A5872-A5871)/1000)</f>
        <v>-0.562637362637474</v>
      </c>
      <c r="J5872" s="6" t="n">
        <f aca="false">IF(OR(B5872&lt;Rules!$B$2,B5872&gt;Rules!$B$3,ABS(I5872)&gt;Rules!$B$4,OR(B5873&lt;Rules!$B$2,B5873&gt;Rules!$B$3,ABS(I5873)&gt;Rules!$B$4)),1,0)</f>
        <v>0</v>
      </c>
      <c r="K5872" s="6" t="str">
        <f aca="false">IF(F5872=1,COUNTIF($F$2:F5872,1),"")</f>
        <v/>
      </c>
    </row>
    <row r="5873" customFormat="false" ht="15" hidden="false" customHeight="false" outlineLevel="0" collapsed="false">
      <c r="A5873" s="6" t="n">
        <v>46136.3055</v>
      </c>
      <c r="B5873" s="6" t="n">
        <v>2.09157509157509</v>
      </c>
      <c r="C5873" s="6" t="n">
        <v>96</v>
      </c>
      <c r="D5873" s="6" t="n">
        <v>-1</v>
      </c>
      <c r="E5873" s="6" t="n">
        <v>1.93186813186813</v>
      </c>
      <c r="F5873" s="6" t="n">
        <v>0</v>
      </c>
      <c r="G5873" s="6" t="n">
        <v>0.213919413919413</v>
      </c>
      <c r="H5873" s="6" t="str">
        <f aca="false">IF(AND(A5873&gt;=Stimuli!$B$2,A5873&lt;=Stimuli!$C$2),Stimuli!$A$2,IF(AND(A5873&gt;=Stimuli!$B$3,A5873&lt;=Stimuli!$C$3),Stimuli!$A$3,IF(AND(A5873&gt;=Stimuli!$B$4,A5873&lt;=Stimuli!$C$4),Stimuli!$A$4,"")))</f>
        <v>01 Quiet baseline (60s)</v>
      </c>
      <c r="I5873" s="6" t="n">
        <f aca="false">(B5873-B5872)/((A5873-A5872)/1000)</f>
        <v>0.375091575091574</v>
      </c>
      <c r="J5873" s="6" t="n">
        <f aca="false">IF(OR(B5873&lt;Rules!$B$2,B5873&gt;Rules!$B$3,ABS(I5873)&gt;Rules!$B$4,OR(B5874&lt;Rules!$B$2,B5874&gt;Rules!$B$3,ABS(I5874)&gt;Rules!$B$4)),1,0)</f>
        <v>0</v>
      </c>
      <c r="K5873" s="6" t="str">
        <f aca="false">IF(F5873=1,COUNTIF($F$2:F5873,1),"")</f>
        <v/>
      </c>
    </row>
    <row r="5874" customFormat="false" ht="15" hidden="false" customHeight="false" outlineLevel="0" collapsed="false">
      <c r="A5874" s="6" t="n">
        <v>46144.118</v>
      </c>
      <c r="B5874" s="6" t="n">
        <v>2.08717948717949</v>
      </c>
      <c r="C5874" s="6" t="n">
        <v>96</v>
      </c>
      <c r="D5874" s="6" t="n">
        <v>-1</v>
      </c>
      <c r="E5874" s="6" t="n">
        <v>1.93186813186813</v>
      </c>
      <c r="F5874" s="6" t="n">
        <v>0</v>
      </c>
      <c r="G5874" s="6" t="n">
        <v>0.213919413919413</v>
      </c>
      <c r="H5874" s="6" t="str">
        <f aca="false">IF(AND(A5874&gt;=Stimuli!$B$2,A5874&lt;=Stimuli!$C$2),Stimuli!$A$2,IF(AND(A5874&gt;=Stimuli!$B$3,A5874&lt;=Stimuli!$C$3),Stimuli!$A$3,IF(AND(A5874&gt;=Stimuli!$B$4,A5874&lt;=Stimuli!$C$4),Stimuli!$A$4,"")))</f>
        <v>01 Quiet baseline (60s)</v>
      </c>
      <c r="I5874" s="6" t="n">
        <f aca="false">(B5874-B5873)/((A5874-A5873)/1000)</f>
        <v>-0.562637362637304</v>
      </c>
      <c r="J5874" s="6" t="n">
        <f aca="false">IF(OR(B5874&lt;Rules!$B$2,B5874&gt;Rules!$B$3,ABS(I5874)&gt;Rules!$B$4,OR(B5875&lt;Rules!$B$2,B5875&gt;Rules!$B$3,ABS(I5875)&gt;Rules!$B$4)),1,0)</f>
        <v>0</v>
      </c>
      <c r="K5874" s="6" t="str">
        <f aca="false">IF(F5874=1,COUNTIF($F$2:F5874,1),"")</f>
        <v/>
      </c>
    </row>
    <row r="5875" customFormat="false" ht="15" hidden="false" customHeight="false" outlineLevel="0" collapsed="false">
      <c r="A5875" s="6" t="n">
        <v>46151.9305</v>
      </c>
      <c r="B5875" s="6" t="n">
        <v>2.08864468864469</v>
      </c>
      <c r="C5875" s="6" t="n">
        <v>96</v>
      </c>
      <c r="D5875" s="6" t="n">
        <v>-1</v>
      </c>
      <c r="E5875" s="6" t="n">
        <v>1.93186813186813</v>
      </c>
      <c r="F5875" s="6" t="n">
        <v>0</v>
      </c>
      <c r="G5875" s="6" t="n">
        <v>0.213919413919413</v>
      </c>
      <c r="H5875" s="6" t="str">
        <f aca="false">IF(AND(A5875&gt;=Stimuli!$B$2,A5875&lt;=Stimuli!$C$2),Stimuli!$A$2,IF(AND(A5875&gt;=Stimuli!$B$3,A5875&lt;=Stimuli!$C$3),Stimuli!$A$3,IF(AND(A5875&gt;=Stimuli!$B$4,A5875&lt;=Stimuli!$C$4),Stimuli!$A$4,"")))</f>
        <v>01 Quiet baseline (60s)</v>
      </c>
      <c r="I5875" s="6" t="n">
        <f aca="false">(B5875-B5874)/((A5875-A5874)/1000)</f>
        <v>0.18754578754573</v>
      </c>
      <c r="J5875" s="6" t="n">
        <f aca="false">IF(OR(B5875&lt;Rules!$B$2,B5875&gt;Rules!$B$3,ABS(I5875)&gt;Rules!$B$4,OR(B5876&lt;Rules!$B$2,B5876&gt;Rules!$B$3,ABS(I5876)&gt;Rules!$B$4)),1,0)</f>
        <v>0</v>
      </c>
      <c r="K5875" s="6" t="str">
        <f aca="false">IF(F5875=1,COUNTIF($F$2:F5875,1),"")</f>
        <v/>
      </c>
    </row>
    <row r="5876" customFormat="false" ht="15" hidden="false" customHeight="false" outlineLevel="0" collapsed="false">
      <c r="A5876" s="6" t="n">
        <v>46159.743</v>
      </c>
      <c r="B5876" s="6" t="n">
        <v>2.08717948717949</v>
      </c>
      <c r="C5876" s="6" t="n">
        <v>96</v>
      </c>
      <c r="D5876" s="6" t="n">
        <v>-1</v>
      </c>
      <c r="E5876" s="6" t="n">
        <v>1.93186813186813</v>
      </c>
      <c r="F5876" s="6" t="n">
        <v>0</v>
      </c>
      <c r="G5876" s="6" t="n">
        <v>0.213919413919413</v>
      </c>
      <c r="H5876" s="6" t="str">
        <f aca="false">IF(AND(A5876&gt;=Stimuli!$B$2,A5876&lt;=Stimuli!$C$2),Stimuli!$A$2,IF(AND(A5876&gt;=Stimuli!$B$3,A5876&lt;=Stimuli!$C$3),Stimuli!$A$3,IF(AND(A5876&gt;=Stimuli!$B$4,A5876&lt;=Stimuli!$C$4),Stimuli!$A$4,"")))</f>
        <v>01 Quiet baseline (60s)</v>
      </c>
      <c r="I5876" s="6" t="n">
        <f aca="false">(B5876-B5875)/((A5876-A5875)/1000)</f>
        <v>-0.18754578754573</v>
      </c>
      <c r="J5876" s="6" t="n">
        <f aca="false">IF(OR(B5876&lt;Rules!$B$2,B5876&gt;Rules!$B$3,ABS(I5876)&gt;Rules!$B$4,OR(B5877&lt;Rules!$B$2,B5877&gt;Rules!$B$3,ABS(I5877)&gt;Rules!$B$4)),1,0)</f>
        <v>0</v>
      </c>
      <c r="K5876" s="6" t="str">
        <f aca="false">IF(F5876=1,COUNTIF($F$2:F5876,1),"")</f>
        <v/>
      </c>
    </row>
    <row r="5877" customFormat="false" ht="15" hidden="false" customHeight="false" outlineLevel="0" collapsed="false">
      <c r="A5877" s="6" t="n">
        <v>46167.5555</v>
      </c>
      <c r="B5877" s="6" t="n">
        <v>2.08571428571429</v>
      </c>
      <c r="C5877" s="6" t="n">
        <v>96</v>
      </c>
      <c r="D5877" s="6" t="n">
        <v>-1</v>
      </c>
      <c r="E5877" s="6" t="n">
        <v>1.93186813186813</v>
      </c>
      <c r="F5877" s="6" t="n">
        <v>0</v>
      </c>
      <c r="G5877" s="6" t="n">
        <v>0.213919413919413</v>
      </c>
      <c r="H5877" s="6" t="str">
        <f aca="false">IF(AND(A5877&gt;=Stimuli!$B$2,A5877&lt;=Stimuli!$C$2),Stimuli!$A$2,IF(AND(A5877&gt;=Stimuli!$B$3,A5877&lt;=Stimuli!$C$3),Stimuli!$A$3,IF(AND(A5877&gt;=Stimuli!$B$4,A5877&lt;=Stimuli!$C$4),Stimuli!$A$4,"")))</f>
        <v>01 Quiet baseline (60s)</v>
      </c>
      <c r="I5877" s="6" t="n">
        <f aca="false">(B5877-B5876)/((A5877-A5876)/1000)</f>
        <v>-0.187545787545844</v>
      </c>
      <c r="J5877" s="6" t="n">
        <f aca="false">IF(OR(B5877&lt;Rules!$B$2,B5877&gt;Rules!$B$3,ABS(I5877)&gt;Rules!$B$4,OR(B5878&lt;Rules!$B$2,B5878&gt;Rules!$B$3,ABS(I5878)&gt;Rules!$B$4)),1,0)</f>
        <v>0</v>
      </c>
      <c r="K5877" s="6" t="str">
        <f aca="false">IF(F5877=1,COUNTIF($F$2:F5877,1),"")</f>
        <v/>
      </c>
    </row>
    <row r="5878" customFormat="false" ht="15" hidden="false" customHeight="false" outlineLevel="0" collapsed="false">
      <c r="A5878" s="6" t="n">
        <v>46175.368</v>
      </c>
      <c r="B5878" s="6" t="n">
        <v>2.08864468864469</v>
      </c>
      <c r="C5878" s="6" t="n">
        <v>96</v>
      </c>
      <c r="D5878" s="6" t="n">
        <v>-1</v>
      </c>
      <c r="E5878" s="6" t="n">
        <v>1.93186813186813</v>
      </c>
      <c r="F5878" s="6" t="n">
        <v>0</v>
      </c>
      <c r="G5878" s="6" t="n">
        <v>0.213919413919413</v>
      </c>
      <c r="H5878" s="6" t="str">
        <f aca="false">IF(AND(A5878&gt;=Stimuli!$B$2,A5878&lt;=Stimuli!$C$2),Stimuli!$A$2,IF(AND(A5878&gt;=Stimuli!$B$3,A5878&lt;=Stimuli!$C$3),Stimuli!$A$3,IF(AND(A5878&gt;=Stimuli!$B$4,A5878&lt;=Stimuli!$C$4),Stimuli!$A$4,"")))</f>
        <v>01 Quiet baseline (60s)</v>
      </c>
      <c r="I5878" s="6" t="n">
        <f aca="false">(B5878-B5877)/((A5878-A5877)/1000)</f>
        <v>0.375091575091574</v>
      </c>
      <c r="J5878" s="6" t="n">
        <f aca="false">IF(OR(B5878&lt;Rules!$B$2,B5878&gt;Rules!$B$3,ABS(I5878)&gt;Rules!$B$4,OR(B5879&lt;Rules!$B$2,B5879&gt;Rules!$B$3,ABS(I5879)&gt;Rules!$B$4)),1,0)</f>
        <v>0</v>
      </c>
      <c r="K5878" s="6" t="str">
        <f aca="false">IF(F5878=1,COUNTIF($F$2:F5878,1),"")</f>
        <v/>
      </c>
    </row>
    <row r="5879" customFormat="false" ht="15" hidden="false" customHeight="false" outlineLevel="0" collapsed="false">
      <c r="A5879" s="6" t="n">
        <v>46183.1805</v>
      </c>
      <c r="B5879" s="6" t="n">
        <v>2.08278388278388</v>
      </c>
      <c r="C5879" s="6" t="n">
        <v>96</v>
      </c>
      <c r="D5879" s="6" t="n">
        <v>-1</v>
      </c>
      <c r="E5879" s="6" t="n">
        <v>1.93186813186813</v>
      </c>
      <c r="F5879" s="6" t="n">
        <v>0</v>
      </c>
      <c r="G5879" s="6" t="n">
        <v>0.213919413919413</v>
      </c>
      <c r="H5879" s="6" t="str">
        <f aca="false">IF(AND(A5879&gt;=Stimuli!$B$2,A5879&lt;=Stimuli!$C$2),Stimuli!$A$2,IF(AND(A5879&gt;=Stimuli!$B$3,A5879&lt;=Stimuli!$C$3),Stimuli!$A$3,IF(AND(A5879&gt;=Stimuli!$B$4,A5879&lt;=Stimuli!$C$4),Stimuli!$A$4,"")))</f>
        <v>01 Quiet baseline (60s)</v>
      </c>
      <c r="I5879" s="6" t="n">
        <f aca="false">(B5879-B5878)/((A5879-A5878)/1000)</f>
        <v>-0.750183150183034</v>
      </c>
      <c r="J5879" s="6" t="n">
        <f aca="false">IF(OR(B5879&lt;Rules!$B$2,B5879&gt;Rules!$B$3,ABS(I5879)&gt;Rules!$B$4,OR(B5880&lt;Rules!$B$2,B5880&gt;Rules!$B$3,ABS(I5880)&gt;Rules!$B$4)),1,0)</f>
        <v>0</v>
      </c>
      <c r="K5879" s="6" t="str">
        <f aca="false">IF(F5879=1,COUNTIF($F$2:F5879,1),"")</f>
        <v/>
      </c>
    </row>
    <row r="5880" customFormat="false" ht="15" hidden="false" customHeight="false" outlineLevel="0" collapsed="false">
      <c r="A5880" s="6" t="n">
        <v>46190.993</v>
      </c>
      <c r="B5880" s="6" t="n">
        <v>2.08717948717949</v>
      </c>
      <c r="C5880" s="6" t="n">
        <v>96</v>
      </c>
      <c r="D5880" s="6" t="n">
        <v>-1</v>
      </c>
      <c r="E5880" s="6" t="n">
        <v>1.93186813186813</v>
      </c>
      <c r="F5880" s="6" t="n">
        <v>0</v>
      </c>
      <c r="G5880" s="6" t="n">
        <v>0.213919413919413</v>
      </c>
      <c r="H5880" s="6" t="str">
        <f aca="false">IF(AND(A5880&gt;=Stimuli!$B$2,A5880&lt;=Stimuli!$C$2),Stimuli!$A$2,IF(AND(A5880&gt;=Stimuli!$B$3,A5880&lt;=Stimuli!$C$3),Stimuli!$A$3,IF(AND(A5880&gt;=Stimuli!$B$4,A5880&lt;=Stimuli!$C$4),Stimuli!$A$4,"")))</f>
        <v>01 Quiet baseline (60s)</v>
      </c>
      <c r="I5880" s="6" t="n">
        <f aca="false">(B5880-B5879)/((A5880-A5879)/1000)</f>
        <v>0.562637362637304</v>
      </c>
      <c r="J5880" s="6" t="n">
        <f aca="false">IF(OR(B5880&lt;Rules!$B$2,B5880&gt;Rules!$B$3,ABS(I5880)&gt;Rules!$B$4,OR(B5881&lt;Rules!$B$2,B5881&gt;Rules!$B$3,ABS(I5881)&gt;Rules!$B$4)),1,0)</f>
        <v>0</v>
      </c>
      <c r="K5880" s="6" t="str">
        <f aca="false">IF(F5880=1,COUNTIF($F$2:F5880,1),"")</f>
        <v/>
      </c>
    </row>
    <row r="5881" customFormat="false" ht="15" hidden="false" customHeight="false" outlineLevel="0" collapsed="false">
      <c r="A5881" s="6" t="n">
        <v>46198.8055</v>
      </c>
      <c r="B5881" s="6" t="n">
        <v>2.08278388278388</v>
      </c>
      <c r="C5881" s="6" t="n">
        <v>96</v>
      </c>
      <c r="D5881" s="6" t="n">
        <v>-1</v>
      </c>
      <c r="E5881" s="6" t="n">
        <v>1.93186813186813</v>
      </c>
      <c r="F5881" s="6" t="n">
        <v>0</v>
      </c>
      <c r="G5881" s="6" t="n">
        <v>0.213919413919413</v>
      </c>
      <c r="H5881" s="6" t="str">
        <f aca="false">IF(AND(A5881&gt;=Stimuli!$B$2,A5881&lt;=Stimuli!$C$2),Stimuli!$A$2,IF(AND(A5881&gt;=Stimuli!$B$3,A5881&lt;=Stimuli!$C$3),Stimuli!$A$3,IF(AND(A5881&gt;=Stimuli!$B$4,A5881&lt;=Stimuli!$C$4),Stimuli!$A$4,"")))</f>
        <v>01 Quiet baseline (60s)</v>
      </c>
      <c r="I5881" s="6" t="n">
        <f aca="false">(B5881-B5880)/((A5881-A5880)/1000)</f>
        <v>-0.562637362637304</v>
      </c>
      <c r="J5881" s="6" t="n">
        <f aca="false">IF(OR(B5881&lt;Rules!$B$2,B5881&gt;Rules!$B$3,ABS(I5881)&gt;Rules!$B$4,OR(B5882&lt;Rules!$B$2,B5882&gt;Rules!$B$3,ABS(I5882)&gt;Rules!$B$4)),1,0)</f>
        <v>0</v>
      </c>
      <c r="K5881" s="6" t="str">
        <f aca="false">IF(F5881=1,COUNTIF($F$2:F5881,1),"")</f>
        <v/>
      </c>
    </row>
    <row r="5882" customFormat="false" ht="15" hidden="false" customHeight="false" outlineLevel="0" collapsed="false">
      <c r="A5882" s="6" t="n">
        <v>46206.618</v>
      </c>
      <c r="B5882" s="6" t="n">
        <v>2.08717948717949</v>
      </c>
      <c r="C5882" s="6" t="n">
        <v>96</v>
      </c>
      <c r="D5882" s="6" t="n">
        <v>-1</v>
      </c>
      <c r="E5882" s="6" t="n">
        <v>1.93186813186813</v>
      </c>
      <c r="F5882" s="6" t="n">
        <v>0</v>
      </c>
      <c r="G5882" s="6" t="n">
        <v>0.213919413919413</v>
      </c>
      <c r="H5882" s="6" t="str">
        <f aca="false">IF(AND(A5882&gt;=Stimuli!$B$2,A5882&lt;=Stimuli!$C$2),Stimuli!$A$2,IF(AND(A5882&gt;=Stimuli!$B$3,A5882&lt;=Stimuli!$C$3),Stimuli!$A$3,IF(AND(A5882&gt;=Stimuli!$B$4,A5882&lt;=Stimuli!$C$4),Stimuli!$A$4,"")))</f>
        <v>01 Quiet baseline (60s)</v>
      </c>
      <c r="I5882" s="6" t="n">
        <f aca="false">(B5882-B5881)/((A5882-A5881)/1000)</f>
        <v>0.562637362637304</v>
      </c>
      <c r="J5882" s="6" t="n">
        <f aca="false">IF(OR(B5882&lt;Rules!$B$2,B5882&gt;Rules!$B$3,ABS(I5882)&gt;Rules!$B$4,OR(B5883&lt;Rules!$B$2,B5883&gt;Rules!$B$3,ABS(I5883)&gt;Rules!$B$4)),1,0)</f>
        <v>0</v>
      </c>
      <c r="K5882" s="6" t="str">
        <f aca="false">IF(F5882=1,COUNTIF($F$2:F5882,1),"")</f>
        <v/>
      </c>
    </row>
    <row r="5883" customFormat="false" ht="15" hidden="false" customHeight="false" outlineLevel="0" collapsed="false">
      <c r="A5883" s="6" t="n">
        <v>46214.4305</v>
      </c>
      <c r="B5883" s="6" t="n">
        <v>2.07985347985348</v>
      </c>
      <c r="C5883" s="6" t="n">
        <v>96</v>
      </c>
      <c r="D5883" s="6" t="n">
        <v>-1</v>
      </c>
      <c r="E5883" s="6" t="n">
        <v>1.93186813186813</v>
      </c>
      <c r="F5883" s="6" t="n">
        <v>0</v>
      </c>
      <c r="G5883" s="6" t="n">
        <v>0.213919413919413</v>
      </c>
      <c r="H5883" s="6" t="str">
        <f aca="false">IF(AND(A5883&gt;=Stimuli!$B$2,A5883&lt;=Stimuli!$C$2),Stimuli!$A$2,IF(AND(A5883&gt;=Stimuli!$B$3,A5883&lt;=Stimuli!$C$3),Stimuli!$A$3,IF(AND(A5883&gt;=Stimuli!$B$4,A5883&lt;=Stimuli!$C$4),Stimuli!$A$4,"")))</f>
        <v>01 Quiet baseline (60s)</v>
      </c>
      <c r="I5883" s="6" t="n">
        <f aca="false">(B5883-B5882)/((A5883-A5882)/1000)</f>
        <v>-0.937728937728878</v>
      </c>
      <c r="J5883" s="6" t="n">
        <f aca="false">IF(OR(B5883&lt;Rules!$B$2,B5883&gt;Rules!$B$3,ABS(I5883)&gt;Rules!$B$4,OR(B5884&lt;Rules!$B$2,B5884&gt;Rules!$B$3,ABS(I5884)&gt;Rules!$B$4)),1,0)</f>
        <v>0</v>
      </c>
      <c r="K5883" s="6" t="str">
        <f aca="false">IF(F5883=1,COUNTIF($F$2:F5883,1),"")</f>
        <v/>
      </c>
    </row>
    <row r="5884" customFormat="false" ht="15" hidden="false" customHeight="false" outlineLevel="0" collapsed="false">
      <c r="A5884" s="6" t="n">
        <v>46222.243</v>
      </c>
      <c r="B5884" s="6" t="n">
        <v>2.08571428571429</v>
      </c>
      <c r="C5884" s="6" t="n">
        <v>96</v>
      </c>
      <c r="D5884" s="6" t="n">
        <v>-1</v>
      </c>
      <c r="E5884" s="6" t="n">
        <v>1.93186813186813</v>
      </c>
      <c r="F5884" s="6" t="n">
        <v>0</v>
      </c>
      <c r="G5884" s="6" t="n">
        <v>0.213919413919413</v>
      </c>
      <c r="H5884" s="6" t="str">
        <f aca="false">IF(AND(A5884&gt;=Stimuli!$B$2,A5884&lt;=Stimuli!$C$2),Stimuli!$A$2,IF(AND(A5884&gt;=Stimuli!$B$3,A5884&lt;=Stimuli!$C$3),Stimuli!$A$3,IF(AND(A5884&gt;=Stimuli!$B$4,A5884&lt;=Stimuli!$C$4),Stimuli!$A$4,"")))</f>
        <v>01 Quiet baseline (60s)</v>
      </c>
      <c r="I5884" s="6" t="n">
        <f aca="false">(B5884-B5883)/((A5884-A5883)/1000)</f>
        <v>0.750183150183034</v>
      </c>
      <c r="J5884" s="6" t="n">
        <f aca="false">IF(OR(B5884&lt;Rules!$B$2,B5884&gt;Rules!$B$3,ABS(I5884)&gt;Rules!$B$4,OR(B5885&lt;Rules!$B$2,B5885&gt;Rules!$B$3,ABS(I5885)&gt;Rules!$B$4)),1,0)</f>
        <v>0</v>
      </c>
      <c r="K5884" s="6" t="str">
        <f aca="false">IF(F5884=1,COUNTIF($F$2:F5884,1),"")</f>
        <v/>
      </c>
    </row>
    <row r="5885" customFormat="false" ht="15" hidden="false" customHeight="false" outlineLevel="0" collapsed="false">
      <c r="A5885" s="6" t="n">
        <v>46230.0555</v>
      </c>
      <c r="B5885" s="6" t="n">
        <v>2.07838827838828</v>
      </c>
      <c r="C5885" s="6" t="n">
        <v>96</v>
      </c>
      <c r="D5885" s="6" t="n">
        <v>-1</v>
      </c>
      <c r="E5885" s="6" t="n">
        <v>1.93186813186813</v>
      </c>
      <c r="F5885" s="6" t="n">
        <v>0</v>
      </c>
      <c r="G5885" s="6" t="n">
        <v>0.213919413919413</v>
      </c>
      <c r="H5885" s="6" t="str">
        <f aca="false">IF(AND(A5885&gt;=Stimuli!$B$2,A5885&lt;=Stimuli!$C$2),Stimuli!$A$2,IF(AND(A5885&gt;=Stimuli!$B$3,A5885&lt;=Stimuli!$C$3),Stimuli!$A$3,IF(AND(A5885&gt;=Stimuli!$B$4,A5885&lt;=Stimuli!$C$4),Stimuli!$A$4,"")))</f>
        <v>01 Quiet baseline (60s)</v>
      </c>
      <c r="I5885" s="6" t="n">
        <f aca="false">(B5885-B5884)/((A5885-A5884)/1000)</f>
        <v>-0.937728937728878</v>
      </c>
      <c r="J5885" s="6" t="n">
        <f aca="false">IF(OR(B5885&lt;Rules!$B$2,B5885&gt;Rules!$B$3,ABS(I5885)&gt;Rules!$B$4,OR(B5886&lt;Rules!$B$2,B5886&gt;Rules!$B$3,ABS(I5886)&gt;Rules!$B$4)),1,0)</f>
        <v>0</v>
      </c>
      <c r="K5885" s="6" t="str">
        <f aca="false">IF(F5885=1,COUNTIF($F$2:F5885,1),"")</f>
        <v/>
      </c>
    </row>
    <row r="5886" customFormat="false" ht="15" hidden="false" customHeight="false" outlineLevel="0" collapsed="false">
      <c r="A5886" s="6" t="n">
        <v>46237.868</v>
      </c>
      <c r="B5886" s="6" t="n">
        <v>2.08424908424908</v>
      </c>
      <c r="C5886" s="6" t="n">
        <v>96</v>
      </c>
      <c r="D5886" s="6" t="n">
        <v>-1</v>
      </c>
      <c r="E5886" s="6" t="n">
        <v>1.93186813186813</v>
      </c>
      <c r="F5886" s="6" t="n">
        <v>0</v>
      </c>
      <c r="G5886" s="6" t="n">
        <v>0.213919413919413</v>
      </c>
      <c r="H5886" s="6" t="str">
        <f aca="false">IF(AND(A5886&gt;=Stimuli!$B$2,A5886&lt;=Stimuli!$C$2),Stimuli!$A$2,IF(AND(A5886&gt;=Stimuli!$B$3,A5886&lt;=Stimuli!$C$3),Stimuli!$A$3,IF(AND(A5886&gt;=Stimuli!$B$4,A5886&lt;=Stimuli!$C$4),Stimuli!$A$4,"")))</f>
        <v>01 Quiet baseline (60s)</v>
      </c>
      <c r="I5886" s="6" t="n">
        <f aca="false">(B5886-B5885)/((A5886-A5885)/1000)</f>
        <v>0.750183150183148</v>
      </c>
      <c r="J5886" s="6" t="n">
        <f aca="false">IF(OR(B5886&lt;Rules!$B$2,B5886&gt;Rules!$B$3,ABS(I5886)&gt;Rules!$B$4,OR(B5887&lt;Rules!$B$2,B5887&gt;Rules!$B$3,ABS(I5887)&gt;Rules!$B$4)),1,0)</f>
        <v>0</v>
      </c>
      <c r="K5886" s="6" t="str">
        <f aca="false">IF(F5886=1,COUNTIF($F$2:F5886,1),"")</f>
        <v/>
      </c>
    </row>
    <row r="5887" customFormat="false" ht="15" hidden="false" customHeight="false" outlineLevel="0" collapsed="false">
      <c r="A5887" s="6" t="n">
        <v>46245.6805</v>
      </c>
      <c r="B5887" s="6" t="n">
        <v>2.07838827838828</v>
      </c>
      <c r="C5887" s="6" t="n">
        <v>96</v>
      </c>
      <c r="D5887" s="6" t="n">
        <v>-1</v>
      </c>
      <c r="E5887" s="6" t="n">
        <v>1.93186813186813</v>
      </c>
      <c r="F5887" s="6" t="n">
        <v>0</v>
      </c>
      <c r="G5887" s="6" t="n">
        <v>0.213919413919413</v>
      </c>
      <c r="H5887" s="6" t="str">
        <f aca="false">IF(AND(A5887&gt;=Stimuli!$B$2,A5887&lt;=Stimuli!$C$2),Stimuli!$A$2,IF(AND(A5887&gt;=Stimuli!$B$3,A5887&lt;=Stimuli!$C$3),Stimuli!$A$3,IF(AND(A5887&gt;=Stimuli!$B$4,A5887&lt;=Stimuli!$C$4),Stimuli!$A$4,"")))</f>
        <v>01 Quiet baseline (60s)</v>
      </c>
      <c r="I5887" s="6" t="n">
        <f aca="false">(B5887-B5886)/((A5887-A5886)/1000)</f>
        <v>-0.750183150183148</v>
      </c>
      <c r="J5887" s="6" t="n">
        <f aca="false">IF(OR(B5887&lt;Rules!$B$2,B5887&gt;Rules!$B$3,ABS(I5887)&gt;Rules!$B$4,OR(B5888&lt;Rules!$B$2,B5888&gt;Rules!$B$3,ABS(I5888)&gt;Rules!$B$4)),1,0)</f>
        <v>0</v>
      </c>
      <c r="K5887" s="6" t="str">
        <f aca="false">IF(F5887=1,COUNTIF($F$2:F5887,1),"")</f>
        <v/>
      </c>
    </row>
    <row r="5888" customFormat="false" ht="15" hidden="false" customHeight="false" outlineLevel="0" collapsed="false">
      <c r="A5888" s="6" t="n">
        <v>46253.493</v>
      </c>
      <c r="B5888" s="6" t="n">
        <v>2.08278388278388</v>
      </c>
      <c r="C5888" s="6" t="n">
        <v>94</v>
      </c>
      <c r="D5888" s="6" t="n">
        <v>632.8125</v>
      </c>
      <c r="E5888" s="6" t="n">
        <v>1.93186813186813</v>
      </c>
      <c r="F5888" s="6" t="n">
        <v>0</v>
      </c>
      <c r="G5888" s="6" t="n">
        <v>0.213919413919413</v>
      </c>
      <c r="H5888" s="6" t="str">
        <f aca="false">IF(AND(A5888&gt;=Stimuli!$B$2,A5888&lt;=Stimuli!$C$2),Stimuli!$A$2,IF(AND(A5888&gt;=Stimuli!$B$3,A5888&lt;=Stimuli!$C$3),Stimuli!$A$3,IF(AND(A5888&gt;=Stimuli!$B$4,A5888&lt;=Stimuli!$C$4),Stimuli!$A$4,"")))</f>
        <v>01 Quiet baseline (60s)</v>
      </c>
      <c r="I5888" s="6" t="n">
        <f aca="false">(B5888-B5887)/((A5888-A5887)/1000)</f>
        <v>0.562637362637418</v>
      </c>
      <c r="J5888" s="6" t="n">
        <f aca="false">IF(OR(B5888&lt;Rules!$B$2,B5888&gt;Rules!$B$3,ABS(I5888)&gt;Rules!$B$4,OR(B5889&lt;Rules!$B$2,B5889&gt;Rules!$B$3,ABS(I5889)&gt;Rules!$B$4)),1,0)</f>
        <v>0</v>
      </c>
      <c r="K5888" s="6" t="str">
        <f aca="false">IF(F5888=1,COUNTIF($F$2:F5888,1),"")</f>
        <v/>
      </c>
    </row>
    <row r="5889" customFormat="false" ht="15" hidden="false" customHeight="false" outlineLevel="0" collapsed="false">
      <c r="A5889" s="6" t="n">
        <v>46261.3055</v>
      </c>
      <c r="B5889" s="6" t="n">
        <v>2.07838827838828</v>
      </c>
      <c r="C5889" s="6" t="n">
        <v>94</v>
      </c>
      <c r="D5889" s="6" t="n">
        <v>-1</v>
      </c>
      <c r="E5889" s="6" t="n">
        <v>1.93186813186813</v>
      </c>
      <c r="F5889" s="6" t="n">
        <v>0</v>
      </c>
      <c r="G5889" s="6" t="n">
        <v>0.213919413919413</v>
      </c>
      <c r="H5889" s="6" t="str">
        <f aca="false">IF(AND(A5889&gt;=Stimuli!$B$2,A5889&lt;=Stimuli!$C$2),Stimuli!$A$2,IF(AND(A5889&gt;=Stimuli!$B$3,A5889&lt;=Stimuli!$C$3),Stimuli!$A$3,IF(AND(A5889&gt;=Stimuli!$B$4,A5889&lt;=Stimuli!$C$4),Stimuli!$A$4,"")))</f>
        <v>01 Quiet baseline (60s)</v>
      </c>
      <c r="I5889" s="6" t="n">
        <f aca="false">(B5889-B5888)/((A5889-A5888)/1000)</f>
        <v>-0.562637362637418</v>
      </c>
      <c r="J5889" s="6" t="n">
        <f aca="false">IF(OR(B5889&lt;Rules!$B$2,B5889&gt;Rules!$B$3,ABS(I5889)&gt;Rules!$B$4,OR(B5890&lt;Rules!$B$2,B5890&gt;Rules!$B$3,ABS(I5890)&gt;Rules!$B$4)),1,0)</f>
        <v>0</v>
      </c>
      <c r="K5889" s="6" t="str">
        <f aca="false">IF(F5889=1,COUNTIF($F$2:F5889,1),"")</f>
        <v/>
      </c>
    </row>
    <row r="5890" customFormat="false" ht="15" hidden="false" customHeight="false" outlineLevel="0" collapsed="false">
      <c r="A5890" s="6" t="n">
        <v>46269.118</v>
      </c>
      <c r="B5890" s="6" t="n">
        <v>2.07985347985348</v>
      </c>
      <c r="C5890" s="6" t="n">
        <v>94</v>
      </c>
      <c r="D5890" s="6" t="n">
        <v>-1</v>
      </c>
      <c r="E5890" s="6" t="n">
        <v>1.93186813186813</v>
      </c>
      <c r="F5890" s="6" t="n">
        <v>0</v>
      </c>
      <c r="G5890" s="6" t="n">
        <v>0.213919413919413</v>
      </c>
      <c r="H5890" s="6" t="str">
        <f aca="false">IF(AND(A5890&gt;=Stimuli!$B$2,A5890&lt;=Stimuli!$C$2),Stimuli!$A$2,IF(AND(A5890&gt;=Stimuli!$B$3,A5890&lt;=Stimuli!$C$3),Stimuli!$A$3,IF(AND(A5890&gt;=Stimuli!$B$4,A5890&lt;=Stimuli!$C$4),Stimuli!$A$4,"")))</f>
        <v>01 Quiet baseline (60s)</v>
      </c>
      <c r="I5890" s="6" t="n">
        <f aca="false">(B5890-B5889)/((A5890-A5889)/1000)</f>
        <v>0.187545787545844</v>
      </c>
      <c r="J5890" s="6" t="n">
        <f aca="false">IF(OR(B5890&lt;Rules!$B$2,B5890&gt;Rules!$B$3,ABS(I5890)&gt;Rules!$B$4,OR(B5891&lt;Rules!$B$2,B5891&gt;Rules!$B$3,ABS(I5891)&gt;Rules!$B$4)),1,0)</f>
        <v>0</v>
      </c>
      <c r="K5890" s="6" t="str">
        <f aca="false">IF(F5890=1,COUNTIF($F$2:F5890,1),"")</f>
        <v/>
      </c>
    </row>
    <row r="5891" customFormat="false" ht="15" hidden="false" customHeight="false" outlineLevel="0" collapsed="false">
      <c r="A5891" s="6" t="n">
        <v>46276.9305</v>
      </c>
      <c r="B5891" s="6" t="n">
        <v>2.07838827838828</v>
      </c>
      <c r="C5891" s="6" t="n">
        <v>94</v>
      </c>
      <c r="D5891" s="6" t="n">
        <v>-1</v>
      </c>
      <c r="E5891" s="6" t="n">
        <v>1.93186813186813</v>
      </c>
      <c r="F5891" s="6" t="n">
        <v>0</v>
      </c>
      <c r="G5891" s="6" t="n">
        <v>0.213919413919413</v>
      </c>
      <c r="H5891" s="6" t="str">
        <f aca="false">IF(AND(A5891&gt;=Stimuli!$B$2,A5891&lt;=Stimuli!$C$2),Stimuli!$A$2,IF(AND(A5891&gt;=Stimuli!$B$3,A5891&lt;=Stimuli!$C$3),Stimuli!$A$3,IF(AND(A5891&gt;=Stimuli!$B$4,A5891&lt;=Stimuli!$C$4),Stimuli!$A$4,"")))</f>
        <v>01 Quiet baseline (60s)</v>
      </c>
      <c r="I5891" s="6" t="n">
        <f aca="false">(B5891-B5890)/((A5891-A5890)/1000)</f>
        <v>-0.187545787545844</v>
      </c>
      <c r="J5891" s="6" t="n">
        <f aca="false">IF(OR(B5891&lt;Rules!$B$2,B5891&gt;Rules!$B$3,ABS(I5891)&gt;Rules!$B$4,OR(B5892&lt;Rules!$B$2,B5892&gt;Rules!$B$3,ABS(I5892)&gt;Rules!$B$4)),1,0)</f>
        <v>0</v>
      </c>
      <c r="K5891" s="6" t="str">
        <f aca="false">IF(F5891=1,COUNTIF($F$2:F5891,1),"")</f>
        <v/>
      </c>
    </row>
    <row r="5892" customFormat="false" ht="15" hidden="false" customHeight="false" outlineLevel="0" collapsed="false">
      <c r="A5892" s="6" t="n">
        <v>46284.743</v>
      </c>
      <c r="B5892" s="6" t="n">
        <v>2.07692307692308</v>
      </c>
      <c r="C5892" s="6" t="n">
        <v>94</v>
      </c>
      <c r="D5892" s="6" t="n">
        <v>-1</v>
      </c>
      <c r="E5892" s="6" t="n">
        <v>1.93186813186813</v>
      </c>
      <c r="F5892" s="6" t="n">
        <v>0</v>
      </c>
      <c r="G5892" s="6" t="n">
        <v>0.213919413919413</v>
      </c>
      <c r="H5892" s="6" t="str">
        <f aca="false">IF(AND(A5892&gt;=Stimuli!$B$2,A5892&lt;=Stimuli!$C$2),Stimuli!$A$2,IF(AND(A5892&gt;=Stimuli!$B$3,A5892&lt;=Stimuli!$C$3),Stimuli!$A$3,IF(AND(A5892&gt;=Stimuli!$B$4,A5892&lt;=Stimuli!$C$4),Stimuli!$A$4,"")))</f>
        <v>01 Quiet baseline (60s)</v>
      </c>
      <c r="I5892" s="6" t="n">
        <f aca="false">(B5892-B5891)/((A5892-A5891)/1000)</f>
        <v>-0.18754578754573</v>
      </c>
      <c r="J5892" s="6" t="n">
        <f aca="false">IF(OR(B5892&lt;Rules!$B$2,B5892&gt;Rules!$B$3,ABS(I5892)&gt;Rules!$B$4,OR(B5893&lt;Rules!$B$2,B5893&gt;Rules!$B$3,ABS(I5893)&gt;Rules!$B$4)),1,0)</f>
        <v>0</v>
      </c>
      <c r="K5892" s="6" t="str">
        <f aca="false">IF(F5892=1,COUNTIF($F$2:F5892,1),"")</f>
        <v/>
      </c>
    </row>
    <row r="5893" customFormat="false" ht="15" hidden="false" customHeight="false" outlineLevel="0" collapsed="false">
      <c r="A5893" s="6" t="n">
        <v>46292.5555</v>
      </c>
      <c r="B5893" s="6" t="n">
        <v>2.07838827838828</v>
      </c>
      <c r="C5893" s="6" t="n">
        <v>94</v>
      </c>
      <c r="D5893" s="6" t="n">
        <v>-1</v>
      </c>
      <c r="E5893" s="6" t="n">
        <v>1.93186813186813</v>
      </c>
      <c r="F5893" s="6" t="n">
        <v>0</v>
      </c>
      <c r="G5893" s="6" t="n">
        <v>0.213919413919413</v>
      </c>
      <c r="H5893" s="6" t="str">
        <f aca="false">IF(AND(A5893&gt;=Stimuli!$B$2,A5893&lt;=Stimuli!$C$2),Stimuli!$A$2,IF(AND(A5893&gt;=Stimuli!$B$3,A5893&lt;=Stimuli!$C$3),Stimuli!$A$3,IF(AND(A5893&gt;=Stimuli!$B$4,A5893&lt;=Stimuli!$C$4),Stimuli!$A$4,"")))</f>
        <v>01 Quiet baseline (60s)</v>
      </c>
      <c r="I5893" s="6" t="n">
        <f aca="false">(B5893-B5892)/((A5893-A5892)/1000)</f>
        <v>0.18754578754573</v>
      </c>
      <c r="J5893" s="6" t="n">
        <f aca="false">IF(OR(B5893&lt;Rules!$B$2,B5893&gt;Rules!$B$3,ABS(I5893)&gt;Rules!$B$4,OR(B5894&lt;Rules!$B$2,B5894&gt;Rules!$B$3,ABS(I5894)&gt;Rules!$B$4)),1,0)</f>
        <v>0</v>
      </c>
      <c r="K5893" s="6" t="str">
        <f aca="false">IF(F5893=1,COUNTIF($F$2:F5893,1),"")</f>
        <v/>
      </c>
    </row>
    <row r="5894" customFormat="false" ht="15" hidden="false" customHeight="false" outlineLevel="0" collapsed="false">
      <c r="A5894" s="6" t="n">
        <v>46300.368</v>
      </c>
      <c r="B5894" s="6" t="n">
        <v>2.07545787545788</v>
      </c>
      <c r="C5894" s="6" t="n">
        <v>94</v>
      </c>
      <c r="D5894" s="6" t="n">
        <v>-1</v>
      </c>
      <c r="E5894" s="6" t="n">
        <v>1.93186813186813</v>
      </c>
      <c r="F5894" s="6" t="n">
        <v>0</v>
      </c>
      <c r="G5894" s="6" t="n">
        <v>0.213919413919413</v>
      </c>
      <c r="H5894" s="6" t="str">
        <f aca="false">IF(AND(A5894&gt;=Stimuli!$B$2,A5894&lt;=Stimuli!$C$2),Stimuli!$A$2,IF(AND(A5894&gt;=Stimuli!$B$3,A5894&lt;=Stimuli!$C$3),Stimuli!$A$3,IF(AND(A5894&gt;=Stimuli!$B$4,A5894&lt;=Stimuli!$C$4),Stimuli!$A$4,"")))</f>
        <v>01 Quiet baseline (60s)</v>
      </c>
      <c r="I5894" s="6" t="n">
        <f aca="false">(B5894-B5893)/((A5894-A5893)/1000)</f>
        <v>-0.375091575091574</v>
      </c>
      <c r="J5894" s="6" t="n">
        <f aca="false">IF(OR(B5894&lt;Rules!$B$2,B5894&gt;Rules!$B$3,ABS(I5894)&gt;Rules!$B$4,OR(B5895&lt;Rules!$B$2,B5895&gt;Rules!$B$3,ABS(I5895)&gt;Rules!$B$4)),1,0)</f>
        <v>0</v>
      </c>
      <c r="K5894" s="6" t="str">
        <f aca="false">IF(F5894=1,COUNTIF($F$2:F5894,1),"")</f>
        <v/>
      </c>
    </row>
    <row r="5895" customFormat="false" ht="15" hidden="false" customHeight="false" outlineLevel="0" collapsed="false">
      <c r="A5895" s="6" t="n">
        <v>46308.1805</v>
      </c>
      <c r="B5895" s="6" t="n">
        <v>2.07838827838828</v>
      </c>
      <c r="C5895" s="6" t="n">
        <v>94</v>
      </c>
      <c r="D5895" s="6" t="n">
        <v>-1</v>
      </c>
      <c r="E5895" s="6" t="n">
        <v>1.93186813186813</v>
      </c>
      <c r="F5895" s="6" t="n">
        <v>0</v>
      </c>
      <c r="G5895" s="6" t="n">
        <v>0.213919413919413</v>
      </c>
      <c r="H5895" s="6" t="str">
        <f aca="false">IF(AND(A5895&gt;=Stimuli!$B$2,A5895&lt;=Stimuli!$C$2),Stimuli!$A$2,IF(AND(A5895&gt;=Stimuli!$B$3,A5895&lt;=Stimuli!$C$3),Stimuli!$A$3,IF(AND(A5895&gt;=Stimuli!$B$4,A5895&lt;=Stimuli!$C$4),Stimuli!$A$4,"")))</f>
        <v>01 Quiet baseline (60s)</v>
      </c>
      <c r="I5895" s="6" t="n">
        <f aca="false">(B5895-B5894)/((A5895-A5894)/1000)</f>
        <v>0.375091575091574</v>
      </c>
      <c r="J5895" s="6" t="n">
        <f aca="false">IF(OR(B5895&lt;Rules!$B$2,B5895&gt;Rules!$B$3,ABS(I5895)&gt;Rules!$B$4,OR(B5896&lt;Rules!$B$2,B5896&gt;Rules!$B$3,ABS(I5896)&gt;Rules!$B$4)),1,0)</f>
        <v>0</v>
      </c>
      <c r="K5895" s="6" t="str">
        <f aca="false">IF(F5895=1,COUNTIF($F$2:F5895,1),"")</f>
        <v/>
      </c>
    </row>
    <row r="5896" customFormat="false" ht="15" hidden="false" customHeight="false" outlineLevel="0" collapsed="false">
      <c r="A5896" s="6" t="n">
        <v>46315.993</v>
      </c>
      <c r="B5896" s="6" t="n">
        <v>2.07252747252747</v>
      </c>
      <c r="C5896" s="6" t="n">
        <v>94</v>
      </c>
      <c r="D5896" s="6" t="n">
        <v>-1</v>
      </c>
      <c r="E5896" s="6" t="n">
        <v>1.93186813186813</v>
      </c>
      <c r="F5896" s="6" t="n">
        <v>0</v>
      </c>
      <c r="G5896" s="6" t="n">
        <v>0.213919413919413</v>
      </c>
      <c r="H5896" s="6" t="str">
        <f aca="false">IF(AND(A5896&gt;=Stimuli!$B$2,A5896&lt;=Stimuli!$C$2),Stimuli!$A$2,IF(AND(A5896&gt;=Stimuli!$B$3,A5896&lt;=Stimuli!$C$3),Stimuli!$A$3,IF(AND(A5896&gt;=Stimuli!$B$4,A5896&lt;=Stimuli!$C$4),Stimuli!$A$4,"")))</f>
        <v>01 Quiet baseline (60s)</v>
      </c>
      <c r="I5896" s="6" t="n">
        <f aca="false">(B5896-B5895)/((A5896-A5895)/1000)</f>
        <v>-0.750183150183204</v>
      </c>
      <c r="J5896" s="6" t="n">
        <f aca="false">IF(OR(B5896&lt;Rules!$B$2,B5896&gt;Rules!$B$3,ABS(I5896)&gt;Rules!$B$4,OR(B5897&lt;Rules!$B$2,B5897&gt;Rules!$B$3,ABS(I5897)&gt;Rules!$B$4)),1,0)</f>
        <v>0</v>
      </c>
      <c r="K5896" s="6" t="str">
        <f aca="false">IF(F5896=1,COUNTIF($F$2:F5896,1),"")</f>
        <v/>
      </c>
    </row>
    <row r="5897" customFormat="false" ht="15" hidden="false" customHeight="false" outlineLevel="0" collapsed="false">
      <c r="A5897" s="6" t="n">
        <v>46323.8055</v>
      </c>
      <c r="B5897" s="6" t="n">
        <v>2.07692307692308</v>
      </c>
      <c r="C5897" s="6" t="n">
        <v>94</v>
      </c>
      <c r="D5897" s="6" t="n">
        <v>-1</v>
      </c>
      <c r="E5897" s="6" t="n">
        <v>1.93186813186813</v>
      </c>
      <c r="F5897" s="6" t="n">
        <v>0</v>
      </c>
      <c r="G5897" s="6" t="n">
        <v>0.213919413919413</v>
      </c>
      <c r="H5897" s="6" t="str">
        <f aca="false">IF(AND(A5897&gt;=Stimuli!$B$2,A5897&lt;=Stimuli!$C$2),Stimuli!$A$2,IF(AND(A5897&gt;=Stimuli!$B$3,A5897&lt;=Stimuli!$C$3),Stimuli!$A$3,IF(AND(A5897&gt;=Stimuli!$B$4,A5897&lt;=Stimuli!$C$4),Stimuli!$A$4,"")))</f>
        <v>01 Quiet baseline (60s)</v>
      </c>
      <c r="I5897" s="6" t="n">
        <f aca="false">(B5897-B5896)/((A5897-A5896)/1000)</f>
        <v>0.562637362637474</v>
      </c>
      <c r="J5897" s="6" t="n">
        <f aca="false">IF(OR(B5897&lt;Rules!$B$2,B5897&gt;Rules!$B$3,ABS(I5897)&gt;Rules!$B$4,OR(B5898&lt;Rules!$B$2,B5898&gt;Rules!$B$3,ABS(I5898)&gt;Rules!$B$4)),1,0)</f>
        <v>0</v>
      </c>
      <c r="K5897" s="6" t="str">
        <f aca="false">IF(F5897=1,COUNTIF($F$2:F5897,1),"")</f>
        <v/>
      </c>
    </row>
    <row r="5898" customFormat="false" ht="15" hidden="false" customHeight="false" outlineLevel="0" collapsed="false">
      <c r="A5898" s="6" t="n">
        <v>46331.618</v>
      </c>
      <c r="B5898" s="6" t="n">
        <v>2.07252747252747</v>
      </c>
      <c r="C5898" s="6" t="n">
        <v>94</v>
      </c>
      <c r="D5898" s="6" t="n">
        <v>-1</v>
      </c>
      <c r="E5898" s="6" t="n">
        <v>1.93186813186813</v>
      </c>
      <c r="F5898" s="6" t="n">
        <v>0</v>
      </c>
      <c r="G5898" s="6" t="n">
        <v>0.213919413919413</v>
      </c>
      <c r="H5898" s="6" t="str">
        <f aca="false">IF(AND(A5898&gt;=Stimuli!$B$2,A5898&lt;=Stimuli!$C$2),Stimuli!$A$2,IF(AND(A5898&gt;=Stimuli!$B$3,A5898&lt;=Stimuli!$C$3),Stimuli!$A$3,IF(AND(A5898&gt;=Stimuli!$B$4,A5898&lt;=Stimuli!$C$4),Stimuli!$A$4,"")))</f>
        <v>01 Quiet baseline (60s)</v>
      </c>
      <c r="I5898" s="6" t="n">
        <f aca="false">(B5898-B5897)/((A5898-A5897)/1000)</f>
        <v>-0.562637362637474</v>
      </c>
      <c r="J5898" s="6" t="n">
        <f aca="false">IF(OR(B5898&lt;Rules!$B$2,B5898&gt;Rules!$B$3,ABS(I5898)&gt;Rules!$B$4,OR(B5899&lt;Rules!$B$2,B5899&gt;Rules!$B$3,ABS(I5899)&gt;Rules!$B$4)),1,0)</f>
        <v>0</v>
      </c>
      <c r="K5898" s="6" t="str">
        <f aca="false">IF(F5898=1,COUNTIF($F$2:F5898,1),"")</f>
        <v/>
      </c>
    </row>
    <row r="5899" customFormat="false" ht="15" hidden="false" customHeight="false" outlineLevel="0" collapsed="false">
      <c r="A5899" s="6" t="n">
        <v>46339.4305</v>
      </c>
      <c r="B5899" s="6" t="n">
        <v>2.07692307692308</v>
      </c>
      <c r="C5899" s="6" t="n">
        <v>94</v>
      </c>
      <c r="D5899" s="6" t="n">
        <v>-1</v>
      </c>
      <c r="E5899" s="6" t="n">
        <v>1.93186813186813</v>
      </c>
      <c r="F5899" s="6" t="n">
        <v>0</v>
      </c>
      <c r="G5899" s="6" t="n">
        <v>0.213919413919413</v>
      </c>
      <c r="H5899" s="6" t="str">
        <f aca="false">IF(AND(A5899&gt;=Stimuli!$B$2,A5899&lt;=Stimuli!$C$2),Stimuli!$A$2,IF(AND(A5899&gt;=Stimuli!$B$3,A5899&lt;=Stimuli!$C$3),Stimuli!$A$3,IF(AND(A5899&gt;=Stimuli!$B$4,A5899&lt;=Stimuli!$C$4),Stimuli!$A$4,"")))</f>
        <v>01 Quiet baseline (60s)</v>
      </c>
      <c r="I5899" s="6" t="n">
        <f aca="false">(B5899-B5898)/((A5899-A5898)/1000)</f>
        <v>0.562637362637474</v>
      </c>
      <c r="J5899" s="6" t="n">
        <f aca="false">IF(OR(B5899&lt;Rules!$B$2,B5899&gt;Rules!$B$3,ABS(I5899)&gt;Rules!$B$4,OR(B5900&lt;Rules!$B$2,B5900&gt;Rules!$B$3,ABS(I5900)&gt;Rules!$B$4)),1,0)</f>
        <v>0</v>
      </c>
      <c r="K5899" s="6" t="str">
        <f aca="false">IF(F5899=1,COUNTIF($F$2:F5899,1),"")</f>
        <v/>
      </c>
    </row>
    <row r="5900" customFormat="false" ht="15" hidden="false" customHeight="false" outlineLevel="0" collapsed="false">
      <c r="A5900" s="6" t="n">
        <v>46347.243</v>
      </c>
      <c r="B5900" s="6" t="n">
        <v>2.06959706959707</v>
      </c>
      <c r="C5900" s="6" t="n">
        <v>94</v>
      </c>
      <c r="D5900" s="6" t="n">
        <v>-1</v>
      </c>
      <c r="E5900" s="6" t="n">
        <v>1.93186813186813</v>
      </c>
      <c r="F5900" s="6" t="n">
        <v>0</v>
      </c>
      <c r="G5900" s="6" t="n">
        <v>0.213919413919413</v>
      </c>
      <c r="H5900" s="6" t="str">
        <f aca="false">IF(AND(A5900&gt;=Stimuli!$B$2,A5900&lt;=Stimuli!$C$2),Stimuli!$A$2,IF(AND(A5900&gt;=Stimuli!$B$3,A5900&lt;=Stimuli!$C$3),Stimuli!$A$3,IF(AND(A5900&gt;=Stimuli!$B$4,A5900&lt;=Stimuli!$C$4),Stimuli!$A$4,"")))</f>
        <v>01 Quiet baseline (60s)</v>
      </c>
      <c r="I5900" s="6" t="n">
        <f aca="false">(B5900-B5899)/((A5900-A5899)/1000)</f>
        <v>-0.937728937729048</v>
      </c>
      <c r="J5900" s="6" t="n">
        <f aca="false">IF(OR(B5900&lt;Rules!$B$2,B5900&gt;Rules!$B$3,ABS(I5900)&gt;Rules!$B$4,OR(B5901&lt;Rules!$B$2,B5901&gt;Rules!$B$3,ABS(I5901)&gt;Rules!$B$4)),1,0)</f>
        <v>0</v>
      </c>
      <c r="K5900" s="6" t="str">
        <f aca="false">IF(F5900=1,COUNTIF($F$2:F5900,1),"")</f>
        <v/>
      </c>
    </row>
    <row r="5901" customFormat="false" ht="15" hidden="false" customHeight="false" outlineLevel="0" collapsed="false">
      <c r="A5901" s="6" t="n">
        <v>46355.0555</v>
      </c>
      <c r="B5901" s="6" t="n">
        <v>2.07545787545788</v>
      </c>
      <c r="C5901" s="6" t="n">
        <v>94</v>
      </c>
      <c r="D5901" s="6" t="n">
        <v>-1</v>
      </c>
      <c r="E5901" s="6" t="n">
        <v>1.93186813186813</v>
      </c>
      <c r="F5901" s="6" t="n">
        <v>0</v>
      </c>
      <c r="G5901" s="6" t="n">
        <v>0.213919413919413</v>
      </c>
      <c r="H5901" s="6" t="str">
        <f aca="false">IF(AND(A5901&gt;=Stimuli!$B$2,A5901&lt;=Stimuli!$C$2),Stimuli!$A$2,IF(AND(A5901&gt;=Stimuli!$B$3,A5901&lt;=Stimuli!$C$3),Stimuli!$A$3,IF(AND(A5901&gt;=Stimuli!$B$4,A5901&lt;=Stimuli!$C$4),Stimuli!$A$4,"")))</f>
        <v>01 Quiet baseline (60s)</v>
      </c>
      <c r="I5901" s="6" t="n">
        <f aca="false">(B5901-B5900)/((A5901-A5900)/1000)</f>
        <v>0.750183150183204</v>
      </c>
      <c r="J5901" s="6" t="n">
        <f aca="false">IF(OR(B5901&lt;Rules!$B$2,B5901&gt;Rules!$B$3,ABS(I5901)&gt;Rules!$B$4,OR(B5902&lt;Rules!$B$2,B5902&gt;Rules!$B$3,ABS(I5902)&gt;Rules!$B$4)),1,0)</f>
        <v>0</v>
      </c>
      <c r="K5901" s="6" t="str">
        <f aca="false">IF(F5901=1,COUNTIF($F$2:F5901,1),"")</f>
        <v/>
      </c>
    </row>
    <row r="5902" customFormat="false" ht="15" hidden="false" customHeight="false" outlineLevel="0" collapsed="false">
      <c r="A5902" s="6" t="n">
        <v>46362.868</v>
      </c>
      <c r="B5902" s="6" t="n">
        <v>2.06959706959707</v>
      </c>
      <c r="C5902" s="6" t="n">
        <v>94</v>
      </c>
      <c r="D5902" s="6" t="n">
        <v>-1</v>
      </c>
      <c r="E5902" s="6" t="n">
        <v>1.93186813186813</v>
      </c>
      <c r="F5902" s="6" t="n">
        <v>0</v>
      </c>
      <c r="G5902" s="6" t="n">
        <v>0.213919413919413</v>
      </c>
      <c r="H5902" s="6" t="str">
        <f aca="false">IF(AND(A5902&gt;=Stimuli!$B$2,A5902&lt;=Stimuli!$C$2),Stimuli!$A$2,IF(AND(A5902&gt;=Stimuli!$B$3,A5902&lt;=Stimuli!$C$3),Stimuli!$A$3,IF(AND(A5902&gt;=Stimuli!$B$4,A5902&lt;=Stimuli!$C$4),Stimuli!$A$4,"")))</f>
        <v>01 Quiet baseline (60s)</v>
      </c>
      <c r="I5902" s="6" t="n">
        <f aca="false">(B5902-B5901)/((A5902-A5901)/1000)</f>
        <v>-0.750183150183204</v>
      </c>
      <c r="J5902" s="6" t="n">
        <f aca="false">IF(OR(B5902&lt;Rules!$B$2,B5902&gt;Rules!$B$3,ABS(I5902)&gt;Rules!$B$4,OR(B5903&lt;Rules!$B$2,B5903&gt;Rules!$B$3,ABS(I5903)&gt;Rules!$B$4)),1,0)</f>
        <v>0</v>
      </c>
      <c r="K5902" s="6" t="str">
        <f aca="false">IF(F5902=1,COUNTIF($F$2:F5902,1),"")</f>
        <v/>
      </c>
    </row>
    <row r="5903" customFormat="false" ht="15" hidden="false" customHeight="false" outlineLevel="0" collapsed="false">
      <c r="A5903" s="6" t="n">
        <v>46370.6805</v>
      </c>
      <c r="B5903" s="6" t="n">
        <v>2.07399267399267</v>
      </c>
      <c r="C5903" s="6" t="n">
        <v>94</v>
      </c>
      <c r="D5903" s="6" t="n">
        <v>-1</v>
      </c>
      <c r="E5903" s="6" t="n">
        <v>1.93186813186813</v>
      </c>
      <c r="F5903" s="6" t="n">
        <v>0</v>
      </c>
      <c r="G5903" s="6" t="n">
        <v>0.213919413919413</v>
      </c>
      <c r="H5903" s="6" t="str">
        <f aca="false">IF(AND(A5903&gt;=Stimuli!$B$2,A5903&lt;=Stimuli!$C$2),Stimuli!$A$2,IF(AND(A5903&gt;=Stimuli!$B$3,A5903&lt;=Stimuli!$C$3),Stimuli!$A$3,IF(AND(A5903&gt;=Stimuli!$B$4,A5903&lt;=Stimuli!$C$4),Stimuli!$A$4,"")))</f>
        <v>01 Quiet baseline (60s)</v>
      </c>
      <c r="I5903" s="6" t="n">
        <f aca="false">(B5903-B5902)/((A5903-A5902)/1000)</f>
        <v>0.562637362637304</v>
      </c>
      <c r="J5903" s="6" t="n">
        <f aca="false">IF(OR(B5903&lt;Rules!$B$2,B5903&gt;Rules!$B$3,ABS(I5903)&gt;Rules!$B$4,OR(B5904&lt;Rules!$B$2,B5904&gt;Rules!$B$3,ABS(I5904)&gt;Rules!$B$4)),1,0)</f>
        <v>0</v>
      </c>
      <c r="K5903" s="6" t="str">
        <f aca="false">IF(F5903=1,COUNTIF($F$2:F5903,1),"")</f>
        <v/>
      </c>
    </row>
    <row r="5904" customFormat="false" ht="15" hidden="false" customHeight="false" outlineLevel="0" collapsed="false">
      <c r="A5904" s="6" t="n">
        <v>46378.493</v>
      </c>
      <c r="B5904" s="6" t="n">
        <v>2.06813186813187</v>
      </c>
      <c r="C5904" s="6" t="n">
        <v>94</v>
      </c>
      <c r="D5904" s="6" t="n">
        <v>-1</v>
      </c>
      <c r="E5904" s="6" t="n">
        <v>1.93186813186813</v>
      </c>
      <c r="F5904" s="6" t="n">
        <v>0</v>
      </c>
      <c r="G5904" s="6" t="n">
        <v>0.213919413919413</v>
      </c>
      <c r="H5904" s="6" t="str">
        <f aca="false">IF(AND(A5904&gt;=Stimuli!$B$2,A5904&lt;=Stimuli!$C$2),Stimuli!$A$2,IF(AND(A5904&gt;=Stimuli!$B$3,A5904&lt;=Stimuli!$C$3),Stimuli!$A$3,IF(AND(A5904&gt;=Stimuli!$B$4,A5904&lt;=Stimuli!$C$4),Stimuli!$A$4,"")))</f>
        <v>01 Quiet baseline (60s)</v>
      </c>
      <c r="I5904" s="6" t="n">
        <f aca="false">(B5904-B5903)/((A5904-A5903)/1000)</f>
        <v>-0.750183150183034</v>
      </c>
      <c r="J5904" s="6" t="n">
        <f aca="false">IF(OR(B5904&lt;Rules!$B$2,B5904&gt;Rules!$B$3,ABS(I5904)&gt;Rules!$B$4,OR(B5905&lt;Rules!$B$2,B5905&gt;Rules!$B$3,ABS(I5905)&gt;Rules!$B$4)),1,0)</f>
        <v>0</v>
      </c>
      <c r="K5904" s="6" t="str">
        <f aca="false">IF(F5904=1,COUNTIF($F$2:F5904,1),"")</f>
        <v/>
      </c>
    </row>
    <row r="5905" customFormat="false" ht="15" hidden="false" customHeight="false" outlineLevel="0" collapsed="false">
      <c r="A5905" s="6" t="n">
        <v>46386.3055</v>
      </c>
      <c r="B5905" s="6" t="n">
        <v>2.07106227106227</v>
      </c>
      <c r="C5905" s="6" t="n">
        <v>94</v>
      </c>
      <c r="D5905" s="6" t="n">
        <v>-1</v>
      </c>
      <c r="E5905" s="6" t="n">
        <v>1.93186813186813</v>
      </c>
      <c r="F5905" s="6" t="n">
        <v>0</v>
      </c>
      <c r="G5905" s="6" t="n">
        <v>0.213919413919413</v>
      </c>
      <c r="H5905" s="6" t="str">
        <f aca="false">IF(AND(A5905&gt;=Stimuli!$B$2,A5905&lt;=Stimuli!$C$2),Stimuli!$A$2,IF(AND(A5905&gt;=Stimuli!$B$3,A5905&lt;=Stimuli!$C$3),Stimuli!$A$3,IF(AND(A5905&gt;=Stimuli!$B$4,A5905&lt;=Stimuli!$C$4),Stimuli!$A$4,"")))</f>
        <v>01 Quiet baseline (60s)</v>
      </c>
      <c r="I5905" s="6" t="n">
        <f aca="false">(B5905-B5904)/((A5905-A5904)/1000)</f>
        <v>0.375091575091744</v>
      </c>
      <c r="J5905" s="6" t="n">
        <f aca="false">IF(OR(B5905&lt;Rules!$B$2,B5905&gt;Rules!$B$3,ABS(I5905)&gt;Rules!$B$4,OR(B5906&lt;Rules!$B$2,B5906&gt;Rules!$B$3,ABS(I5906)&gt;Rules!$B$4)),1,0)</f>
        <v>0</v>
      </c>
      <c r="K5905" s="6" t="str">
        <f aca="false">IF(F5905=1,COUNTIF($F$2:F5905,1),"")</f>
        <v/>
      </c>
    </row>
    <row r="5906" customFormat="false" ht="15" hidden="false" customHeight="false" outlineLevel="0" collapsed="false">
      <c r="A5906" s="6" t="n">
        <v>46394.118</v>
      </c>
      <c r="B5906" s="6" t="n">
        <v>2.06813186813187</v>
      </c>
      <c r="C5906" s="6" t="n">
        <v>94</v>
      </c>
      <c r="D5906" s="6" t="n">
        <v>-1</v>
      </c>
      <c r="E5906" s="6" t="n">
        <v>1.93186813186813</v>
      </c>
      <c r="F5906" s="6" t="n">
        <v>0</v>
      </c>
      <c r="G5906" s="6" t="n">
        <v>0.213919413919413</v>
      </c>
      <c r="H5906" s="6" t="str">
        <f aca="false">IF(AND(A5906&gt;=Stimuli!$B$2,A5906&lt;=Stimuli!$C$2),Stimuli!$A$2,IF(AND(A5906&gt;=Stimuli!$B$3,A5906&lt;=Stimuli!$C$3),Stimuli!$A$3,IF(AND(A5906&gt;=Stimuli!$B$4,A5906&lt;=Stimuli!$C$4),Stimuli!$A$4,"")))</f>
        <v>01 Quiet baseline (60s)</v>
      </c>
      <c r="I5906" s="6" t="n">
        <f aca="false">(B5906-B5905)/((A5906-A5905)/1000)</f>
        <v>-0.375091575091744</v>
      </c>
      <c r="J5906" s="6" t="n">
        <f aca="false">IF(OR(B5906&lt;Rules!$B$2,B5906&gt;Rules!$B$3,ABS(I5906)&gt;Rules!$B$4,OR(B5907&lt;Rules!$B$2,B5907&gt;Rules!$B$3,ABS(I5907)&gt;Rules!$B$4)),1,0)</f>
        <v>0</v>
      </c>
      <c r="K5906" s="6" t="str">
        <f aca="false">IF(F5906=1,COUNTIF($F$2:F5906,1),"")</f>
        <v/>
      </c>
    </row>
    <row r="5907" customFormat="false" ht="15" hidden="false" customHeight="false" outlineLevel="0" collapsed="false">
      <c r="A5907" s="6" t="n">
        <v>46401.9305</v>
      </c>
      <c r="B5907" s="6" t="n">
        <v>2.06813186813187</v>
      </c>
      <c r="C5907" s="6" t="n">
        <v>94</v>
      </c>
      <c r="D5907" s="6" t="n">
        <v>-1</v>
      </c>
      <c r="E5907" s="6" t="n">
        <v>1.93186813186813</v>
      </c>
      <c r="F5907" s="6" t="n">
        <v>0</v>
      </c>
      <c r="G5907" s="6" t="n">
        <v>0.213919413919413</v>
      </c>
      <c r="H5907" s="6" t="str">
        <f aca="false">IF(AND(A5907&gt;=Stimuli!$B$2,A5907&lt;=Stimuli!$C$2),Stimuli!$A$2,IF(AND(A5907&gt;=Stimuli!$B$3,A5907&lt;=Stimuli!$C$3),Stimuli!$A$3,IF(AND(A5907&gt;=Stimuli!$B$4,A5907&lt;=Stimuli!$C$4),Stimuli!$A$4,"")))</f>
        <v>01 Quiet baseline (60s)</v>
      </c>
      <c r="I5907" s="6" t="n">
        <f aca="false">(B5907-B5906)/((A5907-A5906)/1000)</f>
        <v>0</v>
      </c>
      <c r="J5907" s="6" t="n">
        <f aca="false">IF(OR(B5907&lt;Rules!$B$2,B5907&gt;Rules!$B$3,ABS(I5907)&gt;Rules!$B$4,OR(B5908&lt;Rules!$B$2,B5908&gt;Rules!$B$3,ABS(I5908)&gt;Rules!$B$4)),1,0)</f>
        <v>0</v>
      </c>
      <c r="K5907" s="6" t="str">
        <f aca="false">IF(F5907=1,COUNTIF($F$2:F5907,1),"")</f>
        <v/>
      </c>
    </row>
    <row r="5908" customFormat="false" ht="15" hidden="false" customHeight="false" outlineLevel="0" collapsed="false">
      <c r="A5908" s="6" t="n">
        <v>46409.743</v>
      </c>
      <c r="B5908" s="6" t="n">
        <v>2.06813186813187</v>
      </c>
      <c r="C5908" s="6" t="n">
        <v>94</v>
      </c>
      <c r="D5908" s="6" t="n">
        <v>-1</v>
      </c>
      <c r="E5908" s="6" t="n">
        <v>1.93186813186813</v>
      </c>
      <c r="F5908" s="6" t="n">
        <v>0</v>
      </c>
      <c r="G5908" s="6" t="n">
        <v>0.213919413919413</v>
      </c>
      <c r="H5908" s="6" t="str">
        <f aca="false">IF(AND(A5908&gt;=Stimuli!$B$2,A5908&lt;=Stimuli!$C$2),Stimuli!$A$2,IF(AND(A5908&gt;=Stimuli!$B$3,A5908&lt;=Stimuli!$C$3),Stimuli!$A$3,IF(AND(A5908&gt;=Stimuli!$B$4,A5908&lt;=Stimuli!$C$4),Stimuli!$A$4,"")))</f>
        <v>01 Quiet baseline (60s)</v>
      </c>
      <c r="I5908" s="6" t="n">
        <f aca="false">(B5908-B5907)/((A5908-A5907)/1000)</f>
        <v>0</v>
      </c>
      <c r="J5908" s="6" t="n">
        <f aca="false">IF(OR(B5908&lt;Rules!$B$2,B5908&gt;Rules!$B$3,ABS(I5908)&gt;Rules!$B$4,OR(B5909&lt;Rules!$B$2,B5909&gt;Rules!$B$3,ABS(I5909)&gt;Rules!$B$4)),1,0)</f>
        <v>0</v>
      </c>
      <c r="K5908" s="6" t="str">
        <f aca="false">IF(F5908=1,COUNTIF($F$2:F5908,1),"")</f>
        <v/>
      </c>
    </row>
    <row r="5909" customFormat="false" ht="15" hidden="false" customHeight="false" outlineLevel="0" collapsed="false">
      <c r="A5909" s="6" t="n">
        <v>46417.5555</v>
      </c>
      <c r="B5909" s="6" t="n">
        <v>2.06666666666667</v>
      </c>
      <c r="C5909" s="6" t="n">
        <v>94</v>
      </c>
      <c r="D5909" s="6" t="n">
        <v>-1</v>
      </c>
      <c r="E5909" s="6" t="n">
        <v>1.93186813186813</v>
      </c>
      <c r="F5909" s="6" t="n">
        <v>0</v>
      </c>
      <c r="G5909" s="6" t="n">
        <v>0.213919413919413</v>
      </c>
      <c r="H5909" s="6" t="str">
        <f aca="false">IF(AND(A5909&gt;=Stimuli!$B$2,A5909&lt;=Stimuli!$C$2),Stimuli!$A$2,IF(AND(A5909&gt;=Stimuli!$B$3,A5909&lt;=Stimuli!$C$3),Stimuli!$A$3,IF(AND(A5909&gt;=Stimuli!$B$4,A5909&lt;=Stimuli!$C$4),Stimuli!$A$4,"")))</f>
        <v>01 Quiet baseline (60s)</v>
      </c>
      <c r="I5909" s="6" t="n">
        <f aca="false">(B5909-B5908)/((A5909-A5908)/1000)</f>
        <v>-0.187545787545844</v>
      </c>
      <c r="J5909" s="6" t="n">
        <f aca="false">IF(OR(B5909&lt;Rules!$B$2,B5909&gt;Rules!$B$3,ABS(I5909)&gt;Rules!$B$4,OR(B5910&lt;Rules!$B$2,B5910&gt;Rules!$B$3,ABS(I5910)&gt;Rules!$B$4)),1,0)</f>
        <v>0</v>
      </c>
      <c r="K5909" s="6" t="str">
        <f aca="false">IF(F5909=1,COUNTIF($F$2:F5909,1),"")</f>
        <v/>
      </c>
    </row>
    <row r="5910" customFormat="false" ht="15" hidden="false" customHeight="false" outlineLevel="0" collapsed="false">
      <c r="A5910" s="6" t="n">
        <v>46425.368</v>
      </c>
      <c r="B5910" s="6" t="n">
        <v>2.06813186813187</v>
      </c>
      <c r="C5910" s="6" t="n">
        <v>94</v>
      </c>
      <c r="D5910" s="6" t="n">
        <v>-1</v>
      </c>
      <c r="E5910" s="6" t="n">
        <v>1.93186813186813</v>
      </c>
      <c r="F5910" s="6" t="n">
        <v>0</v>
      </c>
      <c r="G5910" s="6" t="n">
        <v>0.213919413919413</v>
      </c>
      <c r="H5910" s="6" t="str">
        <f aca="false">IF(AND(A5910&gt;=Stimuli!$B$2,A5910&lt;=Stimuli!$C$2),Stimuli!$A$2,IF(AND(A5910&gt;=Stimuli!$B$3,A5910&lt;=Stimuli!$C$3),Stimuli!$A$3,IF(AND(A5910&gt;=Stimuli!$B$4,A5910&lt;=Stimuli!$C$4),Stimuli!$A$4,"")))</f>
        <v>01 Quiet baseline (60s)</v>
      </c>
      <c r="I5910" s="6" t="n">
        <f aca="false">(B5910-B5909)/((A5910-A5909)/1000)</f>
        <v>0.187545787545844</v>
      </c>
      <c r="J5910" s="6" t="n">
        <f aca="false">IF(OR(B5910&lt;Rules!$B$2,B5910&gt;Rules!$B$3,ABS(I5910)&gt;Rules!$B$4,OR(B5911&lt;Rules!$B$2,B5911&gt;Rules!$B$3,ABS(I5911)&gt;Rules!$B$4)),1,0)</f>
        <v>0</v>
      </c>
      <c r="K5910" s="6" t="str">
        <f aca="false">IF(F5910=1,COUNTIF($F$2:F5910,1),"")</f>
        <v/>
      </c>
    </row>
    <row r="5911" customFormat="false" ht="15" hidden="false" customHeight="false" outlineLevel="0" collapsed="false">
      <c r="A5911" s="6" t="n">
        <v>46433.1805</v>
      </c>
      <c r="B5911" s="6" t="n">
        <v>2.06373626373626</v>
      </c>
      <c r="C5911" s="6" t="n">
        <v>94</v>
      </c>
      <c r="D5911" s="6" t="n">
        <v>-1</v>
      </c>
      <c r="E5911" s="6" t="n">
        <v>1.93186813186813</v>
      </c>
      <c r="F5911" s="6" t="n">
        <v>0</v>
      </c>
      <c r="G5911" s="6" t="n">
        <v>0.213919413919413</v>
      </c>
      <c r="H5911" s="6" t="str">
        <f aca="false">IF(AND(A5911&gt;=Stimuli!$B$2,A5911&lt;=Stimuli!$C$2),Stimuli!$A$2,IF(AND(A5911&gt;=Stimuli!$B$3,A5911&lt;=Stimuli!$C$3),Stimuli!$A$3,IF(AND(A5911&gt;=Stimuli!$B$4,A5911&lt;=Stimuli!$C$4),Stimuli!$A$4,"")))</f>
        <v>01 Quiet baseline (60s)</v>
      </c>
      <c r="I5911" s="6" t="n">
        <f aca="false">(B5911-B5910)/((A5911-A5910)/1000)</f>
        <v>-0.562637362637304</v>
      </c>
      <c r="J5911" s="6" t="n">
        <f aca="false">IF(OR(B5911&lt;Rules!$B$2,B5911&gt;Rules!$B$3,ABS(I5911)&gt;Rules!$B$4,OR(B5912&lt;Rules!$B$2,B5912&gt;Rules!$B$3,ABS(I5912)&gt;Rules!$B$4)),1,0)</f>
        <v>0</v>
      </c>
      <c r="K5911" s="6" t="str">
        <f aca="false">IF(F5911=1,COUNTIF($F$2:F5911,1),"")</f>
        <v/>
      </c>
    </row>
    <row r="5912" customFormat="false" ht="15" hidden="false" customHeight="false" outlineLevel="0" collapsed="false">
      <c r="A5912" s="6" t="n">
        <v>46440.993</v>
      </c>
      <c r="B5912" s="6" t="n">
        <v>2.06813186813187</v>
      </c>
      <c r="C5912" s="6" t="n">
        <v>94</v>
      </c>
      <c r="D5912" s="6" t="n">
        <v>-1</v>
      </c>
      <c r="E5912" s="6" t="n">
        <v>1.93186813186813</v>
      </c>
      <c r="F5912" s="6" t="n">
        <v>0</v>
      </c>
      <c r="G5912" s="6" t="n">
        <v>0.213919413919413</v>
      </c>
      <c r="H5912" s="6" t="str">
        <f aca="false">IF(AND(A5912&gt;=Stimuli!$B$2,A5912&lt;=Stimuli!$C$2),Stimuli!$A$2,IF(AND(A5912&gt;=Stimuli!$B$3,A5912&lt;=Stimuli!$C$3),Stimuli!$A$3,IF(AND(A5912&gt;=Stimuli!$B$4,A5912&lt;=Stimuli!$C$4),Stimuli!$A$4,"")))</f>
        <v>01 Quiet baseline (60s)</v>
      </c>
      <c r="I5912" s="6" t="n">
        <f aca="false">(B5912-B5911)/((A5912-A5911)/1000)</f>
        <v>0.562637362637304</v>
      </c>
      <c r="J5912" s="6" t="n">
        <f aca="false">IF(OR(B5912&lt;Rules!$B$2,B5912&gt;Rules!$B$3,ABS(I5912)&gt;Rules!$B$4,OR(B5913&lt;Rules!$B$2,B5913&gt;Rules!$B$3,ABS(I5913)&gt;Rules!$B$4)),1,0)</f>
        <v>0</v>
      </c>
      <c r="K5912" s="6" t="str">
        <f aca="false">IF(F5912=1,COUNTIF($F$2:F5912,1),"")</f>
        <v/>
      </c>
    </row>
    <row r="5913" customFormat="false" ht="15" hidden="false" customHeight="false" outlineLevel="0" collapsed="false">
      <c r="A5913" s="6" t="n">
        <v>46448.8055</v>
      </c>
      <c r="B5913" s="6" t="n">
        <v>2.06227106227106</v>
      </c>
      <c r="C5913" s="6" t="n">
        <v>94</v>
      </c>
      <c r="D5913" s="6" t="n">
        <v>-1</v>
      </c>
      <c r="E5913" s="6" t="n">
        <v>1.93333333333333</v>
      </c>
      <c r="F5913" s="6" t="n">
        <v>0</v>
      </c>
      <c r="G5913" s="6" t="n">
        <v>0.213919413919413</v>
      </c>
      <c r="H5913" s="6" t="str">
        <f aca="false">IF(AND(A5913&gt;=Stimuli!$B$2,A5913&lt;=Stimuli!$C$2),Stimuli!$A$2,IF(AND(A5913&gt;=Stimuli!$B$3,A5913&lt;=Stimuli!$C$3),Stimuli!$A$3,IF(AND(A5913&gt;=Stimuli!$B$4,A5913&lt;=Stimuli!$C$4),Stimuli!$A$4,"")))</f>
        <v>01 Quiet baseline (60s)</v>
      </c>
      <c r="I5913" s="6" t="n">
        <f aca="false">(B5913-B5912)/((A5913-A5912)/1000)</f>
        <v>-0.750183150183148</v>
      </c>
      <c r="J5913" s="6" t="n">
        <f aca="false">IF(OR(B5913&lt;Rules!$B$2,B5913&gt;Rules!$B$3,ABS(I5913)&gt;Rules!$B$4,OR(B5914&lt;Rules!$B$2,B5914&gt;Rules!$B$3,ABS(I5914)&gt;Rules!$B$4)),1,0)</f>
        <v>0</v>
      </c>
      <c r="K5913" s="6" t="str">
        <f aca="false">IF(F5913=1,COUNTIF($F$2:F5913,1),"")</f>
        <v/>
      </c>
    </row>
    <row r="5914" customFormat="false" ht="15" hidden="false" customHeight="false" outlineLevel="0" collapsed="false">
      <c r="A5914" s="6" t="n">
        <v>46456.618</v>
      </c>
      <c r="B5914" s="6" t="n">
        <v>2.06813186813187</v>
      </c>
      <c r="C5914" s="6" t="n">
        <v>94</v>
      </c>
      <c r="D5914" s="6" t="n">
        <v>-1</v>
      </c>
      <c r="E5914" s="6" t="n">
        <v>1.93333333333333</v>
      </c>
      <c r="F5914" s="6" t="n">
        <v>0</v>
      </c>
      <c r="G5914" s="6" t="n">
        <v>0.213919413919413</v>
      </c>
      <c r="H5914" s="6" t="str">
        <f aca="false">IF(AND(A5914&gt;=Stimuli!$B$2,A5914&lt;=Stimuli!$C$2),Stimuli!$A$2,IF(AND(A5914&gt;=Stimuli!$B$3,A5914&lt;=Stimuli!$C$3),Stimuli!$A$3,IF(AND(A5914&gt;=Stimuli!$B$4,A5914&lt;=Stimuli!$C$4),Stimuli!$A$4,"")))</f>
        <v>01 Quiet baseline (60s)</v>
      </c>
      <c r="I5914" s="6" t="n">
        <f aca="false">(B5914-B5913)/((A5914-A5913)/1000)</f>
        <v>0.750183150183148</v>
      </c>
      <c r="J5914" s="6" t="n">
        <f aca="false">IF(OR(B5914&lt;Rules!$B$2,B5914&gt;Rules!$B$3,ABS(I5914)&gt;Rules!$B$4,OR(B5915&lt;Rules!$B$2,B5915&gt;Rules!$B$3,ABS(I5915)&gt;Rules!$B$4)),1,0)</f>
        <v>0</v>
      </c>
      <c r="K5914" s="6" t="str">
        <f aca="false">IF(F5914=1,COUNTIF($F$2:F5914,1),"")</f>
        <v/>
      </c>
    </row>
    <row r="5915" customFormat="false" ht="15" hidden="false" customHeight="false" outlineLevel="0" collapsed="false">
      <c r="A5915" s="6" t="n">
        <v>46464.4305</v>
      </c>
      <c r="B5915" s="6" t="n">
        <v>2.06080586080586</v>
      </c>
      <c r="C5915" s="6" t="n">
        <v>94</v>
      </c>
      <c r="D5915" s="6" t="n">
        <v>-1</v>
      </c>
      <c r="E5915" s="6" t="n">
        <v>1.93333333333333</v>
      </c>
      <c r="F5915" s="6" t="n">
        <v>0</v>
      </c>
      <c r="G5915" s="6" t="n">
        <v>0.213919413919413</v>
      </c>
      <c r="H5915" s="6" t="str">
        <f aca="false">IF(AND(A5915&gt;=Stimuli!$B$2,A5915&lt;=Stimuli!$C$2),Stimuli!$A$2,IF(AND(A5915&gt;=Stimuli!$B$3,A5915&lt;=Stimuli!$C$3),Stimuli!$A$3,IF(AND(A5915&gt;=Stimuli!$B$4,A5915&lt;=Stimuli!$C$4),Stimuli!$A$4,"")))</f>
        <v>01 Quiet baseline (60s)</v>
      </c>
      <c r="I5915" s="6" t="n">
        <f aca="false">(B5915-B5914)/((A5915-A5914)/1000)</f>
        <v>-0.937728937728878</v>
      </c>
      <c r="J5915" s="6" t="n">
        <f aca="false">IF(OR(B5915&lt;Rules!$B$2,B5915&gt;Rules!$B$3,ABS(I5915)&gt;Rules!$B$4,OR(B5916&lt;Rules!$B$2,B5916&gt;Rules!$B$3,ABS(I5916)&gt;Rules!$B$4)),1,0)</f>
        <v>0</v>
      </c>
      <c r="K5915" s="6" t="str">
        <f aca="false">IF(F5915=1,COUNTIF($F$2:F5915,1),"")</f>
        <v/>
      </c>
    </row>
    <row r="5916" customFormat="false" ht="15" hidden="false" customHeight="false" outlineLevel="0" collapsed="false">
      <c r="A5916" s="6" t="n">
        <v>46472.243</v>
      </c>
      <c r="B5916" s="6" t="n">
        <v>2.06666666666667</v>
      </c>
      <c r="C5916" s="6" t="n">
        <v>94</v>
      </c>
      <c r="D5916" s="6" t="n">
        <v>-1</v>
      </c>
      <c r="E5916" s="6" t="n">
        <v>1.93479853479853</v>
      </c>
      <c r="F5916" s="6" t="n">
        <v>0</v>
      </c>
      <c r="G5916" s="6" t="n">
        <v>0.213919413919413</v>
      </c>
      <c r="H5916" s="6" t="str">
        <f aca="false">IF(AND(A5916&gt;=Stimuli!$B$2,A5916&lt;=Stimuli!$C$2),Stimuli!$A$2,IF(AND(A5916&gt;=Stimuli!$B$3,A5916&lt;=Stimuli!$C$3),Stimuli!$A$3,IF(AND(A5916&gt;=Stimuli!$B$4,A5916&lt;=Stimuli!$C$4),Stimuli!$A$4,"")))</f>
        <v>01 Quiet baseline (60s)</v>
      </c>
      <c r="I5916" s="6" t="n">
        <f aca="false">(B5916-B5915)/((A5916-A5915)/1000)</f>
        <v>0.750183150183034</v>
      </c>
      <c r="J5916" s="6" t="n">
        <f aca="false">IF(OR(B5916&lt;Rules!$B$2,B5916&gt;Rules!$B$3,ABS(I5916)&gt;Rules!$B$4,OR(B5917&lt;Rules!$B$2,B5917&gt;Rules!$B$3,ABS(I5917)&gt;Rules!$B$4)),1,0)</f>
        <v>0</v>
      </c>
      <c r="K5916" s="6" t="str">
        <f aca="false">IF(F5916=1,COUNTIF($F$2:F5916,1),"")</f>
        <v/>
      </c>
    </row>
    <row r="5917" customFormat="false" ht="15" hidden="false" customHeight="false" outlineLevel="0" collapsed="false">
      <c r="A5917" s="6" t="n">
        <v>46480.0555</v>
      </c>
      <c r="B5917" s="6" t="n">
        <v>2.05934065934066</v>
      </c>
      <c r="C5917" s="6" t="n">
        <v>94</v>
      </c>
      <c r="D5917" s="6" t="n">
        <v>-1</v>
      </c>
      <c r="E5917" s="6" t="n">
        <v>1.93479853479853</v>
      </c>
      <c r="F5917" s="6" t="n">
        <v>0</v>
      </c>
      <c r="G5917" s="6" t="n">
        <v>0.213919413919413</v>
      </c>
      <c r="H5917" s="6" t="str">
        <f aca="false">IF(AND(A5917&gt;=Stimuli!$B$2,A5917&lt;=Stimuli!$C$2),Stimuli!$A$2,IF(AND(A5917&gt;=Stimuli!$B$3,A5917&lt;=Stimuli!$C$3),Stimuli!$A$3,IF(AND(A5917&gt;=Stimuli!$B$4,A5917&lt;=Stimuli!$C$4),Stimuli!$A$4,"")))</f>
        <v>01 Quiet baseline (60s)</v>
      </c>
      <c r="I5917" s="6" t="n">
        <f aca="false">(B5917-B5916)/((A5917-A5916)/1000)</f>
        <v>-0.937728937728878</v>
      </c>
      <c r="J5917" s="6" t="n">
        <f aca="false">IF(OR(B5917&lt;Rules!$B$2,B5917&gt;Rules!$B$3,ABS(I5917)&gt;Rules!$B$4,OR(B5918&lt;Rules!$B$2,B5918&gt;Rules!$B$3,ABS(I5918)&gt;Rules!$B$4)),1,0)</f>
        <v>0</v>
      </c>
      <c r="K5917" s="6" t="str">
        <f aca="false">IF(F5917=1,COUNTIF($F$2:F5917,1),"")</f>
        <v/>
      </c>
    </row>
    <row r="5918" customFormat="false" ht="15" hidden="false" customHeight="false" outlineLevel="0" collapsed="false">
      <c r="A5918" s="6" t="n">
        <v>46487.868</v>
      </c>
      <c r="B5918" s="6" t="n">
        <v>2.06373626373626</v>
      </c>
      <c r="C5918" s="6" t="n">
        <v>94</v>
      </c>
      <c r="D5918" s="6" t="n">
        <v>-1</v>
      </c>
      <c r="E5918" s="6" t="n">
        <v>1.93479853479853</v>
      </c>
      <c r="F5918" s="6" t="n">
        <v>0</v>
      </c>
      <c r="G5918" s="6" t="n">
        <v>0.213919413919413</v>
      </c>
      <c r="H5918" s="6" t="str">
        <f aca="false">IF(AND(A5918&gt;=Stimuli!$B$2,A5918&lt;=Stimuli!$C$2),Stimuli!$A$2,IF(AND(A5918&gt;=Stimuli!$B$3,A5918&lt;=Stimuli!$C$3),Stimuli!$A$3,IF(AND(A5918&gt;=Stimuli!$B$4,A5918&lt;=Stimuli!$C$4),Stimuli!$A$4,"")))</f>
        <v>01 Quiet baseline (60s)</v>
      </c>
      <c r="I5918" s="6" t="n">
        <f aca="false">(B5918-B5917)/((A5918-A5917)/1000)</f>
        <v>0.562637362637418</v>
      </c>
      <c r="J5918" s="6" t="n">
        <f aca="false">IF(OR(B5918&lt;Rules!$B$2,B5918&gt;Rules!$B$3,ABS(I5918)&gt;Rules!$B$4,OR(B5919&lt;Rules!$B$2,B5919&gt;Rules!$B$3,ABS(I5919)&gt;Rules!$B$4)),1,0)</f>
        <v>0</v>
      </c>
      <c r="K5918" s="6" t="str">
        <f aca="false">IF(F5918=1,COUNTIF($F$2:F5918,1),"")</f>
        <v/>
      </c>
    </row>
    <row r="5919" customFormat="false" ht="15" hidden="false" customHeight="false" outlineLevel="0" collapsed="false">
      <c r="A5919" s="6" t="n">
        <v>46495.6805</v>
      </c>
      <c r="B5919" s="6" t="n">
        <v>2.05787545787546</v>
      </c>
      <c r="C5919" s="6" t="n">
        <v>94</v>
      </c>
      <c r="D5919" s="6" t="n">
        <v>-1</v>
      </c>
      <c r="E5919" s="6" t="n">
        <v>1.93626373626374</v>
      </c>
      <c r="F5919" s="6" t="n">
        <v>0</v>
      </c>
      <c r="G5919" s="6" t="n">
        <v>0.213919413919413</v>
      </c>
      <c r="H5919" s="6" t="str">
        <f aca="false">IF(AND(A5919&gt;=Stimuli!$B$2,A5919&lt;=Stimuli!$C$2),Stimuli!$A$2,IF(AND(A5919&gt;=Stimuli!$B$3,A5919&lt;=Stimuli!$C$3),Stimuli!$A$3,IF(AND(A5919&gt;=Stimuli!$B$4,A5919&lt;=Stimuli!$C$4),Stimuli!$A$4,"")))</f>
        <v>01 Quiet baseline (60s)</v>
      </c>
      <c r="I5919" s="6" t="n">
        <f aca="false">(B5919-B5918)/((A5919-A5918)/1000)</f>
        <v>-0.750183150183318</v>
      </c>
      <c r="J5919" s="6" t="n">
        <f aca="false">IF(OR(B5919&lt;Rules!$B$2,B5919&gt;Rules!$B$3,ABS(I5919)&gt;Rules!$B$4,OR(B5920&lt;Rules!$B$2,B5920&gt;Rules!$B$3,ABS(I5920)&gt;Rules!$B$4)),1,0)</f>
        <v>0</v>
      </c>
      <c r="K5919" s="6" t="str">
        <f aca="false">IF(F5919=1,COUNTIF($F$2:F5919,1),"")</f>
        <v/>
      </c>
    </row>
    <row r="5920" customFormat="false" ht="15" hidden="false" customHeight="false" outlineLevel="0" collapsed="false">
      <c r="A5920" s="6" t="n">
        <v>46503.493</v>
      </c>
      <c r="B5920" s="6" t="n">
        <v>2.06080586080586</v>
      </c>
      <c r="C5920" s="6" t="n">
        <v>94</v>
      </c>
      <c r="D5920" s="6" t="n">
        <v>-1</v>
      </c>
      <c r="E5920" s="6" t="n">
        <v>1.93626373626374</v>
      </c>
      <c r="F5920" s="6" t="n">
        <v>0</v>
      </c>
      <c r="G5920" s="6" t="n">
        <v>0.213919413919413</v>
      </c>
      <c r="H5920" s="6" t="str">
        <f aca="false">IF(AND(A5920&gt;=Stimuli!$B$2,A5920&lt;=Stimuli!$C$2),Stimuli!$A$2,IF(AND(A5920&gt;=Stimuli!$B$3,A5920&lt;=Stimuli!$C$3),Stimuli!$A$3,IF(AND(A5920&gt;=Stimuli!$B$4,A5920&lt;=Stimuli!$C$4),Stimuli!$A$4,"")))</f>
        <v>01 Quiet baseline (60s)</v>
      </c>
      <c r="I5920" s="6" t="n">
        <f aca="false">(B5920-B5919)/((A5920-A5919)/1000)</f>
        <v>0.375091575091744</v>
      </c>
      <c r="J5920" s="6" t="n">
        <f aca="false">IF(OR(B5920&lt;Rules!$B$2,B5920&gt;Rules!$B$3,ABS(I5920)&gt;Rules!$B$4,OR(B5921&lt;Rules!$B$2,B5921&gt;Rules!$B$3,ABS(I5921)&gt;Rules!$B$4)),1,0)</f>
        <v>0</v>
      </c>
      <c r="K5920" s="6" t="str">
        <f aca="false">IF(F5920=1,COUNTIF($F$2:F5920,1),"")</f>
        <v/>
      </c>
    </row>
    <row r="5921" customFormat="false" ht="15" hidden="false" customHeight="false" outlineLevel="0" collapsed="false">
      <c r="A5921" s="6" t="n">
        <v>46511.3055</v>
      </c>
      <c r="B5921" s="6" t="n">
        <v>2.05641025641026</v>
      </c>
      <c r="C5921" s="6" t="n">
        <v>94</v>
      </c>
      <c r="D5921" s="6" t="n">
        <v>-1</v>
      </c>
      <c r="E5921" s="6" t="n">
        <v>1.93626373626374</v>
      </c>
      <c r="F5921" s="6" t="n">
        <v>0</v>
      </c>
      <c r="G5921" s="6" t="n">
        <v>0.213919413919413</v>
      </c>
      <c r="H5921" s="6" t="str">
        <f aca="false">IF(AND(A5921&gt;=Stimuli!$B$2,A5921&lt;=Stimuli!$C$2),Stimuli!$A$2,IF(AND(A5921&gt;=Stimuli!$B$3,A5921&lt;=Stimuli!$C$3),Stimuli!$A$3,IF(AND(A5921&gt;=Stimuli!$B$4,A5921&lt;=Stimuli!$C$4),Stimuli!$A$4,"")))</f>
        <v>01 Quiet baseline (60s)</v>
      </c>
      <c r="I5921" s="6" t="n">
        <f aca="false">(B5921-B5920)/((A5921-A5920)/1000)</f>
        <v>-0.562637362637418</v>
      </c>
      <c r="J5921" s="6" t="n">
        <f aca="false">IF(OR(B5921&lt;Rules!$B$2,B5921&gt;Rules!$B$3,ABS(I5921)&gt;Rules!$B$4,OR(B5922&lt;Rules!$B$2,B5922&gt;Rules!$B$3,ABS(I5922)&gt;Rules!$B$4)),1,0)</f>
        <v>0</v>
      </c>
      <c r="K5921" s="6" t="str">
        <f aca="false">IF(F5921=1,COUNTIF($F$2:F5921,1),"")</f>
        <v/>
      </c>
    </row>
    <row r="5922" customFormat="false" ht="15" hidden="false" customHeight="false" outlineLevel="0" collapsed="false">
      <c r="A5922" s="6" t="n">
        <v>46519.118</v>
      </c>
      <c r="B5922" s="6" t="n">
        <v>2.05934065934066</v>
      </c>
      <c r="C5922" s="6" t="n">
        <v>94</v>
      </c>
      <c r="D5922" s="6" t="n">
        <v>-1</v>
      </c>
      <c r="E5922" s="6" t="n">
        <v>1.93626373626374</v>
      </c>
      <c r="F5922" s="6" t="n">
        <v>0</v>
      </c>
      <c r="G5922" s="6" t="n">
        <v>0.213919413919413</v>
      </c>
      <c r="H5922" s="6" t="str">
        <f aca="false">IF(AND(A5922&gt;=Stimuli!$B$2,A5922&lt;=Stimuli!$C$2),Stimuli!$A$2,IF(AND(A5922&gt;=Stimuli!$B$3,A5922&lt;=Stimuli!$C$3),Stimuli!$A$3,IF(AND(A5922&gt;=Stimuli!$B$4,A5922&lt;=Stimuli!$C$4),Stimuli!$A$4,"")))</f>
        <v>01 Quiet baseline (60s)</v>
      </c>
      <c r="I5922" s="6" t="n">
        <f aca="false">(B5922-B5921)/((A5922-A5921)/1000)</f>
        <v>0.375091575091574</v>
      </c>
      <c r="J5922" s="6" t="n">
        <f aca="false">IF(OR(B5922&lt;Rules!$B$2,B5922&gt;Rules!$B$3,ABS(I5922)&gt;Rules!$B$4,OR(B5923&lt;Rules!$B$2,B5923&gt;Rules!$B$3,ABS(I5923)&gt;Rules!$B$4)),1,0)</f>
        <v>0</v>
      </c>
      <c r="K5922" s="6" t="str">
        <f aca="false">IF(F5922=1,COUNTIF($F$2:F5922,1),"")</f>
        <v/>
      </c>
    </row>
    <row r="5923" customFormat="false" ht="15" hidden="false" customHeight="false" outlineLevel="0" collapsed="false">
      <c r="A5923" s="6" t="n">
        <v>46526.9305</v>
      </c>
      <c r="B5923" s="6" t="n">
        <v>2.05641025641026</v>
      </c>
      <c r="C5923" s="6" t="n">
        <v>94</v>
      </c>
      <c r="D5923" s="6" t="n">
        <v>-1</v>
      </c>
      <c r="E5923" s="6" t="n">
        <v>1.93772893772894</v>
      </c>
      <c r="F5923" s="6" t="n">
        <v>0</v>
      </c>
      <c r="G5923" s="6" t="n">
        <v>0.213919413919413</v>
      </c>
      <c r="H5923" s="6" t="str">
        <f aca="false">IF(AND(A5923&gt;=Stimuli!$B$2,A5923&lt;=Stimuli!$C$2),Stimuli!$A$2,IF(AND(A5923&gt;=Stimuli!$B$3,A5923&lt;=Stimuli!$C$3),Stimuli!$A$3,IF(AND(A5923&gt;=Stimuli!$B$4,A5923&lt;=Stimuli!$C$4),Stimuli!$A$4,"")))</f>
        <v>01 Quiet baseline (60s)</v>
      </c>
      <c r="I5923" s="6" t="n">
        <f aca="false">(B5923-B5922)/((A5923-A5922)/1000)</f>
        <v>-0.375091575091574</v>
      </c>
      <c r="J5923" s="6" t="n">
        <f aca="false">IF(OR(B5923&lt;Rules!$B$2,B5923&gt;Rules!$B$3,ABS(I5923)&gt;Rules!$B$4,OR(B5924&lt;Rules!$B$2,B5924&gt;Rules!$B$3,ABS(I5924)&gt;Rules!$B$4)),1,0)</f>
        <v>0</v>
      </c>
      <c r="K5923" s="6" t="str">
        <f aca="false">IF(F5923=1,COUNTIF($F$2:F5923,1),"")</f>
        <v/>
      </c>
    </row>
    <row r="5924" customFormat="false" ht="15" hidden="false" customHeight="false" outlineLevel="0" collapsed="false">
      <c r="A5924" s="6" t="n">
        <v>46534.743</v>
      </c>
      <c r="B5924" s="6" t="n">
        <v>2.05641025641026</v>
      </c>
      <c r="C5924" s="6" t="n">
        <v>94</v>
      </c>
      <c r="D5924" s="6" t="n">
        <v>-1</v>
      </c>
      <c r="E5924" s="6" t="n">
        <v>1.93772893772894</v>
      </c>
      <c r="F5924" s="6" t="n">
        <v>0</v>
      </c>
      <c r="G5924" s="6" t="n">
        <v>0.213919413919413</v>
      </c>
      <c r="H5924" s="6" t="str">
        <f aca="false">IF(AND(A5924&gt;=Stimuli!$B$2,A5924&lt;=Stimuli!$C$2),Stimuli!$A$2,IF(AND(A5924&gt;=Stimuli!$B$3,A5924&lt;=Stimuli!$C$3),Stimuli!$A$3,IF(AND(A5924&gt;=Stimuli!$B$4,A5924&lt;=Stimuli!$C$4),Stimuli!$A$4,"")))</f>
        <v>01 Quiet baseline (60s)</v>
      </c>
      <c r="I5924" s="6" t="n">
        <f aca="false">(B5924-B5923)/((A5924-A5923)/1000)</f>
        <v>0</v>
      </c>
      <c r="J5924" s="6" t="n">
        <f aca="false">IF(OR(B5924&lt;Rules!$B$2,B5924&gt;Rules!$B$3,ABS(I5924)&gt;Rules!$B$4,OR(B5925&lt;Rules!$B$2,B5925&gt;Rules!$B$3,ABS(I5925)&gt;Rules!$B$4)),1,0)</f>
        <v>0</v>
      </c>
      <c r="K5924" s="6" t="str">
        <f aca="false">IF(F5924=1,COUNTIF($F$2:F5924,1),"")</f>
        <v/>
      </c>
    </row>
    <row r="5925" customFormat="false" ht="15" hidden="false" customHeight="false" outlineLevel="0" collapsed="false">
      <c r="A5925" s="6" t="n">
        <v>46542.5555</v>
      </c>
      <c r="B5925" s="6" t="n">
        <v>2.05641025641026</v>
      </c>
      <c r="C5925" s="6" t="n">
        <v>94</v>
      </c>
      <c r="D5925" s="6" t="n">
        <v>-1</v>
      </c>
      <c r="E5925" s="6" t="n">
        <v>1.93772893772894</v>
      </c>
      <c r="F5925" s="6" t="n">
        <v>0</v>
      </c>
      <c r="G5925" s="6" t="n">
        <v>0.213919413919413</v>
      </c>
      <c r="H5925" s="6" t="str">
        <f aca="false">IF(AND(A5925&gt;=Stimuli!$B$2,A5925&lt;=Stimuli!$C$2),Stimuli!$A$2,IF(AND(A5925&gt;=Stimuli!$B$3,A5925&lt;=Stimuli!$C$3),Stimuli!$A$3,IF(AND(A5925&gt;=Stimuli!$B$4,A5925&lt;=Stimuli!$C$4),Stimuli!$A$4,"")))</f>
        <v>01 Quiet baseline (60s)</v>
      </c>
      <c r="I5925" s="6" t="n">
        <f aca="false">(B5925-B5924)/((A5925-A5924)/1000)</f>
        <v>0</v>
      </c>
      <c r="J5925" s="6" t="n">
        <f aca="false">IF(OR(B5925&lt;Rules!$B$2,B5925&gt;Rules!$B$3,ABS(I5925)&gt;Rules!$B$4,OR(B5926&lt;Rules!$B$2,B5926&gt;Rules!$B$3,ABS(I5926)&gt;Rules!$B$4)),1,0)</f>
        <v>0</v>
      </c>
      <c r="K5925" s="6" t="str">
        <f aca="false">IF(F5925=1,COUNTIF($F$2:F5925,1),"")</f>
        <v/>
      </c>
    </row>
    <row r="5926" customFormat="false" ht="15" hidden="false" customHeight="false" outlineLevel="0" collapsed="false">
      <c r="A5926" s="6" t="n">
        <v>46550.368</v>
      </c>
      <c r="B5926" s="6" t="n">
        <v>2.05347985347985</v>
      </c>
      <c r="C5926" s="6" t="n">
        <v>94</v>
      </c>
      <c r="D5926" s="6" t="n">
        <v>-1</v>
      </c>
      <c r="E5926" s="6" t="n">
        <v>1.93772893772894</v>
      </c>
      <c r="F5926" s="6" t="n">
        <v>0</v>
      </c>
      <c r="G5926" s="6" t="n">
        <v>0.213919413919413</v>
      </c>
      <c r="H5926" s="6" t="str">
        <f aca="false">IF(AND(A5926&gt;=Stimuli!$B$2,A5926&lt;=Stimuli!$C$2),Stimuli!$A$2,IF(AND(A5926&gt;=Stimuli!$B$3,A5926&lt;=Stimuli!$C$3),Stimuli!$A$3,IF(AND(A5926&gt;=Stimuli!$B$4,A5926&lt;=Stimuli!$C$4),Stimuli!$A$4,"")))</f>
        <v>01 Quiet baseline (60s)</v>
      </c>
      <c r="I5926" s="6" t="n">
        <f aca="false">(B5926-B5925)/((A5926-A5925)/1000)</f>
        <v>-0.375091575091631</v>
      </c>
      <c r="J5926" s="6" t="n">
        <f aca="false">IF(OR(B5926&lt;Rules!$B$2,B5926&gt;Rules!$B$3,ABS(I5926)&gt;Rules!$B$4,OR(B5927&lt;Rules!$B$2,B5927&gt;Rules!$B$3,ABS(I5927)&gt;Rules!$B$4)),1,0)</f>
        <v>0</v>
      </c>
      <c r="K5926" s="6" t="str">
        <f aca="false">IF(F5926=1,COUNTIF($F$2:F5926,1),"")</f>
        <v/>
      </c>
    </row>
    <row r="5927" customFormat="false" ht="15" hidden="false" customHeight="false" outlineLevel="0" collapsed="false">
      <c r="A5927" s="6" t="n">
        <v>46558.1805</v>
      </c>
      <c r="B5927" s="6" t="n">
        <v>2.05641025641026</v>
      </c>
      <c r="C5927" s="6" t="n">
        <v>94</v>
      </c>
      <c r="D5927" s="6" t="n">
        <v>-1</v>
      </c>
      <c r="E5927" s="6" t="n">
        <v>1.93772893772894</v>
      </c>
      <c r="F5927" s="6" t="n">
        <v>0</v>
      </c>
      <c r="G5927" s="6" t="n">
        <v>0.213919413919413</v>
      </c>
      <c r="H5927" s="6" t="str">
        <f aca="false">IF(AND(A5927&gt;=Stimuli!$B$2,A5927&lt;=Stimuli!$C$2),Stimuli!$A$2,IF(AND(A5927&gt;=Stimuli!$B$3,A5927&lt;=Stimuli!$C$3),Stimuli!$A$3,IF(AND(A5927&gt;=Stimuli!$B$4,A5927&lt;=Stimuli!$C$4),Stimuli!$A$4,"")))</f>
        <v>01 Quiet baseline (60s)</v>
      </c>
      <c r="I5927" s="6" t="n">
        <f aca="false">(B5927-B5926)/((A5927-A5926)/1000)</f>
        <v>0.375091575091631</v>
      </c>
      <c r="J5927" s="6" t="n">
        <f aca="false">IF(OR(B5927&lt;Rules!$B$2,B5927&gt;Rules!$B$3,ABS(I5927)&gt;Rules!$B$4,OR(B5928&lt;Rules!$B$2,B5928&gt;Rules!$B$3,ABS(I5928)&gt;Rules!$B$4)),1,0)</f>
        <v>0</v>
      </c>
      <c r="K5927" s="6" t="str">
        <f aca="false">IF(F5927=1,COUNTIF($F$2:F5927,1),"")</f>
        <v/>
      </c>
    </row>
    <row r="5928" customFormat="false" ht="15" hidden="false" customHeight="false" outlineLevel="0" collapsed="false">
      <c r="A5928" s="6" t="n">
        <v>46565.993</v>
      </c>
      <c r="B5928" s="6" t="n">
        <v>2.05201465201465</v>
      </c>
      <c r="C5928" s="6" t="n">
        <v>94</v>
      </c>
      <c r="D5928" s="6" t="n">
        <v>-1</v>
      </c>
      <c r="E5928" s="6" t="n">
        <v>1.93772893772894</v>
      </c>
      <c r="F5928" s="6" t="n">
        <v>0</v>
      </c>
      <c r="G5928" s="6" t="n">
        <v>0.213919413919413</v>
      </c>
      <c r="H5928" s="6" t="str">
        <f aca="false">IF(AND(A5928&gt;=Stimuli!$B$2,A5928&lt;=Stimuli!$C$2),Stimuli!$A$2,IF(AND(A5928&gt;=Stimuli!$B$3,A5928&lt;=Stimuli!$C$3),Stimuli!$A$3,IF(AND(A5928&gt;=Stimuli!$B$4,A5928&lt;=Stimuli!$C$4),Stimuli!$A$4,"")))</f>
        <v>01 Quiet baseline (60s)</v>
      </c>
      <c r="I5928" s="6" t="n">
        <f aca="false">(B5928-B5927)/((A5928-A5927)/1000)</f>
        <v>-0.562637362637361</v>
      </c>
      <c r="J5928" s="6" t="n">
        <f aca="false">IF(OR(B5928&lt;Rules!$B$2,B5928&gt;Rules!$B$3,ABS(I5928)&gt;Rules!$B$4,OR(B5929&lt;Rules!$B$2,B5929&gt;Rules!$B$3,ABS(I5929)&gt;Rules!$B$4)),1,0)</f>
        <v>0</v>
      </c>
      <c r="K5928" s="6" t="str">
        <f aca="false">IF(F5928=1,COUNTIF($F$2:F5928,1),"")</f>
        <v/>
      </c>
    </row>
    <row r="5929" customFormat="false" ht="15" hidden="false" customHeight="false" outlineLevel="0" collapsed="false">
      <c r="A5929" s="6" t="n">
        <v>46573.8055</v>
      </c>
      <c r="B5929" s="6" t="n">
        <v>2.05641025641026</v>
      </c>
      <c r="C5929" s="6" t="n">
        <v>94</v>
      </c>
      <c r="D5929" s="6" t="n">
        <v>-1</v>
      </c>
      <c r="E5929" s="6" t="n">
        <v>1.93772893772894</v>
      </c>
      <c r="F5929" s="6" t="n">
        <v>0</v>
      </c>
      <c r="G5929" s="6" t="n">
        <v>0.213919413919413</v>
      </c>
      <c r="H5929" s="6" t="str">
        <f aca="false">IF(AND(A5929&gt;=Stimuli!$B$2,A5929&lt;=Stimuli!$C$2),Stimuli!$A$2,IF(AND(A5929&gt;=Stimuli!$B$3,A5929&lt;=Stimuli!$C$3),Stimuli!$A$3,IF(AND(A5929&gt;=Stimuli!$B$4,A5929&lt;=Stimuli!$C$4),Stimuli!$A$4,"")))</f>
        <v>01 Quiet baseline (60s)</v>
      </c>
      <c r="I5929" s="6" t="n">
        <f aca="false">(B5929-B5928)/((A5929-A5928)/1000)</f>
        <v>0.562637362637361</v>
      </c>
      <c r="J5929" s="6" t="n">
        <f aca="false">IF(OR(B5929&lt;Rules!$B$2,B5929&gt;Rules!$B$3,ABS(I5929)&gt;Rules!$B$4,OR(B5930&lt;Rules!$B$2,B5930&gt;Rules!$B$3,ABS(I5930)&gt;Rules!$B$4)),1,0)</f>
        <v>0</v>
      </c>
      <c r="K5929" s="6" t="str">
        <f aca="false">IF(F5929=1,COUNTIF($F$2:F5929,1),"")</f>
        <v/>
      </c>
    </row>
    <row r="5930" customFormat="false" ht="15" hidden="false" customHeight="false" outlineLevel="0" collapsed="false">
      <c r="A5930" s="6" t="n">
        <v>46581.618</v>
      </c>
      <c r="B5930" s="6" t="n">
        <v>2.04908424908425</v>
      </c>
      <c r="C5930" s="6" t="n">
        <v>94</v>
      </c>
      <c r="D5930" s="6" t="n">
        <v>-1</v>
      </c>
      <c r="E5930" s="6" t="n">
        <v>1.93772893772894</v>
      </c>
      <c r="F5930" s="6" t="n">
        <v>0</v>
      </c>
      <c r="G5930" s="6" t="n">
        <v>0.213919413919413</v>
      </c>
      <c r="H5930" s="6" t="str">
        <f aca="false">IF(AND(A5930&gt;=Stimuli!$B$2,A5930&lt;=Stimuli!$C$2),Stimuli!$A$2,IF(AND(A5930&gt;=Stimuli!$B$3,A5930&lt;=Stimuli!$C$3),Stimuli!$A$3,IF(AND(A5930&gt;=Stimuli!$B$4,A5930&lt;=Stimuli!$C$4),Stimuli!$A$4,"")))</f>
        <v>01 Quiet baseline (60s)</v>
      </c>
      <c r="I5930" s="6" t="n">
        <f aca="false">(B5930-B5929)/((A5930-A5929)/1000)</f>
        <v>-0.937728937728934</v>
      </c>
      <c r="J5930" s="6" t="n">
        <f aca="false">IF(OR(B5930&lt;Rules!$B$2,B5930&gt;Rules!$B$3,ABS(I5930)&gt;Rules!$B$4,OR(B5931&lt;Rules!$B$2,B5931&gt;Rules!$B$3,ABS(I5931)&gt;Rules!$B$4)),1,0)</f>
        <v>0</v>
      </c>
      <c r="K5930" s="6" t="str">
        <f aca="false">IF(F5930=1,COUNTIF($F$2:F5930,1),"")</f>
        <v/>
      </c>
    </row>
    <row r="5931" customFormat="false" ht="15" hidden="false" customHeight="false" outlineLevel="0" collapsed="false">
      <c r="A5931" s="6" t="n">
        <v>46589.4305</v>
      </c>
      <c r="B5931" s="6" t="n">
        <v>2.05494505494506</v>
      </c>
      <c r="C5931" s="6" t="n">
        <v>94</v>
      </c>
      <c r="D5931" s="6" t="n">
        <v>-1</v>
      </c>
      <c r="E5931" s="6" t="n">
        <v>1.93919413919414</v>
      </c>
      <c r="F5931" s="6" t="n">
        <v>0</v>
      </c>
      <c r="G5931" s="6" t="n">
        <v>0.213919413919413</v>
      </c>
      <c r="H5931" s="6" t="str">
        <f aca="false">IF(AND(A5931&gt;=Stimuli!$B$2,A5931&lt;=Stimuli!$C$2),Stimuli!$A$2,IF(AND(A5931&gt;=Stimuli!$B$3,A5931&lt;=Stimuli!$C$3),Stimuli!$A$3,IF(AND(A5931&gt;=Stimuli!$B$4,A5931&lt;=Stimuli!$C$4),Stimuli!$A$4,"")))</f>
        <v>01 Quiet baseline (60s)</v>
      </c>
      <c r="I5931" s="6" t="n">
        <f aca="false">(B5931-B5930)/((A5931-A5930)/1000)</f>
        <v>0.750183150183204</v>
      </c>
      <c r="J5931" s="6" t="n">
        <f aca="false">IF(OR(B5931&lt;Rules!$B$2,B5931&gt;Rules!$B$3,ABS(I5931)&gt;Rules!$B$4,OR(B5932&lt;Rules!$B$2,B5932&gt;Rules!$B$3,ABS(I5932)&gt;Rules!$B$4)),1,0)</f>
        <v>0</v>
      </c>
      <c r="K5931" s="6" t="str">
        <f aca="false">IF(F5931=1,COUNTIF($F$2:F5931,1),"")</f>
        <v/>
      </c>
    </row>
    <row r="5932" customFormat="false" ht="15" hidden="false" customHeight="false" outlineLevel="0" collapsed="false">
      <c r="A5932" s="6" t="n">
        <v>46597.243</v>
      </c>
      <c r="B5932" s="6" t="n">
        <v>2.04761904761905</v>
      </c>
      <c r="C5932" s="6" t="n">
        <v>94</v>
      </c>
      <c r="D5932" s="6" t="n">
        <v>-1</v>
      </c>
      <c r="E5932" s="6" t="n">
        <v>1.93919413919414</v>
      </c>
      <c r="F5932" s="6" t="n">
        <v>0</v>
      </c>
      <c r="G5932" s="6" t="n">
        <v>0.213919413919413</v>
      </c>
      <c r="H5932" s="6" t="str">
        <f aca="false">IF(AND(A5932&gt;=Stimuli!$B$2,A5932&lt;=Stimuli!$C$2),Stimuli!$A$2,IF(AND(A5932&gt;=Stimuli!$B$3,A5932&lt;=Stimuli!$C$3),Stimuli!$A$3,IF(AND(A5932&gt;=Stimuli!$B$4,A5932&lt;=Stimuli!$C$4),Stimuli!$A$4,"")))</f>
        <v>01 Quiet baseline (60s)</v>
      </c>
      <c r="I5932" s="6" t="n">
        <f aca="false">(B5932-B5931)/((A5932-A5931)/1000)</f>
        <v>-0.937728937728934</v>
      </c>
      <c r="J5932" s="6" t="n">
        <f aca="false">IF(OR(B5932&lt;Rules!$B$2,B5932&gt;Rules!$B$3,ABS(I5932)&gt;Rules!$B$4,OR(B5933&lt;Rules!$B$2,B5933&gt;Rules!$B$3,ABS(I5933)&gt;Rules!$B$4)),1,0)</f>
        <v>0</v>
      </c>
      <c r="K5932" s="6" t="str">
        <f aca="false">IF(F5932=1,COUNTIF($F$2:F5932,1),"")</f>
        <v/>
      </c>
    </row>
    <row r="5933" customFormat="false" ht="15" hidden="false" customHeight="false" outlineLevel="0" collapsed="false">
      <c r="A5933" s="6" t="n">
        <v>46605.0555</v>
      </c>
      <c r="B5933" s="6" t="n">
        <v>2.05347985347985</v>
      </c>
      <c r="C5933" s="6" t="n">
        <v>94</v>
      </c>
      <c r="D5933" s="6" t="n">
        <v>-1</v>
      </c>
      <c r="E5933" s="6" t="n">
        <v>1.93919413919414</v>
      </c>
      <c r="F5933" s="6" t="n">
        <v>0</v>
      </c>
      <c r="G5933" s="6" t="n">
        <v>0.213919413919413</v>
      </c>
      <c r="H5933" s="6" t="str">
        <f aca="false">IF(AND(A5933&gt;=Stimuli!$B$2,A5933&lt;=Stimuli!$C$2),Stimuli!$A$2,IF(AND(A5933&gt;=Stimuli!$B$3,A5933&lt;=Stimuli!$C$3),Stimuli!$A$3,IF(AND(A5933&gt;=Stimuli!$B$4,A5933&lt;=Stimuli!$C$4),Stimuli!$A$4,"")))</f>
        <v>01 Quiet baseline (60s)</v>
      </c>
      <c r="I5933" s="6" t="n">
        <f aca="false">(B5933-B5932)/((A5933-A5932)/1000)</f>
        <v>0.750183150183034</v>
      </c>
      <c r="J5933" s="6" t="n">
        <f aca="false">IF(OR(B5933&lt;Rules!$B$2,B5933&gt;Rules!$B$3,ABS(I5933)&gt;Rules!$B$4,OR(B5934&lt;Rules!$B$2,B5934&gt;Rules!$B$3,ABS(I5934)&gt;Rules!$B$4)),1,0)</f>
        <v>0</v>
      </c>
      <c r="K5933" s="6" t="str">
        <f aca="false">IF(F5933=1,COUNTIF($F$2:F5933,1),"")</f>
        <v/>
      </c>
    </row>
    <row r="5934" customFormat="false" ht="15" hidden="false" customHeight="false" outlineLevel="0" collapsed="false">
      <c r="A5934" s="6" t="n">
        <v>46612.868</v>
      </c>
      <c r="B5934" s="6" t="n">
        <v>2.04615384615385</v>
      </c>
      <c r="C5934" s="6" t="n">
        <v>94</v>
      </c>
      <c r="D5934" s="6" t="n">
        <v>-1</v>
      </c>
      <c r="E5934" s="6" t="n">
        <v>1.94065934065934</v>
      </c>
      <c r="F5934" s="6" t="n">
        <v>0</v>
      </c>
      <c r="G5934" s="6" t="n">
        <v>0.213919413919413</v>
      </c>
      <c r="H5934" s="6" t="str">
        <f aca="false">IF(AND(A5934&gt;=Stimuli!$B$2,A5934&lt;=Stimuli!$C$2),Stimuli!$A$2,IF(AND(A5934&gt;=Stimuli!$B$3,A5934&lt;=Stimuli!$C$3),Stimuli!$A$3,IF(AND(A5934&gt;=Stimuli!$B$4,A5934&lt;=Stimuli!$C$4),Stimuli!$A$4,"")))</f>
        <v>01 Quiet baseline (60s)</v>
      </c>
      <c r="I5934" s="6" t="n">
        <f aca="false">(B5934-B5933)/((A5934-A5933)/1000)</f>
        <v>-0.937728937728991</v>
      </c>
      <c r="J5934" s="6" t="n">
        <f aca="false">IF(OR(B5934&lt;Rules!$B$2,B5934&gt;Rules!$B$3,ABS(I5934)&gt;Rules!$B$4,OR(B5935&lt;Rules!$B$2,B5935&gt;Rules!$B$3,ABS(I5935)&gt;Rules!$B$4)),1,0)</f>
        <v>0</v>
      </c>
      <c r="K5934" s="6" t="str">
        <f aca="false">IF(F5934=1,COUNTIF($F$2:F5934,1),"")</f>
        <v/>
      </c>
    </row>
    <row r="5935" customFormat="false" ht="15" hidden="false" customHeight="false" outlineLevel="0" collapsed="false">
      <c r="A5935" s="6" t="n">
        <v>46620.6805</v>
      </c>
      <c r="B5935" s="6" t="n">
        <v>2.05054945054945</v>
      </c>
      <c r="C5935" s="6" t="n">
        <v>94</v>
      </c>
      <c r="D5935" s="6" t="n">
        <v>-1</v>
      </c>
      <c r="E5935" s="6" t="n">
        <v>1.94065934065934</v>
      </c>
      <c r="F5935" s="6" t="n">
        <v>0</v>
      </c>
      <c r="G5935" s="6" t="n">
        <v>0.213919413919413</v>
      </c>
      <c r="H5935" s="6" t="str">
        <f aca="false">IF(AND(A5935&gt;=Stimuli!$B$2,A5935&lt;=Stimuli!$C$2),Stimuli!$A$2,IF(AND(A5935&gt;=Stimuli!$B$3,A5935&lt;=Stimuli!$C$3),Stimuli!$A$3,IF(AND(A5935&gt;=Stimuli!$B$4,A5935&lt;=Stimuli!$C$4),Stimuli!$A$4,"")))</f>
        <v>01 Quiet baseline (60s)</v>
      </c>
      <c r="I5935" s="6" t="n">
        <f aca="false">(B5935-B5934)/((A5935-A5934)/1000)</f>
        <v>0.562637362637418</v>
      </c>
      <c r="J5935" s="6" t="n">
        <f aca="false">IF(OR(B5935&lt;Rules!$B$2,B5935&gt;Rules!$B$3,ABS(I5935)&gt;Rules!$B$4,OR(B5936&lt;Rules!$B$2,B5936&gt;Rules!$B$3,ABS(I5936)&gt;Rules!$B$4)),1,0)</f>
        <v>0</v>
      </c>
      <c r="K5935" s="6" t="str">
        <f aca="false">IF(F5935=1,COUNTIF($F$2:F5935,1),"")</f>
        <v/>
      </c>
    </row>
    <row r="5936" customFormat="false" ht="15" hidden="false" customHeight="false" outlineLevel="0" collapsed="false">
      <c r="A5936" s="6" t="n">
        <v>46628.493</v>
      </c>
      <c r="B5936" s="6" t="n">
        <v>2.04615384615385</v>
      </c>
      <c r="C5936" s="6" t="n">
        <v>94</v>
      </c>
      <c r="D5936" s="6" t="n">
        <v>-1</v>
      </c>
      <c r="E5936" s="6" t="n">
        <v>1.94212454212454</v>
      </c>
      <c r="F5936" s="6" t="n">
        <v>0</v>
      </c>
      <c r="G5936" s="6" t="n">
        <v>0.213919413919413</v>
      </c>
      <c r="H5936" s="6" t="str">
        <f aca="false">IF(AND(A5936&gt;=Stimuli!$B$2,A5936&lt;=Stimuli!$C$2),Stimuli!$A$2,IF(AND(A5936&gt;=Stimuli!$B$3,A5936&lt;=Stimuli!$C$3),Stimuli!$A$3,IF(AND(A5936&gt;=Stimuli!$B$4,A5936&lt;=Stimuli!$C$4),Stimuli!$A$4,"")))</f>
        <v>01 Quiet baseline (60s)</v>
      </c>
      <c r="I5936" s="6" t="n">
        <f aca="false">(B5936-B5935)/((A5936-A5935)/1000)</f>
        <v>-0.562637362637418</v>
      </c>
      <c r="J5936" s="6" t="n">
        <f aca="false">IF(OR(B5936&lt;Rules!$B$2,B5936&gt;Rules!$B$3,ABS(I5936)&gt;Rules!$B$4,OR(B5937&lt;Rules!$B$2,B5937&gt;Rules!$B$3,ABS(I5937)&gt;Rules!$B$4)),1,0)</f>
        <v>0</v>
      </c>
      <c r="K5936" s="6" t="str">
        <f aca="false">IF(F5936=1,COUNTIF($F$2:F5936,1),"")</f>
        <v/>
      </c>
    </row>
    <row r="5937" customFormat="false" ht="15" hidden="false" customHeight="false" outlineLevel="0" collapsed="false">
      <c r="A5937" s="6" t="n">
        <v>46636.3055</v>
      </c>
      <c r="B5937" s="6" t="n">
        <v>2.04908424908425</v>
      </c>
      <c r="C5937" s="6" t="n">
        <v>94</v>
      </c>
      <c r="D5937" s="6" t="n">
        <v>-1</v>
      </c>
      <c r="E5937" s="6" t="n">
        <v>1.94212454212454</v>
      </c>
      <c r="F5937" s="6" t="n">
        <v>0</v>
      </c>
      <c r="G5937" s="6" t="n">
        <v>0.213919413919413</v>
      </c>
      <c r="H5937" s="6" t="str">
        <f aca="false">IF(AND(A5937&gt;=Stimuli!$B$2,A5937&lt;=Stimuli!$C$2),Stimuli!$A$2,IF(AND(A5937&gt;=Stimuli!$B$3,A5937&lt;=Stimuli!$C$3),Stimuli!$A$3,IF(AND(A5937&gt;=Stimuli!$B$4,A5937&lt;=Stimuli!$C$4),Stimuli!$A$4,"")))</f>
        <v>01 Quiet baseline (60s)</v>
      </c>
      <c r="I5937" s="6" t="n">
        <f aca="false">(B5937-B5936)/((A5937-A5936)/1000)</f>
        <v>0.375091575091687</v>
      </c>
      <c r="J5937" s="6" t="n">
        <f aca="false">IF(OR(B5937&lt;Rules!$B$2,B5937&gt;Rules!$B$3,ABS(I5937)&gt;Rules!$B$4,OR(B5938&lt;Rules!$B$2,B5938&gt;Rules!$B$3,ABS(I5938)&gt;Rules!$B$4)),1,0)</f>
        <v>0</v>
      </c>
      <c r="K5937" s="6" t="str">
        <f aca="false">IF(F5937=1,COUNTIF($F$2:F5937,1),"")</f>
        <v/>
      </c>
    </row>
    <row r="5938" customFormat="false" ht="15" hidden="false" customHeight="false" outlineLevel="0" collapsed="false">
      <c r="A5938" s="6" t="n">
        <v>46644.118</v>
      </c>
      <c r="B5938" s="6" t="n">
        <v>2.04468864468865</v>
      </c>
      <c r="C5938" s="6" t="n">
        <v>94</v>
      </c>
      <c r="D5938" s="6" t="n">
        <v>-1</v>
      </c>
      <c r="E5938" s="6" t="n">
        <v>1.94358974358974</v>
      </c>
      <c r="F5938" s="6" t="n">
        <v>0</v>
      </c>
      <c r="G5938" s="6" t="n">
        <v>0.213919413919413</v>
      </c>
      <c r="H5938" s="6" t="str">
        <f aca="false">IF(AND(A5938&gt;=Stimuli!$B$2,A5938&lt;=Stimuli!$C$2),Stimuli!$A$2,IF(AND(A5938&gt;=Stimuli!$B$3,A5938&lt;=Stimuli!$C$3),Stimuli!$A$3,IF(AND(A5938&gt;=Stimuli!$B$4,A5938&lt;=Stimuli!$C$4),Stimuli!$A$4,"")))</f>
        <v>01 Quiet baseline (60s)</v>
      </c>
      <c r="I5938" s="6" t="n">
        <f aca="false">(B5938-B5937)/((A5938-A5937)/1000)</f>
        <v>-0.562637362637304</v>
      </c>
      <c r="J5938" s="6" t="n">
        <f aca="false">IF(OR(B5938&lt;Rules!$B$2,B5938&gt;Rules!$B$3,ABS(I5938)&gt;Rules!$B$4,OR(B5939&lt;Rules!$B$2,B5939&gt;Rules!$B$3,ABS(I5939)&gt;Rules!$B$4)),1,0)</f>
        <v>0</v>
      </c>
      <c r="K5938" s="6" t="str">
        <f aca="false">IF(F5938=1,COUNTIF($F$2:F5938,1),"")</f>
        <v/>
      </c>
    </row>
    <row r="5939" customFormat="false" ht="15" hidden="false" customHeight="false" outlineLevel="0" collapsed="false">
      <c r="A5939" s="6" t="n">
        <v>46651.9305</v>
      </c>
      <c r="B5939" s="6" t="n">
        <v>2.04615384615385</v>
      </c>
      <c r="C5939" s="6" t="n">
        <v>94</v>
      </c>
      <c r="D5939" s="6" t="n">
        <v>-1</v>
      </c>
      <c r="E5939" s="6" t="n">
        <v>1.94358974358974</v>
      </c>
      <c r="F5939" s="6" t="n">
        <v>0</v>
      </c>
      <c r="G5939" s="6" t="n">
        <v>0.213919413919413</v>
      </c>
      <c r="H5939" s="6" t="str">
        <f aca="false">IF(AND(A5939&gt;=Stimuli!$B$2,A5939&lt;=Stimuli!$C$2),Stimuli!$A$2,IF(AND(A5939&gt;=Stimuli!$B$3,A5939&lt;=Stimuli!$C$3),Stimuli!$A$3,IF(AND(A5939&gt;=Stimuli!$B$4,A5939&lt;=Stimuli!$C$4),Stimuli!$A$4,"")))</f>
        <v>01 Quiet baseline (60s)</v>
      </c>
      <c r="I5939" s="6" t="n">
        <f aca="false">(B5939-B5938)/((A5939-A5938)/1000)</f>
        <v>0.187545787545616</v>
      </c>
      <c r="J5939" s="6" t="n">
        <f aca="false">IF(OR(B5939&lt;Rules!$B$2,B5939&gt;Rules!$B$3,ABS(I5939)&gt;Rules!$B$4,OR(B5940&lt;Rules!$B$2,B5940&gt;Rules!$B$3,ABS(I5940)&gt;Rules!$B$4)),1,0)</f>
        <v>0</v>
      </c>
      <c r="K5939" s="6" t="str">
        <f aca="false">IF(F5939=1,COUNTIF($F$2:F5939,1),"")</f>
        <v/>
      </c>
    </row>
    <row r="5940" customFormat="false" ht="15" hidden="false" customHeight="false" outlineLevel="0" collapsed="false">
      <c r="A5940" s="6" t="n">
        <v>46659.743</v>
      </c>
      <c r="B5940" s="6" t="n">
        <v>2.04468864468865</v>
      </c>
      <c r="C5940" s="6" t="n">
        <v>94</v>
      </c>
      <c r="D5940" s="6" t="n">
        <v>-1</v>
      </c>
      <c r="E5940" s="6" t="n">
        <v>1.94358974358974</v>
      </c>
      <c r="F5940" s="6" t="n">
        <v>0</v>
      </c>
      <c r="G5940" s="6" t="n">
        <v>0.213919413919413</v>
      </c>
      <c r="H5940" s="6" t="str">
        <f aca="false">IF(AND(A5940&gt;=Stimuli!$B$2,A5940&lt;=Stimuli!$C$2),Stimuli!$A$2,IF(AND(A5940&gt;=Stimuli!$B$3,A5940&lt;=Stimuli!$C$3),Stimuli!$A$3,IF(AND(A5940&gt;=Stimuli!$B$4,A5940&lt;=Stimuli!$C$4),Stimuli!$A$4,"")))</f>
        <v>01 Quiet baseline (60s)</v>
      </c>
      <c r="I5940" s="6" t="n">
        <f aca="false">(B5940-B5939)/((A5940-A5939)/1000)</f>
        <v>-0.187545787545616</v>
      </c>
      <c r="J5940" s="6" t="n">
        <f aca="false">IF(OR(B5940&lt;Rules!$B$2,B5940&gt;Rules!$B$3,ABS(I5940)&gt;Rules!$B$4,OR(B5941&lt;Rules!$B$2,B5941&gt;Rules!$B$3,ABS(I5941)&gt;Rules!$B$4)),1,0)</f>
        <v>0</v>
      </c>
      <c r="K5940" s="6" t="str">
        <f aca="false">IF(F5940=1,COUNTIF($F$2:F5940,1),"")</f>
        <v/>
      </c>
    </row>
    <row r="5941" customFormat="false" ht="15" hidden="false" customHeight="false" outlineLevel="0" collapsed="false">
      <c r="A5941" s="6" t="n">
        <v>46667.5555</v>
      </c>
      <c r="B5941" s="6" t="n">
        <v>2.04322344322344</v>
      </c>
      <c r="C5941" s="6" t="n">
        <v>94</v>
      </c>
      <c r="D5941" s="6" t="n">
        <v>-1</v>
      </c>
      <c r="E5941" s="6" t="n">
        <v>1.94358974358974</v>
      </c>
      <c r="F5941" s="6" t="n">
        <v>0</v>
      </c>
      <c r="G5941" s="6" t="n">
        <v>0.213919413919413</v>
      </c>
      <c r="H5941" s="6" t="str">
        <f aca="false">IF(AND(A5941&gt;=Stimuli!$B$2,A5941&lt;=Stimuli!$C$2),Stimuli!$A$2,IF(AND(A5941&gt;=Stimuli!$B$3,A5941&lt;=Stimuli!$C$3),Stimuli!$A$3,IF(AND(A5941&gt;=Stimuli!$B$4,A5941&lt;=Stimuli!$C$4),Stimuli!$A$4,"")))</f>
        <v>01 Quiet baseline (60s)</v>
      </c>
      <c r="I5941" s="6" t="n">
        <f aca="false">(B5941-B5940)/((A5941-A5940)/1000)</f>
        <v>-0.187545787545844</v>
      </c>
      <c r="J5941" s="6" t="n">
        <f aca="false">IF(OR(B5941&lt;Rules!$B$2,B5941&gt;Rules!$B$3,ABS(I5941)&gt;Rules!$B$4,OR(B5942&lt;Rules!$B$2,B5942&gt;Rules!$B$3,ABS(I5942)&gt;Rules!$B$4)),1,0)</f>
        <v>0</v>
      </c>
      <c r="K5941" s="6" t="str">
        <f aca="false">IF(F5941=1,COUNTIF($F$2:F5941,1),"")</f>
        <v/>
      </c>
    </row>
    <row r="5942" customFormat="false" ht="15" hidden="false" customHeight="false" outlineLevel="0" collapsed="false">
      <c r="A5942" s="6" t="n">
        <v>46675.368</v>
      </c>
      <c r="B5942" s="6" t="n">
        <v>2.04615384615385</v>
      </c>
      <c r="C5942" s="6" t="n">
        <v>94</v>
      </c>
      <c r="D5942" s="6" t="n">
        <v>-1</v>
      </c>
      <c r="E5942" s="6" t="n">
        <v>1.94358974358974</v>
      </c>
      <c r="F5942" s="6" t="n">
        <v>0</v>
      </c>
      <c r="G5942" s="6" t="n">
        <v>0.213919413919413</v>
      </c>
      <c r="H5942" s="6" t="str">
        <f aca="false">IF(AND(A5942&gt;=Stimuli!$B$2,A5942&lt;=Stimuli!$C$2),Stimuli!$A$2,IF(AND(A5942&gt;=Stimuli!$B$3,A5942&lt;=Stimuli!$C$3),Stimuli!$A$3,IF(AND(A5942&gt;=Stimuli!$B$4,A5942&lt;=Stimuli!$C$4),Stimuli!$A$4,"")))</f>
        <v>01 Quiet baseline (60s)</v>
      </c>
      <c r="I5942" s="6" t="n">
        <f aca="false">(B5942-B5941)/((A5942-A5941)/1000)</f>
        <v>0.37509157509146</v>
      </c>
      <c r="J5942" s="6" t="n">
        <f aca="false">IF(OR(B5942&lt;Rules!$B$2,B5942&gt;Rules!$B$3,ABS(I5942)&gt;Rules!$B$4,OR(B5943&lt;Rules!$B$2,B5943&gt;Rules!$B$3,ABS(I5943)&gt;Rules!$B$4)),1,0)</f>
        <v>0</v>
      </c>
      <c r="K5942" s="6" t="str">
        <f aca="false">IF(F5942=1,COUNTIF($F$2:F5942,1),"")</f>
        <v/>
      </c>
    </row>
    <row r="5943" customFormat="false" ht="15" hidden="false" customHeight="false" outlineLevel="0" collapsed="false">
      <c r="A5943" s="6" t="n">
        <v>46683.1805</v>
      </c>
      <c r="B5943" s="6" t="n">
        <v>2.04175824175824</v>
      </c>
      <c r="C5943" s="6" t="n">
        <v>94</v>
      </c>
      <c r="D5943" s="6" t="n">
        <v>-1</v>
      </c>
      <c r="E5943" s="6" t="n">
        <v>1.94505494505494</v>
      </c>
      <c r="F5943" s="6" t="n">
        <v>0</v>
      </c>
      <c r="G5943" s="6" t="n">
        <v>0.213919413919413</v>
      </c>
      <c r="H5943" s="6" t="str">
        <f aca="false">IF(AND(A5943&gt;=Stimuli!$B$2,A5943&lt;=Stimuli!$C$2),Stimuli!$A$2,IF(AND(A5943&gt;=Stimuli!$B$3,A5943&lt;=Stimuli!$C$3),Stimuli!$A$3,IF(AND(A5943&gt;=Stimuli!$B$4,A5943&lt;=Stimuli!$C$4),Stimuli!$A$4,"")))</f>
        <v>01 Quiet baseline (60s)</v>
      </c>
      <c r="I5943" s="6" t="n">
        <f aca="false">(B5943-B5942)/((A5943-A5942)/1000)</f>
        <v>-0.56263736263719</v>
      </c>
      <c r="J5943" s="6" t="n">
        <f aca="false">IF(OR(B5943&lt;Rules!$B$2,B5943&gt;Rules!$B$3,ABS(I5943)&gt;Rules!$B$4,OR(B5944&lt;Rules!$B$2,B5944&gt;Rules!$B$3,ABS(I5944)&gt;Rules!$B$4)),1,0)</f>
        <v>0</v>
      </c>
      <c r="K5943" s="6" t="str">
        <f aca="false">IF(F5943=1,COUNTIF($F$2:F5943,1),"")</f>
        <v/>
      </c>
    </row>
    <row r="5944" customFormat="false" ht="15" hidden="false" customHeight="false" outlineLevel="0" collapsed="false">
      <c r="A5944" s="6" t="n">
        <v>46690.993</v>
      </c>
      <c r="B5944" s="6" t="n">
        <v>2.04468864468865</v>
      </c>
      <c r="C5944" s="6" t="n">
        <v>94</v>
      </c>
      <c r="D5944" s="6" t="n">
        <v>-1</v>
      </c>
      <c r="E5944" s="6" t="n">
        <v>1.94505494505494</v>
      </c>
      <c r="F5944" s="6" t="n">
        <v>0</v>
      </c>
      <c r="G5944" s="6" t="n">
        <v>0.213919413919413</v>
      </c>
      <c r="H5944" s="6" t="str">
        <f aca="false">IF(AND(A5944&gt;=Stimuli!$B$2,A5944&lt;=Stimuli!$C$2),Stimuli!$A$2,IF(AND(A5944&gt;=Stimuli!$B$3,A5944&lt;=Stimuli!$C$3),Stimuli!$A$3,IF(AND(A5944&gt;=Stimuli!$B$4,A5944&lt;=Stimuli!$C$4),Stimuli!$A$4,"")))</f>
        <v>01 Quiet baseline (60s)</v>
      </c>
      <c r="I5944" s="6" t="n">
        <f aca="false">(B5944-B5943)/((A5944-A5943)/1000)</f>
        <v>0.375091575091574</v>
      </c>
      <c r="J5944" s="6" t="n">
        <f aca="false">IF(OR(B5944&lt;Rules!$B$2,B5944&gt;Rules!$B$3,ABS(I5944)&gt;Rules!$B$4,OR(B5945&lt;Rules!$B$2,B5945&gt;Rules!$B$3,ABS(I5945)&gt;Rules!$B$4)),1,0)</f>
        <v>0</v>
      </c>
      <c r="K5944" s="6" t="str">
        <f aca="false">IF(F5944=1,COUNTIF($F$2:F5944,1),"")</f>
        <v/>
      </c>
    </row>
    <row r="5945" customFormat="false" ht="15" hidden="false" customHeight="false" outlineLevel="0" collapsed="false">
      <c r="A5945" s="6" t="n">
        <v>46698.8055</v>
      </c>
      <c r="B5945" s="6" t="n">
        <v>2.03882783882784</v>
      </c>
      <c r="C5945" s="6" t="n">
        <v>94</v>
      </c>
      <c r="D5945" s="6" t="n">
        <v>-1</v>
      </c>
      <c r="E5945" s="6" t="n">
        <v>1.94505494505494</v>
      </c>
      <c r="F5945" s="6" t="n">
        <v>0</v>
      </c>
      <c r="G5945" s="6" t="n">
        <v>0.213919413919413</v>
      </c>
      <c r="H5945" s="6" t="str">
        <f aca="false">IF(AND(A5945&gt;=Stimuli!$B$2,A5945&lt;=Stimuli!$C$2),Stimuli!$A$2,IF(AND(A5945&gt;=Stimuli!$B$3,A5945&lt;=Stimuli!$C$3),Stimuli!$A$3,IF(AND(A5945&gt;=Stimuli!$B$4,A5945&lt;=Stimuli!$C$4),Stimuli!$A$4,"")))</f>
        <v>01 Quiet baseline (60s)</v>
      </c>
      <c r="I5945" s="6" t="n">
        <f aca="false">(B5945-B5944)/((A5945-A5944)/1000)</f>
        <v>-0.750183150183148</v>
      </c>
      <c r="J5945" s="6" t="n">
        <f aca="false">IF(OR(B5945&lt;Rules!$B$2,B5945&gt;Rules!$B$3,ABS(I5945)&gt;Rules!$B$4,OR(B5946&lt;Rules!$B$2,B5946&gt;Rules!$B$3,ABS(I5946)&gt;Rules!$B$4)),1,0)</f>
        <v>0</v>
      </c>
      <c r="K5945" s="6" t="str">
        <f aca="false">IF(F5945=1,COUNTIF($F$2:F5945,1),"")</f>
        <v/>
      </c>
    </row>
    <row r="5946" customFormat="false" ht="15" hidden="false" customHeight="false" outlineLevel="0" collapsed="false">
      <c r="A5946" s="6" t="n">
        <v>46706.618</v>
      </c>
      <c r="B5946" s="6" t="n">
        <v>2.04468864468865</v>
      </c>
      <c r="C5946" s="6" t="n">
        <v>94</v>
      </c>
      <c r="D5946" s="6" t="n">
        <v>-1</v>
      </c>
      <c r="E5946" s="6" t="n">
        <v>1.94505494505494</v>
      </c>
      <c r="F5946" s="6" t="n">
        <v>0</v>
      </c>
      <c r="G5946" s="6" t="n">
        <v>0.213919413919413</v>
      </c>
      <c r="H5946" s="6" t="str">
        <f aca="false">IF(AND(A5946&gt;=Stimuli!$B$2,A5946&lt;=Stimuli!$C$2),Stimuli!$A$2,IF(AND(A5946&gt;=Stimuli!$B$3,A5946&lt;=Stimuli!$C$3),Stimuli!$A$3,IF(AND(A5946&gt;=Stimuli!$B$4,A5946&lt;=Stimuli!$C$4),Stimuli!$A$4,"")))</f>
        <v>01 Quiet baseline (60s)</v>
      </c>
      <c r="I5946" s="6" t="n">
        <f aca="false">(B5946-B5945)/((A5946-A5945)/1000)</f>
        <v>0.750183150183148</v>
      </c>
      <c r="J5946" s="6" t="n">
        <f aca="false">IF(OR(B5946&lt;Rules!$B$2,B5946&gt;Rules!$B$3,ABS(I5946)&gt;Rules!$B$4,OR(B5947&lt;Rules!$B$2,B5947&gt;Rules!$B$3,ABS(I5947)&gt;Rules!$B$4)),1,0)</f>
        <v>0</v>
      </c>
      <c r="K5946" s="6" t="str">
        <f aca="false">IF(F5946=1,COUNTIF($F$2:F5946,1),"")</f>
        <v/>
      </c>
    </row>
    <row r="5947" customFormat="false" ht="15" hidden="false" customHeight="false" outlineLevel="0" collapsed="false">
      <c r="A5947" s="6" t="n">
        <v>46714.4305</v>
      </c>
      <c r="B5947" s="6" t="n">
        <v>2.03736263736264</v>
      </c>
      <c r="C5947" s="6" t="n">
        <v>94</v>
      </c>
      <c r="D5947" s="6" t="n">
        <v>-1</v>
      </c>
      <c r="E5947" s="6" t="n">
        <v>1.94505494505494</v>
      </c>
      <c r="F5947" s="6" t="n">
        <v>0</v>
      </c>
      <c r="G5947" s="6" t="n">
        <v>0.213919413919413</v>
      </c>
      <c r="H5947" s="6" t="str">
        <f aca="false">IF(AND(A5947&gt;=Stimuli!$B$2,A5947&lt;=Stimuli!$C$2),Stimuli!$A$2,IF(AND(A5947&gt;=Stimuli!$B$3,A5947&lt;=Stimuli!$C$3),Stimuli!$A$3,IF(AND(A5947&gt;=Stimuli!$B$4,A5947&lt;=Stimuli!$C$4),Stimuli!$A$4,"")))</f>
        <v>01 Quiet baseline (60s)</v>
      </c>
      <c r="I5947" s="6" t="n">
        <f aca="false">(B5947-B5946)/((A5947-A5946)/1000)</f>
        <v>-0.937728937729048</v>
      </c>
      <c r="J5947" s="6" t="n">
        <f aca="false">IF(OR(B5947&lt;Rules!$B$2,B5947&gt;Rules!$B$3,ABS(I5947)&gt;Rules!$B$4,OR(B5948&lt;Rules!$B$2,B5948&gt;Rules!$B$3,ABS(I5948)&gt;Rules!$B$4)),1,0)</f>
        <v>0</v>
      </c>
      <c r="K5947" s="6" t="str">
        <f aca="false">IF(F5947=1,COUNTIF($F$2:F5947,1),"")</f>
        <v/>
      </c>
    </row>
    <row r="5948" customFormat="false" ht="15" hidden="false" customHeight="false" outlineLevel="0" collapsed="false">
      <c r="A5948" s="6" t="n">
        <v>46722.243</v>
      </c>
      <c r="B5948" s="6" t="n">
        <v>2.04175824175824</v>
      </c>
      <c r="C5948" s="6" t="n">
        <v>94</v>
      </c>
      <c r="D5948" s="6" t="n">
        <v>-1</v>
      </c>
      <c r="E5948" s="6" t="n">
        <v>1.94505494505494</v>
      </c>
      <c r="F5948" s="6" t="n">
        <v>0</v>
      </c>
      <c r="G5948" s="6" t="n">
        <v>0.213919413919413</v>
      </c>
      <c r="H5948" s="6" t="str">
        <f aca="false">IF(AND(A5948&gt;=Stimuli!$B$2,A5948&lt;=Stimuli!$C$2),Stimuli!$A$2,IF(AND(A5948&gt;=Stimuli!$B$3,A5948&lt;=Stimuli!$C$3),Stimuli!$A$3,IF(AND(A5948&gt;=Stimuli!$B$4,A5948&lt;=Stimuli!$C$4),Stimuli!$A$4,"")))</f>
        <v>01 Quiet baseline (60s)</v>
      </c>
      <c r="I5948" s="6" t="n">
        <f aca="false">(B5948-B5947)/((A5948-A5947)/1000)</f>
        <v>0.562637362637474</v>
      </c>
      <c r="J5948" s="6" t="n">
        <f aca="false">IF(OR(B5948&lt;Rules!$B$2,B5948&gt;Rules!$B$3,ABS(I5948)&gt;Rules!$B$4,OR(B5949&lt;Rules!$B$2,B5949&gt;Rules!$B$3,ABS(I5949)&gt;Rules!$B$4)),1,0)</f>
        <v>0</v>
      </c>
      <c r="K5948" s="6" t="str">
        <f aca="false">IF(F5948=1,COUNTIF($F$2:F5948,1),"")</f>
        <v/>
      </c>
    </row>
    <row r="5949" customFormat="false" ht="15" hidden="false" customHeight="false" outlineLevel="0" collapsed="false">
      <c r="A5949" s="6" t="n">
        <v>46730.0555</v>
      </c>
      <c r="B5949" s="6" t="n">
        <v>2.03589743589744</v>
      </c>
      <c r="C5949" s="6" t="n">
        <v>94</v>
      </c>
      <c r="D5949" s="6" t="n">
        <v>-1</v>
      </c>
      <c r="E5949" s="6" t="n">
        <v>1.94505494505494</v>
      </c>
      <c r="F5949" s="6" t="n">
        <v>0</v>
      </c>
      <c r="G5949" s="6" t="n">
        <v>0.213919413919413</v>
      </c>
      <c r="H5949" s="6" t="str">
        <f aca="false">IF(AND(A5949&gt;=Stimuli!$B$2,A5949&lt;=Stimuli!$C$2),Stimuli!$A$2,IF(AND(A5949&gt;=Stimuli!$B$3,A5949&lt;=Stimuli!$C$3),Stimuli!$A$3,IF(AND(A5949&gt;=Stimuli!$B$4,A5949&lt;=Stimuli!$C$4),Stimuli!$A$4,"")))</f>
        <v>01 Quiet baseline (60s)</v>
      </c>
      <c r="I5949" s="6" t="n">
        <f aca="false">(B5949-B5948)/((A5949-A5948)/1000)</f>
        <v>-0.750183150183148</v>
      </c>
      <c r="J5949" s="6" t="n">
        <f aca="false">IF(OR(B5949&lt;Rules!$B$2,B5949&gt;Rules!$B$3,ABS(I5949)&gt;Rules!$B$4,OR(B5950&lt;Rules!$B$2,B5950&gt;Rules!$B$3,ABS(I5950)&gt;Rules!$B$4)),1,0)</f>
        <v>0</v>
      </c>
      <c r="K5949" s="6" t="str">
        <f aca="false">IF(F5949=1,COUNTIF($F$2:F5949,1),"")</f>
        <v/>
      </c>
    </row>
    <row r="5950" customFormat="false" ht="15" hidden="false" customHeight="false" outlineLevel="0" collapsed="false">
      <c r="A5950" s="6" t="n">
        <v>46737.868</v>
      </c>
      <c r="B5950" s="6" t="n">
        <v>2.04029304029304</v>
      </c>
      <c r="C5950" s="6" t="n">
        <v>94</v>
      </c>
      <c r="D5950" s="6" t="n">
        <v>-1</v>
      </c>
      <c r="E5950" s="6" t="n">
        <v>1.94505494505494</v>
      </c>
      <c r="F5950" s="6" t="n">
        <v>0</v>
      </c>
      <c r="G5950" s="6" t="n">
        <v>0.213919413919413</v>
      </c>
      <c r="H5950" s="6" t="str">
        <f aca="false">IF(AND(A5950&gt;=Stimuli!$B$2,A5950&lt;=Stimuli!$C$2),Stimuli!$A$2,IF(AND(A5950&gt;=Stimuli!$B$3,A5950&lt;=Stimuli!$C$3),Stimuli!$A$3,IF(AND(A5950&gt;=Stimuli!$B$4,A5950&lt;=Stimuli!$C$4),Stimuli!$A$4,"")))</f>
        <v>01 Quiet baseline (60s)</v>
      </c>
      <c r="I5950" s="6" t="n">
        <f aca="false">(B5950-B5949)/((A5950-A5949)/1000)</f>
        <v>0.562637362637304</v>
      </c>
      <c r="J5950" s="6" t="n">
        <f aca="false">IF(OR(B5950&lt;Rules!$B$2,B5950&gt;Rules!$B$3,ABS(I5950)&gt;Rules!$B$4,OR(B5951&lt;Rules!$B$2,B5951&gt;Rules!$B$3,ABS(I5951)&gt;Rules!$B$4)),1,0)</f>
        <v>0</v>
      </c>
      <c r="K5950" s="6" t="str">
        <f aca="false">IF(F5950=1,COUNTIF($F$2:F5950,1),"")</f>
        <v/>
      </c>
    </row>
    <row r="5951" customFormat="false" ht="15" hidden="false" customHeight="false" outlineLevel="0" collapsed="false">
      <c r="A5951" s="6" t="n">
        <v>46745.6805</v>
      </c>
      <c r="B5951" s="6" t="n">
        <v>2.03443223443223</v>
      </c>
      <c r="C5951" s="6" t="n">
        <v>94</v>
      </c>
      <c r="D5951" s="6" t="n">
        <v>-1</v>
      </c>
      <c r="E5951" s="6" t="n">
        <v>1.94652014652015</v>
      </c>
      <c r="F5951" s="6" t="n">
        <v>0</v>
      </c>
      <c r="G5951" s="6" t="n">
        <v>0.213919413919413</v>
      </c>
      <c r="H5951" s="6" t="str">
        <f aca="false">IF(AND(A5951&gt;=Stimuli!$B$2,A5951&lt;=Stimuli!$C$2),Stimuli!$A$2,IF(AND(A5951&gt;=Stimuli!$B$3,A5951&lt;=Stimuli!$C$3),Stimuli!$A$3,IF(AND(A5951&gt;=Stimuli!$B$4,A5951&lt;=Stimuli!$C$4),Stimuli!$A$4,"")))</f>
        <v>01 Quiet baseline (60s)</v>
      </c>
      <c r="I5951" s="6" t="n">
        <f aca="false">(B5951-B5950)/((A5951-A5950)/1000)</f>
        <v>-0.750183150183204</v>
      </c>
      <c r="J5951" s="6" t="n">
        <f aca="false">IF(OR(B5951&lt;Rules!$B$2,B5951&gt;Rules!$B$3,ABS(I5951)&gt;Rules!$B$4,OR(B5952&lt;Rules!$B$2,B5952&gt;Rules!$B$3,ABS(I5952)&gt;Rules!$B$4)),1,0)</f>
        <v>0</v>
      </c>
      <c r="K5951" s="6" t="str">
        <f aca="false">IF(F5951=1,COUNTIF($F$2:F5951,1),"")</f>
        <v/>
      </c>
    </row>
    <row r="5952" customFormat="false" ht="15" hidden="false" customHeight="false" outlineLevel="0" collapsed="false">
      <c r="A5952" s="6" t="n">
        <v>46753.493</v>
      </c>
      <c r="B5952" s="6" t="n">
        <v>2.03882783882784</v>
      </c>
      <c r="C5952" s="6" t="n">
        <v>94</v>
      </c>
      <c r="D5952" s="6" t="n">
        <v>-1</v>
      </c>
      <c r="E5952" s="6" t="n">
        <v>1.94652014652015</v>
      </c>
      <c r="F5952" s="6" t="n">
        <v>0</v>
      </c>
      <c r="G5952" s="6" t="n">
        <v>0.213919413919413</v>
      </c>
      <c r="H5952" s="6" t="str">
        <f aca="false">IF(AND(A5952&gt;=Stimuli!$B$2,A5952&lt;=Stimuli!$C$2),Stimuli!$A$2,IF(AND(A5952&gt;=Stimuli!$B$3,A5952&lt;=Stimuli!$C$3),Stimuli!$A$3,IF(AND(A5952&gt;=Stimuli!$B$4,A5952&lt;=Stimuli!$C$4),Stimuli!$A$4,"")))</f>
        <v>01 Quiet baseline (60s)</v>
      </c>
      <c r="I5952" s="6" t="n">
        <f aca="false">(B5952-B5951)/((A5952-A5951)/1000)</f>
        <v>0.562637362637474</v>
      </c>
      <c r="J5952" s="6" t="n">
        <f aca="false">IF(OR(B5952&lt;Rules!$B$2,B5952&gt;Rules!$B$3,ABS(I5952)&gt;Rules!$B$4,OR(B5953&lt;Rules!$B$2,B5953&gt;Rules!$B$3,ABS(I5953)&gt;Rules!$B$4)),1,0)</f>
        <v>0</v>
      </c>
      <c r="K5952" s="6" t="str">
        <f aca="false">IF(F5952=1,COUNTIF($F$2:F5952,1),"")</f>
        <v/>
      </c>
    </row>
    <row r="5953" customFormat="false" ht="15" hidden="false" customHeight="false" outlineLevel="0" collapsed="false">
      <c r="A5953" s="6" t="n">
        <v>46761.3055</v>
      </c>
      <c r="B5953" s="6" t="n">
        <v>2.03443223443223</v>
      </c>
      <c r="C5953" s="6" t="n">
        <v>94</v>
      </c>
      <c r="D5953" s="6" t="n">
        <v>-1</v>
      </c>
      <c r="E5953" s="6" t="n">
        <v>1.94652014652015</v>
      </c>
      <c r="F5953" s="6" t="n">
        <v>0</v>
      </c>
      <c r="G5953" s="6" t="n">
        <v>0.213919413919413</v>
      </c>
      <c r="H5953" s="6" t="str">
        <f aca="false">IF(AND(A5953&gt;=Stimuli!$B$2,A5953&lt;=Stimuli!$C$2),Stimuli!$A$2,IF(AND(A5953&gt;=Stimuli!$B$3,A5953&lt;=Stimuli!$C$3),Stimuli!$A$3,IF(AND(A5953&gt;=Stimuli!$B$4,A5953&lt;=Stimuli!$C$4),Stimuli!$A$4,"")))</f>
        <v>01 Quiet baseline (60s)</v>
      </c>
      <c r="I5953" s="6" t="n">
        <f aca="false">(B5953-B5952)/((A5953-A5952)/1000)</f>
        <v>-0.562637362637474</v>
      </c>
      <c r="J5953" s="6" t="n">
        <f aca="false">IF(OR(B5953&lt;Rules!$B$2,B5953&gt;Rules!$B$3,ABS(I5953)&gt;Rules!$B$4,OR(B5954&lt;Rules!$B$2,B5954&gt;Rules!$B$3,ABS(I5954)&gt;Rules!$B$4)),1,0)</f>
        <v>0</v>
      </c>
      <c r="K5953" s="6" t="str">
        <f aca="false">IF(F5953=1,COUNTIF($F$2:F5953,1),"")</f>
        <v/>
      </c>
    </row>
    <row r="5954" customFormat="false" ht="15" hidden="false" customHeight="false" outlineLevel="0" collapsed="false">
      <c r="A5954" s="6" t="n">
        <v>46769.118</v>
      </c>
      <c r="B5954" s="6" t="n">
        <v>2.03589743589744</v>
      </c>
      <c r="C5954" s="6" t="n">
        <v>94</v>
      </c>
      <c r="D5954" s="6" t="n">
        <v>-1</v>
      </c>
      <c r="E5954" s="6" t="n">
        <v>1.94798534798535</v>
      </c>
      <c r="F5954" s="6" t="n">
        <v>0</v>
      </c>
      <c r="G5954" s="6" t="n">
        <v>0.213919413919413</v>
      </c>
      <c r="H5954" s="6" t="str">
        <f aca="false">IF(AND(A5954&gt;=Stimuli!$B$2,A5954&lt;=Stimuli!$C$2),Stimuli!$A$2,IF(AND(A5954&gt;=Stimuli!$B$3,A5954&lt;=Stimuli!$C$3),Stimuli!$A$3,IF(AND(A5954&gt;=Stimuli!$B$4,A5954&lt;=Stimuli!$C$4),Stimuli!$A$4,"")))</f>
        <v>01 Quiet baseline (60s)</v>
      </c>
      <c r="I5954" s="6" t="n">
        <f aca="false">(B5954-B5953)/((A5954-A5953)/1000)</f>
        <v>0.187545787545901</v>
      </c>
      <c r="J5954" s="6" t="n">
        <f aca="false">IF(OR(B5954&lt;Rules!$B$2,B5954&gt;Rules!$B$3,ABS(I5954)&gt;Rules!$B$4,OR(B5955&lt;Rules!$B$2,B5955&gt;Rules!$B$3,ABS(I5955)&gt;Rules!$B$4)),1,0)</f>
        <v>0</v>
      </c>
      <c r="K5954" s="6" t="str">
        <f aca="false">IF(F5954=1,COUNTIF($F$2:F5954,1),"")</f>
        <v/>
      </c>
    </row>
    <row r="5955" customFormat="false" ht="15" hidden="false" customHeight="false" outlineLevel="0" collapsed="false">
      <c r="A5955" s="6" t="n">
        <v>46776.9305</v>
      </c>
      <c r="B5955" s="6" t="n">
        <v>2.03296703296703</v>
      </c>
      <c r="C5955" s="6" t="n">
        <v>94</v>
      </c>
      <c r="D5955" s="6" t="n">
        <v>-1</v>
      </c>
      <c r="E5955" s="6" t="n">
        <v>1.94798534798535</v>
      </c>
      <c r="F5955" s="6" t="n">
        <v>0</v>
      </c>
      <c r="G5955" s="6" t="n">
        <v>0.213919413919413</v>
      </c>
      <c r="H5955" s="6" t="str">
        <f aca="false">IF(AND(A5955&gt;=Stimuli!$B$2,A5955&lt;=Stimuli!$C$2),Stimuli!$A$2,IF(AND(A5955&gt;=Stimuli!$B$3,A5955&lt;=Stimuli!$C$3),Stimuli!$A$3,IF(AND(A5955&gt;=Stimuli!$B$4,A5955&lt;=Stimuli!$C$4),Stimuli!$A$4,"")))</f>
        <v>01 Quiet baseline (60s)</v>
      </c>
      <c r="I5955" s="6" t="n">
        <f aca="false">(B5955-B5954)/((A5955-A5954)/1000)</f>
        <v>-0.375091575091744</v>
      </c>
      <c r="J5955" s="6" t="n">
        <f aca="false">IF(OR(B5955&lt;Rules!$B$2,B5955&gt;Rules!$B$3,ABS(I5955)&gt;Rules!$B$4,OR(B5956&lt;Rules!$B$2,B5956&gt;Rules!$B$3,ABS(I5956)&gt;Rules!$B$4)),1,0)</f>
        <v>0</v>
      </c>
      <c r="K5955" s="6" t="str">
        <f aca="false">IF(F5955=1,COUNTIF($F$2:F5955,1),"")</f>
        <v/>
      </c>
    </row>
    <row r="5956" customFormat="false" ht="15" hidden="false" customHeight="false" outlineLevel="0" collapsed="false">
      <c r="A5956" s="6" t="n">
        <v>46784.743</v>
      </c>
      <c r="B5956" s="6" t="n">
        <v>2.03296703296703</v>
      </c>
      <c r="C5956" s="6" t="n">
        <v>94</v>
      </c>
      <c r="D5956" s="6" t="n">
        <v>-1</v>
      </c>
      <c r="E5956" s="6" t="n">
        <v>1.95091575091575</v>
      </c>
      <c r="F5956" s="6" t="n">
        <v>0</v>
      </c>
      <c r="G5956" s="6" t="n">
        <v>0.213919413919413</v>
      </c>
      <c r="H5956" s="6" t="str">
        <f aca="false">IF(AND(A5956&gt;=Stimuli!$B$2,A5956&lt;=Stimuli!$C$2),Stimuli!$A$2,IF(AND(A5956&gt;=Stimuli!$B$3,A5956&lt;=Stimuli!$C$3),Stimuli!$A$3,IF(AND(A5956&gt;=Stimuli!$B$4,A5956&lt;=Stimuli!$C$4),Stimuli!$A$4,"")))</f>
        <v>01 Quiet baseline (60s)</v>
      </c>
      <c r="I5956" s="6" t="n">
        <f aca="false">(B5956-B5955)/((A5956-A5955)/1000)</f>
        <v>0</v>
      </c>
      <c r="J5956" s="6" t="n">
        <f aca="false">IF(OR(B5956&lt;Rules!$B$2,B5956&gt;Rules!$B$3,ABS(I5956)&gt;Rules!$B$4,OR(B5957&lt;Rules!$B$2,B5957&gt;Rules!$B$3,ABS(I5957)&gt;Rules!$B$4)),1,0)</f>
        <v>0</v>
      </c>
      <c r="K5956" s="6" t="str">
        <f aca="false">IF(F5956=1,COUNTIF($F$2:F5956,1),"")</f>
        <v/>
      </c>
    </row>
    <row r="5957" customFormat="false" ht="15" hidden="false" customHeight="false" outlineLevel="0" collapsed="false">
      <c r="A5957" s="6" t="n">
        <v>46792.5555</v>
      </c>
      <c r="B5957" s="6" t="n">
        <v>2.03296703296703</v>
      </c>
      <c r="C5957" s="6" t="n">
        <v>94</v>
      </c>
      <c r="D5957" s="6" t="n">
        <v>-1</v>
      </c>
      <c r="E5957" s="6" t="n">
        <v>1.95091575091575</v>
      </c>
      <c r="F5957" s="6" t="n">
        <v>0</v>
      </c>
      <c r="G5957" s="6" t="n">
        <v>0.213919413919413</v>
      </c>
      <c r="H5957" s="6" t="str">
        <f aca="false">IF(AND(A5957&gt;=Stimuli!$B$2,A5957&lt;=Stimuli!$C$2),Stimuli!$A$2,IF(AND(A5957&gt;=Stimuli!$B$3,A5957&lt;=Stimuli!$C$3),Stimuli!$A$3,IF(AND(A5957&gt;=Stimuli!$B$4,A5957&lt;=Stimuli!$C$4),Stimuli!$A$4,"")))</f>
        <v>01 Quiet baseline (60s)</v>
      </c>
      <c r="I5957" s="6" t="n">
        <f aca="false">(B5957-B5956)/((A5957-A5956)/1000)</f>
        <v>0</v>
      </c>
      <c r="J5957" s="6" t="n">
        <f aca="false">IF(OR(B5957&lt;Rules!$B$2,B5957&gt;Rules!$B$3,ABS(I5957)&gt;Rules!$B$4,OR(B5958&lt;Rules!$B$2,B5958&gt;Rules!$B$3,ABS(I5958)&gt;Rules!$B$4)),1,0)</f>
        <v>0</v>
      </c>
      <c r="K5957" s="6" t="str">
        <f aca="false">IF(F5957=1,COUNTIF($F$2:F5957,1),"")</f>
        <v/>
      </c>
    </row>
    <row r="5958" customFormat="false" ht="15" hidden="false" customHeight="false" outlineLevel="0" collapsed="false">
      <c r="A5958" s="6" t="n">
        <v>46800.368</v>
      </c>
      <c r="B5958" s="6" t="n">
        <v>2.03003663003663</v>
      </c>
      <c r="C5958" s="6" t="n">
        <v>94</v>
      </c>
      <c r="D5958" s="6" t="n">
        <v>-1</v>
      </c>
      <c r="E5958" s="6" t="n">
        <v>1.95091575091575</v>
      </c>
      <c r="F5958" s="6" t="n">
        <v>0</v>
      </c>
      <c r="G5958" s="6" t="n">
        <v>0.213919413919413</v>
      </c>
      <c r="H5958" s="6" t="str">
        <f aca="false">IF(AND(A5958&gt;=Stimuli!$B$2,A5958&lt;=Stimuli!$C$2),Stimuli!$A$2,IF(AND(A5958&gt;=Stimuli!$B$3,A5958&lt;=Stimuli!$C$3),Stimuli!$A$3,IF(AND(A5958&gt;=Stimuli!$B$4,A5958&lt;=Stimuli!$C$4),Stimuli!$A$4,"")))</f>
        <v>01 Quiet baseline (60s)</v>
      </c>
      <c r="I5958" s="6" t="n">
        <f aca="false">(B5958-B5957)/((A5958-A5957)/1000)</f>
        <v>-0.375091575091574</v>
      </c>
      <c r="J5958" s="6" t="n">
        <f aca="false">IF(OR(B5958&lt;Rules!$B$2,B5958&gt;Rules!$B$3,ABS(I5958)&gt;Rules!$B$4,OR(B5959&lt;Rules!$B$2,B5959&gt;Rules!$B$3,ABS(I5959)&gt;Rules!$B$4)),1,0)</f>
        <v>0</v>
      </c>
      <c r="K5958" s="6" t="str">
        <f aca="false">IF(F5958=1,COUNTIF($F$2:F5958,1),"")</f>
        <v/>
      </c>
    </row>
    <row r="5959" customFormat="false" ht="15" hidden="false" customHeight="false" outlineLevel="0" collapsed="false">
      <c r="A5959" s="6" t="n">
        <v>46808.1805</v>
      </c>
      <c r="B5959" s="6" t="n">
        <v>2.03296703296703</v>
      </c>
      <c r="C5959" s="6" t="n">
        <v>94</v>
      </c>
      <c r="D5959" s="6" t="n">
        <v>-1</v>
      </c>
      <c r="E5959" s="6" t="n">
        <v>1.95091575091575</v>
      </c>
      <c r="F5959" s="6" t="n">
        <v>0</v>
      </c>
      <c r="G5959" s="6" t="n">
        <v>0.213919413919413</v>
      </c>
      <c r="H5959" s="6" t="str">
        <f aca="false">IF(AND(A5959&gt;=Stimuli!$B$2,A5959&lt;=Stimuli!$C$2),Stimuli!$A$2,IF(AND(A5959&gt;=Stimuli!$B$3,A5959&lt;=Stimuli!$C$3),Stimuli!$A$3,IF(AND(A5959&gt;=Stimuli!$B$4,A5959&lt;=Stimuli!$C$4),Stimuli!$A$4,"")))</f>
        <v>01 Quiet baseline (60s)</v>
      </c>
      <c r="I5959" s="6" t="n">
        <f aca="false">(B5959-B5958)/((A5959-A5958)/1000)</f>
        <v>0.375091575091574</v>
      </c>
      <c r="J5959" s="6" t="n">
        <f aca="false">IF(OR(B5959&lt;Rules!$B$2,B5959&gt;Rules!$B$3,ABS(I5959)&gt;Rules!$B$4,OR(B5960&lt;Rules!$B$2,B5960&gt;Rules!$B$3,ABS(I5960)&gt;Rules!$B$4)),1,0)</f>
        <v>0</v>
      </c>
      <c r="K5959" s="6" t="str">
        <f aca="false">IF(F5959=1,COUNTIF($F$2:F5959,1),"")</f>
        <v/>
      </c>
    </row>
    <row r="5960" customFormat="false" ht="15" hidden="false" customHeight="false" outlineLevel="0" collapsed="false">
      <c r="A5960" s="6" t="n">
        <v>46815.993</v>
      </c>
      <c r="B5960" s="6" t="n">
        <v>2.02857142857143</v>
      </c>
      <c r="C5960" s="6" t="n">
        <v>94</v>
      </c>
      <c r="D5960" s="6" t="n">
        <v>-1</v>
      </c>
      <c r="E5960" s="6" t="n">
        <v>1.95091575091575</v>
      </c>
      <c r="F5960" s="6" t="n">
        <v>0</v>
      </c>
      <c r="G5960" s="6" t="n">
        <v>0.213919413919413</v>
      </c>
      <c r="H5960" s="6" t="str">
        <f aca="false">IF(AND(A5960&gt;=Stimuli!$B$2,A5960&lt;=Stimuli!$C$2),Stimuli!$A$2,IF(AND(A5960&gt;=Stimuli!$B$3,A5960&lt;=Stimuli!$C$3),Stimuli!$A$3,IF(AND(A5960&gt;=Stimuli!$B$4,A5960&lt;=Stimuli!$C$4),Stimuli!$A$4,"")))</f>
        <v>01 Quiet baseline (60s)</v>
      </c>
      <c r="I5960" s="6" t="n">
        <f aca="false">(B5960-B5959)/((A5960-A5959)/1000)</f>
        <v>-0.562637362637304</v>
      </c>
      <c r="J5960" s="6" t="n">
        <f aca="false">IF(OR(B5960&lt;Rules!$B$2,B5960&gt;Rules!$B$3,ABS(I5960)&gt;Rules!$B$4,OR(B5961&lt;Rules!$B$2,B5961&gt;Rules!$B$3,ABS(I5961)&gt;Rules!$B$4)),1,0)</f>
        <v>0</v>
      </c>
      <c r="K5960" s="6" t="str">
        <f aca="false">IF(F5960=1,COUNTIF($F$2:F5960,1),"")</f>
        <v/>
      </c>
    </row>
    <row r="5961" customFormat="false" ht="15" hidden="false" customHeight="false" outlineLevel="0" collapsed="false">
      <c r="A5961" s="6" t="n">
        <v>46823.8055</v>
      </c>
      <c r="B5961" s="6" t="n">
        <v>2.03296703296703</v>
      </c>
      <c r="C5961" s="6" t="n">
        <v>94</v>
      </c>
      <c r="D5961" s="6" t="n">
        <v>-1</v>
      </c>
      <c r="E5961" s="6" t="n">
        <v>1.95091575091575</v>
      </c>
      <c r="F5961" s="6" t="n">
        <v>0</v>
      </c>
      <c r="G5961" s="6" t="n">
        <v>0.213919413919413</v>
      </c>
      <c r="H5961" s="6" t="str">
        <f aca="false">IF(AND(A5961&gt;=Stimuli!$B$2,A5961&lt;=Stimuli!$C$2),Stimuli!$A$2,IF(AND(A5961&gt;=Stimuli!$B$3,A5961&lt;=Stimuli!$C$3),Stimuli!$A$3,IF(AND(A5961&gt;=Stimuli!$B$4,A5961&lt;=Stimuli!$C$4),Stimuli!$A$4,"")))</f>
        <v>01 Quiet baseline (60s)</v>
      </c>
      <c r="I5961" s="6" t="n">
        <f aca="false">(B5961-B5960)/((A5961-A5960)/1000)</f>
        <v>0.562637362637304</v>
      </c>
      <c r="J5961" s="6" t="n">
        <f aca="false">IF(OR(B5961&lt;Rules!$B$2,B5961&gt;Rules!$B$3,ABS(I5961)&gt;Rules!$B$4,OR(B5962&lt;Rules!$B$2,B5962&gt;Rules!$B$3,ABS(I5962)&gt;Rules!$B$4)),1,0)</f>
        <v>0</v>
      </c>
      <c r="K5961" s="6" t="str">
        <f aca="false">IF(F5961=1,COUNTIF($F$2:F5961,1),"")</f>
        <v/>
      </c>
    </row>
    <row r="5962" customFormat="false" ht="15" hidden="false" customHeight="false" outlineLevel="0" collapsed="false">
      <c r="A5962" s="6" t="n">
        <v>46831.618</v>
      </c>
      <c r="B5962" s="6" t="n">
        <v>2.02564102564103</v>
      </c>
      <c r="C5962" s="6" t="n">
        <v>94</v>
      </c>
      <c r="D5962" s="6" t="n">
        <v>-1</v>
      </c>
      <c r="E5962" s="6" t="n">
        <v>1.95238095238095</v>
      </c>
      <c r="F5962" s="6" t="n">
        <v>0</v>
      </c>
      <c r="G5962" s="6" t="n">
        <v>0.213919413919413</v>
      </c>
      <c r="H5962" s="6" t="str">
        <f aca="false">IF(AND(A5962&gt;=Stimuli!$B$2,A5962&lt;=Stimuli!$C$2),Stimuli!$A$2,IF(AND(A5962&gt;=Stimuli!$B$3,A5962&lt;=Stimuli!$C$3),Stimuli!$A$3,IF(AND(A5962&gt;=Stimuli!$B$4,A5962&lt;=Stimuli!$C$4),Stimuli!$A$4,"")))</f>
        <v>01 Quiet baseline (60s)</v>
      </c>
      <c r="I5962" s="6" t="n">
        <f aca="false">(B5962-B5961)/((A5962-A5961)/1000)</f>
        <v>-0.937728937728878</v>
      </c>
      <c r="J5962" s="6" t="n">
        <f aca="false">IF(OR(B5962&lt;Rules!$B$2,B5962&gt;Rules!$B$3,ABS(I5962)&gt;Rules!$B$4,OR(B5963&lt;Rules!$B$2,B5963&gt;Rules!$B$3,ABS(I5963)&gt;Rules!$B$4)),1,0)</f>
        <v>0</v>
      </c>
      <c r="K5962" s="6" t="str">
        <f aca="false">IF(F5962=1,COUNTIF($F$2:F5962,1),"")</f>
        <v/>
      </c>
    </row>
    <row r="5963" customFormat="false" ht="15" hidden="false" customHeight="false" outlineLevel="0" collapsed="false">
      <c r="A5963" s="6" t="n">
        <v>46839.4305</v>
      </c>
      <c r="B5963" s="6" t="n">
        <v>2.03150183150183</v>
      </c>
      <c r="C5963" s="6" t="n">
        <v>94</v>
      </c>
      <c r="D5963" s="6" t="n">
        <v>-1</v>
      </c>
      <c r="E5963" s="6" t="n">
        <v>1.95238095238095</v>
      </c>
      <c r="F5963" s="6" t="n">
        <v>0</v>
      </c>
      <c r="G5963" s="6" t="n">
        <v>0.213919413919413</v>
      </c>
      <c r="H5963" s="6" t="str">
        <f aca="false">IF(AND(A5963&gt;=Stimuli!$B$2,A5963&lt;=Stimuli!$C$2),Stimuli!$A$2,IF(AND(A5963&gt;=Stimuli!$B$3,A5963&lt;=Stimuli!$C$3),Stimuli!$A$3,IF(AND(A5963&gt;=Stimuli!$B$4,A5963&lt;=Stimuli!$C$4),Stimuli!$A$4,"")))</f>
        <v>01 Quiet baseline (60s)</v>
      </c>
      <c r="I5963" s="6" t="n">
        <f aca="false">(B5963-B5962)/((A5963-A5962)/1000)</f>
        <v>0.750183150183148</v>
      </c>
      <c r="J5963" s="6" t="n">
        <f aca="false">IF(OR(B5963&lt;Rules!$B$2,B5963&gt;Rules!$B$3,ABS(I5963)&gt;Rules!$B$4,OR(B5964&lt;Rules!$B$2,B5964&gt;Rules!$B$3,ABS(I5964)&gt;Rules!$B$4)),1,0)</f>
        <v>0</v>
      </c>
      <c r="K5963" s="6" t="str">
        <f aca="false">IF(F5963=1,COUNTIF($F$2:F5963,1),"")</f>
        <v/>
      </c>
    </row>
    <row r="5964" customFormat="false" ht="15" hidden="false" customHeight="false" outlineLevel="0" collapsed="false">
      <c r="A5964" s="6" t="n">
        <v>46847.243</v>
      </c>
      <c r="B5964" s="6" t="n">
        <v>2.02417582417582</v>
      </c>
      <c r="C5964" s="6" t="n">
        <v>94</v>
      </c>
      <c r="D5964" s="6" t="n">
        <v>-1</v>
      </c>
      <c r="E5964" s="6" t="n">
        <v>1.95238095238095</v>
      </c>
      <c r="F5964" s="6" t="n">
        <v>0</v>
      </c>
      <c r="G5964" s="6" t="n">
        <v>0.213919413919413</v>
      </c>
      <c r="H5964" s="6" t="str">
        <f aca="false">IF(AND(A5964&gt;=Stimuli!$B$2,A5964&lt;=Stimuli!$C$2),Stimuli!$A$2,IF(AND(A5964&gt;=Stimuli!$B$3,A5964&lt;=Stimuli!$C$3),Stimuli!$A$3,IF(AND(A5964&gt;=Stimuli!$B$4,A5964&lt;=Stimuli!$C$4),Stimuli!$A$4,"")))</f>
        <v>01 Quiet baseline (60s)</v>
      </c>
      <c r="I5964" s="6" t="n">
        <f aca="false">(B5964-B5963)/((A5964-A5963)/1000)</f>
        <v>-0.937728937728878</v>
      </c>
      <c r="J5964" s="6" t="n">
        <f aca="false">IF(OR(B5964&lt;Rules!$B$2,B5964&gt;Rules!$B$3,ABS(I5964)&gt;Rules!$B$4,OR(B5965&lt;Rules!$B$2,B5965&gt;Rules!$B$3,ABS(I5965)&gt;Rules!$B$4)),1,0)</f>
        <v>0</v>
      </c>
      <c r="K5964" s="6" t="str">
        <f aca="false">IF(F5964=1,COUNTIF($F$2:F5964,1),"")</f>
        <v/>
      </c>
    </row>
    <row r="5965" customFormat="false" ht="15" hidden="false" customHeight="false" outlineLevel="0" collapsed="false">
      <c r="A5965" s="6" t="n">
        <v>46855.0555</v>
      </c>
      <c r="B5965" s="6" t="n">
        <v>2.03003663003663</v>
      </c>
      <c r="C5965" s="6" t="n">
        <v>94</v>
      </c>
      <c r="D5965" s="6" t="n">
        <v>-1</v>
      </c>
      <c r="E5965" s="6" t="n">
        <v>1.95238095238095</v>
      </c>
      <c r="F5965" s="6" t="n">
        <v>0</v>
      </c>
      <c r="G5965" s="6" t="n">
        <v>0.213919413919413</v>
      </c>
      <c r="H5965" s="6" t="str">
        <f aca="false">IF(AND(A5965&gt;=Stimuli!$B$2,A5965&lt;=Stimuli!$C$2),Stimuli!$A$2,IF(AND(A5965&gt;=Stimuli!$B$3,A5965&lt;=Stimuli!$C$3),Stimuli!$A$3,IF(AND(A5965&gt;=Stimuli!$B$4,A5965&lt;=Stimuli!$C$4),Stimuli!$A$4,"")))</f>
        <v>01 Quiet baseline (60s)</v>
      </c>
      <c r="I5965" s="6" t="n">
        <f aca="false">(B5965-B5964)/((A5965-A5964)/1000)</f>
        <v>0.750183150183034</v>
      </c>
      <c r="J5965" s="6" t="n">
        <f aca="false">IF(OR(B5965&lt;Rules!$B$2,B5965&gt;Rules!$B$3,ABS(I5965)&gt;Rules!$B$4,OR(B5966&lt;Rules!$B$2,B5966&gt;Rules!$B$3,ABS(I5966)&gt;Rules!$B$4)),1,0)</f>
        <v>0</v>
      </c>
      <c r="K5965" s="6" t="str">
        <f aca="false">IF(F5965=1,COUNTIF($F$2:F5965,1),"")</f>
        <v/>
      </c>
    </row>
    <row r="5966" customFormat="false" ht="15" hidden="false" customHeight="false" outlineLevel="0" collapsed="false">
      <c r="A5966" s="6" t="n">
        <v>46862.868</v>
      </c>
      <c r="B5966" s="6" t="n">
        <v>2.02271062271062</v>
      </c>
      <c r="C5966" s="6" t="n">
        <v>94</v>
      </c>
      <c r="D5966" s="6" t="n">
        <v>-1</v>
      </c>
      <c r="E5966" s="6" t="n">
        <v>1.95238095238095</v>
      </c>
      <c r="F5966" s="6" t="n">
        <v>0</v>
      </c>
      <c r="G5966" s="6" t="n">
        <v>0.213919413919413</v>
      </c>
      <c r="H5966" s="6" t="str">
        <f aca="false">IF(AND(A5966&gt;=Stimuli!$B$2,A5966&lt;=Stimuli!$C$2),Stimuli!$A$2,IF(AND(A5966&gt;=Stimuli!$B$3,A5966&lt;=Stimuli!$C$3),Stimuli!$A$3,IF(AND(A5966&gt;=Stimuli!$B$4,A5966&lt;=Stimuli!$C$4),Stimuli!$A$4,"")))</f>
        <v>01 Quiet baseline (60s)</v>
      </c>
      <c r="I5966" s="6" t="n">
        <f aca="false">(B5966-B5965)/((A5966-A5965)/1000)</f>
        <v>-0.937728937728878</v>
      </c>
      <c r="J5966" s="6" t="n">
        <f aca="false">IF(OR(B5966&lt;Rules!$B$2,B5966&gt;Rules!$B$3,ABS(I5966)&gt;Rules!$B$4,OR(B5967&lt;Rules!$B$2,B5967&gt;Rules!$B$3,ABS(I5967)&gt;Rules!$B$4)),1,0)</f>
        <v>0</v>
      </c>
      <c r="K5966" s="6" t="str">
        <f aca="false">IF(F5966=1,COUNTIF($F$2:F5966,1),"")</f>
        <v/>
      </c>
    </row>
    <row r="5967" customFormat="false" ht="15" hidden="false" customHeight="false" outlineLevel="0" collapsed="false">
      <c r="A5967" s="6" t="n">
        <v>46870.6805</v>
      </c>
      <c r="B5967" s="6" t="n">
        <v>2.02710622710623</v>
      </c>
      <c r="C5967" s="6" t="n">
        <v>94</v>
      </c>
      <c r="D5967" s="6" t="n">
        <v>-1</v>
      </c>
      <c r="E5967" s="6" t="n">
        <v>1.95238095238095</v>
      </c>
      <c r="F5967" s="6" t="n">
        <v>0</v>
      </c>
      <c r="G5967" s="6" t="n">
        <v>0.213919413919413</v>
      </c>
      <c r="H5967" s="6" t="str">
        <f aca="false">IF(AND(A5967&gt;=Stimuli!$B$2,A5967&lt;=Stimuli!$C$2),Stimuli!$A$2,IF(AND(A5967&gt;=Stimuli!$B$3,A5967&lt;=Stimuli!$C$3),Stimuli!$A$3,IF(AND(A5967&gt;=Stimuli!$B$4,A5967&lt;=Stimuli!$C$4),Stimuli!$A$4,"")))</f>
        <v>01 Quiet baseline (60s)</v>
      </c>
      <c r="I5967" s="6" t="n">
        <f aca="false">(B5967-B5966)/((A5967-A5966)/1000)</f>
        <v>0.562637362637418</v>
      </c>
      <c r="J5967" s="6" t="n">
        <f aca="false">IF(OR(B5967&lt;Rules!$B$2,B5967&gt;Rules!$B$3,ABS(I5967)&gt;Rules!$B$4,OR(B5968&lt;Rules!$B$2,B5968&gt;Rules!$B$3,ABS(I5968)&gt;Rules!$B$4)),1,0)</f>
        <v>0</v>
      </c>
      <c r="K5967" s="6" t="str">
        <f aca="false">IF(F5967=1,COUNTIF($F$2:F5967,1),"")</f>
        <v/>
      </c>
    </row>
    <row r="5968" customFormat="false" ht="15" hidden="false" customHeight="false" outlineLevel="0" collapsed="false">
      <c r="A5968" s="6" t="n">
        <v>46878.493</v>
      </c>
      <c r="B5968" s="6" t="n">
        <v>2.02124542124542</v>
      </c>
      <c r="C5968" s="6" t="n">
        <v>94</v>
      </c>
      <c r="D5968" s="6" t="n">
        <v>-1</v>
      </c>
      <c r="E5968" s="6" t="n">
        <v>1.95238095238095</v>
      </c>
      <c r="F5968" s="6" t="n">
        <v>0</v>
      </c>
      <c r="G5968" s="6" t="n">
        <v>0.213919413919413</v>
      </c>
      <c r="H5968" s="6" t="str">
        <f aca="false">IF(AND(A5968&gt;=Stimuli!$B$2,A5968&lt;=Stimuli!$C$2),Stimuli!$A$2,IF(AND(A5968&gt;=Stimuli!$B$3,A5968&lt;=Stimuli!$C$3),Stimuli!$A$3,IF(AND(A5968&gt;=Stimuli!$B$4,A5968&lt;=Stimuli!$C$4),Stimuli!$A$4,"")))</f>
        <v>01 Quiet baseline (60s)</v>
      </c>
      <c r="I5968" s="6" t="n">
        <f aca="false">(B5968-B5967)/((A5968-A5967)/1000)</f>
        <v>-0.750183150183148</v>
      </c>
      <c r="J5968" s="6" t="n">
        <f aca="false">IF(OR(B5968&lt;Rules!$B$2,B5968&gt;Rules!$B$3,ABS(I5968)&gt;Rules!$B$4,OR(B5969&lt;Rules!$B$2,B5969&gt;Rules!$B$3,ABS(I5969)&gt;Rules!$B$4)),1,0)</f>
        <v>0</v>
      </c>
      <c r="K5968" s="6" t="str">
        <f aca="false">IF(F5968=1,COUNTIF($F$2:F5968,1),"")</f>
        <v/>
      </c>
    </row>
    <row r="5969" customFormat="false" ht="15" hidden="false" customHeight="false" outlineLevel="0" collapsed="false">
      <c r="A5969" s="6" t="n">
        <v>46886.3055</v>
      </c>
      <c r="B5969" s="6" t="n">
        <v>2.02417582417582</v>
      </c>
      <c r="C5969" s="6" t="n">
        <v>94</v>
      </c>
      <c r="D5969" s="6" t="n">
        <v>-1</v>
      </c>
      <c r="E5969" s="6" t="n">
        <v>1.95384615384615</v>
      </c>
      <c r="F5969" s="6" t="n">
        <v>0</v>
      </c>
      <c r="G5969" s="6" t="n">
        <v>0.213919413919413</v>
      </c>
      <c r="H5969" s="6" t="str">
        <f aca="false">IF(AND(A5969&gt;=Stimuli!$B$2,A5969&lt;=Stimuli!$C$2),Stimuli!$A$2,IF(AND(A5969&gt;=Stimuli!$B$3,A5969&lt;=Stimuli!$C$3),Stimuli!$A$3,IF(AND(A5969&gt;=Stimuli!$B$4,A5969&lt;=Stimuli!$C$4),Stimuli!$A$4,"")))</f>
        <v>01 Quiet baseline (60s)</v>
      </c>
      <c r="I5969" s="6" t="n">
        <f aca="false">(B5969-B5968)/((A5969-A5968)/1000)</f>
        <v>0.375091575091574</v>
      </c>
      <c r="J5969" s="6" t="n">
        <f aca="false">IF(OR(B5969&lt;Rules!$B$2,B5969&gt;Rules!$B$3,ABS(I5969)&gt;Rules!$B$4,OR(B5970&lt;Rules!$B$2,B5970&gt;Rules!$B$3,ABS(I5970)&gt;Rules!$B$4)),1,0)</f>
        <v>0</v>
      </c>
      <c r="K5969" s="6" t="str">
        <f aca="false">IF(F5969=1,COUNTIF($F$2:F5969,1),"")</f>
        <v/>
      </c>
    </row>
    <row r="5970" customFormat="false" ht="15" hidden="false" customHeight="false" outlineLevel="0" collapsed="false">
      <c r="A5970" s="6" t="n">
        <v>46894.118</v>
      </c>
      <c r="B5970" s="6" t="n">
        <v>2.02124542124542</v>
      </c>
      <c r="C5970" s="6" t="n">
        <v>94</v>
      </c>
      <c r="D5970" s="6" t="n">
        <v>-1</v>
      </c>
      <c r="E5970" s="6" t="n">
        <v>1.95384615384615</v>
      </c>
      <c r="F5970" s="6" t="n">
        <v>0</v>
      </c>
      <c r="G5970" s="6" t="n">
        <v>0.213919413919413</v>
      </c>
      <c r="H5970" s="6" t="str">
        <f aca="false">IF(AND(A5970&gt;=Stimuli!$B$2,A5970&lt;=Stimuli!$C$2),Stimuli!$A$2,IF(AND(A5970&gt;=Stimuli!$B$3,A5970&lt;=Stimuli!$C$3),Stimuli!$A$3,IF(AND(A5970&gt;=Stimuli!$B$4,A5970&lt;=Stimuli!$C$4),Stimuli!$A$4,"")))</f>
        <v>01 Quiet baseline (60s)</v>
      </c>
      <c r="I5970" s="6" t="n">
        <f aca="false">(B5970-B5969)/((A5970-A5969)/1000)</f>
        <v>-0.375091575091574</v>
      </c>
      <c r="J5970" s="6" t="n">
        <f aca="false">IF(OR(B5970&lt;Rules!$B$2,B5970&gt;Rules!$B$3,ABS(I5970)&gt;Rules!$B$4,OR(B5971&lt;Rules!$B$2,B5971&gt;Rules!$B$3,ABS(I5971)&gt;Rules!$B$4)),1,0)</f>
        <v>0</v>
      </c>
      <c r="K5970" s="6" t="str">
        <f aca="false">IF(F5970=1,COUNTIF($F$2:F5970,1),"")</f>
        <v/>
      </c>
    </row>
    <row r="5971" customFormat="false" ht="15" hidden="false" customHeight="false" outlineLevel="0" collapsed="false">
      <c r="A5971" s="6" t="n">
        <v>46901.9305</v>
      </c>
      <c r="B5971" s="6" t="n">
        <v>2.02271062271062</v>
      </c>
      <c r="C5971" s="6" t="n">
        <v>94</v>
      </c>
      <c r="D5971" s="6" t="n">
        <v>-1</v>
      </c>
      <c r="E5971" s="6" t="n">
        <v>1.95384615384615</v>
      </c>
      <c r="F5971" s="6" t="n">
        <v>0</v>
      </c>
      <c r="G5971" s="6" t="n">
        <v>0.213919413919413</v>
      </c>
      <c r="H5971" s="6" t="str">
        <f aca="false">IF(AND(A5971&gt;=Stimuli!$B$2,A5971&lt;=Stimuli!$C$2),Stimuli!$A$2,IF(AND(A5971&gt;=Stimuli!$B$3,A5971&lt;=Stimuli!$C$3),Stimuli!$A$3,IF(AND(A5971&gt;=Stimuli!$B$4,A5971&lt;=Stimuli!$C$4),Stimuli!$A$4,"")))</f>
        <v>01 Quiet baseline (60s)</v>
      </c>
      <c r="I5971" s="6" t="n">
        <f aca="false">(B5971-B5970)/((A5971-A5970)/1000)</f>
        <v>0.18754578754573</v>
      </c>
      <c r="J5971" s="6" t="n">
        <f aca="false">IF(OR(B5971&lt;Rules!$B$2,B5971&gt;Rules!$B$3,ABS(I5971)&gt;Rules!$B$4,OR(B5972&lt;Rules!$B$2,B5972&gt;Rules!$B$3,ABS(I5972)&gt;Rules!$B$4)),1,0)</f>
        <v>0</v>
      </c>
      <c r="K5971" s="6" t="str">
        <f aca="false">IF(F5971=1,COUNTIF($F$2:F5971,1),"")</f>
        <v/>
      </c>
    </row>
    <row r="5972" customFormat="false" ht="15" hidden="false" customHeight="false" outlineLevel="0" collapsed="false">
      <c r="A5972" s="6" t="n">
        <v>46909.743</v>
      </c>
      <c r="B5972" s="6" t="n">
        <v>2.02124542124542</v>
      </c>
      <c r="C5972" s="6" t="n">
        <v>94</v>
      </c>
      <c r="D5972" s="6" t="n">
        <v>-1</v>
      </c>
      <c r="E5972" s="6" t="n">
        <v>1.95384615384615</v>
      </c>
      <c r="F5972" s="6" t="n">
        <v>0</v>
      </c>
      <c r="G5972" s="6" t="n">
        <v>0.213919413919413</v>
      </c>
      <c r="H5972" s="6" t="str">
        <f aca="false">IF(AND(A5972&gt;=Stimuli!$B$2,A5972&lt;=Stimuli!$C$2),Stimuli!$A$2,IF(AND(A5972&gt;=Stimuli!$B$3,A5972&lt;=Stimuli!$C$3),Stimuli!$A$3,IF(AND(A5972&gt;=Stimuli!$B$4,A5972&lt;=Stimuli!$C$4),Stimuli!$A$4,"")))</f>
        <v>01 Quiet baseline (60s)</v>
      </c>
      <c r="I5972" s="6" t="n">
        <f aca="false">(B5972-B5971)/((A5972-A5971)/1000)</f>
        <v>-0.18754578754573</v>
      </c>
      <c r="J5972" s="6" t="n">
        <f aca="false">IF(OR(B5972&lt;Rules!$B$2,B5972&gt;Rules!$B$3,ABS(I5972)&gt;Rules!$B$4,OR(B5973&lt;Rules!$B$2,B5973&gt;Rules!$B$3,ABS(I5973)&gt;Rules!$B$4)),1,0)</f>
        <v>0</v>
      </c>
      <c r="K5972" s="6" t="str">
        <f aca="false">IF(F5972=1,COUNTIF($F$2:F5972,1),"")</f>
        <v/>
      </c>
    </row>
    <row r="5973" customFormat="false" ht="15" hidden="false" customHeight="false" outlineLevel="0" collapsed="false">
      <c r="A5973" s="6" t="n">
        <v>46917.5555</v>
      </c>
      <c r="B5973" s="6" t="n">
        <v>2.02124542124542</v>
      </c>
      <c r="C5973" s="6" t="n">
        <v>94</v>
      </c>
      <c r="D5973" s="6" t="n">
        <v>-1</v>
      </c>
      <c r="E5973" s="6" t="n">
        <v>1.95531135531136</v>
      </c>
      <c r="F5973" s="6" t="n">
        <v>0</v>
      </c>
      <c r="G5973" s="6" t="n">
        <v>0.213919413919413</v>
      </c>
      <c r="H5973" s="6" t="str">
        <f aca="false">IF(AND(A5973&gt;=Stimuli!$B$2,A5973&lt;=Stimuli!$C$2),Stimuli!$A$2,IF(AND(A5973&gt;=Stimuli!$B$3,A5973&lt;=Stimuli!$C$3),Stimuli!$A$3,IF(AND(A5973&gt;=Stimuli!$B$4,A5973&lt;=Stimuli!$C$4),Stimuli!$A$4,"")))</f>
        <v>01 Quiet baseline (60s)</v>
      </c>
      <c r="I5973" s="6" t="n">
        <f aca="false">(B5973-B5972)/((A5973-A5972)/1000)</f>
        <v>0</v>
      </c>
      <c r="J5973" s="6" t="n">
        <f aca="false">IF(OR(B5973&lt;Rules!$B$2,B5973&gt;Rules!$B$3,ABS(I5973)&gt;Rules!$B$4,OR(B5974&lt;Rules!$B$2,B5974&gt;Rules!$B$3,ABS(I5974)&gt;Rules!$B$4)),1,0)</f>
        <v>0</v>
      </c>
      <c r="K5973" s="6" t="str">
        <f aca="false">IF(F5973=1,COUNTIF($F$2:F5973,1),"")</f>
        <v/>
      </c>
    </row>
    <row r="5974" customFormat="false" ht="15" hidden="false" customHeight="false" outlineLevel="0" collapsed="false">
      <c r="A5974" s="6" t="n">
        <v>46925.368</v>
      </c>
      <c r="B5974" s="6" t="n">
        <v>2.02124542124542</v>
      </c>
      <c r="C5974" s="6" t="n">
        <v>94</v>
      </c>
      <c r="D5974" s="6" t="n">
        <v>-1</v>
      </c>
      <c r="E5974" s="6" t="n">
        <v>1.95677655677656</v>
      </c>
      <c r="F5974" s="6" t="n">
        <v>0</v>
      </c>
      <c r="G5974" s="6" t="n">
        <v>0.213919413919413</v>
      </c>
      <c r="H5974" s="6" t="str">
        <f aca="false">IF(AND(A5974&gt;=Stimuli!$B$2,A5974&lt;=Stimuli!$C$2),Stimuli!$A$2,IF(AND(A5974&gt;=Stimuli!$B$3,A5974&lt;=Stimuli!$C$3),Stimuli!$A$3,IF(AND(A5974&gt;=Stimuli!$B$4,A5974&lt;=Stimuli!$C$4),Stimuli!$A$4,"")))</f>
        <v>01 Quiet baseline (60s)</v>
      </c>
      <c r="I5974" s="6" t="n">
        <f aca="false">(B5974-B5973)/((A5974-A5973)/1000)</f>
        <v>0</v>
      </c>
      <c r="J5974" s="6" t="n">
        <f aca="false">IF(OR(B5974&lt;Rules!$B$2,B5974&gt;Rules!$B$3,ABS(I5974)&gt;Rules!$B$4,OR(B5975&lt;Rules!$B$2,B5975&gt;Rules!$B$3,ABS(I5975)&gt;Rules!$B$4)),1,0)</f>
        <v>0</v>
      </c>
      <c r="K5974" s="6" t="str">
        <f aca="false">IF(F5974=1,COUNTIF($F$2:F5974,1),"")</f>
        <v/>
      </c>
    </row>
    <row r="5975" customFormat="false" ht="15" hidden="false" customHeight="false" outlineLevel="0" collapsed="false">
      <c r="A5975" s="6" t="n">
        <v>46933.1805</v>
      </c>
      <c r="B5975" s="6" t="n">
        <v>2.01831501831502</v>
      </c>
      <c r="C5975" s="6" t="n">
        <v>94</v>
      </c>
      <c r="D5975" s="6" t="n">
        <v>-1</v>
      </c>
      <c r="E5975" s="6" t="n">
        <v>1.95677655677656</v>
      </c>
      <c r="F5975" s="6" t="n">
        <v>0</v>
      </c>
      <c r="G5975" s="6" t="n">
        <v>0.213919413919413</v>
      </c>
      <c r="H5975" s="6" t="str">
        <f aca="false">IF(AND(A5975&gt;=Stimuli!$B$2,A5975&lt;=Stimuli!$C$2),Stimuli!$A$2,IF(AND(A5975&gt;=Stimuli!$B$3,A5975&lt;=Stimuli!$C$3),Stimuli!$A$3,IF(AND(A5975&gt;=Stimuli!$B$4,A5975&lt;=Stimuli!$C$4),Stimuli!$A$4,"")))</f>
        <v>01 Quiet baseline (60s)</v>
      </c>
      <c r="I5975" s="6" t="n">
        <f aca="false">(B5975-B5974)/((A5975-A5974)/1000)</f>
        <v>-0.375091575091631</v>
      </c>
      <c r="J5975" s="6" t="n">
        <f aca="false">IF(OR(B5975&lt;Rules!$B$2,B5975&gt;Rules!$B$3,ABS(I5975)&gt;Rules!$B$4,OR(B5976&lt;Rules!$B$2,B5976&gt;Rules!$B$3,ABS(I5976)&gt;Rules!$B$4)),1,0)</f>
        <v>0</v>
      </c>
      <c r="K5975" s="6" t="str">
        <f aca="false">IF(F5975=1,COUNTIF($F$2:F5975,1),"")</f>
        <v/>
      </c>
    </row>
    <row r="5976" customFormat="false" ht="15" hidden="false" customHeight="false" outlineLevel="0" collapsed="false">
      <c r="A5976" s="6" t="n">
        <v>46940.993</v>
      </c>
      <c r="B5976" s="6" t="n">
        <v>2.02124542124542</v>
      </c>
      <c r="C5976" s="6" t="n">
        <v>93</v>
      </c>
      <c r="D5976" s="6" t="n">
        <v>640.625</v>
      </c>
      <c r="E5976" s="6" t="n">
        <v>1.95824175824176</v>
      </c>
      <c r="F5976" s="6" t="n">
        <v>0</v>
      </c>
      <c r="G5976" s="6" t="n">
        <v>0.213919413919413</v>
      </c>
      <c r="H5976" s="6" t="str">
        <f aca="false">IF(AND(A5976&gt;=Stimuli!$B$2,A5976&lt;=Stimuli!$C$2),Stimuli!$A$2,IF(AND(A5976&gt;=Stimuli!$B$3,A5976&lt;=Stimuli!$C$3),Stimuli!$A$3,IF(AND(A5976&gt;=Stimuli!$B$4,A5976&lt;=Stimuli!$C$4),Stimuli!$A$4,"")))</f>
        <v>01 Quiet baseline (60s)</v>
      </c>
      <c r="I5976" s="6" t="n">
        <f aca="false">(B5976-B5975)/((A5976-A5975)/1000)</f>
        <v>0.375091575091631</v>
      </c>
      <c r="J5976" s="6" t="n">
        <f aca="false">IF(OR(B5976&lt;Rules!$B$2,B5976&gt;Rules!$B$3,ABS(I5976)&gt;Rules!$B$4,OR(B5977&lt;Rules!$B$2,B5977&gt;Rules!$B$3,ABS(I5977)&gt;Rules!$B$4)),1,0)</f>
        <v>0</v>
      </c>
      <c r="K5976" s="6" t="str">
        <f aca="false">IF(F5976=1,COUNTIF($F$2:F5976,1),"")</f>
        <v/>
      </c>
    </row>
    <row r="5977" customFormat="false" ht="15" hidden="false" customHeight="false" outlineLevel="0" collapsed="false">
      <c r="A5977" s="6" t="n">
        <v>46948.8055</v>
      </c>
      <c r="B5977" s="6" t="n">
        <v>2.01538461538462</v>
      </c>
      <c r="C5977" s="6" t="n">
        <v>93</v>
      </c>
      <c r="D5977" s="6" t="n">
        <v>-1</v>
      </c>
      <c r="E5977" s="6" t="n">
        <v>1.95824175824176</v>
      </c>
      <c r="F5977" s="6" t="n">
        <v>0</v>
      </c>
      <c r="G5977" s="6" t="n">
        <v>0.213919413919413</v>
      </c>
      <c r="H5977" s="6" t="str">
        <f aca="false">IF(AND(A5977&gt;=Stimuli!$B$2,A5977&lt;=Stimuli!$C$2),Stimuli!$A$2,IF(AND(A5977&gt;=Stimuli!$B$3,A5977&lt;=Stimuli!$C$3),Stimuli!$A$3,IF(AND(A5977&gt;=Stimuli!$B$4,A5977&lt;=Stimuli!$C$4),Stimuli!$A$4,"")))</f>
        <v>01 Quiet baseline (60s)</v>
      </c>
      <c r="I5977" s="6" t="n">
        <f aca="false">(B5977-B5976)/((A5977-A5976)/1000)</f>
        <v>-0.750183150183034</v>
      </c>
      <c r="J5977" s="6" t="n">
        <f aca="false">IF(OR(B5977&lt;Rules!$B$2,B5977&gt;Rules!$B$3,ABS(I5977)&gt;Rules!$B$4,OR(B5978&lt;Rules!$B$2,B5978&gt;Rules!$B$3,ABS(I5978)&gt;Rules!$B$4)),1,0)</f>
        <v>0</v>
      </c>
      <c r="K5977" s="6" t="str">
        <f aca="false">IF(F5977=1,COUNTIF($F$2:F5977,1),"")</f>
        <v/>
      </c>
    </row>
    <row r="5978" customFormat="false" ht="15" hidden="false" customHeight="false" outlineLevel="0" collapsed="false">
      <c r="A5978" s="6" t="n">
        <v>46956.618</v>
      </c>
      <c r="B5978" s="6" t="n">
        <v>2.02124542124542</v>
      </c>
      <c r="C5978" s="6" t="n">
        <v>93</v>
      </c>
      <c r="D5978" s="6" t="n">
        <v>-1</v>
      </c>
      <c r="E5978" s="6" t="n">
        <v>1.95824175824176</v>
      </c>
      <c r="F5978" s="6" t="n">
        <v>0</v>
      </c>
      <c r="G5978" s="6" t="n">
        <v>0.213919413919413</v>
      </c>
      <c r="H5978" s="6" t="str">
        <f aca="false">IF(AND(A5978&gt;=Stimuli!$B$2,A5978&lt;=Stimuli!$C$2),Stimuli!$A$2,IF(AND(A5978&gt;=Stimuli!$B$3,A5978&lt;=Stimuli!$C$3),Stimuli!$A$3,IF(AND(A5978&gt;=Stimuli!$B$4,A5978&lt;=Stimuli!$C$4),Stimuli!$A$4,"")))</f>
        <v>01 Quiet baseline (60s)</v>
      </c>
      <c r="I5978" s="6" t="n">
        <f aca="false">(B5978-B5977)/((A5978-A5977)/1000)</f>
        <v>0.750183150183034</v>
      </c>
      <c r="J5978" s="6" t="n">
        <f aca="false">IF(OR(B5978&lt;Rules!$B$2,B5978&gt;Rules!$B$3,ABS(I5978)&gt;Rules!$B$4,OR(B5979&lt;Rules!$B$2,B5979&gt;Rules!$B$3,ABS(I5979)&gt;Rules!$B$4)),1,0)</f>
        <v>0</v>
      </c>
      <c r="K5978" s="6" t="str">
        <f aca="false">IF(F5978=1,COUNTIF($F$2:F5978,1),"")</f>
        <v/>
      </c>
    </row>
    <row r="5979" customFormat="false" ht="15" hidden="false" customHeight="false" outlineLevel="0" collapsed="false">
      <c r="A5979" s="6" t="n">
        <v>46964.4305</v>
      </c>
      <c r="B5979" s="6" t="n">
        <v>2.01391941391941</v>
      </c>
      <c r="C5979" s="6" t="n">
        <v>93</v>
      </c>
      <c r="D5979" s="6" t="n">
        <v>-1</v>
      </c>
      <c r="E5979" s="6" t="n">
        <v>1.95970695970696</v>
      </c>
      <c r="F5979" s="6" t="n">
        <v>0</v>
      </c>
      <c r="G5979" s="6" t="n">
        <v>0.213919413919413</v>
      </c>
      <c r="H5979" s="6" t="str">
        <f aca="false">IF(AND(A5979&gt;=Stimuli!$B$2,A5979&lt;=Stimuli!$C$2),Stimuli!$A$2,IF(AND(A5979&gt;=Stimuli!$B$3,A5979&lt;=Stimuli!$C$3),Stimuli!$A$3,IF(AND(A5979&gt;=Stimuli!$B$4,A5979&lt;=Stimuli!$C$4),Stimuli!$A$4,"")))</f>
        <v>01 Quiet baseline (60s)</v>
      </c>
      <c r="I5979" s="6" t="n">
        <f aca="false">(B5979-B5978)/((A5979-A5978)/1000)</f>
        <v>-0.937728937729048</v>
      </c>
      <c r="J5979" s="6" t="n">
        <f aca="false">IF(OR(B5979&lt;Rules!$B$2,B5979&gt;Rules!$B$3,ABS(I5979)&gt;Rules!$B$4,OR(B5980&lt;Rules!$B$2,B5980&gt;Rules!$B$3,ABS(I5980)&gt;Rules!$B$4)),1,0)</f>
        <v>0</v>
      </c>
      <c r="K5979" s="6" t="str">
        <f aca="false">IF(F5979=1,COUNTIF($F$2:F5979,1),"")</f>
        <v/>
      </c>
    </row>
    <row r="5980" customFormat="false" ht="15" hidden="false" customHeight="false" outlineLevel="0" collapsed="false">
      <c r="A5980" s="6" t="n">
        <v>46972.243</v>
      </c>
      <c r="B5980" s="6" t="n">
        <v>2.01978021978022</v>
      </c>
      <c r="C5980" s="6" t="n">
        <v>93</v>
      </c>
      <c r="D5980" s="6" t="n">
        <v>-1</v>
      </c>
      <c r="E5980" s="6" t="n">
        <v>1.95970695970696</v>
      </c>
      <c r="F5980" s="6" t="n">
        <v>0</v>
      </c>
      <c r="G5980" s="6" t="n">
        <v>0.213919413919413</v>
      </c>
      <c r="H5980" s="6" t="str">
        <f aca="false">IF(AND(A5980&gt;=Stimuli!$B$2,A5980&lt;=Stimuli!$C$2),Stimuli!$A$2,IF(AND(A5980&gt;=Stimuli!$B$3,A5980&lt;=Stimuli!$C$3),Stimuli!$A$3,IF(AND(A5980&gt;=Stimuli!$B$4,A5980&lt;=Stimuli!$C$4),Stimuli!$A$4,"")))</f>
        <v>01 Quiet baseline (60s)</v>
      </c>
      <c r="I5980" s="6" t="n">
        <f aca="false">(B5980-B5979)/((A5980-A5979)/1000)</f>
        <v>0.750183150183318</v>
      </c>
      <c r="J5980" s="6" t="n">
        <f aca="false">IF(OR(B5980&lt;Rules!$B$2,B5980&gt;Rules!$B$3,ABS(I5980)&gt;Rules!$B$4,OR(B5981&lt;Rules!$B$2,B5981&gt;Rules!$B$3,ABS(I5981)&gt;Rules!$B$4)),1,0)</f>
        <v>0</v>
      </c>
      <c r="K5980" s="6" t="str">
        <f aca="false">IF(F5980=1,COUNTIF($F$2:F5980,1),"")</f>
        <v/>
      </c>
    </row>
    <row r="5981" customFormat="false" ht="15" hidden="false" customHeight="false" outlineLevel="0" collapsed="false">
      <c r="A5981" s="6" t="n">
        <v>46980.0555</v>
      </c>
      <c r="B5981" s="6" t="n">
        <v>2.01245421245421</v>
      </c>
      <c r="C5981" s="6" t="n">
        <v>93</v>
      </c>
      <c r="D5981" s="6" t="n">
        <v>-1</v>
      </c>
      <c r="E5981" s="6" t="n">
        <v>1.95970695970696</v>
      </c>
      <c r="F5981" s="6" t="n">
        <v>0</v>
      </c>
      <c r="G5981" s="6" t="n">
        <v>0.213919413919413</v>
      </c>
      <c r="H5981" s="6" t="str">
        <f aca="false">IF(AND(A5981&gt;=Stimuli!$B$2,A5981&lt;=Stimuli!$C$2),Stimuli!$A$2,IF(AND(A5981&gt;=Stimuli!$B$3,A5981&lt;=Stimuli!$C$3),Stimuli!$A$3,IF(AND(A5981&gt;=Stimuli!$B$4,A5981&lt;=Stimuli!$C$4),Stimuli!$A$4,"")))</f>
        <v>01 Quiet baseline (60s)</v>
      </c>
      <c r="I5981" s="6" t="n">
        <f aca="false">(B5981-B5980)/((A5981-A5980)/1000)</f>
        <v>-0.937728937729048</v>
      </c>
      <c r="J5981" s="6" t="n">
        <f aca="false">IF(OR(B5981&lt;Rules!$B$2,B5981&gt;Rules!$B$3,ABS(I5981)&gt;Rules!$B$4,OR(B5982&lt;Rules!$B$2,B5982&gt;Rules!$B$3,ABS(I5982)&gt;Rules!$B$4)),1,0)</f>
        <v>0</v>
      </c>
      <c r="K5981" s="6" t="str">
        <f aca="false">IF(F5981=1,COUNTIF($F$2:F5981,1),"")</f>
        <v/>
      </c>
    </row>
    <row r="5982" customFormat="false" ht="15" hidden="false" customHeight="false" outlineLevel="0" collapsed="false">
      <c r="A5982" s="6" t="n">
        <v>46987.868</v>
      </c>
      <c r="B5982" s="6" t="n">
        <v>2.01831501831502</v>
      </c>
      <c r="C5982" s="6" t="n">
        <v>93</v>
      </c>
      <c r="D5982" s="6" t="n">
        <v>-1</v>
      </c>
      <c r="E5982" s="6" t="n">
        <v>1.95970695970696</v>
      </c>
      <c r="F5982" s="6" t="n">
        <v>0</v>
      </c>
      <c r="G5982" s="6" t="n">
        <v>0.213919413919413</v>
      </c>
      <c r="H5982" s="6" t="str">
        <f aca="false">IF(AND(A5982&gt;=Stimuli!$B$2,A5982&lt;=Stimuli!$C$2),Stimuli!$A$2,IF(AND(A5982&gt;=Stimuli!$B$3,A5982&lt;=Stimuli!$C$3),Stimuli!$A$3,IF(AND(A5982&gt;=Stimuli!$B$4,A5982&lt;=Stimuli!$C$4),Stimuli!$A$4,"")))</f>
        <v>01 Quiet baseline (60s)</v>
      </c>
      <c r="I5982" s="6" t="n">
        <f aca="false">(B5982-B5981)/((A5982-A5981)/1000)</f>
        <v>0.750183150183148</v>
      </c>
      <c r="J5982" s="6" t="n">
        <f aca="false">IF(OR(B5982&lt;Rules!$B$2,B5982&gt;Rules!$B$3,ABS(I5982)&gt;Rules!$B$4,OR(B5983&lt;Rules!$B$2,B5983&gt;Rules!$B$3,ABS(I5983)&gt;Rules!$B$4)),1,0)</f>
        <v>0</v>
      </c>
      <c r="K5982" s="6" t="str">
        <f aca="false">IF(F5982=1,COUNTIF($F$2:F5982,1),"")</f>
        <v/>
      </c>
    </row>
    <row r="5983" customFormat="false" ht="15" hidden="false" customHeight="false" outlineLevel="0" collapsed="false">
      <c r="A5983" s="6" t="n">
        <v>46995.6805</v>
      </c>
      <c r="B5983" s="6" t="n">
        <v>2.01098901098901</v>
      </c>
      <c r="C5983" s="6" t="n">
        <v>93</v>
      </c>
      <c r="D5983" s="6" t="n">
        <v>-1</v>
      </c>
      <c r="E5983" s="6" t="n">
        <v>1.95970695970696</v>
      </c>
      <c r="F5983" s="6" t="n">
        <v>0</v>
      </c>
      <c r="G5983" s="6" t="n">
        <v>0.213919413919413</v>
      </c>
      <c r="H5983" s="6" t="str">
        <f aca="false">IF(AND(A5983&gt;=Stimuli!$B$2,A5983&lt;=Stimuli!$C$2),Stimuli!$A$2,IF(AND(A5983&gt;=Stimuli!$B$3,A5983&lt;=Stimuli!$C$3),Stimuli!$A$3,IF(AND(A5983&gt;=Stimuli!$B$4,A5983&lt;=Stimuli!$C$4),Stimuli!$A$4,"")))</f>
        <v>01 Quiet baseline (60s)</v>
      </c>
      <c r="I5983" s="6" t="n">
        <f aca="false">(B5983-B5982)/((A5983-A5982)/1000)</f>
        <v>-0.937728937728878</v>
      </c>
      <c r="J5983" s="6" t="n">
        <f aca="false">IF(OR(B5983&lt;Rules!$B$2,B5983&gt;Rules!$B$3,ABS(I5983)&gt;Rules!$B$4,OR(B5984&lt;Rules!$B$2,B5984&gt;Rules!$B$3,ABS(I5984)&gt;Rules!$B$4)),1,0)</f>
        <v>0</v>
      </c>
      <c r="K5983" s="6" t="str">
        <f aca="false">IF(F5983=1,COUNTIF($F$2:F5983,1),"")</f>
        <v/>
      </c>
    </row>
    <row r="5984" customFormat="false" ht="15" hidden="false" customHeight="false" outlineLevel="0" collapsed="false">
      <c r="A5984" s="6" t="n">
        <v>47003.493</v>
      </c>
      <c r="B5984" s="6" t="n">
        <v>2.01538461538462</v>
      </c>
      <c r="C5984" s="6" t="n">
        <v>93</v>
      </c>
      <c r="D5984" s="6" t="n">
        <v>-1</v>
      </c>
      <c r="E5984" s="6" t="n">
        <v>1.95970695970696</v>
      </c>
      <c r="F5984" s="6" t="n">
        <v>0</v>
      </c>
      <c r="G5984" s="6" t="n">
        <v>0.213919413919413</v>
      </c>
      <c r="H5984" s="6" t="str">
        <f aca="false">IF(AND(A5984&gt;=Stimuli!$B$2,A5984&lt;=Stimuli!$C$2),Stimuli!$A$2,IF(AND(A5984&gt;=Stimuli!$B$3,A5984&lt;=Stimuli!$C$3),Stimuli!$A$3,IF(AND(A5984&gt;=Stimuli!$B$4,A5984&lt;=Stimuli!$C$4),Stimuli!$A$4,"")))</f>
        <v>01 Quiet baseline (60s)</v>
      </c>
      <c r="I5984" s="6" t="n">
        <f aca="false">(B5984-B5983)/((A5984-A5983)/1000)</f>
        <v>0.562637362637474</v>
      </c>
      <c r="J5984" s="6" t="n">
        <f aca="false">IF(OR(B5984&lt;Rules!$B$2,B5984&gt;Rules!$B$3,ABS(I5984)&gt;Rules!$B$4,OR(B5985&lt;Rules!$B$2,B5985&gt;Rules!$B$3,ABS(I5985)&gt;Rules!$B$4)),1,0)</f>
        <v>0</v>
      </c>
      <c r="K5984" s="6" t="str">
        <f aca="false">IF(F5984=1,COUNTIF($F$2:F5984,1),"")</f>
        <v/>
      </c>
    </row>
    <row r="5985" customFormat="false" ht="15" hidden="false" customHeight="false" outlineLevel="0" collapsed="false">
      <c r="A5985" s="6" t="n">
        <v>47011.3055</v>
      </c>
      <c r="B5985" s="6" t="n">
        <v>2.01098901098901</v>
      </c>
      <c r="C5985" s="6" t="n">
        <v>93</v>
      </c>
      <c r="D5985" s="6" t="n">
        <v>-1</v>
      </c>
      <c r="E5985" s="6" t="n">
        <v>1.95970695970696</v>
      </c>
      <c r="F5985" s="6" t="n">
        <v>0</v>
      </c>
      <c r="G5985" s="6" t="n">
        <v>0.213919413919413</v>
      </c>
      <c r="H5985" s="6" t="str">
        <f aca="false">IF(AND(A5985&gt;=Stimuli!$B$2,A5985&lt;=Stimuli!$C$2),Stimuli!$A$2,IF(AND(A5985&gt;=Stimuli!$B$3,A5985&lt;=Stimuli!$C$3),Stimuli!$A$3,IF(AND(A5985&gt;=Stimuli!$B$4,A5985&lt;=Stimuli!$C$4),Stimuli!$A$4,"")))</f>
        <v>01 Quiet baseline (60s)</v>
      </c>
      <c r="I5985" s="6" t="n">
        <f aca="false">(B5985-B5984)/((A5985-A5984)/1000)</f>
        <v>-0.562637362637474</v>
      </c>
      <c r="J5985" s="6" t="n">
        <f aca="false">IF(OR(B5985&lt;Rules!$B$2,B5985&gt;Rules!$B$3,ABS(I5985)&gt;Rules!$B$4,OR(B5986&lt;Rules!$B$2,B5986&gt;Rules!$B$3,ABS(I5986)&gt;Rules!$B$4)),1,0)</f>
        <v>0</v>
      </c>
      <c r="K5985" s="6" t="str">
        <f aca="false">IF(F5985=1,COUNTIF($F$2:F5985,1),"")</f>
        <v/>
      </c>
    </row>
    <row r="5986" customFormat="false" ht="15" hidden="false" customHeight="false" outlineLevel="0" collapsed="false">
      <c r="A5986" s="6" t="n">
        <v>47019.118</v>
      </c>
      <c r="B5986" s="6" t="n">
        <v>2.01245421245421</v>
      </c>
      <c r="C5986" s="6" t="n">
        <v>93</v>
      </c>
      <c r="D5986" s="6" t="n">
        <v>-1</v>
      </c>
      <c r="E5986" s="6" t="n">
        <v>1.95970695970696</v>
      </c>
      <c r="F5986" s="6" t="n">
        <v>0</v>
      </c>
      <c r="G5986" s="6" t="n">
        <v>0.213919413919413</v>
      </c>
      <c r="H5986" s="6" t="str">
        <f aca="false">IF(AND(A5986&gt;=Stimuli!$B$2,A5986&lt;=Stimuli!$C$2),Stimuli!$A$2,IF(AND(A5986&gt;=Stimuli!$B$3,A5986&lt;=Stimuli!$C$3),Stimuli!$A$3,IF(AND(A5986&gt;=Stimuli!$B$4,A5986&lt;=Stimuli!$C$4),Stimuli!$A$4,"")))</f>
        <v>01 Quiet baseline (60s)</v>
      </c>
      <c r="I5986" s="6" t="n">
        <f aca="false">(B5986-B5985)/((A5986-A5985)/1000)</f>
        <v>0.18754578754573</v>
      </c>
      <c r="J5986" s="6" t="n">
        <f aca="false">IF(OR(B5986&lt;Rules!$B$2,B5986&gt;Rules!$B$3,ABS(I5986)&gt;Rules!$B$4,OR(B5987&lt;Rules!$B$2,B5987&gt;Rules!$B$3,ABS(I5987)&gt;Rules!$B$4)),1,0)</f>
        <v>0</v>
      </c>
      <c r="K5986" s="6" t="str">
        <f aca="false">IF(F5986=1,COUNTIF($F$2:F5986,1),"")</f>
        <v/>
      </c>
    </row>
    <row r="5987" customFormat="false" ht="15" hidden="false" customHeight="false" outlineLevel="0" collapsed="false">
      <c r="A5987" s="6" t="n">
        <v>47026.9305</v>
      </c>
      <c r="B5987" s="6" t="n">
        <v>2.01098901098901</v>
      </c>
      <c r="C5987" s="6" t="n">
        <v>93</v>
      </c>
      <c r="D5987" s="6" t="n">
        <v>-1</v>
      </c>
      <c r="E5987" s="6" t="n">
        <v>1.96117216117216</v>
      </c>
      <c r="F5987" s="6" t="n">
        <v>0</v>
      </c>
      <c r="G5987" s="6" t="n">
        <v>0.213919413919413</v>
      </c>
      <c r="H5987" s="6" t="str">
        <f aca="false">IF(AND(A5987&gt;=Stimuli!$B$2,A5987&lt;=Stimuli!$C$2),Stimuli!$A$2,IF(AND(A5987&gt;=Stimuli!$B$3,A5987&lt;=Stimuli!$C$3),Stimuli!$A$3,IF(AND(A5987&gt;=Stimuli!$B$4,A5987&lt;=Stimuli!$C$4),Stimuli!$A$4,"")))</f>
        <v>01 Quiet baseline (60s)</v>
      </c>
      <c r="I5987" s="6" t="n">
        <f aca="false">(B5987-B5986)/((A5987-A5986)/1000)</f>
        <v>-0.18754578754573</v>
      </c>
      <c r="J5987" s="6" t="n">
        <f aca="false">IF(OR(B5987&lt;Rules!$B$2,B5987&gt;Rules!$B$3,ABS(I5987)&gt;Rules!$B$4,OR(B5988&lt;Rules!$B$2,B5988&gt;Rules!$B$3,ABS(I5988)&gt;Rules!$B$4)),1,0)</f>
        <v>0</v>
      </c>
      <c r="K5987" s="6" t="str">
        <f aca="false">IF(F5987=1,COUNTIF($F$2:F5987,1),"")</f>
        <v/>
      </c>
    </row>
    <row r="5988" customFormat="false" ht="15" hidden="false" customHeight="false" outlineLevel="0" collapsed="false">
      <c r="A5988" s="6" t="n">
        <v>47034.743</v>
      </c>
      <c r="B5988" s="6" t="n">
        <v>2.00952380952381</v>
      </c>
      <c r="C5988" s="6" t="n">
        <v>93</v>
      </c>
      <c r="D5988" s="6" t="n">
        <v>-1</v>
      </c>
      <c r="E5988" s="6" t="n">
        <v>1.96117216117216</v>
      </c>
      <c r="F5988" s="6" t="n">
        <v>0</v>
      </c>
      <c r="G5988" s="6" t="n">
        <v>0.213919413919413</v>
      </c>
      <c r="H5988" s="6" t="str">
        <f aca="false">IF(AND(A5988&gt;=Stimuli!$B$2,A5988&lt;=Stimuli!$C$2),Stimuli!$A$2,IF(AND(A5988&gt;=Stimuli!$B$3,A5988&lt;=Stimuli!$C$3),Stimuli!$A$3,IF(AND(A5988&gt;=Stimuli!$B$4,A5988&lt;=Stimuli!$C$4),Stimuli!$A$4,"")))</f>
        <v>01 Quiet baseline (60s)</v>
      </c>
      <c r="I5988" s="6" t="n">
        <f aca="false">(B5988-B5987)/((A5988-A5987)/1000)</f>
        <v>-0.187545787545844</v>
      </c>
      <c r="J5988" s="6" t="n">
        <f aca="false">IF(OR(B5988&lt;Rules!$B$2,B5988&gt;Rules!$B$3,ABS(I5988)&gt;Rules!$B$4,OR(B5989&lt;Rules!$B$2,B5989&gt;Rules!$B$3,ABS(I5989)&gt;Rules!$B$4)),1,0)</f>
        <v>0</v>
      </c>
      <c r="K5988" s="6" t="str">
        <f aca="false">IF(F5988=1,COUNTIF($F$2:F5988,1),"")</f>
        <v/>
      </c>
    </row>
    <row r="5989" customFormat="false" ht="15" hidden="false" customHeight="false" outlineLevel="0" collapsed="false">
      <c r="A5989" s="6" t="n">
        <v>47042.5555</v>
      </c>
      <c r="B5989" s="6" t="n">
        <v>2.00952380952381</v>
      </c>
      <c r="C5989" s="6" t="n">
        <v>93</v>
      </c>
      <c r="D5989" s="6" t="n">
        <v>-1</v>
      </c>
      <c r="E5989" s="6" t="n">
        <v>1.96263736263736</v>
      </c>
      <c r="F5989" s="6" t="n">
        <v>0</v>
      </c>
      <c r="G5989" s="6" t="n">
        <v>0.213919413919413</v>
      </c>
      <c r="H5989" s="6" t="str">
        <f aca="false">IF(AND(A5989&gt;=Stimuli!$B$2,A5989&lt;=Stimuli!$C$2),Stimuli!$A$2,IF(AND(A5989&gt;=Stimuli!$B$3,A5989&lt;=Stimuli!$C$3),Stimuli!$A$3,IF(AND(A5989&gt;=Stimuli!$B$4,A5989&lt;=Stimuli!$C$4),Stimuli!$A$4,"")))</f>
        <v>01 Quiet baseline (60s)</v>
      </c>
      <c r="I5989" s="6" t="n">
        <f aca="false">(B5989-B5988)/((A5989-A5988)/1000)</f>
        <v>0</v>
      </c>
      <c r="J5989" s="6" t="n">
        <f aca="false">IF(OR(B5989&lt;Rules!$B$2,B5989&gt;Rules!$B$3,ABS(I5989)&gt;Rules!$B$4,OR(B5990&lt;Rules!$B$2,B5990&gt;Rules!$B$3,ABS(I5990)&gt;Rules!$B$4)),1,0)</f>
        <v>0</v>
      </c>
      <c r="K5989" s="6" t="str">
        <f aca="false">IF(F5989=1,COUNTIF($F$2:F5989,1),"")</f>
        <v/>
      </c>
    </row>
    <row r="5990" customFormat="false" ht="15" hidden="false" customHeight="false" outlineLevel="0" collapsed="false">
      <c r="A5990" s="6" t="n">
        <v>47050.368</v>
      </c>
      <c r="B5990" s="6" t="n">
        <v>2.00805860805861</v>
      </c>
      <c r="C5990" s="6" t="n">
        <v>93</v>
      </c>
      <c r="D5990" s="6" t="n">
        <v>-1</v>
      </c>
      <c r="E5990" s="6" t="n">
        <v>1.96410256410256</v>
      </c>
      <c r="F5990" s="6" t="n">
        <v>0</v>
      </c>
      <c r="G5990" s="6" t="n">
        <v>0.213919413919413</v>
      </c>
      <c r="H5990" s="6" t="str">
        <f aca="false">IF(AND(A5990&gt;=Stimuli!$B$2,A5990&lt;=Stimuli!$C$2),Stimuli!$A$2,IF(AND(A5990&gt;=Stimuli!$B$3,A5990&lt;=Stimuli!$C$3),Stimuli!$A$3,IF(AND(A5990&gt;=Stimuli!$B$4,A5990&lt;=Stimuli!$C$4),Stimuli!$A$4,"")))</f>
        <v>01 Quiet baseline (60s)</v>
      </c>
      <c r="I5990" s="6" t="n">
        <f aca="false">(B5990-B5989)/((A5990-A5989)/1000)</f>
        <v>-0.18754578754573</v>
      </c>
      <c r="J5990" s="6" t="n">
        <f aca="false">IF(OR(B5990&lt;Rules!$B$2,B5990&gt;Rules!$B$3,ABS(I5990)&gt;Rules!$B$4,OR(B5991&lt;Rules!$B$2,B5991&gt;Rules!$B$3,ABS(I5991)&gt;Rules!$B$4)),1,0)</f>
        <v>0</v>
      </c>
      <c r="K5990" s="6" t="str">
        <f aca="false">IF(F5990=1,COUNTIF($F$2:F5990,1),"")</f>
        <v/>
      </c>
    </row>
    <row r="5991" customFormat="false" ht="15" hidden="false" customHeight="false" outlineLevel="0" collapsed="false">
      <c r="A5991" s="6" t="n">
        <v>47058.1805</v>
      </c>
      <c r="B5991" s="6" t="n">
        <v>2.00952380952381</v>
      </c>
      <c r="C5991" s="6" t="n">
        <v>93</v>
      </c>
      <c r="D5991" s="6" t="n">
        <v>-1</v>
      </c>
      <c r="E5991" s="6" t="n">
        <v>1.96410256410256</v>
      </c>
      <c r="F5991" s="6" t="n">
        <v>0</v>
      </c>
      <c r="G5991" s="6" t="n">
        <v>0.213919413919413</v>
      </c>
      <c r="H5991" s="6" t="str">
        <f aca="false">IF(AND(A5991&gt;=Stimuli!$B$2,A5991&lt;=Stimuli!$C$2),Stimuli!$A$2,IF(AND(A5991&gt;=Stimuli!$B$3,A5991&lt;=Stimuli!$C$3),Stimuli!$A$3,IF(AND(A5991&gt;=Stimuli!$B$4,A5991&lt;=Stimuli!$C$4),Stimuli!$A$4,"")))</f>
        <v>01 Quiet baseline (60s)</v>
      </c>
      <c r="I5991" s="6" t="n">
        <f aca="false">(B5991-B5990)/((A5991-A5990)/1000)</f>
        <v>0.18754578754573</v>
      </c>
      <c r="J5991" s="6" t="n">
        <f aca="false">IF(OR(B5991&lt;Rules!$B$2,B5991&gt;Rules!$B$3,ABS(I5991)&gt;Rules!$B$4,OR(B5992&lt;Rules!$B$2,B5992&gt;Rules!$B$3,ABS(I5992)&gt;Rules!$B$4)),1,0)</f>
        <v>0</v>
      </c>
      <c r="K5991" s="6" t="str">
        <f aca="false">IF(F5991=1,COUNTIF($F$2:F5991,1),"")</f>
        <v/>
      </c>
    </row>
    <row r="5992" customFormat="false" ht="15" hidden="false" customHeight="false" outlineLevel="0" collapsed="false">
      <c r="A5992" s="6" t="n">
        <v>47065.993</v>
      </c>
      <c r="B5992" s="6" t="n">
        <v>2.00512820512821</v>
      </c>
      <c r="C5992" s="6" t="n">
        <v>93</v>
      </c>
      <c r="D5992" s="6" t="n">
        <v>-1</v>
      </c>
      <c r="E5992" s="6" t="n">
        <v>1.96556776556777</v>
      </c>
      <c r="F5992" s="6" t="n">
        <v>0</v>
      </c>
      <c r="G5992" s="6" t="n">
        <v>0.213919413919413</v>
      </c>
      <c r="H5992" s="6" t="str">
        <f aca="false">IF(AND(A5992&gt;=Stimuli!$B$2,A5992&lt;=Stimuli!$C$2),Stimuli!$A$2,IF(AND(A5992&gt;=Stimuli!$B$3,A5992&lt;=Stimuli!$C$3),Stimuli!$A$3,IF(AND(A5992&gt;=Stimuli!$B$4,A5992&lt;=Stimuli!$C$4),Stimuli!$A$4,"")))</f>
        <v>01 Quiet baseline (60s)</v>
      </c>
      <c r="I5992" s="6" t="n">
        <f aca="false">(B5992-B5991)/((A5992-A5991)/1000)</f>
        <v>-0.56263736263719</v>
      </c>
      <c r="J5992" s="6" t="n">
        <f aca="false">IF(OR(B5992&lt;Rules!$B$2,B5992&gt;Rules!$B$3,ABS(I5992)&gt;Rules!$B$4,OR(B5993&lt;Rules!$B$2,B5993&gt;Rules!$B$3,ABS(I5993)&gt;Rules!$B$4)),1,0)</f>
        <v>0</v>
      </c>
      <c r="K5992" s="6" t="str">
        <f aca="false">IF(F5992=1,COUNTIF($F$2:F5992,1),"")</f>
        <v/>
      </c>
    </row>
    <row r="5993" customFormat="false" ht="15" hidden="false" customHeight="false" outlineLevel="0" collapsed="false">
      <c r="A5993" s="6" t="n">
        <v>47073.8055</v>
      </c>
      <c r="B5993" s="6" t="n">
        <v>2.00952380952381</v>
      </c>
      <c r="C5993" s="6" t="n">
        <v>93</v>
      </c>
      <c r="D5993" s="6" t="n">
        <v>-1</v>
      </c>
      <c r="E5993" s="6" t="n">
        <v>1.96703296703297</v>
      </c>
      <c r="F5993" s="6" t="n">
        <v>0</v>
      </c>
      <c r="G5993" s="6" t="n">
        <v>0.213919413919413</v>
      </c>
      <c r="H5993" s="6" t="str">
        <f aca="false">IF(AND(A5993&gt;=Stimuli!$B$2,A5993&lt;=Stimuli!$C$2),Stimuli!$A$2,IF(AND(A5993&gt;=Stimuli!$B$3,A5993&lt;=Stimuli!$C$3),Stimuli!$A$3,IF(AND(A5993&gt;=Stimuli!$B$4,A5993&lt;=Stimuli!$C$4),Stimuli!$A$4,"")))</f>
        <v>01 Quiet baseline (60s)</v>
      </c>
      <c r="I5993" s="6" t="n">
        <f aca="false">(B5993-B5992)/((A5993-A5992)/1000)</f>
        <v>0.56263736263719</v>
      </c>
      <c r="J5993" s="6" t="n">
        <f aca="false">IF(OR(B5993&lt;Rules!$B$2,B5993&gt;Rules!$B$3,ABS(I5993)&gt;Rules!$B$4,OR(B5994&lt;Rules!$B$2,B5994&gt;Rules!$B$3,ABS(I5994)&gt;Rules!$B$4)),1,0)</f>
        <v>0</v>
      </c>
      <c r="K5993" s="6" t="str">
        <f aca="false">IF(F5993=1,COUNTIF($F$2:F5993,1),"")</f>
        <v/>
      </c>
    </row>
    <row r="5994" customFormat="false" ht="15" hidden="false" customHeight="false" outlineLevel="0" collapsed="false">
      <c r="A5994" s="6" t="n">
        <v>47081.618</v>
      </c>
      <c r="B5994" s="6" t="n">
        <v>2.003663003663</v>
      </c>
      <c r="C5994" s="6" t="n">
        <v>93</v>
      </c>
      <c r="D5994" s="6" t="n">
        <v>-1</v>
      </c>
      <c r="E5994" s="6" t="n">
        <v>1.96703296703297</v>
      </c>
      <c r="F5994" s="6" t="n">
        <v>0</v>
      </c>
      <c r="G5994" s="6" t="n">
        <v>0.213919413919413</v>
      </c>
      <c r="H5994" s="6" t="str">
        <f aca="false">IF(AND(A5994&gt;=Stimuli!$B$2,A5994&lt;=Stimuli!$C$2),Stimuli!$A$2,IF(AND(A5994&gt;=Stimuli!$B$3,A5994&lt;=Stimuli!$C$3),Stimuli!$A$3,IF(AND(A5994&gt;=Stimuli!$B$4,A5994&lt;=Stimuli!$C$4),Stimuli!$A$4,"")))</f>
        <v>01 Quiet baseline (60s)</v>
      </c>
      <c r="I5994" s="6" t="n">
        <f aca="false">(B5994-B5993)/((A5994-A5993)/1000)</f>
        <v>-0.750183150183034</v>
      </c>
      <c r="J5994" s="6" t="n">
        <f aca="false">IF(OR(B5994&lt;Rules!$B$2,B5994&gt;Rules!$B$3,ABS(I5994)&gt;Rules!$B$4,OR(B5995&lt;Rules!$B$2,B5995&gt;Rules!$B$3,ABS(I5995)&gt;Rules!$B$4)),1,0)</f>
        <v>0</v>
      </c>
      <c r="K5994" s="6" t="str">
        <f aca="false">IF(F5994=1,COUNTIF($F$2:F5994,1),"")</f>
        <v/>
      </c>
    </row>
    <row r="5995" customFormat="false" ht="15" hidden="false" customHeight="false" outlineLevel="0" collapsed="false">
      <c r="A5995" s="6" t="n">
        <v>47089.4305</v>
      </c>
      <c r="B5995" s="6" t="n">
        <v>2.00952380952381</v>
      </c>
      <c r="C5995" s="6" t="n">
        <v>93</v>
      </c>
      <c r="D5995" s="6" t="n">
        <v>-1</v>
      </c>
      <c r="E5995" s="6" t="n">
        <v>1.96849816849817</v>
      </c>
      <c r="F5995" s="6" t="n">
        <v>0</v>
      </c>
      <c r="G5995" s="6" t="n">
        <v>0.213919413919413</v>
      </c>
      <c r="H5995" s="6" t="str">
        <f aca="false">IF(AND(A5995&gt;=Stimuli!$B$2,A5995&lt;=Stimuli!$C$2),Stimuli!$A$2,IF(AND(A5995&gt;=Stimuli!$B$3,A5995&lt;=Stimuli!$C$3),Stimuli!$A$3,IF(AND(A5995&gt;=Stimuli!$B$4,A5995&lt;=Stimuli!$C$4),Stimuli!$A$4,"")))</f>
        <v>01 Quiet baseline (60s)</v>
      </c>
      <c r="I5995" s="6" t="n">
        <f aca="false">(B5995-B5994)/((A5995-A5994)/1000)</f>
        <v>0.750183150183034</v>
      </c>
      <c r="J5995" s="6" t="n">
        <f aca="false">IF(OR(B5995&lt;Rules!$B$2,B5995&gt;Rules!$B$3,ABS(I5995)&gt;Rules!$B$4,OR(B5996&lt;Rules!$B$2,B5996&gt;Rules!$B$3,ABS(I5996)&gt;Rules!$B$4)),1,0)</f>
        <v>0</v>
      </c>
      <c r="K5995" s="6" t="str">
        <f aca="false">IF(F5995=1,COUNTIF($F$2:F5995,1),"")</f>
        <v/>
      </c>
    </row>
    <row r="5996" customFormat="false" ht="15" hidden="false" customHeight="false" outlineLevel="0" collapsed="false">
      <c r="A5996" s="6" t="n">
        <v>47097.243</v>
      </c>
      <c r="B5996" s="6" t="n">
        <v>2.0021978021978</v>
      </c>
      <c r="C5996" s="6" t="n">
        <v>93</v>
      </c>
      <c r="D5996" s="6" t="n">
        <v>-1</v>
      </c>
      <c r="E5996" s="6" t="n">
        <v>1.96849816849817</v>
      </c>
      <c r="F5996" s="6" t="n">
        <v>0</v>
      </c>
      <c r="G5996" s="6" t="n">
        <v>0.213919413919413</v>
      </c>
      <c r="H5996" s="6" t="str">
        <f aca="false">IF(AND(A5996&gt;=Stimuli!$B$2,A5996&lt;=Stimuli!$C$2),Stimuli!$A$2,IF(AND(A5996&gt;=Stimuli!$B$3,A5996&lt;=Stimuli!$C$3),Stimuli!$A$3,IF(AND(A5996&gt;=Stimuli!$B$4,A5996&lt;=Stimuli!$C$4),Stimuli!$A$4,"")))</f>
        <v>01 Quiet baseline (60s)</v>
      </c>
      <c r="I5996" s="6" t="n">
        <f aca="false">(B5996-B5995)/((A5996-A5995)/1000)</f>
        <v>-0.937728937728878</v>
      </c>
      <c r="J5996" s="6" t="n">
        <f aca="false">IF(OR(B5996&lt;Rules!$B$2,B5996&gt;Rules!$B$3,ABS(I5996)&gt;Rules!$B$4,OR(B5997&lt;Rules!$B$2,B5997&gt;Rules!$B$3,ABS(I5997)&gt;Rules!$B$4)),1,0)</f>
        <v>0</v>
      </c>
      <c r="K5996" s="6" t="str">
        <f aca="false">IF(F5996=1,COUNTIF($F$2:F5996,1),"")</f>
        <v/>
      </c>
    </row>
    <row r="5997" customFormat="false" ht="15" hidden="false" customHeight="false" outlineLevel="0" collapsed="false">
      <c r="A5997" s="6" t="n">
        <v>47105.0555</v>
      </c>
      <c r="B5997" s="6" t="n">
        <v>2.00805860805861</v>
      </c>
      <c r="C5997" s="6" t="n">
        <v>93</v>
      </c>
      <c r="D5997" s="6" t="n">
        <v>-1</v>
      </c>
      <c r="E5997" s="6" t="n">
        <v>1.96849816849817</v>
      </c>
      <c r="F5997" s="6" t="n">
        <v>0</v>
      </c>
      <c r="G5997" s="6" t="n">
        <v>0.213919413919413</v>
      </c>
      <c r="H5997" s="6" t="str">
        <f aca="false">IF(AND(A5997&gt;=Stimuli!$B$2,A5997&lt;=Stimuli!$C$2),Stimuli!$A$2,IF(AND(A5997&gt;=Stimuli!$B$3,A5997&lt;=Stimuli!$C$3),Stimuli!$A$3,IF(AND(A5997&gt;=Stimuli!$B$4,A5997&lt;=Stimuli!$C$4),Stimuli!$A$4,"")))</f>
        <v>01 Quiet baseline (60s)</v>
      </c>
      <c r="I5997" s="6" t="n">
        <f aca="false">(B5997-B5996)/((A5997-A5996)/1000)</f>
        <v>0.750183150183148</v>
      </c>
      <c r="J5997" s="6" t="n">
        <f aca="false">IF(OR(B5997&lt;Rules!$B$2,B5997&gt;Rules!$B$3,ABS(I5997)&gt;Rules!$B$4,OR(B5998&lt;Rules!$B$2,B5998&gt;Rules!$B$3,ABS(I5998)&gt;Rules!$B$4)),1,0)</f>
        <v>0</v>
      </c>
      <c r="K5997" s="6" t="str">
        <f aca="false">IF(F5997=1,COUNTIF($F$2:F5997,1),"")</f>
        <v/>
      </c>
    </row>
    <row r="5998" customFormat="false" ht="15" hidden="false" customHeight="false" outlineLevel="0" collapsed="false">
      <c r="A5998" s="6" t="n">
        <v>47112.868</v>
      </c>
      <c r="B5998" s="6" t="n">
        <v>2.0007326007326</v>
      </c>
      <c r="C5998" s="6" t="n">
        <v>93</v>
      </c>
      <c r="D5998" s="6" t="n">
        <v>-1</v>
      </c>
      <c r="E5998" s="6" t="n">
        <v>1.96849816849817</v>
      </c>
      <c r="F5998" s="6" t="n">
        <v>0</v>
      </c>
      <c r="G5998" s="6" t="n">
        <v>0.213919413919413</v>
      </c>
      <c r="H5998" s="6" t="str">
        <f aca="false">IF(AND(A5998&gt;=Stimuli!$B$2,A5998&lt;=Stimuli!$C$2),Stimuli!$A$2,IF(AND(A5998&gt;=Stimuli!$B$3,A5998&lt;=Stimuli!$C$3),Stimuli!$A$3,IF(AND(A5998&gt;=Stimuli!$B$4,A5998&lt;=Stimuli!$C$4),Stimuli!$A$4,"")))</f>
        <v>01 Quiet baseline (60s)</v>
      </c>
      <c r="I5998" s="6" t="n">
        <f aca="false">(B5998-B5997)/((A5998-A5997)/1000)</f>
        <v>-0.937728937728878</v>
      </c>
      <c r="J5998" s="6" t="n">
        <f aca="false">IF(OR(B5998&lt;Rules!$B$2,B5998&gt;Rules!$B$3,ABS(I5998)&gt;Rules!$B$4,OR(B5999&lt;Rules!$B$2,B5999&gt;Rules!$B$3,ABS(I5999)&gt;Rules!$B$4)),1,0)</f>
        <v>0</v>
      </c>
      <c r="K5998" s="6" t="str">
        <f aca="false">IF(F5998=1,COUNTIF($F$2:F5998,1),"")</f>
        <v/>
      </c>
    </row>
    <row r="5999" customFormat="false" ht="15" hidden="false" customHeight="false" outlineLevel="0" collapsed="false">
      <c r="A5999" s="6" t="n">
        <v>47120.6805</v>
      </c>
      <c r="B5999" s="6" t="n">
        <v>2.00512820512821</v>
      </c>
      <c r="C5999" s="6" t="n">
        <v>93</v>
      </c>
      <c r="D5999" s="6" t="n">
        <v>-1</v>
      </c>
      <c r="E5999" s="6" t="n">
        <v>1.96849816849817</v>
      </c>
      <c r="F5999" s="6" t="n">
        <v>0</v>
      </c>
      <c r="G5999" s="6" t="n">
        <v>0.213919413919413</v>
      </c>
      <c r="H5999" s="6" t="str">
        <f aca="false">IF(AND(A5999&gt;=Stimuli!$B$2,A5999&lt;=Stimuli!$C$2),Stimuli!$A$2,IF(AND(A5999&gt;=Stimuli!$B$3,A5999&lt;=Stimuli!$C$3),Stimuli!$A$3,IF(AND(A5999&gt;=Stimuli!$B$4,A5999&lt;=Stimuli!$C$4),Stimuli!$A$4,"")))</f>
        <v>01 Quiet baseline (60s)</v>
      </c>
      <c r="I5999" s="6" t="n">
        <f aca="false">(B5999-B5998)/((A5999-A5998)/1000)</f>
        <v>0.562637362637418</v>
      </c>
      <c r="J5999" s="6" t="n">
        <f aca="false">IF(OR(B5999&lt;Rules!$B$2,B5999&gt;Rules!$B$3,ABS(I5999)&gt;Rules!$B$4,OR(B6000&lt;Rules!$B$2,B6000&gt;Rules!$B$3,ABS(I6000)&gt;Rules!$B$4)),1,0)</f>
        <v>0</v>
      </c>
      <c r="K5999" s="6" t="str">
        <f aca="false">IF(F5999=1,COUNTIF($F$2:F5999,1),"")</f>
        <v/>
      </c>
    </row>
    <row r="6000" customFormat="false" ht="15" hidden="false" customHeight="false" outlineLevel="0" collapsed="false">
      <c r="A6000" s="6" t="n">
        <v>47128.493</v>
      </c>
      <c r="B6000" s="6" t="n">
        <v>1.9992673992674</v>
      </c>
      <c r="C6000" s="6" t="n">
        <v>93</v>
      </c>
      <c r="D6000" s="6" t="n">
        <v>-1</v>
      </c>
      <c r="E6000" s="6" t="n">
        <v>1.96849816849817</v>
      </c>
      <c r="F6000" s="6" t="n">
        <v>0</v>
      </c>
      <c r="G6000" s="6" t="n">
        <v>0.213919413919413</v>
      </c>
      <c r="H6000" s="6" t="str">
        <f aca="false">IF(AND(A6000&gt;=Stimuli!$B$2,A6000&lt;=Stimuli!$C$2),Stimuli!$A$2,IF(AND(A6000&gt;=Stimuli!$B$3,A6000&lt;=Stimuli!$C$3),Stimuli!$A$3,IF(AND(A6000&gt;=Stimuli!$B$4,A6000&lt;=Stimuli!$C$4),Stimuli!$A$4,"")))</f>
        <v>01 Quiet baseline (60s)</v>
      </c>
      <c r="I6000" s="6" t="n">
        <f aca="false">(B6000-B5999)/((A6000-A5999)/1000)</f>
        <v>-0.75018315018329</v>
      </c>
      <c r="J6000" s="6" t="n">
        <f aca="false">IF(OR(B6000&lt;Rules!$B$2,B6000&gt;Rules!$B$3,ABS(I6000)&gt;Rules!$B$4,OR(B6001&lt;Rules!$B$2,B6001&gt;Rules!$B$3,ABS(I6001)&gt;Rules!$B$4)),1,0)</f>
        <v>0</v>
      </c>
      <c r="K6000" s="6" t="str">
        <f aca="false">IF(F6000=1,COUNTIF($F$2:F6000,1),"")</f>
        <v/>
      </c>
    </row>
    <row r="6001" customFormat="false" ht="15" hidden="false" customHeight="false" outlineLevel="0" collapsed="false">
      <c r="A6001" s="6" t="n">
        <v>47136.3055</v>
      </c>
      <c r="B6001" s="6" t="n">
        <v>2.0021978021978</v>
      </c>
      <c r="C6001" s="6" t="n">
        <v>93</v>
      </c>
      <c r="D6001" s="6" t="n">
        <v>-1</v>
      </c>
      <c r="E6001" s="6" t="n">
        <v>1.96849816849817</v>
      </c>
      <c r="F6001" s="6" t="n">
        <v>0</v>
      </c>
      <c r="G6001" s="6" t="n">
        <v>0.213919413919413</v>
      </c>
      <c r="H6001" s="6" t="str">
        <f aca="false">IF(AND(A6001&gt;=Stimuli!$B$2,A6001&lt;=Stimuli!$C$2),Stimuli!$A$2,IF(AND(A6001&gt;=Stimuli!$B$3,A6001&lt;=Stimuli!$C$3),Stimuli!$A$3,IF(AND(A6001&gt;=Stimuli!$B$4,A6001&lt;=Stimuli!$C$4),Stimuli!$A$4,"")))</f>
        <v>01 Quiet baseline (60s)</v>
      </c>
      <c r="I6001" s="6" t="n">
        <f aca="false">(B6001-B6000)/((A6001-A6000)/1000)</f>
        <v>0.375091575091602</v>
      </c>
      <c r="J6001" s="6" t="n">
        <f aca="false">IF(OR(B6001&lt;Rules!$B$2,B6001&gt;Rules!$B$3,ABS(I6001)&gt;Rules!$B$4,OR(B6002&lt;Rules!$B$2,B6002&gt;Rules!$B$3,ABS(I6002)&gt;Rules!$B$4)),1,0)</f>
        <v>0</v>
      </c>
      <c r="K6001" s="6" t="str">
        <f aca="false">IF(F6001=1,COUNTIF($F$2:F6001,1),"")</f>
        <v/>
      </c>
    </row>
    <row r="6002" customFormat="false" ht="15" hidden="false" customHeight="false" outlineLevel="0" collapsed="false">
      <c r="A6002" s="6" t="n">
        <v>47144.118</v>
      </c>
      <c r="B6002" s="6" t="n">
        <v>1.9992673992674</v>
      </c>
      <c r="C6002" s="6" t="n">
        <v>93</v>
      </c>
      <c r="D6002" s="6" t="n">
        <v>-1</v>
      </c>
      <c r="E6002" s="6" t="n">
        <v>1.96849816849817</v>
      </c>
      <c r="F6002" s="6" t="n">
        <v>0</v>
      </c>
      <c r="G6002" s="6" t="n">
        <v>0.213919413919413</v>
      </c>
      <c r="H6002" s="6" t="str">
        <f aca="false">IF(AND(A6002&gt;=Stimuli!$B$2,A6002&lt;=Stimuli!$C$2),Stimuli!$A$2,IF(AND(A6002&gt;=Stimuli!$B$3,A6002&lt;=Stimuli!$C$3),Stimuli!$A$3,IF(AND(A6002&gt;=Stimuli!$B$4,A6002&lt;=Stimuli!$C$4),Stimuli!$A$4,"")))</f>
        <v>01 Quiet baseline (60s)</v>
      </c>
      <c r="I6002" s="6" t="n">
        <f aca="false">(B6002-B6001)/((A6002-A6001)/1000)</f>
        <v>-0.375091575091602</v>
      </c>
      <c r="J6002" s="6" t="n">
        <f aca="false">IF(OR(B6002&lt;Rules!$B$2,B6002&gt;Rules!$B$3,ABS(I6002)&gt;Rules!$B$4,OR(B6003&lt;Rules!$B$2,B6003&gt;Rules!$B$3,ABS(I6003)&gt;Rules!$B$4)),1,0)</f>
        <v>0</v>
      </c>
      <c r="K6002" s="6" t="str">
        <f aca="false">IF(F6002=1,COUNTIF($F$2:F6002,1),"")</f>
        <v/>
      </c>
    </row>
    <row r="6003" customFormat="false" ht="15" hidden="false" customHeight="false" outlineLevel="0" collapsed="false">
      <c r="A6003" s="6" t="n">
        <v>47151.9305</v>
      </c>
      <c r="B6003" s="6" t="n">
        <v>2.0007326007326</v>
      </c>
      <c r="C6003" s="6" t="n">
        <v>93</v>
      </c>
      <c r="D6003" s="6" t="n">
        <v>-1</v>
      </c>
      <c r="E6003" s="6" t="n">
        <v>1.96849816849817</v>
      </c>
      <c r="F6003" s="6" t="n">
        <v>0</v>
      </c>
      <c r="G6003" s="6" t="n">
        <v>0.213919413919413</v>
      </c>
      <c r="H6003" s="6" t="str">
        <f aca="false">IF(AND(A6003&gt;=Stimuli!$B$2,A6003&lt;=Stimuli!$C$2),Stimuli!$A$2,IF(AND(A6003&gt;=Stimuli!$B$3,A6003&lt;=Stimuli!$C$3),Stimuli!$A$3,IF(AND(A6003&gt;=Stimuli!$B$4,A6003&lt;=Stimuli!$C$4),Stimuli!$A$4,"")))</f>
        <v>01 Quiet baseline (60s)</v>
      </c>
      <c r="I6003" s="6" t="n">
        <f aca="false">(B6003-B6002)/((A6003-A6002)/1000)</f>
        <v>0.187545787545872</v>
      </c>
      <c r="J6003" s="6" t="n">
        <f aca="false">IF(OR(B6003&lt;Rules!$B$2,B6003&gt;Rules!$B$3,ABS(I6003)&gt;Rules!$B$4,OR(B6004&lt;Rules!$B$2,B6004&gt;Rules!$B$3,ABS(I6004)&gt;Rules!$B$4)),1,0)</f>
        <v>0</v>
      </c>
      <c r="K6003" s="6" t="str">
        <f aca="false">IF(F6003=1,COUNTIF($F$2:F6003,1),"")</f>
        <v/>
      </c>
    </row>
    <row r="6004" customFormat="false" ht="15" hidden="false" customHeight="false" outlineLevel="0" collapsed="false">
      <c r="A6004" s="6" t="n">
        <v>47159.743</v>
      </c>
      <c r="B6004" s="6" t="n">
        <v>1.9992673992674</v>
      </c>
      <c r="C6004" s="6" t="n">
        <v>93</v>
      </c>
      <c r="D6004" s="6" t="n">
        <v>-1</v>
      </c>
      <c r="E6004" s="6" t="n">
        <v>1.96996336996337</v>
      </c>
      <c r="F6004" s="6" t="n">
        <v>0</v>
      </c>
      <c r="G6004" s="6" t="n">
        <v>0.213919413919413</v>
      </c>
      <c r="H6004" s="6" t="str">
        <f aca="false">IF(AND(A6004&gt;=Stimuli!$B$2,A6004&lt;=Stimuli!$C$2),Stimuli!$A$2,IF(AND(A6004&gt;=Stimuli!$B$3,A6004&lt;=Stimuli!$C$3),Stimuli!$A$3,IF(AND(A6004&gt;=Stimuli!$B$4,A6004&lt;=Stimuli!$C$4),Stimuli!$A$4,"")))</f>
        <v>01 Quiet baseline (60s)</v>
      </c>
      <c r="I6004" s="6" t="n">
        <f aca="false">(B6004-B6003)/((A6004-A6003)/1000)</f>
        <v>-0.187545787545872</v>
      </c>
      <c r="J6004" s="6" t="n">
        <f aca="false">IF(OR(B6004&lt;Rules!$B$2,B6004&gt;Rules!$B$3,ABS(I6004)&gt;Rules!$B$4,OR(B6005&lt;Rules!$B$2,B6005&gt;Rules!$B$3,ABS(I6005)&gt;Rules!$B$4)),1,0)</f>
        <v>0</v>
      </c>
      <c r="K6004" s="6" t="str">
        <f aca="false">IF(F6004=1,COUNTIF($F$2:F6004,1),"")</f>
        <v/>
      </c>
    </row>
    <row r="6005" customFormat="false" ht="15" hidden="false" customHeight="false" outlineLevel="0" collapsed="false">
      <c r="A6005" s="6" t="n">
        <v>47167.5555</v>
      </c>
      <c r="B6005" s="6" t="n">
        <v>1.9978021978022</v>
      </c>
      <c r="C6005" s="6" t="n">
        <v>93</v>
      </c>
      <c r="D6005" s="6" t="n">
        <v>-1</v>
      </c>
      <c r="E6005" s="6" t="n">
        <v>1.96996336996337</v>
      </c>
      <c r="F6005" s="6" t="n">
        <v>0</v>
      </c>
      <c r="G6005" s="6" t="n">
        <v>0.213919413919413</v>
      </c>
      <c r="H6005" s="6" t="str">
        <f aca="false">IF(AND(A6005&gt;=Stimuli!$B$2,A6005&lt;=Stimuli!$C$2),Stimuli!$A$2,IF(AND(A6005&gt;=Stimuli!$B$3,A6005&lt;=Stimuli!$C$3),Stimuli!$A$3,IF(AND(A6005&gt;=Stimuli!$B$4,A6005&lt;=Stimuli!$C$4),Stimuli!$A$4,"")))</f>
        <v>01 Quiet baseline (60s)</v>
      </c>
      <c r="I6005" s="6" t="n">
        <f aca="false">(B6005-B6004)/((A6005-A6004)/1000)</f>
        <v>-0.187545787545872</v>
      </c>
      <c r="J6005" s="6" t="n">
        <f aca="false">IF(OR(B6005&lt;Rules!$B$2,B6005&gt;Rules!$B$3,ABS(I6005)&gt;Rules!$B$4,OR(B6006&lt;Rules!$B$2,B6006&gt;Rules!$B$3,ABS(I6006)&gt;Rules!$B$4)),1,0)</f>
        <v>0</v>
      </c>
      <c r="K6005" s="6" t="str">
        <f aca="false">IF(F6005=1,COUNTIF($F$2:F6005,1),"")</f>
        <v/>
      </c>
    </row>
    <row r="6006" customFormat="false" ht="15" hidden="false" customHeight="false" outlineLevel="0" collapsed="false">
      <c r="A6006" s="6" t="n">
        <v>47175.368</v>
      </c>
      <c r="B6006" s="6" t="n">
        <v>1.9992673992674</v>
      </c>
      <c r="C6006" s="6" t="n">
        <v>93</v>
      </c>
      <c r="D6006" s="6" t="n">
        <v>-1</v>
      </c>
      <c r="E6006" s="6" t="n">
        <v>1.96996336996337</v>
      </c>
      <c r="F6006" s="6" t="n">
        <v>0</v>
      </c>
      <c r="G6006" s="6" t="n">
        <v>0.213919413919413</v>
      </c>
      <c r="H6006" s="6" t="str">
        <f aca="false">IF(AND(A6006&gt;=Stimuli!$B$2,A6006&lt;=Stimuli!$C$2),Stimuli!$A$2,IF(AND(A6006&gt;=Stimuli!$B$3,A6006&lt;=Stimuli!$C$3),Stimuli!$A$3,IF(AND(A6006&gt;=Stimuli!$B$4,A6006&lt;=Stimuli!$C$4),Stimuli!$A$4,"")))</f>
        <v>01 Quiet baseline (60s)</v>
      </c>
      <c r="I6006" s="6" t="n">
        <f aca="false">(B6006-B6005)/((A6006-A6005)/1000)</f>
        <v>0.187545787545872</v>
      </c>
      <c r="J6006" s="6" t="n">
        <f aca="false">IF(OR(B6006&lt;Rules!$B$2,B6006&gt;Rules!$B$3,ABS(I6006)&gt;Rules!$B$4,OR(B6007&lt;Rules!$B$2,B6007&gt;Rules!$B$3,ABS(I6007)&gt;Rules!$B$4)),1,0)</f>
        <v>0</v>
      </c>
      <c r="K6006" s="6" t="str">
        <f aca="false">IF(F6006=1,COUNTIF($F$2:F6006,1),"")</f>
        <v/>
      </c>
    </row>
    <row r="6007" customFormat="false" ht="15" hidden="false" customHeight="false" outlineLevel="0" collapsed="false">
      <c r="A6007" s="6" t="n">
        <v>47183.1805</v>
      </c>
      <c r="B6007" s="6" t="n">
        <v>1.99487179487179</v>
      </c>
      <c r="C6007" s="6" t="n">
        <v>93</v>
      </c>
      <c r="D6007" s="6" t="n">
        <v>-1</v>
      </c>
      <c r="E6007" s="6" t="n">
        <v>1.97142857142857</v>
      </c>
      <c r="F6007" s="6" t="n">
        <v>0</v>
      </c>
      <c r="G6007" s="6" t="n">
        <v>0.213919413919413</v>
      </c>
      <c r="H6007" s="6" t="str">
        <f aca="false">IF(AND(A6007&gt;=Stimuli!$B$2,A6007&lt;=Stimuli!$C$2),Stimuli!$A$2,IF(AND(A6007&gt;=Stimuli!$B$3,A6007&lt;=Stimuli!$C$3),Stimuli!$A$3,IF(AND(A6007&gt;=Stimuli!$B$4,A6007&lt;=Stimuli!$C$4),Stimuli!$A$4,"")))</f>
        <v>01 Quiet baseline (60s)</v>
      </c>
      <c r="I6007" s="6" t="n">
        <f aca="false">(B6007-B6006)/((A6007-A6006)/1000)</f>
        <v>-0.562637362637446</v>
      </c>
      <c r="J6007" s="6" t="n">
        <f aca="false">IF(OR(B6007&lt;Rules!$B$2,B6007&gt;Rules!$B$3,ABS(I6007)&gt;Rules!$B$4,OR(B6008&lt;Rules!$B$2,B6008&gt;Rules!$B$3,ABS(I6008)&gt;Rules!$B$4)),1,0)</f>
        <v>0</v>
      </c>
      <c r="K6007" s="6" t="str">
        <f aca="false">IF(F6007=1,COUNTIF($F$2:F6007,1),"")</f>
        <v/>
      </c>
    </row>
    <row r="6008" customFormat="false" ht="15" hidden="false" customHeight="false" outlineLevel="0" collapsed="false">
      <c r="A6008" s="6" t="n">
        <v>47190.993</v>
      </c>
      <c r="B6008" s="6" t="n">
        <v>1.9978021978022</v>
      </c>
      <c r="C6008" s="6" t="n">
        <v>93</v>
      </c>
      <c r="D6008" s="6" t="n">
        <v>-1</v>
      </c>
      <c r="E6008" s="6" t="n">
        <v>1.97142857142857</v>
      </c>
      <c r="F6008" s="6" t="n">
        <v>0</v>
      </c>
      <c r="G6008" s="6" t="n">
        <v>0.213919413919413</v>
      </c>
      <c r="H6008" s="6" t="str">
        <f aca="false">IF(AND(A6008&gt;=Stimuli!$B$2,A6008&lt;=Stimuli!$C$2),Stimuli!$A$2,IF(AND(A6008&gt;=Stimuli!$B$3,A6008&lt;=Stimuli!$C$3),Stimuli!$A$3,IF(AND(A6008&gt;=Stimuli!$B$4,A6008&lt;=Stimuli!$C$4),Stimuli!$A$4,"")))</f>
        <v>01 Quiet baseline (60s)</v>
      </c>
      <c r="I6008" s="6" t="n">
        <f aca="false">(B6008-B6007)/((A6008-A6007)/1000)</f>
        <v>0.375091575091574</v>
      </c>
      <c r="J6008" s="6" t="n">
        <f aca="false">IF(OR(B6008&lt;Rules!$B$2,B6008&gt;Rules!$B$3,ABS(I6008)&gt;Rules!$B$4,OR(B6009&lt;Rules!$B$2,B6009&gt;Rules!$B$3,ABS(I6009)&gt;Rules!$B$4)),1,0)</f>
        <v>0</v>
      </c>
      <c r="K6008" s="6" t="str">
        <f aca="false">IF(F6008=1,COUNTIF($F$2:F6008,1),"")</f>
        <v/>
      </c>
    </row>
    <row r="6009" customFormat="false" ht="15" hidden="false" customHeight="false" outlineLevel="0" collapsed="false">
      <c r="A6009" s="6" t="n">
        <v>47198.8055</v>
      </c>
      <c r="B6009" s="6" t="n">
        <v>1.99340659340659</v>
      </c>
      <c r="C6009" s="6" t="n">
        <v>93</v>
      </c>
      <c r="D6009" s="6" t="n">
        <v>-1</v>
      </c>
      <c r="E6009" s="6" t="n">
        <v>1.97142857142857</v>
      </c>
      <c r="F6009" s="6" t="n">
        <v>0</v>
      </c>
      <c r="G6009" s="6" t="n">
        <v>0.213919413919413</v>
      </c>
      <c r="H6009" s="6" t="str">
        <f aca="false">IF(AND(A6009&gt;=Stimuli!$B$2,A6009&lt;=Stimuli!$C$2),Stimuli!$A$2,IF(AND(A6009&gt;=Stimuli!$B$3,A6009&lt;=Stimuli!$C$3),Stimuli!$A$3,IF(AND(A6009&gt;=Stimuli!$B$4,A6009&lt;=Stimuli!$C$4),Stimuli!$A$4,"")))</f>
        <v>01 Quiet baseline (60s)</v>
      </c>
      <c r="I6009" s="6" t="n">
        <f aca="false">(B6009-B6008)/((A6009-A6008)/1000)</f>
        <v>-0.562637362637304</v>
      </c>
      <c r="J6009" s="6" t="n">
        <f aca="false">IF(OR(B6009&lt;Rules!$B$2,B6009&gt;Rules!$B$3,ABS(I6009)&gt;Rules!$B$4,OR(B6010&lt;Rules!$B$2,B6010&gt;Rules!$B$3,ABS(I6010)&gt;Rules!$B$4)),1,0)</f>
        <v>0</v>
      </c>
      <c r="K6009" s="6" t="str">
        <f aca="false">IF(F6009=1,COUNTIF($F$2:F6009,1),"")</f>
        <v/>
      </c>
    </row>
    <row r="6010" customFormat="false" ht="15" hidden="false" customHeight="false" outlineLevel="0" collapsed="false">
      <c r="A6010" s="6" t="n">
        <v>47206.618</v>
      </c>
      <c r="B6010" s="6" t="n">
        <v>1.9978021978022</v>
      </c>
      <c r="C6010" s="6" t="n">
        <v>93</v>
      </c>
      <c r="D6010" s="6" t="n">
        <v>-1</v>
      </c>
      <c r="E6010" s="6" t="n">
        <v>1.97289377289377</v>
      </c>
      <c r="F6010" s="6" t="n">
        <v>0</v>
      </c>
      <c r="G6010" s="6" t="n">
        <v>0.213919413919413</v>
      </c>
      <c r="H6010" s="6" t="str">
        <f aca="false">IF(AND(A6010&gt;=Stimuli!$B$2,A6010&lt;=Stimuli!$C$2),Stimuli!$A$2,IF(AND(A6010&gt;=Stimuli!$B$3,A6010&lt;=Stimuli!$C$3),Stimuli!$A$3,IF(AND(A6010&gt;=Stimuli!$B$4,A6010&lt;=Stimuli!$C$4),Stimuli!$A$4,"")))</f>
        <v>01 Quiet baseline (60s)</v>
      </c>
      <c r="I6010" s="6" t="n">
        <f aca="false">(B6010-B6009)/((A6010-A6009)/1000)</f>
        <v>0.562637362637304</v>
      </c>
      <c r="J6010" s="6" t="n">
        <f aca="false">IF(OR(B6010&lt;Rules!$B$2,B6010&gt;Rules!$B$3,ABS(I6010)&gt;Rules!$B$4,OR(B6011&lt;Rules!$B$2,B6011&gt;Rules!$B$3,ABS(I6011)&gt;Rules!$B$4)),1,0)</f>
        <v>0</v>
      </c>
      <c r="K6010" s="6" t="str">
        <f aca="false">IF(F6010=1,COUNTIF($F$2:F6010,1),"")</f>
        <v/>
      </c>
    </row>
    <row r="6011" customFormat="false" ht="15" hidden="false" customHeight="false" outlineLevel="0" collapsed="false">
      <c r="A6011" s="6" t="n">
        <v>47214.4305</v>
      </c>
      <c r="B6011" s="6" t="n">
        <v>1.99047619047619</v>
      </c>
      <c r="C6011" s="6" t="n">
        <v>93</v>
      </c>
      <c r="D6011" s="6" t="n">
        <v>-1</v>
      </c>
      <c r="E6011" s="6" t="n">
        <v>1.97435897435897</v>
      </c>
      <c r="F6011" s="6" t="n">
        <v>0</v>
      </c>
      <c r="G6011" s="6" t="n">
        <v>0.213919413919413</v>
      </c>
      <c r="H6011" s="6" t="str">
        <f aca="false">IF(AND(A6011&gt;=Stimuli!$B$2,A6011&lt;=Stimuli!$C$2),Stimuli!$A$2,IF(AND(A6011&gt;=Stimuli!$B$3,A6011&lt;=Stimuli!$C$3),Stimuli!$A$3,IF(AND(A6011&gt;=Stimuli!$B$4,A6011&lt;=Stimuli!$C$4),Stimuli!$A$4,"")))</f>
        <v>01 Quiet baseline (60s)</v>
      </c>
      <c r="I6011" s="6" t="n">
        <f aca="false">(B6011-B6010)/((A6011-A6010)/1000)</f>
        <v>-0.937728937728764</v>
      </c>
      <c r="J6011" s="6" t="n">
        <f aca="false">IF(OR(B6011&lt;Rules!$B$2,B6011&gt;Rules!$B$3,ABS(I6011)&gt;Rules!$B$4,OR(B6012&lt;Rules!$B$2,B6012&gt;Rules!$B$3,ABS(I6012)&gt;Rules!$B$4)),1,0)</f>
        <v>0</v>
      </c>
      <c r="K6011" s="6" t="str">
        <f aca="false">IF(F6011=1,COUNTIF($F$2:F6011,1),"")</f>
        <v/>
      </c>
    </row>
    <row r="6012" customFormat="false" ht="15" hidden="false" customHeight="false" outlineLevel="0" collapsed="false">
      <c r="A6012" s="6" t="n">
        <v>47222.243</v>
      </c>
      <c r="B6012" s="6" t="n">
        <v>1.9978021978022</v>
      </c>
      <c r="C6012" s="6" t="n">
        <v>93</v>
      </c>
      <c r="D6012" s="6" t="n">
        <v>-1</v>
      </c>
      <c r="E6012" s="6" t="n">
        <v>1.97582417582418</v>
      </c>
      <c r="F6012" s="6" t="n">
        <v>0</v>
      </c>
      <c r="G6012" s="6" t="n">
        <v>0.213919413919413</v>
      </c>
      <c r="H6012" s="6" t="str">
        <f aca="false">IF(AND(A6012&gt;=Stimuli!$B$2,A6012&lt;=Stimuli!$C$2),Stimuli!$A$2,IF(AND(A6012&gt;=Stimuli!$B$3,A6012&lt;=Stimuli!$C$3),Stimuli!$A$3,IF(AND(A6012&gt;=Stimuli!$B$4,A6012&lt;=Stimuli!$C$4),Stimuli!$A$4,"")))</f>
        <v>01 Quiet baseline (60s)</v>
      </c>
      <c r="I6012" s="6" t="n">
        <f aca="false">(B6012-B6011)/((A6012-A6011)/1000)</f>
        <v>0.937728937728764</v>
      </c>
      <c r="J6012" s="6" t="n">
        <f aca="false">IF(OR(B6012&lt;Rules!$B$2,B6012&gt;Rules!$B$3,ABS(I6012)&gt;Rules!$B$4,OR(B6013&lt;Rules!$B$2,B6013&gt;Rules!$B$3,ABS(I6013)&gt;Rules!$B$4)),1,0)</f>
        <v>0</v>
      </c>
      <c r="K6012" s="6" t="str">
        <f aca="false">IF(F6012=1,COUNTIF($F$2:F6012,1),"")</f>
        <v/>
      </c>
    </row>
    <row r="6013" customFormat="false" ht="15" hidden="false" customHeight="false" outlineLevel="0" collapsed="false">
      <c r="A6013" s="6" t="n">
        <v>47230.0555</v>
      </c>
      <c r="B6013" s="6" t="n">
        <v>1.99047619047619</v>
      </c>
      <c r="C6013" s="6" t="n">
        <v>93</v>
      </c>
      <c r="D6013" s="6" t="n">
        <v>-1</v>
      </c>
      <c r="E6013" s="6" t="n">
        <v>1.97582417582418</v>
      </c>
      <c r="F6013" s="6" t="n">
        <v>0</v>
      </c>
      <c r="G6013" s="6" t="n">
        <v>0.213919413919413</v>
      </c>
      <c r="H6013" s="6" t="str">
        <f aca="false">IF(AND(A6013&gt;=Stimuli!$B$2,A6013&lt;=Stimuli!$C$2),Stimuli!$A$2,IF(AND(A6013&gt;=Stimuli!$B$3,A6013&lt;=Stimuli!$C$3),Stimuli!$A$3,IF(AND(A6013&gt;=Stimuli!$B$4,A6013&lt;=Stimuli!$C$4),Stimuli!$A$4,"")))</f>
        <v>01 Quiet baseline (60s)</v>
      </c>
      <c r="I6013" s="6" t="n">
        <f aca="false">(B6013-B6012)/((A6013-A6012)/1000)</f>
        <v>-0.937728937728764</v>
      </c>
      <c r="J6013" s="6" t="n">
        <f aca="false">IF(OR(B6013&lt;Rules!$B$2,B6013&gt;Rules!$B$3,ABS(I6013)&gt;Rules!$B$4,OR(B6014&lt;Rules!$B$2,B6014&gt;Rules!$B$3,ABS(I6014)&gt;Rules!$B$4)),1,0)</f>
        <v>0</v>
      </c>
      <c r="K6013" s="6" t="str">
        <f aca="false">IF(F6013=1,COUNTIF($F$2:F6013,1),"")</f>
        <v/>
      </c>
    </row>
    <row r="6014" customFormat="false" ht="15" hidden="false" customHeight="false" outlineLevel="0" collapsed="false">
      <c r="A6014" s="6" t="n">
        <v>47237.868</v>
      </c>
      <c r="B6014" s="6" t="n">
        <v>1.99487179487179</v>
      </c>
      <c r="C6014" s="6" t="n">
        <v>93</v>
      </c>
      <c r="D6014" s="6" t="n">
        <v>-1</v>
      </c>
      <c r="E6014" s="6" t="n">
        <v>1.97582417582418</v>
      </c>
      <c r="F6014" s="6" t="n">
        <v>0</v>
      </c>
      <c r="G6014" s="6" t="n">
        <v>0.213919413919413</v>
      </c>
      <c r="H6014" s="6" t="str">
        <f aca="false">IF(AND(A6014&gt;=Stimuli!$B$2,A6014&lt;=Stimuli!$C$2),Stimuli!$A$2,IF(AND(A6014&gt;=Stimuli!$B$3,A6014&lt;=Stimuli!$C$3),Stimuli!$A$3,IF(AND(A6014&gt;=Stimuli!$B$4,A6014&lt;=Stimuli!$C$4),Stimuli!$A$4,"")))</f>
        <v>01 Quiet baseline (60s)</v>
      </c>
      <c r="I6014" s="6" t="n">
        <f aca="false">(B6014-B6013)/((A6014-A6013)/1000)</f>
        <v>0.56263736263719</v>
      </c>
      <c r="J6014" s="6" t="n">
        <f aca="false">IF(OR(B6014&lt;Rules!$B$2,B6014&gt;Rules!$B$3,ABS(I6014)&gt;Rules!$B$4,OR(B6015&lt;Rules!$B$2,B6015&gt;Rules!$B$3,ABS(I6015)&gt;Rules!$B$4)),1,0)</f>
        <v>0</v>
      </c>
      <c r="K6014" s="6" t="str">
        <f aca="false">IF(F6014=1,COUNTIF($F$2:F6014,1),"")</f>
        <v/>
      </c>
    </row>
    <row r="6015" customFormat="false" ht="15" hidden="false" customHeight="false" outlineLevel="0" collapsed="false">
      <c r="A6015" s="6" t="n">
        <v>47245.6805</v>
      </c>
      <c r="B6015" s="6" t="n">
        <v>1.98901098901099</v>
      </c>
      <c r="C6015" s="6" t="n">
        <v>93</v>
      </c>
      <c r="D6015" s="6" t="n">
        <v>-1</v>
      </c>
      <c r="E6015" s="6" t="n">
        <v>1.97728937728938</v>
      </c>
      <c r="F6015" s="6" t="n">
        <v>0</v>
      </c>
      <c r="G6015" s="6" t="n">
        <v>0.213919413919413</v>
      </c>
      <c r="H6015" s="6" t="str">
        <f aca="false">IF(AND(A6015&gt;=Stimuli!$B$2,A6015&lt;=Stimuli!$C$2),Stimuli!$A$2,IF(AND(A6015&gt;=Stimuli!$B$3,A6015&lt;=Stimuli!$C$3),Stimuli!$A$3,IF(AND(A6015&gt;=Stimuli!$B$4,A6015&lt;=Stimuli!$C$4),Stimuli!$A$4,"")))</f>
        <v>01 Quiet baseline (60s)</v>
      </c>
      <c r="I6015" s="6" t="n">
        <f aca="false">(B6015-B6014)/((A6015-A6014)/1000)</f>
        <v>-0.750183150183034</v>
      </c>
      <c r="J6015" s="6" t="n">
        <f aca="false">IF(OR(B6015&lt;Rules!$B$2,B6015&gt;Rules!$B$3,ABS(I6015)&gt;Rules!$B$4,OR(B6016&lt;Rules!$B$2,B6016&gt;Rules!$B$3,ABS(I6016)&gt;Rules!$B$4)),1,0)</f>
        <v>0</v>
      </c>
      <c r="K6015" s="6" t="str">
        <f aca="false">IF(F6015=1,COUNTIF($F$2:F6015,1),"")</f>
        <v/>
      </c>
    </row>
    <row r="6016" customFormat="false" ht="15" hidden="false" customHeight="false" outlineLevel="0" collapsed="false">
      <c r="A6016" s="6" t="n">
        <v>47253.493</v>
      </c>
      <c r="B6016" s="6" t="n">
        <v>1.99340659340659</v>
      </c>
      <c r="C6016" s="6" t="n">
        <v>93</v>
      </c>
      <c r="D6016" s="6" t="n">
        <v>-1</v>
      </c>
      <c r="E6016" s="6" t="n">
        <v>1.97728937728938</v>
      </c>
      <c r="F6016" s="6" t="n">
        <v>0</v>
      </c>
      <c r="G6016" s="6" t="n">
        <v>0.213919413919413</v>
      </c>
      <c r="H6016" s="6" t="str">
        <f aca="false">IF(AND(A6016&gt;=Stimuli!$B$2,A6016&lt;=Stimuli!$C$2),Stimuli!$A$2,IF(AND(A6016&gt;=Stimuli!$B$3,A6016&lt;=Stimuli!$C$3),Stimuli!$A$3,IF(AND(A6016&gt;=Stimuli!$B$4,A6016&lt;=Stimuli!$C$4),Stimuli!$A$4,"")))</f>
        <v>01 Quiet baseline (60s)</v>
      </c>
      <c r="I6016" s="6" t="n">
        <f aca="false">(B6016-B6015)/((A6016-A6015)/1000)</f>
        <v>0.562637362637304</v>
      </c>
      <c r="J6016" s="6" t="n">
        <f aca="false">IF(OR(B6016&lt;Rules!$B$2,B6016&gt;Rules!$B$3,ABS(I6016)&gt;Rules!$B$4,OR(B6017&lt;Rules!$B$2,B6017&gt;Rules!$B$3,ABS(I6017)&gt;Rules!$B$4)),1,0)</f>
        <v>0</v>
      </c>
      <c r="K6016" s="6" t="str">
        <f aca="false">IF(F6016=1,COUNTIF($F$2:F6016,1),"")</f>
        <v/>
      </c>
    </row>
    <row r="6017" customFormat="false" ht="15" hidden="false" customHeight="false" outlineLevel="0" collapsed="false">
      <c r="A6017" s="6" t="n">
        <v>47261.3055</v>
      </c>
      <c r="B6017" s="6" t="n">
        <v>1.98901098901099</v>
      </c>
      <c r="C6017" s="6" t="n">
        <v>93</v>
      </c>
      <c r="D6017" s="6" t="n">
        <v>-1</v>
      </c>
      <c r="E6017" s="6" t="n">
        <v>1.97728937728938</v>
      </c>
      <c r="F6017" s="6" t="n">
        <v>0</v>
      </c>
      <c r="G6017" s="6" t="n">
        <v>0.213919413919413</v>
      </c>
      <c r="H6017" s="6" t="str">
        <f aca="false">IF(AND(A6017&gt;=Stimuli!$B$2,A6017&lt;=Stimuli!$C$2),Stimuli!$A$2,IF(AND(A6017&gt;=Stimuli!$B$3,A6017&lt;=Stimuli!$C$3),Stimuli!$A$3,IF(AND(A6017&gt;=Stimuli!$B$4,A6017&lt;=Stimuli!$C$4),Stimuli!$A$4,"")))</f>
        <v>01 Quiet baseline (60s)</v>
      </c>
      <c r="I6017" s="6" t="n">
        <f aca="false">(B6017-B6016)/((A6017-A6016)/1000)</f>
        <v>-0.562637362637304</v>
      </c>
      <c r="J6017" s="6" t="n">
        <f aca="false">IF(OR(B6017&lt;Rules!$B$2,B6017&gt;Rules!$B$3,ABS(I6017)&gt;Rules!$B$4,OR(B6018&lt;Rules!$B$2,B6018&gt;Rules!$B$3,ABS(I6018)&gt;Rules!$B$4)),1,0)</f>
        <v>0</v>
      </c>
      <c r="K6017" s="6" t="str">
        <f aca="false">IF(F6017=1,COUNTIF($F$2:F6017,1),"")</f>
        <v/>
      </c>
    </row>
    <row r="6018" customFormat="false" ht="15" hidden="false" customHeight="false" outlineLevel="0" collapsed="false">
      <c r="A6018" s="6" t="n">
        <v>47269.118</v>
      </c>
      <c r="B6018" s="6" t="n">
        <v>1.99047619047619</v>
      </c>
      <c r="C6018" s="6" t="n">
        <v>93</v>
      </c>
      <c r="D6018" s="6" t="n">
        <v>-1</v>
      </c>
      <c r="E6018" s="6" t="n">
        <v>1.97728937728938</v>
      </c>
      <c r="F6018" s="6" t="n">
        <v>0</v>
      </c>
      <c r="G6018" s="6" t="n">
        <v>0.213919413919413</v>
      </c>
      <c r="H6018" s="6" t="str">
        <f aca="false">IF(AND(A6018&gt;=Stimuli!$B$2,A6018&lt;=Stimuli!$C$2),Stimuli!$A$2,IF(AND(A6018&gt;=Stimuli!$B$3,A6018&lt;=Stimuli!$C$3),Stimuli!$A$3,IF(AND(A6018&gt;=Stimuli!$B$4,A6018&lt;=Stimuli!$C$4),Stimuli!$A$4,"")))</f>
        <v>01 Quiet baseline (60s)</v>
      </c>
      <c r="I6018" s="6" t="n">
        <f aca="false">(B6018-B6017)/((A6018-A6017)/1000)</f>
        <v>0.187545787545844</v>
      </c>
      <c r="J6018" s="6" t="n">
        <f aca="false">IF(OR(B6018&lt;Rules!$B$2,B6018&gt;Rules!$B$3,ABS(I6018)&gt;Rules!$B$4,OR(B6019&lt;Rules!$B$2,B6019&gt;Rules!$B$3,ABS(I6019)&gt;Rules!$B$4)),1,0)</f>
        <v>0</v>
      </c>
      <c r="K6018" s="6" t="str">
        <f aca="false">IF(F6018=1,COUNTIF($F$2:F6018,1),"")</f>
        <v/>
      </c>
    </row>
    <row r="6019" customFormat="false" ht="15" hidden="false" customHeight="false" outlineLevel="0" collapsed="false">
      <c r="A6019" s="6" t="n">
        <v>47276.9305</v>
      </c>
      <c r="B6019" s="6" t="n">
        <v>1.98901098901099</v>
      </c>
      <c r="C6019" s="6" t="n">
        <v>93</v>
      </c>
      <c r="D6019" s="6" t="n">
        <v>-1</v>
      </c>
      <c r="E6019" s="6" t="n">
        <v>1.97728937728938</v>
      </c>
      <c r="F6019" s="6" t="n">
        <v>0</v>
      </c>
      <c r="G6019" s="6" t="n">
        <v>0.213919413919413</v>
      </c>
      <c r="H6019" s="6" t="str">
        <f aca="false">IF(AND(A6019&gt;=Stimuli!$B$2,A6019&lt;=Stimuli!$C$2),Stimuli!$A$2,IF(AND(A6019&gt;=Stimuli!$B$3,A6019&lt;=Stimuli!$C$3),Stimuli!$A$3,IF(AND(A6019&gt;=Stimuli!$B$4,A6019&lt;=Stimuli!$C$4),Stimuli!$A$4,"")))</f>
        <v>01 Quiet baseline (60s)</v>
      </c>
      <c r="I6019" s="6" t="n">
        <f aca="false">(B6019-B6018)/((A6019-A6018)/1000)</f>
        <v>-0.187545787545844</v>
      </c>
      <c r="J6019" s="6" t="n">
        <f aca="false">IF(OR(B6019&lt;Rules!$B$2,B6019&gt;Rules!$B$3,ABS(I6019)&gt;Rules!$B$4,OR(B6020&lt;Rules!$B$2,B6020&gt;Rules!$B$3,ABS(I6020)&gt;Rules!$B$4)),1,0)</f>
        <v>0</v>
      </c>
      <c r="K6019" s="6" t="str">
        <f aca="false">IF(F6019=1,COUNTIF($F$2:F6019,1),"")</f>
        <v/>
      </c>
    </row>
    <row r="6020" customFormat="false" ht="15" hidden="false" customHeight="false" outlineLevel="0" collapsed="false">
      <c r="A6020" s="6" t="n">
        <v>47284.743</v>
      </c>
      <c r="B6020" s="6" t="n">
        <v>1.98901098901099</v>
      </c>
      <c r="C6020" s="6" t="n">
        <v>93</v>
      </c>
      <c r="D6020" s="6" t="n">
        <v>-1</v>
      </c>
      <c r="E6020" s="6" t="n">
        <v>1.97875457875458</v>
      </c>
      <c r="F6020" s="6" t="n">
        <v>0</v>
      </c>
      <c r="G6020" s="6" t="n">
        <v>0.213919413919413</v>
      </c>
      <c r="H6020" s="6" t="str">
        <f aca="false">IF(AND(A6020&gt;=Stimuli!$B$2,A6020&lt;=Stimuli!$C$2),Stimuli!$A$2,IF(AND(A6020&gt;=Stimuli!$B$3,A6020&lt;=Stimuli!$C$3),Stimuli!$A$3,IF(AND(A6020&gt;=Stimuli!$B$4,A6020&lt;=Stimuli!$C$4),Stimuli!$A$4,"")))</f>
        <v>01 Quiet baseline (60s)</v>
      </c>
      <c r="I6020" s="6" t="n">
        <f aca="false">(B6020-B6019)/((A6020-A6019)/1000)</f>
        <v>0</v>
      </c>
      <c r="J6020" s="6" t="n">
        <f aca="false">IF(OR(B6020&lt;Rules!$B$2,B6020&gt;Rules!$B$3,ABS(I6020)&gt;Rules!$B$4,OR(B6021&lt;Rules!$B$2,B6021&gt;Rules!$B$3,ABS(I6021)&gt;Rules!$B$4)),1,0)</f>
        <v>0</v>
      </c>
      <c r="K6020" s="6" t="str">
        <f aca="false">IF(F6020=1,COUNTIF($F$2:F6020,1),"")</f>
        <v/>
      </c>
    </row>
    <row r="6021" customFormat="false" ht="15" hidden="false" customHeight="false" outlineLevel="0" collapsed="false">
      <c r="A6021" s="6" t="n">
        <v>47292.5555</v>
      </c>
      <c r="B6021" s="6" t="n">
        <v>1.98901098901099</v>
      </c>
      <c r="C6021" s="6" t="n">
        <v>93</v>
      </c>
      <c r="D6021" s="6" t="n">
        <v>-1</v>
      </c>
      <c r="E6021" s="6" t="n">
        <v>1.97875457875458</v>
      </c>
      <c r="F6021" s="6" t="n">
        <v>0</v>
      </c>
      <c r="G6021" s="6" t="n">
        <v>0.213919413919413</v>
      </c>
      <c r="H6021" s="6" t="str">
        <f aca="false">IF(AND(A6021&gt;=Stimuli!$B$2,A6021&lt;=Stimuli!$C$2),Stimuli!$A$2,IF(AND(A6021&gt;=Stimuli!$B$3,A6021&lt;=Stimuli!$C$3),Stimuli!$A$3,IF(AND(A6021&gt;=Stimuli!$B$4,A6021&lt;=Stimuli!$C$4),Stimuli!$A$4,"")))</f>
        <v>01 Quiet baseline (60s)</v>
      </c>
      <c r="I6021" s="6" t="n">
        <f aca="false">(B6021-B6020)/((A6021-A6020)/1000)</f>
        <v>0</v>
      </c>
      <c r="J6021" s="6" t="n">
        <f aca="false">IF(OR(B6021&lt;Rules!$B$2,B6021&gt;Rules!$B$3,ABS(I6021)&gt;Rules!$B$4,OR(B6022&lt;Rules!$B$2,B6022&gt;Rules!$B$3,ABS(I6022)&gt;Rules!$B$4)),1,0)</f>
        <v>0</v>
      </c>
      <c r="K6021" s="6" t="str">
        <f aca="false">IF(F6021=1,COUNTIF($F$2:F6021,1),"")</f>
        <v/>
      </c>
    </row>
    <row r="6022" customFormat="false" ht="15" hidden="false" customHeight="false" outlineLevel="0" collapsed="false">
      <c r="A6022" s="6" t="n">
        <v>47300.368</v>
      </c>
      <c r="B6022" s="6" t="n">
        <v>1.98608058608059</v>
      </c>
      <c r="C6022" s="6" t="n">
        <v>93</v>
      </c>
      <c r="D6022" s="6" t="n">
        <v>-1</v>
      </c>
      <c r="E6022" s="6" t="n">
        <v>1.97875457875458</v>
      </c>
      <c r="F6022" s="6" t="n">
        <v>0</v>
      </c>
      <c r="G6022" s="6" t="n">
        <v>0.213919413919413</v>
      </c>
      <c r="H6022" s="6" t="str">
        <f aca="false">IF(AND(A6022&gt;=Stimuli!$B$2,A6022&lt;=Stimuli!$C$2),Stimuli!$A$2,IF(AND(A6022&gt;=Stimuli!$B$3,A6022&lt;=Stimuli!$C$3),Stimuli!$A$3,IF(AND(A6022&gt;=Stimuli!$B$4,A6022&lt;=Stimuli!$C$4),Stimuli!$A$4,"")))</f>
        <v>01 Quiet baseline (60s)</v>
      </c>
      <c r="I6022" s="6" t="n">
        <f aca="false">(B6022-B6021)/((A6022-A6021)/1000)</f>
        <v>-0.375091575091716</v>
      </c>
      <c r="J6022" s="6" t="n">
        <f aca="false">IF(OR(B6022&lt;Rules!$B$2,B6022&gt;Rules!$B$3,ABS(I6022)&gt;Rules!$B$4,OR(B6023&lt;Rules!$B$2,B6023&gt;Rules!$B$3,ABS(I6023)&gt;Rules!$B$4)),1,0)</f>
        <v>0</v>
      </c>
      <c r="K6022" s="6" t="str">
        <f aca="false">IF(F6022=1,COUNTIF($F$2:F6022,1),"")</f>
        <v/>
      </c>
    </row>
    <row r="6023" customFormat="false" ht="15" hidden="false" customHeight="false" outlineLevel="0" collapsed="false">
      <c r="A6023" s="6" t="n">
        <v>47308.1805</v>
      </c>
      <c r="B6023" s="6" t="n">
        <v>1.98901098901099</v>
      </c>
      <c r="C6023" s="6" t="n">
        <v>93</v>
      </c>
      <c r="D6023" s="6" t="n">
        <v>-1</v>
      </c>
      <c r="E6023" s="6" t="n">
        <v>1.97875457875458</v>
      </c>
      <c r="F6023" s="6" t="n">
        <v>0</v>
      </c>
      <c r="G6023" s="6" t="n">
        <v>0.213919413919413</v>
      </c>
      <c r="H6023" s="6" t="str">
        <f aca="false">IF(AND(A6023&gt;=Stimuli!$B$2,A6023&lt;=Stimuli!$C$2),Stimuli!$A$2,IF(AND(A6023&gt;=Stimuli!$B$3,A6023&lt;=Stimuli!$C$3),Stimuli!$A$3,IF(AND(A6023&gt;=Stimuli!$B$4,A6023&lt;=Stimuli!$C$4),Stimuli!$A$4,"")))</f>
        <v>01 Quiet baseline (60s)</v>
      </c>
      <c r="I6023" s="6" t="n">
        <f aca="false">(B6023-B6022)/((A6023-A6022)/1000)</f>
        <v>0.375091575091716</v>
      </c>
      <c r="J6023" s="6" t="n">
        <f aca="false">IF(OR(B6023&lt;Rules!$B$2,B6023&gt;Rules!$B$3,ABS(I6023)&gt;Rules!$B$4,OR(B6024&lt;Rules!$B$2,B6024&gt;Rules!$B$3,ABS(I6024)&gt;Rules!$B$4)),1,0)</f>
        <v>0</v>
      </c>
      <c r="K6023" s="6" t="str">
        <f aca="false">IF(F6023=1,COUNTIF($F$2:F6023,1),"")</f>
        <v/>
      </c>
    </row>
    <row r="6024" customFormat="false" ht="15" hidden="false" customHeight="false" outlineLevel="0" collapsed="false">
      <c r="A6024" s="6" t="n">
        <v>47315.993</v>
      </c>
      <c r="B6024" s="6" t="n">
        <v>1.98315018315018</v>
      </c>
      <c r="C6024" s="6" t="n">
        <v>93</v>
      </c>
      <c r="D6024" s="6" t="n">
        <v>-1</v>
      </c>
      <c r="E6024" s="6" t="n">
        <v>1.97875457875458</v>
      </c>
      <c r="F6024" s="6" t="n">
        <v>0</v>
      </c>
      <c r="G6024" s="6" t="n">
        <v>0.213919413919413</v>
      </c>
      <c r="H6024" s="6" t="str">
        <f aca="false">IF(AND(A6024&gt;=Stimuli!$B$2,A6024&lt;=Stimuli!$C$2),Stimuli!$A$2,IF(AND(A6024&gt;=Stimuli!$B$3,A6024&lt;=Stimuli!$C$3),Stimuli!$A$3,IF(AND(A6024&gt;=Stimuli!$B$4,A6024&lt;=Stimuli!$C$4),Stimuli!$A$4,"")))</f>
        <v>01 Quiet baseline (60s)</v>
      </c>
      <c r="I6024" s="6" t="n">
        <f aca="false">(B6024-B6023)/((A6024-A6023)/1000)</f>
        <v>-0.750183150183176</v>
      </c>
      <c r="J6024" s="6" t="n">
        <f aca="false">IF(OR(B6024&lt;Rules!$B$2,B6024&gt;Rules!$B$3,ABS(I6024)&gt;Rules!$B$4,OR(B6025&lt;Rules!$B$2,B6025&gt;Rules!$B$3,ABS(I6025)&gt;Rules!$B$4)),1,0)</f>
        <v>0</v>
      </c>
      <c r="K6024" s="6" t="str">
        <f aca="false">IF(F6024=1,COUNTIF($F$2:F6024,1),"")</f>
        <v/>
      </c>
    </row>
    <row r="6025" customFormat="false" ht="15" hidden="false" customHeight="false" outlineLevel="0" collapsed="false">
      <c r="A6025" s="6" t="n">
        <v>47323.8055</v>
      </c>
      <c r="B6025" s="6" t="n">
        <v>1.98754578754579</v>
      </c>
      <c r="C6025" s="6" t="n">
        <v>93</v>
      </c>
      <c r="D6025" s="6" t="n">
        <v>-1</v>
      </c>
      <c r="E6025" s="6" t="n">
        <v>1.97875457875458</v>
      </c>
      <c r="F6025" s="6" t="n">
        <v>0</v>
      </c>
      <c r="G6025" s="6" t="n">
        <v>0.213919413919413</v>
      </c>
      <c r="H6025" s="6" t="str">
        <f aca="false">IF(AND(A6025&gt;=Stimuli!$B$2,A6025&lt;=Stimuli!$C$2),Stimuli!$A$2,IF(AND(A6025&gt;=Stimuli!$B$3,A6025&lt;=Stimuli!$C$3),Stimuli!$A$3,IF(AND(A6025&gt;=Stimuli!$B$4,A6025&lt;=Stimuli!$C$4),Stimuli!$A$4,"")))</f>
        <v>01 Quiet baseline (60s)</v>
      </c>
      <c r="I6025" s="6" t="n">
        <f aca="false">(B6025-B6024)/((A6025-A6024)/1000)</f>
        <v>0.562637362637304</v>
      </c>
      <c r="J6025" s="6" t="n">
        <f aca="false">IF(OR(B6025&lt;Rules!$B$2,B6025&gt;Rules!$B$3,ABS(I6025)&gt;Rules!$B$4,OR(B6026&lt;Rules!$B$2,B6026&gt;Rules!$B$3,ABS(I6026)&gt;Rules!$B$4)),1,0)</f>
        <v>0</v>
      </c>
      <c r="K6025" s="6" t="str">
        <f aca="false">IF(F6025=1,COUNTIF($F$2:F6025,1),"")</f>
        <v/>
      </c>
    </row>
    <row r="6026" customFormat="false" ht="15" hidden="false" customHeight="false" outlineLevel="0" collapsed="false">
      <c r="A6026" s="6" t="n">
        <v>47331.618</v>
      </c>
      <c r="B6026" s="6" t="n">
        <v>1.98168498168498</v>
      </c>
      <c r="C6026" s="6" t="n">
        <v>93</v>
      </c>
      <c r="D6026" s="6" t="n">
        <v>-1</v>
      </c>
      <c r="E6026" s="6" t="n">
        <v>1.98021978021978</v>
      </c>
      <c r="F6026" s="6" t="n">
        <v>0</v>
      </c>
      <c r="G6026" s="6" t="n">
        <v>0.213919413919413</v>
      </c>
      <c r="H6026" s="6" t="str">
        <f aca="false">IF(AND(A6026&gt;=Stimuli!$B$2,A6026&lt;=Stimuli!$C$2),Stimuli!$A$2,IF(AND(A6026&gt;=Stimuli!$B$3,A6026&lt;=Stimuli!$C$3),Stimuli!$A$3,IF(AND(A6026&gt;=Stimuli!$B$4,A6026&lt;=Stimuli!$C$4),Stimuli!$A$4,"")))</f>
        <v>01 Quiet baseline (60s)</v>
      </c>
      <c r="I6026" s="6" t="n">
        <f aca="false">(B6026-B6025)/((A6026-A6025)/1000)</f>
        <v>-0.750183150183148</v>
      </c>
      <c r="J6026" s="6" t="n">
        <f aca="false">IF(OR(B6026&lt;Rules!$B$2,B6026&gt;Rules!$B$3,ABS(I6026)&gt;Rules!$B$4,OR(B6027&lt;Rules!$B$2,B6027&gt;Rules!$B$3,ABS(I6027)&gt;Rules!$B$4)),1,0)</f>
        <v>0</v>
      </c>
      <c r="K6026" s="6" t="str">
        <f aca="false">IF(F6026=1,COUNTIF($F$2:F6026,1),"")</f>
        <v/>
      </c>
    </row>
    <row r="6027" customFormat="false" ht="15" hidden="false" customHeight="false" outlineLevel="0" collapsed="false">
      <c r="A6027" s="6" t="n">
        <v>47339.4305</v>
      </c>
      <c r="B6027" s="6" t="n">
        <v>1.98754578754579</v>
      </c>
      <c r="C6027" s="6" t="n">
        <v>93</v>
      </c>
      <c r="D6027" s="6" t="n">
        <v>-1</v>
      </c>
      <c r="E6027" s="6" t="n">
        <v>1.98168498168498</v>
      </c>
      <c r="F6027" s="6" t="n">
        <v>0</v>
      </c>
      <c r="G6027" s="6" t="n">
        <v>0.213919413919413</v>
      </c>
      <c r="H6027" s="6" t="str">
        <f aca="false">IF(AND(A6027&gt;=Stimuli!$B$2,A6027&lt;=Stimuli!$C$2),Stimuli!$A$2,IF(AND(A6027&gt;=Stimuli!$B$3,A6027&lt;=Stimuli!$C$3),Stimuli!$A$3,IF(AND(A6027&gt;=Stimuli!$B$4,A6027&lt;=Stimuli!$C$4),Stimuli!$A$4,"")))</f>
        <v>01 Quiet baseline (60s)</v>
      </c>
      <c r="I6027" s="6" t="n">
        <f aca="false">(B6027-B6026)/((A6027-A6026)/1000)</f>
        <v>0.750183150183148</v>
      </c>
      <c r="J6027" s="6" t="n">
        <f aca="false">IF(OR(B6027&lt;Rules!$B$2,B6027&gt;Rules!$B$3,ABS(I6027)&gt;Rules!$B$4,OR(B6028&lt;Rules!$B$2,B6028&gt;Rules!$B$3,ABS(I6028)&gt;Rules!$B$4)),1,0)</f>
        <v>0</v>
      </c>
      <c r="K6027" s="6" t="str">
        <f aca="false">IF(F6027=1,COUNTIF($F$2:F6027,1),"")</f>
        <v/>
      </c>
    </row>
    <row r="6028" customFormat="false" ht="15" hidden="false" customHeight="false" outlineLevel="0" collapsed="false">
      <c r="A6028" s="6" t="n">
        <v>47347.243</v>
      </c>
      <c r="B6028" s="6" t="n">
        <v>1.98021978021978</v>
      </c>
      <c r="C6028" s="6" t="n">
        <v>93</v>
      </c>
      <c r="D6028" s="6" t="n">
        <v>-1</v>
      </c>
      <c r="E6028" s="6" t="n">
        <v>1.98168498168498</v>
      </c>
      <c r="F6028" s="6" t="n">
        <v>0</v>
      </c>
      <c r="G6028" s="6" t="n">
        <v>0.213919413919413</v>
      </c>
      <c r="H6028" s="6" t="str">
        <f aca="false">IF(AND(A6028&gt;=Stimuli!$B$2,A6028&lt;=Stimuli!$C$2),Stimuli!$A$2,IF(AND(A6028&gt;=Stimuli!$B$3,A6028&lt;=Stimuli!$C$3),Stimuli!$A$3,IF(AND(A6028&gt;=Stimuli!$B$4,A6028&lt;=Stimuli!$C$4),Stimuli!$A$4,"")))</f>
        <v>01 Quiet baseline (60s)</v>
      </c>
      <c r="I6028" s="6" t="n">
        <f aca="false">(B6028-B6027)/((A6028-A6027)/1000)</f>
        <v>-0.937728937728878</v>
      </c>
      <c r="J6028" s="6" t="n">
        <f aca="false">IF(OR(B6028&lt;Rules!$B$2,B6028&gt;Rules!$B$3,ABS(I6028)&gt;Rules!$B$4,OR(B6029&lt;Rules!$B$2,B6029&gt;Rules!$B$3,ABS(I6029)&gt;Rules!$B$4)),1,0)</f>
        <v>0</v>
      </c>
      <c r="K6028" s="6" t="str">
        <f aca="false">IF(F6028=1,COUNTIF($F$2:F6028,1),"")</f>
        <v/>
      </c>
    </row>
    <row r="6029" customFormat="false" ht="15" hidden="false" customHeight="false" outlineLevel="0" collapsed="false">
      <c r="A6029" s="6" t="n">
        <v>47355.0555</v>
      </c>
      <c r="B6029" s="6" t="n">
        <v>1.98608058608059</v>
      </c>
      <c r="C6029" s="6" t="n">
        <v>93</v>
      </c>
      <c r="D6029" s="6" t="n">
        <v>-1</v>
      </c>
      <c r="E6029" s="6" t="n">
        <v>1.98315018315018</v>
      </c>
      <c r="F6029" s="6" t="n">
        <v>0</v>
      </c>
      <c r="G6029" s="6" t="n">
        <v>0.213919413919413</v>
      </c>
      <c r="H6029" s="6" t="str">
        <f aca="false">IF(AND(A6029&gt;=Stimuli!$B$2,A6029&lt;=Stimuli!$C$2),Stimuli!$A$2,IF(AND(A6029&gt;=Stimuli!$B$3,A6029&lt;=Stimuli!$C$3),Stimuli!$A$3,IF(AND(A6029&gt;=Stimuli!$B$4,A6029&lt;=Stimuli!$C$4),Stimuli!$A$4,"")))</f>
        <v>01 Quiet baseline (60s)</v>
      </c>
      <c r="I6029" s="6" t="n">
        <f aca="false">(B6029-B6028)/((A6029-A6028)/1000)</f>
        <v>0.750183150183034</v>
      </c>
      <c r="J6029" s="6" t="n">
        <f aca="false">IF(OR(B6029&lt;Rules!$B$2,B6029&gt;Rules!$B$3,ABS(I6029)&gt;Rules!$B$4,OR(B6030&lt;Rules!$B$2,B6030&gt;Rules!$B$3,ABS(I6030)&gt;Rules!$B$4)),1,0)</f>
        <v>0</v>
      </c>
      <c r="K6029" s="6" t="str">
        <f aca="false">IF(F6029=1,COUNTIF($F$2:F6029,1),"")</f>
        <v/>
      </c>
    </row>
    <row r="6030" customFormat="false" ht="15" hidden="false" customHeight="false" outlineLevel="0" collapsed="false">
      <c r="A6030" s="6" t="n">
        <v>47362.868</v>
      </c>
      <c r="B6030" s="6" t="n">
        <v>1.97875457875458</v>
      </c>
      <c r="C6030" s="6" t="n">
        <v>93</v>
      </c>
      <c r="D6030" s="6" t="n">
        <v>-1</v>
      </c>
      <c r="E6030" s="6" t="n">
        <v>1.98315018315018</v>
      </c>
      <c r="F6030" s="6" t="n">
        <v>0</v>
      </c>
      <c r="G6030" s="6" t="n">
        <v>0.213919413919413</v>
      </c>
      <c r="H6030" s="6" t="str">
        <f aca="false">IF(AND(A6030&gt;=Stimuli!$B$2,A6030&lt;=Stimuli!$C$2),Stimuli!$A$2,IF(AND(A6030&gt;=Stimuli!$B$3,A6030&lt;=Stimuli!$C$3),Stimuli!$A$3,IF(AND(A6030&gt;=Stimuli!$B$4,A6030&lt;=Stimuli!$C$4),Stimuli!$A$4,"")))</f>
        <v>01 Quiet baseline (60s)</v>
      </c>
      <c r="I6030" s="6" t="n">
        <f aca="false">(B6030-B6029)/((A6030-A6029)/1000)</f>
        <v>-0.937728937728906</v>
      </c>
      <c r="J6030" s="6" t="n">
        <f aca="false">IF(OR(B6030&lt;Rules!$B$2,B6030&gt;Rules!$B$3,ABS(I6030)&gt;Rules!$B$4,OR(B6031&lt;Rules!$B$2,B6031&gt;Rules!$B$3,ABS(I6031)&gt;Rules!$B$4)),1,0)</f>
        <v>0</v>
      </c>
      <c r="K6030" s="6" t="str">
        <f aca="false">IF(F6030=1,COUNTIF($F$2:F6030,1),"")</f>
        <v/>
      </c>
    </row>
    <row r="6031" customFormat="false" ht="15" hidden="false" customHeight="false" outlineLevel="0" collapsed="false">
      <c r="A6031" s="6" t="n">
        <v>47370.6805</v>
      </c>
      <c r="B6031" s="6" t="n">
        <v>1.98315018315018</v>
      </c>
      <c r="C6031" s="6" t="n">
        <v>93</v>
      </c>
      <c r="D6031" s="6" t="n">
        <v>-1</v>
      </c>
      <c r="E6031" s="6" t="n">
        <v>1.98315018315018</v>
      </c>
      <c r="F6031" s="6" t="n">
        <v>0</v>
      </c>
      <c r="G6031" s="6" t="n">
        <v>0.213919413919413</v>
      </c>
      <c r="H6031" s="6" t="str">
        <f aca="false">IF(AND(A6031&gt;=Stimuli!$B$2,A6031&lt;=Stimuli!$C$2),Stimuli!$A$2,IF(AND(A6031&gt;=Stimuli!$B$3,A6031&lt;=Stimuli!$C$3),Stimuli!$A$3,IF(AND(A6031&gt;=Stimuli!$B$4,A6031&lt;=Stimuli!$C$4),Stimuli!$A$4,"")))</f>
        <v>01 Quiet baseline (60s)</v>
      </c>
      <c r="I6031" s="6" t="n">
        <f aca="false">(B6031-B6030)/((A6031-A6030)/1000)</f>
        <v>0.562637362637446</v>
      </c>
      <c r="J6031" s="6" t="n">
        <f aca="false">IF(OR(B6031&lt;Rules!$B$2,B6031&gt;Rules!$B$3,ABS(I6031)&gt;Rules!$B$4,OR(B6032&lt;Rules!$B$2,B6032&gt;Rules!$B$3,ABS(I6032)&gt;Rules!$B$4)),1,0)</f>
        <v>0</v>
      </c>
      <c r="K6031" s="6" t="str">
        <f aca="false">IF(F6031=1,COUNTIF($F$2:F6031,1),"")</f>
        <v/>
      </c>
    </row>
    <row r="6032" customFormat="false" ht="15" hidden="false" customHeight="false" outlineLevel="0" collapsed="false">
      <c r="A6032" s="6" t="n">
        <v>47378.493</v>
      </c>
      <c r="B6032" s="6" t="n">
        <v>1.97875457875458</v>
      </c>
      <c r="C6032" s="6" t="n">
        <v>93</v>
      </c>
      <c r="D6032" s="6" t="n">
        <v>-1</v>
      </c>
      <c r="E6032" s="6" t="n">
        <v>1.98608058608059</v>
      </c>
      <c r="F6032" s="6" t="n">
        <v>0</v>
      </c>
      <c r="G6032" s="6" t="n">
        <v>0.213919413919413</v>
      </c>
      <c r="H6032" s="6" t="str">
        <f aca="false">IF(AND(A6032&gt;=Stimuli!$B$2,A6032&lt;=Stimuli!$C$2),Stimuli!$A$2,IF(AND(A6032&gt;=Stimuli!$B$3,A6032&lt;=Stimuli!$C$3),Stimuli!$A$3,IF(AND(A6032&gt;=Stimuli!$B$4,A6032&lt;=Stimuli!$C$4),Stimuli!$A$4,"")))</f>
        <v>01 Quiet baseline (60s)</v>
      </c>
      <c r="I6032" s="6" t="n">
        <f aca="false">(B6032-B6031)/((A6032-A6031)/1000)</f>
        <v>-0.562637362637446</v>
      </c>
      <c r="J6032" s="6" t="n">
        <f aca="false">IF(OR(B6032&lt;Rules!$B$2,B6032&gt;Rules!$B$3,ABS(I6032)&gt;Rules!$B$4,OR(B6033&lt;Rules!$B$2,B6033&gt;Rules!$B$3,ABS(I6033)&gt;Rules!$B$4)),1,0)</f>
        <v>0</v>
      </c>
      <c r="K6032" s="6" t="str">
        <f aca="false">IF(F6032=1,COUNTIF($F$2:F6032,1),"")</f>
        <v/>
      </c>
    </row>
    <row r="6033" customFormat="false" ht="15" hidden="false" customHeight="false" outlineLevel="0" collapsed="false">
      <c r="A6033" s="6" t="n">
        <v>47386.3055</v>
      </c>
      <c r="B6033" s="6" t="n">
        <v>1.98168498168498</v>
      </c>
      <c r="C6033" s="6" t="n">
        <v>93</v>
      </c>
      <c r="D6033" s="6" t="n">
        <v>-1</v>
      </c>
      <c r="E6033" s="6" t="n">
        <v>1.98608058608059</v>
      </c>
      <c r="F6033" s="6" t="n">
        <v>0</v>
      </c>
      <c r="G6033" s="6" t="n">
        <v>0</v>
      </c>
      <c r="H6033" s="6" t="str">
        <f aca="false">IF(AND(A6033&gt;=Stimuli!$B$2,A6033&lt;=Stimuli!$C$2),Stimuli!$A$2,IF(AND(A6033&gt;=Stimuli!$B$3,A6033&lt;=Stimuli!$C$3),Stimuli!$A$3,IF(AND(A6033&gt;=Stimuli!$B$4,A6033&lt;=Stimuli!$C$4),Stimuli!$A$4,"")))</f>
        <v>01 Quiet baseline (60s)</v>
      </c>
      <c r="I6033" s="6" t="n">
        <f aca="false">(B6033-B6032)/((A6033-A6032)/1000)</f>
        <v>0.375091575091602</v>
      </c>
      <c r="J6033" s="6" t="n">
        <f aca="false">IF(OR(B6033&lt;Rules!$B$2,B6033&gt;Rules!$B$3,ABS(I6033)&gt;Rules!$B$4,OR(B6034&lt;Rules!$B$2,B6034&gt;Rules!$B$3,ABS(I6034)&gt;Rules!$B$4)),1,0)</f>
        <v>0</v>
      </c>
      <c r="K6033" s="6" t="str">
        <f aca="false">IF(F6033=1,COUNTIF($F$2:F6033,1),"")</f>
        <v/>
      </c>
    </row>
    <row r="6034" customFormat="false" ht="15" hidden="false" customHeight="false" outlineLevel="0" collapsed="false">
      <c r="A6034" s="6" t="n">
        <v>47394.118</v>
      </c>
      <c r="B6034" s="6" t="n">
        <v>1.97728937728938</v>
      </c>
      <c r="C6034" s="6" t="n">
        <v>93</v>
      </c>
      <c r="D6034" s="6" t="n">
        <v>-1</v>
      </c>
      <c r="E6034" s="6" t="n">
        <v>1.98608058608059</v>
      </c>
      <c r="F6034" s="6" t="n">
        <v>0</v>
      </c>
      <c r="G6034" s="6" t="n">
        <v>0</v>
      </c>
      <c r="H6034" s="6" t="str">
        <f aca="false">IF(AND(A6034&gt;=Stimuli!$B$2,A6034&lt;=Stimuli!$C$2),Stimuli!$A$2,IF(AND(A6034&gt;=Stimuli!$B$3,A6034&lt;=Stimuli!$C$3),Stimuli!$A$3,IF(AND(A6034&gt;=Stimuli!$B$4,A6034&lt;=Stimuli!$C$4),Stimuli!$A$4,"")))</f>
        <v>01 Quiet baseline (60s)</v>
      </c>
      <c r="I6034" s="6" t="n">
        <f aca="false">(B6034-B6033)/((A6034-A6033)/1000)</f>
        <v>-0.562637362637332</v>
      </c>
      <c r="J6034" s="6" t="n">
        <f aca="false">IF(OR(B6034&lt;Rules!$B$2,B6034&gt;Rules!$B$3,ABS(I6034)&gt;Rules!$B$4,OR(B6035&lt;Rules!$B$2,B6035&gt;Rules!$B$3,ABS(I6035)&gt;Rules!$B$4)),1,0)</f>
        <v>0</v>
      </c>
      <c r="K6034" s="6" t="str">
        <f aca="false">IF(F6034=1,COUNTIF($F$2:F6034,1),"")</f>
        <v/>
      </c>
    </row>
    <row r="6035" customFormat="false" ht="15" hidden="false" customHeight="false" outlineLevel="0" collapsed="false">
      <c r="A6035" s="6" t="n">
        <v>47401.9305</v>
      </c>
      <c r="B6035" s="6" t="n">
        <v>1.97875457875458</v>
      </c>
      <c r="C6035" s="6" t="n">
        <v>93</v>
      </c>
      <c r="D6035" s="6" t="n">
        <v>-1</v>
      </c>
      <c r="E6035" s="6" t="n">
        <v>1.98754578754579</v>
      </c>
      <c r="F6035" s="6" t="n">
        <v>0</v>
      </c>
      <c r="G6035" s="6" t="n">
        <v>0</v>
      </c>
      <c r="H6035" s="6" t="str">
        <f aca="false">IF(AND(A6035&gt;=Stimuli!$B$2,A6035&lt;=Stimuli!$C$2),Stimuli!$A$2,IF(AND(A6035&gt;=Stimuli!$B$3,A6035&lt;=Stimuli!$C$3),Stimuli!$A$3,IF(AND(A6035&gt;=Stimuli!$B$4,A6035&lt;=Stimuli!$C$4),Stimuli!$A$4,"")))</f>
        <v>01 Quiet baseline (60s)</v>
      </c>
      <c r="I6035" s="6" t="n">
        <f aca="false">(B6035-B6034)/((A6035-A6034)/1000)</f>
        <v>0.18754578754573</v>
      </c>
      <c r="J6035" s="6" t="n">
        <f aca="false">IF(OR(B6035&lt;Rules!$B$2,B6035&gt;Rules!$B$3,ABS(I6035)&gt;Rules!$B$4,OR(B6036&lt;Rules!$B$2,B6036&gt;Rules!$B$3,ABS(I6036)&gt;Rules!$B$4)),1,0)</f>
        <v>0</v>
      </c>
      <c r="K6035" s="6" t="str">
        <f aca="false">IF(F6035=1,COUNTIF($F$2:F6035,1),"")</f>
        <v/>
      </c>
    </row>
    <row r="6036" customFormat="false" ht="15" hidden="false" customHeight="false" outlineLevel="0" collapsed="false">
      <c r="A6036" s="6" t="n">
        <v>47409.743</v>
      </c>
      <c r="B6036" s="6" t="n">
        <v>1.97728937728938</v>
      </c>
      <c r="C6036" s="6" t="n">
        <v>93</v>
      </c>
      <c r="D6036" s="6" t="n">
        <v>-1</v>
      </c>
      <c r="E6036" s="6" t="n">
        <v>1.98754578754579</v>
      </c>
      <c r="F6036" s="6" t="n">
        <v>0</v>
      </c>
      <c r="G6036" s="6" t="n">
        <v>0</v>
      </c>
      <c r="H6036" s="6" t="str">
        <f aca="false">IF(AND(A6036&gt;=Stimuli!$B$2,A6036&lt;=Stimuli!$C$2),Stimuli!$A$2,IF(AND(A6036&gt;=Stimuli!$B$3,A6036&lt;=Stimuli!$C$3),Stimuli!$A$3,IF(AND(A6036&gt;=Stimuli!$B$4,A6036&lt;=Stimuli!$C$4),Stimuli!$A$4,"")))</f>
        <v>01 Quiet baseline (60s)</v>
      </c>
      <c r="I6036" s="6" t="n">
        <f aca="false">(B6036-B6035)/((A6036-A6035)/1000)</f>
        <v>-0.18754578754573</v>
      </c>
      <c r="J6036" s="6" t="n">
        <f aca="false">IF(OR(B6036&lt;Rules!$B$2,B6036&gt;Rules!$B$3,ABS(I6036)&gt;Rules!$B$4,OR(B6037&lt;Rules!$B$2,B6037&gt;Rules!$B$3,ABS(I6037)&gt;Rules!$B$4)),1,0)</f>
        <v>0</v>
      </c>
      <c r="K6036" s="6" t="str">
        <f aca="false">IF(F6036=1,COUNTIF($F$2:F6036,1),"")</f>
        <v/>
      </c>
    </row>
    <row r="6037" customFormat="false" ht="15" hidden="false" customHeight="false" outlineLevel="0" collapsed="false">
      <c r="A6037" s="6" t="n">
        <v>47417.5555</v>
      </c>
      <c r="B6037" s="6" t="n">
        <v>1.97728937728938</v>
      </c>
      <c r="C6037" s="6" t="n">
        <v>93</v>
      </c>
      <c r="D6037" s="6" t="n">
        <v>-1</v>
      </c>
      <c r="E6037" s="6" t="n">
        <v>1.98754578754579</v>
      </c>
      <c r="F6037" s="6" t="n">
        <v>0</v>
      </c>
      <c r="G6037" s="6" t="n">
        <v>0</v>
      </c>
      <c r="H6037" s="6" t="str">
        <f aca="false">IF(AND(A6037&gt;=Stimuli!$B$2,A6037&lt;=Stimuli!$C$2),Stimuli!$A$2,IF(AND(A6037&gt;=Stimuli!$B$3,A6037&lt;=Stimuli!$C$3),Stimuli!$A$3,IF(AND(A6037&gt;=Stimuli!$B$4,A6037&lt;=Stimuli!$C$4),Stimuli!$A$4,"")))</f>
        <v>01 Quiet baseline (60s)</v>
      </c>
      <c r="I6037" s="6" t="n">
        <f aca="false">(B6037-B6036)/((A6037-A6036)/1000)</f>
        <v>0</v>
      </c>
      <c r="J6037" s="6" t="n">
        <f aca="false">IF(OR(B6037&lt;Rules!$B$2,B6037&gt;Rules!$B$3,ABS(I6037)&gt;Rules!$B$4,OR(B6038&lt;Rules!$B$2,B6038&gt;Rules!$B$3,ABS(I6038)&gt;Rules!$B$4)),1,0)</f>
        <v>0</v>
      </c>
      <c r="K6037" s="6" t="str">
        <f aca="false">IF(F6037=1,COUNTIF($F$2:F6037,1),"")</f>
        <v/>
      </c>
    </row>
    <row r="6038" customFormat="false" ht="15" hidden="false" customHeight="false" outlineLevel="0" collapsed="false">
      <c r="A6038" s="6" t="n">
        <v>47425.368</v>
      </c>
      <c r="B6038" s="6" t="n">
        <v>1.97875457875458</v>
      </c>
      <c r="C6038" s="6" t="n">
        <v>93</v>
      </c>
      <c r="D6038" s="6" t="n">
        <v>-1</v>
      </c>
      <c r="E6038" s="6" t="n">
        <v>1.98901098901099</v>
      </c>
      <c r="F6038" s="6" t="n">
        <v>0</v>
      </c>
      <c r="G6038" s="6" t="n">
        <v>0</v>
      </c>
      <c r="H6038" s="6" t="str">
        <f aca="false">IF(AND(A6038&gt;=Stimuli!$B$2,A6038&lt;=Stimuli!$C$2),Stimuli!$A$2,IF(AND(A6038&gt;=Stimuli!$B$3,A6038&lt;=Stimuli!$C$3),Stimuli!$A$3,IF(AND(A6038&gt;=Stimuli!$B$4,A6038&lt;=Stimuli!$C$4),Stimuli!$A$4,"")))</f>
        <v>01 Quiet baseline (60s)</v>
      </c>
      <c r="I6038" s="6" t="n">
        <f aca="false">(B6038-B6037)/((A6038-A6037)/1000)</f>
        <v>0.18754578754573</v>
      </c>
      <c r="J6038" s="6" t="n">
        <f aca="false">IF(OR(B6038&lt;Rules!$B$2,B6038&gt;Rules!$B$3,ABS(I6038)&gt;Rules!$B$4,OR(B6039&lt;Rules!$B$2,B6039&gt;Rules!$B$3,ABS(I6039)&gt;Rules!$B$4)),1,0)</f>
        <v>0</v>
      </c>
      <c r="K6038" s="6" t="str">
        <f aca="false">IF(F6038=1,COUNTIF($F$2:F6038,1),"")</f>
        <v/>
      </c>
    </row>
    <row r="6039" customFormat="false" ht="15" hidden="false" customHeight="false" outlineLevel="0" collapsed="false">
      <c r="A6039" s="6" t="n">
        <v>47433.1805</v>
      </c>
      <c r="B6039" s="6" t="n">
        <v>1.97582417582418</v>
      </c>
      <c r="C6039" s="6" t="n">
        <v>93</v>
      </c>
      <c r="D6039" s="6" t="n">
        <v>-1</v>
      </c>
      <c r="E6039" s="6" t="n">
        <v>1.98901098901099</v>
      </c>
      <c r="F6039" s="6" t="n">
        <v>0</v>
      </c>
      <c r="G6039" s="6" t="n">
        <v>0</v>
      </c>
      <c r="H6039" s="6" t="str">
        <f aca="false">IF(AND(A6039&gt;=Stimuli!$B$2,A6039&lt;=Stimuli!$C$2),Stimuli!$A$2,IF(AND(A6039&gt;=Stimuli!$B$3,A6039&lt;=Stimuli!$C$3),Stimuli!$A$3,IF(AND(A6039&gt;=Stimuli!$B$4,A6039&lt;=Stimuli!$C$4),Stimuli!$A$4,"")))</f>
        <v>01 Quiet baseline (60s)</v>
      </c>
      <c r="I6039" s="6" t="n">
        <f aca="false">(B6039-B6038)/((A6039-A6038)/1000)</f>
        <v>-0.375091575091574</v>
      </c>
      <c r="J6039" s="6" t="n">
        <f aca="false">IF(OR(B6039&lt;Rules!$B$2,B6039&gt;Rules!$B$3,ABS(I6039)&gt;Rules!$B$4,OR(B6040&lt;Rules!$B$2,B6040&gt;Rules!$B$3,ABS(I6040)&gt;Rules!$B$4)),1,0)</f>
        <v>0</v>
      </c>
      <c r="K6039" s="6" t="str">
        <f aca="false">IF(F6039=1,COUNTIF($F$2:F6039,1),"")</f>
        <v/>
      </c>
    </row>
    <row r="6040" customFormat="false" ht="15" hidden="false" customHeight="false" outlineLevel="0" collapsed="false">
      <c r="A6040" s="6" t="n">
        <v>47440.993</v>
      </c>
      <c r="B6040" s="6" t="n">
        <v>1.97875457875458</v>
      </c>
      <c r="C6040" s="6" t="n">
        <v>93</v>
      </c>
      <c r="D6040" s="6" t="n">
        <v>-1</v>
      </c>
      <c r="E6040" s="6" t="n">
        <v>1.98901098901099</v>
      </c>
      <c r="F6040" s="6" t="n">
        <v>0</v>
      </c>
      <c r="G6040" s="6" t="n">
        <v>0</v>
      </c>
      <c r="H6040" s="6" t="str">
        <f aca="false">IF(AND(A6040&gt;=Stimuli!$B$2,A6040&lt;=Stimuli!$C$2),Stimuli!$A$2,IF(AND(A6040&gt;=Stimuli!$B$3,A6040&lt;=Stimuli!$C$3),Stimuli!$A$3,IF(AND(A6040&gt;=Stimuli!$B$4,A6040&lt;=Stimuli!$C$4),Stimuli!$A$4,"")))</f>
        <v>01 Quiet baseline (60s)</v>
      </c>
      <c r="I6040" s="6" t="n">
        <f aca="false">(B6040-B6039)/((A6040-A6039)/1000)</f>
        <v>0.375091575091574</v>
      </c>
      <c r="J6040" s="6" t="n">
        <f aca="false">IF(OR(B6040&lt;Rules!$B$2,B6040&gt;Rules!$B$3,ABS(I6040)&gt;Rules!$B$4,OR(B6041&lt;Rules!$B$2,B6041&gt;Rules!$B$3,ABS(I6041)&gt;Rules!$B$4)),1,0)</f>
        <v>0</v>
      </c>
      <c r="K6040" s="6" t="str">
        <f aca="false">IF(F6040=1,COUNTIF($F$2:F6040,1),"")</f>
        <v/>
      </c>
    </row>
    <row r="6041" customFormat="false" ht="15" hidden="false" customHeight="false" outlineLevel="0" collapsed="false">
      <c r="A6041" s="6" t="n">
        <v>47448.8055</v>
      </c>
      <c r="B6041" s="6" t="n">
        <v>1.97289377289377</v>
      </c>
      <c r="C6041" s="6" t="n">
        <v>93</v>
      </c>
      <c r="D6041" s="6" t="n">
        <v>-1</v>
      </c>
      <c r="E6041" s="6" t="n">
        <v>1.98901098901099</v>
      </c>
      <c r="F6041" s="6" t="n">
        <v>0</v>
      </c>
      <c r="G6041" s="6" t="n">
        <v>0</v>
      </c>
      <c r="H6041" s="6" t="str">
        <f aca="false">IF(AND(A6041&gt;=Stimuli!$B$2,A6041&lt;=Stimuli!$C$2),Stimuli!$A$2,IF(AND(A6041&gt;=Stimuli!$B$3,A6041&lt;=Stimuli!$C$3),Stimuli!$A$3,IF(AND(A6041&gt;=Stimuli!$B$4,A6041&lt;=Stimuli!$C$4),Stimuli!$A$4,"")))</f>
        <v>01 Quiet baseline (60s)</v>
      </c>
      <c r="I6041" s="6" t="n">
        <f aca="false">(B6041-B6040)/((A6041-A6040)/1000)</f>
        <v>-0.750183150183148</v>
      </c>
      <c r="J6041" s="6" t="n">
        <f aca="false">IF(OR(B6041&lt;Rules!$B$2,B6041&gt;Rules!$B$3,ABS(I6041)&gt;Rules!$B$4,OR(B6042&lt;Rules!$B$2,B6042&gt;Rules!$B$3,ABS(I6042)&gt;Rules!$B$4)),1,0)</f>
        <v>0</v>
      </c>
      <c r="K6041" s="6" t="str">
        <f aca="false">IF(F6041=1,COUNTIF($F$2:F6041,1),"")</f>
        <v/>
      </c>
    </row>
    <row r="6042" customFormat="false" ht="15" hidden="false" customHeight="false" outlineLevel="0" collapsed="false">
      <c r="A6042" s="6" t="n">
        <v>47456.618</v>
      </c>
      <c r="B6042" s="6" t="n">
        <v>1.97728937728938</v>
      </c>
      <c r="C6042" s="6" t="n">
        <v>93</v>
      </c>
      <c r="D6042" s="6" t="n">
        <v>-1</v>
      </c>
      <c r="E6042" s="6" t="n">
        <v>1.98901098901099</v>
      </c>
      <c r="F6042" s="6" t="n">
        <v>0</v>
      </c>
      <c r="G6042" s="6" t="n">
        <v>0</v>
      </c>
      <c r="H6042" s="6" t="str">
        <f aca="false">IF(AND(A6042&gt;=Stimuli!$B$2,A6042&lt;=Stimuli!$C$2),Stimuli!$A$2,IF(AND(A6042&gt;=Stimuli!$B$3,A6042&lt;=Stimuli!$C$3),Stimuli!$A$3,IF(AND(A6042&gt;=Stimuli!$B$4,A6042&lt;=Stimuli!$C$4),Stimuli!$A$4,"")))</f>
        <v>01 Quiet baseline (60s)</v>
      </c>
      <c r="I6042" s="6" t="n">
        <f aca="false">(B6042-B6041)/((A6042-A6041)/1000)</f>
        <v>0.562637362637418</v>
      </c>
      <c r="J6042" s="6" t="n">
        <f aca="false">IF(OR(B6042&lt;Rules!$B$2,B6042&gt;Rules!$B$3,ABS(I6042)&gt;Rules!$B$4,OR(B6043&lt;Rules!$B$2,B6043&gt;Rules!$B$3,ABS(I6043)&gt;Rules!$B$4)),1,0)</f>
        <v>0</v>
      </c>
      <c r="K6042" s="6" t="str">
        <f aca="false">IF(F6042=1,COUNTIF($F$2:F6042,1),"")</f>
        <v/>
      </c>
    </row>
    <row r="6043" customFormat="false" ht="15" hidden="false" customHeight="false" outlineLevel="0" collapsed="false">
      <c r="A6043" s="6" t="n">
        <v>47464.4305</v>
      </c>
      <c r="B6043" s="6" t="n">
        <v>1.97142857142857</v>
      </c>
      <c r="C6043" s="6" t="n">
        <v>93</v>
      </c>
      <c r="D6043" s="6" t="n">
        <v>-1</v>
      </c>
      <c r="E6043" s="6" t="n">
        <v>1.98901098901099</v>
      </c>
      <c r="F6043" s="6" t="n">
        <v>0</v>
      </c>
      <c r="G6043" s="6" t="n">
        <v>0</v>
      </c>
      <c r="H6043" s="6" t="str">
        <f aca="false">IF(AND(A6043&gt;=Stimuli!$B$2,A6043&lt;=Stimuli!$C$2),Stimuli!$A$2,IF(AND(A6043&gt;=Stimuli!$B$3,A6043&lt;=Stimuli!$C$3),Stimuli!$A$3,IF(AND(A6043&gt;=Stimuli!$B$4,A6043&lt;=Stimuli!$C$4),Stimuli!$A$4,"")))</f>
        <v>01 Quiet baseline (60s)</v>
      </c>
      <c r="I6043" s="6" t="n">
        <f aca="false">(B6043-B6042)/((A6043-A6042)/1000)</f>
        <v>-0.750183150183148</v>
      </c>
      <c r="J6043" s="6" t="n">
        <f aca="false">IF(OR(B6043&lt;Rules!$B$2,B6043&gt;Rules!$B$3,ABS(I6043)&gt;Rules!$B$4,OR(B6044&lt;Rules!$B$2,B6044&gt;Rules!$B$3,ABS(I6044)&gt;Rules!$B$4)),1,0)</f>
        <v>0</v>
      </c>
      <c r="K6043" s="6" t="str">
        <f aca="false">IF(F6043=1,COUNTIF($F$2:F6043,1),"")</f>
        <v/>
      </c>
    </row>
    <row r="6044" customFormat="false" ht="15" hidden="false" customHeight="false" outlineLevel="0" collapsed="false">
      <c r="A6044" s="6" t="n">
        <v>47472.243</v>
      </c>
      <c r="B6044" s="6" t="n">
        <v>1.97728937728938</v>
      </c>
      <c r="C6044" s="6" t="n">
        <v>93</v>
      </c>
      <c r="D6044" s="6" t="n">
        <v>-1</v>
      </c>
      <c r="E6044" s="6" t="n">
        <v>1.98901098901099</v>
      </c>
      <c r="F6044" s="6" t="n">
        <v>0</v>
      </c>
      <c r="G6044" s="6" t="n">
        <v>0</v>
      </c>
      <c r="H6044" s="6" t="str">
        <f aca="false">IF(AND(A6044&gt;=Stimuli!$B$2,A6044&lt;=Stimuli!$C$2),Stimuli!$A$2,IF(AND(A6044&gt;=Stimuli!$B$3,A6044&lt;=Stimuli!$C$3),Stimuli!$A$3,IF(AND(A6044&gt;=Stimuli!$B$4,A6044&lt;=Stimuli!$C$4),Stimuli!$A$4,"")))</f>
        <v>01 Quiet baseline (60s)</v>
      </c>
      <c r="I6044" s="6" t="n">
        <f aca="false">(B6044-B6043)/((A6044-A6043)/1000)</f>
        <v>0.750183150183148</v>
      </c>
      <c r="J6044" s="6" t="n">
        <f aca="false">IF(OR(B6044&lt;Rules!$B$2,B6044&gt;Rules!$B$3,ABS(I6044)&gt;Rules!$B$4,OR(B6045&lt;Rules!$B$2,B6045&gt;Rules!$B$3,ABS(I6045)&gt;Rules!$B$4)),1,0)</f>
        <v>0</v>
      </c>
      <c r="K6044" s="6" t="str">
        <f aca="false">IF(F6044=1,COUNTIF($F$2:F6044,1),"")</f>
        <v/>
      </c>
    </row>
    <row r="6045" customFormat="false" ht="15" hidden="false" customHeight="false" outlineLevel="0" collapsed="false">
      <c r="A6045" s="6" t="n">
        <v>47480.0555</v>
      </c>
      <c r="B6045" s="6" t="n">
        <v>1.96996336996337</v>
      </c>
      <c r="C6045" s="6" t="n">
        <v>93</v>
      </c>
      <c r="D6045" s="6" t="n">
        <v>-1</v>
      </c>
      <c r="E6045" s="6" t="n">
        <v>1.99047619047619</v>
      </c>
      <c r="F6045" s="6" t="n">
        <v>0</v>
      </c>
      <c r="G6045" s="6" t="n">
        <v>0</v>
      </c>
      <c r="H6045" s="6" t="str">
        <f aca="false">IF(AND(A6045&gt;=Stimuli!$B$2,A6045&lt;=Stimuli!$C$2),Stimuli!$A$2,IF(AND(A6045&gt;=Stimuli!$B$3,A6045&lt;=Stimuli!$C$3),Stimuli!$A$3,IF(AND(A6045&gt;=Stimuli!$B$4,A6045&lt;=Stimuli!$C$4),Stimuli!$A$4,"")))</f>
        <v>01 Quiet baseline (60s)</v>
      </c>
      <c r="I6045" s="6" t="n">
        <f aca="false">(B6045-B6044)/((A6045-A6044)/1000)</f>
        <v>-0.937728937728878</v>
      </c>
      <c r="J6045" s="6" t="n">
        <f aca="false">IF(OR(B6045&lt;Rules!$B$2,B6045&gt;Rules!$B$3,ABS(I6045)&gt;Rules!$B$4,OR(B6046&lt;Rules!$B$2,B6046&gt;Rules!$B$3,ABS(I6046)&gt;Rules!$B$4)),1,0)</f>
        <v>0</v>
      </c>
      <c r="K6045" s="6" t="str">
        <f aca="false">IF(F6045=1,COUNTIF($F$2:F6045,1),"")</f>
        <v/>
      </c>
    </row>
    <row r="6046" customFormat="false" ht="15" hidden="false" customHeight="false" outlineLevel="0" collapsed="false">
      <c r="A6046" s="6" t="n">
        <v>47487.868</v>
      </c>
      <c r="B6046" s="6" t="n">
        <v>1.97582417582418</v>
      </c>
      <c r="C6046" s="6" t="n">
        <v>93</v>
      </c>
      <c r="D6046" s="6" t="n">
        <v>-1</v>
      </c>
      <c r="E6046" s="6" t="n">
        <v>1.99047619047619</v>
      </c>
      <c r="F6046" s="6" t="n">
        <v>0</v>
      </c>
      <c r="G6046" s="6" t="n">
        <v>0</v>
      </c>
      <c r="H6046" s="6" t="str">
        <f aca="false">IF(AND(A6046&gt;=Stimuli!$B$2,A6046&lt;=Stimuli!$C$2),Stimuli!$A$2,IF(AND(A6046&gt;=Stimuli!$B$3,A6046&lt;=Stimuli!$C$3),Stimuli!$A$3,IF(AND(A6046&gt;=Stimuli!$B$4,A6046&lt;=Stimuli!$C$4),Stimuli!$A$4,"")))</f>
        <v>01 Quiet baseline (60s)</v>
      </c>
      <c r="I6046" s="6" t="n">
        <f aca="false">(B6046-B6045)/((A6046-A6045)/1000)</f>
        <v>0.750183150183034</v>
      </c>
      <c r="J6046" s="6" t="n">
        <f aca="false">IF(OR(B6046&lt;Rules!$B$2,B6046&gt;Rules!$B$3,ABS(I6046)&gt;Rules!$B$4,OR(B6047&lt;Rules!$B$2,B6047&gt;Rules!$B$3,ABS(I6047)&gt;Rules!$B$4)),1,0)</f>
        <v>0</v>
      </c>
      <c r="K6046" s="6" t="str">
        <f aca="false">IF(F6046=1,COUNTIF($F$2:F6046,1),"")</f>
        <v/>
      </c>
    </row>
    <row r="6047" customFormat="false" ht="15" hidden="false" customHeight="false" outlineLevel="0" collapsed="false">
      <c r="A6047" s="6" t="n">
        <v>47495.6805</v>
      </c>
      <c r="B6047" s="6" t="n">
        <v>1.96996336996337</v>
      </c>
      <c r="C6047" s="6" t="n">
        <v>93</v>
      </c>
      <c r="D6047" s="6" t="n">
        <v>-1</v>
      </c>
      <c r="E6047" s="6" t="n">
        <v>1.99047619047619</v>
      </c>
      <c r="F6047" s="6" t="n">
        <v>0</v>
      </c>
      <c r="G6047" s="6" t="n">
        <v>0</v>
      </c>
      <c r="H6047" s="6" t="str">
        <f aca="false">IF(AND(A6047&gt;=Stimuli!$B$2,A6047&lt;=Stimuli!$C$2),Stimuli!$A$2,IF(AND(A6047&gt;=Stimuli!$B$3,A6047&lt;=Stimuli!$C$3),Stimuli!$A$3,IF(AND(A6047&gt;=Stimuli!$B$4,A6047&lt;=Stimuli!$C$4),Stimuli!$A$4,"")))</f>
        <v>01 Quiet baseline (60s)</v>
      </c>
      <c r="I6047" s="6" t="n">
        <f aca="false">(B6047-B6046)/((A6047-A6046)/1000)</f>
        <v>-0.750183150183034</v>
      </c>
      <c r="J6047" s="6" t="n">
        <f aca="false">IF(OR(B6047&lt;Rules!$B$2,B6047&gt;Rules!$B$3,ABS(I6047)&gt;Rules!$B$4,OR(B6048&lt;Rules!$B$2,B6048&gt;Rules!$B$3,ABS(I6048)&gt;Rules!$B$4)),1,0)</f>
        <v>0</v>
      </c>
      <c r="K6047" s="6" t="str">
        <f aca="false">IF(F6047=1,COUNTIF($F$2:F6047,1),"")</f>
        <v/>
      </c>
    </row>
    <row r="6048" customFormat="false" ht="15" hidden="false" customHeight="false" outlineLevel="0" collapsed="false">
      <c r="A6048" s="6" t="n">
        <v>47503.493</v>
      </c>
      <c r="B6048" s="6" t="n">
        <v>1.97435897435897</v>
      </c>
      <c r="C6048" s="6" t="n">
        <v>93</v>
      </c>
      <c r="D6048" s="6" t="n">
        <v>-1</v>
      </c>
      <c r="E6048" s="6" t="n">
        <v>1.99340659340659</v>
      </c>
      <c r="F6048" s="6" t="n">
        <v>0</v>
      </c>
      <c r="G6048" s="6" t="n">
        <v>0</v>
      </c>
      <c r="H6048" s="6" t="str">
        <f aca="false">IF(AND(A6048&gt;=Stimuli!$B$2,A6048&lt;=Stimuli!$C$2),Stimuli!$A$2,IF(AND(A6048&gt;=Stimuli!$B$3,A6048&lt;=Stimuli!$C$3),Stimuli!$A$3,IF(AND(A6048&gt;=Stimuli!$B$4,A6048&lt;=Stimuli!$C$4),Stimuli!$A$4,"")))</f>
        <v>01 Quiet baseline (60s)</v>
      </c>
      <c r="I6048" s="6" t="n">
        <f aca="false">(B6048-B6047)/((A6048-A6047)/1000)</f>
        <v>0.562637362637304</v>
      </c>
      <c r="J6048" s="6" t="n">
        <f aca="false">IF(OR(B6048&lt;Rules!$B$2,B6048&gt;Rules!$B$3,ABS(I6048)&gt;Rules!$B$4,OR(B6049&lt;Rules!$B$2,B6049&gt;Rules!$B$3,ABS(I6049)&gt;Rules!$B$4)),1,0)</f>
        <v>0</v>
      </c>
      <c r="K6048" s="6" t="str">
        <f aca="false">IF(F6048=1,COUNTIF($F$2:F6048,1),"")</f>
        <v/>
      </c>
    </row>
    <row r="6049" customFormat="false" ht="15" hidden="false" customHeight="false" outlineLevel="0" collapsed="false">
      <c r="A6049" s="6" t="n">
        <v>47511.3055</v>
      </c>
      <c r="B6049" s="6" t="n">
        <v>1.96849816849817</v>
      </c>
      <c r="C6049" s="6" t="n">
        <v>93</v>
      </c>
      <c r="D6049" s="6" t="n">
        <v>-1</v>
      </c>
      <c r="E6049" s="6" t="n">
        <v>1.99340659340659</v>
      </c>
      <c r="F6049" s="6" t="n">
        <v>0</v>
      </c>
      <c r="G6049" s="6" t="n">
        <v>0</v>
      </c>
      <c r="H6049" s="6" t="str">
        <f aca="false">IF(AND(A6049&gt;=Stimuli!$B$2,A6049&lt;=Stimuli!$C$2),Stimuli!$A$2,IF(AND(A6049&gt;=Stimuli!$B$3,A6049&lt;=Stimuli!$C$3),Stimuli!$A$3,IF(AND(A6049&gt;=Stimuli!$B$4,A6049&lt;=Stimuli!$C$4),Stimuli!$A$4,"")))</f>
        <v>01 Quiet baseline (60s)</v>
      </c>
      <c r="I6049" s="6" t="n">
        <f aca="false">(B6049-B6048)/((A6049-A6048)/1000)</f>
        <v>-0.750183150183176</v>
      </c>
      <c r="J6049" s="6" t="n">
        <f aca="false">IF(OR(B6049&lt;Rules!$B$2,B6049&gt;Rules!$B$3,ABS(I6049)&gt;Rules!$B$4,OR(B6050&lt;Rules!$B$2,B6050&gt;Rules!$B$3,ABS(I6050)&gt;Rules!$B$4)),1,0)</f>
        <v>0</v>
      </c>
      <c r="K6049" s="6" t="str">
        <f aca="false">IF(F6049=1,COUNTIF($F$2:F6049,1),"")</f>
        <v/>
      </c>
    </row>
    <row r="6050" customFormat="false" ht="15" hidden="false" customHeight="false" outlineLevel="0" collapsed="false">
      <c r="A6050" s="6" t="n">
        <v>47519.118</v>
      </c>
      <c r="B6050" s="6" t="n">
        <v>1.97142857142857</v>
      </c>
      <c r="C6050" s="6" t="n">
        <v>93</v>
      </c>
      <c r="D6050" s="6" t="n">
        <v>-1</v>
      </c>
      <c r="E6050" s="6" t="n">
        <v>1.99487179487179</v>
      </c>
      <c r="F6050" s="6" t="n">
        <v>0</v>
      </c>
      <c r="G6050" s="6" t="n">
        <v>0</v>
      </c>
      <c r="H6050" s="6" t="str">
        <f aca="false">IF(AND(A6050&gt;=Stimuli!$B$2,A6050&lt;=Stimuli!$C$2),Stimuli!$A$2,IF(AND(A6050&gt;=Stimuli!$B$3,A6050&lt;=Stimuli!$C$3),Stimuli!$A$3,IF(AND(A6050&gt;=Stimuli!$B$4,A6050&lt;=Stimuli!$C$4),Stimuli!$A$4,"")))</f>
        <v>01 Quiet baseline (60s)</v>
      </c>
      <c r="I6050" s="6" t="n">
        <f aca="false">(B6050-B6049)/((A6050-A6049)/1000)</f>
        <v>0.375091575091602</v>
      </c>
      <c r="J6050" s="6" t="n">
        <f aca="false">IF(OR(B6050&lt;Rules!$B$2,B6050&gt;Rules!$B$3,ABS(I6050)&gt;Rules!$B$4,OR(B6051&lt;Rules!$B$2,B6051&gt;Rules!$B$3,ABS(I6051)&gt;Rules!$B$4)),1,0)</f>
        <v>0</v>
      </c>
      <c r="K6050" s="6" t="str">
        <f aca="false">IF(F6050=1,COUNTIF($F$2:F6050,1),"")</f>
        <v/>
      </c>
    </row>
    <row r="6051" customFormat="false" ht="15" hidden="false" customHeight="false" outlineLevel="0" collapsed="false">
      <c r="A6051" s="6" t="n">
        <v>47526.9305</v>
      </c>
      <c r="B6051" s="6" t="n">
        <v>1.96849816849817</v>
      </c>
      <c r="C6051" s="6" t="n">
        <v>93</v>
      </c>
      <c r="D6051" s="6" t="n">
        <v>-1</v>
      </c>
      <c r="E6051" s="6" t="n">
        <v>1.99487179487179</v>
      </c>
      <c r="F6051" s="6" t="n">
        <v>0</v>
      </c>
      <c r="G6051" s="6" t="n">
        <v>0</v>
      </c>
      <c r="H6051" s="6" t="str">
        <f aca="false">IF(AND(A6051&gt;=Stimuli!$B$2,A6051&lt;=Stimuli!$C$2),Stimuli!$A$2,IF(AND(A6051&gt;=Stimuli!$B$3,A6051&lt;=Stimuli!$C$3),Stimuli!$A$3,IF(AND(A6051&gt;=Stimuli!$B$4,A6051&lt;=Stimuli!$C$4),Stimuli!$A$4,"")))</f>
        <v>01 Quiet baseline (60s)</v>
      </c>
      <c r="I6051" s="6" t="n">
        <f aca="false">(B6051-B6050)/((A6051-A6050)/1000)</f>
        <v>-0.375091575091602</v>
      </c>
      <c r="J6051" s="6" t="n">
        <f aca="false">IF(OR(B6051&lt;Rules!$B$2,B6051&gt;Rules!$B$3,ABS(I6051)&gt;Rules!$B$4,OR(B6052&lt;Rules!$B$2,B6052&gt;Rules!$B$3,ABS(I6052)&gt;Rules!$B$4)),1,0)</f>
        <v>0</v>
      </c>
      <c r="K6051" s="6" t="str">
        <f aca="false">IF(F6051=1,COUNTIF($F$2:F6051,1),"")</f>
        <v/>
      </c>
    </row>
    <row r="6052" customFormat="false" ht="15" hidden="false" customHeight="false" outlineLevel="0" collapsed="false">
      <c r="A6052" s="6" t="n">
        <v>47534.743</v>
      </c>
      <c r="B6052" s="6" t="n">
        <v>1.96849816849817</v>
      </c>
      <c r="C6052" s="6" t="n">
        <v>93</v>
      </c>
      <c r="D6052" s="6" t="n">
        <v>-1</v>
      </c>
      <c r="E6052" s="6" t="n">
        <v>1.9978021978022</v>
      </c>
      <c r="F6052" s="6" t="n">
        <v>0</v>
      </c>
      <c r="G6052" s="6" t="n">
        <v>0</v>
      </c>
      <c r="H6052" s="6" t="str">
        <f aca="false">IF(AND(A6052&gt;=Stimuli!$B$2,A6052&lt;=Stimuli!$C$2),Stimuli!$A$2,IF(AND(A6052&gt;=Stimuli!$B$3,A6052&lt;=Stimuli!$C$3),Stimuli!$A$3,IF(AND(A6052&gt;=Stimuli!$B$4,A6052&lt;=Stimuli!$C$4),Stimuli!$A$4,"")))</f>
        <v>01 Quiet baseline (60s)</v>
      </c>
      <c r="I6052" s="6" t="n">
        <f aca="false">(B6052-B6051)/((A6052-A6051)/1000)</f>
        <v>0</v>
      </c>
      <c r="J6052" s="6" t="n">
        <f aca="false">IF(OR(B6052&lt;Rules!$B$2,B6052&gt;Rules!$B$3,ABS(I6052)&gt;Rules!$B$4,OR(B6053&lt;Rules!$B$2,B6053&gt;Rules!$B$3,ABS(I6053)&gt;Rules!$B$4)),1,0)</f>
        <v>0</v>
      </c>
      <c r="K6052" s="6" t="str">
        <f aca="false">IF(F6052=1,COUNTIF($F$2:F6052,1),"")</f>
        <v/>
      </c>
    </row>
    <row r="6053" customFormat="false" ht="15" hidden="false" customHeight="false" outlineLevel="0" collapsed="false">
      <c r="A6053" s="6" t="n">
        <v>47542.5555</v>
      </c>
      <c r="B6053" s="6" t="n">
        <v>1.96849816849817</v>
      </c>
      <c r="C6053" s="6" t="n">
        <v>93</v>
      </c>
      <c r="D6053" s="6" t="n">
        <v>-1</v>
      </c>
      <c r="E6053" s="6" t="n">
        <v>1.9978021978022</v>
      </c>
      <c r="F6053" s="6" t="n">
        <v>0</v>
      </c>
      <c r="G6053" s="6" t="n">
        <v>0</v>
      </c>
      <c r="H6053" s="6" t="str">
        <f aca="false">IF(AND(A6053&gt;=Stimuli!$B$2,A6053&lt;=Stimuli!$C$2),Stimuli!$A$2,IF(AND(A6053&gt;=Stimuli!$B$3,A6053&lt;=Stimuli!$C$3),Stimuli!$A$3,IF(AND(A6053&gt;=Stimuli!$B$4,A6053&lt;=Stimuli!$C$4),Stimuli!$A$4,"")))</f>
        <v>01 Quiet baseline (60s)</v>
      </c>
      <c r="I6053" s="6" t="n">
        <f aca="false">(B6053-B6052)/((A6053-A6052)/1000)</f>
        <v>0</v>
      </c>
      <c r="J6053" s="6" t="n">
        <f aca="false">IF(OR(B6053&lt;Rules!$B$2,B6053&gt;Rules!$B$3,ABS(I6053)&gt;Rules!$B$4,OR(B6054&lt;Rules!$B$2,B6054&gt;Rules!$B$3,ABS(I6054)&gt;Rules!$B$4)),1,0)</f>
        <v>0</v>
      </c>
      <c r="K6053" s="6" t="str">
        <f aca="false">IF(F6053=1,COUNTIF($F$2:F6053,1),"")</f>
        <v/>
      </c>
    </row>
    <row r="6054" customFormat="false" ht="15" hidden="false" customHeight="false" outlineLevel="0" collapsed="false">
      <c r="A6054" s="6" t="n">
        <v>47550.368</v>
      </c>
      <c r="B6054" s="6" t="n">
        <v>1.96703296703297</v>
      </c>
      <c r="C6054" s="6" t="n">
        <v>93</v>
      </c>
      <c r="D6054" s="6" t="n">
        <v>-1</v>
      </c>
      <c r="E6054" s="6" t="n">
        <v>1.9978021978022</v>
      </c>
      <c r="F6054" s="6" t="n">
        <v>0</v>
      </c>
      <c r="G6054" s="6" t="n">
        <v>0</v>
      </c>
      <c r="H6054" s="6" t="str">
        <f aca="false">IF(AND(A6054&gt;=Stimuli!$B$2,A6054&lt;=Stimuli!$C$2),Stimuli!$A$2,IF(AND(A6054&gt;=Stimuli!$B$3,A6054&lt;=Stimuli!$C$3),Stimuli!$A$3,IF(AND(A6054&gt;=Stimuli!$B$4,A6054&lt;=Stimuli!$C$4),Stimuli!$A$4,"")))</f>
        <v>01 Quiet baseline (60s)</v>
      </c>
      <c r="I6054" s="6" t="n">
        <f aca="false">(B6054-B6053)/((A6054-A6053)/1000)</f>
        <v>-0.18754578754573</v>
      </c>
      <c r="J6054" s="6" t="n">
        <f aca="false">IF(OR(B6054&lt;Rules!$B$2,B6054&gt;Rules!$B$3,ABS(I6054)&gt;Rules!$B$4,OR(B6055&lt;Rules!$B$2,B6055&gt;Rules!$B$3,ABS(I6055)&gt;Rules!$B$4)),1,0)</f>
        <v>0</v>
      </c>
      <c r="K6054" s="6" t="str">
        <f aca="false">IF(F6054=1,COUNTIF($F$2:F6054,1),"")</f>
        <v/>
      </c>
    </row>
    <row r="6055" customFormat="false" ht="15" hidden="false" customHeight="false" outlineLevel="0" collapsed="false">
      <c r="A6055" s="6" t="n">
        <v>47558.1805</v>
      </c>
      <c r="B6055" s="6" t="n">
        <v>1.96996336996337</v>
      </c>
      <c r="C6055" s="6" t="n">
        <v>93</v>
      </c>
      <c r="D6055" s="6" t="n">
        <v>-1</v>
      </c>
      <c r="E6055" s="6" t="n">
        <v>1.9978021978022</v>
      </c>
      <c r="F6055" s="6" t="n">
        <v>0</v>
      </c>
      <c r="G6055" s="6" t="n">
        <v>0</v>
      </c>
      <c r="H6055" s="6" t="str">
        <f aca="false">IF(AND(A6055&gt;=Stimuli!$B$2,A6055&lt;=Stimuli!$C$2),Stimuli!$A$2,IF(AND(A6055&gt;=Stimuli!$B$3,A6055&lt;=Stimuli!$C$3),Stimuli!$A$3,IF(AND(A6055&gt;=Stimuli!$B$4,A6055&lt;=Stimuli!$C$4),Stimuli!$A$4,"")))</f>
        <v>01 Quiet baseline (60s)</v>
      </c>
      <c r="I6055" s="6" t="n">
        <f aca="false">(B6055-B6054)/((A6055-A6054)/1000)</f>
        <v>0.375091575091602</v>
      </c>
      <c r="J6055" s="6" t="n">
        <f aca="false">IF(OR(B6055&lt;Rules!$B$2,B6055&gt;Rules!$B$3,ABS(I6055)&gt;Rules!$B$4,OR(B6056&lt;Rules!$B$2,B6056&gt;Rules!$B$3,ABS(I6056)&gt;Rules!$B$4)),1,0)</f>
        <v>0</v>
      </c>
      <c r="K6055" s="6" t="str">
        <f aca="false">IF(F6055=1,COUNTIF($F$2:F6055,1),"")</f>
        <v/>
      </c>
    </row>
    <row r="6056" customFormat="false" ht="15" hidden="false" customHeight="false" outlineLevel="0" collapsed="false">
      <c r="A6056" s="6" t="n">
        <v>47565.993</v>
      </c>
      <c r="B6056" s="6" t="n">
        <v>1.96410256410256</v>
      </c>
      <c r="C6056" s="6" t="n">
        <v>93</v>
      </c>
      <c r="D6056" s="6" t="n">
        <v>-1</v>
      </c>
      <c r="E6056" s="6" t="n">
        <v>1.9978021978022</v>
      </c>
      <c r="F6056" s="6" t="n">
        <v>0</v>
      </c>
      <c r="G6056" s="6" t="n">
        <v>0</v>
      </c>
      <c r="H6056" s="6" t="str">
        <f aca="false">IF(AND(A6056&gt;=Stimuli!$B$2,A6056&lt;=Stimuli!$C$2),Stimuli!$A$2,IF(AND(A6056&gt;=Stimuli!$B$3,A6056&lt;=Stimuli!$C$3),Stimuli!$A$3,IF(AND(A6056&gt;=Stimuli!$B$4,A6056&lt;=Stimuli!$C$4),Stimuli!$A$4,"")))</f>
        <v>01 Quiet baseline (60s)</v>
      </c>
      <c r="I6056" s="6" t="n">
        <f aca="false">(B6056-B6055)/((A6056-A6055)/1000)</f>
        <v>-0.750183150183176</v>
      </c>
      <c r="J6056" s="6" t="n">
        <f aca="false">IF(OR(B6056&lt;Rules!$B$2,B6056&gt;Rules!$B$3,ABS(I6056)&gt;Rules!$B$4,OR(B6057&lt;Rules!$B$2,B6057&gt;Rules!$B$3,ABS(I6057)&gt;Rules!$B$4)),1,0)</f>
        <v>0</v>
      </c>
      <c r="K6056" s="6" t="str">
        <f aca="false">IF(F6056=1,COUNTIF($F$2:F6056,1),"")</f>
        <v/>
      </c>
    </row>
    <row r="6057" customFormat="false" ht="15" hidden="false" customHeight="false" outlineLevel="0" collapsed="false">
      <c r="A6057" s="6" t="n">
        <v>47573.8055</v>
      </c>
      <c r="B6057" s="6" t="n">
        <v>1.96849816849817</v>
      </c>
      <c r="C6057" s="6" t="n">
        <v>93</v>
      </c>
      <c r="D6057" s="6" t="n">
        <v>-1</v>
      </c>
      <c r="E6057" s="6" t="n">
        <v>1.9978021978022</v>
      </c>
      <c r="F6057" s="6" t="n">
        <v>0</v>
      </c>
      <c r="G6057" s="6" t="n">
        <v>0</v>
      </c>
      <c r="H6057" s="6" t="str">
        <f aca="false">IF(AND(A6057&gt;=Stimuli!$B$2,A6057&lt;=Stimuli!$C$2),Stimuli!$A$2,IF(AND(A6057&gt;=Stimuli!$B$3,A6057&lt;=Stimuli!$C$3),Stimuli!$A$3,IF(AND(A6057&gt;=Stimuli!$B$4,A6057&lt;=Stimuli!$C$4),Stimuli!$A$4,"")))</f>
        <v>01 Quiet baseline (60s)</v>
      </c>
      <c r="I6057" s="6" t="n">
        <f aca="false">(B6057-B6056)/((A6057-A6056)/1000)</f>
        <v>0.562637362637304</v>
      </c>
      <c r="J6057" s="6" t="n">
        <f aca="false">IF(OR(B6057&lt;Rules!$B$2,B6057&gt;Rules!$B$3,ABS(I6057)&gt;Rules!$B$4,OR(B6058&lt;Rules!$B$2,B6058&gt;Rules!$B$3,ABS(I6058)&gt;Rules!$B$4)),1,0)</f>
        <v>0</v>
      </c>
      <c r="K6057" s="6" t="str">
        <f aca="false">IF(F6057=1,COUNTIF($F$2:F6057,1),"")</f>
        <v/>
      </c>
    </row>
    <row r="6058" customFormat="false" ht="15" hidden="false" customHeight="false" outlineLevel="0" collapsed="false">
      <c r="A6058" s="6" t="n">
        <v>47581.618</v>
      </c>
      <c r="B6058" s="6" t="n">
        <v>1.96263736263736</v>
      </c>
      <c r="C6058" s="6" t="n">
        <v>93</v>
      </c>
      <c r="D6058" s="6" t="n">
        <v>-1</v>
      </c>
      <c r="E6058" s="6" t="n">
        <v>1.9992673992674</v>
      </c>
      <c r="F6058" s="6" t="n">
        <v>0</v>
      </c>
      <c r="G6058" s="6" t="n">
        <v>0</v>
      </c>
      <c r="H6058" s="6" t="str">
        <f aca="false">IF(AND(A6058&gt;=Stimuli!$B$2,A6058&lt;=Stimuli!$C$2),Stimuli!$A$2,IF(AND(A6058&gt;=Stimuli!$B$3,A6058&lt;=Stimuli!$C$3),Stimuli!$A$3,IF(AND(A6058&gt;=Stimuli!$B$4,A6058&lt;=Stimuli!$C$4),Stimuli!$A$4,"")))</f>
        <v>01 Quiet baseline (60s)</v>
      </c>
      <c r="I6058" s="6" t="n">
        <f aca="false">(B6058-B6057)/((A6058-A6057)/1000)</f>
        <v>-0.750183150183148</v>
      </c>
      <c r="J6058" s="6" t="n">
        <f aca="false">IF(OR(B6058&lt;Rules!$B$2,B6058&gt;Rules!$B$3,ABS(I6058)&gt;Rules!$B$4,OR(B6059&lt;Rules!$B$2,B6059&gt;Rules!$B$3,ABS(I6059)&gt;Rules!$B$4)),1,0)</f>
        <v>0</v>
      </c>
      <c r="K6058" s="6" t="str">
        <f aca="false">IF(F6058=1,COUNTIF($F$2:F6058,1),"")</f>
        <v/>
      </c>
    </row>
    <row r="6059" customFormat="false" ht="15" hidden="false" customHeight="false" outlineLevel="0" collapsed="false">
      <c r="A6059" s="6" t="n">
        <v>47589.4305</v>
      </c>
      <c r="B6059" s="6" t="n">
        <v>1.96849816849817</v>
      </c>
      <c r="C6059" s="6" t="n">
        <v>93</v>
      </c>
      <c r="D6059" s="6" t="n">
        <v>-1</v>
      </c>
      <c r="E6059" s="6" t="n">
        <v>1.9992673992674</v>
      </c>
      <c r="F6059" s="6" t="n">
        <v>0</v>
      </c>
      <c r="G6059" s="6" t="n">
        <v>0</v>
      </c>
      <c r="H6059" s="6" t="str">
        <f aca="false">IF(AND(A6059&gt;=Stimuli!$B$2,A6059&lt;=Stimuli!$C$2),Stimuli!$A$2,IF(AND(A6059&gt;=Stimuli!$B$3,A6059&lt;=Stimuli!$C$3),Stimuli!$A$3,IF(AND(A6059&gt;=Stimuli!$B$4,A6059&lt;=Stimuli!$C$4),Stimuli!$A$4,"")))</f>
        <v>01 Quiet baseline (60s)</v>
      </c>
      <c r="I6059" s="6" t="n">
        <f aca="false">(B6059-B6058)/((A6059-A6058)/1000)</f>
        <v>0.750183150183148</v>
      </c>
      <c r="J6059" s="6" t="n">
        <f aca="false">IF(OR(B6059&lt;Rules!$B$2,B6059&gt;Rules!$B$3,ABS(I6059)&gt;Rules!$B$4,OR(B6060&lt;Rules!$B$2,B6060&gt;Rules!$B$3,ABS(I6060)&gt;Rules!$B$4)),1,0)</f>
        <v>0</v>
      </c>
      <c r="K6059" s="6" t="str">
        <f aca="false">IF(F6059=1,COUNTIF($F$2:F6059,1),"")</f>
        <v/>
      </c>
    </row>
    <row r="6060" customFormat="false" ht="15" hidden="false" customHeight="false" outlineLevel="0" collapsed="false">
      <c r="A6060" s="6" t="n">
        <v>47597.243</v>
      </c>
      <c r="B6060" s="6" t="n">
        <v>1.96117216117216</v>
      </c>
      <c r="C6060" s="6" t="n">
        <v>93</v>
      </c>
      <c r="D6060" s="6" t="n">
        <v>-1</v>
      </c>
      <c r="E6060" s="6" t="n">
        <v>1.9992673992674</v>
      </c>
      <c r="F6060" s="6" t="n">
        <v>0</v>
      </c>
      <c r="G6060" s="6" t="n">
        <v>0</v>
      </c>
      <c r="H6060" s="6" t="str">
        <f aca="false">IF(AND(A6060&gt;=Stimuli!$B$2,A6060&lt;=Stimuli!$C$2),Stimuli!$A$2,IF(AND(A6060&gt;=Stimuli!$B$3,A6060&lt;=Stimuli!$C$3),Stimuli!$A$3,IF(AND(A6060&gt;=Stimuli!$B$4,A6060&lt;=Stimuli!$C$4),Stimuli!$A$4,"")))</f>
        <v>01 Quiet baseline (60s)</v>
      </c>
      <c r="I6060" s="6" t="n">
        <f aca="false">(B6060-B6059)/((A6060-A6059)/1000)</f>
        <v>-0.937728937728878</v>
      </c>
      <c r="J6060" s="6" t="n">
        <f aca="false">IF(OR(B6060&lt;Rules!$B$2,B6060&gt;Rules!$B$3,ABS(I6060)&gt;Rules!$B$4,OR(B6061&lt;Rules!$B$2,B6061&gt;Rules!$B$3,ABS(I6061)&gt;Rules!$B$4)),1,0)</f>
        <v>0</v>
      </c>
      <c r="K6060" s="6" t="str">
        <f aca="false">IF(F6060=1,COUNTIF($F$2:F6060,1),"")</f>
        <v/>
      </c>
    </row>
    <row r="6061" customFormat="false" ht="15" hidden="false" customHeight="false" outlineLevel="0" collapsed="false">
      <c r="A6061" s="6" t="n">
        <v>47605.0555</v>
      </c>
      <c r="B6061" s="6" t="n">
        <v>1.96849816849817</v>
      </c>
      <c r="C6061" s="6" t="n">
        <v>93</v>
      </c>
      <c r="D6061" s="6" t="n">
        <v>-1</v>
      </c>
      <c r="E6061" s="6" t="n">
        <v>1.9992673992674</v>
      </c>
      <c r="F6061" s="6" t="n">
        <v>0</v>
      </c>
      <c r="G6061" s="6" t="n">
        <v>0</v>
      </c>
      <c r="H6061" s="6" t="str">
        <f aca="false">IF(AND(A6061&gt;=Stimuli!$B$2,A6061&lt;=Stimuli!$C$2),Stimuli!$A$2,IF(AND(A6061&gt;=Stimuli!$B$3,A6061&lt;=Stimuli!$C$3),Stimuli!$A$3,IF(AND(A6061&gt;=Stimuli!$B$4,A6061&lt;=Stimuli!$C$4),Stimuli!$A$4,"")))</f>
        <v>01 Quiet baseline (60s)</v>
      </c>
      <c r="I6061" s="6" t="n">
        <f aca="false">(B6061-B6060)/((A6061-A6060)/1000)</f>
        <v>0.937728937728878</v>
      </c>
      <c r="J6061" s="6" t="n">
        <f aca="false">IF(OR(B6061&lt;Rules!$B$2,B6061&gt;Rules!$B$3,ABS(I6061)&gt;Rules!$B$4,OR(B6062&lt;Rules!$B$2,B6062&gt;Rules!$B$3,ABS(I6062)&gt;Rules!$B$4)),1,0)</f>
        <v>0</v>
      </c>
      <c r="K6061" s="6" t="str">
        <f aca="false">IF(F6061=1,COUNTIF($F$2:F6061,1),"")</f>
        <v/>
      </c>
    </row>
    <row r="6062" customFormat="false" ht="15" hidden="false" customHeight="false" outlineLevel="0" collapsed="false">
      <c r="A6062" s="6" t="n">
        <v>47612.868</v>
      </c>
      <c r="B6062" s="6" t="n">
        <v>1.95970695970696</v>
      </c>
      <c r="C6062" s="6" t="n">
        <v>93</v>
      </c>
      <c r="D6062" s="6" t="n">
        <v>-1</v>
      </c>
      <c r="E6062" s="6" t="n">
        <v>2.0007326007326</v>
      </c>
      <c r="F6062" s="6" t="n">
        <v>0</v>
      </c>
      <c r="G6062" s="6" t="n">
        <v>0</v>
      </c>
      <c r="H6062" s="6" t="str">
        <f aca="false">IF(AND(A6062&gt;=Stimuli!$B$2,A6062&lt;=Stimuli!$C$2),Stimuli!$A$2,IF(AND(A6062&gt;=Stimuli!$B$3,A6062&lt;=Stimuli!$C$3),Stimuli!$A$3,IF(AND(A6062&gt;=Stimuli!$B$4,A6062&lt;=Stimuli!$C$4),Stimuli!$A$4,"")))</f>
        <v>01 Quiet baseline (60s)</v>
      </c>
      <c r="I6062" s="6" t="n">
        <f aca="false">(B6062-B6061)/((A6062-A6061)/1000)</f>
        <v>-1.12527472527461</v>
      </c>
      <c r="J6062" s="6" t="n">
        <f aca="false">IF(OR(B6062&lt;Rules!$B$2,B6062&gt;Rules!$B$3,ABS(I6062)&gt;Rules!$B$4,OR(B6063&lt;Rules!$B$2,B6063&gt;Rules!$B$3,ABS(I6063)&gt;Rules!$B$4)),1,0)</f>
        <v>0</v>
      </c>
      <c r="K6062" s="6" t="str">
        <f aca="false">IF(F6062=1,COUNTIF($F$2:F6062,1),"")</f>
        <v/>
      </c>
    </row>
    <row r="6063" customFormat="false" ht="15" hidden="false" customHeight="false" outlineLevel="0" collapsed="false">
      <c r="A6063" s="6" t="n">
        <v>47620.6805</v>
      </c>
      <c r="B6063" s="6" t="n">
        <v>1.96556776556777</v>
      </c>
      <c r="C6063" s="6" t="n">
        <v>93</v>
      </c>
      <c r="D6063" s="6" t="n">
        <v>-1</v>
      </c>
      <c r="E6063" s="6" t="n">
        <v>2.0007326007326</v>
      </c>
      <c r="F6063" s="6" t="n">
        <v>0</v>
      </c>
      <c r="G6063" s="6" t="n">
        <v>0</v>
      </c>
      <c r="H6063" s="6" t="str">
        <f aca="false">IF(AND(A6063&gt;=Stimuli!$B$2,A6063&lt;=Stimuli!$C$2),Stimuli!$A$2,IF(AND(A6063&gt;=Stimuli!$B$3,A6063&lt;=Stimuli!$C$3),Stimuli!$A$3,IF(AND(A6063&gt;=Stimuli!$B$4,A6063&lt;=Stimuli!$C$4),Stimuli!$A$4,"")))</f>
        <v>01 Quiet baseline (60s)</v>
      </c>
      <c r="I6063" s="6" t="n">
        <f aca="false">(B6063-B6062)/((A6063-A6062)/1000)</f>
        <v>0.750183150183034</v>
      </c>
      <c r="J6063" s="6" t="n">
        <f aca="false">IF(OR(B6063&lt;Rules!$B$2,B6063&gt;Rules!$B$3,ABS(I6063)&gt;Rules!$B$4,OR(B6064&lt;Rules!$B$2,B6064&gt;Rules!$B$3,ABS(I6064)&gt;Rules!$B$4)),1,0)</f>
        <v>0</v>
      </c>
      <c r="K6063" s="6" t="str">
        <f aca="false">IF(F6063=1,COUNTIF($F$2:F6063,1),"")</f>
        <v/>
      </c>
    </row>
    <row r="6064" customFormat="false" ht="15" hidden="false" customHeight="false" outlineLevel="0" collapsed="false">
      <c r="A6064" s="6" t="n">
        <v>47628.493</v>
      </c>
      <c r="B6064" s="6" t="n">
        <v>1.95970695970696</v>
      </c>
      <c r="C6064" s="6" t="n">
        <v>93</v>
      </c>
      <c r="D6064" s="6" t="n">
        <v>-1</v>
      </c>
      <c r="E6064" s="6" t="n">
        <v>2.0021978021978</v>
      </c>
      <c r="F6064" s="6" t="n">
        <v>0</v>
      </c>
      <c r="G6064" s="6" t="n">
        <v>0</v>
      </c>
      <c r="H6064" s="6" t="str">
        <f aca="false">IF(AND(A6064&gt;=Stimuli!$B$2,A6064&lt;=Stimuli!$C$2),Stimuli!$A$2,IF(AND(A6064&gt;=Stimuli!$B$3,A6064&lt;=Stimuli!$C$3),Stimuli!$A$3,IF(AND(A6064&gt;=Stimuli!$B$4,A6064&lt;=Stimuli!$C$4),Stimuli!$A$4,"")))</f>
        <v>01 Quiet baseline (60s)</v>
      </c>
      <c r="I6064" s="6" t="n">
        <f aca="false">(B6064-B6063)/((A6064-A6063)/1000)</f>
        <v>-0.750183150183034</v>
      </c>
      <c r="J6064" s="6" t="n">
        <f aca="false">IF(OR(B6064&lt;Rules!$B$2,B6064&gt;Rules!$B$3,ABS(I6064)&gt;Rules!$B$4,OR(B6065&lt;Rules!$B$2,B6065&gt;Rules!$B$3,ABS(I6065)&gt;Rules!$B$4)),1,0)</f>
        <v>0</v>
      </c>
      <c r="K6064" s="6" t="str">
        <f aca="false">IF(F6064=1,COUNTIF($F$2:F6064,1),"")</f>
        <v/>
      </c>
    </row>
    <row r="6065" customFormat="false" ht="15" hidden="false" customHeight="false" outlineLevel="0" collapsed="false">
      <c r="A6065" s="6" t="n">
        <v>47636.3055</v>
      </c>
      <c r="B6065" s="6" t="n">
        <v>1.96410256410256</v>
      </c>
      <c r="C6065" s="6" t="n">
        <v>93</v>
      </c>
      <c r="D6065" s="6" t="n">
        <v>-1</v>
      </c>
      <c r="E6065" s="6" t="n">
        <v>2.0021978021978</v>
      </c>
      <c r="F6065" s="6" t="n">
        <v>0</v>
      </c>
      <c r="G6065" s="6" t="n">
        <v>0</v>
      </c>
      <c r="H6065" s="6" t="str">
        <f aca="false">IF(AND(A6065&gt;=Stimuli!$B$2,A6065&lt;=Stimuli!$C$2),Stimuli!$A$2,IF(AND(A6065&gt;=Stimuli!$B$3,A6065&lt;=Stimuli!$C$3),Stimuli!$A$3,IF(AND(A6065&gt;=Stimuli!$B$4,A6065&lt;=Stimuli!$C$4),Stimuli!$A$4,"")))</f>
        <v>01 Quiet baseline (60s)</v>
      </c>
      <c r="I6065" s="6" t="n">
        <f aca="false">(B6065-B6064)/((A6065-A6064)/1000)</f>
        <v>0.562637362637304</v>
      </c>
      <c r="J6065" s="6" t="n">
        <f aca="false">IF(OR(B6065&lt;Rules!$B$2,B6065&gt;Rules!$B$3,ABS(I6065)&gt;Rules!$B$4,OR(B6066&lt;Rules!$B$2,B6066&gt;Rules!$B$3,ABS(I6066)&gt;Rules!$B$4)),1,0)</f>
        <v>0</v>
      </c>
      <c r="K6065" s="6" t="str">
        <f aca="false">IF(F6065=1,COUNTIF($F$2:F6065,1),"")</f>
        <v/>
      </c>
    </row>
    <row r="6066" customFormat="false" ht="15" hidden="false" customHeight="false" outlineLevel="0" collapsed="false">
      <c r="A6066" s="6" t="n">
        <v>47644.118</v>
      </c>
      <c r="B6066" s="6" t="n">
        <v>1.95970695970696</v>
      </c>
      <c r="C6066" s="6" t="n">
        <v>93</v>
      </c>
      <c r="D6066" s="6" t="n">
        <v>-1</v>
      </c>
      <c r="E6066" s="6" t="n">
        <v>2.0021978021978</v>
      </c>
      <c r="F6066" s="6" t="n">
        <v>0</v>
      </c>
      <c r="G6066" s="6" t="n">
        <v>0</v>
      </c>
      <c r="H6066" s="6" t="str">
        <f aca="false">IF(AND(A6066&gt;=Stimuli!$B$2,A6066&lt;=Stimuli!$C$2),Stimuli!$A$2,IF(AND(A6066&gt;=Stimuli!$B$3,A6066&lt;=Stimuli!$C$3),Stimuli!$A$3,IF(AND(A6066&gt;=Stimuli!$B$4,A6066&lt;=Stimuli!$C$4),Stimuli!$A$4,"")))</f>
        <v>01 Quiet baseline (60s)</v>
      </c>
      <c r="I6066" s="6" t="n">
        <f aca="false">(B6066-B6065)/((A6066-A6065)/1000)</f>
        <v>-0.562637362637304</v>
      </c>
      <c r="J6066" s="6" t="n">
        <f aca="false">IF(OR(B6066&lt;Rules!$B$2,B6066&gt;Rules!$B$3,ABS(I6066)&gt;Rules!$B$4,OR(B6067&lt;Rules!$B$2,B6067&gt;Rules!$B$3,ABS(I6067)&gt;Rules!$B$4)),1,0)</f>
        <v>0</v>
      </c>
      <c r="K6066" s="6" t="str">
        <f aca="false">IF(F6066=1,COUNTIF($F$2:F6066,1),"")</f>
        <v/>
      </c>
    </row>
    <row r="6067" customFormat="false" ht="15" hidden="false" customHeight="false" outlineLevel="0" collapsed="false">
      <c r="A6067" s="6" t="n">
        <v>47651.9305</v>
      </c>
      <c r="B6067" s="6" t="n">
        <v>1.96117216117216</v>
      </c>
      <c r="C6067" s="6" t="n">
        <v>93</v>
      </c>
      <c r="D6067" s="6" t="n">
        <v>-1</v>
      </c>
      <c r="E6067" s="6" t="n">
        <v>2.003663003663</v>
      </c>
      <c r="F6067" s="6" t="n">
        <v>0</v>
      </c>
      <c r="G6067" s="6" t="n">
        <v>0</v>
      </c>
      <c r="H6067" s="6" t="str">
        <f aca="false">IF(AND(A6067&gt;=Stimuli!$B$2,A6067&lt;=Stimuli!$C$2),Stimuli!$A$2,IF(AND(A6067&gt;=Stimuli!$B$3,A6067&lt;=Stimuli!$C$3),Stimuli!$A$3,IF(AND(A6067&gt;=Stimuli!$B$4,A6067&lt;=Stimuli!$C$4),Stimuli!$A$4,"")))</f>
        <v>01 Quiet baseline (60s)</v>
      </c>
      <c r="I6067" s="6" t="n">
        <f aca="false">(B6067-B6066)/((A6067-A6066)/1000)</f>
        <v>0.18754578754573</v>
      </c>
      <c r="J6067" s="6" t="n">
        <f aca="false">IF(OR(B6067&lt;Rules!$B$2,B6067&gt;Rules!$B$3,ABS(I6067)&gt;Rules!$B$4,OR(B6068&lt;Rules!$B$2,B6068&gt;Rules!$B$3,ABS(I6068)&gt;Rules!$B$4)),1,0)</f>
        <v>0</v>
      </c>
      <c r="K6067" s="6" t="str">
        <f aca="false">IF(F6067=1,COUNTIF($F$2:F6067,1),"")</f>
        <v/>
      </c>
    </row>
    <row r="6068" customFormat="false" ht="15" hidden="false" customHeight="false" outlineLevel="0" collapsed="false">
      <c r="A6068" s="6" t="n">
        <v>47659.743</v>
      </c>
      <c r="B6068" s="6" t="n">
        <v>1.95970695970696</v>
      </c>
      <c r="C6068" s="6" t="n">
        <v>93</v>
      </c>
      <c r="D6068" s="6" t="n">
        <v>-1</v>
      </c>
      <c r="E6068" s="6" t="n">
        <v>2.00512820512821</v>
      </c>
      <c r="F6068" s="6" t="n">
        <v>0</v>
      </c>
      <c r="G6068" s="6" t="n">
        <v>0</v>
      </c>
      <c r="H6068" s="6" t="str">
        <f aca="false">IF(AND(A6068&gt;=Stimuli!$B$2,A6068&lt;=Stimuli!$C$2),Stimuli!$A$2,IF(AND(A6068&gt;=Stimuli!$B$3,A6068&lt;=Stimuli!$C$3),Stimuli!$A$3,IF(AND(A6068&gt;=Stimuli!$B$4,A6068&lt;=Stimuli!$C$4),Stimuli!$A$4,"")))</f>
        <v>01 Quiet baseline (60s)</v>
      </c>
      <c r="I6068" s="6" t="n">
        <f aca="false">(B6068-B6067)/((A6068-A6067)/1000)</f>
        <v>-0.18754578754573</v>
      </c>
      <c r="J6068" s="6" t="n">
        <f aca="false">IF(OR(B6068&lt;Rules!$B$2,B6068&gt;Rules!$B$3,ABS(I6068)&gt;Rules!$B$4,OR(B6069&lt;Rules!$B$2,B6069&gt;Rules!$B$3,ABS(I6069)&gt;Rules!$B$4)),1,0)</f>
        <v>0</v>
      </c>
      <c r="K6068" s="6" t="str">
        <f aca="false">IF(F6068=1,COUNTIF($F$2:F6068,1),"")</f>
        <v/>
      </c>
    </row>
    <row r="6069" customFormat="false" ht="15" hidden="false" customHeight="false" outlineLevel="0" collapsed="false">
      <c r="A6069" s="6" t="n">
        <v>47667.5555</v>
      </c>
      <c r="B6069" s="6" t="n">
        <v>1.95824175824176</v>
      </c>
      <c r="C6069" s="6" t="n">
        <v>93</v>
      </c>
      <c r="D6069" s="6" t="n">
        <v>-1</v>
      </c>
      <c r="E6069" s="6" t="n">
        <v>2.00512820512821</v>
      </c>
      <c r="F6069" s="6" t="n">
        <v>0</v>
      </c>
      <c r="G6069" s="6" t="n">
        <v>0</v>
      </c>
      <c r="H6069" s="6" t="str">
        <f aca="false">IF(AND(A6069&gt;=Stimuli!$B$2,A6069&lt;=Stimuli!$C$2),Stimuli!$A$2,IF(AND(A6069&gt;=Stimuli!$B$3,A6069&lt;=Stimuli!$C$3),Stimuli!$A$3,IF(AND(A6069&gt;=Stimuli!$B$4,A6069&lt;=Stimuli!$C$4),Stimuli!$A$4,"")))</f>
        <v>01 Quiet baseline (60s)</v>
      </c>
      <c r="I6069" s="6" t="n">
        <f aca="false">(B6069-B6068)/((A6069-A6068)/1000)</f>
        <v>-0.187545787545872</v>
      </c>
      <c r="J6069" s="6" t="n">
        <f aca="false">IF(OR(B6069&lt;Rules!$B$2,B6069&gt;Rules!$B$3,ABS(I6069)&gt;Rules!$B$4,OR(B6070&lt;Rules!$B$2,B6070&gt;Rules!$B$3,ABS(I6070)&gt;Rules!$B$4)),1,0)</f>
        <v>0</v>
      </c>
      <c r="K6069" s="6" t="str">
        <f aca="false">IF(F6069=1,COUNTIF($F$2:F6069,1),"")</f>
        <v/>
      </c>
    </row>
    <row r="6070" customFormat="false" ht="15" hidden="false" customHeight="false" outlineLevel="0" collapsed="false">
      <c r="A6070" s="6" t="n">
        <v>47675.368</v>
      </c>
      <c r="B6070" s="6" t="n">
        <v>1.95970695970696</v>
      </c>
      <c r="C6070" s="6" t="n">
        <v>93</v>
      </c>
      <c r="D6070" s="6" t="n">
        <v>-1</v>
      </c>
      <c r="E6070" s="6" t="n">
        <v>2.00659340659341</v>
      </c>
      <c r="F6070" s="6" t="n">
        <v>0</v>
      </c>
      <c r="G6070" s="6" t="n">
        <v>0</v>
      </c>
      <c r="H6070" s="6" t="str">
        <f aca="false">IF(AND(A6070&gt;=Stimuli!$B$2,A6070&lt;=Stimuli!$C$2),Stimuli!$A$2,IF(AND(A6070&gt;=Stimuli!$B$3,A6070&lt;=Stimuli!$C$3),Stimuli!$A$3,IF(AND(A6070&gt;=Stimuli!$B$4,A6070&lt;=Stimuli!$C$4),Stimuli!$A$4,"")))</f>
        <v>01 Quiet baseline (60s)</v>
      </c>
      <c r="I6070" s="6" t="n">
        <f aca="false">(B6070-B6069)/((A6070-A6069)/1000)</f>
        <v>0.187545787545872</v>
      </c>
      <c r="J6070" s="6" t="n">
        <f aca="false">IF(OR(B6070&lt;Rules!$B$2,B6070&gt;Rules!$B$3,ABS(I6070)&gt;Rules!$B$4,OR(B6071&lt;Rules!$B$2,B6071&gt;Rules!$B$3,ABS(I6071)&gt;Rules!$B$4)),1,0)</f>
        <v>0</v>
      </c>
      <c r="K6070" s="6" t="str">
        <f aca="false">IF(F6070=1,COUNTIF($F$2:F6070,1),"")</f>
        <v/>
      </c>
    </row>
    <row r="6071" customFormat="false" ht="15" hidden="false" customHeight="false" outlineLevel="0" collapsed="false">
      <c r="A6071" s="6" t="n">
        <v>47683.1805</v>
      </c>
      <c r="B6071" s="6" t="n">
        <v>1.95677655677656</v>
      </c>
      <c r="C6071" s="6" t="n">
        <v>93</v>
      </c>
      <c r="D6071" s="6" t="n">
        <v>-1</v>
      </c>
      <c r="E6071" s="6" t="n">
        <v>2.00805860805861</v>
      </c>
      <c r="F6071" s="6" t="n">
        <v>0</v>
      </c>
      <c r="G6071" s="6" t="n">
        <v>0</v>
      </c>
      <c r="H6071" s="6" t="str">
        <f aca="false">IF(AND(A6071&gt;=Stimuli!$B$2,A6071&lt;=Stimuli!$C$2),Stimuli!$A$2,IF(AND(A6071&gt;=Stimuli!$B$3,A6071&lt;=Stimuli!$C$3),Stimuli!$A$3,IF(AND(A6071&gt;=Stimuli!$B$4,A6071&lt;=Stimuli!$C$4),Stimuli!$A$4,"")))</f>
        <v>01 Quiet baseline (60s)</v>
      </c>
      <c r="I6071" s="6" t="n">
        <f aca="false">(B6071-B6070)/((A6071-A6070)/1000)</f>
        <v>-0.375091575091602</v>
      </c>
      <c r="J6071" s="6" t="n">
        <f aca="false">IF(OR(B6071&lt;Rules!$B$2,B6071&gt;Rules!$B$3,ABS(I6071)&gt;Rules!$B$4,OR(B6072&lt;Rules!$B$2,B6072&gt;Rules!$B$3,ABS(I6072)&gt;Rules!$B$4)),1,0)</f>
        <v>0</v>
      </c>
      <c r="K6071" s="6" t="str">
        <f aca="false">IF(F6071=1,COUNTIF($F$2:F6071,1),"")</f>
        <v/>
      </c>
    </row>
    <row r="6072" customFormat="false" ht="15" hidden="false" customHeight="false" outlineLevel="0" collapsed="false">
      <c r="A6072" s="6" t="n">
        <v>47690.993</v>
      </c>
      <c r="B6072" s="6" t="n">
        <v>1.95970695970696</v>
      </c>
      <c r="C6072" s="6" t="n">
        <v>93</v>
      </c>
      <c r="D6072" s="6" t="n">
        <v>-1</v>
      </c>
      <c r="E6072" s="6" t="n">
        <v>2.00805860805861</v>
      </c>
      <c r="F6072" s="6" t="n">
        <v>0</v>
      </c>
      <c r="G6072" s="6" t="n">
        <v>0</v>
      </c>
      <c r="H6072" s="6" t="str">
        <f aca="false">IF(AND(A6072&gt;=Stimuli!$B$2,A6072&lt;=Stimuli!$C$2),Stimuli!$A$2,IF(AND(A6072&gt;=Stimuli!$B$3,A6072&lt;=Stimuli!$C$3),Stimuli!$A$3,IF(AND(A6072&gt;=Stimuli!$B$4,A6072&lt;=Stimuli!$C$4),Stimuli!$A$4,"")))</f>
        <v>01 Quiet baseline (60s)</v>
      </c>
      <c r="I6072" s="6" t="n">
        <f aca="false">(B6072-B6071)/((A6072-A6071)/1000)</f>
        <v>0.375091575091602</v>
      </c>
      <c r="J6072" s="6" t="n">
        <f aca="false">IF(OR(B6072&lt;Rules!$B$2,B6072&gt;Rules!$B$3,ABS(I6072)&gt;Rules!$B$4,OR(B6073&lt;Rules!$B$2,B6073&gt;Rules!$B$3,ABS(I6073)&gt;Rules!$B$4)),1,0)</f>
        <v>0</v>
      </c>
      <c r="K6072" s="6" t="str">
        <f aca="false">IF(F6072=1,COUNTIF($F$2:F6072,1),"")</f>
        <v/>
      </c>
    </row>
    <row r="6073" customFormat="false" ht="15" hidden="false" customHeight="false" outlineLevel="0" collapsed="false">
      <c r="A6073" s="6" t="n">
        <v>47698.8055</v>
      </c>
      <c r="B6073" s="6" t="n">
        <v>1.95531135531136</v>
      </c>
      <c r="C6073" s="6" t="n">
        <v>93</v>
      </c>
      <c r="D6073" s="6" t="n">
        <v>-1</v>
      </c>
      <c r="E6073" s="6" t="n">
        <v>2.00805860805861</v>
      </c>
      <c r="F6073" s="6" t="n">
        <v>0</v>
      </c>
      <c r="G6073" s="6" t="n">
        <v>0</v>
      </c>
      <c r="H6073" s="6" t="str">
        <f aca="false">IF(AND(A6073&gt;=Stimuli!$B$2,A6073&lt;=Stimuli!$C$2),Stimuli!$A$2,IF(AND(A6073&gt;=Stimuli!$B$3,A6073&lt;=Stimuli!$C$3),Stimuli!$A$3,IF(AND(A6073&gt;=Stimuli!$B$4,A6073&lt;=Stimuli!$C$4),Stimuli!$A$4,"")))</f>
        <v>01 Quiet baseline (60s)</v>
      </c>
      <c r="I6073" s="6" t="n">
        <f aca="false">(B6073-B6072)/((A6073-A6072)/1000)</f>
        <v>-0.562637362637332</v>
      </c>
      <c r="J6073" s="6" t="n">
        <f aca="false">IF(OR(B6073&lt;Rules!$B$2,B6073&gt;Rules!$B$3,ABS(I6073)&gt;Rules!$B$4,OR(B6074&lt;Rules!$B$2,B6074&gt;Rules!$B$3,ABS(I6074)&gt;Rules!$B$4)),1,0)</f>
        <v>0</v>
      </c>
      <c r="K6073" s="6" t="str">
        <f aca="false">IF(F6073=1,COUNTIF($F$2:F6073,1),"")</f>
        <v/>
      </c>
    </row>
    <row r="6074" customFormat="false" ht="15" hidden="false" customHeight="false" outlineLevel="0" collapsed="false">
      <c r="A6074" s="6" t="n">
        <v>47706.618</v>
      </c>
      <c r="B6074" s="6" t="n">
        <v>1.95970695970696</v>
      </c>
      <c r="C6074" s="6" t="n">
        <v>93</v>
      </c>
      <c r="D6074" s="6" t="n">
        <v>-1</v>
      </c>
      <c r="E6074" s="6" t="n">
        <v>2.00805860805861</v>
      </c>
      <c r="F6074" s="6" t="n">
        <v>0</v>
      </c>
      <c r="G6074" s="6" t="n">
        <v>0</v>
      </c>
      <c r="H6074" s="6" t="str">
        <f aca="false">IF(AND(A6074&gt;=Stimuli!$B$2,A6074&lt;=Stimuli!$C$2),Stimuli!$A$2,IF(AND(A6074&gt;=Stimuli!$B$3,A6074&lt;=Stimuli!$C$3),Stimuli!$A$3,IF(AND(A6074&gt;=Stimuli!$B$4,A6074&lt;=Stimuli!$C$4),Stimuli!$A$4,"")))</f>
        <v>01 Quiet baseline (60s)</v>
      </c>
      <c r="I6074" s="6" t="n">
        <f aca="false">(B6074-B6073)/((A6074-A6073)/1000)</f>
        <v>0.562637362637332</v>
      </c>
      <c r="J6074" s="6" t="n">
        <f aca="false">IF(OR(B6074&lt;Rules!$B$2,B6074&gt;Rules!$B$3,ABS(I6074)&gt;Rules!$B$4,OR(B6075&lt;Rules!$B$2,B6075&gt;Rules!$B$3,ABS(I6075)&gt;Rules!$B$4)),1,0)</f>
        <v>0</v>
      </c>
      <c r="K6074" s="6" t="str">
        <f aca="false">IF(F6074=1,COUNTIF($F$2:F6074,1),"")</f>
        <v/>
      </c>
    </row>
    <row r="6075" customFormat="false" ht="15" hidden="false" customHeight="false" outlineLevel="0" collapsed="false">
      <c r="A6075" s="6" t="n">
        <v>47714.4305</v>
      </c>
      <c r="B6075" s="6" t="n">
        <v>1.95384615384615</v>
      </c>
      <c r="C6075" s="6" t="n">
        <v>93</v>
      </c>
      <c r="D6075" s="6" t="n">
        <v>-1</v>
      </c>
      <c r="E6075" s="6" t="n">
        <v>2.00952380952381</v>
      </c>
      <c r="F6075" s="6" t="n">
        <v>0</v>
      </c>
      <c r="G6075" s="6" t="n">
        <v>0</v>
      </c>
      <c r="H6075" s="6" t="str">
        <f aca="false">IF(AND(A6075&gt;=Stimuli!$B$2,A6075&lt;=Stimuli!$C$2),Stimuli!$A$2,IF(AND(A6075&gt;=Stimuli!$B$3,A6075&lt;=Stimuli!$C$3),Stimuli!$A$3,IF(AND(A6075&gt;=Stimuli!$B$4,A6075&lt;=Stimuli!$C$4),Stimuli!$A$4,"")))</f>
        <v>01 Quiet baseline (60s)</v>
      </c>
      <c r="I6075" s="6" t="n">
        <f aca="false">(B6075-B6074)/((A6075-A6074)/1000)</f>
        <v>-0.750183150183176</v>
      </c>
      <c r="J6075" s="6" t="n">
        <f aca="false">IF(OR(B6075&lt;Rules!$B$2,B6075&gt;Rules!$B$3,ABS(I6075)&gt;Rules!$B$4,OR(B6076&lt;Rules!$B$2,B6076&gt;Rules!$B$3,ABS(I6076)&gt;Rules!$B$4)),1,0)</f>
        <v>0</v>
      </c>
      <c r="K6075" s="6" t="str">
        <f aca="false">IF(F6075=1,COUNTIF($F$2:F6075,1),"")</f>
        <v/>
      </c>
    </row>
    <row r="6076" customFormat="false" ht="15" hidden="false" customHeight="false" outlineLevel="0" collapsed="false">
      <c r="A6076" s="6" t="n">
        <v>47722.243</v>
      </c>
      <c r="B6076" s="6" t="n">
        <v>1.95970695970696</v>
      </c>
      <c r="C6076" s="6" t="n">
        <v>93</v>
      </c>
      <c r="D6076" s="6" t="n">
        <v>-1</v>
      </c>
      <c r="E6076" s="6" t="n">
        <v>2.00952380952381</v>
      </c>
      <c r="F6076" s="6" t="n">
        <v>0</v>
      </c>
      <c r="G6076" s="6" t="n">
        <v>0</v>
      </c>
      <c r="H6076" s="6" t="str">
        <f aca="false">IF(AND(A6076&gt;=Stimuli!$B$2,A6076&lt;=Stimuli!$C$2),Stimuli!$A$2,IF(AND(A6076&gt;=Stimuli!$B$3,A6076&lt;=Stimuli!$C$3),Stimuli!$A$3,IF(AND(A6076&gt;=Stimuli!$B$4,A6076&lt;=Stimuli!$C$4),Stimuli!$A$4,"")))</f>
        <v>01 Quiet baseline (60s)</v>
      </c>
      <c r="I6076" s="6" t="n">
        <f aca="false">(B6076-B6075)/((A6076-A6075)/1000)</f>
        <v>0.750183150183176</v>
      </c>
      <c r="J6076" s="6" t="n">
        <f aca="false">IF(OR(B6076&lt;Rules!$B$2,B6076&gt;Rules!$B$3,ABS(I6076)&gt;Rules!$B$4,OR(B6077&lt;Rules!$B$2,B6077&gt;Rules!$B$3,ABS(I6077)&gt;Rules!$B$4)),1,0)</f>
        <v>0</v>
      </c>
      <c r="K6076" s="6" t="str">
        <f aca="false">IF(F6076=1,COUNTIF($F$2:F6076,1),"")</f>
        <v/>
      </c>
    </row>
    <row r="6077" customFormat="false" ht="15" hidden="false" customHeight="false" outlineLevel="0" collapsed="false">
      <c r="A6077" s="6" t="n">
        <v>47730.0555</v>
      </c>
      <c r="B6077" s="6" t="n">
        <v>1.95238095238095</v>
      </c>
      <c r="C6077" s="6" t="n">
        <v>93</v>
      </c>
      <c r="D6077" s="6" t="n">
        <v>-1</v>
      </c>
      <c r="E6077" s="6" t="n">
        <v>2.00952380952381</v>
      </c>
      <c r="F6077" s="6" t="n">
        <v>0</v>
      </c>
      <c r="G6077" s="6" t="n">
        <v>0</v>
      </c>
      <c r="H6077" s="6" t="str">
        <f aca="false">IF(AND(A6077&gt;=Stimuli!$B$2,A6077&lt;=Stimuli!$C$2),Stimuli!$A$2,IF(AND(A6077&gt;=Stimuli!$B$3,A6077&lt;=Stimuli!$C$3),Stimuli!$A$3,IF(AND(A6077&gt;=Stimuli!$B$4,A6077&lt;=Stimuli!$C$4),Stimuli!$A$4,"")))</f>
        <v>01 Quiet baseline (60s)</v>
      </c>
      <c r="I6077" s="6" t="n">
        <f aca="false">(B6077-B6076)/((A6077-A6076)/1000)</f>
        <v>-0.93772893772902</v>
      </c>
      <c r="J6077" s="6" t="n">
        <f aca="false">IF(OR(B6077&lt;Rules!$B$2,B6077&gt;Rules!$B$3,ABS(I6077)&gt;Rules!$B$4,OR(B6078&lt;Rules!$B$2,B6078&gt;Rules!$B$3,ABS(I6078)&gt;Rules!$B$4)),1,0)</f>
        <v>0</v>
      </c>
      <c r="K6077" s="6" t="str">
        <f aca="false">IF(F6077=1,COUNTIF($F$2:F6077,1),"")</f>
        <v/>
      </c>
    </row>
    <row r="6078" customFormat="false" ht="15" hidden="false" customHeight="false" outlineLevel="0" collapsed="false">
      <c r="A6078" s="6" t="n">
        <v>47737.868</v>
      </c>
      <c r="B6078" s="6" t="n">
        <v>1.95824175824176</v>
      </c>
      <c r="C6078" s="6" t="n">
        <v>93</v>
      </c>
      <c r="D6078" s="6" t="n">
        <v>-1</v>
      </c>
      <c r="E6078" s="6" t="n">
        <v>2.00952380952381</v>
      </c>
      <c r="F6078" s="6" t="n">
        <v>0</v>
      </c>
      <c r="G6078" s="6" t="n">
        <v>0</v>
      </c>
      <c r="H6078" s="6" t="str">
        <f aca="false">IF(AND(A6078&gt;=Stimuli!$B$2,A6078&lt;=Stimuli!$C$2),Stimuli!$A$2,IF(AND(A6078&gt;=Stimuli!$B$3,A6078&lt;=Stimuli!$C$3),Stimuli!$A$3,IF(AND(A6078&gt;=Stimuli!$B$4,A6078&lt;=Stimuli!$C$4),Stimuli!$A$4,"")))</f>
        <v>01 Quiet baseline (60s)</v>
      </c>
      <c r="I6078" s="6" t="n">
        <f aca="false">(B6078-B6077)/((A6078-A6077)/1000)</f>
        <v>0.750183150183148</v>
      </c>
      <c r="J6078" s="6" t="n">
        <f aca="false">IF(OR(B6078&lt;Rules!$B$2,B6078&gt;Rules!$B$3,ABS(I6078)&gt;Rules!$B$4,OR(B6079&lt;Rules!$B$2,B6079&gt;Rules!$B$3,ABS(I6079)&gt;Rules!$B$4)),1,0)</f>
        <v>0</v>
      </c>
      <c r="K6078" s="6" t="str">
        <f aca="false">IF(F6078=1,COUNTIF($F$2:F6078,1),"")</f>
        <v/>
      </c>
    </row>
    <row r="6079" customFormat="false" ht="15" hidden="false" customHeight="false" outlineLevel="0" collapsed="false">
      <c r="A6079" s="6" t="n">
        <v>47745.6805</v>
      </c>
      <c r="B6079" s="6" t="n">
        <v>1.95091575091575</v>
      </c>
      <c r="C6079" s="6" t="n">
        <v>93</v>
      </c>
      <c r="D6079" s="6" t="n">
        <v>-1</v>
      </c>
      <c r="E6079" s="6" t="n">
        <v>2.00952380952381</v>
      </c>
      <c r="F6079" s="6" t="n">
        <v>0</v>
      </c>
      <c r="G6079" s="6" t="n">
        <v>0</v>
      </c>
      <c r="H6079" s="6" t="str">
        <f aca="false">IF(AND(A6079&gt;=Stimuli!$B$2,A6079&lt;=Stimuli!$C$2),Stimuli!$A$2,IF(AND(A6079&gt;=Stimuli!$B$3,A6079&lt;=Stimuli!$C$3),Stimuli!$A$3,IF(AND(A6079&gt;=Stimuli!$B$4,A6079&lt;=Stimuli!$C$4),Stimuli!$A$4,"")))</f>
        <v>01 Quiet baseline (60s)</v>
      </c>
      <c r="I6079" s="6" t="n">
        <f aca="false">(B6079-B6078)/((A6079-A6078)/1000)</f>
        <v>-0.93772893772902</v>
      </c>
      <c r="J6079" s="6" t="n">
        <f aca="false">IF(OR(B6079&lt;Rules!$B$2,B6079&gt;Rules!$B$3,ABS(I6079)&gt;Rules!$B$4,OR(B6080&lt;Rules!$B$2,B6080&gt;Rules!$B$3,ABS(I6080)&gt;Rules!$B$4)),1,0)</f>
        <v>0</v>
      </c>
      <c r="K6079" s="6" t="str">
        <f aca="false">IF(F6079=1,COUNTIF($F$2:F6079,1),"")</f>
        <v/>
      </c>
    </row>
    <row r="6080" customFormat="false" ht="15" hidden="false" customHeight="false" outlineLevel="0" collapsed="false">
      <c r="A6080" s="6" t="n">
        <v>47753.493</v>
      </c>
      <c r="B6080" s="6" t="n">
        <v>1.95677655677656</v>
      </c>
      <c r="C6080" s="6" t="n">
        <v>93</v>
      </c>
      <c r="D6080" s="6" t="n">
        <v>-1</v>
      </c>
      <c r="E6080" s="6" t="n">
        <v>2.01098901098901</v>
      </c>
      <c r="F6080" s="6" t="n">
        <v>0</v>
      </c>
      <c r="G6080" s="6" t="n">
        <v>0</v>
      </c>
      <c r="H6080" s="6" t="str">
        <f aca="false">IF(AND(A6080&gt;=Stimuli!$B$2,A6080&lt;=Stimuli!$C$2),Stimuli!$A$2,IF(AND(A6080&gt;=Stimuli!$B$3,A6080&lt;=Stimuli!$C$3),Stimuli!$A$3,IF(AND(A6080&gt;=Stimuli!$B$4,A6080&lt;=Stimuli!$C$4),Stimuli!$A$4,"")))</f>
        <v>01 Quiet baseline (60s)</v>
      </c>
      <c r="I6080" s="6" t="n">
        <f aca="false">(B6080-B6079)/((A6080-A6079)/1000)</f>
        <v>0.75018315018329</v>
      </c>
      <c r="J6080" s="6" t="n">
        <f aca="false">IF(OR(B6080&lt;Rules!$B$2,B6080&gt;Rules!$B$3,ABS(I6080)&gt;Rules!$B$4,OR(B6081&lt;Rules!$B$2,B6081&gt;Rules!$B$3,ABS(I6081)&gt;Rules!$B$4)),1,0)</f>
        <v>0</v>
      </c>
      <c r="K6080" s="6" t="str">
        <f aca="false">IF(F6080=1,COUNTIF($F$2:F6080,1),"")</f>
        <v/>
      </c>
    </row>
    <row r="6081" customFormat="false" ht="15" hidden="false" customHeight="false" outlineLevel="0" collapsed="false">
      <c r="A6081" s="6" t="n">
        <v>47761.3055</v>
      </c>
      <c r="B6081" s="6" t="n">
        <v>1.95091575091575</v>
      </c>
      <c r="C6081" s="6" t="n">
        <v>93</v>
      </c>
      <c r="D6081" s="6" t="n">
        <v>-1</v>
      </c>
      <c r="E6081" s="6" t="n">
        <v>2.01098901098901</v>
      </c>
      <c r="F6081" s="6" t="n">
        <v>0</v>
      </c>
      <c r="G6081" s="6" t="n">
        <v>0</v>
      </c>
      <c r="H6081" s="6" t="str">
        <f aca="false">IF(AND(A6081&gt;=Stimuli!$B$2,A6081&lt;=Stimuli!$C$2),Stimuli!$A$2,IF(AND(A6081&gt;=Stimuli!$B$3,A6081&lt;=Stimuli!$C$3),Stimuli!$A$3,IF(AND(A6081&gt;=Stimuli!$B$4,A6081&lt;=Stimuli!$C$4),Stimuli!$A$4,"")))</f>
        <v>01 Quiet baseline (60s)</v>
      </c>
      <c r="I6081" s="6" t="n">
        <f aca="false">(B6081-B6080)/((A6081-A6080)/1000)</f>
        <v>-0.75018315018329</v>
      </c>
      <c r="J6081" s="6" t="n">
        <f aca="false">IF(OR(B6081&lt;Rules!$B$2,B6081&gt;Rules!$B$3,ABS(I6081)&gt;Rules!$B$4,OR(B6082&lt;Rules!$B$2,B6082&gt;Rules!$B$3,ABS(I6082)&gt;Rules!$B$4)),1,0)</f>
        <v>0</v>
      </c>
      <c r="K6081" s="6" t="str">
        <f aca="false">IF(F6081=1,COUNTIF($F$2:F6081,1),"")</f>
        <v/>
      </c>
    </row>
    <row r="6082" customFormat="false" ht="15" hidden="false" customHeight="false" outlineLevel="0" collapsed="false">
      <c r="A6082" s="6" t="n">
        <v>47769.118</v>
      </c>
      <c r="B6082" s="6" t="n">
        <v>1.95384615384615</v>
      </c>
      <c r="C6082" s="6" t="n">
        <v>93</v>
      </c>
      <c r="D6082" s="6" t="n">
        <v>-1</v>
      </c>
      <c r="E6082" s="6" t="n">
        <v>2.01098901098901</v>
      </c>
      <c r="F6082" s="6" t="n">
        <v>0</v>
      </c>
      <c r="G6082" s="6" t="n">
        <v>0</v>
      </c>
      <c r="H6082" s="6" t="str">
        <f aca="false">IF(AND(A6082&gt;=Stimuli!$B$2,A6082&lt;=Stimuli!$C$2),Stimuli!$A$2,IF(AND(A6082&gt;=Stimuli!$B$3,A6082&lt;=Stimuli!$C$3),Stimuli!$A$3,IF(AND(A6082&gt;=Stimuli!$B$4,A6082&lt;=Stimuli!$C$4),Stimuli!$A$4,"")))</f>
        <v>01 Quiet baseline (60s)</v>
      </c>
      <c r="I6082" s="6" t="n">
        <f aca="false">(B6082-B6081)/((A6082-A6081)/1000)</f>
        <v>0.375091575091716</v>
      </c>
      <c r="J6082" s="6" t="n">
        <f aca="false">IF(OR(B6082&lt;Rules!$B$2,B6082&gt;Rules!$B$3,ABS(I6082)&gt;Rules!$B$4,OR(B6083&lt;Rules!$B$2,B6083&gt;Rules!$B$3,ABS(I6083)&gt;Rules!$B$4)),1,0)</f>
        <v>0</v>
      </c>
      <c r="K6082" s="6" t="str">
        <f aca="false">IF(F6082=1,COUNTIF($F$2:F6082,1),"")</f>
        <v/>
      </c>
    </row>
    <row r="6083" customFormat="false" ht="15" hidden="false" customHeight="false" outlineLevel="0" collapsed="false">
      <c r="A6083" s="6" t="n">
        <v>47776.9305</v>
      </c>
      <c r="B6083" s="6" t="n">
        <v>1.95091575091575</v>
      </c>
      <c r="C6083" s="6" t="n">
        <v>93</v>
      </c>
      <c r="D6083" s="6" t="n">
        <v>-1</v>
      </c>
      <c r="E6083" s="6" t="n">
        <v>2.01245421245421</v>
      </c>
      <c r="F6083" s="6" t="n">
        <v>0</v>
      </c>
      <c r="G6083" s="6" t="n">
        <v>0</v>
      </c>
      <c r="H6083" s="6" t="str">
        <f aca="false">IF(AND(A6083&gt;=Stimuli!$B$2,A6083&lt;=Stimuli!$C$2),Stimuli!$A$2,IF(AND(A6083&gt;=Stimuli!$B$3,A6083&lt;=Stimuli!$C$3),Stimuli!$A$3,IF(AND(A6083&gt;=Stimuli!$B$4,A6083&lt;=Stimuli!$C$4),Stimuli!$A$4,"")))</f>
        <v>01 Quiet baseline (60s)</v>
      </c>
      <c r="I6083" s="6" t="n">
        <f aca="false">(B6083-B6082)/((A6083-A6082)/1000)</f>
        <v>-0.375091575091716</v>
      </c>
      <c r="J6083" s="6" t="n">
        <f aca="false">IF(OR(B6083&lt;Rules!$B$2,B6083&gt;Rules!$B$3,ABS(I6083)&gt;Rules!$B$4,OR(B6084&lt;Rules!$B$2,B6084&gt;Rules!$B$3,ABS(I6084)&gt;Rules!$B$4)),1,0)</f>
        <v>0</v>
      </c>
      <c r="K6083" s="6" t="str">
        <f aca="false">IF(F6083=1,COUNTIF($F$2:F6083,1),"")</f>
        <v/>
      </c>
    </row>
    <row r="6084" customFormat="false" ht="15" hidden="false" customHeight="false" outlineLevel="0" collapsed="false">
      <c r="A6084" s="6" t="n">
        <v>47784.743</v>
      </c>
      <c r="B6084" s="6" t="n">
        <v>1.95238095238095</v>
      </c>
      <c r="C6084" s="6" t="n">
        <v>93</v>
      </c>
      <c r="D6084" s="6" t="n">
        <v>-1</v>
      </c>
      <c r="E6084" s="6" t="n">
        <v>2.01245421245421</v>
      </c>
      <c r="F6084" s="6" t="n">
        <v>0</v>
      </c>
      <c r="G6084" s="6" t="n">
        <v>0</v>
      </c>
      <c r="H6084" s="6" t="str">
        <f aca="false">IF(AND(A6084&gt;=Stimuli!$B$2,A6084&lt;=Stimuli!$C$2),Stimuli!$A$2,IF(AND(A6084&gt;=Stimuli!$B$3,A6084&lt;=Stimuli!$C$3),Stimuli!$A$3,IF(AND(A6084&gt;=Stimuli!$B$4,A6084&lt;=Stimuli!$C$4),Stimuli!$A$4,"")))</f>
        <v>01 Quiet baseline (60s)</v>
      </c>
      <c r="I6084" s="6" t="n">
        <f aca="false">(B6084-B6083)/((A6084-A6083)/1000)</f>
        <v>0.187545787545872</v>
      </c>
      <c r="J6084" s="6" t="n">
        <f aca="false">IF(OR(B6084&lt;Rules!$B$2,B6084&gt;Rules!$B$3,ABS(I6084)&gt;Rules!$B$4,OR(B6085&lt;Rules!$B$2,B6085&gt;Rules!$B$3,ABS(I6085)&gt;Rules!$B$4)),1,0)</f>
        <v>0</v>
      </c>
      <c r="K6084" s="6" t="str">
        <f aca="false">IF(F6084=1,COUNTIF($F$2:F6084,1),"")</f>
        <v/>
      </c>
    </row>
    <row r="6085" customFormat="false" ht="15" hidden="false" customHeight="false" outlineLevel="0" collapsed="false">
      <c r="A6085" s="6" t="n">
        <v>47792.5555</v>
      </c>
      <c r="B6085" s="6" t="n">
        <v>1.95238095238095</v>
      </c>
      <c r="C6085" s="6" t="n">
        <v>93</v>
      </c>
      <c r="D6085" s="6" t="n">
        <v>-1</v>
      </c>
      <c r="E6085" s="6" t="n">
        <v>2.01391941391941</v>
      </c>
      <c r="F6085" s="6" t="n">
        <v>0</v>
      </c>
      <c r="G6085" s="6" t="n">
        <v>0</v>
      </c>
      <c r="H6085" s="6" t="str">
        <f aca="false">IF(AND(A6085&gt;=Stimuli!$B$2,A6085&lt;=Stimuli!$C$2),Stimuli!$A$2,IF(AND(A6085&gt;=Stimuli!$B$3,A6085&lt;=Stimuli!$C$3),Stimuli!$A$3,IF(AND(A6085&gt;=Stimuli!$B$4,A6085&lt;=Stimuli!$C$4),Stimuli!$A$4,"")))</f>
        <v>01 Quiet baseline (60s)</v>
      </c>
      <c r="I6085" s="6" t="n">
        <f aca="false">(B6085-B6084)/((A6085-A6084)/1000)</f>
        <v>0</v>
      </c>
      <c r="J6085" s="6" t="n">
        <f aca="false">IF(OR(B6085&lt;Rules!$B$2,B6085&gt;Rules!$B$3,ABS(I6085)&gt;Rules!$B$4,OR(B6086&lt;Rules!$B$2,B6086&gt;Rules!$B$3,ABS(I6086)&gt;Rules!$B$4)),1,0)</f>
        <v>0</v>
      </c>
      <c r="K6085" s="6" t="str">
        <f aca="false">IF(F6085=1,COUNTIF($F$2:F6085,1),"")</f>
        <v/>
      </c>
    </row>
    <row r="6086" customFormat="false" ht="15" hidden="false" customHeight="false" outlineLevel="0" collapsed="false">
      <c r="A6086" s="6" t="n">
        <v>47800.368</v>
      </c>
      <c r="B6086" s="6" t="n">
        <v>1.95091575091575</v>
      </c>
      <c r="C6086" s="6" t="n">
        <v>93</v>
      </c>
      <c r="D6086" s="6" t="n">
        <v>-1</v>
      </c>
      <c r="E6086" s="6" t="n">
        <v>2.01538461538462</v>
      </c>
      <c r="F6086" s="6" t="n">
        <v>0</v>
      </c>
      <c r="G6086" s="6" t="n">
        <v>0</v>
      </c>
      <c r="H6086" s="6" t="str">
        <f aca="false">IF(AND(A6086&gt;=Stimuli!$B$2,A6086&lt;=Stimuli!$C$2),Stimuli!$A$2,IF(AND(A6086&gt;=Stimuli!$B$3,A6086&lt;=Stimuli!$C$3),Stimuli!$A$3,IF(AND(A6086&gt;=Stimuli!$B$4,A6086&lt;=Stimuli!$C$4),Stimuli!$A$4,"")))</f>
        <v>01 Quiet baseline (60s)</v>
      </c>
      <c r="I6086" s="6" t="n">
        <f aca="false">(B6086-B6085)/((A6086-A6085)/1000)</f>
        <v>-0.187545787545872</v>
      </c>
      <c r="J6086" s="6" t="n">
        <f aca="false">IF(OR(B6086&lt;Rules!$B$2,B6086&gt;Rules!$B$3,ABS(I6086)&gt;Rules!$B$4,OR(B6087&lt;Rules!$B$2,B6087&gt;Rules!$B$3,ABS(I6087)&gt;Rules!$B$4)),1,0)</f>
        <v>0</v>
      </c>
      <c r="K6086" s="6" t="str">
        <f aca="false">IF(F6086=1,COUNTIF($F$2:F6086,1),"")</f>
        <v/>
      </c>
    </row>
    <row r="6087" customFormat="false" ht="15" hidden="false" customHeight="false" outlineLevel="0" collapsed="false">
      <c r="A6087" s="6" t="n">
        <v>47808.1805</v>
      </c>
      <c r="B6087" s="6" t="n">
        <v>1.95238095238095</v>
      </c>
      <c r="C6087" s="6" t="n">
        <v>93</v>
      </c>
      <c r="D6087" s="6" t="n">
        <v>-1</v>
      </c>
      <c r="E6087" s="6" t="n">
        <v>2.01538461538462</v>
      </c>
      <c r="F6087" s="6" t="n">
        <v>0</v>
      </c>
      <c r="G6087" s="6" t="n">
        <v>0</v>
      </c>
      <c r="H6087" s="6" t="str">
        <f aca="false">IF(AND(A6087&gt;=Stimuli!$B$2,A6087&lt;=Stimuli!$C$2),Stimuli!$A$2,IF(AND(A6087&gt;=Stimuli!$B$3,A6087&lt;=Stimuli!$C$3),Stimuli!$A$3,IF(AND(A6087&gt;=Stimuli!$B$4,A6087&lt;=Stimuli!$C$4),Stimuli!$A$4,"")))</f>
        <v>01 Quiet baseline (60s)</v>
      </c>
      <c r="I6087" s="6" t="n">
        <f aca="false">(B6087-B6086)/((A6087-A6086)/1000)</f>
        <v>0.187545787545872</v>
      </c>
      <c r="J6087" s="6" t="n">
        <f aca="false">IF(OR(B6087&lt;Rules!$B$2,B6087&gt;Rules!$B$3,ABS(I6087)&gt;Rules!$B$4,OR(B6088&lt;Rules!$B$2,B6088&gt;Rules!$B$3,ABS(I6088)&gt;Rules!$B$4)),1,0)</f>
        <v>0</v>
      </c>
      <c r="K6087" s="6" t="str">
        <f aca="false">IF(F6087=1,COUNTIF($F$2:F6087,1),"")</f>
        <v/>
      </c>
    </row>
    <row r="6088" customFormat="false" ht="15" hidden="false" customHeight="false" outlineLevel="0" collapsed="false">
      <c r="A6088" s="6" t="n">
        <v>47815.993</v>
      </c>
      <c r="B6088" s="6" t="n">
        <v>1.94798534798535</v>
      </c>
      <c r="C6088" s="6" t="n">
        <v>93</v>
      </c>
      <c r="D6088" s="6" t="n">
        <v>-1</v>
      </c>
      <c r="E6088" s="6" t="n">
        <v>2.01538461538462</v>
      </c>
      <c r="F6088" s="6" t="n">
        <v>0</v>
      </c>
      <c r="G6088" s="6" t="n">
        <v>0</v>
      </c>
      <c r="H6088" s="6" t="str">
        <f aca="false">IF(AND(A6088&gt;=Stimuli!$B$2,A6088&lt;=Stimuli!$C$2),Stimuli!$A$2,IF(AND(A6088&gt;=Stimuli!$B$3,A6088&lt;=Stimuli!$C$3),Stimuli!$A$3,IF(AND(A6088&gt;=Stimuli!$B$4,A6088&lt;=Stimuli!$C$4),Stimuli!$A$4,"")))</f>
        <v>01 Quiet baseline (60s)</v>
      </c>
      <c r="I6088" s="6" t="n">
        <f aca="false">(B6088-B6087)/((A6088-A6087)/1000)</f>
        <v>-0.562637362637332</v>
      </c>
      <c r="J6088" s="6" t="n">
        <f aca="false">IF(OR(B6088&lt;Rules!$B$2,B6088&gt;Rules!$B$3,ABS(I6088)&gt;Rules!$B$4,OR(B6089&lt;Rules!$B$2,B6089&gt;Rules!$B$3,ABS(I6089)&gt;Rules!$B$4)),1,0)</f>
        <v>0</v>
      </c>
      <c r="K6088" s="6" t="str">
        <f aca="false">IF(F6088=1,COUNTIF($F$2:F6088,1),"")</f>
        <v/>
      </c>
    </row>
    <row r="6089" customFormat="false" ht="15" hidden="false" customHeight="false" outlineLevel="0" collapsed="false">
      <c r="A6089" s="6" t="n">
        <v>47823.8055</v>
      </c>
      <c r="B6089" s="6" t="n">
        <v>1.95384615384615</v>
      </c>
      <c r="C6089" s="6" t="n">
        <v>93</v>
      </c>
      <c r="D6089" s="6" t="n">
        <v>-1</v>
      </c>
      <c r="E6089" s="6" t="n">
        <v>2.01538461538462</v>
      </c>
      <c r="F6089" s="6" t="n">
        <v>0</v>
      </c>
      <c r="G6089" s="6" t="n">
        <v>0</v>
      </c>
      <c r="H6089" s="6" t="str">
        <f aca="false">IF(AND(A6089&gt;=Stimuli!$B$2,A6089&lt;=Stimuli!$C$2),Stimuli!$A$2,IF(AND(A6089&gt;=Stimuli!$B$3,A6089&lt;=Stimuli!$C$3),Stimuli!$A$3,IF(AND(A6089&gt;=Stimuli!$B$4,A6089&lt;=Stimuli!$C$4),Stimuli!$A$4,"")))</f>
        <v>01 Quiet baseline (60s)</v>
      </c>
      <c r="I6089" s="6" t="n">
        <f aca="false">(B6089-B6088)/((A6089-A6088)/1000)</f>
        <v>0.750183150183176</v>
      </c>
      <c r="J6089" s="6" t="n">
        <f aca="false">IF(OR(B6089&lt;Rules!$B$2,B6089&gt;Rules!$B$3,ABS(I6089)&gt;Rules!$B$4,OR(B6090&lt;Rules!$B$2,B6090&gt;Rules!$B$3,ABS(I6090)&gt;Rules!$B$4)),1,0)</f>
        <v>0</v>
      </c>
      <c r="K6089" s="6" t="str">
        <f aca="false">IF(F6089=1,COUNTIF($F$2:F6089,1),"")</f>
        <v/>
      </c>
    </row>
    <row r="6090" customFormat="false" ht="15" hidden="false" customHeight="false" outlineLevel="0" collapsed="false">
      <c r="A6090" s="6" t="n">
        <v>47831.618</v>
      </c>
      <c r="B6090" s="6" t="n">
        <v>1.94652014652015</v>
      </c>
      <c r="C6090" s="6" t="n">
        <v>93</v>
      </c>
      <c r="D6090" s="6" t="n">
        <v>-1</v>
      </c>
      <c r="E6090" s="6" t="n">
        <v>2.01831501831502</v>
      </c>
      <c r="F6090" s="6" t="n">
        <v>0</v>
      </c>
      <c r="G6090" s="6" t="n">
        <v>0</v>
      </c>
      <c r="H6090" s="6" t="str">
        <f aca="false">IF(AND(A6090&gt;=Stimuli!$B$2,A6090&lt;=Stimuli!$C$2),Stimuli!$A$2,IF(AND(A6090&gt;=Stimuli!$B$3,A6090&lt;=Stimuli!$C$3),Stimuli!$A$3,IF(AND(A6090&gt;=Stimuli!$B$4,A6090&lt;=Stimuli!$C$4),Stimuli!$A$4,"")))</f>
        <v>01 Quiet baseline (60s)</v>
      </c>
      <c r="I6090" s="6" t="n">
        <f aca="false">(B6090-B6089)/((A6090-A6089)/1000)</f>
        <v>-0.93772893772902</v>
      </c>
      <c r="J6090" s="6" t="n">
        <f aca="false">IF(OR(B6090&lt;Rules!$B$2,B6090&gt;Rules!$B$3,ABS(I6090)&gt;Rules!$B$4,OR(B6091&lt;Rules!$B$2,B6091&gt;Rules!$B$3,ABS(I6091)&gt;Rules!$B$4)),1,0)</f>
        <v>0</v>
      </c>
      <c r="K6090" s="6" t="str">
        <f aca="false">IF(F6090=1,COUNTIF($F$2:F6090,1),"")</f>
        <v/>
      </c>
    </row>
    <row r="6091" customFormat="false" ht="15" hidden="false" customHeight="false" outlineLevel="0" collapsed="false">
      <c r="A6091" s="6" t="n">
        <v>47839.4305</v>
      </c>
      <c r="B6091" s="6" t="n">
        <v>1.95238095238095</v>
      </c>
      <c r="C6091" s="6" t="n">
        <v>93</v>
      </c>
      <c r="D6091" s="6" t="n">
        <v>-1</v>
      </c>
      <c r="E6091" s="6" t="n">
        <v>2.01831501831502</v>
      </c>
      <c r="F6091" s="6" t="n">
        <v>0</v>
      </c>
      <c r="G6091" s="6" t="n">
        <v>0</v>
      </c>
      <c r="H6091" s="6" t="str">
        <f aca="false">IF(AND(A6091&gt;=Stimuli!$B$2,A6091&lt;=Stimuli!$C$2),Stimuli!$A$2,IF(AND(A6091&gt;=Stimuli!$B$3,A6091&lt;=Stimuli!$C$3),Stimuli!$A$3,IF(AND(A6091&gt;=Stimuli!$B$4,A6091&lt;=Stimuli!$C$4),Stimuli!$A$4,"")))</f>
        <v>01 Quiet baseline (60s)</v>
      </c>
      <c r="I6091" s="6" t="n">
        <f aca="false">(B6091-B6090)/((A6091-A6090)/1000)</f>
        <v>0.750183150183176</v>
      </c>
      <c r="J6091" s="6" t="n">
        <f aca="false">IF(OR(B6091&lt;Rules!$B$2,B6091&gt;Rules!$B$3,ABS(I6091)&gt;Rules!$B$4,OR(B6092&lt;Rules!$B$2,B6092&gt;Rules!$B$3,ABS(I6092)&gt;Rules!$B$4)),1,0)</f>
        <v>0</v>
      </c>
      <c r="K6091" s="6" t="str">
        <f aca="false">IF(F6091=1,COUNTIF($F$2:F6091,1),"")</f>
        <v/>
      </c>
    </row>
    <row r="6092" customFormat="false" ht="15" hidden="false" customHeight="false" outlineLevel="0" collapsed="false">
      <c r="A6092" s="6" t="n">
        <v>47847.243</v>
      </c>
      <c r="B6092" s="6" t="n">
        <v>1.94505494505495</v>
      </c>
      <c r="C6092" s="6" t="n">
        <v>93</v>
      </c>
      <c r="D6092" s="6" t="n">
        <v>-1</v>
      </c>
      <c r="E6092" s="6" t="n">
        <v>2.01978021978022</v>
      </c>
      <c r="F6092" s="6" t="n">
        <v>0</v>
      </c>
      <c r="G6092" s="6" t="n">
        <v>0</v>
      </c>
      <c r="H6092" s="6" t="str">
        <f aca="false">IF(AND(A6092&gt;=Stimuli!$B$2,A6092&lt;=Stimuli!$C$2),Stimuli!$A$2,IF(AND(A6092&gt;=Stimuli!$B$3,A6092&lt;=Stimuli!$C$3),Stimuli!$A$3,IF(AND(A6092&gt;=Stimuli!$B$4,A6092&lt;=Stimuli!$C$4),Stimuli!$A$4,"")))</f>
        <v>01 Quiet baseline (60s)</v>
      </c>
      <c r="I6092" s="6" t="n">
        <f aca="false">(B6092-B6091)/((A6092-A6091)/1000)</f>
        <v>-0.937728937728906</v>
      </c>
      <c r="J6092" s="6" t="n">
        <f aca="false">IF(OR(B6092&lt;Rules!$B$2,B6092&gt;Rules!$B$3,ABS(I6092)&gt;Rules!$B$4,OR(B6093&lt;Rules!$B$2,B6093&gt;Rules!$B$3,ABS(I6093)&gt;Rules!$B$4)),1,0)</f>
        <v>0</v>
      </c>
      <c r="K6092" s="6" t="str">
        <f aca="false">IF(F6092=1,COUNTIF($F$2:F6092,1),"")</f>
        <v/>
      </c>
    </row>
    <row r="6093" customFormat="false" ht="15" hidden="false" customHeight="false" outlineLevel="0" collapsed="false">
      <c r="A6093" s="6" t="n">
        <v>47855.0555</v>
      </c>
      <c r="B6093" s="6" t="n">
        <v>1.95091575091575</v>
      </c>
      <c r="C6093" s="6" t="n">
        <v>93</v>
      </c>
      <c r="D6093" s="6" t="n">
        <v>-1</v>
      </c>
      <c r="E6093" s="6" t="n">
        <v>2.01978021978022</v>
      </c>
      <c r="F6093" s="6" t="n">
        <v>0</v>
      </c>
      <c r="G6093" s="6" t="n">
        <v>0</v>
      </c>
      <c r="H6093" s="6" t="str">
        <f aca="false">IF(AND(A6093&gt;=Stimuli!$B$2,A6093&lt;=Stimuli!$C$2),Stimuli!$A$2,IF(AND(A6093&gt;=Stimuli!$B$3,A6093&lt;=Stimuli!$C$3),Stimuli!$A$3,IF(AND(A6093&gt;=Stimuli!$B$4,A6093&lt;=Stimuli!$C$4),Stimuli!$A$4,"")))</f>
        <v>01 Quiet baseline (60s)</v>
      </c>
      <c r="I6093" s="6" t="n">
        <f aca="false">(B6093-B6092)/((A6093-A6092)/1000)</f>
        <v>0.750183150183034</v>
      </c>
      <c r="J6093" s="6" t="n">
        <f aca="false">IF(OR(B6093&lt;Rules!$B$2,B6093&gt;Rules!$B$3,ABS(I6093)&gt;Rules!$B$4,OR(B6094&lt;Rules!$B$2,B6094&gt;Rules!$B$3,ABS(I6094)&gt;Rules!$B$4)),1,0)</f>
        <v>0</v>
      </c>
      <c r="K6093" s="6" t="str">
        <f aca="false">IF(F6093=1,COUNTIF($F$2:F6093,1),"")</f>
        <v/>
      </c>
    </row>
    <row r="6094" customFormat="false" ht="15" hidden="false" customHeight="false" outlineLevel="0" collapsed="false">
      <c r="A6094" s="6" t="n">
        <v>47862.868</v>
      </c>
      <c r="B6094" s="6" t="n">
        <v>1.94505494505495</v>
      </c>
      <c r="C6094" s="6" t="n">
        <v>93</v>
      </c>
      <c r="D6094" s="6" t="n">
        <v>-1</v>
      </c>
      <c r="E6094" s="6" t="n">
        <v>2.01978021978022</v>
      </c>
      <c r="F6094" s="6" t="n">
        <v>0</v>
      </c>
      <c r="G6094" s="6" t="n">
        <v>0</v>
      </c>
      <c r="H6094" s="6" t="str">
        <f aca="false">IF(AND(A6094&gt;=Stimuli!$B$2,A6094&lt;=Stimuli!$C$2),Stimuli!$A$2,IF(AND(A6094&gt;=Stimuli!$B$3,A6094&lt;=Stimuli!$C$3),Stimuli!$A$3,IF(AND(A6094&gt;=Stimuli!$B$4,A6094&lt;=Stimuli!$C$4),Stimuli!$A$4,"")))</f>
        <v>01 Quiet baseline (60s)</v>
      </c>
      <c r="I6094" s="6" t="n">
        <f aca="false">(B6094-B6093)/((A6094-A6093)/1000)</f>
        <v>-0.750183150183034</v>
      </c>
      <c r="J6094" s="6" t="n">
        <f aca="false">IF(OR(B6094&lt;Rules!$B$2,B6094&gt;Rules!$B$3,ABS(I6094)&gt;Rules!$B$4,OR(B6095&lt;Rules!$B$2,B6095&gt;Rules!$B$3,ABS(I6095)&gt;Rules!$B$4)),1,0)</f>
        <v>0</v>
      </c>
      <c r="K6094" s="6" t="str">
        <f aca="false">IF(F6094=1,COUNTIF($F$2:F6094,1),"")</f>
        <v/>
      </c>
    </row>
    <row r="6095" customFormat="false" ht="15" hidden="false" customHeight="false" outlineLevel="0" collapsed="false">
      <c r="A6095" s="6" t="n">
        <v>47870.6805</v>
      </c>
      <c r="B6095" s="6" t="n">
        <v>1.95091575091575</v>
      </c>
      <c r="C6095" s="6" t="n">
        <v>93</v>
      </c>
      <c r="D6095" s="6" t="n">
        <v>-1</v>
      </c>
      <c r="E6095" s="6" t="n">
        <v>2.02124542124542</v>
      </c>
      <c r="F6095" s="6" t="n">
        <v>0</v>
      </c>
      <c r="G6095" s="6" t="n">
        <v>0</v>
      </c>
      <c r="H6095" s="6" t="str">
        <f aca="false">IF(AND(A6095&gt;=Stimuli!$B$2,A6095&lt;=Stimuli!$C$2),Stimuli!$A$2,IF(AND(A6095&gt;=Stimuli!$B$3,A6095&lt;=Stimuli!$C$3),Stimuli!$A$3,IF(AND(A6095&gt;=Stimuli!$B$4,A6095&lt;=Stimuli!$C$4),Stimuli!$A$4,"")))</f>
        <v>01 Quiet baseline (60s)</v>
      </c>
      <c r="I6095" s="6" t="n">
        <f aca="false">(B6095-B6094)/((A6095-A6094)/1000)</f>
        <v>0.750183150183034</v>
      </c>
      <c r="J6095" s="6" t="n">
        <f aca="false">IF(OR(B6095&lt;Rules!$B$2,B6095&gt;Rules!$B$3,ABS(I6095)&gt;Rules!$B$4,OR(B6096&lt;Rules!$B$2,B6096&gt;Rules!$B$3,ABS(I6096)&gt;Rules!$B$4)),1,0)</f>
        <v>0</v>
      </c>
      <c r="K6095" s="6" t="str">
        <f aca="false">IF(F6095=1,COUNTIF($F$2:F6095,1),"")</f>
        <v/>
      </c>
    </row>
    <row r="6096" customFormat="false" ht="15" hidden="false" customHeight="false" outlineLevel="0" collapsed="false">
      <c r="A6096" s="6" t="n">
        <v>47878.493</v>
      </c>
      <c r="B6096" s="6" t="n">
        <v>1.94358974358974</v>
      </c>
      <c r="C6096" s="6" t="n">
        <v>93</v>
      </c>
      <c r="D6096" s="6" t="n">
        <v>-1</v>
      </c>
      <c r="E6096" s="6" t="n">
        <v>2.02124542124542</v>
      </c>
      <c r="F6096" s="6" t="n">
        <v>0</v>
      </c>
      <c r="G6096" s="6" t="n">
        <v>0</v>
      </c>
      <c r="H6096" s="6" t="str">
        <f aca="false">IF(AND(A6096&gt;=Stimuli!$B$2,A6096&lt;=Stimuli!$C$2),Stimuli!$A$2,IF(AND(A6096&gt;=Stimuli!$B$3,A6096&lt;=Stimuli!$C$3),Stimuli!$A$3,IF(AND(A6096&gt;=Stimuli!$B$4,A6096&lt;=Stimuli!$C$4),Stimuli!$A$4,"")))</f>
        <v>01 Quiet baseline (60s)</v>
      </c>
      <c r="I6096" s="6" t="n">
        <f aca="false">(B6096-B6095)/((A6096-A6095)/1000)</f>
        <v>-0.937728937728764</v>
      </c>
      <c r="J6096" s="6" t="n">
        <f aca="false">IF(OR(B6096&lt;Rules!$B$2,B6096&gt;Rules!$B$3,ABS(I6096)&gt;Rules!$B$4,OR(B6097&lt;Rules!$B$2,B6097&gt;Rules!$B$3,ABS(I6097)&gt;Rules!$B$4)),1,0)</f>
        <v>0</v>
      </c>
      <c r="K6096" s="6" t="str">
        <f aca="false">IF(F6096=1,COUNTIF($F$2:F6096,1),"")</f>
        <v/>
      </c>
    </row>
    <row r="6097" customFormat="false" ht="15" hidden="false" customHeight="false" outlineLevel="0" collapsed="false">
      <c r="A6097" s="6" t="n">
        <v>47886.3055</v>
      </c>
      <c r="B6097" s="6" t="n">
        <v>1.94798534798535</v>
      </c>
      <c r="C6097" s="6" t="n">
        <v>93</v>
      </c>
      <c r="D6097" s="6" t="n">
        <v>-1</v>
      </c>
      <c r="E6097" s="6" t="n">
        <v>2.02124542124542</v>
      </c>
      <c r="F6097" s="6" t="n">
        <v>0</v>
      </c>
      <c r="G6097" s="6" t="n">
        <v>0</v>
      </c>
      <c r="H6097" s="6" t="str">
        <f aca="false">IF(AND(A6097&gt;=Stimuli!$B$2,A6097&lt;=Stimuli!$C$2),Stimuli!$A$2,IF(AND(A6097&gt;=Stimuli!$B$3,A6097&lt;=Stimuli!$C$3),Stimuli!$A$3,IF(AND(A6097&gt;=Stimuli!$B$4,A6097&lt;=Stimuli!$C$4),Stimuli!$A$4,"")))</f>
        <v>01 Quiet baseline (60s)</v>
      </c>
      <c r="I6097" s="6" t="n">
        <f aca="false">(B6097-B6096)/((A6097-A6096)/1000)</f>
        <v>0.562637362637304</v>
      </c>
      <c r="J6097" s="6" t="n">
        <f aca="false">IF(OR(B6097&lt;Rules!$B$2,B6097&gt;Rules!$B$3,ABS(I6097)&gt;Rules!$B$4,OR(B6098&lt;Rules!$B$2,B6098&gt;Rules!$B$3,ABS(I6098)&gt;Rules!$B$4)),1,0)</f>
        <v>0</v>
      </c>
      <c r="K6097" s="6" t="str">
        <f aca="false">IF(F6097=1,COUNTIF($F$2:F6097,1),"")</f>
        <v/>
      </c>
    </row>
    <row r="6098" customFormat="false" ht="15" hidden="false" customHeight="false" outlineLevel="0" collapsed="false">
      <c r="A6098" s="6" t="n">
        <v>47894.118</v>
      </c>
      <c r="B6098" s="6" t="n">
        <v>1.94505494505495</v>
      </c>
      <c r="C6098" s="6" t="n">
        <v>93</v>
      </c>
      <c r="D6098" s="6" t="n">
        <v>-1</v>
      </c>
      <c r="E6098" s="6" t="n">
        <v>2.02124542124542</v>
      </c>
      <c r="F6098" s="6" t="n">
        <v>0</v>
      </c>
      <c r="G6098" s="6" t="n">
        <v>0</v>
      </c>
      <c r="H6098" s="6" t="str">
        <f aca="false">IF(AND(A6098&gt;=Stimuli!$B$2,A6098&lt;=Stimuli!$C$2),Stimuli!$A$2,IF(AND(A6098&gt;=Stimuli!$B$3,A6098&lt;=Stimuli!$C$3),Stimuli!$A$3,IF(AND(A6098&gt;=Stimuli!$B$4,A6098&lt;=Stimuli!$C$4),Stimuli!$A$4,"")))</f>
        <v>01 Quiet baseline (60s)</v>
      </c>
      <c r="I6098" s="6" t="n">
        <f aca="false">(B6098-B6097)/((A6098-A6097)/1000)</f>
        <v>-0.375091575091574</v>
      </c>
      <c r="J6098" s="6" t="n">
        <f aca="false">IF(OR(B6098&lt;Rules!$B$2,B6098&gt;Rules!$B$3,ABS(I6098)&gt;Rules!$B$4,OR(B6099&lt;Rules!$B$2,B6099&gt;Rules!$B$3,ABS(I6099)&gt;Rules!$B$4)),1,0)</f>
        <v>0</v>
      </c>
      <c r="K6098" s="6" t="str">
        <f aca="false">IF(F6098=1,COUNTIF($F$2:F6098,1),"")</f>
        <v/>
      </c>
    </row>
    <row r="6099" customFormat="false" ht="15" hidden="false" customHeight="false" outlineLevel="0" collapsed="false">
      <c r="A6099" s="6" t="n">
        <v>47901.9305</v>
      </c>
      <c r="B6099" s="6" t="n">
        <v>1.94652014652015</v>
      </c>
      <c r="C6099" s="6" t="n">
        <v>93</v>
      </c>
      <c r="D6099" s="6" t="n">
        <v>-1</v>
      </c>
      <c r="E6099" s="6" t="n">
        <v>2.02124542124542</v>
      </c>
      <c r="F6099" s="6" t="n">
        <v>0</v>
      </c>
      <c r="G6099" s="6" t="n">
        <v>0</v>
      </c>
      <c r="H6099" s="6" t="str">
        <f aca="false">IF(AND(A6099&gt;=Stimuli!$B$2,A6099&lt;=Stimuli!$C$2),Stimuli!$A$2,IF(AND(A6099&gt;=Stimuli!$B$3,A6099&lt;=Stimuli!$C$3),Stimuli!$A$3,IF(AND(A6099&gt;=Stimuli!$B$4,A6099&lt;=Stimuli!$C$4),Stimuli!$A$4,"")))</f>
        <v>01 Quiet baseline (60s)</v>
      </c>
      <c r="I6099" s="6" t="n">
        <f aca="false">(B6099-B6098)/((A6099-A6098)/1000)</f>
        <v>0.18754578754573</v>
      </c>
      <c r="J6099" s="6" t="n">
        <f aca="false">IF(OR(B6099&lt;Rules!$B$2,B6099&gt;Rules!$B$3,ABS(I6099)&gt;Rules!$B$4,OR(B6100&lt;Rules!$B$2,B6100&gt;Rules!$B$3,ABS(I6100)&gt;Rules!$B$4)),1,0)</f>
        <v>0</v>
      </c>
      <c r="K6099" s="6" t="str">
        <f aca="false">IF(F6099=1,COUNTIF($F$2:F6099,1),"")</f>
        <v/>
      </c>
    </row>
    <row r="6100" customFormat="false" ht="15" hidden="false" customHeight="false" outlineLevel="0" collapsed="false">
      <c r="A6100" s="6" t="n">
        <v>47909.743</v>
      </c>
      <c r="B6100" s="6" t="n">
        <v>1.94505494505495</v>
      </c>
      <c r="C6100" s="6" t="n">
        <v>93</v>
      </c>
      <c r="D6100" s="6" t="n">
        <v>-1</v>
      </c>
      <c r="E6100" s="6" t="n">
        <v>2.02124542124542</v>
      </c>
      <c r="F6100" s="6" t="n">
        <v>0</v>
      </c>
      <c r="G6100" s="6" t="n">
        <v>0</v>
      </c>
      <c r="H6100" s="6" t="str">
        <f aca="false">IF(AND(A6100&gt;=Stimuli!$B$2,A6100&lt;=Stimuli!$C$2),Stimuli!$A$2,IF(AND(A6100&gt;=Stimuli!$B$3,A6100&lt;=Stimuli!$C$3),Stimuli!$A$3,IF(AND(A6100&gt;=Stimuli!$B$4,A6100&lt;=Stimuli!$C$4),Stimuli!$A$4,"")))</f>
        <v>01 Quiet baseline (60s)</v>
      </c>
      <c r="I6100" s="6" t="n">
        <f aca="false">(B6100-B6099)/((A6100-A6099)/1000)</f>
        <v>-0.18754578754573</v>
      </c>
      <c r="J6100" s="6" t="n">
        <f aca="false">IF(OR(B6100&lt;Rules!$B$2,B6100&gt;Rules!$B$3,ABS(I6100)&gt;Rules!$B$4,OR(B6101&lt;Rules!$B$2,B6101&gt;Rules!$B$3,ABS(I6101)&gt;Rules!$B$4)),1,0)</f>
        <v>0</v>
      </c>
      <c r="K6100" s="6" t="str">
        <f aca="false">IF(F6100=1,COUNTIF($F$2:F6100,1),"")</f>
        <v/>
      </c>
    </row>
    <row r="6101" customFormat="false" ht="15" hidden="false" customHeight="false" outlineLevel="0" collapsed="false">
      <c r="A6101" s="6" t="n">
        <v>47917.5555</v>
      </c>
      <c r="B6101" s="6" t="n">
        <v>1.94358974358974</v>
      </c>
      <c r="C6101" s="6" t="n">
        <v>93</v>
      </c>
      <c r="D6101" s="6" t="n">
        <v>-1</v>
      </c>
      <c r="E6101" s="6" t="n">
        <v>2.02124542124542</v>
      </c>
      <c r="F6101" s="6" t="n">
        <v>0</v>
      </c>
      <c r="G6101" s="6" t="n">
        <v>0</v>
      </c>
      <c r="H6101" s="6" t="str">
        <f aca="false">IF(AND(A6101&gt;=Stimuli!$B$2,A6101&lt;=Stimuli!$C$2),Stimuli!$A$2,IF(AND(A6101&gt;=Stimuli!$B$3,A6101&lt;=Stimuli!$C$3),Stimuli!$A$3,IF(AND(A6101&gt;=Stimuli!$B$4,A6101&lt;=Stimuli!$C$4),Stimuli!$A$4,"")))</f>
        <v>01 Quiet baseline (60s)</v>
      </c>
      <c r="I6101" s="6" t="n">
        <f aca="false">(B6101-B6100)/((A6101-A6100)/1000)</f>
        <v>-0.18754578754573</v>
      </c>
      <c r="J6101" s="6" t="n">
        <f aca="false">IF(OR(B6101&lt;Rules!$B$2,B6101&gt;Rules!$B$3,ABS(I6101)&gt;Rules!$B$4,OR(B6102&lt;Rules!$B$2,B6102&gt;Rules!$B$3,ABS(I6102)&gt;Rules!$B$4)),1,0)</f>
        <v>0</v>
      </c>
      <c r="K6101" s="6" t="str">
        <f aca="false">IF(F6101=1,COUNTIF($F$2:F6101,1),"")</f>
        <v/>
      </c>
    </row>
    <row r="6102" customFormat="false" ht="15" hidden="false" customHeight="false" outlineLevel="0" collapsed="false">
      <c r="A6102" s="6" t="n">
        <v>47925.368</v>
      </c>
      <c r="B6102" s="6" t="n">
        <v>1.94505494505495</v>
      </c>
      <c r="C6102" s="6" t="n">
        <v>93</v>
      </c>
      <c r="D6102" s="6" t="n">
        <v>-1</v>
      </c>
      <c r="E6102" s="6" t="n">
        <v>2.02124542124542</v>
      </c>
      <c r="F6102" s="6" t="n">
        <v>0</v>
      </c>
      <c r="G6102" s="6" t="n">
        <v>0</v>
      </c>
      <c r="H6102" s="6" t="str">
        <f aca="false">IF(AND(A6102&gt;=Stimuli!$B$2,A6102&lt;=Stimuli!$C$2),Stimuli!$A$2,IF(AND(A6102&gt;=Stimuli!$B$3,A6102&lt;=Stimuli!$C$3),Stimuli!$A$3,IF(AND(A6102&gt;=Stimuli!$B$4,A6102&lt;=Stimuli!$C$4),Stimuli!$A$4,"")))</f>
        <v>01 Quiet baseline (60s)</v>
      </c>
      <c r="I6102" s="6" t="n">
        <f aca="false">(B6102-B6101)/((A6102-A6101)/1000)</f>
        <v>0.18754578754573</v>
      </c>
      <c r="J6102" s="6" t="n">
        <f aca="false">IF(OR(B6102&lt;Rules!$B$2,B6102&gt;Rules!$B$3,ABS(I6102)&gt;Rules!$B$4,OR(B6103&lt;Rules!$B$2,B6103&gt;Rules!$B$3,ABS(I6103)&gt;Rules!$B$4)),1,0)</f>
        <v>0</v>
      </c>
      <c r="K6102" s="6" t="str">
        <f aca="false">IF(F6102=1,COUNTIF($F$2:F6102,1),"")</f>
        <v/>
      </c>
    </row>
    <row r="6103" customFormat="false" ht="15" hidden="false" customHeight="false" outlineLevel="0" collapsed="false">
      <c r="A6103" s="6" t="n">
        <v>47933.1805</v>
      </c>
      <c r="B6103" s="6" t="n">
        <v>1.94212454212454</v>
      </c>
      <c r="C6103" s="6" t="n">
        <v>93</v>
      </c>
      <c r="D6103" s="6" t="n">
        <v>-1</v>
      </c>
      <c r="E6103" s="6" t="n">
        <v>2.02124542124542</v>
      </c>
      <c r="F6103" s="6" t="n">
        <v>0</v>
      </c>
      <c r="G6103" s="6" t="n">
        <v>0</v>
      </c>
      <c r="H6103" s="6" t="str">
        <f aca="false">IF(AND(A6103&gt;=Stimuli!$B$2,A6103&lt;=Stimuli!$C$2),Stimuli!$A$2,IF(AND(A6103&gt;=Stimuli!$B$3,A6103&lt;=Stimuli!$C$3),Stimuli!$A$3,IF(AND(A6103&gt;=Stimuli!$B$4,A6103&lt;=Stimuli!$C$4),Stimuli!$A$4,"")))</f>
        <v>01 Quiet baseline (60s)</v>
      </c>
      <c r="I6103" s="6" t="n">
        <f aca="false">(B6103-B6102)/((A6103-A6102)/1000)</f>
        <v>-0.375091575091574</v>
      </c>
      <c r="J6103" s="6" t="n">
        <f aca="false">IF(OR(B6103&lt;Rules!$B$2,B6103&gt;Rules!$B$3,ABS(I6103)&gt;Rules!$B$4,OR(B6104&lt;Rules!$B$2,B6104&gt;Rules!$B$3,ABS(I6104)&gt;Rules!$B$4)),1,0)</f>
        <v>0</v>
      </c>
      <c r="K6103" s="6" t="str">
        <f aca="false">IF(F6103=1,COUNTIF($F$2:F6103,1),"")</f>
        <v/>
      </c>
    </row>
    <row r="6104" customFormat="false" ht="15" hidden="false" customHeight="false" outlineLevel="0" collapsed="false">
      <c r="A6104" s="6" t="n">
        <v>47940.993</v>
      </c>
      <c r="B6104" s="6" t="n">
        <v>1.94505494505495</v>
      </c>
      <c r="C6104" s="6" t="n">
        <v>93</v>
      </c>
      <c r="D6104" s="6" t="n">
        <v>-1</v>
      </c>
      <c r="E6104" s="6" t="n">
        <v>2.02124542124542</v>
      </c>
      <c r="F6104" s="6" t="n">
        <v>0</v>
      </c>
      <c r="G6104" s="6" t="n">
        <v>0</v>
      </c>
      <c r="H6104" s="6" t="str">
        <f aca="false">IF(AND(A6104&gt;=Stimuli!$B$2,A6104&lt;=Stimuli!$C$2),Stimuli!$A$2,IF(AND(A6104&gt;=Stimuli!$B$3,A6104&lt;=Stimuli!$C$3),Stimuli!$A$3,IF(AND(A6104&gt;=Stimuli!$B$4,A6104&lt;=Stimuli!$C$4),Stimuli!$A$4,"")))</f>
        <v>01 Quiet baseline (60s)</v>
      </c>
      <c r="I6104" s="6" t="n">
        <f aca="false">(B6104-B6103)/((A6104-A6103)/1000)</f>
        <v>0.375091575091574</v>
      </c>
      <c r="J6104" s="6" t="n">
        <f aca="false">IF(OR(B6104&lt;Rules!$B$2,B6104&gt;Rules!$B$3,ABS(I6104)&gt;Rules!$B$4,OR(B6105&lt;Rules!$B$2,B6105&gt;Rules!$B$3,ABS(I6105)&gt;Rules!$B$4)),1,0)</f>
        <v>0</v>
      </c>
      <c r="K6104" s="6" t="str">
        <f aca="false">IF(F6104=1,COUNTIF($F$2:F6104,1),"")</f>
        <v/>
      </c>
    </row>
    <row r="6105" customFormat="false" ht="15" hidden="false" customHeight="false" outlineLevel="0" collapsed="false">
      <c r="A6105" s="6" t="n">
        <v>47948.8055</v>
      </c>
      <c r="B6105" s="6" t="n">
        <v>1.94065934065934</v>
      </c>
      <c r="C6105" s="6" t="n">
        <v>93</v>
      </c>
      <c r="D6105" s="6" t="n">
        <v>-1</v>
      </c>
      <c r="E6105" s="6" t="n">
        <v>2.02271062271062</v>
      </c>
      <c r="F6105" s="6" t="n">
        <v>0</v>
      </c>
      <c r="G6105" s="6" t="n">
        <v>0</v>
      </c>
      <c r="H6105" s="6" t="str">
        <f aca="false">IF(AND(A6105&gt;=Stimuli!$B$2,A6105&lt;=Stimuli!$C$2),Stimuli!$A$2,IF(AND(A6105&gt;=Stimuli!$B$3,A6105&lt;=Stimuli!$C$3),Stimuli!$A$3,IF(AND(A6105&gt;=Stimuli!$B$4,A6105&lt;=Stimuli!$C$4),Stimuli!$A$4,"")))</f>
        <v>01 Quiet baseline (60s)</v>
      </c>
      <c r="I6105" s="6" t="n">
        <f aca="false">(B6105-B6104)/((A6105-A6104)/1000)</f>
        <v>-0.562637362637446</v>
      </c>
      <c r="J6105" s="6" t="n">
        <f aca="false">IF(OR(B6105&lt;Rules!$B$2,B6105&gt;Rules!$B$3,ABS(I6105)&gt;Rules!$B$4,OR(B6106&lt;Rules!$B$2,B6106&gt;Rules!$B$3,ABS(I6106)&gt;Rules!$B$4)),1,0)</f>
        <v>0</v>
      </c>
      <c r="K6105" s="6" t="str">
        <f aca="false">IF(F6105=1,COUNTIF($F$2:F6105,1),"")</f>
        <v/>
      </c>
    </row>
    <row r="6106" customFormat="false" ht="15" hidden="false" customHeight="false" outlineLevel="0" collapsed="false">
      <c r="A6106" s="6" t="n">
        <v>47956.618</v>
      </c>
      <c r="B6106" s="6" t="n">
        <v>1.94505494505495</v>
      </c>
      <c r="C6106" s="6" t="n">
        <v>93</v>
      </c>
      <c r="D6106" s="6" t="n">
        <v>-1</v>
      </c>
      <c r="E6106" s="6" t="n">
        <v>2.02271062271062</v>
      </c>
      <c r="F6106" s="6" t="n">
        <v>0</v>
      </c>
      <c r="G6106" s="6" t="n">
        <v>0</v>
      </c>
      <c r="H6106" s="6" t="str">
        <f aca="false">IF(AND(A6106&gt;=Stimuli!$B$2,A6106&lt;=Stimuli!$C$2),Stimuli!$A$2,IF(AND(A6106&gt;=Stimuli!$B$3,A6106&lt;=Stimuli!$C$3),Stimuli!$A$3,IF(AND(A6106&gt;=Stimuli!$B$4,A6106&lt;=Stimuli!$C$4),Stimuli!$A$4,"")))</f>
        <v>01 Quiet baseline (60s)</v>
      </c>
      <c r="I6106" s="6" t="n">
        <f aca="false">(B6106-B6105)/((A6106-A6105)/1000)</f>
        <v>0.562637362637446</v>
      </c>
      <c r="J6106" s="6" t="n">
        <f aca="false">IF(OR(B6106&lt;Rules!$B$2,B6106&gt;Rules!$B$3,ABS(I6106)&gt;Rules!$B$4,OR(B6107&lt;Rules!$B$2,B6107&gt;Rules!$B$3,ABS(I6107)&gt;Rules!$B$4)),1,0)</f>
        <v>0</v>
      </c>
      <c r="K6106" s="6" t="str">
        <f aca="false">IF(F6106=1,COUNTIF($F$2:F6106,1),"")</f>
        <v/>
      </c>
    </row>
    <row r="6107" customFormat="false" ht="15" hidden="false" customHeight="false" outlineLevel="0" collapsed="false">
      <c r="A6107" s="6" t="n">
        <v>47964.4305</v>
      </c>
      <c r="B6107" s="6" t="n">
        <v>1.93919413919414</v>
      </c>
      <c r="C6107" s="6" t="n">
        <v>93</v>
      </c>
      <c r="D6107" s="6" t="n">
        <v>-1</v>
      </c>
      <c r="E6107" s="6" t="n">
        <v>2.02271062271062</v>
      </c>
      <c r="F6107" s="6" t="n">
        <v>0</v>
      </c>
      <c r="G6107" s="6" t="n">
        <v>0</v>
      </c>
      <c r="H6107" s="6" t="str">
        <f aca="false">IF(AND(A6107&gt;=Stimuli!$B$2,A6107&lt;=Stimuli!$C$2),Stimuli!$A$2,IF(AND(A6107&gt;=Stimuli!$B$3,A6107&lt;=Stimuli!$C$3),Stimuli!$A$3,IF(AND(A6107&gt;=Stimuli!$B$4,A6107&lt;=Stimuli!$C$4),Stimuli!$A$4,"")))</f>
        <v>01 Quiet baseline (60s)</v>
      </c>
      <c r="I6107" s="6" t="n">
        <f aca="false">(B6107-B6106)/((A6107-A6106)/1000)</f>
        <v>-0.750183150183176</v>
      </c>
      <c r="J6107" s="6" t="n">
        <f aca="false">IF(OR(B6107&lt;Rules!$B$2,B6107&gt;Rules!$B$3,ABS(I6107)&gt;Rules!$B$4,OR(B6108&lt;Rules!$B$2,B6108&gt;Rules!$B$3,ABS(I6108)&gt;Rules!$B$4)),1,0)</f>
        <v>0</v>
      </c>
      <c r="K6107" s="6" t="str">
        <f aca="false">IF(F6107=1,COUNTIF($F$2:F6107,1),"")</f>
        <v/>
      </c>
    </row>
    <row r="6108" customFormat="false" ht="15" hidden="false" customHeight="false" outlineLevel="0" collapsed="false">
      <c r="A6108" s="6" t="n">
        <v>47972.243</v>
      </c>
      <c r="B6108" s="6" t="n">
        <v>1.94505494505495</v>
      </c>
      <c r="C6108" s="6" t="n">
        <v>93</v>
      </c>
      <c r="D6108" s="6" t="n">
        <v>-1</v>
      </c>
      <c r="E6108" s="6" t="n">
        <v>2.02271062271062</v>
      </c>
      <c r="F6108" s="6" t="n">
        <v>0</v>
      </c>
      <c r="G6108" s="6" t="n">
        <v>0</v>
      </c>
      <c r="H6108" s="6" t="str">
        <f aca="false">IF(AND(A6108&gt;=Stimuli!$B$2,A6108&lt;=Stimuli!$C$2),Stimuli!$A$2,IF(AND(A6108&gt;=Stimuli!$B$3,A6108&lt;=Stimuli!$C$3),Stimuli!$A$3,IF(AND(A6108&gt;=Stimuli!$B$4,A6108&lt;=Stimuli!$C$4),Stimuli!$A$4,"")))</f>
        <v>01 Quiet baseline (60s)</v>
      </c>
      <c r="I6108" s="6" t="n">
        <f aca="false">(B6108-B6107)/((A6108-A6107)/1000)</f>
        <v>0.750183150183176</v>
      </c>
      <c r="J6108" s="6" t="n">
        <f aca="false">IF(OR(B6108&lt;Rules!$B$2,B6108&gt;Rules!$B$3,ABS(I6108)&gt;Rules!$B$4,OR(B6109&lt;Rules!$B$2,B6109&gt;Rules!$B$3,ABS(I6109)&gt;Rules!$B$4)),1,0)</f>
        <v>0</v>
      </c>
      <c r="K6108" s="6" t="str">
        <f aca="false">IF(F6108=1,COUNTIF($F$2:F6108,1),"")</f>
        <v/>
      </c>
    </row>
    <row r="6109" customFormat="false" ht="15" hidden="false" customHeight="false" outlineLevel="0" collapsed="false">
      <c r="A6109" s="6" t="n">
        <v>47980.0555</v>
      </c>
      <c r="B6109" s="6" t="n">
        <v>1.93772893772894</v>
      </c>
      <c r="C6109" s="6" t="n">
        <v>-1</v>
      </c>
      <c r="D6109" s="6" t="n">
        <v>-1</v>
      </c>
      <c r="E6109" s="6" t="n">
        <v>2.02271062271062</v>
      </c>
      <c r="F6109" s="6" t="n">
        <v>0</v>
      </c>
      <c r="G6109" s="6" t="n">
        <v>0</v>
      </c>
      <c r="H6109" s="6" t="str">
        <f aca="false">IF(AND(A6109&gt;=Stimuli!$B$2,A6109&lt;=Stimuli!$C$2),Stimuli!$A$2,IF(AND(A6109&gt;=Stimuli!$B$3,A6109&lt;=Stimuli!$C$3),Stimuli!$A$3,IF(AND(A6109&gt;=Stimuli!$B$4,A6109&lt;=Stimuli!$C$4),Stimuli!$A$4,"")))</f>
        <v>01 Quiet baseline (60s)</v>
      </c>
      <c r="I6109" s="6" t="n">
        <f aca="false">(B6109-B6108)/((A6109-A6108)/1000)</f>
        <v>-0.93772893772902</v>
      </c>
      <c r="J6109" s="6" t="n">
        <f aca="false">IF(OR(B6109&lt;Rules!$B$2,B6109&gt;Rules!$B$3,ABS(I6109)&gt;Rules!$B$4,OR(B6110&lt;Rules!$B$2,B6110&gt;Rules!$B$3,ABS(I6110)&gt;Rules!$B$4)),1,0)</f>
        <v>0</v>
      </c>
      <c r="K6109" s="6" t="str">
        <f aca="false">IF(F6109=1,COUNTIF($F$2:F6109,1),"")</f>
        <v/>
      </c>
    </row>
    <row r="6110" customFormat="false" ht="15" hidden="false" customHeight="false" outlineLevel="0" collapsed="false">
      <c r="A6110" s="6" t="n">
        <v>47987.868</v>
      </c>
      <c r="B6110" s="6" t="n">
        <v>1.94358974358974</v>
      </c>
      <c r="C6110" s="6" t="n">
        <v>-1</v>
      </c>
      <c r="D6110" s="6" t="n">
        <v>-1</v>
      </c>
      <c r="E6110" s="6" t="n">
        <v>2.02271062271062</v>
      </c>
      <c r="F6110" s="6" t="n">
        <v>0</v>
      </c>
      <c r="G6110" s="6" t="n">
        <v>0</v>
      </c>
      <c r="H6110" s="6" t="str">
        <f aca="false">IF(AND(A6110&gt;=Stimuli!$B$2,A6110&lt;=Stimuli!$C$2),Stimuli!$A$2,IF(AND(A6110&gt;=Stimuli!$B$3,A6110&lt;=Stimuli!$C$3),Stimuli!$A$3,IF(AND(A6110&gt;=Stimuli!$B$4,A6110&lt;=Stimuli!$C$4),Stimuli!$A$4,"")))</f>
        <v>01 Quiet baseline (60s)</v>
      </c>
      <c r="I6110" s="6" t="n">
        <f aca="false">(B6110-B6109)/((A6110-A6109)/1000)</f>
        <v>0.75018315018329</v>
      </c>
      <c r="J6110" s="6" t="n">
        <f aca="false">IF(OR(B6110&lt;Rules!$B$2,B6110&gt;Rules!$B$3,ABS(I6110)&gt;Rules!$B$4,OR(B6111&lt;Rules!$B$2,B6111&gt;Rules!$B$3,ABS(I6111)&gt;Rules!$B$4)),1,0)</f>
        <v>0</v>
      </c>
      <c r="K6110" s="6" t="str">
        <f aca="false">IF(F6110=1,COUNTIF($F$2:F6110,1),"")</f>
        <v/>
      </c>
    </row>
    <row r="6111" customFormat="false" ht="15" hidden="false" customHeight="false" outlineLevel="0" collapsed="false">
      <c r="A6111" s="6" t="n">
        <v>47995.6805</v>
      </c>
      <c r="B6111" s="6" t="n">
        <v>1.93626373626374</v>
      </c>
      <c r="C6111" s="6" t="n">
        <v>-1</v>
      </c>
      <c r="D6111" s="6" t="n">
        <v>-1</v>
      </c>
      <c r="E6111" s="6" t="n">
        <v>2.02271062271062</v>
      </c>
      <c r="F6111" s="6" t="n">
        <v>0</v>
      </c>
      <c r="G6111" s="6" t="n">
        <v>0</v>
      </c>
      <c r="H6111" s="6" t="str">
        <f aca="false">IF(AND(A6111&gt;=Stimuli!$B$2,A6111&lt;=Stimuli!$C$2),Stimuli!$A$2,IF(AND(A6111&gt;=Stimuli!$B$3,A6111&lt;=Stimuli!$C$3),Stimuli!$A$3,IF(AND(A6111&gt;=Stimuli!$B$4,A6111&lt;=Stimuli!$C$4),Stimuli!$A$4,"")))</f>
        <v>01 Quiet baseline (60s)</v>
      </c>
      <c r="I6111" s="6" t="n">
        <f aca="false">(B6111-B6110)/((A6111-A6110)/1000)</f>
        <v>-0.93772893772902</v>
      </c>
      <c r="J6111" s="6" t="n">
        <f aca="false">IF(OR(B6111&lt;Rules!$B$2,B6111&gt;Rules!$B$3,ABS(I6111)&gt;Rules!$B$4,OR(B6112&lt;Rules!$B$2,B6112&gt;Rules!$B$3,ABS(I6112)&gt;Rules!$B$4)),1,0)</f>
        <v>0</v>
      </c>
      <c r="K6111" s="6" t="str">
        <f aca="false">IF(F6111=1,COUNTIF($F$2:F6111,1),"")</f>
        <v/>
      </c>
    </row>
    <row r="6112" customFormat="false" ht="15" hidden="false" customHeight="false" outlineLevel="0" collapsed="false">
      <c r="A6112" s="6" t="n">
        <v>48003.493</v>
      </c>
      <c r="B6112" s="6" t="n">
        <v>1.94212454212454</v>
      </c>
      <c r="C6112" s="6" t="n">
        <v>-1</v>
      </c>
      <c r="D6112" s="6" t="n">
        <v>-1</v>
      </c>
      <c r="E6112" s="6" t="n">
        <v>2.02271062271062</v>
      </c>
      <c r="F6112" s="6" t="n">
        <v>0</v>
      </c>
      <c r="G6112" s="6" t="n">
        <v>0</v>
      </c>
      <c r="H6112" s="6" t="str">
        <f aca="false">IF(AND(A6112&gt;=Stimuli!$B$2,A6112&lt;=Stimuli!$C$2),Stimuli!$A$2,IF(AND(A6112&gt;=Stimuli!$B$3,A6112&lt;=Stimuli!$C$3),Stimuli!$A$3,IF(AND(A6112&gt;=Stimuli!$B$4,A6112&lt;=Stimuli!$C$4),Stimuli!$A$4,"")))</f>
        <v>01 Quiet baseline (60s)</v>
      </c>
      <c r="I6112" s="6" t="n">
        <f aca="false">(B6112-B6111)/((A6112-A6111)/1000)</f>
        <v>0.750183150183176</v>
      </c>
      <c r="J6112" s="6" t="n">
        <f aca="false">IF(OR(B6112&lt;Rules!$B$2,B6112&gt;Rules!$B$3,ABS(I6112)&gt;Rules!$B$4,OR(B6113&lt;Rules!$B$2,B6113&gt;Rules!$B$3,ABS(I6113)&gt;Rules!$B$4)),1,0)</f>
        <v>0</v>
      </c>
      <c r="K6112" s="6" t="str">
        <f aca="false">IF(F6112=1,COUNTIF($F$2:F6112,1),"")</f>
        <v/>
      </c>
    </row>
    <row r="6113" customFormat="false" ht="15" hidden="false" customHeight="false" outlineLevel="0" collapsed="false">
      <c r="A6113" s="6" t="n">
        <v>48011.3055</v>
      </c>
      <c r="B6113" s="6" t="n">
        <v>1.93626373626374</v>
      </c>
      <c r="C6113" s="6" t="n">
        <v>-1</v>
      </c>
      <c r="D6113" s="6" t="n">
        <v>-1</v>
      </c>
      <c r="E6113" s="6" t="n">
        <v>2.02271062271062</v>
      </c>
      <c r="F6113" s="6" t="n">
        <v>0</v>
      </c>
      <c r="G6113" s="6" t="n">
        <v>0</v>
      </c>
      <c r="H6113" s="6" t="str">
        <f aca="false">IF(AND(A6113&gt;=Stimuli!$B$2,A6113&lt;=Stimuli!$C$2),Stimuli!$A$2,IF(AND(A6113&gt;=Stimuli!$B$3,A6113&lt;=Stimuli!$C$3),Stimuli!$A$3,IF(AND(A6113&gt;=Stimuli!$B$4,A6113&lt;=Stimuli!$C$4),Stimuli!$A$4,"")))</f>
        <v>01 Quiet baseline (60s)</v>
      </c>
      <c r="I6113" s="6" t="n">
        <f aca="false">(B6113-B6112)/((A6113-A6112)/1000)</f>
        <v>-0.750183150183176</v>
      </c>
      <c r="J6113" s="6" t="n">
        <f aca="false">IF(OR(B6113&lt;Rules!$B$2,B6113&gt;Rules!$B$3,ABS(I6113)&gt;Rules!$B$4,OR(B6114&lt;Rules!$B$2,B6114&gt;Rules!$B$3,ABS(I6114)&gt;Rules!$B$4)),1,0)</f>
        <v>0</v>
      </c>
      <c r="K6113" s="6" t="str">
        <f aca="false">IF(F6113=1,COUNTIF($F$2:F6113,1),"")</f>
        <v/>
      </c>
    </row>
    <row r="6114" customFormat="false" ht="15" hidden="false" customHeight="false" outlineLevel="0" collapsed="false">
      <c r="A6114" s="6" t="n">
        <v>48019.118</v>
      </c>
      <c r="B6114" s="6" t="n">
        <v>1.93919413919414</v>
      </c>
      <c r="C6114" s="6" t="n">
        <v>-1</v>
      </c>
      <c r="D6114" s="6" t="n">
        <v>-1</v>
      </c>
      <c r="E6114" s="6" t="n">
        <v>2.02271062271062</v>
      </c>
      <c r="F6114" s="6" t="n">
        <v>0</v>
      </c>
      <c r="G6114" s="6" t="n">
        <v>0</v>
      </c>
      <c r="H6114" s="6" t="str">
        <f aca="false">IF(AND(A6114&gt;=Stimuli!$B$2,A6114&lt;=Stimuli!$C$2),Stimuli!$A$2,IF(AND(A6114&gt;=Stimuli!$B$3,A6114&lt;=Stimuli!$C$3),Stimuli!$A$3,IF(AND(A6114&gt;=Stimuli!$B$4,A6114&lt;=Stimuli!$C$4),Stimuli!$A$4,"")))</f>
        <v>01 Quiet baseline (60s)</v>
      </c>
      <c r="I6114" s="6" t="n">
        <f aca="false">(B6114-B6113)/((A6114-A6113)/1000)</f>
        <v>0.375091575091574</v>
      </c>
      <c r="J6114" s="6" t="n">
        <f aca="false">IF(OR(B6114&lt;Rules!$B$2,B6114&gt;Rules!$B$3,ABS(I6114)&gt;Rules!$B$4,OR(B6115&lt;Rules!$B$2,B6115&gt;Rules!$B$3,ABS(I6115)&gt;Rules!$B$4)),1,0)</f>
        <v>0</v>
      </c>
      <c r="K6114" s="6" t="str">
        <f aca="false">IF(F6114=1,COUNTIF($F$2:F6114,1),"")</f>
        <v/>
      </c>
    </row>
    <row r="6115" customFormat="false" ht="15" hidden="false" customHeight="false" outlineLevel="0" collapsed="false">
      <c r="A6115" s="6" t="n">
        <v>48026.9305</v>
      </c>
      <c r="B6115" s="6" t="n">
        <v>1.93772893772894</v>
      </c>
      <c r="C6115" s="6" t="n">
        <v>-1</v>
      </c>
      <c r="D6115" s="6" t="n">
        <v>-1</v>
      </c>
      <c r="E6115" s="6" t="n">
        <v>2.02271062271062</v>
      </c>
      <c r="F6115" s="6" t="n">
        <v>0</v>
      </c>
      <c r="G6115" s="6" t="n">
        <v>0</v>
      </c>
      <c r="H6115" s="6" t="str">
        <f aca="false">IF(AND(A6115&gt;=Stimuli!$B$2,A6115&lt;=Stimuli!$C$2),Stimuli!$A$2,IF(AND(A6115&gt;=Stimuli!$B$3,A6115&lt;=Stimuli!$C$3),Stimuli!$A$3,IF(AND(A6115&gt;=Stimuli!$B$4,A6115&lt;=Stimuli!$C$4),Stimuli!$A$4,"")))</f>
        <v>01 Quiet baseline (60s)</v>
      </c>
      <c r="I6115" s="6" t="n">
        <f aca="false">(B6115-B6114)/((A6115-A6114)/1000)</f>
        <v>-0.187545787545844</v>
      </c>
      <c r="J6115" s="6" t="n">
        <f aca="false">IF(OR(B6115&lt;Rules!$B$2,B6115&gt;Rules!$B$3,ABS(I6115)&gt;Rules!$B$4,OR(B6116&lt;Rules!$B$2,B6116&gt;Rules!$B$3,ABS(I6116)&gt;Rules!$B$4)),1,0)</f>
        <v>0</v>
      </c>
      <c r="K6115" s="6" t="str">
        <f aca="false">IF(F6115=1,COUNTIF($F$2:F6115,1),"")</f>
        <v/>
      </c>
    </row>
    <row r="6116" customFormat="false" ht="15" hidden="false" customHeight="false" outlineLevel="0" collapsed="false">
      <c r="A6116" s="6" t="n">
        <v>48034.743</v>
      </c>
      <c r="B6116" s="6" t="n">
        <v>1.93772893772894</v>
      </c>
      <c r="C6116" s="6" t="n">
        <v>-1</v>
      </c>
      <c r="D6116" s="6" t="n">
        <v>-1</v>
      </c>
      <c r="E6116" s="6" t="n">
        <v>2.02417582417582</v>
      </c>
      <c r="F6116" s="6" t="n">
        <v>0</v>
      </c>
      <c r="G6116" s="6" t="n">
        <v>0</v>
      </c>
      <c r="H6116" s="6" t="str">
        <f aca="false">IF(AND(A6116&gt;=Stimuli!$B$2,A6116&lt;=Stimuli!$C$2),Stimuli!$A$2,IF(AND(A6116&gt;=Stimuli!$B$3,A6116&lt;=Stimuli!$C$3),Stimuli!$A$3,IF(AND(A6116&gt;=Stimuli!$B$4,A6116&lt;=Stimuli!$C$4),Stimuli!$A$4,"")))</f>
        <v>01 Quiet baseline (60s)</v>
      </c>
      <c r="I6116" s="6" t="n">
        <f aca="false">(B6116-B6115)/((A6116-A6115)/1000)</f>
        <v>0</v>
      </c>
      <c r="J6116" s="6" t="n">
        <f aca="false">IF(OR(B6116&lt;Rules!$B$2,B6116&gt;Rules!$B$3,ABS(I6116)&gt;Rules!$B$4,OR(B6117&lt;Rules!$B$2,B6117&gt;Rules!$B$3,ABS(I6117)&gt;Rules!$B$4)),1,0)</f>
        <v>0</v>
      </c>
      <c r="K6116" s="6" t="str">
        <f aca="false">IF(F6116=1,COUNTIF($F$2:F6116,1),"")</f>
        <v/>
      </c>
    </row>
    <row r="6117" customFormat="false" ht="15" hidden="false" customHeight="false" outlineLevel="0" collapsed="false">
      <c r="A6117" s="6" t="n">
        <v>48042.5555</v>
      </c>
      <c r="B6117" s="6" t="n">
        <v>1.93772893772894</v>
      </c>
      <c r="C6117" s="6" t="n">
        <v>-1</v>
      </c>
      <c r="D6117" s="6" t="n">
        <v>-1</v>
      </c>
      <c r="E6117" s="6" t="n">
        <v>2.02417582417582</v>
      </c>
      <c r="F6117" s="6" t="n">
        <v>0</v>
      </c>
      <c r="G6117" s="6" t="n">
        <v>0</v>
      </c>
      <c r="H6117" s="6" t="str">
        <f aca="false">IF(AND(A6117&gt;=Stimuli!$B$2,A6117&lt;=Stimuli!$C$2),Stimuli!$A$2,IF(AND(A6117&gt;=Stimuli!$B$3,A6117&lt;=Stimuli!$C$3),Stimuli!$A$3,IF(AND(A6117&gt;=Stimuli!$B$4,A6117&lt;=Stimuli!$C$4),Stimuli!$A$4,"")))</f>
        <v>01 Quiet baseline (60s)</v>
      </c>
      <c r="I6117" s="6" t="n">
        <f aca="false">(B6117-B6116)/((A6117-A6116)/1000)</f>
        <v>0</v>
      </c>
      <c r="J6117" s="6" t="n">
        <f aca="false">IF(OR(B6117&lt;Rules!$B$2,B6117&gt;Rules!$B$3,ABS(I6117)&gt;Rules!$B$4,OR(B6118&lt;Rules!$B$2,B6118&gt;Rules!$B$3,ABS(I6118)&gt;Rules!$B$4)),1,0)</f>
        <v>0</v>
      </c>
      <c r="K6117" s="6" t="str">
        <f aca="false">IF(F6117=1,COUNTIF($F$2:F6117,1),"")</f>
        <v/>
      </c>
    </row>
    <row r="6118" customFormat="false" ht="15" hidden="false" customHeight="false" outlineLevel="0" collapsed="false">
      <c r="A6118" s="6" t="n">
        <v>48050.368</v>
      </c>
      <c r="B6118" s="6" t="n">
        <v>1.93626373626374</v>
      </c>
      <c r="C6118" s="6" t="n">
        <v>-1</v>
      </c>
      <c r="D6118" s="6" t="n">
        <v>-1</v>
      </c>
      <c r="E6118" s="6" t="n">
        <v>2.02417582417582</v>
      </c>
      <c r="F6118" s="6" t="n">
        <v>0</v>
      </c>
      <c r="G6118" s="6" t="n">
        <v>0</v>
      </c>
      <c r="H6118" s="6" t="str">
        <f aca="false">IF(AND(A6118&gt;=Stimuli!$B$2,A6118&lt;=Stimuli!$C$2),Stimuli!$A$2,IF(AND(A6118&gt;=Stimuli!$B$3,A6118&lt;=Stimuli!$C$3),Stimuli!$A$3,IF(AND(A6118&gt;=Stimuli!$B$4,A6118&lt;=Stimuli!$C$4),Stimuli!$A$4,"")))</f>
        <v>01 Quiet baseline (60s)</v>
      </c>
      <c r="I6118" s="6" t="n">
        <f aca="false">(B6118-B6117)/((A6118-A6117)/1000)</f>
        <v>-0.18754578754573</v>
      </c>
      <c r="J6118" s="6" t="n">
        <f aca="false">IF(OR(B6118&lt;Rules!$B$2,B6118&gt;Rules!$B$3,ABS(I6118)&gt;Rules!$B$4,OR(B6119&lt;Rules!$B$2,B6119&gt;Rules!$B$3,ABS(I6119)&gt;Rules!$B$4)),1,0)</f>
        <v>0</v>
      </c>
      <c r="K6118" s="6" t="str">
        <f aca="false">IF(F6118=1,COUNTIF($F$2:F6118,1),"")</f>
        <v/>
      </c>
    </row>
    <row r="6119" customFormat="false" ht="15" hidden="false" customHeight="false" outlineLevel="0" collapsed="false">
      <c r="A6119" s="6" t="n">
        <v>48058.1805</v>
      </c>
      <c r="B6119" s="6" t="n">
        <v>1.93772893772894</v>
      </c>
      <c r="C6119" s="6" t="n">
        <v>-1</v>
      </c>
      <c r="D6119" s="6" t="n">
        <v>-1</v>
      </c>
      <c r="E6119" s="6" t="n">
        <v>2.02417582417582</v>
      </c>
      <c r="F6119" s="6" t="n">
        <v>0</v>
      </c>
      <c r="G6119" s="6" t="n">
        <v>0</v>
      </c>
      <c r="H6119" s="6" t="str">
        <f aca="false">IF(AND(A6119&gt;=Stimuli!$B$2,A6119&lt;=Stimuli!$C$2),Stimuli!$A$2,IF(AND(A6119&gt;=Stimuli!$B$3,A6119&lt;=Stimuli!$C$3),Stimuli!$A$3,IF(AND(A6119&gt;=Stimuli!$B$4,A6119&lt;=Stimuli!$C$4),Stimuli!$A$4,"")))</f>
        <v>01 Quiet baseline (60s)</v>
      </c>
      <c r="I6119" s="6" t="n">
        <f aca="false">(B6119-B6118)/((A6119-A6118)/1000)</f>
        <v>0.18754578754573</v>
      </c>
      <c r="J6119" s="6" t="n">
        <f aca="false">IF(OR(B6119&lt;Rules!$B$2,B6119&gt;Rules!$B$3,ABS(I6119)&gt;Rules!$B$4,OR(B6120&lt;Rules!$B$2,B6120&gt;Rules!$B$3,ABS(I6120)&gt;Rules!$B$4)),1,0)</f>
        <v>0</v>
      </c>
      <c r="K6119" s="6" t="str">
        <f aca="false">IF(F6119=1,COUNTIF($F$2:F6119,1),"")</f>
        <v/>
      </c>
    </row>
    <row r="6120" customFormat="false" ht="15" hidden="false" customHeight="false" outlineLevel="0" collapsed="false">
      <c r="A6120" s="6" t="n">
        <v>48065.993</v>
      </c>
      <c r="B6120" s="6" t="n">
        <v>1.93479853479853</v>
      </c>
      <c r="C6120" s="6" t="n">
        <v>-1</v>
      </c>
      <c r="D6120" s="6" t="n">
        <v>-1</v>
      </c>
      <c r="E6120" s="6" t="n">
        <v>2.02417582417582</v>
      </c>
      <c r="F6120" s="6" t="n">
        <v>0</v>
      </c>
      <c r="G6120" s="6" t="n">
        <v>0</v>
      </c>
      <c r="H6120" s="6" t="str">
        <f aca="false">IF(AND(A6120&gt;=Stimuli!$B$2,A6120&lt;=Stimuli!$C$2),Stimuli!$A$2,IF(AND(A6120&gt;=Stimuli!$B$3,A6120&lt;=Stimuli!$C$3),Stimuli!$A$3,IF(AND(A6120&gt;=Stimuli!$B$4,A6120&lt;=Stimuli!$C$4),Stimuli!$A$4,"")))</f>
        <v>01 Quiet baseline (60s)</v>
      </c>
      <c r="I6120" s="6" t="n">
        <f aca="false">(B6120-B6119)/((A6120-A6119)/1000)</f>
        <v>-0.375091575091602</v>
      </c>
      <c r="J6120" s="6" t="n">
        <f aca="false">IF(OR(B6120&lt;Rules!$B$2,B6120&gt;Rules!$B$3,ABS(I6120)&gt;Rules!$B$4,OR(B6121&lt;Rules!$B$2,B6121&gt;Rules!$B$3,ABS(I6121)&gt;Rules!$B$4)),1,0)</f>
        <v>0</v>
      </c>
      <c r="K6120" s="6" t="str">
        <f aca="false">IF(F6120=1,COUNTIF($F$2:F6120,1),"")</f>
        <v/>
      </c>
    </row>
    <row r="6121" customFormat="false" ht="15" hidden="false" customHeight="false" outlineLevel="0" collapsed="false">
      <c r="A6121" s="6" t="n">
        <v>48073.8055</v>
      </c>
      <c r="B6121" s="6" t="n">
        <v>1.93919413919414</v>
      </c>
      <c r="C6121" s="6" t="n">
        <v>-1</v>
      </c>
      <c r="D6121" s="6" t="n">
        <v>-1</v>
      </c>
      <c r="E6121" s="6" t="n">
        <v>2.02417582417582</v>
      </c>
      <c r="F6121" s="6" t="n">
        <v>0</v>
      </c>
      <c r="G6121" s="6" t="n">
        <v>0</v>
      </c>
      <c r="H6121" s="6" t="str">
        <f aca="false">IF(AND(A6121&gt;=Stimuli!$B$2,A6121&lt;=Stimuli!$C$2),Stimuli!$A$2,IF(AND(A6121&gt;=Stimuli!$B$3,A6121&lt;=Stimuli!$C$3),Stimuli!$A$3,IF(AND(A6121&gt;=Stimuli!$B$4,A6121&lt;=Stimuli!$C$4),Stimuli!$A$4,"")))</f>
        <v>01 Quiet baseline (60s)</v>
      </c>
      <c r="I6121" s="6" t="n">
        <f aca="false">(B6121-B6120)/((A6121-A6120)/1000)</f>
        <v>0.562637362637446</v>
      </c>
      <c r="J6121" s="6" t="n">
        <f aca="false">IF(OR(B6121&lt;Rules!$B$2,B6121&gt;Rules!$B$3,ABS(I6121)&gt;Rules!$B$4,OR(B6122&lt;Rules!$B$2,B6122&gt;Rules!$B$3,ABS(I6122)&gt;Rules!$B$4)),1,0)</f>
        <v>0</v>
      </c>
      <c r="K6121" s="6" t="str">
        <f aca="false">IF(F6121=1,COUNTIF($F$2:F6121,1),"")</f>
        <v/>
      </c>
    </row>
    <row r="6122" customFormat="false" ht="15" hidden="false" customHeight="false" outlineLevel="0" collapsed="false">
      <c r="A6122" s="6" t="n">
        <v>48081.618</v>
      </c>
      <c r="B6122" s="6" t="n">
        <v>1.93333333333333</v>
      </c>
      <c r="C6122" s="6" t="n">
        <v>-1</v>
      </c>
      <c r="D6122" s="6" t="n">
        <v>-1</v>
      </c>
      <c r="E6122" s="6" t="n">
        <v>2.02417582417582</v>
      </c>
      <c r="F6122" s="6" t="n">
        <v>0</v>
      </c>
      <c r="G6122" s="6" t="n">
        <v>0</v>
      </c>
      <c r="H6122" s="6" t="str">
        <f aca="false">IF(AND(A6122&gt;=Stimuli!$B$2,A6122&lt;=Stimuli!$C$2),Stimuli!$A$2,IF(AND(A6122&gt;=Stimuli!$B$3,A6122&lt;=Stimuli!$C$3),Stimuli!$A$3,IF(AND(A6122&gt;=Stimuli!$B$4,A6122&lt;=Stimuli!$C$4),Stimuli!$A$4,"")))</f>
        <v>01 Quiet baseline (60s)</v>
      </c>
      <c r="I6122" s="6" t="n">
        <f aca="false">(B6122-B6121)/((A6122-A6121)/1000)</f>
        <v>-0.750183150183176</v>
      </c>
      <c r="J6122" s="6" t="n">
        <f aca="false">IF(OR(B6122&lt;Rules!$B$2,B6122&gt;Rules!$B$3,ABS(I6122)&gt;Rules!$B$4,OR(B6123&lt;Rules!$B$2,B6123&gt;Rules!$B$3,ABS(I6123)&gt;Rules!$B$4)),1,0)</f>
        <v>0</v>
      </c>
      <c r="K6122" s="6" t="str">
        <f aca="false">IF(F6122=1,COUNTIF($F$2:F6122,1),"")</f>
        <v/>
      </c>
    </row>
    <row r="6123" customFormat="false" ht="15" hidden="false" customHeight="false" outlineLevel="0" collapsed="false">
      <c r="A6123" s="6" t="n">
        <v>48089.4305</v>
      </c>
      <c r="B6123" s="6" t="n">
        <v>1.93772893772894</v>
      </c>
      <c r="C6123" s="6" t="n">
        <v>-1</v>
      </c>
      <c r="D6123" s="6" t="n">
        <v>-1</v>
      </c>
      <c r="E6123" s="6" t="n">
        <v>2.02417582417582</v>
      </c>
      <c r="F6123" s="6" t="n">
        <v>0</v>
      </c>
      <c r="G6123" s="6" t="n">
        <v>0</v>
      </c>
      <c r="H6123" s="6" t="str">
        <f aca="false">IF(AND(A6123&gt;=Stimuli!$B$2,A6123&lt;=Stimuli!$C$2),Stimuli!$A$2,IF(AND(A6123&gt;=Stimuli!$B$3,A6123&lt;=Stimuli!$C$3),Stimuli!$A$3,IF(AND(A6123&gt;=Stimuli!$B$4,A6123&lt;=Stimuli!$C$4),Stimuli!$A$4,"")))</f>
        <v>01 Quiet baseline (60s)</v>
      </c>
      <c r="I6123" s="6" t="n">
        <f aca="false">(B6123-B6122)/((A6123-A6122)/1000)</f>
        <v>0.562637362637332</v>
      </c>
      <c r="J6123" s="6" t="n">
        <f aca="false">IF(OR(B6123&lt;Rules!$B$2,B6123&gt;Rules!$B$3,ABS(I6123)&gt;Rules!$B$4,OR(B6124&lt;Rules!$B$2,B6124&gt;Rules!$B$3,ABS(I6124)&gt;Rules!$B$4)),1,0)</f>
        <v>0</v>
      </c>
      <c r="K6123" s="6" t="str">
        <f aca="false">IF(F6123=1,COUNTIF($F$2:F6123,1),"")</f>
        <v/>
      </c>
    </row>
    <row r="6124" customFormat="false" ht="15" hidden="false" customHeight="false" outlineLevel="0" collapsed="false">
      <c r="A6124" s="6" t="n">
        <v>48097.243</v>
      </c>
      <c r="B6124" s="6" t="n">
        <v>1.93186813186813</v>
      </c>
      <c r="C6124" s="6" t="n">
        <v>-1</v>
      </c>
      <c r="D6124" s="6" t="n">
        <v>-1</v>
      </c>
      <c r="E6124" s="6" t="n">
        <v>2.02417582417582</v>
      </c>
      <c r="F6124" s="6" t="n">
        <v>0</v>
      </c>
      <c r="G6124" s="6" t="n">
        <v>0</v>
      </c>
      <c r="H6124" s="6" t="str">
        <f aca="false">IF(AND(A6124&gt;=Stimuli!$B$2,A6124&lt;=Stimuli!$C$2),Stimuli!$A$2,IF(AND(A6124&gt;=Stimuli!$B$3,A6124&lt;=Stimuli!$C$3),Stimuli!$A$3,IF(AND(A6124&gt;=Stimuli!$B$4,A6124&lt;=Stimuli!$C$4),Stimuli!$A$4,"")))</f>
        <v>01 Quiet baseline (60s)</v>
      </c>
      <c r="I6124" s="6" t="n">
        <f aca="false">(B6124-B6123)/((A6124-A6123)/1000)</f>
        <v>-0.750183150183034</v>
      </c>
      <c r="J6124" s="6" t="n">
        <f aca="false">IF(OR(B6124&lt;Rules!$B$2,B6124&gt;Rules!$B$3,ABS(I6124)&gt;Rules!$B$4,OR(B6125&lt;Rules!$B$2,B6125&gt;Rules!$B$3,ABS(I6125)&gt;Rules!$B$4)),1,0)</f>
        <v>0</v>
      </c>
      <c r="K6124" s="6" t="str">
        <f aca="false">IF(F6124=1,COUNTIF($F$2:F6124,1),"")</f>
        <v/>
      </c>
    </row>
    <row r="6125" customFormat="false" ht="15" hidden="false" customHeight="false" outlineLevel="0" collapsed="false">
      <c r="A6125" s="6" t="n">
        <v>48105.0555</v>
      </c>
      <c r="B6125" s="6" t="n">
        <v>1.93772893772894</v>
      </c>
      <c r="C6125" s="6" t="n">
        <v>-1</v>
      </c>
      <c r="D6125" s="6" t="n">
        <v>-1</v>
      </c>
      <c r="E6125" s="6" t="n">
        <v>2.02417582417582</v>
      </c>
      <c r="F6125" s="6" t="n">
        <v>0</v>
      </c>
      <c r="G6125" s="6" t="n">
        <v>0</v>
      </c>
      <c r="H6125" s="6" t="str">
        <f aca="false">IF(AND(A6125&gt;=Stimuli!$B$2,A6125&lt;=Stimuli!$C$2),Stimuli!$A$2,IF(AND(A6125&gt;=Stimuli!$B$3,A6125&lt;=Stimuli!$C$3),Stimuli!$A$3,IF(AND(A6125&gt;=Stimuli!$B$4,A6125&lt;=Stimuli!$C$4),Stimuli!$A$4,"")))</f>
        <v>01 Quiet baseline (60s)</v>
      </c>
      <c r="I6125" s="6" t="n">
        <f aca="false">(B6125-B6124)/((A6125-A6124)/1000)</f>
        <v>0.750183150183034</v>
      </c>
      <c r="J6125" s="6" t="n">
        <f aca="false">IF(OR(B6125&lt;Rules!$B$2,B6125&gt;Rules!$B$3,ABS(I6125)&gt;Rules!$B$4,OR(B6126&lt;Rules!$B$2,B6126&gt;Rules!$B$3,ABS(I6126)&gt;Rules!$B$4)),1,0)</f>
        <v>0</v>
      </c>
      <c r="K6125" s="6" t="str">
        <f aca="false">IF(F6125=1,COUNTIF($F$2:F6125,1),"")</f>
        <v/>
      </c>
    </row>
    <row r="6126" customFormat="false" ht="15" hidden="false" customHeight="false" outlineLevel="0" collapsed="false">
      <c r="A6126" s="6" t="n">
        <v>48112.868</v>
      </c>
      <c r="B6126" s="6" t="n">
        <v>1.93040293040293</v>
      </c>
      <c r="C6126" s="6" t="n">
        <v>-1</v>
      </c>
      <c r="D6126" s="6" t="n">
        <v>-1</v>
      </c>
      <c r="E6126" s="6" t="n">
        <v>2.02417582417582</v>
      </c>
      <c r="F6126" s="6" t="n">
        <v>0</v>
      </c>
      <c r="G6126" s="6" t="n">
        <v>0</v>
      </c>
      <c r="H6126" s="6" t="str">
        <f aca="false">IF(AND(A6126&gt;=Stimuli!$B$2,A6126&lt;=Stimuli!$C$2),Stimuli!$A$2,IF(AND(A6126&gt;=Stimuli!$B$3,A6126&lt;=Stimuli!$C$3),Stimuli!$A$3,IF(AND(A6126&gt;=Stimuli!$B$4,A6126&lt;=Stimuli!$C$4),Stimuli!$A$4,"")))</f>
        <v>01 Quiet baseline (60s)</v>
      </c>
      <c r="I6126" s="6" t="n">
        <f aca="false">(B6126-B6125)/((A6126-A6125)/1000)</f>
        <v>-0.937728937728906</v>
      </c>
      <c r="J6126" s="6" t="n">
        <f aca="false">IF(OR(B6126&lt;Rules!$B$2,B6126&gt;Rules!$B$3,ABS(I6126)&gt;Rules!$B$4,OR(B6127&lt;Rules!$B$2,B6127&gt;Rules!$B$3,ABS(I6127)&gt;Rules!$B$4)),1,0)</f>
        <v>0</v>
      </c>
      <c r="K6126" s="6" t="str">
        <f aca="false">IF(F6126=1,COUNTIF($F$2:F6126,1),"")</f>
        <v/>
      </c>
    </row>
    <row r="6127" customFormat="false" ht="15" hidden="false" customHeight="false" outlineLevel="0" collapsed="false">
      <c r="A6127" s="6" t="n">
        <v>48120.6805</v>
      </c>
      <c r="B6127" s="6" t="n">
        <v>1.93626373626374</v>
      </c>
      <c r="C6127" s="6" t="n">
        <v>-1</v>
      </c>
      <c r="D6127" s="6" t="n">
        <v>-1</v>
      </c>
      <c r="E6127" s="6" t="n">
        <v>2.02417582417582</v>
      </c>
      <c r="F6127" s="6" t="n">
        <v>0</v>
      </c>
      <c r="G6127" s="6" t="n">
        <v>0</v>
      </c>
      <c r="H6127" s="6" t="str">
        <f aca="false">IF(AND(A6127&gt;=Stimuli!$B$2,A6127&lt;=Stimuli!$C$2),Stimuli!$A$2,IF(AND(A6127&gt;=Stimuli!$B$3,A6127&lt;=Stimuli!$C$3),Stimuli!$A$3,IF(AND(A6127&gt;=Stimuli!$B$4,A6127&lt;=Stimuli!$C$4),Stimuli!$A$4,"")))</f>
        <v>01 Quiet baseline (60s)</v>
      </c>
      <c r="I6127" s="6" t="n">
        <f aca="false">(B6127-B6126)/((A6127-A6126)/1000)</f>
        <v>0.750183150183176</v>
      </c>
      <c r="J6127" s="6" t="n">
        <f aca="false">IF(OR(B6127&lt;Rules!$B$2,B6127&gt;Rules!$B$3,ABS(I6127)&gt;Rules!$B$4,OR(B6128&lt;Rules!$B$2,B6128&gt;Rules!$B$3,ABS(I6128)&gt;Rules!$B$4)),1,0)</f>
        <v>0</v>
      </c>
      <c r="K6127" s="6" t="str">
        <f aca="false">IF(F6127=1,COUNTIF($F$2:F6127,1),"")</f>
        <v/>
      </c>
    </row>
    <row r="6128" customFormat="false" ht="15" hidden="false" customHeight="false" outlineLevel="0" collapsed="false">
      <c r="A6128" s="6" t="n">
        <v>48128.493</v>
      </c>
      <c r="B6128" s="6" t="n">
        <v>1.93040293040293</v>
      </c>
      <c r="C6128" s="6" t="n">
        <v>-1</v>
      </c>
      <c r="D6128" s="6" t="n">
        <v>-1</v>
      </c>
      <c r="E6128" s="6" t="n">
        <v>2.02417582417582</v>
      </c>
      <c r="F6128" s="6" t="n">
        <v>0</v>
      </c>
      <c r="G6128" s="6" t="n">
        <v>0</v>
      </c>
      <c r="H6128" s="6" t="str">
        <f aca="false">IF(AND(A6128&gt;=Stimuli!$B$2,A6128&lt;=Stimuli!$C$2),Stimuli!$A$2,IF(AND(A6128&gt;=Stimuli!$B$3,A6128&lt;=Stimuli!$C$3),Stimuli!$A$3,IF(AND(A6128&gt;=Stimuli!$B$4,A6128&lt;=Stimuli!$C$4),Stimuli!$A$4,"")))</f>
        <v>01 Quiet baseline (60s)</v>
      </c>
      <c r="I6128" s="6" t="n">
        <f aca="false">(B6128-B6127)/((A6128-A6127)/1000)</f>
        <v>-0.750183150183176</v>
      </c>
      <c r="J6128" s="6" t="n">
        <f aca="false">IF(OR(B6128&lt;Rules!$B$2,B6128&gt;Rules!$B$3,ABS(I6128)&gt;Rules!$B$4,OR(B6129&lt;Rules!$B$2,B6129&gt;Rules!$B$3,ABS(I6129)&gt;Rules!$B$4)),1,0)</f>
        <v>0</v>
      </c>
      <c r="K6128" s="6" t="str">
        <f aca="false">IF(F6128=1,COUNTIF($F$2:F6128,1),"")</f>
        <v/>
      </c>
    </row>
    <row r="6129" customFormat="false" ht="15" hidden="false" customHeight="false" outlineLevel="0" collapsed="false">
      <c r="A6129" s="6" t="n">
        <v>48136.3055</v>
      </c>
      <c r="B6129" s="6" t="n">
        <v>1.93479853479853</v>
      </c>
      <c r="C6129" s="6" t="n">
        <v>-1</v>
      </c>
      <c r="D6129" s="6" t="n">
        <v>-1</v>
      </c>
      <c r="E6129" s="6" t="n">
        <v>2.02417582417582</v>
      </c>
      <c r="F6129" s="6" t="n">
        <v>0</v>
      </c>
      <c r="G6129" s="6" t="n">
        <v>0</v>
      </c>
      <c r="H6129" s="6" t="str">
        <f aca="false">IF(AND(A6129&gt;=Stimuli!$B$2,A6129&lt;=Stimuli!$C$2),Stimuli!$A$2,IF(AND(A6129&gt;=Stimuli!$B$3,A6129&lt;=Stimuli!$C$3),Stimuli!$A$3,IF(AND(A6129&gt;=Stimuli!$B$4,A6129&lt;=Stimuli!$C$4),Stimuli!$A$4,"")))</f>
        <v>01 Quiet baseline (60s)</v>
      </c>
      <c r="I6129" s="6" t="n">
        <f aca="false">(B6129-B6128)/((A6129-A6128)/1000)</f>
        <v>0.562637362637304</v>
      </c>
      <c r="J6129" s="6" t="n">
        <f aca="false">IF(OR(B6129&lt;Rules!$B$2,B6129&gt;Rules!$B$3,ABS(I6129)&gt;Rules!$B$4,OR(B6130&lt;Rules!$B$2,B6130&gt;Rules!$B$3,ABS(I6130)&gt;Rules!$B$4)),1,0)</f>
        <v>0</v>
      </c>
      <c r="K6129" s="6" t="str">
        <f aca="false">IF(F6129=1,COUNTIF($F$2:F6129,1),"")</f>
        <v/>
      </c>
    </row>
    <row r="6130" customFormat="false" ht="15" hidden="false" customHeight="false" outlineLevel="0" collapsed="false">
      <c r="A6130" s="6" t="n">
        <v>48144.118</v>
      </c>
      <c r="B6130" s="6" t="n">
        <v>1.93040293040293</v>
      </c>
      <c r="C6130" s="6" t="n">
        <v>-1</v>
      </c>
      <c r="D6130" s="6" t="n">
        <v>-1</v>
      </c>
      <c r="E6130" s="6" t="n">
        <v>2.02417582417582</v>
      </c>
      <c r="F6130" s="6" t="n">
        <v>0</v>
      </c>
      <c r="G6130" s="6" t="n">
        <v>0</v>
      </c>
      <c r="H6130" s="6" t="str">
        <f aca="false">IF(AND(A6130&gt;=Stimuli!$B$2,A6130&lt;=Stimuli!$C$2),Stimuli!$A$2,IF(AND(A6130&gt;=Stimuli!$B$3,A6130&lt;=Stimuli!$C$3),Stimuli!$A$3,IF(AND(A6130&gt;=Stimuli!$B$4,A6130&lt;=Stimuli!$C$4),Stimuli!$A$4,"")))</f>
        <v>01 Quiet baseline (60s)</v>
      </c>
      <c r="I6130" s="6" t="n">
        <f aca="false">(B6130-B6129)/((A6130-A6129)/1000)</f>
        <v>-0.562637362637304</v>
      </c>
      <c r="J6130" s="6" t="n">
        <f aca="false">IF(OR(B6130&lt;Rules!$B$2,B6130&gt;Rules!$B$3,ABS(I6130)&gt;Rules!$B$4,OR(B6131&lt;Rules!$B$2,B6131&gt;Rules!$B$3,ABS(I6131)&gt;Rules!$B$4)),1,0)</f>
        <v>0</v>
      </c>
      <c r="K6130" s="6" t="str">
        <f aca="false">IF(F6130=1,COUNTIF($F$2:F6130,1),"")</f>
        <v/>
      </c>
    </row>
    <row r="6131" customFormat="false" ht="15" hidden="false" customHeight="false" outlineLevel="0" collapsed="false">
      <c r="A6131" s="6" t="n">
        <v>48151.9305</v>
      </c>
      <c r="B6131" s="6" t="n">
        <v>1.93333333333333</v>
      </c>
      <c r="C6131" s="6" t="n">
        <v>-1</v>
      </c>
      <c r="D6131" s="6" t="n">
        <v>-1</v>
      </c>
      <c r="E6131" s="6" t="n">
        <v>2.02564102564103</v>
      </c>
      <c r="F6131" s="6" t="n">
        <v>0</v>
      </c>
      <c r="G6131" s="6" t="n">
        <v>0</v>
      </c>
      <c r="H6131" s="6" t="str">
        <f aca="false">IF(AND(A6131&gt;=Stimuli!$B$2,A6131&lt;=Stimuli!$C$2),Stimuli!$A$2,IF(AND(A6131&gt;=Stimuli!$B$3,A6131&lt;=Stimuli!$C$3),Stimuli!$A$3,IF(AND(A6131&gt;=Stimuli!$B$4,A6131&lt;=Stimuli!$C$4),Stimuli!$A$4,"")))</f>
        <v>01 Quiet baseline (60s)</v>
      </c>
      <c r="I6131" s="6" t="n">
        <f aca="false">(B6131-B6130)/((A6131-A6130)/1000)</f>
        <v>0.375091575091574</v>
      </c>
      <c r="J6131" s="6" t="n">
        <f aca="false">IF(OR(B6131&lt;Rules!$B$2,B6131&gt;Rules!$B$3,ABS(I6131)&gt;Rules!$B$4,OR(B6132&lt;Rules!$B$2,B6132&gt;Rules!$B$3,ABS(I6132)&gt;Rules!$B$4)),1,0)</f>
        <v>0</v>
      </c>
      <c r="K6131" s="6" t="str">
        <f aca="false">IF(F6131=1,COUNTIF($F$2:F6131,1),"")</f>
        <v/>
      </c>
    </row>
    <row r="6132" customFormat="false" ht="15" hidden="false" customHeight="false" outlineLevel="0" collapsed="false">
      <c r="A6132" s="6" t="n">
        <v>48159.743</v>
      </c>
      <c r="B6132" s="6" t="n">
        <v>1.93040293040293</v>
      </c>
      <c r="C6132" s="6" t="n">
        <v>-1</v>
      </c>
      <c r="D6132" s="6" t="n">
        <v>-1</v>
      </c>
      <c r="E6132" s="6" t="n">
        <v>2.02564102564103</v>
      </c>
      <c r="F6132" s="6" t="n">
        <v>0</v>
      </c>
      <c r="G6132" s="6" t="n">
        <v>0</v>
      </c>
      <c r="H6132" s="6" t="str">
        <f aca="false">IF(AND(A6132&gt;=Stimuli!$B$2,A6132&lt;=Stimuli!$C$2),Stimuli!$A$2,IF(AND(A6132&gt;=Stimuli!$B$3,A6132&lt;=Stimuli!$C$3),Stimuli!$A$3,IF(AND(A6132&gt;=Stimuli!$B$4,A6132&lt;=Stimuli!$C$4),Stimuli!$A$4,"")))</f>
        <v>01 Quiet baseline (60s)</v>
      </c>
      <c r="I6132" s="6" t="n">
        <f aca="false">(B6132-B6131)/((A6132-A6131)/1000)</f>
        <v>-0.375091575091574</v>
      </c>
      <c r="J6132" s="6" t="n">
        <f aca="false">IF(OR(B6132&lt;Rules!$B$2,B6132&gt;Rules!$B$3,ABS(I6132)&gt;Rules!$B$4,OR(B6133&lt;Rules!$B$2,B6133&gt;Rules!$B$3,ABS(I6133)&gt;Rules!$B$4)),1,0)</f>
        <v>0</v>
      </c>
      <c r="K6132" s="6" t="str">
        <f aca="false">IF(F6132=1,COUNTIF($F$2:F6132,1),"")</f>
        <v/>
      </c>
    </row>
    <row r="6133" customFormat="false" ht="15" hidden="false" customHeight="false" outlineLevel="0" collapsed="false">
      <c r="A6133" s="6" t="n">
        <v>48167.5555</v>
      </c>
      <c r="B6133" s="6" t="n">
        <v>1.93040293040293</v>
      </c>
      <c r="C6133" s="6" t="n">
        <v>-1</v>
      </c>
      <c r="D6133" s="6" t="n">
        <v>-1</v>
      </c>
      <c r="E6133" s="6" t="n">
        <v>2.02564102564103</v>
      </c>
      <c r="F6133" s="6" t="n">
        <v>0</v>
      </c>
      <c r="G6133" s="6" t="n">
        <v>0</v>
      </c>
      <c r="H6133" s="6" t="str">
        <f aca="false">IF(AND(A6133&gt;=Stimuli!$B$2,A6133&lt;=Stimuli!$C$2),Stimuli!$A$2,IF(AND(A6133&gt;=Stimuli!$B$3,A6133&lt;=Stimuli!$C$3),Stimuli!$A$3,IF(AND(A6133&gt;=Stimuli!$B$4,A6133&lt;=Stimuli!$C$4),Stimuli!$A$4,"")))</f>
        <v>01 Quiet baseline (60s)</v>
      </c>
      <c r="I6133" s="6" t="n">
        <f aca="false">(B6133-B6132)/((A6133-A6132)/1000)</f>
        <v>0</v>
      </c>
      <c r="J6133" s="6" t="n">
        <f aca="false">IF(OR(B6133&lt;Rules!$B$2,B6133&gt;Rules!$B$3,ABS(I6133)&gt;Rules!$B$4,OR(B6134&lt;Rules!$B$2,B6134&gt;Rules!$B$3,ABS(I6134)&gt;Rules!$B$4)),1,0)</f>
        <v>0</v>
      </c>
      <c r="K6133" s="6" t="str">
        <f aca="false">IF(F6133=1,COUNTIF($F$2:F6133,1),"")</f>
        <v/>
      </c>
    </row>
    <row r="6134" customFormat="false" ht="15" hidden="false" customHeight="false" outlineLevel="0" collapsed="false">
      <c r="A6134" s="6" t="n">
        <v>48175.368</v>
      </c>
      <c r="B6134" s="6" t="n">
        <v>1.93186813186813</v>
      </c>
      <c r="C6134" s="6" t="n">
        <v>-1</v>
      </c>
      <c r="D6134" s="6" t="n">
        <v>-1</v>
      </c>
      <c r="E6134" s="6" t="n">
        <v>2.02564102564103</v>
      </c>
      <c r="F6134" s="6" t="n">
        <v>0</v>
      </c>
      <c r="G6134" s="6" t="n">
        <v>0</v>
      </c>
      <c r="H6134" s="6" t="str">
        <f aca="false">IF(AND(A6134&gt;=Stimuli!$B$2,A6134&lt;=Stimuli!$C$2),Stimuli!$A$2,IF(AND(A6134&gt;=Stimuli!$B$3,A6134&lt;=Stimuli!$C$3),Stimuli!$A$3,IF(AND(A6134&gt;=Stimuli!$B$4,A6134&lt;=Stimuli!$C$4),Stimuli!$A$4,"")))</f>
        <v>01 Quiet baseline (60s)</v>
      </c>
      <c r="I6134" s="6" t="n">
        <f aca="false">(B6134-B6133)/((A6134-A6133)/1000)</f>
        <v>0.187545787545872</v>
      </c>
      <c r="J6134" s="6" t="n">
        <f aca="false">IF(OR(B6134&lt;Rules!$B$2,B6134&gt;Rules!$B$3,ABS(I6134)&gt;Rules!$B$4,OR(B6135&lt;Rules!$B$2,B6135&gt;Rules!$B$3,ABS(I6135)&gt;Rules!$B$4)),1,0)</f>
        <v>0</v>
      </c>
      <c r="K6134" s="6" t="str">
        <f aca="false">IF(F6134=1,COUNTIF($F$2:F6134,1),"")</f>
        <v/>
      </c>
    </row>
    <row r="6135" customFormat="false" ht="15" hidden="false" customHeight="false" outlineLevel="0" collapsed="false">
      <c r="A6135" s="6" t="n">
        <v>48183.1805</v>
      </c>
      <c r="B6135" s="6" t="n">
        <v>1.92893772893773</v>
      </c>
      <c r="C6135" s="6" t="n">
        <v>-1</v>
      </c>
      <c r="D6135" s="6" t="n">
        <v>-1</v>
      </c>
      <c r="E6135" s="6" t="n">
        <v>2.02564102564103</v>
      </c>
      <c r="F6135" s="6" t="n">
        <v>0</v>
      </c>
      <c r="G6135" s="6" t="n">
        <v>0</v>
      </c>
      <c r="H6135" s="6" t="str">
        <f aca="false">IF(AND(A6135&gt;=Stimuli!$B$2,A6135&lt;=Stimuli!$C$2),Stimuli!$A$2,IF(AND(A6135&gt;=Stimuli!$B$3,A6135&lt;=Stimuli!$C$3),Stimuli!$A$3,IF(AND(A6135&gt;=Stimuli!$B$4,A6135&lt;=Stimuli!$C$4),Stimuli!$A$4,"")))</f>
        <v>01 Quiet baseline (60s)</v>
      </c>
      <c r="I6135" s="6" t="n">
        <f aca="false">(B6135-B6134)/((A6135-A6134)/1000)</f>
        <v>-0.375091575091602</v>
      </c>
      <c r="J6135" s="6" t="n">
        <f aca="false">IF(OR(B6135&lt;Rules!$B$2,B6135&gt;Rules!$B$3,ABS(I6135)&gt;Rules!$B$4,OR(B6136&lt;Rules!$B$2,B6136&gt;Rules!$B$3,ABS(I6136)&gt;Rules!$B$4)),1,0)</f>
        <v>0</v>
      </c>
      <c r="K6135" s="6" t="str">
        <f aca="false">IF(F6135=1,COUNTIF($F$2:F6135,1),"")</f>
        <v/>
      </c>
    </row>
    <row r="6136" customFormat="false" ht="15" hidden="false" customHeight="false" outlineLevel="0" collapsed="false">
      <c r="A6136" s="6" t="n">
        <v>48190.993</v>
      </c>
      <c r="B6136" s="6" t="n">
        <v>1.93186813186813</v>
      </c>
      <c r="C6136" s="6" t="n">
        <v>-1</v>
      </c>
      <c r="D6136" s="6" t="n">
        <v>-1</v>
      </c>
      <c r="E6136" s="6" t="n">
        <v>2.02564102564103</v>
      </c>
      <c r="F6136" s="6" t="n">
        <v>0</v>
      </c>
      <c r="G6136" s="6" t="n">
        <v>0</v>
      </c>
      <c r="H6136" s="6" t="str">
        <f aca="false">IF(AND(A6136&gt;=Stimuli!$B$2,A6136&lt;=Stimuli!$C$2),Stimuli!$A$2,IF(AND(A6136&gt;=Stimuli!$B$3,A6136&lt;=Stimuli!$C$3),Stimuli!$A$3,IF(AND(A6136&gt;=Stimuli!$B$4,A6136&lt;=Stimuli!$C$4),Stimuli!$A$4,"")))</f>
        <v>01 Quiet baseline (60s)</v>
      </c>
      <c r="I6136" s="6" t="n">
        <f aca="false">(B6136-B6135)/((A6136-A6135)/1000)</f>
        <v>0.375091575091602</v>
      </c>
      <c r="J6136" s="6" t="n">
        <f aca="false">IF(OR(B6136&lt;Rules!$B$2,B6136&gt;Rules!$B$3,ABS(I6136)&gt;Rules!$B$4,OR(B6137&lt;Rules!$B$2,B6137&gt;Rules!$B$3,ABS(I6137)&gt;Rules!$B$4)),1,0)</f>
        <v>0</v>
      </c>
      <c r="K6136" s="6" t="str">
        <f aca="false">IF(F6136=1,COUNTIF($F$2:F6136,1),"")</f>
        <v/>
      </c>
    </row>
    <row r="6137" customFormat="false" ht="15" hidden="false" customHeight="false" outlineLevel="0" collapsed="false">
      <c r="A6137" s="6" t="n">
        <v>48198.8055</v>
      </c>
      <c r="B6137" s="6" t="n">
        <v>1.92747252747253</v>
      </c>
      <c r="C6137" s="6" t="n">
        <v>-1</v>
      </c>
      <c r="D6137" s="6" t="n">
        <v>-1</v>
      </c>
      <c r="E6137" s="6" t="n">
        <v>2.02564102564103</v>
      </c>
      <c r="F6137" s="6" t="n">
        <v>0</v>
      </c>
      <c r="G6137" s="6" t="n">
        <v>0</v>
      </c>
      <c r="H6137" s="6" t="str">
        <f aca="false">IF(AND(A6137&gt;=Stimuli!$B$2,A6137&lt;=Stimuli!$C$2),Stimuli!$A$2,IF(AND(A6137&gt;=Stimuli!$B$3,A6137&lt;=Stimuli!$C$3),Stimuli!$A$3,IF(AND(A6137&gt;=Stimuli!$B$4,A6137&lt;=Stimuli!$C$4),Stimuli!$A$4,"")))</f>
        <v>01 Quiet baseline (60s)</v>
      </c>
      <c r="I6137" s="6" t="n">
        <f aca="false">(B6137-B6136)/((A6137-A6136)/1000)</f>
        <v>-0.562637362637332</v>
      </c>
      <c r="J6137" s="6" t="n">
        <f aca="false">IF(OR(B6137&lt;Rules!$B$2,B6137&gt;Rules!$B$3,ABS(I6137)&gt;Rules!$B$4,OR(B6138&lt;Rules!$B$2,B6138&gt;Rules!$B$3,ABS(I6138)&gt;Rules!$B$4)),1,0)</f>
        <v>0</v>
      </c>
      <c r="K6137" s="6" t="str">
        <f aca="false">IF(F6137=1,COUNTIF($F$2:F6137,1),"")</f>
        <v/>
      </c>
    </row>
    <row r="6138" customFormat="false" ht="15" hidden="false" customHeight="false" outlineLevel="0" collapsed="false">
      <c r="A6138" s="6" t="n">
        <v>48206.618</v>
      </c>
      <c r="B6138" s="6" t="n">
        <v>1.93186813186813</v>
      </c>
      <c r="C6138" s="6" t="n">
        <v>-1</v>
      </c>
      <c r="D6138" s="6" t="n">
        <v>-1</v>
      </c>
      <c r="E6138" s="6" t="n">
        <v>2.02564102564103</v>
      </c>
      <c r="F6138" s="6" t="n">
        <v>0</v>
      </c>
      <c r="G6138" s="6" t="n">
        <v>0</v>
      </c>
      <c r="H6138" s="6" t="str">
        <f aca="false">IF(AND(A6138&gt;=Stimuli!$B$2,A6138&lt;=Stimuli!$C$2),Stimuli!$A$2,IF(AND(A6138&gt;=Stimuli!$B$3,A6138&lt;=Stimuli!$C$3),Stimuli!$A$3,IF(AND(A6138&gt;=Stimuli!$B$4,A6138&lt;=Stimuli!$C$4),Stimuli!$A$4,"")))</f>
        <v>01 Quiet baseline (60s)</v>
      </c>
      <c r="I6138" s="6" t="n">
        <f aca="false">(B6138-B6137)/((A6138-A6137)/1000)</f>
        <v>0.562637362637332</v>
      </c>
      <c r="J6138" s="6" t="n">
        <f aca="false">IF(OR(B6138&lt;Rules!$B$2,B6138&gt;Rules!$B$3,ABS(I6138)&gt;Rules!$B$4,OR(B6139&lt;Rules!$B$2,B6139&gt;Rules!$B$3,ABS(I6139)&gt;Rules!$B$4)),1,0)</f>
        <v>0</v>
      </c>
      <c r="K6138" s="6" t="str">
        <f aca="false">IF(F6138=1,COUNTIF($F$2:F6138,1),"")</f>
        <v/>
      </c>
    </row>
    <row r="6139" customFormat="false" ht="15" hidden="false" customHeight="false" outlineLevel="0" collapsed="false">
      <c r="A6139" s="6" t="n">
        <v>48214.4305</v>
      </c>
      <c r="B6139" s="6" t="n">
        <v>1.92600732600733</v>
      </c>
      <c r="C6139" s="6" t="n">
        <v>-1</v>
      </c>
      <c r="D6139" s="6" t="n">
        <v>-1</v>
      </c>
      <c r="E6139" s="6" t="n">
        <v>2.02564102564103</v>
      </c>
      <c r="F6139" s="6" t="n">
        <v>0</v>
      </c>
      <c r="G6139" s="6" t="n">
        <v>0</v>
      </c>
      <c r="H6139" s="6" t="str">
        <f aca="false">IF(AND(A6139&gt;=Stimuli!$B$2,A6139&lt;=Stimuli!$C$2),Stimuli!$A$2,IF(AND(A6139&gt;=Stimuli!$B$3,A6139&lt;=Stimuli!$C$3),Stimuli!$A$3,IF(AND(A6139&gt;=Stimuli!$B$4,A6139&lt;=Stimuli!$C$4),Stimuli!$A$4,"")))</f>
        <v>01 Quiet baseline (60s)</v>
      </c>
      <c r="I6139" s="6" t="n">
        <f aca="false">(B6139-B6138)/((A6139-A6138)/1000)</f>
        <v>-0.750183150183176</v>
      </c>
      <c r="J6139" s="6" t="n">
        <f aca="false">IF(OR(B6139&lt;Rules!$B$2,B6139&gt;Rules!$B$3,ABS(I6139)&gt;Rules!$B$4,OR(B6140&lt;Rules!$B$2,B6140&gt;Rules!$B$3,ABS(I6140)&gt;Rules!$B$4)),1,0)</f>
        <v>0</v>
      </c>
      <c r="K6139" s="6" t="str">
        <f aca="false">IF(F6139=1,COUNTIF($F$2:F6139,1),"")</f>
        <v/>
      </c>
    </row>
    <row r="6140" customFormat="false" ht="15" hidden="false" customHeight="false" outlineLevel="0" collapsed="false">
      <c r="A6140" s="6" t="n">
        <v>48222.243</v>
      </c>
      <c r="B6140" s="6" t="n">
        <v>1.93186813186813</v>
      </c>
      <c r="C6140" s="6" t="n">
        <v>-1</v>
      </c>
      <c r="D6140" s="6" t="n">
        <v>-1</v>
      </c>
      <c r="E6140" s="6" t="n">
        <v>2.02564102564103</v>
      </c>
      <c r="F6140" s="6" t="n">
        <v>0</v>
      </c>
      <c r="G6140" s="6" t="n">
        <v>0</v>
      </c>
      <c r="H6140" s="6" t="str">
        <f aca="false">IF(AND(A6140&gt;=Stimuli!$B$2,A6140&lt;=Stimuli!$C$2),Stimuli!$A$2,IF(AND(A6140&gt;=Stimuli!$B$3,A6140&lt;=Stimuli!$C$3),Stimuli!$A$3,IF(AND(A6140&gt;=Stimuli!$B$4,A6140&lt;=Stimuli!$C$4),Stimuli!$A$4,"")))</f>
        <v>01 Quiet baseline (60s)</v>
      </c>
      <c r="I6140" s="6" t="n">
        <f aca="false">(B6140-B6139)/((A6140-A6139)/1000)</f>
        <v>0.750183150183176</v>
      </c>
      <c r="J6140" s="6" t="n">
        <f aca="false">IF(OR(B6140&lt;Rules!$B$2,B6140&gt;Rules!$B$3,ABS(I6140)&gt;Rules!$B$4,OR(B6141&lt;Rules!$B$2,B6141&gt;Rules!$B$3,ABS(I6141)&gt;Rules!$B$4)),1,0)</f>
        <v>0</v>
      </c>
      <c r="K6140" s="6" t="str">
        <f aca="false">IF(F6140=1,COUNTIF($F$2:F6140,1),"")</f>
        <v/>
      </c>
    </row>
    <row r="6141" customFormat="false" ht="15" hidden="false" customHeight="false" outlineLevel="0" collapsed="false">
      <c r="A6141" s="6" t="n">
        <v>48230.0555</v>
      </c>
      <c r="B6141" s="6" t="n">
        <v>1.92454212454212</v>
      </c>
      <c r="C6141" s="6" t="n">
        <v>-1</v>
      </c>
      <c r="D6141" s="6" t="n">
        <v>-1</v>
      </c>
      <c r="E6141" s="6" t="n">
        <v>2.02564102564103</v>
      </c>
      <c r="F6141" s="6" t="n">
        <v>0</v>
      </c>
      <c r="G6141" s="6" t="n">
        <v>0</v>
      </c>
      <c r="H6141" s="6" t="str">
        <f aca="false">IF(AND(A6141&gt;=Stimuli!$B$2,A6141&lt;=Stimuli!$C$2),Stimuli!$A$2,IF(AND(A6141&gt;=Stimuli!$B$3,A6141&lt;=Stimuli!$C$3),Stimuli!$A$3,IF(AND(A6141&gt;=Stimuli!$B$4,A6141&lt;=Stimuli!$C$4),Stimuli!$A$4,"")))</f>
        <v>01 Quiet baseline (60s)</v>
      </c>
      <c r="I6141" s="6" t="n">
        <f aca="false">(B6141-B6140)/((A6141-A6140)/1000)</f>
        <v>-0.937728937729048</v>
      </c>
      <c r="J6141" s="6" t="n">
        <f aca="false">IF(OR(B6141&lt;Rules!$B$2,B6141&gt;Rules!$B$3,ABS(I6141)&gt;Rules!$B$4,OR(B6142&lt;Rules!$B$2,B6142&gt;Rules!$B$3,ABS(I6142)&gt;Rules!$B$4)),1,0)</f>
        <v>0</v>
      </c>
      <c r="K6141" s="6" t="str">
        <f aca="false">IF(F6141=1,COUNTIF($F$2:F6141,1),"")</f>
        <v/>
      </c>
    </row>
    <row r="6142" customFormat="false" ht="15" hidden="false" customHeight="false" outlineLevel="0" collapsed="false">
      <c r="A6142" s="6" t="n">
        <v>48237.868</v>
      </c>
      <c r="B6142" s="6" t="n">
        <v>1.93040293040293</v>
      </c>
      <c r="C6142" s="6" t="n">
        <v>-1</v>
      </c>
      <c r="D6142" s="6" t="n">
        <v>-1</v>
      </c>
      <c r="E6142" s="6" t="n">
        <v>2.02564102564103</v>
      </c>
      <c r="F6142" s="6" t="n">
        <v>0</v>
      </c>
      <c r="G6142" s="6" t="n">
        <v>0</v>
      </c>
      <c r="H6142" s="6" t="str">
        <f aca="false">IF(AND(A6142&gt;=Stimuli!$B$2,A6142&lt;=Stimuli!$C$2),Stimuli!$A$2,IF(AND(A6142&gt;=Stimuli!$B$3,A6142&lt;=Stimuli!$C$3),Stimuli!$A$3,IF(AND(A6142&gt;=Stimuli!$B$4,A6142&lt;=Stimuli!$C$4),Stimuli!$A$4,"")))</f>
        <v>01 Quiet baseline (60s)</v>
      </c>
      <c r="I6142" s="6" t="n">
        <f aca="false">(B6142-B6141)/((A6142-A6141)/1000)</f>
        <v>0.750183150183176</v>
      </c>
      <c r="J6142" s="6" t="n">
        <f aca="false">IF(OR(B6142&lt;Rules!$B$2,B6142&gt;Rules!$B$3,ABS(I6142)&gt;Rules!$B$4,OR(B6143&lt;Rules!$B$2,B6143&gt;Rules!$B$3,ABS(I6143)&gt;Rules!$B$4)),1,0)</f>
        <v>0</v>
      </c>
      <c r="K6142" s="6" t="str">
        <f aca="false">IF(F6142=1,COUNTIF($F$2:F6142,1),"")</f>
        <v/>
      </c>
    </row>
    <row r="6143" customFormat="false" ht="15" hidden="false" customHeight="false" outlineLevel="0" collapsed="false">
      <c r="A6143" s="6" t="n">
        <v>48245.6805</v>
      </c>
      <c r="B6143" s="6" t="n">
        <v>1.92454212454212</v>
      </c>
      <c r="C6143" s="6" t="n">
        <v>-1</v>
      </c>
      <c r="D6143" s="6" t="n">
        <v>-1</v>
      </c>
      <c r="E6143" s="6" t="n">
        <v>2.02564102564103</v>
      </c>
      <c r="F6143" s="6" t="n">
        <v>0</v>
      </c>
      <c r="G6143" s="6" t="n">
        <v>0</v>
      </c>
      <c r="H6143" s="6" t="str">
        <f aca="false">IF(AND(A6143&gt;=Stimuli!$B$2,A6143&lt;=Stimuli!$C$2),Stimuli!$A$2,IF(AND(A6143&gt;=Stimuli!$B$3,A6143&lt;=Stimuli!$C$3),Stimuli!$A$3,IF(AND(A6143&gt;=Stimuli!$B$4,A6143&lt;=Stimuli!$C$4),Stimuli!$A$4,"")))</f>
        <v>01 Quiet baseline (60s)</v>
      </c>
      <c r="I6143" s="6" t="n">
        <f aca="false">(B6143-B6142)/((A6143-A6142)/1000)</f>
        <v>-0.750183150183176</v>
      </c>
      <c r="J6143" s="6" t="n">
        <f aca="false">IF(OR(B6143&lt;Rules!$B$2,B6143&gt;Rules!$B$3,ABS(I6143)&gt;Rules!$B$4,OR(B6144&lt;Rules!$B$2,B6144&gt;Rules!$B$3,ABS(I6144)&gt;Rules!$B$4)),1,0)</f>
        <v>0</v>
      </c>
      <c r="K6143" s="6" t="str">
        <f aca="false">IF(F6143=1,COUNTIF($F$2:F6143,1),"")</f>
        <v/>
      </c>
    </row>
    <row r="6144" customFormat="false" ht="15" hidden="false" customHeight="false" outlineLevel="0" collapsed="false">
      <c r="A6144" s="6" t="n">
        <v>48253.493</v>
      </c>
      <c r="B6144" s="6" t="n">
        <v>1.93040293040293</v>
      </c>
      <c r="C6144" s="6" t="n">
        <v>-1</v>
      </c>
      <c r="D6144" s="6" t="n">
        <v>-1</v>
      </c>
      <c r="E6144" s="6" t="n">
        <v>2.02564102564103</v>
      </c>
      <c r="F6144" s="6" t="n">
        <v>0</v>
      </c>
      <c r="G6144" s="6" t="n">
        <v>0</v>
      </c>
      <c r="H6144" s="6" t="str">
        <f aca="false">IF(AND(A6144&gt;=Stimuli!$B$2,A6144&lt;=Stimuli!$C$2),Stimuli!$A$2,IF(AND(A6144&gt;=Stimuli!$B$3,A6144&lt;=Stimuli!$C$3),Stimuli!$A$3,IF(AND(A6144&gt;=Stimuli!$B$4,A6144&lt;=Stimuli!$C$4),Stimuli!$A$4,"")))</f>
        <v>01 Quiet baseline (60s)</v>
      </c>
      <c r="I6144" s="6" t="n">
        <f aca="false">(B6144-B6143)/((A6144-A6143)/1000)</f>
        <v>0.750183150183176</v>
      </c>
      <c r="J6144" s="6" t="n">
        <f aca="false">IF(OR(B6144&lt;Rules!$B$2,B6144&gt;Rules!$B$3,ABS(I6144)&gt;Rules!$B$4,OR(B6145&lt;Rules!$B$2,B6145&gt;Rules!$B$3,ABS(I6145)&gt;Rules!$B$4)),1,0)</f>
        <v>0</v>
      </c>
      <c r="K6144" s="6" t="str">
        <f aca="false">IF(F6144=1,COUNTIF($F$2:F6144,1),"")</f>
        <v/>
      </c>
    </row>
    <row r="6145" customFormat="false" ht="15" hidden="false" customHeight="false" outlineLevel="0" collapsed="false">
      <c r="A6145" s="6" t="n">
        <v>48261.3055</v>
      </c>
      <c r="B6145" s="6" t="n">
        <v>1.92454212454212</v>
      </c>
      <c r="C6145" s="6" t="n">
        <v>-1</v>
      </c>
      <c r="D6145" s="6" t="n">
        <v>-1</v>
      </c>
      <c r="E6145" s="6" t="n">
        <v>2.02564102564103</v>
      </c>
      <c r="F6145" s="6" t="n">
        <v>0</v>
      </c>
      <c r="G6145" s="6" t="n">
        <v>0</v>
      </c>
      <c r="H6145" s="6" t="str">
        <f aca="false">IF(AND(A6145&gt;=Stimuli!$B$2,A6145&lt;=Stimuli!$C$2),Stimuli!$A$2,IF(AND(A6145&gt;=Stimuli!$B$3,A6145&lt;=Stimuli!$C$3),Stimuli!$A$3,IF(AND(A6145&gt;=Stimuli!$B$4,A6145&lt;=Stimuli!$C$4),Stimuli!$A$4,"")))</f>
        <v>01 Quiet baseline (60s)</v>
      </c>
      <c r="I6145" s="6" t="n">
        <f aca="false">(B6145-B6144)/((A6145-A6144)/1000)</f>
        <v>-0.750183150183176</v>
      </c>
      <c r="J6145" s="6" t="n">
        <f aca="false">IF(OR(B6145&lt;Rules!$B$2,B6145&gt;Rules!$B$3,ABS(I6145)&gt;Rules!$B$4,OR(B6146&lt;Rules!$B$2,B6146&gt;Rules!$B$3,ABS(I6146)&gt;Rules!$B$4)),1,0)</f>
        <v>0</v>
      </c>
      <c r="K6145" s="6" t="str">
        <f aca="false">IF(F6145=1,COUNTIF($F$2:F6145,1),"")</f>
        <v/>
      </c>
    </row>
    <row r="6146" customFormat="false" ht="15" hidden="false" customHeight="false" outlineLevel="0" collapsed="false">
      <c r="A6146" s="6" t="n">
        <v>48269.118</v>
      </c>
      <c r="B6146" s="6" t="n">
        <v>1.92893772893773</v>
      </c>
      <c r="C6146" s="6" t="n">
        <v>-1</v>
      </c>
      <c r="D6146" s="6" t="n">
        <v>-1</v>
      </c>
      <c r="E6146" s="6" t="n">
        <v>2.02564102564103</v>
      </c>
      <c r="F6146" s="6" t="n">
        <v>0</v>
      </c>
      <c r="G6146" s="6" t="n">
        <v>0</v>
      </c>
      <c r="H6146" s="6" t="str">
        <f aca="false">IF(AND(A6146&gt;=Stimuli!$B$2,A6146&lt;=Stimuli!$C$2),Stimuli!$A$2,IF(AND(A6146&gt;=Stimuli!$B$3,A6146&lt;=Stimuli!$C$3),Stimuli!$A$3,IF(AND(A6146&gt;=Stimuli!$B$4,A6146&lt;=Stimuli!$C$4),Stimuli!$A$4,"")))</f>
        <v>01 Quiet baseline (60s)</v>
      </c>
      <c r="I6146" s="6" t="n">
        <f aca="false">(B6146-B6145)/((A6146-A6145)/1000)</f>
        <v>0.562637362637446</v>
      </c>
      <c r="J6146" s="6" t="n">
        <f aca="false">IF(OR(B6146&lt;Rules!$B$2,B6146&gt;Rules!$B$3,ABS(I6146)&gt;Rules!$B$4,OR(B6147&lt;Rules!$B$2,B6147&gt;Rules!$B$3,ABS(I6147)&gt;Rules!$B$4)),1,0)</f>
        <v>0</v>
      </c>
      <c r="K6146" s="6" t="str">
        <f aca="false">IF(F6146=1,COUNTIF($F$2:F6146,1),"")</f>
        <v/>
      </c>
    </row>
    <row r="6147" customFormat="false" ht="15" hidden="false" customHeight="false" outlineLevel="0" collapsed="false">
      <c r="A6147" s="6" t="n">
        <v>48276.9305</v>
      </c>
      <c r="B6147" s="6" t="n">
        <v>1.92454212454212</v>
      </c>
      <c r="C6147" s="6" t="n">
        <v>-1</v>
      </c>
      <c r="D6147" s="6" t="n">
        <v>-1</v>
      </c>
      <c r="E6147" s="6" t="n">
        <v>2.02564102564103</v>
      </c>
      <c r="F6147" s="6" t="n">
        <v>0</v>
      </c>
      <c r="G6147" s="6" t="n">
        <v>0</v>
      </c>
      <c r="H6147" s="6" t="str">
        <f aca="false">IF(AND(A6147&gt;=Stimuli!$B$2,A6147&lt;=Stimuli!$C$2),Stimuli!$A$2,IF(AND(A6147&gt;=Stimuli!$B$3,A6147&lt;=Stimuli!$C$3),Stimuli!$A$3,IF(AND(A6147&gt;=Stimuli!$B$4,A6147&lt;=Stimuli!$C$4),Stimuli!$A$4,"")))</f>
        <v>01 Quiet baseline (60s)</v>
      </c>
      <c r="I6147" s="6" t="n">
        <f aca="false">(B6147-B6146)/((A6147-A6146)/1000)</f>
        <v>-0.562637362637446</v>
      </c>
      <c r="J6147" s="6" t="n">
        <f aca="false">IF(OR(B6147&lt;Rules!$B$2,B6147&gt;Rules!$B$3,ABS(I6147)&gt;Rules!$B$4,OR(B6148&lt;Rules!$B$2,B6148&gt;Rules!$B$3,ABS(I6148)&gt;Rules!$B$4)),1,0)</f>
        <v>0</v>
      </c>
      <c r="K6147" s="6" t="str">
        <f aca="false">IF(F6147=1,COUNTIF($F$2:F6147,1),"")</f>
        <v/>
      </c>
    </row>
    <row r="6148" customFormat="false" ht="15" hidden="false" customHeight="false" outlineLevel="0" collapsed="false">
      <c r="A6148" s="6" t="n">
        <v>48284.743</v>
      </c>
      <c r="B6148" s="6" t="n">
        <v>1.92600732600733</v>
      </c>
      <c r="C6148" s="6" t="n">
        <v>-1</v>
      </c>
      <c r="D6148" s="6" t="n">
        <v>-1</v>
      </c>
      <c r="E6148" s="6" t="n">
        <v>2.02564102564103</v>
      </c>
      <c r="F6148" s="6" t="n">
        <v>0</v>
      </c>
      <c r="G6148" s="6" t="n">
        <v>0</v>
      </c>
      <c r="H6148" s="6" t="str">
        <f aca="false">IF(AND(A6148&gt;=Stimuli!$B$2,A6148&lt;=Stimuli!$C$2),Stimuli!$A$2,IF(AND(A6148&gt;=Stimuli!$B$3,A6148&lt;=Stimuli!$C$3),Stimuli!$A$3,IF(AND(A6148&gt;=Stimuli!$B$4,A6148&lt;=Stimuli!$C$4),Stimuli!$A$4,"")))</f>
        <v>01 Quiet baseline (60s)</v>
      </c>
      <c r="I6148" s="6" t="n">
        <f aca="false">(B6148-B6147)/((A6148-A6147)/1000)</f>
        <v>0.187545787545872</v>
      </c>
      <c r="J6148" s="6" t="n">
        <f aca="false">IF(OR(B6148&lt;Rules!$B$2,B6148&gt;Rules!$B$3,ABS(I6148)&gt;Rules!$B$4,OR(B6149&lt;Rules!$B$2,B6149&gt;Rules!$B$3,ABS(I6149)&gt;Rules!$B$4)),1,0)</f>
        <v>0</v>
      </c>
      <c r="K6148" s="6" t="str">
        <f aca="false">IF(F6148=1,COUNTIF($F$2:F6148,1),"")</f>
        <v/>
      </c>
    </row>
    <row r="6149" customFormat="false" ht="15" hidden="false" customHeight="false" outlineLevel="0" collapsed="false">
      <c r="A6149" s="6" t="n">
        <v>48292.5555</v>
      </c>
      <c r="B6149" s="6" t="n">
        <v>1.92454212454212</v>
      </c>
      <c r="C6149" s="6" t="n">
        <v>-1</v>
      </c>
      <c r="D6149" s="6" t="n">
        <v>-1</v>
      </c>
      <c r="E6149" s="6" t="n">
        <v>2.02564102564103</v>
      </c>
      <c r="F6149" s="6" t="n">
        <v>0</v>
      </c>
      <c r="G6149" s="6" t="n">
        <v>0</v>
      </c>
      <c r="H6149" s="6" t="str">
        <f aca="false">IF(AND(A6149&gt;=Stimuli!$B$2,A6149&lt;=Stimuli!$C$2),Stimuli!$A$2,IF(AND(A6149&gt;=Stimuli!$B$3,A6149&lt;=Stimuli!$C$3),Stimuli!$A$3,IF(AND(A6149&gt;=Stimuli!$B$4,A6149&lt;=Stimuli!$C$4),Stimuli!$A$4,"")))</f>
        <v>01 Quiet baseline (60s)</v>
      </c>
      <c r="I6149" s="6" t="n">
        <f aca="false">(B6149-B6148)/((A6149-A6148)/1000)</f>
        <v>-0.187545787545872</v>
      </c>
      <c r="J6149" s="6" t="n">
        <f aca="false">IF(OR(B6149&lt;Rules!$B$2,B6149&gt;Rules!$B$3,ABS(I6149)&gt;Rules!$B$4,OR(B6150&lt;Rules!$B$2,B6150&gt;Rules!$B$3,ABS(I6150)&gt;Rules!$B$4)),1,0)</f>
        <v>0</v>
      </c>
      <c r="K6149" s="6" t="str">
        <f aca="false">IF(F6149=1,COUNTIF($F$2:F6149,1),"")</f>
        <v/>
      </c>
    </row>
    <row r="6150" customFormat="false" ht="15" hidden="false" customHeight="false" outlineLevel="0" collapsed="false">
      <c r="A6150" s="6" t="n">
        <v>48300.368</v>
      </c>
      <c r="B6150" s="6" t="n">
        <v>1.92454212454212</v>
      </c>
      <c r="C6150" s="6" t="n">
        <v>-1</v>
      </c>
      <c r="D6150" s="6" t="n">
        <v>-1</v>
      </c>
      <c r="E6150" s="6" t="n">
        <v>2.02564102564103</v>
      </c>
      <c r="F6150" s="6" t="n">
        <v>0</v>
      </c>
      <c r="G6150" s="6" t="n">
        <v>0</v>
      </c>
      <c r="H6150" s="6" t="str">
        <f aca="false">IF(AND(A6150&gt;=Stimuli!$B$2,A6150&lt;=Stimuli!$C$2),Stimuli!$A$2,IF(AND(A6150&gt;=Stimuli!$B$3,A6150&lt;=Stimuli!$C$3),Stimuli!$A$3,IF(AND(A6150&gt;=Stimuli!$B$4,A6150&lt;=Stimuli!$C$4),Stimuli!$A$4,"")))</f>
        <v>01 Quiet baseline (60s)</v>
      </c>
      <c r="I6150" s="6" t="n">
        <f aca="false">(B6150-B6149)/((A6150-A6149)/1000)</f>
        <v>0</v>
      </c>
      <c r="J6150" s="6" t="n">
        <f aca="false">IF(OR(B6150&lt;Rules!$B$2,B6150&gt;Rules!$B$3,ABS(I6150)&gt;Rules!$B$4,OR(B6151&lt;Rules!$B$2,B6151&gt;Rules!$B$3,ABS(I6151)&gt;Rules!$B$4)),1,0)</f>
        <v>0</v>
      </c>
      <c r="K6150" s="6" t="str">
        <f aca="false">IF(F6150=1,COUNTIF($F$2:F6150,1),"")</f>
        <v/>
      </c>
    </row>
    <row r="6151" customFormat="false" ht="15" hidden="false" customHeight="false" outlineLevel="0" collapsed="false">
      <c r="A6151" s="6" t="n">
        <v>48308.1805</v>
      </c>
      <c r="B6151" s="6" t="n">
        <v>1.92600732600733</v>
      </c>
      <c r="C6151" s="6" t="n">
        <v>-1</v>
      </c>
      <c r="D6151" s="6" t="n">
        <v>-1</v>
      </c>
      <c r="E6151" s="6" t="n">
        <v>2.02564102564103</v>
      </c>
      <c r="F6151" s="6" t="n">
        <v>0</v>
      </c>
      <c r="G6151" s="6" t="n">
        <v>0</v>
      </c>
      <c r="H6151" s="6" t="str">
        <f aca="false">IF(AND(A6151&gt;=Stimuli!$B$2,A6151&lt;=Stimuli!$C$2),Stimuli!$A$2,IF(AND(A6151&gt;=Stimuli!$B$3,A6151&lt;=Stimuli!$C$3),Stimuli!$A$3,IF(AND(A6151&gt;=Stimuli!$B$4,A6151&lt;=Stimuli!$C$4),Stimuli!$A$4,"")))</f>
        <v>01 Quiet baseline (60s)</v>
      </c>
      <c r="I6151" s="6" t="n">
        <f aca="false">(B6151-B6150)/((A6151-A6150)/1000)</f>
        <v>0.187545787545872</v>
      </c>
      <c r="J6151" s="6" t="n">
        <f aca="false">IF(OR(B6151&lt;Rules!$B$2,B6151&gt;Rules!$B$3,ABS(I6151)&gt;Rules!$B$4,OR(B6152&lt;Rules!$B$2,B6152&gt;Rules!$B$3,ABS(I6152)&gt;Rules!$B$4)),1,0)</f>
        <v>0</v>
      </c>
      <c r="K6151" s="6" t="str">
        <f aca="false">IF(F6151=1,COUNTIF($F$2:F6151,1),"")</f>
        <v/>
      </c>
    </row>
    <row r="6152" customFormat="false" ht="15" hidden="false" customHeight="false" outlineLevel="0" collapsed="false">
      <c r="A6152" s="6" t="n">
        <v>48315.993</v>
      </c>
      <c r="B6152" s="6" t="n">
        <v>1.92307692307692</v>
      </c>
      <c r="C6152" s="6" t="n">
        <v>-1</v>
      </c>
      <c r="D6152" s="6" t="n">
        <v>-1</v>
      </c>
      <c r="E6152" s="6" t="n">
        <v>2.02564102564103</v>
      </c>
      <c r="F6152" s="6" t="n">
        <v>0</v>
      </c>
      <c r="G6152" s="6" t="n">
        <v>0</v>
      </c>
      <c r="H6152" s="6" t="str">
        <f aca="false">IF(AND(A6152&gt;=Stimuli!$B$2,A6152&lt;=Stimuli!$C$2),Stimuli!$A$2,IF(AND(A6152&gt;=Stimuli!$B$3,A6152&lt;=Stimuli!$C$3),Stimuli!$A$3,IF(AND(A6152&gt;=Stimuli!$B$4,A6152&lt;=Stimuli!$C$4),Stimuli!$A$4,"")))</f>
        <v>01 Quiet baseline (60s)</v>
      </c>
      <c r="I6152" s="6" t="n">
        <f aca="false">(B6152-B6151)/((A6152-A6151)/1000)</f>
        <v>-0.375091575091602</v>
      </c>
      <c r="J6152" s="6" t="n">
        <f aca="false">IF(OR(B6152&lt;Rules!$B$2,B6152&gt;Rules!$B$3,ABS(I6152)&gt;Rules!$B$4,OR(B6153&lt;Rules!$B$2,B6153&gt;Rules!$B$3,ABS(I6153)&gt;Rules!$B$4)),1,0)</f>
        <v>0</v>
      </c>
      <c r="K6152" s="6" t="str">
        <f aca="false">IF(F6152=1,COUNTIF($F$2:F6152,1),"")</f>
        <v/>
      </c>
    </row>
    <row r="6153" customFormat="false" ht="15" hidden="false" customHeight="false" outlineLevel="0" collapsed="false">
      <c r="A6153" s="6" t="n">
        <v>48323.8055</v>
      </c>
      <c r="B6153" s="6" t="n">
        <v>1.92747252747253</v>
      </c>
      <c r="C6153" s="6" t="n">
        <v>-1</v>
      </c>
      <c r="D6153" s="6" t="n">
        <v>-1</v>
      </c>
      <c r="E6153" s="6" t="n">
        <v>2.02564102564103</v>
      </c>
      <c r="F6153" s="6" t="n">
        <v>0</v>
      </c>
      <c r="G6153" s="6" t="n">
        <v>0</v>
      </c>
      <c r="H6153" s="6" t="str">
        <f aca="false">IF(AND(A6153&gt;=Stimuli!$B$2,A6153&lt;=Stimuli!$C$2),Stimuli!$A$2,IF(AND(A6153&gt;=Stimuli!$B$3,A6153&lt;=Stimuli!$C$3),Stimuli!$A$3,IF(AND(A6153&gt;=Stimuli!$B$4,A6153&lt;=Stimuli!$C$4),Stimuli!$A$4,"")))</f>
        <v>01 Quiet baseline (60s)</v>
      </c>
      <c r="I6153" s="6" t="n">
        <f aca="false">(B6153-B6152)/((A6153-A6152)/1000)</f>
        <v>0.562637362637446</v>
      </c>
      <c r="J6153" s="6" t="n">
        <f aca="false">IF(OR(B6153&lt;Rules!$B$2,B6153&gt;Rules!$B$3,ABS(I6153)&gt;Rules!$B$4,OR(B6154&lt;Rules!$B$2,B6154&gt;Rules!$B$3,ABS(I6154)&gt;Rules!$B$4)),1,0)</f>
        <v>0</v>
      </c>
      <c r="K6153" s="6" t="str">
        <f aca="false">IF(F6153=1,COUNTIF($F$2:F6153,1),"")</f>
        <v/>
      </c>
    </row>
    <row r="6154" customFormat="false" ht="15" hidden="false" customHeight="false" outlineLevel="0" collapsed="false">
      <c r="A6154" s="6" t="n">
        <v>48331.618</v>
      </c>
      <c r="B6154" s="6" t="n">
        <v>1.92161172161172</v>
      </c>
      <c r="C6154" s="6" t="n">
        <v>-1</v>
      </c>
      <c r="D6154" s="6" t="n">
        <v>-1</v>
      </c>
      <c r="E6154" s="6" t="n">
        <v>2.02564102564103</v>
      </c>
      <c r="F6154" s="6" t="n">
        <v>0</v>
      </c>
      <c r="G6154" s="6" t="n">
        <v>0</v>
      </c>
      <c r="H6154" s="6" t="str">
        <f aca="false">IF(AND(A6154&gt;=Stimuli!$B$2,A6154&lt;=Stimuli!$C$2),Stimuli!$A$2,IF(AND(A6154&gt;=Stimuli!$B$3,A6154&lt;=Stimuli!$C$3),Stimuli!$A$3,IF(AND(A6154&gt;=Stimuli!$B$4,A6154&lt;=Stimuli!$C$4),Stimuli!$A$4,"")))</f>
        <v>01 Quiet baseline (60s)</v>
      </c>
      <c r="I6154" s="6" t="n">
        <f aca="false">(B6154-B6153)/((A6154-A6153)/1000)</f>
        <v>-0.75018315018329</v>
      </c>
      <c r="J6154" s="6" t="n">
        <f aca="false">IF(OR(B6154&lt;Rules!$B$2,B6154&gt;Rules!$B$3,ABS(I6154)&gt;Rules!$B$4,OR(B6155&lt;Rules!$B$2,B6155&gt;Rules!$B$3,ABS(I6155)&gt;Rules!$B$4)),1,0)</f>
        <v>0</v>
      </c>
      <c r="K6154" s="6" t="str">
        <f aca="false">IF(F6154=1,COUNTIF($F$2:F6154,1),"")</f>
        <v/>
      </c>
    </row>
    <row r="6155" customFormat="false" ht="15" hidden="false" customHeight="false" outlineLevel="0" collapsed="false">
      <c r="A6155" s="6" t="n">
        <v>48339.4305</v>
      </c>
      <c r="B6155" s="6" t="n">
        <v>1.92747252747253</v>
      </c>
      <c r="C6155" s="6" t="n">
        <v>-1</v>
      </c>
      <c r="D6155" s="6" t="n">
        <v>-1</v>
      </c>
      <c r="E6155" s="6" t="n">
        <v>2.02564102564103</v>
      </c>
      <c r="F6155" s="6" t="n">
        <v>0</v>
      </c>
      <c r="G6155" s="6" t="n">
        <v>0</v>
      </c>
      <c r="H6155" s="6" t="str">
        <f aca="false">IF(AND(A6155&gt;=Stimuli!$B$2,A6155&lt;=Stimuli!$C$2),Stimuli!$A$2,IF(AND(A6155&gt;=Stimuli!$B$3,A6155&lt;=Stimuli!$C$3),Stimuli!$A$3,IF(AND(A6155&gt;=Stimuli!$B$4,A6155&lt;=Stimuli!$C$4),Stimuli!$A$4,"")))</f>
        <v>01 Quiet baseline (60s)</v>
      </c>
      <c r="I6155" s="6" t="n">
        <f aca="false">(B6155-B6154)/((A6155-A6154)/1000)</f>
        <v>0.75018315018329</v>
      </c>
      <c r="J6155" s="6" t="n">
        <f aca="false">IF(OR(B6155&lt;Rules!$B$2,B6155&gt;Rules!$B$3,ABS(I6155)&gt;Rules!$B$4,OR(B6156&lt;Rules!$B$2,B6156&gt;Rules!$B$3,ABS(I6156)&gt;Rules!$B$4)),1,0)</f>
        <v>0</v>
      </c>
      <c r="K6155" s="6" t="str">
        <f aca="false">IF(F6155=1,COUNTIF($F$2:F6155,1),"")</f>
        <v/>
      </c>
    </row>
    <row r="6156" customFormat="false" ht="15" hidden="false" customHeight="false" outlineLevel="0" collapsed="false">
      <c r="A6156" s="6" t="n">
        <v>48347.243</v>
      </c>
      <c r="B6156" s="6" t="n">
        <v>1.92014652014652</v>
      </c>
      <c r="C6156" s="6" t="n">
        <v>-1</v>
      </c>
      <c r="D6156" s="6" t="n">
        <v>-1</v>
      </c>
      <c r="E6156" s="6" t="n">
        <v>2.02564102564103</v>
      </c>
      <c r="F6156" s="6" t="n">
        <v>0</v>
      </c>
      <c r="G6156" s="6" t="n">
        <v>0</v>
      </c>
      <c r="H6156" s="6" t="str">
        <f aca="false">IF(AND(A6156&gt;=Stimuli!$B$2,A6156&lt;=Stimuli!$C$2),Stimuli!$A$2,IF(AND(A6156&gt;=Stimuli!$B$3,A6156&lt;=Stimuli!$C$3),Stimuli!$A$3,IF(AND(A6156&gt;=Stimuli!$B$4,A6156&lt;=Stimuli!$C$4),Stimuli!$A$4,"")))</f>
        <v>01 Quiet baseline (60s)</v>
      </c>
      <c r="I6156" s="6" t="n">
        <f aca="false">(B6156-B6155)/((A6156-A6155)/1000)</f>
        <v>-0.93772893772902</v>
      </c>
      <c r="J6156" s="6" t="n">
        <f aca="false">IF(OR(B6156&lt;Rules!$B$2,B6156&gt;Rules!$B$3,ABS(I6156)&gt;Rules!$B$4,OR(B6157&lt;Rules!$B$2,B6157&gt;Rules!$B$3,ABS(I6157)&gt;Rules!$B$4)),1,0)</f>
        <v>0</v>
      </c>
      <c r="K6156" s="6" t="str">
        <f aca="false">IF(F6156=1,COUNTIF($F$2:F6156,1),"")</f>
        <v/>
      </c>
    </row>
    <row r="6157" customFormat="false" ht="15" hidden="false" customHeight="false" outlineLevel="0" collapsed="false">
      <c r="A6157" s="6" t="n">
        <v>48355.0555</v>
      </c>
      <c r="B6157" s="6" t="n">
        <v>1.92600732600733</v>
      </c>
      <c r="C6157" s="6" t="n">
        <v>-1</v>
      </c>
      <c r="D6157" s="6" t="n">
        <v>-1</v>
      </c>
      <c r="E6157" s="6" t="n">
        <v>2.02564102564103</v>
      </c>
      <c r="F6157" s="6" t="n">
        <v>0</v>
      </c>
      <c r="G6157" s="6" t="n">
        <v>0</v>
      </c>
      <c r="H6157" s="6" t="str">
        <f aca="false">IF(AND(A6157&gt;=Stimuli!$B$2,A6157&lt;=Stimuli!$C$2),Stimuli!$A$2,IF(AND(A6157&gt;=Stimuli!$B$3,A6157&lt;=Stimuli!$C$3),Stimuli!$A$3,IF(AND(A6157&gt;=Stimuli!$B$4,A6157&lt;=Stimuli!$C$4),Stimuli!$A$4,"")))</f>
        <v>01 Quiet baseline (60s)</v>
      </c>
      <c r="I6157" s="6" t="n">
        <f aca="false">(B6157-B6156)/((A6157-A6156)/1000)</f>
        <v>0.750183150183176</v>
      </c>
      <c r="J6157" s="6" t="n">
        <f aca="false">IF(OR(B6157&lt;Rules!$B$2,B6157&gt;Rules!$B$3,ABS(I6157)&gt;Rules!$B$4,OR(B6158&lt;Rules!$B$2,B6158&gt;Rules!$B$3,ABS(I6158)&gt;Rules!$B$4)),1,0)</f>
        <v>0</v>
      </c>
      <c r="K6157" s="6" t="str">
        <f aca="false">IF(F6157=1,COUNTIF($F$2:F6157,1),"")</f>
        <v/>
      </c>
    </row>
    <row r="6158" customFormat="false" ht="15" hidden="false" customHeight="false" outlineLevel="0" collapsed="false">
      <c r="A6158" s="6" t="n">
        <v>48362.868</v>
      </c>
      <c r="B6158" s="6" t="n">
        <v>1.91868131868132</v>
      </c>
      <c r="C6158" s="6" t="n">
        <v>-1</v>
      </c>
      <c r="D6158" s="6" t="n">
        <v>-1</v>
      </c>
      <c r="E6158" s="6" t="n">
        <v>2.02564102564103</v>
      </c>
      <c r="F6158" s="6" t="n">
        <v>0</v>
      </c>
      <c r="G6158" s="6" t="n">
        <v>0</v>
      </c>
      <c r="H6158" s="6" t="str">
        <f aca="false">IF(AND(A6158&gt;=Stimuli!$B$2,A6158&lt;=Stimuli!$C$2),Stimuli!$A$2,IF(AND(A6158&gt;=Stimuli!$B$3,A6158&lt;=Stimuli!$C$3),Stimuli!$A$3,IF(AND(A6158&gt;=Stimuli!$B$4,A6158&lt;=Stimuli!$C$4),Stimuli!$A$4,"")))</f>
        <v>01 Quiet baseline (60s)</v>
      </c>
      <c r="I6158" s="6" t="n">
        <f aca="false">(B6158-B6157)/((A6158-A6157)/1000)</f>
        <v>-0.93772893772902</v>
      </c>
      <c r="J6158" s="6" t="n">
        <f aca="false">IF(OR(B6158&lt;Rules!$B$2,B6158&gt;Rules!$B$3,ABS(I6158)&gt;Rules!$B$4,OR(B6159&lt;Rules!$B$2,B6159&gt;Rules!$B$3,ABS(I6159)&gt;Rules!$B$4)),1,0)</f>
        <v>0</v>
      </c>
      <c r="K6158" s="6" t="str">
        <f aca="false">IF(F6158=1,COUNTIF($F$2:F6158,1),"")</f>
        <v/>
      </c>
    </row>
    <row r="6159" customFormat="false" ht="15" hidden="false" customHeight="false" outlineLevel="0" collapsed="false">
      <c r="A6159" s="6" t="n">
        <v>48370.6805</v>
      </c>
      <c r="B6159" s="6" t="n">
        <v>1.92600732600733</v>
      </c>
      <c r="C6159" s="6" t="n">
        <v>-1</v>
      </c>
      <c r="D6159" s="6" t="n">
        <v>-1</v>
      </c>
      <c r="E6159" s="6" t="n">
        <v>2.02564102564103</v>
      </c>
      <c r="F6159" s="6" t="n">
        <v>0</v>
      </c>
      <c r="G6159" s="6" t="n">
        <v>0</v>
      </c>
      <c r="H6159" s="6" t="str">
        <f aca="false">IF(AND(A6159&gt;=Stimuli!$B$2,A6159&lt;=Stimuli!$C$2),Stimuli!$A$2,IF(AND(A6159&gt;=Stimuli!$B$3,A6159&lt;=Stimuli!$C$3),Stimuli!$A$3,IF(AND(A6159&gt;=Stimuli!$B$4,A6159&lt;=Stimuli!$C$4),Stimuli!$A$4,"")))</f>
        <v>01 Quiet baseline (60s)</v>
      </c>
      <c r="I6159" s="6" t="n">
        <f aca="false">(B6159-B6158)/((A6159-A6158)/1000)</f>
        <v>0.93772893772902</v>
      </c>
      <c r="J6159" s="6" t="n">
        <f aca="false">IF(OR(B6159&lt;Rules!$B$2,B6159&gt;Rules!$B$3,ABS(I6159)&gt;Rules!$B$4,OR(B6160&lt;Rules!$B$2,B6160&gt;Rules!$B$3,ABS(I6160)&gt;Rules!$B$4)),1,0)</f>
        <v>0</v>
      </c>
      <c r="K6159" s="6" t="str">
        <f aca="false">IF(F6159=1,COUNTIF($F$2:F6159,1),"")</f>
        <v/>
      </c>
    </row>
    <row r="6160" customFormat="false" ht="15" hidden="false" customHeight="false" outlineLevel="0" collapsed="false">
      <c r="A6160" s="6" t="n">
        <v>48378.493</v>
      </c>
      <c r="B6160" s="6" t="n">
        <v>1.91868131868132</v>
      </c>
      <c r="C6160" s="6" t="n">
        <v>-1</v>
      </c>
      <c r="D6160" s="6" t="n">
        <v>-1</v>
      </c>
      <c r="E6160" s="6" t="n">
        <v>2.02564102564103</v>
      </c>
      <c r="F6160" s="6" t="n">
        <v>0</v>
      </c>
      <c r="G6160" s="6" t="n">
        <v>0</v>
      </c>
      <c r="H6160" s="6" t="str">
        <f aca="false">IF(AND(A6160&gt;=Stimuli!$B$2,A6160&lt;=Stimuli!$C$2),Stimuli!$A$2,IF(AND(A6160&gt;=Stimuli!$B$3,A6160&lt;=Stimuli!$C$3),Stimuli!$A$3,IF(AND(A6160&gt;=Stimuli!$B$4,A6160&lt;=Stimuli!$C$4),Stimuli!$A$4,"")))</f>
        <v>01 Quiet baseline (60s)</v>
      </c>
      <c r="I6160" s="6" t="n">
        <f aca="false">(B6160-B6159)/((A6160-A6159)/1000)</f>
        <v>-0.93772893772902</v>
      </c>
      <c r="J6160" s="6" t="n">
        <f aca="false">IF(OR(B6160&lt;Rules!$B$2,B6160&gt;Rules!$B$3,ABS(I6160)&gt;Rules!$B$4,OR(B6161&lt;Rules!$B$2,B6161&gt;Rules!$B$3,ABS(I6161)&gt;Rules!$B$4)),1,0)</f>
        <v>0</v>
      </c>
      <c r="K6160" s="6" t="str">
        <f aca="false">IF(F6160=1,COUNTIF($F$2:F6160,1),"")</f>
        <v/>
      </c>
    </row>
    <row r="6161" customFormat="false" ht="15" hidden="false" customHeight="false" outlineLevel="0" collapsed="false">
      <c r="A6161" s="6" t="n">
        <v>48386.3055</v>
      </c>
      <c r="B6161" s="6" t="n">
        <v>1.92454212454212</v>
      </c>
      <c r="C6161" s="6" t="n">
        <v>-1</v>
      </c>
      <c r="D6161" s="6" t="n">
        <v>-1</v>
      </c>
      <c r="E6161" s="6" t="n">
        <v>2.02564102564103</v>
      </c>
      <c r="F6161" s="6" t="n">
        <v>0</v>
      </c>
      <c r="G6161" s="6" t="n">
        <v>0</v>
      </c>
      <c r="H6161" s="6" t="str">
        <f aca="false">IF(AND(A6161&gt;=Stimuli!$B$2,A6161&lt;=Stimuli!$C$2),Stimuli!$A$2,IF(AND(A6161&gt;=Stimuli!$B$3,A6161&lt;=Stimuli!$C$3),Stimuli!$A$3,IF(AND(A6161&gt;=Stimuli!$B$4,A6161&lt;=Stimuli!$C$4),Stimuli!$A$4,"")))</f>
        <v>01 Quiet baseline (60s)</v>
      </c>
      <c r="I6161" s="6" t="n">
        <f aca="false">(B6161-B6160)/((A6161-A6160)/1000)</f>
        <v>0.750183150183148</v>
      </c>
      <c r="J6161" s="6" t="n">
        <f aca="false">IF(OR(B6161&lt;Rules!$B$2,B6161&gt;Rules!$B$3,ABS(I6161)&gt;Rules!$B$4,OR(B6162&lt;Rules!$B$2,B6162&gt;Rules!$B$3,ABS(I6162)&gt;Rules!$B$4)),1,0)</f>
        <v>0</v>
      </c>
      <c r="K6161" s="6" t="str">
        <f aca="false">IF(F6161=1,COUNTIF($F$2:F6161,1),"")</f>
        <v/>
      </c>
    </row>
    <row r="6162" customFormat="false" ht="15" hidden="false" customHeight="false" outlineLevel="0" collapsed="false">
      <c r="A6162" s="6" t="n">
        <v>48394.118</v>
      </c>
      <c r="B6162" s="6" t="n">
        <v>1.92014652014652</v>
      </c>
      <c r="C6162" s="6" t="n">
        <v>-1</v>
      </c>
      <c r="D6162" s="6" t="n">
        <v>-1</v>
      </c>
      <c r="E6162" s="6" t="n">
        <v>2.02564102564103</v>
      </c>
      <c r="F6162" s="6" t="n">
        <v>0</v>
      </c>
      <c r="G6162" s="6" t="n">
        <v>0</v>
      </c>
      <c r="H6162" s="6" t="str">
        <f aca="false">IF(AND(A6162&gt;=Stimuli!$B$2,A6162&lt;=Stimuli!$C$2),Stimuli!$A$2,IF(AND(A6162&gt;=Stimuli!$B$3,A6162&lt;=Stimuli!$C$3),Stimuli!$A$3,IF(AND(A6162&gt;=Stimuli!$B$4,A6162&lt;=Stimuli!$C$4),Stimuli!$A$4,"")))</f>
        <v>01 Quiet baseline (60s)</v>
      </c>
      <c r="I6162" s="6" t="n">
        <f aca="false">(B6162-B6161)/((A6162-A6161)/1000)</f>
        <v>-0.562637362637304</v>
      </c>
      <c r="J6162" s="6" t="n">
        <f aca="false">IF(OR(B6162&lt;Rules!$B$2,B6162&gt;Rules!$B$3,ABS(I6162)&gt;Rules!$B$4,OR(B6163&lt;Rules!$B$2,B6163&gt;Rules!$B$3,ABS(I6163)&gt;Rules!$B$4)),1,0)</f>
        <v>0</v>
      </c>
      <c r="K6162" s="6" t="str">
        <f aca="false">IF(F6162=1,COUNTIF($F$2:F6162,1),"")</f>
        <v/>
      </c>
    </row>
    <row r="6163" customFormat="false" ht="15" hidden="false" customHeight="false" outlineLevel="0" collapsed="false">
      <c r="A6163" s="6" t="n">
        <v>48401.9305</v>
      </c>
      <c r="B6163" s="6" t="n">
        <v>1.92307692307692</v>
      </c>
      <c r="C6163" s="6" t="n">
        <v>-1</v>
      </c>
      <c r="D6163" s="6" t="n">
        <v>-1</v>
      </c>
      <c r="E6163" s="6" t="n">
        <v>2.02564102564103</v>
      </c>
      <c r="F6163" s="6" t="n">
        <v>0</v>
      </c>
      <c r="G6163" s="6" t="n">
        <v>0</v>
      </c>
      <c r="H6163" s="6" t="str">
        <f aca="false">IF(AND(A6163&gt;=Stimuli!$B$2,A6163&lt;=Stimuli!$C$2),Stimuli!$A$2,IF(AND(A6163&gt;=Stimuli!$B$3,A6163&lt;=Stimuli!$C$3),Stimuli!$A$3,IF(AND(A6163&gt;=Stimuli!$B$4,A6163&lt;=Stimuli!$C$4),Stimuli!$A$4,"")))</f>
        <v>01 Quiet baseline (60s)</v>
      </c>
      <c r="I6163" s="6" t="n">
        <f aca="false">(B6163-B6162)/((A6163-A6162)/1000)</f>
        <v>0.375091575091574</v>
      </c>
      <c r="J6163" s="6" t="n">
        <f aca="false">IF(OR(B6163&lt;Rules!$B$2,B6163&gt;Rules!$B$3,ABS(I6163)&gt;Rules!$B$4,OR(B6164&lt;Rules!$B$2,B6164&gt;Rules!$B$3,ABS(I6164)&gt;Rules!$B$4)),1,0)</f>
        <v>0</v>
      </c>
      <c r="K6163" s="6" t="str">
        <f aca="false">IF(F6163=1,COUNTIF($F$2:F6163,1),"")</f>
        <v/>
      </c>
    </row>
    <row r="6164" customFormat="false" ht="15" hidden="false" customHeight="false" outlineLevel="0" collapsed="false">
      <c r="A6164" s="6" t="n">
        <v>48409.743</v>
      </c>
      <c r="B6164" s="6" t="n">
        <v>1.92014652014652</v>
      </c>
      <c r="C6164" s="6" t="n">
        <v>-1</v>
      </c>
      <c r="D6164" s="6" t="n">
        <v>-1</v>
      </c>
      <c r="E6164" s="6" t="n">
        <v>2.02564102564103</v>
      </c>
      <c r="F6164" s="6" t="n">
        <v>0</v>
      </c>
      <c r="G6164" s="6" t="n">
        <v>0</v>
      </c>
      <c r="H6164" s="6" t="str">
        <f aca="false">IF(AND(A6164&gt;=Stimuli!$B$2,A6164&lt;=Stimuli!$C$2),Stimuli!$A$2,IF(AND(A6164&gt;=Stimuli!$B$3,A6164&lt;=Stimuli!$C$3),Stimuli!$A$3,IF(AND(A6164&gt;=Stimuli!$B$4,A6164&lt;=Stimuli!$C$4),Stimuli!$A$4,"")))</f>
        <v>01 Quiet baseline (60s)</v>
      </c>
      <c r="I6164" s="6" t="n">
        <f aca="false">(B6164-B6163)/((A6164-A6163)/1000)</f>
        <v>-0.375091575091574</v>
      </c>
      <c r="J6164" s="6" t="n">
        <f aca="false">IF(OR(B6164&lt;Rules!$B$2,B6164&gt;Rules!$B$3,ABS(I6164)&gt;Rules!$B$4,OR(B6165&lt;Rules!$B$2,B6165&gt;Rules!$B$3,ABS(I6165)&gt;Rules!$B$4)),1,0)</f>
        <v>0</v>
      </c>
      <c r="K6164" s="6" t="str">
        <f aca="false">IF(F6164=1,COUNTIF($F$2:F6164,1),"")</f>
        <v/>
      </c>
    </row>
    <row r="6165" customFormat="false" ht="15" hidden="false" customHeight="false" outlineLevel="0" collapsed="false">
      <c r="A6165" s="6" t="n">
        <v>48417.5555</v>
      </c>
      <c r="B6165" s="6" t="n">
        <v>1.92161172161172</v>
      </c>
      <c r="C6165" s="6" t="n">
        <v>-1</v>
      </c>
      <c r="D6165" s="6" t="n">
        <v>-1</v>
      </c>
      <c r="E6165" s="6" t="n">
        <v>2.02564102564103</v>
      </c>
      <c r="F6165" s="6" t="n">
        <v>0</v>
      </c>
      <c r="G6165" s="6" t="n">
        <v>0</v>
      </c>
      <c r="H6165" s="6" t="str">
        <f aca="false">IF(AND(A6165&gt;=Stimuli!$B$2,A6165&lt;=Stimuli!$C$2),Stimuli!$A$2,IF(AND(A6165&gt;=Stimuli!$B$3,A6165&lt;=Stimuli!$C$3),Stimuli!$A$3,IF(AND(A6165&gt;=Stimuli!$B$4,A6165&lt;=Stimuli!$C$4),Stimuli!$A$4,"")))</f>
        <v>01 Quiet baseline (60s)</v>
      </c>
      <c r="I6165" s="6" t="n">
        <f aca="false">(B6165-B6164)/((A6165-A6164)/1000)</f>
        <v>0.18754578754573</v>
      </c>
      <c r="J6165" s="6" t="n">
        <f aca="false">IF(OR(B6165&lt;Rules!$B$2,B6165&gt;Rules!$B$3,ABS(I6165)&gt;Rules!$B$4,OR(B6166&lt;Rules!$B$2,B6166&gt;Rules!$B$3,ABS(I6166)&gt;Rules!$B$4)),1,0)</f>
        <v>0</v>
      </c>
      <c r="K6165" s="6" t="str">
        <f aca="false">IF(F6165=1,COUNTIF($F$2:F6165,1),"")</f>
        <v/>
      </c>
    </row>
    <row r="6166" customFormat="false" ht="15" hidden="false" customHeight="false" outlineLevel="0" collapsed="false">
      <c r="A6166" s="6" t="n">
        <v>48425.368</v>
      </c>
      <c r="B6166" s="6" t="n">
        <v>1.92161172161172</v>
      </c>
      <c r="C6166" s="6" t="n">
        <v>-1</v>
      </c>
      <c r="D6166" s="6" t="n">
        <v>-1</v>
      </c>
      <c r="E6166" s="6" t="n">
        <v>2.02564102564103</v>
      </c>
      <c r="F6166" s="6" t="n">
        <v>0</v>
      </c>
      <c r="G6166" s="6" t="n">
        <v>0</v>
      </c>
      <c r="H6166" s="6" t="str">
        <f aca="false">IF(AND(A6166&gt;=Stimuli!$B$2,A6166&lt;=Stimuli!$C$2),Stimuli!$A$2,IF(AND(A6166&gt;=Stimuli!$B$3,A6166&lt;=Stimuli!$C$3),Stimuli!$A$3,IF(AND(A6166&gt;=Stimuli!$B$4,A6166&lt;=Stimuli!$C$4),Stimuli!$A$4,"")))</f>
        <v>01 Quiet baseline (60s)</v>
      </c>
      <c r="I6166" s="6" t="n">
        <f aca="false">(B6166-B6165)/((A6166-A6165)/1000)</f>
        <v>0</v>
      </c>
      <c r="J6166" s="6" t="n">
        <f aca="false">IF(OR(B6166&lt;Rules!$B$2,B6166&gt;Rules!$B$3,ABS(I6166)&gt;Rules!$B$4,OR(B6167&lt;Rules!$B$2,B6167&gt;Rules!$B$3,ABS(I6167)&gt;Rules!$B$4)),1,0)</f>
        <v>0</v>
      </c>
      <c r="K6166" s="6" t="str">
        <f aca="false">IF(F6166=1,COUNTIF($F$2:F6166,1),"")</f>
        <v/>
      </c>
    </row>
    <row r="6167" customFormat="false" ht="15" hidden="false" customHeight="false" outlineLevel="0" collapsed="false">
      <c r="A6167" s="6" t="n">
        <v>48433.1805</v>
      </c>
      <c r="B6167" s="6" t="n">
        <v>1.91868131868132</v>
      </c>
      <c r="C6167" s="6" t="n">
        <v>-1</v>
      </c>
      <c r="D6167" s="6" t="n">
        <v>-1</v>
      </c>
      <c r="E6167" s="6" t="n">
        <v>2.02564102564103</v>
      </c>
      <c r="F6167" s="6" t="n">
        <v>0</v>
      </c>
      <c r="G6167" s="6" t="n">
        <v>0</v>
      </c>
      <c r="H6167" s="6" t="str">
        <f aca="false">IF(AND(A6167&gt;=Stimuli!$B$2,A6167&lt;=Stimuli!$C$2),Stimuli!$A$2,IF(AND(A6167&gt;=Stimuli!$B$3,A6167&lt;=Stimuli!$C$3),Stimuli!$A$3,IF(AND(A6167&gt;=Stimuli!$B$4,A6167&lt;=Stimuli!$C$4),Stimuli!$A$4,"")))</f>
        <v>01 Quiet baseline (60s)</v>
      </c>
      <c r="I6167" s="6" t="n">
        <f aca="false">(B6167-B6166)/((A6167-A6166)/1000)</f>
        <v>-0.375091575091574</v>
      </c>
      <c r="J6167" s="6" t="n">
        <f aca="false">IF(OR(B6167&lt;Rules!$B$2,B6167&gt;Rules!$B$3,ABS(I6167)&gt;Rules!$B$4,OR(B6168&lt;Rules!$B$2,B6168&gt;Rules!$B$3,ABS(I6168)&gt;Rules!$B$4)),1,0)</f>
        <v>0</v>
      </c>
      <c r="K6167" s="6" t="str">
        <f aca="false">IF(F6167=1,COUNTIF($F$2:F6167,1),"")</f>
        <v/>
      </c>
    </row>
    <row r="6168" customFormat="false" ht="15" hidden="false" customHeight="false" outlineLevel="0" collapsed="false">
      <c r="A6168" s="6" t="n">
        <v>48440.993</v>
      </c>
      <c r="B6168" s="6" t="n">
        <v>1.92454212454212</v>
      </c>
      <c r="C6168" s="6" t="n">
        <v>-1</v>
      </c>
      <c r="D6168" s="6" t="n">
        <v>-1</v>
      </c>
      <c r="E6168" s="6" t="n">
        <v>2.02564102564103</v>
      </c>
      <c r="F6168" s="6" t="n">
        <v>0</v>
      </c>
      <c r="G6168" s="6" t="n">
        <v>0</v>
      </c>
      <c r="H6168" s="6" t="str">
        <f aca="false">IF(AND(A6168&gt;=Stimuli!$B$2,A6168&lt;=Stimuli!$C$2),Stimuli!$A$2,IF(AND(A6168&gt;=Stimuli!$B$3,A6168&lt;=Stimuli!$C$3),Stimuli!$A$3,IF(AND(A6168&gt;=Stimuli!$B$4,A6168&lt;=Stimuli!$C$4),Stimuli!$A$4,"")))</f>
        <v>01 Quiet baseline (60s)</v>
      </c>
      <c r="I6168" s="6" t="n">
        <f aca="false">(B6168-B6167)/((A6168-A6167)/1000)</f>
        <v>0.750183150183148</v>
      </c>
      <c r="J6168" s="6" t="n">
        <f aca="false">IF(OR(B6168&lt;Rules!$B$2,B6168&gt;Rules!$B$3,ABS(I6168)&gt;Rules!$B$4,OR(B6169&lt;Rules!$B$2,B6169&gt;Rules!$B$3,ABS(I6169)&gt;Rules!$B$4)),1,0)</f>
        <v>0</v>
      </c>
      <c r="K6168" s="6" t="str">
        <f aca="false">IF(F6168=1,COUNTIF($F$2:F6168,1),"")</f>
        <v/>
      </c>
    </row>
    <row r="6169" customFormat="false" ht="15" hidden="false" customHeight="false" outlineLevel="0" collapsed="false">
      <c r="A6169" s="6" t="n">
        <v>48448.8055</v>
      </c>
      <c r="B6169" s="6" t="n">
        <v>1.92307692307692</v>
      </c>
      <c r="C6169" s="6" t="n">
        <v>-1</v>
      </c>
      <c r="D6169" s="6" t="n">
        <v>-1</v>
      </c>
      <c r="E6169" s="6" t="n">
        <v>2.02564102564103</v>
      </c>
      <c r="F6169" s="6" t="n">
        <v>0</v>
      </c>
      <c r="G6169" s="6" t="n">
        <v>0</v>
      </c>
      <c r="H6169" s="6" t="str">
        <f aca="false">IF(AND(A6169&gt;=Stimuli!$B$2,A6169&lt;=Stimuli!$C$2),Stimuli!$A$2,IF(AND(A6169&gt;=Stimuli!$B$3,A6169&lt;=Stimuli!$C$3),Stimuli!$A$3,IF(AND(A6169&gt;=Stimuli!$B$4,A6169&lt;=Stimuli!$C$4),Stimuli!$A$4,"")))</f>
        <v>01 Quiet baseline (60s)</v>
      </c>
      <c r="I6169" s="6" t="n">
        <f aca="false">(B6169-B6168)/((A6169-A6168)/1000)</f>
        <v>-0.18754578754573</v>
      </c>
      <c r="J6169" s="6" t="n">
        <f aca="false">IF(OR(B6169&lt;Rules!$B$2,B6169&gt;Rules!$B$3,ABS(I6169)&gt;Rules!$B$4,OR(B6170&lt;Rules!$B$2,B6170&gt;Rules!$B$3,ABS(I6170)&gt;Rules!$B$4)),1,0)</f>
        <v>0</v>
      </c>
      <c r="K6169" s="6" t="str">
        <f aca="false">IF(F6169=1,COUNTIF($F$2:F6169,1),"")</f>
        <v/>
      </c>
    </row>
    <row r="6170" customFormat="false" ht="15" hidden="false" customHeight="false" outlineLevel="0" collapsed="false">
      <c r="A6170" s="6" t="n">
        <v>48456.618</v>
      </c>
      <c r="B6170" s="6" t="n">
        <v>1.92893772893773</v>
      </c>
      <c r="C6170" s="6" t="n">
        <v>-1</v>
      </c>
      <c r="D6170" s="6" t="n">
        <v>-1</v>
      </c>
      <c r="E6170" s="6" t="n">
        <v>2.02564102564103</v>
      </c>
      <c r="F6170" s="6" t="n">
        <v>0</v>
      </c>
      <c r="G6170" s="6" t="n">
        <v>0</v>
      </c>
      <c r="H6170" s="6" t="str">
        <f aca="false">IF(AND(A6170&gt;=Stimuli!$B$2,A6170&lt;=Stimuli!$C$2),Stimuli!$A$2,IF(AND(A6170&gt;=Stimuli!$B$3,A6170&lt;=Stimuli!$C$3),Stimuli!$A$3,IF(AND(A6170&gt;=Stimuli!$B$4,A6170&lt;=Stimuli!$C$4),Stimuli!$A$4,"")))</f>
        <v>01 Quiet baseline (60s)</v>
      </c>
      <c r="I6170" s="6" t="n">
        <f aca="false">(B6170-B6169)/((A6170-A6169)/1000)</f>
        <v>0.750183150183176</v>
      </c>
      <c r="J6170" s="6" t="n">
        <f aca="false">IF(OR(B6170&lt;Rules!$B$2,B6170&gt;Rules!$B$3,ABS(I6170)&gt;Rules!$B$4,OR(B6171&lt;Rules!$B$2,B6171&gt;Rules!$B$3,ABS(I6171)&gt;Rules!$B$4)),1,0)</f>
        <v>0</v>
      </c>
      <c r="K6170" s="6" t="str">
        <f aca="false">IF(F6170=1,COUNTIF($F$2:F6170,1),"")</f>
        <v/>
      </c>
    </row>
    <row r="6171" customFormat="false" ht="15" hidden="false" customHeight="false" outlineLevel="0" collapsed="false">
      <c r="A6171" s="6" t="n">
        <v>48464.4305</v>
      </c>
      <c r="B6171" s="6" t="n">
        <v>1.92161172161172</v>
      </c>
      <c r="C6171" s="6" t="n">
        <v>-1</v>
      </c>
      <c r="D6171" s="6" t="n">
        <v>-1</v>
      </c>
      <c r="E6171" s="6" t="n">
        <v>2.02564102564103</v>
      </c>
      <c r="F6171" s="6" t="n">
        <v>0</v>
      </c>
      <c r="G6171" s="6" t="n">
        <v>0</v>
      </c>
      <c r="H6171" s="6" t="str">
        <f aca="false">IF(AND(A6171&gt;=Stimuli!$B$2,A6171&lt;=Stimuli!$C$2),Stimuli!$A$2,IF(AND(A6171&gt;=Stimuli!$B$3,A6171&lt;=Stimuli!$C$3),Stimuli!$A$3,IF(AND(A6171&gt;=Stimuli!$B$4,A6171&lt;=Stimuli!$C$4),Stimuli!$A$4,"")))</f>
        <v>01 Quiet baseline (60s)</v>
      </c>
      <c r="I6171" s="6" t="n">
        <f aca="false">(B6171-B6170)/((A6171-A6170)/1000)</f>
        <v>-0.93772893772902</v>
      </c>
      <c r="J6171" s="6" t="n">
        <f aca="false">IF(OR(B6171&lt;Rules!$B$2,B6171&gt;Rules!$B$3,ABS(I6171)&gt;Rules!$B$4,OR(B6172&lt;Rules!$B$2,B6172&gt;Rules!$B$3,ABS(I6172)&gt;Rules!$B$4)),1,0)</f>
        <v>0</v>
      </c>
      <c r="K6171" s="6" t="str">
        <f aca="false">IF(F6171=1,COUNTIF($F$2:F6171,1),"")</f>
        <v/>
      </c>
    </row>
    <row r="6172" customFormat="false" ht="15" hidden="false" customHeight="false" outlineLevel="0" collapsed="false">
      <c r="A6172" s="6" t="n">
        <v>48472.243</v>
      </c>
      <c r="B6172" s="6" t="n">
        <v>1.92893772893773</v>
      </c>
      <c r="C6172" s="6" t="n">
        <v>-1</v>
      </c>
      <c r="D6172" s="6" t="n">
        <v>-1</v>
      </c>
      <c r="E6172" s="6" t="n">
        <v>2.02564102564103</v>
      </c>
      <c r="F6172" s="6" t="n">
        <v>0</v>
      </c>
      <c r="G6172" s="6" t="n">
        <v>0</v>
      </c>
      <c r="H6172" s="6" t="str">
        <f aca="false">IF(AND(A6172&gt;=Stimuli!$B$2,A6172&lt;=Stimuli!$C$2),Stimuli!$A$2,IF(AND(A6172&gt;=Stimuli!$B$3,A6172&lt;=Stimuli!$C$3),Stimuli!$A$3,IF(AND(A6172&gt;=Stimuli!$B$4,A6172&lt;=Stimuli!$C$4),Stimuli!$A$4,"")))</f>
        <v>01 Quiet baseline (60s)</v>
      </c>
      <c r="I6172" s="6" t="n">
        <f aca="false">(B6172-B6171)/((A6172-A6171)/1000)</f>
        <v>0.93772893772902</v>
      </c>
      <c r="J6172" s="6" t="n">
        <f aca="false">IF(OR(B6172&lt;Rules!$B$2,B6172&gt;Rules!$B$3,ABS(I6172)&gt;Rules!$B$4,OR(B6173&lt;Rules!$B$2,B6173&gt;Rules!$B$3,ABS(I6173)&gt;Rules!$B$4)),1,0)</f>
        <v>0</v>
      </c>
      <c r="K6172" s="6" t="str">
        <f aca="false">IF(F6172=1,COUNTIF($F$2:F6172,1),"")</f>
        <v/>
      </c>
    </row>
    <row r="6173" customFormat="false" ht="15" hidden="false" customHeight="false" outlineLevel="0" collapsed="false">
      <c r="A6173" s="6" t="n">
        <v>48480.0555</v>
      </c>
      <c r="B6173" s="6" t="n">
        <v>1.92161172161172</v>
      </c>
      <c r="C6173" s="6" t="n">
        <v>-1</v>
      </c>
      <c r="D6173" s="6" t="n">
        <v>-1</v>
      </c>
      <c r="E6173" s="6" t="n">
        <v>2.02564102564103</v>
      </c>
      <c r="F6173" s="6" t="n">
        <v>0</v>
      </c>
      <c r="G6173" s="6" t="n">
        <v>0</v>
      </c>
      <c r="H6173" s="6" t="str">
        <f aca="false">IF(AND(A6173&gt;=Stimuli!$B$2,A6173&lt;=Stimuli!$C$2),Stimuli!$A$2,IF(AND(A6173&gt;=Stimuli!$B$3,A6173&lt;=Stimuli!$C$3),Stimuli!$A$3,IF(AND(A6173&gt;=Stimuli!$B$4,A6173&lt;=Stimuli!$C$4),Stimuli!$A$4,"")))</f>
        <v>01 Quiet baseline (60s)</v>
      </c>
      <c r="I6173" s="6" t="n">
        <f aca="false">(B6173-B6172)/((A6173-A6172)/1000)</f>
        <v>-0.93772893772902</v>
      </c>
      <c r="J6173" s="6" t="n">
        <f aca="false">IF(OR(B6173&lt;Rules!$B$2,B6173&gt;Rules!$B$3,ABS(I6173)&gt;Rules!$B$4,OR(B6174&lt;Rules!$B$2,B6174&gt;Rules!$B$3,ABS(I6174)&gt;Rules!$B$4)),1,0)</f>
        <v>0</v>
      </c>
      <c r="K6173" s="6" t="str">
        <f aca="false">IF(F6173=1,COUNTIF($F$2:F6173,1),"")</f>
        <v/>
      </c>
    </row>
    <row r="6174" customFormat="false" ht="15" hidden="false" customHeight="false" outlineLevel="0" collapsed="false">
      <c r="A6174" s="6" t="n">
        <v>48487.868</v>
      </c>
      <c r="B6174" s="6" t="n">
        <v>1.92747252747253</v>
      </c>
      <c r="C6174" s="6" t="n">
        <v>-1</v>
      </c>
      <c r="D6174" s="6" t="n">
        <v>-1</v>
      </c>
      <c r="E6174" s="6" t="n">
        <v>2.02564102564103</v>
      </c>
      <c r="F6174" s="6" t="n">
        <v>0</v>
      </c>
      <c r="G6174" s="6" t="n">
        <v>0</v>
      </c>
      <c r="H6174" s="6" t="str">
        <f aca="false">IF(AND(A6174&gt;=Stimuli!$B$2,A6174&lt;=Stimuli!$C$2),Stimuli!$A$2,IF(AND(A6174&gt;=Stimuli!$B$3,A6174&lt;=Stimuli!$C$3),Stimuli!$A$3,IF(AND(A6174&gt;=Stimuli!$B$4,A6174&lt;=Stimuli!$C$4),Stimuli!$A$4,"")))</f>
        <v>01 Quiet baseline (60s)</v>
      </c>
      <c r="I6174" s="6" t="n">
        <f aca="false">(B6174-B6173)/((A6174-A6173)/1000)</f>
        <v>0.75018315018329</v>
      </c>
      <c r="J6174" s="6" t="n">
        <f aca="false">IF(OR(B6174&lt;Rules!$B$2,B6174&gt;Rules!$B$3,ABS(I6174)&gt;Rules!$B$4,OR(B6175&lt;Rules!$B$2,B6175&gt;Rules!$B$3,ABS(I6175)&gt;Rules!$B$4)),1,0)</f>
        <v>0</v>
      </c>
      <c r="K6174" s="6" t="str">
        <f aca="false">IF(F6174=1,COUNTIF($F$2:F6174,1),"")</f>
        <v/>
      </c>
    </row>
    <row r="6175" customFormat="false" ht="15" hidden="false" customHeight="false" outlineLevel="0" collapsed="false">
      <c r="A6175" s="6" t="n">
        <v>48495.6805</v>
      </c>
      <c r="B6175" s="6" t="n">
        <v>1.92161172161172</v>
      </c>
      <c r="C6175" s="6" t="n">
        <v>-1</v>
      </c>
      <c r="D6175" s="6" t="n">
        <v>-1</v>
      </c>
      <c r="E6175" s="6" t="n">
        <v>2.02564102564103</v>
      </c>
      <c r="F6175" s="6" t="n">
        <v>0</v>
      </c>
      <c r="G6175" s="6" t="n">
        <v>0</v>
      </c>
      <c r="H6175" s="6" t="str">
        <f aca="false">IF(AND(A6175&gt;=Stimuli!$B$2,A6175&lt;=Stimuli!$C$2),Stimuli!$A$2,IF(AND(A6175&gt;=Stimuli!$B$3,A6175&lt;=Stimuli!$C$3),Stimuli!$A$3,IF(AND(A6175&gt;=Stimuli!$B$4,A6175&lt;=Stimuli!$C$4),Stimuli!$A$4,"")))</f>
        <v>01 Quiet baseline (60s)</v>
      </c>
      <c r="I6175" s="6" t="n">
        <f aca="false">(B6175-B6174)/((A6175-A6174)/1000)</f>
        <v>-0.75018315018329</v>
      </c>
      <c r="J6175" s="6" t="n">
        <f aca="false">IF(OR(B6175&lt;Rules!$B$2,B6175&gt;Rules!$B$3,ABS(I6175)&gt;Rules!$B$4,OR(B6176&lt;Rules!$B$2,B6176&gt;Rules!$B$3,ABS(I6176)&gt;Rules!$B$4)),1,0)</f>
        <v>0</v>
      </c>
      <c r="K6175" s="6" t="str">
        <f aca="false">IF(F6175=1,COUNTIF($F$2:F6175,1),"")</f>
        <v/>
      </c>
    </row>
    <row r="6176" customFormat="false" ht="15" hidden="false" customHeight="false" outlineLevel="0" collapsed="false">
      <c r="A6176" s="6" t="n">
        <v>48503.493</v>
      </c>
      <c r="B6176" s="6" t="n">
        <v>1.92747252747253</v>
      </c>
      <c r="C6176" s="6" t="n">
        <v>-1</v>
      </c>
      <c r="D6176" s="6" t="n">
        <v>-1</v>
      </c>
      <c r="E6176" s="6" t="n">
        <v>2.02564102564103</v>
      </c>
      <c r="F6176" s="6" t="n">
        <v>0</v>
      </c>
      <c r="G6176" s="6" t="n">
        <v>0</v>
      </c>
      <c r="H6176" s="6" t="str">
        <f aca="false">IF(AND(A6176&gt;=Stimuli!$B$2,A6176&lt;=Stimuli!$C$2),Stimuli!$A$2,IF(AND(A6176&gt;=Stimuli!$B$3,A6176&lt;=Stimuli!$C$3),Stimuli!$A$3,IF(AND(A6176&gt;=Stimuli!$B$4,A6176&lt;=Stimuli!$C$4),Stimuli!$A$4,"")))</f>
        <v>01 Quiet baseline (60s)</v>
      </c>
      <c r="I6176" s="6" t="n">
        <f aca="false">(B6176-B6175)/((A6176-A6175)/1000)</f>
        <v>0.75018315018329</v>
      </c>
      <c r="J6176" s="6" t="n">
        <f aca="false">IF(OR(B6176&lt;Rules!$B$2,B6176&gt;Rules!$B$3,ABS(I6176)&gt;Rules!$B$4,OR(B6177&lt;Rules!$B$2,B6177&gt;Rules!$B$3,ABS(I6177)&gt;Rules!$B$4)),1,0)</f>
        <v>0</v>
      </c>
      <c r="K6176" s="6" t="str">
        <f aca="false">IF(F6176=1,COUNTIF($F$2:F6176,1),"")</f>
        <v/>
      </c>
    </row>
    <row r="6177" customFormat="false" ht="15" hidden="false" customHeight="false" outlineLevel="0" collapsed="false">
      <c r="A6177" s="6" t="n">
        <v>48511.3055</v>
      </c>
      <c r="B6177" s="6" t="n">
        <v>1.92014652014652</v>
      </c>
      <c r="C6177" s="6" t="n">
        <v>-1</v>
      </c>
      <c r="D6177" s="6" t="n">
        <v>-1</v>
      </c>
      <c r="E6177" s="6" t="n">
        <v>2.02417582417582</v>
      </c>
      <c r="F6177" s="6" t="n">
        <v>0</v>
      </c>
      <c r="G6177" s="6" t="n">
        <v>0</v>
      </c>
      <c r="H6177" s="6" t="str">
        <f aca="false">IF(AND(A6177&gt;=Stimuli!$B$2,A6177&lt;=Stimuli!$C$2),Stimuli!$A$2,IF(AND(A6177&gt;=Stimuli!$B$3,A6177&lt;=Stimuli!$C$3),Stimuli!$A$3,IF(AND(A6177&gt;=Stimuli!$B$4,A6177&lt;=Stimuli!$C$4),Stimuli!$A$4,"")))</f>
        <v>01 Quiet baseline (60s)</v>
      </c>
      <c r="I6177" s="6" t="n">
        <f aca="false">(B6177-B6176)/((A6177-A6176)/1000)</f>
        <v>-0.93772893772902</v>
      </c>
      <c r="J6177" s="6" t="n">
        <f aca="false">IF(OR(B6177&lt;Rules!$B$2,B6177&gt;Rules!$B$3,ABS(I6177)&gt;Rules!$B$4,OR(B6178&lt;Rules!$B$2,B6178&gt;Rules!$B$3,ABS(I6178)&gt;Rules!$B$4)),1,0)</f>
        <v>0</v>
      </c>
      <c r="K6177" s="6" t="str">
        <f aca="false">IF(F6177=1,COUNTIF($F$2:F6177,1),"")</f>
        <v/>
      </c>
    </row>
    <row r="6178" customFormat="false" ht="15" hidden="false" customHeight="false" outlineLevel="0" collapsed="false">
      <c r="A6178" s="6" t="n">
        <v>48519.118</v>
      </c>
      <c r="B6178" s="6" t="n">
        <v>1.92600732600733</v>
      </c>
      <c r="C6178" s="6" t="n">
        <v>-1</v>
      </c>
      <c r="D6178" s="6" t="n">
        <v>-1</v>
      </c>
      <c r="E6178" s="6" t="n">
        <v>2.02417582417582</v>
      </c>
      <c r="F6178" s="6" t="n">
        <v>0</v>
      </c>
      <c r="G6178" s="6" t="n">
        <v>0</v>
      </c>
      <c r="H6178" s="6" t="str">
        <f aca="false">IF(AND(A6178&gt;=Stimuli!$B$2,A6178&lt;=Stimuli!$C$2),Stimuli!$A$2,IF(AND(A6178&gt;=Stimuli!$B$3,A6178&lt;=Stimuli!$C$3),Stimuli!$A$3,IF(AND(A6178&gt;=Stimuli!$B$4,A6178&lt;=Stimuli!$C$4),Stimuli!$A$4,"")))</f>
        <v>01 Quiet baseline (60s)</v>
      </c>
      <c r="I6178" s="6" t="n">
        <f aca="false">(B6178-B6177)/((A6178-A6177)/1000)</f>
        <v>0.750183150183176</v>
      </c>
      <c r="J6178" s="6" t="n">
        <f aca="false">IF(OR(B6178&lt;Rules!$B$2,B6178&gt;Rules!$B$3,ABS(I6178)&gt;Rules!$B$4,OR(B6179&lt;Rules!$B$2,B6179&gt;Rules!$B$3,ABS(I6179)&gt;Rules!$B$4)),1,0)</f>
        <v>0</v>
      </c>
      <c r="K6178" s="6" t="str">
        <f aca="false">IF(F6178=1,COUNTIF($F$2:F6178,1),"")</f>
        <v/>
      </c>
    </row>
    <row r="6179" customFormat="false" ht="15" hidden="false" customHeight="false" outlineLevel="0" collapsed="false">
      <c r="A6179" s="6" t="n">
        <v>48526.9305</v>
      </c>
      <c r="B6179" s="6" t="n">
        <v>1.92161172161172</v>
      </c>
      <c r="C6179" s="6" t="n">
        <v>-1</v>
      </c>
      <c r="D6179" s="6" t="n">
        <v>-1</v>
      </c>
      <c r="E6179" s="6" t="n">
        <v>2.02417582417582</v>
      </c>
      <c r="F6179" s="6" t="n">
        <v>0</v>
      </c>
      <c r="G6179" s="6" t="n">
        <v>0</v>
      </c>
      <c r="H6179" s="6" t="str">
        <f aca="false">IF(AND(A6179&gt;=Stimuli!$B$2,A6179&lt;=Stimuli!$C$2),Stimuli!$A$2,IF(AND(A6179&gt;=Stimuli!$B$3,A6179&lt;=Stimuli!$C$3),Stimuli!$A$3,IF(AND(A6179&gt;=Stimuli!$B$4,A6179&lt;=Stimuli!$C$4),Stimuli!$A$4,"")))</f>
        <v>01 Quiet baseline (60s)</v>
      </c>
      <c r="I6179" s="6" t="n">
        <f aca="false">(B6179-B6178)/((A6179-A6178)/1000)</f>
        <v>-0.562637362637446</v>
      </c>
      <c r="J6179" s="6" t="n">
        <f aca="false">IF(OR(B6179&lt;Rules!$B$2,B6179&gt;Rules!$B$3,ABS(I6179)&gt;Rules!$B$4,OR(B6180&lt;Rules!$B$2,B6180&gt;Rules!$B$3,ABS(I6180)&gt;Rules!$B$4)),1,0)</f>
        <v>0</v>
      </c>
      <c r="K6179" s="6" t="str">
        <f aca="false">IF(F6179=1,COUNTIF($F$2:F6179,1),"")</f>
        <v/>
      </c>
    </row>
    <row r="6180" customFormat="false" ht="15" hidden="false" customHeight="false" outlineLevel="0" collapsed="false">
      <c r="A6180" s="6" t="n">
        <v>48534.743</v>
      </c>
      <c r="B6180" s="6" t="n">
        <v>1.92454212454212</v>
      </c>
      <c r="C6180" s="6" t="n">
        <v>-1</v>
      </c>
      <c r="D6180" s="6" t="n">
        <v>-1</v>
      </c>
      <c r="E6180" s="6" t="n">
        <v>2.02417582417582</v>
      </c>
      <c r="F6180" s="6" t="n">
        <v>0</v>
      </c>
      <c r="G6180" s="6" t="n">
        <v>0</v>
      </c>
      <c r="H6180" s="6" t="str">
        <f aca="false">IF(AND(A6180&gt;=Stimuli!$B$2,A6180&lt;=Stimuli!$C$2),Stimuli!$A$2,IF(AND(A6180&gt;=Stimuli!$B$3,A6180&lt;=Stimuli!$C$3),Stimuli!$A$3,IF(AND(A6180&gt;=Stimuli!$B$4,A6180&lt;=Stimuli!$C$4),Stimuli!$A$4,"")))</f>
        <v>01 Quiet baseline (60s)</v>
      </c>
      <c r="I6180" s="6" t="n">
        <f aca="false">(B6180-B6179)/((A6180-A6179)/1000)</f>
        <v>0.375091575091574</v>
      </c>
      <c r="J6180" s="6" t="n">
        <f aca="false">IF(OR(B6180&lt;Rules!$B$2,B6180&gt;Rules!$B$3,ABS(I6180)&gt;Rules!$B$4,OR(B6181&lt;Rules!$B$2,B6181&gt;Rules!$B$3,ABS(I6181)&gt;Rules!$B$4)),1,0)</f>
        <v>0</v>
      </c>
      <c r="K6180" s="6" t="str">
        <f aca="false">IF(F6180=1,COUNTIF($F$2:F6180,1),"")</f>
        <v/>
      </c>
    </row>
    <row r="6181" customFormat="false" ht="15" hidden="false" customHeight="false" outlineLevel="0" collapsed="false">
      <c r="A6181" s="6" t="n">
        <v>48542.5555</v>
      </c>
      <c r="B6181" s="6" t="n">
        <v>1.92307692307692</v>
      </c>
      <c r="C6181" s="6" t="n">
        <v>-1</v>
      </c>
      <c r="D6181" s="6" t="n">
        <v>-1</v>
      </c>
      <c r="E6181" s="6" t="n">
        <v>2.02417582417582</v>
      </c>
      <c r="F6181" s="6" t="n">
        <v>0</v>
      </c>
      <c r="G6181" s="6" t="n">
        <v>0</v>
      </c>
      <c r="H6181" s="6" t="str">
        <f aca="false">IF(AND(A6181&gt;=Stimuli!$B$2,A6181&lt;=Stimuli!$C$2),Stimuli!$A$2,IF(AND(A6181&gt;=Stimuli!$B$3,A6181&lt;=Stimuli!$C$3),Stimuli!$A$3,IF(AND(A6181&gt;=Stimuli!$B$4,A6181&lt;=Stimuli!$C$4),Stimuli!$A$4,"")))</f>
        <v>01 Quiet baseline (60s)</v>
      </c>
      <c r="I6181" s="6" t="n">
        <f aca="false">(B6181-B6180)/((A6181-A6180)/1000)</f>
        <v>-0.18754578754573</v>
      </c>
      <c r="J6181" s="6" t="n">
        <f aca="false">IF(OR(B6181&lt;Rules!$B$2,B6181&gt;Rules!$B$3,ABS(I6181)&gt;Rules!$B$4,OR(B6182&lt;Rules!$B$2,B6182&gt;Rules!$B$3,ABS(I6182)&gt;Rules!$B$4)),1,0)</f>
        <v>0</v>
      </c>
      <c r="K6181" s="6" t="str">
        <f aca="false">IF(F6181=1,COUNTIF($F$2:F6181,1),"")</f>
        <v/>
      </c>
    </row>
    <row r="6182" customFormat="false" ht="15" hidden="false" customHeight="false" outlineLevel="0" collapsed="false">
      <c r="A6182" s="6" t="n">
        <v>48550.368</v>
      </c>
      <c r="B6182" s="6" t="n">
        <v>1.92161172161172</v>
      </c>
      <c r="C6182" s="6" t="n">
        <v>-1</v>
      </c>
      <c r="D6182" s="6" t="n">
        <v>-1</v>
      </c>
      <c r="E6182" s="6" t="n">
        <v>2.02417582417582</v>
      </c>
      <c r="F6182" s="6" t="n">
        <v>0</v>
      </c>
      <c r="G6182" s="6" t="n">
        <v>0</v>
      </c>
      <c r="H6182" s="6" t="str">
        <f aca="false">IF(AND(A6182&gt;=Stimuli!$B$2,A6182&lt;=Stimuli!$C$2),Stimuli!$A$2,IF(AND(A6182&gt;=Stimuli!$B$3,A6182&lt;=Stimuli!$C$3),Stimuli!$A$3,IF(AND(A6182&gt;=Stimuli!$B$4,A6182&lt;=Stimuli!$C$4),Stimuli!$A$4,"")))</f>
        <v>01 Quiet baseline (60s)</v>
      </c>
      <c r="I6182" s="6" t="n">
        <f aca="false">(B6182-B6181)/((A6182-A6181)/1000)</f>
        <v>-0.187545787545844</v>
      </c>
      <c r="J6182" s="6" t="n">
        <f aca="false">IF(OR(B6182&lt;Rules!$B$2,B6182&gt;Rules!$B$3,ABS(I6182)&gt;Rules!$B$4,OR(B6183&lt;Rules!$B$2,B6183&gt;Rules!$B$3,ABS(I6183)&gt;Rules!$B$4)),1,0)</f>
        <v>0</v>
      </c>
      <c r="K6182" s="6" t="str">
        <f aca="false">IF(F6182=1,COUNTIF($F$2:F6182,1),"")</f>
        <v/>
      </c>
    </row>
    <row r="6183" customFormat="false" ht="15" hidden="false" customHeight="false" outlineLevel="0" collapsed="false">
      <c r="A6183" s="6" t="n">
        <v>48558.1805</v>
      </c>
      <c r="B6183" s="6" t="n">
        <v>1.92307692307692</v>
      </c>
      <c r="C6183" s="6" t="n">
        <v>-1</v>
      </c>
      <c r="D6183" s="6" t="n">
        <v>-1</v>
      </c>
      <c r="E6183" s="6" t="n">
        <v>2.02417582417582</v>
      </c>
      <c r="F6183" s="6" t="n">
        <v>0</v>
      </c>
      <c r="G6183" s="6" t="n">
        <v>0</v>
      </c>
      <c r="H6183" s="6" t="str">
        <f aca="false">IF(AND(A6183&gt;=Stimuli!$B$2,A6183&lt;=Stimuli!$C$2),Stimuli!$A$2,IF(AND(A6183&gt;=Stimuli!$B$3,A6183&lt;=Stimuli!$C$3),Stimuli!$A$3,IF(AND(A6183&gt;=Stimuli!$B$4,A6183&lt;=Stimuli!$C$4),Stimuli!$A$4,"")))</f>
        <v>01 Quiet baseline (60s)</v>
      </c>
      <c r="I6183" s="6" t="n">
        <f aca="false">(B6183-B6182)/((A6183-A6182)/1000)</f>
        <v>0.187545787545844</v>
      </c>
      <c r="J6183" s="6" t="n">
        <f aca="false">IF(OR(B6183&lt;Rules!$B$2,B6183&gt;Rules!$B$3,ABS(I6183)&gt;Rules!$B$4,OR(B6184&lt;Rules!$B$2,B6184&gt;Rules!$B$3,ABS(I6184)&gt;Rules!$B$4)),1,0)</f>
        <v>0</v>
      </c>
      <c r="K6183" s="6" t="str">
        <f aca="false">IF(F6183=1,COUNTIF($F$2:F6183,1),"")</f>
        <v/>
      </c>
    </row>
    <row r="6184" customFormat="false" ht="15" hidden="false" customHeight="false" outlineLevel="0" collapsed="false">
      <c r="A6184" s="6" t="n">
        <v>48565.993</v>
      </c>
      <c r="B6184" s="6" t="n">
        <v>1.92014652014652</v>
      </c>
      <c r="C6184" s="6" t="n">
        <v>-1</v>
      </c>
      <c r="D6184" s="6" t="n">
        <v>-1</v>
      </c>
      <c r="E6184" s="6" t="n">
        <v>2.02417582417582</v>
      </c>
      <c r="F6184" s="6" t="n">
        <v>0</v>
      </c>
      <c r="G6184" s="6" t="n">
        <v>0</v>
      </c>
      <c r="H6184" s="6" t="str">
        <f aca="false">IF(AND(A6184&gt;=Stimuli!$B$2,A6184&lt;=Stimuli!$C$2),Stimuli!$A$2,IF(AND(A6184&gt;=Stimuli!$B$3,A6184&lt;=Stimuli!$C$3),Stimuli!$A$3,IF(AND(A6184&gt;=Stimuli!$B$4,A6184&lt;=Stimuli!$C$4),Stimuli!$A$4,"")))</f>
        <v>01 Quiet baseline (60s)</v>
      </c>
      <c r="I6184" s="6" t="n">
        <f aca="false">(B6184-B6183)/((A6184-A6183)/1000)</f>
        <v>-0.375091575091574</v>
      </c>
      <c r="J6184" s="6" t="n">
        <f aca="false">IF(OR(B6184&lt;Rules!$B$2,B6184&gt;Rules!$B$3,ABS(I6184)&gt;Rules!$B$4,OR(B6185&lt;Rules!$B$2,B6185&gt;Rules!$B$3,ABS(I6185)&gt;Rules!$B$4)),1,0)</f>
        <v>0</v>
      </c>
      <c r="K6184" s="6" t="str">
        <f aca="false">IF(F6184=1,COUNTIF($F$2:F6184,1),"")</f>
        <v/>
      </c>
    </row>
    <row r="6185" customFormat="false" ht="15" hidden="false" customHeight="false" outlineLevel="0" collapsed="false">
      <c r="A6185" s="6" t="n">
        <v>48573.8055</v>
      </c>
      <c r="B6185" s="6" t="n">
        <v>1.92454212454212</v>
      </c>
      <c r="C6185" s="6" t="n">
        <v>-1</v>
      </c>
      <c r="D6185" s="6" t="n">
        <v>-1</v>
      </c>
      <c r="E6185" s="6" t="n">
        <v>2.02417582417582</v>
      </c>
      <c r="F6185" s="6" t="n">
        <v>0</v>
      </c>
      <c r="G6185" s="6" t="n">
        <v>0</v>
      </c>
      <c r="H6185" s="6" t="str">
        <f aca="false">IF(AND(A6185&gt;=Stimuli!$B$2,A6185&lt;=Stimuli!$C$2),Stimuli!$A$2,IF(AND(A6185&gt;=Stimuli!$B$3,A6185&lt;=Stimuli!$C$3),Stimuli!$A$3,IF(AND(A6185&gt;=Stimuli!$B$4,A6185&lt;=Stimuli!$C$4),Stimuli!$A$4,"")))</f>
        <v>01 Quiet baseline (60s)</v>
      </c>
      <c r="I6185" s="6" t="n">
        <f aca="false">(B6185-B6184)/((A6185-A6184)/1000)</f>
        <v>0.562637362637304</v>
      </c>
      <c r="J6185" s="6" t="n">
        <f aca="false">IF(OR(B6185&lt;Rules!$B$2,B6185&gt;Rules!$B$3,ABS(I6185)&gt;Rules!$B$4,OR(B6186&lt;Rules!$B$2,B6186&gt;Rules!$B$3,ABS(I6186)&gt;Rules!$B$4)),1,0)</f>
        <v>0</v>
      </c>
      <c r="K6185" s="6" t="str">
        <f aca="false">IF(F6185=1,COUNTIF($F$2:F6185,1),"")</f>
        <v/>
      </c>
    </row>
    <row r="6186" customFormat="false" ht="15" hidden="false" customHeight="false" outlineLevel="0" collapsed="false">
      <c r="A6186" s="6" t="n">
        <v>48581.618</v>
      </c>
      <c r="B6186" s="6" t="n">
        <v>1.91868131868132</v>
      </c>
      <c r="C6186" s="6" t="n">
        <v>-1</v>
      </c>
      <c r="D6186" s="6" t="n">
        <v>-1</v>
      </c>
      <c r="E6186" s="6" t="n">
        <v>2.02417582417582</v>
      </c>
      <c r="F6186" s="6" t="n">
        <v>0</v>
      </c>
      <c r="G6186" s="6" t="n">
        <v>0</v>
      </c>
      <c r="H6186" s="6" t="str">
        <f aca="false">IF(AND(A6186&gt;=Stimuli!$B$2,A6186&lt;=Stimuli!$C$2),Stimuli!$A$2,IF(AND(A6186&gt;=Stimuli!$B$3,A6186&lt;=Stimuli!$C$3),Stimuli!$A$3,IF(AND(A6186&gt;=Stimuli!$B$4,A6186&lt;=Stimuli!$C$4),Stimuli!$A$4,"")))</f>
        <v>01 Quiet baseline (60s)</v>
      </c>
      <c r="I6186" s="6" t="n">
        <f aca="false">(B6186-B6185)/((A6186-A6185)/1000)</f>
        <v>-0.750183150183148</v>
      </c>
      <c r="J6186" s="6" t="n">
        <f aca="false">IF(OR(B6186&lt;Rules!$B$2,B6186&gt;Rules!$B$3,ABS(I6186)&gt;Rules!$B$4,OR(B6187&lt;Rules!$B$2,B6187&gt;Rules!$B$3,ABS(I6187)&gt;Rules!$B$4)),1,0)</f>
        <v>0</v>
      </c>
      <c r="K6186" s="6" t="str">
        <f aca="false">IF(F6186=1,COUNTIF($F$2:F6186,1),"")</f>
        <v/>
      </c>
    </row>
    <row r="6187" customFormat="false" ht="15" hidden="false" customHeight="false" outlineLevel="0" collapsed="false">
      <c r="A6187" s="6" t="n">
        <v>48589.4305</v>
      </c>
      <c r="B6187" s="6" t="n">
        <v>1.92454212454212</v>
      </c>
      <c r="C6187" s="6" t="n">
        <v>-1</v>
      </c>
      <c r="D6187" s="6" t="n">
        <v>-1</v>
      </c>
      <c r="E6187" s="6" t="n">
        <v>2.02417582417582</v>
      </c>
      <c r="F6187" s="6" t="n">
        <v>0</v>
      </c>
      <c r="G6187" s="6" t="n">
        <v>0</v>
      </c>
      <c r="H6187" s="6" t="str">
        <f aca="false">IF(AND(A6187&gt;=Stimuli!$B$2,A6187&lt;=Stimuli!$C$2),Stimuli!$A$2,IF(AND(A6187&gt;=Stimuli!$B$3,A6187&lt;=Stimuli!$C$3),Stimuli!$A$3,IF(AND(A6187&gt;=Stimuli!$B$4,A6187&lt;=Stimuli!$C$4),Stimuli!$A$4,"")))</f>
        <v>01 Quiet baseline (60s)</v>
      </c>
      <c r="I6187" s="6" t="n">
        <f aca="false">(B6187-B6186)/((A6187-A6186)/1000)</f>
        <v>0.750183150183148</v>
      </c>
      <c r="J6187" s="6" t="n">
        <f aca="false">IF(OR(B6187&lt;Rules!$B$2,B6187&gt;Rules!$B$3,ABS(I6187)&gt;Rules!$B$4,OR(B6188&lt;Rules!$B$2,B6188&gt;Rules!$B$3,ABS(I6188)&gt;Rules!$B$4)),1,0)</f>
        <v>0</v>
      </c>
      <c r="K6187" s="6" t="str">
        <f aca="false">IF(F6187=1,COUNTIF($F$2:F6187,1),"")</f>
        <v/>
      </c>
    </row>
    <row r="6188" customFormat="false" ht="15" hidden="false" customHeight="false" outlineLevel="0" collapsed="false">
      <c r="A6188" s="6" t="n">
        <v>48597.243</v>
      </c>
      <c r="B6188" s="6" t="n">
        <v>1.91868131868132</v>
      </c>
      <c r="C6188" s="6" t="n">
        <v>-1</v>
      </c>
      <c r="D6188" s="6" t="n">
        <v>-1</v>
      </c>
      <c r="E6188" s="6" t="n">
        <v>2.02417582417582</v>
      </c>
      <c r="F6188" s="6" t="n">
        <v>0</v>
      </c>
      <c r="G6188" s="6" t="n">
        <v>0</v>
      </c>
      <c r="H6188" s="6" t="str">
        <f aca="false">IF(AND(A6188&gt;=Stimuli!$B$2,A6188&lt;=Stimuli!$C$2),Stimuli!$A$2,IF(AND(A6188&gt;=Stimuli!$B$3,A6188&lt;=Stimuli!$C$3),Stimuli!$A$3,IF(AND(A6188&gt;=Stimuli!$B$4,A6188&lt;=Stimuli!$C$4),Stimuli!$A$4,"")))</f>
        <v>01 Quiet baseline (60s)</v>
      </c>
      <c r="I6188" s="6" t="n">
        <f aca="false">(B6188-B6187)/((A6188-A6187)/1000)</f>
        <v>-0.750183150183148</v>
      </c>
      <c r="J6188" s="6" t="n">
        <f aca="false">IF(OR(B6188&lt;Rules!$B$2,B6188&gt;Rules!$B$3,ABS(I6188)&gt;Rules!$B$4,OR(B6189&lt;Rules!$B$2,B6189&gt;Rules!$B$3,ABS(I6189)&gt;Rules!$B$4)),1,0)</f>
        <v>0</v>
      </c>
      <c r="K6188" s="6" t="str">
        <f aca="false">IF(F6188=1,COUNTIF($F$2:F6188,1),"")</f>
        <v/>
      </c>
    </row>
    <row r="6189" customFormat="false" ht="15" hidden="false" customHeight="false" outlineLevel="0" collapsed="false">
      <c r="A6189" s="6" t="n">
        <v>48605.0555</v>
      </c>
      <c r="B6189" s="6" t="n">
        <v>1.92454212454212</v>
      </c>
      <c r="C6189" s="6" t="n">
        <v>-1</v>
      </c>
      <c r="D6189" s="6" t="n">
        <v>-1</v>
      </c>
      <c r="E6189" s="6" t="n">
        <v>2.02417582417582</v>
      </c>
      <c r="F6189" s="6" t="n">
        <v>0</v>
      </c>
      <c r="G6189" s="6" t="n">
        <v>0</v>
      </c>
      <c r="H6189" s="6" t="str">
        <f aca="false">IF(AND(A6189&gt;=Stimuli!$B$2,A6189&lt;=Stimuli!$C$2),Stimuli!$A$2,IF(AND(A6189&gt;=Stimuli!$B$3,A6189&lt;=Stimuli!$C$3),Stimuli!$A$3,IF(AND(A6189&gt;=Stimuli!$B$4,A6189&lt;=Stimuli!$C$4),Stimuli!$A$4,"")))</f>
        <v>01 Quiet baseline (60s)</v>
      </c>
      <c r="I6189" s="6" t="n">
        <f aca="false">(B6189-B6188)/((A6189-A6188)/1000)</f>
        <v>0.750183150183148</v>
      </c>
      <c r="J6189" s="6" t="n">
        <f aca="false">IF(OR(B6189&lt;Rules!$B$2,B6189&gt;Rules!$B$3,ABS(I6189)&gt;Rules!$B$4,OR(B6190&lt;Rules!$B$2,B6190&gt;Rules!$B$3,ABS(I6190)&gt;Rules!$B$4)),1,0)</f>
        <v>0</v>
      </c>
      <c r="K6189" s="6" t="str">
        <f aca="false">IF(F6189=1,COUNTIF($F$2:F6189,1),"")</f>
        <v/>
      </c>
    </row>
    <row r="6190" customFormat="false" ht="15" hidden="false" customHeight="false" outlineLevel="0" collapsed="false">
      <c r="A6190" s="6" t="n">
        <v>48612.868</v>
      </c>
      <c r="B6190" s="6" t="n">
        <v>1.91721611721612</v>
      </c>
      <c r="C6190" s="6" t="n">
        <v>-1</v>
      </c>
      <c r="D6190" s="6" t="n">
        <v>-1</v>
      </c>
      <c r="E6190" s="6" t="n">
        <v>2.02417582417582</v>
      </c>
      <c r="F6190" s="6" t="n">
        <v>0</v>
      </c>
      <c r="G6190" s="6" t="n">
        <v>0</v>
      </c>
      <c r="H6190" s="6" t="str">
        <f aca="false">IF(AND(A6190&gt;=Stimuli!$B$2,A6190&lt;=Stimuli!$C$2),Stimuli!$A$2,IF(AND(A6190&gt;=Stimuli!$B$3,A6190&lt;=Stimuli!$C$3),Stimuli!$A$3,IF(AND(A6190&gt;=Stimuli!$B$4,A6190&lt;=Stimuli!$C$4),Stimuli!$A$4,"")))</f>
        <v>01 Quiet baseline (60s)</v>
      </c>
      <c r="I6190" s="6" t="n">
        <f aca="false">(B6190-B6189)/((A6190-A6189)/1000)</f>
        <v>-0.937728937728878</v>
      </c>
      <c r="J6190" s="6" t="n">
        <f aca="false">IF(OR(B6190&lt;Rules!$B$2,B6190&gt;Rules!$B$3,ABS(I6190)&gt;Rules!$B$4,OR(B6191&lt;Rules!$B$2,B6191&gt;Rules!$B$3,ABS(I6191)&gt;Rules!$B$4)),1,0)</f>
        <v>0</v>
      </c>
      <c r="K6190" s="6" t="str">
        <f aca="false">IF(F6190=1,COUNTIF($F$2:F6190,1),"")</f>
        <v/>
      </c>
    </row>
    <row r="6191" customFormat="false" ht="15" hidden="false" customHeight="false" outlineLevel="0" collapsed="false">
      <c r="A6191" s="6" t="n">
        <v>48620.6805</v>
      </c>
      <c r="B6191" s="6" t="n">
        <v>1.92454212454212</v>
      </c>
      <c r="C6191" s="6" t="n">
        <v>-1</v>
      </c>
      <c r="D6191" s="6" t="n">
        <v>-1</v>
      </c>
      <c r="E6191" s="6" t="n">
        <v>2.02417582417582</v>
      </c>
      <c r="F6191" s="6" t="n">
        <v>0</v>
      </c>
      <c r="G6191" s="6" t="n">
        <v>0</v>
      </c>
      <c r="H6191" s="6" t="str">
        <f aca="false">IF(AND(A6191&gt;=Stimuli!$B$2,A6191&lt;=Stimuli!$C$2),Stimuli!$A$2,IF(AND(A6191&gt;=Stimuli!$B$3,A6191&lt;=Stimuli!$C$3),Stimuli!$A$3,IF(AND(A6191&gt;=Stimuli!$B$4,A6191&lt;=Stimuli!$C$4),Stimuli!$A$4,"")))</f>
        <v>01 Quiet baseline (60s)</v>
      </c>
      <c r="I6191" s="6" t="n">
        <f aca="false">(B6191-B6190)/((A6191-A6190)/1000)</f>
        <v>0.937728937728878</v>
      </c>
      <c r="J6191" s="6" t="n">
        <f aca="false">IF(OR(B6191&lt;Rules!$B$2,B6191&gt;Rules!$B$3,ABS(I6191)&gt;Rules!$B$4,OR(B6192&lt;Rules!$B$2,B6192&gt;Rules!$B$3,ABS(I6192)&gt;Rules!$B$4)),1,0)</f>
        <v>0</v>
      </c>
      <c r="K6191" s="6" t="str">
        <f aca="false">IF(F6191=1,COUNTIF($F$2:F6191,1),"")</f>
        <v/>
      </c>
    </row>
    <row r="6192" customFormat="false" ht="15" hidden="false" customHeight="false" outlineLevel="0" collapsed="false">
      <c r="A6192" s="6" t="n">
        <v>48628.493</v>
      </c>
      <c r="B6192" s="6" t="n">
        <v>1.91721611721612</v>
      </c>
      <c r="C6192" s="6" t="n">
        <v>-1</v>
      </c>
      <c r="D6192" s="6" t="n">
        <v>-1</v>
      </c>
      <c r="E6192" s="6" t="n">
        <v>2.02417582417582</v>
      </c>
      <c r="F6192" s="6" t="n">
        <v>0</v>
      </c>
      <c r="G6192" s="6" t="n">
        <v>0</v>
      </c>
      <c r="H6192" s="6" t="str">
        <f aca="false">IF(AND(A6192&gt;=Stimuli!$B$2,A6192&lt;=Stimuli!$C$2),Stimuli!$A$2,IF(AND(A6192&gt;=Stimuli!$B$3,A6192&lt;=Stimuli!$C$3),Stimuli!$A$3,IF(AND(A6192&gt;=Stimuli!$B$4,A6192&lt;=Stimuli!$C$4),Stimuli!$A$4,"")))</f>
        <v>01 Quiet baseline (60s)</v>
      </c>
      <c r="I6192" s="6" t="n">
        <f aca="false">(B6192-B6191)/((A6192-A6191)/1000)</f>
        <v>-0.937728937728878</v>
      </c>
      <c r="J6192" s="6" t="n">
        <f aca="false">IF(OR(B6192&lt;Rules!$B$2,B6192&gt;Rules!$B$3,ABS(I6192)&gt;Rules!$B$4,OR(B6193&lt;Rules!$B$2,B6193&gt;Rules!$B$3,ABS(I6193)&gt;Rules!$B$4)),1,0)</f>
        <v>0</v>
      </c>
      <c r="K6192" s="6" t="str">
        <f aca="false">IF(F6192=1,COUNTIF($F$2:F6192,1),"")</f>
        <v/>
      </c>
    </row>
    <row r="6193" customFormat="false" ht="15" hidden="false" customHeight="false" outlineLevel="0" collapsed="false">
      <c r="A6193" s="6" t="n">
        <v>48636.3055</v>
      </c>
      <c r="B6193" s="6" t="n">
        <v>1.92307692307692</v>
      </c>
      <c r="C6193" s="6" t="n">
        <v>-1</v>
      </c>
      <c r="D6193" s="6" t="n">
        <v>-1</v>
      </c>
      <c r="E6193" s="6" t="n">
        <v>2.02417582417582</v>
      </c>
      <c r="F6193" s="6" t="n">
        <v>0</v>
      </c>
      <c r="G6193" s="6" t="n">
        <v>0</v>
      </c>
      <c r="H6193" s="6" t="str">
        <f aca="false">IF(AND(A6193&gt;=Stimuli!$B$2,A6193&lt;=Stimuli!$C$2),Stimuli!$A$2,IF(AND(A6193&gt;=Stimuli!$B$3,A6193&lt;=Stimuli!$C$3),Stimuli!$A$3,IF(AND(A6193&gt;=Stimuli!$B$4,A6193&lt;=Stimuli!$C$4),Stimuli!$A$4,"")))</f>
        <v>01 Quiet baseline (60s)</v>
      </c>
      <c r="I6193" s="6" t="n">
        <f aca="false">(B6193-B6192)/((A6193-A6192)/1000)</f>
        <v>0.750183150183148</v>
      </c>
      <c r="J6193" s="6" t="n">
        <f aca="false">IF(OR(B6193&lt;Rules!$B$2,B6193&gt;Rules!$B$3,ABS(I6193)&gt;Rules!$B$4,OR(B6194&lt;Rules!$B$2,B6194&gt;Rules!$B$3,ABS(I6194)&gt;Rules!$B$4)),1,0)</f>
        <v>0</v>
      </c>
      <c r="K6193" s="6" t="str">
        <f aca="false">IF(F6193=1,COUNTIF($F$2:F6193,1),"")</f>
        <v/>
      </c>
    </row>
    <row r="6194" customFormat="false" ht="15" hidden="false" customHeight="false" outlineLevel="0" collapsed="false">
      <c r="A6194" s="6" t="n">
        <v>48644.118</v>
      </c>
      <c r="B6194" s="6" t="n">
        <v>1.91868131868132</v>
      </c>
      <c r="C6194" s="6" t="n">
        <v>-1</v>
      </c>
      <c r="D6194" s="6" t="n">
        <v>-1</v>
      </c>
      <c r="E6194" s="6" t="n">
        <v>2.02417582417582</v>
      </c>
      <c r="F6194" s="6" t="n">
        <v>0</v>
      </c>
      <c r="G6194" s="6" t="n">
        <v>0</v>
      </c>
      <c r="H6194" s="6" t="str">
        <f aca="false">IF(AND(A6194&gt;=Stimuli!$B$2,A6194&lt;=Stimuli!$C$2),Stimuli!$A$2,IF(AND(A6194&gt;=Stimuli!$B$3,A6194&lt;=Stimuli!$C$3),Stimuli!$A$3,IF(AND(A6194&gt;=Stimuli!$B$4,A6194&lt;=Stimuli!$C$4),Stimuli!$A$4,"")))</f>
        <v>01 Quiet baseline (60s)</v>
      </c>
      <c r="I6194" s="6" t="n">
        <f aca="false">(B6194-B6193)/((A6194-A6193)/1000)</f>
        <v>-0.562637362637418</v>
      </c>
      <c r="J6194" s="6" t="n">
        <f aca="false">IF(OR(B6194&lt;Rules!$B$2,B6194&gt;Rules!$B$3,ABS(I6194)&gt;Rules!$B$4,OR(B6195&lt;Rules!$B$2,B6195&gt;Rules!$B$3,ABS(I6195)&gt;Rules!$B$4)),1,0)</f>
        <v>0</v>
      </c>
      <c r="K6194" s="6" t="str">
        <f aca="false">IF(F6194=1,COUNTIF($F$2:F6194,1),"")</f>
        <v/>
      </c>
    </row>
    <row r="6195" customFormat="false" ht="15" hidden="false" customHeight="false" outlineLevel="0" collapsed="false">
      <c r="A6195" s="6" t="n">
        <v>48651.9305</v>
      </c>
      <c r="B6195" s="6" t="n">
        <v>1.92161172161172</v>
      </c>
      <c r="C6195" s="6" t="n">
        <v>-1</v>
      </c>
      <c r="D6195" s="6" t="n">
        <v>-1</v>
      </c>
      <c r="E6195" s="6" t="n">
        <v>2.02417582417582</v>
      </c>
      <c r="F6195" s="6" t="n">
        <v>0</v>
      </c>
      <c r="G6195" s="6" t="n">
        <v>0</v>
      </c>
      <c r="H6195" s="6" t="str">
        <f aca="false">IF(AND(A6195&gt;=Stimuli!$B$2,A6195&lt;=Stimuli!$C$2),Stimuli!$A$2,IF(AND(A6195&gt;=Stimuli!$B$3,A6195&lt;=Stimuli!$C$3),Stimuli!$A$3,IF(AND(A6195&gt;=Stimuli!$B$4,A6195&lt;=Stimuli!$C$4),Stimuli!$A$4,"")))</f>
        <v>01 Quiet baseline (60s)</v>
      </c>
      <c r="I6195" s="6" t="n">
        <f aca="false">(B6195-B6194)/((A6195-A6194)/1000)</f>
        <v>0.375091575091574</v>
      </c>
      <c r="J6195" s="6" t="n">
        <f aca="false">IF(OR(B6195&lt;Rules!$B$2,B6195&gt;Rules!$B$3,ABS(I6195)&gt;Rules!$B$4,OR(B6196&lt;Rules!$B$2,B6196&gt;Rules!$B$3,ABS(I6196)&gt;Rules!$B$4)),1,0)</f>
        <v>0</v>
      </c>
      <c r="K6195" s="6" t="str">
        <f aca="false">IF(F6195=1,COUNTIF($F$2:F6195,1),"")</f>
        <v/>
      </c>
    </row>
    <row r="6196" customFormat="false" ht="15" hidden="false" customHeight="false" outlineLevel="0" collapsed="false">
      <c r="A6196" s="6" t="n">
        <v>48659.743</v>
      </c>
      <c r="B6196" s="6" t="n">
        <v>1.91868131868132</v>
      </c>
      <c r="C6196" s="6" t="n">
        <v>-1</v>
      </c>
      <c r="D6196" s="6" t="n">
        <v>-1</v>
      </c>
      <c r="E6196" s="6" t="n">
        <v>2.02417582417582</v>
      </c>
      <c r="F6196" s="6" t="n">
        <v>0</v>
      </c>
      <c r="G6196" s="6" t="n">
        <v>0</v>
      </c>
      <c r="H6196" s="6" t="str">
        <f aca="false">IF(AND(A6196&gt;=Stimuli!$B$2,A6196&lt;=Stimuli!$C$2),Stimuli!$A$2,IF(AND(A6196&gt;=Stimuli!$B$3,A6196&lt;=Stimuli!$C$3),Stimuli!$A$3,IF(AND(A6196&gt;=Stimuli!$B$4,A6196&lt;=Stimuli!$C$4),Stimuli!$A$4,"")))</f>
        <v>01 Quiet baseline (60s)</v>
      </c>
      <c r="I6196" s="6" t="n">
        <f aca="false">(B6196-B6195)/((A6196-A6195)/1000)</f>
        <v>-0.375091575091574</v>
      </c>
      <c r="J6196" s="6" t="n">
        <f aca="false">IF(OR(B6196&lt;Rules!$B$2,B6196&gt;Rules!$B$3,ABS(I6196)&gt;Rules!$B$4,OR(B6197&lt;Rules!$B$2,B6197&gt;Rules!$B$3,ABS(I6197)&gt;Rules!$B$4)),1,0)</f>
        <v>0</v>
      </c>
      <c r="K6196" s="6" t="str">
        <f aca="false">IF(F6196=1,COUNTIF($F$2:F6196,1),"")</f>
        <v/>
      </c>
    </row>
    <row r="6197" customFormat="false" ht="15" hidden="false" customHeight="false" outlineLevel="0" collapsed="false">
      <c r="A6197" s="6" t="n">
        <v>48667.5555</v>
      </c>
      <c r="B6197" s="6" t="n">
        <v>1.92014652014652</v>
      </c>
      <c r="C6197" s="6" t="n">
        <v>-1</v>
      </c>
      <c r="D6197" s="6" t="n">
        <v>-1</v>
      </c>
      <c r="E6197" s="6" t="n">
        <v>2.02417582417582</v>
      </c>
      <c r="F6197" s="6" t="n">
        <v>0</v>
      </c>
      <c r="G6197" s="6" t="n">
        <v>0</v>
      </c>
      <c r="H6197" s="6" t="str">
        <f aca="false">IF(AND(A6197&gt;=Stimuli!$B$2,A6197&lt;=Stimuli!$C$2),Stimuli!$A$2,IF(AND(A6197&gt;=Stimuli!$B$3,A6197&lt;=Stimuli!$C$3),Stimuli!$A$3,IF(AND(A6197&gt;=Stimuli!$B$4,A6197&lt;=Stimuli!$C$4),Stimuli!$A$4,"")))</f>
        <v>01 Quiet baseline (60s)</v>
      </c>
      <c r="I6197" s="6" t="n">
        <f aca="false">(B6197-B6196)/((A6197-A6196)/1000)</f>
        <v>0.187545787545844</v>
      </c>
      <c r="J6197" s="6" t="n">
        <f aca="false">IF(OR(B6197&lt;Rules!$B$2,B6197&gt;Rules!$B$3,ABS(I6197)&gt;Rules!$B$4,OR(B6198&lt;Rules!$B$2,B6198&gt;Rules!$B$3,ABS(I6198)&gt;Rules!$B$4)),1,0)</f>
        <v>0</v>
      </c>
      <c r="K6197" s="6" t="str">
        <f aca="false">IF(F6197=1,COUNTIF($F$2:F6197,1),"")</f>
        <v/>
      </c>
    </row>
    <row r="6198" customFormat="false" ht="15" hidden="false" customHeight="false" outlineLevel="0" collapsed="false">
      <c r="A6198" s="6" t="n">
        <v>48675.368</v>
      </c>
      <c r="B6198" s="6" t="n">
        <v>1.92014652014652</v>
      </c>
      <c r="C6198" s="6" t="n">
        <v>-1</v>
      </c>
      <c r="D6198" s="6" t="n">
        <v>-1</v>
      </c>
      <c r="E6198" s="6" t="n">
        <v>2.02417582417582</v>
      </c>
      <c r="F6198" s="6" t="n">
        <v>0</v>
      </c>
      <c r="G6198" s="6" t="n">
        <v>0</v>
      </c>
      <c r="H6198" s="6" t="str">
        <f aca="false">IF(AND(A6198&gt;=Stimuli!$B$2,A6198&lt;=Stimuli!$C$2),Stimuli!$A$2,IF(AND(A6198&gt;=Stimuli!$B$3,A6198&lt;=Stimuli!$C$3),Stimuli!$A$3,IF(AND(A6198&gt;=Stimuli!$B$4,A6198&lt;=Stimuli!$C$4),Stimuli!$A$4,"")))</f>
        <v>01 Quiet baseline (60s)</v>
      </c>
      <c r="I6198" s="6" t="n">
        <f aca="false">(B6198-B6197)/((A6198-A6197)/1000)</f>
        <v>0</v>
      </c>
      <c r="J6198" s="6" t="n">
        <f aca="false">IF(OR(B6198&lt;Rules!$B$2,B6198&gt;Rules!$B$3,ABS(I6198)&gt;Rules!$B$4,OR(B6199&lt;Rules!$B$2,B6199&gt;Rules!$B$3,ABS(I6199)&gt;Rules!$B$4)),1,0)</f>
        <v>0</v>
      </c>
      <c r="K6198" s="6" t="str">
        <f aca="false">IF(F6198=1,COUNTIF($F$2:F6198,1),"")</f>
        <v/>
      </c>
    </row>
    <row r="6199" customFormat="false" ht="15" hidden="false" customHeight="false" outlineLevel="0" collapsed="false">
      <c r="A6199" s="6" t="n">
        <v>48683.1805</v>
      </c>
      <c r="B6199" s="6" t="n">
        <v>1.91868131868132</v>
      </c>
      <c r="C6199" s="6" t="n">
        <v>-1</v>
      </c>
      <c r="D6199" s="6" t="n">
        <v>-1</v>
      </c>
      <c r="E6199" s="6" t="n">
        <v>2.02417582417582</v>
      </c>
      <c r="F6199" s="6" t="n">
        <v>0</v>
      </c>
      <c r="G6199" s="6" t="n">
        <v>0</v>
      </c>
      <c r="H6199" s="6" t="str">
        <f aca="false">IF(AND(A6199&gt;=Stimuli!$B$2,A6199&lt;=Stimuli!$C$2),Stimuli!$A$2,IF(AND(A6199&gt;=Stimuli!$B$3,A6199&lt;=Stimuli!$C$3),Stimuli!$A$3,IF(AND(A6199&gt;=Stimuli!$B$4,A6199&lt;=Stimuli!$C$4),Stimuli!$A$4,"")))</f>
        <v>01 Quiet baseline (60s)</v>
      </c>
      <c r="I6199" s="6" t="n">
        <f aca="false">(B6199-B6198)/((A6199-A6198)/1000)</f>
        <v>-0.187545787545844</v>
      </c>
      <c r="J6199" s="6" t="n">
        <f aca="false">IF(OR(B6199&lt;Rules!$B$2,B6199&gt;Rules!$B$3,ABS(I6199)&gt;Rules!$B$4,OR(B6200&lt;Rules!$B$2,B6200&gt;Rules!$B$3,ABS(I6200)&gt;Rules!$B$4)),1,0)</f>
        <v>0</v>
      </c>
      <c r="K6199" s="6" t="str">
        <f aca="false">IF(F6199=1,COUNTIF($F$2:F6199,1),"")</f>
        <v/>
      </c>
    </row>
    <row r="6200" customFormat="false" ht="15" hidden="false" customHeight="false" outlineLevel="0" collapsed="false">
      <c r="A6200" s="6" t="n">
        <v>48690.993</v>
      </c>
      <c r="B6200" s="6" t="n">
        <v>1.92161172161172</v>
      </c>
      <c r="C6200" s="6" t="n">
        <v>-1</v>
      </c>
      <c r="D6200" s="6" t="n">
        <v>-1</v>
      </c>
      <c r="E6200" s="6" t="n">
        <v>2.02417582417582</v>
      </c>
      <c r="F6200" s="6" t="n">
        <v>0</v>
      </c>
      <c r="G6200" s="6" t="n">
        <v>0</v>
      </c>
      <c r="H6200" s="6" t="str">
        <f aca="false">IF(AND(A6200&gt;=Stimuli!$B$2,A6200&lt;=Stimuli!$C$2),Stimuli!$A$2,IF(AND(A6200&gt;=Stimuli!$B$3,A6200&lt;=Stimuli!$C$3),Stimuli!$A$3,IF(AND(A6200&gt;=Stimuli!$B$4,A6200&lt;=Stimuli!$C$4),Stimuli!$A$4,"")))</f>
        <v>01 Quiet baseline (60s)</v>
      </c>
      <c r="I6200" s="6" t="n">
        <f aca="false">(B6200-B6199)/((A6200-A6199)/1000)</f>
        <v>0.375091575091574</v>
      </c>
      <c r="J6200" s="6" t="n">
        <f aca="false">IF(OR(B6200&lt;Rules!$B$2,B6200&gt;Rules!$B$3,ABS(I6200)&gt;Rules!$B$4,OR(B6201&lt;Rules!$B$2,B6201&gt;Rules!$B$3,ABS(I6201)&gt;Rules!$B$4)),1,0)</f>
        <v>0</v>
      </c>
      <c r="K6200" s="6" t="str">
        <f aca="false">IF(F6200=1,COUNTIF($F$2:F6200,1),"")</f>
        <v/>
      </c>
    </row>
    <row r="6201" customFormat="false" ht="15" hidden="false" customHeight="false" outlineLevel="0" collapsed="false">
      <c r="A6201" s="6" t="n">
        <v>48698.8055</v>
      </c>
      <c r="B6201" s="6" t="n">
        <v>1.91721611721612</v>
      </c>
      <c r="C6201" s="6" t="n">
        <v>-1</v>
      </c>
      <c r="D6201" s="6" t="n">
        <v>-1</v>
      </c>
      <c r="E6201" s="6" t="n">
        <v>2.02417582417582</v>
      </c>
      <c r="F6201" s="6" t="n">
        <v>0</v>
      </c>
      <c r="G6201" s="6" t="n">
        <v>0</v>
      </c>
      <c r="H6201" s="6" t="str">
        <f aca="false">IF(AND(A6201&gt;=Stimuli!$B$2,A6201&lt;=Stimuli!$C$2),Stimuli!$A$2,IF(AND(A6201&gt;=Stimuli!$B$3,A6201&lt;=Stimuli!$C$3),Stimuli!$A$3,IF(AND(A6201&gt;=Stimuli!$B$4,A6201&lt;=Stimuli!$C$4),Stimuli!$A$4,"")))</f>
        <v>01 Quiet baseline (60s)</v>
      </c>
      <c r="I6201" s="6" t="n">
        <f aca="false">(B6201-B6200)/((A6201-A6200)/1000)</f>
        <v>-0.562637362637304</v>
      </c>
      <c r="J6201" s="6" t="n">
        <f aca="false">IF(OR(B6201&lt;Rules!$B$2,B6201&gt;Rules!$B$3,ABS(I6201)&gt;Rules!$B$4,OR(B6202&lt;Rules!$B$2,B6202&gt;Rules!$B$3,ABS(I6202)&gt;Rules!$B$4)),1,0)</f>
        <v>0</v>
      </c>
      <c r="K6201" s="6" t="str">
        <f aca="false">IF(F6201=1,COUNTIF($F$2:F6201,1),"")</f>
        <v/>
      </c>
    </row>
    <row r="6202" customFormat="false" ht="15" hidden="false" customHeight="false" outlineLevel="0" collapsed="false">
      <c r="A6202" s="6" t="n">
        <v>48706.618</v>
      </c>
      <c r="B6202" s="6" t="n">
        <v>1.92161172161172</v>
      </c>
      <c r="C6202" s="6" t="n">
        <v>-1</v>
      </c>
      <c r="D6202" s="6" t="n">
        <v>-1</v>
      </c>
      <c r="E6202" s="6" t="n">
        <v>2.02417582417582</v>
      </c>
      <c r="F6202" s="6" t="n">
        <v>0</v>
      </c>
      <c r="G6202" s="6" t="n">
        <v>0</v>
      </c>
      <c r="H6202" s="6" t="str">
        <f aca="false">IF(AND(A6202&gt;=Stimuli!$B$2,A6202&lt;=Stimuli!$C$2),Stimuli!$A$2,IF(AND(A6202&gt;=Stimuli!$B$3,A6202&lt;=Stimuli!$C$3),Stimuli!$A$3,IF(AND(A6202&gt;=Stimuli!$B$4,A6202&lt;=Stimuli!$C$4),Stimuli!$A$4,"")))</f>
        <v>01 Quiet baseline (60s)</v>
      </c>
      <c r="I6202" s="6" t="n">
        <f aca="false">(B6202-B6201)/((A6202-A6201)/1000)</f>
        <v>0.562637362637304</v>
      </c>
      <c r="J6202" s="6" t="n">
        <f aca="false">IF(OR(B6202&lt;Rules!$B$2,B6202&gt;Rules!$B$3,ABS(I6202)&gt;Rules!$B$4,OR(B6203&lt;Rules!$B$2,B6203&gt;Rules!$B$3,ABS(I6203)&gt;Rules!$B$4)),1,0)</f>
        <v>0</v>
      </c>
      <c r="K6202" s="6" t="str">
        <f aca="false">IF(F6202=1,COUNTIF($F$2:F6202,1),"")</f>
        <v/>
      </c>
    </row>
    <row r="6203" customFormat="false" ht="15" hidden="false" customHeight="false" outlineLevel="0" collapsed="false">
      <c r="A6203" s="6" t="n">
        <v>48714.4305</v>
      </c>
      <c r="B6203" s="6" t="n">
        <v>1.91721611721612</v>
      </c>
      <c r="C6203" s="6" t="n">
        <v>-1</v>
      </c>
      <c r="D6203" s="6" t="n">
        <v>-1</v>
      </c>
      <c r="E6203" s="6" t="n">
        <v>2.02417582417582</v>
      </c>
      <c r="F6203" s="6" t="n">
        <v>0</v>
      </c>
      <c r="G6203" s="6" t="n">
        <v>0</v>
      </c>
      <c r="H6203" s="6" t="str">
        <f aca="false">IF(AND(A6203&gt;=Stimuli!$B$2,A6203&lt;=Stimuli!$C$2),Stimuli!$A$2,IF(AND(A6203&gt;=Stimuli!$B$3,A6203&lt;=Stimuli!$C$3),Stimuli!$A$3,IF(AND(A6203&gt;=Stimuli!$B$4,A6203&lt;=Stimuli!$C$4),Stimuli!$A$4,"")))</f>
        <v>01 Quiet baseline (60s)</v>
      </c>
      <c r="I6203" s="6" t="n">
        <f aca="false">(B6203-B6202)/((A6203-A6202)/1000)</f>
        <v>-0.562637362637304</v>
      </c>
      <c r="J6203" s="6" t="n">
        <f aca="false">IF(OR(B6203&lt;Rules!$B$2,B6203&gt;Rules!$B$3,ABS(I6203)&gt;Rules!$B$4,OR(B6204&lt;Rules!$B$2,B6204&gt;Rules!$B$3,ABS(I6204)&gt;Rules!$B$4)),1,0)</f>
        <v>0</v>
      </c>
      <c r="K6203" s="6" t="str">
        <f aca="false">IF(F6203=1,COUNTIF($F$2:F6203,1),"")</f>
        <v/>
      </c>
    </row>
    <row r="6204" customFormat="false" ht="15" hidden="false" customHeight="false" outlineLevel="0" collapsed="false">
      <c r="A6204" s="6" t="n">
        <v>48722.243</v>
      </c>
      <c r="B6204" s="6" t="n">
        <v>1.92161172161172</v>
      </c>
      <c r="C6204" s="6" t="n">
        <v>-1</v>
      </c>
      <c r="D6204" s="6" t="n">
        <v>-1</v>
      </c>
      <c r="E6204" s="6" t="n">
        <v>2.02417582417582</v>
      </c>
      <c r="F6204" s="6" t="n">
        <v>0</v>
      </c>
      <c r="G6204" s="6" t="n">
        <v>0</v>
      </c>
      <c r="H6204" s="6" t="str">
        <f aca="false">IF(AND(A6204&gt;=Stimuli!$B$2,A6204&lt;=Stimuli!$C$2),Stimuli!$A$2,IF(AND(A6204&gt;=Stimuli!$B$3,A6204&lt;=Stimuli!$C$3),Stimuli!$A$3,IF(AND(A6204&gt;=Stimuli!$B$4,A6204&lt;=Stimuli!$C$4),Stimuli!$A$4,"")))</f>
        <v>01 Quiet baseline (60s)</v>
      </c>
      <c r="I6204" s="6" t="n">
        <f aca="false">(B6204-B6203)/((A6204-A6203)/1000)</f>
        <v>0.562637362637304</v>
      </c>
      <c r="J6204" s="6" t="n">
        <f aca="false">IF(OR(B6204&lt;Rules!$B$2,B6204&gt;Rules!$B$3,ABS(I6204)&gt;Rules!$B$4,OR(B6205&lt;Rules!$B$2,B6205&gt;Rules!$B$3,ABS(I6205)&gt;Rules!$B$4)),1,0)</f>
        <v>0</v>
      </c>
      <c r="K6204" s="6" t="str">
        <f aca="false">IF(F6204=1,COUNTIF($F$2:F6204,1),"")</f>
        <v/>
      </c>
    </row>
    <row r="6205" customFormat="false" ht="15" hidden="false" customHeight="false" outlineLevel="0" collapsed="false">
      <c r="A6205" s="6" t="n">
        <v>48730.0555</v>
      </c>
      <c r="B6205" s="6" t="n">
        <v>1.91575091575092</v>
      </c>
      <c r="C6205" s="6" t="n">
        <v>-1</v>
      </c>
      <c r="D6205" s="6" t="n">
        <v>-1</v>
      </c>
      <c r="E6205" s="6" t="n">
        <v>2.02417582417582</v>
      </c>
      <c r="F6205" s="6" t="n">
        <v>0</v>
      </c>
      <c r="G6205" s="6" t="n">
        <v>0</v>
      </c>
      <c r="H6205" s="6" t="str">
        <f aca="false">IF(AND(A6205&gt;=Stimuli!$B$2,A6205&lt;=Stimuli!$C$2),Stimuli!$A$2,IF(AND(A6205&gt;=Stimuli!$B$3,A6205&lt;=Stimuli!$C$3),Stimuli!$A$3,IF(AND(A6205&gt;=Stimuli!$B$4,A6205&lt;=Stimuli!$C$4),Stimuli!$A$4,"")))</f>
        <v>01 Quiet baseline (60s)</v>
      </c>
      <c r="I6205" s="6" t="n">
        <f aca="false">(B6205-B6204)/((A6205-A6204)/1000)</f>
        <v>-0.750183150183034</v>
      </c>
      <c r="J6205" s="6" t="n">
        <f aca="false">IF(OR(B6205&lt;Rules!$B$2,B6205&gt;Rules!$B$3,ABS(I6205)&gt;Rules!$B$4,OR(B6206&lt;Rules!$B$2,B6206&gt;Rules!$B$3,ABS(I6206)&gt;Rules!$B$4)),1,0)</f>
        <v>0</v>
      </c>
      <c r="K6205" s="6" t="str">
        <f aca="false">IF(F6205=1,COUNTIF($F$2:F6205,1),"")</f>
        <v/>
      </c>
    </row>
    <row r="6206" customFormat="false" ht="15" hidden="false" customHeight="false" outlineLevel="0" collapsed="false">
      <c r="A6206" s="6" t="n">
        <v>48737.868</v>
      </c>
      <c r="B6206" s="6" t="n">
        <v>1.92161172161172</v>
      </c>
      <c r="C6206" s="6" t="n">
        <v>-1</v>
      </c>
      <c r="D6206" s="6" t="n">
        <v>-1</v>
      </c>
      <c r="E6206" s="6" t="n">
        <v>2.02417582417582</v>
      </c>
      <c r="F6206" s="6" t="n">
        <v>0</v>
      </c>
      <c r="G6206" s="6" t="n">
        <v>0</v>
      </c>
      <c r="H6206" s="6" t="str">
        <f aca="false">IF(AND(A6206&gt;=Stimuli!$B$2,A6206&lt;=Stimuli!$C$2),Stimuli!$A$2,IF(AND(A6206&gt;=Stimuli!$B$3,A6206&lt;=Stimuli!$C$3),Stimuli!$A$3,IF(AND(A6206&gt;=Stimuli!$B$4,A6206&lt;=Stimuli!$C$4),Stimuli!$A$4,"")))</f>
        <v>01 Quiet baseline (60s)</v>
      </c>
      <c r="I6206" s="6" t="n">
        <f aca="false">(B6206-B6205)/((A6206-A6205)/1000)</f>
        <v>0.750183150183034</v>
      </c>
      <c r="J6206" s="6" t="n">
        <f aca="false">IF(OR(B6206&lt;Rules!$B$2,B6206&gt;Rules!$B$3,ABS(I6206)&gt;Rules!$B$4,OR(B6207&lt;Rules!$B$2,B6207&gt;Rules!$B$3,ABS(I6207)&gt;Rules!$B$4)),1,0)</f>
        <v>0</v>
      </c>
      <c r="K6206" s="6" t="str">
        <f aca="false">IF(F6206=1,COUNTIF($F$2:F6206,1),"")</f>
        <v/>
      </c>
    </row>
    <row r="6207" customFormat="false" ht="15" hidden="false" customHeight="false" outlineLevel="0" collapsed="false">
      <c r="A6207" s="6" t="n">
        <v>48745.6805</v>
      </c>
      <c r="B6207" s="6" t="n">
        <v>1.91575091575092</v>
      </c>
      <c r="C6207" s="6" t="n">
        <v>-1</v>
      </c>
      <c r="D6207" s="6" t="n">
        <v>-1</v>
      </c>
      <c r="E6207" s="6" t="n">
        <v>2.02417582417582</v>
      </c>
      <c r="F6207" s="6" t="n">
        <v>0</v>
      </c>
      <c r="G6207" s="6" t="n">
        <v>0</v>
      </c>
      <c r="H6207" s="6" t="str">
        <f aca="false">IF(AND(A6207&gt;=Stimuli!$B$2,A6207&lt;=Stimuli!$C$2),Stimuli!$A$2,IF(AND(A6207&gt;=Stimuli!$B$3,A6207&lt;=Stimuli!$C$3),Stimuli!$A$3,IF(AND(A6207&gt;=Stimuli!$B$4,A6207&lt;=Stimuli!$C$4),Stimuli!$A$4,"")))</f>
        <v>01 Quiet baseline (60s)</v>
      </c>
      <c r="I6207" s="6" t="n">
        <f aca="false">(B6207-B6206)/((A6207-A6206)/1000)</f>
        <v>-0.750183150183034</v>
      </c>
      <c r="J6207" s="6" t="n">
        <f aca="false">IF(OR(B6207&lt;Rules!$B$2,B6207&gt;Rules!$B$3,ABS(I6207)&gt;Rules!$B$4,OR(B6208&lt;Rules!$B$2,B6208&gt;Rules!$B$3,ABS(I6208)&gt;Rules!$B$4)),1,0)</f>
        <v>0</v>
      </c>
      <c r="K6207" s="6" t="str">
        <f aca="false">IF(F6207=1,COUNTIF($F$2:F6207,1),"")</f>
        <v/>
      </c>
    </row>
    <row r="6208" customFormat="false" ht="15" hidden="false" customHeight="false" outlineLevel="0" collapsed="false">
      <c r="A6208" s="6" t="n">
        <v>48753.493</v>
      </c>
      <c r="B6208" s="6" t="n">
        <v>1.92161172161172</v>
      </c>
      <c r="C6208" s="6" t="n">
        <v>-1</v>
      </c>
      <c r="D6208" s="6" t="n">
        <v>-1</v>
      </c>
      <c r="E6208" s="6" t="n">
        <v>2.02417582417582</v>
      </c>
      <c r="F6208" s="6" t="n">
        <v>0</v>
      </c>
      <c r="G6208" s="6" t="n">
        <v>0</v>
      </c>
      <c r="H6208" s="6" t="str">
        <f aca="false">IF(AND(A6208&gt;=Stimuli!$B$2,A6208&lt;=Stimuli!$C$2),Stimuli!$A$2,IF(AND(A6208&gt;=Stimuli!$B$3,A6208&lt;=Stimuli!$C$3),Stimuli!$A$3,IF(AND(A6208&gt;=Stimuli!$B$4,A6208&lt;=Stimuli!$C$4),Stimuli!$A$4,"")))</f>
        <v>01 Quiet baseline (60s)</v>
      </c>
      <c r="I6208" s="6" t="n">
        <f aca="false">(B6208-B6207)/((A6208-A6207)/1000)</f>
        <v>0.750183150183034</v>
      </c>
      <c r="J6208" s="6" t="n">
        <f aca="false">IF(OR(B6208&lt;Rules!$B$2,B6208&gt;Rules!$B$3,ABS(I6208)&gt;Rules!$B$4,OR(B6209&lt;Rules!$B$2,B6209&gt;Rules!$B$3,ABS(I6209)&gt;Rules!$B$4)),1,0)</f>
        <v>0</v>
      </c>
      <c r="K6208" s="6" t="str">
        <f aca="false">IF(F6208=1,COUNTIF($F$2:F6208,1),"")</f>
        <v/>
      </c>
    </row>
    <row r="6209" customFormat="false" ht="15" hidden="false" customHeight="false" outlineLevel="0" collapsed="false">
      <c r="A6209" s="6" t="n">
        <v>48761.3055</v>
      </c>
      <c r="B6209" s="6" t="n">
        <v>1.91428571428571</v>
      </c>
      <c r="C6209" s="6" t="n">
        <v>-1</v>
      </c>
      <c r="D6209" s="6" t="n">
        <v>-1</v>
      </c>
      <c r="E6209" s="6" t="n">
        <v>2.02271062271062</v>
      </c>
      <c r="F6209" s="6" t="n">
        <v>0</v>
      </c>
      <c r="G6209" s="6" t="n">
        <v>0</v>
      </c>
      <c r="H6209" s="6" t="str">
        <f aca="false">IF(AND(A6209&gt;=Stimuli!$B$2,A6209&lt;=Stimuli!$C$2),Stimuli!$A$2,IF(AND(A6209&gt;=Stimuli!$B$3,A6209&lt;=Stimuli!$C$3),Stimuli!$A$3,IF(AND(A6209&gt;=Stimuli!$B$4,A6209&lt;=Stimuli!$C$4),Stimuli!$A$4,"")))</f>
        <v>01 Quiet baseline (60s)</v>
      </c>
      <c r="I6209" s="6" t="n">
        <f aca="false">(B6209-B6208)/((A6209-A6208)/1000)</f>
        <v>-0.937728937728906</v>
      </c>
      <c r="J6209" s="6" t="n">
        <f aca="false">IF(OR(B6209&lt;Rules!$B$2,B6209&gt;Rules!$B$3,ABS(I6209)&gt;Rules!$B$4,OR(B6210&lt;Rules!$B$2,B6210&gt;Rules!$B$3,ABS(I6210)&gt;Rules!$B$4)),1,0)</f>
        <v>0</v>
      </c>
      <c r="K6209" s="6" t="str">
        <f aca="false">IF(F6209=1,COUNTIF($F$2:F6209,1),"")</f>
        <v/>
      </c>
    </row>
    <row r="6210" customFormat="false" ht="15" hidden="false" customHeight="false" outlineLevel="0" collapsed="false">
      <c r="A6210" s="6" t="n">
        <v>48769.118</v>
      </c>
      <c r="B6210" s="6" t="n">
        <v>1.91868131868132</v>
      </c>
      <c r="C6210" s="6" t="n">
        <v>-1</v>
      </c>
      <c r="D6210" s="6" t="n">
        <v>-1</v>
      </c>
      <c r="E6210" s="6" t="n">
        <v>2.02271062271062</v>
      </c>
      <c r="F6210" s="6" t="n">
        <v>0</v>
      </c>
      <c r="G6210" s="6" t="n">
        <v>0</v>
      </c>
      <c r="H6210" s="6" t="str">
        <f aca="false">IF(AND(A6210&gt;=Stimuli!$B$2,A6210&lt;=Stimuli!$C$2),Stimuli!$A$2,IF(AND(A6210&gt;=Stimuli!$B$3,A6210&lt;=Stimuli!$C$3),Stimuli!$A$3,IF(AND(A6210&gt;=Stimuli!$B$4,A6210&lt;=Stimuli!$C$4),Stimuli!$A$4,"")))</f>
        <v>01 Quiet baseline (60s)</v>
      </c>
      <c r="I6210" s="6" t="n">
        <f aca="false">(B6210-B6209)/((A6210-A6209)/1000)</f>
        <v>0.562637362637332</v>
      </c>
      <c r="J6210" s="6" t="n">
        <f aca="false">IF(OR(B6210&lt;Rules!$B$2,B6210&gt;Rules!$B$3,ABS(I6210)&gt;Rules!$B$4,OR(B6211&lt;Rules!$B$2,B6211&gt;Rules!$B$3,ABS(I6211)&gt;Rules!$B$4)),1,0)</f>
        <v>0</v>
      </c>
      <c r="K6210" s="6" t="str">
        <f aca="false">IF(F6210=1,COUNTIF($F$2:F6210,1),"")</f>
        <v/>
      </c>
    </row>
    <row r="6211" customFormat="false" ht="15" hidden="false" customHeight="false" outlineLevel="0" collapsed="false">
      <c r="A6211" s="6" t="n">
        <v>48776.9305</v>
      </c>
      <c r="B6211" s="6" t="n">
        <v>1.91575091575092</v>
      </c>
      <c r="C6211" s="6" t="n">
        <v>-1</v>
      </c>
      <c r="D6211" s="6" t="n">
        <v>-1</v>
      </c>
      <c r="E6211" s="6" t="n">
        <v>2.02271062271062</v>
      </c>
      <c r="F6211" s="6" t="n">
        <v>0</v>
      </c>
      <c r="G6211" s="6" t="n">
        <v>0</v>
      </c>
      <c r="H6211" s="6" t="str">
        <f aca="false">IF(AND(A6211&gt;=Stimuli!$B$2,A6211&lt;=Stimuli!$C$2),Stimuli!$A$2,IF(AND(A6211&gt;=Stimuli!$B$3,A6211&lt;=Stimuli!$C$3),Stimuli!$A$3,IF(AND(A6211&gt;=Stimuli!$B$4,A6211&lt;=Stimuli!$C$4),Stimuli!$A$4,"")))</f>
        <v>01 Quiet baseline (60s)</v>
      </c>
      <c r="I6211" s="6" t="n">
        <f aca="false">(B6211-B6210)/((A6211-A6210)/1000)</f>
        <v>-0.37509157509146</v>
      </c>
      <c r="J6211" s="6" t="n">
        <f aca="false">IF(OR(B6211&lt;Rules!$B$2,B6211&gt;Rules!$B$3,ABS(I6211)&gt;Rules!$B$4,OR(B6212&lt;Rules!$B$2,B6212&gt;Rules!$B$3,ABS(I6212)&gt;Rules!$B$4)),1,0)</f>
        <v>0</v>
      </c>
      <c r="K6211" s="6" t="str">
        <f aca="false">IF(F6211=1,COUNTIF($F$2:F6211,1),"")</f>
        <v/>
      </c>
    </row>
    <row r="6212" customFormat="false" ht="15" hidden="false" customHeight="false" outlineLevel="0" collapsed="false">
      <c r="A6212" s="6" t="n">
        <v>48784.743</v>
      </c>
      <c r="B6212" s="6" t="n">
        <v>1.91721611721612</v>
      </c>
      <c r="C6212" s="6" t="n">
        <v>-1</v>
      </c>
      <c r="D6212" s="6" t="n">
        <v>-1</v>
      </c>
      <c r="E6212" s="6" t="n">
        <v>2.02271062271062</v>
      </c>
      <c r="F6212" s="6" t="n">
        <v>0</v>
      </c>
      <c r="G6212" s="6" t="n">
        <v>0</v>
      </c>
      <c r="H6212" s="6" t="str">
        <f aca="false">IF(AND(A6212&gt;=Stimuli!$B$2,A6212&lt;=Stimuli!$C$2),Stimuli!$A$2,IF(AND(A6212&gt;=Stimuli!$B$3,A6212&lt;=Stimuli!$C$3),Stimuli!$A$3,IF(AND(A6212&gt;=Stimuli!$B$4,A6212&lt;=Stimuli!$C$4),Stimuli!$A$4,"")))</f>
        <v>01 Quiet baseline (60s)</v>
      </c>
      <c r="I6212" s="6" t="n">
        <f aca="false">(B6212-B6211)/((A6212-A6211)/1000)</f>
        <v>0.18754578754573</v>
      </c>
      <c r="J6212" s="6" t="n">
        <f aca="false">IF(OR(B6212&lt;Rules!$B$2,B6212&gt;Rules!$B$3,ABS(I6212)&gt;Rules!$B$4,OR(B6213&lt;Rules!$B$2,B6213&gt;Rules!$B$3,ABS(I6213)&gt;Rules!$B$4)),1,0)</f>
        <v>0</v>
      </c>
      <c r="K6212" s="6" t="str">
        <f aca="false">IF(F6212=1,COUNTIF($F$2:F6212,1),"")</f>
        <v/>
      </c>
    </row>
    <row r="6213" customFormat="false" ht="15" hidden="false" customHeight="false" outlineLevel="0" collapsed="false">
      <c r="A6213" s="6" t="n">
        <v>48792.5555</v>
      </c>
      <c r="B6213" s="6" t="n">
        <v>1.91721611721612</v>
      </c>
      <c r="C6213" s="6" t="n">
        <v>-1</v>
      </c>
      <c r="D6213" s="6" t="n">
        <v>-1</v>
      </c>
      <c r="E6213" s="6" t="n">
        <v>2.02271062271062</v>
      </c>
      <c r="F6213" s="6" t="n">
        <v>0</v>
      </c>
      <c r="G6213" s="6" t="n">
        <v>0</v>
      </c>
      <c r="H6213" s="6" t="str">
        <f aca="false">IF(AND(A6213&gt;=Stimuli!$B$2,A6213&lt;=Stimuli!$C$2),Stimuli!$A$2,IF(AND(A6213&gt;=Stimuli!$B$3,A6213&lt;=Stimuli!$C$3),Stimuli!$A$3,IF(AND(A6213&gt;=Stimuli!$B$4,A6213&lt;=Stimuli!$C$4),Stimuli!$A$4,"")))</f>
        <v>01 Quiet baseline (60s)</v>
      </c>
      <c r="I6213" s="6" t="n">
        <f aca="false">(B6213-B6212)/((A6213-A6212)/1000)</f>
        <v>0</v>
      </c>
      <c r="J6213" s="6" t="n">
        <f aca="false">IF(OR(B6213&lt;Rules!$B$2,B6213&gt;Rules!$B$3,ABS(I6213)&gt;Rules!$B$4,OR(B6214&lt;Rules!$B$2,B6214&gt;Rules!$B$3,ABS(I6214)&gt;Rules!$B$4)),1,0)</f>
        <v>0</v>
      </c>
      <c r="K6213" s="6" t="str">
        <f aca="false">IF(F6213=1,COUNTIF($F$2:F6213,1),"")</f>
        <v/>
      </c>
    </row>
    <row r="6214" customFormat="false" ht="15" hidden="false" customHeight="false" outlineLevel="0" collapsed="false">
      <c r="A6214" s="6" t="n">
        <v>48800.368</v>
      </c>
      <c r="B6214" s="6" t="n">
        <v>1.91721611721612</v>
      </c>
      <c r="C6214" s="6" t="n">
        <v>-1</v>
      </c>
      <c r="D6214" s="6" t="n">
        <v>-1</v>
      </c>
      <c r="E6214" s="6" t="n">
        <v>2.02271062271062</v>
      </c>
      <c r="F6214" s="6" t="n">
        <v>0</v>
      </c>
      <c r="G6214" s="6" t="n">
        <v>0</v>
      </c>
      <c r="H6214" s="6" t="str">
        <f aca="false">IF(AND(A6214&gt;=Stimuli!$B$2,A6214&lt;=Stimuli!$C$2),Stimuli!$A$2,IF(AND(A6214&gt;=Stimuli!$B$3,A6214&lt;=Stimuli!$C$3),Stimuli!$A$3,IF(AND(A6214&gt;=Stimuli!$B$4,A6214&lt;=Stimuli!$C$4),Stimuli!$A$4,"")))</f>
        <v>01 Quiet baseline (60s)</v>
      </c>
      <c r="I6214" s="6" t="n">
        <f aca="false">(B6214-B6213)/((A6214-A6213)/1000)</f>
        <v>0</v>
      </c>
      <c r="J6214" s="6" t="n">
        <f aca="false">IF(OR(B6214&lt;Rules!$B$2,B6214&gt;Rules!$B$3,ABS(I6214)&gt;Rules!$B$4,OR(B6215&lt;Rules!$B$2,B6215&gt;Rules!$B$3,ABS(I6215)&gt;Rules!$B$4)),1,0)</f>
        <v>0</v>
      </c>
      <c r="K6214" s="6" t="str">
        <f aca="false">IF(F6214=1,COUNTIF($F$2:F6214,1),"")</f>
        <v/>
      </c>
    </row>
    <row r="6215" customFormat="false" ht="15" hidden="false" customHeight="false" outlineLevel="0" collapsed="false">
      <c r="A6215" s="6" t="n">
        <v>48808.1805</v>
      </c>
      <c r="B6215" s="6" t="n">
        <v>1.91721611721612</v>
      </c>
      <c r="C6215" s="6" t="n">
        <v>-1</v>
      </c>
      <c r="D6215" s="6" t="n">
        <v>-1</v>
      </c>
      <c r="E6215" s="6" t="n">
        <v>2.02271062271062</v>
      </c>
      <c r="F6215" s="6" t="n">
        <v>0</v>
      </c>
      <c r="G6215" s="6" t="n">
        <v>0</v>
      </c>
      <c r="H6215" s="6" t="str">
        <f aca="false">IF(AND(A6215&gt;=Stimuli!$B$2,A6215&lt;=Stimuli!$C$2),Stimuli!$A$2,IF(AND(A6215&gt;=Stimuli!$B$3,A6215&lt;=Stimuli!$C$3),Stimuli!$A$3,IF(AND(A6215&gt;=Stimuli!$B$4,A6215&lt;=Stimuli!$C$4),Stimuli!$A$4,"")))</f>
        <v>01 Quiet baseline (60s)</v>
      </c>
      <c r="I6215" s="6" t="n">
        <f aca="false">(B6215-B6214)/((A6215-A6214)/1000)</f>
        <v>0</v>
      </c>
      <c r="J6215" s="6" t="n">
        <f aca="false">IF(OR(B6215&lt;Rules!$B$2,B6215&gt;Rules!$B$3,ABS(I6215)&gt;Rules!$B$4,OR(B6216&lt;Rules!$B$2,B6216&gt;Rules!$B$3,ABS(I6216)&gt;Rules!$B$4)),1,0)</f>
        <v>0</v>
      </c>
      <c r="K6215" s="6" t="str">
        <f aca="false">IF(F6215=1,COUNTIF($F$2:F6215,1),"")</f>
        <v/>
      </c>
    </row>
    <row r="6216" customFormat="false" ht="15" hidden="false" customHeight="false" outlineLevel="0" collapsed="false">
      <c r="A6216" s="6" t="n">
        <v>48815.993</v>
      </c>
      <c r="B6216" s="6" t="n">
        <v>1.91575091575092</v>
      </c>
      <c r="C6216" s="6" t="n">
        <v>-1</v>
      </c>
      <c r="D6216" s="6" t="n">
        <v>-1</v>
      </c>
      <c r="E6216" s="6" t="n">
        <v>2.02271062271062</v>
      </c>
      <c r="F6216" s="6" t="n">
        <v>0</v>
      </c>
      <c r="G6216" s="6" t="n">
        <v>0</v>
      </c>
      <c r="H6216" s="6" t="str">
        <f aca="false">IF(AND(A6216&gt;=Stimuli!$B$2,A6216&lt;=Stimuli!$C$2),Stimuli!$A$2,IF(AND(A6216&gt;=Stimuli!$B$3,A6216&lt;=Stimuli!$C$3),Stimuli!$A$3,IF(AND(A6216&gt;=Stimuli!$B$4,A6216&lt;=Stimuli!$C$4),Stimuli!$A$4,"")))</f>
        <v>01 Quiet baseline (60s)</v>
      </c>
      <c r="I6216" s="6" t="n">
        <f aca="false">(B6216-B6215)/((A6216-A6215)/1000)</f>
        <v>-0.18754578754573</v>
      </c>
      <c r="J6216" s="6" t="n">
        <f aca="false">IF(OR(B6216&lt;Rules!$B$2,B6216&gt;Rules!$B$3,ABS(I6216)&gt;Rules!$B$4,OR(B6217&lt;Rules!$B$2,B6217&gt;Rules!$B$3,ABS(I6217)&gt;Rules!$B$4)),1,0)</f>
        <v>0</v>
      </c>
      <c r="K6216" s="6" t="str">
        <f aca="false">IF(F6216=1,COUNTIF($F$2:F6216,1),"")</f>
        <v/>
      </c>
    </row>
    <row r="6217" customFormat="false" ht="15" hidden="false" customHeight="false" outlineLevel="0" collapsed="false">
      <c r="A6217" s="6" t="n">
        <v>48823.8055</v>
      </c>
      <c r="B6217" s="6" t="n">
        <v>1.91868131868132</v>
      </c>
      <c r="C6217" s="6" t="n">
        <v>-1</v>
      </c>
      <c r="D6217" s="6" t="n">
        <v>-1</v>
      </c>
      <c r="E6217" s="6" t="n">
        <v>2.02271062271062</v>
      </c>
      <c r="F6217" s="6" t="n">
        <v>0</v>
      </c>
      <c r="G6217" s="6" t="n">
        <v>0</v>
      </c>
      <c r="H6217" s="6" t="str">
        <f aca="false">IF(AND(A6217&gt;=Stimuli!$B$2,A6217&lt;=Stimuli!$C$2),Stimuli!$A$2,IF(AND(A6217&gt;=Stimuli!$B$3,A6217&lt;=Stimuli!$C$3),Stimuli!$A$3,IF(AND(A6217&gt;=Stimuli!$B$4,A6217&lt;=Stimuli!$C$4),Stimuli!$A$4,"")))</f>
        <v>01 Quiet baseline (60s)</v>
      </c>
      <c r="I6217" s="6" t="n">
        <f aca="false">(B6217-B6216)/((A6217-A6216)/1000)</f>
        <v>0.37509157509146</v>
      </c>
      <c r="J6217" s="6" t="n">
        <f aca="false">IF(OR(B6217&lt;Rules!$B$2,B6217&gt;Rules!$B$3,ABS(I6217)&gt;Rules!$B$4,OR(B6218&lt;Rules!$B$2,B6218&gt;Rules!$B$3,ABS(I6218)&gt;Rules!$B$4)),1,0)</f>
        <v>0</v>
      </c>
      <c r="K6217" s="6" t="str">
        <f aca="false">IF(F6217=1,COUNTIF($F$2:F6217,1),"")</f>
        <v/>
      </c>
    </row>
    <row r="6218" customFormat="false" ht="15" hidden="false" customHeight="false" outlineLevel="0" collapsed="false">
      <c r="A6218" s="6" t="n">
        <v>48831.618</v>
      </c>
      <c r="B6218" s="6" t="n">
        <v>1.91282051282051</v>
      </c>
      <c r="C6218" s="6" t="n">
        <v>-1</v>
      </c>
      <c r="D6218" s="6" t="n">
        <v>-1</v>
      </c>
      <c r="E6218" s="6" t="n">
        <v>2.02271062271062</v>
      </c>
      <c r="F6218" s="6" t="n">
        <v>0</v>
      </c>
      <c r="G6218" s="6" t="n">
        <v>0</v>
      </c>
      <c r="H6218" s="6" t="str">
        <f aca="false">IF(AND(A6218&gt;=Stimuli!$B$2,A6218&lt;=Stimuli!$C$2),Stimuli!$A$2,IF(AND(A6218&gt;=Stimuli!$B$3,A6218&lt;=Stimuli!$C$3),Stimuli!$A$3,IF(AND(A6218&gt;=Stimuli!$B$4,A6218&lt;=Stimuli!$C$4),Stimuli!$A$4,"")))</f>
        <v>01 Quiet baseline (60s)</v>
      </c>
      <c r="I6218" s="6" t="n">
        <f aca="false">(B6218-B6217)/((A6218-A6217)/1000)</f>
        <v>-0.750183150183062</v>
      </c>
      <c r="J6218" s="6" t="n">
        <f aca="false">IF(OR(B6218&lt;Rules!$B$2,B6218&gt;Rules!$B$3,ABS(I6218)&gt;Rules!$B$4,OR(B6219&lt;Rules!$B$2,B6219&gt;Rules!$B$3,ABS(I6219)&gt;Rules!$B$4)),1,0)</f>
        <v>0</v>
      </c>
      <c r="K6218" s="6" t="str">
        <f aca="false">IF(F6218=1,COUNTIF($F$2:F6218,1),"")</f>
        <v/>
      </c>
    </row>
    <row r="6219" customFormat="false" ht="15" hidden="false" customHeight="false" outlineLevel="0" collapsed="false">
      <c r="A6219" s="6" t="n">
        <v>48839.4305</v>
      </c>
      <c r="B6219" s="6" t="n">
        <v>1.92014652014652</v>
      </c>
      <c r="C6219" s="6" t="n">
        <v>-1</v>
      </c>
      <c r="D6219" s="6" t="n">
        <v>-1</v>
      </c>
      <c r="E6219" s="6" t="n">
        <v>2.02271062271062</v>
      </c>
      <c r="F6219" s="6" t="n">
        <v>0</v>
      </c>
      <c r="G6219" s="6" t="n">
        <v>0</v>
      </c>
      <c r="H6219" s="6" t="str">
        <f aca="false">IF(AND(A6219&gt;=Stimuli!$B$2,A6219&lt;=Stimuli!$C$2),Stimuli!$A$2,IF(AND(A6219&gt;=Stimuli!$B$3,A6219&lt;=Stimuli!$C$3),Stimuli!$A$3,IF(AND(A6219&gt;=Stimuli!$B$4,A6219&lt;=Stimuli!$C$4),Stimuli!$A$4,"")))</f>
        <v>01 Quiet baseline (60s)</v>
      </c>
      <c r="I6219" s="6" t="n">
        <f aca="false">(B6219-B6218)/((A6219-A6218)/1000)</f>
        <v>0.937728937728906</v>
      </c>
      <c r="J6219" s="6" t="n">
        <f aca="false">IF(OR(B6219&lt;Rules!$B$2,B6219&gt;Rules!$B$3,ABS(I6219)&gt;Rules!$B$4,OR(B6220&lt;Rules!$B$2,B6220&gt;Rules!$B$3,ABS(I6220)&gt;Rules!$B$4)),1,0)</f>
        <v>0</v>
      </c>
      <c r="K6219" s="6" t="str">
        <f aca="false">IF(F6219=1,COUNTIF($F$2:F6219,1),"")</f>
        <v/>
      </c>
    </row>
    <row r="6220" customFormat="false" ht="15" hidden="false" customHeight="false" outlineLevel="0" collapsed="false">
      <c r="A6220" s="6" t="n">
        <v>48847.243</v>
      </c>
      <c r="B6220" s="6" t="n">
        <v>1.91282051282051</v>
      </c>
      <c r="C6220" s="6" t="n">
        <v>-1</v>
      </c>
      <c r="D6220" s="6" t="n">
        <v>-1</v>
      </c>
      <c r="E6220" s="6" t="n">
        <v>2.02271062271062</v>
      </c>
      <c r="F6220" s="6" t="n">
        <v>0</v>
      </c>
      <c r="G6220" s="6" t="n">
        <v>0</v>
      </c>
      <c r="H6220" s="6" t="str">
        <f aca="false">IF(AND(A6220&gt;=Stimuli!$B$2,A6220&lt;=Stimuli!$C$2),Stimuli!$A$2,IF(AND(A6220&gt;=Stimuli!$B$3,A6220&lt;=Stimuli!$C$3),Stimuli!$A$3,IF(AND(A6220&gt;=Stimuli!$B$4,A6220&lt;=Stimuli!$C$4),Stimuli!$A$4,"")))</f>
        <v>01 Quiet baseline (60s)</v>
      </c>
      <c r="I6220" s="6" t="n">
        <f aca="false">(B6220-B6219)/((A6220-A6219)/1000)</f>
        <v>-0.937728937728906</v>
      </c>
      <c r="J6220" s="6" t="n">
        <f aca="false">IF(OR(B6220&lt;Rules!$B$2,B6220&gt;Rules!$B$3,ABS(I6220)&gt;Rules!$B$4,OR(B6221&lt;Rules!$B$2,B6221&gt;Rules!$B$3,ABS(I6221)&gt;Rules!$B$4)),1,0)</f>
        <v>0</v>
      </c>
      <c r="K6220" s="6" t="str">
        <f aca="false">IF(F6220=1,COUNTIF($F$2:F6220,1),"")</f>
        <v/>
      </c>
    </row>
    <row r="6221" customFormat="false" ht="15" hidden="false" customHeight="false" outlineLevel="0" collapsed="false">
      <c r="A6221" s="6" t="n">
        <v>48855.0555</v>
      </c>
      <c r="B6221" s="6" t="n">
        <v>1.91868131868132</v>
      </c>
      <c r="C6221" s="6" t="n">
        <v>-1</v>
      </c>
      <c r="D6221" s="6" t="n">
        <v>-1</v>
      </c>
      <c r="E6221" s="6" t="n">
        <v>2.02271062271062</v>
      </c>
      <c r="F6221" s="6" t="n">
        <v>0</v>
      </c>
      <c r="G6221" s="6" t="n">
        <v>0</v>
      </c>
      <c r="H6221" s="6" t="str">
        <f aca="false">IF(AND(A6221&gt;=Stimuli!$B$2,A6221&lt;=Stimuli!$C$2),Stimuli!$A$2,IF(AND(A6221&gt;=Stimuli!$B$3,A6221&lt;=Stimuli!$C$3),Stimuli!$A$3,IF(AND(A6221&gt;=Stimuli!$B$4,A6221&lt;=Stimuli!$C$4),Stimuli!$A$4,"")))</f>
        <v>01 Quiet baseline (60s)</v>
      </c>
      <c r="I6221" s="6" t="n">
        <f aca="false">(B6221-B6220)/((A6221-A6220)/1000)</f>
        <v>0.750183150183062</v>
      </c>
      <c r="J6221" s="6" t="n">
        <f aca="false">IF(OR(B6221&lt;Rules!$B$2,B6221&gt;Rules!$B$3,ABS(I6221)&gt;Rules!$B$4,OR(B6222&lt;Rules!$B$2,B6222&gt;Rules!$B$3,ABS(I6222)&gt;Rules!$B$4)),1,0)</f>
        <v>0</v>
      </c>
      <c r="K6221" s="6" t="str">
        <f aca="false">IF(F6221=1,COUNTIF($F$2:F6221,1),"")</f>
        <v/>
      </c>
    </row>
    <row r="6222" customFormat="false" ht="15" hidden="false" customHeight="false" outlineLevel="0" collapsed="false">
      <c r="A6222" s="6" t="n">
        <v>48862.868</v>
      </c>
      <c r="B6222" s="6" t="n">
        <v>1.91282051282051</v>
      </c>
      <c r="C6222" s="6" t="n">
        <v>-1</v>
      </c>
      <c r="D6222" s="6" t="n">
        <v>-1</v>
      </c>
      <c r="E6222" s="6" t="n">
        <v>2.02271062271062</v>
      </c>
      <c r="F6222" s="6" t="n">
        <v>0</v>
      </c>
      <c r="G6222" s="6" t="n">
        <v>0</v>
      </c>
      <c r="H6222" s="6" t="str">
        <f aca="false">IF(AND(A6222&gt;=Stimuli!$B$2,A6222&lt;=Stimuli!$C$2),Stimuli!$A$2,IF(AND(A6222&gt;=Stimuli!$B$3,A6222&lt;=Stimuli!$C$3),Stimuli!$A$3,IF(AND(A6222&gt;=Stimuli!$B$4,A6222&lt;=Stimuli!$C$4),Stimuli!$A$4,"")))</f>
        <v>01 Quiet baseline (60s)</v>
      </c>
      <c r="I6222" s="6" t="n">
        <f aca="false">(B6222-B6221)/((A6222-A6221)/1000)</f>
        <v>-0.750183150183062</v>
      </c>
      <c r="J6222" s="6" t="n">
        <f aca="false">IF(OR(B6222&lt;Rules!$B$2,B6222&gt;Rules!$B$3,ABS(I6222)&gt;Rules!$B$4,OR(B6223&lt;Rules!$B$2,B6223&gt;Rules!$B$3,ABS(I6223)&gt;Rules!$B$4)),1,0)</f>
        <v>0</v>
      </c>
      <c r="K6222" s="6" t="str">
        <f aca="false">IF(F6222=1,COUNTIF($F$2:F6222,1),"")</f>
        <v/>
      </c>
    </row>
    <row r="6223" customFormat="false" ht="15" hidden="false" customHeight="false" outlineLevel="0" collapsed="false">
      <c r="A6223" s="6" t="n">
        <v>48870.6805</v>
      </c>
      <c r="B6223" s="6" t="n">
        <v>1.91868131868132</v>
      </c>
      <c r="C6223" s="6" t="n">
        <v>-1</v>
      </c>
      <c r="D6223" s="6" t="n">
        <v>-1</v>
      </c>
      <c r="E6223" s="6" t="n">
        <v>2.02271062271062</v>
      </c>
      <c r="F6223" s="6" t="n">
        <v>0</v>
      </c>
      <c r="G6223" s="6" t="n">
        <v>0</v>
      </c>
      <c r="H6223" s="6" t="str">
        <f aca="false">IF(AND(A6223&gt;=Stimuli!$B$2,A6223&lt;=Stimuli!$C$2),Stimuli!$A$2,IF(AND(A6223&gt;=Stimuli!$B$3,A6223&lt;=Stimuli!$C$3),Stimuli!$A$3,IF(AND(A6223&gt;=Stimuli!$B$4,A6223&lt;=Stimuli!$C$4),Stimuli!$A$4,"")))</f>
        <v>01 Quiet baseline (60s)</v>
      </c>
      <c r="I6223" s="6" t="n">
        <f aca="false">(B6223-B6222)/((A6223-A6222)/1000)</f>
        <v>0.750183150183062</v>
      </c>
      <c r="J6223" s="6" t="n">
        <f aca="false">IF(OR(B6223&lt;Rules!$B$2,B6223&gt;Rules!$B$3,ABS(I6223)&gt;Rules!$B$4,OR(B6224&lt;Rules!$B$2,B6224&gt;Rules!$B$3,ABS(I6224)&gt;Rules!$B$4)),1,0)</f>
        <v>0</v>
      </c>
      <c r="K6223" s="6" t="str">
        <f aca="false">IF(F6223=1,COUNTIF($F$2:F6223,1),"")</f>
        <v/>
      </c>
    </row>
    <row r="6224" customFormat="false" ht="15" hidden="false" customHeight="false" outlineLevel="0" collapsed="false">
      <c r="A6224" s="6" t="n">
        <v>48878.493</v>
      </c>
      <c r="B6224" s="6" t="n">
        <v>1.91282051282051</v>
      </c>
      <c r="C6224" s="6" t="n">
        <v>-1</v>
      </c>
      <c r="D6224" s="6" t="n">
        <v>-1</v>
      </c>
      <c r="E6224" s="6" t="n">
        <v>2.02271062271062</v>
      </c>
      <c r="F6224" s="6" t="n">
        <v>0</v>
      </c>
      <c r="G6224" s="6" t="n">
        <v>0</v>
      </c>
      <c r="H6224" s="6" t="str">
        <f aca="false">IF(AND(A6224&gt;=Stimuli!$B$2,A6224&lt;=Stimuli!$C$2),Stimuli!$A$2,IF(AND(A6224&gt;=Stimuli!$B$3,A6224&lt;=Stimuli!$C$3),Stimuli!$A$3,IF(AND(A6224&gt;=Stimuli!$B$4,A6224&lt;=Stimuli!$C$4),Stimuli!$A$4,"")))</f>
        <v>01 Quiet baseline (60s)</v>
      </c>
      <c r="I6224" s="6" t="n">
        <f aca="false">(B6224-B6223)/((A6224-A6223)/1000)</f>
        <v>-0.750183150183062</v>
      </c>
      <c r="J6224" s="6" t="n">
        <f aca="false">IF(OR(B6224&lt;Rules!$B$2,B6224&gt;Rules!$B$3,ABS(I6224)&gt;Rules!$B$4,OR(B6225&lt;Rules!$B$2,B6225&gt;Rules!$B$3,ABS(I6225)&gt;Rules!$B$4)),1,0)</f>
        <v>0</v>
      </c>
      <c r="K6224" s="6" t="str">
        <f aca="false">IF(F6224=1,COUNTIF($F$2:F6224,1),"")</f>
        <v/>
      </c>
    </row>
    <row r="6225" customFormat="false" ht="15" hidden="false" customHeight="false" outlineLevel="0" collapsed="false">
      <c r="A6225" s="6" t="n">
        <v>48886.3055</v>
      </c>
      <c r="B6225" s="6" t="n">
        <v>1.91721611721612</v>
      </c>
      <c r="C6225" s="6" t="n">
        <v>-1</v>
      </c>
      <c r="D6225" s="6" t="n">
        <v>-1</v>
      </c>
      <c r="E6225" s="6" t="n">
        <v>2.02271062271062</v>
      </c>
      <c r="F6225" s="6" t="n">
        <v>0</v>
      </c>
      <c r="G6225" s="6" t="n">
        <v>0</v>
      </c>
      <c r="H6225" s="6" t="str">
        <f aca="false">IF(AND(A6225&gt;=Stimuli!$B$2,A6225&lt;=Stimuli!$C$2),Stimuli!$A$2,IF(AND(A6225&gt;=Stimuli!$B$3,A6225&lt;=Stimuli!$C$3),Stimuli!$A$3,IF(AND(A6225&gt;=Stimuli!$B$4,A6225&lt;=Stimuli!$C$4),Stimuli!$A$4,"")))</f>
        <v>01 Quiet baseline (60s)</v>
      </c>
      <c r="I6225" s="6" t="n">
        <f aca="false">(B6225-B6224)/((A6225-A6224)/1000)</f>
        <v>0.562637362637332</v>
      </c>
      <c r="J6225" s="6" t="n">
        <f aca="false">IF(OR(B6225&lt;Rules!$B$2,B6225&gt;Rules!$B$3,ABS(I6225)&gt;Rules!$B$4,OR(B6226&lt;Rules!$B$2,B6226&gt;Rules!$B$3,ABS(I6226)&gt;Rules!$B$4)),1,0)</f>
        <v>0</v>
      </c>
      <c r="K6225" s="6" t="str">
        <f aca="false">IF(F6225=1,COUNTIF($F$2:F6225,1),"")</f>
        <v/>
      </c>
    </row>
    <row r="6226" customFormat="false" ht="15" hidden="false" customHeight="false" outlineLevel="0" collapsed="false">
      <c r="A6226" s="6" t="n">
        <v>48894.118</v>
      </c>
      <c r="B6226" s="6" t="n">
        <v>1.91135531135531</v>
      </c>
      <c r="C6226" s="6" t="n">
        <v>-1</v>
      </c>
      <c r="D6226" s="6" t="n">
        <v>-1</v>
      </c>
      <c r="E6226" s="6" t="n">
        <v>2.02271062271062</v>
      </c>
      <c r="F6226" s="6" t="n">
        <v>0</v>
      </c>
      <c r="G6226" s="6" t="n">
        <v>0</v>
      </c>
      <c r="H6226" s="6" t="str">
        <f aca="false">IF(AND(A6226&gt;=Stimuli!$B$2,A6226&lt;=Stimuli!$C$2),Stimuli!$A$2,IF(AND(A6226&gt;=Stimuli!$B$3,A6226&lt;=Stimuli!$C$3),Stimuli!$A$3,IF(AND(A6226&gt;=Stimuli!$B$4,A6226&lt;=Stimuli!$C$4),Stimuli!$A$4,"")))</f>
        <v>01 Quiet baseline (60s)</v>
      </c>
      <c r="I6226" s="6" t="n">
        <f aca="false">(B6226-B6225)/((A6226-A6225)/1000)</f>
        <v>-0.750183150183176</v>
      </c>
      <c r="J6226" s="6" t="n">
        <f aca="false">IF(OR(B6226&lt;Rules!$B$2,B6226&gt;Rules!$B$3,ABS(I6226)&gt;Rules!$B$4,OR(B6227&lt;Rules!$B$2,B6227&gt;Rules!$B$3,ABS(I6227)&gt;Rules!$B$4)),1,0)</f>
        <v>0</v>
      </c>
      <c r="K6226" s="6" t="str">
        <f aca="false">IF(F6226=1,COUNTIF($F$2:F6226,1),"")</f>
        <v/>
      </c>
    </row>
    <row r="6227" customFormat="false" ht="15" hidden="false" customHeight="false" outlineLevel="0" collapsed="false">
      <c r="A6227" s="6" t="n">
        <v>48901.9305</v>
      </c>
      <c r="B6227" s="6" t="n">
        <v>1.91575091575092</v>
      </c>
      <c r="C6227" s="6" t="n">
        <v>-1</v>
      </c>
      <c r="D6227" s="6" t="n">
        <v>-1</v>
      </c>
      <c r="E6227" s="6" t="n">
        <v>2.02271062271062</v>
      </c>
      <c r="F6227" s="6" t="n">
        <v>0</v>
      </c>
      <c r="G6227" s="6" t="n">
        <v>0</v>
      </c>
      <c r="H6227" s="6" t="str">
        <f aca="false">IF(AND(A6227&gt;=Stimuli!$B$2,A6227&lt;=Stimuli!$C$2),Stimuli!$A$2,IF(AND(A6227&gt;=Stimuli!$B$3,A6227&lt;=Stimuli!$C$3),Stimuli!$A$3,IF(AND(A6227&gt;=Stimuli!$B$4,A6227&lt;=Stimuli!$C$4),Stimuli!$A$4,"")))</f>
        <v>01 Quiet baseline (60s)</v>
      </c>
      <c r="I6227" s="6" t="n">
        <f aca="false">(B6227-B6226)/((A6227-A6226)/1000)</f>
        <v>0.562637362637446</v>
      </c>
      <c r="J6227" s="6" t="n">
        <f aca="false">IF(OR(B6227&lt;Rules!$B$2,B6227&gt;Rules!$B$3,ABS(I6227)&gt;Rules!$B$4,OR(B6228&lt;Rules!$B$2,B6228&gt;Rules!$B$3,ABS(I6228)&gt;Rules!$B$4)),1,0)</f>
        <v>0</v>
      </c>
      <c r="K6227" s="6" t="str">
        <f aca="false">IF(F6227=1,COUNTIF($F$2:F6227,1),"")</f>
        <v/>
      </c>
    </row>
    <row r="6228" customFormat="false" ht="15" hidden="false" customHeight="false" outlineLevel="0" collapsed="false">
      <c r="A6228" s="6" t="n">
        <v>48909.743</v>
      </c>
      <c r="B6228" s="6" t="n">
        <v>1.91282051282051</v>
      </c>
      <c r="C6228" s="6" t="n">
        <v>-1</v>
      </c>
      <c r="D6228" s="6" t="n">
        <v>-1</v>
      </c>
      <c r="E6228" s="6" t="n">
        <v>2.02271062271062</v>
      </c>
      <c r="F6228" s="6" t="n">
        <v>0</v>
      </c>
      <c r="G6228" s="6" t="n">
        <v>0</v>
      </c>
      <c r="H6228" s="6" t="str">
        <f aca="false">IF(AND(A6228&gt;=Stimuli!$B$2,A6228&lt;=Stimuli!$C$2),Stimuli!$A$2,IF(AND(A6228&gt;=Stimuli!$B$3,A6228&lt;=Stimuli!$C$3),Stimuli!$A$3,IF(AND(A6228&gt;=Stimuli!$B$4,A6228&lt;=Stimuli!$C$4),Stimuli!$A$4,"")))</f>
        <v>01 Quiet baseline (60s)</v>
      </c>
      <c r="I6228" s="6" t="n">
        <f aca="false">(B6228-B6227)/((A6228-A6227)/1000)</f>
        <v>-0.375091575091602</v>
      </c>
      <c r="J6228" s="6" t="n">
        <f aca="false">IF(OR(B6228&lt;Rules!$B$2,B6228&gt;Rules!$B$3,ABS(I6228)&gt;Rules!$B$4,OR(B6229&lt;Rules!$B$2,B6229&gt;Rules!$B$3,ABS(I6229)&gt;Rules!$B$4)),1,0)</f>
        <v>0</v>
      </c>
      <c r="K6228" s="6" t="str">
        <f aca="false">IF(F6228=1,COUNTIF($F$2:F6228,1),"")</f>
        <v/>
      </c>
    </row>
    <row r="6229" customFormat="false" ht="15" hidden="false" customHeight="false" outlineLevel="0" collapsed="false">
      <c r="A6229" s="6" t="n">
        <v>48917.5555</v>
      </c>
      <c r="B6229" s="6" t="n">
        <v>1.91428571428571</v>
      </c>
      <c r="C6229" s="6" t="n">
        <v>-1</v>
      </c>
      <c r="D6229" s="6" t="n">
        <v>-1</v>
      </c>
      <c r="E6229" s="6" t="n">
        <v>2.02271062271062</v>
      </c>
      <c r="F6229" s="6" t="n">
        <v>0</v>
      </c>
      <c r="G6229" s="6" t="n">
        <v>0</v>
      </c>
      <c r="H6229" s="6" t="str">
        <f aca="false">IF(AND(A6229&gt;=Stimuli!$B$2,A6229&lt;=Stimuli!$C$2),Stimuli!$A$2,IF(AND(A6229&gt;=Stimuli!$B$3,A6229&lt;=Stimuli!$C$3),Stimuli!$A$3,IF(AND(A6229&gt;=Stimuli!$B$4,A6229&lt;=Stimuli!$C$4),Stimuli!$A$4,"")))</f>
        <v>01 Quiet baseline (60s)</v>
      </c>
      <c r="I6229" s="6" t="n">
        <f aca="false">(B6229-B6228)/((A6229-A6228)/1000)</f>
        <v>0.18754578754573</v>
      </c>
      <c r="J6229" s="6" t="n">
        <f aca="false">IF(OR(B6229&lt;Rules!$B$2,B6229&gt;Rules!$B$3,ABS(I6229)&gt;Rules!$B$4,OR(B6230&lt;Rules!$B$2,B6230&gt;Rules!$B$3,ABS(I6230)&gt;Rules!$B$4)),1,0)</f>
        <v>0</v>
      </c>
      <c r="K6229" s="6" t="str">
        <f aca="false">IF(F6229=1,COUNTIF($F$2:F6229,1),"")</f>
        <v/>
      </c>
    </row>
    <row r="6230" customFormat="false" ht="15" hidden="false" customHeight="false" outlineLevel="0" collapsed="false">
      <c r="A6230" s="6" t="n">
        <v>48925.368</v>
      </c>
      <c r="B6230" s="6" t="n">
        <v>1.91428571428571</v>
      </c>
      <c r="C6230" s="6" t="n">
        <v>-1</v>
      </c>
      <c r="D6230" s="6" t="n">
        <v>-1</v>
      </c>
      <c r="E6230" s="6" t="n">
        <v>2.02271062271062</v>
      </c>
      <c r="F6230" s="6" t="n">
        <v>0</v>
      </c>
      <c r="G6230" s="6" t="n">
        <v>0</v>
      </c>
      <c r="H6230" s="6" t="str">
        <f aca="false">IF(AND(A6230&gt;=Stimuli!$B$2,A6230&lt;=Stimuli!$C$2),Stimuli!$A$2,IF(AND(A6230&gt;=Stimuli!$B$3,A6230&lt;=Stimuli!$C$3),Stimuli!$A$3,IF(AND(A6230&gt;=Stimuli!$B$4,A6230&lt;=Stimuli!$C$4),Stimuli!$A$4,"")))</f>
        <v>01 Quiet baseline (60s)</v>
      </c>
      <c r="I6230" s="6" t="n">
        <f aca="false">(B6230-B6229)/((A6230-A6229)/1000)</f>
        <v>0</v>
      </c>
      <c r="J6230" s="6" t="n">
        <f aca="false">IF(OR(B6230&lt;Rules!$B$2,B6230&gt;Rules!$B$3,ABS(I6230)&gt;Rules!$B$4,OR(B6231&lt;Rules!$B$2,B6231&gt;Rules!$B$3,ABS(I6231)&gt;Rules!$B$4)),1,0)</f>
        <v>0</v>
      </c>
      <c r="K6230" s="6" t="str">
        <f aca="false">IF(F6230=1,COUNTIF($F$2:F6230,1),"")</f>
        <v/>
      </c>
    </row>
    <row r="6231" customFormat="false" ht="15" hidden="false" customHeight="false" outlineLevel="0" collapsed="false">
      <c r="A6231" s="6" t="n">
        <v>48933.1805</v>
      </c>
      <c r="B6231" s="6" t="n">
        <v>1.91282051282051</v>
      </c>
      <c r="C6231" s="6" t="n">
        <v>-1</v>
      </c>
      <c r="D6231" s="6" t="n">
        <v>-1</v>
      </c>
      <c r="E6231" s="6" t="n">
        <v>2.02271062271062</v>
      </c>
      <c r="F6231" s="6" t="n">
        <v>0</v>
      </c>
      <c r="G6231" s="6" t="n">
        <v>0</v>
      </c>
      <c r="H6231" s="6" t="str">
        <f aca="false">IF(AND(A6231&gt;=Stimuli!$B$2,A6231&lt;=Stimuli!$C$2),Stimuli!$A$2,IF(AND(A6231&gt;=Stimuli!$B$3,A6231&lt;=Stimuli!$C$3),Stimuli!$A$3,IF(AND(A6231&gt;=Stimuli!$B$4,A6231&lt;=Stimuli!$C$4),Stimuli!$A$4,"")))</f>
        <v>01 Quiet baseline (60s)</v>
      </c>
      <c r="I6231" s="6" t="n">
        <f aca="false">(B6231-B6230)/((A6231-A6230)/1000)</f>
        <v>-0.18754578754573</v>
      </c>
      <c r="J6231" s="6" t="n">
        <f aca="false">IF(OR(B6231&lt;Rules!$B$2,B6231&gt;Rules!$B$3,ABS(I6231)&gt;Rules!$B$4,OR(B6232&lt;Rules!$B$2,B6232&gt;Rules!$B$3,ABS(I6232)&gt;Rules!$B$4)),1,0)</f>
        <v>0</v>
      </c>
      <c r="K6231" s="6" t="str">
        <f aca="false">IF(F6231=1,COUNTIF($F$2:F6231,1),"")</f>
        <v/>
      </c>
    </row>
    <row r="6232" customFormat="false" ht="15" hidden="false" customHeight="false" outlineLevel="0" collapsed="false">
      <c r="A6232" s="6" t="n">
        <v>48940.993</v>
      </c>
      <c r="B6232" s="6" t="n">
        <v>1.91575091575092</v>
      </c>
      <c r="C6232" s="6" t="n">
        <v>-1</v>
      </c>
      <c r="D6232" s="6" t="n">
        <v>-1</v>
      </c>
      <c r="E6232" s="6" t="n">
        <v>2.02271062271062</v>
      </c>
      <c r="F6232" s="6" t="n">
        <v>0</v>
      </c>
      <c r="G6232" s="6" t="n">
        <v>0</v>
      </c>
      <c r="H6232" s="6" t="str">
        <f aca="false">IF(AND(A6232&gt;=Stimuli!$B$2,A6232&lt;=Stimuli!$C$2),Stimuli!$A$2,IF(AND(A6232&gt;=Stimuli!$B$3,A6232&lt;=Stimuli!$C$3),Stimuli!$A$3,IF(AND(A6232&gt;=Stimuli!$B$4,A6232&lt;=Stimuli!$C$4),Stimuli!$A$4,"")))</f>
        <v>01 Quiet baseline (60s)</v>
      </c>
      <c r="I6232" s="6" t="n">
        <f aca="false">(B6232-B6231)/((A6232-A6231)/1000)</f>
        <v>0.375091575091602</v>
      </c>
      <c r="J6232" s="6" t="n">
        <f aca="false">IF(OR(B6232&lt;Rules!$B$2,B6232&gt;Rules!$B$3,ABS(I6232)&gt;Rules!$B$4,OR(B6233&lt;Rules!$B$2,B6233&gt;Rules!$B$3,ABS(I6233)&gt;Rules!$B$4)),1,0)</f>
        <v>0</v>
      </c>
      <c r="K6232" s="6" t="str">
        <f aca="false">IF(F6232=1,COUNTIF($F$2:F6232,1),"")</f>
        <v/>
      </c>
    </row>
    <row r="6233" customFormat="false" ht="15" hidden="false" customHeight="false" outlineLevel="0" collapsed="false">
      <c r="A6233" s="6" t="n">
        <v>48948.8055</v>
      </c>
      <c r="B6233" s="6" t="n">
        <v>1.91135531135531</v>
      </c>
      <c r="C6233" s="6" t="n">
        <v>-1</v>
      </c>
      <c r="D6233" s="6" t="n">
        <v>-1</v>
      </c>
      <c r="E6233" s="6" t="n">
        <v>2.02271062271062</v>
      </c>
      <c r="F6233" s="6" t="n">
        <v>0</v>
      </c>
      <c r="G6233" s="6" t="n">
        <v>0</v>
      </c>
      <c r="H6233" s="6" t="str">
        <f aca="false">IF(AND(A6233&gt;=Stimuli!$B$2,A6233&lt;=Stimuli!$C$2),Stimuli!$A$2,IF(AND(A6233&gt;=Stimuli!$B$3,A6233&lt;=Stimuli!$C$3),Stimuli!$A$3,IF(AND(A6233&gt;=Stimuli!$B$4,A6233&lt;=Stimuli!$C$4),Stimuli!$A$4,"")))</f>
        <v>01 Quiet baseline (60s)</v>
      </c>
      <c r="I6233" s="6" t="n">
        <f aca="false">(B6233-B6232)/((A6233-A6232)/1000)</f>
        <v>-0.562637362637446</v>
      </c>
      <c r="J6233" s="6" t="n">
        <f aca="false">IF(OR(B6233&lt;Rules!$B$2,B6233&gt;Rules!$B$3,ABS(I6233)&gt;Rules!$B$4,OR(B6234&lt;Rules!$B$2,B6234&gt;Rules!$B$3,ABS(I6234)&gt;Rules!$B$4)),1,0)</f>
        <v>0</v>
      </c>
      <c r="K6233" s="6" t="str">
        <f aca="false">IF(F6233=1,COUNTIF($F$2:F6233,1),"")</f>
        <v/>
      </c>
    </row>
    <row r="6234" customFormat="false" ht="15" hidden="false" customHeight="false" outlineLevel="0" collapsed="false">
      <c r="A6234" s="6" t="n">
        <v>48956.618</v>
      </c>
      <c r="B6234" s="6" t="n">
        <v>1.91721611721612</v>
      </c>
      <c r="C6234" s="6" t="n">
        <v>-1</v>
      </c>
      <c r="D6234" s="6" t="n">
        <v>-1</v>
      </c>
      <c r="E6234" s="6" t="n">
        <v>2.02271062271062</v>
      </c>
      <c r="F6234" s="6" t="n">
        <v>0</v>
      </c>
      <c r="G6234" s="6" t="n">
        <v>0</v>
      </c>
      <c r="H6234" s="6" t="str">
        <f aca="false">IF(AND(A6234&gt;=Stimuli!$B$2,A6234&lt;=Stimuli!$C$2),Stimuli!$A$2,IF(AND(A6234&gt;=Stimuli!$B$3,A6234&lt;=Stimuli!$C$3),Stimuli!$A$3,IF(AND(A6234&gt;=Stimuli!$B$4,A6234&lt;=Stimuli!$C$4),Stimuli!$A$4,"")))</f>
        <v>01 Quiet baseline (60s)</v>
      </c>
      <c r="I6234" s="6" t="n">
        <f aca="false">(B6234-B6233)/((A6234-A6233)/1000)</f>
        <v>0.750183150183176</v>
      </c>
      <c r="J6234" s="6" t="n">
        <f aca="false">IF(OR(B6234&lt;Rules!$B$2,B6234&gt;Rules!$B$3,ABS(I6234)&gt;Rules!$B$4,OR(B6235&lt;Rules!$B$2,B6235&gt;Rules!$B$3,ABS(I6235)&gt;Rules!$B$4)),1,0)</f>
        <v>0</v>
      </c>
      <c r="K6234" s="6" t="str">
        <f aca="false">IF(F6234=1,COUNTIF($F$2:F6234,1),"")</f>
        <v/>
      </c>
    </row>
    <row r="6235" customFormat="false" ht="15" hidden="false" customHeight="false" outlineLevel="0" collapsed="false">
      <c r="A6235" s="6" t="n">
        <v>48964.4305</v>
      </c>
      <c r="B6235" s="6" t="n">
        <v>1.91135531135531</v>
      </c>
      <c r="C6235" s="6" t="n">
        <v>-1</v>
      </c>
      <c r="D6235" s="6" t="n">
        <v>-1</v>
      </c>
      <c r="E6235" s="6" t="n">
        <v>2.02271062271062</v>
      </c>
      <c r="F6235" s="6" t="n">
        <v>0</v>
      </c>
      <c r="G6235" s="6" t="n">
        <v>0</v>
      </c>
      <c r="H6235" s="6" t="str">
        <f aca="false">IF(AND(A6235&gt;=Stimuli!$B$2,A6235&lt;=Stimuli!$C$2),Stimuli!$A$2,IF(AND(A6235&gt;=Stimuli!$B$3,A6235&lt;=Stimuli!$C$3),Stimuli!$A$3,IF(AND(A6235&gt;=Stimuli!$B$4,A6235&lt;=Stimuli!$C$4),Stimuli!$A$4,"")))</f>
        <v>01 Quiet baseline (60s)</v>
      </c>
      <c r="I6235" s="6" t="n">
        <f aca="false">(B6235-B6234)/((A6235-A6234)/1000)</f>
        <v>-0.750183150183176</v>
      </c>
      <c r="J6235" s="6" t="n">
        <f aca="false">IF(OR(B6235&lt;Rules!$B$2,B6235&gt;Rules!$B$3,ABS(I6235)&gt;Rules!$B$4,OR(B6236&lt;Rules!$B$2,B6236&gt;Rules!$B$3,ABS(I6236)&gt;Rules!$B$4)),1,0)</f>
        <v>0</v>
      </c>
      <c r="K6235" s="6" t="str">
        <f aca="false">IF(F6235=1,COUNTIF($F$2:F6235,1),"")</f>
        <v/>
      </c>
    </row>
    <row r="6236" customFormat="false" ht="15" hidden="false" customHeight="false" outlineLevel="0" collapsed="false">
      <c r="A6236" s="6" t="n">
        <v>48972.243</v>
      </c>
      <c r="B6236" s="6" t="n">
        <v>1.91721611721612</v>
      </c>
      <c r="C6236" s="6" t="n">
        <v>-1</v>
      </c>
      <c r="D6236" s="6" t="n">
        <v>-1</v>
      </c>
      <c r="E6236" s="6" t="n">
        <v>2.02271062271062</v>
      </c>
      <c r="F6236" s="6" t="n">
        <v>0</v>
      </c>
      <c r="G6236" s="6" t="n">
        <v>0</v>
      </c>
      <c r="H6236" s="6" t="str">
        <f aca="false">IF(AND(A6236&gt;=Stimuli!$B$2,A6236&lt;=Stimuli!$C$2),Stimuli!$A$2,IF(AND(A6236&gt;=Stimuli!$B$3,A6236&lt;=Stimuli!$C$3),Stimuli!$A$3,IF(AND(A6236&gt;=Stimuli!$B$4,A6236&lt;=Stimuli!$C$4),Stimuli!$A$4,"")))</f>
        <v>01 Quiet baseline (60s)</v>
      </c>
      <c r="I6236" s="6" t="n">
        <f aca="false">(B6236-B6235)/((A6236-A6235)/1000)</f>
        <v>0.750183150183176</v>
      </c>
      <c r="J6236" s="6" t="n">
        <f aca="false">IF(OR(B6236&lt;Rules!$B$2,B6236&gt;Rules!$B$3,ABS(I6236)&gt;Rules!$B$4,OR(B6237&lt;Rules!$B$2,B6237&gt;Rules!$B$3,ABS(I6237)&gt;Rules!$B$4)),1,0)</f>
        <v>0</v>
      </c>
      <c r="K6236" s="6" t="str">
        <f aca="false">IF(F6236=1,COUNTIF($F$2:F6236,1),"")</f>
        <v/>
      </c>
    </row>
    <row r="6237" customFormat="false" ht="15" hidden="false" customHeight="false" outlineLevel="0" collapsed="false">
      <c r="A6237" s="6" t="n">
        <v>48980.0555</v>
      </c>
      <c r="B6237" s="6" t="n">
        <v>1.91135531135531</v>
      </c>
      <c r="C6237" s="6" t="n">
        <v>-1</v>
      </c>
      <c r="D6237" s="6" t="n">
        <v>-1</v>
      </c>
      <c r="E6237" s="6" t="n">
        <v>2.02271062271062</v>
      </c>
      <c r="F6237" s="6" t="n">
        <v>0</v>
      </c>
      <c r="G6237" s="6" t="n">
        <v>0</v>
      </c>
      <c r="H6237" s="6" t="str">
        <f aca="false">IF(AND(A6237&gt;=Stimuli!$B$2,A6237&lt;=Stimuli!$C$2),Stimuli!$A$2,IF(AND(A6237&gt;=Stimuli!$B$3,A6237&lt;=Stimuli!$C$3),Stimuli!$A$3,IF(AND(A6237&gt;=Stimuli!$B$4,A6237&lt;=Stimuli!$C$4),Stimuli!$A$4,"")))</f>
        <v>01 Quiet baseline (60s)</v>
      </c>
      <c r="I6237" s="6" t="n">
        <f aca="false">(B6237-B6236)/((A6237-A6236)/1000)</f>
        <v>-0.750183150183176</v>
      </c>
      <c r="J6237" s="6" t="n">
        <f aca="false">IF(OR(B6237&lt;Rules!$B$2,B6237&gt;Rules!$B$3,ABS(I6237)&gt;Rules!$B$4,OR(B6238&lt;Rules!$B$2,B6238&gt;Rules!$B$3,ABS(I6238)&gt;Rules!$B$4)),1,0)</f>
        <v>0</v>
      </c>
      <c r="K6237" s="6" t="str">
        <f aca="false">IF(F6237=1,COUNTIF($F$2:F6237,1),"")</f>
        <v/>
      </c>
    </row>
    <row r="6238" customFormat="false" ht="15" hidden="false" customHeight="false" outlineLevel="0" collapsed="false">
      <c r="A6238" s="6" t="n">
        <v>48987.868</v>
      </c>
      <c r="B6238" s="6" t="n">
        <v>1.91721611721612</v>
      </c>
      <c r="C6238" s="6" t="n">
        <v>-1</v>
      </c>
      <c r="D6238" s="6" t="n">
        <v>-1</v>
      </c>
      <c r="E6238" s="6" t="n">
        <v>2.02271062271062</v>
      </c>
      <c r="F6238" s="6" t="n">
        <v>0</v>
      </c>
      <c r="G6238" s="6" t="n">
        <v>0</v>
      </c>
      <c r="H6238" s="6" t="str">
        <f aca="false">IF(AND(A6238&gt;=Stimuli!$B$2,A6238&lt;=Stimuli!$C$2),Stimuli!$A$2,IF(AND(A6238&gt;=Stimuli!$B$3,A6238&lt;=Stimuli!$C$3),Stimuli!$A$3,IF(AND(A6238&gt;=Stimuli!$B$4,A6238&lt;=Stimuli!$C$4),Stimuli!$A$4,"")))</f>
        <v>01 Quiet baseline (60s)</v>
      </c>
      <c r="I6238" s="6" t="n">
        <f aca="false">(B6238-B6237)/((A6238-A6237)/1000)</f>
        <v>0.750183150183176</v>
      </c>
      <c r="J6238" s="6" t="n">
        <f aca="false">IF(OR(B6238&lt;Rules!$B$2,B6238&gt;Rules!$B$3,ABS(I6238)&gt;Rules!$B$4,OR(B6239&lt;Rules!$B$2,B6239&gt;Rules!$B$3,ABS(I6239)&gt;Rules!$B$4)),1,0)</f>
        <v>0</v>
      </c>
      <c r="K6238" s="6" t="str">
        <f aca="false">IF(F6238=1,COUNTIF($F$2:F6238,1),"")</f>
        <v/>
      </c>
    </row>
    <row r="6239" customFormat="false" ht="15" hidden="false" customHeight="false" outlineLevel="0" collapsed="false">
      <c r="A6239" s="6" t="n">
        <v>48995.6805</v>
      </c>
      <c r="B6239" s="6" t="n">
        <v>1.91135531135531</v>
      </c>
      <c r="C6239" s="6" t="n">
        <v>-1</v>
      </c>
      <c r="D6239" s="6" t="n">
        <v>-1</v>
      </c>
      <c r="E6239" s="6" t="n">
        <v>2.02271062271062</v>
      </c>
      <c r="F6239" s="6" t="n">
        <v>0</v>
      </c>
      <c r="G6239" s="6" t="n">
        <v>0</v>
      </c>
      <c r="H6239" s="6" t="str">
        <f aca="false">IF(AND(A6239&gt;=Stimuli!$B$2,A6239&lt;=Stimuli!$C$2),Stimuli!$A$2,IF(AND(A6239&gt;=Stimuli!$B$3,A6239&lt;=Stimuli!$C$3),Stimuli!$A$3,IF(AND(A6239&gt;=Stimuli!$B$4,A6239&lt;=Stimuli!$C$4),Stimuli!$A$4,"")))</f>
        <v>01 Quiet baseline (60s)</v>
      </c>
      <c r="I6239" s="6" t="n">
        <f aca="false">(B6239-B6238)/((A6239-A6238)/1000)</f>
        <v>-0.750183150183176</v>
      </c>
      <c r="J6239" s="6" t="n">
        <f aca="false">IF(OR(B6239&lt;Rules!$B$2,B6239&gt;Rules!$B$3,ABS(I6239)&gt;Rules!$B$4,OR(B6240&lt;Rules!$B$2,B6240&gt;Rules!$B$3,ABS(I6240)&gt;Rules!$B$4)),1,0)</f>
        <v>0</v>
      </c>
      <c r="K6239" s="6" t="str">
        <f aca="false">IF(F6239=1,COUNTIF($F$2:F6239,1),"")</f>
        <v/>
      </c>
    </row>
    <row r="6240" customFormat="false" ht="15" hidden="false" customHeight="false" outlineLevel="0" collapsed="false">
      <c r="A6240" s="6" t="n">
        <v>49003.493</v>
      </c>
      <c r="B6240" s="6" t="n">
        <v>1.91721611721612</v>
      </c>
      <c r="C6240" s="6" t="n">
        <v>-1</v>
      </c>
      <c r="D6240" s="6" t="n">
        <v>-1</v>
      </c>
      <c r="E6240" s="6" t="n">
        <v>2.02271062271062</v>
      </c>
      <c r="F6240" s="6" t="n">
        <v>0</v>
      </c>
      <c r="G6240" s="6" t="n">
        <v>0</v>
      </c>
      <c r="H6240" s="6" t="str">
        <f aca="false">IF(AND(A6240&gt;=Stimuli!$B$2,A6240&lt;=Stimuli!$C$2),Stimuli!$A$2,IF(AND(A6240&gt;=Stimuli!$B$3,A6240&lt;=Stimuli!$C$3),Stimuli!$A$3,IF(AND(A6240&gt;=Stimuli!$B$4,A6240&lt;=Stimuli!$C$4),Stimuli!$A$4,"")))</f>
        <v>01 Quiet baseline (60s)</v>
      </c>
      <c r="I6240" s="6" t="n">
        <f aca="false">(B6240-B6239)/((A6240-A6239)/1000)</f>
        <v>0.750183150183176</v>
      </c>
      <c r="J6240" s="6" t="n">
        <f aca="false">IF(OR(B6240&lt;Rules!$B$2,B6240&gt;Rules!$B$3,ABS(I6240)&gt;Rules!$B$4,OR(B6241&lt;Rules!$B$2,B6241&gt;Rules!$B$3,ABS(I6241)&gt;Rules!$B$4)),1,0)</f>
        <v>0</v>
      </c>
      <c r="K6240" s="6" t="str">
        <f aca="false">IF(F6240=1,COUNTIF($F$2:F6240,1),"")</f>
        <v/>
      </c>
    </row>
    <row r="6241" customFormat="false" ht="15" hidden="false" customHeight="false" outlineLevel="0" collapsed="false">
      <c r="A6241" s="6" t="n">
        <v>49011.3055</v>
      </c>
      <c r="B6241" s="6" t="n">
        <v>1.91135531135531</v>
      </c>
      <c r="C6241" s="6" t="n">
        <v>-1</v>
      </c>
      <c r="D6241" s="6" t="n">
        <v>-1</v>
      </c>
      <c r="E6241" s="6" t="n">
        <v>2.02271062271062</v>
      </c>
      <c r="F6241" s="6" t="n">
        <v>0</v>
      </c>
      <c r="G6241" s="6" t="n">
        <v>0</v>
      </c>
      <c r="H6241" s="6" t="str">
        <f aca="false">IF(AND(A6241&gt;=Stimuli!$B$2,A6241&lt;=Stimuli!$C$2),Stimuli!$A$2,IF(AND(A6241&gt;=Stimuli!$B$3,A6241&lt;=Stimuli!$C$3),Stimuli!$A$3,IF(AND(A6241&gt;=Stimuli!$B$4,A6241&lt;=Stimuli!$C$4),Stimuli!$A$4,"")))</f>
        <v>01 Quiet baseline (60s)</v>
      </c>
      <c r="I6241" s="6" t="n">
        <f aca="false">(B6241-B6240)/((A6241-A6240)/1000)</f>
        <v>-0.750183150183176</v>
      </c>
      <c r="J6241" s="6" t="n">
        <f aca="false">IF(OR(B6241&lt;Rules!$B$2,B6241&gt;Rules!$B$3,ABS(I6241)&gt;Rules!$B$4,OR(B6242&lt;Rules!$B$2,B6242&gt;Rules!$B$3,ABS(I6242)&gt;Rules!$B$4)),1,0)</f>
        <v>0</v>
      </c>
      <c r="K6241" s="6" t="str">
        <f aca="false">IF(F6241=1,COUNTIF($F$2:F6241,1),"")</f>
        <v/>
      </c>
    </row>
    <row r="6242" customFormat="false" ht="15" hidden="false" customHeight="false" outlineLevel="0" collapsed="false">
      <c r="A6242" s="6" t="n">
        <v>49019.118</v>
      </c>
      <c r="B6242" s="6" t="n">
        <v>1.91575091575092</v>
      </c>
      <c r="C6242" s="6" t="n">
        <v>-1</v>
      </c>
      <c r="D6242" s="6" t="n">
        <v>-1</v>
      </c>
      <c r="E6242" s="6" t="n">
        <v>2.02271062271062</v>
      </c>
      <c r="F6242" s="6" t="n">
        <v>0</v>
      </c>
      <c r="G6242" s="6" t="n">
        <v>0</v>
      </c>
      <c r="H6242" s="6" t="str">
        <f aca="false">IF(AND(A6242&gt;=Stimuli!$B$2,A6242&lt;=Stimuli!$C$2),Stimuli!$A$2,IF(AND(A6242&gt;=Stimuli!$B$3,A6242&lt;=Stimuli!$C$3),Stimuli!$A$3,IF(AND(A6242&gt;=Stimuli!$B$4,A6242&lt;=Stimuli!$C$4),Stimuli!$A$4,"")))</f>
        <v>01 Quiet baseline (60s)</v>
      </c>
      <c r="I6242" s="6" t="n">
        <f aca="false">(B6242-B6241)/((A6242-A6241)/1000)</f>
        <v>0.562637362637446</v>
      </c>
      <c r="J6242" s="6" t="n">
        <f aca="false">IF(OR(B6242&lt;Rules!$B$2,B6242&gt;Rules!$B$3,ABS(I6242)&gt;Rules!$B$4,OR(B6243&lt;Rules!$B$2,B6243&gt;Rules!$B$3,ABS(I6243)&gt;Rules!$B$4)),1,0)</f>
        <v>0</v>
      </c>
      <c r="K6242" s="6" t="str">
        <f aca="false">IF(F6242=1,COUNTIF($F$2:F6242,1),"")</f>
        <v/>
      </c>
    </row>
    <row r="6243" customFormat="false" ht="15" hidden="false" customHeight="false" outlineLevel="0" collapsed="false">
      <c r="A6243" s="6" t="n">
        <v>49026.9305</v>
      </c>
      <c r="B6243" s="6" t="n">
        <v>1.91135531135531</v>
      </c>
      <c r="C6243" s="6" t="n">
        <v>-1</v>
      </c>
      <c r="D6243" s="6" t="n">
        <v>-1</v>
      </c>
      <c r="E6243" s="6" t="n">
        <v>2.02271062271062</v>
      </c>
      <c r="F6243" s="6" t="n">
        <v>0</v>
      </c>
      <c r="G6243" s="6" t="n">
        <v>0</v>
      </c>
      <c r="H6243" s="6" t="str">
        <f aca="false">IF(AND(A6243&gt;=Stimuli!$B$2,A6243&lt;=Stimuli!$C$2),Stimuli!$A$2,IF(AND(A6243&gt;=Stimuli!$B$3,A6243&lt;=Stimuli!$C$3),Stimuli!$A$3,IF(AND(A6243&gt;=Stimuli!$B$4,A6243&lt;=Stimuli!$C$4),Stimuli!$A$4,"")))</f>
        <v>01 Quiet baseline (60s)</v>
      </c>
      <c r="I6243" s="6" t="n">
        <f aca="false">(B6243-B6242)/((A6243-A6242)/1000)</f>
        <v>-0.562637362637446</v>
      </c>
      <c r="J6243" s="6" t="n">
        <f aca="false">IF(OR(B6243&lt;Rules!$B$2,B6243&gt;Rules!$B$3,ABS(I6243)&gt;Rules!$B$4,OR(B6244&lt;Rules!$B$2,B6244&gt;Rules!$B$3,ABS(I6244)&gt;Rules!$B$4)),1,0)</f>
        <v>0</v>
      </c>
      <c r="K6243" s="6" t="str">
        <f aca="false">IF(F6243=1,COUNTIF($F$2:F6243,1),"")</f>
        <v/>
      </c>
    </row>
    <row r="6244" customFormat="false" ht="15" hidden="false" customHeight="false" outlineLevel="0" collapsed="false">
      <c r="A6244" s="6" t="n">
        <v>49034.743</v>
      </c>
      <c r="B6244" s="6" t="n">
        <v>1.91428571428571</v>
      </c>
      <c r="C6244" s="6" t="n">
        <v>-1</v>
      </c>
      <c r="D6244" s="6" t="n">
        <v>-1</v>
      </c>
      <c r="E6244" s="6" t="n">
        <v>2.02271062271062</v>
      </c>
      <c r="F6244" s="6" t="n">
        <v>0</v>
      </c>
      <c r="G6244" s="6" t="n">
        <v>0</v>
      </c>
      <c r="H6244" s="6" t="str">
        <f aca="false">IF(AND(A6244&gt;=Stimuli!$B$2,A6244&lt;=Stimuli!$C$2),Stimuli!$A$2,IF(AND(A6244&gt;=Stimuli!$B$3,A6244&lt;=Stimuli!$C$3),Stimuli!$A$3,IF(AND(A6244&gt;=Stimuli!$B$4,A6244&lt;=Stimuli!$C$4),Stimuli!$A$4,"")))</f>
        <v>01 Quiet baseline (60s)</v>
      </c>
      <c r="I6244" s="6" t="n">
        <f aca="false">(B6244-B6243)/((A6244-A6243)/1000)</f>
        <v>0.375091575091574</v>
      </c>
      <c r="J6244" s="6" t="n">
        <f aca="false">IF(OR(B6244&lt;Rules!$B$2,B6244&gt;Rules!$B$3,ABS(I6244)&gt;Rules!$B$4,OR(B6245&lt;Rules!$B$2,B6245&gt;Rules!$B$3,ABS(I6245)&gt;Rules!$B$4)),1,0)</f>
        <v>0</v>
      </c>
      <c r="K6244" s="6" t="str">
        <f aca="false">IF(F6244=1,COUNTIF($F$2:F6244,1),"")</f>
        <v/>
      </c>
    </row>
    <row r="6245" customFormat="false" ht="15" hidden="false" customHeight="false" outlineLevel="0" collapsed="false">
      <c r="A6245" s="6" t="n">
        <v>49042.5555</v>
      </c>
      <c r="B6245" s="6" t="n">
        <v>1.91282051282051</v>
      </c>
      <c r="C6245" s="6" t="n">
        <v>-1</v>
      </c>
      <c r="D6245" s="6" t="n">
        <v>-1</v>
      </c>
      <c r="E6245" s="6" t="n">
        <v>2.02124542124542</v>
      </c>
      <c r="F6245" s="6" t="n">
        <v>0</v>
      </c>
      <c r="G6245" s="6" t="n">
        <v>0</v>
      </c>
      <c r="H6245" s="6" t="str">
        <f aca="false">IF(AND(A6245&gt;=Stimuli!$B$2,A6245&lt;=Stimuli!$C$2),Stimuli!$A$2,IF(AND(A6245&gt;=Stimuli!$B$3,A6245&lt;=Stimuli!$C$3),Stimuli!$A$3,IF(AND(A6245&gt;=Stimuli!$B$4,A6245&lt;=Stimuli!$C$4),Stimuli!$A$4,"")))</f>
        <v>01 Quiet baseline (60s)</v>
      </c>
      <c r="I6245" s="6" t="n">
        <f aca="false">(B6245-B6244)/((A6245-A6244)/1000)</f>
        <v>-0.18754578754573</v>
      </c>
      <c r="J6245" s="6" t="n">
        <f aca="false">IF(OR(B6245&lt;Rules!$B$2,B6245&gt;Rules!$B$3,ABS(I6245)&gt;Rules!$B$4,OR(B6246&lt;Rules!$B$2,B6246&gt;Rules!$B$3,ABS(I6246)&gt;Rules!$B$4)),1,0)</f>
        <v>0</v>
      </c>
      <c r="K6245" s="6" t="str">
        <f aca="false">IF(F6245=1,COUNTIF($F$2:F6245,1),"")</f>
        <v/>
      </c>
    </row>
    <row r="6246" customFormat="false" ht="15" hidden="false" customHeight="false" outlineLevel="0" collapsed="false">
      <c r="A6246" s="6" t="n">
        <v>49050.368</v>
      </c>
      <c r="B6246" s="6" t="n">
        <v>1.91282051282051</v>
      </c>
      <c r="C6246" s="6" t="n">
        <v>-1</v>
      </c>
      <c r="D6246" s="6" t="n">
        <v>-1</v>
      </c>
      <c r="E6246" s="6" t="n">
        <v>2.02124542124542</v>
      </c>
      <c r="F6246" s="6" t="n">
        <v>0</v>
      </c>
      <c r="G6246" s="6" t="n">
        <v>0</v>
      </c>
      <c r="H6246" s="6" t="str">
        <f aca="false">IF(AND(A6246&gt;=Stimuli!$B$2,A6246&lt;=Stimuli!$C$2),Stimuli!$A$2,IF(AND(A6246&gt;=Stimuli!$B$3,A6246&lt;=Stimuli!$C$3),Stimuli!$A$3,IF(AND(A6246&gt;=Stimuli!$B$4,A6246&lt;=Stimuli!$C$4),Stimuli!$A$4,"")))</f>
        <v>01 Quiet baseline (60s)</v>
      </c>
      <c r="I6246" s="6" t="n">
        <f aca="false">(B6246-B6245)/((A6246-A6245)/1000)</f>
        <v>0</v>
      </c>
      <c r="J6246" s="6" t="n">
        <f aca="false">IF(OR(B6246&lt;Rules!$B$2,B6246&gt;Rules!$B$3,ABS(I6246)&gt;Rules!$B$4,OR(B6247&lt;Rules!$B$2,B6247&gt;Rules!$B$3,ABS(I6247)&gt;Rules!$B$4)),1,0)</f>
        <v>0</v>
      </c>
      <c r="K6246" s="6" t="str">
        <f aca="false">IF(F6246=1,COUNTIF($F$2:F6246,1),"")</f>
        <v/>
      </c>
    </row>
    <row r="6247" customFormat="false" ht="15" hidden="false" customHeight="false" outlineLevel="0" collapsed="false">
      <c r="A6247" s="6" t="n">
        <v>49058.1805</v>
      </c>
      <c r="B6247" s="6" t="n">
        <v>1.91428571428571</v>
      </c>
      <c r="C6247" s="6" t="n">
        <v>-1</v>
      </c>
      <c r="D6247" s="6" t="n">
        <v>-1</v>
      </c>
      <c r="E6247" s="6" t="n">
        <v>2.02124542124542</v>
      </c>
      <c r="F6247" s="6" t="n">
        <v>0</v>
      </c>
      <c r="G6247" s="6" t="n">
        <v>0</v>
      </c>
      <c r="H6247" s="6" t="str">
        <f aca="false">IF(AND(A6247&gt;=Stimuli!$B$2,A6247&lt;=Stimuli!$C$2),Stimuli!$A$2,IF(AND(A6247&gt;=Stimuli!$B$3,A6247&lt;=Stimuli!$C$3),Stimuli!$A$3,IF(AND(A6247&gt;=Stimuli!$B$4,A6247&lt;=Stimuli!$C$4),Stimuli!$A$4,"")))</f>
        <v>01 Quiet baseline (60s)</v>
      </c>
      <c r="I6247" s="6" t="n">
        <f aca="false">(B6247-B6246)/((A6247-A6246)/1000)</f>
        <v>0.18754578754573</v>
      </c>
      <c r="J6247" s="6" t="n">
        <f aca="false">IF(OR(B6247&lt;Rules!$B$2,B6247&gt;Rules!$B$3,ABS(I6247)&gt;Rules!$B$4,OR(B6248&lt;Rules!$B$2,B6248&gt;Rules!$B$3,ABS(I6248)&gt;Rules!$B$4)),1,0)</f>
        <v>0</v>
      </c>
      <c r="K6247" s="6" t="str">
        <f aca="false">IF(F6247=1,COUNTIF($F$2:F6247,1),"")</f>
        <v/>
      </c>
    </row>
    <row r="6248" customFormat="false" ht="15" hidden="false" customHeight="false" outlineLevel="0" collapsed="false">
      <c r="A6248" s="6" t="n">
        <v>49065.993</v>
      </c>
      <c r="B6248" s="6" t="n">
        <v>1.91135531135531</v>
      </c>
      <c r="C6248" s="6" t="n">
        <v>-1</v>
      </c>
      <c r="D6248" s="6" t="n">
        <v>-1</v>
      </c>
      <c r="E6248" s="6" t="n">
        <v>2.02124542124542</v>
      </c>
      <c r="F6248" s="6" t="n">
        <v>0</v>
      </c>
      <c r="G6248" s="6" t="n">
        <v>0</v>
      </c>
      <c r="H6248" s="6" t="str">
        <f aca="false">IF(AND(A6248&gt;=Stimuli!$B$2,A6248&lt;=Stimuli!$C$2),Stimuli!$A$2,IF(AND(A6248&gt;=Stimuli!$B$3,A6248&lt;=Stimuli!$C$3),Stimuli!$A$3,IF(AND(A6248&gt;=Stimuli!$B$4,A6248&lt;=Stimuli!$C$4),Stimuli!$A$4,"")))</f>
        <v>01 Quiet baseline (60s)</v>
      </c>
      <c r="I6248" s="6" t="n">
        <f aca="false">(B6248-B6247)/((A6248-A6247)/1000)</f>
        <v>-0.375091575091574</v>
      </c>
      <c r="J6248" s="6" t="n">
        <f aca="false">IF(OR(B6248&lt;Rules!$B$2,B6248&gt;Rules!$B$3,ABS(I6248)&gt;Rules!$B$4,OR(B6249&lt;Rules!$B$2,B6249&gt;Rules!$B$3,ABS(I6249)&gt;Rules!$B$4)),1,0)</f>
        <v>0</v>
      </c>
      <c r="K6248" s="6" t="str">
        <f aca="false">IF(F6248=1,COUNTIF($F$2:F6248,1),"")</f>
        <v/>
      </c>
    </row>
    <row r="6249" customFormat="false" ht="15" hidden="false" customHeight="false" outlineLevel="0" collapsed="false">
      <c r="A6249" s="6" t="n">
        <v>49073.8055</v>
      </c>
      <c r="B6249" s="6" t="n">
        <v>1.91575091575092</v>
      </c>
      <c r="C6249" s="6" t="n">
        <v>-1</v>
      </c>
      <c r="D6249" s="6" t="n">
        <v>-1</v>
      </c>
      <c r="E6249" s="6" t="n">
        <v>2.02124542124542</v>
      </c>
      <c r="F6249" s="6" t="n">
        <v>0</v>
      </c>
      <c r="G6249" s="6" t="n">
        <v>0</v>
      </c>
      <c r="H6249" s="6" t="str">
        <f aca="false">IF(AND(A6249&gt;=Stimuli!$B$2,A6249&lt;=Stimuli!$C$2),Stimuli!$A$2,IF(AND(A6249&gt;=Stimuli!$B$3,A6249&lt;=Stimuli!$C$3),Stimuli!$A$3,IF(AND(A6249&gt;=Stimuli!$B$4,A6249&lt;=Stimuli!$C$4),Stimuli!$A$4,"")))</f>
        <v>01 Quiet baseline (60s)</v>
      </c>
      <c r="I6249" s="6" t="n">
        <f aca="false">(B6249-B6248)/((A6249-A6248)/1000)</f>
        <v>0.562637362637446</v>
      </c>
      <c r="J6249" s="6" t="n">
        <f aca="false">IF(OR(B6249&lt;Rules!$B$2,B6249&gt;Rules!$B$3,ABS(I6249)&gt;Rules!$B$4,OR(B6250&lt;Rules!$B$2,B6250&gt;Rules!$B$3,ABS(I6250)&gt;Rules!$B$4)),1,0)</f>
        <v>0</v>
      </c>
      <c r="K6249" s="6" t="str">
        <f aca="false">IF(F6249=1,COUNTIF($F$2:F6249,1),"")</f>
        <v/>
      </c>
    </row>
    <row r="6250" customFormat="false" ht="15" hidden="false" customHeight="false" outlineLevel="0" collapsed="false">
      <c r="A6250" s="6" t="n">
        <v>49081.618</v>
      </c>
      <c r="B6250" s="6" t="n">
        <v>1.90989010989011</v>
      </c>
      <c r="C6250" s="6" t="n">
        <v>-1</v>
      </c>
      <c r="D6250" s="6" t="n">
        <v>-1</v>
      </c>
      <c r="E6250" s="6" t="n">
        <v>2.02124542124542</v>
      </c>
      <c r="F6250" s="6" t="n">
        <v>0</v>
      </c>
      <c r="G6250" s="6" t="n">
        <v>0</v>
      </c>
      <c r="H6250" s="6" t="str">
        <f aca="false">IF(AND(A6250&gt;=Stimuli!$B$2,A6250&lt;=Stimuli!$C$2),Stimuli!$A$2,IF(AND(A6250&gt;=Stimuli!$B$3,A6250&lt;=Stimuli!$C$3),Stimuli!$A$3,IF(AND(A6250&gt;=Stimuli!$B$4,A6250&lt;=Stimuli!$C$4),Stimuli!$A$4,"")))</f>
        <v>01 Quiet baseline (60s)</v>
      </c>
      <c r="I6250" s="6" t="n">
        <f aca="false">(B6250-B6249)/((A6250-A6249)/1000)</f>
        <v>-0.750183150183176</v>
      </c>
      <c r="J6250" s="6" t="n">
        <f aca="false">IF(OR(B6250&lt;Rules!$B$2,B6250&gt;Rules!$B$3,ABS(I6250)&gt;Rules!$B$4,OR(B6251&lt;Rules!$B$2,B6251&gt;Rules!$B$3,ABS(I6251)&gt;Rules!$B$4)),1,0)</f>
        <v>0</v>
      </c>
      <c r="K6250" s="6" t="str">
        <f aca="false">IF(F6250=1,COUNTIF($F$2:F6250,1),"")</f>
        <v/>
      </c>
    </row>
    <row r="6251" customFormat="false" ht="15" hidden="false" customHeight="false" outlineLevel="0" collapsed="false">
      <c r="A6251" s="6" t="n">
        <v>49089.4305</v>
      </c>
      <c r="B6251" s="6" t="n">
        <v>1.91575091575092</v>
      </c>
      <c r="C6251" s="6" t="n">
        <v>-1</v>
      </c>
      <c r="D6251" s="6" t="n">
        <v>-1</v>
      </c>
      <c r="E6251" s="6" t="n">
        <v>2.02124542124542</v>
      </c>
      <c r="F6251" s="6" t="n">
        <v>0</v>
      </c>
      <c r="G6251" s="6" t="n">
        <v>0</v>
      </c>
      <c r="H6251" s="6" t="str">
        <f aca="false">IF(AND(A6251&gt;=Stimuli!$B$2,A6251&lt;=Stimuli!$C$2),Stimuli!$A$2,IF(AND(A6251&gt;=Stimuli!$B$3,A6251&lt;=Stimuli!$C$3),Stimuli!$A$3,IF(AND(A6251&gt;=Stimuli!$B$4,A6251&lt;=Stimuli!$C$4),Stimuli!$A$4,"")))</f>
        <v>01 Quiet baseline (60s)</v>
      </c>
      <c r="I6251" s="6" t="n">
        <f aca="false">(B6251-B6250)/((A6251-A6250)/1000)</f>
        <v>0.750183150183176</v>
      </c>
      <c r="J6251" s="6" t="n">
        <f aca="false">IF(OR(B6251&lt;Rules!$B$2,B6251&gt;Rules!$B$3,ABS(I6251)&gt;Rules!$B$4,OR(B6252&lt;Rules!$B$2,B6252&gt;Rules!$B$3,ABS(I6252)&gt;Rules!$B$4)),1,0)</f>
        <v>0</v>
      </c>
      <c r="K6251" s="6" t="str">
        <f aca="false">IF(F6251=1,COUNTIF($F$2:F6251,1),"")</f>
        <v/>
      </c>
    </row>
    <row r="6252" customFormat="false" ht="15" hidden="false" customHeight="false" outlineLevel="0" collapsed="false">
      <c r="A6252" s="6" t="n">
        <v>49097.243</v>
      </c>
      <c r="B6252" s="6" t="n">
        <v>1.90989010989011</v>
      </c>
      <c r="C6252" s="6" t="n">
        <v>-1</v>
      </c>
      <c r="D6252" s="6" t="n">
        <v>-1</v>
      </c>
      <c r="E6252" s="6" t="n">
        <v>2.02124542124542</v>
      </c>
      <c r="F6252" s="6" t="n">
        <v>0</v>
      </c>
      <c r="G6252" s="6" t="n">
        <v>0</v>
      </c>
      <c r="H6252" s="6" t="str">
        <f aca="false">IF(AND(A6252&gt;=Stimuli!$B$2,A6252&lt;=Stimuli!$C$2),Stimuli!$A$2,IF(AND(A6252&gt;=Stimuli!$B$3,A6252&lt;=Stimuli!$C$3),Stimuli!$A$3,IF(AND(A6252&gt;=Stimuli!$B$4,A6252&lt;=Stimuli!$C$4),Stimuli!$A$4,"")))</f>
        <v>01 Quiet baseline (60s)</v>
      </c>
      <c r="I6252" s="6" t="n">
        <f aca="false">(B6252-B6251)/((A6252-A6251)/1000)</f>
        <v>-0.750183150183176</v>
      </c>
      <c r="J6252" s="6" t="n">
        <f aca="false">IF(OR(B6252&lt;Rules!$B$2,B6252&gt;Rules!$B$3,ABS(I6252)&gt;Rules!$B$4,OR(B6253&lt;Rules!$B$2,B6253&gt;Rules!$B$3,ABS(I6253)&gt;Rules!$B$4)),1,0)</f>
        <v>0</v>
      </c>
      <c r="K6252" s="6" t="str">
        <f aca="false">IF(F6252=1,COUNTIF($F$2:F6252,1),"")</f>
        <v/>
      </c>
    </row>
    <row r="6253" customFormat="false" ht="15" hidden="false" customHeight="false" outlineLevel="0" collapsed="false">
      <c r="A6253" s="6" t="n">
        <v>49105.0555</v>
      </c>
      <c r="B6253" s="6" t="n">
        <v>1.91575091575092</v>
      </c>
      <c r="C6253" s="6" t="n">
        <v>-1</v>
      </c>
      <c r="D6253" s="6" t="n">
        <v>-1</v>
      </c>
      <c r="E6253" s="6" t="n">
        <v>2.02124542124542</v>
      </c>
      <c r="F6253" s="6" t="n">
        <v>0</v>
      </c>
      <c r="G6253" s="6" t="n">
        <v>0</v>
      </c>
      <c r="H6253" s="6" t="str">
        <f aca="false">IF(AND(A6253&gt;=Stimuli!$B$2,A6253&lt;=Stimuli!$C$2),Stimuli!$A$2,IF(AND(A6253&gt;=Stimuli!$B$3,A6253&lt;=Stimuli!$C$3),Stimuli!$A$3,IF(AND(A6253&gt;=Stimuli!$B$4,A6253&lt;=Stimuli!$C$4),Stimuli!$A$4,"")))</f>
        <v>01 Quiet baseline (60s)</v>
      </c>
      <c r="I6253" s="6" t="n">
        <f aca="false">(B6253-B6252)/((A6253-A6252)/1000)</f>
        <v>0.750183150183176</v>
      </c>
      <c r="J6253" s="6" t="n">
        <f aca="false">IF(OR(B6253&lt;Rules!$B$2,B6253&gt;Rules!$B$3,ABS(I6253)&gt;Rules!$B$4,OR(B6254&lt;Rules!$B$2,B6254&gt;Rules!$B$3,ABS(I6254)&gt;Rules!$B$4)),1,0)</f>
        <v>0</v>
      </c>
      <c r="K6253" s="6" t="str">
        <f aca="false">IF(F6253=1,COUNTIF($F$2:F6253,1),"")</f>
        <v/>
      </c>
    </row>
    <row r="6254" customFormat="false" ht="15" hidden="false" customHeight="false" outlineLevel="0" collapsed="false">
      <c r="A6254" s="6" t="n">
        <v>49112.868</v>
      </c>
      <c r="B6254" s="6" t="n">
        <v>1.90842490842491</v>
      </c>
      <c r="C6254" s="6" t="n">
        <v>-1</v>
      </c>
      <c r="D6254" s="6" t="n">
        <v>-1</v>
      </c>
      <c r="E6254" s="6" t="n">
        <v>2.02124542124542</v>
      </c>
      <c r="F6254" s="6" t="n">
        <v>0</v>
      </c>
      <c r="G6254" s="6" t="n">
        <v>0</v>
      </c>
      <c r="H6254" s="6" t="str">
        <f aca="false">IF(AND(A6254&gt;=Stimuli!$B$2,A6254&lt;=Stimuli!$C$2),Stimuli!$A$2,IF(AND(A6254&gt;=Stimuli!$B$3,A6254&lt;=Stimuli!$C$3),Stimuli!$A$3,IF(AND(A6254&gt;=Stimuli!$B$4,A6254&lt;=Stimuli!$C$4),Stimuli!$A$4,"")))</f>
        <v>01 Quiet baseline (60s)</v>
      </c>
      <c r="I6254" s="6" t="n">
        <f aca="false">(B6254-B6253)/((A6254-A6253)/1000)</f>
        <v>-0.93772893772902</v>
      </c>
      <c r="J6254" s="6" t="n">
        <f aca="false">IF(OR(B6254&lt;Rules!$B$2,B6254&gt;Rules!$B$3,ABS(I6254)&gt;Rules!$B$4,OR(B6255&lt;Rules!$B$2,B6255&gt;Rules!$B$3,ABS(I6255)&gt;Rules!$B$4)),1,0)</f>
        <v>0</v>
      </c>
      <c r="K6254" s="6" t="str">
        <f aca="false">IF(F6254=1,COUNTIF($F$2:F6254,1),"")</f>
        <v/>
      </c>
    </row>
    <row r="6255" customFormat="false" ht="15" hidden="false" customHeight="false" outlineLevel="0" collapsed="false">
      <c r="A6255" s="6" t="n">
        <v>49120.6805</v>
      </c>
      <c r="B6255" s="6" t="n">
        <v>1.91575091575092</v>
      </c>
      <c r="C6255" s="6" t="n">
        <v>-1</v>
      </c>
      <c r="D6255" s="6" t="n">
        <v>-1</v>
      </c>
      <c r="E6255" s="6" t="n">
        <v>2.02124542124542</v>
      </c>
      <c r="F6255" s="6" t="n">
        <v>0</v>
      </c>
      <c r="G6255" s="6" t="n">
        <v>0</v>
      </c>
      <c r="H6255" s="6" t="str">
        <f aca="false">IF(AND(A6255&gt;=Stimuli!$B$2,A6255&lt;=Stimuli!$C$2),Stimuli!$A$2,IF(AND(A6255&gt;=Stimuli!$B$3,A6255&lt;=Stimuli!$C$3),Stimuli!$A$3,IF(AND(A6255&gt;=Stimuli!$B$4,A6255&lt;=Stimuli!$C$4),Stimuli!$A$4,"")))</f>
        <v>01 Quiet baseline (60s)</v>
      </c>
      <c r="I6255" s="6" t="n">
        <f aca="false">(B6255-B6254)/((A6255-A6254)/1000)</f>
        <v>0.93772893772902</v>
      </c>
      <c r="J6255" s="6" t="n">
        <f aca="false">IF(OR(B6255&lt;Rules!$B$2,B6255&gt;Rules!$B$3,ABS(I6255)&gt;Rules!$B$4,OR(B6256&lt;Rules!$B$2,B6256&gt;Rules!$B$3,ABS(I6256)&gt;Rules!$B$4)),1,0)</f>
        <v>0</v>
      </c>
      <c r="K6255" s="6" t="str">
        <f aca="false">IF(F6255=1,COUNTIF($F$2:F6255,1),"")</f>
        <v/>
      </c>
    </row>
    <row r="6256" customFormat="false" ht="15" hidden="false" customHeight="false" outlineLevel="0" collapsed="false">
      <c r="A6256" s="6" t="n">
        <v>49128.493</v>
      </c>
      <c r="B6256" s="6" t="n">
        <v>1.90842490842491</v>
      </c>
      <c r="C6256" s="6" t="n">
        <v>-1</v>
      </c>
      <c r="D6256" s="6" t="n">
        <v>-1</v>
      </c>
      <c r="E6256" s="6" t="n">
        <v>2.02124542124542</v>
      </c>
      <c r="F6256" s="6" t="n">
        <v>0</v>
      </c>
      <c r="G6256" s="6" t="n">
        <v>0</v>
      </c>
      <c r="H6256" s="6" t="str">
        <f aca="false">IF(AND(A6256&gt;=Stimuli!$B$2,A6256&lt;=Stimuli!$C$2),Stimuli!$A$2,IF(AND(A6256&gt;=Stimuli!$B$3,A6256&lt;=Stimuli!$C$3),Stimuli!$A$3,IF(AND(A6256&gt;=Stimuli!$B$4,A6256&lt;=Stimuli!$C$4),Stimuli!$A$4,"")))</f>
        <v>01 Quiet baseline (60s)</v>
      </c>
      <c r="I6256" s="6" t="n">
        <f aca="false">(B6256-B6255)/((A6256-A6255)/1000)</f>
        <v>-0.93772893772902</v>
      </c>
      <c r="J6256" s="6" t="n">
        <f aca="false">IF(OR(B6256&lt;Rules!$B$2,B6256&gt;Rules!$B$3,ABS(I6256)&gt;Rules!$B$4,OR(B6257&lt;Rules!$B$2,B6257&gt;Rules!$B$3,ABS(I6257)&gt;Rules!$B$4)),1,0)</f>
        <v>0</v>
      </c>
      <c r="K6256" s="6" t="str">
        <f aca="false">IF(F6256=1,COUNTIF($F$2:F6256,1),"")</f>
        <v/>
      </c>
    </row>
    <row r="6257" customFormat="false" ht="15" hidden="false" customHeight="false" outlineLevel="0" collapsed="false">
      <c r="A6257" s="6" t="n">
        <v>49136.3055</v>
      </c>
      <c r="B6257" s="6" t="n">
        <v>1.91428571428571</v>
      </c>
      <c r="C6257" s="6" t="n">
        <v>-1</v>
      </c>
      <c r="D6257" s="6" t="n">
        <v>-1</v>
      </c>
      <c r="E6257" s="6" t="n">
        <v>2.02124542124542</v>
      </c>
      <c r="F6257" s="6" t="n">
        <v>0</v>
      </c>
      <c r="G6257" s="6" t="n">
        <v>0</v>
      </c>
      <c r="H6257" s="6" t="str">
        <f aca="false">IF(AND(A6257&gt;=Stimuli!$B$2,A6257&lt;=Stimuli!$C$2),Stimuli!$A$2,IF(AND(A6257&gt;=Stimuli!$B$3,A6257&lt;=Stimuli!$C$3),Stimuli!$A$3,IF(AND(A6257&gt;=Stimuli!$B$4,A6257&lt;=Stimuli!$C$4),Stimuli!$A$4,"")))</f>
        <v>01 Quiet baseline (60s)</v>
      </c>
      <c r="I6257" s="6" t="n">
        <f aca="false">(B6257-B6256)/((A6257-A6256)/1000)</f>
        <v>0.750183150183148</v>
      </c>
      <c r="J6257" s="6" t="n">
        <f aca="false">IF(OR(B6257&lt;Rules!$B$2,B6257&gt;Rules!$B$3,ABS(I6257)&gt;Rules!$B$4,OR(B6258&lt;Rules!$B$2,B6258&gt;Rules!$B$3,ABS(I6258)&gt;Rules!$B$4)),1,0)</f>
        <v>0</v>
      </c>
      <c r="K6257" s="6" t="str">
        <f aca="false">IF(F6257=1,COUNTIF($F$2:F6257,1),"")</f>
        <v/>
      </c>
    </row>
    <row r="6258" customFormat="false" ht="15" hidden="false" customHeight="false" outlineLevel="0" collapsed="false">
      <c r="A6258" s="6" t="n">
        <v>49144.118</v>
      </c>
      <c r="B6258" s="6" t="n">
        <v>1.90842490842491</v>
      </c>
      <c r="C6258" s="6" t="n">
        <v>-1</v>
      </c>
      <c r="D6258" s="6" t="n">
        <v>-1</v>
      </c>
      <c r="E6258" s="6" t="n">
        <v>2.02124542124542</v>
      </c>
      <c r="F6258" s="6" t="n">
        <v>0</v>
      </c>
      <c r="G6258" s="6" t="n">
        <v>0</v>
      </c>
      <c r="H6258" s="6" t="str">
        <f aca="false">IF(AND(A6258&gt;=Stimuli!$B$2,A6258&lt;=Stimuli!$C$2),Stimuli!$A$2,IF(AND(A6258&gt;=Stimuli!$B$3,A6258&lt;=Stimuli!$C$3),Stimuli!$A$3,IF(AND(A6258&gt;=Stimuli!$B$4,A6258&lt;=Stimuli!$C$4),Stimuli!$A$4,"")))</f>
        <v>01 Quiet baseline (60s)</v>
      </c>
      <c r="I6258" s="6" t="n">
        <f aca="false">(B6258-B6257)/((A6258-A6257)/1000)</f>
        <v>-0.750183150183148</v>
      </c>
      <c r="J6258" s="6" t="n">
        <f aca="false">IF(OR(B6258&lt;Rules!$B$2,B6258&gt;Rules!$B$3,ABS(I6258)&gt;Rules!$B$4,OR(B6259&lt;Rules!$B$2,B6259&gt;Rules!$B$3,ABS(I6259)&gt;Rules!$B$4)),1,0)</f>
        <v>0</v>
      </c>
      <c r="K6258" s="6" t="str">
        <f aca="false">IF(F6258=1,COUNTIF($F$2:F6258,1),"")</f>
        <v/>
      </c>
    </row>
    <row r="6259" customFormat="false" ht="15" hidden="false" customHeight="false" outlineLevel="0" collapsed="false">
      <c r="A6259" s="6" t="n">
        <v>49151.9305</v>
      </c>
      <c r="B6259" s="6" t="n">
        <v>1.91282051282051</v>
      </c>
      <c r="C6259" s="6" t="n">
        <v>-1</v>
      </c>
      <c r="D6259" s="6" t="n">
        <v>-1</v>
      </c>
      <c r="E6259" s="6" t="n">
        <v>2.02124542124542</v>
      </c>
      <c r="F6259" s="6" t="n">
        <v>0</v>
      </c>
      <c r="G6259" s="6" t="n">
        <v>0</v>
      </c>
      <c r="H6259" s="6" t="str">
        <f aca="false">IF(AND(A6259&gt;=Stimuli!$B$2,A6259&lt;=Stimuli!$C$2),Stimuli!$A$2,IF(AND(A6259&gt;=Stimuli!$B$3,A6259&lt;=Stimuli!$C$3),Stimuli!$A$3,IF(AND(A6259&gt;=Stimuli!$B$4,A6259&lt;=Stimuli!$C$4),Stimuli!$A$4,"")))</f>
        <v>01 Quiet baseline (60s)</v>
      </c>
      <c r="I6259" s="6" t="n">
        <f aca="false">(B6259-B6258)/((A6259-A6258)/1000)</f>
        <v>0.562637362637418</v>
      </c>
      <c r="J6259" s="6" t="n">
        <f aca="false">IF(OR(B6259&lt;Rules!$B$2,B6259&gt;Rules!$B$3,ABS(I6259)&gt;Rules!$B$4,OR(B6260&lt;Rules!$B$2,B6260&gt;Rules!$B$3,ABS(I6260)&gt;Rules!$B$4)),1,0)</f>
        <v>0</v>
      </c>
      <c r="K6259" s="6" t="str">
        <f aca="false">IF(F6259=1,COUNTIF($F$2:F6259,1),"")</f>
        <v/>
      </c>
    </row>
    <row r="6260" customFormat="false" ht="15" hidden="false" customHeight="false" outlineLevel="0" collapsed="false">
      <c r="A6260" s="6" t="n">
        <v>49159.743</v>
      </c>
      <c r="B6260" s="6" t="n">
        <v>1.90989010989011</v>
      </c>
      <c r="C6260" s="6" t="n">
        <v>-1</v>
      </c>
      <c r="D6260" s="6" t="n">
        <v>-1</v>
      </c>
      <c r="E6260" s="6" t="n">
        <v>2.02124542124542</v>
      </c>
      <c r="F6260" s="6" t="n">
        <v>0</v>
      </c>
      <c r="G6260" s="6" t="n">
        <v>0</v>
      </c>
      <c r="H6260" s="6" t="str">
        <f aca="false">IF(AND(A6260&gt;=Stimuli!$B$2,A6260&lt;=Stimuli!$C$2),Stimuli!$A$2,IF(AND(A6260&gt;=Stimuli!$B$3,A6260&lt;=Stimuli!$C$3),Stimuli!$A$3,IF(AND(A6260&gt;=Stimuli!$B$4,A6260&lt;=Stimuli!$C$4),Stimuli!$A$4,"")))</f>
        <v>01 Quiet baseline (60s)</v>
      </c>
      <c r="I6260" s="6" t="n">
        <f aca="false">(B6260-B6259)/((A6260-A6259)/1000)</f>
        <v>-0.375091575091574</v>
      </c>
      <c r="J6260" s="6" t="n">
        <f aca="false">IF(OR(B6260&lt;Rules!$B$2,B6260&gt;Rules!$B$3,ABS(I6260)&gt;Rules!$B$4,OR(B6261&lt;Rules!$B$2,B6261&gt;Rules!$B$3,ABS(I6261)&gt;Rules!$B$4)),1,0)</f>
        <v>0</v>
      </c>
      <c r="K6260" s="6" t="str">
        <f aca="false">IF(F6260=1,COUNTIF($F$2:F6260,1),"")</f>
        <v/>
      </c>
    </row>
    <row r="6261" customFormat="false" ht="15" hidden="false" customHeight="false" outlineLevel="0" collapsed="false">
      <c r="A6261" s="6" t="n">
        <v>49167.5555</v>
      </c>
      <c r="B6261" s="6" t="n">
        <v>1.91135531135531</v>
      </c>
      <c r="C6261" s="6" t="n">
        <v>-1</v>
      </c>
      <c r="D6261" s="6" t="n">
        <v>-1</v>
      </c>
      <c r="E6261" s="6" t="n">
        <v>2.02124542124542</v>
      </c>
      <c r="F6261" s="6" t="n">
        <v>0</v>
      </c>
      <c r="G6261" s="6" t="n">
        <v>0</v>
      </c>
      <c r="H6261" s="6" t="str">
        <f aca="false">IF(AND(A6261&gt;=Stimuli!$B$2,A6261&lt;=Stimuli!$C$2),Stimuli!$A$2,IF(AND(A6261&gt;=Stimuli!$B$3,A6261&lt;=Stimuli!$C$3),Stimuli!$A$3,IF(AND(A6261&gt;=Stimuli!$B$4,A6261&lt;=Stimuli!$C$4),Stimuli!$A$4,"")))</f>
        <v>01 Quiet baseline (60s)</v>
      </c>
      <c r="I6261" s="6" t="n">
        <f aca="false">(B6261-B6260)/((A6261-A6260)/1000)</f>
        <v>0.18754578754573</v>
      </c>
      <c r="J6261" s="6" t="n">
        <f aca="false">IF(OR(B6261&lt;Rules!$B$2,B6261&gt;Rules!$B$3,ABS(I6261)&gt;Rules!$B$4,OR(B6262&lt;Rules!$B$2,B6262&gt;Rules!$B$3,ABS(I6262)&gt;Rules!$B$4)),1,0)</f>
        <v>0</v>
      </c>
      <c r="K6261" s="6" t="str">
        <f aca="false">IF(F6261=1,COUNTIF($F$2:F6261,1),"")</f>
        <v/>
      </c>
    </row>
    <row r="6262" customFormat="false" ht="15" hidden="false" customHeight="false" outlineLevel="0" collapsed="false">
      <c r="A6262" s="6" t="n">
        <v>49175.368</v>
      </c>
      <c r="B6262" s="6" t="n">
        <v>1.90989010989011</v>
      </c>
      <c r="C6262" s="6" t="n">
        <v>-1</v>
      </c>
      <c r="D6262" s="6" t="n">
        <v>-1</v>
      </c>
      <c r="E6262" s="6" t="n">
        <v>2.02124542124542</v>
      </c>
      <c r="F6262" s="6" t="n">
        <v>0</v>
      </c>
      <c r="G6262" s="6" t="n">
        <v>0</v>
      </c>
      <c r="H6262" s="6" t="str">
        <f aca="false">IF(AND(A6262&gt;=Stimuli!$B$2,A6262&lt;=Stimuli!$C$2),Stimuli!$A$2,IF(AND(A6262&gt;=Stimuli!$B$3,A6262&lt;=Stimuli!$C$3),Stimuli!$A$3,IF(AND(A6262&gt;=Stimuli!$B$4,A6262&lt;=Stimuli!$C$4),Stimuli!$A$4,"")))</f>
        <v>01 Quiet baseline (60s)</v>
      </c>
      <c r="I6262" s="6" t="n">
        <f aca="false">(B6262-B6261)/((A6262-A6261)/1000)</f>
        <v>-0.18754578754573</v>
      </c>
      <c r="J6262" s="6" t="n">
        <f aca="false">IF(OR(B6262&lt;Rules!$B$2,B6262&gt;Rules!$B$3,ABS(I6262)&gt;Rules!$B$4,OR(B6263&lt;Rules!$B$2,B6263&gt;Rules!$B$3,ABS(I6263)&gt;Rules!$B$4)),1,0)</f>
        <v>0</v>
      </c>
      <c r="K6262" s="6" t="str">
        <f aca="false">IF(F6262=1,COUNTIF($F$2:F6262,1),"")</f>
        <v/>
      </c>
    </row>
    <row r="6263" customFormat="false" ht="15" hidden="false" customHeight="false" outlineLevel="0" collapsed="false">
      <c r="A6263" s="6" t="n">
        <v>49183.1805</v>
      </c>
      <c r="B6263" s="6" t="n">
        <v>1.90842490842491</v>
      </c>
      <c r="C6263" s="6" t="n">
        <v>-1</v>
      </c>
      <c r="D6263" s="6" t="n">
        <v>-1</v>
      </c>
      <c r="E6263" s="6" t="n">
        <v>2.02124542124542</v>
      </c>
      <c r="F6263" s="6" t="n">
        <v>0</v>
      </c>
      <c r="G6263" s="6" t="n">
        <v>0</v>
      </c>
      <c r="H6263" s="6" t="str">
        <f aca="false">IF(AND(A6263&gt;=Stimuli!$B$2,A6263&lt;=Stimuli!$C$2),Stimuli!$A$2,IF(AND(A6263&gt;=Stimuli!$B$3,A6263&lt;=Stimuli!$C$3),Stimuli!$A$3,IF(AND(A6263&gt;=Stimuli!$B$4,A6263&lt;=Stimuli!$C$4),Stimuli!$A$4,"")))</f>
        <v>01 Quiet baseline (60s)</v>
      </c>
      <c r="I6263" s="6" t="n">
        <f aca="false">(B6263-B6262)/((A6263-A6262)/1000)</f>
        <v>-0.187545787545844</v>
      </c>
      <c r="J6263" s="6" t="n">
        <f aca="false">IF(OR(B6263&lt;Rules!$B$2,B6263&gt;Rules!$B$3,ABS(I6263)&gt;Rules!$B$4,OR(B6264&lt;Rules!$B$2,B6264&gt;Rules!$B$3,ABS(I6264)&gt;Rules!$B$4)),1,0)</f>
        <v>0</v>
      </c>
      <c r="K6263" s="6" t="str">
        <f aca="false">IF(F6263=1,COUNTIF($F$2:F6263,1),"")</f>
        <v/>
      </c>
    </row>
    <row r="6264" customFormat="false" ht="15" hidden="false" customHeight="false" outlineLevel="0" collapsed="false">
      <c r="A6264" s="6" t="n">
        <v>49190.993</v>
      </c>
      <c r="B6264" s="6" t="n">
        <v>1.91135531135531</v>
      </c>
      <c r="C6264" s="6" t="n">
        <v>-1</v>
      </c>
      <c r="D6264" s="6" t="n">
        <v>-1</v>
      </c>
      <c r="E6264" s="6" t="n">
        <v>2.02124542124542</v>
      </c>
      <c r="F6264" s="6" t="n">
        <v>0</v>
      </c>
      <c r="G6264" s="6" t="n">
        <v>0</v>
      </c>
      <c r="H6264" s="6" t="str">
        <f aca="false">IF(AND(A6264&gt;=Stimuli!$B$2,A6264&lt;=Stimuli!$C$2),Stimuli!$A$2,IF(AND(A6264&gt;=Stimuli!$B$3,A6264&lt;=Stimuli!$C$3),Stimuli!$A$3,IF(AND(A6264&gt;=Stimuli!$B$4,A6264&lt;=Stimuli!$C$4),Stimuli!$A$4,"")))</f>
        <v>01 Quiet baseline (60s)</v>
      </c>
      <c r="I6264" s="6" t="n">
        <f aca="false">(B6264-B6263)/((A6264-A6263)/1000)</f>
        <v>0.375091575091574</v>
      </c>
      <c r="J6264" s="6" t="n">
        <f aca="false">IF(OR(B6264&lt;Rules!$B$2,B6264&gt;Rules!$B$3,ABS(I6264)&gt;Rules!$B$4,OR(B6265&lt;Rules!$B$2,B6265&gt;Rules!$B$3,ABS(I6265)&gt;Rules!$B$4)),1,0)</f>
        <v>0</v>
      </c>
      <c r="K6264" s="6" t="str">
        <f aca="false">IF(F6264=1,COUNTIF($F$2:F6264,1),"")</f>
        <v/>
      </c>
    </row>
    <row r="6265" customFormat="false" ht="15" hidden="false" customHeight="false" outlineLevel="0" collapsed="false">
      <c r="A6265" s="6" t="n">
        <v>49198.8055</v>
      </c>
      <c r="B6265" s="6" t="n">
        <v>1.90842490842491</v>
      </c>
      <c r="C6265" s="6" t="n">
        <v>-1</v>
      </c>
      <c r="D6265" s="6" t="n">
        <v>-1</v>
      </c>
      <c r="E6265" s="6" t="n">
        <v>2.02124542124542</v>
      </c>
      <c r="F6265" s="6" t="n">
        <v>0</v>
      </c>
      <c r="G6265" s="6" t="n">
        <v>0</v>
      </c>
      <c r="H6265" s="6" t="str">
        <f aca="false">IF(AND(A6265&gt;=Stimuli!$B$2,A6265&lt;=Stimuli!$C$2),Stimuli!$A$2,IF(AND(A6265&gt;=Stimuli!$B$3,A6265&lt;=Stimuli!$C$3),Stimuli!$A$3,IF(AND(A6265&gt;=Stimuli!$B$4,A6265&lt;=Stimuli!$C$4),Stimuli!$A$4,"")))</f>
        <v>01 Quiet baseline (60s)</v>
      </c>
      <c r="I6265" s="6" t="n">
        <f aca="false">(B6265-B6264)/((A6265-A6264)/1000)</f>
        <v>-0.375091575091574</v>
      </c>
      <c r="J6265" s="6" t="n">
        <f aca="false">IF(OR(B6265&lt;Rules!$B$2,B6265&gt;Rules!$B$3,ABS(I6265)&gt;Rules!$B$4,OR(B6266&lt;Rules!$B$2,B6266&gt;Rules!$B$3,ABS(I6266)&gt;Rules!$B$4)),1,0)</f>
        <v>0</v>
      </c>
      <c r="K6265" s="6" t="str">
        <f aca="false">IF(F6265=1,COUNTIF($F$2:F6265,1),"")</f>
        <v/>
      </c>
    </row>
    <row r="6266" customFormat="false" ht="15" hidden="false" customHeight="false" outlineLevel="0" collapsed="false">
      <c r="A6266" s="6" t="n">
        <v>49206.618</v>
      </c>
      <c r="B6266" s="6" t="n">
        <v>1.91282051282051</v>
      </c>
      <c r="C6266" s="6" t="n">
        <v>-1</v>
      </c>
      <c r="D6266" s="6" t="n">
        <v>-1</v>
      </c>
      <c r="E6266" s="6" t="n">
        <v>2.02124542124542</v>
      </c>
      <c r="F6266" s="6" t="n">
        <v>0</v>
      </c>
      <c r="G6266" s="6" t="n">
        <v>0</v>
      </c>
      <c r="H6266" s="6" t="str">
        <f aca="false">IF(AND(A6266&gt;=Stimuli!$B$2,A6266&lt;=Stimuli!$C$2),Stimuli!$A$2,IF(AND(A6266&gt;=Stimuli!$B$3,A6266&lt;=Stimuli!$C$3),Stimuli!$A$3,IF(AND(A6266&gt;=Stimuli!$B$4,A6266&lt;=Stimuli!$C$4),Stimuli!$A$4,"")))</f>
        <v>01 Quiet baseline (60s)</v>
      </c>
      <c r="I6266" s="6" t="n">
        <f aca="false">(B6266-B6265)/((A6266-A6265)/1000)</f>
        <v>0.562637362637418</v>
      </c>
      <c r="J6266" s="6" t="n">
        <f aca="false">IF(OR(B6266&lt;Rules!$B$2,B6266&gt;Rules!$B$3,ABS(I6266)&gt;Rules!$B$4,OR(B6267&lt;Rules!$B$2,B6267&gt;Rules!$B$3,ABS(I6267)&gt;Rules!$B$4)),1,0)</f>
        <v>0</v>
      </c>
      <c r="K6266" s="6" t="str">
        <f aca="false">IF(F6266=1,COUNTIF($F$2:F6266,1),"")</f>
        <v/>
      </c>
    </row>
    <row r="6267" customFormat="false" ht="15" hidden="false" customHeight="false" outlineLevel="0" collapsed="false">
      <c r="A6267" s="6" t="n">
        <v>49214.4305</v>
      </c>
      <c r="B6267" s="6" t="n">
        <v>1.90695970695971</v>
      </c>
      <c r="C6267" s="6" t="n">
        <v>-1</v>
      </c>
      <c r="D6267" s="6" t="n">
        <v>-1</v>
      </c>
      <c r="E6267" s="6" t="n">
        <v>2.02124542124542</v>
      </c>
      <c r="F6267" s="6" t="n">
        <v>0</v>
      </c>
      <c r="G6267" s="6" t="n">
        <v>0</v>
      </c>
      <c r="H6267" s="6" t="str">
        <f aca="false">IF(AND(A6267&gt;=Stimuli!$B$2,A6267&lt;=Stimuli!$C$2),Stimuli!$A$2,IF(AND(A6267&gt;=Stimuli!$B$3,A6267&lt;=Stimuli!$C$3),Stimuli!$A$3,IF(AND(A6267&gt;=Stimuli!$B$4,A6267&lt;=Stimuli!$C$4),Stimuli!$A$4,"")))</f>
        <v>01 Quiet baseline (60s)</v>
      </c>
      <c r="I6267" s="6" t="n">
        <f aca="false">(B6267-B6266)/((A6267-A6266)/1000)</f>
        <v>-0.750183150183148</v>
      </c>
      <c r="J6267" s="6" t="n">
        <f aca="false">IF(OR(B6267&lt;Rules!$B$2,B6267&gt;Rules!$B$3,ABS(I6267)&gt;Rules!$B$4,OR(B6268&lt;Rules!$B$2,B6268&gt;Rules!$B$3,ABS(I6268)&gt;Rules!$B$4)),1,0)</f>
        <v>0</v>
      </c>
      <c r="K6267" s="6" t="str">
        <f aca="false">IF(F6267=1,COUNTIF($F$2:F6267,1),"")</f>
        <v/>
      </c>
    </row>
    <row r="6268" customFormat="false" ht="15" hidden="false" customHeight="false" outlineLevel="0" collapsed="false">
      <c r="A6268" s="6" t="n">
        <v>49222.243</v>
      </c>
      <c r="B6268" s="6" t="n">
        <v>1.91282051282051</v>
      </c>
      <c r="C6268" s="6" t="n">
        <v>-1</v>
      </c>
      <c r="D6268" s="6" t="n">
        <v>-1</v>
      </c>
      <c r="E6268" s="6" t="n">
        <v>2.02124542124542</v>
      </c>
      <c r="F6268" s="6" t="n">
        <v>0</v>
      </c>
      <c r="G6268" s="6" t="n">
        <v>0</v>
      </c>
      <c r="H6268" s="6" t="str">
        <f aca="false">IF(AND(A6268&gt;=Stimuli!$B$2,A6268&lt;=Stimuli!$C$2),Stimuli!$A$2,IF(AND(A6268&gt;=Stimuli!$B$3,A6268&lt;=Stimuli!$C$3),Stimuli!$A$3,IF(AND(A6268&gt;=Stimuli!$B$4,A6268&lt;=Stimuli!$C$4),Stimuli!$A$4,"")))</f>
        <v>01 Quiet baseline (60s)</v>
      </c>
      <c r="I6268" s="6" t="n">
        <f aca="false">(B6268-B6267)/((A6268-A6267)/1000)</f>
        <v>0.750183150183148</v>
      </c>
      <c r="J6268" s="6" t="n">
        <f aca="false">IF(OR(B6268&lt;Rules!$B$2,B6268&gt;Rules!$B$3,ABS(I6268)&gt;Rules!$B$4,OR(B6269&lt;Rules!$B$2,B6269&gt;Rules!$B$3,ABS(I6269)&gt;Rules!$B$4)),1,0)</f>
        <v>0</v>
      </c>
      <c r="K6268" s="6" t="str">
        <f aca="false">IF(F6268=1,COUNTIF($F$2:F6268,1),"")</f>
        <v/>
      </c>
    </row>
    <row r="6269" customFormat="false" ht="15" hidden="false" customHeight="false" outlineLevel="0" collapsed="false">
      <c r="A6269" s="6" t="n">
        <v>49230.0555</v>
      </c>
      <c r="B6269" s="6" t="n">
        <v>1.90549450549451</v>
      </c>
      <c r="C6269" s="6" t="n">
        <v>-1</v>
      </c>
      <c r="D6269" s="6" t="n">
        <v>-1</v>
      </c>
      <c r="E6269" s="6" t="n">
        <v>2.02124542124542</v>
      </c>
      <c r="F6269" s="6" t="n">
        <v>0</v>
      </c>
      <c r="G6269" s="6" t="n">
        <v>0</v>
      </c>
      <c r="H6269" s="6" t="str">
        <f aca="false">IF(AND(A6269&gt;=Stimuli!$B$2,A6269&lt;=Stimuli!$C$2),Stimuli!$A$2,IF(AND(A6269&gt;=Stimuli!$B$3,A6269&lt;=Stimuli!$C$3),Stimuli!$A$3,IF(AND(A6269&gt;=Stimuli!$B$4,A6269&lt;=Stimuli!$C$4),Stimuli!$A$4,"")))</f>
        <v>01 Quiet baseline (60s)</v>
      </c>
      <c r="I6269" s="6" t="n">
        <f aca="false">(B6269-B6268)/((A6269-A6268)/1000)</f>
        <v>-0.93772893772902</v>
      </c>
      <c r="J6269" s="6" t="n">
        <f aca="false">IF(OR(B6269&lt;Rules!$B$2,B6269&gt;Rules!$B$3,ABS(I6269)&gt;Rules!$B$4,OR(B6270&lt;Rules!$B$2,B6270&gt;Rules!$B$3,ABS(I6270)&gt;Rules!$B$4)),1,0)</f>
        <v>0</v>
      </c>
      <c r="K6269" s="6" t="str">
        <f aca="false">IF(F6269=1,COUNTIF($F$2:F6269,1),"")</f>
        <v/>
      </c>
    </row>
    <row r="6270" customFormat="false" ht="15" hidden="false" customHeight="false" outlineLevel="0" collapsed="false">
      <c r="A6270" s="6" t="n">
        <v>49237.868</v>
      </c>
      <c r="B6270" s="6" t="n">
        <v>1.91282051282051</v>
      </c>
      <c r="C6270" s="6" t="n">
        <v>-1</v>
      </c>
      <c r="D6270" s="6" t="n">
        <v>-1</v>
      </c>
      <c r="E6270" s="6" t="n">
        <v>2.02124542124542</v>
      </c>
      <c r="F6270" s="6" t="n">
        <v>0</v>
      </c>
      <c r="G6270" s="6" t="n">
        <v>0</v>
      </c>
      <c r="H6270" s="6" t="str">
        <f aca="false">IF(AND(A6270&gt;=Stimuli!$B$2,A6270&lt;=Stimuli!$C$2),Stimuli!$A$2,IF(AND(A6270&gt;=Stimuli!$B$3,A6270&lt;=Stimuli!$C$3),Stimuli!$A$3,IF(AND(A6270&gt;=Stimuli!$B$4,A6270&lt;=Stimuli!$C$4),Stimuli!$A$4,"")))</f>
        <v>01 Quiet baseline (60s)</v>
      </c>
      <c r="I6270" s="6" t="n">
        <f aca="false">(B6270-B6269)/((A6270-A6269)/1000)</f>
        <v>0.93772893772902</v>
      </c>
      <c r="J6270" s="6" t="n">
        <f aca="false">IF(OR(B6270&lt;Rules!$B$2,B6270&gt;Rules!$B$3,ABS(I6270)&gt;Rules!$B$4,OR(B6271&lt;Rules!$B$2,B6271&gt;Rules!$B$3,ABS(I6271)&gt;Rules!$B$4)),1,0)</f>
        <v>0</v>
      </c>
      <c r="K6270" s="6" t="str">
        <f aca="false">IF(F6270=1,COUNTIF($F$2:F6270,1),"")</f>
        <v/>
      </c>
    </row>
    <row r="6271" customFormat="false" ht="15" hidden="false" customHeight="false" outlineLevel="0" collapsed="false">
      <c r="A6271" s="6" t="n">
        <v>49245.6805</v>
      </c>
      <c r="B6271" s="6" t="n">
        <v>1.90549450549451</v>
      </c>
      <c r="C6271" s="6" t="n">
        <v>-1</v>
      </c>
      <c r="D6271" s="6" t="n">
        <v>-1</v>
      </c>
      <c r="E6271" s="6" t="n">
        <v>2.02124542124542</v>
      </c>
      <c r="F6271" s="6" t="n">
        <v>0</v>
      </c>
      <c r="G6271" s="6" t="n">
        <v>0</v>
      </c>
      <c r="H6271" s="6" t="str">
        <f aca="false">IF(AND(A6271&gt;=Stimuli!$B$2,A6271&lt;=Stimuli!$C$2),Stimuli!$A$2,IF(AND(A6271&gt;=Stimuli!$B$3,A6271&lt;=Stimuli!$C$3),Stimuli!$A$3,IF(AND(A6271&gt;=Stimuli!$B$4,A6271&lt;=Stimuli!$C$4),Stimuli!$A$4,"")))</f>
        <v>01 Quiet baseline (60s)</v>
      </c>
      <c r="I6271" s="6" t="n">
        <f aca="false">(B6271-B6270)/((A6271-A6270)/1000)</f>
        <v>-0.93772893772902</v>
      </c>
      <c r="J6271" s="6" t="n">
        <f aca="false">IF(OR(B6271&lt;Rules!$B$2,B6271&gt;Rules!$B$3,ABS(I6271)&gt;Rules!$B$4,OR(B6272&lt;Rules!$B$2,B6272&gt;Rules!$B$3,ABS(I6272)&gt;Rules!$B$4)),1,0)</f>
        <v>0</v>
      </c>
      <c r="K6271" s="6" t="str">
        <f aca="false">IF(F6271=1,COUNTIF($F$2:F6271,1),"")</f>
        <v/>
      </c>
    </row>
    <row r="6272" customFormat="false" ht="15" hidden="false" customHeight="false" outlineLevel="0" collapsed="false">
      <c r="A6272" s="6" t="n">
        <v>49253.493</v>
      </c>
      <c r="B6272" s="6" t="n">
        <v>1.91135531135531</v>
      </c>
      <c r="C6272" s="6" t="n">
        <v>-1</v>
      </c>
      <c r="D6272" s="6" t="n">
        <v>-1</v>
      </c>
      <c r="E6272" s="6" t="n">
        <v>2.02124542124542</v>
      </c>
      <c r="F6272" s="6" t="n">
        <v>0</v>
      </c>
      <c r="G6272" s="6" t="n">
        <v>0</v>
      </c>
      <c r="H6272" s="6" t="str">
        <f aca="false">IF(AND(A6272&gt;=Stimuli!$B$2,A6272&lt;=Stimuli!$C$2),Stimuli!$A$2,IF(AND(A6272&gt;=Stimuli!$B$3,A6272&lt;=Stimuli!$C$3),Stimuli!$A$3,IF(AND(A6272&gt;=Stimuli!$B$4,A6272&lt;=Stimuli!$C$4),Stimuli!$A$4,"")))</f>
        <v>01 Quiet baseline (60s)</v>
      </c>
      <c r="I6272" s="6" t="n">
        <f aca="false">(B6272-B6271)/((A6272-A6271)/1000)</f>
        <v>0.750183150183176</v>
      </c>
      <c r="J6272" s="6" t="n">
        <f aca="false">IF(OR(B6272&lt;Rules!$B$2,B6272&gt;Rules!$B$3,ABS(I6272)&gt;Rules!$B$4,OR(B6273&lt;Rules!$B$2,B6273&gt;Rules!$B$3,ABS(I6273)&gt;Rules!$B$4)),1,0)</f>
        <v>0</v>
      </c>
      <c r="K6272" s="6" t="str">
        <f aca="false">IF(F6272=1,COUNTIF($F$2:F6272,1),"")</f>
        <v/>
      </c>
    </row>
    <row r="6273" customFormat="false" ht="15" hidden="false" customHeight="false" outlineLevel="0" collapsed="false">
      <c r="A6273" s="6" t="n">
        <v>49261.3055</v>
      </c>
      <c r="B6273" s="6" t="n">
        <v>1.90695970695971</v>
      </c>
      <c r="C6273" s="6" t="n">
        <v>-1</v>
      </c>
      <c r="D6273" s="6" t="n">
        <v>-1</v>
      </c>
      <c r="E6273" s="6" t="n">
        <v>2.02124542124542</v>
      </c>
      <c r="F6273" s="6" t="n">
        <v>0</v>
      </c>
      <c r="G6273" s="6" t="n">
        <v>0</v>
      </c>
      <c r="H6273" s="6" t="str">
        <f aca="false">IF(AND(A6273&gt;=Stimuli!$B$2,A6273&lt;=Stimuli!$C$2),Stimuli!$A$2,IF(AND(A6273&gt;=Stimuli!$B$3,A6273&lt;=Stimuli!$C$3),Stimuli!$A$3,IF(AND(A6273&gt;=Stimuli!$B$4,A6273&lt;=Stimuli!$C$4),Stimuli!$A$4,"")))</f>
        <v>01 Quiet baseline (60s)</v>
      </c>
      <c r="I6273" s="6" t="n">
        <f aca="false">(B6273-B6272)/((A6273-A6272)/1000)</f>
        <v>-0.562637362637304</v>
      </c>
      <c r="J6273" s="6" t="n">
        <f aca="false">IF(OR(B6273&lt;Rules!$B$2,B6273&gt;Rules!$B$3,ABS(I6273)&gt;Rules!$B$4,OR(B6274&lt;Rules!$B$2,B6274&gt;Rules!$B$3,ABS(I6274)&gt;Rules!$B$4)),1,0)</f>
        <v>0</v>
      </c>
      <c r="K6273" s="6" t="str">
        <f aca="false">IF(F6273=1,COUNTIF($F$2:F6273,1),"")</f>
        <v/>
      </c>
    </row>
    <row r="6274" customFormat="false" ht="15" hidden="false" customHeight="false" outlineLevel="0" collapsed="false">
      <c r="A6274" s="6" t="n">
        <v>49269.118</v>
      </c>
      <c r="B6274" s="6" t="n">
        <v>1.91135531135531</v>
      </c>
      <c r="C6274" s="6" t="n">
        <v>-1</v>
      </c>
      <c r="D6274" s="6" t="n">
        <v>-1</v>
      </c>
      <c r="E6274" s="6" t="n">
        <v>2.02124542124542</v>
      </c>
      <c r="F6274" s="6" t="n">
        <v>0</v>
      </c>
      <c r="G6274" s="6" t="n">
        <v>0</v>
      </c>
      <c r="H6274" s="6" t="str">
        <f aca="false">IF(AND(A6274&gt;=Stimuli!$B$2,A6274&lt;=Stimuli!$C$2),Stimuli!$A$2,IF(AND(A6274&gt;=Stimuli!$B$3,A6274&lt;=Stimuli!$C$3),Stimuli!$A$3,IF(AND(A6274&gt;=Stimuli!$B$4,A6274&lt;=Stimuli!$C$4),Stimuli!$A$4,"")))</f>
        <v>01 Quiet baseline (60s)</v>
      </c>
      <c r="I6274" s="6" t="n">
        <f aca="false">(B6274-B6273)/((A6274-A6273)/1000)</f>
        <v>0.562637362637304</v>
      </c>
      <c r="J6274" s="6" t="n">
        <f aca="false">IF(OR(B6274&lt;Rules!$B$2,B6274&gt;Rules!$B$3,ABS(I6274)&gt;Rules!$B$4,OR(B6275&lt;Rules!$B$2,B6275&gt;Rules!$B$3,ABS(I6275)&gt;Rules!$B$4)),1,0)</f>
        <v>0</v>
      </c>
      <c r="K6274" s="6" t="str">
        <f aca="false">IF(F6274=1,COUNTIF($F$2:F6274,1),"")</f>
        <v/>
      </c>
    </row>
    <row r="6275" customFormat="false" ht="15" hidden="false" customHeight="false" outlineLevel="0" collapsed="false">
      <c r="A6275" s="6" t="n">
        <v>49276.9305</v>
      </c>
      <c r="B6275" s="6" t="n">
        <v>1.90695970695971</v>
      </c>
      <c r="C6275" s="6" t="n">
        <v>-1</v>
      </c>
      <c r="D6275" s="6" t="n">
        <v>-1</v>
      </c>
      <c r="E6275" s="6" t="n">
        <v>2.02124542124542</v>
      </c>
      <c r="F6275" s="6" t="n">
        <v>0</v>
      </c>
      <c r="G6275" s="6" t="n">
        <v>0</v>
      </c>
      <c r="H6275" s="6" t="str">
        <f aca="false">IF(AND(A6275&gt;=Stimuli!$B$2,A6275&lt;=Stimuli!$C$2),Stimuli!$A$2,IF(AND(A6275&gt;=Stimuli!$B$3,A6275&lt;=Stimuli!$C$3),Stimuli!$A$3,IF(AND(A6275&gt;=Stimuli!$B$4,A6275&lt;=Stimuli!$C$4),Stimuli!$A$4,"")))</f>
        <v>01 Quiet baseline (60s)</v>
      </c>
      <c r="I6275" s="6" t="n">
        <f aca="false">(B6275-B6274)/((A6275-A6274)/1000)</f>
        <v>-0.562637362637304</v>
      </c>
      <c r="J6275" s="6" t="n">
        <f aca="false">IF(OR(B6275&lt;Rules!$B$2,B6275&gt;Rules!$B$3,ABS(I6275)&gt;Rules!$B$4,OR(B6276&lt;Rules!$B$2,B6276&gt;Rules!$B$3,ABS(I6276)&gt;Rules!$B$4)),1,0)</f>
        <v>0</v>
      </c>
      <c r="K6275" s="6" t="str">
        <f aca="false">IF(F6275=1,COUNTIF($F$2:F6275,1),"")</f>
        <v/>
      </c>
    </row>
    <row r="6276" customFormat="false" ht="15" hidden="false" customHeight="false" outlineLevel="0" collapsed="false">
      <c r="A6276" s="6" t="n">
        <v>49284.743</v>
      </c>
      <c r="B6276" s="6" t="n">
        <v>1.90989010989011</v>
      </c>
      <c r="C6276" s="6" t="n">
        <v>-1</v>
      </c>
      <c r="D6276" s="6" t="n">
        <v>-1</v>
      </c>
      <c r="E6276" s="6" t="n">
        <v>2.02124542124542</v>
      </c>
      <c r="F6276" s="6" t="n">
        <v>0</v>
      </c>
      <c r="G6276" s="6" t="n">
        <v>0</v>
      </c>
      <c r="H6276" s="6" t="str">
        <f aca="false">IF(AND(A6276&gt;=Stimuli!$B$2,A6276&lt;=Stimuli!$C$2),Stimuli!$A$2,IF(AND(A6276&gt;=Stimuli!$B$3,A6276&lt;=Stimuli!$C$3),Stimuli!$A$3,IF(AND(A6276&gt;=Stimuli!$B$4,A6276&lt;=Stimuli!$C$4),Stimuli!$A$4,"")))</f>
        <v>01 Quiet baseline (60s)</v>
      </c>
      <c r="I6276" s="6" t="n">
        <f aca="false">(B6276-B6275)/((A6276-A6275)/1000)</f>
        <v>0.375091575091574</v>
      </c>
      <c r="J6276" s="6" t="n">
        <f aca="false">IF(OR(B6276&lt;Rules!$B$2,B6276&gt;Rules!$B$3,ABS(I6276)&gt;Rules!$B$4,OR(B6277&lt;Rules!$B$2,B6277&gt;Rules!$B$3,ABS(I6277)&gt;Rules!$B$4)),1,0)</f>
        <v>0</v>
      </c>
      <c r="K6276" s="6" t="str">
        <f aca="false">IF(F6276=1,COUNTIF($F$2:F6276,1),"")</f>
        <v/>
      </c>
    </row>
    <row r="6277" customFormat="false" ht="15" hidden="false" customHeight="false" outlineLevel="0" collapsed="false">
      <c r="A6277" s="6" t="n">
        <v>49292.5555</v>
      </c>
      <c r="B6277" s="6" t="n">
        <v>1.90842490842491</v>
      </c>
      <c r="C6277" s="6" t="n">
        <v>-1</v>
      </c>
      <c r="D6277" s="6" t="n">
        <v>-1</v>
      </c>
      <c r="E6277" s="6" t="n">
        <v>2.02124542124542</v>
      </c>
      <c r="F6277" s="6" t="n">
        <v>0</v>
      </c>
      <c r="G6277" s="6" t="n">
        <v>0</v>
      </c>
      <c r="H6277" s="6" t="str">
        <f aca="false">IF(AND(A6277&gt;=Stimuli!$B$2,A6277&lt;=Stimuli!$C$2),Stimuli!$A$2,IF(AND(A6277&gt;=Stimuli!$B$3,A6277&lt;=Stimuli!$C$3),Stimuli!$A$3,IF(AND(A6277&gt;=Stimuli!$B$4,A6277&lt;=Stimuli!$C$4),Stimuli!$A$4,"")))</f>
        <v>01 Quiet baseline (60s)</v>
      </c>
      <c r="I6277" s="6" t="n">
        <f aca="false">(B6277-B6276)/((A6277-A6276)/1000)</f>
        <v>-0.187545787545844</v>
      </c>
      <c r="J6277" s="6" t="n">
        <f aca="false">IF(OR(B6277&lt;Rules!$B$2,B6277&gt;Rules!$B$3,ABS(I6277)&gt;Rules!$B$4,OR(B6278&lt;Rules!$B$2,B6278&gt;Rules!$B$3,ABS(I6278)&gt;Rules!$B$4)),1,0)</f>
        <v>0</v>
      </c>
      <c r="K6277" s="6" t="str">
        <f aca="false">IF(F6277=1,COUNTIF($F$2:F6277,1),"")</f>
        <v/>
      </c>
    </row>
    <row r="6278" customFormat="false" ht="15" hidden="false" customHeight="false" outlineLevel="0" collapsed="false">
      <c r="A6278" s="6" t="n">
        <v>49300.368</v>
      </c>
      <c r="B6278" s="6" t="n">
        <v>1.90842490842491</v>
      </c>
      <c r="C6278" s="6" t="n">
        <v>-1</v>
      </c>
      <c r="D6278" s="6" t="n">
        <v>-1</v>
      </c>
      <c r="E6278" s="6" t="n">
        <v>2.02124542124542</v>
      </c>
      <c r="F6278" s="6" t="n">
        <v>0</v>
      </c>
      <c r="G6278" s="6" t="n">
        <v>0</v>
      </c>
      <c r="H6278" s="6" t="str">
        <f aca="false">IF(AND(A6278&gt;=Stimuli!$B$2,A6278&lt;=Stimuli!$C$2),Stimuli!$A$2,IF(AND(A6278&gt;=Stimuli!$B$3,A6278&lt;=Stimuli!$C$3),Stimuli!$A$3,IF(AND(A6278&gt;=Stimuli!$B$4,A6278&lt;=Stimuli!$C$4),Stimuli!$A$4,"")))</f>
        <v>01 Quiet baseline (60s)</v>
      </c>
      <c r="I6278" s="6" t="n">
        <f aca="false">(B6278-B6277)/((A6278-A6277)/1000)</f>
        <v>0</v>
      </c>
      <c r="J6278" s="6" t="n">
        <f aca="false">IF(OR(B6278&lt;Rules!$B$2,B6278&gt;Rules!$B$3,ABS(I6278)&gt;Rules!$B$4,OR(B6279&lt;Rules!$B$2,B6279&gt;Rules!$B$3,ABS(I6279)&gt;Rules!$B$4)),1,0)</f>
        <v>0</v>
      </c>
      <c r="K6278" s="6" t="str">
        <f aca="false">IF(F6278=1,COUNTIF($F$2:F6278,1),"")</f>
        <v/>
      </c>
    </row>
    <row r="6279" customFormat="false" ht="15" hidden="false" customHeight="false" outlineLevel="0" collapsed="false">
      <c r="A6279" s="6" t="n">
        <v>49308.1805</v>
      </c>
      <c r="B6279" s="6" t="n">
        <v>1.90842490842491</v>
      </c>
      <c r="C6279" s="6" t="n">
        <v>-1</v>
      </c>
      <c r="D6279" s="6" t="n">
        <v>-1</v>
      </c>
      <c r="E6279" s="6" t="n">
        <v>2.02124542124542</v>
      </c>
      <c r="F6279" s="6" t="n">
        <v>0</v>
      </c>
      <c r="G6279" s="6" t="n">
        <v>0</v>
      </c>
      <c r="H6279" s="6" t="str">
        <f aca="false">IF(AND(A6279&gt;=Stimuli!$B$2,A6279&lt;=Stimuli!$C$2),Stimuli!$A$2,IF(AND(A6279&gt;=Stimuli!$B$3,A6279&lt;=Stimuli!$C$3),Stimuli!$A$3,IF(AND(A6279&gt;=Stimuli!$B$4,A6279&lt;=Stimuli!$C$4),Stimuli!$A$4,"")))</f>
        <v>01 Quiet baseline (60s)</v>
      </c>
      <c r="I6279" s="6" t="n">
        <f aca="false">(B6279-B6278)/((A6279-A6278)/1000)</f>
        <v>0</v>
      </c>
      <c r="J6279" s="6" t="n">
        <f aca="false">IF(OR(B6279&lt;Rules!$B$2,B6279&gt;Rules!$B$3,ABS(I6279)&gt;Rules!$B$4,OR(B6280&lt;Rules!$B$2,B6280&gt;Rules!$B$3,ABS(I6280)&gt;Rules!$B$4)),1,0)</f>
        <v>0</v>
      </c>
      <c r="K6279" s="6" t="str">
        <f aca="false">IF(F6279=1,COUNTIF($F$2:F6279,1),"")</f>
        <v/>
      </c>
    </row>
    <row r="6280" customFormat="false" ht="15" hidden="false" customHeight="false" outlineLevel="0" collapsed="false">
      <c r="A6280" s="6" t="n">
        <v>49315.993</v>
      </c>
      <c r="B6280" s="6" t="n">
        <v>1.90695970695971</v>
      </c>
      <c r="C6280" s="6" t="n">
        <v>-1</v>
      </c>
      <c r="D6280" s="6" t="n">
        <v>-1</v>
      </c>
      <c r="E6280" s="6" t="n">
        <v>2.02124542124542</v>
      </c>
      <c r="F6280" s="6" t="n">
        <v>0</v>
      </c>
      <c r="G6280" s="6" t="n">
        <v>0</v>
      </c>
      <c r="H6280" s="6" t="str">
        <f aca="false">IF(AND(A6280&gt;=Stimuli!$B$2,A6280&lt;=Stimuli!$C$2),Stimuli!$A$2,IF(AND(A6280&gt;=Stimuli!$B$3,A6280&lt;=Stimuli!$C$3),Stimuli!$A$3,IF(AND(A6280&gt;=Stimuli!$B$4,A6280&lt;=Stimuli!$C$4),Stimuli!$A$4,"")))</f>
        <v>01 Quiet baseline (60s)</v>
      </c>
      <c r="I6280" s="6" t="n">
        <f aca="false">(B6280-B6279)/((A6280-A6279)/1000)</f>
        <v>-0.18754578754573</v>
      </c>
      <c r="J6280" s="6" t="n">
        <f aca="false">IF(OR(B6280&lt;Rules!$B$2,B6280&gt;Rules!$B$3,ABS(I6280)&gt;Rules!$B$4,OR(B6281&lt;Rules!$B$2,B6281&gt;Rules!$B$3,ABS(I6281)&gt;Rules!$B$4)),1,0)</f>
        <v>0</v>
      </c>
      <c r="K6280" s="6" t="str">
        <f aca="false">IF(F6280=1,COUNTIF($F$2:F6280,1),"")</f>
        <v/>
      </c>
    </row>
    <row r="6281" customFormat="false" ht="15" hidden="false" customHeight="false" outlineLevel="0" collapsed="false">
      <c r="A6281" s="6" t="n">
        <v>49323.8055</v>
      </c>
      <c r="B6281" s="6" t="n">
        <v>1.90989010989011</v>
      </c>
      <c r="C6281" s="6" t="n">
        <v>-1</v>
      </c>
      <c r="D6281" s="6" t="n">
        <v>-1</v>
      </c>
      <c r="E6281" s="6" t="n">
        <v>2.02124542124542</v>
      </c>
      <c r="F6281" s="6" t="n">
        <v>0</v>
      </c>
      <c r="G6281" s="6" t="n">
        <v>0</v>
      </c>
      <c r="H6281" s="6" t="str">
        <f aca="false">IF(AND(A6281&gt;=Stimuli!$B$2,A6281&lt;=Stimuli!$C$2),Stimuli!$A$2,IF(AND(A6281&gt;=Stimuli!$B$3,A6281&lt;=Stimuli!$C$3),Stimuli!$A$3,IF(AND(A6281&gt;=Stimuli!$B$4,A6281&lt;=Stimuli!$C$4),Stimuli!$A$4,"")))</f>
        <v>01 Quiet baseline (60s)</v>
      </c>
      <c r="I6281" s="6" t="n">
        <f aca="false">(B6281-B6280)/((A6281-A6280)/1000)</f>
        <v>0.375091575091574</v>
      </c>
      <c r="J6281" s="6" t="n">
        <f aca="false">IF(OR(B6281&lt;Rules!$B$2,B6281&gt;Rules!$B$3,ABS(I6281)&gt;Rules!$B$4,OR(B6282&lt;Rules!$B$2,B6282&gt;Rules!$B$3,ABS(I6282)&gt;Rules!$B$4)),1,0)</f>
        <v>0</v>
      </c>
      <c r="K6281" s="6" t="str">
        <f aca="false">IF(F6281=1,COUNTIF($F$2:F6281,1),"")</f>
        <v/>
      </c>
    </row>
    <row r="6282" customFormat="false" ht="15" hidden="false" customHeight="false" outlineLevel="0" collapsed="false">
      <c r="A6282" s="6" t="n">
        <v>49331.618</v>
      </c>
      <c r="B6282" s="6" t="n">
        <v>1.90549450549451</v>
      </c>
      <c r="C6282" s="6" t="n">
        <v>-1</v>
      </c>
      <c r="D6282" s="6" t="n">
        <v>-1</v>
      </c>
      <c r="E6282" s="6" t="n">
        <v>2.02124542124542</v>
      </c>
      <c r="F6282" s="6" t="n">
        <v>0</v>
      </c>
      <c r="G6282" s="6" t="n">
        <v>0</v>
      </c>
      <c r="H6282" s="6" t="str">
        <f aca="false">IF(AND(A6282&gt;=Stimuli!$B$2,A6282&lt;=Stimuli!$C$2),Stimuli!$A$2,IF(AND(A6282&gt;=Stimuli!$B$3,A6282&lt;=Stimuli!$C$3),Stimuli!$A$3,IF(AND(A6282&gt;=Stimuli!$B$4,A6282&lt;=Stimuli!$C$4),Stimuli!$A$4,"")))</f>
        <v>01 Quiet baseline (60s)</v>
      </c>
      <c r="I6282" s="6" t="n">
        <f aca="false">(B6282-B6281)/((A6282-A6281)/1000)</f>
        <v>-0.562637362637446</v>
      </c>
      <c r="J6282" s="6" t="n">
        <f aca="false">IF(OR(B6282&lt;Rules!$B$2,B6282&gt;Rules!$B$3,ABS(I6282)&gt;Rules!$B$4,OR(B6283&lt;Rules!$B$2,B6283&gt;Rules!$B$3,ABS(I6283)&gt;Rules!$B$4)),1,0)</f>
        <v>0</v>
      </c>
      <c r="K6282" s="6" t="str">
        <f aca="false">IF(F6282=1,COUNTIF($F$2:F6282,1),"")</f>
        <v/>
      </c>
    </row>
    <row r="6283" customFormat="false" ht="15" hidden="false" customHeight="false" outlineLevel="0" collapsed="false">
      <c r="A6283" s="6" t="n">
        <v>49339.4305</v>
      </c>
      <c r="B6283" s="6" t="n">
        <v>1.90989010989011</v>
      </c>
      <c r="C6283" s="6" t="n">
        <v>-1</v>
      </c>
      <c r="D6283" s="6" t="n">
        <v>-1</v>
      </c>
      <c r="E6283" s="6" t="n">
        <v>2.02124542124542</v>
      </c>
      <c r="F6283" s="6" t="n">
        <v>0</v>
      </c>
      <c r="G6283" s="6" t="n">
        <v>0</v>
      </c>
      <c r="H6283" s="6" t="str">
        <f aca="false">IF(AND(A6283&gt;=Stimuli!$B$2,A6283&lt;=Stimuli!$C$2),Stimuli!$A$2,IF(AND(A6283&gt;=Stimuli!$B$3,A6283&lt;=Stimuli!$C$3),Stimuli!$A$3,IF(AND(A6283&gt;=Stimuli!$B$4,A6283&lt;=Stimuli!$C$4),Stimuli!$A$4,"")))</f>
        <v>01 Quiet baseline (60s)</v>
      </c>
      <c r="I6283" s="6" t="n">
        <f aca="false">(B6283-B6282)/((A6283-A6282)/1000)</f>
        <v>0.562637362637446</v>
      </c>
      <c r="J6283" s="6" t="n">
        <f aca="false">IF(OR(B6283&lt;Rules!$B$2,B6283&gt;Rules!$B$3,ABS(I6283)&gt;Rules!$B$4,OR(B6284&lt;Rules!$B$2,B6284&gt;Rules!$B$3,ABS(I6284)&gt;Rules!$B$4)),1,0)</f>
        <v>0</v>
      </c>
      <c r="K6283" s="6" t="str">
        <f aca="false">IF(F6283=1,COUNTIF($F$2:F6283,1),"")</f>
        <v/>
      </c>
    </row>
    <row r="6284" customFormat="false" ht="15" hidden="false" customHeight="false" outlineLevel="0" collapsed="false">
      <c r="A6284" s="6" t="n">
        <v>49347.243</v>
      </c>
      <c r="B6284" s="6" t="n">
        <v>1.9040293040293</v>
      </c>
      <c r="C6284" s="6" t="n">
        <v>-1</v>
      </c>
      <c r="D6284" s="6" t="n">
        <v>-1</v>
      </c>
      <c r="E6284" s="6" t="n">
        <v>2.02124542124542</v>
      </c>
      <c r="F6284" s="6" t="n">
        <v>0</v>
      </c>
      <c r="G6284" s="6" t="n">
        <v>0</v>
      </c>
      <c r="H6284" s="6" t="str">
        <f aca="false">IF(AND(A6284&gt;=Stimuli!$B$2,A6284&lt;=Stimuli!$C$2),Stimuli!$A$2,IF(AND(A6284&gt;=Stimuli!$B$3,A6284&lt;=Stimuli!$C$3),Stimuli!$A$3,IF(AND(A6284&gt;=Stimuli!$B$4,A6284&lt;=Stimuli!$C$4),Stimuli!$A$4,"")))</f>
        <v>01 Quiet baseline (60s)</v>
      </c>
      <c r="I6284" s="6" t="n">
        <f aca="false">(B6284-B6283)/((A6284-A6283)/1000)</f>
        <v>-0.750183150183176</v>
      </c>
      <c r="J6284" s="6" t="n">
        <f aca="false">IF(OR(B6284&lt;Rules!$B$2,B6284&gt;Rules!$B$3,ABS(I6284)&gt;Rules!$B$4,OR(B6285&lt;Rules!$B$2,B6285&gt;Rules!$B$3,ABS(I6285)&gt;Rules!$B$4)),1,0)</f>
        <v>0</v>
      </c>
      <c r="K6284" s="6" t="str">
        <f aca="false">IF(F6284=1,COUNTIF($F$2:F6284,1),"")</f>
        <v/>
      </c>
    </row>
    <row r="6285" customFormat="false" ht="15" hidden="false" customHeight="false" outlineLevel="0" collapsed="false">
      <c r="A6285" s="6" t="n">
        <v>49355.0555</v>
      </c>
      <c r="B6285" s="6" t="n">
        <v>1.91135531135531</v>
      </c>
      <c r="C6285" s="6" t="n">
        <v>-1</v>
      </c>
      <c r="D6285" s="6" t="n">
        <v>-1</v>
      </c>
      <c r="E6285" s="6" t="n">
        <v>2.02124542124542</v>
      </c>
      <c r="F6285" s="6" t="n">
        <v>0</v>
      </c>
      <c r="G6285" s="6" t="n">
        <v>0</v>
      </c>
      <c r="H6285" s="6" t="str">
        <f aca="false">IF(AND(A6285&gt;=Stimuli!$B$2,A6285&lt;=Stimuli!$C$2),Stimuli!$A$2,IF(AND(A6285&gt;=Stimuli!$B$3,A6285&lt;=Stimuli!$C$3),Stimuli!$A$3,IF(AND(A6285&gt;=Stimuli!$B$4,A6285&lt;=Stimuli!$C$4),Stimuli!$A$4,"")))</f>
        <v>01 Quiet baseline (60s)</v>
      </c>
      <c r="I6285" s="6" t="n">
        <f aca="false">(B6285-B6284)/((A6285-A6284)/1000)</f>
        <v>0.937728937728906</v>
      </c>
      <c r="J6285" s="6" t="n">
        <f aca="false">IF(OR(B6285&lt;Rules!$B$2,B6285&gt;Rules!$B$3,ABS(I6285)&gt;Rules!$B$4,OR(B6286&lt;Rules!$B$2,B6286&gt;Rules!$B$3,ABS(I6286)&gt;Rules!$B$4)),1,0)</f>
        <v>0</v>
      </c>
      <c r="K6285" s="6" t="str">
        <f aca="false">IF(F6285=1,COUNTIF($F$2:F6285,1),"")</f>
        <v/>
      </c>
    </row>
    <row r="6286" customFormat="false" ht="15" hidden="false" customHeight="false" outlineLevel="0" collapsed="false">
      <c r="A6286" s="6" t="n">
        <v>49362.868</v>
      </c>
      <c r="B6286" s="6" t="n">
        <v>1.9040293040293</v>
      </c>
      <c r="C6286" s="6" t="n">
        <v>-1</v>
      </c>
      <c r="D6286" s="6" t="n">
        <v>-1</v>
      </c>
      <c r="E6286" s="6" t="n">
        <v>2.02124542124542</v>
      </c>
      <c r="F6286" s="6" t="n">
        <v>0</v>
      </c>
      <c r="G6286" s="6" t="n">
        <v>0</v>
      </c>
      <c r="H6286" s="6" t="str">
        <f aca="false">IF(AND(A6286&gt;=Stimuli!$B$2,A6286&lt;=Stimuli!$C$2),Stimuli!$A$2,IF(AND(A6286&gt;=Stimuli!$B$3,A6286&lt;=Stimuli!$C$3),Stimuli!$A$3,IF(AND(A6286&gt;=Stimuli!$B$4,A6286&lt;=Stimuli!$C$4),Stimuli!$A$4,"")))</f>
        <v>01 Quiet baseline (60s)</v>
      </c>
      <c r="I6286" s="6" t="n">
        <f aca="false">(B6286-B6285)/((A6286-A6285)/1000)</f>
        <v>-0.937728937728906</v>
      </c>
      <c r="J6286" s="6" t="n">
        <f aca="false">IF(OR(B6286&lt;Rules!$B$2,B6286&gt;Rules!$B$3,ABS(I6286)&gt;Rules!$B$4,OR(B6287&lt;Rules!$B$2,B6287&gt;Rules!$B$3,ABS(I6287)&gt;Rules!$B$4)),1,0)</f>
        <v>0</v>
      </c>
      <c r="K6286" s="6" t="str">
        <f aca="false">IF(F6286=1,COUNTIF($F$2:F6286,1),"")</f>
        <v/>
      </c>
    </row>
    <row r="6287" customFormat="false" ht="15" hidden="false" customHeight="false" outlineLevel="0" collapsed="false">
      <c r="A6287" s="6" t="n">
        <v>49370.6805</v>
      </c>
      <c r="B6287" s="6" t="n">
        <v>1.91135531135531</v>
      </c>
      <c r="C6287" s="6" t="n">
        <v>-1</v>
      </c>
      <c r="D6287" s="6" t="n">
        <v>-1</v>
      </c>
      <c r="E6287" s="6" t="n">
        <v>2.02124542124542</v>
      </c>
      <c r="F6287" s="6" t="n">
        <v>0</v>
      </c>
      <c r="G6287" s="6" t="n">
        <v>0</v>
      </c>
      <c r="H6287" s="6" t="str">
        <f aca="false">IF(AND(A6287&gt;=Stimuli!$B$2,A6287&lt;=Stimuli!$C$2),Stimuli!$A$2,IF(AND(A6287&gt;=Stimuli!$B$3,A6287&lt;=Stimuli!$C$3),Stimuli!$A$3,IF(AND(A6287&gt;=Stimuli!$B$4,A6287&lt;=Stimuli!$C$4),Stimuli!$A$4,"")))</f>
        <v>01 Quiet baseline (60s)</v>
      </c>
      <c r="I6287" s="6" t="n">
        <f aca="false">(B6287-B6286)/((A6287-A6286)/1000)</f>
        <v>0.937728937728906</v>
      </c>
      <c r="J6287" s="6" t="n">
        <f aca="false">IF(OR(B6287&lt;Rules!$B$2,B6287&gt;Rules!$B$3,ABS(I6287)&gt;Rules!$B$4,OR(B6288&lt;Rules!$B$2,B6288&gt;Rules!$B$3,ABS(I6288)&gt;Rules!$B$4)),1,0)</f>
        <v>0</v>
      </c>
      <c r="K6287" s="6" t="str">
        <f aca="false">IF(F6287=1,COUNTIF($F$2:F6287,1),"")</f>
        <v/>
      </c>
    </row>
    <row r="6288" customFormat="false" ht="15" hidden="false" customHeight="false" outlineLevel="0" collapsed="false">
      <c r="A6288" s="6" t="n">
        <v>49378.493</v>
      </c>
      <c r="B6288" s="6" t="n">
        <v>1.9040293040293</v>
      </c>
      <c r="C6288" s="6" t="n">
        <v>-1</v>
      </c>
      <c r="D6288" s="6" t="n">
        <v>-1</v>
      </c>
      <c r="E6288" s="6" t="n">
        <v>2.02124542124542</v>
      </c>
      <c r="F6288" s="6" t="n">
        <v>0</v>
      </c>
      <c r="G6288" s="6" t="n">
        <v>0</v>
      </c>
      <c r="H6288" s="6" t="str">
        <f aca="false">IF(AND(A6288&gt;=Stimuli!$B$2,A6288&lt;=Stimuli!$C$2),Stimuli!$A$2,IF(AND(A6288&gt;=Stimuli!$B$3,A6288&lt;=Stimuli!$C$3),Stimuli!$A$3,IF(AND(A6288&gt;=Stimuli!$B$4,A6288&lt;=Stimuli!$C$4),Stimuli!$A$4,"")))</f>
        <v>01 Quiet baseline (60s)</v>
      </c>
      <c r="I6288" s="6" t="n">
        <f aca="false">(B6288-B6287)/((A6288-A6287)/1000)</f>
        <v>-0.937728937728906</v>
      </c>
      <c r="J6288" s="6" t="n">
        <f aca="false">IF(OR(B6288&lt;Rules!$B$2,B6288&gt;Rules!$B$3,ABS(I6288)&gt;Rules!$B$4,OR(B6289&lt;Rules!$B$2,B6289&gt;Rules!$B$3,ABS(I6289)&gt;Rules!$B$4)),1,0)</f>
        <v>0</v>
      </c>
      <c r="K6288" s="6" t="str">
        <f aca="false">IF(F6288=1,COUNTIF($F$2:F6288,1),"")</f>
        <v/>
      </c>
    </row>
    <row r="6289" customFormat="false" ht="15" hidden="false" customHeight="false" outlineLevel="0" collapsed="false">
      <c r="A6289" s="6" t="n">
        <v>49386.3055</v>
      </c>
      <c r="B6289" s="6" t="n">
        <v>1.90989010989011</v>
      </c>
      <c r="C6289" s="6" t="n">
        <v>-1</v>
      </c>
      <c r="D6289" s="6" t="n">
        <v>-1</v>
      </c>
      <c r="E6289" s="6" t="n">
        <v>2.02124542124542</v>
      </c>
      <c r="F6289" s="6" t="n">
        <v>0</v>
      </c>
      <c r="G6289" s="6" t="n">
        <v>0</v>
      </c>
      <c r="H6289" s="6" t="str">
        <f aca="false">IF(AND(A6289&gt;=Stimuli!$B$2,A6289&lt;=Stimuli!$C$2),Stimuli!$A$2,IF(AND(A6289&gt;=Stimuli!$B$3,A6289&lt;=Stimuli!$C$3),Stimuli!$A$3,IF(AND(A6289&gt;=Stimuli!$B$4,A6289&lt;=Stimuli!$C$4),Stimuli!$A$4,"")))</f>
        <v>01 Quiet baseline (60s)</v>
      </c>
      <c r="I6289" s="6" t="n">
        <f aca="false">(B6289-B6288)/((A6289-A6288)/1000)</f>
        <v>0.750183150183176</v>
      </c>
      <c r="J6289" s="6" t="n">
        <f aca="false">IF(OR(B6289&lt;Rules!$B$2,B6289&gt;Rules!$B$3,ABS(I6289)&gt;Rules!$B$4,OR(B6290&lt;Rules!$B$2,B6290&gt;Rules!$B$3,ABS(I6290)&gt;Rules!$B$4)),1,0)</f>
        <v>0</v>
      </c>
      <c r="K6289" s="6" t="str">
        <f aca="false">IF(F6289=1,COUNTIF($F$2:F6289,1),"")</f>
        <v/>
      </c>
    </row>
    <row r="6290" customFormat="false" ht="15" hidden="false" customHeight="false" outlineLevel="0" collapsed="false">
      <c r="A6290" s="6" t="n">
        <v>49394.118</v>
      </c>
      <c r="B6290" s="6" t="n">
        <v>1.9040293040293</v>
      </c>
      <c r="C6290" s="6" t="n">
        <v>-1</v>
      </c>
      <c r="D6290" s="6" t="n">
        <v>-1</v>
      </c>
      <c r="E6290" s="6" t="n">
        <v>2.02124542124542</v>
      </c>
      <c r="F6290" s="6" t="n">
        <v>0</v>
      </c>
      <c r="G6290" s="6" t="n">
        <v>0</v>
      </c>
      <c r="H6290" s="6" t="str">
        <f aca="false">IF(AND(A6290&gt;=Stimuli!$B$2,A6290&lt;=Stimuli!$C$2),Stimuli!$A$2,IF(AND(A6290&gt;=Stimuli!$B$3,A6290&lt;=Stimuli!$C$3),Stimuli!$A$3,IF(AND(A6290&gt;=Stimuli!$B$4,A6290&lt;=Stimuli!$C$4),Stimuli!$A$4,"")))</f>
        <v>01 Quiet baseline (60s)</v>
      </c>
      <c r="I6290" s="6" t="n">
        <f aca="false">(B6290-B6289)/((A6290-A6289)/1000)</f>
        <v>-0.750183150183176</v>
      </c>
      <c r="J6290" s="6" t="n">
        <f aca="false">IF(OR(B6290&lt;Rules!$B$2,B6290&gt;Rules!$B$3,ABS(I6290)&gt;Rules!$B$4,OR(B6291&lt;Rules!$B$2,B6291&gt;Rules!$B$3,ABS(I6291)&gt;Rules!$B$4)),1,0)</f>
        <v>0</v>
      </c>
      <c r="K6290" s="6" t="str">
        <f aca="false">IF(F6290=1,COUNTIF($F$2:F6290,1),"")</f>
        <v/>
      </c>
    </row>
    <row r="6291" customFormat="false" ht="15" hidden="false" customHeight="false" outlineLevel="0" collapsed="false">
      <c r="A6291" s="6" t="n">
        <v>49401.9305</v>
      </c>
      <c r="B6291" s="6" t="n">
        <v>1.90842490842491</v>
      </c>
      <c r="C6291" s="6" t="n">
        <v>-1</v>
      </c>
      <c r="D6291" s="6" t="n">
        <v>-1</v>
      </c>
      <c r="E6291" s="6" t="n">
        <v>2.02124542124542</v>
      </c>
      <c r="F6291" s="6" t="n">
        <v>0</v>
      </c>
      <c r="G6291" s="6" t="n">
        <v>0</v>
      </c>
      <c r="H6291" s="6" t="str">
        <f aca="false">IF(AND(A6291&gt;=Stimuli!$B$2,A6291&lt;=Stimuli!$C$2),Stimuli!$A$2,IF(AND(A6291&gt;=Stimuli!$B$3,A6291&lt;=Stimuli!$C$3),Stimuli!$A$3,IF(AND(A6291&gt;=Stimuli!$B$4,A6291&lt;=Stimuli!$C$4),Stimuli!$A$4,"")))</f>
        <v>01 Quiet baseline (60s)</v>
      </c>
      <c r="I6291" s="6" t="n">
        <f aca="false">(B6291-B6290)/((A6291-A6290)/1000)</f>
        <v>0.562637362637332</v>
      </c>
      <c r="J6291" s="6" t="n">
        <f aca="false">IF(OR(B6291&lt;Rules!$B$2,B6291&gt;Rules!$B$3,ABS(I6291)&gt;Rules!$B$4,OR(B6292&lt;Rules!$B$2,B6292&gt;Rules!$B$3,ABS(I6292)&gt;Rules!$B$4)),1,0)</f>
        <v>0</v>
      </c>
      <c r="K6291" s="6" t="str">
        <f aca="false">IF(F6291=1,COUNTIF($F$2:F6291,1),"")</f>
        <v/>
      </c>
    </row>
    <row r="6292" customFormat="false" ht="15" hidden="false" customHeight="false" outlineLevel="0" collapsed="false">
      <c r="A6292" s="6" t="n">
        <v>49409.743</v>
      </c>
      <c r="B6292" s="6" t="n">
        <v>1.90549450549451</v>
      </c>
      <c r="C6292" s="6" t="n">
        <v>-1</v>
      </c>
      <c r="D6292" s="6" t="n">
        <v>-1</v>
      </c>
      <c r="E6292" s="6" t="n">
        <v>2.02124542124542</v>
      </c>
      <c r="F6292" s="6" t="n">
        <v>0</v>
      </c>
      <c r="G6292" s="6" t="n">
        <v>0</v>
      </c>
      <c r="H6292" s="6" t="str">
        <f aca="false">IF(AND(A6292&gt;=Stimuli!$B$2,A6292&lt;=Stimuli!$C$2),Stimuli!$A$2,IF(AND(A6292&gt;=Stimuli!$B$3,A6292&lt;=Stimuli!$C$3),Stimuli!$A$3,IF(AND(A6292&gt;=Stimuli!$B$4,A6292&lt;=Stimuli!$C$4),Stimuli!$A$4,"")))</f>
        <v>01 Quiet baseline (60s)</v>
      </c>
      <c r="I6292" s="6" t="n">
        <f aca="false">(B6292-B6291)/((A6292-A6291)/1000)</f>
        <v>-0.375091575091602</v>
      </c>
      <c r="J6292" s="6" t="n">
        <f aca="false">IF(OR(B6292&lt;Rules!$B$2,B6292&gt;Rules!$B$3,ABS(I6292)&gt;Rules!$B$4,OR(B6293&lt;Rules!$B$2,B6293&gt;Rules!$B$3,ABS(I6293)&gt;Rules!$B$4)),1,0)</f>
        <v>0</v>
      </c>
      <c r="K6292" s="6" t="str">
        <f aca="false">IF(F6292=1,COUNTIF($F$2:F6292,1),"")</f>
        <v/>
      </c>
    </row>
    <row r="6293" customFormat="false" ht="15" hidden="false" customHeight="false" outlineLevel="0" collapsed="false">
      <c r="A6293" s="6" t="n">
        <v>49417.5555</v>
      </c>
      <c r="B6293" s="6" t="n">
        <v>1.90695970695971</v>
      </c>
      <c r="C6293" s="6" t="n">
        <v>-1</v>
      </c>
      <c r="D6293" s="6" t="n">
        <v>-1</v>
      </c>
      <c r="E6293" s="6" t="n">
        <v>2.02124542124542</v>
      </c>
      <c r="F6293" s="6" t="n">
        <v>0</v>
      </c>
      <c r="G6293" s="6" t="n">
        <v>0</v>
      </c>
      <c r="H6293" s="6" t="str">
        <f aca="false">IF(AND(A6293&gt;=Stimuli!$B$2,A6293&lt;=Stimuli!$C$2),Stimuli!$A$2,IF(AND(A6293&gt;=Stimuli!$B$3,A6293&lt;=Stimuli!$C$3),Stimuli!$A$3,IF(AND(A6293&gt;=Stimuli!$B$4,A6293&lt;=Stimuli!$C$4),Stimuli!$A$4,"")))</f>
        <v>01 Quiet baseline (60s)</v>
      </c>
      <c r="I6293" s="6" t="n">
        <f aca="false">(B6293-B6292)/((A6293-A6292)/1000)</f>
        <v>0.187545787545872</v>
      </c>
      <c r="J6293" s="6" t="n">
        <f aca="false">IF(OR(B6293&lt;Rules!$B$2,B6293&gt;Rules!$B$3,ABS(I6293)&gt;Rules!$B$4,OR(B6294&lt;Rules!$B$2,B6294&gt;Rules!$B$3,ABS(I6294)&gt;Rules!$B$4)),1,0)</f>
        <v>0</v>
      </c>
      <c r="K6293" s="6" t="str">
        <f aca="false">IF(F6293=1,COUNTIF($F$2:F6293,1),"")</f>
        <v/>
      </c>
    </row>
    <row r="6294" customFormat="false" ht="15" hidden="false" customHeight="false" outlineLevel="0" collapsed="false">
      <c r="A6294" s="6" t="n">
        <v>49425.368</v>
      </c>
      <c r="B6294" s="6" t="n">
        <v>1.90695970695971</v>
      </c>
      <c r="C6294" s="6" t="n">
        <v>-1</v>
      </c>
      <c r="D6294" s="6" t="n">
        <v>-1</v>
      </c>
      <c r="E6294" s="6" t="n">
        <v>2.02124542124542</v>
      </c>
      <c r="F6294" s="6" t="n">
        <v>0</v>
      </c>
      <c r="G6294" s="6" t="n">
        <v>0</v>
      </c>
      <c r="H6294" s="6" t="str">
        <f aca="false">IF(AND(A6294&gt;=Stimuli!$B$2,A6294&lt;=Stimuli!$C$2),Stimuli!$A$2,IF(AND(A6294&gt;=Stimuli!$B$3,A6294&lt;=Stimuli!$C$3),Stimuli!$A$3,IF(AND(A6294&gt;=Stimuli!$B$4,A6294&lt;=Stimuli!$C$4),Stimuli!$A$4,"")))</f>
        <v>01 Quiet baseline (60s)</v>
      </c>
      <c r="I6294" s="6" t="n">
        <f aca="false">(B6294-B6293)/((A6294-A6293)/1000)</f>
        <v>0</v>
      </c>
      <c r="J6294" s="6" t="n">
        <f aca="false">IF(OR(B6294&lt;Rules!$B$2,B6294&gt;Rules!$B$3,ABS(I6294)&gt;Rules!$B$4,OR(B6295&lt;Rules!$B$2,B6295&gt;Rules!$B$3,ABS(I6295)&gt;Rules!$B$4)),1,0)</f>
        <v>0</v>
      </c>
      <c r="K6294" s="6" t="str">
        <f aca="false">IF(F6294=1,COUNTIF($F$2:F6294,1),"")</f>
        <v/>
      </c>
    </row>
    <row r="6295" customFormat="false" ht="15" hidden="false" customHeight="false" outlineLevel="0" collapsed="false">
      <c r="A6295" s="6" t="n">
        <v>49433.1805</v>
      </c>
      <c r="B6295" s="6" t="n">
        <v>1.9040293040293</v>
      </c>
      <c r="C6295" s="6" t="n">
        <v>-1</v>
      </c>
      <c r="D6295" s="6" t="n">
        <v>-1</v>
      </c>
      <c r="E6295" s="6" t="n">
        <v>2.02124542124542</v>
      </c>
      <c r="F6295" s="6" t="n">
        <v>0</v>
      </c>
      <c r="G6295" s="6" t="n">
        <v>0</v>
      </c>
      <c r="H6295" s="6" t="str">
        <f aca="false">IF(AND(A6295&gt;=Stimuli!$B$2,A6295&lt;=Stimuli!$C$2),Stimuli!$A$2,IF(AND(A6295&gt;=Stimuli!$B$3,A6295&lt;=Stimuli!$C$3),Stimuli!$A$3,IF(AND(A6295&gt;=Stimuli!$B$4,A6295&lt;=Stimuli!$C$4),Stimuli!$A$4,"")))</f>
        <v>01 Quiet baseline (60s)</v>
      </c>
      <c r="I6295" s="6" t="n">
        <f aca="false">(B6295-B6294)/((A6295-A6294)/1000)</f>
        <v>-0.375091575091602</v>
      </c>
      <c r="J6295" s="6" t="n">
        <f aca="false">IF(OR(B6295&lt;Rules!$B$2,B6295&gt;Rules!$B$3,ABS(I6295)&gt;Rules!$B$4,OR(B6296&lt;Rules!$B$2,B6296&gt;Rules!$B$3,ABS(I6296)&gt;Rules!$B$4)),1,0)</f>
        <v>0</v>
      </c>
      <c r="K6295" s="6" t="str">
        <f aca="false">IF(F6295=1,COUNTIF($F$2:F6295,1),"")</f>
        <v/>
      </c>
    </row>
    <row r="6296" customFormat="false" ht="15" hidden="false" customHeight="false" outlineLevel="0" collapsed="false">
      <c r="A6296" s="6" t="n">
        <v>49440.993</v>
      </c>
      <c r="B6296" s="6" t="n">
        <v>1.90695970695971</v>
      </c>
      <c r="C6296" s="6" t="n">
        <v>-1</v>
      </c>
      <c r="D6296" s="6" t="n">
        <v>-1</v>
      </c>
      <c r="E6296" s="6" t="n">
        <v>2.01978021978022</v>
      </c>
      <c r="F6296" s="6" t="n">
        <v>0</v>
      </c>
      <c r="G6296" s="6" t="n">
        <v>0</v>
      </c>
      <c r="H6296" s="6" t="str">
        <f aca="false">IF(AND(A6296&gt;=Stimuli!$B$2,A6296&lt;=Stimuli!$C$2),Stimuli!$A$2,IF(AND(A6296&gt;=Stimuli!$B$3,A6296&lt;=Stimuli!$C$3),Stimuli!$A$3,IF(AND(A6296&gt;=Stimuli!$B$4,A6296&lt;=Stimuli!$C$4),Stimuli!$A$4,"")))</f>
        <v>01 Quiet baseline (60s)</v>
      </c>
      <c r="I6296" s="6" t="n">
        <f aca="false">(B6296-B6295)/((A6296-A6295)/1000)</f>
        <v>0.375091575091602</v>
      </c>
      <c r="J6296" s="6" t="n">
        <f aca="false">IF(OR(B6296&lt;Rules!$B$2,B6296&gt;Rules!$B$3,ABS(I6296)&gt;Rules!$B$4,OR(B6297&lt;Rules!$B$2,B6297&gt;Rules!$B$3,ABS(I6297)&gt;Rules!$B$4)),1,0)</f>
        <v>0</v>
      </c>
      <c r="K6296" s="6" t="str">
        <f aca="false">IF(F6296=1,COUNTIF($F$2:F6296,1),"")</f>
        <v/>
      </c>
    </row>
    <row r="6297" customFormat="false" ht="15" hidden="false" customHeight="false" outlineLevel="0" collapsed="false">
      <c r="A6297" s="6" t="n">
        <v>49448.8055</v>
      </c>
      <c r="B6297" s="6" t="n">
        <v>1.9040293040293</v>
      </c>
      <c r="C6297" s="6" t="n">
        <v>-1</v>
      </c>
      <c r="D6297" s="6" t="n">
        <v>-1</v>
      </c>
      <c r="E6297" s="6" t="n">
        <v>2.01978021978022</v>
      </c>
      <c r="F6297" s="6" t="n">
        <v>0</v>
      </c>
      <c r="G6297" s="6" t="n">
        <v>0</v>
      </c>
      <c r="H6297" s="6" t="str">
        <f aca="false">IF(AND(A6297&gt;=Stimuli!$B$2,A6297&lt;=Stimuli!$C$2),Stimuli!$A$2,IF(AND(A6297&gt;=Stimuli!$B$3,A6297&lt;=Stimuli!$C$3),Stimuli!$A$3,IF(AND(A6297&gt;=Stimuli!$B$4,A6297&lt;=Stimuli!$C$4),Stimuli!$A$4,"")))</f>
        <v>01 Quiet baseline (60s)</v>
      </c>
      <c r="I6297" s="6" t="n">
        <f aca="false">(B6297-B6296)/((A6297-A6296)/1000)</f>
        <v>-0.375091575091602</v>
      </c>
      <c r="J6297" s="6" t="n">
        <f aca="false">IF(OR(B6297&lt;Rules!$B$2,B6297&gt;Rules!$B$3,ABS(I6297)&gt;Rules!$B$4,OR(B6298&lt;Rules!$B$2,B6298&gt;Rules!$B$3,ABS(I6298)&gt;Rules!$B$4)),1,0)</f>
        <v>0</v>
      </c>
      <c r="K6297" s="6" t="str">
        <f aca="false">IF(F6297=1,COUNTIF($F$2:F6297,1),"")</f>
        <v/>
      </c>
    </row>
    <row r="6298" customFormat="false" ht="15" hidden="false" customHeight="false" outlineLevel="0" collapsed="false">
      <c r="A6298" s="6" t="n">
        <v>49456.618</v>
      </c>
      <c r="B6298" s="6" t="n">
        <v>1.90842490842491</v>
      </c>
      <c r="C6298" s="6" t="n">
        <v>-1</v>
      </c>
      <c r="D6298" s="6" t="n">
        <v>-1</v>
      </c>
      <c r="E6298" s="6" t="n">
        <v>2.01978021978022</v>
      </c>
      <c r="F6298" s="6" t="n">
        <v>0</v>
      </c>
      <c r="G6298" s="6" t="n">
        <v>0</v>
      </c>
      <c r="H6298" s="6" t="str">
        <f aca="false">IF(AND(A6298&gt;=Stimuli!$B$2,A6298&lt;=Stimuli!$C$2),Stimuli!$A$2,IF(AND(A6298&gt;=Stimuli!$B$3,A6298&lt;=Stimuli!$C$3),Stimuli!$A$3,IF(AND(A6298&gt;=Stimuli!$B$4,A6298&lt;=Stimuli!$C$4),Stimuli!$A$4,"")))</f>
        <v>01 Quiet baseline (60s)</v>
      </c>
      <c r="I6298" s="6" t="n">
        <f aca="false">(B6298-B6297)/((A6298-A6297)/1000)</f>
        <v>0.562637362637332</v>
      </c>
      <c r="J6298" s="6" t="n">
        <f aca="false">IF(OR(B6298&lt;Rules!$B$2,B6298&gt;Rules!$B$3,ABS(I6298)&gt;Rules!$B$4,OR(B6299&lt;Rules!$B$2,B6299&gt;Rules!$B$3,ABS(I6299)&gt;Rules!$B$4)),1,0)</f>
        <v>0</v>
      </c>
      <c r="K6298" s="6" t="str">
        <f aca="false">IF(F6298=1,COUNTIF($F$2:F6298,1),"")</f>
        <v/>
      </c>
    </row>
    <row r="6299" customFormat="false" ht="15" hidden="false" customHeight="false" outlineLevel="0" collapsed="false">
      <c r="A6299" s="6" t="n">
        <v>49464.4305</v>
      </c>
      <c r="B6299" s="6" t="n">
        <v>1.9025641025641</v>
      </c>
      <c r="C6299" s="6" t="n">
        <v>-1</v>
      </c>
      <c r="D6299" s="6" t="n">
        <v>-1</v>
      </c>
      <c r="E6299" s="6" t="n">
        <v>2.01978021978022</v>
      </c>
      <c r="F6299" s="6" t="n">
        <v>0</v>
      </c>
      <c r="G6299" s="6" t="n">
        <v>0</v>
      </c>
      <c r="H6299" s="6" t="str">
        <f aca="false">IF(AND(A6299&gt;=Stimuli!$B$2,A6299&lt;=Stimuli!$C$2),Stimuli!$A$2,IF(AND(A6299&gt;=Stimuli!$B$3,A6299&lt;=Stimuli!$C$3),Stimuli!$A$3,IF(AND(A6299&gt;=Stimuli!$B$4,A6299&lt;=Stimuli!$C$4),Stimuli!$A$4,"")))</f>
        <v>01 Quiet baseline (60s)</v>
      </c>
      <c r="I6299" s="6" t="n">
        <f aca="false">(B6299-B6298)/((A6299-A6298)/1000)</f>
        <v>-0.750183150183176</v>
      </c>
      <c r="J6299" s="6" t="n">
        <f aca="false">IF(OR(B6299&lt;Rules!$B$2,B6299&gt;Rules!$B$3,ABS(I6299)&gt;Rules!$B$4,OR(B6300&lt;Rules!$B$2,B6300&gt;Rules!$B$3,ABS(I6300)&gt;Rules!$B$4)),1,0)</f>
        <v>0</v>
      </c>
      <c r="K6299" s="6" t="str">
        <f aca="false">IF(F6299=1,COUNTIF($F$2:F6299,1),"")</f>
        <v/>
      </c>
    </row>
    <row r="6300" customFormat="false" ht="15" hidden="false" customHeight="false" outlineLevel="0" collapsed="false">
      <c r="A6300" s="6" t="n">
        <v>49472.243</v>
      </c>
      <c r="B6300" s="6" t="n">
        <v>1.90842490842491</v>
      </c>
      <c r="C6300" s="6" t="n">
        <v>-1</v>
      </c>
      <c r="D6300" s="6" t="n">
        <v>-1</v>
      </c>
      <c r="E6300" s="6" t="n">
        <v>2.01978021978022</v>
      </c>
      <c r="F6300" s="6" t="n">
        <v>0</v>
      </c>
      <c r="G6300" s="6" t="n">
        <v>0</v>
      </c>
      <c r="H6300" s="6" t="str">
        <f aca="false">IF(AND(A6300&gt;=Stimuli!$B$2,A6300&lt;=Stimuli!$C$2),Stimuli!$A$2,IF(AND(A6300&gt;=Stimuli!$B$3,A6300&lt;=Stimuli!$C$3),Stimuli!$A$3,IF(AND(A6300&gt;=Stimuli!$B$4,A6300&lt;=Stimuli!$C$4),Stimuli!$A$4,"")))</f>
        <v>01 Quiet baseline (60s)</v>
      </c>
      <c r="I6300" s="6" t="n">
        <f aca="false">(B6300-B6299)/((A6300-A6299)/1000)</f>
        <v>0.750183150183176</v>
      </c>
      <c r="J6300" s="6" t="n">
        <f aca="false">IF(OR(B6300&lt;Rules!$B$2,B6300&gt;Rules!$B$3,ABS(I6300)&gt;Rules!$B$4,OR(B6301&lt;Rules!$B$2,B6301&gt;Rules!$B$3,ABS(I6301)&gt;Rules!$B$4)),1,0)</f>
        <v>0</v>
      </c>
      <c r="K6300" s="6" t="str">
        <f aca="false">IF(F6300=1,COUNTIF($F$2:F6300,1),"")</f>
        <v/>
      </c>
    </row>
    <row r="6301" customFormat="false" ht="15" hidden="false" customHeight="false" outlineLevel="0" collapsed="false">
      <c r="A6301" s="6" t="n">
        <v>49480.0555</v>
      </c>
      <c r="B6301" s="6" t="n">
        <v>1.9010989010989</v>
      </c>
      <c r="C6301" s="6" t="n">
        <v>-1</v>
      </c>
      <c r="D6301" s="6" t="n">
        <v>-1</v>
      </c>
      <c r="E6301" s="6" t="n">
        <v>2.01978021978022</v>
      </c>
      <c r="F6301" s="6" t="n">
        <v>0</v>
      </c>
      <c r="G6301" s="6" t="n">
        <v>0</v>
      </c>
      <c r="H6301" s="6" t="str">
        <f aca="false">IF(AND(A6301&gt;=Stimuli!$B$2,A6301&lt;=Stimuli!$C$2),Stimuli!$A$2,IF(AND(A6301&gt;=Stimuli!$B$3,A6301&lt;=Stimuli!$C$3),Stimuli!$A$3,IF(AND(A6301&gt;=Stimuli!$B$4,A6301&lt;=Stimuli!$C$4),Stimuli!$A$4,"")))</f>
        <v>01 Quiet baseline (60s)</v>
      </c>
      <c r="I6301" s="6" t="n">
        <f aca="false">(B6301-B6300)/((A6301-A6300)/1000)</f>
        <v>-0.937728937728906</v>
      </c>
      <c r="J6301" s="6" t="n">
        <f aca="false">IF(OR(B6301&lt;Rules!$B$2,B6301&gt;Rules!$B$3,ABS(I6301)&gt;Rules!$B$4,OR(B6302&lt;Rules!$B$2,B6302&gt;Rules!$B$3,ABS(I6302)&gt;Rules!$B$4)),1,0)</f>
        <v>0</v>
      </c>
      <c r="K6301" s="6" t="str">
        <f aca="false">IF(F6301=1,COUNTIF($F$2:F6301,1),"")</f>
        <v/>
      </c>
    </row>
    <row r="6302" customFormat="false" ht="15" hidden="false" customHeight="false" outlineLevel="0" collapsed="false">
      <c r="A6302" s="6" t="n">
        <v>49487.868</v>
      </c>
      <c r="B6302" s="6" t="n">
        <v>1.90842490842491</v>
      </c>
      <c r="C6302" s="6" t="n">
        <v>-1</v>
      </c>
      <c r="D6302" s="6" t="n">
        <v>-1</v>
      </c>
      <c r="E6302" s="6" t="n">
        <v>2.01978021978022</v>
      </c>
      <c r="F6302" s="6" t="n">
        <v>0</v>
      </c>
      <c r="G6302" s="6" t="n">
        <v>0</v>
      </c>
      <c r="H6302" s="6" t="str">
        <f aca="false">IF(AND(A6302&gt;=Stimuli!$B$2,A6302&lt;=Stimuli!$C$2),Stimuli!$A$2,IF(AND(A6302&gt;=Stimuli!$B$3,A6302&lt;=Stimuli!$C$3),Stimuli!$A$3,IF(AND(A6302&gt;=Stimuli!$B$4,A6302&lt;=Stimuli!$C$4),Stimuli!$A$4,"")))</f>
        <v>01 Quiet baseline (60s)</v>
      </c>
      <c r="I6302" s="6" t="n">
        <f aca="false">(B6302-B6301)/((A6302-A6301)/1000)</f>
        <v>0.937728937728906</v>
      </c>
      <c r="J6302" s="6" t="n">
        <f aca="false">IF(OR(B6302&lt;Rules!$B$2,B6302&gt;Rules!$B$3,ABS(I6302)&gt;Rules!$B$4,OR(B6303&lt;Rules!$B$2,B6303&gt;Rules!$B$3,ABS(I6303)&gt;Rules!$B$4)),1,0)</f>
        <v>0</v>
      </c>
      <c r="K6302" s="6" t="str">
        <f aca="false">IF(F6302=1,COUNTIF($F$2:F6302,1),"")</f>
        <v/>
      </c>
    </row>
    <row r="6303" customFormat="false" ht="15" hidden="false" customHeight="false" outlineLevel="0" collapsed="false">
      <c r="A6303" s="6" t="n">
        <v>49495.6805</v>
      </c>
      <c r="B6303" s="6" t="n">
        <v>1.9010989010989</v>
      </c>
      <c r="C6303" s="6" t="n">
        <v>-1</v>
      </c>
      <c r="D6303" s="6" t="n">
        <v>-1</v>
      </c>
      <c r="E6303" s="6" t="n">
        <v>2.01978021978022</v>
      </c>
      <c r="F6303" s="6" t="n">
        <v>0</v>
      </c>
      <c r="G6303" s="6" t="n">
        <v>0</v>
      </c>
      <c r="H6303" s="6" t="str">
        <f aca="false">IF(AND(A6303&gt;=Stimuli!$B$2,A6303&lt;=Stimuli!$C$2),Stimuli!$A$2,IF(AND(A6303&gt;=Stimuli!$B$3,A6303&lt;=Stimuli!$C$3),Stimuli!$A$3,IF(AND(A6303&gt;=Stimuli!$B$4,A6303&lt;=Stimuli!$C$4),Stimuli!$A$4,"")))</f>
        <v>01 Quiet baseline (60s)</v>
      </c>
      <c r="I6303" s="6" t="n">
        <f aca="false">(B6303-B6302)/((A6303-A6302)/1000)</f>
        <v>-0.937728937728906</v>
      </c>
      <c r="J6303" s="6" t="n">
        <f aca="false">IF(OR(B6303&lt;Rules!$B$2,B6303&gt;Rules!$B$3,ABS(I6303)&gt;Rules!$B$4,OR(B6304&lt;Rules!$B$2,B6304&gt;Rules!$B$3,ABS(I6304)&gt;Rules!$B$4)),1,0)</f>
        <v>0</v>
      </c>
      <c r="K6303" s="6" t="str">
        <f aca="false">IF(F6303=1,COUNTIF($F$2:F6303,1),"")</f>
        <v/>
      </c>
    </row>
    <row r="6304" customFormat="false" ht="15" hidden="false" customHeight="false" outlineLevel="0" collapsed="false">
      <c r="A6304" s="6" t="n">
        <v>49503.493</v>
      </c>
      <c r="B6304" s="6" t="n">
        <v>1.90842490842491</v>
      </c>
      <c r="C6304" s="6" t="n">
        <v>-1</v>
      </c>
      <c r="D6304" s="6" t="n">
        <v>-1</v>
      </c>
      <c r="E6304" s="6" t="n">
        <v>2.01978021978022</v>
      </c>
      <c r="F6304" s="6" t="n">
        <v>0</v>
      </c>
      <c r="G6304" s="6" t="n">
        <v>0</v>
      </c>
      <c r="H6304" s="6" t="str">
        <f aca="false">IF(AND(A6304&gt;=Stimuli!$B$2,A6304&lt;=Stimuli!$C$2),Stimuli!$A$2,IF(AND(A6304&gt;=Stimuli!$B$3,A6304&lt;=Stimuli!$C$3),Stimuli!$A$3,IF(AND(A6304&gt;=Stimuli!$B$4,A6304&lt;=Stimuli!$C$4),Stimuli!$A$4,"")))</f>
        <v>01 Quiet baseline (60s)</v>
      </c>
      <c r="I6304" s="6" t="n">
        <f aca="false">(B6304-B6303)/((A6304-A6303)/1000)</f>
        <v>0.937728937728906</v>
      </c>
      <c r="J6304" s="6" t="n">
        <f aca="false">IF(OR(B6304&lt;Rules!$B$2,B6304&gt;Rules!$B$3,ABS(I6304)&gt;Rules!$B$4,OR(B6305&lt;Rules!$B$2,B6305&gt;Rules!$B$3,ABS(I6305)&gt;Rules!$B$4)),1,0)</f>
        <v>0</v>
      </c>
      <c r="K6304" s="6" t="str">
        <f aca="false">IF(F6304=1,COUNTIF($F$2:F6304,1),"")</f>
        <v/>
      </c>
    </row>
    <row r="6305" customFormat="false" ht="15" hidden="false" customHeight="false" outlineLevel="0" collapsed="false">
      <c r="A6305" s="6" t="n">
        <v>49511.3055</v>
      </c>
      <c r="B6305" s="6" t="n">
        <v>1.9025641025641</v>
      </c>
      <c r="C6305" s="6" t="n">
        <v>-1</v>
      </c>
      <c r="D6305" s="6" t="n">
        <v>-1</v>
      </c>
      <c r="E6305" s="6" t="n">
        <v>2.01978021978022</v>
      </c>
      <c r="F6305" s="6" t="n">
        <v>0</v>
      </c>
      <c r="G6305" s="6" t="n">
        <v>0</v>
      </c>
      <c r="H6305" s="6" t="str">
        <f aca="false">IF(AND(A6305&gt;=Stimuli!$B$2,A6305&lt;=Stimuli!$C$2),Stimuli!$A$2,IF(AND(A6305&gt;=Stimuli!$B$3,A6305&lt;=Stimuli!$C$3),Stimuli!$A$3,IF(AND(A6305&gt;=Stimuli!$B$4,A6305&lt;=Stimuli!$C$4),Stimuli!$A$4,"")))</f>
        <v>01 Quiet baseline (60s)</v>
      </c>
      <c r="I6305" s="6" t="n">
        <f aca="false">(B6305-B6304)/((A6305-A6304)/1000)</f>
        <v>-0.750183150183176</v>
      </c>
      <c r="J6305" s="6" t="n">
        <f aca="false">IF(OR(B6305&lt;Rules!$B$2,B6305&gt;Rules!$B$3,ABS(I6305)&gt;Rules!$B$4,OR(B6306&lt;Rules!$B$2,B6306&gt;Rules!$B$3,ABS(I6306)&gt;Rules!$B$4)),1,0)</f>
        <v>0</v>
      </c>
      <c r="K6305" s="6" t="str">
        <f aca="false">IF(F6305=1,COUNTIF($F$2:F6305,1),"")</f>
        <v/>
      </c>
    </row>
    <row r="6306" customFormat="false" ht="15" hidden="false" customHeight="false" outlineLevel="0" collapsed="false">
      <c r="A6306" s="6" t="n">
        <v>49519.118</v>
      </c>
      <c r="B6306" s="6" t="n">
        <v>1.90842490842491</v>
      </c>
      <c r="C6306" s="6" t="n">
        <v>-1</v>
      </c>
      <c r="D6306" s="6" t="n">
        <v>-1</v>
      </c>
      <c r="E6306" s="6" t="n">
        <v>2.01978021978022</v>
      </c>
      <c r="F6306" s="6" t="n">
        <v>0</v>
      </c>
      <c r="G6306" s="6" t="n">
        <v>0</v>
      </c>
      <c r="H6306" s="6" t="str">
        <f aca="false">IF(AND(A6306&gt;=Stimuli!$B$2,A6306&lt;=Stimuli!$C$2),Stimuli!$A$2,IF(AND(A6306&gt;=Stimuli!$B$3,A6306&lt;=Stimuli!$C$3),Stimuli!$A$3,IF(AND(A6306&gt;=Stimuli!$B$4,A6306&lt;=Stimuli!$C$4),Stimuli!$A$4,"")))</f>
        <v>01 Quiet baseline (60s)</v>
      </c>
      <c r="I6306" s="6" t="n">
        <f aca="false">(B6306-B6305)/((A6306-A6305)/1000)</f>
        <v>0.750183150183176</v>
      </c>
      <c r="J6306" s="6" t="n">
        <f aca="false">IF(OR(B6306&lt;Rules!$B$2,B6306&gt;Rules!$B$3,ABS(I6306)&gt;Rules!$B$4,OR(B6307&lt;Rules!$B$2,B6307&gt;Rules!$B$3,ABS(I6307)&gt;Rules!$B$4)),1,0)</f>
        <v>0</v>
      </c>
      <c r="K6306" s="6" t="str">
        <f aca="false">IF(F6306=1,COUNTIF($F$2:F6306,1),"")</f>
        <v/>
      </c>
    </row>
    <row r="6307" customFormat="false" ht="15" hidden="false" customHeight="false" outlineLevel="0" collapsed="false">
      <c r="A6307" s="6" t="n">
        <v>49526.9305</v>
      </c>
      <c r="B6307" s="6" t="n">
        <v>1.9025641025641</v>
      </c>
      <c r="C6307" s="6" t="n">
        <v>-1</v>
      </c>
      <c r="D6307" s="6" t="n">
        <v>-1</v>
      </c>
      <c r="E6307" s="6" t="n">
        <v>2.01978021978022</v>
      </c>
      <c r="F6307" s="6" t="n">
        <v>0</v>
      </c>
      <c r="G6307" s="6" t="n">
        <v>0</v>
      </c>
      <c r="H6307" s="6" t="str">
        <f aca="false">IF(AND(A6307&gt;=Stimuli!$B$2,A6307&lt;=Stimuli!$C$2),Stimuli!$A$2,IF(AND(A6307&gt;=Stimuli!$B$3,A6307&lt;=Stimuli!$C$3),Stimuli!$A$3,IF(AND(A6307&gt;=Stimuli!$B$4,A6307&lt;=Stimuli!$C$4),Stimuli!$A$4,"")))</f>
        <v>01 Quiet baseline (60s)</v>
      </c>
      <c r="I6307" s="6" t="n">
        <f aca="false">(B6307-B6306)/((A6307-A6306)/1000)</f>
        <v>-0.750183150183176</v>
      </c>
      <c r="J6307" s="6" t="n">
        <f aca="false">IF(OR(B6307&lt;Rules!$B$2,B6307&gt;Rules!$B$3,ABS(I6307)&gt;Rules!$B$4,OR(B6308&lt;Rules!$B$2,B6308&gt;Rules!$B$3,ABS(I6308)&gt;Rules!$B$4)),1,0)</f>
        <v>0</v>
      </c>
      <c r="K6307" s="6" t="str">
        <f aca="false">IF(F6307=1,COUNTIF($F$2:F6307,1),"")</f>
        <v/>
      </c>
    </row>
    <row r="6308" customFormat="false" ht="15" hidden="false" customHeight="false" outlineLevel="0" collapsed="false">
      <c r="A6308" s="6" t="n">
        <v>49534.743</v>
      </c>
      <c r="B6308" s="6" t="n">
        <v>1.90695970695971</v>
      </c>
      <c r="C6308" s="6" t="n">
        <v>-1</v>
      </c>
      <c r="D6308" s="6" t="n">
        <v>-1</v>
      </c>
      <c r="E6308" s="6" t="n">
        <v>2.01978021978022</v>
      </c>
      <c r="F6308" s="6" t="n">
        <v>0</v>
      </c>
      <c r="G6308" s="6" t="n">
        <v>0</v>
      </c>
      <c r="H6308" s="6" t="str">
        <f aca="false">IF(AND(A6308&gt;=Stimuli!$B$2,A6308&lt;=Stimuli!$C$2),Stimuli!$A$2,IF(AND(A6308&gt;=Stimuli!$B$3,A6308&lt;=Stimuli!$C$3),Stimuli!$A$3,IF(AND(A6308&gt;=Stimuli!$B$4,A6308&lt;=Stimuli!$C$4),Stimuli!$A$4,"")))</f>
        <v>01 Quiet baseline (60s)</v>
      </c>
      <c r="I6308" s="6" t="n">
        <f aca="false">(B6308-B6307)/((A6308-A6307)/1000)</f>
        <v>0.562637362637446</v>
      </c>
      <c r="J6308" s="6" t="n">
        <f aca="false">IF(OR(B6308&lt;Rules!$B$2,B6308&gt;Rules!$B$3,ABS(I6308)&gt;Rules!$B$4,OR(B6309&lt;Rules!$B$2,B6309&gt;Rules!$B$3,ABS(I6309)&gt;Rules!$B$4)),1,0)</f>
        <v>0</v>
      </c>
      <c r="K6308" s="6" t="str">
        <f aca="false">IF(F6308=1,COUNTIF($F$2:F6308,1),"")</f>
        <v/>
      </c>
    </row>
    <row r="6309" customFormat="false" ht="15" hidden="false" customHeight="false" outlineLevel="0" collapsed="false">
      <c r="A6309" s="6" t="n">
        <v>49542.5555</v>
      </c>
      <c r="B6309" s="6" t="n">
        <v>1.90549450549451</v>
      </c>
      <c r="C6309" s="6" t="n">
        <v>-1</v>
      </c>
      <c r="D6309" s="6" t="n">
        <v>-1</v>
      </c>
      <c r="E6309" s="6" t="n">
        <v>2.01978021978022</v>
      </c>
      <c r="F6309" s="6" t="n">
        <v>0</v>
      </c>
      <c r="G6309" s="6" t="n">
        <v>0</v>
      </c>
      <c r="H6309" s="6" t="str">
        <f aca="false">IF(AND(A6309&gt;=Stimuli!$B$2,A6309&lt;=Stimuli!$C$2),Stimuli!$A$2,IF(AND(A6309&gt;=Stimuli!$B$3,A6309&lt;=Stimuli!$C$3),Stimuli!$A$3,IF(AND(A6309&gt;=Stimuli!$B$4,A6309&lt;=Stimuli!$C$4),Stimuli!$A$4,"")))</f>
        <v>01 Quiet baseline (60s)</v>
      </c>
      <c r="I6309" s="6" t="n">
        <f aca="false">(B6309-B6308)/((A6309-A6308)/1000)</f>
        <v>-0.187545787545872</v>
      </c>
      <c r="J6309" s="6" t="n">
        <f aca="false">IF(OR(B6309&lt;Rules!$B$2,B6309&gt;Rules!$B$3,ABS(I6309)&gt;Rules!$B$4,OR(B6310&lt;Rules!$B$2,B6310&gt;Rules!$B$3,ABS(I6310)&gt;Rules!$B$4)),1,0)</f>
        <v>0</v>
      </c>
      <c r="K6309" s="6" t="str">
        <f aca="false">IF(F6309=1,COUNTIF($F$2:F6309,1),"")</f>
        <v/>
      </c>
    </row>
    <row r="6310" customFormat="false" ht="15" hidden="false" customHeight="false" outlineLevel="0" collapsed="false">
      <c r="A6310" s="6" t="n">
        <v>49550.368</v>
      </c>
      <c r="B6310" s="6" t="n">
        <v>1.90549450549451</v>
      </c>
      <c r="C6310" s="6" t="n">
        <v>-1</v>
      </c>
      <c r="D6310" s="6" t="n">
        <v>-1</v>
      </c>
      <c r="E6310" s="6" t="n">
        <v>2.01978021978022</v>
      </c>
      <c r="F6310" s="6" t="n">
        <v>0</v>
      </c>
      <c r="G6310" s="6" t="n">
        <v>0</v>
      </c>
      <c r="H6310" s="6" t="str">
        <f aca="false">IF(AND(A6310&gt;=Stimuli!$B$2,A6310&lt;=Stimuli!$C$2),Stimuli!$A$2,IF(AND(A6310&gt;=Stimuli!$B$3,A6310&lt;=Stimuli!$C$3),Stimuli!$A$3,IF(AND(A6310&gt;=Stimuli!$B$4,A6310&lt;=Stimuli!$C$4),Stimuli!$A$4,"")))</f>
        <v>01 Quiet baseline (60s)</v>
      </c>
      <c r="I6310" s="6" t="n">
        <f aca="false">(B6310-B6309)/((A6310-A6309)/1000)</f>
        <v>0</v>
      </c>
      <c r="J6310" s="6" t="n">
        <f aca="false">IF(OR(B6310&lt;Rules!$B$2,B6310&gt;Rules!$B$3,ABS(I6310)&gt;Rules!$B$4,OR(B6311&lt;Rules!$B$2,B6311&gt;Rules!$B$3,ABS(I6311)&gt;Rules!$B$4)),1,0)</f>
        <v>0</v>
      </c>
      <c r="K6310" s="6" t="str">
        <f aca="false">IF(F6310=1,COUNTIF($F$2:F6310,1),"")</f>
        <v/>
      </c>
    </row>
    <row r="6311" customFormat="false" ht="15" hidden="false" customHeight="false" outlineLevel="0" collapsed="false">
      <c r="A6311" s="6" t="n">
        <v>49558.1805</v>
      </c>
      <c r="B6311" s="6" t="n">
        <v>1.90695970695971</v>
      </c>
      <c r="C6311" s="6" t="n">
        <v>-1</v>
      </c>
      <c r="D6311" s="6" t="n">
        <v>-1</v>
      </c>
      <c r="E6311" s="6" t="n">
        <v>2.01978021978022</v>
      </c>
      <c r="F6311" s="6" t="n">
        <v>0</v>
      </c>
      <c r="G6311" s="6" t="n">
        <v>0</v>
      </c>
      <c r="H6311" s="6" t="str">
        <f aca="false">IF(AND(A6311&gt;=Stimuli!$B$2,A6311&lt;=Stimuli!$C$2),Stimuli!$A$2,IF(AND(A6311&gt;=Stimuli!$B$3,A6311&lt;=Stimuli!$C$3),Stimuli!$A$3,IF(AND(A6311&gt;=Stimuli!$B$4,A6311&lt;=Stimuli!$C$4),Stimuli!$A$4,"")))</f>
        <v>01 Quiet baseline (60s)</v>
      </c>
      <c r="I6311" s="6" t="n">
        <f aca="false">(B6311-B6310)/((A6311-A6310)/1000)</f>
        <v>0.187545787545872</v>
      </c>
      <c r="J6311" s="6" t="n">
        <f aca="false">IF(OR(B6311&lt;Rules!$B$2,B6311&gt;Rules!$B$3,ABS(I6311)&gt;Rules!$B$4,OR(B6312&lt;Rules!$B$2,B6312&gt;Rules!$B$3,ABS(I6312)&gt;Rules!$B$4)),1,0)</f>
        <v>0</v>
      </c>
      <c r="K6311" s="6" t="str">
        <f aca="false">IF(F6311=1,COUNTIF($F$2:F6311,1),"")</f>
        <v/>
      </c>
    </row>
    <row r="6312" customFormat="false" ht="15" hidden="false" customHeight="false" outlineLevel="0" collapsed="false">
      <c r="A6312" s="6" t="n">
        <v>49565.993</v>
      </c>
      <c r="B6312" s="6" t="n">
        <v>1.9025641025641</v>
      </c>
      <c r="C6312" s="6" t="n">
        <v>-1</v>
      </c>
      <c r="D6312" s="6" t="n">
        <v>-1</v>
      </c>
      <c r="E6312" s="6" t="n">
        <v>2.01978021978022</v>
      </c>
      <c r="F6312" s="6" t="n">
        <v>0</v>
      </c>
      <c r="G6312" s="6" t="n">
        <v>0</v>
      </c>
      <c r="H6312" s="6" t="str">
        <f aca="false">IF(AND(A6312&gt;=Stimuli!$B$2,A6312&lt;=Stimuli!$C$2),Stimuli!$A$2,IF(AND(A6312&gt;=Stimuli!$B$3,A6312&lt;=Stimuli!$C$3),Stimuli!$A$3,IF(AND(A6312&gt;=Stimuli!$B$4,A6312&lt;=Stimuli!$C$4),Stimuli!$A$4,"")))</f>
        <v>01 Quiet baseline (60s)</v>
      </c>
      <c r="I6312" s="6" t="n">
        <f aca="false">(B6312-B6311)/((A6312-A6311)/1000)</f>
        <v>-0.562637362637446</v>
      </c>
      <c r="J6312" s="6" t="n">
        <f aca="false">IF(OR(B6312&lt;Rules!$B$2,B6312&gt;Rules!$B$3,ABS(I6312)&gt;Rules!$B$4,OR(B6313&lt;Rules!$B$2,B6313&gt;Rules!$B$3,ABS(I6313)&gt;Rules!$B$4)),1,0)</f>
        <v>0</v>
      </c>
      <c r="K6312" s="6" t="str">
        <f aca="false">IF(F6312=1,COUNTIF($F$2:F6312,1),"")</f>
        <v/>
      </c>
    </row>
    <row r="6313" customFormat="false" ht="15" hidden="false" customHeight="false" outlineLevel="0" collapsed="false">
      <c r="A6313" s="6" t="n">
        <v>49573.8055</v>
      </c>
      <c r="B6313" s="6" t="n">
        <v>1.90695970695971</v>
      </c>
      <c r="C6313" s="6" t="n">
        <v>-1</v>
      </c>
      <c r="D6313" s="6" t="n">
        <v>-1</v>
      </c>
      <c r="E6313" s="6" t="n">
        <v>2.01978021978022</v>
      </c>
      <c r="F6313" s="6" t="n">
        <v>0</v>
      </c>
      <c r="G6313" s="6" t="n">
        <v>0</v>
      </c>
      <c r="H6313" s="6" t="str">
        <f aca="false">IF(AND(A6313&gt;=Stimuli!$B$2,A6313&lt;=Stimuli!$C$2),Stimuli!$A$2,IF(AND(A6313&gt;=Stimuli!$B$3,A6313&lt;=Stimuli!$C$3),Stimuli!$A$3,IF(AND(A6313&gt;=Stimuli!$B$4,A6313&lt;=Stimuli!$C$4),Stimuli!$A$4,"")))</f>
        <v>01 Quiet baseline (60s)</v>
      </c>
      <c r="I6313" s="6" t="n">
        <f aca="false">(B6313-B6312)/((A6313-A6312)/1000)</f>
        <v>0.562637362637446</v>
      </c>
      <c r="J6313" s="6" t="n">
        <f aca="false">IF(OR(B6313&lt;Rules!$B$2,B6313&gt;Rules!$B$3,ABS(I6313)&gt;Rules!$B$4,OR(B6314&lt;Rules!$B$2,B6314&gt;Rules!$B$3,ABS(I6314)&gt;Rules!$B$4)),1,0)</f>
        <v>0</v>
      </c>
      <c r="K6313" s="6" t="str">
        <f aca="false">IF(F6313=1,COUNTIF($F$2:F6313,1),"")</f>
        <v/>
      </c>
    </row>
    <row r="6314" customFormat="false" ht="15" hidden="false" customHeight="false" outlineLevel="0" collapsed="false">
      <c r="A6314" s="6" t="n">
        <v>49581.618</v>
      </c>
      <c r="B6314" s="6" t="n">
        <v>1.9025641025641</v>
      </c>
      <c r="C6314" s="6" t="n">
        <v>-1</v>
      </c>
      <c r="D6314" s="6" t="n">
        <v>-1</v>
      </c>
      <c r="E6314" s="6" t="n">
        <v>2.01978021978022</v>
      </c>
      <c r="F6314" s="6" t="n">
        <v>0</v>
      </c>
      <c r="G6314" s="6" t="n">
        <v>0</v>
      </c>
      <c r="H6314" s="6" t="str">
        <f aca="false">IF(AND(A6314&gt;=Stimuli!$B$2,A6314&lt;=Stimuli!$C$2),Stimuli!$A$2,IF(AND(A6314&gt;=Stimuli!$B$3,A6314&lt;=Stimuli!$C$3),Stimuli!$A$3,IF(AND(A6314&gt;=Stimuli!$B$4,A6314&lt;=Stimuli!$C$4),Stimuli!$A$4,"")))</f>
        <v>01 Quiet baseline (60s)</v>
      </c>
      <c r="I6314" s="6" t="n">
        <f aca="false">(B6314-B6313)/((A6314-A6313)/1000)</f>
        <v>-0.562637362637446</v>
      </c>
      <c r="J6314" s="6" t="n">
        <f aca="false">IF(OR(B6314&lt;Rules!$B$2,B6314&gt;Rules!$B$3,ABS(I6314)&gt;Rules!$B$4,OR(B6315&lt;Rules!$B$2,B6315&gt;Rules!$B$3,ABS(I6315)&gt;Rules!$B$4)),1,0)</f>
        <v>0</v>
      </c>
      <c r="K6314" s="6" t="str">
        <f aca="false">IF(F6314=1,COUNTIF($F$2:F6314,1),"")</f>
        <v/>
      </c>
    </row>
    <row r="6315" customFormat="false" ht="15" hidden="false" customHeight="false" outlineLevel="0" collapsed="false">
      <c r="A6315" s="6" t="n">
        <v>49589.4305</v>
      </c>
      <c r="B6315" s="6" t="n">
        <v>1.90842490842491</v>
      </c>
      <c r="C6315" s="6" t="n">
        <v>-1</v>
      </c>
      <c r="D6315" s="6" t="n">
        <v>-1</v>
      </c>
      <c r="E6315" s="6" t="n">
        <v>2.01978021978022</v>
      </c>
      <c r="F6315" s="6" t="n">
        <v>0</v>
      </c>
      <c r="G6315" s="6" t="n">
        <v>0</v>
      </c>
      <c r="H6315" s="6" t="str">
        <f aca="false">IF(AND(A6315&gt;=Stimuli!$B$2,A6315&lt;=Stimuli!$C$2),Stimuli!$A$2,IF(AND(A6315&gt;=Stimuli!$B$3,A6315&lt;=Stimuli!$C$3),Stimuli!$A$3,IF(AND(A6315&gt;=Stimuli!$B$4,A6315&lt;=Stimuli!$C$4),Stimuli!$A$4,"")))</f>
        <v>01 Quiet baseline (60s)</v>
      </c>
      <c r="I6315" s="6" t="n">
        <f aca="false">(B6315-B6314)/((A6315-A6314)/1000)</f>
        <v>0.750183150183176</v>
      </c>
      <c r="J6315" s="6" t="n">
        <f aca="false">IF(OR(B6315&lt;Rules!$B$2,B6315&gt;Rules!$B$3,ABS(I6315)&gt;Rules!$B$4,OR(B6316&lt;Rules!$B$2,B6316&gt;Rules!$B$3,ABS(I6316)&gt;Rules!$B$4)),1,0)</f>
        <v>0</v>
      </c>
      <c r="K6315" s="6" t="str">
        <f aca="false">IF(F6315=1,COUNTIF($F$2:F6315,1),"")</f>
        <v/>
      </c>
    </row>
    <row r="6316" customFormat="false" ht="15" hidden="false" customHeight="false" outlineLevel="0" collapsed="false">
      <c r="A6316" s="6" t="n">
        <v>49597.243</v>
      </c>
      <c r="B6316" s="6" t="n">
        <v>1.9025641025641</v>
      </c>
      <c r="C6316" s="6" t="n">
        <v>-1</v>
      </c>
      <c r="D6316" s="6" t="n">
        <v>-1</v>
      </c>
      <c r="E6316" s="6" t="n">
        <v>2.01978021978022</v>
      </c>
      <c r="F6316" s="6" t="n">
        <v>0</v>
      </c>
      <c r="G6316" s="6" t="n">
        <v>0</v>
      </c>
      <c r="H6316" s="6" t="str">
        <f aca="false">IF(AND(A6316&gt;=Stimuli!$B$2,A6316&lt;=Stimuli!$C$2),Stimuli!$A$2,IF(AND(A6316&gt;=Stimuli!$B$3,A6316&lt;=Stimuli!$C$3),Stimuli!$A$3,IF(AND(A6316&gt;=Stimuli!$B$4,A6316&lt;=Stimuli!$C$4),Stimuli!$A$4,"")))</f>
        <v>01 Quiet baseline (60s)</v>
      </c>
      <c r="I6316" s="6" t="n">
        <f aca="false">(B6316-B6315)/((A6316-A6315)/1000)</f>
        <v>-0.750183150183176</v>
      </c>
      <c r="J6316" s="6" t="n">
        <f aca="false">IF(OR(B6316&lt;Rules!$B$2,B6316&gt;Rules!$B$3,ABS(I6316)&gt;Rules!$B$4,OR(B6317&lt;Rules!$B$2,B6317&gt;Rules!$B$3,ABS(I6317)&gt;Rules!$B$4)),1,0)</f>
        <v>0</v>
      </c>
      <c r="K6316" s="6" t="str">
        <f aca="false">IF(F6316=1,COUNTIF($F$2:F6316,1),"")</f>
        <v/>
      </c>
    </row>
    <row r="6317" customFormat="false" ht="15" hidden="false" customHeight="false" outlineLevel="0" collapsed="false">
      <c r="A6317" s="6" t="n">
        <v>49605.0555</v>
      </c>
      <c r="B6317" s="6" t="n">
        <v>1.90842490842491</v>
      </c>
      <c r="C6317" s="6" t="n">
        <v>-1</v>
      </c>
      <c r="D6317" s="6" t="n">
        <v>-1</v>
      </c>
      <c r="E6317" s="6" t="n">
        <v>2.01978021978022</v>
      </c>
      <c r="F6317" s="6" t="n">
        <v>0</v>
      </c>
      <c r="G6317" s="6" t="n">
        <v>0</v>
      </c>
      <c r="H6317" s="6" t="str">
        <f aca="false">IF(AND(A6317&gt;=Stimuli!$B$2,A6317&lt;=Stimuli!$C$2),Stimuli!$A$2,IF(AND(A6317&gt;=Stimuli!$B$3,A6317&lt;=Stimuli!$C$3),Stimuli!$A$3,IF(AND(A6317&gt;=Stimuli!$B$4,A6317&lt;=Stimuli!$C$4),Stimuli!$A$4,"")))</f>
        <v>01 Quiet baseline (60s)</v>
      </c>
      <c r="I6317" s="6" t="n">
        <f aca="false">(B6317-B6316)/((A6317-A6316)/1000)</f>
        <v>0.750183150183176</v>
      </c>
      <c r="J6317" s="6" t="n">
        <f aca="false">IF(OR(B6317&lt;Rules!$B$2,B6317&gt;Rules!$B$3,ABS(I6317)&gt;Rules!$B$4,OR(B6318&lt;Rules!$B$2,B6318&gt;Rules!$B$3,ABS(I6318)&gt;Rules!$B$4)),1,0)</f>
        <v>0</v>
      </c>
      <c r="K6317" s="6" t="str">
        <f aca="false">IF(F6317=1,COUNTIF($F$2:F6317,1),"")</f>
        <v/>
      </c>
    </row>
    <row r="6318" customFormat="false" ht="15" hidden="false" customHeight="false" outlineLevel="0" collapsed="false">
      <c r="A6318" s="6" t="n">
        <v>49612.868</v>
      </c>
      <c r="B6318" s="6" t="n">
        <v>1.9025641025641</v>
      </c>
      <c r="C6318" s="6" t="n">
        <v>-1</v>
      </c>
      <c r="D6318" s="6" t="n">
        <v>-1</v>
      </c>
      <c r="E6318" s="6" t="n">
        <v>2.01978021978022</v>
      </c>
      <c r="F6318" s="6" t="n">
        <v>0</v>
      </c>
      <c r="G6318" s="6" t="n">
        <v>0</v>
      </c>
      <c r="H6318" s="6" t="str">
        <f aca="false">IF(AND(A6318&gt;=Stimuli!$B$2,A6318&lt;=Stimuli!$C$2),Stimuli!$A$2,IF(AND(A6318&gt;=Stimuli!$B$3,A6318&lt;=Stimuli!$C$3),Stimuli!$A$3,IF(AND(A6318&gt;=Stimuli!$B$4,A6318&lt;=Stimuli!$C$4),Stimuli!$A$4,"")))</f>
        <v>01 Quiet baseline (60s)</v>
      </c>
      <c r="I6318" s="6" t="n">
        <f aca="false">(B6318-B6317)/((A6318-A6317)/1000)</f>
        <v>-0.750183150183176</v>
      </c>
      <c r="J6318" s="6" t="n">
        <f aca="false">IF(OR(B6318&lt;Rules!$B$2,B6318&gt;Rules!$B$3,ABS(I6318)&gt;Rules!$B$4,OR(B6319&lt;Rules!$B$2,B6319&gt;Rules!$B$3,ABS(I6319)&gt;Rules!$B$4)),1,0)</f>
        <v>0</v>
      </c>
      <c r="K6318" s="6" t="str">
        <f aca="false">IF(F6318=1,COUNTIF($F$2:F6318,1),"")</f>
        <v/>
      </c>
    </row>
    <row r="6319" customFormat="false" ht="15" hidden="false" customHeight="false" outlineLevel="0" collapsed="false">
      <c r="A6319" s="6" t="n">
        <v>49620.6805</v>
      </c>
      <c r="B6319" s="6" t="n">
        <v>1.90989010989011</v>
      </c>
      <c r="C6319" s="6" t="n">
        <v>-1</v>
      </c>
      <c r="D6319" s="6" t="n">
        <v>-1</v>
      </c>
      <c r="E6319" s="6" t="n">
        <v>2.01978021978022</v>
      </c>
      <c r="F6319" s="6" t="n">
        <v>0</v>
      </c>
      <c r="G6319" s="6" t="n">
        <v>0</v>
      </c>
      <c r="H6319" s="6" t="str">
        <f aca="false">IF(AND(A6319&gt;=Stimuli!$B$2,A6319&lt;=Stimuli!$C$2),Stimuli!$A$2,IF(AND(A6319&gt;=Stimuli!$B$3,A6319&lt;=Stimuli!$C$3),Stimuli!$A$3,IF(AND(A6319&gt;=Stimuli!$B$4,A6319&lt;=Stimuli!$C$4),Stimuli!$A$4,"")))</f>
        <v>01 Quiet baseline (60s)</v>
      </c>
      <c r="I6319" s="6" t="n">
        <f aca="false">(B6319-B6318)/((A6319-A6318)/1000)</f>
        <v>0.93772893772902</v>
      </c>
      <c r="J6319" s="6" t="n">
        <f aca="false">IF(OR(B6319&lt;Rules!$B$2,B6319&gt;Rules!$B$3,ABS(I6319)&gt;Rules!$B$4,OR(B6320&lt;Rules!$B$2,B6320&gt;Rules!$B$3,ABS(I6320)&gt;Rules!$B$4)),1,0)</f>
        <v>0</v>
      </c>
      <c r="K6319" s="6" t="str">
        <f aca="false">IF(F6319=1,COUNTIF($F$2:F6319,1),"")</f>
        <v/>
      </c>
    </row>
    <row r="6320" customFormat="false" ht="15" hidden="false" customHeight="false" outlineLevel="0" collapsed="false">
      <c r="A6320" s="6" t="n">
        <v>49628.493</v>
      </c>
      <c r="B6320" s="6" t="n">
        <v>1.90549450549451</v>
      </c>
      <c r="C6320" s="6" t="n">
        <v>-1</v>
      </c>
      <c r="D6320" s="6" t="n">
        <v>-1</v>
      </c>
      <c r="E6320" s="6" t="n">
        <v>2.01978021978022</v>
      </c>
      <c r="F6320" s="6" t="n">
        <v>0</v>
      </c>
      <c r="G6320" s="6" t="n">
        <v>0</v>
      </c>
      <c r="H6320" s="6" t="str">
        <f aca="false">IF(AND(A6320&gt;=Stimuli!$B$2,A6320&lt;=Stimuli!$C$2),Stimuli!$A$2,IF(AND(A6320&gt;=Stimuli!$B$3,A6320&lt;=Stimuli!$C$3),Stimuli!$A$3,IF(AND(A6320&gt;=Stimuli!$B$4,A6320&lt;=Stimuli!$C$4),Stimuli!$A$4,"")))</f>
        <v>01 Quiet baseline (60s)</v>
      </c>
      <c r="I6320" s="6" t="n">
        <f aca="false">(B6320-B6319)/((A6320-A6319)/1000)</f>
        <v>-0.562637362637446</v>
      </c>
      <c r="J6320" s="6" t="n">
        <f aca="false">IF(OR(B6320&lt;Rules!$B$2,B6320&gt;Rules!$B$3,ABS(I6320)&gt;Rules!$B$4,OR(B6321&lt;Rules!$B$2,B6321&gt;Rules!$B$3,ABS(I6321)&gt;Rules!$B$4)),1,0)</f>
        <v>0</v>
      </c>
      <c r="K6320" s="6" t="str">
        <f aca="false">IF(F6320=1,COUNTIF($F$2:F6320,1),"")</f>
        <v/>
      </c>
    </row>
    <row r="6321" customFormat="false" ht="15" hidden="false" customHeight="false" outlineLevel="0" collapsed="false">
      <c r="A6321" s="6" t="n">
        <v>49636.3055</v>
      </c>
      <c r="B6321" s="6" t="n">
        <v>1.90989010989011</v>
      </c>
      <c r="C6321" s="6" t="n">
        <v>-1</v>
      </c>
      <c r="D6321" s="6" t="n">
        <v>-1</v>
      </c>
      <c r="E6321" s="6" t="n">
        <v>2.01978021978022</v>
      </c>
      <c r="F6321" s="6" t="n">
        <v>0</v>
      </c>
      <c r="G6321" s="6" t="n">
        <v>0</v>
      </c>
      <c r="H6321" s="6" t="str">
        <f aca="false">IF(AND(A6321&gt;=Stimuli!$B$2,A6321&lt;=Stimuli!$C$2),Stimuli!$A$2,IF(AND(A6321&gt;=Stimuli!$B$3,A6321&lt;=Stimuli!$C$3),Stimuli!$A$3,IF(AND(A6321&gt;=Stimuli!$B$4,A6321&lt;=Stimuli!$C$4),Stimuli!$A$4,"")))</f>
        <v>01 Quiet baseline (60s)</v>
      </c>
      <c r="I6321" s="6" t="n">
        <f aca="false">(B6321-B6320)/((A6321-A6320)/1000)</f>
        <v>0.562637362637446</v>
      </c>
      <c r="J6321" s="6" t="n">
        <f aca="false">IF(OR(B6321&lt;Rules!$B$2,B6321&gt;Rules!$B$3,ABS(I6321)&gt;Rules!$B$4,OR(B6322&lt;Rules!$B$2,B6322&gt;Rules!$B$3,ABS(I6322)&gt;Rules!$B$4)),1,0)</f>
        <v>0</v>
      </c>
      <c r="K6321" s="6" t="str">
        <f aca="false">IF(F6321=1,COUNTIF($F$2:F6321,1),"")</f>
        <v/>
      </c>
    </row>
    <row r="6322" customFormat="false" ht="15" hidden="false" customHeight="false" outlineLevel="0" collapsed="false">
      <c r="A6322" s="6" t="n">
        <v>49644.118</v>
      </c>
      <c r="B6322" s="6" t="n">
        <v>1.90549450549451</v>
      </c>
      <c r="C6322" s="6" t="n">
        <v>-1</v>
      </c>
      <c r="D6322" s="6" t="n">
        <v>-1</v>
      </c>
      <c r="E6322" s="6" t="n">
        <v>2.01978021978022</v>
      </c>
      <c r="F6322" s="6" t="n">
        <v>0</v>
      </c>
      <c r="G6322" s="6" t="n">
        <v>0</v>
      </c>
      <c r="H6322" s="6" t="str">
        <f aca="false">IF(AND(A6322&gt;=Stimuli!$B$2,A6322&lt;=Stimuli!$C$2),Stimuli!$A$2,IF(AND(A6322&gt;=Stimuli!$B$3,A6322&lt;=Stimuli!$C$3),Stimuli!$A$3,IF(AND(A6322&gt;=Stimuli!$B$4,A6322&lt;=Stimuli!$C$4),Stimuli!$A$4,"")))</f>
        <v>01 Quiet baseline (60s)</v>
      </c>
      <c r="I6322" s="6" t="n">
        <f aca="false">(B6322-B6321)/((A6322-A6321)/1000)</f>
        <v>-0.562637362637446</v>
      </c>
      <c r="J6322" s="6" t="n">
        <f aca="false">IF(OR(B6322&lt;Rules!$B$2,B6322&gt;Rules!$B$3,ABS(I6322)&gt;Rules!$B$4,OR(B6323&lt;Rules!$B$2,B6323&gt;Rules!$B$3,ABS(I6323)&gt;Rules!$B$4)),1,0)</f>
        <v>0</v>
      </c>
      <c r="K6322" s="6" t="str">
        <f aca="false">IF(F6322=1,COUNTIF($F$2:F6322,1),"")</f>
        <v/>
      </c>
    </row>
    <row r="6323" customFormat="false" ht="15" hidden="false" customHeight="false" outlineLevel="0" collapsed="false">
      <c r="A6323" s="6" t="n">
        <v>49651.9305</v>
      </c>
      <c r="B6323" s="6" t="n">
        <v>1.90989010989011</v>
      </c>
      <c r="C6323" s="6" t="n">
        <v>-1</v>
      </c>
      <c r="D6323" s="6" t="n">
        <v>-1</v>
      </c>
      <c r="E6323" s="6" t="n">
        <v>2.01978021978022</v>
      </c>
      <c r="F6323" s="6" t="n">
        <v>0</v>
      </c>
      <c r="G6323" s="6" t="n">
        <v>0</v>
      </c>
      <c r="H6323" s="6" t="str">
        <f aca="false">IF(AND(A6323&gt;=Stimuli!$B$2,A6323&lt;=Stimuli!$C$2),Stimuli!$A$2,IF(AND(A6323&gt;=Stimuli!$B$3,A6323&lt;=Stimuli!$C$3),Stimuli!$A$3,IF(AND(A6323&gt;=Stimuli!$B$4,A6323&lt;=Stimuli!$C$4),Stimuli!$A$4,"")))</f>
        <v>01 Quiet baseline (60s)</v>
      </c>
      <c r="I6323" s="6" t="n">
        <f aca="false">(B6323-B6322)/((A6323-A6322)/1000)</f>
        <v>0.562637362637446</v>
      </c>
      <c r="J6323" s="6" t="n">
        <f aca="false">IF(OR(B6323&lt;Rules!$B$2,B6323&gt;Rules!$B$3,ABS(I6323)&gt;Rules!$B$4,OR(B6324&lt;Rules!$B$2,B6324&gt;Rules!$B$3,ABS(I6324)&gt;Rules!$B$4)),1,0)</f>
        <v>0</v>
      </c>
      <c r="K6323" s="6" t="str">
        <f aca="false">IF(F6323=1,COUNTIF($F$2:F6323,1),"")</f>
        <v/>
      </c>
    </row>
    <row r="6324" customFormat="false" ht="15" hidden="false" customHeight="false" outlineLevel="0" collapsed="false">
      <c r="A6324" s="6" t="n">
        <v>49659.743</v>
      </c>
      <c r="B6324" s="6" t="n">
        <v>1.90695970695971</v>
      </c>
      <c r="C6324" s="6" t="n">
        <v>-1</v>
      </c>
      <c r="D6324" s="6" t="n">
        <v>-1</v>
      </c>
      <c r="E6324" s="6" t="n">
        <v>2.01978021978022</v>
      </c>
      <c r="F6324" s="6" t="n">
        <v>0</v>
      </c>
      <c r="G6324" s="6" t="n">
        <v>0</v>
      </c>
      <c r="H6324" s="6" t="str">
        <f aca="false">IF(AND(A6324&gt;=Stimuli!$B$2,A6324&lt;=Stimuli!$C$2),Stimuli!$A$2,IF(AND(A6324&gt;=Stimuli!$B$3,A6324&lt;=Stimuli!$C$3),Stimuli!$A$3,IF(AND(A6324&gt;=Stimuli!$B$4,A6324&lt;=Stimuli!$C$4),Stimuli!$A$4,"")))</f>
        <v>01 Quiet baseline (60s)</v>
      </c>
      <c r="I6324" s="6" t="n">
        <f aca="false">(B6324-B6323)/((A6324-A6323)/1000)</f>
        <v>-0.375091575091574</v>
      </c>
      <c r="J6324" s="6" t="n">
        <f aca="false">IF(OR(B6324&lt;Rules!$B$2,B6324&gt;Rules!$B$3,ABS(I6324)&gt;Rules!$B$4,OR(B6325&lt;Rules!$B$2,B6325&gt;Rules!$B$3,ABS(I6325)&gt;Rules!$B$4)),1,0)</f>
        <v>0</v>
      </c>
      <c r="K6324" s="6" t="str">
        <f aca="false">IF(F6324=1,COUNTIF($F$2:F6324,1),"")</f>
        <v/>
      </c>
    </row>
    <row r="6325" customFormat="false" ht="15" hidden="false" customHeight="false" outlineLevel="0" collapsed="false">
      <c r="A6325" s="6" t="n">
        <v>49667.5555</v>
      </c>
      <c r="B6325" s="6" t="n">
        <v>1.90842490842491</v>
      </c>
      <c r="C6325" s="6" t="n">
        <v>-1</v>
      </c>
      <c r="D6325" s="6" t="n">
        <v>-1</v>
      </c>
      <c r="E6325" s="6" t="n">
        <v>2.01978021978022</v>
      </c>
      <c r="F6325" s="6" t="n">
        <v>0</v>
      </c>
      <c r="G6325" s="6" t="n">
        <v>0</v>
      </c>
      <c r="H6325" s="6" t="str">
        <f aca="false">IF(AND(A6325&gt;=Stimuli!$B$2,A6325&lt;=Stimuli!$C$2),Stimuli!$A$2,IF(AND(A6325&gt;=Stimuli!$B$3,A6325&lt;=Stimuli!$C$3),Stimuli!$A$3,IF(AND(A6325&gt;=Stimuli!$B$4,A6325&lt;=Stimuli!$C$4),Stimuli!$A$4,"")))</f>
        <v>01 Quiet baseline (60s)</v>
      </c>
      <c r="I6325" s="6" t="n">
        <f aca="false">(B6325-B6324)/((A6325-A6324)/1000)</f>
        <v>0.18754578754573</v>
      </c>
      <c r="J6325" s="6" t="n">
        <f aca="false">IF(OR(B6325&lt;Rules!$B$2,B6325&gt;Rules!$B$3,ABS(I6325)&gt;Rules!$B$4,OR(B6326&lt;Rules!$B$2,B6326&gt;Rules!$B$3,ABS(I6326)&gt;Rules!$B$4)),1,0)</f>
        <v>0</v>
      </c>
      <c r="K6325" s="6" t="str">
        <f aca="false">IF(F6325=1,COUNTIF($F$2:F6325,1),"")</f>
        <v/>
      </c>
    </row>
    <row r="6326" customFormat="false" ht="15" hidden="false" customHeight="false" outlineLevel="0" collapsed="false">
      <c r="A6326" s="6" t="n">
        <v>49675.368</v>
      </c>
      <c r="B6326" s="6" t="n">
        <v>1.90695970695971</v>
      </c>
      <c r="C6326" s="6" t="n">
        <v>-1</v>
      </c>
      <c r="D6326" s="6" t="n">
        <v>-1</v>
      </c>
      <c r="E6326" s="6" t="n">
        <v>2.01978021978022</v>
      </c>
      <c r="F6326" s="6" t="n">
        <v>0</v>
      </c>
      <c r="G6326" s="6" t="n">
        <v>0</v>
      </c>
      <c r="H6326" s="6" t="str">
        <f aca="false">IF(AND(A6326&gt;=Stimuli!$B$2,A6326&lt;=Stimuli!$C$2),Stimuli!$A$2,IF(AND(A6326&gt;=Stimuli!$B$3,A6326&lt;=Stimuli!$C$3),Stimuli!$A$3,IF(AND(A6326&gt;=Stimuli!$B$4,A6326&lt;=Stimuli!$C$4),Stimuli!$A$4,"")))</f>
        <v>01 Quiet baseline (60s)</v>
      </c>
      <c r="I6326" s="6" t="n">
        <f aca="false">(B6326-B6325)/((A6326-A6325)/1000)</f>
        <v>-0.18754578754573</v>
      </c>
      <c r="J6326" s="6" t="n">
        <f aca="false">IF(OR(B6326&lt;Rules!$B$2,B6326&gt;Rules!$B$3,ABS(I6326)&gt;Rules!$B$4,OR(B6327&lt;Rules!$B$2,B6327&gt;Rules!$B$3,ABS(I6327)&gt;Rules!$B$4)),1,0)</f>
        <v>0</v>
      </c>
      <c r="K6326" s="6" t="str">
        <f aca="false">IF(F6326=1,COUNTIF($F$2:F6326,1),"")</f>
        <v/>
      </c>
    </row>
    <row r="6327" customFormat="false" ht="15" hidden="false" customHeight="false" outlineLevel="0" collapsed="false">
      <c r="A6327" s="6" t="n">
        <v>49683.1805</v>
      </c>
      <c r="B6327" s="6" t="n">
        <v>1.90695970695971</v>
      </c>
      <c r="C6327" s="6" t="n">
        <v>-1</v>
      </c>
      <c r="D6327" s="6" t="n">
        <v>-1</v>
      </c>
      <c r="E6327" s="6" t="n">
        <v>2.01978021978022</v>
      </c>
      <c r="F6327" s="6" t="n">
        <v>0</v>
      </c>
      <c r="G6327" s="6" t="n">
        <v>0</v>
      </c>
      <c r="H6327" s="6" t="str">
        <f aca="false">IF(AND(A6327&gt;=Stimuli!$B$2,A6327&lt;=Stimuli!$C$2),Stimuli!$A$2,IF(AND(A6327&gt;=Stimuli!$B$3,A6327&lt;=Stimuli!$C$3),Stimuli!$A$3,IF(AND(A6327&gt;=Stimuli!$B$4,A6327&lt;=Stimuli!$C$4),Stimuli!$A$4,"")))</f>
        <v>01 Quiet baseline (60s)</v>
      </c>
      <c r="I6327" s="6" t="n">
        <f aca="false">(B6327-B6326)/((A6327-A6326)/1000)</f>
        <v>0</v>
      </c>
      <c r="J6327" s="6" t="n">
        <f aca="false">IF(OR(B6327&lt;Rules!$B$2,B6327&gt;Rules!$B$3,ABS(I6327)&gt;Rules!$B$4,OR(B6328&lt;Rules!$B$2,B6328&gt;Rules!$B$3,ABS(I6328)&gt;Rules!$B$4)),1,0)</f>
        <v>0</v>
      </c>
      <c r="K6327" s="6" t="str">
        <f aca="false">IF(F6327=1,COUNTIF($F$2:F6327,1),"")</f>
        <v/>
      </c>
    </row>
    <row r="6328" customFormat="false" ht="15" hidden="false" customHeight="false" outlineLevel="0" collapsed="false">
      <c r="A6328" s="6" t="n">
        <v>49690.993</v>
      </c>
      <c r="B6328" s="6" t="n">
        <v>1.90842490842491</v>
      </c>
      <c r="C6328" s="6" t="n">
        <v>-1</v>
      </c>
      <c r="D6328" s="6" t="n">
        <v>-1</v>
      </c>
      <c r="E6328" s="6" t="n">
        <v>2.01831501831502</v>
      </c>
      <c r="F6328" s="6" t="n">
        <v>0</v>
      </c>
      <c r="G6328" s="6" t="n">
        <v>0</v>
      </c>
      <c r="H6328" s="6" t="str">
        <f aca="false">IF(AND(A6328&gt;=Stimuli!$B$2,A6328&lt;=Stimuli!$C$2),Stimuli!$A$2,IF(AND(A6328&gt;=Stimuli!$B$3,A6328&lt;=Stimuli!$C$3),Stimuli!$A$3,IF(AND(A6328&gt;=Stimuli!$B$4,A6328&lt;=Stimuli!$C$4),Stimuli!$A$4,"")))</f>
        <v>01 Quiet baseline (60s)</v>
      </c>
      <c r="I6328" s="6" t="n">
        <f aca="false">(B6328-B6327)/((A6328-A6327)/1000)</f>
        <v>0.18754578754573</v>
      </c>
      <c r="J6328" s="6" t="n">
        <f aca="false">IF(OR(B6328&lt;Rules!$B$2,B6328&gt;Rules!$B$3,ABS(I6328)&gt;Rules!$B$4,OR(B6329&lt;Rules!$B$2,B6329&gt;Rules!$B$3,ABS(I6329)&gt;Rules!$B$4)),1,0)</f>
        <v>0</v>
      </c>
      <c r="K6328" s="6" t="str">
        <f aca="false">IF(F6328=1,COUNTIF($F$2:F6328,1),"")</f>
        <v/>
      </c>
    </row>
    <row r="6329" customFormat="false" ht="15" hidden="false" customHeight="false" outlineLevel="0" collapsed="false">
      <c r="A6329" s="6" t="n">
        <v>49698.8055</v>
      </c>
      <c r="B6329" s="6" t="n">
        <v>1.90549450549451</v>
      </c>
      <c r="C6329" s="6" t="n">
        <v>-1</v>
      </c>
      <c r="D6329" s="6" t="n">
        <v>-1</v>
      </c>
      <c r="E6329" s="6" t="n">
        <v>2.01831501831502</v>
      </c>
      <c r="F6329" s="6" t="n">
        <v>0</v>
      </c>
      <c r="G6329" s="6" t="n">
        <v>0</v>
      </c>
      <c r="H6329" s="6" t="str">
        <f aca="false">IF(AND(A6329&gt;=Stimuli!$B$2,A6329&lt;=Stimuli!$C$2),Stimuli!$A$2,IF(AND(A6329&gt;=Stimuli!$B$3,A6329&lt;=Stimuli!$C$3),Stimuli!$A$3,IF(AND(A6329&gt;=Stimuli!$B$4,A6329&lt;=Stimuli!$C$4),Stimuli!$A$4,"")))</f>
        <v>01 Quiet baseline (60s)</v>
      </c>
      <c r="I6329" s="6" t="n">
        <f aca="false">(B6329-B6328)/((A6329-A6328)/1000)</f>
        <v>-0.375091575091602</v>
      </c>
      <c r="J6329" s="6" t="n">
        <f aca="false">IF(OR(B6329&lt;Rules!$B$2,B6329&gt;Rules!$B$3,ABS(I6329)&gt;Rules!$B$4,OR(B6330&lt;Rules!$B$2,B6330&gt;Rules!$B$3,ABS(I6330)&gt;Rules!$B$4)),1,0)</f>
        <v>0</v>
      </c>
      <c r="K6329" s="6" t="str">
        <f aca="false">IF(F6329=1,COUNTIF($F$2:F6329,1),"")</f>
        <v/>
      </c>
    </row>
    <row r="6330" customFormat="false" ht="15" hidden="false" customHeight="false" outlineLevel="0" collapsed="false">
      <c r="A6330" s="6" t="n">
        <v>49706.618</v>
      </c>
      <c r="B6330" s="6" t="n">
        <v>1.90842490842491</v>
      </c>
      <c r="C6330" s="6" t="n">
        <v>-1</v>
      </c>
      <c r="D6330" s="6" t="n">
        <v>-1</v>
      </c>
      <c r="E6330" s="6" t="n">
        <v>2.01831501831502</v>
      </c>
      <c r="F6330" s="6" t="n">
        <v>0</v>
      </c>
      <c r="G6330" s="6" t="n">
        <v>0</v>
      </c>
      <c r="H6330" s="6" t="str">
        <f aca="false">IF(AND(A6330&gt;=Stimuli!$B$2,A6330&lt;=Stimuli!$C$2),Stimuli!$A$2,IF(AND(A6330&gt;=Stimuli!$B$3,A6330&lt;=Stimuli!$C$3),Stimuli!$A$3,IF(AND(A6330&gt;=Stimuli!$B$4,A6330&lt;=Stimuli!$C$4),Stimuli!$A$4,"")))</f>
        <v>01 Quiet baseline (60s)</v>
      </c>
      <c r="I6330" s="6" t="n">
        <f aca="false">(B6330-B6329)/((A6330-A6329)/1000)</f>
        <v>0.375091575091602</v>
      </c>
      <c r="J6330" s="6" t="n">
        <f aca="false">IF(OR(B6330&lt;Rules!$B$2,B6330&gt;Rules!$B$3,ABS(I6330)&gt;Rules!$B$4,OR(B6331&lt;Rules!$B$2,B6331&gt;Rules!$B$3,ABS(I6331)&gt;Rules!$B$4)),1,0)</f>
        <v>0</v>
      </c>
      <c r="K6330" s="6" t="str">
        <f aca="false">IF(F6330=1,COUNTIF($F$2:F6330,1),"")</f>
        <v/>
      </c>
    </row>
    <row r="6331" customFormat="false" ht="15" hidden="false" customHeight="false" outlineLevel="0" collapsed="false">
      <c r="A6331" s="6" t="n">
        <v>49714.4305</v>
      </c>
      <c r="B6331" s="6" t="n">
        <v>1.9025641025641</v>
      </c>
      <c r="C6331" s="6" t="n">
        <v>-1</v>
      </c>
      <c r="D6331" s="6" t="n">
        <v>-1</v>
      </c>
      <c r="E6331" s="6" t="n">
        <v>2.01831501831502</v>
      </c>
      <c r="F6331" s="6" t="n">
        <v>0</v>
      </c>
      <c r="G6331" s="6" t="n">
        <v>0</v>
      </c>
      <c r="H6331" s="6" t="str">
        <f aca="false">IF(AND(A6331&gt;=Stimuli!$B$2,A6331&lt;=Stimuli!$C$2),Stimuli!$A$2,IF(AND(A6331&gt;=Stimuli!$B$3,A6331&lt;=Stimuli!$C$3),Stimuli!$A$3,IF(AND(A6331&gt;=Stimuli!$B$4,A6331&lt;=Stimuli!$C$4),Stimuli!$A$4,"")))</f>
        <v>01 Quiet baseline (60s)</v>
      </c>
      <c r="I6331" s="6" t="n">
        <f aca="false">(B6331-B6330)/((A6331-A6330)/1000)</f>
        <v>-0.750183150183176</v>
      </c>
      <c r="J6331" s="6" t="n">
        <f aca="false">IF(OR(B6331&lt;Rules!$B$2,B6331&gt;Rules!$B$3,ABS(I6331)&gt;Rules!$B$4,OR(B6332&lt;Rules!$B$2,B6332&gt;Rules!$B$3,ABS(I6332)&gt;Rules!$B$4)),1,0)</f>
        <v>0</v>
      </c>
      <c r="K6331" s="6" t="str">
        <f aca="false">IF(F6331=1,COUNTIF($F$2:F6331,1),"")</f>
        <v/>
      </c>
    </row>
    <row r="6332" customFormat="false" ht="15" hidden="false" customHeight="false" outlineLevel="0" collapsed="false">
      <c r="A6332" s="6" t="n">
        <v>49722.243</v>
      </c>
      <c r="B6332" s="6" t="n">
        <v>1.90842490842491</v>
      </c>
      <c r="C6332" s="6" t="n">
        <v>-1</v>
      </c>
      <c r="D6332" s="6" t="n">
        <v>-1</v>
      </c>
      <c r="E6332" s="6" t="n">
        <v>2.01831501831502</v>
      </c>
      <c r="F6332" s="6" t="n">
        <v>0</v>
      </c>
      <c r="G6332" s="6" t="n">
        <v>0</v>
      </c>
      <c r="H6332" s="6" t="str">
        <f aca="false">IF(AND(A6332&gt;=Stimuli!$B$2,A6332&lt;=Stimuli!$C$2),Stimuli!$A$2,IF(AND(A6332&gt;=Stimuli!$B$3,A6332&lt;=Stimuli!$C$3),Stimuli!$A$3,IF(AND(A6332&gt;=Stimuli!$B$4,A6332&lt;=Stimuli!$C$4),Stimuli!$A$4,"")))</f>
        <v>01 Quiet baseline (60s)</v>
      </c>
      <c r="I6332" s="6" t="n">
        <f aca="false">(B6332-B6331)/((A6332-A6331)/1000)</f>
        <v>0.750183150183176</v>
      </c>
      <c r="J6332" s="6" t="n">
        <f aca="false">IF(OR(B6332&lt;Rules!$B$2,B6332&gt;Rules!$B$3,ABS(I6332)&gt;Rules!$B$4,OR(B6333&lt;Rules!$B$2,B6333&gt;Rules!$B$3,ABS(I6333)&gt;Rules!$B$4)),1,0)</f>
        <v>0</v>
      </c>
      <c r="K6332" s="6" t="str">
        <f aca="false">IF(F6332=1,COUNTIF($F$2:F6332,1),"")</f>
        <v/>
      </c>
    </row>
    <row r="6333" customFormat="false" ht="15" hidden="false" customHeight="false" outlineLevel="0" collapsed="false">
      <c r="A6333" s="6" t="n">
        <v>49730.0555</v>
      </c>
      <c r="B6333" s="6" t="n">
        <v>1.9010989010989</v>
      </c>
      <c r="C6333" s="6" t="n">
        <v>-1</v>
      </c>
      <c r="D6333" s="6" t="n">
        <v>-1</v>
      </c>
      <c r="E6333" s="6" t="n">
        <v>2.01831501831502</v>
      </c>
      <c r="F6333" s="6" t="n">
        <v>0</v>
      </c>
      <c r="G6333" s="6" t="n">
        <v>0</v>
      </c>
      <c r="H6333" s="6" t="str">
        <f aca="false">IF(AND(A6333&gt;=Stimuli!$B$2,A6333&lt;=Stimuli!$C$2),Stimuli!$A$2,IF(AND(A6333&gt;=Stimuli!$B$3,A6333&lt;=Stimuli!$C$3),Stimuli!$A$3,IF(AND(A6333&gt;=Stimuli!$B$4,A6333&lt;=Stimuli!$C$4),Stimuli!$A$4,"")))</f>
        <v>01 Quiet baseline (60s)</v>
      </c>
      <c r="I6333" s="6" t="n">
        <f aca="false">(B6333-B6332)/((A6333-A6332)/1000)</f>
        <v>-0.937728937728906</v>
      </c>
      <c r="J6333" s="6" t="n">
        <f aca="false">IF(OR(B6333&lt;Rules!$B$2,B6333&gt;Rules!$B$3,ABS(I6333)&gt;Rules!$B$4,OR(B6334&lt;Rules!$B$2,B6334&gt;Rules!$B$3,ABS(I6334)&gt;Rules!$B$4)),1,0)</f>
        <v>0</v>
      </c>
      <c r="K6333" s="6" t="str">
        <f aca="false">IF(F6333=1,COUNTIF($F$2:F6333,1),"")</f>
        <v/>
      </c>
    </row>
    <row r="6334" customFormat="false" ht="15" hidden="false" customHeight="false" outlineLevel="0" collapsed="false">
      <c r="A6334" s="6" t="n">
        <v>49737.868</v>
      </c>
      <c r="B6334" s="6" t="n">
        <v>1.90695970695971</v>
      </c>
      <c r="C6334" s="6" t="n">
        <v>-1</v>
      </c>
      <c r="D6334" s="6" t="n">
        <v>-1</v>
      </c>
      <c r="E6334" s="6" t="n">
        <v>2.01831501831502</v>
      </c>
      <c r="F6334" s="6" t="n">
        <v>0</v>
      </c>
      <c r="G6334" s="6" t="n">
        <v>0</v>
      </c>
      <c r="H6334" s="6" t="str">
        <f aca="false">IF(AND(A6334&gt;=Stimuli!$B$2,A6334&lt;=Stimuli!$C$2),Stimuli!$A$2,IF(AND(A6334&gt;=Stimuli!$B$3,A6334&lt;=Stimuli!$C$3),Stimuli!$A$3,IF(AND(A6334&gt;=Stimuli!$B$4,A6334&lt;=Stimuli!$C$4),Stimuli!$A$4,"")))</f>
        <v>01 Quiet baseline (60s)</v>
      </c>
      <c r="I6334" s="6" t="n">
        <f aca="false">(B6334-B6333)/((A6334-A6333)/1000)</f>
        <v>0.750183150183176</v>
      </c>
      <c r="J6334" s="6" t="n">
        <f aca="false">IF(OR(B6334&lt;Rules!$B$2,B6334&gt;Rules!$B$3,ABS(I6334)&gt;Rules!$B$4,OR(B6335&lt;Rules!$B$2,B6335&gt;Rules!$B$3,ABS(I6335)&gt;Rules!$B$4)),1,0)</f>
        <v>0</v>
      </c>
      <c r="K6334" s="6" t="str">
        <f aca="false">IF(F6334=1,COUNTIF($F$2:F6334,1),"")</f>
        <v/>
      </c>
    </row>
    <row r="6335" customFormat="false" ht="15" hidden="false" customHeight="false" outlineLevel="0" collapsed="false">
      <c r="A6335" s="6" t="n">
        <v>49745.6805</v>
      </c>
      <c r="B6335" s="6" t="n">
        <v>1.9010989010989</v>
      </c>
      <c r="C6335" s="6" t="n">
        <v>-1</v>
      </c>
      <c r="D6335" s="6" t="n">
        <v>-1</v>
      </c>
      <c r="E6335" s="6" t="n">
        <v>2.01831501831502</v>
      </c>
      <c r="F6335" s="6" t="n">
        <v>0</v>
      </c>
      <c r="G6335" s="6" t="n">
        <v>0</v>
      </c>
      <c r="H6335" s="6" t="str">
        <f aca="false">IF(AND(A6335&gt;=Stimuli!$B$2,A6335&lt;=Stimuli!$C$2),Stimuli!$A$2,IF(AND(A6335&gt;=Stimuli!$B$3,A6335&lt;=Stimuli!$C$3),Stimuli!$A$3,IF(AND(A6335&gt;=Stimuli!$B$4,A6335&lt;=Stimuli!$C$4),Stimuli!$A$4,"")))</f>
        <v>01 Quiet baseline (60s)</v>
      </c>
      <c r="I6335" s="6" t="n">
        <f aca="false">(B6335-B6334)/((A6335-A6334)/1000)</f>
        <v>-0.750183150183176</v>
      </c>
      <c r="J6335" s="6" t="n">
        <f aca="false">IF(OR(B6335&lt;Rules!$B$2,B6335&gt;Rules!$B$3,ABS(I6335)&gt;Rules!$B$4,OR(B6336&lt;Rules!$B$2,B6336&gt;Rules!$B$3,ABS(I6336)&gt;Rules!$B$4)),1,0)</f>
        <v>0</v>
      </c>
      <c r="K6335" s="6" t="str">
        <f aca="false">IF(F6335=1,COUNTIF($F$2:F6335,1),"")</f>
        <v/>
      </c>
    </row>
    <row r="6336" customFormat="false" ht="15" hidden="false" customHeight="false" outlineLevel="0" collapsed="false">
      <c r="A6336" s="6" t="n">
        <v>49753.493</v>
      </c>
      <c r="B6336" s="6" t="n">
        <v>1.90695970695971</v>
      </c>
      <c r="C6336" s="6" t="n">
        <v>-1</v>
      </c>
      <c r="D6336" s="6" t="n">
        <v>-1</v>
      </c>
      <c r="E6336" s="6" t="n">
        <v>2.01831501831502</v>
      </c>
      <c r="F6336" s="6" t="n">
        <v>0</v>
      </c>
      <c r="G6336" s="6" t="n">
        <v>0</v>
      </c>
      <c r="H6336" s="6" t="str">
        <f aca="false">IF(AND(A6336&gt;=Stimuli!$B$2,A6336&lt;=Stimuli!$C$2),Stimuli!$A$2,IF(AND(A6336&gt;=Stimuli!$B$3,A6336&lt;=Stimuli!$C$3),Stimuli!$A$3,IF(AND(A6336&gt;=Stimuli!$B$4,A6336&lt;=Stimuli!$C$4),Stimuli!$A$4,"")))</f>
        <v>01 Quiet baseline (60s)</v>
      </c>
      <c r="I6336" s="6" t="n">
        <f aca="false">(B6336-B6335)/((A6336-A6335)/1000)</f>
        <v>0.750183150183176</v>
      </c>
      <c r="J6336" s="6" t="n">
        <f aca="false">IF(OR(B6336&lt;Rules!$B$2,B6336&gt;Rules!$B$3,ABS(I6336)&gt;Rules!$B$4,OR(B6337&lt;Rules!$B$2,B6337&gt;Rules!$B$3,ABS(I6337)&gt;Rules!$B$4)),1,0)</f>
        <v>0</v>
      </c>
      <c r="K6336" s="6" t="str">
        <f aca="false">IF(F6336=1,COUNTIF($F$2:F6336,1),"")</f>
        <v/>
      </c>
    </row>
    <row r="6337" customFormat="false" ht="15" hidden="false" customHeight="false" outlineLevel="0" collapsed="false">
      <c r="A6337" s="6" t="n">
        <v>49761.3055</v>
      </c>
      <c r="B6337" s="6" t="n">
        <v>1.9010989010989</v>
      </c>
      <c r="C6337" s="6" t="n">
        <v>-1</v>
      </c>
      <c r="D6337" s="6" t="n">
        <v>-1</v>
      </c>
      <c r="E6337" s="6" t="n">
        <v>2.01831501831502</v>
      </c>
      <c r="F6337" s="6" t="n">
        <v>0</v>
      </c>
      <c r="G6337" s="6" t="n">
        <v>0</v>
      </c>
      <c r="H6337" s="6" t="str">
        <f aca="false">IF(AND(A6337&gt;=Stimuli!$B$2,A6337&lt;=Stimuli!$C$2),Stimuli!$A$2,IF(AND(A6337&gt;=Stimuli!$B$3,A6337&lt;=Stimuli!$C$3),Stimuli!$A$3,IF(AND(A6337&gt;=Stimuli!$B$4,A6337&lt;=Stimuli!$C$4),Stimuli!$A$4,"")))</f>
        <v>01 Quiet baseline (60s)</v>
      </c>
      <c r="I6337" s="6" t="n">
        <f aca="false">(B6337-B6336)/((A6337-A6336)/1000)</f>
        <v>-0.750183150183176</v>
      </c>
      <c r="J6337" s="6" t="n">
        <f aca="false">IF(OR(B6337&lt;Rules!$B$2,B6337&gt;Rules!$B$3,ABS(I6337)&gt;Rules!$B$4,OR(B6338&lt;Rules!$B$2,B6338&gt;Rules!$B$3,ABS(I6338)&gt;Rules!$B$4)),1,0)</f>
        <v>0</v>
      </c>
      <c r="K6337" s="6" t="str">
        <f aca="false">IF(F6337=1,COUNTIF($F$2:F6337,1),"")</f>
        <v/>
      </c>
    </row>
    <row r="6338" customFormat="false" ht="15" hidden="false" customHeight="false" outlineLevel="0" collapsed="false">
      <c r="A6338" s="6" t="n">
        <v>49769.118</v>
      </c>
      <c r="B6338" s="6" t="n">
        <v>1.90549450549451</v>
      </c>
      <c r="C6338" s="6" t="n">
        <v>-1</v>
      </c>
      <c r="D6338" s="6" t="n">
        <v>-1</v>
      </c>
      <c r="E6338" s="6" t="n">
        <v>2.01831501831502</v>
      </c>
      <c r="F6338" s="6" t="n">
        <v>0</v>
      </c>
      <c r="G6338" s="6" t="n">
        <v>0</v>
      </c>
      <c r="H6338" s="6" t="str">
        <f aca="false">IF(AND(A6338&gt;=Stimuli!$B$2,A6338&lt;=Stimuli!$C$2),Stimuli!$A$2,IF(AND(A6338&gt;=Stimuli!$B$3,A6338&lt;=Stimuli!$C$3),Stimuli!$A$3,IF(AND(A6338&gt;=Stimuli!$B$4,A6338&lt;=Stimuli!$C$4),Stimuli!$A$4,"")))</f>
        <v>01 Quiet baseline (60s)</v>
      </c>
      <c r="I6338" s="6" t="n">
        <f aca="false">(B6338-B6337)/((A6338-A6337)/1000)</f>
        <v>0.562637362637304</v>
      </c>
      <c r="J6338" s="6" t="n">
        <f aca="false">IF(OR(B6338&lt;Rules!$B$2,B6338&gt;Rules!$B$3,ABS(I6338)&gt;Rules!$B$4,OR(B6339&lt;Rules!$B$2,B6339&gt;Rules!$B$3,ABS(I6339)&gt;Rules!$B$4)),1,0)</f>
        <v>0</v>
      </c>
      <c r="K6338" s="6" t="str">
        <f aca="false">IF(F6338=1,COUNTIF($F$2:F6338,1),"")</f>
        <v/>
      </c>
    </row>
    <row r="6339" customFormat="false" ht="15" hidden="false" customHeight="false" outlineLevel="0" collapsed="false">
      <c r="A6339" s="6" t="n">
        <v>49776.9305</v>
      </c>
      <c r="B6339" s="6" t="n">
        <v>1.9010989010989</v>
      </c>
      <c r="C6339" s="6" t="n">
        <v>-1</v>
      </c>
      <c r="D6339" s="6" t="n">
        <v>-1</v>
      </c>
      <c r="E6339" s="6" t="n">
        <v>2.01831501831502</v>
      </c>
      <c r="F6339" s="6" t="n">
        <v>0</v>
      </c>
      <c r="G6339" s="6" t="n">
        <v>0</v>
      </c>
      <c r="H6339" s="6" t="str">
        <f aca="false">IF(AND(A6339&gt;=Stimuli!$B$2,A6339&lt;=Stimuli!$C$2),Stimuli!$A$2,IF(AND(A6339&gt;=Stimuli!$B$3,A6339&lt;=Stimuli!$C$3),Stimuli!$A$3,IF(AND(A6339&gt;=Stimuli!$B$4,A6339&lt;=Stimuli!$C$4),Stimuli!$A$4,"")))</f>
        <v>01 Quiet baseline (60s)</v>
      </c>
      <c r="I6339" s="6" t="n">
        <f aca="false">(B6339-B6338)/((A6339-A6338)/1000)</f>
        <v>-0.562637362637304</v>
      </c>
      <c r="J6339" s="6" t="n">
        <f aca="false">IF(OR(B6339&lt;Rules!$B$2,B6339&gt;Rules!$B$3,ABS(I6339)&gt;Rules!$B$4,OR(B6340&lt;Rules!$B$2,B6340&gt;Rules!$B$3,ABS(I6340)&gt;Rules!$B$4)),1,0)</f>
        <v>0</v>
      </c>
      <c r="K6339" s="6" t="str">
        <f aca="false">IF(F6339=1,COUNTIF($F$2:F6339,1),"")</f>
        <v/>
      </c>
    </row>
    <row r="6340" customFormat="false" ht="15" hidden="false" customHeight="false" outlineLevel="0" collapsed="false">
      <c r="A6340" s="6" t="n">
        <v>49784.743</v>
      </c>
      <c r="B6340" s="6" t="n">
        <v>1.9040293040293</v>
      </c>
      <c r="C6340" s="6" t="n">
        <v>-1</v>
      </c>
      <c r="D6340" s="6" t="n">
        <v>-1</v>
      </c>
      <c r="E6340" s="6" t="n">
        <v>2.01831501831502</v>
      </c>
      <c r="F6340" s="6" t="n">
        <v>0</v>
      </c>
      <c r="G6340" s="6" t="n">
        <v>0</v>
      </c>
      <c r="H6340" s="6" t="str">
        <f aca="false">IF(AND(A6340&gt;=Stimuli!$B$2,A6340&lt;=Stimuli!$C$2),Stimuli!$A$2,IF(AND(A6340&gt;=Stimuli!$B$3,A6340&lt;=Stimuli!$C$3),Stimuli!$A$3,IF(AND(A6340&gt;=Stimuli!$B$4,A6340&lt;=Stimuli!$C$4),Stimuli!$A$4,"")))</f>
        <v>01 Quiet baseline (60s)</v>
      </c>
      <c r="I6340" s="6" t="n">
        <f aca="false">(B6340-B6339)/((A6340-A6339)/1000)</f>
        <v>0.375091575091574</v>
      </c>
      <c r="J6340" s="6" t="n">
        <f aca="false">IF(OR(B6340&lt;Rules!$B$2,B6340&gt;Rules!$B$3,ABS(I6340)&gt;Rules!$B$4,OR(B6341&lt;Rules!$B$2,B6341&gt;Rules!$B$3,ABS(I6341)&gt;Rules!$B$4)),1,0)</f>
        <v>0</v>
      </c>
      <c r="K6340" s="6" t="str">
        <f aca="false">IF(F6340=1,COUNTIF($F$2:F6340,1),"")</f>
        <v/>
      </c>
    </row>
    <row r="6341" customFormat="false" ht="15" hidden="false" customHeight="false" outlineLevel="0" collapsed="false">
      <c r="A6341" s="6" t="n">
        <v>49792.5555</v>
      </c>
      <c r="B6341" s="6" t="n">
        <v>1.9025641025641</v>
      </c>
      <c r="C6341" s="6" t="n">
        <v>-1</v>
      </c>
      <c r="D6341" s="6" t="n">
        <v>-1</v>
      </c>
      <c r="E6341" s="6" t="n">
        <v>2.01831501831502</v>
      </c>
      <c r="F6341" s="6" t="n">
        <v>0</v>
      </c>
      <c r="G6341" s="6" t="n">
        <v>0</v>
      </c>
      <c r="H6341" s="6" t="str">
        <f aca="false">IF(AND(A6341&gt;=Stimuli!$B$2,A6341&lt;=Stimuli!$C$2),Stimuli!$A$2,IF(AND(A6341&gt;=Stimuli!$B$3,A6341&lt;=Stimuli!$C$3),Stimuli!$A$3,IF(AND(A6341&gt;=Stimuli!$B$4,A6341&lt;=Stimuli!$C$4),Stimuli!$A$4,"")))</f>
        <v>01 Quiet baseline (60s)</v>
      </c>
      <c r="I6341" s="6" t="n">
        <f aca="false">(B6341-B6340)/((A6341-A6340)/1000)</f>
        <v>-0.187545787545844</v>
      </c>
      <c r="J6341" s="6" t="n">
        <f aca="false">IF(OR(B6341&lt;Rules!$B$2,B6341&gt;Rules!$B$3,ABS(I6341)&gt;Rules!$B$4,OR(B6342&lt;Rules!$B$2,B6342&gt;Rules!$B$3,ABS(I6342)&gt;Rules!$B$4)),1,0)</f>
        <v>0</v>
      </c>
      <c r="K6341" s="6" t="str">
        <f aca="false">IF(F6341=1,COUNTIF($F$2:F6341,1),"")</f>
        <v/>
      </c>
    </row>
    <row r="6342" customFormat="false" ht="15" hidden="false" customHeight="false" outlineLevel="0" collapsed="false">
      <c r="A6342" s="6" t="n">
        <v>49800.368</v>
      </c>
      <c r="B6342" s="6" t="n">
        <v>1.9025641025641</v>
      </c>
      <c r="C6342" s="6" t="n">
        <v>-1</v>
      </c>
      <c r="D6342" s="6" t="n">
        <v>-1</v>
      </c>
      <c r="E6342" s="6" t="n">
        <v>2.01831501831502</v>
      </c>
      <c r="F6342" s="6" t="n">
        <v>0</v>
      </c>
      <c r="G6342" s="6" t="n">
        <v>0</v>
      </c>
      <c r="H6342" s="6" t="str">
        <f aca="false">IF(AND(A6342&gt;=Stimuli!$B$2,A6342&lt;=Stimuli!$C$2),Stimuli!$A$2,IF(AND(A6342&gt;=Stimuli!$B$3,A6342&lt;=Stimuli!$C$3),Stimuli!$A$3,IF(AND(A6342&gt;=Stimuli!$B$4,A6342&lt;=Stimuli!$C$4),Stimuli!$A$4,"")))</f>
        <v>01 Quiet baseline (60s)</v>
      </c>
      <c r="I6342" s="6" t="n">
        <f aca="false">(B6342-B6341)/((A6342-A6341)/1000)</f>
        <v>0</v>
      </c>
      <c r="J6342" s="6" t="n">
        <f aca="false">IF(OR(B6342&lt;Rules!$B$2,B6342&gt;Rules!$B$3,ABS(I6342)&gt;Rules!$B$4,OR(B6343&lt;Rules!$B$2,B6343&gt;Rules!$B$3,ABS(I6343)&gt;Rules!$B$4)),1,0)</f>
        <v>0</v>
      </c>
      <c r="K6342" s="6" t="str">
        <f aca="false">IF(F6342=1,COUNTIF($F$2:F6342,1),"")</f>
        <v/>
      </c>
    </row>
    <row r="6343" customFormat="false" ht="15" hidden="false" customHeight="false" outlineLevel="0" collapsed="false">
      <c r="A6343" s="6" t="n">
        <v>49808.1805</v>
      </c>
      <c r="B6343" s="6" t="n">
        <v>1.9040293040293</v>
      </c>
      <c r="C6343" s="6" t="n">
        <v>-1</v>
      </c>
      <c r="D6343" s="6" t="n">
        <v>-1</v>
      </c>
      <c r="E6343" s="6" t="n">
        <v>2.01831501831502</v>
      </c>
      <c r="F6343" s="6" t="n">
        <v>0</v>
      </c>
      <c r="G6343" s="6" t="n">
        <v>0</v>
      </c>
      <c r="H6343" s="6" t="str">
        <f aca="false">IF(AND(A6343&gt;=Stimuli!$B$2,A6343&lt;=Stimuli!$C$2),Stimuli!$A$2,IF(AND(A6343&gt;=Stimuli!$B$3,A6343&lt;=Stimuli!$C$3),Stimuli!$A$3,IF(AND(A6343&gt;=Stimuli!$B$4,A6343&lt;=Stimuli!$C$4),Stimuli!$A$4,"")))</f>
        <v>01 Quiet baseline (60s)</v>
      </c>
      <c r="I6343" s="6" t="n">
        <f aca="false">(B6343-B6342)/((A6343-A6342)/1000)</f>
        <v>0.187545787545844</v>
      </c>
      <c r="J6343" s="6" t="n">
        <f aca="false">IF(OR(B6343&lt;Rules!$B$2,B6343&gt;Rules!$B$3,ABS(I6343)&gt;Rules!$B$4,OR(B6344&lt;Rules!$B$2,B6344&gt;Rules!$B$3,ABS(I6344)&gt;Rules!$B$4)),1,0)</f>
        <v>0</v>
      </c>
      <c r="K6343" s="6" t="str">
        <f aca="false">IF(F6343=1,COUNTIF($F$2:F6343,1),"")</f>
        <v/>
      </c>
    </row>
    <row r="6344" customFormat="false" ht="15" hidden="false" customHeight="false" outlineLevel="0" collapsed="false">
      <c r="A6344" s="6" t="n">
        <v>49815.993</v>
      </c>
      <c r="B6344" s="6" t="n">
        <v>1.9025641025641</v>
      </c>
      <c r="C6344" s="6" t="n">
        <v>-1</v>
      </c>
      <c r="D6344" s="6" t="n">
        <v>-1</v>
      </c>
      <c r="E6344" s="6" t="n">
        <v>2.01831501831502</v>
      </c>
      <c r="F6344" s="6" t="n">
        <v>0</v>
      </c>
      <c r="G6344" s="6" t="n">
        <v>0</v>
      </c>
      <c r="H6344" s="6" t="str">
        <f aca="false">IF(AND(A6344&gt;=Stimuli!$B$2,A6344&lt;=Stimuli!$C$2),Stimuli!$A$2,IF(AND(A6344&gt;=Stimuli!$B$3,A6344&lt;=Stimuli!$C$3),Stimuli!$A$3,IF(AND(A6344&gt;=Stimuli!$B$4,A6344&lt;=Stimuli!$C$4),Stimuli!$A$4,"")))</f>
        <v>01 Quiet baseline (60s)</v>
      </c>
      <c r="I6344" s="6" t="n">
        <f aca="false">(B6344-B6343)/((A6344-A6343)/1000)</f>
        <v>-0.187545787545844</v>
      </c>
      <c r="J6344" s="6" t="n">
        <f aca="false">IF(OR(B6344&lt;Rules!$B$2,B6344&gt;Rules!$B$3,ABS(I6344)&gt;Rules!$B$4,OR(B6345&lt;Rules!$B$2,B6345&gt;Rules!$B$3,ABS(I6345)&gt;Rules!$B$4)),1,0)</f>
        <v>0</v>
      </c>
      <c r="K6344" s="6" t="str">
        <f aca="false">IF(F6344=1,COUNTIF($F$2:F6344,1),"")</f>
        <v/>
      </c>
    </row>
    <row r="6345" customFormat="false" ht="15" hidden="false" customHeight="false" outlineLevel="0" collapsed="false">
      <c r="A6345" s="6" t="n">
        <v>49823.8055</v>
      </c>
      <c r="B6345" s="6" t="n">
        <v>1.90549450549451</v>
      </c>
      <c r="C6345" s="6" t="n">
        <v>-1</v>
      </c>
      <c r="D6345" s="6" t="n">
        <v>-1</v>
      </c>
      <c r="E6345" s="6" t="n">
        <v>2.01831501831502</v>
      </c>
      <c r="F6345" s="6" t="n">
        <v>0</v>
      </c>
      <c r="G6345" s="6" t="n">
        <v>0</v>
      </c>
      <c r="H6345" s="6" t="str">
        <f aca="false">IF(AND(A6345&gt;=Stimuli!$B$2,A6345&lt;=Stimuli!$C$2),Stimuli!$A$2,IF(AND(A6345&gt;=Stimuli!$B$3,A6345&lt;=Stimuli!$C$3),Stimuli!$A$3,IF(AND(A6345&gt;=Stimuli!$B$4,A6345&lt;=Stimuli!$C$4),Stimuli!$A$4,"")))</f>
        <v>01 Quiet baseline (60s)</v>
      </c>
      <c r="I6345" s="6" t="n">
        <f aca="false">(B6345-B6344)/((A6345-A6344)/1000)</f>
        <v>0.375091575091574</v>
      </c>
      <c r="J6345" s="6" t="n">
        <f aca="false">IF(OR(B6345&lt;Rules!$B$2,B6345&gt;Rules!$B$3,ABS(I6345)&gt;Rules!$B$4,OR(B6346&lt;Rules!$B$2,B6346&gt;Rules!$B$3,ABS(I6346)&gt;Rules!$B$4)),1,0)</f>
        <v>0</v>
      </c>
      <c r="K6345" s="6" t="str">
        <f aca="false">IF(F6345=1,COUNTIF($F$2:F6345,1),"")</f>
        <v/>
      </c>
    </row>
    <row r="6346" customFormat="false" ht="15" hidden="false" customHeight="false" outlineLevel="0" collapsed="false">
      <c r="A6346" s="6" t="n">
        <v>49831.618</v>
      </c>
      <c r="B6346" s="6" t="n">
        <v>1.8996336996337</v>
      </c>
      <c r="C6346" s="6" t="n">
        <v>-1</v>
      </c>
      <c r="D6346" s="6" t="n">
        <v>-1</v>
      </c>
      <c r="E6346" s="6" t="n">
        <v>2.01831501831502</v>
      </c>
      <c r="F6346" s="6" t="n">
        <v>0</v>
      </c>
      <c r="G6346" s="6" t="n">
        <v>0</v>
      </c>
      <c r="H6346" s="6" t="str">
        <f aca="false">IF(AND(A6346&gt;=Stimuli!$B$2,A6346&lt;=Stimuli!$C$2),Stimuli!$A$2,IF(AND(A6346&gt;=Stimuli!$B$3,A6346&lt;=Stimuli!$C$3),Stimuli!$A$3,IF(AND(A6346&gt;=Stimuli!$B$4,A6346&lt;=Stimuli!$C$4),Stimuli!$A$4,"")))</f>
        <v>01 Quiet baseline (60s)</v>
      </c>
      <c r="I6346" s="6" t="n">
        <f aca="false">(B6346-B6345)/((A6346-A6345)/1000)</f>
        <v>-0.750183150183034</v>
      </c>
      <c r="J6346" s="6" t="n">
        <f aca="false">IF(OR(B6346&lt;Rules!$B$2,B6346&gt;Rules!$B$3,ABS(I6346)&gt;Rules!$B$4,OR(B6347&lt;Rules!$B$2,B6347&gt;Rules!$B$3,ABS(I6347)&gt;Rules!$B$4)),1,0)</f>
        <v>0</v>
      </c>
      <c r="K6346" s="6" t="str">
        <f aca="false">IF(F6346=1,COUNTIF($F$2:F6346,1),"")</f>
        <v/>
      </c>
    </row>
    <row r="6347" customFormat="false" ht="15" hidden="false" customHeight="false" outlineLevel="0" collapsed="false">
      <c r="A6347" s="6" t="n">
        <v>49839.4305</v>
      </c>
      <c r="B6347" s="6" t="n">
        <v>1.90549450549451</v>
      </c>
      <c r="C6347" s="6" t="n">
        <v>-1</v>
      </c>
      <c r="D6347" s="6" t="n">
        <v>-1</v>
      </c>
      <c r="E6347" s="6" t="n">
        <v>2.01831501831502</v>
      </c>
      <c r="F6347" s="6" t="n">
        <v>0</v>
      </c>
      <c r="G6347" s="6" t="n">
        <v>0</v>
      </c>
      <c r="H6347" s="6" t="str">
        <f aca="false">IF(AND(A6347&gt;=Stimuli!$B$2,A6347&lt;=Stimuli!$C$2),Stimuli!$A$2,IF(AND(A6347&gt;=Stimuli!$B$3,A6347&lt;=Stimuli!$C$3),Stimuli!$A$3,IF(AND(A6347&gt;=Stimuli!$B$4,A6347&lt;=Stimuli!$C$4),Stimuli!$A$4,"")))</f>
        <v>01 Quiet baseline (60s)</v>
      </c>
      <c r="I6347" s="6" t="n">
        <f aca="false">(B6347-B6346)/((A6347-A6346)/1000)</f>
        <v>0.750183150183034</v>
      </c>
      <c r="J6347" s="6" t="n">
        <f aca="false">IF(OR(B6347&lt;Rules!$B$2,B6347&gt;Rules!$B$3,ABS(I6347)&gt;Rules!$B$4,OR(B6348&lt;Rules!$B$2,B6348&gt;Rules!$B$3,ABS(I6348)&gt;Rules!$B$4)),1,0)</f>
        <v>0</v>
      </c>
      <c r="K6347" s="6" t="str">
        <f aca="false">IF(F6347=1,COUNTIF($F$2:F6347,1),"")</f>
        <v/>
      </c>
    </row>
    <row r="6348" customFormat="false" ht="15" hidden="false" customHeight="false" outlineLevel="0" collapsed="false">
      <c r="A6348" s="6" t="n">
        <v>49847.243</v>
      </c>
      <c r="B6348" s="6" t="n">
        <v>1.8996336996337</v>
      </c>
      <c r="C6348" s="6" t="n">
        <v>-1</v>
      </c>
      <c r="D6348" s="6" t="n">
        <v>-1</v>
      </c>
      <c r="E6348" s="6" t="n">
        <v>2.01831501831502</v>
      </c>
      <c r="F6348" s="6" t="n">
        <v>0</v>
      </c>
      <c r="G6348" s="6" t="n">
        <v>0</v>
      </c>
      <c r="H6348" s="6" t="str">
        <f aca="false">IF(AND(A6348&gt;=Stimuli!$B$2,A6348&lt;=Stimuli!$C$2),Stimuli!$A$2,IF(AND(A6348&gt;=Stimuli!$B$3,A6348&lt;=Stimuli!$C$3),Stimuli!$A$3,IF(AND(A6348&gt;=Stimuli!$B$4,A6348&lt;=Stimuli!$C$4),Stimuli!$A$4,"")))</f>
        <v>01 Quiet baseline (60s)</v>
      </c>
      <c r="I6348" s="6" t="n">
        <f aca="false">(B6348-B6347)/((A6348-A6347)/1000)</f>
        <v>-0.750183150183034</v>
      </c>
      <c r="J6348" s="6" t="n">
        <f aca="false">IF(OR(B6348&lt;Rules!$B$2,B6348&gt;Rules!$B$3,ABS(I6348)&gt;Rules!$B$4,OR(B6349&lt;Rules!$B$2,B6349&gt;Rules!$B$3,ABS(I6349)&gt;Rules!$B$4)),1,0)</f>
        <v>0</v>
      </c>
      <c r="K6348" s="6" t="str">
        <f aca="false">IF(F6348=1,COUNTIF($F$2:F6348,1),"")</f>
        <v/>
      </c>
    </row>
    <row r="6349" customFormat="false" ht="15" hidden="false" customHeight="false" outlineLevel="0" collapsed="false">
      <c r="A6349" s="6" t="n">
        <v>49855.0555</v>
      </c>
      <c r="B6349" s="6" t="n">
        <v>1.90695970695971</v>
      </c>
      <c r="C6349" s="6" t="n">
        <v>64</v>
      </c>
      <c r="D6349" s="6" t="n">
        <v>937.5</v>
      </c>
      <c r="E6349" s="6" t="n">
        <v>2.01831501831502</v>
      </c>
      <c r="F6349" s="6" t="n">
        <v>0</v>
      </c>
      <c r="G6349" s="6" t="n">
        <v>0</v>
      </c>
      <c r="H6349" s="6" t="str">
        <f aca="false">IF(AND(A6349&gt;=Stimuli!$B$2,A6349&lt;=Stimuli!$C$2),Stimuli!$A$2,IF(AND(A6349&gt;=Stimuli!$B$3,A6349&lt;=Stimuli!$C$3),Stimuli!$A$3,IF(AND(A6349&gt;=Stimuli!$B$4,A6349&lt;=Stimuli!$C$4),Stimuli!$A$4,"")))</f>
        <v>01 Quiet baseline (60s)</v>
      </c>
      <c r="I6349" s="6" t="n">
        <f aca="false">(B6349-B6348)/((A6349-A6348)/1000)</f>
        <v>0.937728937728906</v>
      </c>
      <c r="J6349" s="6" t="n">
        <f aca="false">IF(OR(B6349&lt;Rules!$B$2,B6349&gt;Rules!$B$3,ABS(I6349)&gt;Rules!$B$4,OR(B6350&lt;Rules!$B$2,B6350&gt;Rules!$B$3,ABS(I6350)&gt;Rules!$B$4)),1,0)</f>
        <v>0</v>
      </c>
      <c r="K6349" s="6" t="str">
        <f aca="false">IF(F6349=1,COUNTIF($F$2:F6349,1),"")</f>
        <v/>
      </c>
    </row>
    <row r="6350" customFormat="false" ht="15" hidden="false" customHeight="false" outlineLevel="0" collapsed="false">
      <c r="A6350" s="6" t="n">
        <v>49862.868</v>
      </c>
      <c r="B6350" s="6" t="n">
        <v>1.8996336996337</v>
      </c>
      <c r="C6350" s="6" t="n">
        <v>64</v>
      </c>
      <c r="D6350" s="6" t="n">
        <v>-1</v>
      </c>
      <c r="E6350" s="6" t="n">
        <v>2.01831501831502</v>
      </c>
      <c r="F6350" s="6" t="n">
        <v>0</v>
      </c>
      <c r="G6350" s="6" t="n">
        <v>0</v>
      </c>
      <c r="H6350" s="6" t="str">
        <f aca="false">IF(AND(A6350&gt;=Stimuli!$B$2,A6350&lt;=Stimuli!$C$2),Stimuli!$A$2,IF(AND(A6350&gt;=Stimuli!$B$3,A6350&lt;=Stimuli!$C$3),Stimuli!$A$3,IF(AND(A6350&gt;=Stimuli!$B$4,A6350&lt;=Stimuli!$C$4),Stimuli!$A$4,"")))</f>
        <v>01 Quiet baseline (60s)</v>
      </c>
      <c r="I6350" s="6" t="n">
        <f aca="false">(B6350-B6349)/((A6350-A6349)/1000)</f>
        <v>-0.937728937728906</v>
      </c>
      <c r="J6350" s="6" t="n">
        <f aca="false">IF(OR(B6350&lt;Rules!$B$2,B6350&gt;Rules!$B$3,ABS(I6350)&gt;Rules!$B$4,OR(B6351&lt;Rules!$B$2,B6351&gt;Rules!$B$3,ABS(I6351)&gt;Rules!$B$4)),1,0)</f>
        <v>0</v>
      </c>
      <c r="K6350" s="6" t="str">
        <f aca="false">IF(F6350=1,COUNTIF($F$2:F6350,1),"")</f>
        <v/>
      </c>
    </row>
    <row r="6351" customFormat="false" ht="15" hidden="false" customHeight="false" outlineLevel="0" collapsed="false">
      <c r="A6351" s="6" t="n">
        <v>49870.6805</v>
      </c>
      <c r="B6351" s="6" t="n">
        <v>1.90695970695971</v>
      </c>
      <c r="C6351" s="6" t="n">
        <v>64</v>
      </c>
      <c r="D6351" s="6" t="n">
        <v>-1</v>
      </c>
      <c r="E6351" s="6" t="n">
        <v>2.01684981684982</v>
      </c>
      <c r="F6351" s="6" t="n">
        <v>0</v>
      </c>
      <c r="G6351" s="6" t="n">
        <v>0</v>
      </c>
      <c r="H6351" s="6" t="str">
        <f aca="false">IF(AND(A6351&gt;=Stimuli!$B$2,A6351&lt;=Stimuli!$C$2),Stimuli!$A$2,IF(AND(A6351&gt;=Stimuli!$B$3,A6351&lt;=Stimuli!$C$3),Stimuli!$A$3,IF(AND(A6351&gt;=Stimuli!$B$4,A6351&lt;=Stimuli!$C$4),Stimuli!$A$4,"")))</f>
        <v>01 Quiet baseline (60s)</v>
      </c>
      <c r="I6351" s="6" t="n">
        <f aca="false">(B6351-B6350)/((A6351-A6350)/1000)</f>
        <v>0.937728937728906</v>
      </c>
      <c r="J6351" s="6" t="n">
        <f aca="false">IF(OR(B6351&lt;Rules!$B$2,B6351&gt;Rules!$B$3,ABS(I6351)&gt;Rules!$B$4,OR(B6352&lt;Rules!$B$2,B6352&gt;Rules!$B$3,ABS(I6352)&gt;Rules!$B$4)),1,0)</f>
        <v>0</v>
      </c>
      <c r="K6351" s="6" t="str">
        <f aca="false">IF(F6351=1,COUNTIF($F$2:F6351,1),"")</f>
        <v/>
      </c>
    </row>
    <row r="6352" customFormat="false" ht="15" hidden="false" customHeight="false" outlineLevel="0" collapsed="false">
      <c r="A6352" s="6" t="n">
        <v>49878.493</v>
      </c>
      <c r="B6352" s="6" t="n">
        <v>1.8996336996337</v>
      </c>
      <c r="C6352" s="6" t="n">
        <v>64</v>
      </c>
      <c r="D6352" s="6" t="n">
        <v>-1</v>
      </c>
      <c r="E6352" s="6" t="n">
        <v>2.01684981684982</v>
      </c>
      <c r="F6352" s="6" t="n">
        <v>0</v>
      </c>
      <c r="G6352" s="6" t="n">
        <v>0</v>
      </c>
      <c r="H6352" s="6" t="str">
        <f aca="false">IF(AND(A6352&gt;=Stimuli!$B$2,A6352&lt;=Stimuli!$C$2),Stimuli!$A$2,IF(AND(A6352&gt;=Stimuli!$B$3,A6352&lt;=Stimuli!$C$3),Stimuli!$A$3,IF(AND(A6352&gt;=Stimuli!$B$4,A6352&lt;=Stimuli!$C$4),Stimuli!$A$4,"")))</f>
        <v>01 Quiet baseline (60s)</v>
      </c>
      <c r="I6352" s="6" t="n">
        <f aca="false">(B6352-B6351)/((A6352-A6351)/1000)</f>
        <v>-0.937728937728906</v>
      </c>
      <c r="J6352" s="6" t="n">
        <f aca="false">IF(OR(B6352&lt;Rules!$B$2,B6352&gt;Rules!$B$3,ABS(I6352)&gt;Rules!$B$4,OR(B6353&lt;Rules!$B$2,B6353&gt;Rules!$B$3,ABS(I6353)&gt;Rules!$B$4)),1,0)</f>
        <v>0</v>
      </c>
      <c r="K6352" s="6" t="str">
        <f aca="false">IF(F6352=1,COUNTIF($F$2:F6352,1),"")</f>
        <v/>
      </c>
    </row>
    <row r="6353" customFormat="false" ht="15" hidden="false" customHeight="false" outlineLevel="0" collapsed="false">
      <c r="A6353" s="6" t="n">
        <v>49886.3055</v>
      </c>
      <c r="B6353" s="6" t="n">
        <v>1.90695970695971</v>
      </c>
      <c r="C6353" s="6" t="n">
        <v>64</v>
      </c>
      <c r="D6353" s="6" t="n">
        <v>-1</v>
      </c>
      <c r="E6353" s="6" t="n">
        <v>2.01684981684982</v>
      </c>
      <c r="F6353" s="6" t="n">
        <v>0</v>
      </c>
      <c r="G6353" s="6" t="n">
        <v>0</v>
      </c>
      <c r="H6353" s="6" t="str">
        <f aca="false">IF(AND(A6353&gt;=Stimuli!$B$2,A6353&lt;=Stimuli!$C$2),Stimuli!$A$2,IF(AND(A6353&gt;=Stimuli!$B$3,A6353&lt;=Stimuli!$C$3),Stimuli!$A$3,IF(AND(A6353&gt;=Stimuli!$B$4,A6353&lt;=Stimuli!$C$4),Stimuli!$A$4,"")))</f>
        <v>01 Quiet baseline (60s)</v>
      </c>
      <c r="I6353" s="6" t="n">
        <f aca="false">(B6353-B6352)/((A6353-A6352)/1000)</f>
        <v>0.937728937728906</v>
      </c>
      <c r="J6353" s="6" t="n">
        <f aca="false">IF(OR(B6353&lt;Rules!$B$2,B6353&gt;Rules!$B$3,ABS(I6353)&gt;Rules!$B$4,OR(B6354&lt;Rules!$B$2,B6354&gt;Rules!$B$3,ABS(I6354)&gt;Rules!$B$4)),1,0)</f>
        <v>0</v>
      </c>
      <c r="K6353" s="6" t="str">
        <f aca="false">IF(F6353=1,COUNTIF($F$2:F6353,1),"")</f>
        <v/>
      </c>
    </row>
    <row r="6354" customFormat="false" ht="15" hidden="false" customHeight="false" outlineLevel="0" collapsed="false">
      <c r="A6354" s="6" t="n">
        <v>49894.118</v>
      </c>
      <c r="B6354" s="6" t="n">
        <v>1.9010989010989</v>
      </c>
      <c r="C6354" s="6" t="n">
        <v>64</v>
      </c>
      <c r="D6354" s="6" t="n">
        <v>-1</v>
      </c>
      <c r="E6354" s="6" t="n">
        <v>2.01684981684982</v>
      </c>
      <c r="F6354" s="6" t="n">
        <v>0</v>
      </c>
      <c r="G6354" s="6" t="n">
        <v>0</v>
      </c>
      <c r="H6354" s="6" t="str">
        <f aca="false">IF(AND(A6354&gt;=Stimuli!$B$2,A6354&lt;=Stimuli!$C$2),Stimuli!$A$2,IF(AND(A6354&gt;=Stimuli!$B$3,A6354&lt;=Stimuli!$C$3),Stimuli!$A$3,IF(AND(A6354&gt;=Stimuli!$B$4,A6354&lt;=Stimuli!$C$4),Stimuli!$A$4,"")))</f>
        <v>01 Quiet baseline (60s)</v>
      </c>
      <c r="I6354" s="6" t="n">
        <f aca="false">(B6354-B6353)/((A6354-A6353)/1000)</f>
        <v>-0.750183150183176</v>
      </c>
      <c r="J6354" s="6" t="n">
        <f aca="false">IF(OR(B6354&lt;Rules!$B$2,B6354&gt;Rules!$B$3,ABS(I6354)&gt;Rules!$B$4,OR(B6355&lt;Rules!$B$2,B6355&gt;Rules!$B$3,ABS(I6355)&gt;Rules!$B$4)),1,0)</f>
        <v>0</v>
      </c>
      <c r="K6354" s="6" t="str">
        <f aca="false">IF(F6354=1,COUNTIF($F$2:F6354,1),"")</f>
        <v/>
      </c>
    </row>
    <row r="6355" customFormat="false" ht="15" hidden="false" customHeight="false" outlineLevel="0" collapsed="false">
      <c r="A6355" s="6" t="n">
        <v>49901.9305</v>
      </c>
      <c r="B6355" s="6" t="n">
        <v>1.90549450549451</v>
      </c>
      <c r="C6355" s="6" t="n">
        <v>64</v>
      </c>
      <c r="D6355" s="6" t="n">
        <v>-1</v>
      </c>
      <c r="E6355" s="6" t="n">
        <v>2.01684981684982</v>
      </c>
      <c r="F6355" s="6" t="n">
        <v>0</v>
      </c>
      <c r="G6355" s="6" t="n">
        <v>0</v>
      </c>
      <c r="H6355" s="6" t="str">
        <f aca="false">IF(AND(A6355&gt;=Stimuli!$B$2,A6355&lt;=Stimuli!$C$2),Stimuli!$A$2,IF(AND(A6355&gt;=Stimuli!$B$3,A6355&lt;=Stimuli!$C$3),Stimuli!$A$3,IF(AND(A6355&gt;=Stimuli!$B$4,A6355&lt;=Stimuli!$C$4),Stimuli!$A$4,"")))</f>
        <v>01 Quiet baseline (60s)</v>
      </c>
      <c r="I6355" s="6" t="n">
        <f aca="false">(B6355-B6354)/((A6355-A6354)/1000)</f>
        <v>0.562637362637304</v>
      </c>
      <c r="J6355" s="6" t="n">
        <f aca="false">IF(OR(B6355&lt;Rules!$B$2,B6355&gt;Rules!$B$3,ABS(I6355)&gt;Rules!$B$4,OR(B6356&lt;Rules!$B$2,B6356&gt;Rules!$B$3,ABS(I6356)&gt;Rules!$B$4)),1,0)</f>
        <v>0</v>
      </c>
      <c r="K6355" s="6" t="str">
        <f aca="false">IF(F6355=1,COUNTIF($F$2:F6355,1),"")</f>
        <v/>
      </c>
    </row>
    <row r="6356" customFormat="false" ht="15" hidden="false" customHeight="false" outlineLevel="0" collapsed="false">
      <c r="A6356" s="6" t="n">
        <v>49909.743</v>
      </c>
      <c r="B6356" s="6" t="n">
        <v>1.9025641025641</v>
      </c>
      <c r="C6356" s="6" t="n">
        <v>64</v>
      </c>
      <c r="D6356" s="6" t="n">
        <v>-1</v>
      </c>
      <c r="E6356" s="6" t="n">
        <v>2.01684981684982</v>
      </c>
      <c r="F6356" s="6" t="n">
        <v>0</v>
      </c>
      <c r="G6356" s="6" t="n">
        <v>0</v>
      </c>
      <c r="H6356" s="6" t="str">
        <f aca="false">IF(AND(A6356&gt;=Stimuli!$B$2,A6356&lt;=Stimuli!$C$2),Stimuli!$A$2,IF(AND(A6356&gt;=Stimuli!$B$3,A6356&lt;=Stimuli!$C$3),Stimuli!$A$3,IF(AND(A6356&gt;=Stimuli!$B$4,A6356&lt;=Stimuli!$C$4),Stimuli!$A$4,"")))</f>
        <v>01 Quiet baseline (60s)</v>
      </c>
      <c r="I6356" s="6" t="n">
        <f aca="false">(B6356-B6355)/((A6356-A6355)/1000)</f>
        <v>-0.375091575091574</v>
      </c>
      <c r="J6356" s="6" t="n">
        <f aca="false">IF(OR(B6356&lt;Rules!$B$2,B6356&gt;Rules!$B$3,ABS(I6356)&gt;Rules!$B$4,OR(B6357&lt;Rules!$B$2,B6357&gt;Rules!$B$3,ABS(I6357)&gt;Rules!$B$4)),1,0)</f>
        <v>0</v>
      </c>
      <c r="K6356" s="6" t="str">
        <f aca="false">IF(F6356=1,COUNTIF($F$2:F6356,1),"")</f>
        <v/>
      </c>
    </row>
    <row r="6357" customFormat="false" ht="15" hidden="false" customHeight="false" outlineLevel="0" collapsed="false">
      <c r="A6357" s="6" t="n">
        <v>49917.5555</v>
      </c>
      <c r="B6357" s="6" t="n">
        <v>1.9040293040293</v>
      </c>
      <c r="C6357" s="6" t="n">
        <v>64</v>
      </c>
      <c r="D6357" s="6" t="n">
        <v>-1</v>
      </c>
      <c r="E6357" s="6" t="n">
        <v>2.01684981684982</v>
      </c>
      <c r="F6357" s="6" t="n">
        <v>0</v>
      </c>
      <c r="G6357" s="6" t="n">
        <v>0</v>
      </c>
      <c r="H6357" s="6" t="str">
        <f aca="false">IF(AND(A6357&gt;=Stimuli!$B$2,A6357&lt;=Stimuli!$C$2),Stimuli!$A$2,IF(AND(A6357&gt;=Stimuli!$B$3,A6357&lt;=Stimuli!$C$3),Stimuli!$A$3,IF(AND(A6357&gt;=Stimuli!$B$4,A6357&lt;=Stimuli!$C$4),Stimuli!$A$4,"")))</f>
        <v>01 Quiet baseline (60s)</v>
      </c>
      <c r="I6357" s="6" t="n">
        <f aca="false">(B6357-B6356)/((A6357-A6356)/1000)</f>
        <v>0.187545787545844</v>
      </c>
      <c r="J6357" s="6" t="n">
        <f aca="false">IF(OR(B6357&lt;Rules!$B$2,B6357&gt;Rules!$B$3,ABS(I6357)&gt;Rules!$B$4,OR(B6358&lt;Rules!$B$2,B6358&gt;Rules!$B$3,ABS(I6358)&gt;Rules!$B$4)),1,0)</f>
        <v>0</v>
      </c>
      <c r="K6357" s="6" t="str">
        <f aca="false">IF(F6357=1,COUNTIF($F$2:F6357,1),"")</f>
        <v/>
      </c>
    </row>
    <row r="6358" customFormat="false" ht="15" hidden="false" customHeight="false" outlineLevel="0" collapsed="false">
      <c r="A6358" s="6" t="n">
        <v>49925.368</v>
      </c>
      <c r="B6358" s="6" t="n">
        <v>1.9025641025641</v>
      </c>
      <c r="C6358" s="6" t="n">
        <v>64</v>
      </c>
      <c r="D6358" s="6" t="n">
        <v>-1</v>
      </c>
      <c r="E6358" s="6" t="n">
        <v>2.01684981684982</v>
      </c>
      <c r="F6358" s="6" t="n">
        <v>0</v>
      </c>
      <c r="G6358" s="6" t="n">
        <v>0</v>
      </c>
      <c r="H6358" s="6" t="str">
        <f aca="false">IF(AND(A6358&gt;=Stimuli!$B$2,A6358&lt;=Stimuli!$C$2),Stimuli!$A$2,IF(AND(A6358&gt;=Stimuli!$B$3,A6358&lt;=Stimuli!$C$3),Stimuli!$A$3,IF(AND(A6358&gt;=Stimuli!$B$4,A6358&lt;=Stimuli!$C$4),Stimuli!$A$4,"")))</f>
        <v>01 Quiet baseline (60s)</v>
      </c>
      <c r="I6358" s="6" t="n">
        <f aca="false">(B6358-B6357)/((A6358-A6357)/1000)</f>
        <v>-0.187545787545844</v>
      </c>
      <c r="J6358" s="6" t="n">
        <f aca="false">IF(OR(B6358&lt;Rules!$B$2,B6358&gt;Rules!$B$3,ABS(I6358)&gt;Rules!$B$4,OR(B6359&lt;Rules!$B$2,B6359&gt;Rules!$B$3,ABS(I6359)&gt;Rules!$B$4)),1,0)</f>
        <v>0</v>
      </c>
      <c r="K6358" s="6" t="str">
        <f aca="false">IF(F6358=1,COUNTIF($F$2:F6358,1),"")</f>
        <v/>
      </c>
    </row>
    <row r="6359" customFormat="false" ht="15" hidden="false" customHeight="false" outlineLevel="0" collapsed="false">
      <c r="A6359" s="6" t="n">
        <v>49933.1805</v>
      </c>
      <c r="B6359" s="6" t="n">
        <v>1.9025641025641</v>
      </c>
      <c r="C6359" s="6" t="n">
        <v>64</v>
      </c>
      <c r="D6359" s="6" t="n">
        <v>-1</v>
      </c>
      <c r="E6359" s="6" t="n">
        <v>2.01684981684982</v>
      </c>
      <c r="F6359" s="6" t="n">
        <v>0</v>
      </c>
      <c r="G6359" s="6" t="n">
        <v>0</v>
      </c>
      <c r="H6359" s="6" t="str">
        <f aca="false">IF(AND(A6359&gt;=Stimuli!$B$2,A6359&lt;=Stimuli!$C$2),Stimuli!$A$2,IF(AND(A6359&gt;=Stimuli!$B$3,A6359&lt;=Stimuli!$C$3),Stimuli!$A$3,IF(AND(A6359&gt;=Stimuli!$B$4,A6359&lt;=Stimuli!$C$4),Stimuli!$A$4,"")))</f>
        <v>01 Quiet baseline (60s)</v>
      </c>
      <c r="I6359" s="6" t="n">
        <f aca="false">(B6359-B6358)/((A6359-A6358)/1000)</f>
        <v>0</v>
      </c>
      <c r="J6359" s="6" t="n">
        <f aca="false">IF(OR(B6359&lt;Rules!$B$2,B6359&gt;Rules!$B$3,ABS(I6359)&gt;Rules!$B$4,OR(B6360&lt;Rules!$B$2,B6360&gt;Rules!$B$3,ABS(I6360)&gt;Rules!$B$4)),1,0)</f>
        <v>0</v>
      </c>
      <c r="K6359" s="6" t="str">
        <f aca="false">IF(F6359=1,COUNTIF($F$2:F6359,1),"")</f>
        <v/>
      </c>
    </row>
    <row r="6360" customFormat="false" ht="15" hidden="false" customHeight="false" outlineLevel="0" collapsed="false">
      <c r="A6360" s="6" t="n">
        <v>49940.993</v>
      </c>
      <c r="B6360" s="6" t="n">
        <v>1.9040293040293</v>
      </c>
      <c r="C6360" s="6" t="n">
        <v>64</v>
      </c>
      <c r="D6360" s="6" t="n">
        <v>-1</v>
      </c>
      <c r="E6360" s="6" t="n">
        <v>2.01684981684982</v>
      </c>
      <c r="F6360" s="6" t="n">
        <v>0</v>
      </c>
      <c r="G6360" s="6" t="n">
        <v>0</v>
      </c>
      <c r="H6360" s="6" t="str">
        <f aca="false">IF(AND(A6360&gt;=Stimuli!$B$2,A6360&lt;=Stimuli!$C$2),Stimuli!$A$2,IF(AND(A6360&gt;=Stimuli!$B$3,A6360&lt;=Stimuli!$C$3),Stimuli!$A$3,IF(AND(A6360&gt;=Stimuli!$B$4,A6360&lt;=Stimuli!$C$4),Stimuli!$A$4,"")))</f>
        <v>01 Quiet baseline (60s)</v>
      </c>
      <c r="I6360" s="6" t="n">
        <f aca="false">(B6360-B6359)/((A6360-A6359)/1000)</f>
        <v>0.187545787545844</v>
      </c>
      <c r="J6360" s="6" t="n">
        <f aca="false">IF(OR(B6360&lt;Rules!$B$2,B6360&gt;Rules!$B$3,ABS(I6360)&gt;Rules!$B$4,OR(B6361&lt;Rules!$B$2,B6361&gt;Rules!$B$3,ABS(I6361)&gt;Rules!$B$4)),1,0)</f>
        <v>0</v>
      </c>
      <c r="K6360" s="6" t="str">
        <f aca="false">IF(F6360=1,COUNTIF($F$2:F6360,1),"")</f>
        <v/>
      </c>
    </row>
    <row r="6361" customFormat="false" ht="15" hidden="false" customHeight="false" outlineLevel="0" collapsed="false">
      <c r="A6361" s="6" t="n">
        <v>49948.8055</v>
      </c>
      <c r="B6361" s="6" t="n">
        <v>1.9010989010989</v>
      </c>
      <c r="C6361" s="6" t="n">
        <v>64</v>
      </c>
      <c r="D6361" s="6" t="n">
        <v>-1</v>
      </c>
      <c r="E6361" s="6" t="n">
        <v>2.01684981684982</v>
      </c>
      <c r="F6361" s="6" t="n">
        <v>0</v>
      </c>
      <c r="G6361" s="6" t="n">
        <v>0</v>
      </c>
      <c r="H6361" s="6" t="str">
        <f aca="false">IF(AND(A6361&gt;=Stimuli!$B$2,A6361&lt;=Stimuli!$C$2),Stimuli!$A$2,IF(AND(A6361&gt;=Stimuli!$B$3,A6361&lt;=Stimuli!$C$3),Stimuli!$A$3,IF(AND(A6361&gt;=Stimuli!$B$4,A6361&lt;=Stimuli!$C$4),Stimuli!$A$4,"")))</f>
        <v>01 Quiet baseline (60s)</v>
      </c>
      <c r="I6361" s="6" t="n">
        <f aca="false">(B6361-B6360)/((A6361-A6360)/1000)</f>
        <v>-0.375091575091574</v>
      </c>
      <c r="J6361" s="6" t="n">
        <f aca="false">IF(OR(B6361&lt;Rules!$B$2,B6361&gt;Rules!$B$3,ABS(I6361)&gt;Rules!$B$4,OR(B6362&lt;Rules!$B$2,B6362&gt;Rules!$B$3,ABS(I6362)&gt;Rules!$B$4)),1,0)</f>
        <v>0</v>
      </c>
      <c r="K6361" s="6" t="str">
        <f aca="false">IF(F6361=1,COUNTIF($F$2:F6361,1),"")</f>
        <v/>
      </c>
    </row>
    <row r="6362" customFormat="false" ht="15" hidden="false" customHeight="false" outlineLevel="0" collapsed="false">
      <c r="A6362" s="6" t="n">
        <v>49956.618</v>
      </c>
      <c r="B6362" s="6" t="n">
        <v>1.90695970695971</v>
      </c>
      <c r="C6362" s="6" t="n">
        <v>64</v>
      </c>
      <c r="D6362" s="6" t="n">
        <v>-1</v>
      </c>
      <c r="E6362" s="6" t="n">
        <v>2.01684981684982</v>
      </c>
      <c r="F6362" s="6" t="n">
        <v>0</v>
      </c>
      <c r="G6362" s="6" t="n">
        <v>0</v>
      </c>
      <c r="H6362" s="6" t="str">
        <f aca="false">IF(AND(A6362&gt;=Stimuli!$B$2,A6362&lt;=Stimuli!$C$2),Stimuli!$A$2,IF(AND(A6362&gt;=Stimuli!$B$3,A6362&lt;=Stimuli!$C$3),Stimuli!$A$3,IF(AND(A6362&gt;=Stimuli!$B$4,A6362&lt;=Stimuli!$C$4),Stimuli!$A$4,"")))</f>
        <v>01 Quiet baseline (60s)</v>
      </c>
      <c r="I6362" s="6" t="n">
        <f aca="false">(B6362-B6361)/((A6362-A6361)/1000)</f>
        <v>0.750183150183176</v>
      </c>
      <c r="J6362" s="6" t="n">
        <f aca="false">IF(OR(B6362&lt;Rules!$B$2,B6362&gt;Rules!$B$3,ABS(I6362)&gt;Rules!$B$4,OR(B6363&lt;Rules!$B$2,B6363&gt;Rules!$B$3,ABS(I6363)&gt;Rules!$B$4)),1,0)</f>
        <v>0</v>
      </c>
      <c r="K6362" s="6" t="str">
        <f aca="false">IF(F6362=1,COUNTIF($F$2:F6362,1),"")</f>
        <v/>
      </c>
    </row>
    <row r="6363" customFormat="false" ht="15" hidden="false" customHeight="false" outlineLevel="0" collapsed="false">
      <c r="A6363" s="6" t="n">
        <v>49964.4305</v>
      </c>
      <c r="B6363" s="6" t="n">
        <v>1.9010989010989</v>
      </c>
      <c r="C6363" s="6" t="n">
        <v>64</v>
      </c>
      <c r="D6363" s="6" t="n">
        <v>-1</v>
      </c>
      <c r="E6363" s="6" t="n">
        <v>2.01684981684982</v>
      </c>
      <c r="F6363" s="6" t="n">
        <v>0</v>
      </c>
      <c r="G6363" s="6" t="n">
        <v>0</v>
      </c>
      <c r="H6363" s="6" t="str">
        <f aca="false">IF(AND(A6363&gt;=Stimuli!$B$2,A6363&lt;=Stimuli!$C$2),Stimuli!$A$2,IF(AND(A6363&gt;=Stimuli!$B$3,A6363&lt;=Stimuli!$C$3),Stimuli!$A$3,IF(AND(A6363&gt;=Stimuli!$B$4,A6363&lt;=Stimuli!$C$4),Stimuli!$A$4,"")))</f>
        <v>01 Quiet baseline (60s)</v>
      </c>
      <c r="I6363" s="6" t="n">
        <f aca="false">(B6363-B6362)/((A6363-A6362)/1000)</f>
        <v>-0.750183150183176</v>
      </c>
      <c r="J6363" s="6" t="n">
        <f aca="false">IF(OR(B6363&lt;Rules!$B$2,B6363&gt;Rules!$B$3,ABS(I6363)&gt;Rules!$B$4,OR(B6364&lt;Rules!$B$2,B6364&gt;Rules!$B$3,ABS(I6364)&gt;Rules!$B$4)),1,0)</f>
        <v>0</v>
      </c>
      <c r="K6363" s="6" t="str">
        <f aca="false">IF(F6363=1,COUNTIF($F$2:F6363,1),"")</f>
        <v/>
      </c>
    </row>
    <row r="6364" customFormat="false" ht="15" hidden="false" customHeight="false" outlineLevel="0" collapsed="false">
      <c r="A6364" s="6" t="n">
        <v>49972.243</v>
      </c>
      <c r="B6364" s="6" t="n">
        <v>1.90695970695971</v>
      </c>
      <c r="C6364" s="6" t="n">
        <v>64</v>
      </c>
      <c r="D6364" s="6" t="n">
        <v>-1</v>
      </c>
      <c r="E6364" s="6" t="n">
        <v>2.01538461538462</v>
      </c>
      <c r="F6364" s="6" t="n">
        <v>0</v>
      </c>
      <c r="G6364" s="6" t="n">
        <v>0</v>
      </c>
      <c r="H6364" s="6" t="str">
        <f aca="false">IF(AND(A6364&gt;=Stimuli!$B$2,A6364&lt;=Stimuli!$C$2),Stimuli!$A$2,IF(AND(A6364&gt;=Stimuli!$B$3,A6364&lt;=Stimuli!$C$3),Stimuli!$A$3,IF(AND(A6364&gt;=Stimuli!$B$4,A6364&lt;=Stimuli!$C$4),Stimuli!$A$4,"")))</f>
        <v>01 Quiet baseline (60s)</v>
      </c>
      <c r="I6364" s="6" t="n">
        <f aca="false">(B6364-B6363)/((A6364-A6363)/1000)</f>
        <v>0.750183150183176</v>
      </c>
      <c r="J6364" s="6" t="n">
        <f aca="false">IF(OR(B6364&lt;Rules!$B$2,B6364&gt;Rules!$B$3,ABS(I6364)&gt;Rules!$B$4,OR(B6365&lt;Rules!$B$2,B6365&gt;Rules!$B$3,ABS(I6365)&gt;Rules!$B$4)),1,0)</f>
        <v>0</v>
      </c>
      <c r="K6364" s="6" t="str">
        <f aca="false">IF(F6364=1,COUNTIF($F$2:F6364,1),"")</f>
        <v/>
      </c>
    </row>
    <row r="6365" customFormat="false" ht="15" hidden="false" customHeight="false" outlineLevel="0" collapsed="false">
      <c r="A6365" s="6" t="n">
        <v>49980.0555</v>
      </c>
      <c r="B6365" s="6" t="n">
        <v>1.9010989010989</v>
      </c>
      <c r="C6365" s="6" t="n">
        <v>64</v>
      </c>
      <c r="D6365" s="6" t="n">
        <v>-1</v>
      </c>
      <c r="E6365" s="6" t="n">
        <v>2.01538461538462</v>
      </c>
      <c r="F6365" s="6" t="n">
        <v>0</v>
      </c>
      <c r="G6365" s="6" t="n">
        <v>0</v>
      </c>
      <c r="H6365" s="6" t="str">
        <f aca="false">IF(AND(A6365&gt;=Stimuli!$B$2,A6365&lt;=Stimuli!$C$2),Stimuli!$A$2,IF(AND(A6365&gt;=Stimuli!$B$3,A6365&lt;=Stimuli!$C$3),Stimuli!$A$3,IF(AND(A6365&gt;=Stimuli!$B$4,A6365&lt;=Stimuli!$C$4),Stimuli!$A$4,"")))</f>
        <v>01 Quiet baseline (60s)</v>
      </c>
      <c r="I6365" s="6" t="n">
        <f aca="false">(B6365-B6364)/((A6365-A6364)/1000)</f>
        <v>-0.750183150183176</v>
      </c>
      <c r="J6365" s="6" t="n">
        <f aca="false">IF(OR(B6365&lt;Rules!$B$2,B6365&gt;Rules!$B$3,ABS(I6365)&gt;Rules!$B$4,OR(B6366&lt;Rules!$B$2,B6366&gt;Rules!$B$3,ABS(I6366)&gt;Rules!$B$4)),1,0)</f>
        <v>0</v>
      </c>
      <c r="K6365" s="6" t="str">
        <f aca="false">IF(F6365=1,COUNTIF($F$2:F6365,1),"")</f>
        <v/>
      </c>
    </row>
    <row r="6366" customFormat="false" ht="15" hidden="false" customHeight="false" outlineLevel="0" collapsed="false">
      <c r="A6366" s="6" t="n">
        <v>49987.868</v>
      </c>
      <c r="B6366" s="6" t="n">
        <v>1.90695970695971</v>
      </c>
      <c r="C6366" s="6" t="n">
        <v>64</v>
      </c>
      <c r="D6366" s="6" t="n">
        <v>-1</v>
      </c>
      <c r="E6366" s="6" t="n">
        <v>2.01538461538462</v>
      </c>
      <c r="F6366" s="6" t="n">
        <v>0</v>
      </c>
      <c r="G6366" s="6" t="n">
        <v>0</v>
      </c>
      <c r="H6366" s="6" t="str">
        <f aca="false">IF(AND(A6366&gt;=Stimuli!$B$2,A6366&lt;=Stimuli!$C$2),Stimuli!$A$2,IF(AND(A6366&gt;=Stimuli!$B$3,A6366&lt;=Stimuli!$C$3),Stimuli!$A$3,IF(AND(A6366&gt;=Stimuli!$B$4,A6366&lt;=Stimuli!$C$4),Stimuli!$A$4,"")))</f>
        <v>01 Quiet baseline (60s)</v>
      </c>
      <c r="I6366" s="6" t="n">
        <f aca="false">(B6366-B6365)/((A6366-A6365)/1000)</f>
        <v>0.750183150183176</v>
      </c>
      <c r="J6366" s="6" t="n">
        <f aca="false">IF(OR(B6366&lt;Rules!$B$2,B6366&gt;Rules!$B$3,ABS(I6366)&gt;Rules!$B$4,OR(B6367&lt;Rules!$B$2,B6367&gt;Rules!$B$3,ABS(I6367)&gt;Rules!$B$4)),1,0)</f>
        <v>0</v>
      </c>
      <c r="K6366" s="6" t="str">
        <f aca="false">IF(F6366=1,COUNTIF($F$2:F6366,1),"")</f>
        <v/>
      </c>
    </row>
    <row r="6367" customFormat="false" ht="15" hidden="false" customHeight="false" outlineLevel="0" collapsed="false">
      <c r="A6367" s="6" t="n">
        <v>49995.6805</v>
      </c>
      <c r="B6367" s="6" t="n">
        <v>1.9010989010989</v>
      </c>
      <c r="C6367" s="6" t="n">
        <v>64</v>
      </c>
      <c r="D6367" s="6" t="n">
        <v>-1</v>
      </c>
      <c r="E6367" s="6" t="n">
        <v>2.01538461538462</v>
      </c>
      <c r="F6367" s="6" t="n">
        <v>0</v>
      </c>
      <c r="G6367" s="6" t="n">
        <v>0</v>
      </c>
      <c r="H6367" s="6" t="str">
        <f aca="false">IF(AND(A6367&gt;=Stimuli!$B$2,A6367&lt;=Stimuli!$C$2),Stimuli!$A$2,IF(AND(A6367&gt;=Stimuli!$B$3,A6367&lt;=Stimuli!$C$3),Stimuli!$A$3,IF(AND(A6367&gt;=Stimuli!$B$4,A6367&lt;=Stimuli!$C$4),Stimuli!$A$4,"")))</f>
        <v>01 Quiet baseline (60s)</v>
      </c>
      <c r="I6367" s="6" t="n">
        <f aca="false">(B6367-B6366)/((A6367-A6366)/1000)</f>
        <v>-0.750183150183176</v>
      </c>
      <c r="J6367" s="6" t="n">
        <f aca="false">IF(OR(B6367&lt;Rules!$B$2,B6367&gt;Rules!$B$3,ABS(I6367)&gt;Rules!$B$4,OR(B6368&lt;Rules!$B$2,B6368&gt;Rules!$B$3,ABS(I6368)&gt;Rules!$B$4)),1,0)</f>
        <v>0</v>
      </c>
      <c r="K6367" s="6" t="str">
        <f aca="false">IF(F6367=1,COUNTIF($F$2:F6367,1),"")</f>
        <v/>
      </c>
    </row>
    <row r="6368" customFormat="false" ht="15" hidden="false" customHeight="false" outlineLevel="0" collapsed="false">
      <c r="A6368" s="6" t="n">
        <v>50003.493</v>
      </c>
      <c r="B6368" s="6" t="n">
        <v>1.90695970695971</v>
      </c>
      <c r="C6368" s="6" t="n">
        <v>64</v>
      </c>
      <c r="D6368" s="6" t="n">
        <v>-1</v>
      </c>
      <c r="E6368" s="6" t="n">
        <v>2.01538461538462</v>
      </c>
      <c r="F6368" s="6" t="n">
        <v>0</v>
      </c>
      <c r="G6368" s="6" t="n">
        <v>0</v>
      </c>
      <c r="H6368" s="6" t="str">
        <f aca="false">IF(AND(A6368&gt;=Stimuli!$B$2,A6368&lt;=Stimuli!$C$2),Stimuli!$A$2,IF(AND(A6368&gt;=Stimuli!$B$3,A6368&lt;=Stimuli!$C$3),Stimuli!$A$3,IF(AND(A6368&gt;=Stimuli!$B$4,A6368&lt;=Stimuli!$C$4),Stimuli!$A$4,"")))</f>
        <v>01 Quiet baseline (60s)</v>
      </c>
      <c r="I6368" s="6" t="n">
        <f aca="false">(B6368-B6367)/((A6368-A6367)/1000)</f>
        <v>0.750183150183176</v>
      </c>
      <c r="J6368" s="6" t="n">
        <f aca="false">IF(OR(B6368&lt;Rules!$B$2,B6368&gt;Rules!$B$3,ABS(I6368)&gt;Rules!$B$4,OR(B6369&lt;Rules!$B$2,B6369&gt;Rules!$B$3,ABS(I6369)&gt;Rules!$B$4)),1,0)</f>
        <v>0</v>
      </c>
      <c r="K6368" s="6" t="str">
        <f aca="false">IF(F6368=1,COUNTIF($F$2:F6368,1),"")</f>
        <v/>
      </c>
    </row>
    <row r="6369" customFormat="false" ht="15" hidden="false" customHeight="false" outlineLevel="0" collapsed="false">
      <c r="A6369" s="6" t="n">
        <v>50011.3055</v>
      </c>
      <c r="B6369" s="6" t="n">
        <v>1.8996336996337</v>
      </c>
      <c r="C6369" s="6" t="n">
        <v>64</v>
      </c>
      <c r="D6369" s="6" t="n">
        <v>-1</v>
      </c>
      <c r="E6369" s="6" t="n">
        <v>2.01538461538462</v>
      </c>
      <c r="F6369" s="6" t="n">
        <v>0</v>
      </c>
      <c r="G6369" s="6" t="n">
        <v>0</v>
      </c>
      <c r="H6369" s="6" t="str">
        <f aca="false">IF(AND(A6369&gt;=Stimuli!$B$2,A6369&lt;=Stimuli!$C$2),Stimuli!$A$2,IF(AND(A6369&gt;=Stimuli!$B$3,A6369&lt;=Stimuli!$C$3),Stimuli!$A$3,IF(AND(A6369&gt;=Stimuli!$B$4,A6369&lt;=Stimuli!$C$4),Stimuli!$A$4,"")))</f>
        <v>01 Quiet baseline (60s)</v>
      </c>
      <c r="I6369" s="6" t="n">
        <f aca="false">(B6369-B6368)/((A6369-A6368)/1000)</f>
        <v>-0.937728937728906</v>
      </c>
      <c r="J6369" s="6" t="n">
        <f aca="false">IF(OR(B6369&lt;Rules!$B$2,B6369&gt;Rules!$B$3,ABS(I6369)&gt;Rules!$B$4,OR(B6370&lt;Rules!$B$2,B6370&gt;Rules!$B$3,ABS(I6370)&gt;Rules!$B$4)),1,0)</f>
        <v>0</v>
      </c>
      <c r="K6369" s="6" t="str">
        <f aca="false">IF(F6369=1,COUNTIF($F$2:F6369,1),"")</f>
        <v/>
      </c>
    </row>
    <row r="6370" customFormat="false" ht="15" hidden="false" customHeight="false" outlineLevel="0" collapsed="false">
      <c r="A6370" s="6" t="n">
        <v>50019.118</v>
      </c>
      <c r="B6370" s="6" t="n">
        <v>1.90695970695971</v>
      </c>
      <c r="C6370" s="6" t="n">
        <v>64</v>
      </c>
      <c r="D6370" s="6" t="n">
        <v>-1</v>
      </c>
      <c r="E6370" s="6" t="n">
        <v>2.01538461538462</v>
      </c>
      <c r="F6370" s="6" t="n">
        <v>0</v>
      </c>
      <c r="G6370" s="6" t="n">
        <v>0</v>
      </c>
      <c r="H6370" s="6" t="str">
        <f aca="false">IF(AND(A6370&gt;=Stimuli!$B$2,A6370&lt;=Stimuli!$C$2),Stimuli!$A$2,IF(AND(A6370&gt;=Stimuli!$B$3,A6370&lt;=Stimuli!$C$3),Stimuli!$A$3,IF(AND(A6370&gt;=Stimuli!$B$4,A6370&lt;=Stimuli!$C$4),Stimuli!$A$4,"")))</f>
        <v>01 Quiet baseline (60s)</v>
      </c>
      <c r="I6370" s="6" t="n">
        <f aca="false">(B6370-B6369)/((A6370-A6369)/1000)</f>
        <v>0.937728937728906</v>
      </c>
      <c r="J6370" s="6" t="n">
        <f aca="false">IF(OR(B6370&lt;Rules!$B$2,B6370&gt;Rules!$B$3,ABS(I6370)&gt;Rules!$B$4,OR(B6371&lt;Rules!$B$2,B6371&gt;Rules!$B$3,ABS(I6371)&gt;Rules!$B$4)),1,0)</f>
        <v>0</v>
      </c>
      <c r="K6370" s="6" t="str">
        <f aca="false">IF(F6370=1,COUNTIF($F$2:F6370,1),"")</f>
        <v/>
      </c>
    </row>
    <row r="6371" customFormat="false" ht="15" hidden="false" customHeight="false" outlineLevel="0" collapsed="false">
      <c r="A6371" s="6" t="n">
        <v>50026.9305</v>
      </c>
      <c r="B6371" s="6" t="n">
        <v>1.9010989010989</v>
      </c>
      <c r="C6371" s="6" t="n">
        <v>64</v>
      </c>
      <c r="D6371" s="6" t="n">
        <v>-1</v>
      </c>
      <c r="E6371" s="6" t="n">
        <v>2.01538461538462</v>
      </c>
      <c r="F6371" s="6" t="n">
        <v>0</v>
      </c>
      <c r="G6371" s="6" t="n">
        <v>0</v>
      </c>
      <c r="H6371" s="6" t="str">
        <f aca="false">IF(AND(A6371&gt;=Stimuli!$B$2,A6371&lt;=Stimuli!$C$2),Stimuli!$A$2,IF(AND(A6371&gt;=Stimuli!$B$3,A6371&lt;=Stimuli!$C$3),Stimuli!$A$3,IF(AND(A6371&gt;=Stimuli!$B$4,A6371&lt;=Stimuli!$C$4),Stimuli!$A$4,"")))</f>
        <v>01 Quiet baseline (60s)</v>
      </c>
      <c r="I6371" s="6" t="n">
        <f aca="false">(B6371-B6370)/((A6371-A6370)/1000)</f>
        <v>-0.750183150183176</v>
      </c>
      <c r="J6371" s="6" t="n">
        <f aca="false">IF(OR(B6371&lt;Rules!$B$2,B6371&gt;Rules!$B$3,ABS(I6371)&gt;Rules!$B$4,OR(B6372&lt;Rules!$B$2,B6372&gt;Rules!$B$3,ABS(I6372)&gt;Rules!$B$4)),1,0)</f>
        <v>0</v>
      </c>
      <c r="K6371" s="6" t="str">
        <f aca="false">IF(F6371=1,COUNTIF($F$2:F6371,1),"")</f>
        <v/>
      </c>
    </row>
    <row r="6372" customFormat="false" ht="15" hidden="false" customHeight="false" outlineLevel="0" collapsed="false">
      <c r="A6372" s="6" t="n">
        <v>50034.743</v>
      </c>
      <c r="B6372" s="6" t="n">
        <v>1.90549450549451</v>
      </c>
      <c r="C6372" s="6" t="n">
        <v>64</v>
      </c>
      <c r="D6372" s="6" t="n">
        <v>-1</v>
      </c>
      <c r="E6372" s="6" t="n">
        <v>2.01538461538462</v>
      </c>
      <c r="F6372" s="6" t="n">
        <v>0</v>
      </c>
      <c r="G6372" s="6" t="n">
        <v>0</v>
      </c>
      <c r="H6372" s="6" t="str">
        <f aca="false">IF(AND(A6372&gt;=Stimuli!$B$2,A6372&lt;=Stimuli!$C$2),Stimuli!$A$2,IF(AND(A6372&gt;=Stimuli!$B$3,A6372&lt;=Stimuli!$C$3),Stimuli!$A$3,IF(AND(A6372&gt;=Stimuli!$B$4,A6372&lt;=Stimuli!$C$4),Stimuli!$A$4,"")))</f>
        <v>01 Quiet baseline (60s)</v>
      </c>
      <c r="I6372" s="6" t="n">
        <f aca="false">(B6372-B6371)/((A6372-A6371)/1000)</f>
        <v>0.562637362637304</v>
      </c>
      <c r="J6372" s="6" t="n">
        <f aca="false">IF(OR(B6372&lt;Rules!$B$2,B6372&gt;Rules!$B$3,ABS(I6372)&gt;Rules!$B$4,OR(B6373&lt;Rules!$B$2,B6373&gt;Rules!$B$3,ABS(I6373)&gt;Rules!$B$4)),1,0)</f>
        <v>0</v>
      </c>
      <c r="K6372" s="6" t="str">
        <f aca="false">IF(F6372=1,COUNTIF($F$2:F6372,1),"")</f>
        <v/>
      </c>
    </row>
    <row r="6373" customFormat="false" ht="15" hidden="false" customHeight="false" outlineLevel="0" collapsed="false">
      <c r="A6373" s="6" t="n">
        <v>50042.5555</v>
      </c>
      <c r="B6373" s="6" t="n">
        <v>1.9025641025641</v>
      </c>
      <c r="C6373" s="6" t="n">
        <v>64</v>
      </c>
      <c r="D6373" s="6" t="n">
        <v>-1</v>
      </c>
      <c r="E6373" s="6" t="n">
        <v>2.01538461538462</v>
      </c>
      <c r="F6373" s="6" t="n">
        <v>0</v>
      </c>
      <c r="G6373" s="6" t="n">
        <v>0</v>
      </c>
      <c r="H6373" s="6" t="str">
        <f aca="false">IF(AND(A6373&gt;=Stimuli!$B$2,A6373&lt;=Stimuli!$C$2),Stimuli!$A$2,IF(AND(A6373&gt;=Stimuli!$B$3,A6373&lt;=Stimuli!$C$3),Stimuli!$A$3,IF(AND(A6373&gt;=Stimuli!$B$4,A6373&lt;=Stimuli!$C$4),Stimuli!$A$4,"")))</f>
        <v>01 Quiet baseline (60s)</v>
      </c>
      <c r="I6373" s="6" t="n">
        <f aca="false">(B6373-B6372)/((A6373-A6372)/1000)</f>
        <v>-0.375091575091574</v>
      </c>
      <c r="J6373" s="6" t="n">
        <f aca="false">IF(OR(B6373&lt;Rules!$B$2,B6373&gt;Rules!$B$3,ABS(I6373)&gt;Rules!$B$4,OR(B6374&lt;Rules!$B$2,B6374&gt;Rules!$B$3,ABS(I6374)&gt;Rules!$B$4)),1,0)</f>
        <v>0</v>
      </c>
      <c r="K6373" s="6" t="str">
        <f aca="false">IF(F6373=1,COUNTIF($F$2:F6373,1),"")</f>
        <v/>
      </c>
    </row>
    <row r="6374" customFormat="false" ht="15" hidden="false" customHeight="false" outlineLevel="0" collapsed="false">
      <c r="A6374" s="6" t="n">
        <v>50050.368</v>
      </c>
      <c r="B6374" s="6" t="n">
        <v>1.9040293040293</v>
      </c>
      <c r="C6374" s="6" t="n">
        <v>64</v>
      </c>
      <c r="D6374" s="6" t="n">
        <v>-1</v>
      </c>
      <c r="E6374" s="6" t="n">
        <v>2.01538461538462</v>
      </c>
      <c r="F6374" s="6" t="n">
        <v>0</v>
      </c>
      <c r="G6374" s="6" t="n">
        <v>0</v>
      </c>
      <c r="H6374" s="6" t="str">
        <f aca="false">IF(AND(A6374&gt;=Stimuli!$B$2,A6374&lt;=Stimuli!$C$2),Stimuli!$A$2,IF(AND(A6374&gt;=Stimuli!$B$3,A6374&lt;=Stimuli!$C$3),Stimuli!$A$3,IF(AND(A6374&gt;=Stimuli!$B$4,A6374&lt;=Stimuli!$C$4),Stimuli!$A$4,"")))</f>
        <v>01 Quiet baseline (60s)</v>
      </c>
      <c r="I6374" s="6" t="n">
        <f aca="false">(B6374-B6373)/((A6374-A6373)/1000)</f>
        <v>0.187545787545844</v>
      </c>
      <c r="J6374" s="6" t="n">
        <f aca="false">IF(OR(B6374&lt;Rules!$B$2,B6374&gt;Rules!$B$3,ABS(I6374)&gt;Rules!$B$4,OR(B6375&lt;Rules!$B$2,B6375&gt;Rules!$B$3,ABS(I6375)&gt;Rules!$B$4)),1,0)</f>
        <v>0</v>
      </c>
      <c r="K6374" s="6" t="str">
        <f aca="false">IF(F6374=1,COUNTIF($F$2:F6374,1),"")</f>
        <v/>
      </c>
    </row>
    <row r="6375" customFormat="false" ht="15" hidden="false" customHeight="false" outlineLevel="0" collapsed="false">
      <c r="A6375" s="6" t="n">
        <v>50058.1805</v>
      </c>
      <c r="B6375" s="6" t="n">
        <v>1.9040293040293</v>
      </c>
      <c r="C6375" s="6" t="n">
        <v>64</v>
      </c>
      <c r="D6375" s="6" t="n">
        <v>-1</v>
      </c>
      <c r="E6375" s="6" t="n">
        <v>2.01538461538462</v>
      </c>
      <c r="F6375" s="6" t="n">
        <v>0</v>
      </c>
      <c r="G6375" s="6" t="n">
        <v>0</v>
      </c>
      <c r="H6375" s="6" t="str">
        <f aca="false">IF(AND(A6375&gt;=Stimuli!$B$2,A6375&lt;=Stimuli!$C$2),Stimuli!$A$2,IF(AND(A6375&gt;=Stimuli!$B$3,A6375&lt;=Stimuli!$C$3),Stimuli!$A$3,IF(AND(A6375&gt;=Stimuli!$B$4,A6375&lt;=Stimuli!$C$4),Stimuli!$A$4,"")))</f>
        <v>01 Quiet baseline (60s)</v>
      </c>
      <c r="I6375" s="6" t="n">
        <f aca="false">(B6375-B6374)/((A6375-A6374)/1000)</f>
        <v>0</v>
      </c>
      <c r="J6375" s="6" t="n">
        <f aca="false">IF(OR(B6375&lt;Rules!$B$2,B6375&gt;Rules!$B$3,ABS(I6375)&gt;Rules!$B$4,OR(B6376&lt;Rules!$B$2,B6376&gt;Rules!$B$3,ABS(I6376)&gt;Rules!$B$4)),1,0)</f>
        <v>0</v>
      </c>
      <c r="K6375" s="6" t="str">
        <f aca="false">IF(F6375=1,COUNTIF($F$2:F6375,1),"")</f>
        <v/>
      </c>
    </row>
    <row r="6376" customFormat="false" ht="15" hidden="false" customHeight="false" outlineLevel="0" collapsed="false">
      <c r="A6376" s="6" t="n">
        <v>50065.993</v>
      </c>
      <c r="B6376" s="6" t="n">
        <v>1.9025641025641</v>
      </c>
      <c r="C6376" s="6" t="n">
        <v>64</v>
      </c>
      <c r="D6376" s="6" t="n">
        <v>-1</v>
      </c>
      <c r="E6376" s="6" t="n">
        <v>2.01538461538462</v>
      </c>
      <c r="F6376" s="6" t="n">
        <v>0</v>
      </c>
      <c r="G6376" s="6" t="n">
        <v>0</v>
      </c>
      <c r="H6376" s="6" t="str">
        <f aca="false">IF(AND(A6376&gt;=Stimuli!$B$2,A6376&lt;=Stimuli!$C$2),Stimuli!$A$2,IF(AND(A6376&gt;=Stimuli!$B$3,A6376&lt;=Stimuli!$C$3),Stimuli!$A$3,IF(AND(A6376&gt;=Stimuli!$B$4,A6376&lt;=Stimuli!$C$4),Stimuli!$A$4,"")))</f>
        <v>01 Quiet baseline (60s)</v>
      </c>
      <c r="I6376" s="6" t="n">
        <f aca="false">(B6376-B6375)/((A6376-A6375)/1000)</f>
        <v>-0.187545787545844</v>
      </c>
      <c r="J6376" s="6" t="n">
        <f aca="false">IF(OR(B6376&lt;Rules!$B$2,B6376&gt;Rules!$B$3,ABS(I6376)&gt;Rules!$B$4,OR(B6377&lt;Rules!$B$2,B6377&gt;Rules!$B$3,ABS(I6377)&gt;Rules!$B$4)),1,0)</f>
        <v>0</v>
      </c>
      <c r="K6376" s="6" t="str">
        <f aca="false">IF(F6376=1,COUNTIF($F$2:F6376,1),"")</f>
        <v/>
      </c>
    </row>
    <row r="6377" customFormat="false" ht="15" hidden="false" customHeight="false" outlineLevel="0" collapsed="false">
      <c r="A6377" s="6" t="n">
        <v>50073.8055</v>
      </c>
      <c r="B6377" s="6" t="n">
        <v>1.9040293040293</v>
      </c>
      <c r="C6377" s="6" t="n">
        <v>64</v>
      </c>
      <c r="D6377" s="6" t="n">
        <v>-1</v>
      </c>
      <c r="E6377" s="6" t="n">
        <v>2.01538461538462</v>
      </c>
      <c r="F6377" s="6" t="n">
        <v>0</v>
      </c>
      <c r="G6377" s="6" t="n">
        <v>0</v>
      </c>
      <c r="H6377" s="6" t="str">
        <f aca="false">IF(AND(A6377&gt;=Stimuli!$B$2,A6377&lt;=Stimuli!$C$2),Stimuli!$A$2,IF(AND(A6377&gt;=Stimuli!$B$3,A6377&lt;=Stimuli!$C$3),Stimuli!$A$3,IF(AND(A6377&gt;=Stimuli!$B$4,A6377&lt;=Stimuli!$C$4),Stimuli!$A$4,"")))</f>
        <v>01 Quiet baseline (60s)</v>
      </c>
      <c r="I6377" s="6" t="n">
        <f aca="false">(B6377-B6376)/((A6377-A6376)/1000)</f>
        <v>0.187545787545844</v>
      </c>
      <c r="J6377" s="6" t="n">
        <f aca="false">IF(OR(B6377&lt;Rules!$B$2,B6377&gt;Rules!$B$3,ABS(I6377)&gt;Rules!$B$4,OR(B6378&lt;Rules!$B$2,B6378&gt;Rules!$B$3,ABS(I6378)&gt;Rules!$B$4)),1,0)</f>
        <v>0</v>
      </c>
      <c r="K6377" s="6" t="str">
        <f aca="false">IF(F6377=1,COUNTIF($F$2:F6377,1),"")</f>
        <v/>
      </c>
    </row>
    <row r="6378" customFormat="false" ht="15" hidden="false" customHeight="false" outlineLevel="0" collapsed="false">
      <c r="A6378" s="6" t="n">
        <v>50081.618</v>
      </c>
      <c r="B6378" s="6" t="n">
        <v>1.8996336996337</v>
      </c>
      <c r="C6378" s="6" t="n">
        <v>64</v>
      </c>
      <c r="D6378" s="6" t="n">
        <v>-1</v>
      </c>
      <c r="E6378" s="6" t="n">
        <v>2.01538461538462</v>
      </c>
      <c r="F6378" s="6" t="n">
        <v>0</v>
      </c>
      <c r="G6378" s="6" t="n">
        <v>0</v>
      </c>
      <c r="H6378" s="6" t="str">
        <f aca="false">IF(AND(A6378&gt;=Stimuli!$B$2,A6378&lt;=Stimuli!$C$2),Stimuli!$A$2,IF(AND(A6378&gt;=Stimuli!$B$3,A6378&lt;=Stimuli!$C$3),Stimuli!$A$3,IF(AND(A6378&gt;=Stimuli!$B$4,A6378&lt;=Stimuli!$C$4),Stimuli!$A$4,"")))</f>
        <v>01 Quiet baseline (60s)</v>
      </c>
      <c r="I6378" s="6" t="n">
        <f aca="false">(B6378-B6377)/((A6378-A6377)/1000)</f>
        <v>-0.562637362637304</v>
      </c>
      <c r="J6378" s="6" t="n">
        <f aca="false">IF(OR(B6378&lt;Rules!$B$2,B6378&gt;Rules!$B$3,ABS(I6378)&gt;Rules!$B$4,OR(B6379&lt;Rules!$B$2,B6379&gt;Rules!$B$3,ABS(I6379)&gt;Rules!$B$4)),1,0)</f>
        <v>0</v>
      </c>
      <c r="K6378" s="6" t="str">
        <f aca="false">IF(F6378=1,COUNTIF($F$2:F6378,1),"")</f>
        <v/>
      </c>
    </row>
    <row r="6379" customFormat="false" ht="15" hidden="false" customHeight="false" outlineLevel="0" collapsed="false">
      <c r="A6379" s="6" t="n">
        <v>50089.4305</v>
      </c>
      <c r="B6379" s="6" t="n">
        <v>1.9040293040293</v>
      </c>
      <c r="C6379" s="6" t="n">
        <v>64</v>
      </c>
      <c r="D6379" s="6" t="n">
        <v>-1</v>
      </c>
      <c r="E6379" s="6" t="n">
        <v>2.01538461538462</v>
      </c>
      <c r="F6379" s="6" t="n">
        <v>0</v>
      </c>
      <c r="G6379" s="6" t="n">
        <v>0</v>
      </c>
      <c r="H6379" s="6" t="str">
        <f aca="false">IF(AND(A6379&gt;=Stimuli!$B$2,A6379&lt;=Stimuli!$C$2),Stimuli!$A$2,IF(AND(A6379&gt;=Stimuli!$B$3,A6379&lt;=Stimuli!$C$3),Stimuli!$A$3,IF(AND(A6379&gt;=Stimuli!$B$4,A6379&lt;=Stimuli!$C$4),Stimuli!$A$4,"")))</f>
        <v>01 Quiet baseline (60s)</v>
      </c>
      <c r="I6379" s="6" t="n">
        <f aca="false">(B6379-B6378)/((A6379-A6378)/1000)</f>
        <v>0.562637362637304</v>
      </c>
      <c r="J6379" s="6" t="n">
        <f aca="false">IF(OR(B6379&lt;Rules!$B$2,B6379&gt;Rules!$B$3,ABS(I6379)&gt;Rules!$B$4,OR(B6380&lt;Rules!$B$2,B6380&gt;Rules!$B$3,ABS(I6380)&gt;Rules!$B$4)),1,0)</f>
        <v>0</v>
      </c>
      <c r="K6379" s="6" t="str">
        <f aca="false">IF(F6379=1,COUNTIF($F$2:F6379,1),"")</f>
        <v/>
      </c>
    </row>
    <row r="6380" customFormat="false" ht="15" hidden="false" customHeight="false" outlineLevel="0" collapsed="false">
      <c r="A6380" s="6" t="n">
        <v>50097.243</v>
      </c>
      <c r="B6380" s="6" t="n">
        <v>1.8981684981685</v>
      </c>
      <c r="C6380" s="6" t="n">
        <v>64</v>
      </c>
      <c r="D6380" s="6" t="n">
        <v>-1</v>
      </c>
      <c r="E6380" s="6" t="n">
        <v>2.01538461538462</v>
      </c>
      <c r="F6380" s="6" t="n">
        <v>0</v>
      </c>
      <c r="G6380" s="6" t="n">
        <v>0</v>
      </c>
      <c r="H6380" s="6" t="str">
        <f aca="false">IF(AND(A6380&gt;=Stimuli!$B$2,A6380&lt;=Stimuli!$C$2),Stimuli!$A$2,IF(AND(A6380&gt;=Stimuli!$B$3,A6380&lt;=Stimuli!$C$3),Stimuli!$A$3,IF(AND(A6380&gt;=Stimuli!$B$4,A6380&lt;=Stimuli!$C$4),Stimuli!$A$4,"")))</f>
        <v>01 Quiet baseline (60s)</v>
      </c>
      <c r="I6380" s="6" t="n">
        <f aca="false">(B6380-B6379)/((A6380-A6379)/1000)</f>
        <v>-0.750183150183148</v>
      </c>
      <c r="J6380" s="6" t="n">
        <f aca="false">IF(OR(B6380&lt;Rules!$B$2,B6380&gt;Rules!$B$3,ABS(I6380)&gt;Rules!$B$4,OR(B6381&lt;Rules!$B$2,B6381&gt;Rules!$B$3,ABS(I6381)&gt;Rules!$B$4)),1,0)</f>
        <v>0</v>
      </c>
      <c r="K6380" s="6" t="str">
        <f aca="false">IF(F6380=1,COUNTIF($F$2:F6380,1),"")</f>
        <v/>
      </c>
    </row>
    <row r="6381" customFormat="false" ht="15" hidden="false" customHeight="false" outlineLevel="0" collapsed="false">
      <c r="A6381" s="6" t="n">
        <v>50105.0555</v>
      </c>
      <c r="B6381" s="6" t="n">
        <v>1.90549450549451</v>
      </c>
      <c r="C6381" s="6" t="n">
        <v>64</v>
      </c>
      <c r="D6381" s="6" t="n">
        <v>-1</v>
      </c>
      <c r="E6381" s="6" t="n">
        <v>2.01391941391941</v>
      </c>
      <c r="F6381" s="6" t="n">
        <v>0</v>
      </c>
      <c r="G6381" s="6" t="n">
        <v>0</v>
      </c>
      <c r="H6381" s="6" t="str">
        <f aca="false">IF(AND(A6381&gt;=Stimuli!$B$2,A6381&lt;=Stimuli!$C$2),Stimuli!$A$2,IF(AND(A6381&gt;=Stimuli!$B$3,A6381&lt;=Stimuli!$C$3),Stimuli!$A$3,IF(AND(A6381&gt;=Stimuli!$B$4,A6381&lt;=Stimuli!$C$4),Stimuli!$A$4,"")))</f>
        <v>01 Quiet baseline (60s)</v>
      </c>
      <c r="I6381" s="6" t="n">
        <f aca="false">(B6381-B6380)/((A6381-A6380)/1000)</f>
        <v>0.937728937728878</v>
      </c>
      <c r="J6381" s="6" t="n">
        <f aca="false">IF(OR(B6381&lt;Rules!$B$2,B6381&gt;Rules!$B$3,ABS(I6381)&gt;Rules!$B$4,OR(B6382&lt;Rules!$B$2,B6382&gt;Rules!$B$3,ABS(I6382)&gt;Rules!$B$4)),1,0)</f>
        <v>0</v>
      </c>
      <c r="K6381" s="6" t="str">
        <f aca="false">IF(F6381=1,COUNTIF($F$2:F6381,1),"")</f>
        <v/>
      </c>
    </row>
    <row r="6382" customFormat="false" ht="15" hidden="false" customHeight="false" outlineLevel="0" collapsed="false">
      <c r="A6382" s="6" t="n">
        <v>50112.868</v>
      </c>
      <c r="B6382" s="6" t="n">
        <v>1.8981684981685</v>
      </c>
      <c r="C6382" s="6" t="n">
        <v>64</v>
      </c>
      <c r="D6382" s="6" t="n">
        <v>-1</v>
      </c>
      <c r="E6382" s="6" t="n">
        <v>2.01391941391941</v>
      </c>
      <c r="F6382" s="6" t="n">
        <v>0</v>
      </c>
      <c r="G6382" s="6" t="n">
        <v>0</v>
      </c>
      <c r="H6382" s="6" t="str">
        <f aca="false">IF(AND(A6382&gt;=Stimuli!$B$2,A6382&lt;=Stimuli!$C$2),Stimuli!$A$2,IF(AND(A6382&gt;=Stimuli!$B$3,A6382&lt;=Stimuli!$C$3),Stimuli!$A$3,IF(AND(A6382&gt;=Stimuli!$B$4,A6382&lt;=Stimuli!$C$4),Stimuli!$A$4,"")))</f>
        <v>01 Quiet baseline (60s)</v>
      </c>
      <c r="I6382" s="6" t="n">
        <f aca="false">(B6382-B6381)/((A6382-A6381)/1000)</f>
        <v>-0.937728937728878</v>
      </c>
      <c r="J6382" s="6" t="n">
        <f aca="false">IF(OR(B6382&lt;Rules!$B$2,B6382&gt;Rules!$B$3,ABS(I6382)&gt;Rules!$B$4,OR(B6383&lt;Rules!$B$2,B6383&gt;Rules!$B$3,ABS(I6383)&gt;Rules!$B$4)),1,0)</f>
        <v>0</v>
      </c>
      <c r="K6382" s="6" t="str">
        <f aca="false">IF(F6382=1,COUNTIF($F$2:F6382,1),"")</f>
        <v/>
      </c>
    </row>
    <row r="6383" customFormat="false" ht="15" hidden="false" customHeight="false" outlineLevel="0" collapsed="false">
      <c r="A6383" s="6" t="n">
        <v>50120.6805</v>
      </c>
      <c r="B6383" s="6" t="n">
        <v>1.9040293040293</v>
      </c>
      <c r="C6383" s="6" t="n">
        <v>64</v>
      </c>
      <c r="D6383" s="6" t="n">
        <v>-1</v>
      </c>
      <c r="E6383" s="6" t="n">
        <v>2.01391941391941</v>
      </c>
      <c r="F6383" s="6" t="n">
        <v>0</v>
      </c>
      <c r="G6383" s="6" t="n">
        <v>0</v>
      </c>
      <c r="H6383" s="6" t="str">
        <f aca="false">IF(AND(A6383&gt;=Stimuli!$B$2,A6383&lt;=Stimuli!$C$2),Stimuli!$A$2,IF(AND(A6383&gt;=Stimuli!$B$3,A6383&lt;=Stimuli!$C$3),Stimuli!$A$3,IF(AND(A6383&gt;=Stimuli!$B$4,A6383&lt;=Stimuli!$C$4),Stimuli!$A$4,"")))</f>
        <v>01 Quiet baseline (60s)</v>
      </c>
      <c r="I6383" s="6" t="n">
        <f aca="false">(B6383-B6382)/((A6383-A6382)/1000)</f>
        <v>0.750183150183148</v>
      </c>
      <c r="J6383" s="6" t="n">
        <f aca="false">IF(OR(B6383&lt;Rules!$B$2,B6383&gt;Rules!$B$3,ABS(I6383)&gt;Rules!$B$4,OR(B6384&lt;Rules!$B$2,B6384&gt;Rules!$B$3,ABS(I6384)&gt;Rules!$B$4)),1,0)</f>
        <v>0</v>
      </c>
      <c r="K6383" s="6" t="str">
        <f aca="false">IF(F6383=1,COUNTIF($F$2:F6383,1),"")</f>
        <v/>
      </c>
    </row>
    <row r="6384" customFormat="false" ht="15" hidden="false" customHeight="false" outlineLevel="0" collapsed="false">
      <c r="A6384" s="6" t="n">
        <v>50128.493</v>
      </c>
      <c r="B6384" s="6" t="n">
        <v>1.8981684981685</v>
      </c>
      <c r="C6384" s="6" t="n">
        <v>64</v>
      </c>
      <c r="D6384" s="6" t="n">
        <v>-1</v>
      </c>
      <c r="E6384" s="6" t="n">
        <v>2.01391941391941</v>
      </c>
      <c r="F6384" s="6" t="n">
        <v>0</v>
      </c>
      <c r="G6384" s="6" t="n">
        <v>0</v>
      </c>
      <c r="H6384" s="6" t="str">
        <f aca="false">IF(AND(A6384&gt;=Stimuli!$B$2,A6384&lt;=Stimuli!$C$2),Stimuli!$A$2,IF(AND(A6384&gt;=Stimuli!$B$3,A6384&lt;=Stimuli!$C$3),Stimuli!$A$3,IF(AND(A6384&gt;=Stimuli!$B$4,A6384&lt;=Stimuli!$C$4),Stimuli!$A$4,"")))</f>
        <v>01 Quiet baseline (60s)</v>
      </c>
      <c r="I6384" s="6" t="n">
        <f aca="false">(B6384-B6383)/((A6384-A6383)/1000)</f>
        <v>-0.750183150183148</v>
      </c>
      <c r="J6384" s="6" t="n">
        <f aca="false">IF(OR(B6384&lt;Rules!$B$2,B6384&gt;Rules!$B$3,ABS(I6384)&gt;Rules!$B$4,OR(B6385&lt;Rules!$B$2,B6385&gt;Rules!$B$3,ABS(I6385)&gt;Rules!$B$4)),1,0)</f>
        <v>0</v>
      </c>
      <c r="K6384" s="6" t="str">
        <f aca="false">IF(F6384=1,COUNTIF($F$2:F6384,1),"")</f>
        <v/>
      </c>
    </row>
    <row r="6385" customFormat="false" ht="15" hidden="false" customHeight="false" outlineLevel="0" collapsed="false">
      <c r="A6385" s="6" t="n">
        <v>50136.3055</v>
      </c>
      <c r="B6385" s="6" t="n">
        <v>1.9040293040293</v>
      </c>
      <c r="C6385" s="6" t="n">
        <v>64</v>
      </c>
      <c r="D6385" s="6" t="n">
        <v>-1</v>
      </c>
      <c r="E6385" s="6" t="n">
        <v>2.01391941391941</v>
      </c>
      <c r="F6385" s="6" t="n">
        <v>0</v>
      </c>
      <c r="G6385" s="6" t="n">
        <v>0</v>
      </c>
      <c r="H6385" s="6" t="str">
        <f aca="false">IF(AND(A6385&gt;=Stimuli!$B$2,A6385&lt;=Stimuli!$C$2),Stimuli!$A$2,IF(AND(A6385&gt;=Stimuli!$B$3,A6385&lt;=Stimuli!$C$3),Stimuli!$A$3,IF(AND(A6385&gt;=Stimuli!$B$4,A6385&lt;=Stimuli!$C$4),Stimuli!$A$4,"")))</f>
        <v>01 Quiet baseline (60s)</v>
      </c>
      <c r="I6385" s="6" t="n">
        <f aca="false">(B6385-B6384)/((A6385-A6384)/1000)</f>
        <v>0.750183150183148</v>
      </c>
      <c r="J6385" s="6" t="n">
        <f aca="false">IF(OR(B6385&lt;Rules!$B$2,B6385&gt;Rules!$B$3,ABS(I6385)&gt;Rules!$B$4,OR(B6386&lt;Rules!$B$2,B6386&gt;Rules!$B$3,ABS(I6386)&gt;Rules!$B$4)),1,0)</f>
        <v>0</v>
      </c>
      <c r="K6385" s="6" t="str">
        <f aca="false">IF(F6385=1,COUNTIF($F$2:F6385,1),"")</f>
        <v/>
      </c>
    </row>
    <row r="6386" customFormat="false" ht="15" hidden="false" customHeight="false" outlineLevel="0" collapsed="false">
      <c r="A6386" s="6" t="n">
        <v>50144.118</v>
      </c>
      <c r="B6386" s="6" t="n">
        <v>1.8967032967033</v>
      </c>
      <c r="C6386" s="6" t="n">
        <v>64</v>
      </c>
      <c r="D6386" s="6" t="n">
        <v>-1</v>
      </c>
      <c r="E6386" s="6" t="n">
        <v>2.01391941391941</v>
      </c>
      <c r="F6386" s="6" t="n">
        <v>0</v>
      </c>
      <c r="G6386" s="6" t="n">
        <v>0</v>
      </c>
      <c r="H6386" s="6" t="str">
        <f aca="false">IF(AND(A6386&gt;=Stimuli!$B$2,A6386&lt;=Stimuli!$C$2),Stimuli!$A$2,IF(AND(A6386&gt;=Stimuli!$B$3,A6386&lt;=Stimuli!$C$3),Stimuli!$A$3,IF(AND(A6386&gt;=Stimuli!$B$4,A6386&lt;=Stimuli!$C$4),Stimuli!$A$4,"")))</f>
        <v>01 Quiet baseline (60s)</v>
      </c>
      <c r="I6386" s="6" t="n">
        <f aca="false">(B6386-B6385)/((A6386-A6385)/1000)</f>
        <v>-0.937728937728878</v>
      </c>
      <c r="J6386" s="6" t="n">
        <f aca="false">IF(OR(B6386&lt;Rules!$B$2,B6386&gt;Rules!$B$3,ABS(I6386)&gt;Rules!$B$4,OR(B6387&lt;Rules!$B$2,B6387&gt;Rules!$B$3,ABS(I6387)&gt;Rules!$B$4)),1,0)</f>
        <v>0</v>
      </c>
      <c r="K6386" s="6" t="str">
        <f aca="false">IF(F6386=1,COUNTIF($F$2:F6386,1),"")</f>
        <v/>
      </c>
    </row>
    <row r="6387" customFormat="false" ht="15" hidden="false" customHeight="false" outlineLevel="0" collapsed="false">
      <c r="A6387" s="6" t="n">
        <v>50151.9305</v>
      </c>
      <c r="B6387" s="6" t="n">
        <v>1.9010989010989</v>
      </c>
      <c r="C6387" s="6" t="n">
        <v>64</v>
      </c>
      <c r="D6387" s="6" t="n">
        <v>-1</v>
      </c>
      <c r="E6387" s="6" t="n">
        <v>2.01391941391941</v>
      </c>
      <c r="F6387" s="6" t="n">
        <v>0</v>
      </c>
      <c r="G6387" s="6" t="n">
        <v>0</v>
      </c>
      <c r="H6387" s="6" t="str">
        <f aca="false">IF(AND(A6387&gt;=Stimuli!$B$2,A6387&lt;=Stimuli!$C$2),Stimuli!$A$2,IF(AND(A6387&gt;=Stimuli!$B$3,A6387&lt;=Stimuli!$C$3),Stimuli!$A$3,IF(AND(A6387&gt;=Stimuli!$B$4,A6387&lt;=Stimuli!$C$4),Stimuli!$A$4,"")))</f>
        <v>01 Quiet baseline (60s)</v>
      </c>
      <c r="I6387" s="6" t="n">
        <f aca="false">(B6387-B6386)/((A6387-A6386)/1000)</f>
        <v>0.562637362637304</v>
      </c>
      <c r="J6387" s="6" t="n">
        <f aca="false">IF(OR(B6387&lt;Rules!$B$2,B6387&gt;Rules!$B$3,ABS(I6387)&gt;Rules!$B$4,OR(B6388&lt;Rules!$B$2,B6388&gt;Rules!$B$3,ABS(I6388)&gt;Rules!$B$4)),1,0)</f>
        <v>0</v>
      </c>
      <c r="K6387" s="6" t="str">
        <f aca="false">IF(F6387=1,COUNTIF($F$2:F6387,1),"")</f>
        <v/>
      </c>
    </row>
    <row r="6388" customFormat="false" ht="15" hidden="false" customHeight="false" outlineLevel="0" collapsed="false">
      <c r="A6388" s="6" t="n">
        <v>50159.743</v>
      </c>
      <c r="B6388" s="6" t="n">
        <v>1.8952380952381</v>
      </c>
      <c r="C6388" s="6" t="n">
        <v>64</v>
      </c>
      <c r="D6388" s="6" t="n">
        <v>-1</v>
      </c>
      <c r="E6388" s="6" t="n">
        <v>2.01391941391941</v>
      </c>
      <c r="F6388" s="6" t="n">
        <v>0</v>
      </c>
      <c r="G6388" s="6" t="n">
        <v>0</v>
      </c>
      <c r="H6388" s="6" t="str">
        <f aca="false">IF(AND(A6388&gt;=Stimuli!$B$2,A6388&lt;=Stimuli!$C$2),Stimuli!$A$2,IF(AND(A6388&gt;=Stimuli!$B$3,A6388&lt;=Stimuli!$C$3),Stimuli!$A$3,IF(AND(A6388&gt;=Stimuli!$B$4,A6388&lt;=Stimuli!$C$4),Stimuli!$A$4,"")))</f>
        <v>01 Quiet baseline (60s)</v>
      </c>
      <c r="I6388" s="6" t="n">
        <f aca="false">(B6388-B6387)/((A6388-A6387)/1000)</f>
        <v>-0.750183150183176</v>
      </c>
      <c r="J6388" s="6" t="n">
        <f aca="false">IF(OR(B6388&lt;Rules!$B$2,B6388&gt;Rules!$B$3,ABS(I6388)&gt;Rules!$B$4,OR(B6389&lt;Rules!$B$2,B6389&gt;Rules!$B$3,ABS(I6389)&gt;Rules!$B$4)),1,0)</f>
        <v>0</v>
      </c>
      <c r="K6388" s="6" t="str">
        <f aca="false">IF(F6388=1,COUNTIF($F$2:F6388,1),"")</f>
        <v/>
      </c>
    </row>
    <row r="6389" customFormat="false" ht="15" hidden="false" customHeight="false" outlineLevel="0" collapsed="false">
      <c r="A6389" s="6" t="n">
        <v>50167.5555</v>
      </c>
      <c r="B6389" s="6" t="n">
        <v>1.8981684981685</v>
      </c>
      <c r="C6389" s="6" t="n">
        <v>64</v>
      </c>
      <c r="D6389" s="6" t="n">
        <v>-1</v>
      </c>
      <c r="E6389" s="6" t="n">
        <v>2.01391941391941</v>
      </c>
      <c r="F6389" s="6" t="n">
        <v>0</v>
      </c>
      <c r="G6389" s="6" t="n">
        <v>0</v>
      </c>
      <c r="H6389" s="6" t="str">
        <f aca="false">IF(AND(A6389&gt;=Stimuli!$B$2,A6389&lt;=Stimuli!$C$2),Stimuli!$A$2,IF(AND(A6389&gt;=Stimuli!$B$3,A6389&lt;=Stimuli!$C$3),Stimuli!$A$3,IF(AND(A6389&gt;=Stimuli!$B$4,A6389&lt;=Stimuli!$C$4),Stimuli!$A$4,"")))</f>
        <v>01 Quiet baseline (60s)</v>
      </c>
      <c r="I6389" s="6" t="n">
        <f aca="false">(B6389-B6388)/((A6389-A6388)/1000)</f>
        <v>0.375091575091602</v>
      </c>
      <c r="J6389" s="6" t="n">
        <f aca="false">IF(OR(B6389&lt;Rules!$B$2,B6389&gt;Rules!$B$3,ABS(I6389)&gt;Rules!$B$4,OR(B6390&lt;Rules!$B$2,B6390&gt;Rules!$B$3,ABS(I6390)&gt;Rules!$B$4)),1,0)</f>
        <v>0</v>
      </c>
      <c r="K6389" s="6" t="str">
        <f aca="false">IF(F6389=1,COUNTIF($F$2:F6389,1),"")</f>
        <v/>
      </c>
    </row>
    <row r="6390" customFormat="false" ht="15" hidden="false" customHeight="false" outlineLevel="0" collapsed="false">
      <c r="A6390" s="6" t="n">
        <v>50175.368</v>
      </c>
      <c r="B6390" s="6" t="n">
        <v>1.8981684981685</v>
      </c>
      <c r="C6390" s="6" t="n">
        <v>64</v>
      </c>
      <c r="D6390" s="6" t="n">
        <v>-1</v>
      </c>
      <c r="E6390" s="6" t="n">
        <v>2.01391941391941</v>
      </c>
      <c r="F6390" s="6" t="n">
        <v>0</v>
      </c>
      <c r="G6390" s="6" t="n">
        <v>0</v>
      </c>
      <c r="H6390" s="6" t="str">
        <f aca="false">IF(AND(A6390&gt;=Stimuli!$B$2,A6390&lt;=Stimuli!$C$2),Stimuli!$A$2,IF(AND(A6390&gt;=Stimuli!$B$3,A6390&lt;=Stimuli!$C$3),Stimuli!$A$3,IF(AND(A6390&gt;=Stimuli!$B$4,A6390&lt;=Stimuli!$C$4),Stimuli!$A$4,"")))</f>
        <v>01 Quiet baseline (60s)</v>
      </c>
      <c r="I6390" s="6" t="n">
        <f aca="false">(B6390-B6389)/((A6390-A6389)/1000)</f>
        <v>0</v>
      </c>
      <c r="J6390" s="6" t="n">
        <f aca="false">IF(OR(B6390&lt;Rules!$B$2,B6390&gt;Rules!$B$3,ABS(I6390)&gt;Rules!$B$4,OR(B6391&lt;Rules!$B$2,B6391&gt;Rules!$B$3,ABS(I6391)&gt;Rules!$B$4)),1,0)</f>
        <v>0</v>
      </c>
      <c r="K6390" s="6" t="str">
        <f aca="false">IF(F6390=1,COUNTIF($F$2:F6390,1),"")</f>
        <v/>
      </c>
    </row>
    <row r="6391" customFormat="false" ht="15" hidden="false" customHeight="false" outlineLevel="0" collapsed="false">
      <c r="A6391" s="6" t="n">
        <v>50183.1805</v>
      </c>
      <c r="B6391" s="6" t="n">
        <v>1.8981684981685</v>
      </c>
      <c r="C6391" s="6" t="n">
        <v>64</v>
      </c>
      <c r="D6391" s="6" t="n">
        <v>-1</v>
      </c>
      <c r="E6391" s="6" t="n">
        <v>2.01391941391941</v>
      </c>
      <c r="F6391" s="6" t="n">
        <v>0</v>
      </c>
      <c r="G6391" s="6" t="n">
        <v>0</v>
      </c>
      <c r="H6391" s="6" t="str">
        <f aca="false">IF(AND(A6391&gt;=Stimuli!$B$2,A6391&lt;=Stimuli!$C$2),Stimuli!$A$2,IF(AND(A6391&gt;=Stimuli!$B$3,A6391&lt;=Stimuli!$C$3),Stimuli!$A$3,IF(AND(A6391&gt;=Stimuli!$B$4,A6391&lt;=Stimuli!$C$4),Stimuli!$A$4,"")))</f>
        <v>01 Quiet baseline (60s)</v>
      </c>
      <c r="I6391" s="6" t="n">
        <f aca="false">(B6391-B6390)/((A6391-A6390)/1000)</f>
        <v>0</v>
      </c>
      <c r="J6391" s="6" t="n">
        <f aca="false">IF(OR(B6391&lt;Rules!$B$2,B6391&gt;Rules!$B$3,ABS(I6391)&gt;Rules!$B$4,OR(B6392&lt;Rules!$B$2,B6392&gt;Rules!$B$3,ABS(I6392)&gt;Rules!$B$4)),1,0)</f>
        <v>0</v>
      </c>
      <c r="K6391" s="6" t="str">
        <f aca="false">IF(F6391=1,COUNTIF($F$2:F6391,1),"")</f>
        <v/>
      </c>
    </row>
    <row r="6392" customFormat="false" ht="15" hidden="false" customHeight="false" outlineLevel="0" collapsed="false">
      <c r="A6392" s="6" t="n">
        <v>50190.993</v>
      </c>
      <c r="B6392" s="6" t="n">
        <v>1.9010989010989</v>
      </c>
      <c r="C6392" s="6" t="n">
        <v>64</v>
      </c>
      <c r="D6392" s="6" t="n">
        <v>-1</v>
      </c>
      <c r="E6392" s="6" t="n">
        <v>2.01391941391941</v>
      </c>
      <c r="F6392" s="6" t="n">
        <v>0</v>
      </c>
      <c r="G6392" s="6" t="n">
        <v>0</v>
      </c>
      <c r="H6392" s="6" t="str">
        <f aca="false">IF(AND(A6392&gt;=Stimuli!$B$2,A6392&lt;=Stimuli!$C$2),Stimuli!$A$2,IF(AND(A6392&gt;=Stimuli!$B$3,A6392&lt;=Stimuli!$C$3),Stimuli!$A$3,IF(AND(A6392&gt;=Stimuli!$B$4,A6392&lt;=Stimuli!$C$4),Stimuli!$A$4,"")))</f>
        <v>01 Quiet baseline (60s)</v>
      </c>
      <c r="I6392" s="6" t="n">
        <f aca="false">(B6392-B6391)/((A6392-A6391)/1000)</f>
        <v>0.375091575091574</v>
      </c>
      <c r="J6392" s="6" t="n">
        <f aca="false">IF(OR(B6392&lt;Rules!$B$2,B6392&gt;Rules!$B$3,ABS(I6392)&gt;Rules!$B$4,OR(B6393&lt;Rules!$B$2,B6393&gt;Rules!$B$3,ABS(I6393)&gt;Rules!$B$4)),1,0)</f>
        <v>0</v>
      </c>
      <c r="K6392" s="6" t="str">
        <f aca="false">IF(F6392=1,COUNTIF($F$2:F6392,1),"")</f>
        <v/>
      </c>
    </row>
    <row r="6393" customFormat="false" ht="15" hidden="false" customHeight="false" outlineLevel="0" collapsed="false">
      <c r="A6393" s="6" t="n">
        <v>50198.8055</v>
      </c>
      <c r="B6393" s="6" t="n">
        <v>1.8981684981685</v>
      </c>
      <c r="C6393" s="6" t="n">
        <v>64</v>
      </c>
      <c r="D6393" s="6" t="n">
        <v>-1</v>
      </c>
      <c r="E6393" s="6" t="n">
        <v>2.01391941391941</v>
      </c>
      <c r="F6393" s="6" t="n">
        <v>0</v>
      </c>
      <c r="G6393" s="6" t="n">
        <v>0</v>
      </c>
      <c r="H6393" s="6" t="str">
        <f aca="false">IF(AND(A6393&gt;=Stimuli!$B$2,A6393&lt;=Stimuli!$C$2),Stimuli!$A$2,IF(AND(A6393&gt;=Stimuli!$B$3,A6393&lt;=Stimuli!$C$3),Stimuli!$A$3,IF(AND(A6393&gt;=Stimuli!$B$4,A6393&lt;=Stimuli!$C$4),Stimuli!$A$4,"")))</f>
        <v>01 Quiet baseline (60s)</v>
      </c>
      <c r="I6393" s="6" t="n">
        <f aca="false">(B6393-B6392)/((A6393-A6392)/1000)</f>
        <v>-0.375091575091574</v>
      </c>
      <c r="J6393" s="6" t="n">
        <f aca="false">IF(OR(B6393&lt;Rules!$B$2,B6393&gt;Rules!$B$3,ABS(I6393)&gt;Rules!$B$4,OR(B6394&lt;Rules!$B$2,B6394&gt;Rules!$B$3,ABS(I6394)&gt;Rules!$B$4)),1,0)</f>
        <v>0</v>
      </c>
      <c r="K6393" s="6" t="str">
        <f aca="false">IF(F6393=1,COUNTIF($F$2:F6393,1),"")</f>
        <v/>
      </c>
    </row>
    <row r="6394" customFormat="false" ht="15" hidden="false" customHeight="false" outlineLevel="0" collapsed="false">
      <c r="A6394" s="6" t="n">
        <v>50206.618</v>
      </c>
      <c r="B6394" s="6" t="n">
        <v>1.9025641025641</v>
      </c>
      <c r="C6394" s="6" t="n">
        <v>64</v>
      </c>
      <c r="D6394" s="6" t="n">
        <v>-1</v>
      </c>
      <c r="E6394" s="6" t="n">
        <v>2.01391941391941</v>
      </c>
      <c r="F6394" s="6" t="n">
        <v>0</v>
      </c>
      <c r="G6394" s="6" t="n">
        <v>0</v>
      </c>
      <c r="H6394" s="6" t="str">
        <f aca="false">IF(AND(A6394&gt;=Stimuli!$B$2,A6394&lt;=Stimuli!$C$2),Stimuli!$A$2,IF(AND(A6394&gt;=Stimuli!$B$3,A6394&lt;=Stimuli!$C$3),Stimuli!$A$3,IF(AND(A6394&gt;=Stimuli!$B$4,A6394&lt;=Stimuli!$C$4),Stimuli!$A$4,"")))</f>
        <v>01 Quiet baseline (60s)</v>
      </c>
      <c r="I6394" s="6" t="n">
        <f aca="false">(B6394-B6393)/((A6394-A6393)/1000)</f>
        <v>0.562637362637304</v>
      </c>
      <c r="J6394" s="6" t="n">
        <f aca="false">IF(OR(B6394&lt;Rules!$B$2,B6394&gt;Rules!$B$3,ABS(I6394)&gt;Rules!$B$4,OR(B6395&lt;Rules!$B$2,B6395&gt;Rules!$B$3,ABS(I6395)&gt;Rules!$B$4)),1,0)</f>
        <v>0</v>
      </c>
      <c r="K6394" s="6" t="str">
        <f aca="false">IF(F6394=1,COUNTIF($F$2:F6394,1),"")</f>
        <v/>
      </c>
    </row>
    <row r="6395" customFormat="false" ht="15" hidden="false" customHeight="false" outlineLevel="0" collapsed="false">
      <c r="A6395" s="6" t="n">
        <v>50214.4305</v>
      </c>
      <c r="B6395" s="6" t="n">
        <v>1.8981684981685</v>
      </c>
      <c r="C6395" s="6" t="n">
        <v>64</v>
      </c>
      <c r="D6395" s="6" t="n">
        <v>-1</v>
      </c>
      <c r="E6395" s="6" t="n">
        <v>2.01245421245421</v>
      </c>
      <c r="F6395" s="6" t="n">
        <v>0</v>
      </c>
      <c r="G6395" s="6" t="n">
        <v>0</v>
      </c>
      <c r="H6395" s="6" t="str">
        <f aca="false">IF(AND(A6395&gt;=Stimuli!$B$2,A6395&lt;=Stimuli!$C$2),Stimuli!$A$2,IF(AND(A6395&gt;=Stimuli!$B$3,A6395&lt;=Stimuli!$C$3),Stimuli!$A$3,IF(AND(A6395&gt;=Stimuli!$B$4,A6395&lt;=Stimuli!$C$4),Stimuli!$A$4,"")))</f>
        <v>01 Quiet baseline (60s)</v>
      </c>
      <c r="I6395" s="6" t="n">
        <f aca="false">(B6395-B6394)/((A6395-A6394)/1000)</f>
        <v>-0.562637362637304</v>
      </c>
      <c r="J6395" s="6" t="n">
        <f aca="false">IF(OR(B6395&lt;Rules!$B$2,B6395&gt;Rules!$B$3,ABS(I6395)&gt;Rules!$B$4,OR(B6396&lt;Rules!$B$2,B6396&gt;Rules!$B$3,ABS(I6396)&gt;Rules!$B$4)),1,0)</f>
        <v>0</v>
      </c>
      <c r="K6395" s="6" t="str">
        <f aca="false">IF(F6395=1,COUNTIF($F$2:F6395,1),"")</f>
        <v/>
      </c>
    </row>
    <row r="6396" customFormat="false" ht="15" hidden="false" customHeight="false" outlineLevel="0" collapsed="false">
      <c r="A6396" s="6" t="n">
        <v>50222.243</v>
      </c>
      <c r="B6396" s="6" t="n">
        <v>1.9040293040293</v>
      </c>
      <c r="C6396" s="6" t="n">
        <v>64</v>
      </c>
      <c r="D6396" s="6" t="n">
        <v>-1</v>
      </c>
      <c r="E6396" s="6" t="n">
        <v>2.01245421245421</v>
      </c>
      <c r="F6396" s="6" t="n">
        <v>0</v>
      </c>
      <c r="G6396" s="6" t="n">
        <v>0</v>
      </c>
      <c r="H6396" s="6" t="str">
        <f aca="false">IF(AND(A6396&gt;=Stimuli!$B$2,A6396&lt;=Stimuli!$C$2),Stimuli!$A$2,IF(AND(A6396&gt;=Stimuli!$B$3,A6396&lt;=Stimuli!$C$3),Stimuli!$A$3,IF(AND(A6396&gt;=Stimuli!$B$4,A6396&lt;=Stimuli!$C$4),Stimuli!$A$4,"")))</f>
        <v>01 Quiet baseline (60s)</v>
      </c>
      <c r="I6396" s="6" t="n">
        <f aca="false">(B6396-B6395)/((A6396-A6395)/1000)</f>
        <v>0.750183150183148</v>
      </c>
      <c r="J6396" s="6" t="n">
        <f aca="false">IF(OR(B6396&lt;Rules!$B$2,B6396&gt;Rules!$B$3,ABS(I6396)&gt;Rules!$B$4,OR(B6397&lt;Rules!$B$2,B6397&gt;Rules!$B$3,ABS(I6397)&gt;Rules!$B$4)),1,0)</f>
        <v>0</v>
      </c>
      <c r="K6396" s="6" t="str">
        <f aca="false">IF(F6396=1,COUNTIF($F$2:F6396,1),"")</f>
        <v/>
      </c>
    </row>
    <row r="6397" customFormat="false" ht="15" hidden="false" customHeight="false" outlineLevel="0" collapsed="false">
      <c r="A6397" s="6" t="n">
        <v>50230.0555</v>
      </c>
      <c r="B6397" s="6" t="n">
        <v>1.8967032967033</v>
      </c>
      <c r="C6397" s="6" t="n">
        <v>64</v>
      </c>
      <c r="D6397" s="6" t="n">
        <v>-1</v>
      </c>
      <c r="E6397" s="6" t="n">
        <v>2.01245421245421</v>
      </c>
      <c r="F6397" s="6" t="n">
        <v>0</v>
      </c>
      <c r="G6397" s="6" t="n">
        <v>0</v>
      </c>
      <c r="H6397" s="6" t="str">
        <f aca="false">IF(AND(A6397&gt;=Stimuli!$B$2,A6397&lt;=Stimuli!$C$2),Stimuli!$A$2,IF(AND(A6397&gt;=Stimuli!$B$3,A6397&lt;=Stimuli!$C$3),Stimuli!$A$3,IF(AND(A6397&gt;=Stimuli!$B$4,A6397&lt;=Stimuli!$C$4),Stimuli!$A$4,"")))</f>
        <v>01 Quiet baseline (60s)</v>
      </c>
      <c r="I6397" s="6" t="n">
        <f aca="false">(B6397-B6396)/((A6397-A6396)/1000)</f>
        <v>-0.937728937728878</v>
      </c>
      <c r="J6397" s="6" t="n">
        <f aca="false">IF(OR(B6397&lt;Rules!$B$2,B6397&gt;Rules!$B$3,ABS(I6397)&gt;Rules!$B$4,OR(B6398&lt;Rules!$B$2,B6398&gt;Rules!$B$3,ABS(I6398)&gt;Rules!$B$4)),1,0)</f>
        <v>0</v>
      </c>
      <c r="K6397" s="6" t="str">
        <f aca="false">IF(F6397=1,COUNTIF($F$2:F6397,1),"")</f>
        <v/>
      </c>
    </row>
    <row r="6398" customFormat="false" ht="15" hidden="false" customHeight="false" outlineLevel="0" collapsed="false">
      <c r="A6398" s="6" t="n">
        <v>50237.868</v>
      </c>
      <c r="B6398" s="6" t="n">
        <v>1.9025641025641</v>
      </c>
      <c r="C6398" s="6" t="n">
        <v>64</v>
      </c>
      <c r="D6398" s="6" t="n">
        <v>-1</v>
      </c>
      <c r="E6398" s="6" t="n">
        <v>2.01245421245421</v>
      </c>
      <c r="F6398" s="6" t="n">
        <v>0</v>
      </c>
      <c r="G6398" s="6" t="n">
        <v>0</v>
      </c>
      <c r="H6398" s="6" t="str">
        <f aca="false">IF(AND(A6398&gt;=Stimuli!$B$2,A6398&lt;=Stimuli!$C$2),Stimuli!$A$2,IF(AND(A6398&gt;=Stimuli!$B$3,A6398&lt;=Stimuli!$C$3),Stimuli!$A$3,IF(AND(A6398&gt;=Stimuli!$B$4,A6398&lt;=Stimuli!$C$4),Stimuli!$A$4,"")))</f>
        <v>01 Quiet baseline (60s)</v>
      </c>
      <c r="I6398" s="6" t="n">
        <f aca="false">(B6398-B6397)/((A6398-A6397)/1000)</f>
        <v>0.750183150183034</v>
      </c>
      <c r="J6398" s="6" t="n">
        <f aca="false">IF(OR(B6398&lt;Rules!$B$2,B6398&gt;Rules!$B$3,ABS(I6398)&gt;Rules!$B$4,OR(B6399&lt;Rules!$B$2,B6399&gt;Rules!$B$3,ABS(I6399)&gt;Rules!$B$4)),1,0)</f>
        <v>0</v>
      </c>
      <c r="K6398" s="6" t="str">
        <f aca="false">IF(F6398=1,COUNTIF($F$2:F6398,1),"")</f>
        <v/>
      </c>
    </row>
    <row r="6399" customFormat="false" ht="15" hidden="false" customHeight="false" outlineLevel="0" collapsed="false">
      <c r="A6399" s="6" t="n">
        <v>50245.6805</v>
      </c>
      <c r="B6399" s="6" t="n">
        <v>1.89377289377289</v>
      </c>
      <c r="C6399" s="6" t="n">
        <v>64</v>
      </c>
      <c r="D6399" s="6" t="n">
        <v>-1</v>
      </c>
      <c r="E6399" s="6" t="n">
        <v>2.01245421245421</v>
      </c>
      <c r="F6399" s="6" t="n">
        <v>0</v>
      </c>
      <c r="G6399" s="6" t="n">
        <v>0</v>
      </c>
      <c r="H6399" s="6" t="str">
        <f aca="false">IF(AND(A6399&gt;=Stimuli!$B$2,A6399&lt;=Stimuli!$C$2),Stimuli!$A$2,IF(AND(A6399&gt;=Stimuli!$B$3,A6399&lt;=Stimuli!$C$3),Stimuli!$A$3,IF(AND(A6399&gt;=Stimuli!$B$4,A6399&lt;=Stimuli!$C$4),Stimuli!$A$4,"")))</f>
        <v>01 Quiet baseline (60s)</v>
      </c>
      <c r="I6399" s="6" t="n">
        <f aca="false">(B6399-B6398)/((A6399-A6398)/1000)</f>
        <v>-1.12527472527475</v>
      </c>
      <c r="J6399" s="6" t="n">
        <f aca="false">IF(OR(B6399&lt;Rules!$B$2,B6399&gt;Rules!$B$3,ABS(I6399)&gt;Rules!$B$4,OR(B6400&lt;Rules!$B$2,B6400&gt;Rules!$B$3,ABS(I6400)&gt;Rules!$B$4)),1,0)</f>
        <v>0</v>
      </c>
      <c r="K6399" s="6" t="str">
        <f aca="false">IF(F6399=1,COUNTIF($F$2:F6399,1),"")</f>
        <v/>
      </c>
    </row>
    <row r="6400" customFormat="false" ht="15" hidden="false" customHeight="false" outlineLevel="0" collapsed="false">
      <c r="A6400" s="6" t="n">
        <v>50253.493</v>
      </c>
      <c r="B6400" s="6" t="n">
        <v>1.9010989010989</v>
      </c>
      <c r="C6400" s="6" t="n">
        <v>64</v>
      </c>
      <c r="D6400" s="6" t="n">
        <v>-1</v>
      </c>
      <c r="E6400" s="6" t="n">
        <v>2.01245421245421</v>
      </c>
      <c r="F6400" s="6" t="n">
        <v>0</v>
      </c>
      <c r="G6400" s="6" t="n">
        <v>0</v>
      </c>
      <c r="H6400" s="6" t="str">
        <f aca="false">IF(AND(A6400&gt;=Stimuli!$B$2,A6400&lt;=Stimuli!$C$2),Stimuli!$A$2,IF(AND(A6400&gt;=Stimuli!$B$3,A6400&lt;=Stimuli!$C$3),Stimuli!$A$3,IF(AND(A6400&gt;=Stimuli!$B$4,A6400&lt;=Stimuli!$C$4),Stimuli!$A$4,"")))</f>
        <v>01 Quiet baseline (60s)</v>
      </c>
      <c r="I6400" s="6" t="n">
        <f aca="false">(B6400-B6399)/((A6400-A6399)/1000)</f>
        <v>0.93772893772902</v>
      </c>
      <c r="J6400" s="6" t="n">
        <f aca="false">IF(OR(B6400&lt;Rules!$B$2,B6400&gt;Rules!$B$3,ABS(I6400)&gt;Rules!$B$4,OR(B6401&lt;Rules!$B$2,B6401&gt;Rules!$B$3,ABS(I6401)&gt;Rules!$B$4)),1,0)</f>
        <v>0</v>
      </c>
      <c r="K6400" s="6" t="str">
        <f aca="false">IF(F6400=1,COUNTIF($F$2:F6400,1),"")</f>
        <v/>
      </c>
    </row>
    <row r="6401" customFormat="false" ht="15" hidden="false" customHeight="false" outlineLevel="0" collapsed="false">
      <c r="A6401" s="6" t="n">
        <v>50261.3055</v>
      </c>
      <c r="B6401" s="6" t="n">
        <v>1.8967032967033</v>
      </c>
      <c r="C6401" s="6" t="n">
        <v>64</v>
      </c>
      <c r="D6401" s="6" t="n">
        <v>-1</v>
      </c>
      <c r="E6401" s="6" t="n">
        <v>2.01245421245421</v>
      </c>
      <c r="F6401" s="6" t="n">
        <v>0</v>
      </c>
      <c r="G6401" s="6" t="n">
        <v>0</v>
      </c>
      <c r="H6401" s="6" t="str">
        <f aca="false">IF(AND(A6401&gt;=Stimuli!$B$2,A6401&lt;=Stimuli!$C$2),Stimuli!$A$2,IF(AND(A6401&gt;=Stimuli!$B$3,A6401&lt;=Stimuli!$C$3),Stimuli!$A$3,IF(AND(A6401&gt;=Stimuli!$B$4,A6401&lt;=Stimuli!$C$4),Stimuli!$A$4,"")))</f>
        <v>01 Quiet baseline (60s)</v>
      </c>
      <c r="I6401" s="6" t="n">
        <f aca="false">(B6401-B6400)/((A6401-A6400)/1000)</f>
        <v>-0.562637362637304</v>
      </c>
      <c r="J6401" s="6" t="n">
        <f aca="false">IF(OR(B6401&lt;Rules!$B$2,B6401&gt;Rules!$B$3,ABS(I6401)&gt;Rules!$B$4,OR(B6402&lt;Rules!$B$2,B6402&gt;Rules!$B$3,ABS(I6402)&gt;Rules!$B$4)),1,0)</f>
        <v>0</v>
      </c>
      <c r="K6401" s="6" t="str">
        <f aca="false">IF(F6401=1,COUNTIF($F$2:F6401,1),"")</f>
        <v/>
      </c>
    </row>
    <row r="6402" customFormat="false" ht="15" hidden="false" customHeight="false" outlineLevel="0" collapsed="false">
      <c r="A6402" s="6" t="n">
        <v>50269.118</v>
      </c>
      <c r="B6402" s="6" t="n">
        <v>1.9025641025641</v>
      </c>
      <c r="C6402" s="6" t="n">
        <v>64</v>
      </c>
      <c r="D6402" s="6" t="n">
        <v>-1</v>
      </c>
      <c r="E6402" s="6" t="n">
        <v>2.01245421245421</v>
      </c>
      <c r="F6402" s="6" t="n">
        <v>0</v>
      </c>
      <c r="G6402" s="6" t="n">
        <v>0</v>
      </c>
      <c r="H6402" s="6" t="str">
        <f aca="false">IF(AND(A6402&gt;=Stimuli!$B$2,A6402&lt;=Stimuli!$C$2),Stimuli!$A$2,IF(AND(A6402&gt;=Stimuli!$B$3,A6402&lt;=Stimuli!$C$3),Stimuli!$A$3,IF(AND(A6402&gt;=Stimuli!$B$4,A6402&lt;=Stimuli!$C$4),Stimuli!$A$4,"")))</f>
        <v>01 Quiet baseline (60s)</v>
      </c>
      <c r="I6402" s="6" t="n">
        <f aca="false">(B6402-B6401)/((A6402-A6401)/1000)</f>
        <v>0.750183150183034</v>
      </c>
      <c r="J6402" s="6" t="n">
        <f aca="false">IF(OR(B6402&lt;Rules!$B$2,B6402&gt;Rules!$B$3,ABS(I6402)&gt;Rules!$B$4,OR(B6403&lt;Rules!$B$2,B6403&gt;Rules!$B$3,ABS(I6403)&gt;Rules!$B$4)),1,0)</f>
        <v>0</v>
      </c>
      <c r="K6402" s="6" t="str">
        <f aca="false">IF(F6402=1,COUNTIF($F$2:F6402,1),"")</f>
        <v/>
      </c>
    </row>
    <row r="6403" customFormat="false" ht="15" hidden="false" customHeight="false" outlineLevel="0" collapsed="false">
      <c r="A6403" s="6" t="n">
        <v>50276.9305</v>
      </c>
      <c r="B6403" s="6" t="n">
        <v>1.8967032967033</v>
      </c>
      <c r="C6403" s="6" t="n">
        <v>64</v>
      </c>
      <c r="D6403" s="6" t="n">
        <v>-1</v>
      </c>
      <c r="E6403" s="6" t="n">
        <v>2.01245421245421</v>
      </c>
      <c r="F6403" s="6" t="n">
        <v>0</v>
      </c>
      <c r="G6403" s="6" t="n">
        <v>0</v>
      </c>
      <c r="H6403" s="6" t="str">
        <f aca="false">IF(AND(A6403&gt;=Stimuli!$B$2,A6403&lt;=Stimuli!$C$2),Stimuli!$A$2,IF(AND(A6403&gt;=Stimuli!$B$3,A6403&lt;=Stimuli!$C$3),Stimuli!$A$3,IF(AND(A6403&gt;=Stimuli!$B$4,A6403&lt;=Stimuli!$C$4),Stimuli!$A$4,"")))</f>
        <v>01 Quiet baseline (60s)</v>
      </c>
      <c r="I6403" s="6" t="n">
        <f aca="false">(B6403-B6402)/((A6403-A6402)/1000)</f>
        <v>-0.750183150183034</v>
      </c>
      <c r="J6403" s="6" t="n">
        <f aca="false">IF(OR(B6403&lt;Rules!$B$2,B6403&gt;Rules!$B$3,ABS(I6403)&gt;Rules!$B$4,OR(B6404&lt;Rules!$B$2,B6404&gt;Rules!$B$3,ABS(I6404)&gt;Rules!$B$4)),1,0)</f>
        <v>0</v>
      </c>
      <c r="K6403" s="6" t="str">
        <f aca="false">IF(F6403=1,COUNTIF($F$2:F6403,1),"")</f>
        <v/>
      </c>
    </row>
    <row r="6404" customFormat="false" ht="15" hidden="false" customHeight="false" outlineLevel="0" collapsed="false">
      <c r="A6404" s="6" t="n">
        <v>50284.743</v>
      </c>
      <c r="B6404" s="6" t="n">
        <v>1.8996336996337</v>
      </c>
      <c r="C6404" s="6" t="n">
        <v>64</v>
      </c>
      <c r="D6404" s="6" t="n">
        <v>-1</v>
      </c>
      <c r="E6404" s="6" t="n">
        <v>2.01245421245421</v>
      </c>
      <c r="F6404" s="6" t="n">
        <v>0</v>
      </c>
      <c r="G6404" s="6" t="n">
        <v>0</v>
      </c>
      <c r="H6404" s="6" t="str">
        <f aca="false">IF(AND(A6404&gt;=Stimuli!$B$2,A6404&lt;=Stimuli!$C$2),Stimuli!$A$2,IF(AND(A6404&gt;=Stimuli!$B$3,A6404&lt;=Stimuli!$C$3),Stimuli!$A$3,IF(AND(A6404&gt;=Stimuli!$B$4,A6404&lt;=Stimuli!$C$4),Stimuli!$A$4,"")))</f>
        <v>01 Quiet baseline (60s)</v>
      </c>
      <c r="I6404" s="6" t="n">
        <f aca="false">(B6404-B6403)/((A6404-A6403)/1000)</f>
        <v>0.375091575091574</v>
      </c>
      <c r="J6404" s="6" t="n">
        <f aca="false">IF(OR(B6404&lt;Rules!$B$2,B6404&gt;Rules!$B$3,ABS(I6404)&gt;Rules!$B$4,OR(B6405&lt;Rules!$B$2,B6405&gt;Rules!$B$3,ABS(I6405)&gt;Rules!$B$4)),1,0)</f>
        <v>0</v>
      </c>
      <c r="K6404" s="6" t="str">
        <f aca="false">IF(F6404=1,COUNTIF($F$2:F6404,1),"")</f>
        <v/>
      </c>
    </row>
    <row r="6405" customFormat="false" ht="15" hidden="false" customHeight="false" outlineLevel="0" collapsed="false">
      <c r="A6405" s="6" t="n">
        <v>50292.5555</v>
      </c>
      <c r="B6405" s="6" t="n">
        <v>1.8967032967033</v>
      </c>
      <c r="C6405" s="6" t="n">
        <v>64</v>
      </c>
      <c r="D6405" s="6" t="n">
        <v>-1</v>
      </c>
      <c r="E6405" s="6" t="n">
        <v>2.01245421245421</v>
      </c>
      <c r="F6405" s="6" t="n">
        <v>0</v>
      </c>
      <c r="G6405" s="6" t="n">
        <v>0</v>
      </c>
      <c r="H6405" s="6" t="str">
        <f aca="false">IF(AND(A6405&gt;=Stimuli!$B$2,A6405&lt;=Stimuli!$C$2),Stimuli!$A$2,IF(AND(A6405&gt;=Stimuli!$B$3,A6405&lt;=Stimuli!$C$3),Stimuli!$A$3,IF(AND(A6405&gt;=Stimuli!$B$4,A6405&lt;=Stimuli!$C$4),Stimuli!$A$4,"")))</f>
        <v>01 Quiet baseline (60s)</v>
      </c>
      <c r="I6405" s="6" t="n">
        <f aca="false">(B6405-B6404)/((A6405-A6404)/1000)</f>
        <v>-0.375091575091574</v>
      </c>
      <c r="J6405" s="6" t="n">
        <f aca="false">IF(OR(B6405&lt;Rules!$B$2,B6405&gt;Rules!$B$3,ABS(I6405)&gt;Rules!$B$4,OR(B6406&lt;Rules!$B$2,B6406&gt;Rules!$B$3,ABS(I6406)&gt;Rules!$B$4)),1,0)</f>
        <v>0</v>
      </c>
      <c r="K6405" s="6" t="str">
        <f aca="false">IF(F6405=1,COUNTIF($F$2:F6405,1),"")</f>
        <v/>
      </c>
    </row>
    <row r="6406" customFormat="false" ht="15" hidden="false" customHeight="false" outlineLevel="0" collapsed="false">
      <c r="A6406" s="6" t="n">
        <v>50300.368</v>
      </c>
      <c r="B6406" s="6" t="n">
        <v>1.8981684981685</v>
      </c>
      <c r="C6406" s="6" t="n">
        <v>64</v>
      </c>
      <c r="D6406" s="6" t="n">
        <v>-1</v>
      </c>
      <c r="E6406" s="6" t="n">
        <v>2.01245421245421</v>
      </c>
      <c r="F6406" s="6" t="n">
        <v>0</v>
      </c>
      <c r="G6406" s="6" t="n">
        <v>0</v>
      </c>
      <c r="H6406" s="6" t="str">
        <f aca="false">IF(AND(A6406&gt;=Stimuli!$B$2,A6406&lt;=Stimuli!$C$2),Stimuli!$A$2,IF(AND(A6406&gt;=Stimuli!$B$3,A6406&lt;=Stimuli!$C$3),Stimuli!$A$3,IF(AND(A6406&gt;=Stimuli!$B$4,A6406&lt;=Stimuli!$C$4),Stimuli!$A$4,"")))</f>
        <v>01 Quiet baseline (60s)</v>
      </c>
      <c r="I6406" s="6" t="n">
        <f aca="false">(B6406-B6405)/((A6406-A6405)/1000)</f>
        <v>0.18754578754573</v>
      </c>
      <c r="J6406" s="6" t="n">
        <f aca="false">IF(OR(B6406&lt;Rules!$B$2,B6406&gt;Rules!$B$3,ABS(I6406)&gt;Rules!$B$4,OR(B6407&lt;Rules!$B$2,B6407&gt;Rules!$B$3,ABS(I6407)&gt;Rules!$B$4)),1,0)</f>
        <v>0</v>
      </c>
      <c r="K6406" s="6" t="str">
        <f aca="false">IF(F6406=1,COUNTIF($F$2:F6406,1),"")</f>
        <v/>
      </c>
    </row>
    <row r="6407" customFormat="false" ht="15" hidden="false" customHeight="false" outlineLevel="0" collapsed="false">
      <c r="A6407" s="6" t="n">
        <v>50308.1805</v>
      </c>
      <c r="B6407" s="6" t="n">
        <v>1.8996336996337</v>
      </c>
      <c r="C6407" s="6" t="n">
        <v>64</v>
      </c>
      <c r="D6407" s="6" t="n">
        <v>-1</v>
      </c>
      <c r="E6407" s="6" t="n">
        <v>2.01245421245421</v>
      </c>
      <c r="F6407" s="6" t="n">
        <v>0</v>
      </c>
      <c r="G6407" s="6" t="n">
        <v>0</v>
      </c>
      <c r="H6407" s="6" t="str">
        <f aca="false">IF(AND(A6407&gt;=Stimuli!$B$2,A6407&lt;=Stimuli!$C$2),Stimuli!$A$2,IF(AND(A6407&gt;=Stimuli!$B$3,A6407&lt;=Stimuli!$C$3),Stimuli!$A$3,IF(AND(A6407&gt;=Stimuli!$B$4,A6407&lt;=Stimuli!$C$4),Stimuli!$A$4,"")))</f>
        <v>01 Quiet baseline (60s)</v>
      </c>
      <c r="I6407" s="6" t="n">
        <f aca="false">(B6407-B6406)/((A6407-A6406)/1000)</f>
        <v>0.187545787545844</v>
      </c>
      <c r="J6407" s="6" t="n">
        <f aca="false">IF(OR(B6407&lt;Rules!$B$2,B6407&gt;Rules!$B$3,ABS(I6407)&gt;Rules!$B$4,OR(B6408&lt;Rules!$B$2,B6408&gt;Rules!$B$3,ABS(I6408)&gt;Rules!$B$4)),1,0)</f>
        <v>0</v>
      </c>
      <c r="K6407" s="6" t="str">
        <f aca="false">IF(F6407=1,COUNTIF($F$2:F6407,1),"")</f>
        <v/>
      </c>
    </row>
    <row r="6408" customFormat="false" ht="15" hidden="false" customHeight="false" outlineLevel="0" collapsed="false">
      <c r="A6408" s="6" t="n">
        <v>50315.993</v>
      </c>
      <c r="B6408" s="6" t="n">
        <v>1.8967032967033</v>
      </c>
      <c r="C6408" s="6" t="n">
        <v>64</v>
      </c>
      <c r="D6408" s="6" t="n">
        <v>-1</v>
      </c>
      <c r="E6408" s="6" t="n">
        <v>2.01245421245421</v>
      </c>
      <c r="F6408" s="6" t="n">
        <v>0</v>
      </c>
      <c r="G6408" s="6" t="n">
        <v>0</v>
      </c>
      <c r="H6408" s="6" t="str">
        <f aca="false">IF(AND(A6408&gt;=Stimuli!$B$2,A6408&lt;=Stimuli!$C$2),Stimuli!$A$2,IF(AND(A6408&gt;=Stimuli!$B$3,A6408&lt;=Stimuli!$C$3),Stimuli!$A$3,IF(AND(A6408&gt;=Stimuli!$B$4,A6408&lt;=Stimuli!$C$4),Stimuli!$A$4,"")))</f>
        <v>01 Quiet baseline (60s)</v>
      </c>
      <c r="I6408" s="6" t="n">
        <f aca="false">(B6408-B6407)/((A6408-A6407)/1000)</f>
        <v>-0.375091575091574</v>
      </c>
      <c r="J6408" s="6" t="n">
        <f aca="false">IF(OR(B6408&lt;Rules!$B$2,B6408&gt;Rules!$B$3,ABS(I6408)&gt;Rules!$B$4,OR(B6409&lt;Rules!$B$2,B6409&gt;Rules!$B$3,ABS(I6409)&gt;Rules!$B$4)),1,0)</f>
        <v>0</v>
      </c>
      <c r="K6408" s="6" t="str">
        <f aca="false">IF(F6408=1,COUNTIF($F$2:F6408,1),"")</f>
        <v/>
      </c>
    </row>
    <row r="6409" customFormat="false" ht="15" hidden="false" customHeight="false" outlineLevel="0" collapsed="false">
      <c r="A6409" s="6" t="n">
        <v>50323.8055</v>
      </c>
      <c r="B6409" s="6" t="n">
        <v>1.8981684981685</v>
      </c>
      <c r="C6409" s="6" t="n">
        <v>64</v>
      </c>
      <c r="D6409" s="6" t="n">
        <v>-1</v>
      </c>
      <c r="E6409" s="6" t="n">
        <v>2.01245421245421</v>
      </c>
      <c r="F6409" s="6" t="n">
        <v>0</v>
      </c>
      <c r="G6409" s="6" t="n">
        <v>0</v>
      </c>
      <c r="H6409" s="6" t="str">
        <f aca="false">IF(AND(A6409&gt;=Stimuli!$B$2,A6409&lt;=Stimuli!$C$2),Stimuli!$A$2,IF(AND(A6409&gt;=Stimuli!$B$3,A6409&lt;=Stimuli!$C$3),Stimuli!$A$3,IF(AND(A6409&gt;=Stimuli!$B$4,A6409&lt;=Stimuli!$C$4),Stimuli!$A$4,"")))</f>
        <v>01 Quiet baseline (60s)</v>
      </c>
      <c r="I6409" s="6" t="n">
        <f aca="false">(B6409-B6408)/((A6409-A6408)/1000)</f>
        <v>0.18754578754573</v>
      </c>
      <c r="J6409" s="6" t="n">
        <f aca="false">IF(OR(B6409&lt;Rules!$B$2,B6409&gt;Rules!$B$3,ABS(I6409)&gt;Rules!$B$4,OR(B6410&lt;Rules!$B$2,B6410&gt;Rules!$B$3,ABS(I6410)&gt;Rules!$B$4)),1,0)</f>
        <v>0</v>
      </c>
      <c r="K6409" s="6" t="str">
        <f aca="false">IF(F6409=1,COUNTIF($F$2:F6409,1),"")</f>
        <v/>
      </c>
    </row>
    <row r="6410" customFormat="false" ht="15" hidden="false" customHeight="false" outlineLevel="0" collapsed="false">
      <c r="A6410" s="6" t="n">
        <v>50331.618</v>
      </c>
      <c r="B6410" s="6" t="n">
        <v>1.8952380952381</v>
      </c>
      <c r="C6410" s="6" t="n">
        <v>64</v>
      </c>
      <c r="D6410" s="6" t="n">
        <v>-1</v>
      </c>
      <c r="E6410" s="6" t="n">
        <v>2.01098901098901</v>
      </c>
      <c r="F6410" s="6" t="n">
        <v>0</v>
      </c>
      <c r="G6410" s="6" t="n">
        <v>0</v>
      </c>
      <c r="H6410" s="6" t="str">
        <f aca="false">IF(AND(A6410&gt;=Stimuli!$B$2,A6410&lt;=Stimuli!$C$2),Stimuli!$A$2,IF(AND(A6410&gt;=Stimuli!$B$3,A6410&lt;=Stimuli!$C$3),Stimuli!$A$3,IF(AND(A6410&gt;=Stimuli!$B$4,A6410&lt;=Stimuli!$C$4),Stimuli!$A$4,"")))</f>
        <v>01 Quiet baseline (60s)</v>
      </c>
      <c r="I6410" s="6" t="n">
        <f aca="false">(B6410-B6409)/((A6410-A6409)/1000)</f>
        <v>-0.375091575091602</v>
      </c>
      <c r="J6410" s="6" t="n">
        <f aca="false">IF(OR(B6410&lt;Rules!$B$2,B6410&gt;Rules!$B$3,ABS(I6410)&gt;Rules!$B$4,OR(B6411&lt;Rules!$B$2,B6411&gt;Rules!$B$3,ABS(I6411)&gt;Rules!$B$4)),1,0)</f>
        <v>0</v>
      </c>
      <c r="K6410" s="6" t="str">
        <f aca="false">IF(F6410=1,COUNTIF($F$2:F6410,1),"")</f>
        <v/>
      </c>
    </row>
    <row r="6411" customFormat="false" ht="15" hidden="false" customHeight="false" outlineLevel="0" collapsed="false">
      <c r="A6411" s="6" t="n">
        <v>50339.4305</v>
      </c>
      <c r="B6411" s="6" t="n">
        <v>1.8981684981685</v>
      </c>
      <c r="C6411" s="6" t="n">
        <v>64</v>
      </c>
      <c r="D6411" s="6" t="n">
        <v>-1</v>
      </c>
      <c r="E6411" s="6" t="n">
        <v>2.01098901098901</v>
      </c>
      <c r="F6411" s="6" t="n">
        <v>0</v>
      </c>
      <c r="G6411" s="6" t="n">
        <v>0</v>
      </c>
      <c r="H6411" s="6" t="str">
        <f aca="false">IF(AND(A6411&gt;=Stimuli!$B$2,A6411&lt;=Stimuli!$C$2),Stimuli!$A$2,IF(AND(A6411&gt;=Stimuli!$B$3,A6411&lt;=Stimuli!$C$3),Stimuli!$A$3,IF(AND(A6411&gt;=Stimuli!$B$4,A6411&lt;=Stimuli!$C$4),Stimuli!$A$4,"")))</f>
        <v>01 Quiet baseline (60s)</v>
      </c>
      <c r="I6411" s="6" t="n">
        <f aca="false">(B6411-B6410)/((A6411-A6410)/1000)</f>
        <v>0.375091575091602</v>
      </c>
      <c r="J6411" s="6" t="n">
        <f aca="false">IF(OR(B6411&lt;Rules!$B$2,B6411&gt;Rules!$B$3,ABS(I6411)&gt;Rules!$B$4,OR(B6412&lt;Rules!$B$2,B6412&gt;Rules!$B$3,ABS(I6412)&gt;Rules!$B$4)),1,0)</f>
        <v>0</v>
      </c>
      <c r="K6411" s="6" t="str">
        <f aca="false">IF(F6411=1,COUNTIF($F$2:F6411,1),"")</f>
        <v/>
      </c>
    </row>
    <row r="6412" customFormat="false" ht="15" hidden="false" customHeight="false" outlineLevel="0" collapsed="false">
      <c r="A6412" s="6" t="n">
        <v>50347.243</v>
      </c>
      <c r="B6412" s="6" t="n">
        <v>1.89230769230769</v>
      </c>
      <c r="C6412" s="6" t="n">
        <v>64</v>
      </c>
      <c r="D6412" s="6" t="n">
        <v>-1</v>
      </c>
      <c r="E6412" s="6" t="n">
        <v>2.01098901098901</v>
      </c>
      <c r="F6412" s="6" t="n">
        <v>0</v>
      </c>
      <c r="G6412" s="6" t="n">
        <v>0</v>
      </c>
      <c r="H6412" s="6" t="str">
        <f aca="false">IF(AND(A6412&gt;=Stimuli!$B$2,A6412&lt;=Stimuli!$C$2),Stimuli!$A$2,IF(AND(A6412&gt;=Stimuli!$B$3,A6412&lt;=Stimuli!$C$3),Stimuli!$A$3,IF(AND(A6412&gt;=Stimuli!$B$4,A6412&lt;=Stimuli!$C$4),Stimuli!$A$4,"")))</f>
        <v>01 Quiet baseline (60s)</v>
      </c>
      <c r="I6412" s="6" t="n">
        <f aca="false">(B6412-B6411)/((A6412-A6411)/1000)</f>
        <v>-0.750183150183176</v>
      </c>
      <c r="J6412" s="6" t="n">
        <f aca="false">IF(OR(B6412&lt;Rules!$B$2,B6412&gt;Rules!$B$3,ABS(I6412)&gt;Rules!$B$4,OR(B6413&lt;Rules!$B$2,B6413&gt;Rules!$B$3,ABS(I6413)&gt;Rules!$B$4)),1,0)</f>
        <v>0</v>
      </c>
      <c r="K6412" s="6" t="str">
        <f aca="false">IF(F6412=1,COUNTIF($F$2:F6412,1),"")</f>
        <v/>
      </c>
    </row>
    <row r="6413" customFormat="false" ht="15" hidden="false" customHeight="false" outlineLevel="0" collapsed="false">
      <c r="A6413" s="6" t="n">
        <v>50355.0555</v>
      </c>
      <c r="B6413" s="6" t="n">
        <v>1.8996336996337</v>
      </c>
      <c r="C6413" s="6" t="n">
        <v>64</v>
      </c>
      <c r="D6413" s="6" t="n">
        <v>-1</v>
      </c>
      <c r="E6413" s="6" t="n">
        <v>2.01098901098901</v>
      </c>
      <c r="F6413" s="6" t="n">
        <v>0</v>
      </c>
      <c r="G6413" s="6" t="n">
        <v>0</v>
      </c>
      <c r="H6413" s="6" t="str">
        <f aca="false">IF(AND(A6413&gt;=Stimuli!$B$2,A6413&lt;=Stimuli!$C$2),Stimuli!$A$2,IF(AND(A6413&gt;=Stimuli!$B$3,A6413&lt;=Stimuli!$C$3),Stimuli!$A$3,IF(AND(A6413&gt;=Stimuli!$B$4,A6413&lt;=Stimuli!$C$4),Stimuli!$A$4,"")))</f>
        <v>01 Quiet baseline (60s)</v>
      </c>
      <c r="I6413" s="6" t="n">
        <f aca="false">(B6413-B6412)/((A6413-A6412)/1000)</f>
        <v>0.93772893772902</v>
      </c>
      <c r="J6413" s="6" t="n">
        <f aca="false">IF(OR(B6413&lt;Rules!$B$2,B6413&gt;Rules!$B$3,ABS(I6413)&gt;Rules!$B$4,OR(B6414&lt;Rules!$B$2,B6414&gt;Rules!$B$3,ABS(I6414)&gt;Rules!$B$4)),1,0)</f>
        <v>0</v>
      </c>
      <c r="K6413" s="6" t="str">
        <f aca="false">IF(F6413=1,COUNTIF($F$2:F6413,1),"")</f>
        <v/>
      </c>
    </row>
    <row r="6414" customFormat="false" ht="15" hidden="false" customHeight="false" outlineLevel="0" collapsed="false">
      <c r="A6414" s="6" t="n">
        <v>50362.868</v>
      </c>
      <c r="B6414" s="6" t="n">
        <v>1.89230769230769</v>
      </c>
      <c r="C6414" s="6" t="n">
        <v>64</v>
      </c>
      <c r="D6414" s="6" t="n">
        <v>-1</v>
      </c>
      <c r="E6414" s="6" t="n">
        <v>2.01098901098901</v>
      </c>
      <c r="F6414" s="6" t="n">
        <v>0</v>
      </c>
      <c r="G6414" s="6" t="n">
        <v>0</v>
      </c>
      <c r="H6414" s="6" t="str">
        <f aca="false">IF(AND(A6414&gt;=Stimuli!$B$2,A6414&lt;=Stimuli!$C$2),Stimuli!$A$2,IF(AND(A6414&gt;=Stimuli!$B$3,A6414&lt;=Stimuli!$C$3),Stimuli!$A$3,IF(AND(A6414&gt;=Stimuli!$B$4,A6414&lt;=Stimuli!$C$4),Stimuli!$A$4,"")))</f>
        <v>01 Quiet baseline (60s)</v>
      </c>
      <c r="I6414" s="6" t="n">
        <f aca="false">(B6414-B6413)/((A6414-A6413)/1000)</f>
        <v>-0.93772893772902</v>
      </c>
      <c r="J6414" s="6" t="n">
        <f aca="false">IF(OR(B6414&lt;Rules!$B$2,B6414&gt;Rules!$B$3,ABS(I6414)&gt;Rules!$B$4,OR(B6415&lt;Rules!$B$2,B6415&gt;Rules!$B$3,ABS(I6415)&gt;Rules!$B$4)),1,0)</f>
        <v>0</v>
      </c>
      <c r="K6414" s="6" t="str">
        <f aca="false">IF(F6414=1,COUNTIF($F$2:F6414,1),"")</f>
        <v/>
      </c>
    </row>
    <row r="6415" customFormat="false" ht="15" hidden="false" customHeight="false" outlineLevel="0" collapsed="false">
      <c r="A6415" s="6" t="n">
        <v>50370.6805</v>
      </c>
      <c r="B6415" s="6" t="n">
        <v>1.8996336996337</v>
      </c>
      <c r="C6415" s="6" t="n">
        <v>64</v>
      </c>
      <c r="D6415" s="6" t="n">
        <v>-1</v>
      </c>
      <c r="E6415" s="6" t="n">
        <v>2.01098901098901</v>
      </c>
      <c r="F6415" s="6" t="n">
        <v>0</v>
      </c>
      <c r="G6415" s="6" t="n">
        <v>0</v>
      </c>
      <c r="H6415" s="6" t="str">
        <f aca="false">IF(AND(A6415&gt;=Stimuli!$B$2,A6415&lt;=Stimuli!$C$2),Stimuli!$A$2,IF(AND(A6415&gt;=Stimuli!$B$3,A6415&lt;=Stimuli!$C$3),Stimuli!$A$3,IF(AND(A6415&gt;=Stimuli!$B$4,A6415&lt;=Stimuli!$C$4),Stimuli!$A$4,"")))</f>
        <v>01 Quiet baseline (60s)</v>
      </c>
      <c r="I6415" s="6" t="n">
        <f aca="false">(B6415-B6414)/((A6415-A6414)/1000)</f>
        <v>0.93772893772902</v>
      </c>
      <c r="J6415" s="6" t="n">
        <f aca="false">IF(OR(B6415&lt;Rules!$B$2,B6415&gt;Rules!$B$3,ABS(I6415)&gt;Rules!$B$4,OR(B6416&lt;Rules!$B$2,B6416&gt;Rules!$B$3,ABS(I6416)&gt;Rules!$B$4)),1,0)</f>
        <v>0</v>
      </c>
      <c r="K6415" s="6" t="str">
        <f aca="false">IF(F6415=1,COUNTIF($F$2:F6415,1),"")</f>
        <v/>
      </c>
    </row>
    <row r="6416" customFormat="false" ht="15" hidden="false" customHeight="false" outlineLevel="0" collapsed="false">
      <c r="A6416" s="6" t="n">
        <v>50378.493</v>
      </c>
      <c r="B6416" s="6" t="n">
        <v>1.89084249084249</v>
      </c>
      <c r="C6416" s="6" t="n">
        <v>64</v>
      </c>
      <c r="D6416" s="6" t="n">
        <v>-1</v>
      </c>
      <c r="E6416" s="6" t="n">
        <v>2.01098901098901</v>
      </c>
      <c r="F6416" s="6" t="n">
        <v>0</v>
      </c>
      <c r="G6416" s="6" t="n">
        <v>0</v>
      </c>
      <c r="H6416" s="6" t="str">
        <f aca="false">IF(AND(A6416&gt;=Stimuli!$B$2,A6416&lt;=Stimuli!$C$2),Stimuli!$A$2,IF(AND(A6416&gt;=Stimuli!$B$3,A6416&lt;=Stimuli!$C$3),Stimuli!$A$3,IF(AND(A6416&gt;=Stimuli!$B$4,A6416&lt;=Stimuli!$C$4),Stimuli!$A$4,"")))</f>
        <v>01 Quiet baseline (60s)</v>
      </c>
      <c r="I6416" s="6" t="n">
        <f aca="false">(B6416-B6415)/((A6416-A6415)/1000)</f>
        <v>-1.12527472527475</v>
      </c>
      <c r="J6416" s="6" t="n">
        <f aca="false">IF(OR(B6416&lt;Rules!$B$2,B6416&gt;Rules!$B$3,ABS(I6416)&gt;Rules!$B$4,OR(B6417&lt;Rules!$B$2,B6417&gt;Rules!$B$3,ABS(I6417)&gt;Rules!$B$4)),1,0)</f>
        <v>0</v>
      </c>
      <c r="K6416" s="6" t="str">
        <f aca="false">IF(F6416=1,COUNTIF($F$2:F6416,1),"")</f>
        <v/>
      </c>
    </row>
    <row r="6417" customFormat="false" ht="15" hidden="false" customHeight="false" outlineLevel="0" collapsed="false">
      <c r="A6417" s="6" t="n">
        <v>50386.3055</v>
      </c>
      <c r="B6417" s="6" t="n">
        <v>1.8981684981685</v>
      </c>
      <c r="C6417" s="6" t="n">
        <v>64</v>
      </c>
      <c r="D6417" s="6" t="n">
        <v>-1</v>
      </c>
      <c r="E6417" s="6" t="n">
        <v>2.01098901098901</v>
      </c>
      <c r="F6417" s="6" t="n">
        <v>0</v>
      </c>
      <c r="G6417" s="6" t="n">
        <v>0</v>
      </c>
      <c r="H6417" s="6" t="str">
        <f aca="false">IF(AND(A6417&gt;=Stimuli!$B$2,A6417&lt;=Stimuli!$C$2),Stimuli!$A$2,IF(AND(A6417&gt;=Stimuli!$B$3,A6417&lt;=Stimuli!$C$3),Stimuli!$A$3,IF(AND(A6417&gt;=Stimuli!$B$4,A6417&lt;=Stimuli!$C$4),Stimuli!$A$4,"")))</f>
        <v>01 Quiet baseline (60s)</v>
      </c>
      <c r="I6417" s="6" t="n">
        <f aca="false">(B6417-B6416)/((A6417-A6416)/1000)</f>
        <v>0.937728937728906</v>
      </c>
      <c r="J6417" s="6" t="n">
        <f aca="false">IF(OR(B6417&lt;Rules!$B$2,B6417&gt;Rules!$B$3,ABS(I6417)&gt;Rules!$B$4,OR(B6418&lt;Rules!$B$2,B6418&gt;Rules!$B$3,ABS(I6418)&gt;Rules!$B$4)),1,0)</f>
        <v>0</v>
      </c>
      <c r="K6417" s="6" t="str">
        <f aca="false">IF(F6417=1,COUNTIF($F$2:F6417,1),"")</f>
        <v/>
      </c>
    </row>
    <row r="6418" customFormat="false" ht="15" hidden="false" customHeight="false" outlineLevel="0" collapsed="false">
      <c r="A6418" s="6" t="n">
        <v>50394.118</v>
      </c>
      <c r="B6418" s="6" t="n">
        <v>1.89230769230769</v>
      </c>
      <c r="C6418" s="6" t="n">
        <v>64</v>
      </c>
      <c r="D6418" s="6" t="n">
        <v>-1</v>
      </c>
      <c r="E6418" s="6" t="n">
        <v>2.01098901098901</v>
      </c>
      <c r="F6418" s="6" t="n">
        <v>0</v>
      </c>
      <c r="G6418" s="6" t="n">
        <v>0</v>
      </c>
      <c r="H6418" s="6" t="str">
        <f aca="false">IF(AND(A6418&gt;=Stimuli!$B$2,A6418&lt;=Stimuli!$C$2),Stimuli!$A$2,IF(AND(A6418&gt;=Stimuli!$B$3,A6418&lt;=Stimuli!$C$3),Stimuli!$A$3,IF(AND(A6418&gt;=Stimuli!$B$4,A6418&lt;=Stimuli!$C$4),Stimuli!$A$4,"")))</f>
        <v>01 Quiet baseline (60s)</v>
      </c>
      <c r="I6418" s="6" t="n">
        <f aca="false">(B6418-B6417)/((A6418-A6417)/1000)</f>
        <v>-0.750183150183176</v>
      </c>
      <c r="J6418" s="6" t="n">
        <f aca="false">IF(OR(B6418&lt;Rules!$B$2,B6418&gt;Rules!$B$3,ABS(I6418)&gt;Rules!$B$4,OR(B6419&lt;Rules!$B$2,B6419&gt;Rules!$B$3,ABS(I6419)&gt;Rules!$B$4)),1,0)</f>
        <v>0</v>
      </c>
      <c r="K6418" s="6" t="str">
        <f aca="false">IF(F6418=1,COUNTIF($F$2:F6418,1),"")</f>
        <v/>
      </c>
    </row>
    <row r="6419" customFormat="false" ht="15" hidden="false" customHeight="false" outlineLevel="0" collapsed="false">
      <c r="A6419" s="6" t="n">
        <v>50401.9305</v>
      </c>
      <c r="B6419" s="6" t="n">
        <v>1.8981684981685</v>
      </c>
      <c r="C6419" s="6" t="n">
        <v>64</v>
      </c>
      <c r="D6419" s="6" t="n">
        <v>-1</v>
      </c>
      <c r="E6419" s="6" t="n">
        <v>2.01098901098901</v>
      </c>
      <c r="F6419" s="6" t="n">
        <v>0</v>
      </c>
      <c r="G6419" s="6" t="n">
        <v>0</v>
      </c>
      <c r="H6419" s="6" t="str">
        <f aca="false">IF(AND(A6419&gt;=Stimuli!$B$2,A6419&lt;=Stimuli!$C$2),Stimuli!$A$2,IF(AND(A6419&gt;=Stimuli!$B$3,A6419&lt;=Stimuli!$C$3),Stimuli!$A$3,IF(AND(A6419&gt;=Stimuli!$B$4,A6419&lt;=Stimuli!$C$4),Stimuli!$A$4,"")))</f>
        <v>01 Quiet baseline (60s)</v>
      </c>
      <c r="I6419" s="6" t="n">
        <f aca="false">(B6419-B6418)/((A6419-A6418)/1000)</f>
        <v>0.750183150183176</v>
      </c>
      <c r="J6419" s="6" t="n">
        <f aca="false">IF(OR(B6419&lt;Rules!$B$2,B6419&gt;Rules!$B$3,ABS(I6419)&gt;Rules!$B$4,OR(B6420&lt;Rules!$B$2,B6420&gt;Rules!$B$3,ABS(I6420)&gt;Rules!$B$4)),1,0)</f>
        <v>0</v>
      </c>
      <c r="K6419" s="6" t="str">
        <f aca="false">IF(F6419=1,COUNTIF($F$2:F6419,1),"")</f>
        <v/>
      </c>
    </row>
    <row r="6420" customFormat="false" ht="15" hidden="false" customHeight="false" outlineLevel="0" collapsed="false">
      <c r="A6420" s="6" t="n">
        <v>50409.743</v>
      </c>
      <c r="B6420" s="6" t="n">
        <v>1.8952380952381</v>
      </c>
      <c r="C6420" s="6" t="n">
        <v>64</v>
      </c>
      <c r="D6420" s="6" t="n">
        <v>-1</v>
      </c>
      <c r="E6420" s="6" t="n">
        <v>2.01098901098901</v>
      </c>
      <c r="F6420" s="6" t="n">
        <v>0</v>
      </c>
      <c r="G6420" s="6" t="n">
        <v>0</v>
      </c>
      <c r="H6420" s="6" t="str">
        <f aca="false">IF(AND(A6420&gt;=Stimuli!$B$2,A6420&lt;=Stimuli!$C$2),Stimuli!$A$2,IF(AND(A6420&gt;=Stimuli!$B$3,A6420&lt;=Stimuli!$C$3),Stimuli!$A$3,IF(AND(A6420&gt;=Stimuli!$B$4,A6420&lt;=Stimuli!$C$4),Stimuli!$A$4,"")))</f>
        <v>01 Quiet baseline (60s)</v>
      </c>
      <c r="I6420" s="6" t="n">
        <f aca="false">(B6420-B6419)/((A6420-A6419)/1000)</f>
        <v>-0.375091575091602</v>
      </c>
      <c r="J6420" s="6" t="n">
        <f aca="false">IF(OR(B6420&lt;Rules!$B$2,B6420&gt;Rules!$B$3,ABS(I6420)&gt;Rules!$B$4,OR(B6421&lt;Rules!$B$2,B6421&gt;Rules!$B$3,ABS(I6421)&gt;Rules!$B$4)),1,0)</f>
        <v>0</v>
      </c>
      <c r="K6420" s="6" t="str">
        <f aca="false">IF(F6420=1,COUNTIF($F$2:F6420,1),"")</f>
        <v/>
      </c>
    </row>
    <row r="6421" customFormat="false" ht="15" hidden="false" customHeight="false" outlineLevel="0" collapsed="false">
      <c r="A6421" s="6" t="n">
        <v>50417.5555</v>
      </c>
      <c r="B6421" s="6" t="n">
        <v>1.8996336996337</v>
      </c>
      <c r="C6421" s="6" t="n">
        <v>64</v>
      </c>
      <c r="D6421" s="6" t="n">
        <v>-1</v>
      </c>
      <c r="E6421" s="6" t="n">
        <v>2.01098901098901</v>
      </c>
      <c r="F6421" s="6" t="n">
        <v>0</v>
      </c>
      <c r="G6421" s="6" t="n">
        <v>0</v>
      </c>
      <c r="H6421" s="6" t="str">
        <f aca="false">IF(AND(A6421&gt;=Stimuli!$B$2,A6421&lt;=Stimuli!$C$2),Stimuli!$A$2,IF(AND(A6421&gt;=Stimuli!$B$3,A6421&lt;=Stimuli!$C$3),Stimuli!$A$3,IF(AND(A6421&gt;=Stimuli!$B$4,A6421&lt;=Stimuli!$C$4),Stimuli!$A$4,"")))</f>
        <v>01 Quiet baseline (60s)</v>
      </c>
      <c r="I6421" s="6" t="n">
        <f aca="false">(B6421-B6420)/((A6421-A6420)/1000)</f>
        <v>0.562637362637446</v>
      </c>
      <c r="J6421" s="6" t="n">
        <f aca="false">IF(OR(B6421&lt;Rules!$B$2,B6421&gt;Rules!$B$3,ABS(I6421)&gt;Rules!$B$4,OR(B6422&lt;Rules!$B$2,B6422&gt;Rules!$B$3,ABS(I6422)&gt;Rules!$B$4)),1,0)</f>
        <v>0</v>
      </c>
      <c r="K6421" s="6" t="str">
        <f aca="false">IF(F6421=1,COUNTIF($F$2:F6421,1),"")</f>
        <v/>
      </c>
    </row>
    <row r="6422" customFormat="false" ht="15" hidden="false" customHeight="false" outlineLevel="0" collapsed="false">
      <c r="A6422" s="6" t="n">
        <v>50425.368</v>
      </c>
      <c r="B6422" s="6" t="n">
        <v>1.90695970695971</v>
      </c>
      <c r="C6422" s="6" t="n">
        <v>64</v>
      </c>
      <c r="D6422" s="6" t="n">
        <v>-1</v>
      </c>
      <c r="E6422" s="6" t="n">
        <v>2.01098901098901</v>
      </c>
      <c r="F6422" s="6" t="n">
        <v>0</v>
      </c>
      <c r="G6422" s="6" t="n">
        <v>0</v>
      </c>
      <c r="H6422" s="6" t="str">
        <f aca="false">IF(AND(A6422&gt;=Stimuli!$B$2,A6422&lt;=Stimuli!$C$2),Stimuli!$A$2,IF(AND(A6422&gt;=Stimuli!$B$3,A6422&lt;=Stimuli!$C$3),Stimuli!$A$3,IF(AND(A6422&gt;=Stimuli!$B$4,A6422&lt;=Stimuli!$C$4),Stimuli!$A$4,"")))</f>
        <v>01 Quiet baseline (60s)</v>
      </c>
      <c r="I6422" s="6" t="n">
        <f aca="false">(B6422-B6421)/((A6422-A6421)/1000)</f>
        <v>0.937728937728906</v>
      </c>
      <c r="J6422" s="6" t="n">
        <f aca="false">IF(OR(B6422&lt;Rules!$B$2,B6422&gt;Rules!$B$3,ABS(I6422)&gt;Rules!$B$4,OR(B6423&lt;Rules!$B$2,B6423&gt;Rules!$B$3,ABS(I6423)&gt;Rules!$B$4)),1,0)</f>
        <v>0</v>
      </c>
      <c r="K6422" s="6" t="str">
        <f aca="false">IF(F6422=1,COUNTIF($F$2:F6422,1),"")</f>
        <v/>
      </c>
    </row>
    <row r="6423" customFormat="false" ht="15" hidden="false" customHeight="false" outlineLevel="0" collapsed="false">
      <c r="A6423" s="6" t="n">
        <v>50433.1805</v>
      </c>
      <c r="B6423" s="6" t="n">
        <v>1.92014652014652</v>
      </c>
      <c r="C6423" s="6" t="n">
        <v>64</v>
      </c>
      <c r="D6423" s="6" t="n">
        <v>-1</v>
      </c>
      <c r="E6423" s="6" t="n">
        <v>2.01098901098901</v>
      </c>
      <c r="F6423" s="6" t="n">
        <v>0</v>
      </c>
      <c r="G6423" s="6" t="n">
        <v>0</v>
      </c>
      <c r="H6423" s="6" t="str">
        <f aca="false">IF(AND(A6423&gt;=Stimuli!$B$2,A6423&lt;=Stimuli!$C$2),Stimuli!$A$2,IF(AND(A6423&gt;=Stimuli!$B$3,A6423&lt;=Stimuli!$C$3),Stimuli!$A$3,IF(AND(A6423&gt;=Stimuli!$B$4,A6423&lt;=Stimuli!$C$4),Stimuli!$A$4,"")))</f>
        <v>01 Quiet baseline (60s)</v>
      </c>
      <c r="I6423" s="6" t="n">
        <f aca="false">(B6423-B6422)/((A6423-A6422)/1000)</f>
        <v>1.68791208791205</v>
      </c>
      <c r="J6423" s="6" t="n">
        <f aca="false">IF(OR(B6423&lt;Rules!$B$2,B6423&gt;Rules!$B$3,ABS(I6423)&gt;Rules!$B$4,OR(B6424&lt;Rules!$B$2,B6424&gt;Rules!$B$3,ABS(I6424)&gt;Rules!$B$4)),1,0)</f>
        <v>0</v>
      </c>
      <c r="K6423" s="6" t="str">
        <f aca="false">IF(F6423=1,COUNTIF($F$2:F6423,1),"")</f>
        <v/>
      </c>
    </row>
    <row r="6424" customFormat="false" ht="15" hidden="false" customHeight="false" outlineLevel="0" collapsed="false">
      <c r="A6424" s="6" t="n">
        <v>50440.993</v>
      </c>
      <c r="B6424" s="6" t="n">
        <v>1.93333333333333</v>
      </c>
      <c r="C6424" s="6" t="n">
        <v>64</v>
      </c>
      <c r="D6424" s="6" t="n">
        <v>-1</v>
      </c>
      <c r="E6424" s="6" t="n">
        <v>2.01098901098901</v>
      </c>
      <c r="F6424" s="6" t="n">
        <v>0</v>
      </c>
      <c r="G6424" s="6" t="n">
        <v>0</v>
      </c>
      <c r="H6424" s="6" t="str">
        <f aca="false">IF(AND(A6424&gt;=Stimuli!$B$2,A6424&lt;=Stimuli!$C$2),Stimuli!$A$2,IF(AND(A6424&gt;=Stimuli!$B$3,A6424&lt;=Stimuli!$C$3),Stimuli!$A$3,IF(AND(A6424&gt;=Stimuli!$B$4,A6424&lt;=Stimuli!$C$4),Stimuli!$A$4,"")))</f>
        <v>01 Quiet baseline (60s)</v>
      </c>
      <c r="I6424" s="6" t="n">
        <f aca="false">(B6424-B6423)/((A6424-A6423)/1000)</f>
        <v>1.68791208791205</v>
      </c>
      <c r="J6424" s="6" t="n">
        <f aca="false">IF(OR(B6424&lt;Rules!$B$2,B6424&gt;Rules!$B$3,ABS(I6424)&gt;Rules!$B$4,OR(B6425&lt;Rules!$B$2,B6425&gt;Rules!$B$3,ABS(I6425)&gt;Rules!$B$4)),1,0)</f>
        <v>0</v>
      </c>
      <c r="K6424" s="6" t="str">
        <f aca="false">IF(F6424=1,COUNTIF($F$2:F6424,1),"")</f>
        <v/>
      </c>
    </row>
    <row r="6425" customFormat="false" ht="15" hidden="false" customHeight="false" outlineLevel="0" collapsed="false">
      <c r="A6425" s="6" t="n">
        <v>50448.8055</v>
      </c>
      <c r="B6425" s="6" t="n">
        <v>1.93479853479853</v>
      </c>
      <c r="C6425" s="6" t="n">
        <v>64</v>
      </c>
      <c r="D6425" s="6" t="n">
        <v>-1</v>
      </c>
      <c r="E6425" s="6" t="n">
        <v>2.01098901098901</v>
      </c>
      <c r="F6425" s="6" t="n">
        <v>0</v>
      </c>
      <c r="G6425" s="6" t="n">
        <v>0</v>
      </c>
      <c r="H6425" s="6" t="str">
        <f aca="false">IF(AND(A6425&gt;=Stimuli!$B$2,A6425&lt;=Stimuli!$C$2),Stimuli!$A$2,IF(AND(A6425&gt;=Stimuli!$B$3,A6425&lt;=Stimuli!$C$3),Stimuli!$A$3,IF(AND(A6425&gt;=Stimuli!$B$4,A6425&lt;=Stimuli!$C$4),Stimuli!$A$4,"")))</f>
        <v>01 Quiet baseline (60s)</v>
      </c>
      <c r="I6425" s="6" t="n">
        <f aca="false">(B6425-B6424)/((A6425-A6424)/1000)</f>
        <v>0.18754578754573</v>
      </c>
      <c r="J6425" s="6" t="n">
        <f aca="false">IF(OR(B6425&lt;Rules!$B$2,B6425&gt;Rules!$B$3,ABS(I6425)&gt;Rules!$B$4,OR(B6426&lt;Rules!$B$2,B6426&gt;Rules!$B$3,ABS(I6426)&gt;Rules!$B$4)),1,0)</f>
        <v>0</v>
      </c>
      <c r="K6425" s="6" t="str">
        <f aca="false">IF(F6425=1,COUNTIF($F$2:F6425,1),"")</f>
        <v/>
      </c>
    </row>
    <row r="6426" customFormat="false" ht="15" hidden="false" customHeight="false" outlineLevel="0" collapsed="false">
      <c r="A6426" s="6" t="n">
        <v>50456.618</v>
      </c>
      <c r="B6426" s="6" t="n">
        <v>1.94358974358974</v>
      </c>
      <c r="C6426" s="6" t="n">
        <v>64</v>
      </c>
      <c r="D6426" s="6" t="n">
        <v>-1</v>
      </c>
      <c r="E6426" s="6" t="n">
        <v>2.00952380952381</v>
      </c>
      <c r="F6426" s="6" t="n">
        <v>0</v>
      </c>
      <c r="G6426" s="6" t="n">
        <v>0</v>
      </c>
      <c r="H6426" s="6" t="str">
        <f aca="false">IF(AND(A6426&gt;=Stimuli!$B$2,A6426&lt;=Stimuli!$C$2),Stimuli!$A$2,IF(AND(A6426&gt;=Stimuli!$B$3,A6426&lt;=Stimuli!$C$3),Stimuli!$A$3,IF(AND(A6426&gt;=Stimuli!$B$4,A6426&lt;=Stimuli!$C$4),Stimuli!$A$4,"")))</f>
        <v>01 Quiet baseline (60s)</v>
      </c>
      <c r="I6426" s="6" t="n">
        <f aca="false">(B6426-B6425)/((A6426-A6425)/1000)</f>
        <v>1.12527472527489</v>
      </c>
      <c r="J6426" s="6" t="n">
        <f aca="false">IF(OR(B6426&lt;Rules!$B$2,B6426&gt;Rules!$B$3,ABS(I6426)&gt;Rules!$B$4,OR(B6427&lt;Rules!$B$2,B6427&gt;Rules!$B$3,ABS(I6427)&gt;Rules!$B$4)),1,0)</f>
        <v>0</v>
      </c>
      <c r="K6426" s="6" t="str">
        <f aca="false">IF(F6426=1,COUNTIF($F$2:F6426,1),"")</f>
        <v/>
      </c>
    </row>
    <row r="6427" customFormat="false" ht="15" hidden="false" customHeight="false" outlineLevel="0" collapsed="false">
      <c r="A6427" s="6" t="n">
        <v>50464.4305</v>
      </c>
      <c r="B6427" s="6" t="n">
        <v>1.94065934065934</v>
      </c>
      <c r="C6427" s="6" t="n">
        <v>64</v>
      </c>
      <c r="D6427" s="6" t="n">
        <v>-1</v>
      </c>
      <c r="E6427" s="6" t="n">
        <v>2.00952380952381</v>
      </c>
      <c r="F6427" s="6" t="n">
        <v>0</v>
      </c>
      <c r="G6427" s="6" t="n">
        <v>0</v>
      </c>
      <c r="H6427" s="6" t="str">
        <f aca="false">IF(AND(A6427&gt;=Stimuli!$B$2,A6427&lt;=Stimuli!$C$2),Stimuli!$A$2,IF(AND(A6427&gt;=Stimuli!$B$3,A6427&lt;=Stimuli!$C$3),Stimuli!$A$3,IF(AND(A6427&gt;=Stimuli!$B$4,A6427&lt;=Stimuli!$C$4),Stimuli!$A$4,"")))</f>
        <v>01 Quiet baseline (60s)</v>
      </c>
      <c r="I6427" s="6" t="n">
        <f aca="false">(B6427-B6426)/((A6427-A6426)/1000)</f>
        <v>-0.375091575091716</v>
      </c>
      <c r="J6427" s="6" t="n">
        <f aca="false">IF(OR(B6427&lt;Rules!$B$2,B6427&gt;Rules!$B$3,ABS(I6427)&gt;Rules!$B$4,OR(B6428&lt;Rules!$B$2,B6428&gt;Rules!$B$3,ABS(I6428)&gt;Rules!$B$4)),1,0)</f>
        <v>0</v>
      </c>
      <c r="K6427" s="6" t="str">
        <f aca="false">IF(F6427=1,COUNTIF($F$2:F6427,1),"")</f>
        <v/>
      </c>
    </row>
    <row r="6428" customFormat="false" ht="15" hidden="false" customHeight="false" outlineLevel="0" collapsed="false">
      <c r="A6428" s="6" t="n">
        <v>50472.243</v>
      </c>
      <c r="B6428" s="6" t="n">
        <v>1.95384615384615</v>
      </c>
      <c r="C6428" s="6" t="n">
        <v>64</v>
      </c>
      <c r="D6428" s="6" t="n">
        <v>-1</v>
      </c>
      <c r="E6428" s="6" t="n">
        <v>2.00952380952381</v>
      </c>
      <c r="F6428" s="6" t="n">
        <v>0</v>
      </c>
      <c r="G6428" s="6" t="n">
        <v>0</v>
      </c>
      <c r="H6428" s="6" t="str">
        <f aca="false">IF(AND(A6428&gt;=Stimuli!$B$2,A6428&lt;=Stimuli!$C$2),Stimuli!$A$2,IF(AND(A6428&gt;=Stimuli!$B$3,A6428&lt;=Stimuli!$C$3),Stimuli!$A$3,IF(AND(A6428&gt;=Stimuli!$B$4,A6428&lt;=Stimuli!$C$4),Stimuli!$A$4,"")))</f>
        <v>01 Quiet baseline (60s)</v>
      </c>
      <c r="I6428" s="6" t="n">
        <f aca="false">(B6428-B6427)/((A6428-A6427)/1000)</f>
        <v>1.6879120879122</v>
      </c>
      <c r="J6428" s="6" t="n">
        <f aca="false">IF(OR(B6428&lt;Rules!$B$2,B6428&gt;Rules!$B$3,ABS(I6428)&gt;Rules!$B$4,OR(B6429&lt;Rules!$B$2,B6429&gt;Rules!$B$3,ABS(I6429)&gt;Rules!$B$4)),1,0)</f>
        <v>0</v>
      </c>
      <c r="K6428" s="6" t="str">
        <f aca="false">IF(F6428=1,COUNTIF($F$2:F6428,1),"")</f>
        <v/>
      </c>
    </row>
    <row r="6429" customFormat="false" ht="15" hidden="false" customHeight="false" outlineLevel="0" collapsed="false">
      <c r="A6429" s="6" t="n">
        <v>50480.0555</v>
      </c>
      <c r="B6429" s="6" t="n">
        <v>1.95238095238095</v>
      </c>
      <c r="C6429" s="6" t="n">
        <v>64</v>
      </c>
      <c r="D6429" s="6" t="n">
        <v>-1</v>
      </c>
      <c r="E6429" s="6" t="n">
        <v>2.00952380952381</v>
      </c>
      <c r="F6429" s="6" t="n">
        <v>0</v>
      </c>
      <c r="G6429" s="6" t="n">
        <v>0</v>
      </c>
      <c r="H6429" s="6" t="str">
        <f aca="false">IF(AND(A6429&gt;=Stimuli!$B$2,A6429&lt;=Stimuli!$C$2),Stimuli!$A$2,IF(AND(A6429&gt;=Stimuli!$B$3,A6429&lt;=Stimuli!$C$3),Stimuli!$A$3,IF(AND(A6429&gt;=Stimuli!$B$4,A6429&lt;=Stimuli!$C$4),Stimuli!$A$4,"")))</f>
        <v>01 Quiet baseline (60s)</v>
      </c>
      <c r="I6429" s="6" t="n">
        <f aca="false">(B6429-B6428)/((A6429-A6428)/1000)</f>
        <v>-0.187545787545844</v>
      </c>
      <c r="J6429" s="6" t="n">
        <f aca="false">IF(OR(B6429&lt;Rules!$B$2,B6429&gt;Rules!$B$3,ABS(I6429)&gt;Rules!$B$4,OR(B6430&lt;Rules!$B$2,B6430&gt;Rules!$B$3,ABS(I6430)&gt;Rules!$B$4)),1,0)</f>
        <v>0</v>
      </c>
      <c r="K6429" s="6" t="str">
        <f aca="false">IF(F6429=1,COUNTIF($F$2:F6429,1),"")</f>
        <v/>
      </c>
    </row>
    <row r="6430" customFormat="false" ht="15" hidden="false" customHeight="false" outlineLevel="0" collapsed="false">
      <c r="A6430" s="6" t="n">
        <v>50487.868</v>
      </c>
      <c r="B6430" s="6" t="n">
        <v>1.96849816849817</v>
      </c>
      <c r="C6430" s="6" t="n">
        <v>64</v>
      </c>
      <c r="D6430" s="6" t="n">
        <v>-1</v>
      </c>
      <c r="E6430" s="6" t="n">
        <v>2.00952380952381</v>
      </c>
      <c r="F6430" s="6" t="n">
        <v>0</v>
      </c>
      <c r="G6430" s="6" t="n">
        <v>0</v>
      </c>
      <c r="H6430" s="6" t="str">
        <f aca="false">IF(AND(A6430&gt;=Stimuli!$B$2,A6430&lt;=Stimuli!$C$2),Stimuli!$A$2,IF(AND(A6430&gt;=Stimuli!$B$3,A6430&lt;=Stimuli!$C$3),Stimuli!$A$3,IF(AND(A6430&gt;=Stimuli!$B$4,A6430&lt;=Stimuli!$C$4),Stimuli!$A$4,"")))</f>
        <v>01 Quiet baseline (60s)</v>
      </c>
      <c r="I6430" s="6" t="n">
        <f aca="false">(B6430-B6429)/((A6430-A6429)/1000)</f>
        <v>2.06300366300363</v>
      </c>
      <c r="J6430" s="6" t="n">
        <f aca="false">IF(OR(B6430&lt;Rules!$B$2,B6430&gt;Rules!$B$3,ABS(I6430)&gt;Rules!$B$4,OR(B6431&lt;Rules!$B$2,B6431&gt;Rules!$B$3,ABS(I6431)&gt;Rules!$B$4)),1,0)</f>
        <v>0</v>
      </c>
      <c r="K6430" s="6" t="str">
        <f aca="false">IF(F6430=1,COUNTIF($F$2:F6430,1),"")</f>
        <v/>
      </c>
    </row>
    <row r="6431" customFormat="false" ht="15" hidden="false" customHeight="false" outlineLevel="0" collapsed="false">
      <c r="A6431" s="6" t="n">
        <v>50495.6805</v>
      </c>
      <c r="B6431" s="6" t="n">
        <v>1.96703296703297</v>
      </c>
      <c r="C6431" s="6" t="n">
        <v>64</v>
      </c>
      <c r="D6431" s="6" t="n">
        <v>-1</v>
      </c>
      <c r="E6431" s="6" t="n">
        <v>2.00952380952381</v>
      </c>
      <c r="F6431" s="6" t="n">
        <v>0</v>
      </c>
      <c r="G6431" s="6" t="n">
        <v>0</v>
      </c>
      <c r="H6431" s="6" t="str">
        <f aca="false">IF(AND(A6431&gt;=Stimuli!$B$2,A6431&lt;=Stimuli!$C$2),Stimuli!$A$2,IF(AND(A6431&gt;=Stimuli!$B$3,A6431&lt;=Stimuli!$C$3),Stimuli!$A$3,IF(AND(A6431&gt;=Stimuli!$B$4,A6431&lt;=Stimuli!$C$4),Stimuli!$A$4,"")))</f>
        <v>01 Quiet baseline (60s)</v>
      </c>
      <c r="I6431" s="6" t="n">
        <f aca="false">(B6431-B6430)/((A6431-A6430)/1000)</f>
        <v>-0.18754578754573</v>
      </c>
      <c r="J6431" s="6" t="n">
        <f aca="false">IF(OR(B6431&lt;Rules!$B$2,B6431&gt;Rules!$B$3,ABS(I6431)&gt;Rules!$B$4,OR(B6432&lt;Rules!$B$2,B6432&gt;Rules!$B$3,ABS(I6432)&gt;Rules!$B$4)),1,0)</f>
        <v>0</v>
      </c>
      <c r="K6431" s="6" t="str">
        <f aca="false">IF(F6431=1,COUNTIF($F$2:F6431,1),"")</f>
        <v/>
      </c>
    </row>
    <row r="6432" customFormat="false" ht="15" hidden="false" customHeight="false" outlineLevel="0" collapsed="false">
      <c r="A6432" s="6" t="n">
        <v>50503.493</v>
      </c>
      <c r="B6432" s="6" t="n">
        <v>1.97875457875458</v>
      </c>
      <c r="C6432" s="6" t="n">
        <v>64</v>
      </c>
      <c r="D6432" s="6" t="n">
        <v>-1</v>
      </c>
      <c r="E6432" s="6" t="n">
        <v>2.00952380952381</v>
      </c>
      <c r="F6432" s="6" t="n">
        <v>0</v>
      </c>
      <c r="G6432" s="6" t="n">
        <v>0</v>
      </c>
      <c r="H6432" s="6" t="str">
        <f aca="false">IF(AND(A6432&gt;=Stimuli!$B$2,A6432&lt;=Stimuli!$C$2),Stimuli!$A$2,IF(AND(A6432&gt;=Stimuli!$B$3,A6432&lt;=Stimuli!$C$3),Stimuli!$A$3,IF(AND(A6432&gt;=Stimuli!$B$4,A6432&lt;=Stimuli!$C$4),Stimuli!$A$4,"")))</f>
        <v>01 Quiet baseline (60s)</v>
      </c>
      <c r="I6432" s="6" t="n">
        <f aca="false">(B6432-B6431)/((A6432-A6431)/1000)</f>
        <v>1.50036630036621</v>
      </c>
      <c r="J6432" s="6" t="n">
        <f aca="false">IF(OR(B6432&lt;Rules!$B$2,B6432&gt;Rules!$B$3,ABS(I6432)&gt;Rules!$B$4,OR(B6433&lt;Rules!$B$2,B6433&gt;Rules!$B$3,ABS(I6433)&gt;Rules!$B$4)),1,0)</f>
        <v>0</v>
      </c>
      <c r="K6432" s="6" t="str">
        <f aca="false">IF(F6432=1,COUNTIF($F$2:F6432,1),"")</f>
        <v/>
      </c>
    </row>
    <row r="6433" customFormat="false" ht="15" hidden="false" customHeight="false" outlineLevel="0" collapsed="false">
      <c r="A6433" s="6" t="n">
        <v>50511.3055</v>
      </c>
      <c r="B6433" s="6" t="n">
        <v>1.97582417582418</v>
      </c>
      <c r="C6433" s="6" t="n">
        <v>64</v>
      </c>
      <c r="D6433" s="6" t="n">
        <v>-1</v>
      </c>
      <c r="E6433" s="6" t="n">
        <v>2.00952380952381</v>
      </c>
      <c r="F6433" s="6" t="n">
        <v>0</v>
      </c>
      <c r="G6433" s="6" t="n">
        <v>0</v>
      </c>
      <c r="H6433" s="6" t="str">
        <f aca="false">IF(AND(A6433&gt;=Stimuli!$B$2,A6433&lt;=Stimuli!$C$2),Stimuli!$A$2,IF(AND(A6433&gt;=Stimuli!$B$3,A6433&lt;=Stimuli!$C$3),Stimuli!$A$3,IF(AND(A6433&gt;=Stimuli!$B$4,A6433&lt;=Stimuli!$C$4),Stimuli!$A$4,"")))</f>
        <v>01 Quiet baseline (60s)</v>
      </c>
      <c r="I6433" s="6" t="n">
        <f aca="false">(B6433-B6432)/((A6433-A6432)/1000)</f>
        <v>-0.375091575091574</v>
      </c>
      <c r="J6433" s="6" t="n">
        <f aca="false">IF(OR(B6433&lt;Rules!$B$2,B6433&gt;Rules!$B$3,ABS(I6433)&gt;Rules!$B$4,OR(B6434&lt;Rules!$B$2,B6434&gt;Rules!$B$3,ABS(I6434)&gt;Rules!$B$4)),1,0)</f>
        <v>0</v>
      </c>
      <c r="K6433" s="6" t="str">
        <f aca="false">IF(F6433=1,COUNTIF($F$2:F6433,1),"")</f>
        <v/>
      </c>
    </row>
    <row r="6434" customFormat="false" ht="15" hidden="false" customHeight="false" outlineLevel="0" collapsed="false">
      <c r="A6434" s="6" t="n">
        <v>50519.118</v>
      </c>
      <c r="B6434" s="6" t="n">
        <v>1.98754578754579</v>
      </c>
      <c r="C6434" s="6" t="n">
        <v>64</v>
      </c>
      <c r="D6434" s="6" t="n">
        <v>-1</v>
      </c>
      <c r="E6434" s="6" t="n">
        <v>2.00952380952381</v>
      </c>
      <c r="F6434" s="6" t="n">
        <v>0</v>
      </c>
      <c r="G6434" s="6" t="n">
        <v>0</v>
      </c>
      <c r="H6434" s="6" t="str">
        <f aca="false">IF(AND(A6434&gt;=Stimuli!$B$2,A6434&lt;=Stimuli!$C$2),Stimuli!$A$2,IF(AND(A6434&gt;=Stimuli!$B$3,A6434&lt;=Stimuli!$C$3),Stimuli!$A$3,IF(AND(A6434&gt;=Stimuli!$B$4,A6434&lt;=Stimuli!$C$4),Stimuli!$A$4,"")))</f>
        <v>01 Quiet baseline (60s)</v>
      </c>
      <c r="I6434" s="6" t="n">
        <f aca="false">(B6434-B6433)/((A6434-A6433)/1000)</f>
        <v>1.50036630036632</v>
      </c>
      <c r="J6434" s="6" t="n">
        <f aca="false">IF(OR(B6434&lt;Rules!$B$2,B6434&gt;Rules!$B$3,ABS(I6434)&gt;Rules!$B$4,OR(B6435&lt;Rules!$B$2,B6435&gt;Rules!$B$3,ABS(I6435)&gt;Rules!$B$4)),1,0)</f>
        <v>0</v>
      </c>
      <c r="K6434" s="6" t="str">
        <f aca="false">IF(F6434=1,COUNTIF($F$2:F6434,1),"")</f>
        <v/>
      </c>
    </row>
    <row r="6435" customFormat="false" ht="15" hidden="false" customHeight="false" outlineLevel="0" collapsed="false">
      <c r="A6435" s="6" t="n">
        <v>50526.9305</v>
      </c>
      <c r="B6435" s="6" t="n">
        <v>1.98901098901099</v>
      </c>
      <c r="C6435" s="6" t="n">
        <v>64</v>
      </c>
      <c r="D6435" s="6" t="n">
        <v>-1</v>
      </c>
      <c r="E6435" s="6" t="n">
        <v>2.00952380952381</v>
      </c>
      <c r="F6435" s="6" t="n">
        <v>0</v>
      </c>
      <c r="G6435" s="6" t="n">
        <v>0</v>
      </c>
      <c r="H6435" s="6" t="str">
        <f aca="false">IF(AND(A6435&gt;=Stimuli!$B$2,A6435&lt;=Stimuli!$C$2),Stimuli!$A$2,IF(AND(A6435&gt;=Stimuli!$B$3,A6435&lt;=Stimuli!$C$3),Stimuli!$A$3,IF(AND(A6435&gt;=Stimuli!$B$4,A6435&lt;=Stimuli!$C$4),Stimuli!$A$4,"")))</f>
        <v>01 Quiet baseline (60s)</v>
      </c>
      <c r="I6435" s="6" t="n">
        <f aca="false">(B6435-B6434)/((A6435-A6434)/1000)</f>
        <v>0.187545787545872</v>
      </c>
      <c r="J6435" s="6" t="n">
        <f aca="false">IF(OR(B6435&lt;Rules!$B$2,B6435&gt;Rules!$B$3,ABS(I6435)&gt;Rules!$B$4,OR(B6436&lt;Rules!$B$2,B6436&gt;Rules!$B$3,ABS(I6436)&gt;Rules!$B$4)),1,0)</f>
        <v>0</v>
      </c>
      <c r="K6435" s="6" t="str">
        <f aca="false">IF(F6435=1,COUNTIF($F$2:F6435,1),"")</f>
        <v/>
      </c>
    </row>
    <row r="6436" customFormat="false" ht="15" hidden="false" customHeight="false" outlineLevel="0" collapsed="false">
      <c r="A6436" s="6" t="n">
        <v>50534.743</v>
      </c>
      <c r="B6436" s="6" t="n">
        <v>2.0021978021978</v>
      </c>
      <c r="C6436" s="6" t="n">
        <v>64</v>
      </c>
      <c r="D6436" s="6" t="n">
        <v>-1</v>
      </c>
      <c r="E6436" s="6" t="n">
        <v>2.00952380952381</v>
      </c>
      <c r="F6436" s="6" t="n">
        <v>0</v>
      </c>
      <c r="G6436" s="6" t="n">
        <v>0</v>
      </c>
      <c r="H6436" s="6" t="str">
        <f aca="false">IF(AND(A6436&gt;=Stimuli!$B$2,A6436&lt;=Stimuli!$C$2),Stimuli!$A$2,IF(AND(A6436&gt;=Stimuli!$B$3,A6436&lt;=Stimuli!$C$3),Stimuli!$A$3,IF(AND(A6436&gt;=Stimuli!$B$4,A6436&lt;=Stimuli!$C$4),Stimuli!$A$4,"")))</f>
        <v>01 Quiet baseline (60s)</v>
      </c>
      <c r="I6436" s="6" t="n">
        <f aca="false">(B6436-B6435)/((A6436-A6435)/1000)</f>
        <v>1.68791208791208</v>
      </c>
      <c r="J6436" s="6" t="n">
        <f aca="false">IF(OR(B6436&lt;Rules!$B$2,B6436&gt;Rules!$B$3,ABS(I6436)&gt;Rules!$B$4,OR(B6437&lt;Rules!$B$2,B6437&gt;Rules!$B$3,ABS(I6437)&gt;Rules!$B$4)),1,0)</f>
        <v>0</v>
      </c>
      <c r="K6436" s="6" t="str">
        <f aca="false">IF(F6436=1,COUNTIF($F$2:F6436,1),"")</f>
        <v/>
      </c>
    </row>
    <row r="6437" customFormat="false" ht="15" hidden="false" customHeight="false" outlineLevel="0" collapsed="false">
      <c r="A6437" s="6" t="n">
        <v>50542.5555</v>
      </c>
      <c r="B6437" s="6" t="n">
        <v>2.00659340659341</v>
      </c>
      <c r="C6437" s="6" t="n">
        <v>64</v>
      </c>
      <c r="D6437" s="6" t="n">
        <v>-1</v>
      </c>
      <c r="E6437" s="6" t="n">
        <v>2.00952380952381</v>
      </c>
      <c r="F6437" s="6" t="n">
        <v>0</v>
      </c>
      <c r="G6437" s="6" t="n">
        <v>0</v>
      </c>
      <c r="H6437" s="6" t="str">
        <f aca="false">IF(AND(A6437&gt;=Stimuli!$B$2,A6437&lt;=Stimuli!$C$2),Stimuli!$A$2,IF(AND(A6437&gt;=Stimuli!$B$3,A6437&lt;=Stimuli!$C$3),Stimuli!$A$3,IF(AND(A6437&gt;=Stimuli!$B$4,A6437&lt;=Stimuli!$C$4),Stimuli!$A$4,"")))</f>
        <v>01 Quiet baseline (60s)</v>
      </c>
      <c r="I6437" s="6" t="n">
        <f aca="false">(B6437-B6436)/((A6437-A6436)/1000)</f>
        <v>0.562637362637418</v>
      </c>
      <c r="J6437" s="6" t="n">
        <f aca="false">IF(OR(B6437&lt;Rules!$B$2,B6437&gt;Rules!$B$3,ABS(I6437)&gt;Rules!$B$4,OR(B6438&lt;Rules!$B$2,B6438&gt;Rules!$B$3,ABS(I6438)&gt;Rules!$B$4)),1,0)</f>
        <v>0</v>
      </c>
      <c r="K6437" s="6" t="str">
        <f aca="false">IF(F6437=1,COUNTIF($F$2:F6437,1),"")</f>
        <v/>
      </c>
    </row>
    <row r="6438" customFormat="false" ht="15" hidden="false" customHeight="false" outlineLevel="0" collapsed="false">
      <c r="A6438" s="6" t="n">
        <v>50550.368</v>
      </c>
      <c r="B6438" s="6" t="n">
        <v>2.01978021978022</v>
      </c>
      <c r="C6438" s="6" t="n">
        <v>64</v>
      </c>
      <c r="D6438" s="6" t="n">
        <v>-1</v>
      </c>
      <c r="E6438" s="6" t="n">
        <v>2.00952380952381</v>
      </c>
      <c r="F6438" s="6" t="n">
        <v>0</v>
      </c>
      <c r="G6438" s="6" t="n">
        <v>0</v>
      </c>
      <c r="H6438" s="6" t="str">
        <f aca="false">IF(AND(A6438&gt;=Stimuli!$B$2,A6438&lt;=Stimuli!$C$2),Stimuli!$A$2,IF(AND(A6438&gt;=Stimuli!$B$3,A6438&lt;=Stimuli!$C$3),Stimuli!$A$3,IF(AND(A6438&gt;=Stimuli!$B$4,A6438&lt;=Stimuli!$C$4),Stimuli!$A$4,"")))</f>
        <v>01 Quiet baseline (60s)</v>
      </c>
      <c r="I6438" s="6" t="n">
        <f aca="false">(B6438-B6437)/((A6438-A6437)/1000)</f>
        <v>1.68791208791208</v>
      </c>
      <c r="J6438" s="6" t="n">
        <f aca="false">IF(OR(B6438&lt;Rules!$B$2,B6438&gt;Rules!$B$3,ABS(I6438)&gt;Rules!$B$4,OR(B6439&lt;Rules!$B$2,B6439&gt;Rules!$B$3,ABS(I6439)&gt;Rules!$B$4)),1,0)</f>
        <v>0</v>
      </c>
      <c r="K6438" s="6" t="str">
        <f aca="false">IF(F6438=1,COUNTIF($F$2:F6438,1),"")</f>
        <v/>
      </c>
    </row>
    <row r="6439" customFormat="false" ht="15" hidden="false" customHeight="false" outlineLevel="0" collapsed="false">
      <c r="A6439" s="6" t="n">
        <v>50558.1805</v>
      </c>
      <c r="B6439" s="6" t="n">
        <v>2.02857142857143</v>
      </c>
      <c r="C6439" s="6" t="n">
        <v>64</v>
      </c>
      <c r="D6439" s="6" t="n">
        <v>-1</v>
      </c>
      <c r="E6439" s="6" t="n">
        <v>2.00952380952381</v>
      </c>
      <c r="F6439" s="6" t="n">
        <v>0</v>
      </c>
      <c r="G6439" s="6" t="n">
        <v>0</v>
      </c>
      <c r="H6439" s="6" t="str">
        <f aca="false">IF(AND(A6439&gt;=Stimuli!$B$2,A6439&lt;=Stimuli!$C$2),Stimuli!$A$2,IF(AND(A6439&gt;=Stimuli!$B$3,A6439&lt;=Stimuli!$C$3),Stimuli!$A$3,IF(AND(A6439&gt;=Stimuli!$B$4,A6439&lt;=Stimuli!$C$4),Stimuli!$A$4,"")))</f>
        <v>01 Quiet baseline (60s)</v>
      </c>
      <c r="I6439" s="6" t="n">
        <f aca="false">(B6439-B6438)/((A6439-A6438)/1000)</f>
        <v>1.12527472527461</v>
      </c>
      <c r="J6439" s="6" t="n">
        <f aca="false">IF(OR(B6439&lt;Rules!$B$2,B6439&gt;Rules!$B$3,ABS(I6439)&gt;Rules!$B$4,OR(B6440&lt;Rules!$B$2,B6440&gt;Rules!$B$3,ABS(I6440)&gt;Rules!$B$4)),1,0)</f>
        <v>0</v>
      </c>
      <c r="K6439" s="6" t="str">
        <f aca="false">IF(F6439=1,COUNTIF($F$2:F6439,1),"")</f>
        <v/>
      </c>
    </row>
    <row r="6440" customFormat="false" ht="15" hidden="false" customHeight="false" outlineLevel="0" collapsed="false">
      <c r="A6440" s="6" t="n">
        <v>50565.993</v>
      </c>
      <c r="B6440" s="6" t="n">
        <v>2.03443223443223</v>
      </c>
      <c r="C6440" s="6" t="n">
        <v>64</v>
      </c>
      <c r="D6440" s="6" t="n">
        <v>-1</v>
      </c>
      <c r="E6440" s="6" t="n">
        <v>2.00952380952381</v>
      </c>
      <c r="F6440" s="6" t="n">
        <v>0</v>
      </c>
      <c r="G6440" s="6" t="n">
        <v>0</v>
      </c>
      <c r="H6440" s="6" t="str">
        <f aca="false">IF(AND(A6440&gt;=Stimuli!$B$2,A6440&lt;=Stimuli!$C$2),Stimuli!$A$2,IF(AND(A6440&gt;=Stimuli!$B$3,A6440&lt;=Stimuli!$C$3),Stimuli!$A$3,IF(AND(A6440&gt;=Stimuli!$B$4,A6440&lt;=Stimuli!$C$4),Stimuli!$A$4,"")))</f>
        <v>01 Quiet baseline (60s)</v>
      </c>
      <c r="I6440" s="6" t="n">
        <f aca="false">(B6440-B6439)/((A6440-A6439)/1000)</f>
        <v>0.750183150183148</v>
      </c>
      <c r="J6440" s="6" t="n">
        <f aca="false">IF(OR(B6440&lt;Rules!$B$2,B6440&gt;Rules!$B$3,ABS(I6440)&gt;Rules!$B$4,OR(B6441&lt;Rules!$B$2,B6441&gt;Rules!$B$3,ABS(I6441)&gt;Rules!$B$4)),1,0)</f>
        <v>0</v>
      </c>
      <c r="K6440" s="6" t="str">
        <f aca="false">IF(F6440=1,COUNTIF($F$2:F6440,1),"")</f>
        <v/>
      </c>
    </row>
    <row r="6441" customFormat="false" ht="15" hidden="false" customHeight="false" outlineLevel="0" collapsed="false">
      <c r="A6441" s="6" t="n">
        <v>50573.8055</v>
      </c>
      <c r="B6441" s="6" t="n">
        <v>2.04175824175824</v>
      </c>
      <c r="C6441" s="6" t="n">
        <v>64</v>
      </c>
      <c r="D6441" s="6" t="n">
        <v>-1</v>
      </c>
      <c r="E6441" s="6" t="n">
        <v>2.00952380952381</v>
      </c>
      <c r="F6441" s="6" t="n">
        <v>0</v>
      </c>
      <c r="G6441" s="6" t="n">
        <v>0</v>
      </c>
      <c r="H6441" s="6" t="str">
        <f aca="false">IF(AND(A6441&gt;=Stimuli!$B$2,A6441&lt;=Stimuli!$C$2),Stimuli!$A$2,IF(AND(A6441&gt;=Stimuli!$B$3,A6441&lt;=Stimuli!$C$3),Stimuli!$A$3,IF(AND(A6441&gt;=Stimuli!$B$4,A6441&lt;=Stimuli!$C$4),Stimuli!$A$4,"")))</f>
        <v>01 Quiet baseline (60s)</v>
      </c>
      <c r="I6441" s="6" t="n">
        <f aca="false">(B6441-B6440)/((A6441-A6440)/1000)</f>
        <v>0.937728937729048</v>
      </c>
      <c r="J6441" s="6" t="n">
        <f aca="false">IF(OR(B6441&lt;Rules!$B$2,B6441&gt;Rules!$B$3,ABS(I6441)&gt;Rules!$B$4,OR(B6442&lt;Rules!$B$2,B6442&gt;Rules!$B$3,ABS(I6442)&gt;Rules!$B$4)),1,0)</f>
        <v>0</v>
      </c>
      <c r="K6441" s="6" t="str">
        <f aca="false">IF(F6441=1,COUNTIF($F$2:F6441,1),"")</f>
        <v/>
      </c>
    </row>
    <row r="6442" customFormat="false" ht="15" hidden="false" customHeight="false" outlineLevel="0" collapsed="false">
      <c r="A6442" s="6" t="n">
        <v>50581.618</v>
      </c>
      <c r="B6442" s="6" t="n">
        <v>2.04175824175824</v>
      </c>
      <c r="C6442" s="6" t="n">
        <v>64</v>
      </c>
      <c r="D6442" s="6" t="n">
        <v>-1</v>
      </c>
      <c r="E6442" s="6" t="n">
        <v>2.00952380952381</v>
      </c>
      <c r="F6442" s="6" t="n">
        <v>0</v>
      </c>
      <c r="G6442" s="6" t="n">
        <v>0</v>
      </c>
      <c r="H6442" s="6" t="str">
        <f aca="false">IF(AND(A6442&gt;=Stimuli!$B$2,A6442&lt;=Stimuli!$C$2),Stimuli!$A$2,IF(AND(A6442&gt;=Stimuli!$B$3,A6442&lt;=Stimuli!$C$3),Stimuli!$A$3,IF(AND(A6442&gt;=Stimuli!$B$4,A6442&lt;=Stimuli!$C$4),Stimuli!$A$4,"")))</f>
        <v>01 Quiet baseline (60s)</v>
      </c>
      <c r="I6442" s="6" t="n">
        <f aca="false">(B6442-B6441)/((A6442-A6441)/1000)</f>
        <v>0</v>
      </c>
      <c r="J6442" s="6" t="n">
        <f aca="false">IF(OR(B6442&lt;Rules!$B$2,B6442&gt;Rules!$B$3,ABS(I6442)&gt;Rules!$B$4,OR(B6443&lt;Rules!$B$2,B6443&gt;Rules!$B$3,ABS(I6443)&gt;Rules!$B$4)),1,0)</f>
        <v>0</v>
      </c>
      <c r="K6442" s="6" t="str">
        <f aca="false">IF(F6442=1,COUNTIF($F$2:F6442,1),"")</f>
        <v/>
      </c>
    </row>
    <row r="6443" customFormat="false" ht="15" hidden="false" customHeight="false" outlineLevel="0" collapsed="false">
      <c r="A6443" s="6" t="n">
        <v>50589.4305</v>
      </c>
      <c r="B6443" s="6" t="n">
        <v>2.05054945054945</v>
      </c>
      <c r="C6443" s="6" t="n">
        <v>64</v>
      </c>
      <c r="D6443" s="6" t="n">
        <v>-1</v>
      </c>
      <c r="E6443" s="6" t="n">
        <v>2.00952380952381</v>
      </c>
      <c r="F6443" s="6" t="n">
        <v>0</v>
      </c>
      <c r="G6443" s="6" t="n">
        <v>0.0322344322344326</v>
      </c>
      <c r="H6443" s="6" t="str">
        <f aca="false">IF(AND(A6443&gt;=Stimuli!$B$2,A6443&lt;=Stimuli!$C$2),Stimuli!$A$2,IF(AND(A6443&gt;=Stimuli!$B$3,A6443&lt;=Stimuli!$C$3),Stimuli!$A$3,IF(AND(A6443&gt;=Stimuli!$B$4,A6443&lt;=Stimuli!$C$4),Stimuli!$A$4,"")))</f>
        <v>01 Quiet baseline (60s)</v>
      </c>
      <c r="I6443" s="6" t="n">
        <f aca="false">(B6443-B6442)/((A6443-A6442)/1000)</f>
        <v>1.12527472527461</v>
      </c>
      <c r="J6443" s="6" t="n">
        <f aca="false">IF(OR(B6443&lt;Rules!$B$2,B6443&gt;Rules!$B$3,ABS(I6443)&gt;Rules!$B$4,OR(B6444&lt;Rules!$B$2,B6444&gt;Rules!$B$3,ABS(I6444)&gt;Rules!$B$4)),1,0)</f>
        <v>0</v>
      </c>
      <c r="K6443" s="6" t="str">
        <f aca="false">IF(F6443=1,COUNTIF($F$2:F6443,1),"")</f>
        <v/>
      </c>
    </row>
    <row r="6444" customFormat="false" ht="15" hidden="false" customHeight="false" outlineLevel="0" collapsed="false">
      <c r="A6444" s="6" t="n">
        <v>50597.243</v>
      </c>
      <c r="B6444" s="6" t="n">
        <v>2.04908424908425</v>
      </c>
      <c r="C6444" s="6" t="n">
        <v>64</v>
      </c>
      <c r="D6444" s="6" t="n">
        <v>-1</v>
      </c>
      <c r="E6444" s="6" t="n">
        <v>2.00952380952381</v>
      </c>
      <c r="F6444" s="6" t="n">
        <v>0</v>
      </c>
      <c r="G6444" s="6" t="n">
        <v>0.0322344322344326</v>
      </c>
      <c r="H6444" s="6" t="str">
        <f aca="false">IF(AND(A6444&gt;=Stimuli!$B$2,A6444&lt;=Stimuli!$C$2),Stimuli!$A$2,IF(AND(A6444&gt;=Stimuli!$B$3,A6444&lt;=Stimuli!$C$3),Stimuli!$A$3,IF(AND(A6444&gt;=Stimuli!$B$4,A6444&lt;=Stimuli!$C$4),Stimuli!$A$4,"")))</f>
        <v>01 Quiet baseline (60s)</v>
      </c>
      <c r="I6444" s="6" t="n">
        <f aca="false">(B6444-B6443)/((A6444-A6443)/1000)</f>
        <v>-0.18754578754573</v>
      </c>
      <c r="J6444" s="6" t="n">
        <f aca="false">IF(OR(B6444&lt;Rules!$B$2,B6444&gt;Rules!$B$3,ABS(I6444)&gt;Rules!$B$4,OR(B6445&lt;Rules!$B$2,B6445&gt;Rules!$B$3,ABS(I6445)&gt;Rules!$B$4)),1,0)</f>
        <v>0</v>
      </c>
      <c r="K6444" s="6" t="str">
        <f aca="false">IF(F6444=1,COUNTIF($F$2:F6444,1),"")</f>
        <v/>
      </c>
    </row>
    <row r="6445" customFormat="false" ht="15" hidden="false" customHeight="false" outlineLevel="0" collapsed="false">
      <c r="A6445" s="6" t="n">
        <v>50605.0555</v>
      </c>
      <c r="B6445" s="6" t="n">
        <v>2.06227106227106</v>
      </c>
      <c r="C6445" s="6" t="n">
        <v>64</v>
      </c>
      <c r="D6445" s="6" t="n">
        <v>-1</v>
      </c>
      <c r="E6445" s="6" t="n">
        <v>2.00805860805861</v>
      </c>
      <c r="F6445" s="6" t="n">
        <v>0</v>
      </c>
      <c r="G6445" s="6" t="n">
        <v>0.0322344322344326</v>
      </c>
      <c r="H6445" s="6" t="str">
        <f aca="false">IF(AND(A6445&gt;=Stimuli!$B$2,A6445&lt;=Stimuli!$C$2),Stimuli!$A$2,IF(AND(A6445&gt;=Stimuli!$B$3,A6445&lt;=Stimuli!$C$3),Stimuli!$A$3,IF(AND(A6445&gt;=Stimuli!$B$4,A6445&lt;=Stimuli!$C$4),Stimuli!$A$4,"")))</f>
        <v>01 Quiet baseline (60s)</v>
      </c>
      <c r="I6445" s="6" t="n">
        <f aca="false">(B6445-B6444)/((A6445-A6444)/1000)</f>
        <v>1.68791208791208</v>
      </c>
      <c r="J6445" s="6" t="n">
        <f aca="false">IF(OR(B6445&lt;Rules!$B$2,B6445&gt;Rules!$B$3,ABS(I6445)&gt;Rules!$B$4,OR(B6446&lt;Rules!$B$2,B6446&gt;Rules!$B$3,ABS(I6446)&gt;Rules!$B$4)),1,0)</f>
        <v>0</v>
      </c>
      <c r="K6445" s="6" t="str">
        <f aca="false">IF(F6445=1,COUNTIF($F$2:F6445,1),"")</f>
        <v/>
      </c>
    </row>
    <row r="6446" customFormat="false" ht="15" hidden="false" customHeight="false" outlineLevel="0" collapsed="false">
      <c r="A6446" s="6" t="n">
        <v>50612.868</v>
      </c>
      <c r="B6446" s="6" t="n">
        <v>2.05934065934066</v>
      </c>
      <c r="C6446" s="6" t="n">
        <v>64</v>
      </c>
      <c r="D6446" s="6" t="n">
        <v>-1</v>
      </c>
      <c r="E6446" s="6" t="n">
        <v>2.00805860805861</v>
      </c>
      <c r="F6446" s="6" t="n">
        <v>0</v>
      </c>
      <c r="G6446" s="6" t="n">
        <v>0.0322344322344326</v>
      </c>
      <c r="H6446" s="6" t="str">
        <f aca="false">IF(AND(A6446&gt;=Stimuli!$B$2,A6446&lt;=Stimuli!$C$2),Stimuli!$A$2,IF(AND(A6446&gt;=Stimuli!$B$3,A6446&lt;=Stimuli!$C$3),Stimuli!$A$3,IF(AND(A6446&gt;=Stimuli!$B$4,A6446&lt;=Stimuli!$C$4),Stimuli!$A$4,"")))</f>
        <v>01 Quiet baseline (60s)</v>
      </c>
      <c r="I6446" s="6" t="n">
        <f aca="false">(B6446-B6445)/((A6446-A6445)/1000)</f>
        <v>-0.375091575091574</v>
      </c>
      <c r="J6446" s="6" t="n">
        <f aca="false">IF(OR(B6446&lt;Rules!$B$2,B6446&gt;Rules!$B$3,ABS(I6446)&gt;Rules!$B$4,OR(B6447&lt;Rules!$B$2,B6447&gt;Rules!$B$3,ABS(I6447)&gt;Rules!$B$4)),1,0)</f>
        <v>0</v>
      </c>
      <c r="K6446" s="6" t="str">
        <f aca="false">IF(F6446=1,COUNTIF($F$2:F6446,1),"")</f>
        <v/>
      </c>
    </row>
    <row r="6447" customFormat="false" ht="15" hidden="false" customHeight="false" outlineLevel="0" collapsed="false">
      <c r="A6447" s="6" t="n">
        <v>50620.6805</v>
      </c>
      <c r="B6447" s="6" t="n">
        <v>2.07252747252747</v>
      </c>
      <c r="C6447" s="6" t="n">
        <v>64</v>
      </c>
      <c r="D6447" s="6" t="n">
        <v>-1</v>
      </c>
      <c r="E6447" s="6" t="n">
        <v>2.00805860805861</v>
      </c>
      <c r="F6447" s="6" t="n">
        <v>0</v>
      </c>
      <c r="G6447" s="6" t="n">
        <v>0.0322344322344326</v>
      </c>
      <c r="H6447" s="6" t="str">
        <f aca="false">IF(AND(A6447&gt;=Stimuli!$B$2,A6447&lt;=Stimuli!$C$2),Stimuli!$A$2,IF(AND(A6447&gt;=Stimuli!$B$3,A6447&lt;=Stimuli!$C$3),Stimuli!$A$3,IF(AND(A6447&gt;=Stimuli!$B$4,A6447&lt;=Stimuli!$C$4),Stimuli!$A$4,"")))</f>
        <v>01 Quiet baseline (60s)</v>
      </c>
      <c r="I6447" s="6" t="n">
        <f aca="false">(B6447-B6446)/((A6447-A6446)/1000)</f>
        <v>1.68791208791203</v>
      </c>
      <c r="J6447" s="6" t="n">
        <f aca="false">IF(OR(B6447&lt;Rules!$B$2,B6447&gt;Rules!$B$3,ABS(I6447)&gt;Rules!$B$4,OR(B6448&lt;Rules!$B$2,B6448&gt;Rules!$B$3,ABS(I6448)&gt;Rules!$B$4)),1,0)</f>
        <v>0</v>
      </c>
      <c r="K6447" s="6" t="str">
        <f aca="false">IF(F6447=1,COUNTIF($F$2:F6447,1),"")</f>
        <v/>
      </c>
    </row>
    <row r="6448" customFormat="false" ht="15" hidden="false" customHeight="false" outlineLevel="0" collapsed="false">
      <c r="A6448" s="6" t="n">
        <v>50628.493</v>
      </c>
      <c r="B6448" s="6" t="n">
        <v>2.06520146520147</v>
      </c>
      <c r="C6448" s="6" t="n">
        <v>64</v>
      </c>
      <c r="D6448" s="6" t="n">
        <v>-1</v>
      </c>
      <c r="E6448" s="6" t="n">
        <v>2.00805860805861</v>
      </c>
      <c r="F6448" s="6" t="n">
        <v>0</v>
      </c>
      <c r="G6448" s="6" t="n">
        <v>0.0322344322344326</v>
      </c>
      <c r="H6448" s="6" t="str">
        <f aca="false">IF(AND(A6448&gt;=Stimuli!$B$2,A6448&lt;=Stimuli!$C$2),Stimuli!$A$2,IF(AND(A6448&gt;=Stimuli!$B$3,A6448&lt;=Stimuli!$C$3),Stimuli!$A$3,IF(AND(A6448&gt;=Stimuli!$B$4,A6448&lt;=Stimuli!$C$4),Stimuli!$A$4,"")))</f>
        <v>01 Quiet baseline (60s)</v>
      </c>
      <c r="I6448" s="6" t="n">
        <f aca="false">(B6448-B6447)/((A6448-A6447)/1000)</f>
        <v>-0.937728937728878</v>
      </c>
      <c r="J6448" s="6" t="n">
        <f aca="false">IF(OR(B6448&lt;Rules!$B$2,B6448&gt;Rules!$B$3,ABS(I6448)&gt;Rules!$B$4,OR(B6449&lt;Rules!$B$2,B6449&gt;Rules!$B$3,ABS(I6449)&gt;Rules!$B$4)),1,0)</f>
        <v>0</v>
      </c>
      <c r="K6448" s="6" t="str">
        <f aca="false">IF(F6448=1,COUNTIF($F$2:F6448,1),"")</f>
        <v/>
      </c>
    </row>
    <row r="6449" customFormat="false" ht="15" hidden="false" customHeight="false" outlineLevel="0" collapsed="false">
      <c r="A6449" s="6" t="n">
        <v>50636.3055</v>
      </c>
      <c r="B6449" s="6" t="n">
        <v>2.06959706959707</v>
      </c>
      <c r="C6449" s="6" t="n">
        <v>64</v>
      </c>
      <c r="D6449" s="6" t="n">
        <v>-1</v>
      </c>
      <c r="E6449" s="6" t="n">
        <v>2.00805860805861</v>
      </c>
      <c r="F6449" s="6" t="n">
        <v>0</v>
      </c>
      <c r="G6449" s="6" t="n">
        <v>0.0322344322344326</v>
      </c>
      <c r="H6449" s="6" t="str">
        <f aca="false">IF(AND(A6449&gt;=Stimuli!$B$2,A6449&lt;=Stimuli!$C$2),Stimuli!$A$2,IF(AND(A6449&gt;=Stimuli!$B$3,A6449&lt;=Stimuli!$C$3),Stimuli!$A$3,IF(AND(A6449&gt;=Stimuli!$B$4,A6449&lt;=Stimuli!$C$4),Stimuli!$A$4,"")))</f>
        <v>01 Quiet baseline (60s)</v>
      </c>
      <c r="I6449" s="6" t="n">
        <f aca="false">(B6449-B6448)/((A6449-A6448)/1000)</f>
        <v>0.562637362637304</v>
      </c>
      <c r="J6449" s="6" t="n">
        <f aca="false">IF(OR(B6449&lt;Rules!$B$2,B6449&gt;Rules!$B$3,ABS(I6449)&gt;Rules!$B$4,OR(B6450&lt;Rules!$B$2,B6450&gt;Rules!$B$3,ABS(I6450)&gt;Rules!$B$4)),1,0)</f>
        <v>0</v>
      </c>
      <c r="K6449" s="6" t="str">
        <f aca="false">IF(F6449=1,COUNTIF($F$2:F6449,1),"")</f>
        <v/>
      </c>
    </row>
    <row r="6450" customFormat="false" ht="15" hidden="false" customHeight="false" outlineLevel="0" collapsed="false">
      <c r="A6450" s="6" t="n">
        <v>50644.118</v>
      </c>
      <c r="B6450" s="6" t="n">
        <v>2.05934065934066</v>
      </c>
      <c r="C6450" s="6" t="n">
        <v>64</v>
      </c>
      <c r="D6450" s="6" t="n">
        <v>-1</v>
      </c>
      <c r="E6450" s="6" t="n">
        <v>2.00805860805861</v>
      </c>
      <c r="F6450" s="6" t="n">
        <v>0</v>
      </c>
      <c r="G6450" s="6" t="n">
        <v>0.0322344322344326</v>
      </c>
      <c r="H6450" s="6" t="str">
        <f aca="false">IF(AND(A6450&gt;=Stimuli!$B$2,A6450&lt;=Stimuli!$C$2),Stimuli!$A$2,IF(AND(A6450&gt;=Stimuli!$B$3,A6450&lt;=Stimuli!$C$3),Stimuli!$A$3,IF(AND(A6450&gt;=Stimuli!$B$4,A6450&lt;=Stimuli!$C$4),Stimuli!$A$4,"")))</f>
        <v>01 Quiet baseline (60s)</v>
      </c>
      <c r="I6450" s="6" t="n">
        <f aca="false">(B6450-B6449)/((A6450-A6449)/1000)</f>
        <v>-1.31282051282045</v>
      </c>
      <c r="J6450" s="6" t="n">
        <f aca="false">IF(OR(B6450&lt;Rules!$B$2,B6450&gt;Rules!$B$3,ABS(I6450)&gt;Rules!$B$4,OR(B6451&lt;Rules!$B$2,B6451&gt;Rules!$B$3,ABS(I6451)&gt;Rules!$B$4)),1,0)</f>
        <v>0</v>
      </c>
      <c r="K6450" s="6" t="str">
        <f aca="false">IF(F6450=1,COUNTIF($F$2:F6450,1),"")</f>
        <v/>
      </c>
    </row>
    <row r="6451" customFormat="false" ht="15" hidden="false" customHeight="false" outlineLevel="0" collapsed="false">
      <c r="A6451" s="6" t="n">
        <v>50651.9305</v>
      </c>
      <c r="B6451" s="6" t="n">
        <v>2.06520146520147</v>
      </c>
      <c r="C6451" s="6" t="n">
        <v>64</v>
      </c>
      <c r="D6451" s="6" t="n">
        <v>-1</v>
      </c>
      <c r="E6451" s="6" t="n">
        <v>2.00805860805861</v>
      </c>
      <c r="F6451" s="6" t="n">
        <v>0</v>
      </c>
      <c r="G6451" s="6" t="n">
        <v>0.0322344322344326</v>
      </c>
      <c r="H6451" s="6" t="str">
        <f aca="false">IF(AND(A6451&gt;=Stimuli!$B$2,A6451&lt;=Stimuli!$C$2),Stimuli!$A$2,IF(AND(A6451&gt;=Stimuli!$B$3,A6451&lt;=Stimuli!$C$3),Stimuli!$A$3,IF(AND(A6451&gt;=Stimuli!$B$4,A6451&lt;=Stimuli!$C$4),Stimuli!$A$4,"")))</f>
        <v>01 Quiet baseline (60s)</v>
      </c>
      <c r="I6451" s="6" t="n">
        <f aca="false">(B6451-B6450)/((A6451-A6450)/1000)</f>
        <v>0.750183150183148</v>
      </c>
      <c r="J6451" s="6" t="n">
        <f aca="false">IF(OR(B6451&lt;Rules!$B$2,B6451&gt;Rules!$B$3,ABS(I6451)&gt;Rules!$B$4,OR(B6452&lt;Rules!$B$2,B6452&gt;Rules!$B$3,ABS(I6452)&gt;Rules!$B$4)),1,0)</f>
        <v>0</v>
      </c>
      <c r="K6451" s="6" t="str">
        <f aca="false">IF(F6451=1,COUNTIF($F$2:F6451,1),"")</f>
        <v/>
      </c>
    </row>
    <row r="6452" customFormat="false" ht="15" hidden="false" customHeight="false" outlineLevel="0" collapsed="false">
      <c r="A6452" s="6" t="n">
        <v>50659.743</v>
      </c>
      <c r="B6452" s="6" t="n">
        <v>2.06080586080586</v>
      </c>
      <c r="C6452" s="6" t="n">
        <v>64</v>
      </c>
      <c r="D6452" s="6" t="n">
        <v>-1</v>
      </c>
      <c r="E6452" s="6" t="n">
        <v>2.00805860805861</v>
      </c>
      <c r="F6452" s="6" t="n">
        <v>0</v>
      </c>
      <c r="G6452" s="6" t="n">
        <v>0.0322344322344326</v>
      </c>
      <c r="H6452" s="6" t="str">
        <f aca="false">IF(AND(A6452&gt;=Stimuli!$B$2,A6452&lt;=Stimuli!$C$2),Stimuli!$A$2,IF(AND(A6452&gt;=Stimuli!$B$3,A6452&lt;=Stimuli!$C$3),Stimuli!$A$3,IF(AND(A6452&gt;=Stimuli!$B$4,A6452&lt;=Stimuli!$C$4),Stimuli!$A$4,"")))</f>
        <v>01 Quiet baseline (60s)</v>
      </c>
      <c r="I6452" s="6" t="n">
        <f aca="false">(B6452-B6451)/((A6452-A6451)/1000)</f>
        <v>-0.562637362637304</v>
      </c>
      <c r="J6452" s="6" t="n">
        <f aca="false">IF(OR(B6452&lt;Rules!$B$2,B6452&gt;Rules!$B$3,ABS(I6452)&gt;Rules!$B$4,OR(B6453&lt;Rules!$B$2,B6453&gt;Rules!$B$3,ABS(I6453)&gt;Rules!$B$4)),1,0)</f>
        <v>0</v>
      </c>
      <c r="K6452" s="6" t="str">
        <f aca="false">IF(F6452=1,COUNTIF($F$2:F6452,1),"")</f>
        <v/>
      </c>
    </row>
    <row r="6453" customFormat="false" ht="15" hidden="false" customHeight="false" outlineLevel="0" collapsed="false">
      <c r="A6453" s="6" t="n">
        <v>50667.5555</v>
      </c>
      <c r="B6453" s="6" t="n">
        <v>2.06373626373626</v>
      </c>
      <c r="C6453" s="6" t="n">
        <v>64</v>
      </c>
      <c r="D6453" s="6" t="n">
        <v>-1</v>
      </c>
      <c r="E6453" s="6" t="n">
        <v>2.00805860805861</v>
      </c>
      <c r="F6453" s="6" t="n">
        <v>0</v>
      </c>
      <c r="G6453" s="6" t="n">
        <v>0.0322344322344326</v>
      </c>
      <c r="H6453" s="6" t="str">
        <f aca="false">IF(AND(A6453&gt;=Stimuli!$B$2,A6453&lt;=Stimuli!$C$2),Stimuli!$A$2,IF(AND(A6453&gt;=Stimuli!$B$3,A6453&lt;=Stimuli!$C$3),Stimuli!$A$3,IF(AND(A6453&gt;=Stimuli!$B$4,A6453&lt;=Stimuli!$C$4),Stimuli!$A$4,"")))</f>
        <v>01 Quiet baseline (60s)</v>
      </c>
      <c r="I6453" s="6" t="n">
        <f aca="false">(B6453-B6452)/((A6453-A6452)/1000)</f>
        <v>0.375091575091574</v>
      </c>
      <c r="J6453" s="6" t="n">
        <f aca="false">IF(OR(B6453&lt;Rules!$B$2,B6453&gt;Rules!$B$3,ABS(I6453)&gt;Rules!$B$4,OR(B6454&lt;Rules!$B$2,B6454&gt;Rules!$B$3,ABS(I6454)&gt;Rules!$B$4)),1,0)</f>
        <v>0</v>
      </c>
      <c r="K6453" s="6" t="str">
        <f aca="false">IF(F6453=1,COUNTIF($F$2:F6453,1),"")</f>
        <v/>
      </c>
    </row>
    <row r="6454" customFormat="false" ht="15" hidden="false" customHeight="false" outlineLevel="0" collapsed="false">
      <c r="A6454" s="6" t="n">
        <v>50675.368</v>
      </c>
      <c r="B6454" s="6" t="n">
        <v>2.06373626373626</v>
      </c>
      <c r="C6454" s="6" t="n">
        <v>64</v>
      </c>
      <c r="D6454" s="6" t="n">
        <v>-1</v>
      </c>
      <c r="E6454" s="6" t="n">
        <v>2.00805860805861</v>
      </c>
      <c r="F6454" s="6" t="n">
        <v>0</v>
      </c>
      <c r="G6454" s="6" t="n">
        <v>0.0322344322344326</v>
      </c>
      <c r="H6454" s="6" t="str">
        <f aca="false">IF(AND(A6454&gt;=Stimuli!$B$2,A6454&lt;=Stimuli!$C$2),Stimuli!$A$2,IF(AND(A6454&gt;=Stimuli!$B$3,A6454&lt;=Stimuli!$C$3),Stimuli!$A$3,IF(AND(A6454&gt;=Stimuli!$B$4,A6454&lt;=Stimuli!$C$4),Stimuli!$A$4,"")))</f>
        <v>01 Quiet baseline (60s)</v>
      </c>
      <c r="I6454" s="6" t="n">
        <f aca="false">(B6454-B6453)/((A6454-A6453)/1000)</f>
        <v>0</v>
      </c>
      <c r="J6454" s="6" t="n">
        <f aca="false">IF(OR(B6454&lt;Rules!$B$2,B6454&gt;Rules!$B$3,ABS(I6454)&gt;Rules!$B$4,OR(B6455&lt;Rules!$B$2,B6455&gt;Rules!$B$3,ABS(I6455)&gt;Rules!$B$4)),1,0)</f>
        <v>0</v>
      </c>
      <c r="K6454" s="6" t="str">
        <f aca="false">IF(F6454=1,COUNTIF($F$2:F6454,1),"")</f>
        <v/>
      </c>
    </row>
    <row r="6455" customFormat="false" ht="15" hidden="false" customHeight="false" outlineLevel="0" collapsed="false">
      <c r="A6455" s="6" t="n">
        <v>50683.1805</v>
      </c>
      <c r="B6455" s="6" t="n">
        <v>2.06227106227106</v>
      </c>
      <c r="C6455" s="6" t="n">
        <v>64</v>
      </c>
      <c r="D6455" s="6" t="n">
        <v>-1</v>
      </c>
      <c r="E6455" s="6" t="n">
        <v>2.00805860805861</v>
      </c>
      <c r="F6455" s="6" t="n">
        <v>0</v>
      </c>
      <c r="G6455" s="6" t="n">
        <v>0.0322344322344326</v>
      </c>
      <c r="H6455" s="6" t="str">
        <f aca="false">IF(AND(A6455&gt;=Stimuli!$B$2,A6455&lt;=Stimuli!$C$2),Stimuli!$A$2,IF(AND(A6455&gt;=Stimuli!$B$3,A6455&lt;=Stimuli!$C$3),Stimuli!$A$3,IF(AND(A6455&gt;=Stimuli!$B$4,A6455&lt;=Stimuli!$C$4),Stimuli!$A$4,"")))</f>
        <v>01 Quiet baseline (60s)</v>
      </c>
      <c r="I6455" s="6" t="n">
        <f aca="false">(B6455-B6454)/((A6455-A6454)/1000)</f>
        <v>-0.187545787545844</v>
      </c>
      <c r="J6455" s="6" t="n">
        <f aca="false">IF(OR(B6455&lt;Rules!$B$2,B6455&gt;Rules!$B$3,ABS(I6455)&gt;Rules!$B$4,OR(B6456&lt;Rules!$B$2,B6456&gt;Rules!$B$3,ABS(I6456)&gt;Rules!$B$4)),1,0)</f>
        <v>0</v>
      </c>
      <c r="K6455" s="6" t="str">
        <f aca="false">IF(F6455=1,COUNTIF($F$2:F6455,1),"")</f>
        <v/>
      </c>
    </row>
    <row r="6456" customFormat="false" ht="15" hidden="false" customHeight="false" outlineLevel="0" collapsed="false">
      <c r="A6456" s="6" t="n">
        <v>50690.993</v>
      </c>
      <c r="B6456" s="6" t="n">
        <v>2.06227106227106</v>
      </c>
      <c r="C6456" s="6" t="n">
        <v>64</v>
      </c>
      <c r="D6456" s="6" t="n">
        <v>-1</v>
      </c>
      <c r="E6456" s="6" t="n">
        <v>2.00805860805861</v>
      </c>
      <c r="F6456" s="6" t="n">
        <v>0</v>
      </c>
      <c r="G6456" s="6" t="n">
        <v>0.0322344322344326</v>
      </c>
      <c r="H6456" s="6" t="str">
        <f aca="false">IF(AND(A6456&gt;=Stimuli!$B$2,A6456&lt;=Stimuli!$C$2),Stimuli!$A$2,IF(AND(A6456&gt;=Stimuli!$B$3,A6456&lt;=Stimuli!$C$3),Stimuli!$A$3,IF(AND(A6456&gt;=Stimuli!$B$4,A6456&lt;=Stimuli!$C$4),Stimuli!$A$4,"")))</f>
        <v>01 Quiet baseline (60s)</v>
      </c>
      <c r="I6456" s="6" t="n">
        <f aca="false">(B6456-B6455)/((A6456-A6455)/1000)</f>
        <v>0</v>
      </c>
      <c r="J6456" s="6" t="n">
        <f aca="false">IF(OR(B6456&lt;Rules!$B$2,B6456&gt;Rules!$B$3,ABS(I6456)&gt;Rules!$B$4,OR(B6457&lt;Rules!$B$2,B6457&gt;Rules!$B$3,ABS(I6457)&gt;Rules!$B$4)),1,0)</f>
        <v>0</v>
      </c>
      <c r="K6456" s="6" t="str">
        <f aca="false">IF(F6456=1,COUNTIF($F$2:F6456,1),"")</f>
        <v/>
      </c>
    </row>
    <row r="6457" customFormat="false" ht="15" hidden="false" customHeight="false" outlineLevel="0" collapsed="false">
      <c r="A6457" s="6" t="n">
        <v>50698.8055</v>
      </c>
      <c r="B6457" s="6" t="n">
        <v>2.05934065934066</v>
      </c>
      <c r="C6457" s="6" t="n">
        <v>64</v>
      </c>
      <c r="D6457" s="6" t="n">
        <v>-1</v>
      </c>
      <c r="E6457" s="6" t="n">
        <v>2.00805860805861</v>
      </c>
      <c r="F6457" s="6" t="n">
        <v>0</v>
      </c>
      <c r="G6457" s="6" t="n">
        <v>0.0322344322344326</v>
      </c>
      <c r="H6457" s="6" t="str">
        <f aca="false">IF(AND(A6457&gt;=Stimuli!$B$2,A6457&lt;=Stimuli!$C$2),Stimuli!$A$2,IF(AND(A6457&gt;=Stimuli!$B$3,A6457&lt;=Stimuli!$C$3),Stimuli!$A$3,IF(AND(A6457&gt;=Stimuli!$B$4,A6457&lt;=Stimuli!$C$4),Stimuli!$A$4,"")))</f>
        <v>01 Quiet baseline (60s)</v>
      </c>
      <c r="I6457" s="6" t="n">
        <f aca="false">(B6457-B6456)/((A6457-A6456)/1000)</f>
        <v>-0.375091575091574</v>
      </c>
      <c r="J6457" s="6" t="n">
        <f aca="false">IF(OR(B6457&lt;Rules!$B$2,B6457&gt;Rules!$B$3,ABS(I6457)&gt;Rules!$B$4,OR(B6458&lt;Rules!$B$2,B6458&gt;Rules!$B$3,ABS(I6458)&gt;Rules!$B$4)),1,0)</f>
        <v>0</v>
      </c>
      <c r="K6457" s="6" t="str">
        <f aca="false">IF(F6457=1,COUNTIF($F$2:F6457,1),"")</f>
        <v/>
      </c>
    </row>
    <row r="6458" customFormat="false" ht="15" hidden="false" customHeight="false" outlineLevel="0" collapsed="false">
      <c r="A6458" s="6" t="n">
        <v>50706.618</v>
      </c>
      <c r="B6458" s="6" t="n">
        <v>2.06520146520147</v>
      </c>
      <c r="C6458" s="6" t="n">
        <v>64</v>
      </c>
      <c r="D6458" s="6" t="n">
        <v>-1</v>
      </c>
      <c r="E6458" s="6" t="n">
        <v>2.00659340659341</v>
      </c>
      <c r="F6458" s="6" t="n">
        <v>0</v>
      </c>
      <c r="G6458" s="6" t="n">
        <v>0.0322344322344326</v>
      </c>
      <c r="H6458" s="6" t="str">
        <f aca="false">IF(AND(A6458&gt;=Stimuli!$B$2,A6458&lt;=Stimuli!$C$2),Stimuli!$A$2,IF(AND(A6458&gt;=Stimuli!$B$3,A6458&lt;=Stimuli!$C$3),Stimuli!$A$3,IF(AND(A6458&gt;=Stimuli!$B$4,A6458&lt;=Stimuli!$C$4),Stimuli!$A$4,"")))</f>
        <v>01 Quiet baseline (60s)</v>
      </c>
      <c r="I6458" s="6" t="n">
        <f aca="false">(B6458-B6457)/((A6458-A6457)/1000)</f>
        <v>0.750183150183148</v>
      </c>
      <c r="J6458" s="6" t="n">
        <f aca="false">IF(OR(B6458&lt;Rules!$B$2,B6458&gt;Rules!$B$3,ABS(I6458)&gt;Rules!$B$4,OR(B6459&lt;Rules!$B$2,B6459&gt;Rules!$B$3,ABS(I6459)&gt;Rules!$B$4)),1,0)</f>
        <v>0</v>
      </c>
      <c r="K6458" s="6" t="str">
        <f aca="false">IF(F6458=1,COUNTIF($F$2:F6458,1),"")</f>
        <v/>
      </c>
    </row>
    <row r="6459" customFormat="false" ht="15" hidden="false" customHeight="false" outlineLevel="0" collapsed="false">
      <c r="A6459" s="6" t="n">
        <v>50714.4305</v>
      </c>
      <c r="B6459" s="6" t="n">
        <v>2.05934065934066</v>
      </c>
      <c r="C6459" s="6" t="n">
        <v>64</v>
      </c>
      <c r="D6459" s="6" t="n">
        <v>-1</v>
      </c>
      <c r="E6459" s="6" t="n">
        <v>2.00659340659341</v>
      </c>
      <c r="F6459" s="6" t="n">
        <v>0</v>
      </c>
      <c r="G6459" s="6" t="n">
        <v>0.0322344322344326</v>
      </c>
      <c r="H6459" s="6" t="str">
        <f aca="false">IF(AND(A6459&gt;=Stimuli!$B$2,A6459&lt;=Stimuli!$C$2),Stimuli!$A$2,IF(AND(A6459&gt;=Stimuli!$B$3,A6459&lt;=Stimuli!$C$3),Stimuli!$A$3,IF(AND(A6459&gt;=Stimuli!$B$4,A6459&lt;=Stimuli!$C$4),Stimuli!$A$4,"")))</f>
        <v>01 Quiet baseline (60s)</v>
      </c>
      <c r="I6459" s="6" t="n">
        <f aca="false">(B6459-B6458)/((A6459-A6458)/1000)</f>
        <v>-0.750183150183148</v>
      </c>
      <c r="J6459" s="6" t="n">
        <f aca="false">IF(OR(B6459&lt;Rules!$B$2,B6459&gt;Rules!$B$3,ABS(I6459)&gt;Rules!$B$4,OR(B6460&lt;Rules!$B$2,B6460&gt;Rules!$B$3,ABS(I6460)&gt;Rules!$B$4)),1,0)</f>
        <v>0</v>
      </c>
      <c r="K6459" s="6" t="str">
        <f aca="false">IF(F6459=1,COUNTIF($F$2:F6459,1),"")</f>
        <v/>
      </c>
    </row>
    <row r="6460" customFormat="false" ht="15" hidden="false" customHeight="false" outlineLevel="0" collapsed="false">
      <c r="A6460" s="6" t="n">
        <v>50722.243</v>
      </c>
      <c r="B6460" s="6" t="n">
        <v>2.06666666666667</v>
      </c>
      <c r="C6460" s="6" t="n">
        <v>64</v>
      </c>
      <c r="D6460" s="6" t="n">
        <v>-1</v>
      </c>
      <c r="E6460" s="6" t="n">
        <v>2.00659340659341</v>
      </c>
      <c r="F6460" s="6" t="n">
        <v>0</v>
      </c>
      <c r="G6460" s="6" t="n">
        <v>0.0322344322344326</v>
      </c>
      <c r="H6460" s="6" t="str">
        <f aca="false">IF(AND(A6460&gt;=Stimuli!$B$2,A6460&lt;=Stimuli!$C$2),Stimuli!$A$2,IF(AND(A6460&gt;=Stimuli!$B$3,A6460&lt;=Stimuli!$C$3),Stimuli!$A$3,IF(AND(A6460&gt;=Stimuli!$B$4,A6460&lt;=Stimuli!$C$4),Stimuli!$A$4,"")))</f>
        <v>01 Quiet baseline (60s)</v>
      </c>
      <c r="I6460" s="6" t="n">
        <f aca="false">(B6460-B6459)/((A6460-A6459)/1000)</f>
        <v>0.937728937728878</v>
      </c>
      <c r="J6460" s="6" t="n">
        <f aca="false">IF(OR(B6460&lt;Rules!$B$2,B6460&gt;Rules!$B$3,ABS(I6460)&gt;Rules!$B$4,OR(B6461&lt;Rules!$B$2,B6461&gt;Rules!$B$3,ABS(I6461)&gt;Rules!$B$4)),1,0)</f>
        <v>0</v>
      </c>
      <c r="K6460" s="6" t="str">
        <f aca="false">IF(F6460=1,COUNTIF($F$2:F6460,1),"")</f>
        <v/>
      </c>
    </row>
    <row r="6461" customFormat="false" ht="15" hidden="false" customHeight="false" outlineLevel="0" collapsed="false">
      <c r="A6461" s="6" t="n">
        <v>50730.0555</v>
      </c>
      <c r="B6461" s="6" t="n">
        <v>2.05787545787546</v>
      </c>
      <c r="C6461" s="6" t="n">
        <v>64</v>
      </c>
      <c r="D6461" s="6" t="n">
        <v>-1</v>
      </c>
      <c r="E6461" s="6" t="n">
        <v>2.00659340659341</v>
      </c>
      <c r="F6461" s="6" t="n">
        <v>0</v>
      </c>
      <c r="G6461" s="6" t="n">
        <v>0.0322344322344326</v>
      </c>
      <c r="H6461" s="6" t="str">
        <f aca="false">IF(AND(A6461&gt;=Stimuli!$B$2,A6461&lt;=Stimuli!$C$2),Stimuli!$A$2,IF(AND(A6461&gt;=Stimuli!$B$3,A6461&lt;=Stimuli!$C$3),Stimuli!$A$3,IF(AND(A6461&gt;=Stimuli!$B$4,A6461&lt;=Stimuli!$C$4),Stimuli!$A$4,"")))</f>
        <v>01 Quiet baseline (60s)</v>
      </c>
      <c r="I6461" s="6" t="n">
        <f aca="false">(B6461-B6460)/((A6461-A6460)/1000)</f>
        <v>-1.12527472527478</v>
      </c>
      <c r="J6461" s="6" t="n">
        <f aca="false">IF(OR(B6461&lt;Rules!$B$2,B6461&gt;Rules!$B$3,ABS(I6461)&gt;Rules!$B$4,OR(B6462&lt;Rules!$B$2,B6462&gt;Rules!$B$3,ABS(I6462)&gt;Rules!$B$4)),1,0)</f>
        <v>0</v>
      </c>
      <c r="K6461" s="6" t="str">
        <f aca="false">IF(F6461=1,COUNTIF($F$2:F6461,1),"")</f>
        <v/>
      </c>
    </row>
    <row r="6462" customFormat="false" ht="15" hidden="false" customHeight="false" outlineLevel="0" collapsed="false">
      <c r="A6462" s="6" t="n">
        <v>50737.868</v>
      </c>
      <c r="B6462" s="6" t="n">
        <v>2.06666666666667</v>
      </c>
      <c r="C6462" s="6" t="n">
        <v>64</v>
      </c>
      <c r="D6462" s="6" t="n">
        <v>-1</v>
      </c>
      <c r="E6462" s="6" t="n">
        <v>2.00659340659341</v>
      </c>
      <c r="F6462" s="6" t="n">
        <v>0</v>
      </c>
      <c r="G6462" s="6" t="n">
        <v>0.0322344322344326</v>
      </c>
      <c r="H6462" s="6" t="str">
        <f aca="false">IF(AND(A6462&gt;=Stimuli!$B$2,A6462&lt;=Stimuli!$C$2),Stimuli!$A$2,IF(AND(A6462&gt;=Stimuli!$B$3,A6462&lt;=Stimuli!$C$3),Stimuli!$A$3,IF(AND(A6462&gt;=Stimuli!$B$4,A6462&lt;=Stimuli!$C$4),Stimuli!$A$4,"")))</f>
        <v>01 Quiet baseline (60s)</v>
      </c>
      <c r="I6462" s="6" t="n">
        <f aca="false">(B6462-B6461)/((A6462-A6461)/1000)</f>
        <v>1.12527472527478</v>
      </c>
      <c r="J6462" s="6" t="n">
        <f aca="false">IF(OR(B6462&lt;Rules!$B$2,B6462&gt;Rules!$B$3,ABS(I6462)&gt;Rules!$B$4,OR(B6463&lt;Rules!$B$2,B6463&gt;Rules!$B$3,ABS(I6463)&gt;Rules!$B$4)),1,0)</f>
        <v>0</v>
      </c>
      <c r="K6462" s="6" t="str">
        <f aca="false">IF(F6462=1,COUNTIF($F$2:F6462,1),"")</f>
        <v/>
      </c>
    </row>
    <row r="6463" customFormat="false" ht="15" hidden="false" customHeight="false" outlineLevel="0" collapsed="false">
      <c r="A6463" s="6" t="n">
        <v>50745.6805</v>
      </c>
      <c r="B6463" s="6" t="n">
        <v>2.05787545787546</v>
      </c>
      <c r="C6463" s="6" t="n">
        <v>64</v>
      </c>
      <c r="D6463" s="6" t="n">
        <v>-1</v>
      </c>
      <c r="E6463" s="6" t="n">
        <v>2.00659340659341</v>
      </c>
      <c r="F6463" s="6" t="n">
        <v>0</v>
      </c>
      <c r="G6463" s="6" t="n">
        <v>0.0322344322344326</v>
      </c>
      <c r="H6463" s="6" t="str">
        <f aca="false">IF(AND(A6463&gt;=Stimuli!$B$2,A6463&lt;=Stimuli!$C$2),Stimuli!$A$2,IF(AND(A6463&gt;=Stimuli!$B$3,A6463&lt;=Stimuli!$C$3),Stimuli!$A$3,IF(AND(A6463&gt;=Stimuli!$B$4,A6463&lt;=Stimuli!$C$4),Stimuli!$A$4,"")))</f>
        <v>01 Quiet baseline (60s)</v>
      </c>
      <c r="I6463" s="6" t="n">
        <f aca="false">(B6463-B6462)/((A6463-A6462)/1000)</f>
        <v>-1.12527472527478</v>
      </c>
      <c r="J6463" s="6" t="n">
        <f aca="false">IF(OR(B6463&lt;Rules!$B$2,B6463&gt;Rules!$B$3,ABS(I6463)&gt;Rules!$B$4,OR(B6464&lt;Rules!$B$2,B6464&gt;Rules!$B$3,ABS(I6464)&gt;Rules!$B$4)),1,0)</f>
        <v>0</v>
      </c>
      <c r="K6463" s="6" t="str">
        <f aca="false">IF(F6463=1,COUNTIF($F$2:F6463,1),"")</f>
        <v/>
      </c>
    </row>
    <row r="6464" customFormat="false" ht="15" hidden="false" customHeight="false" outlineLevel="0" collapsed="false">
      <c r="A6464" s="6" t="n">
        <v>50753.493</v>
      </c>
      <c r="B6464" s="6" t="n">
        <v>2.06666666666667</v>
      </c>
      <c r="C6464" s="6" t="n">
        <v>64</v>
      </c>
      <c r="D6464" s="6" t="n">
        <v>-1</v>
      </c>
      <c r="E6464" s="6" t="n">
        <v>2.00659340659341</v>
      </c>
      <c r="F6464" s="6" t="n">
        <v>0</v>
      </c>
      <c r="G6464" s="6" t="n">
        <v>0.0322344322344326</v>
      </c>
      <c r="H6464" s="6" t="str">
        <f aca="false">IF(AND(A6464&gt;=Stimuli!$B$2,A6464&lt;=Stimuli!$C$2),Stimuli!$A$2,IF(AND(A6464&gt;=Stimuli!$B$3,A6464&lt;=Stimuli!$C$3),Stimuli!$A$3,IF(AND(A6464&gt;=Stimuli!$B$4,A6464&lt;=Stimuli!$C$4),Stimuli!$A$4,"")))</f>
        <v>01 Quiet baseline (60s)</v>
      </c>
      <c r="I6464" s="6" t="n">
        <f aca="false">(B6464-B6463)/((A6464-A6463)/1000)</f>
        <v>1.12527472527478</v>
      </c>
      <c r="J6464" s="6" t="n">
        <f aca="false">IF(OR(B6464&lt;Rules!$B$2,B6464&gt;Rules!$B$3,ABS(I6464)&gt;Rules!$B$4,OR(B6465&lt;Rules!$B$2,B6465&gt;Rules!$B$3,ABS(I6465)&gt;Rules!$B$4)),1,0)</f>
        <v>0</v>
      </c>
      <c r="K6464" s="6" t="str">
        <f aca="false">IF(F6464=1,COUNTIF($F$2:F6464,1),"")</f>
        <v/>
      </c>
    </row>
    <row r="6465" customFormat="false" ht="15" hidden="false" customHeight="false" outlineLevel="0" collapsed="false">
      <c r="A6465" s="6" t="n">
        <v>50761.3055</v>
      </c>
      <c r="B6465" s="6" t="n">
        <v>2.05934065934066</v>
      </c>
      <c r="C6465" s="6" t="n">
        <v>64</v>
      </c>
      <c r="D6465" s="6" t="n">
        <v>-1</v>
      </c>
      <c r="E6465" s="6" t="n">
        <v>2.00659340659341</v>
      </c>
      <c r="F6465" s="6" t="n">
        <v>0</v>
      </c>
      <c r="G6465" s="6" t="n">
        <v>0.0322344322344326</v>
      </c>
      <c r="H6465" s="6" t="str">
        <f aca="false">IF(AND(A6465&gt;=Stimuli!$B$2,A6465&lt;=Stimuli!$C$2),Stimuli!$A$2,IF(AND(A6465&gt;=Stimuli!$B$3,A6465&lt;=Stimuli!$C$3),Stimuli!$A$3,IF(AND(A6465&gt;=Stimuli!$B$4,A6465&lt;=Stimuli!$C$4),Stimuli!$A$4,"")))</f>
        <v>01 Quiet baseline (60s)</v>
      </c>
      <c r="I6465" s="6" t="n">
        <f aca="false">(B6465-B6464)/((A6465-A6464)/1000)</f>
        <v>-0.937728937728878</v>
      </c>
      <c r="J6465" s="6" t="n">
        <f aca="false">IF(OR(B6465&lt;Rules!$B$2,B6465&gt;Rules!$B$3,ABS(I6465)&gt;Rules!$B$4,OR(B6466&lt;Rules!$B$2,B6466&gt;Rules!$B$3,ABS(I6466)&gt;Rules!$B$4)),1,0)</f>
        <v>0</v>
      </c>
      <c r="K6465" s="6" t="str">
        <f aca="false">IF(F6465=1,COUNTIF($F$2:F6465,1),"")</f>
        <v/>
      </c>
    </row>
    <row r="6466" customFormat="false" ht="15" hidden="false" customHeight="false" outlineLevel="0" collapsed="false">
      <c r="A6466" s="6" t="n">
        <v>50769.118</v>
      </c>
      <c r="B6466" s="6" t="n">
        <v>2.06666666666667</v>
      </c>
      <c r="C6466" s="6" t="n">
        <v>64</v>
      </c>
      <c r="D6466" s="6" t="n">
        <v>-1</v>
      </c>
      <c r="E6466" s="6" t="n">
        <v>2.00659340659341</v>
      </c>
      <c r="F6466" s="6" t="n">
        <v>0</v>
      </c>
      <c r="G6466" s="6" t="n">
        <v>0.0322344322344326</v>
      </c>
      <c r="H6466" s="6" t="str">
        <f aca="false">IF(AND(A6466&gt;=Stimuli!$B$2,A6466&lt;=Stimuli!$C$2),Stimuli!$A$2,IF(AND(A6466&gt;=Stimuli!$B$3,A6466&lt;=Stimuli!$C$3),Stimuli!$A$3,IF(AND(A6466&gt;=Stimuli!$B$4,A6466&lt;=Stimuli!$C$4),Stimuli!$A$4,"")))</f>
        <v>01 Quiet baseline (60s)</v>
      </c>
      <c r="I6466" s="6" t="n">
        <f aca="false">(B6466-B6465)/((A6466-A6465)/1000)</f>
        <v>0.937728937728878</v>
      </c>
      <c r="J6466" s="6" t="n">
        <f aca="false">IF(OR(B6466&lt;Rules!$B$2,B6466&gt;Rules!$B$3,ABS(I6466)&gt;Rules!$B$4,OR(B6467&lt;Rules!$B$2,B6467&gt;Rules!$B$3,ABS(I6467)&gt;Rules!$B$4)),1,0)</f>
        <v>0</v>
      </c>
      <c r="K6466" s="6" t="str">
        <f aca="false">IF(F6466=1,COUNTIF($F$2:F6466,1),"")</f>
        <v/>
      </c>
    </row>
    <row r="6467" customFormat="false" ht="15" hidden="false" customHeight="false" outlineLevel="0" collapsed="false">
      <c r="A6467" s="6" t="n">
        <v>50776.9305</v>
      </c>
      <c r="B6467" s="6" t="n">
        <v>2.06227106227106</v>
      </c>
      <c r="C6467" s="6" t="n">
        <v>64</v>
      </c>
      <c r="D6467" s="6" t="n">
        <v>-1</v>
      </c>
      <c r="E6467" s="6" t="n">
        <v>2.00659340659341</v>
      </c>
      <c r="F6467" s="6" t="n">
        <v>0</v>
      </c>
      <c r="G6467" s="6" t="n">
        <v>0.0322344322344326</v>
      </c>
      <c r="H6467" s="6" t="str">
        <f aca="false">IF(AND(A6467&gt;=Stimuli!$B$2,A6467&lt;=Stimuli!$C$2),Stimuli!$A$2,IF(AND(A6467&gt;=Stimuli!$B$3,A6467&lt;=Stimuli!$C$3),Stimuli!$A$3,IF(AND(A6467&gt;=Stimuli!$B$4,A6467&lt;=Stimuli!$C$4),Stimuli!$A$4,"")))</f>
        <v>01 Quiet baseline (60s)</v>
      </c>
      <c r="I6467" s="6" t="n">
        <f aca="false">(B6467-B6466)/((A6467-A6466)/1000)</f>
        <v>-0.562637362637304</v>
      </c>
      <c r="J6467" s="6" t="n">
        <f aca="false">IF(OR(B6467&lt;Rules!$B$2,B6467&gt;Rules!$B$3,ABS(I6467)&gt;Rules!$B$4,OR(B6468&lt;Rules!$B$2,B6468&gt;Rules!$B$3,ABS(I6468)&gt;Rules!$B$4)),1,0)</f>
        <v>0</v>
      </c>
      <c r="K6467" s="6" t="str">
        <f aca="false">IF(F6467=1,COUNTIF($F$2:F6467,1),"")</f>
        <v/>
      </c>
    </row>
    <row r="6468" customFormat="false" ht="15" hidden="false" customHeight="false" outlineLevel="0" collapsed="false">
      <c r="A6468" s="6" t="n">
        <v>50784.743</v>
      </c>
      <c r="B6468" s="6" t="n">
        <v>2.06813186813187</v>
      </c>
      <c r="C6468" s="6" t="n">
        <v>64</v>
      </c>
      <c r="D6468" s="6" t="n">
        <v>937.5</v>
      </c>
      <c r="E6468" s="6" t="n">
        <v>2.00659340659341</v>
      </c>
      <c r="F6468" s="6" t="n">
        <v>0</v>
      </c>
      <c r="G6468" s="6" t="n">
        <v>0.0322344322344326</v>
      </c>
      <c r="H6468" s="6" t="str">
        <f aca="false">IF(AND(A6468&gt;=Stimuli!$B$2,A6468&lt;=Stimuli!$C$2),Stimuli!$A$2,IF(AND(A6468&gt;=Stimuli!$B$3,A6468&lt;=Stimuli!$C$3),Stimuli!$A$3,IF(AND(A6468&gt;=Stimuli!$B$4,A6468&lt;=Stimuli!$C$4),Stimuli!$A$4,"")))</f>
        <v>01 Quiet baseline (60s)</v>
      </c>
      <c r="I6468" s="6" t="n">
        <f aca="false">(B6468-B6467)/((A6468-A6467)/1000)</f>
        <v>0.750183150183148</v>
      </c>
      <c r="J6468" s="6" t="n">
        <f aca="false">IF(OR(B6468&lt;Rules!$B$2,B6468&gt;Rules!$B$3,ABS(I6468)&gt;Rules!$B$4,OR(B6469&lt;Rules!$B$2,B6469&gt;Rules!$B$3,ABS(I6469)&gt;Rules!$B$4)),1,0)</f>
        <v>0</v>
      </c>
      <c r="K6468" s="6" t="str">
        <f aca="false">IF(F6468=1,COUNTIF($F$2:F6468,1),"")</f>
        <v/>
      </c>
    </row>
    <row r="6469" customFormat="false" ht="15" hidden="false" customHeight="false" outlineLevel="0" collapsed="false">
      <c r="A6469" s="6" t="n">
        <v>50792.5555</v>
      </c>
      <c r="B6469" s="6" t="n">
        <v>2.06520146520147</v>
      </c>
      <c r="C6469" s="6" t="n">
        <v>64</v>
      </c>
      <c r="D6469" s="6" t="n">
        <v>-1</v>
      </c>
      <c r="E6469" s="6" t="n">
        <v>2.00512820512821</v>
      </c>
      <c r="F6469" s="6" t="n">
        <v>0</v>
      </c>
      <c r="G6469" s="6" t="n">
        <v>0.0322344322344326</v>
      </c>
      <c r="H6469" s="6" t="str">
        <f aca="false">IF(AND(A6469&gt;=Stimuli!$B$2,A6469&lt;=Stimuli!$C$2),Stimuli!$A$2,IF(AND(A6469&gt;=Stimuli!$B$3,A6469&lt;=Stimuli!$C$3),Stimuli!$A$3,IF(AND(A6469&gt;=Stimuli!$B$4,A6469&lt;=Stimuli!$C$4),Stimuli!$A$4,"")))</f>
        <v>01 Quiet baseline (60s)</v>
      </c>
      <c r="I6469" s="6" t="n">
        <f aca="false">(B6469-B6468)/((A6469-A6468)/1000)</f>
        <v>-0.375091575091574</v>
      </c>
      <c r="J6469" s="6" t="n">
        <f aca="false">IF(OR(B6469&lt;Rules!$B$2,B6469&gt;Rules!$B$3,ABS(I6469)&gt;Rules!$B$4,OR(B6470&lt;Rules!$B$2,B6470&gt;Rules!$B$3,ABS(I6470)&gt;Rules!$B$4)),1,0)</f>
        <v>0</v>
      </c>
      <c r="K6469" s="6" t="str">
        <f aca="false">IF(F6469=1,COUNTIF($F$2:F6469,1),"")</f>
        <v/>
      </c>
    </row>
    <row r="6470" customFormat="false" ht="15" hidden="false" customHeight="false" outlineLevel="0" collapsed="false">
      <c r="A6470" s="6" t="n">
        <v>50800.368</v>
      </c>
      <c r="B6470" s="6" t="n">
        <v>2.06959706959707</v>
      </c>
      <c r="C6470" s="6" t="n">
        <v>64</v>
      </c>
      <c r="D6470" s="6" t="n">
        <v>-1</v>
      </c>
      <c r="E6470" s="6" t="n">
        <v>2.00512820512821</v>
      </c>
      <c r="F6470" s="6" t="n">
        <v>0</v>
      </c>
      <c r="G6470" s="6" t="n">
        <v>0.0322344322344326</v>
      </c>
      <c r="H6470" s="6" t="str">
        <f aca="false">IF(AND(A6470&gt;=Stimuli!$B$2,A6470&lt;=Stimuli!$C$2),Stimuli!$A$2,IF(AND(A6470&gt;=Stimuli!$B$3,A6470&lt;=Stimuli!$C$3),Stimuli!$A$3,IF(AND(A6470&gt;=Stimuli!$B$4,A6470&lt;=Stimuli!$C$4),Stimuli!$A$4,"")))</f>
        <v>01 Quiet baseline (60s)</v>
      </c>
      <c r="I6470" s="6" t="n">
        <f aca="false">(B6470-B6469)/((A6470-A6469)/1000)</f>
        <v>0.562637362637304</v>
      </c>
      <c r="J6470" s="6" t="n">
        <f aca="false">IF(OR(B6470&lt;Rules!$B$2,B6470&gt;Rules!$B$3,ABS(I6470)&gt;Rules!$B$4,OR(B6471&lt;Rules!$B$2,B6471&gt;Rules!$B$3,ABS(I6471)&gt;Rules!$B$4)),1,0)</f>
        <v>0</v>
      </c>
      <c r="K6470" s="6" t="str">
        <f aca="false">IF(F6470=1,COUNTIF($F$2:F6470,1),"")</f>
        <v/>
      </c>
    </row>
    <row r="6471" customFormat="false" ht="15" hidden="false" customHeight="false" outlineLevel="0" collapsed="false">
      <c r="A6471" s="6" t="n">
        <v>50808.1805</v>
      </c>
      <c r="B6471" s="6" t="n">
        <v>2.06959706959707</v>
      </c>
      <c r="C6471" s="6" t="n">
        <v>64</v>
      </c>
      <c r="D6471" s="6" t="n">
        <v>-1</v>
      </c>
      <c r="E6471" s="6" t="n">
        <v>2.00512820512821</v>
      </c>
      <c r="F6471" s="6" t="n">
        <v>0</v>
      </c>
      <c r="G6471" s="6" t="n">
        <v>0.0322344322344326</v>
      </c>
      <c r="H6471" s="6" t="str">
        <f aca="false">IF(AND(A6471&gt;=Stimuli!$B$2,A6471&lt;=Stimuli!$C$2),Stimuli!$A$2,IF(AND(A6471&gt;=Stimuli!$B$3,A6471&lt;=Stimuli!$C$3),Stimuli!$A$3,IF(AND(A6471&gt;=Stimuli!$B$4,A6471&lt;=Stimuli!$C$4),Stimuli!$A$4,"")))</f>
        <v>01 Quiet baseline (60s)</v>
      </c>
      <c r="I6471" s="6" t="n">
        <f aca="false">(B6471-B6470)/((A6471-A6470)/1000)</f>
        <v>0</v>
      </c>
      <c r="J6471" s="6" t="n">
        <f aca="false">IF(OR(B6471&lt;Rules!$B$2,B6471&gt;Rules!$B$3,ABS(I6471)&gt;Rules!$B$4,OR(B6472&lt;Rules!$B$2,B6472&gt;Rules!$B$3,ABS(I6472)&gt;Rules!$B$4)),1,0)</f>
        <v>0</v>
      </c>
      <c r="K6471" s="6" t="str">
        <f aca="false">IF(F6471=1,COUNTIF($F$2:F6471,1),"")</f>
        <v/>
      </c>
    </row>
    <row r="6472" customFormat="false" ht="15" hidden="false" customHeight="false" outlineLevel="0" collapsed="false">
      <c r="A6472" s="6" t="n">
        <v>50815.993</v>
      </c>
      <c r="B6472" s="6" t="n">
        <v>2.06959706959707</v>
      </c>
      <c r="C6472" s="6" t="n">
        <v>64</v>
      </c>
      <c r="D6472" s="6" t="n">
        <v>-1</v>
      </c>
      <c r="E6472" s="6" t="n">
        <v>2.00512820512821</v>
      </c>
      <c r="F6472" s="6" t="n">
        <v>0</v>
      </c>
      <c r="G6472" s="6" t="n">
        <v>0.0322344322344326</v>
      </c>
      <c r="H6472" s="6" t="str">
        <f aca="false">IF(AND(A6472&gt;=Stimuli!$B$2,A6472&lt;=Stimuli!$C$2),Stimuli!$A$2,IF(AND(A6472&gt;=Stimuli!$B$3,A6472&lt;=Stimuli!$C$3),Stimuli!$A$3,IF(AND(A6472&gt;=Stimuli!$B$4,A6472&lt;=Stimuli!$C$4),Stimuli!$A$4,"")))</f>
        <v>01 Quiet baseline (60s)</v>
      </c>
      <c r="I6472" s="6" t="n">
        <f aca="false">(B6472-B6471)/((A6472-A6471)/1000)</f>
        <v>0</v>
      </c>
      <c r="J6472" s="6" t="n">
        <f aca="false">IF(OR(B6472&lt;Rules!$B$2,B6472&gt;Rules!$B$3,ABS(I6472)&gt;Rules!$B$4,OR(B6473&lt;Rules!$B$2,B6473&gt;Rules!$B$3,ABS(I6473)&gt;Rules!$B$4)),1,0)</f>
        <v>0</v>
      </c>
      <c r="K6472" s="6" t="str">
        <f aca="false">IF(F6472=1,COUNTIF($F$2:F6472,1),"")</f>
        <v/>
      </c>
    </row>
    <row r="6473" customFormat="false" ht="15" hidden="false" customHeight="false" outlineLevel="0" collapsed="false">
      <c r="A6473" s="6" t="n">
        <v>50823.8055</v>
      </c>
      <c r="B6473" s="6" t="n">
        <v>2.07399267399267</v>
      </c>
      <c r="C6473" s="6" t="n">
        <v>64</v>
      </c>
      <c r="D6473" s="6" t="n">
        <v>-1</v>
      </c>
      <c r="E6473" s="6" t="n">
        <v>2.00512820512821</v>
      </c>
      <c r="F6473" s="6" t="n">
        <v>0</v>
      </c>
      <c r="G6473" s="6" t="n">
        <v>0.0322344322344326</v>
      </c>
      <c r="H6473" s="6" t="str">
        <f aca="false">IF(AND(A6473&gt;=Stimuli!$B$2,A6473&lt;=Stimuli!$C$2),Stimuli!$A$2,IF(AND(A6473&gt;=Stimuli!$B$3,A6473&lt;=Stimuli!$C$3),Stimuli!$A$3,IF(AND(A6473&gt;=Stimuli!$B$4,A6473&lt;=Stimuli!$C$4),Stimuli!$A$4,"")))</f>
        <v>01 Quiet baseline (60s)</v>
      </c>
      <c r="I6473" s="6" t="n">
        <f aca="false">(B6473-B6472)/((A6473-A6472)/1000)</f>
        <v>0.562637362637304</v>
      </c>
      <c r="J6473" s="6" t="n">
        <f aca="false">IF(OR(B6473&lt;Rules!$B$2,B6473&gt;Rules!$B$3,ABS(I6473)&gt;Rules!$B$4,OR(B6474&lt;Rules!$B$2,B6474&gt;Rules!$B$3,ABS(I6474)&gt;Rules!$B$4)),1,0)</f>
        <v>0</v>
      </c>
      <c r="K6473" s="6" t="str">
        <f aca="false">IF(F6473=1,COUNTIF($F$2:F6473,1),"")</f>
        <v/>
      </c>
    </row>
    <row r="6474" customFormat="false" ht="15" hidden="false" customHeight="false" outlineLevel="0" collapsed="false">
      <c r="A6474" s="6" t="n">
        <v>50831.618</v>
      </c>
      <c r="B6474" s="6" t="n">
        <v>2.06959706959707</v>
      </c>
      <c r="C6474" s="6" t="n">
        <v>64</v>
      </c>
      <c r="D6474" s="6" t="n">
        <v>-1</v>
      </c>
      <c r="E6474" s="6" t="n">
        <v>2.00512820512821</v>
      </c>
      <c r="F6474" s="6" t="n">
        <v>0</v>
      </c>
      <c r="G6474" s="6" t="n">
        <v>0.0322344322344326</v>
      </c>
      <c r="H6474" s="6" t="str">
        <f aca="false">IF(AND(A6474&gt;=Stimuli!$B$2,A6474&lt;=Stimuli!$C$2),Stimuli!$A$2,IF(AND(A6474&gt;=Stimuli!$B$3,A6474&lt;=Stimuli!$C$3),Stimuli!$A$3,IF(AND(A6474&gt;=Stimuli!$B$4,A6474&lt;=Stimuli!$C$4),Stimuli!$A$4,"")))</f>
        <v>01 Quiet baseline (60s)</v>
      </c>
      <c r="I6474" s="6" t="n">
        <f aca="false">(B6474-B6473)/((A6474-A6473)/1000)</f>
        <v>-0.562637362637304</v>
      </c>
      <c r="J6474" s="6" t="n">
        <f aca="false">IF(OR(B6474&lt;Rules!$B$2,B6474&gt;Rules!$B$3,ABS(I6474)&gt;Rules!$B$4,OR(B6475&lt;Rules!$B$2,B6475&gt;Rules!$B$3,ABS(I6475)&gt;Rules!$B$4)),1,0)</f>
        <v>0</v>
      </c>
      <c r="K6474" s="6" t="str">
        <f aca="false">IF(F6474=1,COUNTIF($F$2:F6474,1),"")</f>
        <v/>
      </c>
    </row>
    <row r="6475" customFormat="false" ht="15" hidden="false" customHeight="false" outlineLevel="0" collapsed="false">
      <c r="A6475" s="6" t="n">
        <v>50839.4305</v>
      </c>
      <c r="B6475" s="6" t="n">
        <v>2.07545787545788</v>
      </c>
      <c r="C6475" s="6" t="n">
        <v>64</v>
      </c>
      <c r="D6475" s="6" t="n">
        <v>-1</v>
      </c>
      <c r="E6475" s="6" t="n">
        <v>2.00512820512821</v>
      </c>
      <c r="F6475" s="6" t="n">
        <v>0</v>
      </c>
      <c r="G6475" s="6" t="n">
        <v>0.0322344322344326</v>
      </c>
      <c r="H6475" s="6" t="str">
        <f aca="false">IF(AND(A6475&gt;=Stimuli!$B$2,A6475&lt;=Stimuli!$C$2),Stimuli!$A$2,IF(AND(A6475&gt;=Stimuli!$B$3,A6475&lt;=Stimuli!$C$3),Stimuli!$A$3,IF(AND(A6475&gt;=Stimuli!$B$4,A6475&lt;=Stimuli!$C$4),Stimuli!$A$4,"")))</f>
        <v>01 Quiet baseline (60s)</v>
      </c>
      <c r="I6475" s="6" t="n">
        <f aca="false">(B6475-B6474)/((A6475-A6474)/1000)</f>
        <v>0.750183150183204</v>
      </c>
      <c r="J6475" s="6" t="n">
        <f aca="false">IF(OR(B6475&lt;Rules!$B$2,B6475&gt;Rules!$B$3,ABS(I6475)&gt;Rules!$B$4,OR(B6476&lt;Rules!$B$2,B6476&gt;Rules!$B$3,ABS(I6476)&gt;Rules!$B$4)),1,0)</f>
        <v>0</v>
      </c>
      <c r="K6475" s="6" t="str">
        <f aca="false">IF(F6475=1,COUNTIF($F$2:F6475,1),"")</f>
        <v/>
      </c>
    </row>
    <row r="6476" customFormat="false" ht="15" hidden="false" customHeight="false" outlineLevel="0" collapsed="false">
      <c r="A6476" s="6" t="n">
        <v>50847.243</v>
      </c>
      <c r="B6476" s="6" t="n">
        <v>2.06666666666667</v>
      </c>
      <c r="C6476" s="6" t="n">
        <v>64</v>
      </c>
      <c r="D6476" s="6" t="n">
        <v>-1</v>
      </c>
      <c r="E6476" s="6" t="n">
        <v>2.00512820512821</v>
      </c>
      <c r="F6476" s="6" t="n">
        <v>0</v>
      </c>
      <c r="G6476" s="6" t="n">
        <v>0.0322344322344326</v>
      </c>
      <c r="H6476" s="6" t="str">
        <f aca="false">IF(AND(A6476&gt;=Stimuli!$B$2,A6476&lt;=Stimuli!$C$2),Stimuli!$A$2,IF(AND(A6476&gt;=Stimuli!$B$3,A6476&lt;=Stimuli!$C$3),Stimuli!$A$3,IF(AND(A6476&gt;=Stimuli!$B$4,A6476&lt;=Stimuli!$C$4),Stimuli!$A$4,"")))</f>
        <v>01 Quiet baseline (60s)</v>
      </c>
      <c r="I6476" s="6" t="n">
        <f aca="false">(B6476-B6475)/((A6476-A6475)/1000)</f>
        <v>-1.12527472527478</v>
      </c>
      <c r="J6476" s="6" t="n">
        <f aca="false">IF(OR(B6476&lt;Rules!$B$2,B6476&gt;Rules!$B$3,ABS(I6476)&gt;Rules!$B$4,OR(B6477&lt;Rules!$B$2,B6477&gt;Rules!$B$3,ABS(I6477)&gt;Rules!$B$4)),1,0)</f>
        <v>0</v>
      </c>
      <c r="K6476" s="6" t="str">
        <f aca="false">IF(F6476=1,COUNTIF($F$2:F6476,1),"")</f>
        <v/>
      </c>
    </row>
    <row r="6477" customFormat="false" ht="15" hidden="false" customHeight="false" outlineLevel="0" collapsed="false">
      <c r="A6477" s="6" t="n">
        <v>50855.0555</v>
      </c>
      <c r="B6477" s="6" t="n">
        <v>2.07106227106227</v>
      </c>
      <c r="C6477" s="6" t="n">
        <v>64</v>
      </c>
      <c r="D6477" s="6" t="n">
        <v>-1</v>
      </c>
      <c r="E6477" s="6" t="n">
        <v>2.00512820512821</v>
      </c>
      <c r="F6477" s="6" t="n">
        <v>0</v>
      </c>
      <c r="G6477" s="6" t="n">
        <v>0.0322344322344326</v>
      </c>
      <c r="H6477" s="6" t="str">
        <f aca="false">IF(AND(A6477&gt;=Stimuli!$B$2,A6477&lt;=Stimuli!$C$2),Stimuli!$A$2,IF(AND(A6477&gt;=Stimuli!$B$3,A6477&lt;=Stimuli!$C$3),Stimuli!$A$3,IF(AND(A6477&gt;=Stimuli!$B$4,A6477&lt;=Stimuli!$C$4),Stimuli!$A$4,"")))</f>
        <v>01 Quiet baseline (60s)</v>
      </c>
      <c r="I6477" s="6" t="n">
        <f aca="false">(B6477-B6476)/((A6477-A6476)/1000)</f>
        <v>0.562637362637588</v>
      </c>
      <c r="J6477" s="6" t="n">
        <f aca="false">IF(OR(B6477&lt;Rules!$B$2,B6477&gt;Rules!$B$3,ABS(I6477)&gt;Rules!$B$4,OR(B6478&lt;Rules!$B$2,B6478&gt;Rules!$B$3,ABS(I6478)&gt;Rules!$B$4)),1,0)</f>
        <v>0</v>
      </c>
      <c r="K6477" s="6" t="str">
        <f aca="false">IF(F6477=1,COUNTIF($F$2:F6477,1),"")</f>
        <v/>
      </c>
    </row>
    <row r="6478" customFormat="false" ht="15" hidden="false" customHeight="false" outlineLevel="0" collapsed="false">
      <c r="A6478" s="6" t="n">
        <v>50862.868</v>
      </c>
      <c r="B6478" s="6" t="n">
        <v>2.06080586080586</v>
      </c>
      <c r="C6478" s="6" t="n">
        <v>64</v>
      </c>
      <c r="D6478" s="6" t="n">
        <v>-1</v>
      </c>
      <c r="E6478" s="6" t="n">
        <v>2.00512820512821</v>
      </c>
      <c r="F6478" s="6" t="n">
        <v>0</v>
      </c>
      <c r="G6478" s="6" t="n">
        <v>0.0322344322344326</v>
      </c>
      <c r="H6478" s="6" t="str">
        <f aca="false">IF(AND(A6478&gt;=Stimuli!$B$2,A6478&lt;=Stimuli!$C$2),Stimuli!$A$2,IF(AND(A6478&gt;=Stimuli!$B$3,A6478&lt;=Stimuli!$C$3),Stimuli!$A$3,IF(AND(A6478&gt;=Stimuli!$B$4,A6478&lt;=Stimuli!$C$4),Stimuli!$A$4,"")))</f>
        <v>01 Quiet baseline (60s)</v>
      </c>
      <c r="I6478" s="6" t="n">
        <f aca="false">(B6478-B6477)/((A6478-A6477)/1000)</f>
        <v>-1.31282051282062</v>
      </c>
      <c r="J6478" s="6" t="n">
        <f aca="false">IF(OR(B6478&lt;Rules!$B$2,B6478&gt;Rules!$B$3,ABS(I6478)&gt;Rules!$B$4,OR(B6479&lt;Rules!$B$2,B6479&gt;Rules!$B$3,ABS(I6479)&gt;Rules!$B$4)),1,0)</f>
        <v>0</v>
      </c>
      <c r="K6478" s="6" t="str">
        <f aca="false">IF(F6478=1,COUNTIF($F$2:F6478,1),"")</f>
        <v/>
      </c>
    </row>
    <row r="6479" customFormat="false" ht="15" hidden="false" customHeight="false" outlineLevel="0" collapsed="false">
      <c r="A6479" s="6" t="n">
        <v>50870.6805</v>
      </c>
      <c r="B6479" s="6" t="n">
        <v>2.06666666666667</v>
      </c>
      <c r="C6479" s="6" t="n">
        <v>64</v>
      </c>
      <c r="D6479" s="6" t="n">
        <v>-1</v>
      </c>
      <c r="E6479" s="6" t="n">
        <v>2.00512820512821</v>
      </c>
      <c r="F6479" s="6" t="n">
        <v>0</v>
      </c>
      <c r="G6479" s="6" t="n">
        <v>0.0322344322344326</v>
      </c>
      <c r="H6479" s="6" t="str">
        <f aca="false">IF(AND(A6479&gt;=Stimuli!$B$2,A6479&lt;=Stimuli!$C$2),Stimuli!$A$2,IF(AND(A6479&gt;=Stimuli!$B$3,A6479&lt;=Stimuli!$C$3),Stimuli!$A$3,IF(AND(A6479&gt;=Stimuli!$B$4,A6479&lt;=Stimuli!$C$4),Stimuli!$A$4,"")))</f>
        <v>01 Quiet baseline (60s)</v>
      </c>
      <c r="I6479" s="6" t="n">
        <f aca="false">(B6479-B6478)/((A6479-A6478)/1000)</f>
        <v>0.750183150183034</v>
      </c>
      <c r="J6479" s="6" t="n">
        <f aca="false">IF(OR(B6479&lt;Rules!$B$2,B6479&gt;Rules!$B$3,ABS(I6479)&gt;Rules!$B$4,OR(B6480&lt;Rules!$B$2,B6480&gt;Rules!$B$3,ABS(I6480)&gt;Rules!$B$4)),1,0)</f>
        <v>0</v>
      </c>
      <c r="K6479" s="6" t="str">
        <f aca="false">IF(F6479=1,COUNTIF($F$2:F6479,1),"")</f>
        <v/>
      </c>
    </row>
    <row r="6480" customFormat="false" ht="15" hidden="false" customHeight="false" outlineLevel="0" collapsed="false">
      <c r="A6480" s="6" t="n">
        <v>50878.493</v>
      </c>
      <c r="B6480" s="6" t="n">
        <v>2.05641025641026</v>
      </c>
      <c r="C6480" s="6" t="n">
        <v>64</v>
      </c>
      <c r="D6480" s="6" t="n">
        <v>-1</v>
      </c>
      <c r="E6480" s="6" t="n">
        <v>2.00512820512821</v>
      </c>
      <c r="F6480" s="6" t="n">
        <v>0</v>
      </c>
      <c r="G6480" s="6" t="n">
        <v>0.0322344322344326</v>
      </c>
      <c r="H6480" s="6" t="str">
        <f aca="false">IF(AND(A6480&gt;=Stimuli!$B$2,A6480&lt;=Stimuli!$C$2),Stimuli!$A$2,IF(AND(A6480&gt;=Stimuli!$B$3,A6480&lt;=Stimuli!$C$3),Stimuli!$A$3,IF(AND(A6480&gt;=Stimuli!$B$4,A6480&lt;=Stimuli!$C$4),Stimuli!$A$4,"")))</f>
        <v>01 Quiet baseline (60s)</v>
      </c>
      <c r="I6480" s="6" t="n">
        <f aca="false">(B6480-B6479)/((A6480-A6479)/1000)</f>
        <v>-1.31282051282045</v>
      </c>
      <c r="J6480" s="6" t="n">
        <f aca="false">IF(OR(B6480&lt;Rules!$B$2,B6480&gt;Rules!$B$3,ABS(I6480)&gt;Rules!$B$4,OR(B6481&lt;Rules!$B$2,B6481&gt;Rules!$B$3,ABS(I6481)&gt;Rules!$B$4)),1,0)</f>
        <v>0</v>
      </c>
      <c r="K6480" s="6" t="str">
        <f aca="false">IF(F6480=1,COUNTIF($F$2:F6480,1),"")</f>
        <v/>
      </c>
    </row>
    <row r="6481" customFormat="false" ht="15" hidden="false" customHeight="false" outlineLevel="0" collapsed="false">
      <c r="A6481" s="6" t="n">
        <v>50886.3055</v>
      </c>
      <c r="B6481" s="6" t="n">
        <v>2.06373626373626</v>
      </c>
      <c r="C6481" s="6" t="n">
        <v>64</v>
      </c>
      <c r="D6481" s="6" t="n">
        <v>-1</v>
      </c>
      <c r="E6481" s="6" t="n">
        <v>2.00512820512821</v>
      </c>
      <c r="F6481" s="6" t="n">
        <v>0</v>
      </c>
      <c r="G6481" s="6" t="n">
        <v>0.0322344322344326</v>
      </c>
      <c r="H6481" s="6" t="str">
        <f aca="false">IF(AND(A6481&gt;=Stimuli!$B$2,A6481&lt;=Stimuli!$C$2),Stimuli!$A$2,IF(AND(A6481&gt;=Stimuli!$B$3,A6481&lt;=Stimuli!$C$3),Stimuli!$A$3,IF(AND(A6481&gt;=Stimuli!$B$4,A6481&lt;=Stimuli!$C$4),Stimuli!$A$4,"")))</f>
        <v>01 Quiet baseline (60s)</v>
      </c>
      <c r="I6481" s="6" t="n">
        <f aca="false">(B6481-B6480)/((A6481-A6480)/1000)</f>
        <v>0.937728937728991</v>
      </c>
      <c r="J6481" s="6" t="n">
        <f aca="false">IF(OR(B6481&lt;Rules!$B$2,B6481&gt;Rules!$B$3,ABS(I6481)&gt;Rules!$B$4,OR(B6482&lt;Rules!$B$2,B6482&gt;Rules!$B$3,ABS(I6482)&gt;Rules!$B$4)),1,0)</f>
        <v>0</v>
      </c>
      <c r="K6481" s="6" t="str">
        <f aca="false">IF(F6481=1,COUNTIF($F$2:F6481,1),"")</f>
        <v/>
      </c>
    </row>
    <row r="6482" customFormat="false" ht="15" hidden="false" customHeight="false" outlineLevel="0" collapsed="false">
      <c r="A6482" s="6" t="n">
        <v>50894.118</v>
      </c>
      <c r="B6482" s="6" t="n">
        <v>2.05641025641026</v>
      </c>
      <c r="C6482" s="6" t="n">
        <v>64</v>
      </c>
      <c r="D6482" s="6" t="n">
        <v>-1</v>
      </c>
      <c r="E6482" s="6" t="n">
        <v>2.003663003663</v>
      </c>
      <c r="F6482" s="6" t="n">
        <v>0</v>
      </c>
      <c r="G6482" s="6" t="n">
        <v>0.0322344322344326</v>
      </c>
      <c r="H6482" s="6" t="str">
        <f aca="false">IF(AND(A6482&gt;=Stimuli!$B$2,A6482&lt;=Stimuli!$C$2),Stimuli!$A$2,IF(AND(A6482&gt;=Stimuli!$B$3,A6482&lt;=Stimuli!$C$3),Stimuli!$A$3,IF(AND(A6482&gt;=Stimuli!$B$4,A6482&lt;=Stimuli!$C$4),Stimuli!$A$4,"")))</f>
        <v>01 Quiet baseline (60s)</v>
      </c>
      <c r="I6482" s="6" t="n">
        <f aca="false">(B6482-B6481)/((A6482-A6481)/1000)</f>
        <v>-0.937728937728991</v>
      </c>
      <c r="J6482" s="6" t="n">
        <f aca="false">IF(OR(B6482&lt;Rules!$B$2,B6482&gt;Rules!$B$3,ABS(I6482)&gt;Rules!$B$4,OR(B6483&lt;Rules!$B$2,B6483&gt;Rules!$B$3,ABS(I6483)&gt;Rules!$B$4)),1,0)</f>
        <v>0</v>
      </c>
      <c r="K6482" s="6" t="str">
        <f aca="false">IF(F6482=1,COUNTIF($F$2:F6482,1),"")</f>
        <v/>
      </c>
    </row>
    <row r="6483" customFormat="false" ht="15" hidden="false" customHeight="false" outlineLevel="0" collapsed="false">
      <c r="A6483" s="6" t="n">
        <v>50901.9305</v>
      </c>
      <c r="B6483" s="6" t="n">
        <v>2.06227106227106</v>
      </c>
      <c r="C6483" s="6" t="n">
        <v>64</v>
      </c>
      <c r="D6483" s="6" t="n">
        <v>-1</v>
      </c>
      <c r="E6483" s="6" t="n">
        <v>2.003663003663</v>
      </c>
      <c r="F6483" s="6" t="n">
        <v>0</v>
      </c>
      <c r="G6483" s="6" t="n">
        <v>0.0322344322344326</v>
      </c>
      <c r="H6483" s="6" t="str">
        <f aca="false">IF(AND(A6483&gt;=Stimuli!$B$2,A6483&lt;=Stimuli!$C$2),Stimuli!$A$2,IF(AND(A6483&gt;=Stimuli!$B$3,A6483&lt;=Stimuli!$C$3),Stimuli!$A$3,IF(AND(A6483&gt;=Stimuli!$B$4,A6483&lt;=Stimuli!$C$4),Stimuli!$A$4,"")))</f>
        <v>01 Quiet baseline (60s)</v>
      </c>
      <c r="I6483" s="6" t="n">
        <f aca="false">(B6483-B6482)/((A6483-A6482)/1000)</f>
        <v>0.750183150183148</v>
      </c>
      <c r="J6483" s="6" t="n">
        <f aca="false">IF(OR(B6483&lt;Rules!$B$2,B6483&gt;Rules!$B$3,ABS(I6483)&gt;Rules!$B$4,OR(B6484&lt;Rules!$B$2,B6484&gt;Rules!$B$3,ABS(I6484)&gt;Rules!$B$4)),1,0)</f>
        <v>0</v>
      </c>
      <c r="K6483" s="6" t="str">
        <f aca="false">IF(F6483=1,COUNTIF($F$2:F6483,1),"")</f>
        <v/>
      </c>
    </row>
    <row r="6484" customFormat="false" ht="15" hidden="false" customHeight="false" outlineLevel="0" collapsed="false">
      <c r="A6484" s="6" t="n">
        <v>50909.743</v>
      </c>
      <c r="B6484" s="6" t="n">
        <v>2.05787545787546</v>
      </c>
      <c r="C6484" s="6" t="n">
        <v>64</v>
      </c>
      <c r="D6484" s="6" t="n">
        <v>-1</v>
      </c>
      <c r="E6484" s="6" t="n">
        <v>2.003663003663</v>
      </c>
      <c r="F6484" s="6" t="n">
        <v>0</v>
      </c>
      <c r="G6484" s="6" t="n">
        <v>0.0322344322344326</v>
      </c>
      <c r="H6484" s="6" t="str">
        <f aca="false">IF(AND(A6484&gt;=Stimuli!$B$2,A6484&lt;=Stimuli!$C$2),Stimuli!$A$2,IF(AND(A6484&gt;=Stimuli!$B$3,A6484&lt;=Stimuli!$C$3),Stimuli!$A$3,IF(AND(A6484&gt;=Stimuli!$B$4,A6484&lt;=Stimuli!$C$4),Stimuli!$A$4,"")))</f>
        <v>01 Quiet baseline (60s)</v>
      </c>
      <c r="I6484" s="6" t="n">
        <f aca="false">(B6484-B6483)/((A6484-A6483)/1000)</f>
        <v>-0.562637362637474</v>
      </c>
      <c r="J6484" s="6" t="n">
        <f aca="false">IF(OR(B6484&lt;Rules!$B$2,B6484&gt;Rules!$B$3,ABS(I6484)&gt;Rules!$B$4,OR(B6485&lt;Rules!$B$2,B6485&gt;Rules!$B$3,ABS(I6485)&gt;Rules!$B$4)),1,0)</f>
        <v>0</v>
      </c>
      <c r="K6484" s="6" t="str">
        <f aca="false">IF(F6484=1,COUNTIF($F$2:F6484,1),"")</f>
        <v/>
      </c>
    </row>
    <row r="6485" customFormat="false" ht="15" hidden="false" customHeight="false" outlineLevel="0" collapsed="false">
      <c r="A6485" s="6" t="n">
        <v>50917.5555</v>
      </c>
      <c r="B6485" s="6" t="n">
        <v>2.06227106227106</v>
      </c>
      <c r="C6485" s="6" t="n">
        <v>64</v>
      </c>
      <c r="D6485" s="6" t="n">
        <v>-1</v>
      </c>
      <c r="E6485" s="6" t="n">
        <v>2.003663003663</v>
      </c>
      <c r="F6485" s="6" t="n">
        <v>0</v>
      </c>
      <c r="G6485" s="6" t="n">
        <v>0.0322344322344326</v>
      </c>
      <c r="H6485" s="6" t="str">
        <f aca="false">IF(AND(A6485&gt;=Stimuli!$B$2,A6485&lt;=Stimuli!$C$2),Stimuli!$A$2,IF(AND(A6485&gt;=Stimuli!$B$3,A6485&lt;=Stimuli!$C$3),Stimuli!$A$3,IF(AND(A6485&gt;=Stimuli!$B$4,A6485&lt;=Stimuli!$C$4),Stimuli!$A$4,"")))</f>
        <v>01 Quiet baseline (60s)</v>
      </c>
      <c r="I6485" s="6" t="n">
        <f aca="false">(B6485-B6484)/((A6485-A6484)/1000)</f>
        <v>0.562637362637474</v>
      </c>
      <c r="J6485" s="6" t="n">
        <f aca="false">IF(OR(B6485&lt;Rules!$B$2,B6485&gt;Rules!$B$3,ABS(I6485)&gt;Rules!$B$4,OR(B6486&lt;Rules!$B$2,B6486&gt;Rules!$B$3,ABS(I6486)&gt;Rules!$B$4)),1,0)</f>
        <v>0</v>
      </c>
      <c r="K6485" s="6" t="str">
        <f aca="false">IF(F6485=1,COUNTIF($F$2:F6485,1),"")</f>
        <v/>
      </c>
    </row>
    <row r="6486" customFormat="false" ht="15" hidden="false" customHeight="false" outlineLevel="0" collapsed="false">
      <c r="A6486" s="6" t="n">
        <v>50925.368</v>
      </c>
      <c r="B6486" s="6" t="n">
        <v>2.05934065934066</v>
      </c>
      <c r="C6486" s="6" t="n">
        <v>64</v>
      </c>
      <c r="D6486" s="6" t="n">
        <v>-1</v>
      </c>
      <c r="E6486" s="6" t="n">
        <v>2.003663003663</v>
      </c>
      <c r="F6486" s="6" t="n">
        <v>0</v>
      </c>
      <c r="G6486" s="6" t="n">
        <v>0.0322344322344326</v>
      </c>
      <c r="H6486" s="6" t="str">
        <f aca="false">IF(AND(A6486&gt;=Stimuli!$B$2,A6486&lt;=Stimuli!$C$2),Stimuli!$A$2,IF(AND(A6486&gt;=Stimuli!$B$3,A6486&lt;=Stimuli!$C$3),Stimuli!$A$3,IF(AND(A6486&gt;=Stimuli!$B$4,A6486&lt;=Stimuli!$C$4),Stimuli!$A$4,"")))</f>
        <v>01 Quiet baseline (60s)</v>
      </c>
      <c r="I6486" s="6" t="n">
        <f aca="false">(B6486-B6485)/((A6486-A6485)/1000)</f>
        <v>-0.375091575091574</v>
      </c>
      <c r="J6486" s="6" t="n">
        <f aca="false">IF(OR(B6486&lt;Rules!$B$2,B6486&gt;Rules!$B$3,ABS(I6486)&gt;Rules!$B$4,OR(B6487&lt;Rules!$B$2,B6487&gt;Rules!$B$3,ABS(I6487)&gt;Rules!$B$4)),1,0)</f>
        <v>0</v>
      </c>
      <c r="K6486" s="6" t="str">
        <f aca="false">IF(F6486=1,COUNTIF($F$2:F6486,1),"")</f>
        <v/>
      </c>
    </row>
    <row r="6487" customFormat="false" ht="15" hidden="false" customHeight="false" outlineLevel="0" collapsed="false">
      <c r="A6487" s="6" t="n">
        <v>50933.1805</v>
      </c>
      <c r="B6487" s="6" t="n">
        <v>2.06080586080586</v>
      </c>
      <c r="C6487" s="6" t="n">
        <v>64</v>
      </c>
      <c r="D6487" s="6" t="n">
        <v>-1</v>
      </c>
      <c r="E6487" s="6" t="n">
        <v>2.003663003663</v>
      </c>
      <c r="F6487" s="6" t="n">
        <v>0</v>
      </c>
      <c r="G6487" s="6" t="n">
        <v>0.0322344322344326</v>
      </c>
      <c r="H6487" s="6" t="str">
        <f aca="false">IF(AND(A6487&gt;=Stimuli!$B$2,A6487&lt;=Stimuli!$C$2),Stimuli!$A$2,IF(AND(A6487&gt;=Stimuli!$B$3,A6487&lt;=Stimuli!$C$3),Stimuli!$A$3,IF(AND(A6487&gt;=Stimuli!$B$4,A6487&lt;=Stimuli!$C$4),Stimuli!$A$4,"")))</f>
        <v>01 Quiet baseline (60s)</v>
      </c>
      <c r="I6487" s="6" t="n">
        <f aca="false">(B6487-B6486)/((A6487-A6486)/1000)</f>
        <v>0.187545787545844</v>
      </c>
      <c r="J6487" s="6" t="n">
        <f aca="false">IF(OR(B6487&lt;Rules!$B$2,B6487&gt;Rules!$B$3,ABS(I6487)&gt;Rules!$B$4,OR(B6488&lt;Rules!$B$2,B6488&gt;Rules!$B$3,ABS(I6488)&gt;Rules!$B$4)),1,0)</f>
        <v>0</v>
      </c>
      <c r="K6487" s="6" t="str">
        <f aca="false">IF(F6487=1,COUNTIF($F$2:F6487,1),"")</f>
        <v/>
      </c>
    </row>
    <row r="6488" customFormat="false" ht="15" hidden="false" customHeight="false" outlineLevel="0" collapsed="false">
      <c r="A6488" s="6" t="n">
        <v>50940.993</v>
      </c>
      <c r="B6488" s="6" t="n">
        <v>2.06227106227106</v>
      </c>
      <c r="C6488" s="6" t="n">
        <v>64</v>
      </c>
      <c r="D6488" s="6" t="n">
        <v>-1</v>
      </c>
      <c r="E6488" s="6" t="n">
        <v>2.003663003663</v>
      </c>
      <c r="F6488" s="6" t="n">
        <v>0</v>
      </c>
      <c r="G6488" s="6" t="n">
        <v>0.0322344322344326</v>
      </c>
      <c r="H6488" s="6" t="str">
        <f aca="false">IF(AND(A6488&gt;=Stimuli!$B$2,A6488&lt;=Stimuli!$C$2),Stimuli!$A$2,IF(AND(A6488&gt;=Stimuli!$B$3,A6488&lt;=Stimuli!$C$3),Stimuli!$A$3,IF(AND(A6488&gt;=Stimuli!$B$4,A6488&lt;=Stimuli!$C$4),Stimuli!$A$4,"")))</f>
        <v>01 Quiet baseline (60s)</v>
      </c>
      <c r="I6488" s="6" t="n">
        <f aca="false">(B6488-B6487)/((A6488-A6487)/1000)</f>
        <v>0.18754578754573</v>
      </c>
      <c r="J6488" s="6" t="n">
        <f aca="false">IF(OR(B6488&lt;Rules!$B$2,B6488&gt;Rules!$B$3,ABS(I6488)&gt;Rules!$B$4,OR(B6489&lt;Rules!$B$2,B6489&gt;Rules!$B$3,ABS(I6489)&gt;Rules!$B$4)),1,0)</f>
        <v>0</v>
      </c>
      <c r="K6488" s="6" t="str">
        <f aca="false">IF(F6488=1,COUNTIF($F$2:F6488,1),"")</f>
        <v/>
      </c>
    </row>
    <row r="6489" customFormat="false" ht="15" hidden="false" customHeight="false" outlineLevel="0" collapsed="false">
      <c r="A6489" s="6" t="n">
        <v>50948.8055</v>
      </c>
      <c r="B6489" s="6" t="n">
        <v>2.05934065934066</v>
      </c>
      <c r="C6489" s="6" t="n">
        <v>64</v>
      </c>
      <c r="D6489" s="6" t="n">
        <v>-1</v>
      </c>
      <c r="E6489" s="6" t="n">
        <v>2.003663003663</v>
      </c>
      <c r="F6489" s="6" t="n">
        <v>0</v>
      </c>
      <c r="G6489" s="6" t="n">
        <v>0.0322344322344326</v>
      </c>
      <c r="H6489" s="6" t="str">
        <f aca="false">IF(AND(A6489&gt;=Stimuli!$B$2,A6489&lt;=Stimuli!$C$2),Stimuli!$A$2,IF(AND(A6489&gt;=Stimuli!$B$3,A6489&lt;=Stimuli!$C$3),Stimuli!$A$3,IF(AND(A6489&gt;=Stimuli!$B$4,A6489&lt;=Stimuli!$C$4),Stimuli!$A$4,"")))</f>
        <v>01 Quiet baseline (60s)</v>
      </c>
      <c r="I6489" s="6" t="n">
        <f aca="false">(B6489-B6488)/((A6489-A6488)/1000)</f>
        <v>-0.375091575091574</v>
      </c>
      <c r="J6489" s="6" t="n">
        <f aca="false">IF(OR(B6489&lt;Rules!$B$2,B6489&gt;Rules!$B$3,ABS(I6489)&gt;Rules!$B$4,OR(B6490&lt;Rules!$B$2,B6490&gt;Rules!$B$3,ABS(I6490)&gt;Rules!$B$4)),1,0)</f>
        <v>0</v>
      </c>
      <c r="K6489" s="6" t="str">
        <f aca="false">IF(F6489=1,COUNTIF($F$2:F6489,1),"")</f>
        <v/>
      </c>
    </row>
    <row r="6490" customFormat="false" ht="15" hidden="false" customHeight="false" outlineLevel="0" collapsed="false">
      <c r="A6490" s="6" t="n">
        <v>50956.618</v>
      </c>
      <c r="B6490" s="6" t="n">
        <v>2.06373626373626</v>
      </c>
      <c r="C6490" s="6" t="n">
        <v>64</v>
      </c>
      <c r="D6490" s="6" t="n">
        <v>-1</v>
      </c>
      <c r="E6490" s="6" t="n">
        <v>2.003663003663</v>
      </c>
      <c r="F6490" s="6" t="n">
        <v>0</v>
      </c>
      <c r="G6490" s="6" t="n">
        <v>0.0322344322344326</v>
      </c>
      <c r="H6490" s="6" t="str">
        <f aca="false">IF(AND(A6490&gt;=Stimuli!$B$2,A6490&lt;=Stimuli!$C$2),Stimuli!$A$2,IF(AND(A6490&gt;=Stimuli!$B$3,A6490&lt;=Stimuli!$C$3),Stimuli!$A$3,IF(AND(A6490&gt;=Stimuli!$B$4,A6490&lt;=Stimuli!$C$4),Stimuli!$A$4,"")))</f>
        <v>01 Quiet baseline (60s)</v>
      </c>
      <c r="I6490" s="6" t="n">
        <f aca="false">(B6490-B6489)/((A6490-A6489)/1000)</f>
        <v>0.562637362637418</v>
      </c>
      <c r="J6490" s="6" t="n">
        <f aca="false">IF(OR(B6490&lt;Rules!$B$2,B6490&gt;Rules!$B$3,ABS(I6490)&gt;Rules!$B$4,OR(B6491&lt;Rules!$B$2,B6491&gt;Rules!$B$3,ABS(I6491)&gt;Rules!$B$4)),1,0)</f>
        <v>0</v>
      </c>
      <c r="K6490" s="6" t="str">
        <f aca="false">IF(F6490=1,COUNTIF($F$2:F6490,1),"")</f>
        <v/>
      </c>
    </row>
    <row r="6491" customFormat="false" ht="15" hidden="false" customHeight="false" outlineLevel="0" collapsed="false">
      <c r="A6491" s="6" t="n">
        <v>50964.4305</v>
      </c>
      <c r="B6491" s="6" t="n">
        <v>2.05934065934066</v>
      </c>
      <c r="C6491" s="6" t="n">
        <v>64</v>
      </c>
      <c r="D6491" s="6" t="n">
        <v>-1</v>
      </c>
      <c r="E6491" s="6" t="n">
        <v>2.0021978021978</v>
      </c>
      <c r="F6491" s="6" t="n">
        <v>0</v>
      </c>
      <c r="G6491" s="6" t="n">
        <v>0.0322344322344326</v>
      </c>
      <c r="H6491" s="6" t="str">
        <f aca="false">IF(AND(A6491&gt;=Stimuli!$B$2,A6491&lt;=Stimuli!$C$2),Stimuli!$A$2,IF(AND(A6491&gt;=Stimuli!$B$3,A6491&lt;=Stimuli!$C$3),Stimuli!$A$3,IF(AND(A6491&gt;=Stimuli!$B$4,A6491&lt;=Stimuli!$C$4),Stimuli!$A$4,"")))</f>
        <v>01 Quiet baseline (60s)</v>
      </c>
      <c r="I6491" s="6" t="n">
        <f aca="false">(B6491-B6490)/((A6491-A6490)/1000)</f>
        <v>-0.562637362637418</v>
      </c>
      <c r="J6491" s="6" t="n">
        <f aca="false">IF(OR(B6491&lt;Rules!$B$2,B6491&gt;Rules!$B$3,ABS(I6491)&gt;Rules!$B$4,OR(B6492&lt;Rules!$B$2,B6492&gt;Rules!$B$3,ABS(I6492)&gt;Rules!$B$4)),1,0)</f>
        <v>0</v>
      </c>
      <c r="K6491" s="6" t="str">
        <f aca="false">IF(F6491=1,COUNTIF($F$2:F6491,1),"")</f>
        <v/>
      </c>
    </row>
    <row r="6492" customFormat="false" ht="15" hidden="false" customHeight="false" outlineLevel="0" collapsed="false">
      <c r="A6492" s="6" t="n">
        <v>50972.243</v>
      </c>
      <c r="B6492" s="6" t="n">
        <v>2.06666666666667</v>
      </c>
      <c r="C6492" s="6" t="n">
        <v>64</v>
      </c>
      <c r="D6492" s="6" t="n">
        <v>-1</v>
      </c>
      <c r="E6492" s="6" t="n">
        <v>2.0021978021978</v>
      </c>
      <c r="F6492" s="6" t="n">
        <v>0</v>
      </c>
      <c r="G6492" s="6" t="n">
        <v>0.0322344322344326</v>
      </c>
      <c r="H6492" s="6" t="str">
        <f aca="false">IF(AND(A6492&gt;=Stimuli!$B$2,A6492&lt;=Stimuli!$C$2),Stimuli!$A$2,IF(AND(A6492&gt;=Stimuli!$B$3,A6492&lt;=Stimuli!$C$3),Stimuli!$A$3,IF(AND(A6492&gt;=Stimuli!$B$4,A6492&lt;=Stimuli!$C$4),Stimuli!$A$4,"")))</f>
        <v>01 Quiet baseline (60s)</v>
      </c>
      <c r="I6492" s="6" t="n">
        <f aca="false">(B6492-B6491)/((A6492-A6491)/1000)</f>
        <v>0.937728937728878</v>
      </c>
      <c r="J6492" s="6" t="n">
        <f aca="false">IF(OR(B6492&lt;Rules!$B$2,B6492&gt;Rules!$B$3,ABS(I6492)&gt;Rules!$B$4,OR(B6493&lt;Rules!$B$2,B6493&gt;Rules!$B$3,ABS(I6493)&gt;Rules!$B$4)),1,0)</f>
        <v>0</v>
      </c>
      <c r="K6492" s="6" t="str">
        <f aca="false">IF(F6492=1,COUNTIF($F$2:F6492,1),"")</f>
        <v/>
      </c>
    </row>
    <row r="6493" customFormat="false" ht="15" hidden="false" customHeight="false" outlineLevel="0" collapsed="false">
      <c r="A6493" s="6" t="n">
        <v>50980.0555</v>
      </c>
      <c r="B6493" s="6" t="n">
        <v>2.05934065934066</v>
      </c>
      <c r="C6493" s="6" t="n">
        <v>64</v>
      </c>
      <c r="D6493" s="6" t="n">
        <v>-1</v>
      </c>
      <c r="E6493" s="6" t="n">
        <v>2.0021978021978</v>
      </c>
      <c r="F6493" s="6" t="n">
        <v>0</v>
      </c>
      <c r="G6493" s="6" t="n">
        <v>0.0322344322344326</v>
      </c>
      <c r="H6493" s="6" t="str">
        <f aca="false">IF(AND(A6493&gt;=Stimuli!$B$2,A6493&lt;=Stimuli!$C$2),Stimuli!$A$2,IF(AND(A6493&gt;=Stimuli!$B$3,A6493&lt;=Stimuli!$C$3),Stimuli!$A$3,IF(AND(A6493&gt;=Stimuli!$B$4,A6493&lt;=Stimuli!$C$4),Stimuli!$A$4,"")))</f>
        <v>01 Quiet baseline (60s)</v>
      </c>
      <c r="I6493" s="6" t="n">
        <f aca="false">(B6493-B6492)/((A6493-A6492)/1000)</f>
        <v>-0.937728937728878</v>
      </c>
      <c r="J6493" s="6" t="n">
        <f aca="false">IF(OR(B6493&lt;Rules!$B$2,B6493&gt;Rules!$B$3,ABS(I6493)&gt;Rules!$B$4,OR(B6494&lt;Rules!$B$2,B6494&gt;Rules!$B$3,ABS(I6494)&gt;Rules!$B$4)),1,0)</f>
        <v>0</v>
      </c>
      <c r="K6493" s="6" t="str">
        <f aca="false">IF(F6493=1,COUNTIF($F$2:F6493,1),"")</f>
        <v/>
      </c>
    </row>
    <row r="6494" customFormat="false" ht="15" hidden="false" customHeight="false" outlineLevel="0" collapsed="false">
      <c r="A6494" s="6" t="n">
        <v>50987.868</v>
      </c>
      <c r="B6494" s="6" t="n">
        <v>2.06813186813187</v>
      </c>
      <c r="C6494" s="6" t="n">
        <v>64</v>
      </c>
      <c r="D6494" s="6" t="n">
        <v>-1</v>
      </c>
      <c r="E6494" s="6" t="n">
        <v>2.0021978021978</v>
      </c>
      <c r="F6494" s="6" t="n">
        <v>0</v>
      </c>
      <c r="G6494" s="6" t="n">
        <v>0.0322344322344326</v>
      </c>
      <c r="H6494" s="6" t="str">
        <f aca="false">IF(AND(A6494&gt;=Stimuli!$B$2,A6494&lt;=Stimuli!$C$2),Stimuli!$A$2,IF(AND(A6494&gt;=Stimuli!$B$3,A6494&lt;=Stimuli!$C$3),Stimuli!$A$3,IF(AND(A6494&gt;=Stimuli!$B$4,A6494&lt;=Stimuli!$C$4),Stimuli!$A$4,"")))</f>
        <v>01 Quiet baseline (60s)</v>
      </c>
      <c r="I6494" s="6" t="n">
        <f aca="false">(B6494-B6493)/((A6494-A6493)/1000)</f>
        <v>1.12527472527472</v>
      </c>
      <c r="J6494" s="6" t="n">
        <f aca="false">IF(OR(B6494&lt;Rules!$B$2,B6494&gt;Rules!$B$3,ABS(I6494)&gt;Rules!$B$4,OR(B6495&lt;Rules!$B$2,B6495&gt;Rules!$B$3,ABS(I6495)&gt;Rules!$B$4)),1,0)</f>
        <v>0</v>
      </c>
      <c r="K6494" s="6" t="str">
        <f aca="false">IF(F6494=1,COUNTIF($F$2:F6494,1),"")</f>
        <v/>
      </c>
    </row>
    <row r="6495" customFormat="false" ht="15" hidden="false" customHeight="false" outlineLevel="0" collapsed="false">
      <c r="A6495" s="6" t="n">
        <v>50995.6805</v>
      </c>
      <c r="B6495" s="6" t="n">
        <v>2.05934065934066</v>
      </c>
      <c r="C6495" s="6" t="n">
        <v>64</v>
      </c>
      <c r="D6495" s="6" t="n">
        <v>-1</v>
      </c>
      <c r="E6495" s="6" t="n">
        <v>2.0021978021978</v>
      </c>
      <c r="F6495" s="6" t="n">
        <v>0</v>
      </c>
      <c r="G6495" s="6" t="n">
        <v>0.0322344322344326</v>
      </c>
      <c r="H6495" s="6" t="str">
        <f aca="false">IF(AND(A6495&gt;=Stimuli!$B$2,A6495&lt;=Stimuli!$C$2),Stimuli!$A$2,IF(AND(A6495&gt;=Stimuli!$B$3,A6495&lt;=Stimuli!$C$3),Stimuli!$A$3,IF(AND(A6495&gt;=Stimuli!$B$4,A6495&lt;=Stimuli!$C$4),Stimuli!$A$4,"")))</f>
        <v>01 Quiet baseline (60s)</v>
      </c>
      <c r="I6495" s="6" t="n">
        <f aca="false">(B6495-B6494)/((A6495-A6494)/1000)</f>
        <v>-1.12527472527472</v>
      </c>
      <c r="J6495" s="6" t="n">
        <f aca="false">IF(OR(B6495&lt;Rules!$B$2,B6495&gt;Rules!$B$3,ABS(I6495)&gt;Rules!$B$4,OR(B6496&lt;Rules!$B$2,B6496&gt;Rules!$B$3,ABS(I6496)&gt;Rules!$B$4)),1,0)</f>
        <v>0</v>
      </c>
      <c r="K6495" s="6" t="str">
        <f aca="false">IF(F6495=1,COUNTIF($F$2:F6495,1),"")</f>
        <v/>
      </c>
    </row>
    <row r="6496" customFormat="false" ht="15" hidden="false" customHeight="false" outlineLevel="0" collapsed="false">
      <c r="A6496" s="6" t="n">
        <v>51003.493</v>
      </c>
      <c r="B6496" s="6" t="n">
        <v>2.06959706959707</v>
      </c>
      <c r="C6496" s="6" t="n">
        <v>64</v>
      </c>
      <c r="D6496" s="6" t="n">
        <v>-1</v>
      </c>
      <c r="E6496" s="6" t="n">
        <v>2.0021978021978</v>
      </c>
      <c r="F6496" s="6" t="n">
        <v>0</v>
      </c>
      <c r="G6496" s="6" t="n">
        <v>0.0322344322344326</v>
      </c>
      <c r="H6496" s="6" t="str">
        <f aca="false">IF(AND(A6496&gt;=Stimuli!$B$2,A6496&lt;=Stimuli!$C$2),Stimuli!$A$2,IF(AND(A6496&gt;=Stimuli!$B$3,A6496&lt;=Stimuli!$C$3),Stimuli!$A$3,IF(AND(A6496&gt;=Stimuli!$B$4,A6496&lt;=Stimuli!$C$4),Stimuli!$A$4,"")))</f>
        <v>01 Quiet baseline (60s)</v>
      </c>
      <c r="I6496" s="6" t="n">
        <f aca="false">(B6496-B6495)/((A6496-A6495)/1000)</f>
        <v>1.31282051282045</v>
      </c>
      <c r="J6496" s="6" t="n">
        <f aca="false">IF(OR(B6496&lt;Rules!$B$2,B6496&gt;Rules!$B$3,ABS(I6496)&gt;Rules!$B$4,OR(B6497&lt;Rules!$B$2,B6497&gt;Rules!$B$3,ABS(I6497)&gt;Rules!$B$4)),1,0)</f>
        <v>0</v>
      </c>
      <c r="K6496" s="6" t="str">
        <f aca="false">IF(F6496=1,COUNTIF($F$2:F6496,1),"")</f>
        <v/>
      </c>
    </row>
    <row r="6497" customFormat="false" ht="15" hidden="false" customHeight="false" outlineLevel="0" collapsed="false">
      <c r="A6497" s="6" t="n">
        <v>51011.3055</v>
      </c>
      <c r="B6497" s="6" t="n">
        <v>2.06373626373626</v>
      </c>
      <c r="C6497" s="6" t="n">
        <v>64</v>
      </c>
      <c r="D6497" s="6" t="n">
        <v>-1</v>
      </c>
      <c r="E6497" s="6" t="n">
        <v>2.0021978021978</v>
      </c>
      <c r="F6497" s="6" t="n">
        <v>0</v>
      </c>
      <c r="G6497" s="6" t="n">
        <v>0.0322344322344326</v>
      </c>
      <c r="H6497" s="6" t="str">
        <f aca="false">IF(AND(A6497&gt;=Stimuli!$B$2,A6497&lt;=Stimuli!$C$2),Stimuli!$A$2,IF(AND(A6497&gt;=Stimuli!$B$3,A6497&lt;=Stimuli!$C$3),Stimuli!$A$3,IF(AND(A6497&gt;=Stimuli!$B$4,A6497&lt;=Stimuli!$C$4),Stimuli!$A$4,"")))</f>
        <v>01 Quiet baseline (60s)</v>
      </c>
      <c r="I6497" s="6" t="n">
        <f aca="false">(B6497-B6496)/((A6497-A6496)/1000)</f>
        <v>-0.750183150183034</v>
      </c>
      <c r="J6497" s="6" t="n">
        <f aca="false">IF(OR(B6497&lt;Rules!$B$2,B6497&gt;Rules!$B$3,ABS(I6497)&gt;Rules!$B$4,OR(B6498&lt;Rules!$B$2,B6498&gt;Rules!$B$3,ABS(I6498)&gt;Rules!$B$4)),1,0)</f>
        <v>0</v>
      </c>
      <c r="K6497" s="6" t="str">
        <f aca="false">IF(F6497=1,COUNTIF($F$2:F6497,1),"")</f>
        <v/>
      </c>
    </row>
    <row r="6498" customFormat="false" ht="15" hidden="false" customHeight="false" outlineLevel="0" collapsed="false">
      <c r="A6498" s="6" t="n">
        <v>51019.118</v>
      </c>
      <c r="B6498" s="6" t="n">
        <v>2.07252747252747</v>
      </c>
      <c r="C6498" s="6" t="n">
        <v>64</v>
      </c>
      <c r="D6498" s="6" t="n">
        <v>-1</v>
      </c>
      <c r="E6498" s="6" t="n">
        <v>2.0021978021978</v>
      </c>
      <c r="F6498" s="6" t="n">
        <v>0</v>
      </c>
      <c r="G6498" s="6" t="n">
        <v>0.0322344322344326</v>
      </c>
      <c r="H6498" s="6" t="str">
        <f aca="false">IF(AND(A6498&gt;=Stimuli!$B$2,A6498&lt;=Stimuli!$C$2),Stimuli!$A$2,IF(AND(A6498&gt;=Stimuli!$B$3,A6498&lt;=Stimuli!$C$3),Stimuli!$A$3,IF(AND(A6498&gt;=Stimuli!$B$4,A6498&lt;=Stimuli!$C$4),Stimuli!$A$4,"")))</f>
        <v>01 Quiet baseline (60s)</v>
      </c>
      <c r="I6498" s="6" t="n">
        <f aca="false">(B6498-B6497)/((A6498-A6497)/1000)</f>
        <v>1.12527472527461</v>
      </c>
      <c r="J6498" s="6" t="n">
        <f aca="false">IF(OR(B6498&lt;Rules!$B$2,B6498&gt;Rules!$B$3,ABS(I6498)&gt;Rules!$B$4,OR(B6499&lt;Rules!$B$2,B6499&gt;Rules!$B$3,ABS(I6499)&gt;Rules!$B$4)),1,0)</f>
        <v>0</v>
      </c>
      <c r="K6498" s="6" t="str">
        <f aca="false">IF(F6498=1,COUNTIF($F$2:F6498,1),"")</f>
        <v/>
      </c>
    </row>
    <row r="6499" customFormat="false" ht="15" hidden="false" customHeight="false" outlineLevel="0" collapsed="false">
      <c r="A6499" s="6" t="n">
        <v>51026.9305</v>
      </c>
      <c r="B6499" s="6" t="n">
        <v>2.06666666666667</v>
      </c>
      <c r="C6499" s="6" t="n">
        <v>64</v>
      </c>
      <c r="D6499" s="6" t="n">
        <v>-1</v>
      </c>
      <c r="E6499" s="6" t="n">
        <v>2.0021978021978</v>
      </c>
      <c r="F6499" s="6" t="n">
        <v>0</v>
      </c>
      <c r="G6499" s="6" t="n">
        <v>0.0322344322344326</v>
      </c>
      <c r="H6499" s="6" t="str">
        <f aca="false">IF(AND(A6499&gt;=Stimuli!$B$2,A6499&lt;=Stimuli!$C$2),Stimuli!$A$2,IF(AND(A6499&gt;=Stimuli!$B$3,A6499&lt;=Stimuli!$C$3),Stimuli!$A$3,IF(AND(A6499&gt;=Stimuli!$B$4,A6499&lt;=Stimuli!$C$4),Stimuli!$A$4,"")))</f>
        <v>01 Quiet baseline (60s)</v>
      </c>
      <c r="I6499" s="6" t="n">
        <f aca="false">(B6499-B6498)/((A6499-A6498)/1000)</f>
        <v>-0.750183150183148</v>
      </c>
      <c r="J6499" s="6" t="n">
        <f aca="false">IF(OR(B6499&lt;Rules!$B$2,B6499&gt;Rules!$B$3,ABS(I6499)&gt;Rules!$B$4,OR(B6500&lt;Rules!$B$2,B6500&gt;Rules!$B$3,ABS(I6500)&gt;Rules!$B$4)),1,0)</f>
        <v>0</v>
      </c>
      <c r="K6499" s="6" t="str">
        <f aca="false">IF(F6499=1,COUNTIF($F$2:F6499,1),"")</f>
        <v/>
      </c>
    </row>
    <row r="6500" customFormat="false" ht="15" hidden="false" customHeight="false" outlineLevel="0" collapsed="false">
      <c r="A6500" s="6" t="n">
        <v>51034.743</v>
      </c>
      <c r="B6500" s="6" t="n">
        <v>2.07399267399267</v>
      </c>
      <c r="C6500" s="6" t="n">
        <v>64</v>
      </c>
      <c r="D6500" s="6" t="n">
        <v>-1</v>
      </c>
      <c r="E6500" s="6" t="n">
        <v>2.0021978021978</v>
      </c>
      <c r="F6500" s="6" t="n">
        <v>0</v>
      </c>
      <c r="G6500" s="6" t="n">
        <v>0.0322344322344326</v>
      </c>
      <c r="H6500" s="6" t="str">
        <f aca="false">IF(AND(A6500&gt;=Stimuli!$B$2,A6500&lt;=Stimuli!$C$2),Stimuli!$A$2,IF(AND(A6500&gt;=Stimuli!$B$3,A6500&lt;=Stimuli!$C$3),Stimuli!$A$3,IF(AND(A6500&gt;=Stimuli!$B$4,A6500&lt;=Stimuli!$C$4),Stimuli!$A$4,"")))</f>
        <v>01 Quiet baseline (60s)</v>
      </c>
      <c r="I6500" s="6" t="n">
        <f aca="false">(B6500-B6499)/((A6500-A6499)/1000)</f>
        <v>0.937728937728878</v>
      </c>
      <c r="J6500" s="6" t="n">
        <f aca="false">IF(OR(B6500&lt;Rules!$B$2,B6500&gt;Rules!$B$3,ABS(I6500)&gt;Rules!$B$4,OR(B6501&lt;Rules!$B$2,B6501&gt;Rules!$B$3,ABS(I6501)&gt;Rules!$B$4)),1,0)</f>
        <v>0</v>
      </c>
      <c r="K6500" s="6" t="str">
        <f aca="false">IF(F6500=1,COUNTIF($F$2:F6500,1),"")</f>
        <v/>
      </c>
    </row>
    <row r="6501" customFormat="false" ht="15" hidden="false" customHeight="false" outlineLevel="0" collapsed="false">
      <c r="A6501" s="6" t="n">
        <v>51042.5555</v>
      </c>
      <c r="B6501" s="6" t="n">
        <v>2.07106227106227</v>
      </c>
      <c r="C6501" s="6" t="n">
        <v>64</v>
      </c>
      <c r="D6501" s="6" t="n">
        <v>-1</v>
      </c>
      <c r="E6501" s="6" t="n">
        <v>2.0021978021978</v>
      </c>
      <c r="F6501" s="6" t="n">
        <v>0</v>
      </c>
      <c r="G6501" s="6" t="n">
        <v>0.0322344322344326</v>
      </c>
      <c r="H6501" s="6" t="str">
        <f aca="false">IF(AND(A6501&gt;=Stimuli!$B$2,A6501&lt;=Stimuli!$C$2),Stimuli!$A$2,IF(AND(A6501&gt;=Stimuli!$B$3,A6501&lt;=Stimuli!$C$3),Stimuli!$A$3,IF(AND(A6501&gt;=Stimuli!$B$4,A6501&lt;=Stimuli!$C$4),Stimuli!$A$4,"")))</f>
        <v>01 Quiet baseline (60s)</v>
      </c>
      <c r="I6501" s="6" t="n">
        <f aca="false">(B6501-B6500)/((A6501-A6500)/1000)</f>
        <v>-0.37509157509129</v>
      </c>
      <c r="J6501" s="6" t="n">
        <f aca="false">IF(OR(B6501&lt;Rules!$B$2,B6501&gt;Rules!$B$3,ABS(I6501)&gt;Rules!$B$4,OR(B6502&lt;Rules!$B$2,B6502&gt;Rules!$B$3,ABS(I6502)&gt;Rules!$B$4)),1,0)</f>
        <v>0</v>
      </c>
      <c r="K6501" s="6" t="str">
        <f aca="false">IF(F6501=1,COUNTIF($F$2:F6501,1),"")</f>
        <v/>
      </c>
    </row>
    <row r="6502" customFormat="false" ht="15" hidden="false" customHeight="false" outlineLevel="0" collapsed="false">
      <c r="A6502" s="6" t="n">
        <v>51050.368</v>
      </c>
      <c r="B6502" s="6" t="n">
        <v>2.07399267399267</v>
      </c>
      <c r="C6502" s="6" t="n">
        <v>64</v>
      </c>
      <c r="D6502" s="6" t="n">
        <v>-1</v>
      </c>
      <c r="E6502" s="6" t="n">
        <v>2.0007326007326</v>
      </c>
      <c r="F6502" s="6" t="n">
        <v>0</v>
      </c>
      <c r="G6502" s="6" t="n">
        <v>0.0322344322344326</v>
      </c>
      <c r="H6502" s="6" t="str">
        <f aca="false">IF(AND(A6502&gt;=Stimuli!$B$2,A6502&lt;=Stimuli!$C$2),Stimuli!$A$2,IF(AND(A6502&gt;=Stimuli!$B$3,A6502&lt;=Stimuli!$C$3),Stimuli!$A$3,IF(AND(A6502&gt;=Stimuli!$B$4,A6502&lt;=Stimuli!$C$4),Stimuli!$A$4,"")))</f>
        <v>01 Quiet baseline (60s)</v>
      </c>
      <c r="I6502" s="6" t="n">
        <f aca="false">(B6502-B6501)/((A6502-A6501)/1000)</f>
        <v>0.37509157509129</v>
      </c>
      <c r="J6502" s="6" t="n">
        <f aca="false">IF(OR(B6502&lt;Rules!$B$2,B6502&gt;Rules!$B$3,ABS(I6502)&gt;Rules!$B$4,OR(B6503&lt;Rules!$B$2,B6503&gt;Rules!$B$3,ABS(I6503)&gt;Rules!$B$4)),1,0)</f>
        <v>0</v>
      </c>
      <c r="K6502" s="6" t="str">
        <f aca="false">IF(F6502=1,COUNTIF($F$2:F6502,1),"")</f>
        <v/>
      </c>
    </row>
    <row r="6503" customFormat="false" ht="15" hidden="false" customHeight="false" outlineLevel="0" collapsed="false">
      <c r="A6503" s="6" t="n">
        <v>51058.1805</v>
      </c>
      <c r="B6503" s="6" t="n">
        <v>2.07252747252747</v>
      </c>
      <c r="C6503" s="6" t="n">
        <v>64</v>
      </c>
      <c r="D6503" s="6" t="n">
        <v>-1</v>
      </c>
      <c r="E6503" s="6" t="n">
        <v>2.0007326007326</v>
      </c>
      <c r="F6503" s="6" t="n">
        <v>0</v>
      </c>
      <c r="G6503" s="6" t="n">
        <v>0.0322344322344326</v>
      </c>
      <c r="H6503" s="6" t="str">
        <f aca="false">IF(AND(A6503&gt;=Stimuli!$B$2,A6503&lt;=Stimuli!$C$2),Stimuli!$A$2,IF(AND(A6503&gt;=Stimuli!$B$3,A6503&lt;=Stimuli!$C$3),Stimuli!$A$3,IF(AND(A6503&gt;=Stimuli!$B$4,A6503&lt;=Stimuli!$C$4),Stimuli!$A$4,"")))</f>
        <v>01 Quiet baseline (60s)</v>
      </c>
      <c r="I6503" s="6" t="n">
        <f aca="false">(B6503-B6502)/((A6503-A6502)/1000)</f>
        <v>-0.18754578754573</v>
      </c>
      <c r="J6503" s="6" t="n">
        <f aca="false">IF(OR(B6503&lt;Rules!$B$2,B6503&gt;Rules!$B$3,ABS(I6503)&gt;Rules!$B$4,OR(B6504&lt;Rules!$B$2,B6504&gt;Rules!$B$3,ABS(I6504)&gt;Rules!$B$4)),1,0)</f>
        <v>0</v>
      </c>
      <c r="K6503" s="6" t="str">
        <f aca="false">IF(F6503=1,COUNTIF($F$2:F6503,1),"")</f>
        <v/>
      </c>
    </row>
    <row r="6504" customFormat="false" ht="15" hidden="false" customHeight="false" outlineLevel="0" collapsed="false">
      <c r="A6504" s="6" t="n">
        <v>51065.993</v>
      </c>
      <c r="B6504" s="6" t="n">
        <v>2.07252747252747</v>
      </c>
      <c r="C6504" s="6" t="n">
        <v>64</v>
      </c>
      <c r="D6504" s="6" t="n">
        <v>-1</v>
      </c>
      <c r="E6504" s="6" t="n">
        <v>2.0007326007326</v>
      </c>
      <c r="F6504" s="6" t="n">
        <v>0</v>
      </c>
      <c r="G6504" s="6" t="n">
        <v>0.0322344322344326</v>
      </c>
      <c r="H6504" s="6" t="str">
        <f aca="false">IF(AND(A6504&gt;=Stimuli!$B$2,A6504&lt;=Stimuli!$C$2),Stimuli!$A$2,IF(AND(A6504&gt;=Stimuli!$B$3,A6504&lt;=Stimuli!$C$3),Stimuli!$A$3,IF(AND(A6504&gt;=Stimuli!$B$4,A6504&lt;=Stimuli!$C$4),Stimuli!$A$4,"")))</f>
        <v>01 Quiet baseline (60s)</v>
      </c>
      <c r="I6504" s="6" t="n">
        <f aca="false">(B6504-B6503)/((A6504-A6503)/1000)</f>
        <v>0</v>
      </c>
      <c r="J6504" s="6" t="n">
        <f aca="false">IF(OR(B6504&lt;Rules!$B$2,B6504&gt;Rules!$B$3,ABS(I6504)&gt;Rules!$B$4,OR(B6505&lt;Rules!$B$2,B6505&gt;Rules!$B$3,ABS(I6505)&gt;Rules!$B$4)),1,0)</f>
        <v>0</v>
      </c>
      <c r="K6504" s="6" t="str">
        <f aca="false">IF(F6504=1,COUNTIF($F$2:F6504,1),"")</f>
        <v/>
      </c>
    </row>
    <row r="6505" customFormat="false" ht="15" hidden="false" customHeight="false" outlineLevel="0" collapsed="false">
      <c r="A6505" s="6" t="n">
        <v>51073.8055</v>
      </c>
      <c r="B6505" s="6" t="n">
        <v>2.07545787545788</v>
      </c>
      <c r="C6505" s="6" t="n">
        <v>64</v>
      </c>
      <c r="D6505" s="6" t="n">
        <v>-1</v>
      </c>
      <c r="E6505" s="6" t="n">
        <v>2.0007326007326</v>
      </c>
      <c r="F6505" s="6" t="n">
        <v>0</v>
      </c>
      <c r="G6505" s="6" t="n">
        <v>0.0322344322344326</v>
      </c>
      <c r="H6505" s="6" t="str">
        <f aca="false">IF(AND(A6505&gt;=Stimuli!$B$2,A6505&lt;=Stimuli!$C$2),Stimuli!$A$2,IF(AND(A6505&gt;=Stimuli!$B$3,A6505&lt;=Stimuli!$C$3),Stimuli!$A$3,IF(AND(A6505&gt;=Stimuli!$B$4,A6505&lt;=Stimuli!$C$4),Stimuli!$A$4,"")))</f>
        <v>01 Quiet baseline (60s)</v>
      </c>
      <c r="I6505" s="6" t="n">
        <f aca="false">(B6505-B6504)/((A6505-A6504)/1000)</f>
        <v>0.375091575091631</v>
      </c>
      <c r="J6505" s="6" t="n">
        <f aca="false">IF(OR(B6505&lt;Rules!$B$2,B6505&gt;Rules!$B$3,ABS(I6505)&gt;Rules!$B$4,OR(B6506&lt;Rules!$B$2,B6506&gt;Rules!$B$3,ABS(I6506)&gt;Rules!$B$4)),1,0)</f>
        <v>0</v>
      </c>
      <c r="K6505" s="6" t="str">
        <f aca="false">IF(F6505=1,COUNTIF($F$2:F6505,1),"")</f>
        <v/>
      </c>
    </row>
    <row r="6506" customFormat="false" ht="15" hidden="false" customHeight="false" outlineLevel="0" collapsed="false">
      <c r="A6506" s="6" t="n">
        <v>51081.618</v>
      </c>
      <c r="B6506" s="6" t="n">
        <v>2.07252747252747</v>
      </c>
      <c r="C6506" s="6" t="n">
        <v>64</v>
      </c>
      <c r="D6506" s="6" t="n">
        <v>-1</v>
      </c>
      <c r="E6506" s="6" t="n">
        <v>2.0007326007326</v>
      </c>
      <c r="F6506" s="6" t="n">
        <v>0</v>
      </c>
      <c r="G6506" s="6" t="n">
        <v>0.0322344322344326</v>
      </c>
      <c r="H6506" s="6" t="str">
        <f aca="false">IF(AND(A6506&gt;=Stimuli!$B$2,A6506&lt;=Stimuli!$C$2),Stimuli!$A$2,IF(AND(A6506&gt;=Stimuli!$B$3,A6506&lt;=Stimuli!$C$3),Stimuli!$A$3,IF(AND(A6506&gt;=Stimuli!$B$4,A6506&lt;=Stimuli!$C$4),Stimuli!$A$4,"")))</f>
        <v>01 Quiet baseline (60s)</v>
      </c>
      <c r="I6506" s="6" t="n">
        <f aca="false">(B6506-B6505)/((A6506-A6505)/1000)</f>
        <v>-0.375091575091631</v>
      </c>
      <c r="J6506" s="6" t="n">
        <f aca="false">IF(OR(B6506&lt;Rules!$B$2,B6506&gt;Rules!$B$3,ABS(I6506)&gt;Rules!$B$4,OR(B6507&lt;Rules!$B$2,B6507&gt;Rules!$B$3,ABS(I6507)&gt;Rules!$B$4)),1,0)</f>
        <v>0</v>
      </c>
      <c r="K6506" s="6" t="str">
        <f aca="false">IF(F6506=1,COUNTIF($F$2:F6506,1),"")</f>
        <v/>
      </c>
    </row>
    <row r="6507" customFormat="false" ht="15" hidden="false" customHeight="false" outlineLevel="0" collapsed="false">
      <c r="A6507" s="6" t="n">
        <v>51089.4305</v>
      </c>
      <c r="B6507" s="6" t="n">
        <v>2.07838827838828</v>
      </c>
      <c r="C6507" s="6" t="n">
        <v>64</v>
      </c>
      <c r="D6507" s="6" t="n">
        <v>-1</v>
      </c>
      <c r="E6507" s="6" t="n">
        <v>2.0007326007326</v>
      </c>
      <c r="F6507" s="6" t="n">
        <v>0</v>
      </c>
      <c r="G6507" s="6" t="n">
        <v>0.0322344322344326</v>
      </c>
      <c r="H6507" s="6" t="str">
        <f aca="false">IF(AND(A6507&gt;=Stimuli!$B$2,A6507&lt;=Stimuli!$C$2),Stimuli!$A$2,IF(AND(A6507&gt;=Stimuli!$B$3,A6507&lt;=Stimuli!$C$3),Stimuli!$A$3,IF(AND(A6507&gt;=Stimuli!$B$4,A6507&lt;=Stimuli!$C$4),Stimuli!$A$4,"")))</f>
        <v>01 Quiet baseline (60s)</v>
      </c>
      <c r="I6507" s="6" t="n">
        <f aca="false">(B6507-B6506)/((A6507-A6506)/1000)</f>
        <v>0.750183150183204</v>
      </c>
      <c r="J6507" s="6" t="n">
        <f aca="false">IF(OR(B6507&lt;Rules!$B$2,B6507&gt;Rules!$B$3,ABS(I6507)&gt;Rules!$B$4,OR(B6508&lt;Rules!$B$2,B6508&gt;Rules!$B$3,ABS(I6508)&gt;Rules!$B$4)),1,0)</f>
        <v>0</v>
      </c>
      <c r="K6507" s="6" t="str">
        <f aca="false">IF(F6507=1,COUNTIF($F$2:F6507,1),"")</f>
        <v/>
      </c>
    </row>
    <row r="6508" customFormat="false" ht="15" hidden="false" customHeight="false" outlineLevel="0" collapsed="false">
      <c r="A6508" s="6" t="n">
        <v>51097.243</v>
      </c>
      <c r="B6508" s="6" t="n">
        <v>2.07399267399267</v>
      </c>
      <c r="C6508" s="6" t="n">
        <v>64</v>
      </c>
      <c r="D6508" s="6" t="n">
        <v>-1</v>
      </c>
      <c r="E6508" s="6" t="n">
        <v>2.0007326007326</v>
      </c>
      <c r="F6508" s="6" t="n">
        <v>0</v>
      </c>
      <c r="G6508" s="6" t="n">
        <v>0.0322344322344326</v>
      </c>
      <c r="H6508" s="6" t="str">
        <f aca="false">IF(AND(A6508&gt;=Stimuli!$B$2,A6508&lt;=Stimuli!$C$2),Stimuli!$A$2,IF(AND(A6508&gt;=Stimuli!$B$3,A6508&lt;=Stimuli!$C$3),Stimuli!$A$3,IF(AND(A6508&gt;=Stimuli!$B$4,A6508&lt;=Stimuli!$C$4),Stimuli!$A$4,"")))</f>
        <v>01 Quiet baseline (60s)</v>
      </c>
      <c r="I6508" s="6" t="n">
        <f aca="false">(B6508-B6507)/((A6508-A6507)/1000)</f>
        <v>-0.562637362637474</v>
      </c>
      <c r="J6508" s="6" t="n">
        <f aca="false">IF(OR(B6508&lt;Rules!$B$2,B6508&gt;Rules!$B$3,ABS(I6508)&gt;Rules!$B$4,OR(B6509&lt;Rules!$B$2,B6509&gt;Rules!$B$3,ABS(I6509)&gt;Rules!$B$4)),1,0)</f>
        <v>0</v>
      </c>
      <c r="K6508" s="6" t="str">
        <f aca="false">IF(F6508=1,COUNTIF($F$2:F6508,1),"")</f>
        <v/>
      </c>
    </row>
    <row r="6509" customFormat="false" ht="15" hidden="false" customHeight="false" outlineLevel="0" collapsed="false">
      <c r="A6509" s="6" t="n">
        <v>51105.0555</v>
      </c>
      <c r="B6509" s="6" t="n">
        <v>2.08131868131868</v>
      </c>
      <c r="C6509" s="6" t="n">
        <v>64</v>
      </c>
      <c r="D6509" s="6" t="n">
        <v>-1</v>
      </c>
      <c r="E6509" s="6" t="n">
        <v>1.9992673992674</v>
      </c>
      <c r="F6509" s="6" t="n">
        <v>0</v>
      </c>
      <c r="G6509" s="6" t="n">
        <v>0.0322344322344326</v>
      </c>
      <c r="H6509" s="6" t="str">
        <f aca="false">IF(AND(A6509&gt;=Stimuli!$B$2,A6509&lt;=Stimuli!$C$2),Stimuli!$A$2,IF(AND(A6509&gt;=Stimuli!$B$3,A6509&lt;=Stimuli!$C$3),Stimuli!$A$3,IF(AND(A6509&gt;=Stimuli!$B$4,A6509&lt;=Stimuli!$C$4),Stimuli!$A$4,"")))</f>
        <v>01 Quiet baseline (60s)</v>
      </c>
      <c r="I6509" s="6" t="n">
        <f aca="false">(B6509-B6508)/((A6509-A6508)/1000)</f>
        <v>0.937728937729048</v>
      </c>
      <c r="J6509" s="6" t="n">
        <f aca="false">IF(OR(B6509&lt;Rules!$B$2,B6509&gt;Rules!$B$3,ABS(I6509)&gt;Rules!$B$4,OR(B6510&lt;Rules!$B$2,B6510&gt;Rules!$B$3,ABS(I6510)&gt;Rules!$B$4)),1,0)</f>
        <v>0</v>
      </c>
      <c r="K6509" s="6" t="str">
        <f aca="false">IF(F6509=1,COUNTIF($F$2:F6509,1),"")</f>
        <v/>
      </c>
    </row>
    <row r="6510" customFormat="false" ht="15" hidden="false" customHeight="false" outlineLevel="0" collapsed="false">
      <c r="A6510" s="6" t="n">
        <v>51112.868</v>
      </c>
      <c r="B6510" s="6" t="n">
        <v>2.07399267399267</v>
      </c>
      <c r="C6510" s="6" t="n">
        <v>64</v>
      </c>
      <c r="D6510" s="6" t="n">
        <v>-1</v>
      </c>
      <c r="E6510" s="6" t="n">
        <v>1.9992673992674</v>
      </c>
      <c r="F6510" s="6" t="n">
        <v>0</v>
      </c>
      <c r="G6510" s="6" t="n">
        <v>0.0322344322344326</v>
      </c>
      <c r="H6510" s="6" t="str">
        <f aca="false">IF(AND(A6510&gt;=Stimuli!$B$2,A6510&lt;=Stimuli!$C$2),Stimuli!$A$2,IF(AND(A6510&gt;=Stimuli!$B$3,A6510&lt;=Stimuli!$C$3),Stimuli!$A$3,IF(AND(A6510&gt;=Stimuli!$B$4,A6510&lt;=Stimuli!$C$4),Stimuli!$A$4,"")))</f>
        <v>01 Quiet baseline (60s)</v>
      </c>
      <c r="I6510" s="6" t="n">
        <f aca="false">(B6510-B6509)/((A6510-A6509)/1000)</f>
        <v>-0.937728937729048</v>
      </c>
      <c r="J6510" s="6" t="n">
        <f aca="false">IF(OR(B6510&lt;Rules!$B$2,B6510&gt;Rules!$B$3,ABS(I6510)&gt;Rules!$B$4,OR(B6511&lt;Rules!$B$2,B6511&gt;Rules!$B$3,ABS(I6511)&gt;Rules!$B$4)),1,0)</f>
        <v>0</v>
      </c>
      <c r="K6510" s="6" t="str">
        <f aca="false">IF(F6510=1,COUNTIF($F$2:F6510,1),"")</f>
        <v/>
      </c>
    </row>
    <row r="6511" customFormat="false" ht="15" hidden="false" customHeight="false" outlineLevel="0" collapsed="false">
      <c r="A6511" s="6" t="n">
        <v>51120.6805</v>
      </c>
      <c r="B6511" s="6" t="n">
        <v>2.08278388278388</v>
      </c>
      <c r="C6511" s="6" t="n">
        <v>64</v>
      </c>
      <c r="D6511" s="6" t="n">
        <v>-1</v>
      </c>
      <c r="E6511" s="6" t="n">
        <v>1.9992673992674</v>
      </c>
      <c r="F6511" s="6" t="n">
        <v>1</v>
      </c>
      <c r="G6511" s="6" t="n">
        <v>0.0322344322344326</v>
      </c>
      <c r="H6511" s="6" t="str">
        <f aca="false">IF(AND(A6511&gt;=Stimuli!$B$2,A6511&lt;=Stimuli!$C$2),Stimuli!$A$2,IF(AND(A6511&gt;=Stimuli!$B$3,A6511&lt;=Stimuli!$C$3),Stimuli!$A$3,IF(AND(A6511&gt;=Stimuli!$B$4,A6511&lt;=Stimuli!$C$4),Stimuli!$A$4,"")))</f>
        <v>01 Quiet baseline (60s)</v>
      </c>
      <c r="I6511" s="6" t="n">
        <f aca="false">(B6511-B6510)/((A6511-A6510)/1000)</f>
        <v>1.12527472527489</v>
      </c>
      <c r="J6511" s="6" t="n">
        <f aca="false">IF(OR(B6511&lt;Rules!$B$2,B6511&gt;Rules!$B$3,ABS(I6511)&gt;Rules!$B$4,OR(B6512&lt;Rules!$B$2,B6512&gt;Rules!$B$3,ABS(I6512)&gt;Rules!$B$4)),1,0)</f>
        <v>0</v>
      </c>
      <c r="K6511" s="6" t="n">
        <f aca="false">IF(F6511=1,COUNTIF($F$2:F6511,1),"")</f>
        <v>8</v>
      </c>
    </row>
    <row r="6512" customFormat="false" ht="15" hidden="false" customHeight="false" outlineLevel="0" collapsed="false">
      <c r="A6512" s="6" t="n">
        <v>51128.493</v>
      </c>
      <c r="B6512" s="6" t="n">
        <v>2.07106227106227</v>
      </c>
      <c r="C6512" s="6" t="n">
        <v>64</v>
      </c>
      <c r="D6512" s="6" t="n">
        <v>-1</v>
      </c>
      <c r="E6512" s="6" t="n">
        <v>1.9992673992674</v>
      </c>
      <c r="F6512" s="6" t="n">
        <v>0</v>
      </c>
      <c r="G6512" s="6" t="n">
        <v>0.0322344322344326</v>
      </c>
      <c r="H6512" s="6" t="str">
        <f aca="false">IF(AND(A6512&gt;=Stimuli!$B$2,A6512&lt;=Stimuli!$C$2),Stimuli!$A$2,IF(AND(A6512&gt;=Stimuli!$B$3,A6512&lt;=Stimuli!$C$3),Stimuli!$A$3,IF(AND(A6512&gt;=Stimuli!$B$4,A6512&lt;=Stimuli!$C$4),Stimuli!$A$4,"")))</f>
        <v>01 Quiet baseline (60s)</v>
      </c>
      <c r="I6512" s="6" t="n">
        <f aca="false">(B6512-B6511)/((A6512-A6511)/1000)</f>
        <v>-1.50036630036618</v>
      </c>
      <c r="J6512" s="6" t="n">
        <f aca="false">IF(OR(B6512&lt;Rules!$B$2,B6512&gt;Rules!$B$3,ABS(I6512)&gt;Rules!$B$4,OR(B6513&lt;Rules!$B$2,B6513&gt;Rules!$B$3,ABS(I6513)&gt;Rules!$B$4)),1,0)</f>
        <v>0</v>
      </c>
      <c r="K6512" s="6" t="str">
        <f aca="false">IF(F6512=1,COUNTIF($F$2:F6512,1),"")</f>
        <v/>
      </c>
    </row>
    <row r="6513" customFormat="false" ht="15" hidden="false" customHeight="false" outlineLevel="0" collapsed="false">
      <c r="A6513" s="6" t="n">
        <v>51136.3055</v>
      </c>
      <c r="B6513" s="6" t="n">
        <v>2.07252747252747</v>
      </c>
      <c r="C6513" s="6" t="n">
        <v>64</v>
      </c>
      <c r="D6513" s="6" t="n">
        <v>-1</v>
      </c>
      <c r="E6513" s="6" t="n">
        <v>1.9992673992674</v>
      </c>
      <c r="F6513" s="6" t="n">
        <v>0</v>
      </c>
      <c r="G6513" s="6" t="n">
        <v>0.0322344322344326</v>
      </c>
      <c r="H6513" s="6" t="str">
        <f aca="false">IF(AND(A6513&gt;=Stimuli!$B$2,A6513&lt;=Stimuli!$C$2),Stimuli!$A$2,IF(AND(A6513&gt;=Stimuli!$B$3,A6513&lt;=Stimuli!$C$3),Stimuli!$A$3,IF(AND(A6513&gt;=Stimuli!$B$4,A6513&lt;=Stimuli!$C$4),Stimuli!$A$4,"")))</f>
        <v>01 Quiet baseline (60s)</v>
      </c>
      <c r="I6513" s="6" t="n">
        <f aca="false">(B6513-B6512)/((A6513-A6512)/1000)</f>
        <v>0.18754578754556</v>
      </c>
      <c r="J6513" s="6" t="n">
        <f aca="false">IF(OR(B6513&lt;Rules!$B$2,B6513&gt;Rules!$B$3,ABS(I6513)&gt;Rules!$B$4,OR(B6514&lt;Rules!$B$2,B6514&gt;Rules!$B$3,ABS(I6514)&gt;Rules!$B$4)),1,0)</f>
        <v>0</v>
      </c>
      <c r="K6513" s="6" t="str">
        <f aca="false">IF(F6513=1,COUNTIF($F$2:F6513,1),"")</f>
        <v/>
      </c>
    </row>
    <row r="6514" customFormat="false" ht="15" hidden="false" customHeight="false" outlineLevel="0" collapsed="false">
      <c r="A6514" s="6" t="n">
        <v>51144.118</v>
      </c>
      <c r="B6514" s="6" t="n">
        <v>2.05494505494506</v>
      </c>
      <c r="C6514" s="6" t="n">
        <v>64</v>
      </c>
      <c r="D6514" s="6" t="n">
        <v>-1</v>
      </c>
      <c r="E6514" s="6" t="n">
        <v>1.9992673992674</v>
      </c>
      <c r="F6514" s="6" t="n">
        <v>0</v>
      </c>
      <c r="G6514" s="6" t="n">
        <v>0.0322344322344326</v>
      </c>
      <c r="H6514" s="6" t="str">
        <f aca="false">IF(AND(A6514&gt;=Stimuli!$B$2,A6514&lt;=Stimuli!$C$2),Stimuli!$A$2,IF(AND(A6514&gt;=Stimuli!$B$3,A6514&lt;=Stimuli!$C$3),Stimuli!$A$3,IF(AND(A6514&gt;=Stimuli!$B$4,A6514&lt;=Stimuli!$C$4),Stimuli!$A$4,"")))</f>
        <v>01 Quiet baseline (60s)</v>
      </c>
      <c r="I6514" s="6" t="n">
        <f aca="false">(B6514-B6513)/((A6514-A6513)/1000)</f>
        <v>-2.25054945054933</v>
      </c>
      <c r="J6514" s="6" t="n">
        <f aca="false">IF(OR(B6514&lt;Rules!$B$2,B6514&gt;Rules!$B$3,ABS(I6514)&gt;Rules!$B$4,OR(B6515&lt;Rules!$B$2,B6515&gt;Rules!$B$3,ABS(I6515)&gt;Rules!$B$4)),1,0)</f>
        <v>0</v>
      </c>
      <c r="K6514" s="6" t="str">
        <f aca="false">IF(F6514=1,COUNTIF($F$2:F6514,1),"")</f>
        <v/>
      </c>
    </row>
    <row r="6515" customFormat="false" ht="15" hidden="false" customHeight="false" outlineLevel="0" collapsed="false">
      <c r="A6515" s="6" t="n">
        <v>51151.9305</v>
      </c>
      <c r="B6515" s="6" t="n">
        <v>2.05347985347985</v>
      </c>
      <c r="C6515" s="6" t="n">
        <v>64</v>
      </c>
      <c r="D6515" s="6" t="n">
        <v>-1</v>
      </c>
      <c r="E6515" s="6" t="n">
        <v>1.9992673992674</v>
      </c>
      <c r="F6515" s="6" t="n">
        <v>0</v>
      </c>
      <c r="G6515" s="6" t="n">
        <v>0.0322344322344326</v>
      </c>
      <c r="H6515" s="6" t="str">
        <f aca="false">IF(AND(A6515&gt;=Stimuli!$B$2,A6515&lt;=Stimuli!$C$2),Stimuli!$A$2,IF(AND(A6515&gt;=Stimuli!$B$3,A6515&lt;=Stimuli!$C$3),Stimuli!$A$3,IF(AND(A6515&gt;=Stimuli!$B$4,A6515&lt;=Stimuli!$C$4),Stimuli!$A$4,"")))</f>
        <v>01 Quiet baseline (60s)</v>
      </c>
      <c r="I6515" s="6" t="n">
        <f aca="false">(B6515-B6514)/((A6515-A6514)/1000)</f>
        <v>-0.187545787545901</v>
      </c>
      <c r="J6515" s="6" t="n">
        <f aca="false">IF(OR(B6515&lt;Rules!$B$2,B6515&gt;Rules!$B$3,ABS(I6515)&gt;Rules!$B$4,OR(B6516&lt;Rules!$B$2,B6516&gt;Rules!$B$3,ABS(I6516)&gt;Rules!$B$4)),1,0)</f>
        <v>0</v>
      </c>
      <c r="K6515" s="6" t="str">
        <f aca="false">IF(F6515=1,COUNTIF($F$2:F6515,1),"")</f>
        <v/>
      </c>
    </row>
    <row r="6516" customFormat="false" ht="15" hidden="false" customHeight="false" outlineLevel="0" collapsed="false">
      <c r="A6516" s="6" t="n">
        <v>51159.743</v>
      </c>
      <c r="B6516" s="6" t="n">
        <v>2.04468864468865</v>
      </c>
      <c r="C6516" s="6" t="n">
        <v>64</v>
      </c>
      <c r="D6516" s="6" t="n">
        <v>-1</v>
      </c>
      <c r="E6516" s="6" t="n">
        <v>1.9992673992674</v>
      </c>
      <c r="F6516" s="6" t="n">
        <v>0</v>
      </c>
      <c r="G6516" s="6" t="n">
        <v>0.0322344322344326</v>
      </c>
      <c r="H6516" s="6" t="str">
        <f aca="false">IF(AND(A6516&gt;=Stimuli!$B$2,A6516&lt;=Stimuli!$C$2),Stimuli!$A$2,IF(AND(A6516&gt;=Stimuli!$B$3,A6516&lt;=Stimuli!$C$3),Stimuli!$A$3,IF(AND(A6516&gt;=Stimuli!$B$4,A6516&lt;=Stimuli!$C$4),Stimuli!$A$4,"")))</f>
        <v>01 Quiet baseline (60s)</v>
      </c>
      <c r="I6516" s="6" t="n">
        <f aca="false">(B6516-B6515)/((A6516-A6515)/1000)</f>
        <v>-1.12527472527461</v>
      </c>
      <c r="J6516" s="6" t="n">
        <f aca="false">IF(OR(B6516&lt;Rules!$B$2,B6516&gt;Rules!$B$3,ABS(I6516)&gt;Rules!$B$4,OR(B6517&lt;Rules!$B$2,B6517&gt;Rules!$B$3,ABS(I6517)&gt;Rules!$B$4)),1,0)</f>
        <v>0</v>
      </c>
      <c r="K6516" s="6" t="str">
        <f aca="false">IF(F6516=1,COUNTIF($F$2:F6516,1),"")</f>
        <v/>
      </c>
    </row>
    <row r="6517" customFormat="false" ht="15" hidden="false" customHeight="false" outlineLevel="0" collapsed="false">
      <c r="A6517" s="6" t="n">
        <v>51167.5555</v>
      </c>
      <c r="B6517" s="6" t="n">
        <v>2.04468864468865</v>
      </c>
      <c r="C6517" s="6" t="n">
        <v>64</v>
      </c>
      <c r="D6517" s="6" t="n">
        <v>-1</v>
      </c>
      <c r="E6517" s="6" t="n">
        <v>1.9992673992674</v>
      </c>
      <c r="F6517" s="6" t="n">
        <v>0</v>
      </c>
      <c r="G6517" s="6" t="n">
        <v>0.0322344322344326</v>
      </c>
      <c r="H6517" s="6" t="str">
        <f aca="false">IF(AND(A6517&gt;=Stimuli!$B$2,A6517&lt;=Stimuli!$C$2),Stimuli!$A$2,IF(AND(A6517&gt;=Stimuli!$B$3,A6517&lt;=Stimuli!$C$3),Stimuli!$A$3,IF(AND(A6517&gt;=Stimuli!$B$4,A6517&lt;=Stimuli!$C$4),Stimuli!$A$4,"")))</f>
        <v>01 Quiet baseline (60s)</v>
      </c>
      <c r="I6517" s="6" t="n">
        <f aca="false">(B6517-B6516)/((A6517-A6516)/1000)</f>
        <v>0</v>
      </c>
      <c r="J6517" s="6" t="n">
        <f aca="false">IF(OR(B6517&lt;Rules!$B$2,B6517&gt;Rules!$B$3,ABS(I6517)&gt;Rules!$B$4,OR(B6518&lt;Rules!$B$2,B6518&gt;Rules!$B$3,ABS(I6518)&gt;Rules!$B$4)),1,0)</f>
        <v>0</v>
      </c>
      <c r="K6517" s="6" t="str">
        <f aca="false">IF(F6517=1,COUNTIF($F$2:F6517,1),"")</f>
        <v/>
      </c>
    </row>
    <row r="6518" customFormat="false" ht="15" hidden="false" customHeight="false" outlineLevel="0" collapsed="false">
      <c r="A6518" s="6" t="n">
        <v>51175.368</v>
      </c>
      <c r="B6518" s="6" t="n">
        <v>2.04175824175824</v>
      </c>
      <c r="C6518" s="6" t="n">
        <v>64</v>
      </c>
      <c r="D6518" s="6" t="n">
        <v>-1</v>
      </c>
      <c r="E6518" s="6" t="n">
        <v>1.9992673992674</v>
      </c>
      <c r="F6518" s="6" t="n">
        <v>0</v>
      </c>
      <c r="G6518" s="6" t="n">
        <v>0.0322344322344326</v>
      </c>
      <c r="H6518" s="6" t="str">
        <f aca="false">IF(AND(A6518&gt;=Stimuli!$B$2,A6518&lt;=Stimuli!$C$2),Stimuli!$A$2,IF(AND(A6518&gt;=Stimuli!$B$3,A6518&lt;=Stimuli!$C$3),Stimuli!$A$3,IF(AND(A6518&gt;=Stimuli!$B$4,A6518&lt;=Stimuli!$C$4),Stimuli!$A$4,"")))</f>
        <v>01 Quiet baseline (60s)</v>
      </c>
      <c r="I6518" s="6" t="n">
        <f aca="false">(B6518-B6517)/((A6518-A6517)/1000)</f>
        <v>-0.375091575091574</v>
      </c>
      <c r="J6518" s="6" t="n">
        <f aca="false">IF(OR(B6518&lt;Rules!$B$2,B6518&gt;Rules!$B$3,ABS(I6518)&gt;Rules!$B$4,OR(B6519&lt;Rules!$B$2,B6519&gt;Rules!$B$3,ABS(I6519)&gt;Rules!$B$4)),1,0)</f>
        <v>0</v>
      </c>
      <c r="K6518" s="6" t="str">
        <f aca="false">IF(F6518=1,COUNTIF($F$2:F6518,1),"")</f>
        <v/>
      </c>
    </row>
    <row r="6519" customFormat="false" ht="15" hidden="false" customHeight="false" outlineLevel="0" collapsed="false">
      <c r="A6519" s="6" t="n">
        <v>51183.1805</v>
      </c>
      <c r="B6519" s="6" t="n">
        <v>2.04175824175824</v>
      </c>
      <c r="C6519" s="6" t="n">
        <v>64</v>
      </c>
      <c r="D6519" s="6" t="n">
        <v>-1</v>
      </c>
      <c r="E6519" s="6" t="n">
        <v>1.9992673992674</v>
      </c>
      <c r="F6519" s="6" t="n">
        <v>0</v>
      </c>
      <c r="G6519" s="6" t="n">
        <v>0.0322344322344326</v>
      </c>
      <c r="H6519" s="6" t="str">
        <f aca="false">IF(AND(A6519&gt;=Stimuli!$B$2,A6519&lt;=Stimuli!$C$2),Stimuli!$A$2,IF(AND(A6519&gt;=Stimuli!$B$3,A6519&lt;=Stimuli!$C$3),Stimuli!$A$3,IF(AND(A6519&gt;=Stimuli!$B$4,A6519&lt;=Stimuli!$C$4),Stimuli!$A$4,"")))</f>
        <v>01 Quiet baseline (60s)</v>
      </c>
      <c r="I6519" s="6" t="n">
        <f aca="false">(B6519-B6518)/((A6519-A6518)/1000)</f>
        <v>0</v>
      </c>
      <c r="J6519" s="6" t="n">
        <f aca="false">IF(OR(B6519&lt;Rules!$B$2,B6519&gt;Rules!$B$3,ABS(I6519)&gt;Rules!$B$4,OR(B6520&lt;Rules!$B$2,B6520&gt;Rules!$B$3,ABS(I6520)&gt;Rules!$B$4)),1,0)</f>
        <v>0</v>
      </c>
      <c r="K6519" s="6" t="str">
        <f aca="false">IF(F6519=1,COUNTIF($F$2:F6519,1),"")</f>
        <v/>
      </c>
    </row>
    <row r="6520" customFormat="false" ht="15" hidden="false" customHeight="false" outlineLevel="0" collapsed="false">
      <c r="A6520" s="6" t="n">
        <v>51190.993</v>
      </c>
      <c r="B6520" s="6" t="n">
        <v>2.04322344322344</v>
      </c>
      <c r="C6520" s="6" t="n">
        <v>64</v>
      </c>
      <c r="D6520" s="6" t="n">
        <v>-1</v>
      </c>
      <c r="E6520" s="6" t="n">
        <v>1.9992673992674</v>
      </c>
      <c r="F6520" s="6" t="n">
        <v>0</v>
      </c>
      <c r="G6520" s="6" t="n">
        <v>0.0322344322344326</v>
      </c>
      <c r="H6520" s="6" t="str">
        <f aca="false">IF(AND(A6520&gt;=Stimuli!$B$2,A6520&lt;=Stimuli!$C$2),Stimuli!$A$2,IF(AND(A6520&gt;=Stimuli!$B$3,A6520&lt;=Stimuli!$C$3),Stimuli!$A$3,IF(AND(A6520&gt;=Stimuli!$B$4,A6520&lt;=Stimuli!$C$4),Stimuli!$A$4,"")))</f>
        <v>01 Quiet baseline (60s)</v>
      </c>
      <c r="I6520" s="6" t="n">
        <f aca="false">(B6520-B6519)/((A6520-A6519)/1000)</f>
        <v>0.18754578754573</v>
      </c>
      <c r="J6520" s="6" t="n">
        <f aca="false">IF(OR(B6520&lt;Rules!$B$2,B6520&gt;Rules!$B$3,ABS(I6520)&gt;Rules!$B$4,OR(B6521&lt;Rules!$B$2,B6521&gt;Rules!$B$3,ABS(I6521)&gt;Rules!$B$4)),1,0)</f>
        <v>0</v>
      </c>
      <c r="K6520" s="6" t="str">
        <f aca="false">IF(F6520=1,COUNTIF($F$2:F6520,1),"")</f>
        <v/>
      </c>
    </row>
    <row r="6521" customFormat="false" ht="15" hidden="false" customHeight="false" outlineLevel="0" collapsed="false">
      <c r="A6521" s="6" t="n">
        <v>51198.8055</v>
      </c>
      <c r="B6521" s="6" t="n">
        <v>2.04029304029304</v>
      </c>
      <c r="C6521" s="6" t="n">
        <v>64</v>
      </c>
      <c r="D6521" s="6" t="n">
        <v>-1</v>
      </c>
      <c r="E6521" s="6" t="n">
        <v>1.9992673992674</v>
      </c>
      <c r="F6521" s="6" t="n">
        <v>0</v>
      </c>
      <c r="G6521" s="6" t="n">
        <v>0.0322344322344326</v>
      </c>
      <c r="H6521" s="6" t="str">
        <f aca="false">IF(AND(A6521&gt;=Stimuli!$B$2,A6521&lt;=Stimuli!$C$2),Stimuli!$A$2,IF(AND(A6521&gt;=Stimuli!$B$3,A6521&lt;=Stimuli!$C$3),Stimuli!$A$3,IF(AND(A6521&gt;=Stimuli!$B$4,A6521&lt;=Stimuli!$C$4),Stimuli!$A$4,"")))</f>
        <v>01 Quiet baseline (60s)</v>
      </c>
      <c r="I6521" s="6" t="n">
        <f aca="false">(B6521-B6520)/((A6521-A6520)/1000)</f>
        <v>-0.375091575091574</v>
      </c>
      <c r="J6521" s="6" t="n">
        <f aca="false">IF(OR(B6521&lt;Rules!$B$2,B6521&gt;Rules!$B$3,ABS(I6521)&gt;Rules!$B$4,OR(B6522&lt;Rules!$B$2,B6522&gt;Rules!$B$3,ABS(I6522)&gt;Rules!$B$4)),1,0)</f>
        <v>0</v>
      </c>
      <c r="K6521" s="6" t="str">
        <f aca="false">IF(F6521=1,COUNTIF($F$2:F6521,1),"")</f>
        <v/>
      </c>
    </row>
    <row r="6522" customFormat="false" ht="15" hidden="false" customHeight="false" outlineLevel="0" collapsed="false">
      <c r="A6522" s="6" t="n">
        <v>51206.618</v>
      </c>
      <c r="B6522" s="6" t="n">
        <v>2.04322344322344</v>
      </c>
      <c r="C6522" s="6" t="n">
        <v>64</v>
      </c>
      <c r="D6522" s="6" t="n">
        <v>-1</v>
      </c>
      <c r="E6522" s="6" t="n">
        <v>1.9992673992674</v>
      </c>
      <c r="F6522" s="6" t="n">
        <v>0</v>
      </c>
      <c r="G6522" s="6" t="n">
        <v>0.0322344322344326</v>
      </c>
      <c r="H6522" s="6" t="str">
        <f aca="false">IF(AND(A6522&gt;=Stimuli!$B$2,A6522&lt;=Stimuli!$C$2),Stimuli!$A$2,IF(AND(A6522&gt;=Stimuli!$B$3,A6522&lt;=Stimuli!$C$3),Stimuli!$A$3,IF(AND(A6522&gt;=Stimuli!$B$4,A6522&lt;=Stimuli!$C$4),Stimuli!$A$4,"")))</f>
        <v>01 Quiet baseline (60s)</v>
      </c>
      <c r="I6522" s="6" t="n">
        <f aca="false">(B6522-B6521)/((A6522-A6521)/1000)</f>
        <v>0.375091575091574</v>
      </c>
      <c r="J6522" s="6" t="n">
        <f aca="false">IF(OR(B6522&lt;Rules!$B$2,B6522&gt;Rules!$B$3,ABS(I6522)&gt;Rules!$B$4,OR(B6523&lt;Rules!$B$2,B6523&gt;Rules!$B$3,ABS(I6523)&gt;Rules!$B$4)),1,0)</f>
        <v>0</v>
      </c>
      <c r="K6522" s="6" t="str">
        <f aca="false">IF(F6522=1,COUNTIF($F$2:F6522,1),"")</f>
        <v/>
      </c>
    </row>
    <row r="6523" customFormat="false" ht="15" hidden="false" customHeight="false" outlineLevel="0" collapsed="false">
      <c r="A6523" s="6" t="n">
        <v>51214.4305</v>
      </c>
      <c r="B6523" s="6" t="n">
        <v>2.03736263736264</v>
      </c>
      <c r="C6523" s="6" t="n">
        <v>64</v>
      </c>
      <c r="D6523" s="6" t="n">
        <v>-1</v>
      </c>
      <c r="E6523" s="6" t="n">
        <v>1.9992673992674</v>
      </c>
      <c r="F6523" s="6" t="n">
        <v>0</v>
      </c>
      <c r="G6523" s="6" t="n">
        <v>0.0322344322344326</v>
      </c>
      <c r="H6523" s="6" t="str">
        <f aca="false">IF(AND(A6523&gt;=Stimuli!$B$2,A6523&lt;=Stimuli!$C$2),Stimuli!$A$2,IF(AND(A6523&gt;=Stimuli!$B$3,A6523&lt;=Stimuli!$C$3),Stimuli!$A$3,IF(AND(A6523&gt;=Stimuli!$B$4,A6523&lt;=Stimuli!$C$4),Stimuli!$A$4,"")))</f>
        <v>01 Quiet baseline (60s)</v>
      </c>
      <c r="I6523" s="6" t="n">
        <f aca="false">(B6523-B6522)/((A6523-A6522)/1000)</f>
        <v>-0.750183150183204</v>
      </c>
      <c r="J6523" s="6" t="n">
        <f aca="false">IF(OR(B6523&lt;Rules!$B$2,B6523&gt;Rules!$B$3,ABS(I6523)&gt;Rules!$B$4,OR(B6524&lt;Rules!$B$2,B6524&gt;Rules!$B$3,ABS(I6524)&gt;Rules!$B$4)),1,0)</f>
        <v>0</v>
      </c>
      <c r="K6523" s="6" t="str">
        <f aca="false">IF(F6523=1,COUNTIF($F$2:F6523,1),"")</f>
        <v/>
      </c>
    </row>
    <row r="6524" customFormat="false" ht="15" hidden="false" customHeight="false" outlineLevel="0" collapsed="false">
      <c r="A6524" s="6" t="n">
        <v>51222.243</v>
      </c>
      <c r="B6524" s="6" t="n">
        <v>2.04322344322344</v>
      </c>
      <c r="C6524" s="6" t="n">
        <v>64</v>
      </c>
      <c r="D6524" s="6" t="n">
        <v>-1</v>
      </c>
      <c r="E6524" s="6" t="n">
        <v>1.9992673992674</v>
      </c>
      <c r="F6524" s="6" t="n">
        <v>0</v>
      </c>
      <c r="G6524" s="6" t="n">
        <v>0.0322344322344326</v>
      </c>
      <c r="H6524" s="6" t="str">
        <f aca="false">IF(AND(A6524&gt;=Stimuli!$B$2,A6524&lt;=Stimuli!$C$2),Stimuli!$A$2,IF(AND(A6524&gt;=Stimuli!$B$3,A6524&lt;=Stimuli!$C$3),Stimuli!$A$3,IF(AND(A6524&gt;=Stimuli!$B$4,A6524&lt;=Stimuli!$C$4),Stimuli!$A$4,"")))</f>
        <v>01 Quiet baseline (60s)</v>
      </c>
      <c r="I6524" s="6" t="n">
        <f aca="false">(B6524-B6523)/((A6524-A6523)/1000)</f>
        <v>0.750183150183204</v>
      </c>
      <c r="J6524" s="6" t="n">
        <f aca="false">IF(OR(B6524&lt;Rules!$B$2,B6524&gt;Rules!$B$3,ABS(I6524)&gt;Rules!$B$4,OR(B6525&lt;Rules!$B$2,B6525&gt;Rules!$B$3,ABS(I6525)&gt;Rules!$B$4)),1,0)</f>
        <v>0</v>
      </c>
      <c r="K6524" s="6" t="str">
        <f aca="false">IF(F6524=1,COUNTIF($F$2:F6524,1),"")</f>
        <v/>
      </c>
    </row>
    <row r="6525" customFormat="false" ht="15" hidden="false" customHeight="false" outlineLevel="0" collapsed="false">
      <c r="A6525" s="6" t="n">
        <v>51230.0555</v>
      </c>
      <c r="B6525" s="6" t="n">
        <v>2.03589743589744</v>
      </c>
      <c r="C6525" s="6" t="n">
        <v>64</v>
      </c>
      <c r="D6525" s="6" t="n">
        <v>-1</v>
      </c>
      <c r="E6525" s="6" t="n">
        <v>1.9992673992674</v>
      </c>
      <c r="F6525" s="6" t="n">
        <v>0</v>
      </c>
      <c r="G6525" s="6" t="n">
        <v>0.0322344322344326</v>
      </c>
      <c r="H6525" s="6" t="str">
        <f aca="false">IF(AND(A6525&gt;=Stimuli!$B$2,A6525&lt;=Stimuli!$C$2),Stimuli!$A$2,IF(AND(A6525&gt;=Stimuli!$B$3,A6525&lt;=Stimuli!$C$3),Stimuli!$A$3,IF(AND(A6525&gt;=Stimuli!$B$4,A6525&lt;=Stimuli!$C$4),Stimuli!$A$4,"")))</f>
        <v>01 Quiet baseline (60s)</v>
      </c>
      <c r="I6525" s="6" t="n">
        <f aca="false">(B6525-B6524)/((A6525-A6524)/1000)</f>
        <v>-0.937728937728878</v>
      </c>
      <c r="J6525" s="6" t="n">
        <f aca="false">IF(OR(B6525&lt;Rules!$B$2,B6525&gt;Rules!$B$3,ABS(I6525)&gt;Rules!$B$4,OR(B6526&lt;Rules!$B$2,B6526&gt;Rules!$B$3,ABS(I6526)&gt;Rules!$B$4)),1,0)</f>
        <v>0</v>
      </c>
      <c r="K6525" s="6" t="str">
        <f aca="false">IF(F6525=1,COUNTIF($F$2:F6525,1),"")</f>
        <v/>
      </c>
    </row>
    <row r="6526" customFormat="false" ht="15" hidden="false" customHeight="false" outlineLevel="0" collapsed="false">
      <c r="A6526" s="6" t="n">
        <v>51237.868</v>
      </c>
      <c r="B6526" s="6" t="n">
        <v>2.04175824175824</v>
      </c>
      <c r="C6526" s="6" t="n">
        <v>64</v>
      </c>
      <c r="D6526" s="6" t="n">
        <v>-1</v>
      </c>
      <c r="E6526" s="6" t="n">
        <v>1.9992673992674</v>
      </c>
      <c r="F6526" s="6" t="n">
        <v>0</v>
      </c>
      <c r="G6526" s="6" t="n">
        <v>0.0322344322344326</v>
      </c>
      <c r="H6526" s="6" t="str">
        <f aca="false">IF(AND(A6526&gt;=Stimuli!$B$2,A6526&lt;=Stimuli!$C$2),Stimuli!$A$2,IF(AND(A6526&gt;=Stimuli!$B$3,A6526&lt;=Stimuli!$C$3),Stimuli!$A$3,IF(AND(A6526&gt;=Stimuli!$B$4,A6526&lt;=Stimuli!$C$4),Stimuli!$A$4,"")))</f>
        <v>01 Quiet baseline (60s)</v>
      </c>
      <c r="I6526" s="6" t="n">
        <f aca="false">(B6526-B6525)/((A6526-A6525)/1000)</f>
        <v>0.750183150183148</v>
      </c>
      <c r="J6526" s="6" t="n">
        <f aca="false">IF(OR(B6526&lt;Rules!$B$2,B6526&gt;Rules!$B$3,ABS(I6526)&gt;Rules!$B$4,OR(B6527&lt;Rules!$B$2,B6527&gt;Rules!$B$3,ABS(I6527)&gt;Rules!$B$4)),1,0)</f>
        <v>0</v>
      </c>
      <c r="K6526" s="6" t="str">
        <f aca="false">IF(F6526=1,COUNTIF($F$2:F6526,1),"")</f>
        <v/>
      </c>
    </row>
    <row r="6527" customFormat="false" ht="15" hidden="false" customHeight="false" outlineLevel="0" collapsed="false">
      <c r="A6527" s="6" t="n">
        <v>51245.6805</v>
      </c>
      <c r="B6527" s="6" t="n">
        <v>2.03296703296703</v>
      </c>
      <c r="C6527" s="6" t="n">
        <v>64</v>
      </c>
      <c r="D6527" s="6" t="n">
        <v>-1</v>
      </c>
      <c r="E6527" s="6" t="n">
        <v>1.9992673992674</v>
      </c>
      <c r="F6527" s="6" t="n">
        <v>0</v>
      </c>
      <c r="G6527" s="6" t="n">
        <v>0.0322344322344326</v>
      </c>
      <c r="H6527" s="6" t="str">
        <f aca="false">IF(AND(A6527&gt;=Stimuli!$B$2,A6527&lt;=Stimuli!$C$2),Stimuli!$A$2,IF(AND(A6527&gt;=Stimuli!$B$3,A6527&lt;=Stimuli!$C$3),Stimuli!$A$3,IF(AND(A6527&gt;=Stimuli!$B$4,A6527&lt;=Stimuli!$C$4),Stimuli!$A$4,"")))</f>
        <v>01 Quiet baseline (60s)</v>
      </c>
      <c r="I6527" s="6" t="n">
        <f aca="false">(B6527-B6526)/((A6527-A6526)/1000)</f>
        <v>-1.12527472527489</v>
      </c>
      <c r="J6527" s="6" t="n">
        <f aca="false">IF(OR(B6527&lt;Rules!$B$2,B6527&gt;Rules!$B$3,ABS(I6527)&gt;Rules!$B$4,OR(B6528&lt;Rules!$B$2,B6528&gt;Rules!$B$3,ABS(I6528)&gt;Rules!$B$4)),1,0)</f>
        <v>0</v>
      </c>
      <c r="K6527" s="6" t="str">
        <f aca="false">IF(F6527=1,COUNTIF($F$2:F6527,1),"")</f>
        <v/>
      </c>
    </row>
    <row r="6528" customFormat="false" ht="15" hidden="false" customHeight="false" outlineLevel="0" collapsed="false">
      <c r="A6528" s="6" t="n">
        <v>51253.493</v>
      </c>
      <c r="B6528" s="6" t="n">
        <v>2.04175824175824</v>
      </c>
      <c r="C6528" s="6" t="n">
        <v>64</v>
      </c>
      <c r="D6528" s="6" t="n">
        <v>-1</v>
      </c>
      <c r="E6528" s="6" t="n">
        <v>1.9992673992674</v>
      </c>
      <c r="F6528" s="6" t="n">
        <v>0</v>
      </c>
      <c r="G6528" s="6" t="n">
        <v>0.0322344322344326</v>
      </c>
      <c r="H6528" s="6" t="str">
        <f aca="false">IF(AND(A6528&gt;=Stimuli!$B$2,A6528&lt;=Stimuli!$C$2),Stimuli!$A$2,IF(AND(A6528&gt;=Stimuli!$B$3,A6528&lt;=Stimuli!$C$3),Stimuli!$A$3,IF(AND(A6528&gt;=Stimuli!$B$4,A6528&lt;=Stimuli!$C$4),Stimuli!$A$4,"")))</f>
        <v>01 Quiet baseline (60s)</v>
      </c>
      <c r="I6528" s="6" t="n">
        <f aca="false">(B6528-B6527)/((A6528-A6527)/1000)</f>
        <v>1.12527472527489</v>
      </c>
      <c r="J6528" s="6" t="n">
        <f aca="false">IF(OR(B6528&lt;Rules!$B$2,B6528&gt;Rules!$B$3,ABS(I6528)&gt;Rules!$B$4,OR(B6529&lt;Rules!$B$2,B6529&gt;Rules!$B$3,ABS(I6529)&gt;Rules!$B$4)),1,0)</f>
        <v>0</v>
      </c>
      <c r="K6528" s="6" t="str">
        <f aca="false">IF(F6528=1,COUNTIF($F$2:F6528,1),"")</f>
        <v/>
      </c>
    </row>
    <row r="6529" customFormat="false" ht="15" hidden="false" customHeight="false" outlineLevel="0" collapsed="false">
      <c r="A6529" s="6" t="n">
        <v>51261.3055</v>
      </c>
      <c r="B6529" s="6" t="n">
        <v>2.03443223443223</v>
      </c>
      <c r="C6529" s="6" t="n">
        <v>64</v>
      </c>
      <c r="D6529" s="6" t="n">
        <v>-1</v>
      </c>
      <c r="E6529" s="6" t="n">
        <v>1.9992673992674</v>
      </c>
      <c r="F6529" s="6" t="n">
        <v>0</v>
      </c>
      <c r="G6529" s="6" t="n">
        <v>0.0322344322344326</v>
      </c>
      <c r="H6529" s="6" t="str">
        <f aca="false">IF(AND(A6529&gt;=Stimuli!$B$2,A6529&lt;=Stimuli!$C$2),Stimuli!$A$2,IF(AND(A6529&gt;=Stimuli!$B$3,A6529&lt;=Stimuli!$C$3),Stimuli!$A$3,IF(AND(A6529&gt;=Stimuli!$B$4,A6529&lt;=Stimuli!$C$4),Stimuli!$A$4,"")))</f>
        <v>01 Quiet baseline (60s)</v>
      </c>
      <c r="I6529" s="6" t="n">
        <f aca="false">(B6529-B6528)/((A6529-A6528)/1000)</f>
        <v>-0.937728937729048</v>
      </c>
      <c r="J6529" s="6" t="n">
        <f aca="false">IF(OR(B6529&lt;Rules!$B$2,B6529&gt;Rules!$B$3,ABS(I6529)&gt;Rules!$B$4,OR(B6530&lt;Rules!$B$2,B6530&gt;Rules!$B$3,ABS(I6530)&gt;Rules!$B$4)),1,0)</f>
        <v>0</v>
      </c>
      <c r="K6529" s="6" t="str">
        <f aca="false">IF(F6529=1,COUNTIF($F$2:F6529,1),"")</f>
        <v/>
      </c>
    </row>
    <row r="6530" customFormat="false" ht="15" hidden="false" customHeight="false" outlineLevel="0" collapsed="false">
      <c r="A6530" s="6" t="n">
        <v>51269.118</v>
      </c>
      <c r="B6530" s="6" t="n">
        <v>2.04175824175824</v>
      </c>
      <c r="C6530" s="6" t="n">
        <v>64</v>
      </c>
      <c r="D6530" s="6" t="n">
        <v>-1</v>
      </c>
      <c r="E6530" s="6" t="n">
        <v>1.9992673992674</v>
      </c>
      <c r="F6530" s="6" t="n">
        <v>0</v>
      </c>
      <c r="G6530" s="6" t="n">
        <v>0.0322344322344326</v>
      </c>
      <c r="H6530" s="6" t="str">
        <f aca="false">IF(AND(A6530&gt;=Stimuli!$B$2,A6530&lt;=Stimuli!$C$2),Stimuli!$A$2,IF(AND(A6530&gt;=Stimuli!$B$3,A6530&lt;=Stimuli!$C$3),Stimuli!$A$3,IF(AND(A6530&gt;=Stimuli!$B$4,A6530&lt;=Stimuli!$C$4),Stimuli!$A$4,"")))</f>
        <v>01 Quiet baseline (60s)</v>
      </c>
      <c r="I6530" s="6" t="n">
        <f aca="false">(B6530-B6529)/((A6530-A6529)/1000)</f>
        <v>0.937728937729048</v>
      </c>
      <c r="J6530" s="6" t="n">
        <f aca="false">IF(OR(B6530&lt;Rules!$B$2,B6530&gt;Rules!$B$3,ABS(I6530)&gt;Rules!$B$4,OR(B6531&lt;Rules!$B$2,B6531&gt;Rules!$B$3,ABS(I6531)&gt;Rules!$B$4)),1,0)</f>
        <v>0</v>
      </c>
      <c r="K6530" s="6" t="str">
        <f aca="false">IF(F6530=1,COUNTIF($F$2:F6530,1),"")</f>
        <v/>
      </c>
    </row>
    <row r="6531" customFormat="false" ht="15" hidden="false" customHeight="false" outlineLevel="0" collapsed="false">
      <c r="A6531" s="6" t="n">
        <v>51276.9305</v>
      </c>
      <c r="B6531" s="6" t="n">
        <v>2.03589743589744</v>
      </c>
      <c r="C6531" s="6" t="n">
        <v>64</v>
      </c>
      <c r="D6531" s="6" t="n">
        <v>-1</v>
      </c>
      <c r="E6531" s="6" t="n">
        <v>1.9992673992674</v>
      </c>
      <c r="F6531" s="6" t="n">
        <v>0</v>
      </c>
      <c r="G6531" s="6" t="n">
        <v>0.0322344322344326</v>
      </c>
      <c r="H6531" s="6" t="str">
        <f aca="false">IF(AND(A6531&gt;=Stimuli!$B$2,A6531&lt;=Stimuli!$C$2),Stimuli!$A$2,IF(AND(A6531&gt;=Stimuli!$B$3,A6531&lt;=Stimuli!$C$3),Stimuli!$A$3,IF(AND(A6531&gt;=Stimuli!$B$4,A6531&lt;=Stimuli!$C$4),Stimuli!$A$4,"")))</f>
        <v>01 Quiet baseline (60s)</v>
      </c>
      <c r="I6531" s="6" t="n">
        <f aca="false">(B6531-B6530)/((A6531-A6530)/1000)</f>
        <v>-0.750183150183148</v>
      </c>
      <c r="J6531" s="6" t="n">
        <f aca="false">IF(OR(B6531&lt;Rules!$B$2,B6531&gt;Rules!$B$3,ABS(I6531)&gt;Rules!$B$4,OR(B6532&lt;Rules!$B$2,B6532&gt;Rules!$B$3,ABS(I6532)&gt;Rules!$B$4)),1,0)</f>
        <v>0</v>
      </c>
      <c r="K6531" s="6" t="str">
        <f aca="false">IF(F6531=1,COUNTIF($F$2:F6531,1),"")</f>
        <v/>
      </c>
    </row>
    <row r="6532" customFormat="false" ht="15" hidden="false" customHeight="false" outlineLevel="0" collapsed="false">
      <c r="A6532" s="6" t="n">
        <v>51284.743</v>
      </c>
      <c r="B6532" s="6" t="n">
        <v>2.04029304029304</v>
      </c>
      <c r="C6532" s="6" t="n">
        <v>64</v>
      </c>
      <c r="D6532" s="6" t="n">
        <v>-1</v>
      </c>
      <c r="E6532" s="6" t="n">
        <v>1.9992673992674</v>
      </c>
      <c r="F6532" s="6" t="n">
        <v>0</v>
      </c>
      <c r="G6532" s="6" t="n">
        <v>0.0322344322344326</v>
      </c>
      <c r="H6532" s="6" t="str">
        <f aca="false">IF(AND(A6532&gt;=Stimuli!$B$2,A6532&lt;=Stimuli!$C$2),Stimuli!$A$2,IF(AND(A6532&gt;=Stimuli!$B$3,A6532&lt;=Stimuli!$C$3),Stimuli!$A$3,IF(AND(A6532&gt;=Stimuli!$B$4,A6532&lt;=Stimuli!$C$4),Stimuli!$A$4,"")))</f>
        <v>01 Quiet baseline (60s)</v>
      </c>
      <c r="I6532" s="6" t="n">
        <f aca="false">(B6532-B6531)/((A6532-A6531)/1000)</f>
        <v>0.562637362637304</v>
      </c>
      <c r="J6532" s="6" t="n">
        <f aca="false">IF(OR(B6532&lt;Rules!$B$2,B6532&gt;Rules!$B$3,ABS(I6532)&gt;Rules!$B$4,OR(B6533&lt;Rules!$B$2,B6533&gt;Rules!$B$3,ABS(I6533)&gt;Rules!$B$4)),1,0)</f>
        <v>0</v>
      </c>
      <c r="K6532" s="6" t="str">
        <f aca="false">IF(F6532=1,COUNTIF($F$2:F6532,1),"")</f>
        <v/>
      </c>
    </row>
    <row r="6533" customFormat="false" ht="15" hidden="false" customHeight="false" outlineLevel="0" collapsed="false">
      <c r="A6533" s="6" t="n">
        <v>51292.5555</v>
      </c>
      <c r="B6533" s="6" t="n">
        <v>2.03589743589744</v>
      </c>
      <c r="C6533" s="6" t="n">
        <v>64</v>
      </c>
      <c r="D6533" s="6" t="n">
        <v>-1</v>
      </c>
      <c r="E6533" s="6" t="n">
        <v>1.9992673992674</v>
      </c>
      <c r="F6533" s="6" t="n">
        <v>0</v>
      </c>
      <c r="G6533" s="6" t="n">
        <v>0.0322344322344326</v>
      </c>
      <c r="H6533" s="6" t="str">
        <f aca="false">IF(AND(A6533&gt;=Stimuli!$B$2,A6533&lt;=Stimuli!$C$2),Stimuli!$A$2,IF(AND(A6533&gt;=Stimuli!$B$3,A6533&lt;=Stimuli!$C$3),Stimuli!$A$3,IF(AND(A6533&gt;=Stimuli!$B$4,A6533&lt;=Stimuli!$C$4),Stimuli!$A$4,"")))</f>
        <v>01 Quiet baseline (60s)</v>
      </c>
      <c r="I6533" s="6" t="n">
        <f aca="false">(B6533-B6532)/((A6533-A6532)/1000)</f>
        <v>-0.562637362637304</v>
      </c>
      <c r="J6533" s="6" t="n">
        <f aca="false">IF(OR(B6533&lt;Rules!$B$2,B6533&gt;Rules!$B$3,ABS(I6533)&gt;Rules!$B$4,OR(B6534&lt;Rules!$B$2,B6534&gt;Rules!$B$3,ABS(I6534)&gt;Rules!$B$4)),1,0)</f>
        <v>0</v>
      </c>
      <c r="K6533" s="6" t="str">
        <f aca="false">IF(F6533=1,COUNTIF($F$2:F6533,1),"")</f>
        <v/>
      </c>
    </row>
    <row r="6534" customFormat="false" ht="15" hidden="false" customHeight="false" outlineLevel="0" collapsed="false">
      <c r="A6534" s="6" t="n">
        <v>51300.368</v>
      </c>
      <c r="B6534" s="6" t="n">
        <v>2.03882783882784</v>
      </c>
      <c r="C6534" s="6" t="n">
        <v>64</v>
      </c>
      <c r="D6534" s="6" t="n">
        <v>-1</v>
      </c>
      <c r="E6534" s="6" t="n">
        <v>1.9992673992674</v>
      </c>
      <c r="F6534" s="6" t="n">
        <v>0</v>
      </c>
      <c r="G6534" s="6" t="n">
        <v>0.0322344322344326</v>
      </c>
      <c r="H6534" s="6" t="str">
        <f aca="false">IF(AND(A6534&gt;=Stimuli!$B$2,A6534&lt;=Stimuli!$C$2),Stimuli!$A$2,IF(AND(A6534&gt;=Stimuli!$B$3,A6534&lt;=Stimuli!$C$3),Stimuli!$A$3,IF(AND(A6534&gt;=Stimuli!$B$4,A6534&lt;=Stimuli!$C$4),Stimuli!$A$4,"")))</f>
        <v>01 Quiet baseline (60s)</v>
      </c>
      <c r="I6534" s="6" t="n">
        <f aca="false">(B6534-B6533)/((A6534-A6533)/1000)</f>
        <v>0.375091575091574</v>
      </c>
      <c r="J6534" s="6" t="n">
        <f aca="false">IF(OR(B6534&lt;Rules!$B$2,B6534&gt;Rules!$B$3,ABS(I6534)&gt;Rules!$B$4,OR(B6535&lt;Rules!$B$2,B6535&gt;Rules!$B$3,ABS(I6535)&gt;Rules!$B$4)),1,0)</f>
        <v>0</v>
      </c>
      <c r="K6534" s="6" t="str">
        <f aca="false">IF(F6534=1,COUNTIF($F$2:F6534,1),"")</f>
        <v/>
      </c>
    </row>
    <row r="6535" customFormat="false" ht="15" hidden="false" customHeight="false" outlineLevel="0" collapsed="false">
      <c r="A6535" s="6" t="n">
        <v>51308.1805</v>
      </c>
      <c r="B6535" s="6" t="n">
        <v>2.03443223443223</v>
      </c>
      <c r="C6535" s="6" t="n">
        <v>64</v>
      </c>
      <c r="D6535" s="6" t="n">
        <v>-1</v>
      </c>
      <c r="E6535" s="6" t="n">
        <v>1.9992673992674</v>
      </c>
      <c r="F6535" s="6" t="n">
        <v>0</v>
      </c>
      <c r="G6535" s="6" t="n">
        <v>0.0322344322344326</v>
      </c>
      <c r="H6535" s="6" t="str">
        <f aca="false">IF(AND(A6535&gt;=Stimuli!$B$2,A6535&lt;=Stimuli!$C$2),Stimuli!$A$2,IF(AND(A6535&gt;=Stimuli!$B$3,A6535&lt;=Stimuli!$C$3),Stimuli!$A$3,IF(AND(A6535&gt;=Stimuli!$B$4,A6535&lt;=Stimuli!$C$4),Stimuli!$A$4,"")))</f>
        <v>01 Quiet baseline (60s)</v>
      </c>
      <c r="I6535" s="6" t="n">
        <f aca="false">(B6535-B6534)/((A6535-A6534)/1000)</f>
        <v>-0.562637362637474</v>
      </c>
      <c r="J6535" s="6" t="n">
        <f aca="false">IF(OR(B6535&lt;Rules!$B$2,B6535&gt;Rules!$B$3,ABS(I6535)&gt;Rules!$B$4,OR(B6536&lt;Rules!$B$2,B6536&gt;Rules!$B$3,ABS(I6536)&gt;Rules!$B$4)),1,0)</f>
        <v>0</v>
      </c>
      <c r="K6535" s="6" t="str">
        <f aca="false">IF(F6535=1,COUNTIF($F$2:F6535,1),"")</f>
        <v/>
      </c>
    </row>
    <row r="6536" customFormat="false" ht="15" hidden="false" customHeight="false" outlineLevel="0" collapsed="false">
      <c r="A6536" s="6" t="n">
        <v>51315.993</v>
      </c>
      <c r="B6536" s="6" t="n">
        <v>2.03296703296703</v>
      </c>
      <c r="C6536" s="6" t="n">
        <v>64</v>
      </c>
      <c r="D6536" s="6" t="n">
        <v>-1</v>
      </c>
      <c r="E6536" s="6" t="n">
        <v>1.9992673992674</v>
      </c>
      <c r="F6536" s="6" t="n">
        <v>0</v>
      </c>
      <c r="G6536" s="6" t="n">
        <v>0.0322344322344326</v>
      </c>
      <c r="H6536" s="6" t="str">
        <f aca="false">IF(AND(A6536&gt;=Stimuli!$B$2,A6536&lt;=Stimuli!$C$2),Stimuli!$A$2,IF(AND(A6536&gt;=Stimuli!$B$3,A6536&lt;=Stimuli!$C$3),Stimuli!$A$3,IF(AND(A6536&gt;=Stimuli!$B$4,A6536&lt;=Stimuli!$C$4),Stimuli!$A$4,"")))</f>
        <v>01 Quiet baseline (60s)</v>
      </c>
      <c r="I6536" s="6" t="n">
        <f aca="false">(B6536-B6535)/((A6536-A6535)/1000)</f>
        <v>-0.187545787545844</v>
      </c>
      <c r="J6536" s="6" t="n">
        <f aca="false">IF(OR(B6536&lt;Rules!$B$2,B6536&gt;Rules!$B$3,ABS(I6536)&gt;Rules!$B$4,OR(B6537&lt;Rules!$B$2,B6537&gt;Rules!$B$3,ABS(I6537)&gt;Rules!$B$4)),1,0)</f>
        <v>0</v>
      </c>
      <c r="K6536" s="6" t="str">
        <f aca="false">IF(F6536=1,COUNTIF($F$2:F6536,1),"")</f>
        <v/>
      </c>
    </row>
    <row r="6537" customFormat="false" ht="15" hidden="false" customHeight="false" outlineLevel="0" collapsed="false">
      <c r="A6537" s="6" t="n">
        <v>51323.8055</v>
      </c>
      <c r="B6537" s="6" t="n">
        <v>2.03589743589744</v>
      </c>
      <c r="C6537" s="6" t="n">
        <v>64</v>
      </c>
      <c r="D6537" s="6" t="n">
        <v>-1</v>
      </c>
      <c r="E6537" s="6" t="n">
        <v>1.9992673992674</v>
      </c>
      <c r="F6537" s="6" t="n">
        <v>0</v>
      </c>
      <c r="G6537" s="6" t="n">
        <v>0.0322344322344326</v>
      </c>
      <c r="H6537" s="6" t="str">
        <f aca="false">IF(AND(A6537&gt;=Stimuli!$B$2,A6537&lt;=Stimuli!$C$2),Stimuli!$A$2,IF(AND(A6537&gt;=Stimuli!$B$3,A6537&lt;=Stimuli!$C$3),Stimuli!$A$3,IF(AND(A6537&gt;=Stimuli!$B$4,A6537&lt;=Stimuli!$C$4),Stimuli!$A$4,"")))</f>
        <v>01 Quiet baseline (60s)</v>
      </c>
      <c r="I6537" s="6" t="n">
        <f aca="false">(B6537-B6536)/((A6537-A6536)/1000)</f>
        <v>0.375091575091744</v>
      </c>
      <c r="J6537" s="6" t="n">
        <f aca="false">IF(OR(B6537&lt;Rules!$B$2,B6537&gt;Rules!$B$3,ABS(I6537)&gt;Rules!$B$4,OR(B6538&lt;Rules!$B$2,B6538&gt;Rules!$B$3,ABS(I6538)&gt;Rules!$B$4)),1,0)</f>
        <v>0</v>
      </c>
      <c r="K6537" s="6" t="str">
        <f aca="false">IF(F6537=1,COUNTIF($F$2:F6537,1),"")</f>
        <v/>
      </c>
    </row>
    <row r="6538" customFormat="false" ht="15" hidden="false" customHeight="false" outlineLevel="0" collapsed="false">
      <c r="A6538" s="6" t="n">
        <v>51331.618</v>
      </c>
      <c r="B6538" s="6" t="n">
        <v>2.03296703296703</v>
      </c>
      <c r="C6538" s="6" t="n">
        <v>64</v>
      </c>
      <c r="D6538" s="6" t="n">
        <v>-1</v>
      </c>
      <c r="E6538" s="6" t="n">
        <v>1.9992673992674</v>
      </c>
      <c r="F6538" s="6" t="n">
        <v>0</v>
      </c>
      <c r="G6538" s="6" t="n">
        <v>0.0322344322344326</v>
      </c>
      <c r="H6538" s="6" t="str">
        <f aca="false">IF(AND(A6538&gt;=Stimuli!$B$2,A6538&lt;=Stimuli!$C$2),Stimuli!$A$2,IF(AND(A6538&gt;=Stimuli!$B$3,A6538&lt;=Stimuli!$C$3),Stimuli!$A$3,IF(AND(A6538&gt;=Stimuli!$B$4,A6538&lt;=Stimuli!$C$4),Stimuli!$A$4,"")))</f>
        <v>01 Quiet baseline (60s)</v>
      </c>
      <c r="I6538" s="6" t="n">
        <f aca="false">(B6538-B6537)/((A6538-A6537)/1000)</f>
        <v>-0.375091575091744</v>
      </c>
      <c r="J6538" s="6" t="n">
        <f aca="false">IF(OR(B6538&lt;Rules!$B$2,B6538&gt;Rules!$B$3,ABS(I6538)&gt;Rules!$B$4,OR(B6539&lt;Rules!$B$2,B6539&gt;Rules!$B$3,ABS(I6539)&gt;Rules!$B$4)),1,0)</f>
        <v>0</v>
      </c>
      <c r="K6538" s="6" t="str">
        <f aca="false">IF(F6538=1,COUNTIF($F$2:F6538,1),"")</f>
        <v/>
      </c>
    </row>
    <row r="6539" customFormat="false" ht="15" hidden="false" customHeight="false" outlineLevel="0" collapsed="false">
      <c r="A6539" s="6" t="n">
        <v>51339.4305</v>
      </c>
      <c r="B6539" s="6" t="n">
        <v>2.03882783882784</v>
      </c>
      <c r="C6539" s="6" t="n">
        <v>64</v>
      </c>
      <c r="D6539" s="6" t="n">
        <v>-1</v>
      </c>
      <c r="E6539" s="6" t="n">
        <v>1.9992673992674</v>
      </c>
      <c r="F6539" s="6" t="n">
        <v>0</v>
      </c>
      <c r="G6539" s="6" t="n">
        <v>0.0322344322344326</v>
      </c>
      <c r="H6539" s="6" t="str">
        <f aca="false">IF(AND(A6539&gt;=Stimuli!$B$2,A6539&lt;=Stimuli!$C$2),Stimuli!$A$2,IF(AND(A6539&gt;=Stimuli!$B$3,A6539&lt;=Stimuli!$C$3),Stimuli!$A$3,IF(AND(A6539&gt;=Stimuli!$B$4,A6539&lt;=Stimuli!$C$4),Stimuli!$A$4,"")))</f>
        <v>01 Quiet baseline (60s)</v>
      </c>
      <c r="I6539" s="6" t="n">
        <f aca="false">(B6539-B6538)/((A6539-A6538)/1000)</f>
        <v>0.750183150183318</v>
      </c>
      <c r="J6539" s="6" t="n">
        <f aca="false">IF(OR(B6539&lt;Rules!$B$2,B6539&gt;Rules!$B$3,ABS(I6539)&gt;Rules!$B$4,OR(B6540&lt;Rules!$B$2,B6540&gt;Rules!$B$3,ABS(I6540)&gt;Rules!$B$4)),1,0)</f>
        <v>0</v>
      </c>
      <c r="K6539" s="6" t="str">
        <f aca="false">IF(F6539=1,COUNTIF($F$2:F6539,1),"")</f>
        <v/>
      </c>
    </row>
    <row r="6540" customFormat="false" ht="15" hidden="false" customHeight="false" outlineLevel="0" collapsed="false">
      <c r="A6540" s="6" t="n">
        <v>51347.243</v>
      </c>
      <c r="B6540" s="6" t="n">
        <v>2.03150183150183</v>
      </c>
      <c r="C6540" s="6" t="n">
        <v>64</v>
      </c>
      <c r="D6540" s="6" t="n">
        <v>-1</v>
      </c>
      <c r="E6540" s="6" t="n">
        <v>1.9992673992674</v>
      </c>
      <c r="F6540" s="6" t="n">
        <v>0</v>
      </c>
      <c r="G6540" s="6" t="n">
        <v>0.0322344322344326</v>
      </c>
      <c r="H6540" s="6" t="str">
        <f aca="false">IF(AND(A6540&gt;=Stimuli!$B$2,A6540&lt;=Stimuli!$C$2),Stimuli!$A$2,IF(AND(A6540&gt;=Stimuli!$B$3,A6540&lt;=Stimuli!$C$3),Stimuli!$A$3,IF(AND(A6540&gt;=Stimuli!$B$4,A6540&lt;=Stimuli!$C$4),Stimuli!$A$4,"")))</f>
        <v>01 Quiet baseline (60s)</v>
      </c>
      <c r="I6540" s="6" t="n">
        <f aca="false">(B6540-B6539)/((A6540-A6539)/1000)</f>
        <v>-0.937728937729048</v>
      </c>
      <c r="J6540" s="6" t="n">
        <f aca="false">IF(OR(B6540&lt;Rules!$B$2,B6540&gt;Rules!$B$3,ABS(I6540)&gt;Rules!$B$4,OR(B6541&lt;Rules!$B$2,B6541&gt;Rules!$B$3,ABS(I6541)&gt;Rules!$B$4)),1,0)</f>
        <v>0</v>
      </c>
      <c r="K6540" s="6" t="str">
        <f aca="false">IF(F6540=1,COUNTIF($F$2:F6540,1),"")</f>
        <v/>
      </c>
    </row>
    <row r="6541" customFormat="false" ht="15" hidden="false" customHeight="false" outlineLevel="0" collapsed="false">
      <c r="A6541" s="6" t="n">
        <v>51355.0555</v>
      </c>
      <c r="B6541" s="6" t="n">
        <v>2.03882783882784</v>
      </c>
      <c r="C6541" s="6" t="n">
        <v>64</v>
      </c>
      <c r="D6541" s="6" t="n">
        <v>-1</v>
      </c>
      <c r="E6541" s="6" t="n">
        <v>1.9992673992674</v>
      </c>
      <c r="F6541" s="6" t="n">
        <v>0</v>
      </c>
      <c r="G6541" s="6" t="n">
        <v>0.0322344322344326</v>
      </c>
      <c r="H6541" s="6" t="str">
        <f aca="false">IF(AND(A6541&gt;=Stimuli!$B$2,A6541&lt;=Stimuli!$C$2),Stimuli!$A$2,IF(AND(A6541&gt;=Stimuli!$B$3,A6541&lt;=Stimuli!$C$3),Stimuli!$A$3,IF(AND(A6541&gt;=Stimuli!$B$4,A6541&lt;=Stimuli!$C$4),Stimuli!$A$4,"")))</f>
        <v>01 Quiet baseline (60s)</v>
      </c>
      <c r="I6541" s="6" t="n">
        <f aca="false">(B6541-B6540)/((A6541-A6540)/1000)</f>
        <v>0.937728937729048</v>
      </c>
      <c r="J6541" s="6" t="n">
        <f aca="false">IF(OR(B6541&lt;Rules!$B$2,B6541&gt;Rules!$B$3,ABS(I6541)&gt;Rules!$B$4,OR(B6542&lt;Rules!$B$2,B6542&gt;Rules!$B$3,ABS(I6542)&gt;Rules!$B$4)),1,0)</f>
        <v>0</v>
      </c>
      <c r="K6541" s="6" t="str">
        <f aca="false">IF(F6541=1,COUNTIF($F$2:F6541,1),"")</f>
        <v/>
      </c>
    </row>
    <row r="6542" customFormat="false" ht="15" hidden="false" customHeight="false" outlineLevel="0" collapsed="false">
      <c r="A6542" s="6" t="n">
        <v>51362.868</v>
      </c>
      <c r="B6542" s="6" t="n">
        <v>2.03150183150183</v>
      </c>
      <c r="C6542" s="6" t="n">
        <v>64</v>
      </c>
      <c r="D6542" s="6" t="n">
        <v>-1</v>
      </c>
      <c r="E6542" s="6" t="n">
        <v>1.9992673992674</v>
      </c>
      <c r="F6542" s="6" t="n">
        <v>0</v>
      </c>
      <c r="G6542" s="6" t="n">
        <v>0.0322344322344326</v>
      </c>
      <c r="H6542" s="6" t="str">
        <f aca="false">IF(AND(A6542&gt;=Stimuli!$B$2,A6542&lt;=Stimuli!$C$2),Stimuli!$A$2,IF(AND(A6542&gt;=Stimuli!$B$3,A6542&lt;=Stimuli!$C$3),Stimuli!$A$3,IF(AND(A6542&gt;=Stimuli!$B$4,A6542&lt;=Stimuli!$C$4),Stimuli!$A$4,"")))</f>
        <v>01 Quiet baseline (60s)</v>
      </c>
      <c r="I6542" s="6" t="n">
        <f aca="false">(B6542-B6541)/((A6542-A6541)/1000)</f>
        <v>-0.937728937729048</v>
      </c>
      <c r="J6542" s="6" t="n">
        <f aca="false">IF(OR(B6542&lt;Rules!$B$2,B6542&gt;Rules!$B$3,ABS(I6542)&gt;Rules!$B$4,OR(B6543&lt;Rules!$B$2,B6543&gt;Rules!$B$3,ABS(I6543)&gt;Rules!$B$4)),1,0)</f>
        <v>0</v>
      </c>
      <c r="K6542" s="6" t="str">
        <f aca="false">IF(F6542=1,COUNTIF($F$2:F6542,1),"")</f>
        <v/>
      </c>
    </row>
    <row r="6543" customFormat="false" ht="15" hidden="false" customHeight="false" outlineLevel="0" collapsed="false">
      <c r="A6543" s="6" t="n">
        <v>51370.6805</v>
      </c>
      <c r="B6543" s="6" t="n">
        <v>2.04029304029304</v>
      </c>
      <c r="C6543" s="6" t="n">
        <v>64</v>
      </c>
      <c r="D6543" s="6" t="n">
        <v>-1</v>
      </c>
      <c r="E6543" s="6" t="n">
        <v>1.9992673992674</v>
      </c>
      <c r="F6543" s="6" t="n">
        <v>0</v>
      </c>
      <c r="G6543" s="6" t="n">
        <v>0.0322344322344326</v>
      </c>
      <c r="H6543" s="6" t="str">
        <f aca="false">IF(AND(A6543&gt;=Stimuli!$B$2,A6543&lt;=Stimuli!$C$2),Stimuli!$A$2,IF(AND(A6543&gt;=Stimuli!$B$3,A6543&lt;=Stimuli!$C$3),Stimuli!$A$3,IF(AND(A6543&gt;=Stimuli!$B$4,A6543&lt;=Stimuli!$C$4),Stimuli!$A$4,"")))</f>
        <v>01 Quiet baseline (60s)</v>
      </c>
      <c r="I6543" s="6" t="n">
        <f aca="false">(B6543-B6542)/((A6543-A6542)/1000)</f>
        <v>1.12527472527478</v>
      </c>
      <c r="J6543" s="6" t="n">
        <f aca="false">IF(OR(B6543&lt;Rules!$B$2,B6543&gt;Rules!$B$3,ABS(I6543)&gt;Rules!$B$4,OR(B6544&lt;Rules!$B$2,B6544&gt;Rules!$B$3,ABS(I6544)&gt;Rules!$B$4)),1,0)</f>
        <v>0</v>
      </c>
      <c r="K6543" s="6" t="str">
        <f aca="false">IF(F6543=1,COUNTIF($F$2:F6543,1),"")</f>
        <v/>
      </c>
    </row>
    <row r="6544" customFormat="false" ht="15" hidden="false" customHeight="false" outlineLevel="0" collapsed="false">
      <c r="A6544" s="6" t="n">
        <v>51378.493</v>
      </c>
      <c r="B6544" s="6" t="n">
        <v>2.03296703296703</v>
      </c>
      <c r="C6544" s="6" t="n">
        <v>64</v>
      </c>
      <c r="D6544" s="6" t="n">
        <v>-1</v>
      </c>
      <c r="E6544" s="6" t="n">
        <v>1.9992673992674</v>
      </c>
      <c r="F6544" s="6" t="n">
        <v>0</v>
      </c>
      <c r="G6544" s="6" t="n">
        <v>0.0322344322344326</v>
      </c>
      <c r="H6544" s="6" t="str">
        <f aca="false">IF(AND(A6544&gt;=Stimuli!$B$2,A6544&lt;=Stimuli!$C$2),Stimuli!$A$2,IF(AND(A6544&gt;=Stimuli!$B$3,A6544&lt;=Stimuli!$C$3),Stimuli!$A$3,IF(AND(A6544&gt;=Stimuli!$B$4,A6544&lt;=Stimuli!$C$4),Stimuli!$A$4,"")))</f>
        <v>01 Quiet baseline (60s)</v>
      </c>
      <c r="I6544" s="6" t="n">
        <f aca="false">(B6544-B6543)/((A6544-A6543)/1000)</f>
        <v>-0.937728937729048</v>
      </c>
      <c r="J6544" s="6" t="n">
        <f aca="false">IF(OR(B6544&lt;Rules!$B$2,B6544&gt;Rules!$B$3,ABS(I6544)&gt;Rules!$B$4,OR(B6545&lt;Rules!$B$2,B6545&gt;Rules!$B$3,ABS(I6545)&gt;Rules!$B$4)),1,0)</f>
        <v>0</v>
      </c>
      <c r="K6544" s="6" t="str">
        <f aca="false">IF(F6544=1,COUNTIF($F$2:F6544,1),"")</f>
        <v/>
      </c>
    </row>
    <row r="6545" customFormat="false" ht="15" hidden="false" customHeight="false" outlineLevel="0" collapsed="false">
      <c r="A6545" s="6" t="n">
        <v>51386.3055</v>
      </c>
      <c r="B6545" s="6" t="n">
        <v>2.04175824175824</v>
      </c>
      <c r="C6545" s="6" t="n">
        <v>64</v>
      </c>
      <c r="D6545" s="6" t="n">
        <v>-1</v>
      </c>
      <c r="E6545" s="6" t="n">
        <v>1.9992673992674</v>
      </c>
      <c r="F6545" s="6" t="n">
        <v>0</v>
      </c>
      <c r="G6545" s="6" t="n">
        <v>0.0322344322344326</v>
      </c>
      <c r="H6545" s="6" t="str">
        <f aca="false">IF(AND(A6545&gt;=Stimuli!$B$2,A6545&lt;=Stimuli!$C$2),Stimuli!$A$2,IF(AND(A6545&gt;=Stimuli!$B$3,A6545&lt;=Stimuli!$C$3),Stimuli!$A$3,IF(AND(A6545&gt;=Stimuli!$B$4,A6545&lt;=Stimuli!$C$4),Stimuli!$A$4,"")))</f>
        <v>01 Quiet baseline (60s)</v>
      </c>
      <c r="I6545" s="6" t="n">
        <f aca="false">(B6545-B6544)/((A6545-A6544)/1000)</f>
        <v>1.12527472527489</v>
      </c>
      <c r="J6545" s="6" t="n">
        <f aca="false">IF(OR(B6545&lt;Rules!$B$2,B6545&gt;Rules!$B$3,ABS(I6545)&gt;Rules!$B$4,OR(B6546&lt;Rules!$B$2,B6546&gt;Rules!$B$3,ABS(I6546)&gt;Rules!$B$4)),1,0)</f>
        <v>0</v>
      </c>
      <c r="K6545" s="6" t="str">
        <f aca="false">IF(F6545=1,COUNTIF($F$2:F6545,1),"")</f>
        <v/>
      </c>
    </row>
    <row r="6546" customFormat="false" ht="15" hidden="false" customHeight="false" outlineLevel="0" collapsed="false">
      <c r="A6546" s="6" t="n">
        <v>51394.118</v>
      </c>
      <c r="B6546" s="6" t="n">
        <v>2.03443223443223</v>
      </c>
      <c r="C6546" s="6" t="n">
        <v>64</v>
      </c>
      <c r="D6546" s="6" t="n">
        <v>-1</v>
      </c>
      <c r="E6546" s="6" t="n">
        <v>1.9992673992674</v>
      </c>
      <c r="F6546" s="6" t="n">
        <v>0</v>
      </c>
      <c r="G6546" s="6" t="n">
        <v>0.0322344322344326</v>
      </c>
      <c r="H6546" s="6" t="str">
        <f aca="false">IF(AND(A6546&gt;=Stimuli!$B$2,A6546&lt;=Stimuli!$C$2),Stimuli!$A$2,IF(AND(A6546&gt;=Stimuli!$B$3,A6546&lt;=Stimuli!$C$3),Stimuli!$A$3,IF(AND(A6546&gt;=Stimuli!$B$4,A6546&lt;=Stimuli!$C$4),Stimuli!$A$4,"")))</f>
        <v>01 Quiet baseline (60s)</v>
      </c>
      <c r="I6546" s="6" t="n">
        <f aca="false">(B6546-B6545)/((A6546-A6545)/1000)</f>
        <v>-0.937728937729048</v>
      </c>
      <c r="J6546" s="6" t="n">
        <f aca="false">IF(OR(B6546&lt;Rules!$B$2,B6546&gt;Rules!$B$3,ABS(I6546)&gt;Rules!$B$4,OR(B6547&lt;Rules!$B$2,B6547&gt;Rules!$B$3,ABS(I6547)&gt;Rules!$B$4)),1,0)</f>
        <v>0</v>
      </c>
      <c r="K6546" s="6" t="str">
        <f aca="false">IF(F6546=1,COUNTIF($F$2:F6546,1),"")</f>
        <v/>
      </c>
    </row>
    <row r="6547" customFormat="false" ht="15" hidden="false" customHeight="false" outlineLevel="0" collapsed="false">
      <c r="A6547" s="6" t="n">
        <v>51401.9305</v>
      </c>
      <c r="B6547" s="6" t="n">
        <v>2.04175824175824</v>
      </c>
      <c r="C6547" s="6" t="n">
        <v>64</v>
      </c>
      <c r="D6547" s="6" t="n">
        <v>-1</v>
      </c>
      <c r="E6547" s="6" t="n">
        <v>1.9992673992674</v>
      </c>
      <c r="F6547" s="6" t="n">
        <v>0</v>
      </c>
      <c r="G6547" s="6" t="n">
        <v>0.0322344322344326</v>
      </c>
      <c r="H6547" s="6" t="str">
        <f aca="false">IF(AND(A6547&gt;=Stimuli!$B$2,A6547&lt;=Stimuli!$C$2),Stimuli!$A$2,IF(AND(A6547&gt;=Stimuli!$B$3,A6547&lt;=Stimuli!$C$3),Stimuli!$A$3,IF(AND(A6547&gt;=Stimuli!$B$4,A6547&lt;=Stimuli!$C$4),Stimuli!$A$4,"")))</f>
        <v>01 Quiet baseline (60s)</v>
      </c>
      <c r="I6547" s="6" t="n">
        <f aca="false">(B6547-B6546)/((A6547-A6546)/1000)</f>
        <v>0.937728937729048</v>
      </c>
      <c r="J6547" s="6" t="n">
        <f aca="false">IF(OR(B6547&lt;Rules!$B$2,B6547&gt;Rules!$B$3,ABS(I6547)&gt;Rules!$B$4,OR(B6548&lt;Rules!$B$2,B6548&gt;Rules!$B$3,ABS(I6548)&gt;Rules!$B$4)),1,0)</f>
        <v>0</v>
      </c>
      <c r="K6547" s="6" t="str">
        <f aca="false">IF(F6547=1,COUNTIF($F$2:F6547,1),"")</f>
        <v/>
      </c>
    </row>
    <row r="6548" customFormat="false" ht="15" hidden="false" customHeight="false" outlineLevel="0" collapsed="false">
      <c r="A6548" s="6" t="n">
        <v>51409.743</v>
      </c>
      <c r="B6548" s="6" t="n">
        <v>2.03589743589744</v>
      </c>
      <c r="C6548" s="6" t="n">
        <v>64</v>
      </c>
      <c r="D6548" s="6" t="n">
        <v>-1</v>
      </c>
      <c r="E6548" s="6" t="n">
        <v>1.9992673992674</v>
      </c>
      <c r="F6548" s="6" t="n">
        <v>0</v>
      </c>
      <c r="G6548" s="6" t="n">
        <v>0.0322344322344326</v>
      </c>
      <c r="H6548" s="6" t="str">
        <f aca="false">IF(AND(A6548&gt;=Stimuli!$B$2,A6548&lt;=Stimuli!$C$2),Stimuli!$A$2,IF(AND(A6548&gt;=Stimuli!$B$3,A6548&lt;=Stimuli!$C$3),Stimuli!$A$3,IF(AND(A6548&gt;=Stimuli!$B$4,A6548&lt;=Stimuli!$C$4),Stimuli!$A$4,"")))</f>
        <v>01 Quiet baseline (60s)</v>
      </c>
      <c r="I6548" s="6" t="n">
        <f aca="false">(B6548-B6547)/((A6548-A6547)/1000)</f>
        <v>-0.750183150183148</v>
      </c>
      <c r="J6548" s="6" t="n">
        <f aca="false">IF(OR(B6548&lt;Rules!$B$2,B6548&gt;Rules!$B$3,ABS(I6548)&gt;Rules!$B$4,OR(B6549&lt;Rules!$B$2,B6549&gt;Rules!$B$3,ABS(I6549)&gt;Rules!$B$4)),1,0)</f>
        <v>0</v>
      </c>
      <c r="K6548" s="6" t="str">
        <f aca="false">IF(F6548=1,COUNTIF($F$2:F6548,1),"")</f>
        <v/>
      </c>
    </row>
    <row r="6549" customFormat="false" ht="15" hidden="false" customHeight="false" outlineLevel="0" collapsed="false">
      <c r="A6549" s="6" t="n">
        <v>51417.5555</v>
      </c>
      <c r="B6549" s="6" t="n">
        <v>2.03882783882784</v>
      </c>
      <c r="C6549" s="6" t="n">
        <v>64</v>
      </c>
      <c r="D6549" s="6" t="n">
        <v>-1</v>
      </c>
      <c r="E6549" s="6" t="n">
        <v>1.9992673992674</v>
      </c>
      <c r="F6549" s="6" t="n">
        <v>0</v>
      </c>
      <c r="G6549" s="6" t="n">
        <v>0.0322344322344326</v>
      </c>
      <c r="H6549" s="6" t="str">
        <f aca="false">IF(AND(A6549&gt;=Stimuli!$B$2,A6549&lt;=Stimuli!$C$2),Stimuli!$A$2,IF(AND(A6549&gt;=Stimuli!$B$3,A6549&lt;=Stimuli!$C$3),Stimuli!$A$3,IF(AND(A6549&gt;=Stimuli!$B$4,A6549&lt;=Stimuli!$C$4),Stimuli!$A$4,"")))</f>
        <v>01 Quiet baseline (60s)</v>
      </c>
      <c r="I6549" s="6" t="n">
        <f aca="false">(B6549-B6548)/((A6549-A6548)/1000)</f>
        <v>0.375091575091574</v>
      </c>
      <c r="J6549" s="6" t="n">
        <f aca="false">IF(OR(B6549&lt;Rules!$B$2,B6549&gt;Rules!$B$3,ABS(I6549)&gt;Rules!$B$4,OR(B6550&lt;Rules!$B$2,B6550&gt;Rules!$B$3,ABS(I6550)&gt;Rules!$B$4)),1,0)</f>
        <v>0</v>
      </c>
      <c r="K6549" s="6" t="str">
        <f aca="false">IF(F6549=1,COUNTIF($F$2:F6549,1),"")</f>
        <v/>
      </c>
    </row>
    <row r="6550" customFormat="false" ht="15" hidden="false" customHeight="false" outlineLevel="0" collapsed="false">
      <c r="A6550" s="6" t="n">
        <v>51425.368</v>
      </c>
      <c r="B6550" s="6" t="n">
        <v>2.03589743589744</v>
      </c>
      <c r="C6550" s="6" t="n">
        <v>64</v>
      </c>
      <c r="D6550" s="6" t="n">
        <v>-1</v>
      </c>
      <c r="E6550" s="6" t="n">
        <v>1.9992673992674</v>
      </c>
      <c r="F6550" s="6" t="n">
        <v>0</v>
      </c>
      <c r="G6550" s="6" t="n">
        <v>0.0322344322344326</v>
      </c>
      <c r="H6550" s="6" t="str">
        <f aca="false">IF(AND(A6550&gt;=Stimuli!$B$2,A6550&lt;=Stimuli!$C$2),Stimuli!$A$2,IF(AND(A6550&gt;=Stimuli!$B$3,A6550&lt;=Stimuli!$C$3),Stimuli!$A$3,IF(AND(A6550&gt;=Stimuli!$B$4,A6550&lt;=Stimuli!$C$4),Stimuli!$A$4,"")))</f>
        <v>01 Quiet baseline (60s)</v>
      </c>
      <c r="I6550" s="6" t="n">
        <f aca="false">(B6550-B6549)/((A6550-A6549)/1000)</f>
        <v>-0.375091575091574</v>
      </c>
      <c r="J6550" s="6" t="n">
        <f aca="false">IF(OR(B6550&lt;Rules!$B$2,B6550&gt;Rules!$B$3,ABS(I6550)&gt;Rules!$B$4,OR(B6551&lt;Rules!$B$2,B6551&gt;Rules!$B$3,ABS(I6551)&gt;Rules!$B$4)),1,0)</f>
        <v>0</v>
      </c>
      <c r="K6550" s="6" t="str">
        <f aca="false">IF(F6550=1,COUNTIF($F$2:F6550,1),"")</f>
        <v/>
      </c>
    </row>
    <row r="6551" customFormat="false" ht="15" hidden="false" customHeight="false" outlineLevel="0" collapsed="false">
      <c r="A6551" s="6" t="n">
        <v>51433.1805</v>
      </c>
      <c r="B6551" s="6" t="n">
        <v>2.03736263736264</v>
      </c>
      <c r="C6551" s="6" t="n">
        <v>64</v>
      </c>
      <c r="D6551" s="6" t="n">
        <v>-1</v>
      </c>
      <c r="E6551" s="6" t="n">
        <v>1.9992673992674</v>
      </c>
      <c r="F6551" s="6" t="n">
        <v>0</v>
      </c>
      <c r="G6551" s="6" t="n">
        <v>0.0322344322344326</v>
      </c>
      <c r="H6551" s="6" t="str">
        <f aca="false">IF(AND(A6551&gt;=Stimuli!$B$2,A6551&lt;=Stimuli!$C$2),Stimuli!$A$2,IF(AND(A6551&gt;=Stimuli!$B$3,A6551&lt;=Stimuli!$C$3),Stimuli!$A$3,IF(AND(A6551&gt;=Stimuli!$B$4,A6551&lt;=Stimuli!$C$4),Stimuli!$A$4,"")))</f>
        <v>01 Quiet baseline (60s)</v>
      </c>
      <c r="I6551" s="6" t="n">
        <f aca="false">(B6551-B6550)/((A6551-A6550)/1000)</f>
        <v>0.187545787545673</v>
      </c>
      <c r="J6551" s="6" t="n">
        <f aca="false">IF(OR(B6551&lt;Rules!$B$2,B6551&gt;Rules!$B$3,ABS(I6551)&gt;Rules!$B$4,OR(B6552&lt;Rules!$B$2,B6552&gt;Rules!$B$3,ABS(I6552)&gt;Rules!$B$4)),1,0)</f>
        <v>0</v>
      </c>
      <c r="K6551" s="6" t="str">
        <f aca="false">IF(F6551=1,COUNTIF($F$2:F6551,1),"")</f>
        <v/>
      </c>
    </row>
    <row r="6552" customFormat="false" ht="15" hidden="false" customHeight="false" outlineLevel="0" collapsed="false">
      <c r="A6552" s="6" t="n">
        <v>51440.993</v>
      </c>
      <c r="B6552" s="6" t="n">
        <v>2.03736263736264</v>
      </c>
      <c r="C6552" s="6" t="n">
        <v>64</v>
      </c>
      <c r="D6552" s="6" t="n">
        <v>-1</v>
      </c>
      <c r="E6552" s="6" t="n">
        <v>1.9992673992674</v>
      </c>
      <c r="F6552" s="6" t="n">
        <v>0</v>
      </c>
      <c r="G6552" s="6" t="n">
        <v>0.0322344322344326</v>
      </c>
      <c r="H6552" s="6" t="str">
        <f aca="false">IF(AND(A6552&gt;=Stimuli!$B$2,A6552&lt;=Stimuli!$C$2),Stimuli!$A$2,IF(AND(A6552&gt;=Stimuli!$B$3,A6552&lt;=Stimuli!$C$3),Stimuli!$A$3,IF(AND(A6552&gt;=Stimuli!$B$4,A6552&lt;=Stimuli!$C$4),Stimuli!$A$4,"")))</f>
        <v>01 Quiet baseline (60s)</v>
      </c>
      <c r="I6552" s="6" t="n">
        <f aca="false">(B6552-B6551)/((A6552-A6551)/1000)</f>
        <v>0</v>
      </c>
      <c r="J6552" s="6" t="n">
        <f aca="false">IF(OR(B6552&lt;Rules!$B$2,B6552&gt;Rules!$B$3,ABS(I6552)&gt;Rules!$B$4,OR(B6553&lt;Rules!$B$2,B6553&gt;Rules!$B$3,ABS(I6553)&gt;Rules!$B$4)),1,0)</f>
        <v>0</v>
      </c>
      <c r="K6552" s="6" t="str">
        <f aca="false">IF(F6552=1,COUNTIF($F$2:F6552,1),"")</f>
        <v/>
      </c>
    </row>
    <row r="6553" customFormat="false" ht="15" hidden="false" customHeight="false" outlineLevel="0" collapsed="false">
      <c r="A6553" s="6" t="n">
        <v>51448.8055</v>
      </c>
      <c r="B6553" s="6" t="n">
        <v>2.03589743589744</v>
      </c>
      <c r="C6553" s="6" t="n">
        <v>64</v>
      </c>
      <c r="D6553" s="6" t="n">
        <v>-1</v>
      </c>
      <c r="E6553" s="6" t="n">
        <v>1.9992673992674</v>
      </c>
      <c r="F6553" s="6" t="n">
        <v>0</v>
      </c>
      <c r="G6553" s="6" t="n">
        <v>0.0322344322344326</v>
      </c>
      <c r="H6553" s="6" t="str">
        <f aca="false">IF(AND(A6553&gt;=Stimuli!$B$2,A6553&lt;=Stimuli!$C$2),Stimuli!$A$2,IF(AND(A6553&gt;=Stimuli!$B$3,A6553&lt;=Stimuli!$C$3),Stimuli!$A$3,IF(AND(A6553&gt;=Stimuli!$B$4,A6553&lt;=Stimuli!$C$4),Stimuli!$A$4,"")))</f>
        <v>01 Quiet baseline (60s)</v>
      </c>
      <c r="I6553" s="6" t="n">
        <f aca="false">(B6553-B6552)/((A6553-A6552)/1000)</f>
        <v>-0.187545787545673</v>
      </c>
      <c r="J6553" s="6" t="n">
        <f aca="false">IF(OR(B6553&lt;Rules!$B$2,B6553&gt;Rules!$B$3,ABS(I6553)&gt;Rules!$B$4,OR(B6554&lt;Rules!$B$2,B6554&gt;Rules!$B$3,ABS(I6554)&gt;Rules!$B$4)),1,0)</f>
        <v>0</v>
      </c>
      <c r="K6553" s="6" t="str">
        <f aca="false">IF(F6553=1,COUNTIF($F$2:F6553,1),"")</f>
        <v/>
      </c>
    </row>
    <row r="6554" customFormat="false" ht="15" hidden="false" customHeight="false" outlineLevel="0" collapsed="false">
      <c r="A6554" s="6" t="n">
        <v>51456.618</v>
      </c>
      <c r="B6554" s="6" t="n">
        <v>2.03882783882784</v>
      </c>
      <c r="C6554" s="6" t="n">
        <v>64</v>
      </c>
      <c r="D6554" s="6" t="n">
        <v>-1</v>
      </c>
      <c r="E6554" s="6" t="n">
        <v>1.9992673992674</v>
      </c>
      <c r="F6554" s="6" t="n">
        <v>0</v>
      </c>
      <c r="G6554" s="6" t="n">
        <v>0.0322344322344326</v>
      </c>
      <c r="H6554" s="6" t="str">
        <f aca="false">IF(AND(A6554&gt;=Stimuli!$B$2,A6554&lt;=Stimuli!$C$2),Stimuli!$A$2,IF(AND(A6554&gt;=Stimuli!$B$3,A6554&lt;=Stimuli!$C$3),Stimuli!$A$3,IF(AND(A6554&gt;=Stimuli!$B$4,A6554&lt;=Stimuli!$C$4),Stimuli!$A$4,"")))</f>
        <v>01 Quiet baseline (60s)</v>
      </c>
      <c r="I6554" s="6" t="n">
        <f aca="false">(B6554-B6553)/((A6554-A6553)/1000)</f>
        <v>0.375091575091574</v>
      </c>
      <c r="J6554" s="6" t="n">
        <f aca="false">IF(OR(B6554&lt;Rules!$B$2,B6554&gt;Rules!$B$3,ABS(I6554)&gt;Rules!$B$4,OR(B6555&lt;Rules!$B$2,B6555&gt;Rules!$B$3,ABS(I6555)&gt;Rules!$B$4)),1,0)</f>
        <v>0</v>
      </c>
      <c r="K6554" s="6" t="str">
        <f aca="false">IF(F6554=1,COUNTIF($F$2:F6554,1),"")</f>
        <v/>
      </c>
    </row>
    <row r="6555" customFormat="false" ht="15" hidden="false" customHeight="false" outlineLevel="0" collapsed="false">
      <c r="A6555" s="6" t="n">
        <v>51464.4305</v>
      </c>
      <c r="B6555" s="6" t="n">
        <v>2.03443223443223</v>
      </c>
      <c r="C6555" s="6" t="n">
        <v>64</v>
      </c>
      <c r="D6555" s="6" t="n">
        <v>-1</v>
      </c>
      <c r="E6555" s="6" t="n">
        <v>1.9992673992674</v>
      </c>
      <c r="F6555" s="6" t="n">
        <v>0</v>
      </c>
      <c r="G6555" s="6" t="n">
        <v>0.0322344322344326</v>
      </c>
      <c r="H6555" s="6" t="str">
        <f aca="false">IF(AND(A6555&gt;=Stimuli!$B$2,A6555&lt;=Stimuli!$C$2),Stimuli!$A$2,IF(AND(A6555&gt;=Stimuli!$B$3,A6555&lt;=Stimuli!$C$3),Stimuli!$A$3,IF(AND(A6555&gt;=Stimuli!$B$4,A6555&lt;=Stimuli!$C$4),Stimuli!$A$4,"")))</f>
        <v>01 Quiet baseline (60s)</v>
      </c>
      <c r="I6555" s="6" t="n">
        <f aca="false">(B6555-B6554)/((A6555-A6554)/1000)</f>
        <v>-0.562637362637474</v>
      </c>
      <c r="J6555" s="6" t="n">
        <f aca="false">IF(OR(B6555&lt;Rules!$B$2,B6555&gt;Rules!$B$3,ABS(I6555)&gt;Rules!$B$4,OR(B6556&lt;Rules!$B$2,B6556&gt;Rules!$B$3,ABS(I6556)&gt;Rules!$B$4)),1,0)</f>
        <v>0</v>
      </c>
      <c r="K6555" s="6" t="str">
        <f aca="false">IF(F6555=1,COUNTIF($F$2:F6555,1),"")</f>
        <v/>
      </c>
    </row>
    <row r="6556" customFormat="false" ht="15" hidden="false" customHeight="false" outlineLevel="0" collapsed="false">
      <c r="A6556" s="6" t="n">
        <v>51472.243</v>
      </c>
      <c r="B6556" s="6" t="n">
        <v>2.04029304029304</v>
      </c>
      <c r="C6556" s="6" t="n">
        <v>64</v>
      </c>
      <c r="D6556" s="6" t="n">
        <v>-1</v>
      </c>
      <c r="E6556" s="6" t="n">
        <v>1.9992673992674</v>
      </c>
      <c r="F6556" s="6" t="n">
        <v>0</v>
      </c>
      <c r="G6556" s="6" t="n">
        <v>0.0322344322344326</v>
      </c>
      <c r="H6556" s="6" t="str">
        <f aca="false">IF(AND(A6556&gt;=Stimuli!$B$2,A6556&lt;=Stimuli!$C$2),Stimuli!$A$2,IF(AND(A6556&gt;=Stimuli!$B$3,A6556&lt;=Stimuli!$C$3),Stimuli!$A$3,IF(AND(A6556&gt;=Stimuli!$B$4,A6556&lt;=Stimuli!$C$4),Stimuli!$A$4,"")))</f>
        <v>01 Quiet baseline (60s)</v>
      </c>
      <c r="I6556" s="6" t="n">
        <f aca="false">(B6556-B6555)/((A6556-A6555)/1000)</f>
        <v>0.750183150183204</v>
      </c>
      <c r="J6556" s="6" t="n">
        <f aca="false">IF(OR(B6556&lt;Rules!$B$2,B6556&gt;Rules!$B$3,ABS(I6556)&gt;Rules!$B$4,OR(B6557&lt;Rules!$B$2,B6557&gt;Rules!$B$3,ABS(I6557)&gt;Rules!$B$4)),1,0)</f>
        <v>0</v>
      </c>
      <c r="K6556" s="6" t="str">
        <f aca="false">IF(F6556=1,COUNTIF($F$2:F6556,1),"")</f>
        <v/>
      </c>
    </row>
    <row r="6557" customFormat="false" ht="15" hidden="false" customHeight="false" outlineLevel="0" collapsed="false">
      <c r="A6557" s="6" t="n">
        <v>51480.0555</v>
      </c>
      <c r="B6557" s="6" t="n">
        <v>2.03443223443223</v>
      </c>
      <c r="C6557" s="6" t="n">
        <v>64</v>
      </c>
      <c r="D6557" s="6" t="n">
        <v>-1</v>
      </c>
      <c r="E6557" s="6" t="n">
        <v>1.9992673992674</v>
      </c>
      <c r="F6557" s="6" t="n">
        <v>0</v>
      </c>
      <c r="G6557" s="6" t="n">
        <v>0.0322344322344326</v>
      </c>
      <c r="H6557" s="6" t="str">
        <f aca="false">IF(AND(A6557&gt;=Stimuli!$B$2,A6557&lt;=Stimuli!$C$2),Stimuli!$A$2,IF(AND(A6557&gt;=Stimuli!$B$3,A6557&lt;=Stimuli!$C$3),Stimuli!$A$3,IF(AND(A6557&gt;=Stimuli!$B$4,A6557&lt;=Stimuli!$C$4),Stimuli!$A$4,"")))</f>
        <v>01 Quiet baseline (60s)</v>
      </c>
      <c r="I6557" s="6" t="n">
        <f aca="false">(B6557-B6556)/((A6557-A6556)/1000)</f>
        <v>-0.750183150183204</v>
      </c>
      <c r="J6557" s="6" t="n">
        <f aca="false">IF(OR(B6557&lt;Rules!$B$2,B6557&gt;Rules!$B$3,ABS(I6557)&gt;Rules!$B$4,OR(B6558&lt;Rules!$B$2,B6558&gt;Rules!$B$3,ABS(I6558)&gt;Rules!$B$4)),1,0)</f>
        <v>0</v>
      </c>
      <c r="K6557" s="6" t="str">
        <f aca="false">IF(F6557=1,COUNTIF($F$2:F6557,1),"")</f>
        <v/>
      </c>
    </row>
    <row r="6558" customFormat="false" ht="15" hidden="false" customHeight="false" outlineLevel="0" collapsed="false">
      <c r="A6558" s="6" t="n">
        <v>51487.868</v>
      </c>
      <c r="B6558" s="6" t="n">
        <v>2.04322344322344</v>
      </c>
      <c r="C6558" s="6" t="n">
        <v>64</v>
      </c>
      <c r="D6558" s="6" t="n">
        <v>-1</v>
      </c>
      <c r="E6558" s="6" t="n">
        <v>1.9992673992674</v>
      </c>
      <c r="F6558" s="6" t="n">
        <v>0</v>
      </c>
      <c r="G6558" s="6" t="n">
        <v>0.0322344322344326</v>
      </c>
      <c r="H6558" s="6" t="str">
        <f aca="false">IF(AND(A6558&gt;=Stimuli!$B$2,A6558&lt;=Stimuli!$C$2),Stimuli!$A$2,IF(AND(A6558&gt;=Stimuli!$B$3,A6558&lt;=Stimuli!$C$3),Stimuli!$A$3,IF(AND(A6558&gt;=Stimuli!$B$4,A6558&lt;=Stimuli!$C$4),Stimuli!$A$4,"")))</f>
        <v>01 Quiet baseline (60s)</v>
      </c>
      <c r="I6558" s="6" t="n">
        <f aca="false">(B6558-B6557)/((A6558-A6557)/1000)</f>
        <v>1.12527472527478</v>
      </c>
      <c r="J6558" s="6" t="n">
        <f aca="false">IF(OR(B6558&lt;Rules!$B$2,B6558&gt;Rules!$B$3,ABS(I6558)&gt;Rules!$B$4,OR(B6559&lt;Rules!$B$2,B6559&gt;Rules!$B$3,ABS(I6559)&gt;Rules!$B$4)),1,0)</f>
        <v>0</v>
      </c>
      <c r="K6558" s="6" t="str">
        <f aca="false">IF(F6558=1,COUNTIF($F$2:F6558,1),"")</f>
        <v/>
      </c>
    </row>
    <row r="6559" customFormat="false" ht="15" hidden="false" customHeight="false" outlineLevel="0" collapsed="false">
      <c r="A6559" s="6" t="n">
        <v>51495.6805</v>
      </c>
      <c r="B6559" s="6" t="n">
        <v>2.03443223443223</v>
      </c>
      <c r="C6559" s="6" t="n">
        <v>64</v>
      </c>
      <c r="D6559" s="6" t="n">
        <v>-1</v>
      </c>
      <c r="E6559" s="6" t="n">
        <v>1.9992673992674</v>
      </c>
      <c r="F6559" s="6" t="n">
        <v>0</v>
      </c>
      <c r="G6559" s="6" t="n">
        <v>0.0322344322344326</v>
      </c>
      <c r="H6559" s="6" t="str">
        <f aca="false">IF(AND(A6559&gt;=Stimuli!$B$2,A6559&lt;=Stimuli!$C$2),Stimuli!$A$2,IF(AND(A6559&gt;=Stimuli!$B$3,A6559&lt;=Stimuli!$C$3),Stimuli!$A$3,IF(AND(A6559&gt;=Stimuli!$B$4,A6559&lt;=Stimuli!$C$4),Stimuli!$A$4,"")))</f>
        <v>01 Quiet baseline (60s)</v>
      </c>
      <c r="I6559" s="6" t="n">
        <f aca="false">(B6559-B6558)/((A6559-A6558)/1000)</f>
        <v>-1.12527472527478</v>
      </c>
      <c r="J6559" s="6" t="n">
        <f aca="false">IF(OR(B6559&lt;Rules!$B$2,B6559&gt;Rules!$B$3,ABS(I6559)&gt;Rules!$B$4,OR(B6560&lt;Rules!$B$2,B6560&gt;Rules!$B$3,ABS(I6560)&gt;Rules!$B$4)),1,0)</f>
        <v>0</v>
      </c>
      <c r="K6559" s="6" t="str">
        <f aca="false">IF(F6559=1,COUNTIF($F$2:F6559,1),"")</f>
        <v/>
      </c>
    </row>
    <row r="6560" customFormat="false" ht="15" hidden="false" customHeight="false" outlineLevel="0" collapsed="false">
      <c r="A6560" s="6" t="n">
        <v>51503.493</v>
      </c>
      <c r="B6560" s="6" t="n">
        <v>2.04175824175824</v>
      </c>
      <c r="C6560" s="6" t="n">
        <v>64</v>
      </c>
      <c r="D6560" s="6" t="n">
        <v>-1</v>
      </c>
      <c r="E6560" s="6" t="n">
        <v>1.9992673992674</v>
      </c>
      <c r="F6560" s="6" t="n">
        <v>0</v>
      </c>
      <c r="G6560" s="6" t="n">
        <v>0.0322344322344326</v>
      </c>
      <c r="H6560" s="6" t="str">
        <f aca="false">IF(AND(A6560&gt;=Stimuli!$B$2,A6560&lt;=Stimuli!$C$2),Stimuli!$A$2,IF(AND(A6560&gt;=Stimuli!$B$3,A6560&lt;=Stimuli!$C$3),Stimuli!$A$3,IF(AND(A6560&gt;=Stimuli!$B$4,A6560&lt;=Stimuli!$C$4),Stimuli!$A$4,"")))</f>
        <v>01 Quiet baseline (60s)</v>
      </c>
      <c r="I6560" s="6" t="n">
        <f aca="false">(B6560-B6559)/((A6560-A6559)/1000)</f>
        <v>0.937728937729048</v>
      </c>
      <c r="J6560" s="6" t="n">
        <f aca="false">IF(OR(B6560&lt;Rules!$B$2,B6560&gt;Rules!$B$3,ABS(I6560)&gt;Rules!$B$4,OR(B6561&lt;Rules!$B$2,B6561&gt;Rules!$B$3,ABS(I6561)&gt;Rules!$B$4)),1,0)</f>
        <v>0</v>
      </c>
      <c r="K6560" s="6" t="str">
        <f aca="false">IF(F6560=1,COUNTIF($F$2:F6560,1),"")</f>
        <v/>
      </c>
    </row>
    <row r="6561" customFormat="false" ht="15" hidden="false" customHeight="false" outlineLevel="0" collapsed="false">
      <c r="A6561" s="6" t="n">
        <v>51511.3055</v>
      </c>
      <c r="B6561" s="6" t="n">
        <v>2.03296703296703</v>
      </c>
      <c r="C6561" s="6" t="n">
        <v>64</v>
      </c>
      <c r="D6561" s="6" t="n">
        <v>-1</v>
      </c>
      <c r="E6561" s="6" t="n">
        <v>1.9992673992674</v>
      </c>
      <c r="F6561" s="6" t="n">
        <v>0</v>
      </c>
      <c r="G6561" s="6" t="n">
        <v>0.0322344322344326</v>
      </c>
      <c r="H6561" s="6" t="str">
        <f aca="false">IF(AND(A6561&gt;=Stimuli!$B$2,A6561&lt;=Stimuli!$C$2),Stimuli!$A$2,IF(AND(A6561&gt;=Stimuli!$B$3,A6561&lt;=Stimuli!$C$3),Stimuli!$A$3,IF(AND(A6561&gt;=Stimuli!$B$4,A6561&lt;=Stimuli!$C$4),Stimuli!$A$4,"")))</f>
        <v>01 Quiet baseline (60s)</v>
      </c>
      <c r="I6561" s="6" t="n">
        <f aca="false">(B6561-B6560)/((A6561-A6560)/1000)</f>
        <v>-1.12527472527489</v>
      </c>
      <c r="J6561" s="6" t="n">
        <f aca="false">IF(OR(B6561&lt;Rules!$B$2,B6561&gt;Rules!$B$3,ABS(I6561)&gt;Rules!$B$4,OR(B6562&lt;Rules!$B$2,B6562&gt;Rules!$B$3,ABS(I6562)&gt;Rules!$B$4)),1,0)</f>
        <v>0</v>
      </c>
      <c r="K6561" s="6" t="str">
        <f aca="false">IF(F6561=1,COUNTIF($F$2:F6561,1),"")</f>
        <v/>
      </c>
    </row>
    <row r="6562" customFormat="false" ht="15" hidden="false" customHeight="false" outlineLevel="0" collapsed="false">
      <c r="A6562" s="6" t="n">
        <v>51519.118</v>
      </c>
      <c r="B6562" s="6" t="n">
        <v>2.04029304029304</v>
      </c>
      <c r="C6562" s="6" t="n">
        <v>64</v>
      </c>
      <c r="D6562" s="6" t="n">
        <v>-1</v>
      </c>
      <c r="E6562" s="6" t="n">
        <v>1.9992673992674</v>
      </c>
      <c r="F6562" s="6" t="n">
        <v>0</v>
      </c>
      <c r="G6562" s="6" t="n">
        <v>0.0322344322344326</v>
      </c>
      <c r="H6562" s="6" t="str">
        <f aca="false">IF(AND(A6562&gt;=Stimuli!$B$2,A6562&lt;=Stimuli!$C$2),Stimuli!$A$2,IF(AND(A6562&gt;=Stimuli!$B$3,A6562&lt;=Stimuli!$C$3),Stimuli!$A$3,IF(AND(A6562&gt;=Stimuli!$B$4,A6562&lt;=Stimuli!$C$4),Stimuli!$A$4,"")))</f>
        <v>01 Quiet baseline (60s)</v>
      </c>
      <c r="I6562" s="6" t="n">
        <f aca="false">(B6562-B6561)/((A6562-A6561)/1000)</f>
        <v>0.937728937729048</v>
      </c>
      <c r="J6562" s="6" t="n">
        <f aca="false">IF(OR(B6562&lt;Rules!$B$2,B6562&gt;Rules!$B$3,ABS(I6562)&gt;Rules!$B$4,OR(B6563&lt;Rules!$B$2,B6563&gt;Rules!$B$3,ABS(I6563)&gt;Rules!$B$4)),1,0)</f>
        <v>0</v>
      </c>
      <c r="K6562" s="6" t="str">
        <f aca="false">IF(F6562=1,COUNTIF($F$2:F6562,1),"")</f>
        <v/>
      </c>
    </row>
    <row r="6563" customFormat="false" ht="15" hidden="false" customHeight="false" outlineLevel="0" collapsed="false">
      <c r="A6563" s="6" t="n">
        <v>51526.9305</v>
      </c>
      <c r="B6563" s="6" t="n">
        <v>2.03003663003663</v>
      </c>
      <c r="C6563" s="6" t="n">
        <v>64</v>
      </c>
      <c r="D6563" s="6" t="n">
        <v>-1</v>
      </c>
      <c r="E6563" s="6" t="n">
        <v>1.9992673992674</v>
      </c>
      <c r="F6563" s="6" t="n">
        <v>0</v>
      </c>
      <c r="G6563" s="6" t="n">
        <v>0.0322344322344326</v>
      </c>
      <c r="H6563" s="6" t="str">
        <f aca="false">IF(AND(A6563&gt;=Stimuli!$B$2,A6563&lt;=Stimuli!$C$2),Stimuli!$A$2,IF(AND(A6563&gt;=Stimuli!$B$3,A6563&lt;=Stimuli!$C$3),Stimuli!$A$3,IF(AND(A6563&gt;=Stimuli!$B$4,A6563&lt;=Stimuli!$C$4),Stimuli!$A$4,"")))</f>
        <v>01 Quiet baseline (60s)</v>
      </c>
      <c r="I6563" s="6" t="n">
        <f aca="false">(B6563-B6562)/((A6563-A6562)/1000)</f>
        <v>-1.31282051282062</v>
      </c>
      <c r="J6563" s="6" t="n">
        <f aca="false">IF(OR(B6563&lt;Rules!$B$2,B6563&gt;Rules!$B$3,ABS(I6563)&gt;Rules!$B$4,OR(B6564&lt;Rules!$B$2,B6564&gt;Rules!$B$3,ABS(I6564)&gt;Rules!$B$4)),1,0)</f>
        <v>0</v>
      </c>
      <c r="K6563" s="6" t="str">
        <f aca="false">IF(F6563=1,COUNTIF($F$2:F6563,1),"")</f>
        <v/>
      </c>
    </row>
    <row r="6564" customFormat="false" ht="15" hidden="false" customHeight="false" outlineLevel="0" collapsed="false">
      <c r="A6564" s="6" t="n">
        <v>51534.743</v>
      </c>
      <c r="B6564" s="6" t="n">
        <v>2.03150183150183</v>
      </c>
      <c r="C6564" s="6" t="n">
        <v>64</v>
      </c>
      <c r="D6564" s="6" t="n">
        <v>-1</v>
      </c>
      <c r="E6564" s="6" t="n">
        <v>1.9992673992674</v>
      </c>
      <c r="F6564" s="6" t="n">
        <v>0</v>
      </c>
      <c r="G6564" s="6" t="n">
        <v>0.0322344322344326</v>
      </c>
      <c r="H6564" s="6" t="str">
        <f aca="false">IF(AND(A6564&gt;=Stimuli!$B$2,A6564&lt;=Stimuli!$C$2),Stimuli!$A$2,IF(AND(A6564&gt;=Stimuli!$B$3,A6564&lt;=Stimuli!$C$3),Stimuli!$A$3,IF(AND(A6564&gt;=Stimuli!$B$4,A6564&lt;=Stimuli!$C$4),Stimuli!$A$4,"")))</f>
        <v>01 Quiet baseline (60s)</v>
      </c>
      <c r="I6564" s="6" t="n">
        <f aca="false">(B6564-B6563)/((A6564-A6563)/1000)</f>
        <v>0.187545787545844</v>
      </c>
      <c r="J6564" s="6" t="n">
        <f aca="false">IF(OR(B6564&lt;Rules!$B$2,B6564&gt;Rules!$B$3,ABS(I6564)&gt;Rules!$B$4,OR(B6565&lt;Rules!$B$2,B6565&gt;Rules!$B$3,ABS(I6565)&gt;Rules!$B$4)),1,0)</f>
        <v>0</v>
      </c>
      <c r="K6564" s="6" t="str">
        <f aca="false">IF(F6564=1,COUNTIF($F$2:F6564,1),"")</f>
        <v/>
      </c>
    </row>
    <row r="6565" customFormat="false" ht="15" hidden="false" customHeight="false" outlineLevel="0" collapsed="false">
      <c r="A6565" s="6" t="n">
        <v>51542.5555</v>
      </c>
      <c r="B6565" s="6" t="n">
        <v>2.02417582417582</v>
      </c>
      <c r="C6565" s="6" t="n">
        <v>64</v>
      </c>
      <c r="D6565" s="6" t="n">
        <v>-1</v>
      </c>
      <c r="E6565" s="6" t="n">
        <v>1.9992673992674</v>
      </c>
      <c r="F6565" s="6" t="n">
        <v>0</v>
      </c>
      <c r="G6565" s="6" t="n">
        <v>0.0322344322344326</v>
      </c>
      <c r="H6565" s="6" t="str">
        <f aca="false">IF(AND(A6565&gt;=Stimuli!$B$2,A6565&lt;=Stimuli!$C$2),Stimuli!$A$2,IF(AND(A6565&gt;=Stimuli!$B$3,A6565&lt;=Stimuli!$C$3),Stimuli!$A$3,IF(AND(A6565&gt;=Stimuli!$B$4,A6565&lt;=Stimuli!$C$4),Stimuli!$A$4,"")))</f>
        <v>01 Quiet baseline (60s)</v>
      </c>
      <c r="I6565" s="6" t="n">
        <f aca="false">(B6565-B6564)/((A6565-A6564)/1000)</f>
        <v>-0.937728937728878</v>
      </c>
      <c r="J6565" s="6" t="n">
        <f aca="false">IF(OR(B6565&lt;Rules!$B$2,B6565&gt;Rules!$B$3,ABS(I6565)&gt;Rules!$B$4,OR(B6566&lt;Rules!$B$2,B6566&gt;Rules!$B$3,ABS(I6566)&gt;Rules!$B$4)),1,0)</f>
        <v>0</v>
      </c>
      <c r="K6565" s="6" t="str">
        <f aca="false">IF(F6565=1,COUNTIF($F$2:F6565,1),"")</f>
        <v/>
      </c>
    </row>
    <row r="6566" customFormat="false" ht="15" hidden="false" customHeight="false" outlineLevel="0" collapsed="false">
      <c r="A6566" s="6" t="n">
        <v>51550.368</v>
      </c>
      <c r="B6566" s="6" t="n">
        <v>2.02710622710623</v>
      </c>
      <c r="C6566" s="6" t="n">
        <v>64</v>
      </c>
      <c r="D6566" s="6" t="n">
        <v>-1</v>
      </c>
      <c r="E6566" s="6" t="n">
        <v>1.9992673992674</v>
      </c>
      <c r="F6566" s="6" t="n">
        <v>0</v>
      </c>
      <c r="G6566" s="6" t="n">
        <v>0.0322344322344326</v>
      </c>
      <c r="H6566" s="6" t="str">
        <f aca="false">IF(AND(A6566&gt;=Stimuli!$B$2,A6566&lt;=Stimuli!$C$2),Stimuli!$A$2,IF(AND(A6566&gt;=Stimuli!$B$3,A6566&lt;=Stimuli!$C$3),Stimuli!$A$3,IF(AND(A6566&gt;=Stimuli!$B$4,A6566&lt;=Stimuli!$C$4),Stimuli!$A$4,"")))</f>
        <v>01 Quiet baseline (60s)</v>
      </c>
      <c r="I6566" s="6" t="n">
        <f aca="false">(B6566-B6565)/((A6566-A6565)/1000)</f>
        <v>0.375091575091574</v>
      </c>
      <c r="J6566" s="6" t="n">
        <f aca="false">IF(OR(B6566&lt;Rules!$B$2,B6566&gt;Rules!$B$3,ABS(I6566)&gt;Rules!$B$4,OR(B6567&lt;Rules!$B$2,B6567&gt;Rules!$B$3,ABS(I6567)&gt;Rules!$B$4)),1,0)</f>
        <v>0</v>
      </c>
      <c r="K6566" s="6" t="str">
        <f aca="false">IF(F6566=1,COUNTIF($F$2:F6566,1),"")</f>
        <v/>
      </c>
    </row>
    <row r="6567" customFormat="false" ht="15" hidden="false" customHeight="false" outlineLevel="0" collapsed="false">
      <c r="A6567" s="6" t="n">
        <v>51558.1805</v>
      </c>
      <c r="B6567" s="6" t="n">
        <v>2.02710622710623</v>
      </c>
      <c r="C6567" s="6" t="n">
        <v>64</v>
      </c>
      <c r="D6567" s="6" t="n">
        <v>-1</v>
      </c>
      <c r="E6567" s="6" t="n">
        <v>1.9992673992674</v>
      </c>
      <c r="F6567" s="6" t="n">
        <v>0</v>
      </c>
      <c r="G6567" s="6" t="n">
        <v>0.0322344322344326</v>
      </c>
      <c r="H6567" s="6" t="str">
        <f aca="false">IF(AND(A6567&gt;=Stimuli!$B$2,A6567&lt;=Stimuli!$C$2),Stimuli!$A$2,IF(AND(A6567&gt;=Stimuli!$B$3,A6567&lt;=Stimuli!$C$3),Stimuli!$A$3,IF(AND(A6567&gt;=Stimuli!$B$4,A6567&lt;=Stimuli!$C$4),Stimuli!$A$4,"")))</f>
        <v>01 Quiet baseline (60s)</v>
      </c>
      <c r="I6567" s="6" t="n">
        <f aca="false">(B6567-B6566)/((A6567-A6566)/1000)</f>
        <v>0</v>
      </c>
      <c r="J6567" s="6" t="n">
        <f aca="false">IF(OR(B6567&lt;Rules!$B$2,B6567&gt;Rules!$B$3,ABS(I6567)&gt;Rules!$B$4,OR(B6568&lt;Rules!$B$2,B6568&gt;Rules!$B$3,ABS(I6568)&gt;Rules!$B$4)),1,0)</f>
        <v>0</v>
      </c>
      <c r="K6567" s="6" t="str">
        <f aca="false">IF(F6567=1,COUNTIF($F$2:F6567,1),"")</f>
        <v/>
      </c>
    </row>
    <row r="6568" customFormat="false" ht="15" hidden="false" customHeight="false" outlineLevel="0" collapsed="false">
      <c r="A6568" s="6" t="n">
        <v>51565.993</v>
      </c>
      <c r="B6568" s="6" t="n">
        <v>2.02710622710623</v>
      </c>
      <c r="C6568" s="6" t="n">
        <v>64</v>
      </c>
      <c r="D6568" s="6" t="n">
        <v>-1</v>
      </c>
      <c r="E6568" s="6" t="n">
        <v>1.9992673992674</v>
      </c>
      <c r="F6568" s="6" t="n">
        <v>0</v>
      </c>
      <c r="G6568" s="6" t="n">
        <v>0.0322344322344326</v>
      </c>
      <c r="H6568" s="6" t="str">
        <f aca="false">IF(AND(A6568&gt;=Stimuli!$B$2,A6568&lt;=Stimuli!$C$2),Stimuli!$A$2,IF(AND(A6568&gt;=Stimuli!$B$3,A6568&lt;=Stimuli!$C$3),Stimuli!$A$3,IF(AND(A6568&gt;=Stimuli!$B$4,A6568&lt;=Stimuli!$C$4),Stimuli!$A$4,"")))</f>
        <v>01 Quiet baseline (60s)</v>
      </c>
      <c r="I6568" s="6" t="n">
        <f aca="false">(B6568-B6567)/((A6568-A6567)/1000)</f>
        <v>0</v>
      </c>
      <c r="J6568" s="6" t="n">
        <f aca="false">IF(OR(B6568&lt;Rules!$B$2,B6568&gt;Rules!$B$3,ABS(I6568)&gt;Rules!$B$4,OR(B6569&lt;Rules!$B$2,B6569&gt;Rules!$B$3,ABS(I6569)&gt;Rules!$B$4)),1,0)</f>
        <v>0</v>
      </c>
      <c r="K6568" s="6" t="str">
        <f aca="false">IF(F6568=1,COUNTIF($F$2:F6568,1),"")</f>
        <v/>
      </c>
    </row>
    <row r="6569" customFormat="false" ht="15" hidden="false" customHeight="false" outlineLevel="0" collapsed="false">
      <c r="A6569" s="6" t="n">
        <v>51573.8055</v>
      </c>
      <c r="B6569" s="6" t="n">
        <v>2.02857142857143</v>
      </c>
      <c r="C6569" s="6" t="n">
        <v>64</v>
      </c>
      <c r="D6569" s="6" t="n">
        <v>-1</v>
      </c>
      <c r="E6569" s="6" t="n">
        <v>1.9992673992674</v>
      </c>
      <c r="F6569" s="6" t="n">
        <v>0</v>
      </c>
      <c r="G6569" s="6" t="n">
        <v>0.0322344322344326</v>
      </c>
      <c r="H6569" s="6" t="str">
        <f aca="false">IF(AND(A6569&gt;=Stimuli!$B$2,A6569&lt;=Stimuli!$C$2),Stimuli!$A$2,IF(AND(A6569&gt;=Stimuli!$B$3,A6569&lt;=Stimuli!$C$3),Stimuli!$A$3,IF(AND(A6569&gt;=Stimuli!$B$4,A6569&lt;=Stimuli!$C$4),Stimuli!$A$4,"")))</f>
        <v>01 Quiet baseline (60s)</v>
      </c>
      <c r="I6569" s="6" t="n">
        <f aca="false">(B6569-B6568)/((A6569-A6568)/1000)</f>
        <v>0.18754578754573</v>
      </c>
      <c r="J6569" s="6" t="n">
        <f aca="false">IF(OR(B6569&lt;Rules!$B$2,B6569&gt;Rules!$B$3,ABS(I6569)&gt;Rules!$B$4,OR(B6570&lt;Rules!$B$2,B6570&gt;Rules!$B$3,ABS(I6570)&gt;Rules!$B$4)),1,0)</f>
        <v>0</v>
      </c>
      <c r="K6569" s="6" t="str">
        <f aca="false">IF(F6569=1,COUNTIF($F$2:F6569,1),"")</f>
        <v/>
      </c>
    </row>
    <row r="6570" customFormat="false" ht="15" hidden="false" customHeight="false" outlineLevel="0" collapsed="false">
      <c r="A6570" s="6" t="n">
        <v>51581.618</v>
      </c>
      <c r="B6570" s="6" t="n">
        <v>2.02564102564103</v>
      </c>
      <c r="C6570" s="6" t="n">
        <v>64</v>
      </c>
      <c r="D6570" s="6" t="n">
        <v>-1</v>
      </c>
      <c r="E6570" s="6" t="n">
        <v>1.9992673992674</v>
      </c>
      <c r="F6570" s="6" t="n">
        <v>0</v>
      </c>
      <c r="G6570" s="6" t="n">
        <v>0.0322344322344326</v>
      </c>
      <c r="H6570" s="6" t="str">
        <f aca="false">IF(AND(A6570&gt;=Stimuli!$B$2,A6570&lt;=Stimuli!$C$2),Stimuli!$A$2,IF(AND(A6570&gt;=Stimuli!$B$3,A6570&lt;=Stimuli!$C$3),Stimuli!$A$3,IF(AND(A6570&gt;=Stimuli!$B$4,A6570&lt;=Stimuli!$C$4),Stimuli!$A$4,"")))</f>
        <v>01 Quiet baseline (60s)</v>
      </c>
      <c r="I6570" s="6" t="n">
        <f aca="false">(B6570-B6569)/((A6570-A6569)/1000)</f>
        <v>-0.375091575091574</v>
      </c>
      <c r="J6570" s="6" t="n">
        <f aca="false">IF(OR(B6570&lt;Rules!$B$2,B6570&gt;Rules!$B$3,ABS(I6570)&gt;Rules!$B$4,OR(B6571&lt;Rules!$B$2,B6571&gt;Rules!$B$3,ABS(I6571)&gt;Rules!$B$4)),1,0)</f>
        <v>0</v>
      </c>
      <c r="K6570" s="6" t="str">
        <f aca="false">IF(F6570=1,COUNTIF($F$2:F6570,1),"")</f>
        <v/>
      </c>
    </row>
    <row r="6571" customFormat="false" ht="15" hidden="false" customHeight="false" outlineLevel="0" collapsed="false">
      <c r="A6571" s="6" t="n">
        <v>51589.4305</v>
      </c>
      <c r="B6571" s="6" t="n">
        <v>2.03150183150183</v>
      </c>
      <c r="C6571" s="6" t="n">
        <v>64</v>
      </c>
      <c r="D6571" s="6" t="n">
        <v>-1</v>
      </c>
      <c r="E6571" s="6" t="n">
        <v>1.9992673992674</v>
      </c>
      <c r="F6571" s="6" t="n">
        <v>0</v>
      </c>
      <c r="G6571" s="6" t="n">
        <v>0.0322344322344326</v>
      </c>
      <c r="H6571" s="6" t="str">
        <f aca="false">IF(AND(A6571&gt;=Stimuli!$B$2,A6571&lt;=Stimuli!$C$2),Stimuli!$A$2,IF(AND(A6571&gt;=Stimuli!$B$3,A6571&lt;=Stimuli!$C$3),Stimuli!$A$3,IF(AND(A6571&gt;=Stimuli!$B$4,A6571&lt;=Stimuli!$C$4),Stimuli!$A$4,"")))</f>
        <v>01 Quiet baseline (60s)</v>
      </c>
      <c r="I6571" s="6" t="n">
        <f aca="false">(B6571-B6570)/((A6571-A6570)/1000)</f>
        <v>0.750183150183148</v>
      </c>
      <c r="J6571" s="6" t="n">
        <f aca="false">IF(OR(B6571&lt;Rules!$B$2,B6571&gt;Rules!$B$3,ABS(I6571)&gt;Rules!$B$4,OR(B6572&lt;Rules!$B$2,B6572&gt;Rules!$B$3,ABS(I6572)&gt;Rules!$B$4)),1,0)</f>
        <v>0</v>
      </c>
      <c r="K6571" s="6" t="str">
        <f aca="false">IF(F6571=1,COUNTIF($F$2:F6571,1),"")</f>
        <v/>
      </c>
    </row>
    <row r="6572" customFormat="false" ht="15" hidden="false" customHeight="false" outlineLevel="0" collapsed="false">
      <c r="A6572" s="6" t="n">
        <v>51597.243</v>
      </c>
      <c r="B6572" s="6" t="n">
        <v>2.02564102564103</v>
      </c>
      <c r="C6572" s="6" t="n">
        <v>64</v>
      </c>
      <c r="D6572" s="6" t="n">
        <v>-1</v>
      </c>
      <c r="E6572" s="6" t="n">
        <v>1.9992673992674</v>
      </c>
      <c r="F6572" s="6" t="n">
        <v>0</v>
      </c>
      <c r="G6572" s="6" t="n">
        <v>0.0322344322344326</v>
      </c>
      <c r="H6572" s="6" t="str">
        <f aca="false">IF(AND(A6572&gt;=Stimuli!$B$2,A6572&lt;=Stimuli!$C$2),Stimuli!$A$2,IF(AND(A6572&gt;=Stimuli!$B$3,A6572&lt;=Stimuli!$C$3),Stimuli!$A$3,IF(AND(A6572&gt;=Stimuli!$B$4,A6572&lt;=Stimuli!$C$4),Stimuli!$A$4,"")))</f>
        <v>01 Quiet baseline (60s)</v>
      </c>
      <c r="I6572" s="6" t="n">
        <f aca="false">(B6572-B6571)/((A6572-A6571)/1000)</f>
        <v>-0.750183150183148</v>
      </c>
      <c r="J6572" s="6" t="n">
        <f aca="false">IF(OR(B6572&lt;Rules!$B$2,B6572&gt;Rules!$B$3,ABS(I6572)&gt;Rules!$B$4,OR(B6573&lt;Rules!$B$2,B6573&gt;Rules!$B$3,ABS(I6573)&gt;Rules!$B$4)),1,0)</f>
        <v>0</v>
      </c>
      <c r="K6572" s="6" t="str">
        <f aca="false">IF(F6572=1,COUNTIF($F$2:F6572,1),"")</f>
        <v/>
      </c>
    </row>
    <row r="6573" customFormat="false" ht="15" hidden="false" customHeight="false" outlineLevel="0" collapsed="false">
      <c r="A6573" s="6" t="n">
        <v>51605.0555</v>
      </c>
      <c r="B6573" s="6" t="n">
        <v>2.03443223443223</v>
      </c>
      <c r="C6573" s="6" t="n">
        <v>64</v>
      </c>
      <c r="D6573" s="6" t="n">
        <v>-1</v>
      </c>
      <c r="E6573" s="6" t="n">
        <v>1.9992673992674</v>
      </c>
      <c r="F6573" s="6" t="n">
        <v>0</v>
      </c>
      <c r="G6573" s="6" t="n">
        <v>0.0322344322344326</v>
      </c>
      <c r="H6573" s="6" t="str">
        <f aca="false">IF(AND(A6573&gt;=Stimuli!$B$2,A6573&lt;=Stimuli!$C$2),Stimuli!$A$2,IF(AND(A6573&gt;=Stimuli!$B$3,A6573&lt;=Stimuli!$C$3),Stimuli!$A$3,IF(AND(A6573&gt;=Stimuli!$B$4,A6573&lt;=Stimuli!$C$4),Stimuli!$A$4,"")))</f>
        <v>01 Quiet baseline (60s)</v>
      </c>
      <c r="I6573" s="6" t="n">
        <f aca="false">(B6573-B6572)/((A6573-A6572)/1000)</f>
        <v>1.12527472527472</v>
      </c>
      <c r="J6573" s="6" t="n">
        <f aca="false">IF(OR(B6573&lt;Rules!$B$2,B6573&gt;Rules!$B$3,ABS(I6573)&gt;Rules!$B$4,OR(B6574&lt;Rules!$B$2,B6574&gt;Rules!$B$3,ABS(I6574)&gt;Rules!$B$4)),1,0)</f>
        <v>0</v>
      </c>
      <c r="K6573" s="6" t="str">
        <f aca="false">IF(F6573=1,COUNTIF($F$2:F6573,1),"")</f>
        <v/>
      </c>
    </row>
    <row r="6574" customFormat="false" ht="15" hidden="false" customHeight="false" outlineLevel="0" collapsed="false">
      <c r="A6574" s="6" t="n">
        <v>51612.868</v>
      </c>
      <c r="B6574" s="6" t="n">
        <v>2.02710622710623</v>
      </c>
      <c r="C6574" s="6" t="n">
        <v>64</v>
      </c>
      <c r="D6574" s="6" t="n">
        <v>-1</v>
      </c>
      <c r="E6574" s="6" t="n">
        <v>1.9992673992674</v>
      </c>
      <c r="F6574" s="6" t="n">
        <v>0</v>
      </c>
      <c r="G6574" s="6" t="n">
        <v>0.0322344322344326</v>
      </c>
      <c r="H6574" s="6" t="str">
        <f aca="false">IF(AND(A6574&gt;=Stimuli!$B$2,A6574&lt;=Stimuli!$C$2),Stimuli!$A$2,IF(AND(A6574&gt;=Stimuli!$B$3,A6574&lt;=Stimuli!$C$3),Stimuli!$A$3,IF(AND(A6574&gt;=Stimuli!$B$4,A6574&lt;=Stimuli!$C$4),Stimuli!$A$4,"")))</f>
        <v>01 Quiet baseline (60s)</v>
      </c>
      <c r="I6574" s="6" t="n">
        <f aca="false">(B6574-B6573)/((A6574-A6573)/1000)</f>
        <v>-0.937728937728878</v>
      </c>
      <c r="J6574" s="6" t="n">
        <f aca="false">IF(OR(B6574&lt;Rules!$B$2,B6574&gt;Rules!$B$3,ABS(I6574)&gt;Rules!$B$4,OR(B6575&lt;Rules!$B$2,B6575&gt;Rules!$B$3,ABS(I6575)&gt;Rules!$B$4)),1,0)</f>
        <v>0</v>
      </c>
      <c r="K6574" s="6" t="str">
        <f aca="false">IF(F6574=1,COUNTIF($F$2:F6574,1),"")</f>
        <v/>
      </c>
    </row>
    <row r="6575" customFormat="false" ht="15" hidden="false" customHeight="false" outlineLevel="0" collapsed="false">
      <c r="A6575" s="6" t="n">
        <v>51620.6805</v>
      </c>
      <c r="B6575" s="6" t="n">
        <v>2.03589743589744</v>
      </c>
      <c r="C6575" s="6" t="n">
        <v>64</v>
      </c>
      <c r="D6575" s="6" t="n">
        <v>-1</v>
      </c>
      <c r="E6575" s="6" t="n">
        <v>1.9992673992674</v>
      </c>
      <c r="F6575" s="6" t="n">
        <v>0</v>
      </c>
      <c r="G6575" s="6" t="n">
        <v>0.0322344322344326</v>
      </c>
      <c r="H6575" s="6" t="str">
        <f aca="false">IF(AND(A6575&gt;=Stimuli!$B$2,A6575&lt;=Stimuli!$C$2),Stimuli!$A$2,IF(AND(A6575&gt;=Stimuli!$B$3,A6575&lt;=Stimuli!$C$3),Stimuli!$A$3,IF(AND(A6575&gt;=Stimuli!$B$4,A6575&lt;=Stimuli!$C$4),Stimuli!$A$4,"")))</f>
        <v>01 Quiet baseline (60s)</v>
      </c>
      <c r="I6575" s="6" t="n">
        <f aca="false">(B6575-B6574)/((A6575-A6574)/1000)</f>
        <v>1.12527472527478</v>
      </c>
      <c r="J6575" s="6" t="n">
        <f aca="false">IF(OR(B6575&lt;Rules!$B$2,B6575&gt;Rules!$B$3,ABS(I6575)&gt;Rules!$B$4,OR(B6576&lt;Rules!$B$2,B6576&gt;Rules!$B$3,ABS(I6576)&gt;Rules!$B$4)),1,0)</f>
        <v>0</v>
      </c>
      <c r="K6575" s="6" t="str">
        <f aca="false">IF(F6575=1,COUNTIF($F$2:F6575,1),"")</f>
        <v/>
      </c>
    </row>
    <row r="6576" customFormat="false" ht="15" hidden="false" customHeight="false" outlineLevel="0" collapsed="false">
      <c r="A6576" s="6" t="n">
        <v>51628.493</v>
      </c>
      <c r="B6576" s="6" t="n">
        <v>2.02857142857143</v>
      </c>
      <c r="C6576" s="6" t="n">
        <v>64</v>
      </c>
      <c r="D6576" s="6" t="n">
        <v>-1</v>
      </c>
      <c r="E6576" s="6" t="n">
        <v>1.9992673992674</v>
      </c>
      <c r="F6576" s="6" t="n">
        <v>0</v>
      </c>
      <c r="G6576" s="6" t="n">
        <v>0.0322344322344326</v>
      </c>
      <c r="H6576" s="6" t="str">
        <f aca="false">IF(AND(A6576&gt;=Stimuli!$B$2,A6576&lt;=Stimuli!$C$2),Stimuli!$A$2,IF(AND(A6576&gt;=Stimuli!$B$3,A6576&lt;=Stimuli!$C$3),Stimuli!$A$3,IF(AND(A6576&gt;=Stimuli!$B$4,A6576&lt;=Stimuli!$C$4),Stimuli!$A$4,"")))</f>
        <v>01 Quiet baseline (60s)</v>
      </c>
      <c r="I6576" s="6" t="n">
        <f aca="false">(B6576-B6575)/((A6576-A6575)/1000)</f>
        <v>-0.937728937729048</v>
      </c>
      <c r="J6576" s="6" t="n">
        <f aca="false">IF(OR(B6576&lt;Rules!$B$2,B6576&gt;Rules!$B$3,ABS(I6576)&gt;Rules!$B$4,OR(B6577&lt;Rules!$B$2,B6577&gt;Rules!$B$3,ABS(I6577)&gt;Rules!$B$4)),1,0)</f>
        <v>0</v>
      </c>
      <c r="K6576" s="6" t="str">
        <f aca="false">IF(F6576=1,COUNTIF($F$2:F6576,1),"")</f>
        <v/>
      </c>
    </row>
    <row r="6577" customFormat="false" ht="15" hidden="false" customHeight="false" outlineLevel="0" collapsed="false">
      <c r="A6577" s="6" t="n">
        <v>51636.3055</v>
      </c>
      <c r="B6577" s="6" t="n">
        <v>2.03736263736264</v>
      </c>
      <c r="C6577" s="6" t="n">
        <v>64</v>
      </c>
      <c r="D6577" s="6" t="n">
        <v>-1</v>
      </c>
      <c r="E6577" s="6" t="n">
        <v>1.9992673992674</v>
      </c>
      <c r="F6577" s="6" t="n">
        <v>0</v>
      </c>
      <c r="G6577" s="6" t="n">
        <v>0.0322344322344326</v>
      </c>
      <c r="H6577" s="6" t="str">
        <f aca="false">IF(AND(A6577&gt;=Stimuli!$B$2,A6577&lt;=Stimuli!$C$2),Stimuli!$A$2,IF(AND(A6577&gt;=Stimuli!$B$3,A6577&lt;=Stimuli!$C$3),Stimuli!$A$3,IF(AND(A6577&gt;=Stimuli!$B$4,A6577&lt;=Stimuli!$C$4),Stimuli!$A$4,"")))</f>
        <v>01 Quiet baseline (60s)</v>
      </c>
      <c r="I6577" s="6" t="n">
        <f aca="false">(B6577-B6576)/((A6577-A6576)/1000)</f>
        <v>1.12527472527472</v>
      </c>
      <c r="J6577" s="6" t="n">
        <f aca="false">IF(OR(B6577&lt;Rules!$B$2,B6577&gt;Rules!$B$3,ABS(I6577)&gt;Rules!$B$4,OR(B6578&lt;Rules!$B$2,B6578&gt;Rules!$B$3,ABS(I6578)&gt;Rules!$B$4)),1,0)</f>
        <v>0</v>
      </c>
      <c r="K6577" s="6" t="str">
        <f aca="false">IF(F6577=1,COUNTIF($F$2:F6577,1),"")</f>
        <v/>
      </c>
    </row>
    <row r="6578" customFormat="false" ht="15" hidden="false" customHeight="false" outlineLevel="0" collapsed="false">
      <c r="A6578" s="6" t="n">
        <v>51644.118</v>
      </c>
      <c r="B6578" s="6" t="n">
        <v>2.03003663003663</v>
      </c>
      <c r="C6578" s="6" t="n">
        <v>64</v>
      </c>
      <c r="D6578" s="6" t="n">
        <v>-1</v>
      </c>
      <c r="E6578" s="6" t="n">
        <v>1.9992673992674</v>
      </c>
      <c r="F6578" s="6" t="n">
        <v>0</v>
      </c>
      <c r="G6578" s="6" t="n">
        <v>0.0322344322344326</v>
      </c>
      <c r="H6578" s="6" t="str">
        <f aca="false">IF(AND(A6578&gt;=Stimuli!$B$2,A6578&lt;=Stimuli!$C$2),Stimuli!$A$2,IF(AND(A6578&gt;=Stimuli!$B$3,A6578&lt;=Stimuli!$C$3),Stimuli!$A$3,IF(AND(A6578&gt;=Stimuli!$B$4,A6578&lt;=Stimuli!$C$4),Stimuli!$A$4,"")))</f>
        <v>01 Quiet baseline (60s)</v>
      </c>
      <c r="I6578" s="6" t="n">
        <f aca="false">(B6578-B6577)/((A6578-A6577)/1000)</f>
        <v>-0.937728937728991</v>
      </c>
      <c r="J6578" s="6" t="n">
        <f aca="false">IF(OR(B6578&lt;Rules!$B$2,B6578&gt;Rules!$B$3,ABS(I6578)&gt;Rules!$B$4,OR(B6579&lt;Rules!$B$2,B6579&gt;Rules!$B$3,ABS(I6579)&gt;Rules!$B$4)),1,0)</f>
        <v>0</v>
      </c>
      <c r="K6578" s="6" t="str">
        <f aca="false">IF(F6578=1,COUNTIF($F$2:F6578,1),"")</f>
        <v/>
      </c>
    </row>
    <row r="6579" customFormat="false" ht="15" hidden="false" customHeight="false" outlineLevel="0" collapsed="false">
      <c r="A6579" s="6" t="n">
        <v>51651.9305</v>
      </c>
      <c r="B6579" s="6" t="n">
        <v>2.03736263736264</v>
      </c>
      <c r="C6579" s="6" t="n">
        <v>64</v>
      </c>
      <c r="D6579" s="6" t="n">
        <v>-1</v>
      </c>
      <c r="E6579" s="6" t="n">
        <v>1.9992673992674</v>
      </c>
      <c r="F6579" s="6" t="n">
        <v>0</v>
      </c>
      <c r="G6579" s="6" t="n">
        <v>0.0322344322344326</v>
      </c>
      <c r="H6579" s="6" t="str">
        <f aca="false">IF(AND(A6579&gt;=Stimuli!$B$2,A6579&lt;=Stimuli!$C$2),Stimuli!$A$2,IF(AND(A6579&gt;=Stimuli!$B$3,A6579&lt;=Stimuli!$C$3),Stimuli!$A$3,IF(AND(A6579&gt;=Stimuli!$B$4,A6579&lt;=Stimuli!$C$4),Stimuli!$A$4,"")))</f>
        <v>01 Quiet baseline (60s)</v>
      </c>
      <c r="I6579" s="6" t="n">
        <f aca="false">(B6579-B6578)/((A6579-A6578)/1000)</f>
        <v>0.937728937728991</v>
      </c>
      <c r="J6579" s="6" t="n">
        <f aca="false">IF(OR(B6579&lt;Rules!$B$2,B6579&gt;Rules!$B$3,ABS(I6579)&gt;Rules!$B$4,OR(B6580&lt;Rules!$B$2,B6580&gt;Rules!$B$3,ABS(I6580)&gt;Rules!$B$4)),1,0)</f>
        <v>0</v>
      </c>
      <c r="K6579" s="6" t="str">
        <f aca="false">IF(F6579=1,COUNTIF($F$2:F6579,1),"")</f>
        <v/>
      </c>
    </row>
    <row r="6580" customFormat="false" ht="15" hidden="false" customHeight="false" outlineLevel="0" collapsed="false">
      <c r="A6580" s="6" t="n">
        <v>51659.743</v>
      </c>
      <c r="B6580" s="6" t="n">
        <v>2.03150183150183</v>
      </c>
      <c r="C6580" s="6" t="n">
        <v>64</v>
      </c>
      <c r="D6580" s="6" t="n">
        <v>-1</v>
      </c>
      <c r="E6580" s="6" t="n">
        <v>1.9992673992674</v>
      </c>
      <c r="F6580" s="6" t="n">
        <v>0</v>
      </c>
      <c r="G6580" s="6" t="n">
        <v>0.0322344322344326</v>
      </c>
      <c r="H6580" s="6" t="str">
        <f aca="false">IF(AND(A6580&gt;=Stimuli!$B$2,A6580&lt;=Stimuli!$C$2),Stimuli!$A$2,IF(AND(A6580&gt;=Stimuli!$B$3,A6580&lt;=Stimuli!$C$3),Stimuli!$A$3,IF(AND(A6580&gt;=Stimuli!$B$4,A6580&lt;=Stimuli!$C$4),Stimuli!$A$4,"")))</f>
        <v>01 Quiet baseline (60s)</v>
      </c>
      <c r="I6580" s="6" t="n">
        <f aca="false">(B6580-B6579)/((A6580-A6579)/1000)</f>
        <v>-0.750183150183148</v>
      </c>
      <c r="J6580" s="6" t="n">
        <f aca="false">IF(OR(B6580&lt;Rules!$B$2,B6580&gt;Rules!$B$3,ABS(I6580)&gt;Rules!$B$4,OR(B6581&lt;Rules!$B$2,B6581&gt;Rules!$B$3,ABS(I6581)&gt;Rules!$B$4)),1,0)</f>
        <v>0</v>
      </c>
      <c r="K6580" s="6" t="str">
        <f aca="false">IF(F6580=1,COUNTIF($F$2:F6580,1),"")</f>
        <v/>
      </c>
    </row>
    <row r="6581" customFormat="false" ht="15" hidden="false" customHeight="false" outlineLevel="0" collapsed="false">
      <c r="A6581" s="6" t="n">
        <v>51667.5555</v>
      </c>
      <c r="B6581" s="6" t="n">
        <v>2.03589743589744</v>
      </c>
      <c r="C6581" s="6" t="n">
        <v>64</v>
      </c>
      <c r="D6581" s="6" t="n">
        <v>929.6875</v>
      </c>
      <c r="E6581" s="6" t="n">
        <v>1.9992673992674</v>
      </c>
      <c r="F6581" s="6" t="n">
        <v>0</v>
      </c>
      <c r="G6581" s="6" t="n">
        <v>0.0322344322344326</v>
      </c>
      <c r="H6581" s="6" t="str">
        <f aca="false">IF(AND(A6581&gt;=Stimuli!$B$2,A6581&lt;=Stimuli!$C$2),Stimuli!$A$2,IF(AND(A6581&gt;=Stimuli!$B$3,A6581&lt;=Stimuli!$C$3),Stimuli!$A$3,IF(AND(A6581&gt;=Stimuli!$B$4,A6581&lt;=Stimuli!$C$4),Stimuli!$A$4,"")))</f>
        <v>01 Quiet baseline (60s)</v>
      </c>
      <c r="I6581" s="6" t="n">
        <f aca="false">(B6581-B6580)/((A6581-A6580)/1000)</f>
        <v>0.562637362637474</v>
      </c>
      <c r="J6581" s="6" t="n">
        <f aca="false">IF(OR(B6581&lt;Rules!$B$2,B6581&gt;Rules!$B$3,ABS(I6581)&gt;Rules!$B$4,OR(B6582&lt;Rules!$B$2,B6582&gt;Rules!$B$3,ABS(I6582)&gt;Rules!$B$4)),1,0)</f>
        <v>0</v>
      </c>
      <c r="K6581" s="6" t="str">
        <f aca="false">IF(F6581=1,COUNTIF($F$2:F6581,1),"")</f>
        <v/>
      </c>
    </row>
    <row r="6582" customFormat="false" ht="15" hidden="false" customHeight="false" outlineLevel="0" collapsed="false">
      <c r="A6582" s="6" t="n">
        <v>51675.368</v>
      </c>
      <c r="B6582" s="6" t="n">
        <v>2.03150183150183</v>
      </c>
      <c r="C6582" s="6" t="n">
        <v>64</v>
      </c>
      <c r="D6582" s="6" t="n">
        <v>-1</v>
      </c>
      <c r="E6582" s="6" t="n">
        <v>1.9992673992674</v>
      </c>
      <c r="F6582" s="6" t="n">
        <v>0</v>
      </c>
      <c r="G6582" s="6" t="n">
        <v>0.0322344322344326</v>
      </c>
      <c r="H6582" s="6" t="str">
        <f aca="false">IF(AND(A6582&gt;=Stimuli!$B$2,A6582&lt;=Stimuli!$C$2),Stimuli!$A$2,IF(AND(A6582&gt;=Stimuli!$B$3,A6582&lt;=Stimuli!$C$3),Stimuli!$A$3,IF(AND(A6582&gt;=Stimuli!$B$4,A6582&lt;=Stimuli!$C$4),Stimuli!$A$4,"")))</f>
        <v>01 Quiet baseline (60s)</v>
      </c>
      <c r="I6582" s="6" t="n">
        <f aca="false">(B6582-B6581)/((A6582-A6581)/1000)</f>
        <v>-0.562637362637474</v>
      </c>
      <c r="J6582" s="6" t="n">
        <f aca="false">IF(OR(B6582&lt;Rules!$B$2,B6582&gt;Rules!$B$3,ABS(I6582)&gt;Rules!$B$4,OR(B6583&lt;Rules!$B$2,B6583&gt;Rules!$B$3,ABS(I6583)&gt;Rules!$B$4)),1,0)</f>
        <v>0</v>
      </c>
      <c r="K6582" s="6" t="str">
        <f aca="false">IF(F6582=1,COUNTIF($F$2:F6582,1),"")</f>
        <v/>
      </c>
    </row>
    <row r="6583" customFormat="false" ht="15" hidden="false" customHeight="false" outlineLevel="0" collapsed="false">
      <c r="A6583" s="6" t="n">
        <v>51683.1805</v>
      </c>
      <c r="B6583" s="6" t="n">
        <v>2.03296703296703</v>
      </c>
      <c r="C6583" s="6" t="n">
        <v>64</v>
      </c>
      <c r="D6583" s="6" t="n">
        <v>-1</v>
      </c>
      <c r="E6583" s="6" t="n">
        <v>1.9992673992674</v>
      </c>
      <c r="F6583" s="6" t="n">
        <v>0</v>
      </c>
      <c r="G6583" s="6" t="n">
        <v>0.0322344322344326</v>
      </c>
      <c r="H6583" s="6" t="str">
        <f aca="false">IF(AND(A6583&gt;=Stimuli!$B$2,A6583&lt;=Stimuli!$C$2),Stimuli!$A$2,IF(AND(A6583&gt;=Stimuli!$B$3,A6583&lt;=Stimuli!$C$3),Stimuli!$A$3,IF(AND(A6583&gt;=Stimuli!$B$4,A6583&lt;=Stimuli!$C$4),Stimuli!$A$4,"")))</f>
        <v>01 Quiet baseline (60s)</v>
      </c>
      <c r="I6583" s="6" t="n">
        <f aca="false">(B6583-B6582)/((A6583-A6582)/1000)</f>
        <v>0.18754578754573</v>
      </c>
      <c r="J6583" s="6" t="n">
        <f aca="false">IF(OR(B6583&lt;Rules!$B$2,B6583&gt;Rules!$B$3,ABS(I6583)&gt;Rules!$B$4,OR(B6584&lt;Rules!$B$2,B6584&gt;Rules!$B$3,ABS(I6584)&gt;Rules!$B$4)),1,0)</f>
        <v>0</v>
      </c>
      <c r="K6583" s="6" t="str">
        <f aca="false">IF(F6583=1,COUNTIF($F$2:F6583,1),"")</f>
        <v/>
      </c>
    </row>
    <row r="6584" customFormat="false" ht="15" hidden="false" customHeight="false" outlineLevel="0" collapsed="false">
      <c r="A6584" s="6" t="n">
        <v>51690.993</v>
      </c>
      <c r="B6584" s="6" t="n">
        <v>2.03296703296703</v>
      </c>
      <c r="C6584" s="6" t="n">
        <v>64</v>
      </c>
      <c r="D6584" s="6" t="n">
        <v>-1</v>
      </c>
      <c r="E6584" s="6" t="n">
        <v>1.9992673992674</v>
      </c>
      <c r="F6584" s="6" t="n">
        <v>0</v>
      </c>
      <c r="G6584" s="6" t="n">
        <v>0.0322344322344326</v>
      </c>
      <c r="H6584" s="6" t="str">
        <f aca="false">IF(AND(A6584&gt;=Stimuli!$B$2,A6584&lt;=Stimuli!$C$2),Stimuli!$A$2,IF(AND(A6584&gt;=Stimuli!$B$3,A6584&lt;=Stimuli!$C$3),Stimuli!$A$3,IF(AND(A6584&gt;=Stimuli!$B$4,A6584&lt;=Stimuli!$C$4),Stimuli!$A$4,"")))</f>
        <v>01 Quiet baseline (60s)</v>
      </c>
      <c r="I6584" s="6" t="n">
        <f aca="false">(B6584-B6583)/((A6584-A6583)/1000)</f>
        <v>0</v>
      </c>
      <c r="J6584" s="6" t="n">
        <f aca="false">IF(OR(B6584&lt;Rules!$B$2,B6584&gt;Rules!$B$3,ABS(I6584)&gt;Rules!$B$4,OR(B6585&lt;Rules!$B$2,B6585&gt;Rules!$B$3,ABS(I6585)&gt;Rules!$B$4)),1,0)</f>
        <v>0</v>
      </c>
      <c r="K6584" s="6" t="str">
        <f aca="false">IF(F6584=1,COUNTIF($F$2:F6584,1),"")</f>
        <v/>
      </c>
    </row>
    <row r="6585" customFormat="false" ht="15" hidden="false" customHeight="false" outlineLevel="0" collapsed="false">
      <c r="A6585" s="6" t="n">
        <v>51698.8055</v>
      </c>
      <c r="B6585" s="6" t="n">
        <v>2.03150183150183</v>
      </c>
      <c r="C6585" s="6" t="n">
        <v>64</v>
      </c>
      <c r="D6585" s="6" t="n">
        <v>-1</v>
      </c>
      <c r="E6585" s="6" t="n">
        <v>1.9992673992674</v>
      </c>
      <c r="F6585" s="6" t="n">
        <v>0</v>
      </c>
      <c r="G6585" s="6" t="n">
        <v>0.0322344322344326</v>
      </c>
      <c r="H6585" s="6" t="str">
        <f aca="false">IF(AND(A6585&gt;=Stimuli!$B$2,A6585&lt;=Stimuli!$C$2),Stimuli!$A$2,IF(AND(A6585&gt;=Stimuli!$B$3,A6585&lt;=Stimuli!$C$3),Stimuli!$A$3,IF(AND(A6585&gt;=Stimuli!$B$4,A6585&lt;=Stimuli!$C$4),Stimuli!$A$4,"")))</f>
        <v>01 Quiet baseline (60s)</v>
      </c>
      <c r="I6585" s="6" t="n">
        <f aca="false">(B6585-B6584)/((A6585-A6584)/1000)</f>
        <v>-0.18754578754573</v>
      </c>
      <c r="J6585" s="6" t="n">
        <f aca="false">IF(OR(B6585&lt;Rules!$B$2,B6585&gt;Rules!$B$3,ABS(I6585)&gt;Rules!$B$4,OR(B6586&lt;Rules!$B$2,B6586&gt;Rules!$B$3,ABS(I6586)&gt;Rules!$B$4)),1,0)</f>
        <v>0</v>
      </c>
      <c r="K6585" s="6" t="str">
        <f aca="false">IF(F6585=1,COUNTIF($F$2:F6585,1),"")</f>
        <v/>
      </c>
    </row>
    <row r="6586" customFormat="false" ht="15" hidden="false" customHeight="false" outlineLevel="0" collapsed="false">
      <c r="A6586" s="6" t="n">
        <v>51706.618</v>
      </c>
      <c r="B6586" s="6" t="n">
        <v>2.03589743589744</v>
      </c>
      <c r="C6586" s="6" t="n">
        <v>64</v>
      </c>
      <c r="D6586" s="6" t="n">
        <v>-1</v>
      </c>
      <c r="E6586" s="6" t="n">
        <v>1.9992673992674</v>
      </c>
      <c r="F6586" s="6" t="n">
        <v>0</v>
      </c>
      <c r="G6586" s="6" t="n">
        <v>0.0322344322344326</v>
      </c>
      <c r="H6586" s="6" t="str">
        <f aca="false">IF(AND(A6586&gt;=Stimuli!$B$2,A6586&lt;=Stimuli!$C$2),Stimuli!$A$2,IF(AND(A6586&gt;=Stimuli!$B$3,A6586&lt;=Stimuli!$C$3),Stimuli!$A$3,IF(AND(A6586&gt;=Stimuli!$B$4,A6586&lt;=Stimuli!$C$4),Stimuli!$A$4,"")))</f>
        <v>01 Quiet baseline (60s)</v>
      </c>
      <c r="I6586" s="6" t="n">
        <f aca="false">(B6586-B6585)/((A6586-A6585)/1000)</f>
        <v>0.562637362637474</v>
      </c>
      <c r="J6586" s="6" t="n">
        <f aca="false">IF(OR(B6586&lt;Rules!$B$2,B6586&gt;Rules!$B$3,ABS(I6586)&gt;Rules!$B$4,OR(B6587&lt;Rules!$B$2,B6587&gt;Rules!$B$3,ABS(I6587)&gt;Rules!$B$4)),1,0)</f>
        <v>0</v>
      </c>
      <c r="K6586" s="6" t="str">
        <f aca="false">IF(F6586=1,COUNTIF($F$2:F6586,1),"")</f>
        <v/>
      </c>
    </row>
    <row r="6587" customFormat="false" ht="15" hidden="false" customHeight="false" outlineLevel="0" collapsed="false">
      <c r="A6587" s="6" t="n">
        <v>51714.4305</v>
      </c>
      <c r="B6587" s="6" t="n">
        <v>2.03150183150183</v>
      </c>
      <c r="C6587" s="6" t="n">
        <v>64</v>
      </c>
      <c r="D6587" s="6" t="n">
        <v>-1</v>
      </c>
      <c r="E6587" s="6" t="n">
        <v>1.9992673992674</v>
      </c>
      <c r="F6587" s="6" t="n">
        <v>0</v>
      </c>
      <c r="G6587" s="6" t="n">
        <v>0.0322344322344326</v>
      </c>
      <c r="H6587" s="6" t="str">
        <f aca="false">IF(AND(A6587&gt;=Stimuli!$B$2,A6587&lt;=Stimuli!$C$2),Stimuli!$A$2,IF(AND(A6587&gt;=Stimuli!$B$3,A6587&lt;=Stimuli!$C$3),Stimuli!$A$3,IF(AND(A6587&gt;=Stimuli!$B$4,A6587&lt;=Stimuli!$C$4),Stimuli!$A$4,"")))</f>
        <v>01 Quiet baseline (60s)</v>
      </c>
      <c r="I6587" s="6" t="n">
        <f aca="false">(B6587-B6586)/((A6587-A6586)/1000)</f>
        <v>-0.562637362637474</v>
      </c>
      <c r="J6587" s="6" t="n">
        <f aca="false">IF(OR(B6587&lt;Rules!$B$2,B6587&gt;Rules!$B$3,ABS(I6587)&gt;Rules!$B$4,OR(B6588&lt;Rules!$B$2,B6588&gt;Rules!$B$3,ABS(I6588)&gt;Rules!$B$4)),1,0)</f>
        <v>0</v>
      </c>
      <c r="K6587" s="6" t="str">
        <f aca="false">IF(F6587=1,COUNTIF($F$2:F6587,1),"")</f>
        <v/>
      </c>
    </row>
    <row r="6588" customFormat="false" ht="15" hidden="false" customHeight="false" outlineLevel="0" collapsed="false">
      <c r="A6588" s="6" t="n">
        <v>51722.243</v>
      </c>
      <c r="B6588" s="6" t="n">
        <v>2.03736263736264</v>
      </c>
      <c r="C6588" s="6" t="n">
        <v>64</v>
      </c>
      <c r="D6588" s="6" t="n">
        <v>-1</v>
      </c>
      <c r="E6588" s="6" t="n">
        <v>1.9992673992674</v>
      </c>
      <c r="F6588" s="6" t="n">
        <v>0</v>
      </c>
      <c r="G6588" s="6" t="n">
        <v>0.0322344322344326</v>
      </c>
      <c r="H6588" s="6" t="str">
        <f aca="false">IF(AND(A6588&gt;=Stimuli!$B$2,A6588&lt;=Stimuli!$C$2),Stimuli!$A$2,IF(AND(A6588&gt;=Stimuli!$B$3,A6588&lt;=Stimuli!$C$3),Stimuli!$A$3,IF(AND(A6588&gt;=Stimuli!$B$4,A6588&lt;=Stimuli!$C$4),Stimuli!$A$4,"")))</f>
        <v>01 Quiet baseline (60s)</v>
      </c>
      <c r="I6588" s="6" t="n">
        <f aca="false">(B6588-B6587)/((A6588-A6587)/1000)</f>
        <v>0.750183150183148</v>
      </c>
      <c r="J6588" s="6" t="n">
        <f aca="false">IF(OR(B6588&lt;Rules!$B$2,B6588&gt;Rules!$B$3,ABS(I6588)&gt;Rules!$B$4,OR(B6589&lt;Rules!$B$2,B6589&gt;Rules!$B$3,ABS(I6589)&gt;Rules!$B$4)),1,0)</f>
        <v>0</v>
      </c>
      <c r="K6588" s="6" t="str">
        <f aca="false">IF(F6588=1,COUNTIF($F$2:F6588,1),"")</f>
        <v/>
      </c>
    </row>
    <row r="6589" customFormat="false" ht="15" hidden="false" customHeight="false" outlineLevel="0" collapsed="false">
      <c r="A6589" s="6" t="n">
        <v>51730.0555</v>
      </c>
      <c r="B6589" s="6" t="n">
        <v>2.03003663003663</v>
      </c>
      <c r="C6589" s="6" t="n">
        <v>64</v>
      </c>
      <c r="D6589" s="6" t="n">
        <v>-1</v>
      </c>
      <c r="E6589" s="6" t="n">
        <v>1.9992673992674</v>
      </c>
      <c r="F6589" s="6" t="n">
        <v>0</v>
      </c>
      <c r="G6589" s="6" t="n">
        <v>0.0322344322344326</v>
      </c>
      <c r="H6589" s="6" t="str">
        <f aca="false">IF(AND(A6589&gt;=Stimuli!$B$2,A6589&lt;=Stimuli!$C$2),Stimuli!$A$2,IF(AND(A6589&gt;=Stimuli!$B$3,A6589&lt;=Stimuli!$C$3),Stimuli!$A$3,IF(AND(A6589&gt;=Stimuli!$B$4,A6589&lt;=Stimuli!$C$4),Stimuli!$A$4,"")))</f>
        <v>01 Quiet baseline (60s)</v>
      </c>
      <c r="I6589" s="6" t="n">
        <f aca="false">(B6589-B6588)/((A6589-A6588)/1000)</f>
        <v>-0.937728937728991</v>
      </c>
      <c r="J6589" s="6" t="n">
        <f aca="false">IF(OR(B6589&lt;Rules!$B$2,B6589&gt;Rules!$B$3,ABS(I6589)&gt;Rules!$B$4,OR(B6590&lt;Rules!$B$2,B6590&gt;Rules!$B$3,ABS(I6590)&gt;Rules!$B$4)),1,0)</f>
        <v>0</v>
      </c>
      <c r="K6589" s="6" t="str">
        <f aca="false">IF(F6589=1,COUNTIF($F$2:F6589,1),"")</f>
        <v/>
      </c>
    </row>
    <row r="6590" customFormat="false" ht="15" hidden="false" customHeight="false" outlineLevel="0" collapsed="false">
      <c r="A6590" s="6" t="n">
        <v>51737.868</v>
      </c>
      <c r="B6590" s="6" t="n">
        <v>2.03589743589744</v>
      </c>
      <c r="C6590" s="6" t="n">
        <v>64</v>
      </c>
      <c r="D6590" s="6" t="n">
        <v>-1</v>
      </c>
      <c r="E6590" s="6" t="n">
        <v>1.9992673992674</v>
      </c>
      <c r="F6590" s="6" t="n">
        <v>0</v>
      </c>
      <c r="G6590" s="6" t="n">
        <v>0.0322344322344326</v>
      </c>
      <c r="H6590" s="6" t="str">
        <f aca="false">IF(AND(A6590&gt;=Stimuli!$B$2,A6590&lt;=Stimuli!$C$2),Stimuli!$A$2,IF(AND(A6590&gt;=Stimuli!$B$3,A6590&lt;=Stimuli!$C$3),Stimuli!$A$3,IF(AND(A6590&gt;=Stimuli!$B$4,A6590&lt;=Stimuli!$C$4),Stimuli!$A$4,"")))</f>
        <v>01 Quiet baseline (60s)</v>
      </c>
      <c r="I6590" s="6" t="n">
        <f aca="false">(B6590-B6589)/((A6590-A6589)/1000)</f>
        <v>0.750183150183318</v>
      </c>
      <c r="J6590" s="6" t="n">
        <f aca="false">IF(OR(B6590&lt;Rules!$B$2,B6590&gt;Rules!$B$3,ABS(I6590)&gt;Rules!$B$4,OR(B6591&lt;Rules!$B$2,B6591&gt;Rules!$B$3,ABS(I6591)&gt;Rules!$B$4)),1,0)</f>
        <v>0</v>
      </c>
      <c r="K6590" s="6" t="str">
        <f aca="false">IF(F6590=1,COUNTIF($F$2:F6590,1),"")</f>
        <v/>
      </c>
    </row>
    <row r="6591" customFormat="false" ht="15" hidden="false" customHeight="false" outlineLevel="0" collapsed="false">
      <c r="A6591" s="6" t="n">
        <v>51745.6805</v>
      </c>
      <c r="B6591" s="6" t="n">
        <v>2.02857142857143</v>
      </c>
      <c r="C6591" s="6" t="n">
        <v>64</v>
      </c>
      <c r="D6591" s="6" t="n">
        <v>-1</v>
      </c>
      <c r="E6591" s="6" t="n">
        <v>1.9992673992674</v>
      </c>
      <c r="F6591" s="6" t="n">
        <v>0</v>
      </c>
      <c r="G6591" s="6" t="n">
        <v>0.0322344322344326</v>
      </c>
      <c r="H6591" s="6" t="str">
        <f aca="false">IF(AND(A6591&gt;=Stimuli!$B$2,A6591&lt;=Stimuli!$C$2),Stimuli!$A$2,IF(AND(A6591&gt;=Stimuli!$B$3,A6591&lt;=Stimuli!$C$3),Stimuli!$A$3,IF(AND(A6591&gt;=Stimuli!$B$4,A6591&lt;=Stimuli!$C$4),Stimuli!$A$4,"")))</f>
        <v>01 Quiet baseline (60s)</v>
      </c>
      <c r="I6591" s="6" t="n">
        <f aca="false">(B6591-B6590)/((A6591-A6590)/1000)</f>
        <v>-0.937728937729048</v>
      </c>
      <c r="J6591" s="6" t="n">
        <f aca="false">IF(OR(B6591&lt;Rules!$B$2,B6591&gt;Rules!$B$3,ABS(I6591)&gt;Rules!$B$4,OR(B6592&lt;Rules!$B$2,B6592&gt;Rules!$B$3,ABS(I6592)&gt;Rules!$B$4)),1,0)</f>
        <v>0</v>
      </c>
      <c r="K6591" s="6" t="str">
        <f aca="false">IF(F6591=1,COUNTIF($F$2:F6591,1),"")</f>
        <v/>
      </c>
    </row>
    <row r="6592" customFormat="false" ht="15" hidden="false" customHeight="false" outlineLevel="0" collapsed="false">
      <c r="A6592" s="6" t="n">
        <v>51753.493</v>
      </c>
      <c r="B6592" s="6" t="n">
        <v>2.03589743589744</v>
      </c>
      <c r="C6592" s="6" t="n">
        <v>64</v>
      </c>
      <c r="D6592" s="6" t="n">
        <v>-1</v>
      </c>
      <c r="E6592" s="6" t="n">
        <v>1.9992673992674</v>
      </c>
      <c r="F6592" s="6" t="n">
        <v>0</v>
      </c>
      <c r="G6592" s="6" t="n">
        <v>0.0322344322344326</v>
      </c>
      <c r="H6592" s="6" t="str">
        <f aca="false">IF(AND(A6592&gt;=Stimuli!$B$2,A6592&lt;=Stimuli!$C$2),Stimuli!$A$2,IF(AND(A6592&gt;=Stimuli!$B$3,A6592&lt;=Stimuli!$C$3),Stimuli!$A$3,IF(AND(A6592&gt;=Stimuli!$B$4,A6592&lt;=Stimuli!$C$4),Stimuli!$A$4,"")))</f>
        <v>01 Quiet baseline (60s)</v>
      </c>
      <c r="I6592" s="6" t="n">
        <f aca="false">(B6592-B6591)/((A6592-A6591)/1000)</f>
        <v>0.937728937729048</v>
      </c>
      <c r="J6592" s="6" t="n">
        <f aca="false">IF(OR(B6592&lt;Rules!$B$2,B6592&gt;Rules!$B$3,ABS(I6592)&gt;Rules!$B$4,OR(B6593&lt;Rules!$B$2,B6593&gt;Rules!$B$3,ABS(I6593)&gt;Rules!$B$4)),1,0)</f>
        <v>0</v>
      </c>
      <c r="K6592" s="6" t="str">
        <f aca="false">IF(F6592=1,COUNTIF($F$2:F6592,1),"")</f>
        <v/>
      </c>
    </row>
    <row r="6593" customFormat="false" ht="15" hidden="false" customHeight="false" outlineLevel="0" collapsed="false">
      <c r="A6593" s="6" t="n">
        <v>51761.3055</v>
      </c>
      <c r="B6593" s="6" t="n">
        <v>2.02857142857143</v>
      </c>
      <c r="C6593" s="6" t="n">
        <v>64</v>
      </c>
      <c r="D6593" s="6" t="n">
        <v>-1</v>
      </c>
      <c r="E6593" s="6" t="n">
        <v>1.9992673992674</v>
      </c>
      <c r="F6593" s="6" t="n">
        <v>0</v>
      </c>
      <c r="G6593" s="6" t="n">
        <v>0.0322344322344326</v>
      </c>
      <c r="H6593" s="6" t="str">
        <f aca="false">IF(AND(A6593&gt;=Stimuli!$B$2,A6593&lt;=Stimuli!$C$2),Stimuli!$A$2,IF(AND(A6593&gt;=Stimuli!$B$3,A6593&lt;=Stimuli!$C$3),Stimuli!$A$3,IF(AND(A6593&gt;=Stimuli!$B$4,A6593&lt;=Stimuli!$C$4),Stimuli!$A$4,"")))</f>
        <v>01 Quiet baseline (60s)</v>
      </c>
      <c r="I6593" s="6" t="n">
        <f aca="false">(B6593-B6592)/((A6593-A6592)/1000)</f>
        <v>-0.937728937729048</v>
      </c>
      <c r="J6593" s="6" t="n">
        <f aca="false">IF(OR(B6593&lt;Rules!$B$2,B6593&gt;Rules!$B$3,ABS(I6593)&gt;Rules!$B$4,OR(B6594&lt;Rules!$B$2,B6594&gt;Rules!$B$3,ABS(I6594)&gt;Rules!$B$4)),1,0)</f>
        <v>0</v>
      </c>
      <c r="K6593" s="6" t="str">
        <f aca="false">IF(F6593=1,COUNTIF($F$2:F6593,1),"")</f>
        <v/>
      </c>
    </row>
    <row r="6594" customFormat="false" ht="15" hidden="false" customHeight="false" outlineLevel="0" collapsed="false">
      <c r="A6594" s="6" t="n">
        <v>51769.118</v>
      </c>
      <c r="B6594" s="6" t="n">
        <v>2.03589743589744</v>
      </c>
      <c r="C6594" s="6" t="n">
        <v>64</v>
      </c>
      <c r="D6594" s="6" t="n">
        <v>-1</v>
      </c>
      <c r="E6594" s="6" t="n">
        <v>1.9992673992674</v>
      </c>
      <c r="F6594" s="6" t="n">
        <v>0</v>
      </c>
      <c r="G6594" s="6" t="n">
        <v>0.0322344322344326</v>
      </c>
      <c r="H6594" s="6" t="str">
        <f aca="false">IF(AND(A6594&gt;=Stimuli!$B$2,A6594&lt;=Stimuli!$C$2),Stimuli!$A$2,IF(AND(A6594&gt;=Stimuli!$B$3,A6594&lt;=Stimuli!$C$3),Stimuli!$A$3,IF(AND(A6594&gt;=Stimuli!$B$4,A6594&lt;=Stimuli!$C$4),Stimuli!$A$4,"")))</f>
        <v>01 Quiet baseline (60s)</v>
      </c>
      <c r="I6594" s="6" t="n">
        <f aca="false">(B6594-B6593)/((A6594-A6593)/1000)</f>
        <v>0.937728937729048</v>
      </c>
      <c r="J6594" s="6" t="n">
        <f aca="false">IF(OR(B6594&lt;Rules!$B$2,B6594&gt;Rules!$B$3,ABS(I6594)&gt;Rules!$B$4,OR(B6595&lt;Rules!$B$2,B6595&gt;Rules!$B$3,ABS(I6595)&gt;Rules!$B$4)),1,0)</f>
        <v>0</v>
      </c>
      <c r="K6594" s="6" t="str">
        <f aca="false">IF(F6594=1,COUNTIF($F$2:F6594,1),"")</f>
        <v/>
      </c>
    </row>
    <row r="6595" customFormat="false" ht="15" hidden="false" customHeight="false" outlineLevel="0" collapsed="false">
      <c r="A6595" s="6" t="n">
        <v>51776.9305</v>
      </c>
      <c r="B6595" s="6" t="n">
        <v>2.02857142857143</v>
      </c>
      <c r="C6595" s="6" t="n">
        <v>64</v>
      </c>
      <c r="D6595" s="6" t="n">
        <v>-1</v>
      </c>
      <c r="E6595" s="6" t="n">
        <v>1.9992673992674</v>
      </c>
      <c r="F6595" s="6" t="n">
        <v>0</v>
      </c>
      <c r="G6595" s="6" t="n">
        <v>0.0322344322344326</v>
      </c>
      <c r="H6595" s="6" t="str">
        <f aca="false">IF(AND(A6595&gt;=Stimuli!$B$2,A6595&lt;=Stimuli!$C$2),Stimuli!$A$2,IF(AND(A6595&gt;=Stimuli!$B$3,A6595&lt;=Stimuli!$C$3),Stimuli!$A$3,IF(AND(A6595&gt;=Stimuli!$B$4,A6595&lt;=Stimuli!$C$4),Stimuli!$A$4,"")))</f>
        <v>01 Quiet baseline (60s)</v>
      </c>
      <c r="I6595" s="6" t="n">
        <f aca="false">(B6595-B6594)/((A6595-A6594)/1000)</f>
        <v>-0.937728937729048</v>
      </c>
      <c r="J6595" s="6" t="n">
        <f aca="false">IF(OR(B6595&lt;Rules!$B$2,B6595&gt;Rules!$B$3,ABS(I6595)&gt;Rules!$B$4,OR(B6596&lt;Rules!$B$2,B6596&gt;Rules!$B$3,ABS(I6596)&gt;Rules!$B$4)),1,0)</f>
        <v>0</v>
      </c>
      <c r="K6595" s="6" t="str">
        <f aca="false">IF(F6595=1,COUNTIF($F$2:F6595,1),"")</f>
        <v/>
      </c>
    </row>
    <row r="6596" customFormat="false" ht="15" hidden="false" customHeight="false" outlineLevel="0" collapsed="false">
      <c r="A6596" s="6" t="n">
        <v>51784.743</v>
      </c>
      <c r="B6596" s="6" t="n">
        <v>2.03443223443223</v>
      </c>
      <c r="C6596" s="6" t="n">
        <v>64</v>
      </c>
      <c r="D6596" s="6" t="n">
        <v>-1</v>
      </c>
      <c r="E6596" s="6" t="n">
        <v>1.9992673992674</v>
      </c>
      <c r="F6596" s="6" t="n">
        <v>0</v>
      </c>
      <c r="G6596" s="6" t="n">
        <v>0.0322344322344326</v>
      </c>
      <c r="H6596" s="6" t="str">
        <f aca="false">IF(AND(A6596&gt;=Stimuli!$B$2,A6596&lt;=Stimuli!$C$2),Stimuli!$A$2,IF(AND(A6596&gt;=Stimuli!$B$3,A6596&lt;=Stimuli!$C$3),Stimuli!$A$3,IF(AND(A6596&gt;=Stimuli!$B$4,A6596&lt;=Stimuli!$C$4),Stimuli!$A$4,"")))</f>
        <v>01 Quiet baseline (60s)</v>
      </c>
      <c r="I6596" s="6" t="n">
        <f aca="false">(B6596-B6595)/((A6596-A6595)/1000)</f>
        <v>0.750183150183148</v>
      </c>
      <c r="J6596" s="6" t="n">
        <f aca="false">IF(OR(B6596&lt;Rules!$B$2,B6596&gt;Rules!$B$3,ABS(I6596)&gt;Rules!$B$4,OR(B6597&lt;Rules!$B$2,B6597&gt;Rules!$B$3,ABS(I6597)&gt;Rules!$B$4)),1,0)</f>
        <v>0</v>
      </c>
      <c r="K6596" s="6" t="str">
        <f aca="false">IF(F6596=1,COUNTIF($F$2:F6596,1),"")</f>
        <v/>
      </c>
    </row>
    <row r="6597" customFormat="false" ht="15" hidden="false" customHeight="false" outlineLevel="0" collapsed="false">
      <c r="A6597" s="6" t="n">
        <v>51792.5555</v>
      </c>
      <c r="B6597" s="6" t="n">
        <v>2.03003663003663</v>
      </c>
      <c r="C6597" s="6" t="n">
        <v>64</v>
      </c>
      <c r="D6597" s="6" t="n">
        <v>-1</v>
      </c>
      <c r="E6597" s="6" t="n">
        <v>1.9992673992674</v>
      </c>
      <c r="F6597" s="6" t="n">
        <v>0</v>
      </c>
      <c r="G6597" s="6" t="n">
        <v>0.0322344322344326</v>
      </c>
      <c r="H6597" s="6" t="str">
        <f aca="false">IF(AND(A6597&gt;=Stimuli!$B$2,A6597&lt;=Stimuli!$C$2),Stimuli!$A$2,IF(AND(A6597&gt;=Stimuli!$B$3,A6597&lt;=Stimuli!$C$3),Stimuli!$A$3,IF(AND(A6597&gt;=Stimuli!$B$4,A6597&lt;=Stimuli!$C$4),Stimuli!$A$4,"")))</f>
        <v>01 Quiet baseline (60s)</v>
      </c>
      <c r="I6597" s="6" t="n">
        <f aca="false">(B6597-B6596)/((A6597-A6596)/1000)</f>
        <v>-0.562637362637418</v>
      </c>
      <c r="J6597" s="6" t="n">
        <f aca="false">IF(OR(B6597&lt;Rules!$B$2,B6597&gt;Rules!$B$3,ABS(I6597)&gt;Rules!$B$4,OR(B6598&lt;Rules!$B$2,B6598&gt;Rules!$B$3,ABS(I6598)&gt;Rules!$B$4)),1,0)</f>
        <v>0</v>
      </c>
      <c r="K6597" s="6" t="str">
        <f aca="false">IF(F6597=1,COUNTIF($F$2:F6597,1),"")</f>
        <v/>
      </c>
    </row>
    <row r="6598" customFormat="false" ht="15" hidden="false" customHeight="false" outlineLevel="0" collapsed="false">
      <c r="A6598" s="6" t="n">
        <v>51800.368</v>
      </c>
      <c r="B6598" s="6" t="n">
        <v>2.03443223443223</v>
      </c>
      <c r="C6598" s="6" t="n">
        <v>64</v>
      </c>
      <c r="D6598" s="6" t="n">
        <v>-1</v>
      </c>
      <c r="E6598" s="6" t="n">
        <v>1.9992673992674</v>
      </c>
      <c r="F6598" s="6" t="n">
        <v>0</v>
      </c>
      <c r="G6598" s="6" t="n">
        <v>0.0322344322344326</v>
      </c>
      <c r="H6598" s="6" t="str">
        <f aca="false">IF(AND(A6598&gt;=Stimuli!$B$2,A6598&lt;=Stimuli!$C$2),Stimuli!$A$2,IF(AND(A6598&gt;=Stimuli!$B$3,A6598&lt;=Stimuli!$C$3),Stimuli!$A$3,IF(AND(A6598&gt;=Stimuli!$B$4,A6598&lt;=Stimuli!$C$4),Stimuli!$A$4,"")))</f>
        <v>01 Quiet baseline (60s)</v>
      </c>
      <c r="I6598" s="6" t="n">
        <f aca="false">(B6598-B6597)/((A6598-A6597)/1000)</f>
        <v>0.562637362637418</v>
      </c>
      <c r="J6598" s="6" t="n">
        <f aca="false">IF(OR(B6598&lt;Rules!$B$2,B6598&gt;Rules!$B$3,ABS(I6598)&gt;Rules!$B$4,OR(B6599&lt;Rules!$B$2,B6599&gt;Rules!$B$3,ABS(I6599)&gt;Rules!$B$4)),1,0)</f>
        <v>0</v>
      </c>
      <c r="K6598" s="6" t="str">
        <f aca="false">IF(F6598=1,COUNTIF($F$2:F6598,1),"")</f>
        <v/>
      </c>
    </row>
    <row r="6599" customFormat="false" ht="15" hidden="false" customHeight="false" outlineLevel="0" collapsed="false">
      <c r="A6599" s="6" t="n">
        <v>51808.1805</v>
      </c>
      <c r="B6599" s="6" t="n">
        <v>2.03296703296703</v>
      </c>
      <c r="C6599" s="6" t="n">
        <v>64</v>
      </c>
      <c r="D6599" s="6" t="n">
        <v>-1</v>
      </c>
      <c r="E6599" s="6" t="n">
        <v>1.9992673992674</v>
      </c>
      <c r="F6599" s="6" t="n">
        <v>0</v>
      </c>
      <c r="G6599" s="6" t="n">
        <v>0.0322344322344326</v>
      </c>
      <c r="H6599" s="6" t="str">
        <f aca="false">IF(AND(A6599&gt;=Stimuli!$B$2,A6599&lt;=Stimuli!$C$2),Stimuli!$A$2,IF(AND(A6599&gt;=Stimuli!$B$3,A6599&lt;=Stimuli!$C$3),Stimuli!$A$3,IF(AND(A6599&gt;=Stimuli!$B$4,A6599&lt;=Stimuli!$C$4),Stimuli!$A$4,"")))</f>
        <v>01 Quiet baseline (60s)</v>
      </c>
      <c r="I6599" s="6" t="n">
        <f aca="false">(B6599-B6598)/((A6599-A6598)/1000)</f>
        <v>-0.187545787545844</v>
      </c>
      <c r="J6599" s="6" t="n">
        <f aca="false">IF(OR(B6599&lt;Rules!$B$2,B6599&gt;Rules!$B$3,ABS(I6599)&gt;Rules!$B$4,OR(B6600&lt;Rules!$B$2,B6600&gt;Rules!$B$3,ABS(I6600)&gt;Rules!$B$4)),1,0)</f>
        <v>0</v>
      </c>
      <c r="K6599" s="6" t="str">
        <f aca="false">IF(F6599=1,COUNTIF($F$2:F6599,1),"")</f>
        <v/>
      </c>
    </row>
    <row r="6600" customFormat="false" ht="15" hidden="false" customHeight="false" outlineLevel="0" collapsed="false">
      <c r="A6600" s="6" t="n">
        <v>51815.993</v>
      </c>
      <c r="B6600" s="6" t="n">
        <v>2.03443223443223</v>
      </c>
      <c r="C6600" s="6" t="n">
        <v>64</v>
      </c>
      <c r="D6600" s="6" t="n">
        <v>-1</v>
      </c>
      <c r="E6600" s="6" t="n">
        <v>1.9992673992674</v>
      </c>
      <c r="F6600" s="6" t="n">
        <v>0</v>
      </c>
      <c r="G6600" s="6" t="n">
        <v>0.0322344322344326</v>
      </c>
      <c r="H6600" s="6" t="str">
        <f aca="false">IF(AND(A6600&gt;=Stimuli!$B$2,A6600&lt;=Stimuli!$C$2),Stimuli!$A$2,IF(AND(A6600&gt;=Stimuli!$B$3,A6600&lt;=Stimuli!$C$3),Stimuli!$A$3,IF(AND(A6600&gt;=Stimuli!$B$4,A6600&lt;=Stimuli!$C$4),Stimuli!$A$4,"")))</f>
        <v>01 Quiet baseline (60s)</v>
      </c>
      <c r="I6600" s="6" t="n">
        <f aca="false">(B6600-B6599)/((A6600-A6599)/1000)</f>
        <v>0.187545787545844</v>
      </c>
      <c r="J6600" s="6" t="n">
        <f aca="false">IF(OR(B6600&lt;Rules!$B$2,B6600&gt;Rules!$B$3,ABS(I6600)&gt;Rules!$B$4,OR(B6601&lt;Rules!$B$2,B6601&gt;Rules!$B$3,ABS(I6601)&gt;Rules!$B$4)),1,0)</f>
        <v>0</v>
      </c>
      <c r="K6600" s="6" t="str">
        <f aca="false">IF(F6600=1,COUNTIF($F$2:F6600,1),"")</f>
        <v/>
      </c>
    </row>
    <row r="6601" customFormat="false" ht="15" hidden="false" customHeight="false" outlineLevel="0" collapsed="false">
      <c r="A6601" s="6" t="n">
        <v>51823.8055</v>
      </c>
      <c r="B6601" s="6" t="n">
        <v>2.03589743589744</v>
      </c>
      <c r="C6601" s="6" t="n">
        <v>64</v>
      </c>
      <c r="D6601" s="6" t="n">
        <v>-1</v>
      </c>
      <c r="E6601" s="6" t="n">
        <v>1.9992673992674</v>
      </c>
      <c r="F6601" s="6" t="n">
        <v>0</v>
      </c>
      <c r="G6601" s="6" t="n">
        <v>0.0322344322344326</v>
      </c>
      <c r="H6601" s="6" t="str">
        <f aca="false">IF(AND(A6601&gt;=Stimuli!$B$2,A6601&lt;=Stimuli!$C$2),Stimuli!$A$2,IF(AND(A6601&gt;=Stimuli!$B$3,A6601&lt;=Stimuli!$C$3),Stimuli!$A$3,IF(AND(A6601&gt;=Stimuli!$B$4,A6601&lt;=Stimuli!$C$4),Stimuli!$A$4,"")))</f>
        <v>01 Quiet baseline (60s)</v>
      </c>
      <c r="I6601" s="6" t="n">
        <f aca="false">(B6601-B6600)/((A6601-A6600)/1000)</f>
        <v>0.187545787545901</v>
      </c>
      <c r="J6601" s="6" t="n">
        <f aca="false">IF(OR(B6601&lt;Rules!$B$2,B6601&gt;Rules!$B$3,ABS(I6601)&gt;Rules!$B$4,OR(B6602&lt;Rules!$B$2,B6602&gt;Rules!$B$3,ABS(I6602)&gt;Rules!$B$4)),1,0)</f>
        <v>0</v>
      </c>
      <c r="K6601" s="6" t="str">
        <f aca="false">IF(F6601=1,COUNTIF($F$2:F6601,1),"")</f>
        <v/>
      </c>
    </row>
    <row r="6602" customFormat="false" ht="15" hidden="false" customHeight="false" outlineLevel="0" collapsed="false">
      <c r="A6602" s="6" t="n">
        <v>51831.618</v>
      </c>
      <c r="B6602" s="6" t="n">
        <v>2.03296703296703</v>
      </c>
      <c r="C6602" s="6" t="n">
        <v>64</v>
      </c>
      <c r="D6602" s="6" t="n">
        <v>-1</v>
      </c>
      <c r="E6602" s="6" t="n">
        <v>1.9992673992674</v>
      </c>
      <c r="F6602" s="6" t="n">
        <v>0</v>
      </c>
      <c r="G6602" s="6" t="n">
        <v>0.0322344322344326</v>
      </c>
      <c r="H6602" s="6" t="str">
        <f aca="false">IF(AND(A6602&gt;=Stimuli!$B$2,A6602&lt;=Stimuli!$C$2),Stimuli!$A$2,IF(AND(A6602&gt;=Stimuli!$B$3,A6602&lt;=Stimuli!$C$3),Stimuli!$A$3,IF(AND(A6602&gt;=Stimuli!$B$4,A6602&lt;=Stimuli!$C$4),Stimuli!$A$4,"")))</f>
        <v>01 Quiet baseline (60s)</v>
      </c>
      <c r="I6602" s="6" t="n">
        <f aca="false">(B6602-B6601)/((A6602-A6601)/1000)</f>
        <v>-0.375091575091744</v>
      </c>
      <c r="J6602" s="6" t="n">
        <f aca="false">IF(OR(B6602&lt;Rules!$B$2,B6602&gt;Rules!$B$3,ABS(I6602)&gt;Rules!$B$4,OR(B6603&lt;Rules!$B$2,B6603&gt;Rules!$B$3,ABS(I6603)&gt;Rules!$B$4)),1,0)</f>
        <v>0</v>
      </c>
      <c r="K6602" s="6" t="str">
        <f aca="false">IF(F6602=1,COUNTIF($F$2:F6602,1),"")</f>
        <v/>
      </c>
    </row>
    <row r="6603" customFormat="false" ht="15" hidden="false" customHeight="false" outlineLevel="0" collapsed="false">
      <c r="A6603" s="6" t="n">
        <v>51839.4305</v>
      </c>
      <c r="B6603" s="6" t="n">
        <v>2.03736263736264</v>
      </c>
      <c r="C6603" s="6" t="n">
        <v>64</v>
      </c>
      <c r="D6603" s="6" t="n">
        <v>-1</v>
      </c>
      <c r="E6603" s="6" t="n">
        <v>1.9992673992674</v>
      </c>
      <c r="F6603" s="6" t="n">
        <v>0</v>
      </c>
      <c r="G6603" s="6" t="n">
        <v>0.0322344322344326</v>
      </c>
      <c r="H6603" s="6" t="str">
        <f aca="false">IF(AND(A6603&gt;=Stimuli!$B$2,A6603&lt;=Stimuli!$C$2),Stimuli!$A$2,IF(AND(A6603&gt;=Stimuli!$B$3,A6603&lt;=Stimuli!$C$3),Stimuli!$A$3,IF(AND(A6603&gt;=Stimuli!$B$4,A6603&lt;=Stimuli!$C$4),Stimuli!$A$4,"")))</f>
        <v>01 Quiet baseline (60s)</v>
      </c>
      <c r="I6603" s="6" t="n">
        <f aca="false">(B6603-B6602)/((A6603-A6602)/1000)</f>
        <v>0.562637362637418</v>
      </c>
      <c r="J6603" s="6" t="n">
        <f aca="false">IF(OR(B6603&lt;Rules!$B$2,B6603&gt;Rules!$B$3,ABS(I6603)&gt;Rules!$B$4,OR(B6604&lt;Rules!$B$2,B6604&gt;Rules!$B$3,ABS(I6604)&gt;Rules!$B$4)),1,0)</f>
        <v>0</v>
      </c>
      <c r="K6603" s="6" t="str">
        <f aca="false">IF(F6603=1,COUNTIF($F$2:F6603,1),"")</f>
        <v/>
      </c>
    </row>
    <row r="6604" customFormat="false" ht="15" hidden="false" customHeight="false" outlineLevel="0" collapsed="false">
      <c r="A6604" s="6" t="n">
        <v>51847.243</v>
      </c>
      <c r="B6604" s="6" t="n">
        <v>2.03003663003663</v>
      </c>
      <c r="C6604" s="6" t="n">
        <v>64</v>
      </c>
      <c r="D6604" s="6" t="n">
        <v>-1</v>
      </c>
      <c r="E6604" s="6" t="n">
        <v>1.9992673992674</v>
      </c>
      <c r="F6604" s="6" t="n">
        <v>0</v>
      </c>
      <c r="G6604" s="6" t="n">
        <v>0.0322344322344326</v>
      </c>
      <c r="H6604" s="6" t="str">
        <f aca="false">IF(AND(A6604&gt;=Stimuli!$B$2,A6604&lt;=Stimuli!$C$2),Stimuli!$A$2,IF(AND(A6604&gt;=Stimuli!$B$3,A6604&lt;=Stimuli!$C$3),Stimuli!$A$3,IF(AND(A6604&gt;=Stimuli!$B$4,A6604&lt;=Stimuli!$C$4),Stimuli!$A$4,"")))</f>
        <v>01 Quiet baseline (60s)</v>
      </c>
      <c r="I6604" s="6" t="n">
        <f aca="false">(B6604-B6603)/((A6604-A6603)/1000)</f>
        <v>-0.937728937728991</v>
      </c>
      <c r="J6604" s="6" t="n">
        <f aca="false">IF(OR(B6604&lt;Rules!$B$2,B6604&gt;Rules!$B$3,ABS(I6604)&gt;Rules!$B$4,OR(B6605&lt;Rules!$B$2,B6605&gt;Rules!$B$3,ABS(I6605)&gt;Rules!$B$4)),1,0)</f>
        <v>0</v>
      </c>
      <c r="K6604" s="6" t="str">
        <f aca="false">IF(F6604=1,COUNTIF($F$2:F6604,1),"")</f>
        <v/>
      </c>
    </row>
    <row r="6605" customFormat="false" ht="15" hidden="false" customHeight="false" outlineLevel="0" collapsed="false">
      <c r="A6605" s="6" t="n">
        <v>51855.0555</v>
      </c>
      <c r="B6605" s="6" t="n">
        <v>2.03736263736264</v>
      </c>
      <c r="C6605" s="6" t="n">
        <v>64</v>
      </c>
      <c r="D6605" s="6" t="n">
        <v>-1</v>
      </c>
      <c r="E6605" s="6" t="n">
        <v>1.9992673992674</v>
      </c>
      <c r="F6605" s="6" t="n">
        <v>0</v>
      </c>
      <c r="G6605" s="6" t="n">
        <v>0.0322344322344326</v>
      </c>
      <c r="H6605" s="6" t="str">
        <f aca="false">IF(AND(A6605&gt;=Stimuli!$B$2,A6605&lt;=Stimuli!$C$2),Stimuli!$A$2,IF(AND(A6605&gt;=Stimuli!$B$3,A6605&lt;=Stimuli!$C$3),Stimuli!$A$3,IF(AND(A6605&gt;=Stimuli!$B$4,A6605&lt;=Stimuli!$C$4),Stimuli!$A$4,"")))</f>
        <v>01 Quiet baseline (60s)</v>
      </c>
      <c r="I6605" s="6" t="n">
        <f aca="false">(B6605-B6604)/((A6605-A6604)/1000)</f>
        <v>0.937728937728991</v>
      </c>
      <c r="J6605" s="6" t="n">
        <f aca="false">IF(OR(B6605&lt;Rules!$B$2,B6605&gt;Rules!$B$3,ABS(I6605)&gt;Rules!$B$4,OR(B6606&lt;Rules!$B$2,B6606&gt;Rules!$B$3,ABS(I6606)&gt;Rules!$B$4)),1,0)</f>
        <v>0</v>
      </c>
      <c r="K6605" s="6" t="str">
        <f aca="false">IF(F6605=1,COUNTIF($F$2:F6605,1),"")</f>
        <v/>
      </c>
    </row>
    <row r="6606" customFormat="false" ht="15" hidden="false" customHeight="false" outlineLevel="0" collapsed="false">
      <c r="A6606" s="6" t="n">
        <v>51862.868</v>
      </c>
      <c r="B6606" s="6" t="n">
        <v>2.02857142857143</v>
      </c>
      <c r="C6606" s="6" t="n">
        <v>64</v>
      </c>
      <c r="D6606" s="6" t="n">
        <v>-1</v>
      </c>
      <c r="E6606" s="6" t="n">
        <v>1.9992673992674</v>
      </c>
      <c r="F6606" s="6" t="n">
        <v>0</v>
      </c>
      <c r="G6606" s="6" t="n">
        <v>0.0322344322344326</v>
      </c>
      <c r="H6606" s="6" t="str">
        <f aca="false">IF(AND(A6606&gt;=Stimuli!$B$2,A6606&lt;=Stimuli!$C$2),Stimuli!$A$2,IF(AND(A6606&gt;=Stimuli!$B$3,A6606&lt;=Stimuli!$C$3),Stimuli!$A$3,IF(AND(A6606&gt;=Stimuli!$B$4,A6606&lt;=Stimuli!$C$4),Stimuli!$A$4,"")))</f>
        <v>01 Quiet baseline (60s)</v>
      </c>
      <c r="I6606" s="6" t="n">
        <f aca="false">(B6606-B6605)/((A6606-A6605)/1000)</f>
        <v>-1.12527472527472</v>
      </c>
      <c r="J6606" s="6" t="n">
        <f aca="false">IF(OR(B6606&lt;Rules!$B$2,B6606&gt;Rules!$B$3,ABS(I6606)&gt;Rules!$B$4,OR(B6607&lt;Rules!$B$2,B6607&gt;Rules!$B$3,ABS(I6607)&gt;Rules!$B$4)),1,0)</f>
        <v>0</v>
      </c>
      <c r="K6606" s="6" t="str">
        <f aca="false">IF(F6606=1,COUNTIF($F$2:F6606,1),"")</f>
        <v/>
      </c>
    </row>
    <row r="6607" customFormat="false" ht="15" hidden="false" customHeight="false" outlineLevel="0" collapsed="false">
      <c r="A6607" s="6" t="n">
        <v>51870.6805</v>
      </c>
      <c r="B6607" s="6" t="n">
        <v>2.03589743589744</v>
      </c>
      <c r="C6607" s="6" t="n">
        <v>64</v>
      </c>
      <c r="D6607" s="6" t="n">
        <v>-1</v>
      </c>
      <c r="E6607" s="6" t="n">
        <v>1.9992673992674</v>
      </c>
      <c r="F6607" s="6" t="n">
        <v>0</v>
      </c>
      <c r="G6607" s="6" t="n">
        <v>0.0322344322344326</v>
      </c>
      <c r="H6607" s="6" t="str">
        <f aca="false">IF(AND(A6607&gt;=Stimuli!$B$2,A6607&lt;=Stimuli!$C$2),Stimuli!$A$2,IF(AND(A6607&gt;=Stimuli!$B$3,A6607&lt;=Stimuli!$C$3),Stimuli!$A$3,IF(AND(A6607&gt;=Stimuli!$B$4,A6607&lt;=Stimuli!$C$4),Stimuli!$A$4,"")))</f>
        <v>01 Quiet baseline (60s)</v>
      </c>
      <c r="I6607" s="6" t="n">
        <f aca="false">(B6607-B6606)/((A6607-A6606)/1000)</f>
        <v>0.937728937729048</v>
      </c>
      <c r="J6607" s="6" t="n">
        <f aca="false">IF(OR(B6607&lt;Rules!$B$2,B6607&gt;Rules!$B$3,ABS(I6607)&gt;Rules!$B$4,OR(B6608&lt;Rules!$B$2,B6608&gt;Rules!$B$3,ABS(I6608)&gt;Rules!$B$4)),1,0)</f>
        <v>0</v>
      </c>
      <c r="K6607" s="6" t="str">
        <f aca="false">IF(F6607=1,COUNTIF($F$2:F6607,1),"")</f>
        <v/>
      </c>
    </row>
    <row r="6608" customFormat="false" ht="15" hidden="false" customHeight="false" outlineLevel="0" collapsed="false">
      <c r="A6608" s="6" t="n">
        <v>51878.493</v>
      </c>
      <c r="B6608" s="6" t="n">
        <v>2.02564102564103</v>
      </c>
      <c r="C6608" s="6" t="n">
        <v>64</v>
      </c>
      <c r="D6608" s="6" t="n">
        <v>-1</v>
      </c>
      <c r="E6608" s="6" t="n">
        <v>1.9992673992674</v>
      </c>
      <c r="F6608" s="6" t="n">
        <v>0</v>
      </c>
      <c r="G6608" s="6" t="n">
        <v>0.0322344322344326</v>
      </c>
      <c r="H6608" s="6" t="str">
        <f aca="false">IF(AND(A6608&gt;=Stimuli!$B$2,A6608&lt;=Stimuli!$C$2),Stimuli!$A$2,IF(AND(A6608&gt;=Stimuli!$B$3,A6608&lt;=Stimuli!$C$3),Stimuli!$A$3,IF(AND(A6608&gt;=Stimuli!$B$4,A6608&lt;=Stimuli!$C$4),Stimuli!$A$4,"")))</f>
        <v>01 Quiet baseline (60s)</v>
      </c>
      <c r="I6608" s="6" t="n">
        <f aca="false">(B6608-B6607)/((A6608-A6607)/1000)</f>
        <v>-1.31282051282062</v>
      </c>
      <c r="J6608" s="6" t="n">
        <f aca="false">IF(OR(B6608&lt;Rules!$B$2,B6608&gt;Rules!$B$3,ABS(I6608)&gt;Rules!$B$4,OR(B6609&lt;Rules!$B$2,B6609&gt;Rules!$B$3,ABS(I6609)&gt;Rules!$B$4)),1,0)</f>
        <v>0</v>
      </c>
      <c r="K6608" s="6" t="str">
        <f aca="false">IF(F6608=1,COUNTIF($F$2:F6608,1),"")</f>
        <v/>
      </c>
    </row>
    <row r="6609" customFormat="false" ht="15" hidden="false" customHeight="false" outlineLevel="0" collapsed="false">
      <c r="A6609" s="6" t="n">
        <v>51886.3055</v>
      </c>
      <c r="B6609" s="6" t="n">
        <v>2.03150183150183</v>
      </c>
      <c r="C6609" s="6" t="n">
        <v>64</v>
      </c>
      <c r="D6609" s="6" t="n">
        <v>-1</v>
      </c>
      <c r="E6609" s="6" t="n">
        <v>1.9992673992674</v>
      </c>
      <c r="F6609" s="6" t="n">
        <v>0</v>
      </c>
      <c r="G6609" s="6" t="n">
        <v>0.0322344322344326</v>
      </c>
      <c r="H6609" s="6" t="str">
        <f aca="false">IF(AND(A6609&gt;=Stimuli!$B$2,A6609&lt;=Stimuli!$C$2),Stimuli!$A$2,IF(AND(A6609&gt;=Stimuli!$B$3,A6609&lt;=Stimuli!$C$3),Stimuli!$A$3,IF(AND(A6609&gt;=Stimuli!$B$4,A6609&lt;=Stimuli!$C$4),Stimuli!$A$4,"")))</f>
        <v>01 Quiet baseline (60s)</v>
      </c>
      <c r="I6609" s="6" t="n">
        <f aca="false">(B6609-B6608)/((A6609-A6608)/1000)</f>
        <v>0.750183150183148</v>
      </c>
      <c r="J6609" s="6" t="n">
        <f aca="false">IF(OR(B6609&lt;Rules!$B$2,B6609&gt;Rules!$B$3,ABS(I6609)&gt;Rules!$B$4,OR(B6610&lt;Rules!$B$2,B6610&gt;Rules!$B$3,ABS(I6610)&gt;Rules!$B$4)),1,0)</f>
        <v>0</v>
      </c>
      <c r="K6609" s="6" t="str">
        <f aca="false">IF(F6609=1,COUNTIF($F$2:F6609,1),"")</f>
        <v/>
      </c>
    </row>
    <row r="6610" customFormat="false" ht="15" hidden="false" customHeight="false" outlineLevel="0" collapsed="false">
      <c r="A6610" s="6" t="n">
        <v>51894.118</v>
      </c>
      <c r="B6610" s="6" t="n">
        <v>2.02271062271062</v>
      </c>
      <c r="C6610" s="6" t="n">
        <v>64</v>
      </c>
      <c r="D6610" s="6" t="n">
        <v>-1</v>
      </c>
      <c r="E6610" s="6" t="n">
        <v>1.9992673992674</v>
      </c>
      <c r="F6610" s="6" t="n">
        <v>0</v>
      </c>
      <c r="G6610" s="6" t="n">
        <v>0.0322344322344326</v>
      </c>
      <c r="H6610" s="6" t="str">
        <f aca="false">IF(AND(A6610&gt;=Stimuli!$B$2,A6610&lt;=Stimuli!$C$2),Stimuli!$A$2,IF(AND(A6610&gt;=Stimuli!$B$3,A6610&lt;=Stimuli!$C$3),Stimuli!$A$3,IF(AND(A6610&gt;=Stimuli!$B$4,A6610&lt;=Stimuli!$C$4),Stimuli!$A$4,"")))</f>
        <v>01 Quiet baseline (60s)</v>
      </c>
      <c r="I6610" s="6" t="n">
        <f aca="false">(B6610-B6609)/((A6610-A6609)/1000)</f>
        <v>-1.12527472527472</v>
      </c>
      <c r="J6610" s="6" t="n">
        <f aca="false">IF(OR(B6610&lt;Rules!$B$2,B6610&gt;Rules!$B$3,ABS(I6610)&gt;Rules!$B$4,OR(B6611&lt;Rules!$B$2,B6611&gt;Rules!$B$3,ABS(I6611)&gt;Rules!$B$4)),1,0)</f>
        <v>0</v>
      </c>
      <c r="K6610" s="6" t="str">
        <f aca="false">IF(F6610=1,COUNTIF($F$2:F6610,1),"")</f>
        <v/>
      </c>
    </row>
    <row r="6611" customFormat="false" ht="15" hidden="false" customHeight="false" outlineLevel="0" collapsed="false">
      <c r="A6611" s="6" t="n">
        <v>51901.9305</v>
      </c>
      <c r="B6611" s="6" t="n">
        <v>2.02857142857143</v>
      </c>
      <c r="C6611" s="6" t="n">
        <v>64</v>
      </c>
      <c r="D6611" s="6" t="n">
        <v>-1</v>
      </c>
      <c r="E6611" s="6" t="n">
        <v>1.9992673992674</v>
      </c>
      <c r="F6611" s="6" t="n">
        <v>0</v>
      </c>
      <c r="G6611" s="6" t="n">
        <v>0.0322344322344326</v>
      </c>
      <c r="H6611" s="6" t="str">
        <f aca="false">IF(AND(A6611&gt;=Stimuli!$B$2,A6611&lt;=Stimuli!$C$2),Stimuli!$A$2,IF(AND(A6611&gt;=Stimuli!$B$3,A6611&lt;=Stimuli!$C$3),Stimuli!$A$3,IF(AND(A6611&gt;=Stimuli!$B$4,A6611&lt;=Stimuli!$C$4),Stimuli!$A$4,"")))</f>
        <v>01 Quiet baseline (60s)</v>
      </c>
      <c r="I6611" s="6" t="n">
        <f aca="false">(B6611-B6610)/((A6611-A6610)/1000)</f>
        <v>0.750183150183148</v>
      </c>
      <c r="J6611" s="6" t="n">
        <f aca="false">IF(OR(B6611&lt;Rules!$B$2,B6611&gt;Rules!$B$3,ABS(I6611)&gt;Rules!$B$4,OR(B6612&lt;Rules!$B$2,B6612&gt;Rules!$B$3,ABS(I6612)&gt;Rules!$B$4)),1,0)</f>
        <v>0</v>
      </c>
      <c r="K6611" s="6" t="str">
        <f aca="false">IF(F6611=1,COUNTIF($F$2:F6611,1),"")</f>
        <v/>
      </c>
    </row>
    <row r="6612" customFormat="false" ht="15" hidden="false" customHeight="false" outlineLevel="0" collapsed="false">
      <c r="A6612" s="6" t="n">
        <v>51909.743</v>
      </c>
      <c r="B6612" s="6" t="n">
        <v>2.02124542124542</v>
      </c>
      <c r="C6612" s="6" t="n">
        <v>64</v>
      </c>
      <c r="D6612" s="6" t="n">
        <v>-1</v>
      </c>
      <c r="E6612" s="6" t="n">
        <v>1.9992673992674</v>
      </c>
      <c r="F6612" s="6" t="n">
        <v>0</v>
      </c>
      <c r="G6612" s="6" t="n">
        <v>0.0322344322344326</v>
      </c>
      <c r="H6612" s="6" t="str">
        <f aca="false">IF(AND(A6612&gt;=Stimuli!$B$2,A6612&lt;=Stimuli!$C$2),Stimuli!$A$2,IF(AND(A6612&gt;=Stimuli!$B$3,A6612&lt;=Stimuli!$C$3),Stimuli!$A$3,IF(AND(A6612&gt;=Stimuli!$B$4,A6612&lt;=Stimuli!$C$4),Stimuli!$A$4,"")))</f>
        <v>01 Quiet baseline (60s)</v>
      </c>
      <c r="I6612" s="6" t="n">
        <f aca="false">(B6612-B6611)/((A6612-A6611)/1000)</f>
        <v>-0.937728937728878</v>
      </c>
      <c r="J6612" s="6" t="n">
        <f aca="false">IF(OR(B6612&lt;Rules!$B$2,B6612&gt;Rules!$B$3,ABS(I6612)&gt;Rules!$B$4,OR(B6613&lt;Rules!$B$2,B6613&gt;Rules!$B$3,ABS(I6613)&gt;Rules!$B$4)),1,0)</f>
        <v>0</v>
      </c>
      <c r="K6612" s="6" t="str">
        <f aca="false">IF(F6612=1,COUNTIF($F$2:F6612,1),"")</f>
        <v/>
      </c>
    </row>
    <row r="6613" customFormat="false" ht="15" hidden="false" customHeight="false" outlineLevel="0" collapsed="false">
      <c r="A6613" s="6" t="n">
        <v>51917.5555</v>
      </c>
      <c r="B6613" s="6" t="n">
        <v>2.02417582417582</v>
      </c>
      <c r="C6613" s="6" t="n">
        <v>64</v>
      </c>
      <c r="D6613" s="6" t="n">
        <v>-1</v>
      </c>
      <c r="E6613" s="6" t="n">
        <v>1.9992673992674</v>
      </c>
      <c r="F6613" s="6" t="n">
        <v>0</v>
      </c>
      <c r="G6613" s="6" t="n">
        <v>0.0322344322344326</v>
      </c>
      <c r="H6613" s="6" t="str">
        <f aca="false">IF(AND(A6613&gt;=Stimuli!$B$2,A6613&lt;=Stimuli!$C$2),Stimuli!$A$2,IF(AND(A6613&gt;=Stimuli!$B$3,A6613&lt;=Stimuli!$C$3),Stimuli!$A$3,IF(AND(A6613&gt;=Stimuli!$B$4,A6613&lt;=Stimuli!$C$4),Stimuli!$A$4,"")))</f>
        <v>01 Quiet baseline (60s)</v>
      </c>
      <c r="I6613" s="6" t="n">
        <f aca="false">(B6613-B6612)/((A6613-A6612)/1000)</f>
        <v>0.375091575091574</v>
      </c>
      <c r="J6613" s="6" t="n">
        <f aca="false">IF(OR(B6613&lt;Rules!$B$2,B6613&gt;Rules!$B$3,ABS(I6613)&gt;Rules!$B$4,OR(B6614&lt;Rules!$B$2,B6614&gt;Rules!$B$3,ABS(I6614)&gt;Rules!$B$4)),1,0)</f>
        <v>0</v>
      </c>
      <c r="K6613" s="6" t="str">
        <f aca="false">IF(F6613=1,COUNTIF($F$2:F6613,1),"")</f>
        <v/>
      </c>
    </row>
    <row r="6614" customFormat="false" ht="15" hidden="false" customHeight="false" outlineLevel="0" collapsed="false">
      <c r="A6614" s="6" t="n">
        <v>51925.368</v>
      </c>
      <c r="B6614" s="6" t="n">
        <v>2.02124542124542</v>
      </c>
      <c r="C6614" s="6" t="n">
        <v>64</v>
      </c>
      <c r="D6614" s="6" t="n">
        <v>-1</v>
      </c>
      <c r="E6614" s="6" t="n">
        <v>1.9992673992674</v>
      </c>
      <c r="F6614" s="6" t="n">
        <v>0</v>
      </c>
      <c r="G6614" s="6" t="n">
        <v>0.0322344322344326</v>
      </c>
      <c r="H6614" s="6" t="str">
        <f aca="false">IF(AND(A6614&gt;=Stimuli!$B$2,A6614&lt;=Stimuli!$C$2),Stimuli!$A$2,IF(AND(A6614&gt;=Stimuli!$B$3,A6614&lt;=Stimuli!$C$3),Stimuli!$A$3,IF(AND(A6614&gt;=Stimuli!$B$4,A6614&lt;=Stimuli!$C$4),Stimuli!$A$4,"")))</f>
        <v>01 Quiet baseline (60s)</v>
      </c>
      <c r="I6614" s="6" t="n">
        <f aca="false">(B6614-B6613)/((A6614-A6613)/1000)</f>
        <v>-0.375091575091574</v>
      </c>
      <c r="J6614" s="6" t="n">
        <f aca="false">IF(OR(B6614&lt;Rules!$B$2,B6614&gt;Rules!$B$3,ABS(I6614)&gt;Rules!$B$4,OR(B6615&lt;Rules!$B$2,B6615&gt;Rules!$B$3,ABS(I6615)&gt;Rules!$B$4)),1,0)</f>
        <v>0</v>
      </c>
      <c r="K6614" s="6" t="str">
        <f aca="false">IF(F6614=1,COUNTIF($F$2:F6614,1),"")</f>
        <v/>
      </c>
    </row>
    <row r="6615" customFormat="false" ht="15" hidden="false" customHeight="false" outlineLevel="0" collapsed="false">
      <c r="A6615" s="6" t="n">
        <v>51933.1805</v>
      </c>
      <c r="B6615" s="6" t="n">
        <v>2.02271062271062</v>
      </c>
      <c r="C6615" s="6" t="n">
        <v>64</v>
      </c>
      <c r="D6615" s="6" t="n">
        <v>-1</v>
      </c>
      <c r="E6615" s="6" t="n">
        <v>1.9992673992674</v>
      </c>
      <c r="F6615" s="6" t="n">
        <v>0</v>
      </c>
      <c r="G6615" s="6" t="n">
        <v>0.0322344322344326</v>
      </c>
      <c r="H6615" s="6" t="str">
        <f aca="false">IF(AND(A6615&gt;=Stimuli!$B$2,A6615&lt;=Stimuli!$C$2),Stimuli!$A$2,IF(AND(A6615&gt;=Stimuli!$B$3,A6615&lt;=Stimuli!$C$3),Stimuli!$A$3,IF(AND(A6615&gt;=Stimuli!$B$4,A6615&lt;=Stimuli!$C$4),Stimuli!$A$4,"")))</f>
        <v>01 Quiet baseline (60s)</v>
      </c>
      <c r="I6615" s="6" t="n">
        <f aca="false">(B6615-B6614)/((A6615-A6614)/1000)</f>
        <v>0.18754578754573</v>
      </c>
      <c r="J6615" s="6" t="n">
        <f aca="false">IF(OR(B6615&lt;Rules!$B$2,B6615&gt;Rules!$B$3,ABS(I6615)&gt;Rules!$B$4,OR(B6616&lt;Rules!$B$2,B6616&gt;Rules!$B$3,ABS(I6616)&gt;Rules!$B$4)),1,0)</f>
        <v>0</v>
      </c>
      <c r="K6615" s="6" t="str">
        <f aca="false">IF(F6615=1,COUNTIF($F$2:F6615,1),"")</f>
        <v/>
      </c>
    </row>
    <row r="6616" customFormat="false" ht="15" hidden="false" customHeight="false" outlineLevel="0" collapsed="false">
      <c r="A6616" s="6" t="n">
        <v>51940.993</v>
      </c>
      <c r="B6616" s="6" t="n">
        <v>2.02271062271062</v>
      </c>
      <c r="C6616" s="6" t="n">
        <v>64</v>
      </c>
      <c r="D6616" s="6" t="n">
        <v>-1</v>
      </c>
      <c r="E6616" s="6" t="n">
        <v>1.9992673992674</v>
      </c>
      <c r="F6616" s="6" t="n">
        <v>0</v>
      </c>
      <c r="G6616" s="6" t="n">
        <v>0.0322344322344326</v>
      </c>
      <c r="H6616" s="6" t="str">
        <f aca="false">IF(AND(A6616&gt;=Stimuli!$B$2,A6616&lt;=Stimuli!$C$2),Stimuli!$A$2,IF(AND(A6616&gt;=Stimuli!$B$3,A6616&lt;=Stimuli!$C$3),Stimuli!$A$3,IF(AND(A6616&gt;=Stimuli!$B$4,A6616&lt;=Stimuli!$C$4),Stimuli!$A$4,"")))</f>
        <v>01 Quiet baseline (60s)</v>
      </c>
      <c r="I6616" s="6" t="n">
        <f aca="false">(B6616-B6615)/((A6616-A6615)/1000)</f>
        <v>0</v>
      </c>
      <c r="J6616" s="6" t="n">
        <f aca="false">IF(OR(B6616&lt;Rules!$B$2,B6616&gt;Rules!$B$3,ABS(I6616)&gt;Rules!$B$4,OR(B6617&lt;Rules!$B$2,B6617&gt;Rules!$B$3,ABS(I6617)&gt;Rules!$B$4)),1,0)</f>
        <v>0</v>
      </c>
      <c r="K6616" s="6" t="str">
        <f aca="false">IF(F6616=1,COUNTIF($F$2:F6616,1),"")</f>
        <v/>
      </c>
    </row>
    <row r="6617" customFormat="false" ht="15" hidden="false" customHeight="false" outlineLevel="0" collapsed="false">
      <c r="A6617" s="6" t="n">
        <v>51948.8055</v>
      </c>
      <c r="B6617" s="6" t="n">
        <v>2.02271062271062</v>
      </c>
      <c r="C6617" s="6" t="n">
        <v>64</v>
      </c>
      <c r="D6617" s="6" t="n">
        <v>-1</v>
      </c>
      <c r="E6617" s="6" t="n">
        <v>1.9992673992674</v>
      </c>
      <c r="F6617" s="6" t="n">
        <v>0</v>
      </c>
      <c r="G6617" s="6" t="n">
        <v>0.0322344322344326</v>
      </c>
      <c r="H6617" s="6" t="str">
        <f aca="false">IF(AND(A6617&gt;=Stimuli!$B$2,A6617&lt;=Stimuli!$C$2),Stimuli!$A$2,IF(AND(A6617&gt;=Stimuli!$B$3,A6617&lt;=Stimuli!$C$3),Stimuli!$A$3,IF(AND(A6617&gt;=Stimuli!$B$4,A6617&lt;=Stimuli!$C$4),Stimuli!$A$4,"")))</f>
        <v>01 Quiet baseline (60s)</v>
      </c>
      <c r="I6617" s="6" t="n">
        <f aca="false">(B6617-B6616)/((A6617-A6616)/1000)</f>
        <v>0</v>
      </c>
      <c r="J6617" s="6" t="n">
        <f aca="false">IF(OR(B6617&lt;Rules!$B$2,B6617&gt;Rules!$B$3,ABS(I6617)&gt;Rules!$B$4,OR(B6618&lt;Rules!$B$2,B6618&gt;Rules!$B$3,ABS(I6618)&gt;Rules!$B$4)),1,0)</f>
        <v>0</v>
      </c>
      <c r="K6617" s="6" t="str">
        <f aca="false">IF(F6617=1,COUNTIF($F$2:F6617,1),"")</f>
        <v/>
      </c>
    </row>
    <row r="6618" customFormat="false" ht="15" hidden="false" customHeight="false" outlineLevel="0" collapsed="false">
      <c r="A6618" s="6" t="n">
        <v>51956.618</v>
      </c>
      <c r="B6618" s="6" t="n">
        <v>2.02564102564103</v>
      </c>
      <c r="C6618" s="6" t="n">
        <v>64</v>
      </c>
      <c r="D6618" s="6" t="n">
        <v>-1</v>
      </c>
      <c r="E6618" s="6" t="n">
        <v>1.9992673992674</v>
      </c>
      <c r="F6618" s="6" t="n">
        <v>0</v>
      </c>
      <c r="G6618" s="6" t="n">
        <v>0.0322344322344326</v>
      </c>
      <c r="H6618" s="6" t="str">
        <f aca="false">IF(AND(A6618&gt;=Stimuli!$B$2,A6618&lt;=Stimuli!$C$2),Stimuli!$A$2,IF(AND(A6618&gt;=Stimuli!$B$3,A6618&lt;=Stimuli!$C$3),Stimuli!$A$3,IF(AND(A6618&gt;=Stimuli!$B$4,A6618&lt;=Stimuli!$C$4),Stimuli!$A$4,"")))</f>
        <v>01 Quiet baseline (60s)</v>
      </c>
      <c r="I6618" s="6" t="n">
        <f aca="false">(B6618-B6617)/((A6618-A6617)/1000)</f>
        <v>0.375091575091574</v>
      </c>
      <c r="J6618" s="6" t="n">
        <f aca="false">IF(OR(B6618&lt;Rules!$B$2,B6618&gt;Rules!$B$3,ABS(I6618)&gt;Rules!$B$4,OR(B6619&lt;Rules!$B$2,B6619&gt;Rules!$B$3,ABS(I6619)&gt;Rules!$B$4)),1,0)</f>
        <v>0</v>
      </c>
      <c r="K6618" s="6" t="str">
        <f aca="false">IF(F6618=1,COUNTIF($F$2:F6618,1),"")</f>
        <v/>
      </c>
    </row>
    <row r="6619" customFormat="false" ht="15" hidden="false" customHeight="false" outlineLevel="0" collapsed="false">
      <c r="A6619" s="6" t="n">
        <v>51964.4305</v>
      </c>
      <c r="B6619" s="6" t="n">
        <v>2.01978021978022</v>
      </c>
      <c r="C6619" s="6" t="n">
        <v>64</v>
      </c>
      <c r="D6619" s="6" t="n">
        <v>-1</v>
      </c>
      <c r="E6619" s="6" t="n">
        <v>1.9992673992674</v>
      </c>
      <c r="F6619" s="6" t="n">
        <v>0</v>
      </c>
      <c r="G6619" s="6" t="n">
        <v>0.0322344322344326</v>
      </c>
      <c r="H6619" s="6" t="str">
        <f aca="false">IF(AND(A6619&gt;=Stimuli!$B$2,A6619&lt;=Stimuli!$C$2),Stimuli!$A$2,IF(AND(A6619&gt;=Stimuli!$B$3,A6619&lt;=Stimuli!$C$3),Stimuli!$A$3,IF(AND(A6619&gt;=Stimuli!$B$4,A6619&lt;=Stimuli!$C$4),Stimuli!$A$4,"")))</f>
        <v>01 Quiet baseline (60s)</v>
      </c>
      <c r="I6619" s="6" t="n">
        <f aca="false">(B6619-B6618)/((A6619-A6618)/1000)</f>
        <v>-0.750183150183034</v>
      </c>
      <c r="J6619" s="6" t="n">
        <f aca="false">IF(OR(B6619&lt;Rules!$B$2,B6619&gt;Rules!$B$3,ABS(I6619)&gt;Rules!$B$4,OR(B6620&lt;Rules!$B$2,B6620&gt;Rules!$B$3,ABS(I6620)&gt;Rules!$B$4)),1,0)</f>
        <v>0</v>
      </c>
      <c r="K6619" s="6" t="str">
        <f aca="false">IF(F6619=1,COUNTIF($F$2:F6619,1),"")</f>
        <v/>
      </c>
    </row>
    <row r="6620" customFormat="false" ht="15" hidden="false" customHeight="false" outlineLevel="0" collapsed="false">
      <c r="A6620" s="6" t="n">
        <v>51972.243</v>
      </c>
      <c r="B6620" s="6" t="n">
        <v>2.02564102564103</v>
      </c>
      <c r="C6620" s="6" t="n">
        <v>64</v>
      </c>
      <c r="D6620" s="6" t="n">
        <v>-1</v>
      </c>
      <c r="E6620" s="6" t="n">
        <v>1.9992673992674</v>
      </c>
      <c r="F6620" s="6" t="n">
        <v>0</v>
      </c>
      <c r="G6620" s="6" t="n">
        <v>0.0322344322344326</v>
      </c>
      <c r="H6620" s="6" t="str">
        <f aca="false">IF(AND(A6620&gt;=Stimuli!$B$2,A6620&lt;=Stimuli!$C$2),Stimuli!$A$2,IF(AND(A6620&gt;=Stimuli!$B$3,A6620&lt;=Stimuli!$C$3),Stimuli!$A$3,IF(AND(A6620&gt;=Stimuli!$B$4,A6620&lt;=Stimuli!$C$4),Stimuli!$A$4,"")))</f>
        <v>01 Quiet baseline (60s)</v>
      </c>
      <c r="I6620" s="6" t="n">
        <f aca="false">(B6620-B6619)/((A6620-A6619)/1000)</f>
        <v>0.750183150183034</v>
      </c>
      <c r="J6620" s="6" t="n">
        <f aca="false">IF(OR(B6620&lt;Rules!$B$2,B6620&gt;Rules!$B$3,ABS(I6620)&gt;Rules!$B$4,OR(B6621&lt;Rules!$B$2,B6621&gt;Rules!$B$3,ABS(I6621)&gt;Rules!$B$4)),1,0)</f>
        <v>0</v>
      </c>
      <c r="K6620" s="6" t="str">
        <f aca="false">IF(F6620=1,COUNTIF($F$2:F6620,1),"")</f>
        <v/>
      </c>
    </row>
    <row r="6621" customFormat="false" ht="15" hidden="false" customHeight="false" outlineLevel="0" collapsed="false">
      <c r="A6621" s="6" t="n">
        <v>51980.0555</v>
      </c>
      <c r="B6621" s="6" t="n">
        <v>2.01978021978022</v>
      </c>
      <c r="C6621" s="6" t="n">
        <v>64</v>
      </c>
      <c r="D6621" s="6" t="n">
        <v>-1</v>
      </c>
      <c r="E6621" s="6" t="n">
        <v>1.9992673992674</v>
      </c>
      <c r="F6621" s="6" t="n">
        <v>0</v>
      </c>
      <c r="G6621" s="6" t="n">
        <v>0.0322344322344326</v>
      </c>
      <c r="H6621" s="6" t="str">
        <f aca="false">IF(AND(A6621&gt;=Stimuli!$B$2,A6621&lt;=Stimuli!$C$2),Stimuli!$A$2,IF(AND(A6621&gt;=Stimuli!$B$3,A6621&lt;=Stimuli!$C$3),Stimuli!$A$3,IF(AND(A6621&gt;=Stimuli!$B$4,A6621&lt;=Stimuli!$C$4),Stimuli!$A$4,"")))</f>
        <v>01 Quiet baseline (60s)</v>
      </c>
      <c r="I6621" s="6" t="n">
        <f aca="false">(B6621-B6620)/((A6621-A6620)/1000)</f>
        <v>-0.750183150183034</v>
      </c>
      <c r="J6621" s="6" t="n">
        <f aca="false">IF(OR(B6621&lt;Rules!$B$2,B6621&gt;Rules!$B$3,ABS(I6621)&gt;Rules!$B$4,OR(B6622&lt;Rules!$B$2,B6622&gt;Rules!$B$3,ABS(I6622)&gt;Rules!$B$4)),1,0)</f>
        <v>0</v>
      </c>
      <c r="K6621" s="6" t="str">
        <f aca="false">IF(F6621=1,COUNTIF($F$2:F6621,1),"")</f>
        <v/>
      </c>
    </row>
    <row r="6622" customFormat="false" ht="15" hidden="false" customHeight="false" outlineLevel="0" collapsed="false">
      <c r="A6622" s="6" t="n">
        <v>51987.868</v>
      </c>
      <c r="B6622" s="6" t="n">
        <v>2.02710622710623</v>
      </c>
      <c r="C6622" s="6" t="n">
        <v>64</v>
      </c>
      <c r="D6622" s="6" t="n">
        <v>-1</v>
      </c>
      <c r="E6622" s="6" t="n">
        <v>1.9992673992674</v>
      </c>
      <c r="F6622" s="6" t="n">
        <v>0</v>
      </c>
      <c r="G6622" s="6" t="n">
        <v>0.0322344322344326</v>
      </c>
      <c r="H6622" s="6" t="str">
        <f aca="false">IF(AND(A6622&gt;=Stimuli!$B$2,A6622&lt;=Stimuli!$C$2),Stimuli!$A$2,IF(AND(A6622&gt;=Stimuli!$B$3,A6622&lt;=Stimuli!$C$3),Stimuli!$A$3,IF(AND(A6622&gt;=Stimuli!$B$4,A6622&lt;=Stimuli!$C$4),Stimuli!$A$4,"")))</f>
        <v>01 Quiet baseline (60s)</v>
      </c>
      <c r="I6622" s="6" t="n">
        <f aca="false">(B6622-B6621)/((A6622-A6621)/1000)</f>
        <v>0.937728937728878</v>
      </c>
      <c r="J6622" s="6" t="n">
        <f aca="false">IF(OR(B6622&lt;Rules!$B$2,B6622&gt;Rules!$B$3,ABS(I6622)&gt;Rules!$B$4,OR(B6623&lt;Rules!$B$2,B6623&gt;Rules!$B$3,ABS(I6623)&gt;Rules!$B$4)),1,0)</f>
        <v>0</v>
      </c>
      <c r="K6622" s="6" t="str">
        <f aca="false">IF(F6622=1,COUNTIF($F$2:F6622,1),"")</f>
        <v/>
      </c>
    </row>
    <row r="6623" customFormat="false" ht="15" hidden="false" customHeight="false" outlineLevel="0" collapsed="false">
      <c r="A6623" s="6" t="n">
        <v>51995.6805</v>
      </c>
      <c r="B6623" s="6" t="n">
        <v>2.01978021978022</v>
      </c>
      <c r="C6623" s="6" t="n">
        <v>64</v>
      </c>
      <c r="D6623" s="6" t="n">
        <v>-1</v>
      </c>
      <c r="E6623" s="6" t="n">
        <v>1.9992673992674</v>
      </c>
      <c r="F6623" s="6" t="n">
        <v>0</v>
      </c>
      <c r="G6623" s="6" t="n">
        <v>0.0322344322344326</v>
      </c>
      <c r="H6623" s="6" t="str">
        <f aca="false">IF(AND(A6623&gt;=Stimuli!$B$2,A6623&lt;=Stimuli!$C$2),Stimuli!$A$2,IF(AND(A6623&gt;=Stimuli!$B$3,A6623&lt;=Stimuli!$C$3),Stimuli!$A$3,IF(AND(A6623&gt;=Stimuli!$B$4,A6623&lt;=Stimuli!$C$4),Stimuli!$A$4,"")))</f>
        <v>01 Quiet baseline (60s)</v>
      </c>
      <c r="I6623" s="6" t="n">
        <f aca="false">(B6623-B6622)/((A6623-A6622)/1000)</f>
        <v>-0.937728937728878</v>
      </c>
      <c r="J6623" s="6" t="n">
        <f aca="false">IF(OR(B6623&lt;Rules!$B$2,B6623&gt;Rules!$B$3,ABS(I6623)&gt;Rules!$B$4,OR(B6624&lt;Rules!$B$2,B6624&gt;Rules!$B$3,ABS(I6624)&gt;Rules!$B$4)),1,0)</f>
        <v>0</v>
      </c>
      <c r="K6623" s="6" t="str">
        <f aca="false">IF(F6623=1,COUNTIF($F$2:F6623,1),"")</f>
        <v/>
      </c>
    </row>
    <row r="6624" customFormat="false" ht="15" hidden="false" customHeight="false" outlineLevel="0" collapsed="false">
      <c r="A6624" s="6" t="n">
        <v>52003.493</v>
      </c>
      <c r="B6624" s="6" t="n">
        <v>2.02710622710623</v>
      </c>
      <c r="C6624" s="6" t="n">
        <v>64</v>
      </c>
      <c r="D6624" s="6" t="n">
        <v>-1</v>
      </c>
      <c r="E6624" s="6" t="n">
        <v>1.9992673992674</v>
      </c>
      <c r="F6624" s="6" t="n">
        <v>0</v>
      </c>
      <c r="G6624" s="6" t="n">
        <v>0.0322344322344326</v>
      </c>
      <c r="H6624" s="6" t="str">
        <f aca="false">IF(AND(A6624&gt;=Stimuli!$B$2,A6624&lt;=Stimuli!$C$2),Stimuli!$A$2,IF(AND(A6624&gt;=Stimuli!$B$3,A6624&lt;=Stimuli!$C$3),Stimuli!$A$3,IF(AND(A6624&gt;=Stimuli!$B$4,A6624&lt;=Stimuli!$C$4),Stimuli!$A$4,"")))</f>
        <v>01 Quiet baseline (60s)</v>
      </c>
      <c r="I6624" s="6" t="n">
        <f aca="false">(B6624-B6623)/((A6624-A6623)/1000)</f>
        <v>0.937728937728878</v>
      </c>
      <c r="J6624" s="6" t="n">
        <f aca="false">IF(OR(B6624&lt;Rules!$B$2,B6624&gt;Rules!$B$3,ABS(I6624)&gt;Rules!$B$4,OR(B6625&lt;Rules!$B$2,B6625&gt;Rules!$B$3,ABS(I6625)&gt;Rules!$B$4)),1,0)</f>
        <v>0</v>
      </c>
      <c r="K6624" s="6" t="str">
        <f aca="false">IF(F6624=1,COUNTIF($F$2:F6624,1),"")</f>
        <v/>
      </c>
    </row>
    <row r="6625" customFormat="false" ht="15" hidden="false" customHeight="false" outlineLevel="0" collapsed="false">
      <c r="A6625" s="6" t="n">
        <v>52011.3055</v>
      </c>
      <c r="B6625" s="6" t="n">
        <v>2.01978021978022</v>
      </c>
      <c r="C6625" s="6" t="n">
        <v>64</v>
      </c>
      <c r="D6625" s="6" t="n">
        <v>-1</v>
      </c>
      <c r="E6625" s="6" t="n">
        <v>1.9992673992674</v>
      </c>
      <c r="F6625" s="6" t="n">
        <v>0</v>
      </c>
      <c r="G6625" s="6" t="n">
        <v>0.0322344322344326</v>
      </c>
      <c r="H6625" s="6" t="str">
        <f aca="false">IF(AND(A6625&gt;=Stimuli!$B$2,A6625&lt;=Stimuli!$C$2),Stimuli!$A$2,IF(AND(A6625&gt;=Stimuli!$B$3,A6625&lt;=Stimuli!$C$3),Stimuli!$A$3,IF(AND(A6625&gt;=Stimuli!$B$4,A6625&lt;=Stimuli!$C$4),Stimuli!$A$4,"")))</f>
        <v>01 Quiet baseline (60s)</v>
      </c>
      <c r="I6625" s="6" t="n">
        <f aca="false">(B6625-B6624)/((A6625-A6624)/1000)</f>
        <v>-0.937728937728878</v>
      </c>
      <c r="J6625" s="6" t="n">
        <f aca="false">IF(OR(B6625&lt;Rules!$B$2,B6625&gt;Rules!$B$3,ABS(I6625)&gt;Rules!$B$4,OR(B6626&lt;Rules!$B$2,B6626&gt;Rules!$B$3,ABS(I6626)&gt;Rules!$B$4)),1,0)</f>
        <v>0</v>
      </c>
      <c r="K6625" s="6" t="str">
        <f aca="false">IF(F6625=1,COUNTIF($F$2:F6625,1),"")</f>
        <v/>
      </c>
    </row>
    <row r="6626" customFormat="false" ht="15" hidden="false" customHeight="false" outlineLevel="0" collapsed="false">
      <c r="A6626" s="6" t="n">
        <v>52019.118</v>
      </c>
      <c r="B6626" s="6" t="n">
        <v>2.02710622710623</v>
      </c>
      <c r="C6626" s="6" t="n">
        <v>64</v>
      </c>
      <c r="D6626" s="6" t="n">
        <v>-1</v>
      </c>
      <c r="E6626" s="6" t="n">
        <v>1.9992673992674</v>
      </c>
      <c r="F6626" s="6" t="n">
        <v>0</v>
      </c>
      <c r="G6626" s="6" t="n">
        <v>0.0322344322344326</v>
      </c>
      <c r="H6626" s="6" t="str">
        <f aca="false">IF(AND(A6626&gt;=Stimuli!$B$2,A6626&lt;=Stimuli!$C$2),Stimuli!$A$2,IF(AND(A6626&gt;=Stimuli!$B$3,A6626&lt;=Stimuli!$C$3),Stimuli!$A$3,IF(AND(A6626&gt;=Stimuli!$B$4,A6626&lt;=Stimuli!$C$4),Stimuli!$A$4,"")))</f>
        <v>01 Quiet baseline (60s)</v>
      </c>
      <c r="I6626" s="6" t="n">
        <f aca="false">(B6626-B6625)/((A6626-A6625)/1000)</f>
        <v>0.937728937728878</v>
      </c>
      <c r="J6626" s="6" t="n">
        <f aca="false">IF(OR(B6626&lt;Rules!$B$2,B6626&gt;Rules!$B$3,ABS(I6626)&gt;Rules!$B$4,OR(B6627&lt;Rules!$B$2,B6627&gt;Rules!$B$3,ABS(I6627)&gt;Rules!$B$4)),1,0)</f>
        <v>0</v>
      </c>
      <c r="K6626" s="6" t="str">
        <f aca="false">IF(F6626=1,COUNTIF($F$2:F6626,1),"")</f>
        <v/>
      </c>
    </row>
    <row r="6627" customFormat="false" ht="15" hidden="false" customHeight="false" outlineLevel="0" collapsed="false">
      <c r="A6627" s="6" t="n">
        <v>52026.9305</v>
      </c>
      <c r="B6627" s="6" t="n">
        <v>2.01978021978022</v>
      </c>
      <c r="C6627" s="6" t="n">
        <v>64</v>
      </c>
      <c r="D6627" s="6" t="n">
        <v>-1</v>
      </c>
      <c r="E6627" s="6" t="n">
        <v>1.9992673992674</v>
      </c>
      <c r="F6627" s="6" t="n">
        <v>0</v>
      </c>
      <c r="G6627" s="6" t="n">
        <v>0.0322344322344326</v>
      </c>
      <c r="H6627" s="6" t="str">
        <f aca="false">IF(AND(A6627&gt;=Stimuli!$B$2,A6627&lt;=Stimuli!$C$2),Stimuli!$A$2,IF(AND(A6627&gt;=Stimuli!$B$3,A6627&lt;=Stimuli!$C$3),Stimuli!$A$3,IF(AND(A6627&gt;=Stimuli!$B$4,A6627&lt;=Stimuli!$C$4),Stimuli!$A$4,"")))</f>
        <v>01 Quiet baseline (60s)</v>
      </c>
      <c r="I6627" s="6" t="n">
        <f aca="false">(B6627-B6626)/((A6627-A6626)/1000)</f>
        <v>-0.937728937728878</v>
      </c>
      <c r="J6627" s="6" t="n">
        <f aca="false">IF(OR(B6627&lt;Rules!$B$2,B6627&gt;Rules!$B$3,ABS(I6627)&gt;Rules!$B$4,OR(B6628&lt;Rules!$B$2,B6628&gt;Rules!$B$3,ABS(I6628)&gt;Rules!$B$4)),1,0)</f>
        <v>0</v>
      </c>
      <c r="K6627" s="6" t="str">
        <f aca="false">IF(F6627=1,COUNTIF($F$2:F6627,1),"")</f>
        <v/>
      </c>
    </row>
    <row r="6628" customFormat="false" ht="15" hidden="false" customHeight="false" outlineLevel="0" collapsed="false">
      <c r="A6628" s="6" t="n">
        <v>52034.743</v>
      </c>
      <c r="B6628" s="6" t="n">
        <v>2.02564102564103</v>
      </c>
      <c r="C6628" s="6" t="n">
        <v>64</v>
      </c>
      <c r="D6628" s="6" t="n">
        <v>-1</v>
      </c>
      <c r="E6628" s="6" t="n">
        <v>1.9992673992674</v>
      </c>
      <c r="F6628" s="6" t="n">
        <v>0</v>
      </c>
      <c r="G6628" s="6" t="n">
        <v>0.0322344322344326</v>
      </c>
      <c r="H6628" s="6" t="str">
        <f aca="false">IF(AND(A6628&gt;=Stimuli!$B$2,A6628&lt;=Stimuli!$C$2),Stimuli!$A$2,IF(AND(A6628&gt;=Stimuli!$B$3,A6628&lt;=Stimuli!$C$3),Stimuli!$A$3,IF(AND(A6628&gt;=Stimuli!$B$4,A6628&lt;=Stimuli!$C$4),Stimuli!$A$4,"")))</f>
        <v>01 Quiet baseline (60s)</v>
      </c>
      <c r="I6628" s="6" t="n">
        <f aca="false">(B6628-B6627)/((A6628-A6627)/1000)</f>
        <v>0.750183150183034</v>
      </c>
      <c r="J6628" s="6" t="n">
        <f aca="false">IF(OR(B6628&lt;Rules!$B$2,B6628&gt;Rules!$B$3,ABS(I6628)&gt;Rules!$B$4,OR(B6629&lt;Rules!$B$2,B6629&gt;Rules!$B$3,ABS(I6629)&gt;Rules!$B$4)),1,0)</f>
        <v>0</v>
      </c>
      <c r="K6628" s="6" t="str">
        <f aca="false">IF(F6628=1,COUNTIF($F$2:F6628,1),"")</f>
        <v/>
      </c>
    </row>
    <row r="6629" customFormat="false" ht="15" hidden="false" customHeight="false" outlineLevel="0" collapsed="false">
      <c r="A6629" s="6" t="n">
        <v>52042.5555</v>
      </c>
      <c r="B6629" s="6" t="n">
        <v>2.02124542124542</v>
      </c>
      <c r="C6629" s="6" t="n">
        <v>64</v>
      </c>
      <c r="D6629" s="6" t="n">
        <v>-1</v>
      </c>
      <c r="E6629" s="6" t="n">
        <v>1.9992673992674</v>
      </c>
      <c r="F6629" s="6" t="n">
        <v>0</v>
      </c>
      <c r="G6629" s="6" t="n">
        <v>0.0322344322344326</v>
      </c>
      <c r="H6629" s="6" t="str">
        <f aca="false">IF(AND(A6629&gt;=Stimuli!$B$2,A6629&lt;=Stimuli!$C$2),Stimuli!$A$2,IF(AND(A6629&gt;=Stimuli!$B$3,A6629&lt;=Stimuli!$C$3),Stimuli!$A$3,IF(AND(A6629&gt;=Stimuli!$B$4,A6629&lt;=Stimuli!$C$4),Stimuli!$A$4,"")))</f>
        <v>01 Quiet baseline (60s)</v>
      </c>
      <c r="I6629" s="6" t="n">
        <f aca="false">(B6629-B6628)/((A6629-A6628)/1000)</f>
        <v>-0.562637362637304</v>
      </c>
      <c r="J6629" s="6" t="n">
        <f aca="false">IF(OR(B6629&lt;Rules!$B$2,B6629&gt;Rules!$B$3,ABS(I6629)&gt;Rules!$B$4,OR(B6630&lt;Rules!$B$2,B6630&gt;Rules!$B$3,ABS(I6630)&gt;Rules!$B$4)),1,0)</f>
        <v>0</v>
      </c>
      <c r="K6629" s="6" t="str">
        <f aca="false">IF(F6629=1,COUNTIF($F$2:F6629,1),"")</f>
        <v/>
      </c>
    </row>
    <row r="6630" customFormat="false" ht="15" hidden="false" customHeight="false" outlineLevel="0" collapsed="false">
      <c r="A6630" s="6" t="n">
        <v>52050.368</v>
      </c>
      <c r="B6630" s="6" t="n">
        <v>2.02417582417582</v>
      </c>
      <c r="C6630" s="6" t="n">
        <v>64</v>
      </c>
      <c r="D6630" s="6" t="n">
        <v>-1</v>
      </c>
      <c r="E6630" s="6" t="n">
        <v>1.9992673992674</v>
      </c>
      <c r="F6630" s="6" t="n">
        <v>0</v>
      </c>
      <c r="G6630" s="6" t="n">
        <v>0.0322344322344326</v>
      </c>
      <c r="H6630" s="6" t="str">
        <f aca="false">IF(AND(A6630&gt;=Stimuli!$B$2,A6630&lt;=Stimuli!$C$2),Stimuli!$A$2,IF(AND(A6630&gt;=Stimuli!$B$3,A6630&lt;=Stimuli!$C$3),Stimuli!$A$3,IF(AND(A6630&gt;=Stimuli!$B$4,A6630&lt;=Stimuli!$C$4),Stimuli!$A$4,"")))</f>
        <v>01 Quiet baseline (60s)</v>
      </c>
      <c r="I6630" s="6" t="n">
        <f aca="false">(B6630-B6629)/((A6630-A6629)/1000)</f>
        <v>0.375091575091574</v>
      </c>
      <c r="J6630" s="6" t="n">
        <f aca="false">IF(OR(B6630&lt;Rules!$B$2,B6630&gt;Rules!$B$3,ABS(I6630)&gt;Rules!$B$4,OR(B6631&lt;Rules!$B$2,B6631&gt;Rules!$B$3,ABS(I6631)&gt;Rules!$B$4)),1,0)</f>
        <v>0</v>
      </c>
      <c r="K6630" s="6" t="str">
        <f aca="false">IF(F6630=1,COUNTIF($F$2:F6630,1),"")</f>
        <v/>
      </c>
    </row>
    <row r="6631" customFormat="false" ht="15" hidden="false" customHeight="false" outlineLevel="0" collapsed="false">
      <c r="A6631" s="6" t="n">
        <v>52058.1805</v>
      </c>
      <c r="B6631" s="6" t="n">
        <v>2.02271062271062</v>
      </c>
      <c r="C6631" s="6" t="n">
        <v>64</v>
      </c>
      <c r="D6631" s="6" t="n">
        <v>-1</v>
      </c>
      <c r="E6631" s="6" t="n">
        <v>1.9992673992674</v>
      </c>
      <c r="F6631" s="6" t="n">
        <v>0</v>
      </c>
      <c r="G6631" s="6" t="n">
        <v>0.0322344322344326</v>
      </c>
      <c r="H6631" s="6" t="str">
        <f aca="false">IF(AND(A6631&gt;=Stimuli!$B$2,A6631&lt;=Stimuli!$C$2),Stimuli!$A$2,IF(AND(A6631&gt;=Stimuli!$B$3,A6631&lt;=Stimuli!$C$3),Stimuli!$A$3,IF(AND(A6631&gt;=Stimuli!$B$4,A6631&lt;=Stimuli!$C$4),Stimuli!$A$4,"")))</f>
        <v>01 Quiet baseline (60s)</v>
      </c>
      <c r="I6631" s="6" t="n">
        <f aca="false">(B6631-B6630)/((A6631-A6630)/1000)</f>
        <v>-0.187545787545844</v>
      </c>
      <c r="J6631" s="6" t="n">
        <f aca="false">IF(OR(B6631&lt;Rules!$B$2,B6631&gt;Rules!$B$3,ABS(I6631)&gt;Rules!$B$4,OR(B6632&lt;Rules!$B$2,B6632&gt;Rules!$B$3,ABS(I6632)&gt;Rules!$B$4)),1,0)</f>
        <v>0</v>
      </c>
      <c r="K6631" s="6" t="str">
        <f aca="false">IF(F6631=1,COUNTIF($F$2:F6631,1),"")</f>
        <v/>
      </c>
    </row>
    <row r="6632" customFormat="false" ht="15" hidden="false" customHeight="false" outlineLevel="0" collapsed="false">
      <c r="A6632" s="6" t="n">
        <v>52065.993</v>
      </c>
      <c r="B6632" s="6" t="n">
        <v>2.02271062271062</v>
      </c>
      <c r="C6632" s="6" t="n">
        <v>64</v>
      </c>
      <c r="D6632" s="6" t="n">
        <v>-1</v>
      </c>
      <c r="E6632" s="6" t="n">
        <v>1.9992673992674</v>
      </c>
      <c r="F6632" s="6" t="n">
        <v>0</v>
      </c>
      <c r="G6632" s="6" t="n">
        <v>0.0322344322344326</v>
      </c>
      <c r="H6632" s="6" t="str">
        <f aca="false">IF(AND(A6632&gt;=Stimuli!$B$2,A6632&lt;=Stimuli!$C$2),Stimuli!$A$2,IF(AND(A6632&gt;=Stimuli!$B$3,A6632&lt;=Stimuli!$C$3),Stimuli!$A$3,IF(AND(A6632&gt;=Stimuli!$B$4,A6632&lt;=Stimuli!$C$4),Stimuli!$A$4,"")))</f>
        <v>01 Quiet baseline (60s)</v>
      </c>
      <c r="I6632" s="6" t="n">
        <f aca="false">(B6632-B6631)/((A6632-A6631)/1000)</f>
        <v>0</v>
      </c>
      <c r="J6632" s="6" t="n">
        <f aca="false">IF(OR(B6632&lt;Rules!$B$2,B6632&gt;Rules!$B$3,ABS(I6632)&gt;Rules!$B$4,OR(B6633&lt;Rules!$B$2,B6633&gt;Rules!$B$3,ABS(I6633)&gt;Rules!$B$4)),1,0)</f>
        <v>0</v>
      </c>
      <c r="K6632" s="6" t="str">
        <f aca="false">IF(F6632=1,COUNTIF($F$2:F6632,1),"")</f>
        <v/>
      </c>
    </row>
    <row r="6633" customFormat="false" ht="15" hidden="false" customHeight="false" outlineLevel="0" collapsed="false">
      <c r="A6633" s="6" t="n">
        <v>52073.8055</v>
      </c>
      <c r="B6633" s="6" t="n">
        <v>2.02417582417582</v>
      </c>
      <c r="C6633" s="6" t="n">
        <v>64</v>
      </c>
      <c r="D6633" s="6" t="n">
        <v>-1</v>
      </c>
      <c r="E6633" s="6" t="n">
        <v>1.9992673992674</v>
      </c>
      <c r="F6633" s="6" t="n">
        <v>0</v>
      </c>
      <c r="G6633" s="6" t="n">
        <v>0.0322344322344326</v>
      </c>
      <c r="H6633" s="6" t="str">
        <f aca="false">IF(AND(A6633&gt;=Stimuli!$B$2,A6633&lt;=Stimuli!$C$2),Stimuli!$A$2,IF(AND(A6633&gt;=Stimuli!$B$3,A6633&lt;=Stimuli!$C$3),Stimuli!$A$3,IF(AND(A6633&gt;=Stimuli!$B$4,A6633&lt;=Stimuli!$C$4),Stimuli!$A$4,"")))</f>
        <v>01 Quiet baseline (60s)</v>
      </c>
      <c r="I6633" s="6" t="n">
        <f aca="false">(B6633-B6632)/((A6633-A6632)/1000)</f>
        <v>0.187545787545844</v>
      </c>
      <c r="J6633" s="6" t="n">
        <f aca="false">IF(OR(B6633&lt;Rules!$B$2,B6633&gt;Rules!$B$3,ABS(I6633)&gt;Rules!$B$4,OR(B6634&lt;Rules!$B$2,B6634&gt;Rules!$B$3,ABS(I6634)&gt;Rules!$B$4)),1,0)</f>
        <v>0</v>
      </c>
      <c r="K6633" s="6" t="str">
        <f aca="false">IF(F6633=1,COUNTIF($F$2:F6633,1),"")</f>
        <v/>
      </c>
    </row>
    <row r="6634" customFormat="false" ht="15" hidden="false" customHeight="false" outlineLevel="0" collapsed="false">
      <c r="A6634" s="6" t="n">
        <v>52081.618</v>
      </c>
      <c r="B6634" s="6" t="n">
        <v>2.01978021978022</v>
      </c>
      <c r="C6634" s="6" t="n">
        <v>64</v>
      </c>
      <c r="D6634" s="6" t="n">
        <v>-1</v>
      </c>
      <c r="E6634" s="6" t="n">
        <v>1.9992673992674</v>
      </c>
      <c r="F6634" s="6" t="n">
        <v>0</v>
      </c>
      <c r="G6634" s="6" t="n">
        <v>0.0322344322344326</v>
      </c>
      <c r="H6634" s="6" t="str">
        <f aca="false">IF(AND(A6634&gt;=Stimuli!$B$2,A6634&lt;=Stimuli!$C$2),Stimuli!$A$2,IF(AND(A6634&gt;=Stimuli!$B$3,A6634&lt;=Stimuli!$C$3),Stimuli!$A$3,IF(AND(A6634&gt;=Stimuli!$B$4,A6634&lt;=Stimuli!$C$4),Stimuli!$A$4,"")))</f>
        <v>01 Quiet baseline (60s)</v>
      </c>
      <c r="I6634" s="6" t="n">
        <f aca="false">(B6634-B6633)/((A6634-A6633)/1000)</f>
        <v>-0.562637362637304</v>
      </c>
      <c r="J6634" s="6" t="n">
        <f aca="false">IF(OR(B6634&lt;Rules!$B$2,B6634&gt;Rules!$B$3,ABS(I6634)&gt;Rules!$B$4,OR(B6635&lt;Rules!$B$2,B6635&gt;Rules!$B$3,ABS(I6635)&gt;Rules!$B$4)),1,0)</f>
        <v>0</v>
      </c>
      <c r="K6634" s="6" t="str">
        <f aca="false">IF(F6634=1,COUNTIF($F$2:F6634,1),"")</f>
        <v/>
      </c>
    </row>
    <row r="6635" customFormat="false" ht="15" hidden="false" customHeight="false" outlineLevel="0" collapsed="false">
      <c r="A6635" s="6" t="n">
        <v>52089.4305</v>
      </c>
      <c r="B6635" s="6" t="n">
        <v>2.02417582417582</v>
      </c>
      <c r="C6635" s="6" t="n">
        <v>64</v>
      </c>
      <c r="D6635" s="6" t="n">
        <v>-1</v>
      </c>
      <c r="E6635" s="6" t="n">
        <v>1.9992673992674</v>
      </c>
      <c r="F6635" s="6" t="n">
        <v>0</v>
      </c>
      <c r="G6635" s="6" t="n">
        <v>0.0322344322344326</v>
      </c>
      <c r="H6635" s="6" t="str">
        <f aca="false">IF(AND(A6635&gt;=Stimuli!$B$2,A6635&lt;=Stimuli!$C$2),Stimuli!$A$2,IF(AND(A6635&gt;=Stimuli!$B$3,A6635&lt;=Stimuli!$C$3),Stimuli!$A$3,IF(AND(A6635&gt;=Stimuli!$B$4,A6635&lt;=Stimuli!$C$4),Stimuli!$A$4,"")))</f>
        <v>01 Quiet baseline (60s)</v>
      </c>
      <c r="I6635" s="6" t="n">
        <f aca="false">(B6635-B6634)/((A6635-A6634)/1000)</f>
        <v>0.562637362637304</v>
      </c>
      <c r="J6635" s="6" t="n">
        <f aca="false">IF(OR(B6635&lt;Rules!$B$2,B6635&gt;Rules!$B$3,ABS(I6635)&gt;Rules!$B$4,OR(B6636&lt;Rules!$B$2,B6636&gt;Rules!$B$3,ABS(I6636)&gt;Rules!$B$4)),1,0)</f>
        <v>0</v>
      </c>
      <c r="K6635" s="6" t="str">
        <f aca="false">IF(F6635=1,COUNTIF($F$2:F6635,1),"")</f>
        <v/>
      </c>
    </row>
    <row r="6636" customFormat="false" ht="15" hidden="false" customHeight="false" outlineLevel="0" collapsed="false">
      <c r="A6636" s="6" t="n">
        <v>52097.243</v>
      </c>
      <c r="B6636" s="6" t="n">
        <v>2.01831501831502</v>
      </c>
      <c r="C6636" s="6" t="n">
        <v>64</v>
      </c>
      <c r="D6636" s="6" t="n">
        <v>-1</v>
      </c>
      <c r="E6636" s="6" t="n">
        <v>1.9992673992674</v>
      </c>
      <c r="F6636" s="6" t="n">
        <v>0</v>
      </c>
      <c r="G6636" s="6" t="n">
        <v>0.0322344322344326</v>
      </c>
      <c r="H6636" s="6" t="str">
        <f aca="false">IF(AND(A6636&gt;=Stimuli!$B$2,A6636&lt;=Stimuli!$C$2),Stimuli!$A$2,IF(AND(A6636&gt;=Stimuli!$B$3,A6636&lt;=Stimuli!$C$3),Stimuli!$A$3,IF(AND(A6636&gt;=Stimuli!$B$4,A6636&lt;=Stimuli!$C$4),Stimuli!$A$4,"")))</f>
        <v>01 Quiet baseline (60s)</v>
      </c>
      <c r="I6636" s="6" t="n">
        <f aca="false">(B6636-B6635)/((A6636-A6635)/1000)</f>
        <v>-0.750183150183204</v>
      </c>
      <c r="J6636" s="6" t="n">
        <f aca="false">IF(OR(B6636&lt;Rules!$B$2,B6636&gt;Rules!$B$3,ABS(I6636)&gt;Rules!$B$4,OR(B6637&lt;Rules!$B$2,B6637&gt;Rules!$B$3,ABS(I6637)&gt;Rules!$B$4)),1,0)</f>
        <v>0</v>
      </c>
      <c r="K6636" s="6" t="str">
        <f aca="false">IF(F6636=1,COUNTIF($F$2:F6636,1),"")</f>
        <v/>
      </c>
    </row>
    <row r="6637" customFormat="false" ht="15" hidden="false" customHeight="false" outlineLevel="0" collapsed="false">
      <c r="A6637" s="6" t="n">
        <v>52105.0555</v>
      </c>
      <c r="B6637" s="6" t="n">
        <v>2.02564102564103</v>
      </c>
      <c r="C6637" s="6" t="n">
        <v>64</v>
      </c>
      <c r="D6637" s="6" t="n">
        <v>-1</v>
      </c>
      <c r="E6637" s="6" t="n">
        <v>1.9992673992674</v>
      </c>
      <c r="F6637" s="6" t="n">
        <v>0</v>
      </c>
      <c r="G6637" s="6" t="n">
        <v>0.0322344322344326</v>
      </c>
      <c r="H6637" s="6" t="str">
        <f aca="false">IF(AND(A6637&gt;=Stimuli!$B$2,A6637&lt;=Stimuli!$C$2),Stimuli!$A$2,IF(AND(A6637&gt;=Stimuli!$B$3,A6637&lt;=Stimuli!$C$3),Stimuli!$A$3,IF(AND(A6637&gt;=Stimuli!$B$4,A6637&lt;=Stimuli!$C$4),Stimuli!$A$4,"")))</f>
        <v>01 Quiet baseline (60s)</v>
      </c>
      <c r="I6637" s="6" t="n">
        <f aca="false">(B6637-B6636)/((A6637-A6636)/1000)</f>
        <v>0.937728937728934</v>
      </c>
      <c r="J6637" s="6" t="n">
        <f aca="false">IF(OR(B6637&lt;Rules!$B$2,B6637&gt;Rules!$B$3,ABS(I6637)&gt;Rules!$B$4,OR(B6638&lt;Rules!$B$2,B6638&gt;Rules!$B$3,ABS(I6638)&gt;Rules!$B$4)),1,0)</f>
        <v>0</v>
      </c>
      <c r="K6637" s="6" t="str">
        <f aca="false">IF(F6637=1,COUNTIF($F$2:F6637,1),"")</f>
        <v/>
      </c>
    </row>
    <row r="6638" customFormat="false" ht="15" hidden="false" customHeight="false" outlineLevel="0" collapsed="false">
      <c r="A6638" s="6" t="n">
        <v>52112.868</v>
      </c>
      <c r="B6638" s="6" t="n">
        <v>2.01831501831502</v>
      </c>
      <c r="C6638" s="6" t="n">
        <v>64</v>
      </c>
      <c r="D6638" s="6" t="n">
        <v>-1</v>
      </c>
      <c r="E6638" s="6" t="n">
        <v>1.9992673992674</v>
      </c>
      <c r="F6638" s="6" t="n">
        <v>0</v>
      </c>
      <c r="G6638" s="6" t="n">
        <v>0.0322344322344326</v>
      </c>
      <c r="H6638" s="6" t="str">
        <f aca="false">IF(AND(A6638&gt;=Stimuli!$B$2,A6638&lt;=Stimuli!$C$2),Stimuli!$A$2,IF(AND(A6638&gt;=Stimuli!$B$3,A6638&lt;=Stimuli!$C$3),Stimuli!$A$3,IF(AND(A6638&gt;=Stimuli!$B$4,A6638&lt;=Stimuli!$C$4),Stimuli!$A$4,"")))</f>
        <v>01 Quiet baseline (60s)</v>
      </c>
      <c r="I6638" s="6" t="n">
        <f aca="false">(B6638-B6637)/((A6638-A6637)/1000)</f>
        <v>-0.937728937728934</v>
      </c>
      <c r="J6638" s="6" t="n">
        <f aca="false">IF(OR(B6638&lt;Rules!$B$2,B6638&gt;Rules!$B$3,ABS(I6638)&gt;Rules!$B$4,OR(B6639&lt;Rules!$B$2,B6639&gt;Rules!$B$3,ABS(I6639)&gt;Rules!$B$4)),1,0)</f>
        <v>0</v>
      </c>
      <c r="K6638" s="6" t="str">
        <f aca="false">IF(F6638=1,COUNTIF($F$2:F6638,1),"")</f>
        <v/>
      </c>
    </row>
    <row r="6639" customFormat="false" ht="15" hidden="false" customHeight="false" outlineLevel="0" collapsed="false">
      <c r="A6639" s="6" t="n">
        <v>52120.6805</v>
      </c>
      <c r="B6639" s="6" t="n">
        <v>2.02564102564103</v>
      </c>
      <c r="C6639" s="6" t="n">
        <v>64</v>
      </c>
      <c r="D6639" s="6" t="n">
        <v>-1</v>
      </c>
      <c r="E6639" s="6" t="n">
        <v>1.9992673992674</v>
      </c>
      <c r="F6639" s="6" t="n">
        <v>0</v>
      </c>
      <c r="G6639" s="6" t="n">
        <v>0.0322344322344326</v>
      </c>
      <c r="H6639" s="6" t="str">
        <f aca="false">IF(AND(A6639&gt;=Stimuli!$B$2,A6639&lt;=Stimuli!$C$2),Stimuli!$A$2,IF(AND(A6639&gt;=Stimuli!$B$3,A6639&lt;=Stimuli!$C$3),Stimuli!$A$3,IF(AND(A6639&gt;=Stimuli!$B$4,A6639&lt;=Stimuli!$C$4),Stimuli!$A$4,"")))</f>
        <v>01 Quiet baseline (60s)</v>
      </c>
      <c r="I6639" s="6" t="n">
        <f aca="false">(B6639-B6638)/((A6639-A6638)/1000)</f>
        <v>0.937728937728934</v>
      </c>
      <c r="J6639" s="6" t="n">
        <f aca="false">IF(OR(B6639&lt;Rules!$B$2,B6639&gt;Rules!$B$3,ABS(I6639)&gt;Rules!$B$4,OR(B6640&lt;Rules!$B$2,B6640&gt;Rules!$B$3,ABS(I6640)&gt;Rules!$B$4)),1,0)</f>
        <v>0</v>
      </c>
      <c r="K6639" s="6" t="str">
        <f aca="false">IF(F6639=1,COUNTIF($F$2:F6639,1),"")</f>
        <v/>
      </c>
    </row>
    <row r="6640" customFormat="false" ht="15" hidden="false" customHeight="false" outlineLevel="0" collapsed="false">
      <c r="A6640" s="6" t="n">
        <v>52128.493</v>
      </c>
      <c r="B6640" s="6" t="n">
        <v>2.01831501831502</v>
      </c>
      <c r="C6640" s="6" t="n">
        <v>64</v>
      </c>
      <c r="D6640" s="6" t="n">
        <v>-1</v>
      </c>
      <c r="E6640" s="6" t="n">
        <v>1.9992673992674</v>
      </c>
      <c r="F6640" s="6" t="n">
        <v>0</v>
      </c>
      <c r="G6640" s="6" t="n">
        <v>0.0322344322344326</v>
      </c>
      <c r="H6640" s="6" t="str">
        <f aca="false">IF(AND(A6640&gt;=Stimuli!$B$2,A6640&lt;=Stimuli!$C$2),Stimuli!$A$2,IF(AND(A6640&gt;=Stimuli!$B$3,A6640&lt;=Stimuli!$C$3),Stimuli!$A$3,IF(AND(A6640&gt;=Stimuli!$B$4,A6640&lt;=Stimuli!$C$4),Stimuli!$A$4,"")))</f>
        <v>01 Quiet baseline (60s)</v>
      </c>
      <c r="I6640" s="6" t="n">
        <f aca="false">(B6640-B6639)/((A6640-A6639)/1000)</f>
        <v>-0.937728937728934</v>
      </c>
      <c r="J6640" s="6" t="n">
        <f aca="false">IF(OR(B6640&lt;Rules!$B$2,B6640&gt;Rules!$B$3,ABS(I6640)&gt;Rules!$B$4,OR(B6641&lt;Rules!$B$2,B6641&gt;Rules!$B$3,ABS(I6641)&gt;Rules!$B$4)),1,0)</f>
        <v>0</v>
      </c>
      <c r="K6640" s="6" t="str">
        <f aca="false">IF(F6640=1,COUNTIF($F$2:F6640,1),"")</f>
        <v/>
      </c>
    </row>
    <row r="6641" customFormat="false" ht="15" hidden="false" customHeight="false" outlineLevel="0" collapsed="false">
      <c r="A6641" s="6" t="n">
        <v>52136.3055</v>
      </c>
      <c r="B6641" s="6" t="n">
        <v>2.02710622710623</v>
      </c>
      <c r="C6641" s="6" t="n">
        <v>64</v>
      </c>
      <c r="D6641" s="6" t="n">
        <v>-1</v>
      </c>
      <c r="E6641" s="6" t="n">
        <v>1.9992673992674</v>
      </c>
      <c r="F6641" s="6" t="n">
        <v>0</v>
      </c>
      <c r="G6641" s="6" t="n">
        <v>0.0322344322344326</v>
      </c>
      <c r="H6641" s="6" t="str">
        <f aca="false">IF(AND(A6641&gt;=Stimuli!$B$2,A6641&lt;=Stimuli!$C$2),Stimuli!$A$2,IF(AND(A6641&gt;=Stimuli!$B$3,A6641&lt;=Stimuli!$C$3),Stimuli!$A$3,IF(AND(A6641&gt;=Stimuli!$B$4,A6641&lt;=Stimuli!$C$4),Stimuli!$A$4,"")))</f>
        <v>01 Quiet baseline (60s)</v>
      </c>
      <c r="I6641" s="6" t="n">
        <f aca="false">(B6641-B6640)/((A6641-A6640)/1000)</f>
        <v>1.12527472527478</v>
      </c>
      <c r="J6641" s="6" t="n">
        <f aca="false">IF(OR(B6641&lt;Rules!$B$2,B6641&gt;Rules!$B$3,ABS(I6641)&gt;Rules!$B$4,OR(B6642&lt;Rules!$B$2,B6642&gt;Rules!$B$3,ABS(I6642)&gt;Rules!$B$4)),1,0)</f>
        <v>0</v>
      </c>
      <c r="K6641" s="6" t="str">
        <f aca="false">IF(F6641=1,COUNTIF($F$2:F6641,1),"")</f>
        <v/>
      </c>
    </row>
    <row r="6642" customFormat="false" ht="15" hidden="false" customHeight="false" outlineLevel="0" collapsed="false">
      <c r="A6642" s="6" t="n">
        <v>52144.118</v>
      </c>
      <c r="B6642" s="6" t="n">
        <v>2.01978021978022</v>
      </c>
      <c r="C6642" s="6" t="n">
        <v>64</v>
      </c>
      <c r="D6642" s="6" t="n">
        <v>-1</v>
      </c>
      <c r="E6642" s="6" t="n">
        <v>1.9992673992674</v>
      </c>
      <c r="F6642" s="6" t="n">
        <v>0</v>
      </c>
      <c r="G6642" s="6" t="n">
        <v>0.0322344322344326</v>
      </c>
      <c r="H6642" s="6" t="str">
        <f aca="false">IF(AND(A6642&gt;=Stimuli!$B$2,A6642&lt;=Stimuli!$C$2),Stimuli!$A$2,IF(AND(A6642&gt;=Stimuli!$B$3,A6642&lt;=Stimuli!$C$3),Stimuli!$A$3,IF(AND(A6642&gt;=Stimuli!$B$4,A6642&lt;=Stimuli!$C$4),Stimuli!$A$4,"")))</f>
        <v>01 Quiet baseline (60s)</v>
      </c>
      <c r="I6642" s="6" t="n">
        <f aca="false">(B6642-B6641)/((A6642-A6641)/1000)</f>
        <v>-0.937728937728878</v>
      </c>
      <c r="J6642" s="6" t="n">
        <f aca="false">IF(OR(B6642&lt;Rules!$B$2,B6642&gt;Rules!$B$3,ABS(I6642)&gt;Rules!$B$4,OR(B6643&lt;Rules!$B$2,B6643&gt;Rules!$B$3,ABS(I6643)&gt;Rules!$B$4)),1,0)</f>
        <v>0</v>
      </c>
      <c r="K6642" s="6" t="str">
        <f aca="false">IF(F6642=1,COUNTIF($F$2:F6642,1),"")</f>
        <v/>
      </c>
    </row>
    <row r="6643" customFormat="false" ht="15" hidden="false" customHeight="false" outlineLevel="0" collapsed="false">
      <c r="A6643" s="6" t="n">
        <v>52151.9305</v>
      </c>
      <c r="B6643" s="6" t="n">
        <v>2.02564102564103</v>
      </c>
      <c r="C6643" s="6" t="n">
        <v>64</v>
      </c>
      <c r="D6643" s="6" t="n">
        <v>-1</v>
      </c>
      <c r="E6643" s="6" t="n">
        <v>1.9992673992674</v>
      </c>
      <c r="F6643" s="6" t="n">
        <v>0</v>
      </c>
      <c r="G6643" s="6" t="n">
        <v>0.0322344322344326</v>
      </c>
      <c r="H6643" s="6" t="str">
        <f aca="false">IF(AND(A6643&gt;=Stimuli!$B$2,A6643&lt;=Stimuli!$C$2),Stimuli!$A$2,IF(AND(A6643&gt;=Stimuli!$B$3,A6643&lt;=Stimuli!$C$3),Stimuli!$A$3,IF(AND(A6643&gt;=Stimuli!$B$4,A6643&lt;=Stimuli!$C$4),Stimuli!$A$4,"")))</f>
        <v>01 Quiet baseline (60s)</v>
      </c>
      <c r="I6643" s="6" t="n">
        <f aca="false">(B6643-B6642)/((A6643-A6642)/1000)</f>
        <v>0.750183150183034</v>
      </c>
      <c r="J6643" s="6" t="n">
        <f aca="false">IF(OR(B6643&lt;Rules!$B$2,B6643&gt;Rules!$B$3,ABS(I6643)&gt;Rules!$B$4,OR(B6644&lt;Rules!$B$2,B6644&gt;Rules!$B$3,ABS(I6644)&gt;Rules!$B$4)),1,0)</f>
        <v>0</v>
      </c>
      <c r="K6643" s="6" t="str">
        <f aca="false">IF(F6643=1,COUNTIF($F$2:F6643,1),"")</f>
        <v/>
      </c>
    </row>
    <row r="6644" customFormat="false" ht="15" hidden="false" customHeight="false" outlineLevel="0" collapsed="false">
      <c r="A6644" s="6" t="n">
        <v>52159.743</v>
      </c>
      <c r="B6644" s="6" t="n">
        <v>2.02124542124542</v>
      </c>
      <c r="C6644" s="6" t="n">
        <v>64</v>
      </c>
      <c r="D6644" s="6" t="n">
        <v>-1</v>
      </c>
      <c r="E6644" s="6" t="n">
        <v>1.9992673992674</v>
      </c>
      <c r="F6644" s="6" t="n">
        <v>0</v>
      </c>
      <c r="G6644" s="6" t="n">
        <v>0.0322344322344326</v>
      </c>
      <c r="H6644" s="6" t="str">
        <f aca="false">IF(AND(A6644&gt;=Stimuli!$B$2,A6644&lt;=Stimuli!$C$2),Stimuli!$A$2,IF(AND(A6644&gt;=Stimuli!$B$3,A6644&lt;=Stimuli!$C$3),Stimuli!$A$3,IF(AND(A6644&gt;=Stimuli!$B$4,A6644&lt;=Stimuli!$C$4),Stimuli!$A$4,"")))</f>
        <v>01 Quiet baseline (60s)</v>
      </c>
      <c r="I6644" s="6" t="n">
        <f aca="false">(B6644-B6643)/((A6644-A6643)/1000)</f>
        <v>-0.562637362637304</v>
      </c>
      <c r="J6644" s="6" t="n">
        <f aca="false">IF(OR(B6644&lt;Rules!$B$2,B6644&gt;Rules!$B$3,ABS(I6644)&gt;Rules!$B$4,OR(B6645&lt;Rules!$B$2,B6645&gt;Rules!$B$3,ABS(I6645)&gt;Rules!$B$4)),1,0)</f>
        <v>0</v>
      </c>
      <c r="K6644" s="6" t="str">
        <f aca="false">IF(F6644=1,COUNTIF($F$2:F6644,1),"")</f>
        <v/>
      </c>
    </row>
    <row r="6645" customFormat="false" ht="15" hidden="false" customHeight="false" outlineLevel="0" collapsed="false">
      <c r="A6645" s="6" t="n">
        <v>52167.5555</v>
      </c>
      <c r="B6645" s="6" t="n">
        <v>2.02564102564103</v>
      </c>
      <c r="C6645" s="6" t="n">
        <v>64</v>
      </c>
      <c r="D6645" s="6" t="n">
        <v>-1</v>
      </c>
      <c r="E6645" s="6" t="n">
        <v>1.9992673992674</v>
      </c>
      <c r="F6645" s="6" t="n">
        <v>0</v>
      </c>
      <c r="G6645" s="6" t="n">
        <v>0.0322344322344326</v>
      </c>
      <c r="H6645" s="6" t="str">
        <f aca="false">IF(AND(A6645&gt;=Stimuli!$B$2,A6645&lt;=Stimuli!$C$2),Stimuli!$A$2,IF(AND(A6645&gt;=Stimuli!$B$3,A6645&lt;=Stimuli!$C$3),Stimuli!$A$3,IF(AND(A6645&gt;=Stimuli!$B$4,A6645&lt;=Stimuli!$C$4),Stimuli!$A$4,"")))</f>
        <v>01 Quiet baseline (60s)</v>
      </c>
      <c r="I6645" s="6" t="n">
        <f aca="false">(B6645-B6644)/((A6645-A6644)/1000)</f>
        <v>0.562637362637304</v>
      </c>
      <c r="J6645" s="6" t="n">
        <f aca="false">IF(OR(B6645&lt;Rules!$B$2,B6645&gt;Rules!$B$3,ABS(I6645)&gt;Rules!$B$4,OR(B6646&lt;Rules!$B$2,B6646&gt;Rules!$B$3,ABS(I6646)&gt;Rules!$B$4)),1,0)</f>
        <v>0</v>
      </c>
      <c r="K6645" s="6" t="str">
        <f aca="false">IF(F6645=1,COUNTIF($F$2:F6645,1),"")</f>
        <v/>
      </c>
    </row>
    <row r="6646" customFormat="false" ht="15" hidden="false" customHeight="false" outlineLevel="0" collapsed="false">
      <c r="A6646" s="6" t="n">
        <v>52175.368</v>
      </c>
      <c r="B6646" s="6" t="n">
        <v>2.02417582417582</v>
      </c>
      <c r="C6646" s="6" t="n">
        <v>64</v>
      </c>
      <c r="D6646" s="6" t="n">
        <v>-1</v>
      </c>
      <c r="E6646" s="6" t="n">
        <v>1.9992673992674</v>
      </c>
      <c r="F6646" s="6" t="n">
        <v>0</v>
      </c>
      <c r="G6646" s="6" t="n">
        <v>0.0322344322344326</v>
      </c>
      <c r="H6646" s="6" t="str">
        <f aca="false">IF(AND(A6646&gt;=Stimuli!$B$2,A6646&lt;=Stimuli!$C$2),Stimuli!$A$2,IF(AND(A6646&gt;=Stimuli!$B$3,A6646&lt;=Stimuli!$C$3),Stimuli!$A$3,IF(AND(A6646&gt;=Stimuli!$B$4,A6646&lt;=Stimuli!$C$4),Stimuli!$A$4,"")))</f>
        <v>01 Quiet baseline (60s)</v>
      </c>
      <c r="I6646" s="6" t="n">
        <f aca="false">(B6646-B6645)/((A6646-A6645)/1000)</f>
        <v>-0.18754578754573</v>
      </c>
      <c r="J6646" s="6" t="n">
        <f aca="false">IF(OR(B6646&lt;Rules!$B$2,B6646&gt;Rules!$B$3,ABS(I6646)&gt;Rules!$B$4,OR(B6647&lt;Rules!$B$2,B6647&gt;Rules!$B$3,ABS(I6647)&gt;Rules!$B$4)),1,0)</f>
        <v>0</v>
      </c>
      <c r="K6646" s="6" t="str">
        <f aca="false">IF(F6646=1,COUNTIF($F$2:F6646,1),"")</f>
        <v/>
      </c>
    </row>
    <row r="6647" customFormat="false" ht="15" hidden="false" customHeight="false" outlineLevel="0" collapsed="false">
      <c r="A6647" s="6" t="n">
        <v>52183.1805</v>
      </c>
      <c r="B6647" s="6" t="n">
        <v>2.02564102564103</v>
      </c>
      <c r="C6647" s="6" t="n">
        <v>64</v>
      </c>
      <c r="D6647" s="6" t="n">
        <v>-1</v>
      </c>
      <c r="E6647" s="6" t="n">
        <v>1.9992673992674</v>
      </c>
      <c r="F6647" s="6" t="n">
        <v>0</v>
      </c>
      <c r="G6647" s="6" t="n">
        <v>0.0322344322344326</v>
      </c>
      <c r="H6647" s="6" t="str">
        <f aca="false">IF(AND(A6647&gt;=Stimuli!$B$2,A6647&lt;=Stimuli!$C$2),Stimuli!$A$2,IF(AND(A6647&gt;=Stimuli!$B$3,A6647&lt;=Stimuli!$C$3),Stimuli!$A$3,IF(AND(A6647&gt;=Stimuli!$B$4,A6647&lt;=Stimuli!$C$4),Stimuli!$A$4,"")))</f>
        <v>01 Quiet baseline (60s)</v>
      </c>
      <c r="I6647" s="6" t="n">
        <f aca="false">(B6647-B6646)/((A6647-A6646)/1000)</f>
        <v>0.18754578754573</v>
      </c>
      <c r="J6647" s="6" t="n">
        <f aca="false">IF(OR(B6647&lt;Rules!$B$2,B6647&gt;Rules!$B$3,ABS(I6647)&gt;Rules!$B$4,OR(B6648&lt;Rules!$B$2,B6648&gt;Rules!$B$3,ABS(I6648)&gt;Rules!$B$4)),1,0)</f>
        <v>0</v>
      </c>
      <c r="K6647" s="6" t="str">
        <f aca="false">IF(F6647=1,COUNTIF($F$2:F6647,1),"")</f>
        <v/>
      </c>
    </row>
    <row r="6648" customFormat="false" ht="15" hidden="false" customHeight="false" outlineLevel="0" collapsed="false">
      <c r="A6648" s="6" t="n">
        <v>52190.993</v>
      </c>
      <c r="B6648" s="6" t="n">
        <v>2.02710622710623</v>
      </c>
      <c r="C6648" s="6" t="n">
        <v>64</v>
      </c>
      <c r="D6648" s="6" t="n">
        <v>-1</v>
      </c>
      <c r="E6648" s="6" t="n">
        <v>1.9992673992674</v>
      </c>
      <c r="F6648" s="6" t="n">
        <v>0</v>
      </c>
      <c r="G6648" s="6" t="n">
        <v>0.0322344322344326</v>
      </c>
      <c r="H6648" s="6" t="str">
        <f aca="false">IF(AND(A6648&gt;=Stimuli!$B$2,A6648&lt;=Stimuli!$C$2),Stimuli!$A$2,IF(AND(A6648&gt;=Stimuli!$B$3,A6648&lt;=Stimuli!$C$3),Stimuli!$A$3,IF(AND(A6648&gt;=Stimuli!$B$4,A6648&lt;=Stimuli!$C$4),Stimuli!$A$4,"")))</f>
        <v>01 Quiet baseline (60s)</v>
      </c>
      <c r="I6648" s="6" t="n">
        <f aca="false">(B6648-B6647)/((A6648-A6647)/1000)</f>
        <v>0.187545787545844</v>
      </c>
      <c r="J6648" s="6" t="n">
        <f aca="false">IF(OR(B6648&lt;Rules!$B$2,B6648&gt;Rules!$B$3,ABS(I6648)&gt;Rules!$B$4,OR(B6649&lt;Rules!$B$2,B6649&gt;Rules!$B$3,ABS(I6649)&gt;Rules!$B$4)),1,0)</f>
        <v>0</v>
      </c>
      <c r="K6648" s="6" t="str">
        <f aca="false">IF(F6648=1,COUNTIF($F$2:F6648,1),"")</f>
        <v/>
      </c>
    </row>
    <row r="6649" customFormat="false" ht="15" hidden="false" customHeight="false" outlineLevel="0" collapsed="false">
      <c r="A6649" s="6" t="n">
        <v>52198.8055</v>
      </c>
      <c r="B6649" s="6" t="n">
        <v>2.02564102564103</v>
      </c>
      <c r="C6649" s="6" t="n">
        <v>64</v>
      </c>
      <c r="D6649" s="6" t="n">
        <v>-1</v>
      </c>
      <c r="E6649" s="6" t="n">
        <v>1.9992673992674</v>
      </c>
      <c r="F6649" s="6" t="n">
        <v>0</v>
      </c>
      <c r="G6649" s="6" t="n">
        <v>0.0322344322344326</v>
      </c>
      <c r="H6649" s="6" t="str">
        <f aca="false">IF(AND(A6649&gt;=Stimuli!$B$2,A6649&lt;=Stimuli!$C$2),Stimuli!$A$2,IF(AND(A6649&gt;=Stimuli!$B$3,A6649&lt;=Stimuli!$C$3),Stimuli!$A$3,IF(AND(A6649&gt;=Stimuli!$B$4,A6649&lt;=Stimuli!$C$4),Stimuli!$A$4,"")))</f>
        <v>01 Quiet baseline (60s)</v>
      </c>
      <c r="I6649" s="6" t="n">
        <f aca="false">(B6649-B6648)/((A6649-A6648)/1000)</f>
        <v>-0.187545787545844</v>
      </c>
      <c r="J6649" s="6" t="n">
        <f aca="false">IF(OR(B6649&lt;Rules!$B$2,B6649&gt;Rules!$B$3,ABS(I6649)&gt;Rules!$B$4,OR(B6650&lt;Rules!$B$2,B6650&gt;Rules!$B$3,ABS(I6650)&gt;Rules!$B$4)),1,0)</f>
        <v>0</v>
      </c>
      <c r="K6649" s="6" t="str">
        <f aca="false">IF(F6649=1,COUNTIF($F$2:F6649,1),"")</f>
        <v/>
      </c>
    </row>
    <row r="6650" customFormat="false" ht="15" hidden="false" customHeight="false" outlineLevel="0" collapsed="false">
      <c r="A6650" s="6" t="n">
        <v>52206.618</v>
      </c>
      <c r="B6650" s="6" t="n">
        <v>2.03003663003663</v>
      </c>
      <c r="C6650" s="6" t="n">
        <v>64</v>
      </c>
      <c r="D6650" s="6" t="n">
        <v>-1</v>
      </c>
      <c r="E6650" s="6" t="n">
        <v>1.9992673992674</v>
      </c>
      <c r="F6650" s="6" t="n">
        <v>0</v>
      </c>
      <c r="G6650" s="6" t="n">
        <v>0.0322344322344326</v>
      </c>
      <c r="H6650" s="6" t="str">
        <f aca="false">IF(AND(A6650&gt;=Stimuli!$B$2,A6650&lt;=Stimuli!$C$2),Stimuli!$A$2,IF(AND(A6650&gt;=Stimuli!$B$3,A6650&lt;=Stimuli!$C$3),Stimuli!$A$3,IF(AND(A6650&gt;=Stimuli!$B$4,A6650&lt;=Stimuli!$C$4),Stimuli!$A$4,"")))</f>
        <v>01 Quiet baseline (60s)</v>
      </c>
      <c r="I6650" s="6" t="n">
        <f aca="false">(B6650-B6649)/((A6650-A6649)/1000)</f>
        <v>0.562637362637304</v>
      </c>
      <c r="J6650" s="6" t="n">
        <f aca="false">IF(OR(B6650&lt;Rules!$B$2,B6650&gt;Rules!$B$3,ABS(I6650)&gt;Rules!$B$4,OR(B6651&lt;Rules!$B$2,B6651&gt;Rules!$B$3,ABS(I6651)&gt;Rules!$B$4)),1,0)</f>
        <v>0</v>
      </c>
      <c r="K6650" s="6" t="str">
        <f aca="false">IF(F6650=1,COUNTIF($F$2:F6650,1),"")</f>
        <v/>
      </c>
    </row>
    <row r="6651" customFormat="false" ht="15" hidden="false" customHeight="false" outlineLevel="0" collapsed="false">
      <c r="A6651" s="6" t="n">
        <v>52214.4305</v>
      </c>
      <c r="B6651" s="6" t="n">
        <v>2.02564102564103</v>
      </c>
      <c r="C6651" s="6" t="n">
        <v>64</v>
      </c>
      <c r="D6651" s="6" t="n">
        <v>-1</v>
      </c>
      <c r="E6651" s="6" t="n">
        <v>1.9992673992674</v>
      </c>
      <c r="F6651" s="6" t="n">
        <v>0</v>
      </c>
      <c r="G6651" s="6" t="n">
        <v>0.0322344322344326</v>
      </c>
      <c r="H6651" s="6" t="str">
        <f aca="false">IF(AND(A6651&gt;=Stimuli!$B$2,A6651&lt;=Stimuli!$C$2),Stimuli!$A$2,IF(AND(A6651&gt;=Stimuli!$B$3,A6651&lt;=Stimuli!$C$3),Stimuli!$A$3,IF(AND(A6651&gt;=Stimuli!$B$4,A6651&lt;=Stimuli!$C$4),Stimuli!$A$4,"")))</f>
        <v>01 Quiet baseline (60s)</v>
      </c>
      <c r="I6651" s="6" t="n">
        <f aca="false">(B6651-B6650)/((A6651-A6650)/1000)</f>
        <v>-0.562637362637304</v>
      </c>
      <c r="J6651" s="6" t="n">
        <f aca="false">IF(OR(B6651&lt;Rules!$B$2,B6651&gt;Rules!$B$3,ABS(I6651)&gt;Rules!$B$4,OR(B6652&lt;Rules!$B$2,B6652&gt;Rules!$B$3,ABS(I6652)&gt;Rules!$B$4)),1,0)</f>
        <v>0</v>
      </c>
      <c r="K6651" s="6" t="str">
        <f aca="false">IF(F6651=1,COUNTIF($F$2:F6651,1),"")</f>
        <v/>
      </c>
    </row>
    <row r="6652" customFormat="false" ht="15" hidden="false" customHeight="false" outlineLevel="0" collapsed="false">
      <c r="A6652" s="6" t="n">
        <v>52222.243</v>
      </c>
      <c r="B6652" s="6" t="n">
        <v>2.03003663003663</v>
      </c>
      <c r="C6652" s="6" t="n">
        <v>64</v>
      </c>
      <c r="D6652" s="6" t="n">
        <v>-1</v>
      </c>
      <c r="E6652" s="6" t="n">
        <v>1.9992673992674</v>
      </c>
      <c r="F6652" s="6" t="n">
        <v>0</v>
      </c>
      <c r="G6652" s="6" t="n">
        <v>0.0322344322344326</v>
      </c>
      <c r="H6652" s="6" t="str">
        <f aca="false">IF(AND(A6652&gt;=Stimuli!$B$2,A6652&lt;=Stimuli!$C$2),Stimuli!$A$2,IF(AND(A6652&gt;=Stimuli!$B$3,A6652&lt;=Stimuli!$C$3),Stimuli!$A$3,IF(AND(A6652&gt;=Stimuli!$B$4,A6652&lt;=Stimuli!$C$4),Stimuli!$A$4,"")))</f>
        <v>01 Quiet baseline (60s)</v>
      </c>
      <c r="I6652" s="6" t="n">
        <f aca="false">(B6652-B6651)/((A6652-A6651)/1000)</f>
        <v>0.562637362637304</v>
      </c>
      <c r="J6652" s="6" t="n">
        <f aca="false">IF(OR(B6652&lt;Rules!$B$2,B6652&gt;Rules!$B$3,ABS(I6652)&gt;Rules!$B$4,OR(B6653&lt;Rules!$B$2,B6653&gt;Rules!$B$3,ABS(I6653)&gt;Rules!$B$4)),1,0)</f>
        <v>0</v>
      </c>
      <c r="K6652" s="6" t="str">
        <f aca="false">IF(F6652=1,COUNTIF($F$2:F6652,1),"")</f>
        <v/>
      </c>
    </row>
    <row r="6653" customFormat="false" ht="15" hidden="false" customHeight="false" outlineLevel="0" collapsed="false">
      <c r="A6653" s="6" t="n">
        <v>52230.0555</v>
      </c>
      <c r="B6653" s="6" t="n">
        <v>2.02417582417582</v>
      </c>
      <c r="C6653" s="6" t="n">
        <v>64</v>
      </c>
      <c r="D6653" s="6" t="n">
        <v>-1</v>
      </c>
      <c r="E6653" s="6" t="n">
        <v>1.9992673992674</v>
      </c>
      <c r="F6653" s="6" t="n">
        <v>0</v>
      </c>
      <c r="G6653" s="6" t="n">
        <v>0.0322344322344326</v>
      </c>
      <c r="H6653" s="6" t="str">
        <f aca="false">IF(AND(A6653&gt;=Stimuli!$B$2,A6653&lt;=Stimuli!$C$2),Stimuli!$A$2,IF(AND(A6653&gt;=Stimuli!$B$3,A6653&lt;=Stimuli!$C$3),Stimuli!$A$3,IF(AND(A6653&gt;=Stimuli!$B$4,A6653&lt;=Stimuli!$C$4),Stimuli!$A$4,"")))</f>
        <v>01 Quiet baseline (60s)</v>
      </c>
      <c r="I6653" s="6" t="n">
        <f aca="false">(B6653-B6652)/((A6653-A6652)/1000)</f>
        <v>-0.750183150183034</v>
      </c>
      <c r="J6653" s="6" t="n">
        <f aca="false">IF(OR(B6653&lt;Rules!$B$2,B6653&gt;Rules!$B$3,ABS(I6653)&gt;Rules!$B$4,OR(B6654&lt;Rules!$B$2,B6654&gt;Rules!$B$3,ABS(I6654)&gt;Rules!$B$4)),1,0)</f>
        <v>0</v>
      </c>
      <c r="K6653" s="6" t="str">
        <f aca="false">IF(F6653=1,COUNTIF($F$2:F6653,1),"")</f>
        <v/>
      </c>
    </row>
    <row r="6654" customFormat="false" ht="15" hidden="false" customHeight="false" outlineLevel="0" collapsed="false">
      <c r="A6654" s="6" t="n">
        <v>52237.868</v>
      </c>
      <c r="B6654" s="6" t="n">
        <v>2.03296703296703</v>
      </c>
      <c r="C6654" s="6" t="n">
        <v>64</v>
      </c>
      <c r="D6654" s="6" t="n">
        <v>-1</v>
      </c>
      <c r="E6654" s="6" t="n">
        <v>1.9992673992674</v>
      </c>
      <c r="F6654" s="6" t="n">
        <v>0</v>
      </c>
      <c r="G6654" s="6" t="n">
        <v>0.0322344322344326</v>
      </c>
      <c r="H6654" s="6" t="str">
        <f aca="false">IF(AND(A6654&gt;=Stimuli!$B$2,A6654&lt;=Stimuli!$C$2),Stimuli!$A$2,IF(AND(A6654&gt;=Stimuli!$B$3,A6654&lt;=Stimuli!$C$3),Stimuli!$A$3,IF(AND(A6654&gt;=Stimuli!$B$4,A6654&lt;=Stimuli!$C$4),Stimuli!$A$4,"")))</f>
        <v>01 Quiet baseline (60s)</v>
      </c>
      <c r="I6654" s="6" t="n">
        <f aca="false">(B6654-B6653)/((A6654-A6653)/1000)</f>
        <v>1.12527472527461</v>
      </c>
      <c r="J6654" s="6" t="n">
        <f aca="false">IF(OR(B6654&lt;Rules!$B$2,B6654&gt;Rules!$B$3,ABS(I6654)&gt;Rules!$B$4,OR(B6655&lt;Rules!$B$2,B6655&gt;Rules!$B$3,ABS(I6655)&gt;Rules!$B$4)),1,0)</f>
        <v>0</v>
      </c>
      <c r="K6654" s="6" t="str">
        <f aca="false">IF(F6654=1,COUNTIF($F$2:F6654,1),"")</f>
        <v/>
      </c>
    </row>
    <row r="6655" customFormat="false" ht="15" hidden="false" customHeight="false" outlineLevel="0" collapsed="false">
      <c r="A6655" s="6" t="n">
        <v>52245.6805</v>
      </c>
      <c r="B6655" s="6" t="n">
        <v>2.02564102564103</v>
      </c>
      <c r="C6655" s="6" t="n">
        <v>64</v>
      </c>
      <c r="D6655" s="6" t="n">
        <v>-1</v>
      </c>
      <c r="E6655" s="6" t="n">
        <v>1.9992673992674</v>
      </c>
      <c r="F6655" s="6" t="n">
        <v>0</v>
      </c>
      <c r="G6655" s="6" t="n">
        <v>0.0322344322344326</v>
      </c>
      <c r="H6655" s="6" t="str">
        <f aca="false">IF(AND(A6655&gt;=Stimuli!$B$2,A6655&lt;=Stimuli!$C$2),Stimuli!$A$2,IF(AND(A6655&gt;=Stimuli!$B$3,A6655&lt;=Stimuli!$C$3),Stimuli!$A$3,IF(AND(A6655&gt;=Stimuli!$B$4,A6655&lt;=Stimuli!$C$4),Stimuli!$A$4,"")))</f>
        <v>01 Quiet baseline (60s)</v>
      </c>
      <c r="I6655" s="6" t="n">
        <f aca="false">(B6655-B6654)/((A6655-A6654)/1000)</f>
        <v>-0.937728937728878</v>
      </c>
      <c r="J6655" s="6" t="n">
        <f aca="false">IF(OR(B6655&lt;Rules!$B$2,B6655&gt;Rules!$B$3,ABS(I6655)&gt;Rules!$B$4,OR(B6656&lt;Rules!$B$2,B6656&gt;Rules!$B$3,ABS(I6656)&gt;Rules!$B$4)),1,0)</f>
        <v>0</v>
      </c>
      <c r="K6655" s="6" t="str">
        <f aca="false">IF(F6655=1,COUNTIF($F$2:F6655,1),"")</f>
        <v/>
      </c>
    </row>
    <row r="6656" customFormat="false" ht="15" hidden="false" customHeight="false" outlineLevel="0" collapsed="false">
      <c r="A6656" s="6" t="n">
        <v>52253.493</v>
      </c>
      <c r="B6656" s="6" t="n">
        <v>2.03296703296703</v>
      </c>
      <c r="C6656" s="6" t="n">
        <v>64</v>
      </c>
      <c r="D6656" s="6" t="n">
        <v>-1</v>
      </c>
      <c r="E6656" s="6" t="n">
        <v>1.9992673992674</v>
      </c>
      <c r="F6656" s="6" t="n">
        <v>0</v>
      </c>
      <c r="G6656" s="6" t="n">
        <v>0.0322344322344326</v>
      </c>
      <c r="H6656" s="6" t="str">
        <f aca="false">IF(AND(A6656&gt;=Stimuli!$B$2,A6656&lt;=Stimuli!$C$2),Stimuli!$A$2,IF(AND(A6656&gt;=Stimuli!$B$3,A6656&lt;=Stimuli!$C$3),Stimuli!$A$3,IF(AND(A6656&gt;=Stimuli!$B$4,A6656&lt;=Stimuli!$C$4),Stimuli!$A$4,"")))</f>
        <v>01 Quiet baseline (60s)</v>
      </c>
      <c r="I6656" s="6" t="n">
        <f aca="false">(B6656-B6655)/((A6656-A6655)/1000)</f>
        <v>0.937728937728878</v>
      </c>
      <c r="J6656" s="6" t="n">
        <f aca="false">IF(OR(B6656&lt;Rules!$B$2,B6656&gt;Rules!$B$3,ABS(I6656)&gt;Rules!$B$4,OR(B6657&lt;Rules!$B$2,B6657&gt;Rules!$B$3,ABS(I6657)&gt;Rules!$B$4)),1,0)</f>
        <v>0</v>
      </c>
      <c r="K6656" s="6" t="str">
        <f aca="false">IF(F6656=1,COUNTIF($F$2:F6656,1),"")</f>
        <v/>
      </c>
    </row>
    <row r="6657" customFormat="false" ht="15" hidden="false" customHeight="false" outlineLevel="0" collapsed="false">
      <c r="A6657" s="6" t="n">
        <v>52261.3055</v>
      </c>
      <c r="B6657" s="6" t="n">
        <v>2.02564102564103</v>
      </c>
      <c r="C6657" s="6" t="n">
        <v>64</v>
      </c>
      <c r="D6657" s="6" t="n">
        <v>-1</v>
      </c>
      <c r="E6657" s="6" t="n">
        <v>1.9992673992674</v>
      </c>
      <c r="F6657" s="6" t="n">
        <v>0</v>
      </c>
      <c r="G6657" s="6" t="n">
        <v>0.0322344322344326</v>
      </c>
      <c r="H6657" s="6" t="str">
        <f aca="false">IF(AND(A6657&gt;=Stimuli!$B$2,A6657&lt;=Stimuli!$C$2),Stimuli!$A$2,IF(AND(A6657&gt;=Stimuli!$B$3,A6657&lt;=Stimuli!$C$3),Stimuli!$A$3,IF(AND(A6657&gt;=Stimuli!$B$4,A6657&lt;=Stimuli!$C$4),Stimuli!$A$4,"")))</f>
        <v>01 Quiet baseline (60s)</v>
      </c>
      <c r="I6657" s="6" t="n">
        <f aca="false">(B6657-B6656)/((A6657-A6656)/1000)</f>
        <v>-0.937728937728878</v>
      </c>
      <c r="J6657" s="6" t="n">
        <f aca="false">IF(OR(B6657&lt;Rules!$B$2,B6657&gt;Rules!$B$3,ABS(I6657)&gt;Rules!$B$4,OR(B6658&lt;Rules!$B$2,B6658&gt;Rules!$B$3,ABS(I6658)&gt;Rules!$B$4)),1,0)</f>
        <v>0</v>
      </c>
      <c r="K6657" s="6" t="str">
        <f aca="false">IF(F6657=1,COUNTIF($F$2:F6657,1),"")</f>
        <v/>
      </c>
    </row>
    <row r="6658" customFormat="false" ht="15" hidden="false" customHeight="false" outlineLevel="0" collapsed="false">
      <c r="A6658" s="6" t="n">
        <v>52269.118</v>
      </c>
      <c r="B6658" s="6" t="n">
        <v>2.03296703296703</v>
      </c>
      <c r="C6658" s="6" t="n">
        <v>64</v>
      </c>
      <c r="D6658" s="6" t="n">
        <v>-1</v>
      </c>
      <c r="E6658" s="6" t="n">
        <v>1.9992673992674</v>
      </c>
      <c r="F6658" s="6" t="n">
        <v>0</v>
      </c>
      <c r="G6658" s="6" t="n">
        <v>0.0322344322344326</v>
      </c>
      <c r="H6658" s="6" t="str">
        <f aca="false">IF(AND(A6658&gt;=Stimuli!$B$2,A6658&lt;=Stimuli!$C$2),Stimuli!$A$2,IF(AND(A6658&gt;=Stimuli!$B$3,A6658&lt;=Stimuli!$C$3),Stimuli!$A$3,IF(AND(A6658&gt;=Stimuli!$B$4,A6658&lt;=Stimuli!$C$4),Stimuli!$A$4,"")))</f>
        <v>01 Quiet baseline (60s)</v>
      </c>
      <c r="I6658" s="6" t="n">
        <f aca="false">(B6658-B6657)/((A6658-A6657)/1000)</f>
        <v>0.937728937728878</v>
      </c>
      <c r="J6658" s="6" t="n">
        <f aca="false">IF(OR(B6658&lt;Rules!$B$2,B6658&gt;Rules!$B$3,ABS(I6658)&gt;Rules!$B$4,OR(B6659&lt;Rules!$B$2,B6659&gt;Rules!$B$3,ABS(I6659)&gt;Rules!$B$4)),1,0)</f>
        <v>0</v>
      </c>
      <c r="K6658" s="6" t="str">
        <f aca="false">IF(F6658=1,COUNTIF($F$2:F6658,1),"")</f>
        <v/>
      </c>
    </row>
    <row r="6659" customFormat="false" ht="15" hidden="false" customHeight="false" outlineLevel="0" collapsed="false">
      <c r="A6659" s="6" t="n">
        <v>52276.9305</v>
      </c>
      <c r="B6659" s="6" t="n">
        <v>2.02710622710623</v>
      </c>
      <c r="C6659" s="6" t="n">
        <v>64</v>
      </c>
      <c r="D6659" s="6" t="n">
        <v>-1</v>
      </c>
      <c r="E6659" s="6" t="n">
        <v>1.9992673992674</v>
      </c>
      <c r="F6659" s="6" t="n">
        <v>0</v>
      </c>
      <c r="G6659" s="6" t="n">
        <v>0.0322344322344326</v>
      </c>
      <c r="H6659" s="6" t="str">
        <f aca="false">IF(AND(A6659&gt;=Stimuli!$B$2,A6659&lt;=Stimuli!$C$2),Stimuli!$A$2,IF(AND(A6659&gt;=Stimuli!$B$3,A6659&lt;=Stimuli!$C$3),Stimuli!$A$3,IF(AND(A6659&gt;=Stimuli!$B$4,A6659&lt;=Stimuli!$C$4),Stimuli!$A$4,"")))</f>
        <v>01 Quiet baseline (60s)</v>
      </c>
      <c r="I6659" s="6" t="n">
        <f aca="false">(B6659-B6658)/((A6659-A6658)/1000)</f>
        <v>-0.750183150183034</v>
      </c>
      <c r="J6659" s="6" t="n">
        <f aca="false">IF(OR(B6659&lt;Rules!$B$2,B6659&gt;Rules!$B$3,ABS(I6659)&gt;Rules!$B$4,OR(B6660&lt;Rules!$B$2,B6660&gt;Rules!$B$3,ABS(I6660)&gt;Rules!$B$4)),1,0)</f>
        <v>0</v>
      </c>
      <c r="K6659" s="6" t="str">
        <f aca="false">IF(F6659=1,COUNTIF($F$2:F6659,1),"")</f>
        <v/>
      </c>
    </row>
    <row r="6660" customFormat="false" ht="15" hidden="false" customHeight="false" outlineLevel="0" collapsed="false">
      <c r="A6660" s="6" t="n">
        <v>52284.743</v>
      </c>
      <c r="B6660" s="6" t="n">
        <v>2.03296703296703</v>
      </c>
      <c r="C6660" s="6" t="n">
        <v>64</v>
      </c>
      <c r="D6660" s="6" t="n">
        <v>-1</v>
      </c>
      <c r="E6660" s="6" t="n">
        <v>1.9992673992674</v>
      </c>
      <c r="F6660" s="6" t="n">
        <v>0</v>
      </c>
      <c r="G6660" s="6" t="n">
        <v>0.0322344322344326</v>
      </c>
      <c r="H6660" s="6" t="str">
        <f aca="false">IF(AND(A6660&gt;=Stimuli!$B$2,A6660&lt;=Stimuli!$C$2),Stimuli!$A$2,IF(AND(A6660&gt;=Stimuli!$B$3,A6660&lt;=Stimuli!$C$3),Stimuli!$A$3,IF(AND(A6660&gt;=Stimuli!$B$4,A6660&lt;=Stimuli!$C$4),Stimuli!$A$4,"")))</f>
        <v>01 Quiet baseline (60s)</v>
      </c>
      <c r="I6660" s="6" t="n">
        <f aca="false">(B6660-B6659)/((A6660-A6659)/1000)</f>
        <v>0.750183150183034</v>
      </c>
      <c r="J6660" s="6" t="n">
        <f aca="false">IF(OR(B6660&lt;Rules!$B$2,B6660&gt;Rules!$B$3,ABS(I6660)&gt;Rules!$B$4,OR(B6661&lt;Rules!$B$2,B6661&gt;Rules!$B$3,ABS(I6661)&gt;Rules!$B$4)),1,0)</f>
        <v>0</v>
      </c>
      <c r="K6660" s="6" t="str">
        <f aca="false">IF(F6660=1,COUNTIF($F$2:F6660,1),"")</f>
        <v/>
      </c>
    </row>
    <row r="6661" customFormat="false" ht="15" hidden="false" customHeight="false" outlineLevel="0" collapsed="false">
      <c r="A6661" s="6" t="n">
        <v>52292.5555</v>
      </c>
      <c r="B6661" s="6" t="n">
        <v>2.02710622710623</v>
      </c>
      <c r="C6661" s="6" t="n">
        <v>64</v>
      </c>
      <c r="D6661" s="6" t="n">
        <v>-1</v>
      </c>
      <c r="E6661" s="6" t="n">
        <v>1.9992673992674</v>
      </c>
      <c r="F6661" s="6" t="n">
        <v>0</v>
      </c>
      <c r="G6661" s="6" t="n">
        <v>0.0322344322344326</v>
      </c>
      <c r="H6661" s="6" t="str">
        <f aca="false">IF(AND(A6661&gt;=Stimuli!$B$2,A6661&lt;=Stimuli!$C$2),Stimuli!$A$2,IF(AND(A6661&gt;=Stimuli!$B$3,A6661&lt;=Stimuli!$C$3),Stimuli!$A$3,IF(AND(A6661&gt;=Stimuli!$B$4,A6661&lt;=Stimuli!$C$4),Stimuli!$A$4,"")))</f>
        <v>01 Quiet baseline (60s)</v>
      </c>
      <c r="I6661" s="6" t="n">
        <f aca="false">(B6661-B6660)/((A6661-A6660)/1000)</f>
        <v>-0.750183150183034</v>
      </c>
      <c r="J6661" s="6" t="n">
        <f aca="false">IF(OR(B6661&lt;Rules!$B$2,B6661&gt;Rules!$B$3,ABS(I6661)&gt;Rules!$B$4,OR(B6662&lt;Rules!$B$2,B6662&gt;Rules!$B$3,ABS(I6662)&gt;Rules!$B$4)),1,0)</f>
        <v>0</v>
      </c>
      <c r="K6661" s="6" t="str">
        <f aca="false">IF(F6661=1,COUNTIF($F$2:F6661,1),"")</f>
        <v/>
      </c>
    </row>
    <row r="6662" customFormat="false" ht="15" hidden="false" customHeight="false" outlineLevel="0" collapsed="false">
      <c r="A6662" s="6" t="n">
        <v>52300.368</v>
      </c>
      <c r="B6662" s="6" t="n">
        <v>2.02857142857143</v>
      </c>
      <c r="C6662" s="6" t="n">
        <v>64</v>
      </c>
      <c r="D6662" s="6" t="n">
        <v>-1</v>
      </c>
      <c r="E6662" s="6" t="n">
        <v>1.9992673992674</v>
      </c>
      <c r="F6662" s="6" t="n">
        <v>0</v>
      </c>
      <c r="G6662" s="6" t="n">
        <v>0.0322344322344326</v>
      </c>
      <c r="H6662" s="6" t="str">
        <f aca="false">IF(AND(A6662&gt;=Stimuli!$B$2,A6662&lt;=Stimuli!$C$2),Stimuli!$A$2,IF(AND(A6662&gt;=Stimuli!$B$3,A6662&lt;=Stimuli!$C$3),Stimuli!$A$3,IF(AND(A6662&gt;=Stimuli!$B$4,A6662&lt;=Stimuli!$C$4),Stimuli!$A$4,"")))</f>
        <v>01 Quiet baseline (60s)</v>
      </c>
      <c r="I6662" s="6" t="n">
        <f aca="false">(B6662-B6661)/((A6662-A6661)/1000)</f>
        <v>0.18754578754573</v>
      </c>
      <c r="J6662" s="6" t="n">
        <f aca="false">IF(OR(B6662&lt;Rules!$B$2,B6662&gt;Rules!$B$3,ABS(I6662)&gt;Rules!$B$4,OR(B6663&lt;Rules!$B$2,B6663&gt;Rules!$B$3,ABS(I6663)&gt;Rules!$B$4)),1,0)</f>
        <v>0</v>
      </c>
      <c r="K6662" s="6" t="str">
        <f aca="false">IF(F6662=1,COUNTIF($F$2:F6662,1),"")</f>
        <v/>
      </c>
    </row>
    <row r="6663" customFormat="false" ht="15" hidden="false" customHeight="false" outlineLevel="0" collapsed="false">
      <c r="A6663" s="6" t="n">
        <v>52308.1805</v>
      </c>
      <c r="B6663" s="6" t="n">
        <v>2.02417582417582</v>
      </c>
      <c r="C6663" s="6" t="n">
        <v>64</v>
      </c>
      <c r="D6663" s="6" t="n">
        <v>-1</v>
      </c>
      <c r="E6663" s="6" t="n">
        <v>1.9992673992674</v>
      </c>
      <c r="F6663" s="6" t="n">
        <v>0</v>
      </c>
      <c r="G6663" s="6" t="n">
        <v>0.0322344322344326</v>
      </c>
      <c r="H6663" s="6" t="str">
        <f aca="false">IF(AND(A6663&gt;=Stimuli!$B$2,A6663&lt;=Stimuli!$C$2),Stimuli!$A$2,IF(AND(A6663&gt;=Stimuli!$B$3,A6663&lt;=Stimuli!$C$3),Stimuli!$A$3,IF(AND(A6663&gt;=Stimuli!$B$4,A6663&lt;=Stimuli!$C$4),Stimuli!$A$4,"")))</f>
        <v>01 Quiet baseline (60s)</v>
      </c>
      <c r="I6663" s="6" t="n">
        <f aca="false">(B6663-B6662)/((A6663-A6662)/1000)</f>
        <v>-0.562637362637304</v>
      </c>
      <c r="J6663" s="6" t="n">
        <f aca="false">IF(OR(B6663&lt;Rules!$B$2,B6663&gt;Rules!$B$3,ABS(I6663)&gt;Rules!$B$4,OR(B6664&lt;Rules!$B$2,B6664&gt;Rules!$B$3,ABS(I6664)&gt;Rules!$B$4)),1,0)</f>
        <v>0</v>
      </c>
      <c r="K6663" s="6" t="str">
        <f aca="false">IF(F6663=1,COUNTIF($F$2:F6663,1),"")</f>
        <v/>
      </c>
    </row>
    <row r="6664" customFormat="false" ht="15" hidden="false" customHeight="false" outlineLevel="0" collapsed="false">
      <c r="A6664" s="6" t="n">
        <v>52315.993</v>
      </c>
      <c r="B6664" s="6" t="n">
        <v>2.02417582417582</v>
      </c>
      <c r="C6664" s="6" t="n">
        <v>64</v>
      </c>
      <c r="D6664" s="6" t="n">
        <v>-1</v>
      </c>
      <c r="E6664" s="6" t="n">
        <v>1.9992673992674</v>
      </c>
      <c r="F6664" s="6" t="n">
        <v>0</v>
      </c>
      <c r="G6664" s="6" t="n">
        <v>0.0322344322344326</v>
      </c>
      <c r="H6664" s="6" t="str">
        <f aca="false">IF(AND(A6664&gt;=Stimuli!$B$2,A6664&lt;=Stimuli!$C$2),Stimuli!$A$2,IF(AND(A6664&gt;=Stimuli!$B$3,A6664&lt;=Stimuli!$C$3),Stimuli!$A$3,IF(AND(A6664&gt;=Stimuli!$B$4,A6664&lt;=Stimuli!$C$4),Stimuli!$A$4,"")))</f>
        <v>01 Quiet baseline (60s)</v>
      </c>
      <c r="I6664" s="6" t="n">
        <f aca="false">(B6664-B6663)/((A6664-A6663)/1000)</f>
        <v>0</v>
      </c>
      <c r="J6664" s="6" t="n">
        <f aca="false">IF(OR(B6664&lt;Rules!$B$2,B6664&gt;Rules!$B$3,ABS(I6664)&gt;Rules!$B$4,OR(B6665&lt;Rules!$B$2,B6665&gt;Rules!$B$3,ABS(I6665)&gt;Rules!$B$4)),1,0)</f>
        <v>0</v>
      </c>
      <c r="K6664" s="6" t="str">
        <f aca="false">IF(F6664=1,COUNTIF($F$2:F6664,1),"")</f>
        <v/>
      </c>
    </row>
    <row r="6665" customFormat="false" ht="15" hidden="false" customHeight="false" outlineLevel="0" collapsed="false">
      <c r="A6665" s="6" t="n">
        <v>52323.8055</v>
      </c>
      <c r="B6665" s="6" t="n">
        <v>2.02564102564103</v>
      </c>
      <c r="C6665" s="6" t="n">
        <v>64</v>
      </c>
      <c r="D6665" s="6" t="n">
        <v>-1</v>
      </c>
      <c r="E6665" s="6" t="n">
        <v>1.9992673992674</v>
      </c>
      <c r="F6665" s="6" t="n">
        <v>0</v>
      </c>
      <c r="G6665" s="6" t="n">
        <v>0.0322344322344326</v>
      </c>
      <c r="H6665" s="6" t="str">
        <f aca="false">IF(AND(A6665&gt;=Stimuli!$B$2,A6665&lt;=Stimuli!$C$2),Stimuli!$A$2,IF(AND(A6665&gt;=Stimuli!$B$3,A6665&lt;=Stimuli!$C$3),Stimuli!$A$3,IF(AND(A6665&gt;=Stimuli!$B$4,A6665&lt;=Stimuli!$C$4),Stimuli!$A$4,"")))</f>
        <v>01 Quiet baseline (60s)</v>
      </c>
      <c r="I6665" s="6" t="n">
        <f aca="false">(B6665-B6664)/((A6665-A6664)/1000)</f>
        <v>0.18754578754573</v>
      </c>
      <c r="J6665" s="6" t="n">
        <f aca="false">IF(OR(B6665&lt;Rules!$B$2,B6665&gt;Rules!$B$3,ABS(I6665)&gt;Rules!$B$4,OR(B6666&lt;Rules!$B$2,B6666&gt;Rules!$B$3,ABS(I6666)&gt;Rules!$B$4)),1,0)</f>
        <v>0</v>
      </c>
      <c r="K6665" s="6" t="str">
        <f aca="false">IF(F6665=1,COUNTIF($F$2:F6665,1),"")</f>
        <v/>
      </c>
    </row>
    <row r="6666" customFormat="false" ht="15" hidden="false" customHeight="false" outlineLevel="0" collapsed="false">
      <c r="A6666" s="6" t="n">
        <v>52331.618</v>
      </c>
      <c r="B6666" s="6" t="n">
        <v>2.02271062271062</v>
      </c>
      <c r="C6666" s="6" t="n">
        <v>64</v>
      </c>
      <c r="D6666" s="6" t="n">
        <v>-1</v>
      </c>
      <c r="E6666" s="6" t="n">
        <v>1.9992673992674</v>
      </c>
      <c r="F6666" s="6" t="n">
        <v>0</v>
      </c>
      <c r="G6666" s="6" t="n">
        <v>0.0322344322344326</v>
      </c>
      <c r="H6666" s="6" t="str">
        <f aca="false">IF(AND(A6666&gt;=Stimuli!$B$2,A6666&lt;=Stimuli!$C$2),Stimuli!$A$2,IF(AND(A6666&gt;=Stimuli!$B$3,A6666&lt;=Stimuli!$C$3),Stimuli!$A$3,IF(AND(A6666&gt;=Stimuli!$B$4,A6666&lt;=Stimuli!$C$4),Stimuli!$A$4,"")))</f>
        <v>01 Quiet baseline (60s)</v>
      </c>
      <c r="I6666" s="6" t="n">
        <f aca="false">(B6666-B6665)/((A6666-A6665)/1000)</f>
        <v>-0.375091575091574</v>
      </c>
      <c r="J6666" s="6" t="n">
        <f aca="false">IF(OR(B6666&lt;Rules!$B$2,B6666&gt;Rules!$B$3,ABS(I6666)&gt;Rules!$B$4,OR(B6667&lt;Rules!$B$2,B6667&gt;Rules!$B$3,ABS(I6667)&gt;Rules!$B$4)),1,0)</f>
        <v>0</v>
      </c>
      <c r="K6666" s="6" t="str">
        <f aca="false">IF(F6666=1,COUNTIF($F$2:F6666,1),"")</f>
        <v/>
      </c>
    </row>
    <row r="6667" customFormat="false" ht="15" hidden="false" customHeight="false" outlineLevel="0" collapsed="false">
      <c r="A6667" s="6" t="n">
        <v>52339.4305</v>
      </c>
      <c r="B6667" s="6" t="n">
        <v>2.02710622710623</v>
      </c>
      <c r="C6667" s="6" t="n">
        <v>64</v>
      </c>
      <c r="D6667" s="6" t="n">
        <v>-1</v>
      </c>
      <c r="E6667" s="6" t="n">
        <v>1.9992673992674</v>
      </c>
      <c r="F6667" s="6" t="n">
        <v>0</v>
      </c>
      <c r="G6667" s="6" t="n">
        <v>0.0322344322344326</v>
      </c>
      <c r="H6667" s="6" t="str">
        <f aca="false">IF(AND(A6667&gt;=Stimuli!$B$2,A6667&lt;=Stimuli!$C$2),Stimuli!$A$2,IF(AND(A6667&gt;=Stimuli!$B$3,A6667&lt;=Stimuli!$C$3),Stimuli!$A$3,IF(AND(A6667&gt;=Stimuli!$B$4,A6667&lt;=Stimuli!$C$4),Stimuli!$A$4,"")))</f>
        <v>01 Quiet baseline (60s)</v>
      </c>
      <c r="I6667" s="6" t="n">
        <f aca="false">(B6667-B6666)/((A6667-A6666)/1000)</f>
        <v>0.562637362637418</v>
      </c>
      <c r="J6667" s="6" t="n">
        <f aca="false">IF(OR(B6667&lt;Rules!$B$2,B6667&gt;Rules!$B$3,ABS(I6667)&gt;Rules!$B$4,OR(B6668&lt;Rules!$B$2,B6668&gt;Rules!$B$3,ABS(I6668)&gt;Rules!$B$4)),1,0)</f>
        <v>0</v>
      </c>
      <c r="K6667" s="6" t="str">
        <f aca="false">IF(F6667=1,COUNTIF($F$2:F6667,1),"")</f>
        <v/>
      </c>
    </row>
    <row r="6668" customFormat="false" ht="15" hidden="false" customHeight="false" outlineLevel="0" collapsed="false">
      <c r="A6668" s="6" t="n">
        <v>52347.243</v>
      </c>
      <c r="B6668" s="6" t="n">
        <v>2.02124542124542</v>
      </c>
      <c r="C6668" s="6" t="n">
        <v>64</v>
      </c>
      <c r="D6668" s="6" t="n">
        <v>-1</v>
      </c>
      <c r="E6668" s="6" t="n">
        <v>1.9992673992674</v>
      </c>
      <c r="F6668" s="6" t="n">
        <v>0</v>
      </c>
      <c r="G6668" s="6" t="n">
        <v>0.0322344322344326</v>
      </c>
      <c r="H6668" s="6" t="str">
        <f aca="false">IF(AND(A6668&gt;=Stimuli!$B$2,A6668&lt;=Stimuli!$C$2),Stimuli!$A$2,IF(AND(A6668&gt;=Stimuli!$B$3,A6668&lt;=Stimuli!$C$3),Stimuli!$A$3,IF(AND(A6668&gt;=Stimuli!$B$4,A6668&lt;=Stimuli!$C$4),Stimuli!$A$4,"")))</f>
        <v>01 Quiet baseline (60s)</v>
      </c>
      <c r="I6668" s="6" t="n">
        <f aca="false">(B6668-B6667)/((A6668-A6667)/1000)</f>
        <v>-0.750183150183148</v>
      </c>
      <c r="J6668" s="6" t="n">
        <f aca="false">IF(OR(B6668&lt;Rules!$B$2,B6668&gt;Rules!$B$3,ABS(I6668)&gt;Rules!$B$4,OR(B6669&lt;Rules!$B$2,B6669&gt;Rules!$B$3,ABS(I6669)&gt;Rules!$B$4)),1,0)</f>
        <v>0</v>
      </c>
      <c r="K6668" s="6" t="str">
        <f aca="false">IF(F6668=1,COUNTIF($F$2:F6668,1),"")</f>
        <v/>
      </c>
    </row>
    <row r="6669" customFormat="false" ht="15" hidden="false" customHeight="false" outlineLevel="0" collapsed="false">
      <c r="A6669" s="6" t="n">
        <v>52355.0555</v>
      </c>
      <c r="B6669" s="6" t="n">
        <v>2.02857142857143</v>
      </c>
      <c r="C6669" s="6" t="n">
        <v>64</v>
      </c>
      <c r="D6669" s="6" t="n">
        <v>-1</v>
      </c>
      <c r="E6669" s="6" t="n">
        <v>1.9992673992674</v>
      </c>
      <c r="F6669" s="6" t="n">
        <v>0</v>
      </c>
      <c r="G6669" s="6" t="n">
        <v>0.0322344322344326</v>
      </c>
      <c r="H6669" s="6" t="str">
        <f aca="false">IF(AND(A6669&gt;=Stimuli!$B$2,A6669&lt;=Stimuli!$C$2),Stimuli!$A$2,IF(AND(A6669&gt;=Stimuli!$B$3,A6669&lt;=Stimuli!$C$3),Stimuli!$A$3,IF(AND(A6669&gt;=Stimuli!$B$4,A6669&lt;=Stimuli!$C$4),Stimuli!$A$4,"")))</f>
        <v>01 Quiet baseline (60s)</v>
      </c>
      <c r="I6669" s="6" t="n">
        <f aca="false">(B6669-B6668)/((A6669-A6668)/1000)</f>
        <v>0.937728937728878</v>
      </c>
      <c r="J6669" s="6" t="n">
        <f aca="false">IF(OR(B6669&lt;Rules!$B$2,B6669&gt;Rules!$B$3,ABS(I6669)&gt;Rules!$B$4,OR(B6670&lt;Rules!$B$2,B6670&gt;Rules!$B$3,ABS(I6670)&gt;Rules!$B$4)),1,0)</f>
        <v>0</v>
      </c>
      <c r="K6669" s="6" t="str">
        <f aca="false">IF(F6669=1,COUNTIF($F$2:F6669,1),"")</f>
        <v/>
      </c>
    </row>
    <row r="6670" customFormat="false" ht="15" hidden="false" customHeight="false" outlineLevel="0" collapsed="false">
      <c r="A6670" s="6" t="n">
        <v>52362.868</v>
      </c>
      <c r="B6670" s="6" t="n">
        <v>2.02124542124542</v>
      </c>
      <c r="C6670" s="6" t="n">
        <v>64</v>
      </c>
      <c r="D6670" s="6" t="n">
        <v>-1</v>
      </c>
      <c r="E6670" s="6" t="n">
        <v>1.9992673992674</v>
      </c>
      <c r="F6670" s="6" t="n">
        <v>0</v>
      </c>
      <c r="G6670" s="6" t="n">
        <v>0.0322344322344326</v>
      </c>
      <c r="H6670" s="6" t="str">
        <f aca="false">IF(AND(A6670&gt;=Stimuli!$B$2,A6670&lt;=Stimuli!$C$2),Stimuli!$A$2,IF(AND(A6670&gt;=Stimuli!$B$3,A6670&lt;=Stimuli!$C$3),Stimuli!$A$3,IF(AND(A6670&gt;=Stimuli!$B$4,A6670&lt;=Stimuli!$C$4),Stimuli!$A$4,"")))</f>
        <v>01 Quiet baseline (60s)</v>
      </c>
      <c r="I6670" s="6" t="n">
        <f aca="false">(B6670-B6669)/((A6670-A6669)/1000)</f>
        <v>-0.937728937728878</v>
      </c>
      <c r="J6670" s="6" t="n">
        <f aca="false">IF(OR(B6670&lt;Rules!$B$2,B6670&gt;Rules!$B$3,ABS(I6670)&gt;Rules!$B$4,OR(B6671&lt;Rules!$B$2,B6671&gt;Rules!$B$3,ABS(I6671)&gt;Rules!$B$4)),1,0)</f>
        <v>0</v>
      </c>
      <c r="K6670" s="6" t="str">
        <f aca="false">IF(F6670=1,COUNTIF($F$2:F6670,1),"")</f>
        <v/>
      </c>
    </row>
    <row r="6671" customFormat="false" ht="15" hidden="false" customHeight="false" outlineLevel="0" collapsed="false">
      <c r="A6671" s="6" t="n">
        <v>52370.6805</v>
      </c>
      <c r="B6671" s="6" t="n">
        <v>2.03003663003663</v>
      </c>
      <c r="C6671" s="6" t="n">
        <v>64</v>
      </c>
      <c r="D6671" s="6" t="n">
        <v>-1</v>
      </c>
      <c r="E6671" s="6" t="n">
        <v>1.9992673992674</v>
      </c>
      <c r="F6671" s="6" t="n">
        <v>0</v>
      </c>
      <c r="G6671" s="6" t="n">
        <v>0.0322344322344326</v>
      </c>
      <c r="H6671" s="6" t="str">
        <f aca="false">IF(AND(A6671&gt;=Stimuli!$B$2,A6671&lt;=Stimuli!$C$2),Stimuli!$A$2,IF(AND(A6671&gt;=Stimuli!$B$3,A6671&lt;=Stimuli!$C$3),Stimuli!$A$3,IF(AND(A6671&gt;=Stimuli!$B$4,A6671&lt;=Stimuli!$C$4),Stimuli!$A$4,"")))</f>
        <v>01 Quiet baseline (60s)</v>
      </c>
      <c r="I6671" s="6" t="n">
        <f aca="false">(B6671-B6670)/((A6671-A6670)/1000)</f>
        <v>1.12527472527461</v>
      </c>
      <c r="J6671" s="6" t="n">
        <f aca="false">IF(OR(B6671&lt;Rules!$B$2,B6671&gt;Rules!$B$3,ABS(I6671)&gt;Rules!$B$4,OR(B6672&lt;Rules!$B$2,B6672&gt;Rules!$B$3,ABS(I6672)&gt;Rules!$B$4)),1,0)</f>
        <v>0</v>
      </c>
      <c r="K6671" s="6" t="str">
        <f aca="false">IF(F6671=1,COUNTIF($F$2:F6671,1),"")</f>
        <v/>
      </c>
    </row>
    <row r="6672" customFormat="false" ht="15" hidden="false" customHeight="false" outlineLevel="0" collapsed="false">
      <c r="A6672" s="6" t="n">
        <v>52378.493</v>
      </c>
      <c r="B6672" s="6" t="n">
        <v>2.02124542124542</v>
      </c>
      <c r="C6672" s="6" t="n">
        <v>64</v>
      </c>
      <c r="D6672" s="6" t="n">
        <v>-1</v>
      </c>
      <c r="E6672" s="6" t="n">
        <v>1.9992673992674</v>
      </c>
      <c r="F6672" s="6" t="n">
        <v>0</v>
      </c>
      <c r="G6672" s="6" t="n">
        <v>0.0322344322344326</v>
      </c>
      <c r="H6672" s="6" t="str">
        <f aca="false">IF(AND(A6672&gt;=Stimuli!$B$2,A6672&lt;=Stimuli!$C$2),Stimuli!$A$2,IF(AND(A6672&gt;=Stimuli!$B$3,A6672&lt;=Stimuli!$C$3),Stimuli!$A$3,IF(AND(A6672&gt;=Stimuli!$B$4,A6672&lt;=Stimuli!$C$4),Stimuli!$A$4,"")))</f>
        <v>01 Quiet baseline (60s)</v>
      </c>
      <c r="I6672" s="6" t="n">
        <f aca="false">(B6672-B6671)/((A6672-A6671)/1000)</f>
        <v>-1.12527472527461</v>
      </c>
      <c r="J6672" s="6" t="n">
        <f aca="false">IF(OR(B6672&lt;Rules!$B$2,B6672&gt;Rules!$B$3,ABS(I6672)&gt;Rules!$B$4,OR(B6673&lt;Rules!$B$2,B6673&gt;Rules!$B$3,ABS(I6673)&gt;Rules!$B$4)),1,0)</f>
        <v>0</v>
      </c>
      <c r="K6672" s="6" t="str">
        <f aca="false">IF(F6672=1,COUNTIF($F$2:F6672,1),"")</f>
        <v/>
      </c>
    </row>
    <row r="6673" customFormat="false" ht="15" hidden="false" customHeight="false" outlineLevel="0" collapsed="false">
      <c r="A6673" s="6" t="n">
        <v>52386.3055</v>
      </c>
      <c r="B6673" s="6" t="n">
        <v>2.02857142857143</v>
      </c>
      <c r="C6673" s="6" t="n">
        <v>64</v>
      </c>
      <c r="D6673" s="6" t="n">
        <v>-1</v>
      </c>
      <c r="E6673" s="6" t="n">
        <v>1.9992673992674</v>
      </c>
      <c r="F6673" s="6" t="n">
        <v>0</v>
      </c>
      <c r="G6673" s="6" t="n">
        <v>0.0322344322344326</v>
      </c>
      <c r="H6673" s="6" t="str">
        <f aca="false">IF(AND(A6673&gt;=Stimuli!$B$2,A6673&lt;=Stimuli!$C$2),Stimuli!$A$2,IF(AND(A6673&gt;=Stimuli!$B$3,A6673&lt;=Stimuli!$C$3),Stimuli!$A$3,IF(AND(A6673&gt;=Stimuli!$B$4,A6673&lt;=Stimuli!$C$4),Stimuli!$A$4,"")))</f>
        <v>01 Quiet baseline (60s)</v>
      </c>
      <c r="I6673" s="6" t="n">
        <f aca="false">(B6673-B6672)/((A6673-A6672)/1000)</f>
        <v>0.937728937728878</v>
      </c>
      <c r="J6673" s="6" t="n">
        <f aca="false">IF(OR(B6673&lt;Rules!$B$2,B6673&gt;Rules!$B$3,ABS(I6673)&gt;Rules!$B$4,OR(B6674&lt;Rules!$B$2,B6674&gt;Rules!$B$3,ABS(I6674)&gt;Rules!$B$4)),1,0)</f>
        <v>0</v>
      </c>
      <c r="K6673" s="6" t="str">
        <f aca="false">IF(F6673=1,COUNTIF($F$2:F6673,1),"")</f>
        <v/>
      </c>
    </row>
    <row r="6674" customFormat="false" ht="15" hidden="false" customHeight="false" outlineLevel="0" collapsed="false">
      <c r="A6674" s="6" t="n">
        <v>52394.118</v>
      </c>
      <c r="B6674" s="6" t="n">
        <v>2.02124542124542</v>
      </c>
      <c r="C6674" s="6" t="n">
        <v>64</v>
      </c>
      <c r="D6674" s="6" t="n">
        <v>-1</v>
      </c>
      <c r="E6674" s="6" t="n">
        <v>1.9992673992674</v>
      </c>
      <c r="F6674" s="6" t="n">
        <v>0</v>
      </c>
      <c r="G6674" s="6" t="n">
        <v>0.0322344322344326</v>
      </c>
      <c r="H6674" s="6" t="str">
        <f aca="false">IF(AND(A6674&gt;=Stimuli!$B$2,A6674&lt;=Stimuli!$C$2),Stimuli!$A$2,IF(AND(A6674&gt;=Stimuli!$B$3,A6674&lt;=Stimuli!$C$3),Stimuli!$A$3,IF(AND(A6674&gt;=Stimuli!$B$4,A6674&lt;=Stimuli!$C$4),Stimuli!$A$4,"")))</f>
        <v>01 Quiet baseline (60s)</v>
      </c>
      <c r="I6674" s="6" t="n">
        <f aca="false">(B6674-B6673)/((A6674-A6673)/1000)</f>
        <v>-0.937728937728878</v>
      </c>
      <c r="J6674" s="6" t="n">
        <f aca="false">IF(OR(B6674&lt;Rules!$B$2,B6674&gt;Rules!$B$3,ABS(I6674)&gt;Rules!$B$4,OR(B6675&lt;Rules!$B$2,B6675&gt;Rules!$B$3,ABS(I6675)&gt;Rules!$B$4)),1,0)</f>
        <v>0</v>
      </c>
      <c r="K6674" s="6" t="str">
        <f aca="false">IF(F6674=1,COUNTIF($F$2:F6674,1),"")</f>
        <v/>
      </c>
    </row>
    <row r="6675" customFormat="false" ht="15" hidden="false" customHeight="false" outlineLevel="0" collapsed="false">
      <c r="A6675" s="6" t="n">
        <v>52401.9305</v>
      </c>
      <c r="B6675" s="6" t="n">
        <v>2.02857142857143</v>
      </c>
      <c r="C6675" s="6" t="n">
        <v>64</v>
      </c>
      <c r="D6675" s="6" t="n">
        <v>-1</v>
      </c>
      <c r="E6675" s="6" t="n">
        <v>1.9992673992674</v>
      </c>
      <c r="F6675" s="6" t="n">
        <v>0</v>
      </c>
      <c r="G6675" s="6" t="n">
        <v>0.0322344322344326</v>
      </c>
      <c r="H6675" s="6" t="str">
        <f aca="false">IF(AND(A6675&gt;=Stimuli!$B$2,A6675&lt;=Stimuli!$C$2),Stimuli!$A$2,IF(AND(A6675&gt;=Stimuli!$B$3,A6675&lt;=Stimuli!$C$3),Stimuli!$A$3,IF(AND(A6675&gt;=Stimuli!$B$4,A6675&lt;=Stimuli!$C$4),Stimuli!$A$4,"")))</f>
        <v>01 Quiet baseline (60s)</v>
      </c>
      <c r="I6675" s="6" t="n">
        <f aca="false">(B6675-B6674)/((A6675-A6674)/1000)</f>
        <v>0.937728937728878</v>
      </c>
      <c r="J6675" s="6" t="n">
        <f aca="false">IF(OR(B6675&lt;Rules!$B$2,B6675&gt;Rules!$B$3,ABS(I6675)&gt;Rules!$B$4,OR(B6676&lt;Rules!$B$2,B6676&gt;Rules!$B$3,ABS(I6676)&gt;Rules!$B$4)),1,0)</f>
        <v>0</v>
      </c>
      <c r="K6675" s="6" t="str">
        <f aca="false">IF(F6675=1,COUNTIF($F$2:F6675,1),"")</f>
        <v/>
      </c>
    </row>
    <row r="6676" customFormat="false" ht="15" hidden="false" customHeight="false" outlineLevel="0" collapsed="false">
      <c r="A6676" s="6" t="n">
        <v>52409.743</v>
      </c>
      <c r="B6676" s="6" t="n">
        <v>2.02271062271062</v>
      </c>
      <c r="C6676" s="6" t="n">
        <v>64</v>
      </c>
      <c r="D6676" s="6" t="n">
        <v>-1</v>
      </c>
      <c r="E6676" s="6" t="n">
        <v>1.9992673992674</v>
      </c>
      <c r="F6676" s="6" t="n">
        <v>0</v>
      </c>
      <c r="G6676" s="6" t="n">
        <v>0.0322344322344326</v>
      </c>
      <c r="H6676" s="6" t="str">
        <f aca="false">IF(AND(A6676&gt;=Stimuli!$B$2,A6676&lt;=Stimuli!$C$2),Stimuli!$A$2,IF(AND(A6676&gt;=Stimuli!$B$3,A6676&lt;=Stimuli!$C$3),Stimuli!$A$3,IF(AND(A6676&gt;=Stimuli!$B$4,A6676&lt;=Stimuli!$C$4),Stimuli!$A$4,"")))</f>
        <v>01 Quiet baseline (60s)</v>
      </c>
      <c r="I6676" s="6" t="n">
        <f aca="false">(B6676-B6675)/((A6676-A6675)/1000)</f>
        <v>-0.750183150183148</v>
      </c>
      <c r="J6676" s="6" t="n">
        <f aca="false">IF(OR(B6676&lt;Rules!$B$2,B6676&gt;Rules!$B$3,ABS(I6676)&gt;Rules!$B$4,OR(B6677&lt;Rules!$B$2,B6677&gt;Rules!$B$3,ABS(I6677)&gt;Rules!$B$4)),1,0)</f>
        <v>0</v>
      </c>
      <c r="K6676" s="6" t="str">
        <f aca="false">IF(F6676=1,COUNTIF($F$2:F6676,1),"")</f>
        <v/>
      </c>
    </row>
    <row r="6677" customFormat="false" ht="15" hidden="false" customHeight="false" outlineLevel="0" collapsed="false">
      <c r="A6677" s="6" t="n">
        <v>52417.5555</v>
      </c>
      <c r="B6677" s="6" t="n">
        <v>2.02710622710623</v>
      </c>
      <c r="C6677" s="6" t="n">
        <v>64</v>
      </c>
      <c r="D6677" s="6" t="n">
        <v>-1</v>
      </c>
      <c r="E6677" s="6" t="n">
        <v>1.9992673992674</v>
      </c>
      <c r="F6677" s="6" t="n">
        <v>0</v>
      </c>
      <c r="G6677" s="6" t="n">
        <v>0.0322344322344326</v>
      </c>
      <c r="H6677" s="6" t="str">
        <f aca="false">IF(AND(A6677&gt;=Stimuli!$B$2,A6677&lt;=Stimuli!$C$2),Stimuli!$A$2,IF(AND(A6677&gt;=Stimuli!$B$3,A6677&lt;=Stimuli!$C$3),Stimuli!$A$3,IF(AND(A6677&gt;=Stimuli!$B$4,A6677&lt;=Stimuli!$C$4),Stimuli!$A$4,"")))</f>
        <v>01 Quiet baseline (60s)</v>
      </c>
      <c r="I6677" s="6" t="n">
        <f aca="false">(B6677-B6676)/((A6677-A6676)/1000)</f>
        <v>0.562637362637418</v>
      </c>
      <c r="J6677" s="6" t="n">
        <f aca="false">IF(OR(B6677&lt;Rules!$B$2,B6677&gt;Rules!$B$3,ABS(I6677)&gt;Rules!$B$4,OR(B6678&lt;Rules!$B$2,B6678&gt;Rules!$B$3,ABS(I6678)&gt;Rules!$B$4)),1,0)</f>
        <v>0</v>
      </c>
      <c r="K6677" s="6" t="str">
        <f aca="false">IF(F6677=1,COUNTIF($F$2:F6677,1),"")</f>
        <v/>
      </c>
    </row>
    <row r="6678" customFormat="false" ht="15" hidden="false" customHeight="false" outlineLevel="0" collapsed="false">
      <c r="A6678" s="6" t="n">
        <v>52425.368</v>
      </c>
      <c r="B6678" s="6" t="n">
        <v>2.02417582417582</v>
      </c>
      <c r="C6678" s="6" t="n">
        <v>64</v>
      </c>
      <c r="D6678" s="6" t="n">
        <v>-1</v>
      </c>
      <c r="E6678" s="6" t="n">
        <v>1.9992673992674</v>
      </c>
      <c r="F6678" s="6" t="n">
        <v>0</v>
      </c>
      <c r="G6678" s="6" t="n">
        <v>0.0322344322344326</v>
      </c>
      <c r="H6678" s="6" t="str">
        <f aca="false">IF(AND(A6678&gt;=Stimuli!$B$2,A6678&lt;=Stimuli!$C$2),Stimuli!$A$2,IF(AND(A6678&gt;=Stimuli!$B$3,A6678&lt;=Stimuli!$C$3),Stimuli!$A$3,IF(AND(A6678&gt;=Stimuli!$B$4,A6678&lt;=Stimuli!$C$4),Stimuli!$A$4,"")))</f>
        <v>01 Quiet baseline (60s)</v>
      </c>
      <c r="I6678" s="6" t="n">
        <f aca="false">(B6678-B6677)/((A6678-A6677)/1000)</f>
        <v>-0.375091575091574</v>
      </c>
      <c r="J6678" s="6" t="n">
        <f aca="false">IF(OR(B6678&lt;Rules!$B$2,B6678&gt;Rules!$B$3,ABS(I6678)&gt;Rules!$B$4,OR(B6679&lt;Rules!$B$2,B6679&gt;Rules!$B$3,ABS(I6679)&gt;Rules!$B$4)),1,0)</f>
        <v>0</v>
      </c>
      <c r="K6678" s="6" t="str">
        <f aca="false">IF(F6678=1,COUNTIF($F$2:F6678,1),"")</f>
        <v/>
      </c>
    </row>
    <row r="6679" customFormat="false" ht="15" hidden="false" customHeight="false" outlineLevel="0" collapsed="false">
      <c r="A6679" s="6" t="n">
        <v>52433.1805</v>
      </c>
      <c r="B6679" s="6" t="n">
        <v>2.02710622710623</v>
      </c>
      <c r="C6679" s="6" t="n">
        <v>64</v>
      </c>
      <c r="D6679" s="6" t="n">
        <v>-1</v>
      </c>
      <c r="E6679" s="6" t="n">
        <v>1.9992673992674</v>
      </c>
      <c r="F6679" s="6" t="n">
        <v>0</v>
      </c>
      <c r="G6679" s="6" t="n">
        <v>0.0322344322344326</v>
      </c>
      <c r="H6679" s="6" t="str">
        <f aca="false">IF(AND(A6679&gt;=Stimuli!$B$2,A6679&lt;=Stimuli!$C$2),Stimuli!$A$2,IF(AND(A6679&gt;=Stimuli!$B$3,A6679&lt;=Stimuli!$C$3),Stimuli!$A$3,IF(AND(A6679&gt;=Stimuli!$B$4,A6679&lt;=Stimuli!$C$4),Stimuli!$A$4,"")))</f>
        <v>01 Quiet baseline (60s)</v>
      </c>
      <c r="I6679" s="6" t="n">
        <f aca="false">(B6679-B6678)/((A6679-A6678)/1000)</f>
        <v>0.375091575091574</v>
      </c>
      <c r="J6679" s="6" t="n">
        <f aca="false">IF(OR(B6679&lt;Rules!$B$2,B6679&gt;Rules!$B$3,ABS(I6679)&gt;Rules!$B$4,OR(B6680&lt;Rules!$B$2,B6680&gt;Rules!$B$3,ABS(I6680)&gt;Rules!$B$4)),1,0)</f>
        <v>0</v>
      </c>
      <c r="K6679" s="6" t="str">
        <f aca="false">IF(F6679=1,COUNTIF($F$2:F6679,1),"")</f>
        <v/>
      </c>
    </row>
    <row r="6680" customFormat="false" ht="15" hidden="false" customHeight="false" outlineLevel="0" collapsed="false">
      <c r="A6680" s="6" t="n">
        <v>52440.993</v>
      </c>
      <c r="B6680" s="6" t="n">
        <v>2.02564102564103</v>
      </c>
      <c r="C6680" s="6" t="n">
        <v>64</v>
      </c>
      <c r="D6680" s="6" t="n">
        <v>-1</v>
      </c>
      <c r="E6680" s="6" t="n">
        <v>1.9992673992674</v>
      </c>
      <c r="F6680" s="6" t="n">
        <v>0</v>
      </c>
      <c r="G6680" s="6" t="n">
        <v>0.0322344322344326</v>
      </c>
      <c r="H6680" s="6" t="str">
        <f aca="false">IF(AND(A6680&gt;=Stimuli!$B$2,A6680&lt;=Stimuli!$C$2),Stimuli!$A$2,IF(AND(A6680&gt;=Stimuli!$B$3,A6680&lt;=Stimuli!$C$3),Stimuli!$A$3,IF(AND(A6680&gt;=Stimuli!$B$4,A6680&lt;=Stimuli!$C$4),Stimuli!$A$4,"")))</f>
        <v>01 Quiet baseline (60s)</v>
      </c>
      <c r="I6680" s="6" t="n">
        <f aca="false">(B6680-B6679)/((A6680-A6679)/1000)</f>
        <v>-0.187545787545844</v>
      </c>
      <c r="J6680" s="6" t="n">
        <f aca="false">IF(OR(B6680&lt;Rules!$B$2,B6680&gt;Rules!$B$3,ABS(I6680)&gt;Rules!$B$4,OR(B6681&lt;Rules!$B$2,B6681&gt;Rules!$B$3,ABS(I6681)&gt;Rules!$B$4)),1,0)</f>
        <v>0</v>
      </c>
      <c r="K6680" s="6" t="str">
        <f aca="false">IF(F6680=1,COUNTIF($F$2:F6680,1),"")</f>
        <v/>
      </c>
    </row>
    <row r="6681" customFormat="false" ht="15" hidden="false" customHeight="false" outlineLevel="0" collapsed="false">
      <c r="A6681" s="6" t="n">
        <v>52448.8055</v>
      </c>
      <c r="B6681" s="6" t="n">
        <v>2.02564102564103</v>
      </c>
      <c r="C6681" s="6" t="n">
        <v>64</v>
      </c>
      <c r="D6681" s="6" t="n">
        <v>-1</v>
      </c>
      <c r="E6681" s="6" t="n">
        <v>1.9992673992674</v>
      </c>
      <c r="F6681" s="6" t="n">
        <v>0</v>
      </c>
      <c r="G6681" s="6" t="n">
        <v>0.0322344322344326</v>
      </c>
      <c r="H6681" s="6" t="str">
        <f aca="false">IF(AND(A6681&gt;=Stimuli!$B$2,A6681&lt;=Stimuli!$C$2),Stimuli!$A$2,IF(AND(A6681&gt;=Stimuli!$B$3,A6681&lt;=Stimuli!$C$3),Stimuli!$A$3,IF(AND(A6681&gt;=Stimuli!$B$4,A6681&lt;=Stimuli!$C$4),Stimuli!$A$4,"")))</f>
        <v>01 Quiet baseline (60s)</v>
      </c>
      <c r="I6681" s="6" t="n">
        <f aca="false">(B6681-B6680)/((A6681-A6680)/1000)</f>
        <v>0</v>
      </c>
      <c r="J6681" s="6" t="n">
        <f aca="false">IF(OR(B6681&lt;Rules!$B$2,B6681&gt;Rules!$B$3,ABS(I6681)&gt;Rules!$B$4,OR(B6682&lt;Rules!$B$2,B6682&gt;Rules!$B$3,ABS(I6682)&gt;Rules!$B$4)),1,0)</f>
        <v>0</v>
      </c>
      <c r="K6681" s="6" t="str">
        <f aca="false">IF(F6681=1,COUNTIF($F$2:F6681,1),"")</f>
        <v/>
      </c>
    </row>
    <row r="6682" customFormat="false" ht="15" hidden="false" customHeight="false" outlineLevel="0" collapsed="false">
      <c r="A6682" s="6" t="n">
        <v>52456.618</v>
      </c>
      <c r="B6682" s="6" t="n">
        <v>2.02710622710623</v>
      </c>
      <c r="C6682" s="6" t="n">
        <v>64</v>
      </c>
      <c r="D6682" s="6" t="n">
        <v>-1</v>
      </c>
      <c r="E6682" s="6" t="n">
        <v>1.9992673992674</v>
      </c>
      <c r="F6682" s="6" t="n">
        <v>0</v>
      </c>
      <c r="G6682" s="6" t="n">
        <v>0.0322344322344326</v>
      </c>
      <c r="H6682" s="6" t="str">
        <f aca="false">IF(AND(A6682&gt;=Stimuli!$B$2,A6682&lt;=Stimuli!$C$2),Stimuli!$A$2,IF(AND(A6682&gt;=Stimuli!$B$3,A6682&lt;=Stimuli!$C$3),Stimuli!$A$3,IF(AND(A6682&gt;=Stimuli!$B$4,A6682&lt;=Stimuli!$C$4),Stimuli!$A$4,"")))</f>
        <v>01 Quiet baseline (60s)</v>
      </c>
      <c r="I6682" s="6" t="n">
        <f aca="false">(B6682-B6681)/((A6682-A6681)/1000)</f>
        <v>0.187545787545844</v>
      </c>
      <c r="J6682" s="6" t="n">
        <f aca="false">IF(OR(B6682&lt;Rules!$B$2,B6682&gt;Rules!$B$3,ABS(I6682)&gt;Rules!$B$4,OR(B6683&lt;Rules!$B$2,B6683&gt;Rules!$B$3,ABS(I6683)&gt;Rules!$B$4)),1,0)</f>
        <v>0</v>
      </c>
      <c r="K6682" s="6" t="str">
        <f aca="false">IF(F6682=1,COUNTIF($F$2:F6682,1),"")</f>
        <v/>
      </c>
    </row>
    <row r="6683" customFormat="false" ht="15" hidden="false" customHeight="false" outlineLevel="0" collapsed="false">
      <c r="A6683" s="6" t="n">
        <v>52464.4305</v>
      </c>
      <c r="B6683" s="6" t="n">
        <v>2.02417582417582</v>
      </c>
      <c r="C6683" s="6" t="n">
        <v>64</v>
      </c>
      <c r="D6683" s="6" t="n">
        <v>-1</v>
      </c>
      <c r="E6683" s="6" t="n">
        <v>1.9992673992674</v>
      </c>
      <c r="F6683" s="6" t="n">
        <v>0</v>
      </c>
      <c r="G6683" s="6" t="n">
        <v>0.0322344322344326</v>
      </c>
      <c r="H6683" s="6" t="str">
        <f aca="false">IF(AND(A6683&gt;=Stimuli!$B$2,A6683&lt;=Stimuli!$C$2),Stimuli!$A$2,IF(AND(A6683&gt;=Stimuli!$B$3,A6683&lt;=Stimuli!$C$3),Stimuli!$A$3,IF(AND(A6683&gt;=Stimuli!$B$4,A6683&lt;=Stimuli!$C$4),Stimuli!$A$4,"")))</f>
        <v>01 Quiet baseline (60s)</v>
      </c>
      <c r="I6683" s="6" t="n">
        <f aca="false">(B6683-B6682)/((A6683-A6682)/1000)</f>
        <v>-0.375091575091574</v>
      </c>
      <c r="J6683" s="6" t="n">
        <f aca="false">IF(OR(B6683&lt;Rules!$B$2,B6683&gt;Rules!$B$3,ABS(I6683)&gt;Rules!$B$4,OR(B6684&lt;Rules!$B$2,B6684&gt;Rules!$B$3,ABS(I6684)&gt;Rules!$B$4)),1,0)</f>
        <v>0</v>
      </c>
      <c r="K6683" s="6" t="str">
        <f aca="false">IF(F6683=1,COUNTIF($F$2:F6683,1),"")</f>
        <v/>
      </c>
    </row>
    <row r="6684" customFormat="false" ht="15" hidden="false" customHeight="false" outlineLevel="0" collapsed="false">
      <c r="A6684" s="6" t="n">
        <v>52472.243</v>
      </c>
      <c r="B6684" s="6" t="n">
        <v>2.02857142857143</v>
      </c>
      <c r="C6684" s="6" t="n">
        <v>64</v>
      </c>
      <c r="D6684" s="6" t="n">
        <v>-1</v>
      </c>
      <c r="E6684" s="6" t="n">
        <v>1.9992673992674</v>
      </c>
      <c r="F6684" s="6" t="n">
        <v>0</v>
      </c>
      <c r="G6684" s="6" t="n">
        <v>0.0322344322344326</v>
      </c>
      <c r="H6684" s="6" t="str">
        <f aca="false">IF(AND(A6684&gt;=Stimuli!$B$2,A6684&lt;=Stimuli!$C$2),Stimuli!$A$2,IF(AND(A6684&gt;=Stimuli!$B$3,A6684&lt;=Stimuli!$C$3),Stimuli!$A$3,IF(AND(A6684&gt;=Stimuli!$B$4,A6684&lt;=Stimuli!$C$4),Stimuli!$A$4,"")))</f>
        <v>01 Quiet baseline (60s)</v>
      </c>
      <c r="I6684" s="6" t="n">
        <f aca="false">(B6684-B6683)/((A6684-A6683)/1000)</f>
        <v>0.562637362637304</v>
      </c>
      <c r="J6684" s="6" t="n">
        <f aca="false">IF(OR(B6684&lt;Rules!$B$2,B6684&gt;Rules!$B$3,ABS(I6684)&gt;Rules!$B$4,OR(B6685&lt;Rules!$B$2,B6685&gt;Rules!$B$3,ABS(I6685)&gt;Rules!$B$4)),1,0)</f>
        <v>0</v>
      </c>
      <c r="K6684" s="6" t="str">
        <f aca="false">IF(F6684=1,COUNTIF($F$2:F6684,1),"")</f>
        <v/>
      </c>
    </row>
    <row r="6685" customFormat="false" ht="15" hidden="false" customHeight="false" outlineLevel="0" collapsed="false">
      <c r="A6685" s="6" t="n">
        <v>52480.0555</v>
      </c>
      <c r="B6685" s="6" t="n">
        <v>2.02271062271062</v>
      </c>
      <c r="C6685" s="6" t="n">
        <v>64</v>
      </c>
      <c r="D6685" s="6" t="n">
        <v>-1</v>
      </c>
      <c r="E6685" s="6" t="n">
        <v>1.9992673992674</v>
      </c>
      <c r="F6685" s="6" t="n">
        <v>0</v>
      </c>
      <c r="G6685" s="6" t="n">
        <v>0.0322344322344326</v>
      </c>
      <c r="H6685" s="6" t="str">
        <f aca="false">IF(AND(A6685&gt;=Stimuli!$B$2,A6685&lt;=Stimuli!$C$2),Stimuli!$A$2,IF(AND(A6685&gt;=Stimuli!$B$3,A6685&lt;=Stimuli!$C$3),Stimuli!$A$3,IF(AND(A6685&gt;=Stimuli!$B$4,A6685&lt;=Stimuli!$C$4),Stimuli!$A$4,"")))</f>
        <v>01 Quiet baseline (60s)</v>
      </c>
      <c r="I6685" s="6" t="n">
        <f aca="false">(B6685-B6684)/((A6685-A6684)/1000)</f>
        <v>-0.750183150183148</v>
      </c>
      <c r="J6685" s="6" t="n">
        <f aca="false">IF(OR(B6685&lt;Rules!$B$2,B6685&gt;Rules!$B$3,ABS(I6685)&gt;Rules!$B$4,OR(B6686&lt;Rules!$B$2,B6686&gt;Rules!$B$3,ABS(I6686)&gt;Rules!$B$4)),1,0)</f>
        <v>0</v>
      </c>
      <c r="K6685" s="6" t="str">
        <f aca="false">IF(F6685=1,COUNTIF($F$2:F6685,1),"")</f>
        <v/>
      </c>
    </row>
    <row r="6686" customFormat="false" ht="15" hidden="false" customHeight="false" outlineLevel="0" collapsed="false">
      <c r="A6686" s="6" t="n">
        <v>52487.868</v>
      </c>
      <c r="B6686" s="6" t="n">
        <v>2.02857142857143</v>
      </c>
      <c r="C6686" s="6" t="n">
        <v>64</v>
      </c>
      <c r="D6686" s="6" t="n">
        <v>-1</v>
      </c>
      <c r="E6686" s="6" t="n">
        <v>1.9992673992674</v>
      </c>
      <c r="F6686" s="6" t="n">
        <v>0</v>
      </c>
      <c r="G6686" s="6" t="n">
        <v>0.0322344322344326</v>
      </c>
      <c r="H6686" s="6" t="str">
        <f aca="false">IF(AND(A6686&gt;=Stimuli!$B$2,A6686&lt;=Stimuli!$C$2),Stimuli!$A$2,IF(AND(A6686&gt;=Stimuli!$B$3,A6686&lt;=Stimuli!$C$3),Stimuli!$A$3,IF(AND(A6686&gt;=Stimuli!$B$4,A6686&lt;=Stimuli!$C$4),Stimuli!$A$4,"")))</f>
        <v>01 Quiet baseline (60s)</v>
      </c>
      <c r="I6686" s="6" t="n">
        <f aca="false">(B6686-B6685)/((A6686-A6685)/1000)</f>
        <v>0.750183150183148</v>
      </c>
      <c r="J6686" s="6" t="n">
        <f aca="false">IF(OR(B6686&lt;Rules!$B$2,B6686&gt;Rules!$B$3,ABS(I6686)&gt;Rules!$B$4,OR(B6687&lt;Rules!$B$2,B6687&gt;Rules!$B$3,ABS(I6687)&gt;Rules!$B$4)),1,0)</f>
        <v>0</v>
      </c>
      <c r="K6686" s="6" t="str">
        <f aca="false">IF(F6686=1,COUNTIF($F$2:F6686,1),"")</f>
        <v/>
      </c>
    </row>
    <row r="6687" customFormat="false" ht="15" hidden="false" customHeight="false" outlineLevel="0" collapsed="false">
      <c r="A6687" s="6" t="n">
        <v>52495.6805</v>
      </c>
      <c r="B6687" s="6" t="n">
        <v>2.02124542124542</v>
      </c>
      <c r="C6687" s="6" t="n">
        <v>64</v>
      </c>
      <c r="D6687" s="6" t="n">
        <v>-1</v>
      </c>
      <c r="E6687" s="6" t="n">
        <v>1.9992673992674</v>
      </c>
      <c r="F6687" s="6" t="n">
        <v>0</v>
      </c>
      <c r="G6687" s="6" t="n">
        <v>0.0322344322344326</v>
      </c>
      <c r="H6687" s="6" t="str">
        <f aca="false">IF(AND(A6687&gt;=Stimuli!$B$2,A6687&lt;=Stimuli!$C$2),Stimuli!$A$2,IF(AND(A6687&gt;=Stimuli!$B$3,A6687&lt;=Stimuli!$C$3),Stimuli!$A$3,IF(AND(A6687&gt;=Stimuli!$B$4,A6687&lt;=Stimuli!$C$4),Stimuli!$A$4,"")))</f>
        <v>01 Quiet baseline (60s)</v>
      </c>
      <c r="I6687" s="6" t="n">
        <f aca="false">(B6687-B6686)/((A6687-A6686)/1000)</f>
        <v>-0.937728937728878</v>
      </c>
      <c r="J6687" s="6" t="n">
        <f aca="false">IF(OR(B6687&lt;Rules!$B$2,B6687&gt;Rules!$B$3,ABS(I6687)&gt;Rules!$B$4,OR(B6688&lt;Rules!$B$2,B6688&gt;Rules!$B$3,ABS(I6688)&gt;Rules!$B$4)),1,0)</f>
        <v>0</v>
      </c>
      <c r="K6687" s="6" t="str">
        <f aca="false">IF(F6687=1,COUNTIF($F$2:F6687,1),"")</f>
        <v/>
      </c>
    </row>
    <row r="6688" customFormat="false" ht="15" hidden="false" customHeight="false" outlineLevel="0" collapsed="false">
      <c r="A6688" s="6" t="n">
        <v>52503.493</v>
      </c>
      <c r="B6688" s="6" t="n">
        <v>2.03003663003663</v>
      </c>
      <c r="C6688" s="6" t="n">
        <v>64</v>
      </c>
      <c r="D6688" s="6" t="n">
        <v>-1</v>
      </c>
      <c r="E6688" s="6" t="n">
        <v>1.9992673992674</v>
      </c>
      <c r="F6688" s="6" t="n">
        <v>0</v>
      </c>
      <c r="G6688" s="6" t="n">
        <v>0.0322344322344326</v>
      </c>
      <c r="H6688" s="6" t="str">
        <f aca="false">IF(AND(A6688&gt;=Stimuli!$B$2,A6688&lt;=Stimuli!$C$2),Stimuli!$A$2,IF(AND(A6688&gt;=Stimuli!$B$3,A6688&lt;=Stimuli!$C$3),Stimuli!$A$3,IF(AND(A6688&gt;=Stimuli!$B$4,A6688&lt;=Stimuli!$C$4),Stimuli!$A$4,"")))</f>
        <v>01 Quiet baseline (60s)</v>
      </c>
      <c r="I6688" s="6" t="n">
        <f aca="false">(B6688-B6687)/((A6688-A6687)/1000)</f>
        <v>1.12527472527461</v>
      </c>
      <c r="J6688" s="6" t="n">
        <f aca="false">IF(OR(B6688&lt;Rules!$B$2,B6688&gt;Rules!$B$3,ABS(I6688)&gt;Rules!$B$4,OR(B6689&lt;Rules!$B$2,B6689&gt;Rules!$B$3,ABS(I6689)&gt;Rules!$B$4)),1,0)</f>
        <v>0</v>
      </c>
      <c r="K6688" s="6" t="str">
        <f aca="false">IF(F6688=1,COUNTIF($F$2:F6688,1),"")</f>
        <v/>
      </c>
    </row>
    <row r="6689" customFormat="false" ht="15" hidden="false" customHeight="false" outlineLevel="0" collapsed="false">
      <c r="A6689" s="6" t="n">
        <v>52511.3055</v>
      </c>
      <c r="B6689" s="6" t="n">
        <v>2.02271062271062</v>
      </c>
      <c r="C6689" s="6" t="n">
        <v>64</v>
      </c>
      <c r="D6689" s="6" t="n">
        <v>-1</v>
      </c>
      <c r="E6689" s="6" t="n">
        <v>1.9992673992674</v>
      </c>
      <c r="F6689" s="6" t="n">
        <v>0</v>
      </c>
      <c r="G6689" s="6" t="n">
        <v>0.0322344322344326</v>
      </c>
      <c r="H6689" s="6" t="str">
        <f aca="false">IF(AND(A6689&gt;=Stimuli!$B$2,A6689&lt;=Stimuli!$C$2),Stimuli!$A$2,IF(AND(A6689&gt;=Stimuli!$B$3,A6689&lt;=Stimuli!$C$3),Stimuli!$A$3,IF(AND(A6689&gt;=Stimuli!$B$4,A6689&lt;=Stimuli!$C$4),Stimuli!$A$4,"")))</f>
        <v>01 Quiet baseline (60s)</v>
      </c>
      <c r="I6689" s="6" t="n">
        <f aca="false">(B6689-B6688)/((A6689-A6688)/1000)</f>
        <v>-0.937728937728878</v>
      </c>
      <c r="J6689" s="6" t="n">
        <f aca="false">IF(OR(B6689&lt;Rules!$B$2,B6689&gt;Rules!$B$3,ABS(I6689)&gt;Rules!$B$4,OR(B6690&lt;Rules!$B$2,B6690&gt;Rules!$B$3,ABS(I6690)&gt;Rules!$B$4)),1,0)</f>
        <v>0</v>
      </c>
      <c r="K6689" s="6" t="str">
        <f aca="false">IF(F6689=1,COUNTIF($F$2:F6689,1),"")</f>
        <v/>
      </c>
    </row>
    <row r="6690" customFormat="false" ht="15" hidden="false" customHeight="false" outlineLevel="0" collapsed="false">
      <c r="A6690" s="6" t="n">
        <v>52519.118</v>
      </c>
      <c r="B6690" s="6" t="n">
        <v>2.03003663003663</v>
      </c>
      <c r="C6690" s="6" t="n">
        <v>64</v>
      </c>
      <c r="D6690" s="6" t="n">
        <v>-1</v>
      </c>
      <c r="E6690" s="6" t="n">
        <v>1.9992673992674</v>
      </c>
      <c r="F6690" s="6" t="n">
        <v>0</v>
      </c>
      <c r="G6690" s="6" t="n">
        <v>0.0322344322344326</v>
      </c>
      <c r="H6690" s="6" t="str">
        <f aca="false">IF(AND(A6690&gt;=Stimuli!$B$2,A6690&lt;=Stimuli!$C$2),Stimuli!$A$2,IF(AND(A6690&gt;=Stimuli!$B$3,A6690&lt;=Stimuli!$C$3),Stimuli!$A$3,IF(AND(A6690&gt;=Stimuli!$B$4,A6690&lt;=Stimuli!$C$4),Stimuli!$A$4,"")))</f>
        <v>01 Quiet baseline (60s)</v>
      </c>
      <c r="I6690" s="6" t="n">
        <f aca="false">(B6690-B6689)/((A6690-A6689)/1000)</f>
        <v>0.937728937728878</v>
      </c>
      <c r="J6690" s="6" t="n">
        <f aca="false">IF(OR(B6690&lt;Rules!$B$2,B6690&gt;Rules!$B$3,ABS(I6690)&gt;Rules!$B$4,OR(B6691&lt;Rules!$B$2,B6691&gt;Rules!$B$3,ABS(I6691)&gt;Rules!$B$4)),1,0)</f>
        <v>0</v>
      </c>
      <c r="K6690" s="6" t="str">
        <f aca="false">IF(F6690=1,COUNTIF($F$2:F6690,1),"")</f>
        <v/>
      </c>
    </row>
    <row r="6691" customFormat="false" ht="15" hidden="false" customHeight="false" outlineLevel="0" collapsed="false">
      <c r="A6691" s="6" t="n">
        <v>52526.9305</v>
      </c>
      <c r="B6691" s="6" t="n">
        <v>2.02271062271062</v>
      </c>
      <c r="C6691" s="6" t="n">
        <v>64</v>
      </c>
      <c r="D6691" s="6" t="n">
        <v>-1</v>
      </c>
      <c r="E6691" s="6" t="n">
        <v>1.9992673992674</v>
      </c>
      <c r="F6691" s="6" t="n">
        <v>0</v>
      </c>
      <c r="G6691" s="6" t="n">
        <v>0.0322344322344326</v>
      </c>
      <c r="H6691" s="6" t="str">
        <f aca="false">IF(AND(A6691&gt;=Stimuli!$B$2,A6691&lt;=Stimuli!$C$2),Stimuli!$A$2,IF(AND(A6691&gt;=Stimuli!$B$3,A6691&lt;=Stimuli!$C$3),Stimuli!$A$3,IF(AND(A6691&gt;=Stimuli!$B$4,A6691&lt;=Stimuli!$C$4),Stimuli!$A$4,"")))</f>
        <v>01 Quiet baseline (60s)</v>
      </c>
      <c r="I6691" s="6" t="n">
        <f aca="false">(B6691-B6690)/((A6691-A6690)/1000)</f>
        <v>-0.937728937728878</v>
      </c>
      <c r="J6691" s="6" t="n">
        <f aca="false">IF(OR(B6691&lt;Rules!$B$2,B6691&gt;Rules!$B$3,ABS(I6691)&gt;Rules!$B$4,OR(B6692&lt;Rules!$B$2,B6692&gt;Rules!$B$3,ABS(I6692)&gt;Rules!$B$4)),1,0)</f>
        <v>0</v>
      </c>
      <c r="K6691" s="6" t="str">
        <f aca="false">IF(F6691=1,COUNTIF($F$2:F6691,1),"")</f>
        <v/>
      </c>
    </row>
    <row r="6692" customFormat="false" ht="15" hidden="false" customHeight="false" outlineLevel="0" collapsed="false">
      <c r="A6692" s="6" t="n">
        <v>52534.743</v>
      </c>
      <c r="B6692" s="6" t="n">
        <v>2.02857142857143</v>
      </c>
      <c r="C6692" s="6" t="n">
        <v>64</v>
      </c>
      <c r="D6692" s="6" t="n">
        <v>-1</v>
      </c>
      <c r="E6692" s="6" t="n">
        <v>1.9992673992674</v>
      </c>
      <c r="F6692" s="6" t="n">
        <v>0</v>
      </c>
      <c r="G6692" s="6" t="n">
        <v>0.0322344322344326</v>
      </c>
      <c r="H6692" s="6" t="str">
        <f aca="false">IF(AND(A6692&gt;=Stimuli!$B$2,A6692&lt;=Stimuli!$C$2),Stimuli!$A$2,IF(AND(A6692&gt;=Stimuli!$B$3,A6692&lt;=Stimuli!$C$3),Stimuli!$A$3,IF(AND(A6692&gt;=Stimuli!$B$4,A6692&lt;=Stimuli!$C$4),Stimuli!$A$4,"")))</f>
        <v>01 Quiet baseline (60s)</v>
      </c>
      <c r="I6692" s="6" t="n">
        <f aca="false">(B6692-B6691)/((A6692-A6691)/1000)</f>
        <v>0.750183150183148</v>
      </c>
      <c r="J6692" s="6" t="n">
        <f aca="false">IF(OR(B6692&lt;Rules!$B$2,B6692&gt;Rules!$B$3,ABS(I6692)&gt;Rules!$B$4,OR(B6693&lt;Rules!$B$2,B6693&gt;Rules!$B$3,ABS(I6693)&gt;Rules!$B$4)),1,0)</f>
        <v>0</v>
      </c>
      <c r="K6692" s="6" t="str">
        <f aca="false">IF(F6692=1,COUNTIF($F$2:F6692,1),"")</f>
        <v/>
      </c>
    </row>
    <row r="6693" customFormat="false" ht="15" hidden="false" customHeight="false" outlineLevel="0" collapsed="false">
      <c r="A6693" s="6" t="n">
        <v>52542.5555</v>
      </c>
      <c r="B6693" s="6" t="n">
        <v>2.02417582417582</v>
      </c>
      <c r="C6693" s="6" t="n">
        <v>67</v>
      </c>
      <c r="D6693" s="6" t="n">
        <v>882.8125</v>
      </c>
      <c r="E6693" s="6" t="n">
        <v>1.9992673992674</v>
      </c>
      <c r="F6693" s="6" t="n">
        <v>0</v>
      </c>
      <c r="G6693" s="6" t="n">
        <v>0.0322344322344326</v>
      </c>
      <c r="H6693" s="6" t="str">
        <f aca="false">IF(AND(A6693&gt;=Stimuli!$B$2,A6693&lt;=Stimuli!$C$2),Stimuli!$A$2,IF(AND(A6693&gt;=Stimuli!$B$3,A6693&lt;=Stimuli!$C$3),Stimuli!$A$3,IF(AND(A6693&gt;=Stimuli!$B$4,A6693&lt;=Stimuli!$C$4),Stimuli!$A$4,"")))</f>
        <v>01 Quiet baseline (60s)</v>
      </c>
      <c r="I6693" s="6" t="n">
        <f aca="false">(B6693-B6692)/((A6693-A6692)/1000)</f>
        <v>-0.562637362637304</v>
      </c>
      <c r="J6693" s="6" t="n">
        <f aca="false">IF(OR(B6693&lt;Rules!$B$2,B6693&gt;Rules!$B$3,ABS(I6693)&gt;Rules!$B$4,OR(B6694&lt;Rules!$B$2,B6694&gt;Rules!$B$3,ABS(I6694)&gt;Rules!$B$4)),1,0)</f>
        <v>0</v>
      </c>
      <c r="K6693" s="6" t="str">
        <f aca="false">IF(F6693=1,COUNTIF($F$2:F6693,1),"")</f>
        <v/>
      </c>
    </row>
    <row r="6694" customFormat="false" ht="15" hidden="false" customHeight="false" outlineLevel="0" collapsed="false">
      <c r="A6694" s="6" t="n">
        <v>52550.368</v>
      </c>
      <c r="B6694" s="6" t="n">
        <v>2.02710622710623</v>
      </c>
      <c r="C6694" s="6" t="n">
        <v>67</v>
      </c>
      <c r="D6694" s="6" t="n">
        <v>-1</v>
      </c>
      <c r="E6694" s="6" t="n">
        <v>1.9992673992674</v>
      </c>
      <c r="F6694" s="6" t="n">
        <v>0</v>
      </c>
      <c r="G6694" s="6" t="n">
        <v>0.0322344322344326</v>
      </c>
      <c r="H6694" s="6" t="str">
        <f aca="false">IF(AND(A6694&gt;=Stimuli!$B$2,A6694&lt;=Stimuli!$C$2),Stimuli!$A$2,IF(AND(A6694&gt;=Stimuli!$B$3,A6694&lt;=Stimuli!$C$3),Stimuli!$A$3,IF(AND(A6694&gt;=Stimuli!$B$4,A6694&lt;=Stimuli!$C$4),Stimuli!$A$4,"")))</f>
        <v>01 Quiet baseline (60s)</v>
      </c>
      <c r="I6694" s="6" t="n">
        <f aca="false">(B6694-B6693)/((A6694-A6693)/1000)</f>
        <v>0.375091575091574</v>
      </c>
      <c r="J6694" s="6" t="n">
        <f aca="false">IF(OR(B6694&lt;Rules!$B$2,B6694&gt;Rules!$B$3,ABS(I6694)&gt;Rules!$B$4,OR(B6695&lt;Rules!$B$2,B6695&gt;Rules!$B$3,ABS(I6695)&gt;Rules!$B$4)),1,0)</f>
        <v>0</v>
      </c>
      <c r="K6694" s="6" t="str">
        <f aca="false">IF(F6694=1,COUNTIF($F$2:F6694,1),"")</f>
        <v/>
      </c>
    </row>
    <row r="6695" customFormat="false" ht="15" hidden="false" customHeight="false" outlineLevel="0" collapsed="false">
      <c r="A6695" s="6" t="n">
        <v>52558.1805</v>
      </c>
      <c r="B6695" s="6" t="n">
        <v>2.02417582417582</v>
      </c>
      <c r="C6695" s="6" t="n">
        <v>67</v>
      </c>
      <c r="D6695" s="6" t="n">
        <v>-1</v>
      </c>
      <c r="E6695" s="6" t="n">
        <v>1.9992673992674</v>
      </c>
      <c r="F6695" s="6" t="n">
        <v>0</v>
      </c>
      <c r="G6695" s="6" t="n">
        <v>0.0322344322344326</v>
      </c>
      <c r="H6695" s="6" t="str">
        <f aca="false">IF(AND(A6695&gt;=Stimuli!$B$2,A6695&lt;=Stimuli!$C$2),Stimuli!$A$2,IF(AND(A6695&gt;=Stimuli!$B$3,A6695&lt;=Stimuli!$C$3),Stimuli!$A$3,IF(AND(A6695&gt;=Stimuli!$B$4,A6695&lt;=Stimuli!$C$4),Stimuli!$A$4,"")))</f>
        <v>01 Quiet baseline (60s)</v>
      </c>
      <c r="I6695" s="6" t="n">
        <f aca="false">(B6695-B6694)/((A6695-A6694)/1000)</f>
        <v>-0.375091575091574</v>
      </c>
      <c r="J6695" s="6" t="n">
        <f aca="false">IF(OR(B6695&lt;Rules!$B$2,B6695&gt;Rules!$B$3,ABS(I6695)&gt;Rules!$B$4,OR(B6696&lt;Rules!$B$2,B6696&gt;Rules!$B$3,ABS(I6696)&gt;Rules!$B$4)),1,0)</f>
        <v>0</v>
      </c>
      <c r="K6695" s="6" t="str">
        <f aca="false">IF(F6695=1,COUNTIF($F$2:F6695,1),"")</f>
        <v/>
      </c>
    </row>
    <row r="6696" customFormat="false" ht="15" hidden="false" customHeight="false" outlineLevel="0" collapsed="false">
      <c r="A6696" s="6" t="n">
        <v>52565.993</v>
      </c>
      <c r="B6696" s="6" t="n">
        <v>2.02564102564103</v>
      </c>
      <c r="C6696" s="6" t="n">
        <v>67</v>
      </c>
      <c r="D6696" s="6" t="n">
        <v>-1</v>
      </c>
      <c r="E6696" s="6" t="n">
        <v>1.9992673992674</v>
      </c>
      <c r="F6696" s="6" t="n">
        <v>0</v>
      </c>
      <c r="G6696" s="6" t="n">
        <v>0.0322344322344326</v>
      </c>
      <c r="H6696" s="6" t="str">
        <f aca="false">IF(AND(A6696&gt;=Stimuli!$B$2,A6696&lt;=Stimuli!$C$2),Stimuli!$A$2,IF(AND(A6696&gt;=Stimuli!$B$3,A6696&lt;=Stimuli!$C$3),Stimuli!$A$3,IF(AND(A6696&gt;=Stimuli!$B$4,A6696&lt;=Stimuli!$C$4),Stimuli!$A$4,"")))</f>
        <v>01 Quiet baseline (60s)</v>
      </c>
      <c r="I6696" s="6" t="n">
        <f aca="false">(B6696-B6695)/((A6696-A6695)/1000)</f>
        <v>0.18754578754573</v>
      </c>
      <c r="J6696" s="6" t="n">
        <f aca="false">IF(OR(B6696&lt;Rules!$B$2,B6696&gt;Rules!$B$3,ABS(I6696)&gt;Rules!$B$4,OR(B6697&lt;Rules!$B$2,B6697&gt;Rules!$B$3,ABS(I6697)&gt;Rules!$B$4)),1,0)</f>
        <v>0</v>
      </c>
      <c r="K6696" s="6" t="str">
        <f aca="false">IF(F6696=1,COUNTIF($F$2:F6696,1),"")</f>
        <v/>
      </c>
    </row>
    <row r="6697" customFormat="false" ht="15" hidden="false" customHeight="false" outlineLevel="0" collapsed="false">
      <c r="A6697" s="6" t="n">
        <v>52573.8055</v>
      </c>
      <c r="B6697" s="6" t="n">
        <v>2.02564102564103</v>
      </c>
      <c r="C6697" s="6" t="n">
        <v>67</v>
      </c>
      <c r="D6697" s="6" t="n">
        <v>-1</v>
      </c>
      <c r="E6697" s="6" t="n">
        <v>1.9992673992674</v>
      </c>
      <c r="F6697" s="6" t="n">
        <v>0</v>
      </c>
      <c r="G6697" s="6" t="n">
        <v>0.0322344322344326</v>
      </c>
      <c r="H6697" s="6" t="str">
        <f aca="false">IF(AND(A6697&gt;=Stimuli!$B$2,A6697&lt;=Stimuli!$C$2),Stimuli!$A$2,IF(AND(A6697&gt;=Stimuli!$B$3,A6697&lt;=Stimuli!$C$3),Stimuli!$A$3,IF(AND(A6697&gt;=Stimuli!$B$4,A6697&lt;=Stimuli!$C$4),Stimuli!$A$4,"")))</f>
        <v>01 Quiet baseline (60s)</v>
      </c>
      <c r="I6697" s="6" t="n">
        <f aca="false">(B6697-B6696)/((A6697-A6696)/1000)</f>
        <v>0</v>
      </c>
      <c r="J6697" s="6" t="n">
        <f aca="false">IF(OR(B6697&lt;Rules!$B$2,B6697&gt;Rules!$B$3,ABS(I6697)&gt;Rules!$B$4,OR(B6698&lt;Rules!$B$2,B6698&gt;Rules!$B$3,ABS(I6698)&gt;Rules!$B$4)),1,0)</f>
        <v>0</v>
      </c>
      <c r="K6697" s="6" t="str">
        <f aca="false">IF(F6697=1,COUNTIF($F$2:F6697,1),"")</f>
        <v/>
      </c>
    </row>
    <row r="6698" customFormat="false" ht="15" hidden="false" customHeight="false" outlineLevel="0" collapsed="false">
      <c r="A6698" s="6" t="n">
        <v>52581.618</v>
      </c>
      <c r="B6698" s="6" t="n">
        <v>2.02271062271062</v>
      </c>
      <c r="C6698" s="6" t="n">
        <v>67</v>
      </c>
      <c r="D6698" s="6" t="n">
        <v>-1</v>
      </c>
      <c r="E6698" s="6" t="n">
        <v>1.9992673992674</v>
      </c>
      <c r="F6698" s="6" t="n">
        <v>0</v>
      </c>
      <c r="G6698" s="6" t="n">
        <v>0.0322344322344326</v>
      </c>
      <c r="H6698" s="6" t="str">
        <f aca="false">IF(AND(A6698&gt;=Stimuli!$B$2,A6698&lt;=Stimuli!$C$2),Stimuli!$A$2,IF(AND(A6698&gt;=Stimuli!$B$3,A6698&lt;=Stimuli!$C$3),Stimuli!$A$3,IF(AND(A6698&gt;=Stimuli!$B$4,A6698&lt;=Stimuli!$C$4),Stimuli!$A$4,"")))</f>
        <v>01 Quiet baseline (60s)</v>
      </c>
      <c r="I6698" s="6" t="n">
        <f aca="false">(B6698-B6697)/((A6698-A6697)/1000)</f>
        <v>-0.375091575091574</v>
      </c>
      <c r="J6698" s="6" t="n">
        <f aca="false">IF(OR(B6698&lt;Rules!$B$2,B6698&gt;Rules!$B$3,ABS(I6698)&gt;Rules!$B$4,OR(B6699&lt;Rules!$B$2,B6699&gt;Rules!$B$3,ABS(I6699)&gt;Rules!$B$4)),1,0)</f>
        <v>0</v>
      </c>
      <c r="K6698" s="6" t="str">
        <f aca="false">IF(F6698=1,COUNTIF($F$2:F6698,1),"")</f>
        <v/>
      </c>
    </row>
    <row r="6699" customFormat="false" ht="15" hidden="false" customHeight="false" outlineLevel="0" collapsed="false">
      <c r="A6699" s="6" t="n">
        <v>52589.4305</v>
      </c>
      <c r="B6699" s="6" t="n">
        <v>2.02710622710623</v>
      </c>
      <c r="C6699" s="6" t="n">
        <v>67</v>
      </c>
      <c r="D6699" s="6" t="n">
        <v>-1</v>
      </c>
      <c r="E6699" s="6" t="n">
        <v>1.9992673992674</v>
      </c>
      <c r="F6699" s="6" t="n">
        <v>0</v>
      </c>
      <c r="G6699" s="6" t="n">
        <v>0.0322344322344326</v>
      </c>
      <c r="H6699" s="6" t="str">
        <f aca="false">IF(AND(A6699&gt;=Stimuli!$B$2,A6699&lt;=Stimuli!$C$2),Stimuli!$A$2,IF(AND(A6699&gt;=Stimuli!$B$3,A6699&lt;=Stimuli!$C$3),Stimuli!$A$3,IF(AND(A6699&gt;=Stimuli!$B$4,A6699&lt;=Stimuli!$C$4),Stimuli!$A$4,"")))</f>
        <v>01 Quiet baseline (60s)</v>
      </c>
      <c r="I6699" s="6" t="n">
        <f aca="false">(B6699-B6698)/((A6699-A6698)/1000)</f>
        <v>0.562637362637418</v>
      </c>
      <c r="J6699" s="6" t="n">
        <f aca="false">IF(OR(B6699&lt;Rules!$B$2,B6699&gt;Rules!$B$3,ABS(I6699)&gt;Rules!$B$4,OR(B6700&lt;Rules!$B$2,B6700&gt;Rules!$B$3,ABS(I6700)&gt;Rules!$B$4)),1,0)</f>
        <v>0</v>
      </c>
      <c r="K6699" s="6" t="str">
        <f aca="false">IF(F6699=1,COUNTIF($F$2:F6699,1),"")</f>
        <v/>
      </c>
    </row>
    <row r="6700" customFormat="false" ht="15" hidden="false" customHeight="false" outlineLevel="0" collapsed="false">
      <c r="A6700" s="6" t="n">
        <v>52597.243</v>
      </c>
      <c r="B6700" s="6" t="n">
        <v>2.02124542124542</v>
      </c>
      <c r="C6700" s="6" t="n">
        <v>67</v>
      </c>
      <c r="D6700" s="6" t="n">
        <v>-1</v>
      </c>
      <c r="E6700" s="6" t="n">
        <v>1.9992673992674</v>
      </c>
      <c r="F6700" s="6" t="n">
        <v>0</v>
      </c>
      <c r="G6700" s="6" t="n">
        <v>0.0322344322344326</v>
      </c>
      <c r="H6700" s="6" t="str">
        <f aca="false">IF(AND(A6700&gt;=Stimuli!$B$2,A6700&lt;=Stimuli!$C$2),Stimuli!$A$2,IF(AND(A6700&gt;=Stimuli!$B$3,A6700&lt;=Stimuli!$C$3),Stimuli!$A$3,IF(AND(A6700&gt;=Stimuli!$B$4,A6700&lt;=Stimuli!$C$4),Stimuli!$A$4,"")))</f>
        <v>01 Quiet baseline (60s)</v>
      </c>
      <c r="I6700" s="6" t="n">
        <f aca="false">(B6700-B6699)/((A6700-A6699)/1000)</f>
        <v>-0.750183150183148</v>
      </c>
      <c r="J6700" s="6" t="n">
        <f aca="false">IF(OR(B6700&lt;Rules!$B$2,B6700&gt;Rules!$B$3,ABS(I6700)&gt;Rules!$B$4,OR(B6701&lt;Rules!$B$2,B6701&gt;Rules!$B$3,ABS(I6701)&gt;Rules!$B$4)),1,0)</f>
        <v>0</v>
      </c>
      <c r="K6700" s="6" t="str">
        <f aca="false">IF(F6700=1,COUNTIF($F$2:F6700,1),"")</f>
        <v/>
      </c>
    </row>
    <row r="6701" customFormat="false" ht="15" hidden="false" customHeight="false" outlineLevel="0" collapsed="false">
      <c r="A6701" s="6" t="n">
        <v>52605.0555</v>
      </c>
      <c r="B6701" s="6" t="n">
        <v>2.02710622710623</v>
      </c>
      <c r="C6701" s="6" t="n">
        <v>67</v>
      </c>
      <c r="D6701" s="6" t="n">
        <v>-1</v>
      </c>
      <c r="E6701" s="6" t="n">
        <v>1.9992673992674</v>
      </c>
      <c r="F6701" s="6" t="n">
        <v>0</v>
      </c>
      <c r="G6701" s="6" t="n">
        <v>0.0322344322344326</v>
      </c>
      <c r="H6701" s="6" t="str">
        <f aca="false">IF(AND(A6701&gt;=Stimuli!$B$2,A6701&lt;=Stimuli!$C$2),Stimuli!$A$2,IF(AND(A6701&gt;=Stimuli!$B$3,A6701&lt;=Stimuli!$C$3),Stimuli!$A$3,IF(AND(A6701&gt;=Stimuli!$B$4,A6701&lt;=Stimuli!$C$4),Stimuli!$A$4,"")))</f>
        <v>01 Quiet baseline (60s)</v>
      </c>
      <c r="I6701" s="6" t="n">
        <f aca="false">(B6701-B6700)/((A6701-A6700)/1000)</f>
        <v>0.750183150183148</v>
      </c>
      <c r="J6701" s="6" t="n">
        <f aca="false">IF(OR(B6701&lt;Rules!$B$2,B6701&gt;Rules!$B$3,ABS(I6701)&gt;Rules!$B$4,OR(B6702&lt;Rules!$B$2,B6702&gt;Rules!$B$3,ABS(I6702)&gt;Rules!$B$4)),1,0)</f>
        <v>0</v>
      </c>
      <c r="K6701" s="6" t="str">
        <f aca="false">IF(F6701=1,COUNTIF($F$2:F6701,1),"")</f>
        <v/>
      </c>
    </row>
    <row r="6702" customFormat="false" ht="15" hidden="false" customHeight="false" outlineLevel="0" collapsed="false">
      <c r="A6702" s="6" t="n">
        <v>52612.868</v>
      </c>
      <c r="B6702" s="6" t="n">
        <v>2.02124542124542</v>
      </c>
      <c r="C6702" s="6" t="n">
        <v>67</v>
      </c>
      <c r="D6702" s="6" t="n">
        <v>-1</v>
      </c>
      <c r="E6702" s="6" t="n">
        <v>1.9992673992674</v>
      </c>
      <c r="F6702" s="6" t="n">
        <v>0</v>
      </c>
      <c r="G6702" s="6" t="n">
        <v>0.0322344322344326</v>
      </c>
      <c r="H6702" s="6" t="str">
        <f aca="false">IF(AND(A6702&gt;=Stimuli!$B$2,A6702&lt;=Stimuli!$C$2),Stimuli!$A$2,IF(AND(A6702&gt;=Stimuli!$B$3,A6702&lt;=Stimuli!$C$3),Stimuli!$A$3,IF(AND(A6702&gt;=Stimuli!$B$4,A6702&lt;=Stimuli!$C$4),Stimuli!$A$4,"")))</f>
        <v>01 Quiet baseline (60s)</v>
      </c>
      <c r="I6702" s="6" t="n">
        <f aca="false">(B6702-B6701)/((A6702-A6701)/1000)</f>
        <v>-0.750183150183148</v>
      </c>
      <c r="J6702" s="6" t="n">
        <f aca="false">IF(OR(B6702&lt;Rules!$B$2,B6702&gt;Rules!$B$3,ABS(I6702)&gt;Rules!$B$4,OR(B6703&lt;Rules!$B$2,B6703&gt;Rules!$B$3,ABS(I6703)&gt;Rules!$B$4)),1,0)</f>
        <v>0</v>
      </c>
      <c r="K6702" s="6" t="str">
        <f aca="false">IF(F6702=1,COUNTIF($F$2:F6702,1),"")</f>
        <v/>
      </c>
    </row>
    <row r="6703" customFormat="false" ht="15" hidden="false" customHeight="false" outlineLevel="0" collapsed="false">
      <c r="A6703" s="6" t="n">
        <v>52620.6805</v>
      </c>
      <c r="B6703" s="6" t="n">
        <v>2.02857142857143</v>
      </c>
      <c r="C6703" s="6" t="n">
        <v>67</v>
      </c>
      <c r="D6703" s="6" t="n">
        <v>-1</v>
      </c>
      <c r="E6703" s="6" t="n">
        <v>1.9992673992674</v>
      </c>
      <c r="F6703" s="6" t="n">
        <v>0</v>
      </c>
      <c r="G6703" s="6" t="n">
        <v>0.0322344322344326</v>
      </c>
      <c r="H6703" s="6" t="str">
        <f aca="false">IF(AND(A6703&gt;=Stimuli!$B$2,A6703&lt;=Stimuli!$C$2),Stimuli!$A$2,IF(AND(A6703&gt;=Stimuli!$B$3,A6703&lt;=Stimuli!$C$3),Stimuli!$A$3,IF(AND(A6703&gt;=Stimuli!$B$4,A6703&lt;=Stimuli!$C$4),Stimuli!$A$4,"")))</f>
        <v>01 Quiet baseline (60s)</v>
      </c>
      <c r="I6703" s="6" t="n">
        <f aca="false">(B6703-B6702)/((A6703-A6702)/1000)</f>
        <v>0.937728937728878</v>
      </c>
      <c r="J6703" s="6" t="n">
        <f aca="false">IF(OR(B6703&lt;Rules!$B$2,B6703&gt;Rules!$B$3,ABS(I6703)&gt;Rules!$B$4,OR(B6704&lt;Rules!$B$2,B6704&gt;Rules!$B$3,ABS(I6704)&gt;Rules!$B$4)),1,0)</f>
        <v>0</v>
      </c>
      <c r="K6703" s="6" t="str">
        <f aca="false">IF(F6703=1,COUNTIF($F$2:F6703,1),"")</f>
        <v/>
      </c>
    </row>
    <row r="6704" customFormat="false" ht="15" hidden="false" customHeight="false" outlineLevel="0" collapsed="false">
      <c r="A6704" s="6" t="n">
        <v>52628.493</v>
      </c>
      <c r="B6704" s="6" t="n">
        <v>2.01978021978022</v>
      </c>
      <c r="C6704" s="6" t="n">
        <v>67</v>
      </c>
      <c r="D6704" s="6" t="n">
        <v>-1</v>
      </c>
      <c r="E6704" s="6" t="n">
        <v>1.9992673992674</v>
      </c>
      <c r="F6704" s="6" t="n">
        <v>0</v>
      </c>
      <c r="G6704" s="6" t="n">
        <v>0.0322344322344326</v>
      </c>
      <c r="H6704" s="6" t="str">
        <f aca="false">IF(AND(A6704&gt;=Stimuli!$B$2,A6704&lt;=Stimuli!$C$2),Stimuli!$A$2,IF(AND(A6704&gt;=Stimuli!$B$3,A6704&lt;=Stimuli!$C$3),Stimuli!$A$3,IF(AND(A6704&gt;=Stimuli!$B$4,A6704&lt;=Stimuli!$C$4),Stimuli!$A$4,"")))</f>
        <v>01 Quiet baseline (60s)</v>
      </c>
      <c r="I6704" s="6" t="n">
        <f aca="false">(B6704-B6703)/((A6704-A6703)/1000)</f>
        <v>-1.12527472527461</v>
      </c>
      <c r="J6704" s="6" t="n">
        <f aca="false">IF(OR(B6704&lt;Rules!$B$2,B6704&gt;Rules!$B$3,ABS(I6704)&gt;Rules!$B$4,OR(B6705&lt;Rules!$B$2,B6705&gt;Rules!$B$3,ABS(I6705)&gt;Rules!$B$4)),1,0)</f>
        <v>0</v>
      </c>
      <c r="K6704" s="6" t="str">
        <f aca="false">IF(F6704=1,COUNTIF($F$2:F6704,1),"")</f>
        <v/>
      </c>
    </row>
    <row r="6705" customFormat="false" ht="15" hidden="false" customHeight="false" outlineLevel="0" collapsed="false">
      <c r="A6705" s="6" t="n">
        <v>52636.3055</v>
      </c>
      <c r="B6705" s="6" t="n">
        <v>2.02857142857143</v>
      </c>
      <c r="C6705" s="6" t="n">
        <v>67</v>
      </c>
      <c r="D6705" s="6" t="n">
        <v>-1</v>
      </c>
      <c r="E6705" s="6" t="n">
        <v>1.9992673992674</v>
      </c>
      <c r="F6705" s="6" t="n">
        <v>0</v>
      </c>
      <c r="G6705" s="6" t="n">
        <v>0.0322344322344326</v>
      </c>
      <c r="H6705" s="6" t="str">
        <f aca="false">IF(AND(A6705&gt;=Stimuli!$B$2,A6705&lt;=Stimuli!$C$2),Stimuli!$A$2,IF(AND(A6705&gt;=Stimuli!$B$3,A6705&lt;=Stimuli!$C$3),Stimuli!$A$3,IF(AND(A6705&gt;=Stimuli!$B$4,A6705&lt;=Stimuli!$C$4),Stimuli!$A$4,"")))</f>
        <v>01 Quiet baseline (60s)</v>
      </c>
      <c r="I6705" s="6" t="n">
        <f aca="false">(B6705-B6704)/((A6705-A6704)/1000)</f>
        <v>1.12527472527461</v>
      </c>
      <c r="J6705" s="6" t="n">
        <f aca="false">IF(OR(B6705&lt;Rules!$B$2,B6705&gt;Rules!$B$3,ABS(I6705)&gt;Rules!$B$4,OR(B6706&lt;Rules!$B$2,B6706&gt;Rules!$B$3,ABS(I6706)&gt;Rules!$B$4)),1,0)</f>
        <v>0</v>
      </c>
      <c r="K6705" s="6" t="str">
        <f aca="false">IF(F6705=1,COUNTIF($F$2:F6705,1),"")</f>
        <v/>
      </c>
    </row>
    <row r="6706" customFormat="false" ht="15" hidden="false" customHeight="false" outlineLevel="0" collapsed="false">
      <c r="A6706" s="6" t="n">
        <v>52644.118</v>
      </c>
      <c r="B6706" s="6" t="n">
        <v>2.02124542124542</v>
      </c>
      <c r="C6706" s="6" t="n">
        <v>67</v>
      </c>
      <c r="D6706" s="6" t="n">
        <v>-1</v>
      </c>
      <c r="E6706" s="6" t="n">
        <v>1.9992673992674</v>
      </c>
      <c r="F6706" s="6" t="n">
        <v>0</v>
      </c>
      <c r="G6706" s="6" t="n">
        <v>0.0322344322344326</v>
      </c>
      <c r="H6706" s="6" t="str">
        <f aca="false">IF(AND(A6706&gt;=Stimuli!$B$2,A6706&lt;=Stimuli!$C$2),Stimuli!$A$2,IF(AND(A6706&gt;=Stimuli!$B$3,A6706&lt;=Stimuli!$C$3),Stimuli!$A$3,IF(AND(A6706&gt;=Stimuli!$B$4,A6706&lt;=Stimuli!$C$4),Stimuli!$A$4,"")))</f>
        <v>01 Quiet baseline (60s)</v>
      </c>
      <c r="I6706" s="6" t="n">
        <f aca="false">(B6706-B6705)/((A6706-A6705)/1000)</f>
        <v>-0.937728937728878</v>
      </c>
      <c r="J6706" s="6" t="n">
        <f aca="false">IF(OR(B6706&lt;Rules!$B$2,B6706&gt;Rules!$B$3,ABS(I6706)&gt;Rules!$B$4,OR(B6707&lt;Rules!$B$2,B6707&gt;Rules!$B$3,ABS(I6707)&gt;Rules!$B$4)),1,0)</f>
        <v>0</v>
      </c>
      <c r="K6706" s="6" t="str">
        <f aca="false">IF(F6706=1,COUNTIF($F$2:F6706,1),"")</f>
        <v/>
      </c>
    </row>
    <row r="6707" customFormat="false" ht="15" hidden="false" customHeight="false" outlineLevel="0" collapsed="false">
      <c r="A6707" s="6" t="n">
        <v>52651.9305</v>
      </c>
      <c r="B6707" s="6" t="n">
        <v>2.02710622710623</v>
      </c>
      <c r="C6707" s="6" t="n">
        <v>67</v>
      </c>
      <c r="D6707" s="6" t="n">
        <v>-1</v>
      </c>
      <c r="E6707" s="6" t="n">
        <v>1.9992673992674</v>
      </c>
      <c r="F6707" s="6" t="n">
        <v>0</v>
      </c>
      <c r="G6707" s="6" t="n">
        <v>0.0322344322344326</v>
      </c>
      <c r="H6707" s="6" t="str">
        <f aca="false">IF(AND(A6707&gt;=Stimuli!$B$2,A6707&lt;=Stimuli!$C$2),Stimuli!$A$2,IF(AND(A6707&gt;=Stimuli!$B$3,A6707&lt;=Stimuli!$C$3),Stimuli!$A$3,IF(AND(A6707&gt;=Stimuli!$B$4,A6707&lt;=Stimuli!$C$4),Stimuli!$A$4,"")))</f>
        <v>01 Quiet baseline (60s)</v>
      </c>
      <c r="I6707" s="6" t="n">
        <f aca="false">(B6707-B6706)/((A6707-A6706)/1000)</f>
        <v>0.750183150183148</v>
      </c>
      <c r="J6707" s="6" t="n">
        <f aca="false">IF(OR(B6707&lt;Rules!$B$2,B6707&gt;Rules!$B$3,ABS(I6707)&gt;Rules!$B$4,OR(B6708&lt;Rules!$B$2,B6708&gt;Rules!$B$3,ABS(I6708)&gt;Rules!$B$4)),1,0)</f>
        <v>0</v>
      </c>
      <c r="K6707" s="6" t="str">
        <f aca="false">IF(F6707=1,COUNTIF($F$2:F6707,1),"")</f>
        <v/>
      </c>
    </row>
    <row r="6708" customFormat="false" ht="15" hidden="false" customHeight="false" outlineLevel="0" collapsed="false">
      <c r="A6708" s="6" t="n">
        <v>52659.743</v>
      </c>
      <c r="B6708" s="6" t="n">
        <v>2.02124542124542</v>
      </c>
      <c r="C6708" s="6" t="n">
        <v>67</v>
      </c>
      <c r="D6708" s="6" t="n">
        <v>-1</v>
      </c>
      <c r="E6708" s="6" t="n">
        <v>1.9992673992674</v>
      </c>
      <c r="F6708" s="6" t="n">
        <v>0</v>
      </c>
      <c r="G6708" s="6" t="n">
        <v>0.0322344322344326</v>
      </c>
      <c r="H6708" s="6" t="str">
        <f aca="false">IF(AND(A6708&gt;=Stimuli!$B$2,A6708&lt;=Stimuli!$C$2),Stimuli!$A$2,IF(AND(A6708&gt;=Stimuli!$B$3,A6708&lt;=Stimuli!$C$3),Stimuli!$A$3,IF(AND(A6708&gt;=Stimuli!$B$4,A6708&lt;=Stimuli!$C$4),Stimuli!$A$4,"")))</f>
        <v>01 Quiet baseline (60s)</v>
      </c>
      <c r="I6708" s="6" t="n">
        <f aca="false">(B6708-B6707)/((A6708-A6707)/1000)</f>
        <v>-0.750183150183148</v>
      </c>
      <c r="J6708" s="6" t="n">
        <f aca="false">IF(OR(B6708&lt;Rules!$B$2,B6708&gt;Rules!$B$3,ABS(I6708)&gt;Rules!$B$4,OR(B6709&lt;Rules!$B$2,B6709&gt;Rules!$B$3,ABS(I6709)&gt;Rules!$B$4)),1,0)</f>
        <v>0</v>
      </c>
      <c r="K6708" s="6" t="str">
        <f aca="false">IF(F6708=1,COUNTIF($F$2:F6708,1),"")</f>
        <v/>
      </c>
    </row>
    <row r="6709" customFormat="false" ht="15" hidden="false" customHeight="false" outlineLevel="0" collapsed="false">
      <c r="A6709" s="6" t="n">
        <v>52667.5555</v>
      </c>
      <c r="B6709" s="6" t="n">
        <v>2.02710622710623</v>
      </c>
      <c r="C6709" s="6" t="n">
        <v>67</v>
      </c>
      <c r="D6709" s="6" t="n">
        <v>-1</v>
      </c>
      <c r="E6709" s="6" t="n">
        <v>1.9992673992674</v>
      </c>
      <c r="F6709" s="6" t="n">
        <v>0</v>
      </c>
      <c r="G6709" s="6" t="n">
        <v>0.0322344322344326</v>
      </c>
      <c r="H6709" s="6" t="str">
        <f aca="false">IF(AND(A6709&gt;=Stimuli!$B$2,A6709&lt;=Stimuli!$C$2),Stimuli!$A$2,IF(AND(A6709&gt;=Stimuli!$B$3,A6709&lt;=Stimuli!$C$3),Stimuli!$A$3,IF(AND(A6709&gt;=Stimuli!$B$4,A6709&lt;=Stimuli!$C$4),Stimuli!$A$4,"")))</f>
        <v>01 Quiet baseline (60s)</v>
      </c>
      <c r="I6709" s="6" t="n">
        <f aca="false">(B6709-B6708)/((A6709-A6708)/1000)</f>
        <v>0.750183150183148</v>
      </c>
      <c r="J6709" s="6" t="n">
        <f aca="false">IF(OR(B6709&lt;Rules!$B$2,B6709&gt;Rules!$B$3,ABS(I6709)&gt;Rules!$B$4,OR(B6710&lt;Rules!$B$2,B6710&gt;Rules!$B$3,ABS(I6710)&gt;Rules!$B$4)),1,0)</f>
        <v>0</v>
      </c>
      <c r="K6709" s="6" t="str">
        <f aca="false">IF(F6709=1,COUNTIF($F$2:F6709,1),"")</f>
        <v/>
      </c>
    </row>
    <row r="6710" customFormat="false" ht="15" hidden="false" customHeight="false" outlineLevel="0" collapsed="false">
      <c r="A6710" s="6" t="n">
        <v>52675.368</v>
      </c>
      <c r="B6710" s="6" t="n">
        <v>2.02271062271062</v>
      </c>
      <c r="C6710" s="6" t="n">
        <v>67</v>
      </c>
      <c r="D6710" s="6" t="n">
        <v>-1</v>
      </c>
      <c r="E6710" s="6" t="n">
        <v>1.9992673992674</v>
      </c>
      <c r="F6710" s="6" t="n">
        <v>0</v>
      </c>
      <c r="G6710" s="6" t="n">
        <v>0.0322344322344326</v>
      </c>
      <c r="H6710" s="6" t="str">
        <f aca="false">IF(AND(A6710&gt;=Stimuli!$B$2,A6710&lt;=Stimuli!$C$2),Stimuli!$A$2,IF(AND(A6710&gt;=Stimuli!$B$3,A6710&lt;=Stimuli!$C$3),Stimuli!$A$3,IF(AND(A6710&gt;=Stimuli!$B$4,A6710&lt;=Stimuli!$C$4),Stimuli!$A$4,"")))</f>
        <v>01 Quiet baseline (60s)</v>
      </c>
      <c r="I6710" s="6" t="n">
        <f aca="false">(B6710-B6709)/((A6710-A6709)/1000)</f>
        <v>-0.562637362637418</v>
      </c>
      <c r="J6710" s="6" t="n">
        <f aca="false">IF(OR(B6710&lt;Rules!$B$2,B6710&gt;Rules!$B$3,ABS(I6710)&gt;Rules!$B$4,OR(B6711&lt;Rules!$B$2,B6711&gt;Rules!$B$3,ABS(I6711)&gt;Rules!$B$4)),1,0)</f>
        <v>0</v>
      </c>
      <c r="K6710" s="6" t="str">
        <f aca="false">IF(F6710=1,COUNTIF($F$2:F6710,1),"")</f>
        <v/>
      </c>
    </row>
    <row r="6711" customFormat="false" ht="15" hidden="false" customHeight="false" outlineLevel="0" collapsed="false">
      <c r="A6711" s="6" t="n">
        <v>52683.1805</v>
      </c>
      <c r="B6711" s="6" t="n">
        <v>2.02564102564103</v>
      </c>
      <c r="C6711" s="6" t="n">
        <v>67</v>
      </c>
      <c r="D6711" s="6" t="n">
        <v>-1</v>
      </c>
      <c r="E6711" s="6" t="n">
        <v>1.9992673992674</v>
      </c>
      <c r="F6711" s="6" t="n">
        <v>0</v>
      </c>
      <c r="G6711" s="6" t="n">
        <v>0.0322344322344326</v>
      </c>
      <c r="H6711" s="6" t="str">
        <f aca="false">IF(AND(A6711&gt;=Stimuli!$B$2,A6711&lt;=Stimuli!$C$2),Stimuli!$A$2,IF(AND(A6711&gt;=Stimuli!$B$3,A6711&lt;=Stimuli!$C$3),Stimuli!$A$3,IF(AND(A6711&gt;=Stimuli!$B$4,A6711&lt;=Stimuli!$C$4),Stimuli!$A$4,"")))</f>
        <v>01 Quiet baseline (60s)</v>
      </c>
      <c r="I6711" s="6" t="n">
        <f aca="false">(B6711-B6710)/((A6711-A6710)/1000)</f>
        <v>0.375091575091574</v>
      </c>
      <c r="J6711" s="6" t="n">
        <f aca="false">IF(OR(B6711&lt;Rules!$B$2,B6711&gt;Rules!$B$3,ABS(I6711)&gt;Rules!$B$4,OR(B6712&lt;Rules!$B$2,B6712&gt;Rules!$B$3,ABS(I6712)&gt;Rules!$B$4)),1,0)</f>
        <v>0</v>
      </c>
      <c r="K6711" s="6" t="str">
        <f aca="false">IF(F6711=1,COUNTIF($F$2:F6711,1),"")</f>
        <v/>
      </c>
    </row>
    <row r="6712" customFormat="false" ht="15" hidden="false" customHeight="false" outlineLevel="0" collapsed="false">
      <c r="A6712" s="6" t="n">
        <v>52690.993</v>
      </c>
      <c r="B6712" s="6" t="n">
        <v>2.02417582417582</v>
      </c>
      <c r="C6712" s="6" t="n">
        <v>67</v>
      </c>
      <c r="D6712" s="6" t="n">
        <v>-1</v>
      </c>
      <c r="E6712" s="6" t="n">
        <v>1.9992673992674</v>
      </c>
      <c r="F6712" s="6" t="n">
        <v>0</v>
      </c>
      <c r="G6712" s="6" t="n">
        <v>0.0322344322344326</v>
      </c>
      <c r="H6712" s="6" t="str">
        <f aca="false">IF(AND(A6712&gt;=Stimuli!$B$2,A6712&lt;=Stimuli!$C$2),Stimuli!$A$2,IF(AND(A6712&gt;=Stimuli!$B$3,A6712&lt;=Stimuli!$C$3),Stimuli!$A$3,IF(AND(A6712&gt;=Stimuli!$B$4,A6712&lt;=Stimuli!$C$4),Stimuli!$A$4,"")))</f>
        <v>01 Quiet baseline (60s)</v>
      </c>
      <c r="I6712" s="6" t="n">
        <f aca="false">(B6712-B6711)/((A6712-A6711)/1000)</f>
        <v>-0.18754578754573</v>
      </c>
      <c r="J6712" s="6" t="n">
        <f aca="false">IF(OR(B6712&lt;Rules!$B$2,B6712&gt;Rules!$B$3,ABS(I6712)&gt;Rules!$B$4,OR(B6713&lt;Rules!$B$2,B6713&gt;Rules!$B$3,ABS(I6713)&gt;Rules!$B$4)),1,0)</f>
        <v>0</v>
      </c>
      <c r="K6712" s="6" t="str">
        <f aca="false">IF(F6712=1,COUNTIF($F$2:F6712,1),"")</f>
        <v/>
      </c>
    </row>
    <row r="6713" customFormat="false" ht="15" hidden="false" customHeight="false" outlineLevel="0" collapsed="false">
      <c r="A6713" s="6" t="n">
        <v>52698.8055</v>
      </c>
      <c r="B6713" s="6" t="n">
        <v>2.02271062271062</v>
      </c>
      <c r="C6713" s="6" t="n">
        <v>67</v>
      </c>
      <c r="D6713" s="6" t="n">
        <v>-1</v>
      </c>
      <c r="E6713" s="6" t="n">
        <v>1.9992673992674</v>
      </c>
      <c r="F6713" s="6" t="n">
        <v>0</v>
      </c>
      <c r="G6713" s="6" t="n">
        <v>0.0322344322344326</v>
      </c>
      <c r="H6713" s="6" t="str">
        <f aca="false">IF(AND(A6713&gt;=Stimuli!$B$2,A6713&lt;=Stimuli!$C$2),Stimuli!$A$2,IF(AND(A6713&gt;=Stimuli!$B$3,A6713&lt;=Stimuli!$C$3),Stimuli!$A$3,IF(AND(A6713&gt;=Stimuli!$B$4,A6713&lt;=Stimuli!$C$4),Stimuli!$A$4,"")))</f>
        <v>01 Quiet baseline (60s)</v>
      </c>
      <c r="I6713" s="6" t="n">
        <f aca="false">(B6713-B6712)/((A6713-A6712)/1000)</f>
        <v>-0.187545787545844</v>
      </c>
      <c r="J6713" s="6" t="n">
        <f aca="false">IF(OR(B6713&lt;Rules!$B$2,B6713&gt;Rules!$B$3,ABS(I6713)&gt;Rules!$B$4,OR(B6714&lt;Rules!$B$2,B6714&gt;Rules!$B$3,ABS(I6714)&gt;Rules!$B$4)),1,0)</f>
        <v>0</v>
      </c>
      <c r="K6713" s="6" t="str">
        <f aca="false">IF(F6713=1,COUNTIF($F$2:F6713,1),"")</f>
        <v/>
      </c>
    </row>
    <row r="6714" customFormat="false" ht="15" hidden="false" customHeight="false" outlineLevel="0" collapsed="false">
      <c r="A6714" s="6" t="n">
        <v>52706.618</v>
      </c>
      <c r="B6714" s="6" t="n">
        <v>2.02564102564103</v>
      </c>
      <c r="C6714" s="6" t="n">
        <v>67</v>
      </c>
      <c r="D6714" s="6" t="n">
        <v>-1</v>
      </c>
      <c r="E6714" s="6" t="n">
        <v>1.9992673992674</v>
      </c>
      <c r="F6714" s="6" t="n">
        <v>0</v>
      </c>
      <c r="G6714" s="6" t="n">
        <v>0.0322344322344326</v>
      </c>
      <c r="H6714" s="6" t="str">
        <f aca="false">IF(AND(A6714&gt;=Stimuli!$B$2,A6714&lt;=Stimuli!$C$2),Stimuli!$A$2,IF(AND(A6714&gt;=Stimuli!$B$3,A6714&lt;=Stimuli!$C$3),Stimuli!$A$3,IF(AND(A6714&gt;=Stimuli!$B$4,A6714&lt;=Stimuli!$C$4),Stimuli!$A$4,"")))</f>
        <v>01 Quiet baseline (60s)</v>
      </c>
      <c r="I6714" s="6" t="n">
        <f aca="false">(B6714-B6713)/((A6714-A6713)/1000)</f>
        <v>0.375091575091574</v>
      </c>
      <c r="J6714" s="6" t="n">
        <f aca="false">IF(OR(B6714&lt;Rules!$B$2,B6714&gt;Rules!$B$3,ABS(I6714)&gt;Rules!$B$4,OR(B6715&lt;Rules!$B$2,B6715&gt;Rules!$B$3,ABS(I6715)&gt;Rules!$B$4)),1,0)</f>
        <v>0</v>
      </c>
      <c r="K6714" s="6" t="str">
        <f aca="false">IF(F6714=1,COUNTIF($F$2:F6714,1),"")</f>
        <v/>
      </c>
    </row>
    <row r="6715" customFormat="false" ht="15" hidden="false" customHeight="false" outlineLevel="0" collapsed="false">
      <c r="A6715" s="6" t="n">
        <v>52714.4305</v>
      </c>
      <c r="B6715" s="6" t="n">
        <v>2.02124542124542</v>
      </c>
      <c r="C6715" s="6" t="n">
        <v>67</v>
      </c>
      <c r="D6715" s="6" t="n">
        <v>-1</v>
      </c>
      <c r="E6715" s="6" t="n">
        <v>1.9992673992674</v>
      </c>
      <c r="F6715" s="6" t="n">
        <v>0</v>
      </c>
      <c r="G6715" s="6" t="n">
        <v>0.0322344322344326</v>
      </c>
      <c r="H6715" s="6" t="str">
        <f aca="false">IF(AND(A6715&gt;=Stimuli!$B$2,A6715&lt;=Stimuli!$C$2),Stimuli!$A$2,IF(AND(A6715&gt;=Stimuli!$B$3,A6715&lt;=Stimuli!$C$3),Stimuli!$A$3,IF(AND(A6715&gt;=Stimuli!$B$4,A6715&lt;=Stimuli!$C$4),Stimuli!$A$4,"")))</f>
        <v>01 Quiet baseline (60s)</v>
      </c>
      <c r="I6715" s="6" t="n">
        <f aca="false">(B6715-B6714)/((A6715-A6714)/1000)</f>
        <v>-0.562637362637304</v>
      </c>
      <c r="J6715" s="6" t="n">
        <f aca="false">IF(OR(B6715&lt;Rules!$B$2,B6715&gt;Rules!$B$3,ABS(I6715)&gt;Rules!$B$4,OR(B6716&lt;Rules!$B$2,B6716&gt;Rules!$B$3,ABS(I6716)&gt;Rules!$B$4)),1,0)</f>
        <v>0</v>
      </c>
      <c r="K6715" s="6" t="str">
        <f aca="false">IF(F6715=1,COUNTIF($F$2:F6715,1),"")</f>
        <v/>
      </c>
    </row>
    <row r="6716" customFormat="false" ht="15" hidden="false" customHeight="false" outlineLevel="0" collapsed="false">
      <c r="A6716" s="6" t="n">
        <v>52722.243</v>
      </c>
      <c r="B6716" s="6" t="n">
        <v>2.02564102564103</v>
      </c>
      <c r="C6716" s="6" t="n">
        <v>67</v>
      </c>
      <c r="D6716" s="6" t="n">
        <v>-1</v>
      </c>
      <c r="E6716" s="6" t="n">
        <v>1.9992673992674</v>
      </c>
      <c r="F6716" s="6" t="n">
        <v>0</v>
      </c>
      <c r="G6716" s="6" t="n">
        <v>0.0322344322344326</v>
      </c>
      <c r="H6716" s="6" t="str">
        <f aca="false">IF(AND(A6716&gt;=Stimuli!$B$2,A6716&lt;=Stimuli!$C$2),Stimuli!$A$2,IF(AND(A6716&gt;=Stimuli!$B$3,A6716&lt;=Stimuli!$C$3),Stimuli!$A$3,IF(AND(A6716&gt;=Stimuli!$B$4,A6716&lt;=Stimuli!$C$4),Stimuli!$A$4,"")))</f>
        <v>01 Quiet baseline (60s)</v>
      </c>
      <c r="I6716" s="6" t="n">
        <f aca="false">(B6716-B6715)/((A6716-A6715)/1000)</f>
        <v>0.562637362637304</v>
      </c>
      <c r="J6716" s="6" t="n">
        <f aca="false">IF(OR(B6716&lt;Rules!$B$2,B6716&gt;Rules!$B$3,ABS(I6716)&gt;Rules!$B$4,OR(B6717&lt;Rules!$B$2,B6717&gt;Rules!$B$3,ABS(I6717)&gt;Rules!$B$4)),1,0)</f>
        <v>0</v>
      </c>
      <c r="K6716" s="6" t="str">
        <f aca="false">IF(F6716=1,COUNTIF($F$2:F6716,1),"")</f>
        <v/>
      </c>
    </row>
    <row r="6717" customFormat="false" ht="15" hidden="false" customHeight="false" outlineLevel="0" collapsed="false">
      <c r="A6717" s="6" t="n">
        <v>52730.0555</v>
      </c>
      <c r="B6717" s="6" t="n">
        <v>2.02124542124542</v>
      </c>
      <c r="C6717" s="6" t="n">
        <v>67</v>
      </c>
      <c r="D6717" s="6" t="n">
        <v>-1</v>
      </c>
      <c r="E6717" s="6" t="n">
        <v>1.9992673992674</v>
      </c>
      <c r="F6717" s="6" t="n">
        <v>0</v>
      </c>
      <c r="G6717" s="6" t="n">
        <v>0.0322344322344326</v>
      </c>
      <c r="H6717" s="6" t="str">
        <f aca="false">IF(AND(A6717&gt;=Stimuli!$B$2,A6717&lt;=Stimuli!$C$2),Stimuli!$A$2,IF(AND(A6717&gt;=Stimuli!$B$3,A6717&lt;=Stimuli!$C$3),Stimuli!$A$3,IF(AND(A6717&gt;=Stimuli!$B$4,A6717&lt;=Stimuli!$C$4),Stimuli!$A$4,"")))</f>
        <v>01 Quiet baseline (60s)</v>
      </c>
      <c r="I6717" s="6" t="n">
        <f aca="false">(B6717-B6716)/((A6717-A6716)/1000)</f>
        <v>-0.562637362637304</v>
      </c>
      <c r="J6717" s="6" t="n">
        <f aca="false">IF(OR(B6717&lt;Rules!$B$2,B6717&gt;Rules!$B$3,ABS(I6717)&gt;Rules!$B$4,OR(B6718&lt;Rules!$B$2,B6718&gt;Rules!$B$3,ABS(I6718)&gt;Rules!$B$4)),1,0)</f>
        <v>0</v>
      </c>
      <c r="K6717" s="6" t="str">
        <f aca="false">IF(F6717=1,COUNTIF($F$2:F6717,1),"")</f>
        <v/>
      </c>
    </row>
    <row r="6718" customFormat="false" ht="15" hidden="false" customHeight="false" outlineLevel="0" collapsed="false">
      <c r="A6718" s="6" t="n">
        <v>52737.868</v>
      </c>
      <c r="B6718" s="6" t="n">
        <v>2.02710622710623</v>
      </c>
      <c r="C6718" s="6" t="n">
        <v>67</v>
      </c>
      <c r="D6718" s="6" t="n">
        <v>-1</v>
      </c>
      <c r="E6718" s="6" t="n">
        <v>1.9992673992674</v>
      </c>
      <c r="F6718" s="6" t="n">
        <v>0</v>
      </c>
      <c r="G6718" s="6" t="n">
        <v>0.0322344322344326</v>
      </c>
      <c r="H6718" s="6" t="str">
        <f aca="false">IF(AND(A6718&gt;=Stimuli!$B$2,A6718&lt;=Stimuli!$C$2),Stimuli!$A$2,IF(AND(A6718&gt;=Stimuli!$B$3,A6718&lt;=Stimuli!$C$3),Stimuli!$A$3,IF(AND(A6718&gt;=Stimuli!$B$4,A6718&lt;=Stimuli!$C$4),Stimuli!$A$4,"")))</f>
        <v>01 Quiet baseline (60s)</v>
      </c>
      <c r="I6718" s="6" t="n">
        <f aca="false">(B6718-B6717)/((A6718-A6717)/1000)</f>
        <v>0.750183150183148</v>
      </c>
      <c r="J6718" s="6" t="n">
        <f aca="false">IF(OR(B6718&lt;Rules!$B$2,B6718&gt;Rules!$B$3,ABS(I6718)&gt;Rules!$B$4,OR(B6719&lt;Rules!$B$2,B6719&gt;Rules!$B$3,ABS(I6719)&gt;Rules!$B$4)),1,0)</f>
        <v>0</v>
      </c>
      <c r="K6718" s="6" t="str">
        <f aca="false">IF(F6718=1,COUNTIF($F$2:F6718,1),"")</f>
        <v/>
      </c>
    </row>
    <row r="6719" customFormat="false" ht="15" hidden="false" customHeight="false" outlineLevel="0" collapsed="false">
      <c r="A6719" s="6" t="n">
        <v>52745.6805</v>
      </c>
      <c r="B6719" s="6" t="n">
        <v>2.01978021978022</v>
      </c>
      <c r="C6719" s="6" t="n">
        <v>67</v>
      </c>
      <c r="D6719" s="6" t="n">
        <v>-1</v>
      </c>
      <c r="E6719" s="6" t="n">
        <v>1.9992673992674</v>
      </c>
      <c r="F6719" s="6" t="n">
        <v>0</v>
      </c>
      <c r="G6719" s="6" t="n">
        <v>0.0322344322344326</v>
      </c>
      <c r="H6719" s="6" t="str">
        <f aca="false">IF(AND(A6719&gt;=Stimuli!$B$2,A6719&lt;=Stimuli!$C$2),Stimuli!$A$2,IF(AND(A6719&gt;=Stimuli!$B$3,A6719&lt;=Stimuli!$C$3),Stimuli!$A$3,IF(AND(A6719&gt;=Stimuli!$B$4,A6719&lt;=Stimuli!$C$4),Stimuli!$A$4,"")))</f>
        <v>01 Quiet baseline (60s)</v>
      </c>
      <c r="I6719" s="6" t="n">
        <f aca="false">(B6719-B6718)/((A6719-A6718)/1000)</f>
        <v>-0.937728937728878</v>
      </c>
      <c r="J6719" s="6" t="n">
        <f aca="false">IF(OR(B6719&lt;Rules!$B$2,B6719&gt;Rules!$B$3,ABS(I6719)&gt;Rules!$B$4,OR(B6720&lt;Rules!$B$2,B6720&gt;Rules!$B$3,ABS(I6720)&gt;Rules!$B$4)),1,0)</f>
        <v>0</v>
      </c>
      <c r="K6719" s="6" t="str">
        <f aca="false">IF(F6719=1,COUNTIF($F$2:F6719,1),"")</f>
        <v/>
      </c>
    </row>
    <row r="6720" customFormat="false" ht="15" hidden="false" customHeight="false" outlineLevel="0" collapsed="false">
      <c r="A6720" s="6" t="n">
        <v>52753.493</v>
      </c>
      <c r="B6720" s="6" t="n">
        <v>2.02710622710623</v>
      </c>
      <c r="C6720" s="6" t="n">
        <v>67</v>
      </c>
      <c r="D6720" s="6" t="n">
        <v>-1</v>
      </c>
      <c r="E6720" s="6" t="n">
        <v>1.9992673992674</v>
      </c>
      <c r="F6720" s="6" t="n">
        <v>0</v>
      </c>
      <c r="G6720" s="6" t="n">
        <v>0.0322344322344326</v>
      </c>
      <c r="H6720" s="6" t="str">
        <f aca="false">IF(AND(A6720&gt;=Stimuli!$B$2,A6720&lt;=Stimuli!$C$2),Stimuli!$A$2,IF(AND(A6720&gt;=Stimuli!$B$3,A6720&lt;=Stimuli!$C$3),Stimuli!$A$3,IF(AND(A6720&gt;=Stimuli!$B$4,A6720&lt;=Stimuli!$C$4),Stimuli!$A$4,"")))</f>
        <v>01 Quiet baseline (60s)</v>
      </c>
      <c r="I6720" s="6" t="n">
        <f aca="false">(B6720-B6719)/((A6720-A6719)/1000)</f>
        <v>0.937728937728878</v>
      </c>
      <c r="J6720" s="6" t="n">
        <f aca="false">IF(OR(B6720&lt;Rules!$B$2,B6720&gt;Rules!$B$3,ABS(I6720)&gt;Rules!$B$4,OR(B6721&lt;Rules!$B$2,B6721&gt;Rules!$B$3,ABS(I6721)&gt;Rules!$B$4)),1,0)</f>
        <v>0</v>
      </c>
      <c r="K6720" s="6" t="str">
        <f aca="false">IF(F6720=1,COUNTIF($F$2:F6720,1),"")</f>
        <v/>
      </c>
    </row>
    <row r="6721" customFormat="false" ht="15" hidden="false" customHeight="false" outlineLevel="0" collapsed="false">
      <c r="A6721" s="6" t="n">
        <v>52761.3055</v>
      </c>
      <c r="B6721" s="6" t="n">
        <v>2.01978021978022</v>
      </c>
      <c r="C6721" s="6" t="n">
        <v>67</v>
      </c>
      <c r="D6721" s="6" t="n">
        <v>-1</v>
      </c>
      <c r="E6721" s="6" t="n">
        <v>1.9992673992674</v>
      </c>
      <c r="F6721" s="6" t="n">
        <v>0</v>
      </c>
      <c r="G6721" s="6" t="n">
        <v>0.0322344322344326</v>
      </c>
      <c r="H6721" s="6" t="str">
        <f aca="false">IF(AND(A6721&gt;=Stimuli!$B$2,A6721&lt;=Stimuli!$C$2),Stimuli!$A$2,IF(AND(A6721&gt;=Stimuli!$B$3,A6721&lt;=Stimuli!$C$3),Stimuli!$A$3,IF(AND(A6721&gt;=Stimuli!$B$4,A6721&lt;=Stimuli!$C$4),Stimuli!$A$4,"")))</f>
        <v>01 Quiet baseline (60s)</v>
      </c>
      <c r="I6721" s="6" t="n">
        <f aca="false">(B6721-B6720)/((A6721-A6720)/1000)</f>
        <v>-0.937728937728878</v>
      </c>
      <c r="J6721" s="6" t="n">
        <f aca="false">IF(OR(B6721&lt;Rules!$B$2,B6721&gt;Rules!$B$3,ABS(I6721)&gt;Rules!$B$4,OR(B6722&lt;Rules!$B$2,B6722&gt;Rules!$B$3,ABS(I6722)&gt;Rules!$B$4)),1,0)</f>
        <v>0</v>
      </c>
      <c r="K6721" s="6" t="str">
        <f aca="false">IF(F6721=1,COUNTIF($F$2:F6721,1),"")</f>
        <v/>
      </c>
    </row>
    <row r="6722" customFormat="false" ht="15" hidden="false" customHeight="false" outlineLevel="0" collapsed="false">
      <c r="A6722" s="6" t="n">
        <v>52769.118</v>
      </c>
      <c r="B6722" s="6" t="n">
        <v>2.02710622710623</v>
      </c>
      <c r="C6722" s="6" t="n">
        <v>67</v>
      </c>
      <c r="D6722" s="6" t="n">
        <v>-1</v>
      </c>
      <c r="E6722" s="6" t="n">
        <v>1.9992673992674</v>
      </c>
      <c r="F6722" s="6" t="n">
        <v>0</v>
      </c>
      <c r="G6722" s="6" t="n">
        <v>0.0322344322344326</v>
      </c>
      <c r="H6722" s="6" t="str">
        <f aca="false">IF(AND(A6722&gt;=Stimuli!$B$2,A6722&lt;=Stimuli!$C$2),Stimuli!$A$2,IF(AND(A6722&gt;=Stimuli!$B$3,A6722&lt;=Stimuli!$C$3),Stimuli!$A$3,IF(AND(A6722&gt;=Stimuli!$B$4,A6722&lt;=Stimuli!$C$4),Stimuli!$A$4,"")))</f>
        <v>01 Quiet baseline (60s)</v>
      </c>
      <c r="I6722" s="6" t="n">
        <f aca="false">(B6722-B6721)/((A6722-A6721)/1000)</f>
        <v>0.937728937728878</v>
      </c>
      <c r="J6722" s="6" t="n">
        <f aca="false">IF(OR(B6722&lt;Rules!$B$2,B6722&gt;Rules!$B$3,ABS(I6722)&gt;Rules!$B$4,OR(B6723&lt;Rules!$B$2,B6723&gt;Rules!$B$3,ABS(I6723)&gt;Rules!$B$4)),1,0)</f>
        <v>0</v>
      </c>
      <c r="K6722" s="6" t="str">
        <f aca="false">IF(F6722=1,COUNTIF($F$2:F6722,1),"")</f>
        <v/>
      </c>
    </row>
    <row r="6723" customFormat="false" ht="15" hidden="false" customHeight="false" outlineLevel="0" collapsed="false">
      <c r="A6723" s="6" t="n">
        <v>52776.9305</v>
      </c>
      <c r="B6723" s="6" t="n">
        <v>2.01978021978022</v>
      </c>
      <c r="C6723" s="6" t="n">
        <v>67</v>
      </c>
      <c r="D6723" s="6" t="n">
        <v>-1</v>
      </c>
      <c r="E6723" s="6" t="n">
        <v>1.9992673992674</v>
      </c>
      <c r="F6723" s="6" t="n">
        <v>0</v>
      </c>
      <c r="G6723" s="6" t="n">
        <v>0.0322344322344326</v>
      </c>
      <c r="H6723" s="6" t="str">
        <f aca="false">IF(AND(A6723&gt;=Stimuli!$B$2,A6723&lt;=Stimuli!$C$2),Stimuli!$A$2,IF(AND(A6723&gt;=Stimuli!$B$3,A6723&lt;=Stimuli!$C$3),Stimuli!$A$3,IF(AND(A6723&gt;=Stimuli!$B$4,A6723&lt;=Stimuli!$C$4),Stimuli!$A$4,"")))</f>
        <v>01 Quiet baseline (60s)</v>
      </c>
      <c r="I6723" s="6" t="n">
        <f aca="false">(B6723-B6722)/((A6723-A6722)/1000)</f>
        <v>-0.937728937728878</v>
      </c>
      <c r="J6723" s="6" t="n">
        <f aca="false">IF(OR(B6723&lt;Rules!$B$2,B6723&gt;Rules!$B$3,ABS(I6723)&gt;Rules!$B$4,OR(B6724&lt;Rules!$B$2,B6724&gt;Rules!$B$3,ABS(I6724)&gt;Rules!$B$4)),1,0)</f>
        <v>0</v>
      </c>
      <c r="K6723" s="6" t="str">
        <f aca="false">IF(F6723=1,COUNTIF($F$2:F6723,1),"")</f>
        <v/>
      </c>
    </row>
    <row r="6724" customFormat="false" ht="15" hidden="false" customHeight="false" outlineLevel="0" collapsed="false">
      <c r="A6724" s="6" t="n">
        <v>52784.743</v>
      </c>
      <c r="B6724" s="6" t="n">
        <v>2.02564102564103</v>
      </c>
      <c r="C6724" s="6" t="n">
        <v>67</v>
      </c>
      <c r="D6724" s="6" t="n">
        <v>-1</v>
      </c>
      <c r="E6724" s="6" t="n">
        <v>1.9992673992674</v>
      </c>
      <c r="F6724" s="6" t="n">
        <v>0</v>
      </c>
      <c r="G6724" s="6" t="n">
        <v>0.0322344322344326</v>
      </c>
      <c r="H6724" s="6" t="str">
        <f aca="false">IF(AND(A6724&gt;=Stimuli!$B$2,A6724&lt;=Stimuli!$C$2),Stimuli!$A$2,IF(AND(A6724&gt;=Stimuli!$B$3,A6724&lt;=Stimuli!$C$3),Stimuli!$A$3,IF(AND(A6724&gt;=Stimuli!$B$4,A6724&lt;=Stimuli!$C$4),Stimuli!$A$4,"")))</f>
        <v>01 Quiet baseline (60s)</v>
      </c>
      <c r="I6724" s="6" t="n">
        <f aca="false">(B6724-B6723)/((A6724-A6723)/1000)</f>
        <v>0.750183150183034</v>
      </c>
      <c r="J6724" s="6" t="n">
        <f aca="false">IF(OR(B6724&lt;Rules!$B$2,B6724&gt;Rules!$B$3,ABS(I6724)&gt;Rules!$B$4,OR(B6725&lt;Rules!$B$2,B6725&gt;Rules!$B$3,ABS(I6725)&gt;Rules!$B$4)),1,0)</f>
        <v>0</v>
      </c>
      <c r="K6724" s="6" t="str">
        <f aca="false">IF(F6724=1,COUNTIF($F$2:F6724,1),"")</f>
        <v/>
      </c>
    </row>
    <row r="6725" customFormat="false" ht="15" hidden="false" customHeight="false" outlineLevel="0" collapsed="false">
      <c r="A6725" s="6" t="n">
        <v>52792.5555</v>
      </c>
      <c r="B6725" s="6" t="n">
        <v>2.02124542124542</v>
      </c>
      <c r="C6725" s="6" t="n">
        <v>67</v>
      </c>
      <c r="D6725" s="6" t="n">
        <v>-1</v>
      </c>
      <c r="E6725" s="6" t="n">
        <v>1.9992673992674</v>
      </c>
      <c r="F6725" s="6" t="n">
        <v>0</v>
      </c>
      <c r="G6725" s="6" t="n">
        <v>0.0322344322344326</v>
      </c>
      <c r="H6725" s="6" t="str">
        <f aca="false">IF(AND(A6725&gt;=Stimuli!$B$2,A6725&lt;=Stimuli!$C$2),Stimuli!$A$2,IF(AND(A6725&gt;=Stimuli!$B$3,A6725&lt;=Stimuli!$C$3),Stimuli!$A$3,IF(AND(A6725&gt;=Stimuli!$B$4,A6725&lt;=Stimuli!$C$4),Stimuli!$A$4,"")))</f>
        <v>01 Quiet baseline (60s)</v>
      </c>
      <c r="I6725" s="6" t="n">
        <f aca="false">(B6725-B6724)/((A6725-A6724)/1000)</f>
        <v>-0.562637362637304</v>
      </c>
      <c r="J6725" s="6" t="n">
        <f aca="false">IF(OR(B6725&lt;Rules!$B$2,B6725&gt;Rules!$B$3,ABS(I6725)&gt;Rules!$B$4,OR(B6726&lt;Rules!$B$2,B6726&gt;Rules!$B$3,ABS(I6726)&gt;Rules!$B$4)),1,0)</f>
        <v>0</v>
      </c>
      <c r="K6725" s="6" t="str">
        <f aca="false">IF(F6725=1,COUNTIF($F$2:F6725,1),"")</f>
        <v/>
      </c>
    </row>
    <row r="6726" customFormat="false" ht="15" hidden="false" customHeight="false" outlineLevel="0" collapsed="false">
      <c r="A6726" s="6" t="n">
        <v>52800.368</v>
      </c>
      <c r="B6726" s="6" t="n">
        <v>2.02417582417582</v>
      </c>
      <c r="C6726" s="6" t="n">
        <v>67</v>
      </c>
      <c r="D6726" s="6" t="n">
        <v>-1</v>
      </c>
      <c r="E6726" s="6" t="n">
        <v>1.9992673992674</v>
      </c>
      <c r="F6726" s="6" t="n">
        <v>0</v>
      </c>
      <c r="G6726" s="6" t="n">
        <v>0.0322344322344326</v>
      </c>
      <c r="H6726" s="6" t="str">
        <f aca="false">IF(AND(A6726&gt;=Stimuli!$B$2,A6726&lt;=Stimuli!$C$2),Stimuli!$A$2,IF(AND(A6726&gt;=Stimuli!$B$3,A6726&lt;=Stimuli!$C$3),Stimuli!$A$3,IF(AND(A6726&gt;=Stimuli!$B$4,A6726&lt;=Stimuli!$C$4),Stimuli!$A$4,"")))</f>
        <v>01 Quiet baseline (60s)</v>
      </c>
      <c r="I6726" s="6" t="n">
        <f aca="false">(B6726-B6725)/((A6726-A6725)/1000)</f>
        <v>0.375091575091574</v>
      </c>
      <c r="J6726" s="6" t="n">
        <f aca="false">IF(OR(B6726&lt;Rules!$B$2,B6726&gt;Rules!$B$3,ABS(I6726)&gt;Rules!$B$4,OR(B6727&lt;Rules!$B$2,B6727&gt;Rules!$B$3,ABS(I6727)&gt;Rules!$B$4)),1,0)</f>
        <v>0</v>
      </c>
      <c r="K6726" s="6" t="str">
        <f aca="false">IF(F6726=1,COUNTIF($F$2:F6726,1),"")</f>
        <v/>
      </c>
    </row>
    <row r="6727" customFormat="false" ht="15" hidden="false" customHeight="false" outlineLevel="0" collapsed="false">
      <c r="A6727" s="6" t="n">
        <v>52808.1805</v>
      </c>
      <c r="B6727" s="6" t="n">
        <v>2.02271062271062</v>
      </c>
      <c r="C6727" s="6" t="n">
        <v>67</v>
      </c>
      <c r="D6727" s="6" t="n">
        <v>-1</v>
      </c>
      <c r="E6727" s="6" t="n">
        <v>1.9992673992674</v>
      </c>
      <c r="F6727" s="6" t="n">
        <v>0</v>
      </c>
      <c r="G6727" s="6" t="n">
        <v>0.0322344322344326</v>
      </c>
      <c r="H6727" s="6" t="str">
        <f aca="false">IF(AND(A6727&gt;=Stimuli!$B$2,A6727&lt;=Stimuli!$C$2),Stimuli!$A$2,IF(AND(A6727&gt;=Stimuli!$B$3,A6727&lt;=Stimuli!$C$3),Stimuli!$A$3,IF(AND(A6727&gt;=Stimuli!$B$4,A6727&lt;=Stimuli!$C$4),Stimuli!$A$4,"")))</f>
        <v>01 Quiet baseline (60s)</v>
      </c>
      <c r="I6727" s="6" t="n">
        <f aca="false">(B6727-B6726)/((A6727-A6726)/1000)</f>
        <v>-0.187545787545844</v>
      </c>
      <c r="J6727" s="6" t="n">
        <f aca="false">IF(OR(B6727&lt;Rules!$B$2,B6727&gt;Rules!$B$3,ABS(I6727)&gt;Rules!$B$4,OR(B6728&lt;Rules!$B$2,B6728&gt;Rules!$B$3,ABS(I6728)&gt;Rules!$B$4)),1,0)</f>
        <v>0</v>
      </c>
      <c r="K6727" s="6" t="str">
        <f aca="false">IF(F6727=1,COUNTIF($F$2:F6727,1),"")</f>
        <v/>
      </c>
    </row>
    <row r="6728" customFormat="false" ht="15" hidden="false" customHeight="false" outlineLevel="0" collapsed="false">
      <c r="A6728" s="6" t="n">
        <v>52815.993</v>
      </c>
      <c r="B6728" s="6" t="n">
        <v>2.02271062271062</v>
      </c>
      <c r="C6728" s="6" t="n">
        <v>67</v>
      </c>
      <c r="D6728" s="6" t="n">
        <v>-1</v>
      </c>
      <c r="E6728" s="6" t="n">
        <v>1.9992673992674</v>
      </c>
      <c r="F6728" s="6" t="n">
        <v>0</v>
      </c>
      <c r="G6728" s="6" t="n">
        <v>0.0322344322344326</v>
      </c>
      <c r="H6728" s="6" t="str">
        <f aca="false">IF(AND(A6728&gt;=Stimuli!$B$2,A6728&lt;=Stimuli!$C$2),Stimuli!$A$2,IF(AND(A6728&gt;=Stimuli!$B$3,A6728&lt;=Stimuli!$C$3),Stimuli!$A$3,IF(AND(A6728&gt;=Stimuli!$B$4,A6728&lt;=Stimuli!$C$4),Stimuli!$A$4,"")))</f>
        <v>01 Quiet baseline (60s)</v>
      </c>
      <c r="I6728" s="6" t="n">
        <f aca="false">(B6728-B6727)/((A6728-A6727)/1000)</f>
        <v>0</v>
      </c>
      <c r="J6728" s="6" t="n">
        <f aca="false">IF(OR(B6728&lt;Rules!$B$2,B6728&gt;Rules!$B$3,ABS(I6728)&gt;Rules!$B$4,OR(B6729&lt;Rules!$B$2,B6729&gt;Rules!$B$3,ABS(I6729)&gt;Rules!$B$4)),1,0)</f>
        <v>0</v>
      </c>
      <c r="K6728" s="6" t="str">
        <f aca="false">IF(F6728=1,COUNTIF($F$2:F6728,1),"")</f>
        <v/>
      </c>
    </row>
    <row r="6729" customFormat="false" ht="15" hidden="false" customHeight="false" outlineLevel="0" collapsed="false">
      <c r="A6729" s="6" t="n">
        <v>52823.8055</v>
      </c>
      <c r="B6729" s="6" t="n">
        <v>2.02417582417582</v>
      </c>
      <c r="C6729" s="6" t="n">
        <v>67</v>
      </c>
      <c r="D6729" s="6" t="n">
        <v>-1</v>
      </c>
      <c r="E6729" s="6" t="n">
        <v>1.9992673992674</v>
      </c>
      <c r="F6729" s="6" t="n">
        <v>0</v>
      </c>
      <c r="G6729" s="6" t="n">
        <v>0.0322344322344326</v>
      </c>
      <c r="H6729" s="6" t="str">
        <f aca="false">IF(AND(A6729&gt;=Stimuli!$B$2,A6729&lt;=Stimuli!$C$2),Stimuli!$A$2,IF(AND(A6729&gt;=Stimuli!$B$3,A6729&lt;=Stimuli!$C$3),Stimuli!$A$3,IF(AND(A6729&gt;=Stimuli!$B$4,A6729&lt;=Stimuli!$C$4),Stimuli!$A$4,"")))</f>
        <v>01 Quiet baseline (60s)</v>
      </c>
      <c r="I6729" s="6" t="n">
        <f aca="false">(B6729-B6728)/((A6729-A6728)/1000)</f>
        <v>0.187545787545844</v>
      </c>
      <c r="J6729" s="6" t="n">
        <f aca="false">IF(OR(B6729&lt;Rules!$B$2,B6729&gt;Rules!$B$3,ABS(I6729)&gt;Rules!$B$4,OR(B6730&lt;Rules!$B$2,B6730&gt;Rules!$B$3,ABS(I6730)&gt;Rules!$B$4)),1,0)</f>
        <v>0</v>
      </c>
      <c r="K6729" s="6" t="str">
        <f aca="false">IF(F6729=1,COUNTIF($F$2:F6729,1),"")</f>
        <v/>
      </c>
    </row>
    <row r="6730" customFormat="false" ht="15" hidden="false" customHeight="false" outlineLevel="0" collapsed="false">
      <c r="A6730" s="6" t="n">
        <v>52831.618</v>
      </c>
      <c r="B6730" s="6" t="n">
        <v>2.02124542124542</v>
      </c>
      <c r="C6730" s="6" t="n">
        <v>67</v>
      </c>
      <c r="D6730" s="6" t="n">
        <v>-1</v>
      </c>
      <c r="E6730" s="6" t="n">
        <v>1.9992673992674</v>
      </c>
      <c r="F6730" s="6" t="n">
        <v>0</v>
      </c>
      <c r="G6730" s="6" t="n">
        <v>0.0322344322344326</v>
      </c>
      <c r="H6730" s="6" t="str">
        <f aca="false">IF(AND(A6730&gt;=Stimuli!$B$2,A6730&lt;=Stimuli!$C$2),Stimuli!$A$2,IF(AND(A6730&gt;=Stimuli!$B$3,A6730&lt;=Stimuli!$C$3),Stimuli!$A$3,IF(AND(A6730&gt;=Stimuli!$B$4,A6730&lt;=Stimuli!$C$4),Stimuli!$A$4,"")))</f>
        <v>01 Quiet baseline (60s)</v>
      </c>
      <c r="I6730" s="6" t="n">
        <f aca="false">(B6730-B6729)/((A6730-A6729)/1000)</f>
        <v>-0.375091575091574</v>
      </c>
      <c r="J6730" s="6" t="n">
        <f aca="false">IF(OR(B6730&lt;Rules!$B$2,B6730&gt;Rules!$B$3,ABS(I6730)&gt;Rules!$B$4,OR(B6731&lt;Rules!$B$2,B6731&gt;Rules!$B$3,ABS(I6731)&gt;Rules!$B$4)),1,0)</f>
        <v>0</v>
      </c>
      <c r="K6730" s="6" t="str">
        <f aca="false">IF(F6730=1,COUNTIF($F$2:F6730,1),"")</f>
        <v/>
      </c>
    </row>
    <row r="6731" customFormat="false" ht="15" hidden="false" customHeight="false" outlineLevel="0" collapsed="false">
      <c r="A6731" s="6" t="n">
        <v>52839.4305</v>
      </c>
      <c r="B6731" s="6" t="n">
        <v>2.02564102564103</v>
      </c>
      <c r="C6731" s="6" t="n">
        <v>67</v>
      </c>
      <c r="D6731" s="6" t="n">
        <v>-1</v>
      </c>
      <c r="E6731" s="6" t="n">
        <v>1.9992673992674</v>
      </c>
      <c r="F6731" s="6" t="n">
        <v>0</v>
      </c>
      <c r="G6731" s="6" t="n">
        <v>0.0322344322344326</v>
      </c>
      <c r="H6731" s="6" t="str">
        <f aca="false">IF(AND(A6731&gt;=Stimuli!$B$2,A6731&lt;=Stimuli!$C$2),Stimuli!$A$2,IF(AND(A6731&gt;=Stimuli!$B$3,A6731&lt;=Stimuli!$C$3),Stimuli!$A$3,IF(AND(A6731&gt;=Stimuli!$B$4,A6731&lt;=Stimuli!$C$4),Stimuli!$A$4,"")))</f>
        <v>01 Quiet baseline (60s)</v>
      </c>
      <c r="I6731" s="6" t="n">
        <f aca="false">(B6731-B6730)/((A6731-A6730)/1000)</f>
        <v>0.562637362637304</v>
      </c>
      <c r="J6731" s="6" t="n">
        <f aca="false">IF(OR(B6731&lt;Rules!$B$2,B6731&gt;Rules!$B$3,ABS(I6731)&gt;Rules!$B$4,OR(B6732&lt;Rules!$B$2,B6732&gt;Rules!$B$3,ABS(I6732)&gt;Rules!$B$4)),1,0)</f>
        <v>0</v>
      </c>
      <c r="K6731" s="6" t="str">
        <f aca="false">IF(F6731=1,COUNTIF($F$2:F6731,1),"")</f>
        <v/>
      </c>
    </row>
    <row r="6732" customFormat="false" ht="15" hidden="false" customHeight="false" outlineLevel="0" collapsed="false">
      <c r="A6732" s="6" t="n">
        <v>52847.243</v>
      </c>
      <c r="B6732" s="6" t="n">
        <v>2.02124542124542</v>
      </c>
      <c r="C6732" s="6" t="n">
        <v>67</v>
      </c>
      <c r="D6732" s="6" t="n">
        <v>-1</v>
      </c>
      <c r="E6732" s="6" t="n">
        <v>1.9992673992674</v>
      </c>
      <c r="F6732" s="6" t="n">
        <v>0</v>
      </c>
      <c r="G6732" s="6" t="n">
        <v>0.0322344322344326</v>
      </c>
      <c r="H6732" s="6" t="str">
        <f aca="false">IF(AND(A6732&gt;=Stimuli!$B$2,A6732&lt;=Stimuli!$C$2),Stimuli!$A$2,IF(AND(A6732&gt;=Stimuli!$B$3,A6732&lt;=Stimuli!$C$3),Stimuli!$A$3,IF(AND(A6732&gt;=Stimuli!$B$4,A6732&lt;=Stimuli!$C$4),Stimuli!$A$4,"")))</f>
        <v>01 Quiet baseline (60s)</v>
      </c>
      <c r="I6732" s="6" t="n">
        <f aca="false">(B6732-B6731)/((A6732-A6731)/1000)</f>
        <v>-0.562637362637304</v>
      </c>
      <c r="J6732" s="6" t="n">
        <f aca="false">IF(OR(B6732&lt;Rules!$B$2,B6732&gt;Rules!$B$3,ABS(I6732)&gt;Rules!$B$4,OR(B6733&lt;Rules!$B$2,B6733&gt;Rules!$B$3,ABS(I6733)&gt;Rules!$B$4)),1,0)</f>
        <v>0</v>
      </c>
      <c r="K6732" s="6" t="str">
        <f aca="false">IF(F6732=1,COUNTIF($F$2:F6732,1),"")</f>
        <v/>
      </c>
    </row>
    <row r="6733" customFormat="false" ht="15" hidden="false" customHeight="false" outlineLevel="0" collapsed="false">
      <c r="A6733" s="6" t="n">
        <v>52855.0555</v>
      </c>
      <c r="B6733" s="6" t="n">
        <v>2.02710622710623</v>
      </c>
      <c r="C6733" s="6" t="n">
        <v>67</v>
      </c>
      <c r="D6733" s="6" t="n">
        <v>-1</v>
      </c>
      <c r="E6733" s="6" t="n">
        <v>1.9992673992674</v>
      </c>
      <c r="F6733" s="6" t="n">
        <v>0</v>
      </c>
      <c r="G6733" s="6" t="n">
        <v>0.0322344322344326</v>
      </c>
      <c r="H6733" s="6" t="str">
        <f aca="false">IF(AND(A6733&gt;=Stimuli!$B$2,A6733&lt;=Stimuli!$C$2),Stimuli!$A$2,IF(AND(A6733&gt;=Stimuli!$B$3,A6733&lt;=Stimuli!$C$3),Stimuli!$A$3,IF(AND(A6733&gt;=Stimuli!$B$4,A6733&lt;=Stimuli!$C$4),Stimuli!$A$4,"")))</f>
        <v>01 Quiet baseline (60s)</v>
      </c>
      <c r="I6733" s="6" t="n">
        <f aca="false">(B6733-B6732)/((A6733-A6732)/1000)</f>
        <v>0.750183150183148</v>
      </c>
      <c r="J6733" s="6" t="n">
        <f aca="false">IF(OR(B6733&lt;Rules!$B$2,B6733&gt;Rules!$B$3,ABS(I6733)&gt;Rules!$B$4,OR(B6734&lt;Rules!$B$2,B6734&gt;Rules!$B$3,ABS(I6734)&gt;Rules!$B$4)),1,0)</f>
        <v>0</v>
      </c>
      <c r="K6733" s="6" t="str">
        <f aca="false">IF(F6733=1,COUNTIF($F$2:F6733,1),"")</f>
        <v/>
      </c>
    </row>
    <row r="6734" customFormat="false" ht="15" hidden="false" customHeight="false" outlineLevel="0" collapsed="false">
      <c r="A6734" s="6" t="n">
        <v>52862.868</v>
      </c>
      <c r="B6734" s="6" t="n">
        <v>2.01978021978022</v>
      </c>
      <c r="C6734" s="6" t="n">
        <v>67</v>
      </c>
      <c r="D6734" s="6" t="n">
        <v>-1</v>
      </c>
      <c r="E6734" s="6" t="n">
        <v>1.9992673992674</v>
      </c>
      <c r="F6734" s="6" t="n">
        <v>0</v>
      </c>
      <c r="G6734" s="6" t="n">
        <v>0.0322344322344326</v>
      </c>
      <c r="H6734" s="6" t="str">
        <f aca="false">IF(AND(A6734&gt;=Stimuli!$B$2,A6734&lt;=Stimuli!$C$2),Stimuli!$A$2,IF(AND(A6734&gt;=Stimuli!$B$3,A6734&lt;=Stimuli!$C$3),Stimuli!$A$3,IF(AND(A6734&gt;=Stimuli!$B$4,A6734&lt;=Stimuli!$C$4),Stimuli!$A$4,"")))</f>
        <v>01 Quiet baseline (60s)</v>
      </c>
      <c r="I6734" s="6" t="n">
        <f aca="false">(B6734-B6733)/((A6734-A6733)/1000)</f>
        <v>-0.937728937728878</v>
      </c>
      <c r="J6734" s="6" t="n">
        <f aca="false">IF(OR(B6734&lt;Rules!$B$2,B6734&gt;Rules!$B$3,ABS(I6734)&gt;Rules!$B$4,OR(B6735&lt;Rules!$B$2,B6735&gt;Rules!$B$3,ABS(I6735)&gt;Rules!$B$4)),1,0)</f>
        <v>0</v>
      </c>
      <c r="K6734" s="6" t="str">
        <f aca="false">IF(F6734=1,COUNTIF($F$2:F6734,1),"")</f>
        <v/>
      </c>
    </row>
    <row r="6735" customFormat="false" ht="15" hidden="false" customHeight="false" outlineLevel="0" collapsed="false">
      <c r="A6735" s="6" t="n">
        <v>52870.6805</v>
      </c>
      <c r="B6735" s="6" t="n">
        <v>2.02710622710623</v>
      </c>
      <c r="C6735" s="6" t="n">
        <v>67</v>
      </c>
      <c r="D6735" s="6" t="n">
        <v>-1</v>
      </c>
      <c r="E6735" s="6" t="n">
        <v>1.9992673992674</v>
      </c>
      <c r="F6735" s="6" t="n">
        <v>0</v>
      </c>
      <c r="G6735" s="6" t="n">
        <v>0.0322344322344326</v>
      </c>
      <c r="H6735" s="6" t="str">
        <f aca="false">IF(AND(A6735&gt;=Stimuli!$B$2,A6735&lt;=Stimuli!$C$2),Stimuli!$A$2,IF(AND(A6735&gt;=Stimuli!$B$3,A6735&lt;=Stimuli!$C$3),Stimuli!$A$3,IF(AND(A6735&gt;=Stimuli!$B$4,A6735&lt;=Stimuli!$C$4),Stimuli!$A$4,"")))</f>
        <v>01 Quiet baseline (60s)</v>
      </c>
      <c r="I6735" s="6" t="n">
        <f aca="false">(B6735-B6734)/((A6735-A6734)/1000)</f>
        <v>0.937728937728878</v>
      </c>
      <c r="J6735" s="6" t="n">
        <f aca="false">IF(OR(B6735&lt;Rules!$B$2,B6735&gt;Rules!$B$3,ABS(I6735)&gt;Rules!$B$4,OR(B6736&lt;Rules!$B$2,B6736&gt;Rules!$B$3,ABS(I6736)&gt;Rules!$B$4)),1,0)</f>
        <v>0</v>
      </c>
      <c r="K6735" s="6" t="str">
        <f aca="false">IF(F6735=1,COUNTIF($F$2:F6735,1),"")</f>
        <v/>
      </c>
    </row>
    <row r="6736" customFormat="false" ht="15" hidden="false" customHeight="false" outlineLevel="0" collapsed="false">
      <c r="A6736" s="6" t="n">
        <v>52878.493</v>
      </c>
      <c r="B6736" s="6" t="n">
        <v>2.01978021978022</v>
      </c>
      <c r="C6736" s="6" t="n">
        <v>67</v>
      </c>
      <c r="D6736" s="6" t="n">
        <v>-1</v>
      </c>
      <c r="E6736" s="6" t="n">
        <v>1.9992673992674</v>
      </c>
      <c r="F6736" s="6" t="n">
        <v>0</v>
      </c>
      <c r="G6736" s="6" t="n">
        <v>0.0322344322344326</v>
      </c>
      <c r="H6736" s="6" t="str">
        <f aca="false">IF(AND(A6736&gt;=Stimuli!$B$2,A6736&lt;=Stimuli!$C$2),Stimuli!$A$2,IF(AND(A6736&gt;=Stimuli!$B$3,A6736&lt;=Stimuli!$C$3),Stimuli!$A$3,IF(AND(A6736&gt;=Stimuli!$B$4,A6736&lt;=Stimuli!$C$4),Stimuli!$A$4,"")))</f>
        <v>01 Quiet baseline (60s)</v>
      </c>
      <c r="I6736" s="6" t="n">
        <f aca="false">(B6736-B6735)/((A6736-A6735)/1000)</f>
        <v>-0.937728937728878</v>
      </c>
      <c r="J6736" s="6" t="n">
        <f aca="false">IF(OR(B6736&lt;Rules!$B$2,B6736&gt;Rules!$B$3,ABS(I6736)&gt;Rules!$B$4,OR(B6737&lt;Rules!$B$2,B6737&gt;Rules!$B$3,ABS(I6737)&gt;Rules!$B$4)),1,0)</f>
        <v>0</v>
      </c>
      <c r="K6736" s="6" t="str">
        <f aca="false">IF(F6736=1,COUNTIF($F$2:F6736,1),"")</f>
        <v/>
      </c>
    </row>
    <row r="6737" customFormat="false" ht="15" hidden="false" customHeight="false" outlineLevel="0" collapsed="false">
      <c r="A6737" s="6" t="n">
        <v>52886.3055</v>
      </c>
      <c r="B6737" s="6" t="n">
        <v>2.02710622710623</v>
      </c>
      <c r="C6737" s="6" t="n">
        <v>67</v>
      </c>
      <c r="D6737" s="6" t="n">
        <v>-1</v>
      </c>
      <c r="E6737" s="6" t="n">
        <v>1.9992673992674</v>
      </c>
      <c r="F6737" s="6" t="n">
        <v>0</v>
      </c>
      <c r="G6737" s="6" t="n">
        <v>0.0322344322344326</v>
      </c>
      <c r="H6737" s="6" t="str">
        <f aca="false">IF(AND(A6737&gt;=Stimuli!$B$2,A6737&lt;=Stimuli!$C$2),Stimuli!$A$2,IF(AND(A6737&gt;=Stimuli!$B$3,A6737&lt;=Stimuli!$C$3),Stimuli!$A$3,IF(AND(A6737&gt;=Stimuli!$B$4,A6737&lt;=Stimuli!$C$4),Stimuli!$A$4,"")))</f>
        <v>01 Quiet baseline (60s)</v>
      </c>
      <c r="I6737" s="6" t="n">
        <f aca="false">(B6737-B6736)/((A6737-A6736)/1000)</f>
        <v>0.937728937728878</v>
      </c>
      <c r="J6737" s="6" t="n">
        <f aca="false">IF(OR(B6737&lt;Rules!$B$2,B6737&gt;Rules!$B$3,ABS(I6737)&gt;Rules!$B$4,OR(B6738&lt;Rules!$B$2,B6738&gt;Rules!$B$3,ABS(I6738)&gt;Rules!$B$4)),1,0)</f>
        <v>0</v>
      </c>
      <c r="K6737" s="6" t="str">
        <f aca="false">IF(F6737=1,COUNTIF($F$2:F6737,1),"")</f>
        <v/>
      </c>
    </row>
    <row r="6738" customFormat="false" ht="15" hidden="false" customHeight="false" outlineLevel="0" collapsed="false">
      <c r="A6738" s="6" t="n">
        <v>52894.118</v>
      </c>
      <c r="B6738" s="6" t="n">
        <v>2.01978021978022</v>
      </c>
      <c r="C6738" s="6" t="n">
        <v>67</v>
      </c>
      <c r="D6738" s="6" t="n">
        <v>-1</v>
      </c>
      <c r="E6738" s="6" t="n">
        <v>1.9992673992674</v>
      </c>
      <c r="F6738" s="6" t="n">
        <v>0</v>
      </c>
      <c r="G6738" s="6" t="n">
        <v>0.0322344322344326</v>
      </c>
      <c r="H6738" s="6" t="str">
        <f aca="false">IF(AND(A6738&gt;=Stimuli!$B$2,A6738&lt;=Stimuli!$C$2),Stimuli!$A$2,IF(AND(A6738&gt;=Stimuli!$B$3,A6738&lt;=Stimuli!$C$3),Stimuli!$A$3,IF(AND(A6738&gt;=Stimuli!$B$4,A6738&lt;=Stimuli!$C$4),Stimuli!$A$4,"")))</f>
        <v>01 Quiet baseline (60s)</v>
      </c>
      <c r="I6738" s="6" t="n">
        <f aca="false">(B6738-B6737)/((A6738-A6737)/1000)</f>
        <v>-0.937728937728878</v>
      </c>
      <c r="J6738" s="6" t="n">
        <f aca="false">IF(OR(B6738&lt;Rules!$B$2,B6738&gt;Rules!$B$3,ABS(I6738)&gt;Rules!$B$4,OR(B6739&lt;Rules!$B$2,B6739&gt;Rules!$B$3,ABS(I6739)&gt;Rules!$B$4)),1,0)</f>
        <v>0</v>
      </c>
      <c r="K6738" s="6" t="str">
        <f aca="false">IF(F6738=1,COUNTIF($F$2:F6738,1),"")</f>
        <v/>
      </c>
    </row>
    <row r="6739" customFormat="false" ht="15" hidden="false" customHeight="false" outlineLevel="0" collapsed="false">
      <c r="A6739" s="6" t="n">
        <v>52901.9305</v>
      </c>
      <c r="B6739" s="6" t="n">
        <v>2.02710622710623</v>
      </c>
      <c r="C6739" s="6" t="n">
        <v>67</v>
      </c>
      <c r="D6739" s="6" t="n">
        <v>-1</v>
      </c>
      <c r="E6739" s="6" t="n">
        <v>1.9992673992674</v>
      </c>
      <c r="F6739" s="6" t="n">
        <v>0</v>
      </c>
      <c r="G6739" s="6" t="n">
        <v>0.0322344322344326</v>
      </c>
      <c r="H6739" s="6" t="str">
        <f aca="false">IF(AND(A6739&gt;=Stimuli!$B$2,A6739&lt;=Stimuli!$C$2),Stimuli!$A$2,IF(AND(A6739&gt;=Stimuli!$B$3,A6739&lt;=Stimuli!$C$3),Stimuli!$A$3,IF(AND(A6739&gt;=Stimuli!$B$4,A6739&lt;=Stimuli!$C$4),Stimuli!$A$4,"")))</f>
        <v>01 Quiet baseline (60s)</v>
      </c>
      <c r="I6739" s="6" t="n">
        <f aca="false">(B6739-B6738)/((A6739-A6738)/1000)</f>
        <v>0.937728937728878</v>
      </c>
      <c r="J6739" s="6" t="n">
        <f aca="false">IF(OR(B6739&lt;Rules!$B$2,B6739&gt;Rules!$B$3,ABS(I6739)&gt;Rules!$B$4,OR(B6740&lt;Rules!$B$2,B6740&gt;Rules!$B$3,ABS(I6740)&gt;Rules!$B$4)),1,0)</f>
        <v>0</v>
      </c>
      <c r="K6739" s="6" t="str">
        <f aca="false">IF(F6739=1,COUNTIF($F$2:F6739,1),"")</f>
        <v/>
      </c>
    </row>
    <row r="6740" customFormat="false" ht="15" hidden="false" customHeight="false" outlineLevel="0" collapsed="false">
      <c r="A6740" s="6" t="n">
        <v>52909.743</v>
      </c>
      <c r="B6740" s="6" t="n">
        <v>2.01978021978022</v>
      </c>
      <c r="C6740" s="6" t="n">
        <v>67</v>
      </c>
      <c r="D6740" s="6" t="n">
        <v>-1</v>
      </c>
      <c r="E6740" s="6" t="n">
        <v>1.9992673992674</v>
      </c>
      <c r="F6740" s="6" t="n">
        <v>0</v>
      </c>
      <c r="G6740" s="6" t="n">
        <v>0.0322344322344326</v>
      </c>
      <c r="H6740" s="6" t="str">
        <f aca="false">IF(AND(A6740&gt;=Stimuli!$B$2,A6740&lt;=Stimuli!$C$2),Stimuli!$A$2,IF(AND(A6740&gt;=Stimuli!$B$3,A6740&lt;=Stimuli!$C$3),Stimuli!$A$3,IF(AND(A6740&gt;=Stimuli!$B$4,A6740&lt;=Stimuli!$C$4),Stimuli!$A$4,"")))</f>
        <v>01 Quiet baseline (60s)</v>
      </c>
      <c r="I6740" s="6" t="n">
        <f aca="false">(B6740-B6739)/((A6740-A6739)/1000)</f>
        <v>-0.937728937728878</v>
      </c>
      <c r="J6740" s="6" t="n">
        <f aca="false">IF(OR(B6740&lt;Rules!$B$2,B6740&gt;Rules!$B$3,ABS(I6740)&gt;Rules!$B$4,OR(B6741&lt;Rules!$B$2,B6741&gt;Rules!$B$3,ABS(I6741)&gt;Rules!$B$4)),1,0)</f>
        <v>0</v>
      </c>
      <c r="K6740" s="6" t="str">
        <f aca="false">IF(F6740=1,COUNTIF($F$2:F6740,1),"")</f>
        <v/>
      </c>
    </row>
    <row r="6741" customFormat="false" ht="15" hidden="false" customHeight="false" outlineLevel="0" collapsed="false">
      <c r="A6741" s="6" t="n">
        <v>52917.5555</v>
      </c>
      <c r="B6741" s="6" t="n">
        <v>2.02564102564103</v>
      </c>
      <c r="C6741" s="6" t="n">
        <v>67</v>
      </c>
      <c r="D6741" s="6" t="n">
        <v>-1</v>
      </c>
      <c r="E6741" s="6" t="n">
        <v>1.9992673992674</v>
      </c>
      <c r="F6741" s="6" t="n">
        <v>0</v>
      </c>
      <c r="G6741" s="6" t="n">
        <v>0.0322344322344326</v>
      </c>
      <c r="H6741" s="6" t="str">
        <f aca="false">IF(AND(A6741&gt;=Stimuli!$B$2,A6741&lt;=Stimuli!$C$2),Stimuli!$A$2,IF(AND(A6741&gt;=Stimuli!$B$3,A6741&lt;=Stimuli!$C$3),Stimuli!$A$3,IF(AND(A6741&gt;=Stimuli!$B$4,A6741&lt;=Stimuli!$C$4),Stimuli!$A$4,"")))</f>
        <v>01 Quiet baseline (60s)</v>
      </c>
      <c r="I6741" s="6" t="n">
        <f aca="false">(B6741-B6740)/((A6741-A6740)/1000)</f>
        <v>0.750183150183034</v>
      </c>
      <c r="J6741" s="6" t="n">
        <f aca="false">IF(OR(B6741&lt;Rules!$B$2,B6741&gt;Rules!$B$3,ABS(I6741)&gt;Rules!$B$4,OR(B6742&lt;Rules!$B$2,B6742&gt;Rules!$B$3,ABS(I6742)&gt;Rules!$B$4)),1,0)</f>
        <v>0</v>
      </c>
      <c r="K6741" s="6" t="str">
        <f aca="false">IF(F6741=1,COUNTIF($F$2:F6741,1),"")</f>
        <v/>
      </c>
    </row>
    <row r="6742" customFormat="false" ht="15" hidden="false" customHeight="false" outlineLevel="0" collapsed="false">
      <c r="A6742" s="6" t="n">
        <v>52925.368</v>
      </c>
      <c r="B6742" s="6" t="n">
        <v>2.02124542124542</v>
      </c>
      <c r="C6742" s="6" t="n">
        <v>67</v>
      </c>
      <c r="D6742" s="6" t="n">
        <v>-1</v>
      </c>
      <c r="E6742" s="6" t="n">
        <v>1.9992673992674</v>
      </c>
      <c r="F6742" s="6" t="n">
        <v>0</v>
      </c>
      <c r="G6742" s="6" t="n">
        <v>0.0322344322344326</v>
      </c>
      <c r="H6742" s="6" t="str">
        <f aca="false">IF(AND(A6742&gt;=Stimuli!$B$2,A6742&lt;=Stimuli!$C$2),Stimuli!$A$2,IF(AND(A6742&gt;=Stimuli!$B$3,A6742&lt;=Stimuli!$C$3),Stimuli!$A$3,IF(AND(A6742&gt;=Stimuli!$B$4,A6742&lt;=Stimuli!$C$4),Stimuli!$A$4,"")))</f>
        <v>01 Quiet baseline (60s)</v>
      </c>
      <c r="I6742" s="6" t="n">
        <f aca="false">(B6742-B6741)/((A6742-A6741)/1000)</f>
        <v>-0.562637362637304</v>
      </c>
      <c r="J6742" s="6" t="n">
        <f aca="false">IF(OR(B6742&lt;Rules!$B$2,B6742&gt;Rules!$B$3,ABS(I6742)&gt;Rules!$B$4,OR(B6743&lt;Rules!$B$2,B6743&gt;Rules!$B$3,ABS(I6743)&gt;Rules!$B$4)),1,0)</f>
        <v>0</v>
      </c>
      <c r="K6742" s="6" t="str">
        <f aca="false">IF(F6742=1,COUNTIF($F$2:F6742,1),"")</f>
        <v/>
      </c>
    </row>
    <row r="6743" customFormat="false" ht="15" hidden="false" customHeight="false" outlineLevel="0" collapsed="false">
      <c r="A6743" s="6" t="n">
        <v>52933.1805</v>
      </c>
      <c r="B6743" s="6" t="n">
        <v>2.02271062271062</v>
      </c>
      <c r="C6743" s="6" t="n">
        <v>67</v>
      </c>
      <c r="D6743" s="6" t="n">
        <v>-1</v>
      </c>
      <c r="E6743" s="6" t="n">
        <v>1.9992673992674</v>
      </c>
      <c r="F6743" s="6" t="n">
        <v>0</v>
      </c>
      <c r="G6743" s="6" t="n">
        <v>0.0322344322344326</v>
      </c>
      <c r="H6743" s="6" t="str">
        <f aca="false">IF(AND(A6743&gt;=Stimuli!$B$2,A6743&lt;=Stimuli!$C$2),Stimuli!$A$2,IF(AND(A6743&gt;=Stimuli!$B$3,A6743&lt;=Stimuli!$C$3),Stimuli!$A$3,IF(AND(A6743&gt;=Stimuli!$B$4,A6743&lt;=Stimuli!$C$4),Stimuli!$A$4,"")))</f>
        <v>01 Quiet baseline (60s)</v>
      </c>
      <c r="I6743" s="6" t="n">
        <f aca="false">(B6743-B6742)/((A6743-A6742)/1000)</f>
        <v>0.18754578754573</v>
      </c>
      <c r="J6743" s="6" t="n">
        <f aca="false">IF(OR(B6743&lt;Rules!$B$2,B6743&gt;Rules!$B$3,ABS(I6743)&gt;Rules!$B$4,OR(B6744&lt;Rules!$B$2,B6744&gt;Rules!$B$3,ABS(I6744)&gt;Rules!$B$4)),1,0)</f>
        <v>0</v>
      </c>
      <c r="K6743" s="6" t="str">
        <f aca="false">IF(F6743=1,COUNTIF($F$2:F6743,1),"")</f>
        <v/>
      </c>
    </row>
    <row r="6744" customFormat="false" ht="15" hidden="false" customHeight="false" outlineLevel="0" collapsed="false">
      <c r="A6744" s="6" t="n">
        <v>52940.993</v>
      </c>
      <c r="B6744" s="6" t="n">
        <v>2.02271062271062</v>
      </c>
      <c r="C6744" s="6" t="n">
        <v>67</v>
      </c>
      <c r="D6744" s="6" t="n">
        <v>-1</v>
      </c>
      <c r="E6744" s="6" t="n">
        <v>1.9992673992674</v>
      </c>
      <c r="F6744" s="6" t="n">
        <v>0</v>
      </c>
      <c r="G6744" s="6" t="n">
        <v>0.0322344322344326</v>
      </c>
      <c r="H6744" s="6" t="str">
        <f aca="false">IF(AND(A6744&gt;=Stimuli!$B$2,A6744&lt;=Stimuli!$C$2),Stimuli!$A$2,IF(AND(A6744&gt;=Stimuli!$B$3,A6744&lt;=Stimuli!$C$3),Stimuli!$A$3,IF(AND(A6744&gt;=Stimuli!$B$4,A6744&lt;=Stimuli!$C$4),Stimuli!$A$4,"")))</f>
        <v>01 Quiet baseline (60s)</v>
      </c>
      <c r="I6744" s="6" t="n">
        <f aca="false">(B6744-B6743)/((A6744-A6743)/1000)</f>
        <v>0</v>
      </c>
      <c r="J6744" s="6" t="n">
        <f aca="false">IF(OR(B6744&lt;Rules!$B$2,B6744&gt;Rules!$B$3,ABS(I6744)&gt;Rules!$B$4,OR(B6745&lt;Rules!$B$2,B6745&gt;Rules!$B$3,ABS(I6745)&gt;Rules!$B$4)),1,0)</f>
        <v>0</v>
      </c>
      <c r="K6744" s="6" t="str">
        <f aca="false">IF(F6744=1,COUNTIF($F$2:F6744,1),"")</f>
        <v/>
      </c>
    </row>
    <row r="6745" customFormat="false" ht="15" hidden="false" customHeight="false" outlineLevel="0" collapsed="false">
      <c r="A6745" s="6" t="n">
        <v>52948.8055</v>
      </c>
      <c r="B6745" s="6" t="n">
        <v>2.02124542124542</v>
      </c>
      <c r="C6745" s="6" t="n">
        <v>67</v>
      </c>
      <c r="D6745" s="6" t="n">
        <v>-1</v>
      </c>
      <c r="E6745" s="6" t="n">
        <v>1.9992673992674</v>
      </c>
      <c r="F6745" s="6" t="n">
        <v>0</v>
      </c>
      <c r="G6745" s="6" t="n">
        <v>0.0322344322344326</v>
      </c>
      <c r="H6745" s="6" t="str">
        <f aca="false">IF(AND(A6745&gt;=Stimuli!$B$2,A6745&lt;=Stimuli!$C$2),Stimuli!$A$2,IF(AND(A6745&gt;=Stimuli!$B$3,A6745&lt;=Stimuli!$C$3),Stimuli!$A$3,IF(AND(A6745&gt;=Stimuli!$B$4,A6745&lt;=Stimuli!$C$4),Stimuli!$A$4,"")))</f>
        <v>01 Quiet baseline (60s)</v>
      </c>
      <c r="I6745" s="6" t="n">
        <f aca="false">(B6745-B6744)/((A6745-A6744)/1000)</f>
        <v>-0.18754578754573</v>
      </c>
      <c r="J6745" s="6" t="n">
        <f aca="false">IF(OR(B6745&lt;Rules!$B$2,B6745&gt;Rules!$B$3,ABS(I6745)&gt;Rules!$B$4,OR(B6746&lt;Rules!$B$2,B6746&gt;Rules!$B$3,ABS(I6746)&gt;Rules!$B$4)),1,0)</f>
        <v>0</v>
      </c>
      <c r="K6745" s="6" t="str">
        <f aca="false">IF(F6745=1,COUNTIF($F$2:F6745,1),"")</f>
        <v/>
      </c>
    </row>
    <row r="6746" customFormat="false" ht="15" hidden="false" customHeight="false" outlineLevel="0" collapsed="false">
      <c r="A6746" s="6" t="n">
        <v>52956.618</v>
      </c>
      <c r="B6746" s="6" t="n">
        <v>2.02417582417582</v>
      </c>
      <c r="C6746" s="6" t="n">
        <v>67</v>
      </c>
      <c r="D6746" s="6" t="n">
        <v>-1</v>
      </c>
      <c r="E6746" s="6" t="n">
        <v>1.9992673992674</v>
      </c>
      <c r="F6746" s="6" t="n">
        <v>0</v>
      </c>
      <c r="G6746" s="6" t="n">
        <v>0.0322344322344326</v>
      </c>
      <c r="H6746" s="6" t="str">
        <f aca="false">IF(AND(A6746&gt;=Stimuli!$B$2,A6746&lt;=Stimuli!$C$2),Stimuli!$A$2,IF(AND(A6746&gt;=Stimuli!$B$3,A6746&lt;=Stimuli!$C$3),Stimuli!$A$3,IF(AND(A6746&gt;=Stimuli!$B$4,A6746&lt;=Stimuli!$C$4),Stimuli!$A$4,"")))</f>
        <v>01 Quiet baseline (60s)</v>
      </c>
      <c r="I6746" s="6" t="n">
        <f aca="false">(B6746-B6745)/((A6746-A6745)/1000)</f>
        <v>0.375091575091574</v>
      </c>
      <c r="J6746" s="6" t="n">
        <f aca="false">IF(OR(B6746&lt;Rules!$B$2,B6746&gt;Rules!$B$3,ABS(I6746)&gt;Rules!$B$4,OR(B6747&lt;Rules!$B$2,B6747&gt;Rules!$B$3,ABS(I6747)&gt;Rules!$B$4)),1,0)</f>
        <v>0</v>
      </c>
      <c r="K6746" s="6" t="str">
        <f aca="false">IF(F6746=1,COUNTIF($F$2:F6746,1),"")</f>
        <v/>
      </c>
    </row>
    <row r="6747" customFormat="false" ht="15" hidden="false" customHeight="false" outlineLevel="0" collapsed="false">
      <c r="A6747" s="6" t="n">
        <v>52964.4305</v>
      </c>
      <c r="B6747" s="6" t="n">
        <v>2.02124542124542</v>
      </c>
      <c r="C6747" s="6" t="n">
        <v>67</v>
      </c>
      <c r="D6747" s="6" t="n">
        <v>-1</v>
      </c>
      <c r="E6747" s="6" t="n">
        <v>1.9992673992674</v>
      </c>
      <c r="F6747" s="6" t="n">
        <v>0</v>
      </c>
      <c r="G6747" s="6" t="n">
        <v>0.0322344322344326</v>
      </c>
      <c r="H6747" s="6" t="str">
        <f aca="false">IF(AND(A6747&gt;=Stimuli!$B$2,A6747&lt;=Stimuli!$C$2),Stimuli!$A$2,IF(AND(A6747&gt;=Stimuli!$B$3,A6747&lt;=Stimuli!$C$3),Stimuli!$A$3,IF(AND(A6747&gt;=Stimuli!$B$4,A6747&lt;=Stimuli!$C$4),Stimuli!$A$4,"")))</f>
        <v>01 Quiet baseline (60s)</v>
      </c>
      <c r="I6747" s="6" t="n">
        <f aca="false">(B6747-B6746)/((A6747-A6746)/1000)</f>
        <v>-0.375091575091574</v>
      </c>
      <c r="J6747" s="6" t="n">
        <f aca="false">IF(OR(B6747&lt;Rules!$B$2,B6747&gt;Rules!$B$3,ABS(I6747)&gt;Rules!$B$4,OR(B6748&lt;Rules!$B$2,B6748&gt;Rules!$B$3,ABS(I6748)&gt;Rules!$B$4)),1,0)</f>
        <v>0</v>
      </c>
      <c r="K6747" s="6" t="str">
        <f aca="false">IF(F6747=1,COUNTIF($F$2:F6747,1),"")</f>
        <v/>
      </c>
    </row>
    <row r="6748" customFormat="false" ht="15" hidden="false" customHeight="false" outlineLevel="0" collapsed="false">
      <c r="A6748" s="6" t="n">
        <v>52972.243</v>
      </c>
      <c r="B6748" s="6" t="n">
        <v>2.02417582417582</v>
      </c>
      <c r="C6748" s="6" t="n">
        <v>67</v>
      </c>
      <c r="D6748" s="6" t="n">
        <v>-1</v>
      </c>
      <c r="E6748" s="6" t="n">
        <v>1.9992673992674</v>
      </c>
      <c r="F6748" s="6" t="n">
        <v>0</v>
      </c>
      <c r="G6748" s="6" t="n">
        <v>0.0322344322344326</v>
      </c>
      <c r="H6748" s="6" t="str">
        <f aca="false">IF(AND(A6748&gt;=Stimuli!$B$2,A6748&lt;=Stimuli!$C$2),Stimuli!$A$2,IF(AND(A6748&gt;=Stimuli!$B$3,A6748&lt;=Stimuli!$C$3),Stimuli!$A$3,IF(AND(A6748&gt;=Stimuli!$B$4,A6748&lt;=Stimuli!$C$4),Stimuli!$A$4,"")))</f>
        <v>01 Quiet baseline (60s)</v>
      </c>
      <c r="I6748" s="6" t="n">
        <f aca="false">(B6748-B6747)/((A6748-A6747)/1000)</f>
        <v>0.375091575091574</v>
      </c>
      <c r="J6748" s="6" t="n">
        <f aca="false">IF(OR(B6748&lt;Rules!$B$2,B6748&gt;Rules!$B$3,ABS(I6748)&gt;Rules!$B$4,OR(B6749&lt;Rules!$B$2,B6749&gt;Rules!$B$3,ABS(I6749)&gt;Rules!$B$4)),1,0)</f>
        <v>0</v>
      </c>
      <c r="K6748" s="6" t="str">
        <f aca="false">IF(F6748=1,COUNTIF($F$2:F6748,1),"")</f>
        <v/>
      </c>
    </row>
    <row r="6749" customFormat="false" ht="15" hidden="false" customHeight="false" outlineLevel="0" collapsed="false">
      <c r="A6749" s="6" t="n">
        <v>52980.0555</v>
      </c>
      <c r="B6749" s="6" t="n">
        <v>2.01978021978022</v>
      </c>
      <c r="C6749" s="6" t="n">
        <v>67</v>
      </c>
      <c r="D6749" s="6" t="n">
        <v>-1</v>
      </c>
      <c r="E6749" s="6" t="n">
        <v>1.9992673992674</v>
      </c>
      <c r="F6749" s="6" t="n">
        <v>0</v>
      </c>
      <c r="G6749" s="6" t="n">
        <v>0.0322344322344326</v>
      </c>
      <c r="H6749" s="6" t="str">
        <f aca="false">IF(AND(A6749&gt;=Stimuli!$B$2,A6749&lt;=Stimuli!$C$2),Stimuli!$A$2,IF(AND(A6749&gt;=Stimuli!$B$3,A6749&lt;=Stimuli!$C$3),Stimuli!$A$3,IF(AND(A6749&gt;=Stimuli!$B$4,A6749&lt;=Stimuli!$C$4),Stimuli!$A$4,"")))</f>
        <v>01 Quiet baseline (60s)</v>
      </c>
      <c r="I6749" s="6" t="n">
        <f aca="false">(B6749-B6748)/((A6749-A6748)/1000)</f>
        <v>-0.562637362637304</v>
      </c>
      <c r="J6749" s="6" t="n">
        <f aca="false">IF(OR(B6749&lt;Rules!$B$2,B6749&gt;Rules!$B$3,ABS(I6749)&gt;Rules!$B$4,OR(B6750&lt;Rules!$B$2,B6750&gt;Rules!$B$3,ABS(I6750)&gt;Rules!$B$4)),1,0)</f>
        <v>0</v>
      </c>
      <c r="K6749" s="6" t="str">
        <f aca="false">IF(F6749=1,COUNTIF($F$2:F6749,1),"")</f>
        <v/>
      </c>
    </row>
    <row r="6750" customFormat="false" ht="15" hidden="false" customHeight="false" outlineLevel="0" collapsed="false">
      <c r="A6750" s="6" t="n">
        <v>52987.868</v>
      </c>
      <c r="B6750" s="6" t="n">
        <v>2.02564102564103</v>
      </c>
      <c r="C6750" s="6" t="n">
        <v>67</v>
      </c>
      <c r="D6750" s="6" t="n">
        <v>-1</v>
      </c>
      <c r="E6750" s="6" t="n">
        <v>1.9992673992674</v>
      </c>
      <c r="F6750" s="6" t="n">
        <v>0</v>
      </c>
      <c r="G6750" s="6" t="n">
        <v>0.0322344322344326</v>
      </c>
      <c r="H6750" s="6" t="str">
        <f aca="false">IF(AND(A6750&gt;=Stimuli!$B$2,A6750&lt;=Stimuli!$C$2),Stimuli!$A$2,IF(AND(A6750&gt;=Stimuli!$B$3,A6750&lt;=Stimuli!$C$3),Stimuli!$A$3,IF(AND(A6750&gt;=Stimuli!$B$4,A6750&lt;=Stimuli!$C$4),Stimuli!$A$4,"")))</f>
        <v>01 Quiet baseline (60s)</v>
      </c>
      <c r="I6750" s="6" t="n">
        <f aca="false">(B6750-B6749)/((A6750-A6749)/1000)</f>
        <v>0.750183150183034</v>
      </c>
      <c r="J6750" s="6" t="n">
        <f aca="false">IF(OR(B6750&lt;Rules!$B$2,B6750&gt;Rules!$B$3,ABS(I6750)&gt;Rules!$B$4,OR(B6751&lt;Rules!$B$2,B6751&gt;Rules!$B$3,ABS(I6751)&gt;Rules!$B$4)),1,0)</f>
        <v>0</v>
      </c>
      <c r="K6750" s="6" t="str">
        <f aca="false">IF(F6750=1,COUNTIF($F$2:F6750,1),"")</f>
        <v/>
      </c>
    </row>
    <row r="6751" customFormat="false" ht="15" hidden="false" customHeight="false" outlineLevel="0" collapsed="false">
      <c r="A6751" s="6" t="n">
        <v>52995.6805</v>
      </c>
      <c r="B6751" s="6" t="n">
        <v>2.01831501831502</v>
      </c>
      <c r="C6751" s="6" t="n">
        <v>67</v>
      </c>
      <c r="D6751" s="6" t="n">
        <v>-1</v>
      </c>
      <c r="E6751" s="6" t="n">
        <v>1.9992673992674</v>
      </c>
      <c r="F6751" s="6" t="n">
        <v>0</v>
      </c>
      <c r="G6751" s="6" t="n">
        <v>0.0322344322344326</v>
      </c>
      <c r="H6751" s="6" t="str">
        <f aca="false">IF(AND(A6751&gt;=Stimuli!$B$2,A6751&lt;=Stimuli!$C$2),Stimuli!$A$2,IF(AND(A6751&gt;=Stimuli!$B$3,A6751&lt;=Stimuli!$C$3),Stimuli!$A$3,IF(AND(A6751&gt;=Stimuli!$B$4,A6751&lt;=Stimuli!$C$4),Stimuli!$A$4,"")))</f>
        <v>01 Quiet baseline (60s)</v>
      </c>
      <c r="I6751" s="6" t="n">
        <f aca="false">(B6751-B6750)/((A6751-A6750)/1000)</f>
        <v>-0.937728937728934</v>
      </c>
      <c r="J6751" s="6" t="n">
        <f aca="false">IF(OR(B6751&lt;Rules!$B$2,B6751&gt;Rules!$B$3,ABS(I6751)&gt;Rules!$B$4,OR(B6752&lt;Rules!$B$2,B6752&gt;Rules!$B$3,ABS(I6752)&gt;Rules!$B$4)),1,0)</f>
        <v>0</v>
      </c>
      <c r="K6751" s="6" t="str">
        <f aca="false">IF(F6751=1,COUNTIF($F$2:F6751,1),"")</f>
        <v/>
      </c>
    </row>
    <row r="6752" customFormat="false" ht="15" hidden="false" customHeight="false" outlineLevel="0" collapsed="false">
      <c r="A6752" s="6" t="n">
        <v>53003.493</v>
      </c>
      <c r="B6752" s="6" t="n">
        <v>2.02564102564103</v>
      </c>
      <c r="C6752" s="6" t="n">
        <v>67</v>
      </c>
      <c r="D6752" s="6" t="n">
        <v>-1</v>
      </c>
      <c r="E6752" s="6" t="n">
        <v>1.9992673992674</v>
      </c>
      <c r="F6752" s="6" t="n">
        <v>0</v>
      </c>
      <c r="G6752" s="6" t="n">
        <v>0.0322344322344326</v>
      </c>
      <c r="H6752" s="6" t="str">
        <f aca="false">IF(AND(A6752&gt;=Stimuli!$B$2,A6752&lt;=Stimuli!$C$2),Stimuli!$A$2,IF(AND(A6752&gt;=Stimuli!$B$3,A6752&lt;=Stimuli!$C$3),Stimuli!$A$3,IF(AND(A6752&gt;=Stimuli!$B$4,A6752&lt;=Stimuli!$C$4),Stimuli!$A$4,"")))</f>
        <v>01 Quiet baseline (60s)</v>
      </c>
      <c r="I6752" s="6" t="n">
        <f aca="false">(B6752-B6751)/((A6752-A6751)/1000)</f>
        <v>0.937728937728934</v>
      </c>
      <c r="J6752" s="6" t="n">
        <f aca="false">IF(OR(B6752&lt;Rules!$B$2,B6752&gt;Rules!$B$3,ABS(I6752)&gt;Rules!$B$4,OR(B6753&lt;Rules!$B$2,B6753&gt;Rules!$B$3,ABS(I6753)&gt;Rules!$B$4)),1,0)</f>
        <v>0</v>
      </c>
      <c r="K6752" s="6" t="str">
        <f aca="false">IF(F6752=1,COUNTIF($F$2:F6752,1),"")</f>
        <v/>
      </c>
    </row>
    <row r="6753" customFormat="false" ht="15" hidden="false" customHeight="false" outlineLevel="0" collapsed="false">
      <c r="A6753" s="6" t="n">
        <v>53011.3055</v>
      </c>
      <c r="B6753" s="6" t="n">
        <v>2.01831501831502</v>
      </c>
      <c r="C6753" s="6" t="n">
        <v>67</v>
      </c>
      <c r="D6753" s="6" t="n">
        <v>-1</v>
      </c>
      <c r="E6753" s="6" t="n">
        <v>1.9992673992674</v>
      </c>
      <c r="F6753" s="6" t="n">
        <v>0</v>
      </c>
      <c r="G6753" s="6" t="n">
        <v>0.0322344322344326</v>
      </c>
      <c r="H6753" s="6" t="str">
        <f aca="false">IF(AND(A6753&gt;=Stimuli!$B$2,A6753&lt;=Stimuli!$C$2),Stimuli!$A$2,IF(AND(A6753&gt;=Stimuli!$B$3,A6753&lt;=Stimuli!$C$3),Stimuli!$A$3,IF(AND(A6753&gt;=Stimuli!$B$4,A6753&lt;=Stimuli!$C$4),Stimuli!$A$4,"")))</f>
        <v>01 Quiet baseline (60s)</v>
      </c>
      <c r="I6753" s="6" t="n">
        <f aca="false">(B6753-B6752)/((A6753-A6752)/1000)</f>
        <v>-0.937728937728934</v>
      </c>
      <c r="J6753" s="6" t="n">
        <f aca="false">IF(OR(B6753&lt;Rules!$B$2,B6753&gt;Rules!$B$3,ABS(I6753)&gt;Rules!$B$4,OR(B6754&lt;Rules!$B$2,B6754&gt;Rules!$B$3,ABS(I6754)&gt;Rules!$B$4)),1,0)</f>
        <v>0</v>
      </c>
      <c r="K6753" s="6" t="str">
        <f aca="false">IF(F6753=1,COUNTIF($F$2:F6753,1),"")</f>
        <v/>
      </c>
    </row>
    <row r="6754" customFormat="false" ht="15" hidden="false" customHeight="false" outlineLevel="0" collapsed="false">
      <c r="A6754" s="6" t="n">
        <v>53019.118</v>
      </c>
      <c r="B6754" s="6" t="n">
        <v>2.02564102564103</v>
      </c>
      <c r="C6754" s="6" t="n">
        <v>67</v>
      </c>
      <c r="D6754" s="6" t="n">
        <v>-1</v>
      </c>
      <c r="E6754" s="6" t="n">
        <v>1.9992673992674</v>
      </c>
      <c r="F6754" s="6" t="n">
        <v>0</v>
      </c>
      <c r="G6754" s="6" t="n">
        <v>0.0322344322344326</v>
      </c>
      <c r="H6754" s="6" t="str">
        <f aca="false">IF(AND(A6754&gt;=Stimuli!$B$2,A6754&lt;=Stimuli!$C$2),Stimuli!$A$2,IF(AND(A6754&gt;=Stimuli!$B$3,A6754&lt;=Stimuli!$C$3),Stimuli!$A$3,IF(AND(A6754&gt;=Stimuli!$B$4,A6754&lt;=Stimuli!$C$4),Stimuli!$A$4,"")))</f>
        <v>01 Quiet baseline (60s)</v>
      </c>
      <c r="I6754" s="6" t="n">
        <f aca="false">(B6754-B6753)/((A6754-A6753)/1000)</f>
        <v>0.937728937728934</v>
      </c>
      <c r="J6754" s="6" t="n">
        <f aca="false">IF(OR(B6754&lt;Rules!$B$2,B6754&gt;Rules!$B$3,ABS(I6754)&gt;Rules!$B$4,OR(B6755&lt;Rules!$B$2,B6755&gt;Rules!$B$3,ABS(I6755)&gt;Rules!$B$4)),1,0)</f>
        <v>0</v>
      </c>
      <c r="K6754" s="6" t="str">
        <f aca="false">IF(F6754=1,COUNTIF($F$2:F6754,1),"")</f>
        <v/>
      </c>
    </row>
    <row r="6755" customFormat="false" ht="15" hidden="false" customHeight="false" outlineLevel="0" collapsed="false">
      <c r="A6755" s="6" t="n">
        <v>53026.9305</v>
      </c>
      <c r="B6755" s="6" t="n">
        <v>2.01831501831502</v>
      </c>
      <c r="C6755" s="6" t="n">
        <v>67</v>
      </c>
      <c r="D6755" s="6" t="n">
        <v>-1</v>
      </c>
      <c r="E6755" s="6" t="n">
        <v>1.9992673992674</v>
      </c>
      <c r="F6755" s="6" t="n">
        <v>0</v>
      </c>
      <c r="G6755" s="6" t="n">
        <v>0.0322344322344326</v>
      </c>
      <c r="H6755" s="6" t="str">
        <f aca="false">IF(AND(A6755&gt;=Stimuli!$B$2,A6755&lt;=Stimuli!$C$2),Stimuli!$A$2,IF(AND(A6755&gt;=Stimuli!$B$3,A6755&lt;=Stimuli!$C$3),Stimuli!$A$3,IF(AND(A6755&gt;=Stimuli!$B$4,A6755&lt;=Stimuli!$C$4),Stimuli!$A$4,"")))</f>
        <v>01 Quiet baseline (60s)</v>
      </c>
      <c r="I6755" s="6" t="n">
        <f aca="false">(B6755-B6754)/((A6755-A6754)/1000)</f>
        <v>-0.937728937728934</v>
      </c>
      <c r="J6755" s="6" t="n">
        <f aca="false">IF(OR(B6755&lt;Rules!$B$2,B6755&gt;Rules!$B$3,ABS(I6755)&gt;Rules!$B$4,OR(B6756&lt;Rules!$B$2,B6756&gt;Rules!$B$3,ABS(I6756)&gt;Rules!$B$4)),1,0)</f>
        <v>0</v>
      </c>
      <c r="K6755" s="6" t="str">
        <f aca="false">IF(F6755=1,COUNTIF($F$2:F6755,1),"")</f>
        <v/>
      </c>
    </row>
    <row r="6756" customFormat="false" ht="15" hidden="false" customHeight="false" outlineLevel="0" collapsed="false">
      <c r="A6756" s="6" t="n">
        <v>53034.743</v>
      </c>
      <c r="B6756" s="6" t="n">
        <v>2.02417582417582</v>
      </c>
      <c r="C6756" s="6" t="n">
        <v>67</v>
      </c>
      <c r="D6756" s="6" t="n">
        <v>-1</v>
      </c>
      <c r="E6756" s="6" t="n">
        <v>1.9992673992674</v>
      </c>
      <c r="F6756" s="6" t="n">
        <v>0</v>
      </c>
      <c r="G6756" s="6" t="n">
        <v>0.0322344322344326</v>
      </c>
      <c r="H6756" s="6" t="str">
        <f aca="false">IF(AND(A6756&gt;=Stimuli!$B$2,A6756&lt;=Stimuli!$C$2),Stimuli!$A$2,IF(AND(A6756&gt;=Stimuli!$B$3,A6756&lt;=Stimuli!$C$3),Stimuli!$A$3,IF(AND(A6756&gt;=Stimuli!$B$4,A6756&lt;=Stimuli!$C$4),Stimuli!$A$4,"")))</f>
        <v>01 Quiet baseline (60s)</v>
      </c>
      <c r="I6756" s="6" t="n">
        <f aca="false">(B6756-B6755)/((A6756-A6755)/1000)</f>
        <v>0.750183150183204</v>
      </c>
      <c r="J6756" s="6" t="n">
        <f aca="false">IF(OR(B6756&lt;Rules!$B$2,B6756&gt;Rules!$B$3,ABS(I6756)&gt;Rules!$B$4,OR(B6757&lt;Rules!$B$2,B6757&gt;Rules!$B$3,ABS(I6757)&gt;Rules!$B$4)),1,0)</f>
        <v>0</v>
      </c>
      <c r="K6756" s="6" t="str">
        <f aca="false">IF(F6756=1,COUNTIF($F$2:F6756,1),"")</f>
        <v/>
      </c>
    </row>
    <row r="6757" customFormat="false" ht="15" hidden="false" customHeight="false" outlineLevel="0" collapsed="false">
      <c r="A6757" s="6" t="n">
        <v>53042.5555</v>
      </c>
      <c r="B6757" s="6" t="n">
        <v>2.01978021978022</v>
      </c>
      <c r="C6757" s="6" t="n">
        <v>67</v>
      </c>
      <c r="D6757" s="6" t="n">
        <v>-1</v>
      </c>
      <c r="E6757" s="6" t="n">
        <v>1.9992673992674</v>
      </c>
      <c r="F6757" s="6" t="n">
        <v>0</v>
      </c>
      <c r="G6757" s="6" t="n">
        <v>0.0322344322344326</v>
      </c>
      <c r="H6757" s="6" t="str">
        <f aca="false">IF(AND(A6757&gt;=Stimuli!$B$2,A6757&lt;=Stimuli!$C$2),Stimuli!$A$2,IF(AND(A6757&gt;=Stimuli!$B$3,A6757&lt;=Stimuli!$C$3),Stimuli!$A$3,IF(AND(A6757&gt;=Stimuli!$B$4,A6757&lt;=Stimuli!$C$4),Stimuli!$A$4,"")))</f>
        <v>01 Quiet baseline (60s)</v>
      </c>
      <c r="I6757" s="6" t="n">
        <f aca="false">(B6757-B6756)/((A6757-A6756)/1000)</f>
        <v>-0.562637362637304</v>
      </c>
      <c r="J6757" s="6" t="n">
        <f aca="false">IF(OR(B6757&lt;Rules!$B$2,B6757&gt;Rules!$B$3,ABS(I6757)&gt;Rules!$B$4,OR(B6758&lt;Rules!$B$2,B6758&gt;Rules!$B$3,ABS(I6758)&gt;Rules!$B$4)),1,0)</f>
        <v>0</v>
      </c>
      <c r="K6757" s="6" t="str">
        <f aca="false">IF(F6757=1,COUNTIF($F$2:F6757,1),"")</f>
        <v/>
      </c>
    </row>
    <row r="6758" customFormat="false" ht="15" hidden="false" customHeight="false" outlineLevel="0" collapsed="false">
      <c r="A6758" s="6" t="n">
        <v>53050.368</v>
      </c>
      <c r="B6758" s="6" t="n">
        <v>2.02271062271062</v>
      </c>
      <c r="C6758" s="6" t="n">
        <v>67</v>
      </c>
      <c r="D6758" s="6" t="n">
        <v>-1</v>
      </c>
      <c r="E6758" s="6" t="n">
        <v>1.9992673992674</v>
      </c>
      <c r="F6758" s="6" t="n">
        <v>0</v>
      </c>
      <c r="G6758" s="6" t="n">
        <v>0.0322344322344326</v>
      </c>
      <c r="H6758" s="6" t="str">
        <f aca="false">IF(AND(A6758&gt;=Stimuli!$B$2,A6758&lt;=Stimuli!$C$2),Stimuli!$A$2,IF(AND(A6758&gt;=Stimuli!$B$3,A6758&lt;=Stimuli!$C$3),Stimuli!$A$3,IF(AND(A6758&gt;=Stimuli!$B$4,A6758&lt;=Stimuli!$C$4),Stimuli!$A$4,"")))</f>
        <v>01 Quiet baseline (60s)</v>
      </c>
      <c r="I6758" s="6" t="n">
        <f aca="false">(B6758-B6757)/((A6758-A6757)/1000)</f>
        <v>0.37509157509146</v>
      </c>
      <c r="J6758" s="6" t="n">
        <f aca="false">IF(OR(B6758&lt;Rules!$B$2,B6758&gt;Rules!$B$3,ABS(I6758)&gt;Rules!$B$4,OR(B6759&lt;Rules!$B$2,B6759&gt;Rules!$B$3,ABS(I6759)&gt;Rules!$B$4)),1,0)</f>
        <v>0</v>
      </c>
      <c r="K6758" s="6" t="str">
        <f aca="false">IF(F6758=1,COUNTIF($F$2:F6758,1),"")</f>
        <v/>
      </c>
    </row>
    <row r="6759" customFormat="false" ht="15" hidden="false" customHeight="false" outlineLevel="0" collapsed="false">
      <c r="A6759" s="6" t="n">
        <v>53058.1805</v>
      </c>
      <c r="B6759" s="6" t="n">
        <v>2.01978021978022</v>
      </c>
      <c r="C6759" s="6" t="n">
        <v>67</v>
      </c>
      <c r="D6759" s="6" t="n">
        <v>-1</v>
      </c>
      <c r="E6759" s="6" t="n">
        <v>1.9992673992674</v>
      </c>
      <c r="F6759" s="6" t="n">
        <v>0</v>
      </c>
      <c r="G6759" s="6" t="n">
        <v>0.0322344322344326</v>
      </c>
      <c r="H6759" s="6" t="str">
        <f aca="false">IF(AND(A6759&gt;=Stimuli!$B$2,A6759&lt;=Stimuli!$C$2),Stimuli!$A$2,IF(AND(A6759&gt;=Stimuli!$B$3,A6759&lt;=Stimuli!$C$3),Stimuli!$A$3,IF(AND(A6759&gt;=Stimuli!$B$4,A6759&lt;=Stimuli!$C$4),Stimuli!$A$4,"")))</f>
        <v>01 Quiet baseline (60s)</v>
      </c>
      <c r="I6759" s="6" t="n">
        <f aca="false">(B6759-B6758)/((A6759-A6758)/1000)</f>
        <v>-0.37509157509146</v>
      </c>
      <c r="J6759" s="6" t="n">
        <f aca="false">IF(OR(B6759&lt;Rules!$B$2,B6759&gt;Rules!$B$3,ABS(I6759)&gt;Rules!$B$4,OR(B6760&lt;Rules!$B$2,B6760&gt;Rules!$B$3,ABS(I6760)&gt;Rules!$B$4)),1,0)</f>
        <v>0</v>
      </c>
      <c r="K6759" s="6" t="str">
        <f aca="false">IF(F6759=1,COUNTIF($F$2:F6759,1),"")</f>
        <v/>
      </c>
    </row>
    <row r="6760" customFormat="false" ht="15" hidden="false" customHeight="false" outlineLevel="0" collapsed="false">
      <c r="A6760" s="6" t="n">
        <v>53065.993</v>
      </c>
      <c r="B6760" s="6" t="n">
        <v>2.02271062271062</v>
      </c>
      <c r="C6760" s="6" t="n">
        <v>67</v>
      </c>
      <c r="D6760" s="6" t="n">
        <v>-1</v>
      </c>
      <c r="E6760" s="6" t="n">
        <v>1.9992673992674</v>
      </c>
      <c r="F6760" s="6" t="n">
        <v>0</v>
      </c>
      <c r="G6760" s="6" t="n">
        <v>0.0322344322344326</v>
      </c>
      <c r="H6760" s="6" t="str">
        <f aca="false">IF(AND(A6760&gt;=Stimuli!$B$2,A6760&lt;=Stimuli!$C$2),Stimuli!$A$2,IF(AND(A6760&gt;=Stimuli!$B$3,A6760&lt;=Stimuli!$C$3),Stimuli!$A$3,IF(AND(A6760&gt;=Stimuli!$B$4,A6760&lt;=Stimuli!$C$4),Stimuli!$A$4,"")))</f>
        <v>01 Quiet baseline (60s)</v>
      </c>
      <c r="I6760" s="6" t="n">
        <f aca="false">(B6760-B6759)/((A6760-A6759)/1000)</f>
        <v>0.37509157509146</v>
      </c>
      <c r="J6760" s="6" t="n">
        <f aca="false">IF(OR(B6760&lt;Rules!$B$2,B6760&gt;Rules!$B$3,ABS(I6760)&gt;Rules!$B$4,OR(B6761&lt;Rules!$B$2,B6761&gt;Rules!$B$3,ABS(I6761)&gt;Rules!$B$4)),1,0)</f>
        <v>0</v>
      </c>
      <c r="K6760" s="6" t="str">
        <f aca="false">IF(F6760=1,COUNTIF($F$2:F6760,1),"")</f>
        <v/>
      </c>
    </row>
    <row r="6761" customFormat="false" ht="15" hidden="false" customHeight="false" outlineLevel="0" collapsed="false">
      <c r="A6761" s="6" t="n">
        <v>53073.8055</v>
      </c>
      <c r="B6761" s="6" t="n">
        <v>2.02271062271062</v>
      </c>
      <c r="C6761" s="6" t="n">
        <v>67</v>
      </c>
      <c r="D6761" s="6" t="n">
        <v>-1</v>
      </c>
      <c r="E6761" s="6" t="n">
        <v>1.9992673992674</v>
      </c>
      <c r="F6761" s="6" t="n">
        <v>0</v>
      </c>
      <c r="G6761" s="6" t="n">
        <v>0.0322344322344326</v>
      </c>
      <c r="H6761" s="6" t="str">
        <f aca="false">IF(AND(A6761&gt;=Stimuli!$B$2,A6761&lt;=Stimuli!$C$2),Stimuli!$A$2,IF(AND(A6761&gt;=Stimuli!$B$3,A6761&lt;=Stimuli!$C$3),Stimuli!$A$3,IF(AND(A6761&gt;=Stimuli!$B$4,A6761&lt;=Stimuli!$C$4),Stimuli!$A$4,"")))</f>
        <v>01 Quiet baseline (60s)</v>
      </c>
      <c r="I6761" s="6" t="n">
        <f aca="false">(B6761-B6760)/((A6761-A6760)/1000)</f>
        <v>0</v>
      </c>
      <c r="J6761" s="6" t="n">
        <f aca="false">IF(OR(B6761&lt;Rules!$B$2,B6761&gt;Rules!$B$3,ABS(I6761)&gt;Rules!$B$4,OR(B6762&lt;Rules!$B$2,B6762&gt;Rules!$B$3,ABS(I6762)&gt;Rules!$B$4)),1,0)</f>
        <v>0</v>
      </c>
      <c r="K6761" s="6" t="str">
        <f aca="false">IF(F6761=1,COUNTIF($F$2:F6761,1),"")</f>
        <v/>
      </c>
    </row>
    <row r="6762" customFormat="false" ht="15" hidden="false" customHeight="false" outlineLevel="0" collapsed="false">
      <c r="A6762" s="6" t="n">
        <v>53081.618</v>
      </c>
      <c r="B6762" s="6" t="n">
        <v>2.01978021978022</v>
      </c>
      <c r="C6762" s="6" t="n">
        <v>67</v>
      </c>
      <c r="D6762" s="6" t="n">
        <v>-1</v>
      </c>
      <c r="E6762" s="6" t="n">
        <v>1.9992673992674</v>
      </c>
      <c r="F6762" s="6" t="n">
        <v>0</v>
      </c>
      <c r="G6762" s="6" t="n">
        <v>0.0322344322344326</v>
      </c>
      <c r="H6762" s="6" t="str">
        <f aca="false">IF(AND(A6762&gt;=Stimuli!$B$2,A6762&lt;=Stimuli!$C$2),Stimuli!$A$2,IF(AND(A6762&gt;=Stimuli!$B$3,A6762&lt;=Stimuli!$C$3),Stimuli!$A$3,IF(AND(A6762&gt;=Stimuli!$B$4,A6762&lt;=Stimuli!$C$4),Stimuli!$A$4,"")))</f>
        <v>01 Quiet baseline (60s)</v>
      </c>
      <c r="I6762" s="6" t="n">
        <f aca="false">(B6762-B6761)/((A6762-A6761)/1000)</f>
        <v>-0.37509157509146</v>
      </c>
      <c r="J6762" s="6" t="n">
        <f aca="false">IF(OR(B6762&lt;Rules!$B$2,B6762&gt;Rules!$B$3,ABS(I6762)&gt;Rules!$B$4,OR(B6763&lt;Rules!$B$2,B6763&gt;Rules!$B$3,ABS(I6763)&gt;Rules!$B$4)),1,0)</f>
        <v>0</v>
      </c>
      <c r="K6762" s="6" t="str">
        <f aca="false">IF(F6762=1,COUNTIF($F$2:F6762,1),"")</f>
        <v/>
      </c>
    </row>
    <row r="6763" customFormat="false" ht="15" hidden="false" customHeight="false" outlineLevel="0" collapsed="false">
      <c r="A6763" s="6" t="n">
        <v>53089.4305</v>
      </c>
      <c r="B6763" s="6" t="n">
        <v>2.02417582417582</v>
      </c>
      <c r="C6763" s="6" t="n">
        <v>67</v>
      </c>
      <c r="D6763" s="6" t="n">
        <v>-1</v>
      </c>
      <c r="E6763" s="6" t="n">
        <v>1.9992673992674</v>
      </c>
      <c r="F6763" s="6" t="n">
        <v>0</v>
      </c>
      <c r="G6763" s="6" t="n">
        <v>0.0322344322344326</v>
      </c>
      <c r="H6763" s="6" t="str">
        <f aca="false">IF(AND(A6763&gt;=Stimuli!$B$2,A6763&lt;=Stimuli!$C$2),Stimuli!$A$2,IF(AND(A6763&gt;=Stimuli!$B$3,A6763&lt;=Stimuli!$C$3),Stimuli!$A$3,IF(AND(A6763&gt;=Stimuli!$B$4,A6763&lt;=Stimuli!$C$4),Stimuli!$A$4,"")))</f>
        <v>01 Quiet baseline (60s)</v>
      </c>
      <c r="I6763" s="6" t="n">
        <f aca="false">(B6763-B6762)/((A6763-A6762)/1000)</f>
        <v>0.562637362637304</v>
      </c>
      <c r="J6763" s="6" t="n">
        <f aca="false">IF(OR(B6763&lt;Rules!$B$2,B6763&gt;Rules!$B$3,ABS(I6763)&gt;Rules!$B$4,OR(B6764&lt;Rules!$B$2,B6764&gt;Rules!$B$3,ABS(I6764)&gt;Rules!$B$4)),1,0)</f>
        <v>0</v>
      </c>
      <c r="K6763" s="6" t="str">
        <f aca="false">IF(F6763=1,COUNTIF($F$2:F6763,1),"")</f>
        <v/>
      </c>
    </row>
    <row r="6764" customFormat="false" ht="15" hidden="false" customHeight="false" outlineLevel="0" collapsed="false">
      <c r="A6764" s="6" t="n">
        <v>53097.243</v>
      </c>
      <c r="B6764" s="6" t="n">
        <v>2.01978021978022</v>
      </c>
      <c r="C6764" s="6" t="n">
        <v>67</v>
      </c>
      <c r="D6764" s="6" t="n">
        <v>-1</v>
      </c>
      <c r="E6764" s="6" t="n">
        <v>1.9992673992674</v>
      </c>
      <c r="F6764" s="6" t="n">
        <v>0</v>
      </c>
      <c r="G6764" s="6" t="n">
        <v>0.0322344322344326</v>
      </c>
      <c r="H6764" s="6" t="str">
        <f aca="false">IF(AND(A6764&gt;=Stimuli!$B$2,A6764&lt;=Stimuli!$C$2),Stimuli!$A$2,IF(AND(A6764&gt;=Stimuli!$B$3,A6764&lt;=Stimuli!$C$3),Stimuli!$A$3,IF(AND(A6764&gt;=Stimuli!$B$4,A6764&lt;=Stimuli!$C$4),Stimuli!$A$4,"")))</f>
        <v>01 Quiet baseline (60s)</v>
      </c>
      <c r="I6764" s="6" t="n">
        <f aca="false">(B6764-B6763)/((A6764-A6763)/1000)</f>
        <v>-0.562637362637304</v>
      </c>
      <c r="J6764" s="6" t="n">
        <f aca="false">IF(OR(B6764&lt;Rules!$B$2,B6764&gt;Rules!$B$3,ABS(I6764)&gt;Rules!$B$4,OR(B6765&lt;Rules!$B$2,B6765&gt;Rules!$B$3,ABS(I6765)&gt;Rules!$B$4)),1,0)</f>
        <v>0</v>
      </c>
      <c r="K6764" s="6" t="str">
        <f aca="false">IF(F6764=1,COUNTIF($F$2:F6764,1),"")</f>
        <v/>
      </c>
    </row>
    <row r="6765" customFormat="false" ht="15" hidden="false" customHeight="false" outlineLevel="0" collapsed="false">
      <c r="A6765" s="6" t="n">
        <v>53105.0555</v>
      </c>
      <c r="B6765" s="6" t="n">
        <v>2.02417582417582</v>
      </c>
      <c r="C6765" s="6" t="n">
        <v>67</v>
      </c>
      <c r="D6765" s="6" t="n">
        <v>-1</v>
      </c>
      <c r="E6765" s="6" t="n">
        <v>1.9992673992674</v>
      </c>
      <c r="F6765" s="6" t="n">
        <v>0</v>
      </c>
      <c r="G6765" s="6" t="n">
        <v>0.0322344322344326</v>
      </c>
      <c r="H6765" s="6" t="str">
        <f aca="false">IF(AND(A6765&gt;=Stimuli!$B$2,A6765&lt;=Stimuli!$C$2),Stimuli!$A$2,IF(AND(A6765&gt;=Stimuli!$B$3,A6765&lt;=Stimuli!$C$3),Stimuli!$A$3,IF(AND(A6765&gt;=Stimuli!$B$4,A6765&lt;=Stimuli!$C$4),Stimuli!$A$4,"")))</f>
        <v>01 Quiet baseline (60s)</v>
      </c>
      <c r="I6765" s="6" t="n">
        <f aca="false">(B6765-B6764)/((A6765-A6764)/1000)</f>
        <v>0.562637362637304</v>
      </c>
      <c r="J6765" s="6" t="n">
        <f aca="false">IF(OR(B6765&lt;Rules!$B$2,B6765&gt;Rules!$B$3,ABS(I6765)&gt;Rules!$B$4,OR(B6766&lt;Rules!$B$2,B6766&gt;Rules!$B$3,ABS(I6766)&gt;Rules!$B$4)),1,0)</f>
        <v>0</v>
      </c>
      <c r="K6765" s="6" t="str">
        <f aca="false">IF(F6765=1,COUNTIF($F$2:F6765,1),"")</f>
        <v/>
      </c>
    </row>
    <row r="6766" customFormat="false" ht="15" hidden="false" customHeight="false" outlineLevel="0" collapsed="false">
      <c r="A6766" s="6" t="n">
        <v>53112.868</v>
      </c>
      <c r="B6766" s="6" t="n">
        <v>2.01831501831502</v>
      </c>
      <c r="C6766" s="6" t="n">
        <v>67</v>
      </c>
      <c r="D6766" s="6" t="n">
        <v>-1</v>
      </c>
      <c r="E6766" s="6" t="n">
        <v>1.9992673992674</v>
      </c>
      <c r="F6766" s="6" t="n">
        <v>0</v>
      </c>
      <c r="G6766" s="6" t="n">
        <v>0.0322344322344326</v>
      </c>
      <c r="H6766" s="6" t="str">
        <f aca="false">IF(AND(A6766&gt;=Stimuli!$B$2,A6766&lt;=Stimuli!$C$2),Stimuli!$A$2,IF(AND(A6766&gt;=Stimuli!$B$3,A6766&lt;=Stimuli!$C$3),Stimuli!$A$3,IF(AND(A6766&gt;=Stimuli!$B$4,A6766&lt;=Stimuli!$C$4),Stimuli!$A$4,"")))</f>
        <v>01 Quiet baseline (60s)</v>
      </c>
      <c r="I6766" s="6" t="n">
        <f aca="false">(B6766-B6765)/((A6766-A6765)/1000)</f>
        <v>-0.750183150183204</v>
      </c>
      <c r="J6766" s="6" t="n">
        <f aca="false">IF(OR(B6766&lt;Rules!$B$2,B6766&gt;Rules!$B$3,ABS(I6766)&gt;Rules!$B$4,OR(B6767&lt;Rules!$B$2,B6767&gt;Rules!$B$3,ABS(I6767)&gt;Rules!$B$4)),1,0)</f>
        <v>0</v>
      </c>
      <c r="K6766" s="6" t="str">
        <f aca="false">IF(F6766=1,COUNTIF($F$2:F6766,1),"")</f>
        <v/>
      </c>
    </row>
    <row r="6767" customFormat="false" ht="15" hidden="false" customHeight="false" outlineLevel="0" collapsed="false">
      <c r="A6767" s="6" t="n">
        <v>53120.6805</v>
      </c>
      <c r="B6767" s="6" t="n">
        <v>2.02564102564103</v>
      </c>
      <c r="C6767" s="6" t="n">
        <v>67</v>
      </c>
      <c r="D6767" s="6" t="n">
        <v>-1</v>
      </c>
      <c r="E6767" s="6" t="n">
        <v>1.9992673992674</v>
      </c>
      <c r="F6767" s="6" t="n">
        <v>0</v>
      </c>
      <c r="G6767" s="6" t="n">
        <v>0.0322344322344326</v>
      </c>
      <c r="H6767" s="6" t="str">
        <f aca="false">IF(AND(A6767&gt;=Stimuli!$B$2,A6767&lt;=Stimuli!$C$2),Stimuli!$A$2,IF(AND(A6767&gt;=Stimuli!$B$3,A6767&lt;=Stimuli!$C$3),Stimuli!$A$3,IF(AND(A6767&gt;=Stimuli!$B$4,A6767&lt;=Stimuli!$C$4),Stimuli!$A$4,"")))</f>
        <v>01 Quiet baseline (60s)</v>
      </c>
      <c r="I6767" s="6" t="n">
        <f aca="false">(B6767-B6766)/((A6767-A6766)/1000)</f>
        <v>0.937728937728934</v>
      </c>
      <c r="J6767" s="6" t="n">
        <f aca="false">IF(OR(B6767&lt;Rules!$B$2,B6767&gt;Rules!$B$3,ABS(I6767)&gt;Rules!$B$4,OR(B6768&lt;Rules!$B$2,B6768&gt;Rules!$B$3,ABS(I6768)&gt;Rules!$B$4)),1,0)</f>
        <v>0</v>
      </c>
      <c r="K6767" s="6" t="str">
        <f aca="false">IF(F6767=1,COUNTIF($F$2:F6767,1),"")</f>
        <v/>
      </c>
    </row>
    <row r="6768" customFormat="false" ht="15" hidden="false" customHeight="false" outlineLevel="0" collapsed="false">
      <c r="A6768" s="6" t="n">
        <v>53128.493</v>
      </c>
      <c r="B6768" s="6" t="n">
        <v>2.01831501831502</v>
      </c>
      <c r="C6768" s="6" t="n">
        <v>67</v>
      </c>
      <c r="D6768" s="6" t="n">
        <v>-1</v>
      </c>
      <c r="E6768" s="6" t="n">
        <v>1.9992673992674</v>
      </c>
      <c r="F6768" s="6" t="n">
        <v>0</v>
      </c>
      <c r="G6768" s="6" t="n">
        <v>0.0322344322344326</v>
      </c>
      <c r="H6768" s="6" t="str">
        <f aca="false">IF(AND(A6768&gt;=Stimuli!$B$2,A6768&lt;=Stimuli!$C$2),Stimuli!$A$2,IF(AND(A6768&gt;=Stimuli!$B$3,A6768&lt;=Stimuli!$C$3),Stimuli!$A$3,IF(AND(A6768&gt;=Stimuli!$B$4,A6768&lt;=Stimuli!$C$4),Stimuli!$A$4,"")))</f>
        <v>01 Quiet baseline (60s)</v>
      </c>
      <c r="I6768" s="6" t="n">
        <f aca="false">(B6768-B6767)/((A6768-A6767)/1000)</f>
        <v>-0.937728937728934</v>
      </c>
      <c r="J6768" s="6" t="n">
        <f aca="false">IF(OR(B6768&lt;Rules!$B$2,B6768&gt;Rules!$B$3,ABS(I6768)&gt;Rules!$B$4,OR(B6769&lt;Rules!$B$2,B6769&gt;Rules!$B$3,ABS(I6769)&gt;Rules!$B$4)),1,0)</f>
        <v>0</v>
      </c>
      <c r="K6768" s="6" t="str">
        <f aca="false">IF(F6768=1,COUNTIF($F$2:F6768,1),"")</f>
        <v/>
      </c>
    </row>
    <row r="6769" customFormat="false" ht="15" hidden="false" customHeight="false" outlineLevel="0" collapsed="false">
      <c r="A6769" s="6" t="n">
        <v>53136.3055</v>
      </c>
      <c r="B6769" s="6" t="n">
        <v>2.02564102564103</v>
      </c>
      <c r="C6769" s="6" t="n">
        <v>67</v>
      </c>
      <c r="D6769" s="6" t="n">
        <v>-1</v>
      </c>
      <c r="E6769" s="6" t="n">
        <v>1.9992673992674</v>
      </c>
      <c r="F6769" s="6" t="n">
        <v>0</v>
      </c>
      <c r="G6769" s="6" t="n">
        <v>0.0322344322344326</v>
      </c>
      <c r="H6769" s="6" t="str">
        <f aca="false">IF(AND(A6769&gt;=Stimuli!$B$2,A6769&lt;=Stimuli!$C$2),Stimuli!$A$2,IF(AND(A6769&gt;=Stimuli!$B$3,A6769&lt;=Stimuli!$C$3),Stimuli!$A$3,IF(AND(A6769&gt;=Stimuli!$B$4,A6769&lt;=Stimuli!$C$4),Stimuli!$A$4,"")))</f>
        <v>01 Quiet baseline (60s)</v>
      </c>
      <c r="I6769" s="6" t="n">
        <f aca="false">(B6769-B6768)/((A6769-A6768)/1000)</f>
        <v>0.937728937728934</v>
      </c>
      <c r="J6769" s="6" t="n">
        <f aca="false">IF(OR(B6769&lt;Rules!$B$2,B6769&gt;Rules!$B$3,ABS(I6769)&gt;Rules!$B$4,OR(B6770&lt;Rules!$B$2,B6770&gt;Rules!$B$3,ABS(I6770)&gt;Rules!$B$4)),1,0)</f>
        <v>0</v>
      </c>
      <c r="K6769" s="6" t="str">
        <f aca="false">IF(F6769=1,COUNTIF($F$2:F6769,1),"")</f>
        <v/>
      </c>
    </row>
    <row r="6770" customFormat="false" ht="15" hidden="false" customHeight="false" outlineLevel="0" collapsed="false">
      <c r="A6770" s="6" t="n">
        <v>53144.118</v>
      </c>
      <c r="B6770" s="6" t="n">
        <v>2.01684981684982</v>
      </c>
      <c r="C6770" s="6" t="n">
        <v>67</v>
      </c>
      <c r="D6770" s="6" t="n">
        <v>-1</v>
      </c>
      <c r="E6770" s="6" t="n">
        <v>1.9992673992674</v>
      </c>
      <c r="F6770" s="6" t="n">
        <v>0</v>
      </c>
      <c r="G6770" s="6" t="n">
        <v>0.0322344322344326</v>
      </c>
      <c r="H6770" s="6" t="str">
        <f aca="false">IF(AND(A6770&gt;=Stimuli!$B$2,A6770&lt;=Stimuli!$C$2),Stimuli!$A$2,IF(AND(A6770&gt;=Stimuli!$B$3,A6770&lt;=Stimuli!$C$3),Stimuli!$A$3,IF(AND(A6770&gt;=Stimuli!$B$4,A6770&lt;=Stimuli!$C$4),Stimuli!$A$4,"")))</f>
        <v>01 Quiet baseline (60s)</v>
      </c>
      <c r="I6770" s="6" t="n">
        <f aca="false">(B6770-B6769)/((A6770-A6769)/1000)</f>
        <v>-1.12527472527466</v>
      </c>
      <c r="J6770" s="6" t="n">
        <f aca="false">IF(OR(B6770&lt;Rules!$B$2,B6770&gt;Rules!$B$3,ABS(I6770)&gt;Rules!$B$4,OR(B6771&lt;Rules!$B$2,B6771&gt;Rules!$B$3,ABS(I6771)&gt;Rules!$B$4)),1,0)</f>
        <v>0</v>
      </c>
      <c r="K6770" s="6" t="str">
        <f aca="false">IF(F6770=1,COUNTIF($F$2:F6770,1),"")</f>
        <v/>
      </c>
    </row>
    <row r="6771" customFormat="false" ht="15" hidden="false" customHeight="false" outlineLevel="0" collapsed="false">
      <c r="A6771" s="6" t="n">
        <v>53151.9305</v>
      </c>
      <c r="B6771" s="6" t="n">
        <v>2.02564102564103</v>
      </c>
      <c r="C6771" s="6" t="n">
        <v>67</v>
      </c>
      <c r="D6771" s="6" t="n">
        <v>-1</v>
      </c>
      <c r="E6771" s="6" t="n">
        <v>1.9992673992674</v>
      </c>
      <c r="F6771" s="6" t="n">
        <v>0</v>
      </c>
      <c r="G6771" s="6" t="n">
        <v>0.0322344322344326</v>
      </c>
      <c r="H6771" s="6" t="str">
        <f aca="false">IF(AND(A6771&gt;=Stimuli!$B$2,A6771&lt;=Stimuli!$C$2),Stimuli!$A$2,IF(AND(A6771&gt;=Stimuli!$B$3,A6771&lt;=Stimuli!$C$3),Stimuli!$A$3,IF(AND(A6771&gt;=Stimuli!$B$4,A6771&lt;=Stimuli!$C$4),Stimuli!$A$4,"")))</f>
        <v>01 Quiet baseline (60s)</v>
      </c>
      <c r="I6771" s="6" t="n">
        <f aca="false">(B6771-B6770)/((A6771-A6770)/1000)</f>
        <v>1.12527472527466</v>
      </c>
      <c r="J6771" s="6" t="n">
        <f aca="false">IF(OR(B6771&lt;Rules!$B$2,B6771&gt;Rules!$B$3,ABS(I6771)&gt;Rules!$B$4,OR(B6772&lt;Rules!$B$2,B6772&gt;Rules!$B$3,ABS(I6772)&gt;Rules!$B$4)),1,0)</f>
        <v>0</v>
      </c>
      <c r="K6771" s="6" t="str">
        <f aca="false">IF(F6771=1,COUNTIF($F$2:F6771,1),"")</f>
        <v/>
      </c>
    </row>
    <row r="6772" customFormat="false" ht="15" hidden="false" customHeight="false" outlineLevel="0" collapsed="false">
      <c r="A6772" s="6" t="n">
        <v>53159.743</v>
      </c>
      <c r="B6772" s="6" t="n">
        <v>2.01831501831502</v>
      </c>
      <c r="C6772" s="6" t="n">
        <v>67</v>
      </c>
      <c r="D6772" s="6" t="n">
        <v>-1</v>
      </c>
      <c r="E6772" s="6" t="n">
        <v>1.9992673992674</v>
      </c>
      <c r="F6772" s="6" t="n">
        <v>0</v>
      </c>
      <c r="G6772" s="6" t="n">
        <v>0.0322344322344326</v>
      </c>
      <c r="H6772" s="6" t="str">
        <f aca="false">IF(AND(A6772&gt;=Stimuli!$B$2,A6772&lt;=Stimuli!$C$2),Stimuli!$A$2,IF(AND(A6772&gt;=Stimuli!$B$3,A6772&lt;=Stimuli!$C$3),Stimuli!$A$3,IF(AND(A6772&gt;=Stimuli!$B$4,A6772&lt;=Stimuli!$C$4),Stimuli!$A$4,"")))</f>
        <v>01 Quiet baseline (60s)</v>
      </c>
      <c r="I6772" s="6" t="n">
        <f aca="false">(B6772-B6771)/((A6772-A6771)/1000)</f>
        <v>-0.937728937728934</v>
      </c>
      <c r="J6772" s="6" t="n">
        <f aca="false">IF(OR(B6772&lt;Rules!$B$2,B6772&gt;Rules!$B$3,ABS(I6772)&gt;Rules!$B$4,OR(B6773&lt;Rules!$B$2,B6773&gt;Rules!$B$3,ABS(I6773)&gt;Rules!$B$4)),1,0)</f>
        <v>0</v>
      </c>
      <c r="K6772" s="6" t="str">
        <f aca="false">IF(F6772=1,COUNTIF($F$2:F6772,1),"")</f>
        <v/>
      </c>
    </row>
    <row r="6773" customFormat="false" ht="15" hidden="false" customHeight="false" outlineLevel="0" collapsed="false">
      <c r="A6773" s="6" t="n">
        <v>53167.5555</v>
      </c>
      <c r="B6773" s="6" t="n">
        <v>2.02271062271062</v>
      </c>
      <c r="C6773" s="6" t="n">
        <v>67</v>
      </c>
      <c r="D6773" s="6" t="n">
        <v>-1</v>
      </c>
      <c r="E6773" s="6" t="n">
        <v>1.9992673992674</v>
      </c>
      <c r="F6773" s="6" t="n">
        <v>0</v>
      </c>
      <c r="G6773" s="6" t="n">
        <v>0.0322344322344326</v>
      </c>
      <c r="H6773" s="6" t="str">
        <f aca="false">IF(AND(A6773&gt;=Stimuli!$B$2,A6773&lt;=Stimuli!$C$2),Stimuli!$A$2,IF(AND(A6773&gt;=Stimuli!$B$3,A6773&lt;=Stimuli!$C$3),Stimuli!$A$3,IF(AND(A6773&gt;=Stimuli!$B$4,A6773&lt;=Stimuli!$C$4),Stimuli!$A$4,"")))</f>
        <v>01 Quiet baseline (60s)</v>
      </c>
      <c r="I6773" s="6" t="n">
        <f aca="false">(B6773-B6772)/((A6773-A6772)/1000)</f>
        <v>0.562637362637361</v>
      </c>
      <c r="J6773" s="6" t="n">
        <f aca="false">IF(OR(B6773&lt;Rules!$B$2,B6773&gt;Rules!$B$3,ABS(I6773)&gt;Rules!$B$4,OR(B6774&lt;Rules!$B$2,B6774&gt;Rules!$B$3,ABS(I6774)&gt;Rules!$B$4)),1,0)</f>
        <v>0</v>
      </c>
      <c r="K6773" s="6" t="str">
        <f aca="false">IF(F6773=1,COUNTIF($F$2:F6773,1),"")</f>
        <v/>
      </c>
    </row>
    <row r="6774" customFormat="false" ht="15" hidden="false" customHeight="false" outlineLevel="0" collapsed="false">
      <c r="A6774" s="6" t="n">
        <v>53175.368</v>
      </c>
      <c r="B6774" s="6" t="n">
        <v>2.01831501831502</v>
      </c>
      <c r="C6774" s="6" t="n">
        <v>67</v>
      </c>
      <c r="D6774" s="6" t="n">
        <v>-1</v>
      </c>
      <c r="E6774" s="6" t="n">
        <v>1.9992673992674</v>
      </c>
      <c r="F6774" s="6" t="n">
        <v>0</v>
      </c>
      <c r="G6774" s="6" t="n">
        <v>0.0322344322344326</v>
      </c>
      <c r="H6774" s="6" t="str">
        <f aca="false">IF(AND(A6774&gt;=Stimuli!$B$2,A6774&lt;=Stimuli!$C$2),Stimuli!$A$2,IF(AND(A6774&gt;=Stimuli!$B$3,A6774&lt;=Stimuli!$C$3),Stimuli!$A$3,IF(AND(A6774&gt;=Stimuli!$B$4,A6774&lt;=Stimuli!$C$4),Stimuli!$A$4,"")))</f>
        <v>01 Quiet baseline (60s)</v>
      </c>
      <c r="I6774" s="6" t="n">
        <f aca="false">(B6774-B6773)/((A6774-A6773)/1000)</f>
        <v>-0.562637362637361</v>
      </c>
      <c r="J6774" s="6" t="n">
        <f aca="false">IF(OR(B6774&lt;Rules!$B$2,B6774&gt;Rules!$B$3,ABS(I6774)&gt;Rules!$B$4,OR(B6775&lt;Rules!$B$2,B6775&gt;Rules!$B$3,ABS(I6775)&gt;Rules!$B$4)),1,0)</f>
        <v>0</v>
      </c>
      <c r="K6774" s="6" t="str">
        <f aca="false">IF(F6774=1,COUNTIF($F$2:F6774,1),"")</f>
        <v/>
      </c>
    </row>
    <row r="6775" customFormat="false" ht="15" hidden="false" customHeight="false" outlineLevel="0" collapsed="false">
      <c r="A6775" s="6" t="n">
        <v>53183.1805</v>
      </c>
      <c r="B6775" s="6" t="n">
        <v>2.02124542124542</v>
      </c>
      <c r="C6775" s="6" t="n">
        <v>67</v>
      </c>
      <c r="D6775" s="6" t="n">
        <v>-1</v>
      </c>
      <c r="E6775" s="6" t="n">
        <v>1.9992673992674</v>
      </c>
      <c r="F6775" s="6" t="n">
        <v>0</v>
      </c>
      <c r="G6775" s="6" t="n">
        <v>0.0322344322344326</v>
      </c>
      <c r="H6775" s="6" t="str">
        <f aca="false">IF(AND(A6775&gt;=Stimuli!$B$2,A6775&lt;=Stimuli!$C$2),Stimuli!$A$2,IF(AND(A6775&gt;=Stimuli!$B$3,A6775&lt;=Stimuli!$C$3),Stimuli!$A$3,IF(AND(A6775&gt;=Stimuli!$B$4,A6775&lt;=Stimuli!$C$4),Stimuli!$A$4,"")))</f>
        <v>01 Quiet baseline (60s)</v>
      </c>
      <c r="I6775" s="6" t="n">
        <f aca="false">(B6775-B6774)/((A6775-A6774)/1000)</f>
        <v>0.375091575091631</v>
      </c>
      <c r="J6775" s="6" t="n">
        <f aca="false">IF(OR(B6775&lt;Rules!$B$2,B6775&gt;Rules!$B$3,ABS(I6775)&gt;Rules!$B$4,OR(B6776&lt;Rules!$B$2,B6776&gt;Rules!$B$3,ABS(I6776)&gt;Rules!$B$4)),1,0)</f>
        <v>0</v>
      </c>
      <c r="K6775" s="6" t="str">
        <f aca="false">IF(F6775=1,COUNTIF($F$2:F6775,1),"")</f>
        <v/>
      </c>
    </row>
    <row r="6776" customFormat="false" ht="15" hidden="false" customHeight="false" outlineLevel="0" collapsed="false">
      <c r="A6776" s="6" t="n">
        <v>53190.993</v>
      </c>
      <c r="B6776" s="6" t="n">
        <v>2.01978021978022</v>
      </c>
      <c r="C6776" s="6" t="n">
        <v>67</v>
      </c>
      <c r="D6776" s="6" t="n">
        <v>-1</v>
      </c>
      <c r="E6776" s="6" t="n">
        <v>1.9992673992674</v>
      </c>
      <c r="F6776" s="6" t="n">
        <v>0</v>
      </c>
      <c r="G6776" s="6" t="n">
        <v>0.0322344322344326</v>
      </c>
      <c r="H6776" s="6" t="str">
        <f aca="false">IF(AND(A6776&gt;=Stimuli!$B$2,A6776&lt;=Stimuli!$C$2),Stimuli!$A$2,IF(AND(A6776&gt;=Stimuli!$B$3,A6776&lt;=Stimuli!$C$3),Stimuli!$A$3,IF(AND(A6776&gt;=Stimuli!$B$4,A6776&lt;=Stimuli!$C$4),Stimuli!$A$4,"")))</f>
        <v>01 Quiet baseline (60s)</v>
      </c>
      <c r="I6776" s="6" t="n">
        <f aca="false">(B6776-B6775)/((A6776-A6775)/1000)</f>
        <v>-0.18754578754573</v>
      </c>
      <c r="J6776" s="6" t="n">
        <f aca="false">IF(OR(B6776&lt;Rules!$B$2,B6776&gt;Rules!$B$3,ABS(I6776)&gt;Rules!$B$4,OR(B6777&lt;Rules!$B$2,B6777&gt;Rules!$B$3,ABS(I6777)&gt;Rules!$B$4)),1,0)</f>
        <v>0</v>
      </c>
      <c r="K6776" s="6" t="str">
        <f aca="false">IF(F6776=1,COUNTIF($F$2:F6776,1),"")</f>
        <v/>
      </c>
    </row>
    <row r="6777" customFormat="false" ht="15" hidden="false" customHeight="false" outlineLevel="0" collapsed="false">
      <c r="A6777" s="6" t="n">
        <v>53198.8055</v>
      </c>
      <c r="B6777" s="6" t="n">
        <v>2.01978021978022</v>
      </c>
      <c r="C6777" s="6" t="n">
        <v>67</v>
      </c>
      <c r="D6777" s="6" t="n">
        <v>-1</v>
      </c>
      <c r="E6777" s="6" t="n">
        <v>1.9992673992674</v>
      </c>
      <c r="F6777" s="6" t="n">
        <v>0</v>
      </c>
      <c r="G6777" s="6" t="n">
        <v>0.0322344322344326</v>
      </c>
      <c r="H6777" s="6" t="str">
        <f aca="false">IF(AND(A6777&gt;=Stimuli!$B$2,A6777&lt;=Stimuli!$C$2),Stimuli!$A$2,IF(AND(A6777&gt;=Stimuli!$B$3,A6777&lt;=Stimuli!$C$3),Stimuli!$A$3,IF(AND(A6777&gt;=Stimuli!$B$4,A6777&lt;=Stimuli!$C$4),Stimuli!$A$4,"")))</f>
        <v>01 Quiet baseline (60s)</v>
      </c>
      <c r="I6777" s="6" t="n">
        <f aca="false">(B6777-B6776)/((A6777-A6776)/1000)</f>
        <v>0</v>
      </c>
      <c r="J6777" s="6" t="n">
        <f aca="false">IF(OR(B6777&lt;Rules!$B$2,B6777&gt;Rules!$B$3,ABS(I6777)&gt;Rules!$B$4,OR(B6778&lt;Rules!$B$2,B6778&gt;Rules!$B$3,ABS(I6778)&gt;Rules!$B$4)),1,0)</f>
        <v>0</v>
      </c>
      <c r="K6777" s="6" t="str">
        <f aca="false">IF(F6777=1,COUNTIF($F$2:F6777,1),"")</f>
        <v/>
      </c>
    </row>
    <row r="6778" customFormat="false" ht="15" hidden="false" customHeight="false" outlineLevel="0" collapsed="false">
      <c r="A6778" s="6" t="n">
        <v>53206.618</v>
      </c>
      <c r="B6778" s="6" t="n">
        <v>2.02124542124542</v>
      </c>
      <c r="C6778" s="6" t="n">
        <v>67</v>
      </c>
      <c r="D6778" s="6" t="n">
        <v>-1</v>
      </c>
      <c r="E6778" s="6" t="n">
        <v>1.9992673992674</v>
      </c>
      <c r="F6778" s="6" t="n">
        <v>0</v>
      </c>
      <c r="G6778" s="6" t="n">
        <v>0.0322344322344326</v>
      </c>
      <c r="H6778" s="6" t="str">
        <f aca="false">IF(AND(A6778&gt;=Stimuli!$B$2,A6778&lt;=Stimuli!$C$2),Stimuli!$A$2,IF(AND(A6778&gt;=Stimuli!$B$3,A6778&lt;=Stimuli!$C$3),Stimuli!$A$3,IF(AND(A6778&gt;=Stimuli!$B$4,A6778&lt;=Stimuli!$C$4),Stimuli!$A$4,"")))</f>
        <v>01 Quiet baseline (60s)</v>
      </c>
      <c r="I6778" s="6" t="n">
        <f aca="false">(B6778-B6777)/((A6778-A6777)/1000)</f>
        <v>0.18754578754573</v>
      </c>
      <c r="J6778" s="6" t="n">
        <f aca="false">IF(OR(B6778&lt;Rules!$B$2,B6778&gt;Rules!$B$3,ABS(I6778)&gt;Rules!$B$4,OR(B6779&lt;Rules!$B$2,B6779&gt;Rules!$B$3,ABS(I6779)&gt;Rules!$B$4)),1,0)</f>
        <v>0</v>
      </c>
      <c r="K6778" s="6" t="str">
        <f aca="false">IF(F6778=1,COUNTIF($F$2:F6778,1),"")</f>
        <v/>
      </c>
    </row>
    <row r="6779" customFormat="false" ht="15" hidden="false" customHeight="false" outlineLevel="0" collapsed="false">
      <c r="A6779" s="6" t="n">
        <v>53214.4305</v>
      </c>
      <c r="B6779" s="6" t="n">
        <v>2.01831501831502</v>
      </c>
      <c r="C6779" s="6" t="n">
        <v>67</v>
      </c>
      <c r="D6779" s="6" t="n">
        <v>-1</v>
      </c>
      <c r="E6779" s="6" t="n">
        <v>1.9992673992674</v>
      </c>
      <c r="F6779" s="6" t="n">
        <v>0</v>
      </c>
      <c r="G6779" s="6" t="n">
        <v>0.0322344322344326</v>
      </c>
      <c r="H6779" s="6" t="str">
        <f aca="false">IF(AND(A6779&gt;=Stimuli!$B$2,A6779&lt;=Stimuli!$C$2),Stimuli!$A$2,IF(AND(A6779&gt;=Stimuli!$B$3,A6779&lt;=Stimuli!$C$3),Stimuli!$A$3,IF(AND(A6779&gt;=Stimuli!$B$4,A6779&lt;=Stimuli!$C$4),Stimuli!$A$4,"")))</f>
        <v>01 Quiet baseline (60s)</v>
      </c>
      <c r="I6779" s="6" t="n">
        <f aca="false">(B6779-B6778)/((A6779-A6778)/1000)</f>
        <v>-0.375091575091631</v>
      </c>
      <c r="J6779" s="6" t="n">
        <f aca="false">IF(OR(B6779&lt;Rules!$B$2,B6779&gt;Rules!$B$3,ABS(I6779)&gt;Rules!$B$4,OR(B6780&lt;Rules!$B$2,B6780&gt;Rules!$B$3,ABS(I6780)&gt;Rules!$B$4)),1,0)</f>
        <v>0</v>
      </c>
      <c r="K6779" s="6" t="str">
        <f aca="false">IF(F6779=1,COUNTIF($F$2:F6779,1),"")</f>
        <v/>
      </c>
    </row>
    <row r="6780" customFormat="false" ht="15" hidden="false" customHeight="false" outlineLevel="0" collapsed="false">
      <c r="A6780" s="6" t="n">
        <v>53222.243</v>
      </c>
      <c r="B6780" s="6" t="n">
        <v>2.02271062271062</v>
      </c>
      <c r="C6780" s="6" t="n">
        <v>67</v>
      </c>
      <c r="D6780" s="6" t="n">
        <v>-1</v>
      </c>
      <c r="E6780" s="6" t="n">
        <v>1.9992673992674</v>
      </c>
      <c r="F6780" s="6" t="n">
        <v>0</v>
      </c>
      <c r="G6780" s="6" t="n">
        <v>0.0322344322344326</v>
      </c>
      <c r="H6780" s="6" t="str">
        <f aca="false">IF(AND(A6780&gt;=Stimuli!$B$2,A6780&lt;=Stimuli!$C$2),Stimuli!$A$2,IF(AND(A6780&gt;=Stimuli!$B$3,A6780&lt;=Stimuli!$C$3),Stimuli!$A$3,IF(AND(A6780&gt;=Stimuli!$B$4,A6780&lt;=Stimuli!$C$4),Stimuli!$A$4,"")))</f>
        <v>01 Quiet baseline (60s)</v>
      </c>
      <c r="I6780" s="6" t="n">
        <f aca="false">(B6780-B6779)/((A6780-A6779)/1000)</f>
        <v>0.562637362637361</v>
      </c>
      <c r="J6780" s="6" t="n">
        <f aca="false">IF(OR(B6780&lt;Rules!$B$2,B6780&gt;Rules!$B$3,ABS(I6780)&gt;Rules!$B$4,OR(B6781&lt;Rules!$B$2,B6781&gt;Rules!$B$3,ABS(I6781)&gt;Rules!$B$4)),1,0)</f>
        <v>0</v>
      </c>
      <c r="K6780" s="6" t="str">
        <f aca="false">IF(F6780=1,COUNTIF($F$2:F6780,1),"")</f>
        <v/>
      </c>
    </row>
    <row r="6781" customFormat="false" ht="15" hidden="false" customHeight="false" outlineLevel="0" collapsed="false">
      <c r="A6781" s="6" t="n">
        <v>53230.0555</v>
      </c>
      <c r="B6781" s="6" t="n">
        <v>2.01684981684982</v>
      </c>
      <c r="C6781" s="6" t="n">
        <v>67</v>
      </c>
      <c r="D6781" s="6" t="n">
        <v>-1</v>
      </c>
      <c r="E6781" s="6" t="n">
        <v>1.9992673992674</v>
      </c>
      <c r="F6781" s="6" t="n">
        <v>0</v>
      </c>
      <c r="G6781" s="6" t="n">
        <v>0.0322344322344326</v>
      </c>
      <c r="H6781" s="6" t="str">
        <f aca="false">IF(AND(A6781&gt;=Stimuli!$B$2,A6781&lt;=Stimuli!$C$2),Stimuli!$A$2,IF(AND(A6781&gt;=Stimuli!$B$3,A6781&lt;=Stimuli!$C$3),Stimuli!$A$3,IF(AND(A6781&gt;=Stimuli!$B$4,A6781&lt;=Stimuli!$C$4),Stimuli!$A$4,"")))</f>
        <v>01 Quiet baseline (60s)</v>
      </c>
      <c r="I6781" s="6" t="n">
        <f aca="false">(B6781-B6780)/((A6781-A6780)/1000)</f>
        <v>-0.750183150183091</v>
      </c>
      <c r="J6781" s="6" t="n">
        <f aca="false">IF(OR(B6781&lt;Rules!$B$2,B6781&gt;Rules!$B$3,ABS(I6781)&gt;Rules!$B$4,OR(B6782&lt;Rules!$B$2,B6782&gt;Rules!$B$3,ABS(I6782)&gt;Rules!$B$4)),1,0)</f>
        <v>0</v>
      </c>
      <c r="K6781" s="6" t="str">
        <f aca="false">IF(F6781=1,COUNTIF($F$2:F6781,1),"")</f>
        <v/>
      </c>
    </row>
    <row r="6782" customFormat="false" ht="15" hidden="false" customHeight="false" outlineLevel="0" collapsed="false">
      <c r="A6782" s="6" t="n">
        <v>53237.868</v>
      </c>
      <c r="B6782" s="6" t="n">
        <v>2.02271062271062</v>
      </c>
      <c r="C6782" s="6" t="n">
        <v>67</v>
      </c>
      <c r="D6782" s="6" t="n">
        <v>-1</v>
      </c>
      <c r="E6782" s="6" t="n">
        <v>1.9992673992674</v>
      </c>
      <c r="F6782" s="6" t="n">
        <v>0</v>
      </c>
      <c r="G6782" s="6" t="n">
        <v>0.0322344322344326</v>
      </c>
      <c r="H6782" s="6" t="str">
        <f aca="false">IF(AND(A6782&gt;=Stimuli!$B$2,A6782&lt;=Stimuli!$C$2),Stimuli!$A$2,IF(AND(A6782&gt;=Stimuli!$B$3,A6782&lt;=Stimuli!$C$3),Stimuli!$A$3,IF(AND(A6782&gt;=Stimuli!$B$4,A6782&lt;=Stimuli!$C$4),Stimuli!$A$4,"")))</f>
        <v>01 Quiet baseline (60s)</v>
      </c>
      <c r="I6782" s="6" t="n">
        <f aca="false">(B6782-B6781)/((A6782-A6781)/1000)</f>
        <v>0.750183150183091</v>
      </c>
      <c r="J6782" s="6" t="n">
        <f aca="false">IF(OR(B6782&lt;Rules!$B$2,B6782&gt;Rules!$B$3,ABS(I6782)&gt;Rules!$B$4,OR(B6783&lt;Rules!$B$2,B6783&gt;Rules!$B$3,ABS(I6783)&gt;Rules!$B$4)),1,0)</f>
        <v>0</v>
      </c>
      <c r="K6782" s="6" t="str">
        <f aca="false">IF(F6782=1,COUNTIF($F$2:F6782,1),"")</f>
        <v/>
      </c>
    </row>
    <row r="6783" customFormat="false" ht="15" hidden="false" customHeight="false" outlineLevel="0" collapsed="false">
      <c r="A6783" s="6" t="n">
        <v>53245.6805</v>
      </c>
      <c r="B6783" s="6" t="n">
        <v>2.01684981684982</v>
      </c>
      <c r="C6783" s="6" t="n">
        <v>67</v>
      </c>
      <c r="D6783" s="6" t="n">
        <v>-1</v>
      </c>
      <c r="E6783" s="6" t="n">
        <v>1.9992673992674</v>
      </c>
      <c r="F6783" s="6" t="n">
        <v>0</v>
      </c>
      <c r="G6783" s="6" t="n">
        <v>0.0322344322344326</v>
      </c>
      <c r="H6783" s="6" t="str">
        <f aca="false">IF(AND(A6783&gt;=Stimuli!$B$2,A6783&lt;=Stimuli!$C$2),Stimuli!$A$2,IF(AND(A6783&gt;=Stimuli!$B$3,A6783&lt;=Stimuli!$C$3),Stimuli!$A$3,IF(AND(A6783&gt;=Stimuli!$B$4,A6783&lt;=Stimuli!$C$4),Stimuli!$A$4,"")))</f>
        <v>01 Quiet baseline (60s)</v>
      </c>
      <c r="I6783" s="6" t="n">
        <f aca="false">(B6783-B6782)/((A6783-A6782)/1000)</f>
        <v>-0.750183150183091</v>
      </c>
      <c r="J6783" s="6" t="n">
        <f aca="false">IF(OR(B6783&lt;Rules!$B$2,B6783&gt;Rules!$B$3,ABS(I6783)&gt;Rules!$B$4,OR(B6784&lt;Rules!$B$2,B6784&gt;Rules!$B$3,ABS(I6784)&gt;Rules!$B$4)),1,0)</f>
        <v>0</v>
      </c>
      <c r="K6783" s="6" t="str">
        <f aca="false">IF(F6783=1,COUNTIF($F$2:F6783,1),"")</f>
        <v/>
      </c>
    </row>
    <row r="6784" customFormat="false" ht="15" hidden="false" customHeight="false" outlineLevel="0" collapsed="false">
      <c r="A6784" s="6" t="n">
        <v>53253.493</v>
      </c>
      <c r="B6784" s="6" t="n">
        <v>2.02417582417582</v>
      </c>
      <c r="C6784" s="6" t="n">
        <v>67</v>
      </c>
      <c r="D6784" s="6" t="n">
        <v>-1</v>
      </c>
      <c r="E6784" s="6" t="n">
        <v>1.9992673992674</v>
      </c>
      <c r="F6784" s="6" t="n">
        <v>0</v>
      </c>
      <c r="G6784" s="6" t="n">
        <v>0.0322344322344326</v>
      </c>
      <c r="H6784" s="6" t="str">
        <f aca="false">IF(AND(A6784&gt;=Stimuli!$B$2,A6784&lt;=Stimuli!$C$2),Stimuli!$A$2,IF(AND(A6784&gt;=Stimuli!$B$3,A6784&lt;=Stimuli!$C$3),Stimuli!$A$3,IF(AND(A6784&gt;=Stimuli!$B$4,A6784&lt;=Stimuli!$C$4),Stimuli!$A$4,"")))</f>
        <v>01 Quiet baseline (60s)</v>
      </c>
      <c r="I6784" s="6" t="n">
        <f aca="false">(B6784-B6783)/((A6784-A6783)/1000)</f>
        <v>0.937728937728934</v>
      </c>
      <c r="J6784" s="6" t="n">
        <f aca="false">IF(OR(B6784&lt;Rules!$B$2,B6784&gt;Rules!$B$3,ABS(I6784)&gt;Rules!$B$4,OR(B6785&lt;Rules!$B$2,B6785&gt;Rules!$B$3,ABS(I6785)&gt;Rules!$B$4)),1,0)</f>
        <v>0</v>
      </c>
      <c r="K6784" s="6" t="str">
        <f aca="false">IF(F6784=1,COUNTIF($F$2:F6784,1),"")</f>
        <v/>
      </c>
    </row>
    <row r="6785" customFormat="false" ht="15" hidden="false" customHeight="false" outlineLevel="0" collapsed="false">
      <c r="A6785" s="6" t="n">
        <v>53261.3055</v>
      </c>
      <c r="B6785" s="6" t="n">
        <v>2.01538461538462</v>
      </c>
      <c r="C6785" s="6" t="n">
        <v>67</v>
      </c>
      <c r="D6785" s="6" t="n">
        <v>-1</v>
      </c>
      <c r="E6785" s="6" t="n">
        <v>1.9992673992674</v>
      </c>
      <c r="F6785" s="6" t="n">
        <v>0</v>
      </c>
      <c r="G6785" s="6" t="n">
        <v>0.0322344322344326</v>
      </c>
      <c r="H6785" s="6" t="str">
        <f aca="false">IF(AND(A6785&gt;=Stimuli!$B$2,A6785&lt;=Stimuli!$C$2),Stimuli!$A$2,IF(AND(A6785&gt;=Stimuli!$B$3,A6785&lt;=Stimuli!$C$3),Stimuli!$A$3,IF(AND(A6785&gt;=Stimuli!$B$4,A6785&lt;=Stimuli!$C$4),Stimuli!$A$4,"")))</f>
        <v>01 Quiet baseline (60s)</v>
      </c>
      <c r="I6785" s="6" t="n">
        <f aca="false">(B6785-B6784)/((A6785-A6784)/1000)</f>
        <v>-1.12527472527461</v>
      </c>
      <c r="J6785" s="6" t="n">
        <f aca="false">IF(OR(B6785&lt;Rules!$B$2,B6785&gt;Rules!$B$3,ABS(I6785)&gt;Rules!$B$4,OR(B6786&lt;Rules!$B$2,B6786&gt;Rules!$B$3,ABS(I6786)&gt;Rules!$B$4)),1,0)</f>
        <v>0</v>
      </c>
      <c r="K6785" s="6" t="str">
        <f aca="false">IF(F6785=1,COUNTIF($F$2:F6785,1),"")</f>
        <v/>
      </c>
    </row>
    <row r="6786" customFormat="false" ht="15" hidden="false" customHeight="false" outlineLevel="0" collapsed="false">
      <c r="A6786" s="6" t="n">
        <v>53269.118</v>
      </c>
      <c r="B6786" s="6" t="n">
        <v>2.02417582417582</v>
      </c>
      <c r="C6786" s="6" t="n">
        <v>67</v>
      </c>
      <c r="D6786" s="6" t="n">
        <v>-1</v>
      </c>
      <c r="E6786" s="6" t="n">
        <v>1.9992673992674</v>
      </c>
      <c r="F6786" s="6" t="n">
        <v>0</v>
      </c>
      <c r="G6786" s="6" t="n">
        <v>0.0322344322344326</v>
      </c>
      <c r="H6786" s="6" t="str">
        <f aca="false">IF(AND(A6786&gt;=Stimuli!$B$2,A6786&lt;=Stimuli!$C$2),Stimuli!$A$2,IF(AND(A6786&gt;=Stimuli!$B$3,A6786&lt;=Stimuli!$C$3),Stimuli!$A$3,IF(AND(A6786&gt;=Stimuli!$B$4,A6786&lt;=Stimuli!$C$4),Stimuli!$A$4,"")))</f>
        <v>01 Quiet baseline (60s)</v>
      </c>
      <c r="I6786" s="6" t="n">
        <f aca="false">(B6786-B6785)/((A6786-A6785)/1000)</f>
        <v>1.12527472527461</v>
      </c>
      <c r="J6786" s="6" t="n">
        <f aca="false">IF(OR(B6786&lt;Rules!$B$2,B6786&gt;Rules!$B$3,ABS(I6786)&gt;Rules!$B$4,OR(B6787&lt;Rules!$B$2,B6787&gt;Rules!$B$3,ABS(I6787)&gt;Rules!$B$4)),1,0)</f>
        <v>0</v>
      </c>
      <c r="K6786" s="6" t="str">
        <f aca="false">IF(F6786=1,COUNTIF($F$2:F6786,1),"")</f>
        <v/>
      </c>
    </row>
    <row r="6787" customFormat="false" ht="15" hidden="false" customHeight="false" outlineLevel="0" collapsed="false">
      <c r="A6787" s="6" t="n">
        <v>53276.9305</v>
      </c>
      <c r="B6787" s="6" t="n">
        <v>2.01684981684982</v>
      </c>
      <c r="C6787" s="6" t="n">
        <v>67</v>
      </c>
      <c r="D6787" s="6" t="n">
        <v>-1</v>
      </c>
      <c r="E6787" s="6" t="n">
        <v>1.9992673992674</v>
      </c>
      <c r="F6787" s="6" t="n">
        <v>0</v>
      </c>
      <c r="G6787" s="6" t="n">
        <v>0.0322344322344326</v>
      </c>
      <c r="H6787" s="6" t="str">
        <f aca="false">IF(AND(A6787&gt;=Stimuli!$B$2,A6787&lt;=Stimuli!$C$2),Stimuli!$A$2,IF(AND(A6787&gt;=Stimuli!$B$3,A6787&lt;=Stimuli!$C$3),Stimuli!$A$3,IF(AND(A6787&gt;=Stimuli!$B$4,A6787&lt;=Stimuli!$C$4),Stimuli!$A$4,"")))</f>
        <v>01 Quiet baseline (60s)</v>
      </c>
      <c r="I6787" s="6" t="n">
        <f aca="false">(B6787-B6786)/((A6787-A6786)/1000)</f>
        <v>-0.937728937728934</v>
      </c>
      <c r="J6787" s="6" t="n">
        <f aca="false">IF(OR(B6787&lt;Rules!$B$2,B6787&gt;Rules!$B$3,ABS(I6787)&gt;Rules!$B$4,OR(B6788&lt;Rules!$B$2,B6788&gt;Rules!$B$3,ABS(I6788)&gt;Rules!$B$4)),1,0)</f>
        <v>0</v>
      </c>
      <c r="K6787" s="6" t="str">
        <f aca="false">IF(F6787=1,COUNTIF($F$2:F6787,1),"")</f>
        <v/>
      </c>
    </row>
    <row r="6788" customFormat="false" ht="15" hidden="false" customHeight="false" outlineLevel="0" collapsed="false">
      <c r="A6788" s="6" t="n">
        <v>53284.743</v>
      </c>
      <c r="B6788" s="6" t="n">
        <v>2.02271062271062</v>
      </c>
      <c r="C6788" s="6" t="n">
        <v>67</v>
      </c>
      <c r="D6788" s="6" t="n">
        <v>-1</v>
      </c>
      <c r="E6788" s="6" t="n">
        <v>1.9992673992674</v>
      </c>
      <c r="F6788" s="6" t="n">
        <v>0</v>
      </c>
      <c r="G6788" s="6" t="n">
        <v>0.0322344322344326</v>
      </c>
      <c r="H6788" s="6" t="str">
        <f aca="false">IF(AND(A6788&gt;=Stimuli!$B$2,A6788&lt;=Stimuli!$C$2),Stimuli!$A$2,IF(AND(A6788&gt;=Stimuli!$B$3,A6788&lt;=Stimuli!$C$3),Stimuli!$A$3,IF(AND(A6788&gt;=Stimuli!$B$4,A6788&lt;=Stimuli!$C$4),Stimuli!$A$4,"")))</f>
        <v>01 Quiet baseline (60s)</v>
      </c>
      <c r="I6788" s="6" t="n">
        <f aca="false">(B6788-B6787)/((A6788-A6787)/1000)</f>
        <v>0.750183150183091</v>
      </c>
      <c r="J6788" s="6" t="n">
        <f aca="false">IF(OR(B6788&lt;Rules!$B$2,B6788&gt;Rules!$B$3,ABS(I6788)&gt;Rules!$B$4,OR(B6789&lt;Rules!$B$2,B6789&gt;Rules!$B$3,ABS(I6789)&gt;Rules!$B$4)),1,0)</f>
        <v>0</v>
      </c>
      <c r="K6788" s="6" t="str">
        <f aca="false">IF(F6788=1,COUNTIF($F$2:F6788,1),"")</f>
        <v/>
      </c>
    </row>
    <row r="6789" customFormat="false" ht="15" hidden="false" customHeight="false" outlineLevel="0" collapsed="false">
      <c r="A6789" s="6" t="n">
        <v>53292.5555</v>
      </c>
      <c r="B6789" s="6" t="n">
        <v>2.01684981684982</v>
      </c>
      <c r="C6789" s="6" t="n">
        <v>67</v>
      </c>
      <c r="D6789" s="6" t="n">
        <v>-1</v>
      </c>
      <c r="E6789" s="6" t="n">
        <v>1.9992673992674</v>
      </c>
      <c r="F6789" s="6" t="n">
        <v>0</v>
      </c>
      <c r="G6789" s="6" t="n">
        <v>0.0322344322344326</v>
      </c>
      <c r="H6789" s="6" t="str">
        <f aca="false">IF(AND(A6789&gt;=Stimuli!$B$2,A6789&lt;=Stimuli!$C$2),Stimuli!$A$2,IF(AND(A6789&gt;=Stimuli!$B$3,A6789&lt;=Stimuli!$C$3),Stimuli!$A$3,IF(AND(A6789&gt;=Stimuli!$B$4,A6789&lt;=Stimuli!$C$4),Stimuli!$A$4,"")))</f>
        <v>01 Quiet baseline (60s)</v>
      </c>
      <c r="I6789" s="6" t="n">
        <f aca="false">(B6789-B6788)/((A6789-A6788)/1000)</f>
        <v>-0.750183150183091</v>
      </c>
      <c r="J6789" s="6" t="n">
        <f aca="false">IF(OR(B6789&lt;Rules!$B$2,B6789&gt;Rules!$B$3,ABS(I6789)&gt;Rules!$B$4,OR(B6790&lt;Rules!$B$2,B6790&gt;Rules!$B$3,ABS(I6790)&gt;Rules!$B$4)),1,0)</f>
        <v>0</v>
      </c>
      <c r="K6789" s="6" t="str">
        <f aca="false">IF(F6789=1,COUNTIF($F$2:F6789,1),"")</f>
        <v/>
      </c>
    </row>
    <row r="6790" customFormat="false" ht="15" hidden="false" customHeight="false" outlineLevel="0" collapsed="false">
      <c r="A6790" s="6" t="n">
        <v>53300.368</v>
      </c>
      <c r="B6790" s="6" t="n">
        <v>2.02124542124542</v>
      </c>
      <c r="C6790" s="6" t="n">
        <v>67</v>
      </c>
      <c r="D6790" s="6" t="n">
        <v>-1</v>
      </c>
      <c r="E6790" s="6" t="n">
        <v>1.9992673992674</v>
      </c>
      <c r="F6790" s="6" t="n">
        <v>0</v>
      </c>
      <c r="G6790" s="6" t="n">
        <v>0.0322344322344326</v>
      </c>
      <c r="H6790" s="6" t="str">
        <f aca="false">IF(AND(A6790&gt;=Stimuli!$B$2,A6790&lt;=Stimuli!$C$2),Stimuli!$A$2,IF(AND(A6790&gt;=Stimuli!$B$3,A6790&lt;=Stimuli!$C$3),Stimuli!$A$3,IF(AND(A6790&gt;=Stimuli!$B$4,A6790&lt;=Stimuli!$C$4),Stimuli!$A$4,"")))</f>
        <v>01 Quiet baseline (60s)</v>
      </c>
      <c r="I6790" s="6" t="n">
        <f aca="false">(B6790-B6789)/((A6790-A6789)/1000)</f>
        <v>0.562637362637361</v>
      </c>
      <c r="J6790" s="6" t="n">
        <f aca="false">IF(OR(B6790&lt;Rules!$B$2,B6790&gt;Rules!$B$3,ABS(I6790)&gt;Rules!$B$4,OR(B6791&lt;Rules!$B$2,B6791&gt;Rules!$B$3,ABS(I6791)&gt;Rules!$B$4)),1,0)</f>
        <v>0</v>
      </c>
      <c r="K6790" s="6" t="str">
        <f aca="false">IF(F6790=1,COUNTIF($F$2:F6790,1),"")</f>
        <v/>
      </c>
    </row>
    <row r="6791" customFormat="false" ht="15" hidden="false" customHeight="false" outlineLevel="0" collapsed="false">
      <c r="A6791" s="6" t="n">
        <v>53308.1805</v>
      </c>
      <c r="B6791" s="6" t="n">
        <v>2.01831501831502</v>
      </c>
      <c r="C6791" s="6" t="n">
        <v>67</v>
      </c>
      <c r="D6791" s="6" t="n">
        <v>-1</v>
      </c>
      <c r="E6791" s="6" t="n">
        <v>1.9992673992674</v>
      </c>
      <c r="F6791" s="6" t="n">
        <v>0</v>
      </c>
      <c r="G6791" s="6" t="n">
        <v>0.0322344322344326</v>
      </c>
      <c r="H6791" s="6" t="str">
        <f aca="false">IF(AND(A6791&gt;=Stimuli!$B$2,A6791&lt;=Stimuli!$C$2),Stimuli!$A$2,IF(AND(A6791&gt;=Stimuli!$B$3,A6791&lt;=Stimuli!$C$3),Stimuli!$A$3,IF(AND(A6791&gt;=Stimuli!$B$4,A6791&lt;=Stimuli!$C$4),Stimuli!$A$4,"")))</f>
        <v>01 Quiet baseline (60s)</v>
      </c>
      <c r="I6791" s="6" t="n">
        <f aca="false">(B6791-B6790)/((A6791-A6790)/1000)</f>
        <v>-0.375091575091631</v>
      </c>
      <c r="J6791" s="6" t="n">
        <f aca="false">IF(OR(B6791&lt;Rules!$B$2,B6791&gt;Rules!$B$3,ABS(I6791)&gt;Rules!$B$4,OR(B6792&lt;Rules!$B$2,B6792&gt;Rules!$B$3,ABS(I6792)&gt;Rules!$B$4)),1,0)</f>
        <v>0</v>
      </c>
      <c r="K6791" s="6" t="str">
        <f aca="false">IF(F6791=1,COUNTIF($F$2:F6791,1),"")</f>
        <v/>
      </c>
    </row>
    <row r="6792" customFormat="false" ht="15" hidden="false" customHeight="false" outlineLevel="0" collapsed="false">
      <c r="A6792" s="6" t="n">
        <v>53315.993</v>
      </c>
      <c r="B6792" s="6" t="n">
        <v>2.01978021978022</v>
      </c>
      <c r="C6792" s="6" t="n">
        <v>67</v>
      </c>
      <c r="D6792" s="6" t="n">
        <v>-1</v>
      </c>
      <c r="E6792" s="6" t="n">
        <v>1.9992673992674</v>
      </c>
      <c r="F6792" s="6" t="n">
        <v>0</v>
      </c>
      <c r="G6792" s="6" t="n">
        <v>0.0322344322344326</v>
      </c>
      <c r="H6792" s="6" t="str">
        <f aca="false">IF(AND(A6792&gt;=Stimuli!$B$2,A6792&lt;=Stimuli!$C$2),Stimuli!$A$2,IF(AND(A6792&gt;=Stimuli!$B$3,A6792&lt;=Stimuli!$C$3),Stimuli!$A$3,IF(AND(A6792&gt;=Stimuli!$B$4,A6792&lt;=Stimuli!$C$4),Stimuli!$A$4,"")))</f>
        <v>01 Quiet baseline (60s)</v>
      </c>
      <c r="I6792" s="6" t="n">
        <f aca="false">(B6792-B6791)/((A6792-A6791)/1000)</f>
        <v>0.187545787545901</v>
      </c>
      <c r="J6792" s="6" t="n">
        <f aca="false">IF(OR(B6792&lt;Rules!$B$2,B6792&gt;Rules!$B$3,ABS(I6792)&gt;Rules!$B$4,OR(B6793&lt;Rules!$B$2,B6793&gt;Rules!$B$3,ABS(I6793)&gt;Rules!$B$4)),1,0)</f>
        <v>0</v>
      </c>
      <c r="K6792" s="6" t="str">
        <f aca="false">IF(F6792=1,COUNTIF($F$2:F6792,1),"")</f>
        <v/>
      </c>
    </row>
    <row r="6793" customFormat="false" ht="15" hidden="false" customHeight="false" outlineLevel="0" collapsed="false">
      <c r="A6793" s="6" t="n">
        <v>53323.8055</v>
      </c>
      <c r="B6793" s="6" t="n">
        <v>2.01978021978022</v>
      </c>
      <c r="C6793" s="6" t="n">
        <v>67</v>
      </c>
      <c r="D6793" s="6" t="n">
        <v>-1</v>
      </c>
      <c r="E6793" s="6" t="n">
        <v>1.9992673992674</v>
      </c>
      <c r="F6793" s="6" t="n">
        <v>0</v>
      </c>
      <c r="G6793" s="6" t="n">
        <v>0.0322344322344326</v>
      </c>
      <c r="H6793" s="6" t="str">
        <f aca="false">IF(AND(A6793&gt;=Stimuli!$B$2,A6793&lt;=Stimuli!$C$2),Stimuli!$A$2,IF(AND(A6793&gt;=Stimuli!$B$3,A6793&lt;=Stimuli!$C$3),Stimuli!$A$3,IF(AND(A6793&gt;=Stimuli!$B$4,A6793&lt;=Stimuli!$C$4),Stimuli!$A$4,"")))</f>
        <v>01 Quiet baseline (60s)</v>
      </c>
      <c r="I6793" s="6" t="n">
        <f aca="false">(B6793-B6792)/((A6793-A6792)/1000)</f>
        <v>0</v>
      </c>
      <c r="J6793" s="6" t="n">
        <f aca="false">IF(OR(B6793&lt;Rules!$B$2,B6793&gt;Rules!$B$3,ABS(I6793)&gt;Rules!$B$4,OR(B6794&lt;Rules!$B$2,B6794&gt;Rules!$B$3,ABS(I6794)&gt;Rules!$B$4)),1,0)</f>
        <v>0</v>
      </c>
      <c r="K6793" s="6" t="str">
        <f aca="false">IF(F6793=1,COUNTIF($F$2:F6793,1),"")</f>
        <v/>
      </c>
    </row>
    <row r="6794" customFormat="false" ht="15" hidden="false" customHeight="false" outlineLevel="0" collapsed="false">
      <c r="A6794" s="6" t="n">
        <v>53331.618</v>
      </c>
      <c r="B6794" s="6" t="n">
        <v>2.01831501831502</v>
      </c>
      <c r="C6794" s="6" t="n">
        <v>67</v>
      </c>
      <c r="D6794" s="6" t="n">
        <v>-1</v>
      </c>
      <c r="E6794" s="6" t="n">
        <v>1.9992673992674</v>
      </c>
      <c r="F6794" s="6" t="n">
        <v>0</v>
      </c>
      <c r="G6794" s="6" t="n">
        <v>0.0322344322344326</v>
      </c>
      <c r="H6794" s="6" t="str">
        <f aca="false">IF(AND(A6794&gt;=Stimuli!$B$2,A6794&lt;=Stimuli!$C$2),Stimuli!$A$2,IF(AND(A6794&gt;=Stimuli!$B$3,A6794&lt;=Stimuli!$C$3),Stimuli!$A$3,IF(AND(A6794&gt;=Stimuli!$B$4,A6794&lt;=Stimuli!$C$4),Stimuli!$A$4,"")))</f>
        <v>01 Quiet baseline (60s)</v>
      </c>
      <c r="I6794" s="6" t="n">
        <f aca="false">(B6794-B6793)/((A6794-A6793)/1000)</f>
        <v>-0.187545787545901</v>
      </c>
      <c r="J6794" s="6" t="n">
        <f aca="false">IF(OR(B6794&lt;Rules!$B$2,B6794&gt;Rules!$B$3,ABS(I6794)&gt;Rules!$B$4,OR(B6795&lt;Rules!$B$2,B6795&gt;Rules!$B$3,ABS(I6795)&gt;Rules!$B$4)),1,0)</f>
        <v>0</v>
      </c>
      <c r="K6794" s="6" t="str">
        <f aca="false">IF(F6794=1,COUNTIF($F$2:F6794,1),"")</f>
        <v/>
      </c>
    </row>
    <row r="6795" customFormat="false" ht="15" hidden="false" customHeight="false" outlineLevel="0" collapsed="false">
      <c r="A6795" s="6" t="n">
        <v>53339.4305</v>
      </c>
      <c r="B6795" s="6" t="n">
        <v>2.02124542124542</v>
      </c>
      <c r="C6795" s="6" t="n">
        <v>67</v>
      </c>
      <c r="D6795" s="6" t="n">
        <v>-1</v>
      </c>
      <c r="E6795" s="6" t="n">
        <v>1.9992673992674</v>
      </c>
      <c r="F6795" s="6" t="n">
        <v>0</v>
      </c>
      <c r="G6795" s="6" t="n">
        <v>0.0322344322344326</v>
      </c>
      <c r="H6795" s="6" t="str">
        <f aca="false">IF(AND(A6795&gt;=Stimuli!$B$2,A6795&lt;=Stimuli!$C$2),Stimuli!$A$2,IF(AND(A6795&gt;=Stimuli!$B$3,A6795&lt;=Stimuli!$C$3),Stimuli!$A$3,IF(AND(A6795&gt;=Stimuli!$B$4,A6795&lt;=Stimuli!$C$4),Stimuli!$A$4,"")))</f>
        <v>01 Quiet baseline (60s)</v>
      </c>
      <c r="I6795" s="6" t="n">
        <f aca="false">(B6795-B6794)/((A6795-A6794)/1000)</f>
        <v>0.375091575091631</v>
      </c>
      <c r="J6795" s="6" t="n">
        <f aca="false">IF(OR(B6795&lt;Rules!$B$2,B6795&gt;Rules!$B$3,ABS(I6795)&gt;Rules!$B$4,OR(B6796&lt;Rules!$B$2,B6796&gt;Rules!$B$3,ABS(I6796)&gt;Rules!$B$4)),1,0)</f>
        <v>0</v>
      </c>
      <c r="K6795" s="6" t="str">
        <f aca="false">IF(F6795=1,COUNTIF($F$2:F6795,1),"")</f>
        <v/>
      </c>
    </row>
    <row r="6796" customFormat="false" ht="15" hidden="false" customHeight="false" outlineLevel="0" collapsed="false">
      <c r="A6796" s="6" t="n">
        <v>53347.243</v>
      </c>
      <c r="B6796" s="6" t="n">
        <v>2.01684981684982</v>
      </c>
      <c r="C6796" s="6" t="n">
        <v>67</v>
      </c>
      <c r="D6796" s="6" t="n">
        <v>-1</v>
      </c>
      <c r="E6796" s="6" t="n">
        <v>1.9992673992674</v>
      </c>
      <c r="F6796" s="6" t="n">
        <v>0</v>
      </c>
      <c r="G6796" s="6" t="n">
        <v>0.0322344322344326</v>
      </c>
      <c r="H6796" s="6" t="str">
        <f aca="false">IF(AND(A6796&gt;=Stimuli!$B$2,A6796&lt;=Stimuli!$C$2),Stimuli!$A$2,IF(AND(A6796&gt;=Stimuli!$B$3,A6796&lt;=Stimuli!$C$3),Stimuli!$A$3,IF(AND(A6796&gt;=Stimuli!$B$4,A6796&lt;=Stimuli!$C$4),Stimuli!$A$4,"")))</f>
        <v>01 Quiet baseline (60s)</v>
      </c>
      <c r="I6796" s="6" t="n">
        <f aca="false">(B6796-B6795)/((A6796-A6795)/1000)</f>
        <v>-0.562637362637361</v>
      </c>
      <c r="J6796" s="6" t="n">
        <f aca="false">IF(OR(B6796&lt;Rules!$B$2,B6796&gt;Rules!$B$3,ABS(I6796)&gt;Rules!$B$4,OR(B6797&lt;Rules!$B$2,B6797&gt;Rules!$B$3,ABS(I6797)&gt;Rules!$B$4)),1,0)</f>
        <v>0</v>
      </c>
      <c r="K6796" s="6" t="str">
        <f aca="false">IF(F6796=1,COUNTIF($F$2:F6796,1),"")</f>
        <v/>
      </c>
    </row>
    <row r="6797" customFormat="false" ht="15" hidden="false" customHeight="false" outlineLevel="0" collapsed="false">
      <c r="A6797" s="6" t="n">
        <v>53355.0555</v>
      </c>
      <c r="B6797" s="6" t="n">
        <v>2.02124542124542</v>
      </c>
      <c r="C6797" s="6" t="n">
        <v>67</v>
      </c>
      <c r="D6797" s="6" t="n">
        <v>-1</v>
      </c>
      <c r="E6797" s="6" t="n">
        <v>1.9992673992674</v>
      </c>
      <c r="F6797" s="6" t="n">
        <v>0</v>
      </c>
      <c r="G6797" s="6" t="n">
        <v>0.0322344322344326</v>
      </c>
      <c r="H6797" s="6" t="str">
        <f aca="false">IF(AND(A6797&gt;=Stimuli!$B$2,A6797&lt;=Stimuli!$C$2),Stimuli!$A$2,IF(AND(A6797&gt;=Stimuli!$B$3,A6797&lt;=Stimuli!$C$3),Stimuli!$A$3,IF(AND(A6797&gt;=Stimuli!$B$4,A6797&lt;=Stimuli!$C$4),Stimuli!$A$4,"")))</f>
        <v>01 Quiet baseline (60s)</v>
      </c>
      <c r="I6797" s="6" t="n">
        <f aca="false">(B6797-B6796)/((A6797-A6796)/1000)</f>
        <v>0.562637362637361</v>
      </c>
      <c r="J6797" s="6" t="n">
        <f aca="false">IF(OR(B6797&lt;Rules!$B$2,B6797&gt;Rules!$B$3,ABS(I6797)&gt;Rules!$B$4,OR(B6798&lt;Rules!$B$2,B6798&gt;Rules!$B$3,ABS(I6798)&gt;Rules!$B$4)),1,0)</f>
        <v>0</v>
      </c>
      <c r="K6797" s="6" t="str">
        <f aca="false">IF(F6797=1,COUNTIF($F$2:F6797,1),"")</f>
        <v/>
      </c>
    </row>
    <row r="6798" customFormat="false" ht="15" hidden="false" customHeight="false" outlineLevel="0" collapsed="false">
      <c r="A6798" s="6" t="n">
        <v>53362.868</v>
      </c>
      <c r="B6798" s="6" t="n">
        <v>2.01538461538462</v>
      </c>
      <c r="C6798" s="6" t="n">
        <v>67</v>
      </c>
      <c r="D6798" s="6" t="n">
        <v>-1</v>
      </c>
      <c r="E6798" s="6" t="n">
        <v>1.9992673992674</v>
      </c>
      <c r="F6798" s="6" t="n">
        <v>0</v>
      </c>
      <c r="G6798" s="6" t="n">
        <v>0.0322344322344326</v>
      </c>
      <c r="H6798" s="6" t="str">
        <f aca="false">IF(AND(A6798&gt;=Stimuli!$B$2,A6798&lt;=Stimuli!$C$2),Stimuli!$A$2,IF(AND(A6798&gt;=Stimuli!$B$3,A6798&lt;=Stimuli!$C$3),Stimuli!$A$3,IF(AND(A6798&gt;=Stimuli!$B$4,A6798&lt;=Stimuli!$C$4),Stimuli!$A$4,"")))</f>
        <v>01 Quiet baseline (60s)</v>
      </c>
      <c r="I6798" s="6" t="n">
        <f aca="false">(B6798-B6797)/((A6798-A6797)/1000)</f>
        <v>-0.750183150183034</v>
      </c>
      <c r="J6798" s="6" t="n">
        <f aca="false">IF(OR(B6798&lt;Rules!$B$2,B6798&gt;Rules!$B$3,ABS(I6798)&gt;Rules!$B$4,OR(B6799&lt;Rules!$B$2,B6799&gt;Rules!$B$3,ABS(I6799)&gt;Rules!$B$4)),1,0)</f>
        <v>0</v>
      </c>
      <c r="K6798" s="6" t="str">
        <f aca="false">IF(F6798=1,COUNTIF($F$2:F6798,1),"")</f>
        <v/>
      </c>
    </row>
    <row r="6799" customFormat="false" ht="15" hidden="false" customHeight="false" outlineLevel="0" collapsed="false">
      <c r="A6799" s="6" t="n">
        <v>53370.6805</v>
      </c>
      <c r="B6799" s="6" t="n">
        <v>2.02124542124542</v>
      </c>
      <c r="C6799" s="6" t="n">
        <v>67</v>
      </c>
      <c r="D6799" s="6" t="n">
        <v>-1</v>
      </c>
      <c r="E6799" s="6" t="n">
        <v>1.9992673992674</v>
      </c>
      <c r="F6799" s="6" t="n">
        <v>0</v>
      </c>
      <c r="G6799" s="6" t="n">
        <v>0.0322344322344326</v>
      </c>
      <c r="H6799" s="6" t="str">
        <f aca="false">IF(AND(A6799&gt;=Stimuli!$B$2,A6799&lt;=Stimuli!$C$2),Stimuli!$A$2,IF(AND(A6799&gt;=Stimuli!$B$3,A6799&lt;=Stimuli!$C$3),Stimuli!$A$3,IF(AND(A6799&gt;=Stimuli!$B$4,A6799&lt;=Stimuli!$C$4),Stimuli!$A$4,"")))</f>
        <v>01 Quiet baseline (60s)</v>
      </c>
      <c r="I6799" s="6" t="n">
        <f aca="false">(B6799-B6798)/((A6799-A6798)/1000)</f>
        <v>0.750183150183034</v>
      </c>
      <c r="J6799" s="6" t="n">
        <f aca="false">IF(OR(B6799&lt;Rules!$B$2,B6799&gt;Rules!$B$3,ABS(I6799)&gt;Rules!$B$4,OR(B6800&lt;Rules!$B$2,B6800&gt;Rules!$B$3,ABS(I6800)&gt;Rules!$B$4)),1,0)</f>
        <v>0</v>
      </c>
      <c r="K6799" s="6" t="str">
        <f aca="false">IF(F6799=1,COUNTIF($F$2:F6799,1),"")</f>
        <v/>
      </c>
    </row>
    <row r="6800" customFormat="false" ht="15" hidden="false" customHeight="false" outlineLevel="0" collapsed="false">
      <c r="A6800" s="6" t="n">
        <v>53378.493</v>
      </c>
      <c r="B6800" s="6" t="n">
        <v>2.01538461538462</v>
      </c>
      <c r="C6800" s="6" t="n">
        <v>68</v>
      </c>
      <c r="D6800" s="6" t="n">
        <v>875</v>
      </c>
      <c r="E6800" s="6" t="n">
        <v>1.9992673992674</v>
      </c>
      <c r="F6800" s="6" t="n">
        <v>0</v>
      </c>
      <c r="G6800" s="6" t="n">
        <v>0.0322344322344326</v>
      </c>
      <c r="H6800" s="6" t="str">
        <f aca="false">IF(AND(A6800&gt;=Stimuli!$B$2,A6800&lt;=Stimuli!$C$2),Stimuli!$A$2,IF(AND(A6800&gt;=Stimuli!$B$3,A6800&lt;=Stimuli!$C$3),Stimuli!$A$3,IF(AND(A6800&gt;=Stimuli!$B$4,A6800&lt;=Stimuli!$C$4),Stimuli!$A$4,"")))</f>
        <v>01 Quiet baseline (60s)</v>
      </c>
      <c r="I6800" s="6" t="n">
        <f aca="false">(B6800-B6799)/((A6800-A6799)/1000)</f>
        <v>-0.750183150183034</v>
      </c>
      <c r="J6800" s="6" t="n">
        <f aca="false">IF(OR(B6800&lt;Rules!$B$2,B6800&gt;Rules!$B$3,ABS(I6800)&gt;Rules!$B$4,OR(B6801&lt;Rules!$B$2,B6801&gt;Rules!$B$3,ABS(I6801)&gt;Rules!$B$4)),1,0)</f>
        <v>0</v>
      </c>
      <c r="K6800" s="6" t="str">
        <f aca="false">IF(F6800=1,COUNTIF($F$2:F6800,1),"")</f>
        <v/>
      </c>
    </row>
    <row r="6801" customFormat="false" ht="15" hidden="false" customHeight="false" outlineLevel="0" collapsed="false">
      <c r="A6801" s="6" t="n">
        <v>53386.3055</v>
      </c>
      <c r="B6801" s="6" t="n">
        <v>2.02271062271062</v>
      </c>
      <c r="C6801" s="6" t="n">
        <v>68</v>
      </c>
      <c r="D6801" s="6" t="n">
        <v>-1</v>
      </c>
      <c r="E6801" s="6" t="n">
        <v>1.9992673992674</v>
      </c>
      <c r="F6801" s="6" t="n">
        <v>0</v>
      </c>
      <c r="G6801" s="6" t="n">
        <v>0.0322344322344326</v>
      </c>
      <c r="H6801" s="6" t="str">
        <f aca="false">IF(AND(A6801&gt;=Stimuli!$B$2,A6801&lt;=Stimuli!$C$2),Stimuli!$A$2,IF(AND(A6801&gt;=Stimuli!$B$3,A6801&lt;=Stimuli!$C$3),Stimuli!$A$3,IF(AND(A6801&gt;=Stimuli!$B$4,A6801&lt;=Stimuli!$C$4),Stimuli!$A$4,"")))</f>
        <v>01 Quiet baseline (60s)</v>
      </c>
      <c r="I6801" s="6" t="n">
        <f aca="false">(B6801-B6800)/((A6801-A6800)/1000)</f>
        <v>0.937728937728764</v>
      </c>
      <c r="J6801" s="6" t="n">
        <f aca="false">IF(OR(B6801&lt;Rules!$B$2,B6801&gt;Rules!$B$3,ABS(I6801)&gt;Rules!$B$4,OR(B6802&lt;Rules!$B$2,B6802&gt;Rules!$B$3,ABS(I6802)&gt;Rules!$B$4)),1,0)</f>
        <v>0</v>
      </c>
      <c r="K6801" s="6" t="str">
        <f aca="false">IF(F6801=1,COUNTIF($F$2:F6801,1),"")</f>
        <v/>
      </c>
    </row>
    <row r="6802" customFormat="false" ht="15" hidden="false" customHeight="false" outlineLevel="0" collapsed="false">
      <c r="A6802" s="6" t="n">
        <v>53394.118</v>
      </c>
      <c r="B6802" s="6" t="n">
        <v>2.01538461538462</v>
      </c>
      <c r="C6802" s="6" t="n">
        <v>68</v>
      </c>
      <c r="D6802" s="6" t="n">
        <v>-1</v>
      </c>
      <c r="E6802" s="6" t="n">
        <v>1.9992673992674</v>
      </c>
      <c r="F6802" s="6" t="n">
        <v>0</v>
      </c>
      <c r="G6802" s="6" t="n">
        <v>0.0322344322344326</v>
      </c>
      <c r="H6802" s="6" t="str">
        <f aca="false">IF(AND(A6802&gt;=Stimuli!$B$2,A6802&lt;=Stimuli!$C$2),Stimuli!$A$2,IF(AND(A6802&gt;=Stimuli!$B$3,A6802&lt;=Stimuli!$C$3),Stimuli!$A$3,IF(AND(A6802&gt;=Stimuli!$B$4,A6802&lt;=Stimuli!$C$4),Stimuli!$A$4,"")))</f>
        <v>01 Quiet baseline (60s)</v>
      </c>
      <c r="I6802" s="6" t="n">
        <f aca="false">(B6802-B6801)/((A6802-A6801)/1000)</f>
        <v>-0.937728937728764</v>
      </c>
      <c r="J6802" s="6" t="n">
        <f aca="false">IF(OR(B6802&lt;Rules!$B$2,B6802&gt;Rules!$B$3,ABS(I6802)&gt;Rules!$B$4,OR(B6803&lt;Rules!$B$2,B6803&gt;Rules!$B$3,ABS(I6803)&gt;Rules!$B$4)),1,0)</f>
        <v>0</v>
      </c>
      <c r="K6802" s="6" t="str">
        <f aca="false">IF(F6802=1,COUNTIF($F$2:F6802,1),"")</f>
        <v/>
      </c>
    </row>
    <row r="6803" customFormat="false" ht="15" hidden="false" customHeight="false" outlineLevel="0" collapsed="false">
      <c r="A6803" s="6" t="n">
        <v>53401.9305</v>
      </c>
      <c r="B6803" s="6" t="n">
        <v>2.02124542124542</v>
      </c>
      <c r="C6803" s="6" t="n">
        <v>68</v>
      </c>
      <c r="D6803" s="6" t="n">
        <v>-1</v>
      </c>
      <c r="E6803" s="6" t="n">
        <v>1.9992673992674</v>
      </c>
      <c r="F6803" s="6" t="n">
        <v>0</v>
      </c>
      <c r="G6803" s="6" t="n">
        <v>0.0322344322344326</v>
      </c>
      <c r="H6803" s="6" t="str">
        <f aca="false">IF(AND(A6803&gt;=Stimuli!$B$2,A6803&lt;=Stimuli!$C$2),Stimuli!$A$2,IF(AND(A6803&gt;=Stimuli!$B$3,A6803&lt;=Stimuli!$C$3),Stimuli!$A$3,IF(AND(A6803&gt;=Stimuli!$B$4,A6803&lt;=Stimuli!$C$4),Stimuli!$A$4,"")))</f>
        <v>01 Quiet baseline (60s)</v>
      </c>
      <c r="I6803" s="6" t="n">
        <f aca="false">(B6803-B6802)/((A6803-A6802)/1000)</f>
        <v>0.750183150183034</v>
      </c>
      <c r="J6803" s="6" t="n">
        <f aca="false">IF(OR(B6803&lt;Rules!$B$2,B6803&gt;Rules!$B$3,ABS(I6803)&gt;Rules!$B$4,OR(B6804&lt;Rules!$B$2,B6804&gt;Rules!$B$3,ABS(I6804)&gt;Rules!$B$4)),1,0)</f>
        <v>0</v>
      </c>
      <c r="K6803" s="6" t="str">
        <f aca="false">IF(F6803=1,COUNTIF($F$2:F6803,1),"")</f>
        <v/>
      </c>
    </row>
    <row r="6804" customFormat="false" ht="15" hidden="false" customHeight="false" outlineLevel="0" collapsed="false">
      <c r="A6804" s="6" t="n">
        <v>53409.743</v>
      </c>
      <c r="B6804" s="6" t="n">
        <v>2.01538461538462</v>
      </c>
      <c r="C6804" s="6" t="n">
        <v>68</v>
      </c>
      <c r="D6804" s="6" t="n">
        <v>-1</v>
      </c>
      <c r="E6804" s="6" t="n">
        <v>1.9992673992674</v>
      </c>
      <c r="F6804" s="6" t="n">
        <v>0</v>
      </c>
      <c r="G6804" s="6" t="n">
        <v>0.0322344322344326</v>
      </c>
      <c r="H6804" s="6" t="str">
        <f aca="false">IF(AND(A6804&gt;=Stimuli!$B$2,A6804&lt;=Stimuli!$C$2),Stimuli!$A$2,IF(AND(A6804&gt;=Stimuli!$B$3,A6804&lt;=Stimuli!$C$3),Stimuli!$A$3,IF(AND(A6804&gt;=Stimuli!$B$4,A6804&lt;=Stimuli!$C$4),Stimuli!$A$4,"")))</f>
        <v>01 Quiet baseline (60s)</v>
      </c>
      <c r="I6804" s="6" t="n">
        <f aca="false">(B6804-B6803)/((A6804-A6803)/1000)</f>
        <v>-0.750183150183034</v>
      </c>
      <c r="J6804" s="6" t="n">
        <f aca="false">IF(OR(B6804&lt;Rules!$B$2,B6804&gt;Rules!$B$3,ABS(I6804)&gt;Rules!$B$4,OR(B6805&lt;Rules!$B$2,B6805&gt;Rules!$B$3,ABS(I6805)&gt;Rules!$B$4)),1,0)</f>
        <v>0</v>
      </c>
      <c r="K6804" s="6" t="str">
        <f aca="false">IF(F6804=1,COUNTIF($F$2:F6804,1),"")</f>
        <v/>
      </c>
    </row>
    <row r="6805" customFormat="false" ht="15" hidden="false" customHeight="false" outlineLevel="0" collapsed="false">
      <c r="A6805" s="6" t="n">
        <v>53417.5555</v>
      </c>
      <c r="B6805" s="6" t="n">
        <v>2.02124542124542</v>
      </c>
      <c r="C6805" s="6" t="n">
        <v>68</v>
      </c>
      <c r="D6805" s="6" t="n">
        <v>-1</v>
      </c>
      <c r="E6805" s="6" t="n">
        <v>1.9992673992674</v>
      </c>
      <c r="F6805" s="6" t="n">
        <v>0</v>
      </c>
      <c r="G6805" s="6" t="n">
        <v>0.0322344322344326</v>
      </c>
      <c r="H6805" s="6" t="str">
        <f aca="false">IF(AND(A6805&gt;=Stimuli!$B$2,A6805&lt;=Stimuli!$C$2),Stimuli!$A$2,IF(AND(A6805&gt;=Stimuli!$B$3,A6805&lt;=Stimuli!$C$3),Stimuli!$A$3,IF(AND(A6805&gt;=Stimuli!$B$4,A6805&lt;=Stimuli!$C$4),Stimuli!$A$4,"")))</f>
        <v>01 Quiet baseline (60s)</v>
      </c>
      <c r="I6805" s="6" t="n">
        <f aca="false">(B6805-B6804)/((A6805-A6804)/1000)</f>
        <v>0.750183150183034</v>
      </c>
      <c r="J6805" s="6" t="n">
        <f aca="false">IF(OR(B6805&lt;Rules!$B$2,B6805&gt;Rules!$B$3,ABS(I6805)&gt;Rules!$B$4,OR(B6806&lt;Rules!$B$2,B6806&gt;Rules!$B$3,ABS(I6806)&gt;Rules!$B$4)),1,0)</f>
        <v>0</v>
      </c>
      <c r="K6805" s="6" t="str">
        <f aca="false">IF(F6805=1,COUNTIF($F$2:F6805,1),"")</f>
        <v/>
      </c>
    </row>
    <row r="6806" customFormat="false" ht="15" hidden="false" customHeight="false" outlineLevel="0" collapsed="false">
      <c r="A6806" s="6" t="n">
        <v>53425.368</v>
      </c>
      <c r="B6806" s="6" t="n">
        <v>2.01538461538462</v>
      </c>
      <c r="C6806" s="6" t="n">
        <v>68</v>
      </c>
      <c r="D6806" s="6" t="n">
        <v>-1</v>
      </c>
      <c r="E6806" s="6" t="n">
        <v>1.9992673992674</v>
      </c>
      <c r="F6806" s="6" t="n">
        <v>0</v>
      </c>
      <c r="G6806" s="6" t="n">
        <v>0.0322344322344326</v>
      </c>
      <c r="H6806" s="6" t="str">
        <f aca="false">IF(AND(A6806&gt;=Stimuli!$B$2,A6806&lt;=Stimuli!$C$2),Stimuli!$A$2,IF(AND(A6806&gt;=Stimuli!$B$3,A6806&lt;=Stimuli!$C$3),Stimuli!$A$3,IF(AND(A6806&gt;=Stimuli!$B$4,A6806&lt;=Stimuli!$C$4),Stimuli!$A$4,"")))</f>
        <v>01 Quiet baseline (60s)</v>
      </c>
      <c r="I6806" s="6" t="n">
        <f aca="false">(B6806-B6805)/((A6806-A6805)/1000)</f>
        <v>-0.750183150183034</v>
      </c>
      <c r="J6806" s="6" t="n">
        <f aca="false">IF(OR(B6806&lt;Rules!$B$2,B6806&gt;Rules!$B$3,ABS(I6806)&gt;Rules!$B$4,OR(B6807&lt;Rules!$B$2,B6807&gt;Rules!$B$3,ABS(I6807)&gt;Rules!$B$4)),1,0)</f>
        <v>0</v>
      </c>
      <c r="K6806" s="6" t="str">
        <f aca="false">IF(F6806=1,COUNTIF($F$2:F6806,1),"")</f>
        <v/>
      </c>
    </row>
    <row r="6807" customFormat="false" ht="15" hidden="false" customHeight="false" outlineLevel="0" collapsed="false">
      <c r="A6807" s="6" t="n">
        <v>53433.1805</v>
      </c>
      <c r="B6807" s="6" t="n">
        <v>2.01831501831502</v>
      </c>
      <c r="C6807" s="6" t="n">
        <v>68</v>
      </c>
      <c r="D6807" s="6" t="n">
        <v>-1</v>
      </c>
      <c r="E6807" s="6" t="n">
        <v>1.9992673992674</v>
      </c>
      <c r="F6807" s="6" t="n">
        <v>0</v>
      </c>
      <c r="G6807" s="6" t="n">
        <v>0.0322344322344326</v>
      </c>
      <c r="H6807" s="6" t="str">
        <f aca="false">IF(AND(A6807&gt;=Stimuli!$B$2,A6807&lt;=Stimuli!$C$2),Stimuli!$A$2,IF(AND(A6807&gt;=Stimuli!$B$3,A6807&lt;=Stimuli!$C$3),Stimuli!$A$3,IF(AND(A6807&gt;=Stimuli!$B$4,A6807&lt;=Stimuli!$C$4),Stimuli!$A$4,"")))</f>
        <v>01 Quiet baseline (60s)</v>
      </c>
      <c r="I6807" s="6" t="n">
        <f aca="false">(B6807-B6806)/((A6807-A6806)/1000)</f>
        <v>0.375091575091403</v>
      </c>
      <c r="J6807" s="6" t="n">
        <f aca="false">IF(OR(B6807&lt;Rules!$B$2,B6807&gt;Rules!$B$3,ABS(I6807)&gt;Rules!$B$4,OR(B6808&lt;Rules!$B$2,B6808&gt;Rules!$B$3,ABS(I6808)&gt;Rules!$B$4)),1,0)</f>
        <v>0</v>
      </c>
      <c r="K6807" s="6" t="str">
        <f aca="false">IF(F6807=1,COUNTIF($F$2:F6807,1),"")</f>
        <v/>
      </c>
    </row>
    <row r="6808" customFormat="false" ht="15" hidden="false" customHeight="false" outlineLevel="0" collapsed="false">
      <c r="A6808" s="6" t="n">
        <v>53440.993</v>
      </c>
      <c r="B6808" s="6" t="n">
        <v>2.01831501831502</v>
      </c>
      <c r="C6808" s="6" t="n">
        <v>68</v>
      </c>
      <c r="D6808" s="6" t="n">
        <v>-1</v>
      </c>
      <c r="E6808" s="6" t="n">
        <v>1.9992673992674</v>
      </c>
      <c r="F6808" s="6" t="n">
        <v>0</v>
      </c>
      <c r="G6808" s="6" t="n">
        <v>0.0322344322344326</v>
      </c>
      <c r="H6808" s="6" t="str">
        <f aca="false">IF(AND(A6808&gt;=Stimuli!$B$2,A6808&lt;=Stimuli!$C$2),Stimuli!$A$2,IF(AND(A6808&gt;=Stimuli!$B$3,A6808&lt;=Stimuli!$C$3),Stimuli!$A$3,IF(AND(A6808&gt;=Stimuli!$B$4,A6808&lt;=Stimuli!$C$4),Stimuli!$A$4,"")))</f>
        <v>01 Quiet baseline (60s)</v>
      </c>
      <c r="I6808" s="6" t="n">
        <f aca="false">(B6808-B6807)/((A6808-A6807)/1000)</f>
        <v>0</v>
      </c>
      <c r="J6808" s="6" t="n">
        <f aca="false">IF(OR(B6808&lt;Rules!$B$2,B6808&gt;Rules!$B$3,ABS(I6808)&gt;Rules!$B$4,OR(B6809&lt;Rules!$B$2,B6809&gt;Rules!$B$3,ABS(I6809)&gt;Rules!$B$4)),1,0)</f>
        <v>0</v>
      </c>
      <c r="K6808" s="6" t="str">
        <f aca="false">IF(F6808=1,COUNTIF($F$2:F6808,1),"")</f>
        <v/>
      </c>
    </row>
    <row r="6809" customFormat="false" ht="15" hidden="false" customHeight="false" outlineLevel="0" collapsed="false">
      <c r="A6809" s="6" t="n">
        <v>53448.8055</v>
      </c>
      <c r="B6809" s="6" t="n">
        <v>2.01684981684982</v>
      </c>
      <c r="C6809" s="6" t="n">
        <v>68</v>
      </c>
      <c r="D6809" s="6" t="n">
        <v>-1</v>
      </c>
      <c r="E6809" s="6" t="n">
        <v>1.9992673992674</v>
      </c>
      <c r="F6809" s="6" t="n">
        <v>0</v>
      </c>
      <c r="G6809" s="6" t="n">
        <v>0.0322344322344326</v>
      </c>
      <c r="H6809" s="6" t="str">
        <f aca="false">IF(AND(A6809&gt;=Stimuli!$B$2,A6809&lt;=Stimuli!$C$2),Stimuli!$A$2,IF(AND(A6809&gt;=Stimuli!$B$3,A6809&lt;=Stimuli!$C$3),Stimuli!$A$3,IF(AND(A6809&gt;=Stimuli!$B$4,A6809&lt;=Stimuli!$C$4),Stimuli!$A$4,"")))</f>
        <v>01 Quiet baseline (60s)</v>
      </c>
      <c r="I6809" s="6" t="n">
        <f aca="false">(B6809-B6808)/((A6809-A6808)/1000)</f>
        <v>-0.18754578754573</v>
      </c>
      <c r="J6809" s="6" t="n">
        <f aca="false">IF(OR(B6809&lt;Rules!$B$2,B6809&gt;Rules!$B$3,ABS(I6809)&gt;Rules!$B$4,OR(B6810&lt;Rules!$B$2,B6810&gt;Rules!$B$3,ABS(I6810)&gt;Rules!$B$4)),1,0)</f>
        <v>0</v>
      </c>
      <c r="K6809" s="6" t="str">
        <f aca="false">IF(F6809=1,COUNTIF($F$2:F6809,1),"")</f>
        <v/>
      </c>
    </row>
    <row r="6810" customFormat="false" ht="15" hidden="false" customHeight="false" outlineLevel="0" collapsed="false">
      <c r="A6810" s="6" t="n">
        <v>53456.618</v>
      </c>
      <c r="B6810" s="6" t="n">
        <v>2.01978021978022</v>
      </c>
      <c r="C6810" s="6" t="n">
        <v>68</v>
      </c>
      <c r="D6810" s="6" t="n">
        <v>-1</v>
      </c>
      <c r="E6810" s="6" t="n">
        <v>1.9992673992674</v>
      </c>
      <c r="F6810" s="6" t="n">
        <v>0</v>
      </c>
      <c r="G6810" s="6" t="n">
        <v>0.0322344322344326</v>
      </c>
      <c r="H6810" s="6" t="str">
        <f aca="false">IF(AND(A6810&gt;=Stimuli!$B$2,A6810&lt;=Stimuli!$C$2),Stimuli!$A$2,IF(AND(A6810&gt;=Stimuli!$B$3,A6810&lt;=Stimuli!$C$3),Stimuli!$A$3,IF(AND(A6810&gt;=Stimuli!$B$4,A6810&lt;=Stimuli!$C$4),Stimuli!$A$4,"")))</f>
        <v>01 Quiet baseline (60s)</v>
      </c>
      <c r="I6810" s="6" t="n">
        <f aca="false">(B6810-B6809)/((A6810-A6809)/1000)</f>
        <v>0.375091575091631</v>
      </c>
      <c r="J6810" s="6" t="n">
        <f aca="false">IF(OR(B6810&lt;Rules!$B$2,B6810&gt;Rules!$B$3,ABS(I6810)&gt;Rules!$B$4,OR(B6811&lt;Rules!$B$2,B6811&gt;Rules!$B$3,ABS(I6811)&gt;Rules!$B$4)),1,0)</f>
        <v>0</v>
      </c>
      <c r="K6810" s="6" t="str">
        <f aca="false">IF(F6810=1,COUNTIF($F$2:F6810,1),"")</f>
        <v/>
      </c>
    </row>
    <row r="6811" customFormat="false" ht="15" hidden="false" customHeight="false" outlineLevel="0" collapsed="false">
      <c r="A6811" s="6" t="n">
        <v>53464.4305</v>
      </c>
      <c r="B6811" s="6" t="n">
        <v>2.01538461538462</v>
      </c>
      <c r="C6811" s="6" t="n">
        <v>68</v>
      </c>
      <c r="D6811" s="6" t="n">
        <v>-1</v>
      </c>
      <c r="E6811" s="6" t="n">
        <v>1.9992673992674</v>
      </c>
      <c r="F6811" s="6" t="n">
        <v>0</v>
      </c>
      <c r="G6811" s="6" t="n">
        <v>0.0322344322344326</v>
      </c>
      <c r="H6811" s="6" t="str">
        <f aca="false">IF(AND(A6811&gt;=Stimuli!$B$2,A6811&lt;=Stimuli!$C$2),Stimuli!$A$2,IF(AND(A6811&gt;=Stimuli!$B$3,A6811&lt;=Stimuli!$C$3),Stimuli!$A$3,IF(AND(A6811&gt;=Stimuli!$B$4,A6811&lt;=Stimuli!$C$4),Stimuli!$A$4,"")))</f>
        <v>01 Quiet baseline (60s)</v>
      </c>
      <c r="I6811" s="6" t="n">
        <f aca="false">(B6811-B6810)/((A6811-A6810)/1000)</f>
        <v>-0.562637362637304</v>
      </c>
      <c r="J6811" s="6" t="n">
        <f aca="false">IF(OR(B6811&lt;Rules!$B$2,B6811&gt;Rules!$B$3,ABS(I6811)&gt;Rules!$B$4,OR(B6812&lt;Rules!$B$2,B6812&gt;Rules!$B$3,ABS(I6812)&gt;Rules!$B$4)),1,0)</f>
        <v>0</v>
      </c>
      <c r="K6811" s="6" t="str">
        <f aca="false">IF(F6811=1,COUNTIF($F$2:F6811,1),"")</f>
        <v/>
      </c>
    </row>
    <row r="6812" customFormat="false" ht="15" hidden="false" customHeight="false" outlineLevel="0" collapsed="false">
      <c r="A6812" s="6" t="n">
        <v>53472.243</v>
      </c>
      <c r="B6812" s="6" t="n">
        <v>2.01978021978022</v>
      </c>
      <c r="C6812" s="6" t="n">
        <v>68</v>
      </c>
      <c r="D6812" s="6" t="n">
        <v>-1</v>
      </c>
      <c r="E6812" s="6" t="n">
        <v>1.9992673992674</v>
      </c>
      <c r="F6812" s="6" t="n">
        <v>0</v>
      </c>
      <c r="G6812" s="6" t="n">
        <v>0.0322344322344326</v>
      </c>
      <c r="H6812" s="6" t="str">
        <f aca="false">IF(AND(A6812&gt;=Stimuli!$B$2,A6812&lt;=Stimuli!$C$2),Stimuli!$A$2,IF(AND(A6812&gt;=Stimuli!$B$3,A6812&lt;=Stimuli!$C$3),Stimuli!$A$3,IF(AND(A6812&gt;=Stimuli!$B$4,A6812&lt;=Stimuli!$C$4),Stimuli!$A$4,"")))</f>
        <v>01 Quiet baseline (60s)</v>
      </c>
      <c r="I6812" s="6" t="n">
        <f aca="false">(B6812-B6811)/((A6812-A6811)/1000)</f>
        <v>0.562637362637304</v>
      </c>
      <c r="J6812" s="6" t="n">
        <f aca="false">IF(OR(B6812&lt;Rules!$B$2,B6812&gt;Rules!$B$3,ABS(I6812)&gt;Rules!$B$4,OR(B6813&lt;Rules!$B$2,B6813&gt;Rules!$B$3,ABS(I6813)&gt;Rules!$B$4)),1,0)</f>
        <v>0</v>
      </c>
      <c r="K6812" s="6" t="str">
        <f aca="false">IF(F6812=1,COUNTIF($F$2:F6812,1),"")</f>
        <v/>
      </c>
    </row>
    <row r="6813" customFormat="false" ht="15" hidden="false" customHeight="false" outlineLevel="0" collapsed="false">
      <c r="A6813" s="6" t="n">
        <v>53480.0555</v>
      </c>
      <c r="B6813" s="6" t="n">
        <v>2.01391941391941</v>
      </c>
      <c r="C6813" s="6" t="n">
        <v>68</v>
      </c>
      <c r="D6813" s="6" t="n">
        <v>-1</v>
      </c>
      <c r="E6813" s="6" t="n">
        <v>1.9992673992674</v>
      </c>
      <c r="F6813" s="6" t="n">
        <v>0</v>
      </c>
      <c r="G6813" s="6" t="n">
        <v>0.0322344322344326</v>
      </c>
      <c r="H6813" s="6" t="str">
        <f aca="false">IF(AND(A6813&gt;=Stimuli!$B$2,A6813&lt;=Stimuli!$C$2),Stimuli!$A$2,IF(AND(A6813&gt;=Stimuli!$B$3,A6813&lt;=Stimuli!$C$3),Stimuli!$A$3,IF(AND(A6813&gt;=Stimuli!$B$4,A6813&lt;=Stimuli!$C$4),Stimuli!$A$4,"")))</f>
        <v>01 Quiet baseline (60s)</v>
      </c>
      <c r="I6813" s="6" t="n">
        <f aca="false">(B6813-B6812)/((A6813-A6812)/1000)</f>
        <v>-0.750183150183318</v>
      </c>
      <c r="J6813" s="6" t="n">
        <f aca="false">IF(OR(B6813&lt;Rules!$B$2,B6813&gt;Rules!$B$3,ABS(I6813)&gt;Rules!$B$4,OR(B6814&lt;Rules!$B$2,B6814&gt;Rules!$B$3,ABS(I6814)&gt;Rules!$B$4)),1,0)</f>
        <v>0</v>
      </c>
      <c r="K6813" s="6" t="str">
        <f aca="false">IF(F6813=1,COUNTIF($F$2:F6813,1),"")</f>
        <v/>
      </c>
    </row>
    <row r="6814" customFormat="false" ht="15" hidden="false" customHeight="false" outlineLevel="0" collapsed="false">
      <c r="A6814" s="6" t="n">
        <v>53487.868</v>
      </c>
      <c r="B6814" s="6" t="n">
        <v>2.02124542124542</v>
      </c>
      <c r="C6814" s="6" t="n">
        <v>68</v>
      </c>
      <c r="D6814" s="6" t="n">
        <v>-1</v>
      </c>
      <c r="E6814" s="6" t="n">
        <v>1.9992673992674</v>
      </c>
      <c r="F6814" s="6" t="n">
        <v>0</v>
      </c>
      <c r="G6814" s="6" t="n">
        <v>0.0322344322344326</v>
      </c>
      <c r="H6814" s="6" t="str">
        <f aca="false">IF(AND(A6814&gt;=Stimuli!$B$2,A6814&lt;=Stimuli!$C$2),Stimuli!$A$2,IF(AND(A6814&gt;=Stimuli!$B$3,A6814&lt;=Stimuli!$C$3),Stimuli!$A$3,IF(AND(A6814&gt;=Stimuli!$B$4,A6814&lt;=Stimuli!$C$4),Stimuli!$A$4,"")))</f>
        <v>01 Quiet baseline (60s)</v>
      </c>
      <c r="I6814" s="6" t="n">
        <f aca="false">(B6814-B6813)/((A6814-A6813)/1000)</f>
        <v>0.937728937729048</v>
      </c>
      <c r="J6814" s="6" t="n">
        <f aca="false">IF(OR(B6814&lt;Rules!$B$2,B6814&gt;Rules!$B$3,ABS(I6814)&gt;Rules!$B$4,OR(B6815&lt;Rules!$B$2,B6815&gt;Rules!$B$3,ABS(I6815)&gt;Rules!$B$4)),1,0)</f>
        <v>0</v>
      </c>
      <c r="K6814" s="6" t="str">
        <f aca="false">IF(F6814=1,COUNTIF($F$2:F6814,1),"")</f>
        <v/>
      </c>
    </row>
    <row r="6815" customFormat="false" ht="15" hidden="false" customHeight="false" outlineLevel="0" collapsed="false">
      <c r="A6815" s="6" t="n">
        <v>53495.6805</v>
      </c>
      <c r="B6815" s="6" t="n">
        <v>2.01391941391941</v>
      </c>
      <c r="C6815" s="6" t="n">
        <v>68</v>
      </c>
      <c r="D6815" s="6" t="n">
        <v>-1</v>
      </c>
      <c r="E6815" s="6" t="n">
        <v>1.9992673992674</v>
      </c>
      <c r="F6815" s="6" t="n">
        <v>0</v>
      </c>
      <c r="G6815" s="6" t="n">
        <v>0.0322344322344326</v>
      </c>
      <c r="H6815" s="6" t="str">
        <f aca="false">IF(AND(A6815&gt;=Stimuli!$B$2,A6815&lt;=Stimuli!$C$2),Stimuli!$A$2,IF(AND(A6815&gt;=Stimuli!$B$3,A6815&lt;=Stimuli!$C$3),Stimuli!$A$3,IF(AND(A6815&gt;=Stimuli!$B$4,A6815&lt;=Stimuli!$C$4),Stimuli!$A$4,"")))</f>
        <v>01 Quiet baseline (60s)</v>
      </c>
      <c r="I6815" s="6" t="n">
        <f aca="false">(B6815-B6814)/((A6815-A6814)/1000)</f>
        <v>-0.937728937729048</v>
      </c>
      <c r="J6815" s="6" t="n">
        <f aca="false">IF(OR(B6815&lt;Rules!$B$2,B6815&gt;Rules!$B$3,ABS(I6815)&gt;Rules!$B$4,OR(B6816&lt;Rules!$B$2,B6816&gt;Rules!$B$3,ABS(I6816)&gt;Rules!$B$4)),1,0)</f>
        <v>0</v>
      </c>
      <c r="K6815" s="6" t="str">
        <f aca="false">IF(F6815=1,COUNTIF($F$2:F6815,1),"")</f>
        <v/>
      </c>
    </row>
    <row r="6816" customFormat="false" ht="15" hidden="false" customHeight="false" outlineLevel="0" collapsed="false">
      <c r="A6816" s="6" t="n">
        <v>53503.493</v>
      </c>
      <c r="B6816" s="6" t="n">
        <v>2.02124542124542</v>
      </c>
      <c r="C6816" s="6" t="n">
        <v>68</v>
      </c>
      <c r="D6816" s="6" t="n">
        <v>-1</v>
      </c>
      <c r="E6816" s="6" t="n">
        <v>1.9992673992674</v>
      </c>
      <c r="F6816" s="6" t="n">
        <v>0</v>
      </c>
      <c r="G6816" s="6" t="n">
        <v>0.0322344322344326</v>
      </c>
      <c r="H6816" s="6" t="str">
        <f aca="false">IF(AND(A6816&gt;=Stimuli!$B$2,A6816&lt;=Stimuli!$C$2),Stimuli!$A$2,IF(AND(A6816&gt;=Stimuli!$B$3,A6816&lt;=Stimuli!$C$3),Stimuli!$A$3,IF(AND(A6816&gt;=Stimuli!$B$4,A6816&lt;=Stimuli!$C$4),Stimuli!$A$4,"")))</f>
        <v>01 Quiet baseline (60s)</v>
      </c>
      <c r="I6816" s="6" t="n">
        <f aca="false">(B6816-B6815)/((A6816-A6815)/1000)</f>
        <v>0.937728937729048</v>
      </c>
      <c r="J6816" s="6" t="n">
        <f aca="false">IF(OR(B6816&lt;Rules!$B$2,B6816&gt;Rules!$B$3,ABS(I6816)&gt;Rules!$B$4,OR(B6817&lt;Rules!$B$2,B6817&gt;Rules!$B$3,ABS(I6817)&gt;Rules!$B$4)),1,0)</f>
        <v>0</v>
      </c>
      <c r="K6816" s="6" t="str">
        <f aca="false">IF(F6816=1,COUNTIF($F$2:F6816,1),"")</f>
        <v/>
      </c>
    </row>
    <row r="6817" customFormat="false" ht="15" hidden="false" customHeight="false" outlineLevel="0" collapsed="false">
      <c r="A6817" s="6" t="n">
        <v>53511.3055</v>
      </c>
      <c r="B6817" s="6" t="n">
        <v>2.01391941391941</v>
      </c>
      <c r="C6817" s="6" t="n">
        <v>68</v>
      </c>
      <c r="D6817" s="6" t="n">
        <v>-1</v>
      </c>
      <c r="E6817" s="6" t="n">
        <v>1.9992673992674</v>
      </c>
      <c r="F6817" s="6" t="n">
        <v>0</v>
      </c>
      <c r="G6817" s="6" t="n">
        <v>0.0322344322344326</v>
      </c>
      <c r="H6817" s="6" t="str">
        <f aca="false">IF(AND(A6817&gt;=Stimuli!$B$2,A6817&lt;=Stimuli!$C$2),Stimuli!$A$2,IF(AND(A6817&gt;=Stimuli!$B$3,A6817&lt;=Stimuli!$C$3),Stimuli!$A$3,IF(AND(A6817&gt;=Stimuli!$B$4,A6817&lt;=Stimuli!$C$4),Stimuli!$A$4,"")))</f>
        <v>01 Quiet baseline (60s)</v>
      </c>
      <c r="I6817" s="6" t="n">
        <f aca="false">(B6817-B6816)/((A6817-A6816)/1000)</f>
        <v>-0.937728937729048</v>
      </c>
      <c r="J6817" s="6" t="n">
        <f aca="false">IF(OR(B6817&lt;Rules!$B$2,B6817&gt;Rules!$B$3,ABS(I6817)&gt;Rules!$B$4,OR(B6818&lt;Rules!$B$2,B6818&gt;Rules!$B$3,ABS(I6818)&gt;Rules!$B$4)),1,0)</f>
        <v>0</v>
      </c>
      <c r="K6817" s="6" t="str">
        <f aca="false">IF(F6817=1,COUNTIF($F$2:F6817,1),"")</f>
        <v/>
      </c>
    </row>
    <row r="6818" customFormat="false" ht="15" hidden="false" customHeight="false" outlineLevel="0" collapsed="false">
      <c r="A6818" s="6" t="n">
        <v>53519.118</v>
      </c>
      <c r="B6818" s="6" t="n">
        <v>2.01978021978022</v>
      </c>
      <c r="C6818" s="6" t="n">
        <v>68</v>
      </c>
      <c r="D6818" s="6" t="n">
        <v>-1</v>
      </c>
      <c r="E6818" s="6" t="n">
        <v>1.9992673992674</v>
      </c>
      <c r="F6818" s="6" t="n">
        <v>0</v>
      </c>
      <c r="G6818" s="6" t="n">
        <v>0.0322344322344326</v>
      </c>
      <c r="H6818" s="6" t="str">
        <f aca="false">IF(AND(A6818&gt;=Stimuli!$B$2,A6818&lt;=Stimuli!$C$2),Stimuli!$A$2,IF(AND(A6818&gt;=Stimuli!$B$3,A6818&lt;=Stimuli!$C$3),Stimuli!$A$3,IF(AND(A6818&gt;=Stimuli!$B$4,A6818&lt;=Stimuli!$C$4),Stimuli!$A$4,"")))</f>
        <v>01 Quiet baseline (60s)</v>
      </c>
      <c r="I6818" s="6" t="n">
        <f aca="false">(B6818-B6817)/((A6818-A6817)/1000)</f>
        <v>0.750183150183318</v>
      </c>
      <c r="J6818" s="6" t="n">
        <f aca="false">IF(OR(B6818&lt;Rules!$B$2,B6818&gt;Rules!$B$3,ABS(I6818)&gt;Rules!$B$4,OR(B6819&lt;Rules!$B$2,B6819&gt;Rules!$B$3,ABS(I6819)&gt;Rules!$B$4)),1,0)</f>
        <v>0</v>
      </c>
      <c r="K6818" s="6" t="str">
        <f aca="false">IF(F6818=1,COUNTIF($F$2:F6818,1),"")</f>
        <v/>
      </c>
    </row>
    <row r="6819" customFormat="false" ht="15" hidden="false" customHeight="false" outlineLevel="0" collapsed="false">
      <c r="A6819" s="6" t="n">
        <v>53526.9305</v>
      </c>
      <c r="B6819" s="6" t="n">
        <v>2.01245421245421</v>
      </c>
      <c r="C6819" s="6" t="n">
        <v>68</v>
      </c>
      <c r="D6819" s="6" t="n">
        <v>-1</v>
      </c>
      <c r="E6819" s="6" t="n">
        <v>1.9992673992674</v>
      </c>
      <c r="F6819" s="6" t="n">
        <v>0</v>
      </c>
      <c r="G6819" s="6" t="n">
        <v>0.0322344322344326</v>
      </c>
      <c r="H6819" s="6" t="str">
        <f aca="false">IF(AND(A6819&gt;=Stimuli!$B$2,A6819&lt;=Stimuli!$C$2),Stimuli!$A$2,IF(AND(A6819&gt;=Stimuli!$B$3,A6819&lt;=Stimuli!$C$3),Stimuli!$A$3,IF(AND(A6819&gt;=Stimuli!$B$4,A6819&lt;=Stimuli!$C$4),Stimuli!$A$4,"")))</f>
        <v>01 Quiet baseline (60s)</v>
      </c>
      <c r="I6819" s="6" t="n">
        <f aca="false">(B6819-B6818)/((A6819-A6818)/1000)</f>
        <v>-0.937728937729048</v>
      </c>
      <c r="J6819" s="6" t="n">
        <f aca="false">IF(OR(B6819&lt;Rules!$B$2,B6819&gt;Rules!$B$3,ABS(I6819)&gt;Rules!$B$4,OR(B6820&lt;Rules!$B$2,B6820&gt;Rules!$B$3,ABS(I6820)&gt;Rules!$B$4)),1,0)</f>
        <v>0</v>
      </c>
      <c r="K6819" s="6" t="str">
        <f aca="false">IF(F6819=1,COUNTIF($F$2:F6819,1),"")</f>
        <v/>
      </c>
    </row>
    <row r="6820" customFormat="false" ht="15" hidden="false" customHeight="false" outlineLevel="0" collapsed="false">
      <c r="A6820" s="6" t="n">
        <v>53534.743</v>
      </c>
      <c r="B6820" s="6" t="n">
        <v>2.01978021978022</v>
      </c>
      <c r="C6820" s="6" t="n">
        <v>68</v>
      </c>
      <c r="D6820" s="6" t="n">
        <v>-1</v>
      </c>
      <c r="E6820" s="6" t="n">
        <v>1.9992673992674</v>
      </c>
      <c r="F6820" s="6" t="n">
        <v>0</v>
      </c>
      <c r="G6820" s="6" t="n">
        <v>0.0322344322344326</v>
      </c>
      <c r="H6820" s="6" t="str">
        <f aca="false">IF(AND(A6820&gt;=Stimuli!$B$2,A6820&lt;=Stimuli!$C$2),Stimuli!$A$2,IF(AND(A6820&gt;=Stimuli!$B$3,A6820&lt;=Stimuli!$C$3),Stimuli!$A$3,IF(AND(A6820&gt;=Stimuli!$B$4,A6820&lt;=Stimuli!$C$4),Stimuli!$A$4,"")))</f>
        <v>01 Quiet baseline (60s)</v>
      </c>
      <c r="I6820" s="6" t="n">
        <f aca="false">(B6820-B6819)/((A6820-A6819)/1000)</f>
        <v>0.937728937729048</v>
      </c>
      <c r="J6820" s="6" t="n">
        <f aca="false">IF(OR(B6820&lt;Rules!$B$2,B6820&gt;Rules!$B$3,ABS(I6820)&gt;Rules!$B$4,OR(B6821&lt;Rules!$B$2,B6821&gt;Rules!$B$3,ABS(I6821)&gt;Rules!$B$4)),1,0)</f>
        <v>0</v>
      </c>
      <c r="K6820" s="6" t="str">
        <f aca="false">IF(F6820=1,COUNTIF($F$2:F6820,1),"")</f>
        <v/>
      </c>
    </row>
    <row r="6821" customFormat="false" ht="15" hidden="false" customHeight="false" outlineLevel="0" collapsed="false">
      <c r="A6821" s="6" t="n">
        <v>53542.5555</v>
      </c>
      <c r="B6821" s="6" t="n">
        <v>2.01391941391941</v>
      </c>
      <c r="C6821" s="6" t="n">
        <v>68</v>
      </c>
      <c r="D6821" s="6" t="n">
        <v>-1</v>
      </c>
      <c r="E6821" s="6" t="n">
        <v>1.9992673992674</v>
      </c>
      <c r="F6821" s="6" t="n">
        <v>0</v>
      </c>
      <c r="G6821" s="6" t="n">
        <v>0.0322344322344326</v>
      </c>
      <c r="H6821" s="6" t="str">
        <f aca="false">IF(AND(A6821&gt;=Stimuli!$B$2,A6821&lt;=Stimuli!$C$2),Stimuli!$A$2,IF(AND(A6821&gt;=Stimuli!$B$3,A6821&lt;=Stimuli!$C$3),Stimuli!$A$3,IF(AND(A6821&gt;=Stimuli!$B$4,A6821&lt;=Stimuli!$C$4),Stimuli!$A$4,"")))</f>
        <v>01 Quiet baseline (60s)</v>
      </c>
      <c r="I6821" s="6" t="n">
        <f aca="false">(B6821-B6820)/((A6821-A6820)/1000)</f>
        <v>-0.750183150183318</v>
      </c>
      <c r="J6821" s="6" t="n">
        <f aca="false">IF(OR(B6821&lt;Rules!$B$2,B6821&gt;Rules!$B$3,ABS(I6821)&gt;Rules!$B$4,OR(B6822&lt;Rules!$B$2,B6822&gt;Rules!$B$3,ABS(I6822)&gt;Rules!$B$4)),1,0)</f>
        <v>0</v>
      </c>
      <c r="K6821" s="6" t="str">
        <f aca="false">IF(F6821=1,COUNTIF($F$2:F6821,1),"")</f>
        <v/>
      </c>
    </row>
    <row r="6822" customFormat="false" ht="15" hidden="false" customHeight="false" outlineLevel="0" collapsed="false">
      <c r="A6822" s="6" t="n">
        <v>53550.368</v>
      </c>
      <c r="B6822" s="6" t="n">
        <v>2.01831501831502</v>
      </c>
      <c r="C6822" s="6" t="n">
        <v>68</v>
      </c>
      <c r="D6822" s="6" t="n">
        <v>-1</v>
      </c>
      <c r="E6822" s="6" t="n">
        <v>1.9992673992674</v>
      </c>
      <c r="F6822" s="6" t="n">
        <v>0</v>
      </c>
      <c r="G6822" s="6" t="n">
        <v>0.0322344322344326</v>
      </c>
      <c r="H6822" s="6" t="str">
        <f aca="false">IF(AND(A6822&gt;=Stimuli!$B$2,A6822&lt;=Stimuli!$C$2),Stimuli!$A$2,IF(AND(A6822&gt;=Stimuli!$B$3,A6822&lt;=Stimuli!$C$3),Stimuli!$A$3,IF(AND(A6822&gt;=Stimuli!$B$4,A6822&lt;=Stimuli!$C$4),Stimuli!$A$4,"")))</f>
        <v>01 Quiet baseline (60s)</v>
      </c>
      <c r="I6822" s="6" t="n">
        <f aca="false">(B6822-B6821)/((A6822-A6821)/1000)</f>
        <v>0.562637362637418</v>
      </c>
      <c r="J6822" s="6" t="n">
        <f aca="false">IF(OR(B6822&lt;Rules!$B$2,B6822&gt;Rules!$B$3,ABS(I6822)&gt;Rules!$B$4,OR(B6823&lt;Rules!$B$2,B6823&gt;Rules!$B$3,ABS(I6823)&gt;Rules!$B$4)),1,0)</f>
        <v>0</v>
      </c>
      <c r="K6822" s="6" t="str">
        <f aca="false">IF(F6822=1,COUNTIF($F$2:F6822,1),"")</f>
        <v/>
      </c>
    </row>
    <row r="6823" customFormat="false" ht="15" hidden="false" customHeight="false" outlineLevel="0" collapsed="false">
      <c r="A6823" s="6" t="n">
        <v>53558.1805</v>
      </c>
      <c r="B6823" s="6" t="n">
        <v>2.01538461538462</v>
      </c>
      <c r="C6823" s="6" t="n">
        <v>68</v>
      </c>
      <c r="D6823" s="6" t="n">
        <v>-1</v>
      </c>
      <c r="E6823" s="6" t="n">
        <v>1.9992673992674</v>
      </c>
      <c r="F6823" s="6" t="n">
        <v>0</v>
      </c>
      <c r="G6823" s="6" t="n">
        <v>0.0322344322344326</v>
      </c>
      <c r="H6823" s="6" t="str">
        <f aca="false">IF(AND(A6823&gt;=Stimuli!$B$2,A6823&lt;=Stimuli!$C$2),Stimuli!$A$2,IF(AND(A6823&gt;=Stimuli!$B$3,A6823&lt;=Stimuli!$C$3),Stimuli!$A$3,IF(AND(A6823&gt;=Stimuli!$B$4,A6823&lt;=Stimuli!$C$4),Stimuli!$A$4,"")))</f>
        <v>01 Quiet baseline (60s)</v>
      </c>
      <c r="I6823" s="6" t="n">
        <f aca="false">(B6823-B6822)/((A6823-A6822)/1000)</f>
        <v>-0.375091575091403</v>
      </c>
      <c r="J6823" s="6" t="n">
        <f aca="false">IF(OR(B6823&lt;Rules!$B$2,B6823&gt;Rules!$B$3,ABS(I6823)&gt;Rules!$B$4,OR(B6824&lt;Rules!$B$2,B6824&gt;Rules!$B$3,ABS(I6824)&gt;Rules!$B$4)),1,0)</f>
        <v>0</v>
      </c>
      <c r="K6823" s="6" t="str">
        <f aca="false">IF(F6823=1,COUNTIF($F$2:F6823,1),"")</f>
        <v/>
      </c>
    </row>
    <row r="6824" customFormat="false" ht="15" hidden="false" customHeight="false" outlineLevel="0" collapsed="false">
      <c r="A6824" s="6" t="n">
        <v>53565.993</v>
      </c>
      <c r="B6824" s="6" t="n">
        <v>2.01684981684982</v>
      </c>
      <c r="C6824" s="6" t="n">
        <v>68</v>
      </c>
      <c r="D6824" s="6" t="n">
        <v>-1</v>
      </c>
      <c r="E6824" s="6" t="n">
        <v>1.9992673992674</v>
      </c>
      <c r="F6824" s="6" t="n">
        <v>0</v>
      </c>
      <c r="G6824" s="6" t="n">
        <v>0.0322344322344326</v>
      </c>
      <c r="H6824" s="6" t="str">
        <f aca="false">IF(AND(A6824&gt;=Stimuli!$B$2,A6824&lt;=Stimuli!$C$2),Stimuli!$A$2,IF(AND(A6824&gt;=Stimuli!$B$3,A6824&lt;=Stimuli!$C$3),Stimuli!$A$3,IF(AND(A6824&gt;=Stimuli!$B$4,A6824&lt;=Stimuli!$C$4),Stimuli!$A$4,"")))</f>
        <v>01 Quiet baseline (60s)</v>
      </c>
      <c r="I6824" s="6" t="n">
        <f aca="false">(B6824-B6823)/((A6824-A6823)/1000)</f>
        <v>0.187545787545673</v>
      </c>
      <c r="J6824" s="6" t="n">
        <f aca="false">IF(OR(B6824&lt;Rules!$B$2,B6824&gt;Rules!$B$3,ABS(I6824)&gt;Rules!$B$4,OR(B6825&lt;Rules!$B$2,B6825&gt;Rules!$B$3,ABS(I6825)&gt;Rules!$B$4)),1,0)</f>
        <v>0</v>
      </c>
      <c r="K6824" s="6" t="str">
        <f aca="false">IF(F6824=1,COUNTIF($F$2:F6824,1),"")</f>
        <v/>
      </c>
    </row>
    <row r="6825" customFormat="false" ht="15" hidden="false" customHeight="false" outlineLevel="0" collapsed="false">
      <c r="A6825" s="6" t="n">
        <v>53573.8055</v>
      </c>
      <c r="B6825" s="6" t="n">
        <v>2.01684981684982</v>
      </c>
      <c r="C6825" s="6" t="n">
        <v>68</v>
      </c>
      <c r="D6825" s="6" t="n">
        <v>-1</v>
      </c>
      <c r="E6825" s="6" t="n">
        <v>1.9992673992674</v>
      </c>
      <c r="F6825" s="6" t="n">
        <v>0</v>
      </c>
      <c r="G6825" s="6" t="n">
        <v>0.0322344322344326</v>
      </c>
      <c r="H6825" s="6" t="str">
        <f aca="false">IF(AND(A6825&gt;=Stimuli!$B$2,A6825&lt;=Stimuli!$C$2),Stimuli!$A$2,IF(AND(A6825&gt;=Stimuli!$B$3,A6825&lt;=Stimuli!$C$3),Stimuli!$A$3,IF(AND(A6825&gt;=Stimuli!$B$4,A6825&lt;=Stimuli!$C$4),Stimuli!$A$4,"")))</f>
        <v>01 Quiet baseline (60s)</v>
      </c>
      <c r="I6825" s="6" t="n">
        <f aca="false">(B6825-B6824)/((A6825-A6824)/1000)</f>
        <v>0</v>
      </c>
      <c r="J6825" s="6" t="n">
        <f aca="false">IF(OR(B6825&lt;Rules!$B$2,B6825&gt;Rules!$B$3,ABS(I6825)&gt;Rules!$B$4,OR(B6826&lt;Rules!$B$2,B6826&gt;Rules!$B$3,ABS(I6826)&gt;Rules!$B$4)),1,0)</f>
        <v>0</v>
      </c>
      <c r="K6825" s="6" t="str">
        <f aca="false">IF(F6825=1,COUNTIF($F$2:F6825,1),"")</f>
        <v/>
      </c>
    </row>
    <row r="6826" customFormat="false" ht="15" hidden="false" customHeight="false" outlineLevel="0" collapsed="false">
      <c r="A6826" s="6" t="n">
        <v>53581.618</v>
      </c>
      <c r="B6826" s="6" t="n">
        <v>2.01538461538462</v>
      </c>
      <c r="C6826" s="6" t="n">
        <v>68</v>
      </c>
      <c r="D6826" s="6" t="n">
        <v>-1</v>
      </c>
      <c r="E6826" s="6" t="n">
        <v>1.9992673992674</v>
      </c>
      <c r="F6826" s="6" t="n">
        <v>0</v>
      </c>
      <c r="G6826" s="6" t="n">
        <v>0.0322344322344326</v>
      </c>
      <c r="H6826" s="6" t="str">
        <f aca="false">IF(AND(A6826&gt;=Stimuli!$B$2,A6826&lt;=Stimuli!$C$2),Stimuli!$A$2,IF(AND(A6826&gt;=Stimuli!$B$3,A6826&lt;=Stimuli!$C$3),Stimuli!$A$3,IF(AND(A6826&gt;=Stimuli!$B$4,A6826&lt;=Stimuli!$C$4),Stimuli!$A$4,"")))</f>
        <v>01 Quiet baseline (60s)</v>
      </c>
      <c r="I6826" s="6" t="n">
        <f aca="false">(B6826-B6825)/((A6826-A6825)/1000)</f>
        <v>-0.187545787545673</v>
      </c>
      <c r="J6826" s="6" t="n">
        <f aca="false">IF(OR(B6826&lt;Rules!$B$2,B6826&gt;Rules!$B$3,ABS(I6826)&gt;Rules!$B$4,OR(B6827&lt;Rules!$B$2,B6827&gt;Rules!$B$3,ABS(I6827)&gt;Rules!$B$4)),1,0)</f>
        <v>0</v>
      </c>
      <c r="K6826" s="6" t="str">
        <f aca="false">IF(F6826=1,COUNTIF($F$2:F6826,1),"")</f>
        <v/>
      </c>
    </row>
    <row r="6827" customFormat="false" ht="15" hidden="false" customHeight="false" outlineLevel="0" collapsed="false">
      <c r="A6827" s="6" t="n">
        <v>53589.4305</v>
      </c>
      <c r="B6827" s="6" t="n">
        <v>2.01831501831502</v>
      </c>
      <c r="C6827" s="6" t="n">
        <v>68</v>
      </c>
      <c r="D6827" s="6" t="n">
        <v>-1</v>
      </c>
      <c r="E6827" s="6" t="n">
        <v>1.9992673992674</v>
      </c>
      <c r="F6827" s="6" t="n">
        <v>0</v>
      </c>
      <c r="G6827" s="6" t="n">
        <v>0.0322344322344326</v>
      </c>
      <c r="H6827" s="6" t="str">
        <f aca="false">IF(AND(A6827&gt;=Stimuli!$B$2,A6827&lt;=Stimuli!$C$2),Stimuli!$A$2,IF(AND(A6827&gt;=Stimuli!$B$3,A6827&lt;=Stimuli!$C$3),Stimuli!$A$3,IF(AND(A6827&gt;=Stimuli!$B$4,A6827&lt;=Stimuli!$C$4),Stimuli!$A$4,"")))</f>
        <v>01 Quiet baseline (60s)</v>
      </c>
      <c r="I6827" s="6" t="n">
        <f aca="false">(B6827-B6826)/((A6827-A6826)/1000)</f>
        <v>0.375091575091403</v>
      </c>
      <c r="J6827" s="6" t="n">
        <f aca="false">IF(OR(B6827&lt;Rules!$B$2,B6827&gt;Rules!$B$3,ABS(I6827)&gt;Rules!$B$4,OR(B6828&lt;Rules!$B$2,B6828&gt;Rules!$B$3,ABS(I6828)&gt;Rules!$B$4)),1,0)</f>
        <v>0</v>
      </c>
      <c r="K6827" s="6" t="str">
        <f aca="false">IF(F6827=1,COUNTIF($F$2:F6827,1),"")</f>
        <v/>
      </c>
    </row>
    <row r="6828" customFormat="false" ht="15" hidden="false" customHeight="false" outlineLevel="0" collapsed="false">
      <c r="A6828" s="6" t="n">
        <v>53597.243</v>
      </c>
      <c r="B6828" s="6" t="n">
        <v>2.01391941391941</v>
      </c>
      <c r="C6828" s="6" t="n">
        <v>68</v>
      </c>
      <c r="D6828" s="6" t="n">
        <v>-1</v>
      </c>
      <c r="E6828" s="6" t="n">
        <v>1.9992673992674</v>
      </c>
      <c r="F6828" s="6" t="n">
        <v>0</v>
      </c>
      <c r="G6828" s="6" t="n">
        <v>0.0322344322344326</v>
      </c>
      <c r="H6828" s="6" t="str">
        <f aca="false">IF(AND(A6828&gt;=Stimuli!$B$2,A6828&lt;=Stimuli!$C$2),Stimuli!$A$2,IF(AND(A6828&gt;=Stimuli!$B$3,A6828&lt;=Stimuli!$C$3),Stimuli!$A$3,IF(AND(A6828&gt;=Stimuli!$B$4,A6828&lt;=Stimuli!$C$4),Stimuli!$A$4,"")))</f>
        <v>01 Quiet baseline (60s)</v>
      </c>
      <c r="I6828" s="6" t="n">
        <f aca="false">(B6828-B6827)/((A6828-A6827)/1000)</f>
        <v>-0.562637362637418</v>
      </c>
      <c r="J6828" s="6" t="n">
        <f aca="false">IF(OR(B6828&lt;Rules!$B$2,B6828&gt;Rules!$B$3,ABS(I6828)&gt;Rules!$B$4,OR(B6829&lt;Rules!$B$2,B6829&gt;Rules!$B$3,ABS(I6829)&gt;Rules!$B$4)),1,0)</f>
        <v>0</v>
      </c>
      <c r="K6828" s="6" t="str">
        <f aca="false">IF(F6828=1,COUNTIF($F$2:F6828,1),"")</f>
        <v/>
      </c>
    </row>
    <row r="6829" customFormat="false" ht="15" hidden="false" customHeight="false" outlineLevel="0" collapsed="false">
      <c r="A6829" s="6" t="n">
        <v>53605.0555</v>
      </c>
      <c r="B6829" s="6" t="n">
        <v>2.01831501831502</v>
      </c>
      <c r="C6829" s="6" t="n">
        <v>68</v>
      </c>
      <c r="D6829" s="6" t="n">
        <v>-1</v>
      </c>
      <c r="E6829" s="6" t="n">
        <v>1.9992673992674</v>
      </c>
      <c r="F6829" s="6" t="n">
        <v>0</v>
      </c>
      <c r="G6829" s="6" t="n">
        <v>0.0322344322344326</v>
      </c>
      <c r="H6829" s="6" t="str">
        <f aca="false">IF(AND(A6829&gt;=Stimuli!$B$2,A6829&lt;=Stimuli!$C$2),Stimuli!$A$2,IF(AND(A6829&gt;=Stimuli!$B$3,A6829&lt;=Stimuli!$C$3),Stimuli!$A$3,IF(AND(A6829&gt;=Stimuli!$B$4,A6829&lt;=Stimuli!$C$4),Stimuli!$A$4,"")))</f>
        <v>01 Quiet baseline (60s)</v>
      </c>
      <c r="I6829" s="6" t="n">
        <f aca="false">(B6829-B6828)/((A6829-A6828)/1000)</f>
        <v>0.562637362637418</v>
      </c>
      <c r="J6829" s="6" t="n">
        <f aca="false">IF(OR(B6829&lt;Rules!$B$2,B6829&gt;Rules!$B$3,ABS(I6829)&gt;Rules!$B$4,OR(B6830&lt;Rules!$B$2,B6830&gt;Rules!$B$3,ABS(I6830)&gt;Rules!$B$4)),1,0)</f>
        <v>0</v>
      </c>
      <c r="K6829" s="6" t="str">
        <f aca="false">IF(F6829=1,COUNTIF($F$2:F6829,1),"")</f>
        <v/>
      </c>
    </row>
    <row r="6830" customFormat="false" ht="15" hidden="false" customHeight="false" outlineLevel="0" collapsed="false">
      <c r="A6830" s="6" t="n">
        <v>53612.868</v>
      </c>
      <c r="B6830" s="6" t="n">
        <v>2.01245421245421</v>
      </c>
      <c r="C6830" s="6" t="n">
        <v>68</v>
      </c>
      <c r="D6830" s="6" t="n">
        <v>-1</v>
      </c>
      <c r="E6830" s="6" t="n">
        <v>1.9992673992674</v>
      </c>
      <c r="F6830" s="6" t="n">
        <v>0</v>
      </c>
      <c r="G6830" s="6" t="n">
        <v>0.0322344322344326</v>
      </c>
      <c r="H6830" s="6" t="str">
        <f aca="false">IF(AND(A6830&gt;=Stimuli!$B$2,A6830&lt;=Stimuli!$C$2),Stimuli!$A$2,IF(AND(A6830&gt;=Stimuli!$B$3,A6830&lt;=Stimuli!$C$3),Stimuli!$A$3,IF(AND(A6830&gt;=Stimuli!$B$4,A6830&lt;=Stimuli!$C$4),Stimuli!$A$4,"")))</f>
        <v>01 Quiet baseline (60s)</v>
      </c>
      <c r="I6830" s="6" t="n">
        <f aca="false">(B6830-B6829)/((A6830-A6829)/1000)</f>
        <v>-0.750183150183148</v>
      </c>
      <c r="J6830" s="6" t="n">
        <f aca="false">IF(OR(B6830&lt;Rules!$B$2,B6830&gt;Rules!$B$3,ABS(I6830)&gt;Rules!$B$4,OR(B6831&lt;Rules!$B$2,B6831&gt;Rules!$B$3,ABS(I6831)&gt;Rules!$B$4)),1,0)</f>
        <v>0</v>
      </c>
      <c r="K6830" s="6" t="str">
        <f aca="false">IF(F6830=1,COUNTIF($F$2:F6830,1),"")</f>
        <v/>
      </c>
    </row>
    <row r="6831" customFormat="false" ht="15" hidden="false" customHeight="false" outlineLevel="0" collapsed="false">
      <c r="A6831" s="6" t="n">
        <v>53620.6805</v>
      </c>
      <c r="B6831" s="6" t="n">
        <v>2.01831501831502</v>
      </c>
      <c r="C6831" s="6" t="n">
        <v>68</v>
      </c>
      <c r="D6831" s="6" t="n">
        <v>-1</v>
      </c>
      <c r="E6831" s="6" t="n">
        <v>1.9992673992674</v>
      </c>
      <c r="F6831" s="6" t="n">
        <v>0</v>
      </c>
      <c r="G6831" s="6" t="n">
        <v>0.0322344322344326</v>
      </c>
      <c r="H6831" s="6" t="str">
        <f aca="false">IF(AND(A6831&gt;=Stimuli!$B$2,A6831&lt;=Stimuli!$C$2),Stimuli!$A$2,IF(AND(A6831&gt;=Stimuli!$B$3,A6831&lt;=Stimuli!$C$3),Stimuli!$A$3,IF(AND(A6831&gt;=Stimuli!$B$4,A6831&lt;=Stimuli!$C$4),Stimuli!$A$4,"")))</f>
        <v>01 Quiet baseline (60s)</v>
      </c>
      <c r="I6831" s="6" t="n">
        <f aca="false">(B6831-B6830)/((A6831-A6830)/1000)</f>
        <v>0.750183150183148</v>
      </c>
      <c r="J6831" s="6" t="n">
        <f aca="false">IF(OR(B6831&lt;Rules!$B$2,B6831&gt;Rules!$B$3,ABS(I6831)&gt;Rules!$B$4,OR(B6832&lt;Rules!$B$2,B6832&gt;Rules!$B$3,ABS(I6832)&gt;Rules!$B$4)),1,0)</f>
        <v>0</v>
      </c>
      <c r="K6831" s="6" t="str">
        <f aca="false">IF(F6831=1,COUNTIF($F$2:F6831,1),"")</f>
        <v/>
      </c>
    </row>
    <row r="6832" customFormat="false" ht="15" hidden="false" customHeight="false" outlineLevel="0" collapsed="false">
      <c r="A6832" s="6" t="n">
        <v>53628.493</v>
      </c>
      <c r="B6832" s="6" t="n">
        <v>2.01245421245421</v>
      </c>
      <c r="C6832" s="6" t="n">
        <v>68</v>
      </c>
      <c r="D6832" s="6" t="n">
        <v>-1</v>
      </c>
      <c r="E6832" s="6" t="n">
        <v>1.9992673992674</v>
      </c>
      <c r="F6832" s="6" t="n">
        <v>0</v>
      </c>
      <c r="G6832" s="6" t="n">
        <v>0.0322344322344326</v>
      </c>
      <c r="H6832" s="6" t="str">
        <f aca="false">IF(AND(A6832&gt;=Stimuli!$B$2,A6832&lt;=Stimuli!$C$2),Stimuli!$A$2,IF(AND(A6832&gt;=Stimuli!$B$3,A6832&lt;=Stimuli!$C$3),Stimuli!$A$3,IF(AND(A6832&gt;=Stimuli!$B$4,A6832&lt;=Stimuli!$C$4),Stimuli!$A$4,"")))</f>
        <v>01 Quiet baseline (60s)</v>
      </c>
      <c r="I6832" s="6" t="n">
        <f aca="false">(B6832-B6831)/((A6832-A6831)/1000)</f>
        <v>-0.750183150183148</v>
      </c>
      <c r="J6832" s="6" t="n">
        <f aca="false">IF(OR(B6832&lt;Rules!$B$2,B6832&gt;Rules!$B$3,ABS(I6832)&gt;Rules!$B$4,OR(B6833&lt;Rules!$B$2,B6833&gt;Rules!$B$3,ABS(I6833)&gt;Rules!$B$4)),1,0)</f>
        <v>0</v>
      </c>
      <c r="K6832" s="6" t="str">
        <f aca="false">IF(F6832=1,COUNTIF($F$2:F6832,1),"")</f>
        <v/>
      </c>
    </row>
    <row r="6833" customFormat="false" ht="15" hidden="false" customHeight="false" outlineLevel="0" collapsed="false">
      <c r="A6833" s="6" t="n">
        <v>53636.3055</v>
      </c>
      <c r="B6833" s="6" t="n">
        <v>2.01831501831502</v>
      </c>
      <c r="C6833" s="6" t="n">
        <v>68</v>
      </c>
      <c r="D6833" s="6" t="n">
        <v>-1</v>
      </c>
      <c r="E6833" s="6" t="n">
        <v>1.9992673992674</v>
      </c>
      <c r="F6833" s="6" t="n">
        <v>0</v>
      </c>
      <c r="G6833" s="6" t="n">
        <v>0.0322344322344326</v>
      </c>
      <c r="H6833" s="6" t="str">
        <f aca="false">IF(AND(A6833&gt;=Stimuli!$B$2,A6833&lt;=Stimuli!$C$2),Stimuli!$A$2,IF(AND(A6833&gt;=Stimuli!$B$3,A6833&lt;=Stimuli!$C$3),Stimuli!$A$3,IF(AND(A6833&gt;=Stimuli!$B$4,A6833&lt;=Stimuli!$C$4),Stimuli!$A$4,"")))</f>
        <v>01 Quiet baseline (60s)</v>
      </c>
      <c r="I6833" s="6" t="n">
        <f aca="false">(B6833-B6832)/((A6833-A6832)/1000)</f>
        <v>0.750183150183148</v>
      </c>
      <c r="J6833" s="6" t="n">
        <f aca="false">IF(OR(B6833&lt;Rules!$B$2,B6833&gt;Rules!$B$3,ABS(I6833)&gt;Rules!$B$4,OR(B6834&lt;Rules!$B$2,B6834&gt;Rules!$B$3,ABS(I6834)&gt;Rules!$B$4)),1,0)</f>
        <v>0</v>
      </c>
      <c r="K6833" s="6" t="str">
        <f aca="false">IF(F6833=1,COUNTIF($F$2:F6833,1),"")</f>
        <v/>
      </c>
    </row>
    <row r="6834" customFormat="false" ht="15" hidden="false" customHeight="false" outlineLevel="0" collapsed="false">
      <c r="A6834" s="6" t="n">
        <v>53644.118</v>
      </c>
      <c r="B6834" s="6" t="n">
        <v>2.01098901098901</v>
      </c>
      <c r="C6834" s="6" t="n">
        <v>68</v>
      </c>
      <c r="D6834" s="6" t="n">
        <v>-1</v>
      </c>
      <c r="E6834" s="6" t="n">
        <v>1.9992673992674</v>
      </c>
      <c r="F6834" s="6" t="n">
        <v>0</v>
      </c>
      <c r="G6834" s="6" t="n">
        <v>0.0322344322344326</v>
      </c>
      <c r="H6834" s="6" t="str">
        <f aca="false">IF(AND(A6834&gt;=Stimuli!$B$2,A6834&lt;=Stimuli!$C$2),Stimuli!$A$2,IF(AND(A6834&gt;=Stimuli!$B$3,A6834&lt;=Stimuli!$C$3),Stimuli!$A$3,IF(AND(A6834&gt;=Stimuli!$B$4,A6834&lt;=Stimuli!$C$4),Stimuli!$A$4,"")))</f>
        <v>01 Quiet baseline (60s)</v>
      </c>
      <c r="I6834" s="6" t="n">
        <f aca="false">(B6834-B6833)/((A6834-A6833)/1000)</f>
        <v>-0.937728937728878</v>
      </c>
      <c r="J6834" s="6" t="n">
        <f aca="false">IF(OR(B6834&lt;Rules!$B$2,B6834&gt;Rules!$B$3,ABS(I6834)&gt;Rules!$B$4,OR(B6835&lt;Rules!$B$2,B6835&gt;Rules!$B$3,ABS(I6835)&gt;Rules!$B$4)),1,0)</f>
        <v>0</v>
      </c>
      <c r="K6834" s="6" t="str">
        <f aca="false">IF(F6834=1,COUNTIF($F$2:F6834,1),"")</f>
        <v/>
      </c>
    </row>
    <row r="6835" customFormat="false" ht="15" hidden="false" customHeight="false" outlineLevel="0" collapsed="false">
      <c r="A6835" s="6" t="n">
        <v>53651.9305</v>
      </c>
      <c r="B6835" s="6" t="n">
        <v>2.01831501831502</v>
      </c>
      <c r="C6835" s="6" t="n">
        <v>68</v>
      </c>
      <c r="D6835" s="6" t="n">
        <v>-1</v>
      </c>
      <c r="E6835" s="6" t="n">
        <v>1.9992673992674</v>
      </c>
      <c r="F6835" s="6" t="n">
        <v>0</v>
      </c>
      <c r="G6835" s="6" t="n">
        <v>0.0322344322344326</v>
      </c>
      <c r="H6835" s="6" t="str">
        <f aca="false">IF(AND(A6835&gt;=Stimuli!$B$2,A6835&lt;=Stimuli!$C$2),Stimuli!$A$2,IF(AND(A6835&gt;=Stimuli!$B$3,A6835&lt;=Stimuli!$C$3),Stimuli!$A$3,IF(AND(A6835&gt;=Stimuli!$B$4,A6835&lt;=Stimuli!$C$4),Stimuli!$A$4,"")))</f>
        <v>01 Quiet baseline (60s)</v>
      </c>
      <c r="I6835" s="6" t="n">
        <f aca="false">(B6835-B6834)/((A6835-A6834)/1000)</f>
        <v>0.937728937728878</v>
      </c>
      <c r="J6835" s="6" t="n">
        <f aca="false">IF(OR(B6835&lt;Rules!$B$2,B6835&gt;Rules!$B$3,ABS(I6835)&gt;Rules!$B$4,OR(B6836&lt;Rules!$B$2,B6836&gt;Rules!$B$3,ABS(I6836)&gt;Rules!$B$4)),1,0)</f>
        <v>0</v>
      </c>
      <c r="K6835" s="6" t="str">
        <f aca="false">IF(F6835=1,COUNTIF($F$2:F6835,1),"")</f>
        <v/>
      </c>
    </row>
    <row r="6836" customFormat="false" ht="15" hidden="false" customHeight="false" outlineLevel="0" collapsed="false">
      <c r="A6836" s="6" t="n">
        <v>53659.743</v>
      </c>
      <c r="B6836" s="6" t="n">
        <v>2.01245421245421</v>
      </c>
      <c r="C6836" s="6" t="n">
        <v>68</v>
      </c>
      <c r="D6836" s="6" t="n">
        <v>-1</v>
      </c>
      <c r="E6836" s="6" t="n">
        <v>1.9992673992674</v>
      </c>
      <c r="F6836" s="6" t="n">
        <v>0</v>
      </c>
      <c r="G6836" s="6" t="n">
        <v>0.0322344322344326</v>
      </c>
      <c r="H6836" s="6" t="str">
        <f aca="false">IF(AND(A6836&gt;=Stimuli!$B$2,A6836&lt;=Stimuli!$C$2),Stimuli!$A$2,IF(AND(A6836&gt;=Stimuli!$B$3,A6836&lt;=Stimuli!$C$3),Stimuli!$A$3,IF(AND(A6836&gt;=Stimuli!$B$4,A6836&lt;=Stimuli!$C$4),Stimuli!$A$4,"")))</f>
        <v>01 Quiet baseline (60s)</v>
      </c>
      <c r="I6836" s="6" t="n">
        <f aca="false">(B6836-B6835)/((A6836-A6835)/1000)</f>
        <v>-0.750183150183148</v>
      </c>
      <c r="J6836" s="6" t="n">
        <f aca="false">IF(OR(B6836&lt;Rules!$B$2,B6836&gt;Rules!$B$3,ABS(I6836)&gt;Rules!$B$4,OR(B6837&lt;Rules!$B$2,B6837&gt;Rules!$B$3,ABS(I6837)&gt;Rules!$B$4)),1,0)</f>
        <v>0</v>
      </c>
      <c r="K6836" s="6" t="str">
        <f aca="false">IF(F6836=1,COUNTIF($F$2:F6836,1),"")</f>
        <v/>
      </c>
    </row>
    <row r="6837" customFormat="false" ht="15" hidden="false" customHeight="false" outlineLevel="0" collapsed="false">
      <c r="A6837" s="6" t="n">
        <v>53667.5555</v>
      </c>
      <c r="B6837" s="6" t="n">
        <v>2.01684981684982</v>
      </c>
      <c r="C6837" s="6" t="n">
        <v>68</v>
      </c>
      <c r="D6837" s="6" t="n">
        <v>-1</v>
      </c>
      <c r="E6837" s="6" t="n">
        <v>1.9992673992674</v>
      </c>
      <c r="F6837" s="6" t="n">
        <v>0</v>
      </c>
      <c r="G6837" s="6" t="n">
        <v>0.0322344322344326</v>
      </c>
      <c r="H6837" s="6" t="str">
        <f aca="false">IF(AND(A6837&gt;=Stimuli!$B$2,A6837&lt;=Stimuli!$C$2),Stimuli!$A$2,IF(AND(A6837&gt;=Stimuli!$B$3,A6837&lt;=Stimuli!$C$3),Stimuli!$A$3,IF(AND(A6837&gt;=Stimuli!$B$4,A6837&lt;=Stimuli!$C$4),Stimuli!$A$4,"")))</f>
        <v>01 Quiet baseline (60s)</v>
      </c>
      <c r="I6837" s="6" t="n">
        <f aca="false">(B6837-B6836)/((A6837-A6836)/1000)</f>
        <v>0.562637362637418</v>
      </c>
      <c r="J6837" s="6" t="n">
        <f aca="false">IF(OR(B6837&lt;Rules!$B$2,B6837&gt;Rules!$B$3,ABS(I6837)&gt;Rules!$B$4,OR(B6838&lt;Rules!$B$2,B6838&gt;Rules!$B$3,ABS(I6838)&gt;Rules!$B$4)),1,0)</f>
        <v>0</v>
      </c>
      <c r="K6837" s="6" t="str">
        <f aca="false">IF(F6837=1,COUNTIF($F$2:F6837,1),"")</f>
        <v/>
      </c>
    </row>
    <row r="6838" customFormat="false" ht="15" hidden="false" customHeight="false" outlineLevel="0" collapsed="false">
      <c r="A6838" s="6" t="n">
        <v>53675.368</v>
      </c>
      <c r="B6838" s="6" t="n">
        <v>2.01245421245421</v>
      </c>
      <c r="C6838" s="6" t="n">
        <v>68</v>
      </c>
      <c r="D6838" s="6" t="n">
        <v>-1</v>
      </c>
      <c r="E6838" s="6" t="n">
        <v>1.9992673992674</v>
      </c>
      <c r="F6838" s="6" t="n">
        <v>0</v>
      </c>
      <c r="G6838" s="6" t="n">
        <v>0.0322344322344326</v>
      </c>
      <c r="H6838" s="6" t="str">
        <f aca="false">IF(AND(A6838&gt;=Stimuli!$B$2,A6838&lt;=Stimuli!$C$2),Stimuli!$A$2,IF(AND(A6838&gt;=Stimuli!$B$3,A6838&lt;=Stimuli!$C$3),Stimuli!$A$3,IF(AND(A6838&gt;=Stimuli!$B$4,A6838&lt;=Stimuli!$C$4),Stimuli!$A$4,"")))</f>
        <v>01 Quiet baseline (60s)</v>
      </c>
      <c r="I6838" s="6" t="n">
        <f aca="false">(B6838-B6837)/((A6838-A6837)/1000)</f>
        <v>-0.562637362637418</v>
      </c>
      <c r="J6838" s="6" t="n">
        <f aca="false">IF(OR(B6838&lt;Rules!$B$2,B6838&gt;Rules!$B$3,ABS(I6838)&gt;Rules!$B$4,OR(B6839&lt;Rules!$B$2,B6839&gt;Rules!$B$3,ABS(I6839)&gt;Rules!$B$4)),1,0)</f>
        <v>0</v>
      </c>
      <c r="K6838" s="6" t="str">
        <f aca="false">IF(F6838=1,COUNTIF($F$2:F6838,1),"")</f>
        <v/>
      </c>
    </row>
    <row r="6839" customFormat="false" ht="15" hidden="false" customHeight="false" outlineLevel="0" collapsed="false">
      <c r="A6839" s="6" t="n">
        <v>53683.1805</v>
      </c>
      <c r="B6839" s="6" t="n">
        <v>2.01538461538462</v>
      </c>
      <c r="C6839" s="6" t="n">
        <v>68</v>
      </c>
      <c r="D6839" s="6" t="n">
        <v>-1</v>
      </c>
      <c r="E6839" s="6" t="n">
        <v>1.9992673992674</v>
      </c>
      <c r="F6839" s="6" t="n">
        <v>0</v>
      </c>
      <c r="G6839" s="6" t="n">
        <v>0.0322344322344326</v>
      </c>
      <c r="H6839" s="6" t="str">
        <f aca="false">IF(AND(A6839&gt;=Stimuli!$B$2,A6839&lt;=Stimuli!$C$2),Stimuli!$A$2,IF(AND(A6839&gt;=Stimuli!$B$3,A6839&lt;=Stimuli!$C$3),Stimuli!$A$3,IF(AND(A6839&gt;=Stimuli!$B$4,A6839&lt;=Stimuli!$C$4),Stimuli!$A$4,"")))</f>
        <v>01 Quiet baseline (60s)</v>
      </c>
      <c r="I6839" s="6" t="n">
        <f aca="false">(B6839-B6838)/((A6839-A6838)/1000)</f>
        <v>0.375091575091744</v>
      </c>
      <c r="J6839" s="6" t="n">
        <f aca="false">IF(OR(B6839&lt;Rules!$B$2,B6839&gt;Rules!$B$3,ABS(I6839)&gt;Rules!$B$4,OR(B6840&lt;Rules!$B$2,B6840&gt;Rules!$B$3,ABS(I6840)&gt;Rules!$B$4)),1,0)</f>
        <v>0</v>
      </c>
      <c r="K6839" s="6" t="str">
        <f aca="false">IF(F6839=1,COUNTIF($F$2:F6839,1),"")</f>
        <v/>
      </c>
    </row>
    <row r="6840" customFormat="false" ht="15" hidden="false" customHeight="false" outlineLevel="0" collapsed="false">
      <c r="A6840" s="6" t="n">
        <v>53690.993</v>
      </c>
      <c r="B6840" s="6" t="n">
        <v>2.01391941391941</v>
      </c>
      <c r="C6840" s="6" t="n">
        <v>68</v>
      </c>
      <c r="D6840" s="6" t="n">
        <v>-1</v>
      </c>
      <c r="E6840" s="6" t="n">
        <v>1.9992673992674</v>
      </c>
      <c r="F6840" s="6" t="n">
        <v>0</v>
      </c>
      <c r="G6840" s="6" t="n">
        <v>0.0322344322344326</v>
      </c>
      <c r="H6840" s="6" t="str">
        <f aca="false">IF(AND(A6840&gt;=Stimuli!$B$2,A6840&lt;=Stimuli!$C$2),Stimuli!$A$2,IF(AND(A6840&gt;=Stimuli!$B$3,A6840&lt;=Stimuli!$C$3),Stimuli!$A$3,IF(AND(A6840&gt;=Stimuli!$B$4,A6840&lt;=Stimuli!$C$4),Stimuli!$A$4,"")))</f>
        <v>01 Quiet baseline (60s)</v>
      </c>
      <c r="I6840" s="6" t="n">
        <f aca="false">(B6840-B6839)/((A6840-A6839)/1000)</f>
        <v>-0.187545787546014</v>
      </c>
      <c r="J6840" s="6" t="n">
        <f aca="false">IF(OR(B6840&lt;Rules!$B$2,B6840&gt;Rules!$B$3,ABS(I6840)&gt;Rules!$B$4,OR(B6841&lt;Rules!$B$2,B6841&gt;Rules!$B$3,ABS(I6841)&gt;Rules!$B$4)),1,0)</f>
        <v>0</v>
      </c>
      <c r="K6840" s="6" t="str">
        <f aca="false">IF(F6840=1,COUNTIF($F$2:F6840,1),"")</f>
        <v/>
      </c>
    </row>
    <row r="6841" customFormat="false" ht="15" hidden="false" customHeight="false" outlineLevel="0" collapsed="false">
      <c r="A6841" s="6" t="n">
        <v>53698.8055</v>
      </c>
      <c r="B6841" s="6" t="n">
        <v>2.01391941391941</v>
      </c>
      <c r="C6841" s="6" t="n">
        <v>68</v>
      </c>
      <c r="D6841" s="6" t="n">
        <v>-1</v>
      </c>
      <c r="E6841" s="6" t="n">
        <v>1.9992673992674</v>
      </c>
      <c r="F6841" s="6" t="n">
        <v>0</v>
      </c>
      <c r="G6841" s="6" t="n">
        <v>0.0322344322344326</v>
      </c>
      <c r="H6841" s="6" t="str">
        <f aca="false">IF(AND(A6841&gt;=Stimuli!$B$2,A6841&lt;=Stimuli!$C$2),Stimuli!$A$2,IF(AND(A6841&gt;=Stimuli!$B$3,A6841&lt;=Stimuli!$C$3),Stimuli!$A$3,IF(AND(A6841&gt;=Stimuli!$B$4,A6841&lt;=Stimuli!$C$4),Stimuli!$A$4,"")))</f>
        <v>01 Quiet baseline (60s)</v>
      </c>
      <c r="I6841" s="6" t="n">
        <f aca="false">(B6841-B6840)/((A6841-A6840)/1000)</f>
        <v>0</v>
      </c>
      <c r="J6841" s="6" t="n">
        <f aca="false">IF(OR(B6841&lt;Rules!$B$2,B6841&gt;Rules!$B$3,ABS(I6841)&gt;Rules!$B$4,OR(B6842&lt;Rules!$B$2,B6842&gt;Rules!$B$3,ABS(I6842)&gt;Rules!$B$4)),1,0)</f>
        <v>0</v>
      </c>
      <c r="K6841" s="6" t="str">
        <f aca="false">IF(F6841=1,COUNTIF($F$2:F6841,1),"")</f>
        <v/>
      </c>
    </row>
    <row r="6842" customFormat="false" ht="15" hidden="false" customHeight="false" outlineLevel="0" collapsed="false">
      <c r="A6842" s="6" t="n">
        <v>53706.618</v>
      </c>
      <c r="B6842" s="6" t="n">
        <v>2.01391941391941</v>
      </c>
      <c r="C6842" s="6" t="n">
        <v>68</v>
      </c>
      <c r="D6842" s="6" t="n">
        <v>-1</v>
      </c>
      <c r="E6842" s="6" t="n">
        <v>1.9992673992674</v>
      </c>
      <c r="F6842" s="6" t="n">
        <v>0</v>
      </c>
      <c r="G6842" s="6" t="n">
        <v>0.0322344322344326</v>
      </c>
      <c r="H6842" s="6" t="str">
        <f aca="false">IF(AND(A6842&gt;=Stimuli!$B$2,A6842&lt;=Stimuli!$C$2),Stimuli!$A$2,IF(AND(A6842&gt;=Stimuli!$B$3,A6842&lt;=Stimuli!$C$3),Stimuli!$A$3,IF(AND(A6842&gt;=Stimuli!$B$4,A6842&lt;=Stimuli!$C$4),Stimuli!$A$4,"")))</f>
        <v>01 Quiet baseline (60s)</v>
      </c>
      <c r="I6842" s="6" t="n">
        <f aca="false">(B6842-B6841)/((A6842-A6841)/1000)</f>
        <v>0</v>
      </c>
      <c r="J6842" s="6" t="n">
        <f aca="false">IF(OR(B6842&lt;Rules!$B$2,B6842&gt;Rules!$B$3,ABS(I6842)&gt;Rules!$B$4,OR(B6843&lt;Rules!$B$2,B6843&gt;Rules!$B$3,ABS(I6843)&gt;Rules!$B$4)),1,0)</f>
        <v>0</v>
      </c>
      <c r="K6842" s="6" t="str">
        <f aca="false">IF(F6842=1,COUNTIF($F$2:F6842,1),"")</f>
        <v/>
      </c>
    </row>
    <row r="6843" customFormat="false" ht="15" hidden="false" customHeight="false" outlineLevel="0" collapsed="false">
      <c r="A6843" s="6" t="n">
        <v>53714.4305</v>
      </c>
      <c r="B6843" s="6" t="n">
        <v>2.01245421245421</v>
      </c>
      <c r="C6843" s="6" t="n">
        <v>68</v>
      </c>
      <c r="D6843" s="6" t="n">
        <v>-1</v>
      </c>
      <c r="E6843" s="6" t="n">
        <v>1.9992673992674</v>
      </c>
      <c r="F6843" s="6" t="n">
        <v>0</v>
      </c>
      <c r="G6843" s="6" t="n">
        <v>0.0322344322344326</v>
      </c>
      <c r="H6843" s="6" t="str">
        <f aca="false">IF(AND(A6843&gt;=Stimuli!$B$2,A6843&lt;=Stimuli!$C$2),Stimuli!$A$2,IF(AND(A6843&gt;=Stimuli!$B$3,A6843&lt;=Stimuli!$C$3),Stimuli!$A$3,IF(AND(A6843&gt;=Stimuli!$B$4,A6843&lt;=Stimuli!$C$4),Stimuli!$A$4,"")))</f>
        <v>01 Quiet baseline (60s)</v>
      </c>
      <c r="I6843" s="6" t="n">
        <f aca="false">(B6843-B6842)/((A6843-A6842)/1000)</f>
        <v>-0.18754578754573</v>
      </c>
      <c r="J6843" s="6" t="n">
        <f aca="false">IF(OR(B6843&lt;Rules!$B$2,B6843&gt;Rules!$B$3,ABS(I6843)&gt;Rules!$B$4,OR(B6844&lt;Rules!$B$2,B6844&gt;Rules!$B$3,ABS(I6844)&gt;Rules!$B$4)),1,0)</f>
        <v>0</v>
      </c>
      <c r="K6843" s="6" t="str">
        <f aca="false">IF(F6843=1,COUNTIF($F$2:F6843,1),"")</f>
        <v/>
      </c>
    </row>
    <row r="6844" customFormat="false" ht="15" hidden="false" customHeight="false" outlineLevel="0" collapsed="false">
      <c r="A6844" s="6" t="n">
        <v>53722.243</v>
      </c>
      <c r="B6844" s="6" t="n">
        <v>2.01538461538462</v>
      </c>
      <c r="C6844" s="6" t="n">
        <v>68</v>
      </c>
      <c r="D6844" s="6" t="n">
        <v>-1</v>
      </c>
      <c r="E6844" s="6" t="n">
        <v>1.9992673992674</v>
      </c>
      <c r="F6844" s="6" t="n">
        <v>0</v>
      </c>
      <c r="G6844" s="6" t="n">
        <v>0.0322344322344326</v>
      </c>
      <c r="H6844" s="6" t="str">
        <f aca="false">IF(AND(A6844&gt;=Stimuli!$B$2,A6844&lt;=Stimuli!$C$2),Stimuli!$A$2,IF(AND(A6844&gt;=Stimuli!$B$3,A6844&lt;=Stimuli!$C$3),Stimuli!$A$3,IF(AND(A6844&gt;=Stimuli!$B$4,A6844&lt;=Stimuli!$C$4),Stimuli!$A$4,"")))</f>
        <v>01 Quiet baseline (60s)</v>
      </c>
      <c r="I6844" s="6" t="n">
        <f aca="false">(B6844-B6843)/((A6844-A6843)/1000)</f>
        <v>0.375091575091744</v>
      </c>
      <c r="J6844" s="6" t="n">
        <f aca="false">IF(OR(B6844&lt;Rules!$B$2,B6844&gt;Rules!$B$3,ABS(I6844)&gt;Rules!$B$4,OR(B6845&lt;Rules!$B$2,B6845&gt;Rules!$B$3,ABS(I6845)&gt;Rules!$B$4)),1,0)</f>
        <v>0</v>
      </c>
      <c r="K6844" s="6" t="str">
        <f aca="false">IF(F6844=1,COUNTIF($F$2:F6844,1),"")</f>
        <v/>
      </c>
    </row>
    <row r="6845" customFormat="false" ht="15" hidden="false" customHeight="false" outlineLevel="0" collapsed="false">
      <c r="A6845" s="6" t="n">
        <v>53730.0555</v>
      </c>
      <c r="B6845" s="6" t="n">
        <v>2.01098901098901</v>
      </c>
      <c r="C6845" s="6" t="n">
        <v>68</v>
      </c>
      <c r="D6845" s="6" t="n">
        <v>-1</v>
      </c>
      <c r="E6845" s="6" t="n">
        <v>1.9992673992674</v>
      </c>
      <c r="F6845" s="6" t="n">
        <v>0</v>
      </c>
      <c r="G6845" s="6" t="n">
        <v>0.0322344322344326</v>
      </c>
      <c r="H6845" s="6" t="str">
        <f aca="false">IF(AND(A6845&gt;=Stimuli!$B$2,A6845&lt;=Stimuli!$C$2),Stimuli!$A$2,IF(AND(A6845&gt;=Stimuli!$B$3,A6845&lt;=Stimuli!$C$3),Stimuli!$A$3,IF(AND(A6845&gt;=Stimuli!$B$4,A6845&lt;=Stimuli!$C$4),Stimuli!$A$4,"")))</f>
        <v>01 Quiet baseline (60s)</v>
      </c>
      <c r="I6845" s="6" t="n">
        <f aca="false">(B6845-B6844)/((A6845-A6844)/1000)</f>
        <v>-0.562637362637474</v>
      </c>
      <c r="J6845" s="6" t="n">
        <f aca="false">IF(OR(B6845&lt;Rules!$B$2,B6845&gt;Rules!$B$3,ABS(I6845)&gt;Rules!$B$4,OR(B6846&lt;Rules!$B$2,B6846&gt;Rules!$B$3,ABS(I6846)&gt;Rules!$B$4)),1,0)</f>
        <v>0</v>
      </c>
      <c r="K6845" s="6" t="str">
        <f aca="false">IF(F6845=1,COUNTIF($F$2:F6845,1),"")</f>
        <v/>
      </c>
    </row>
    <row r="6846" customFormat="false" ht="15" hidden="false" customHeight="false" outlineLevel="0" collapsed="false">
      <c r="A6846" s="6" t="n">
        <v>53737.868</v>
      </c>
      <c r="B6846" s="6" t="n">
        <v>2.01684981684982</v>
      </c>
      <c r="C6846" s="6" t="n">
        <v>68</v>
      </c>
      <c r="D6846" s="6" t="n">
        <v>-1</v>
      </c>
      <c r="E6846" s="6" t="n">
        <v>1.9992673992674</v>
      </c>
      <c r="F6846" s="6" t="n">
        <v>0</v>
      </c>
      <c r="G6846" s="6" t="n">
        <v>0.0322344322344326</v>
      </c>
      <c r="H6846" s="6" t="str">
        <f aca="false">IF(AND(A6846&gt;=Stimuli!$B$2,A6846&lt;=Stimuli!$C$2),Stimuli!$A$2,IF(AND(A6846&gt;=Stimuli!$B$3,A6846&lt;=Stimuli!$C$3),Stimuli!$A$3,IF(AND(A6846&gt;=Stimuli!$B$4,A6846&lt;=Stimuli!$C$4),Stimuli!$A$4,"")))</f>
        <v>01 Quiet baseline (60s)</v>
      </c>
      <c r="I6846" s="6" t="n">
        <f aca="false">(B6846-B6845)/((A6846-A6845)/1000)</f>
        <v>0.750183150183148</v>
      </c>
      <c r="J6846" s="6" t="n">
        <f aca="false">IF(OR(B6846&lt;Rules!$B$2,B6846&gt;Rules!$B$3,ABS(I6846)&gt;Rules!$B$4,OR(B6847&lt;Rules!$B$2,B6847&gt;Rules!$B$3,ABS(I6847)&gt;Rules!$B$4)),1,0)</f>
        <v>0</v>
      </c>
      <c r="K6846" s="6" t="str">
        <f aca="false">IF(F6846=1,COUNTIF($F$2:F6846,1),"")</f>
        <v/>
      </c>
    </row>
    <row r="6847" customFormat="false" ht="15" hidden="false" customHeight="false" outlineLevel="0" collapsed="false">
      <c r="A6847" s="6" t="n">
        <v>53745.6805</v>
      </c>
      <c r="B6847" s="6" t="n">
        <v>2.00952380952381</v>
      </c>
      <c r="C6847" s="6" t="n">
        <v>68</v>
      </c>
      <c r="D6847" s="6" t="n">
        <v>-1</v>
      </c>
      <c r="E6847" s="6" t="n">
        <v>1.9992673992674</v>
      </c>
      <c r="F6847" s="6" t="n">
        <v>0</v>
      </c>
      <c r="G6847" s="6" t="n">
        <v>0.0322344322344326</v>
      </c>
      <c r="H6847" s="6" t="str">
        <f aca="false">IF(AND(A6847&gt;=Stimuli!$B$2,A6847&lt;=Stimuli!$C$2),Stimuli!$A$2,IF(AND(A6847&gt;=Stimuli!$B$3,A6847&lt;=Stimuli!$C$3),Stimuli!$A$3,IF(AND(A6847&gt;=Stimuli!$B$4,A6847&lt;=Stimuli!$C$4),Stimuli!$A$4,"")))</f>
        <v>01 Quiet baseline (60s)</v>
      </c>
      <c r="I6847" s="6" t="n">
        <f aca="false">(B6847-B6846)/((A6847-A6846)/1000)</f>
        <v>-0.937728937728991</v>
      </c>
      <c r="J6847" s="6" t="n">
        <f aca="false">IF(OR(B6847&lt;Rules!$B$2,B6847&gt;Rules!$B$3,ABS(I6847)&gt;Rules!$B$4,OR(B6848&lt;Rules!$B$2,B6848&gt;Rules!$B$3,ABS(I6848)&gt;Rules!$B$4)),1,0)</f>
        <v>0</v>
      </c>
      <c r="K6847" s="6" t="str">
        <f aca="false">IF(F6847=1,COUNTIF($F$2:F6847,1),"")</f>
        <v/>
      </c>
    </row>
    <row r="6848" customFormat="false" ht="15" hidden="false" customHeight="false" outlineLevel="0" collapsed="false">
      <c r="A6848" s="6" t="n">
        <v>53753.493</v>
      </c>
      <c r="B6848" s="6" t="n">
        <v>2.01684981684982</v>
      </c>
      <c r="C6848" s="6" t="n">
        <v>68</v>
      </c>
      <c r="D6848" s="6" t="n">
        <v>-1</v>
      </c>
      <c r="E6848" s="6" t="n">
        <v>1.9992673992674</v>
      </c>
      <c r="F6848" s="6" t="n">
        <v>0</v>
      </c>
      <c r="G6848" s="6" t="n">
        <v>0.0322344322344326</v>
      </c>
      <c r="H6848" s="6" t="str">
        <f aca="false">IF(AND(A6848&gt;=Stimuli!$B$2,A6848&lt;=Stimuli!$C$2),Stimuli!$A$2,IF(AND(A6848&gt;=Stimuli!$B$3,A6848&lt;=Stimuli!$C$3),Stimuli!$A$3,IF(AND(A6848&gt;=Stimuli!$B$4,A6848&lt;=Stimuli!$C$4),Stimuli!$A$4,"")))</f>
        <v>01 Quiet baseline (60s)</v>
      </c>
      <c r="I6848" s="6" t="n">
        <f aca="false">(B6848-B6847)/((A6848-A6847)/1000)</f>
        <v>0.937728937728991</v>
      </c>
      <c r="J6848" s="6" t="n">
        <f aca="false">IF(OR(B6848&lt;Rules!$B$2,B6848&gt;Rules!$B$3,ABS(I6848)&gt;Rules!$B$4,OR(B6849&lt;Rules!$B$2,B6849&gt;Rules!$B$3,ABS(I6849)&gt;Rules!$B$4)),1,0)</f>
        <v>0</v>
      </c>
      <c r="K6848" s="6" t="str">
        <f aca="false">IF(F6848=1,COUNTIF($F$2:F6848,1),"")</f>
        <v/>
      </c>
    </row>
    <row r="6849" customFormat="false" ht="15" hidden="false" customHeight="false" outlineLevel="0" collapsed="false">
      <c r="A6849" s="6" t="n">
        <v>53761.3055</v>
      </c>
      <c r="B6849" s="6" t="n">
        <v>2.00952380952381</v>
      </c>
      <c r="C6849" s="6" t="n">
        <v>68</v>
      </c>
      <c r="D6849" s="6" t="n">
        <v>-1</v>
      </c>
      <c r="E6849" s="6" t="n">
        <v>1.9992673992674</v>
      </c>
      <c r="F6849" s="6" t="n">
        <v>0</v>
      </c>
      <c r="G6849" s="6" t="n">
        <v>0.0322344322344326</v>
      </c>
      <c r="H6849" s="6" t="str">
        <f aca="false">IF(AND(A6849&gt;=Stimuli!$B$2,A6849&lt;=Stimuli!$C$2),Stimuli!$A$2,IF(AND(A6849&gt;=Stimuli!$B$3,A6849&lt;=Stimuli!$C$3),Stimuli!$A$3,IF(AND(A6849&gt;=Stimuli!$B$4,A6849&lt;=Stimuli!$C$4),Stimuli!$A$4,"")))</f>
        <v>01 Quiet baseline (60s)</v>
      </c>
      <c r="I6849" s="6" t="n">
        <f aca="false">(B6849-B6848)/((A6849-A6848)/1000)</f>
        <v>-0.937728937728991</v>
      </c>
      <c r="J6849" s="6" t="n">
        <f aca="false">IF(OR(B6849&lt;Rules!$B$2,B6849&gt;Rules!$B$3,ABS(I6849)&gt;Rules!$B$4,OR(B6850&lt;Rules!$B$2,B6850&gt;Rules!$B$3,ABS(I6850)&gt;Rules!$B$4)),1,0)</f>
        <v>0</v>
      </c>
      <c r="K6849" s="6" t="str">
        <f aca="false">IF(F6849=1,COUNTIF($F$2:F6849,1),"")</f>
        <v/>
      </c>
    </row>
    <row r="6850" customFormat="false" ht="15" hidden="false" customHeight="false" outlineLevel="0" collapsed="false">
      <c r="A6850" s="6" t="n">
        <v>53769.118</v>
      </c>
      <c r="B6850" s="6" t="n">
        <v>2.01684981684982</v>
      </c>
      <c r="C6850" s="6" t="n">
        <v>68</v>
      </c>
      <c r="D6850" s="6" t="n">
        <v>-1</v>
      </c>
      <c r="E6850" s="6" t="n">
        <v>1.9992673992674</v>
      </c>
      <c r="F6850" s="6" t="n">
        <v>0</v>
      </c>
      <c r="G6850" s="6" t="n">
        <v>0.0322344322344326</v>
      </c>
      <c r="H6850" s="6" t="str">
        <f aca="false">IF(AND(A6850&gt;=Stimuli!$B$2,A6850&lt;=Stimuli!$C$2),Stimuli!$A$2,IF(AND(A6850&gt;=Stimuli!$B$3,A6850&lt;=Stimuli!$C$3),Stimuli!$A$3,IF(AND(A6850&gt;=Stimuli!$B$4,A6850&lt;=Stimuli!$C$4),Stimuli!$A$4,"")))</f>
        <v>01 Quiet baseline (60s)</v>
      </c>
      <c r="I6850" s="6" t="n">
        <f aca="false">(B6850-B6849)/((A6850-A6849)/1000)</f>
        <v>0.937728937728991</v>
      </c>
      <c r="J6850" s="6" t="n">
        <f aca="false">IF(OR(B6850&lt;Rules!$B$2,B6850&gt;Rules!$B$3,ABS(I6850)&gt;Rules!$B$4,OR(B6851&lt;Rules!$B$2,B6851&gt;Rules!$B$3,ABS(I6851)&gt;Rules!$B$4)),1,0)</f>
        <v>0</v>
      </c>
      <c r="K6850" s="6" t="str">
        <f aca="false">IF(F6850=1,COUNTIF($F$2:F6850,1),"")</f>
        <v/>
      </c>
    </row>
    <row r="6851" customFormat="false" ht="15" hidden="false" customHeight="false" outlineLevel="0" collapsed="false">
      <c r="A6851" s="6" t="n">
        <v>53776.9305</v>
      </c>
      <c r="B6851" s="6" t="n">
        <v>2.00805860805861</v>
      </c>
      <c r="C6851" s="6" t="n">
        <v>68</v>
      </c>
      <c r="D6851" s="6" t="n">
        <v>-1</v>
      </c>
      <c r="E6851" s="6" t="n">
        <v>1.9992673992674</v>
      </c>
      <c r="F6851" s="6" t="n">
        <v>0</v>
      </c>
      <c r="G6851" s="6" t="n">
        <v>0.0322344322344326</v>
      </c>
      <c r="H6851" s="6" t="str">
        <f aca="false">IF(AND(A6851&gt;=Stimuli!$B$2,A6851&lt;=Stimuli!$C$2),Stimuli!$A$2,IF(AND(A6851&gt;=Stimuli!$B$3,A6851&lt;=Stimuli!$C$3),Stimuli!$A$3,IF(AND(A6851&gt;=Stimuli!$B$4,A6851&lt;=Stimuli!$C$4),Stimuli!$A$4,"")))</f>
        <v>01 Quiet baseline (60s)</v>
      </c>
      <c r="I6851" s="6" t="n">
        <f aca="false">(B6851-B6850)/((A6851-A6850)/1000)</f>
        <v>-1.12527472527472</v>
      </c>
      <c r="J6851" s="6" t="n">
        <f aca="false">IF(OR(B6851&lt;Rules!$B$2,B6851&gt;Rules!$B$3,ABS(I6851)&gt;Rules!$B$4,OR(B6852&lt;Rules!$B$2,B6852&gt;Rules!$B$3,ABS(I6852)&gt;Rules!$B$4)),1,0)</f>
        <v>0</v>
      </c>
      <c r="K6851" s="6" t="str">
        <f aca="false">IF(F6851=1,COUNTIF($F$2:F6851,1),"")</f>
        <v/>
      </c>
    </row>
    <row r="6852" customFormat="false" ht="15" hidden="false" customHeight="false" outlineLevel="0" collapsed="false">
      <c r="A6852" s="6" t="n">
        <v>53784.743</v>
      </c>
      <c r="B6852" s="6" t="n">
        <v>2.01538461538462</v>
      </c>
      <c r="C6852" s="6" t="n">
        <v>68</v>
      </c>
      <c r="D6852" s="6" t="n">
        <v>-1</v>
      </c>
      <c r="E6852" s="6" t="n">
        <v>1.9992673992674</v>
      </c>
      <c r="F6852" s="6" t="n">
        <v>0</v>
      </c>
      <c r="G6852" s="6" t="n">
        <v>0.0322344322344326</v>
      </c>
      <c r="H6852" s="6" t="str">
        <f aca="false">IF(AND(A6852&gt;=Stimuli!$B$2,A6852&lt;=Stimuli!$C$2),Stimuli!$A$2,IF(AND(A6852&gt;=Stimuli!$B$3,A6852&lt;=Stimuli!$C$3),Stimuli!$A$3,IF(AND(A6852&gt;=Stimuli!$B$4,A6852&lt;=Stimuli!$C$4),Stimuli!$A$4,"")))</f>
        <v>01 Quiet baseline (60s)</v>
      </c>
      <c r="I6852" s="6" t="n">
        <f aca="false">(B6852-B6851)/((A6852-A6851)/1000)</f>
        <v>0.937728937729048</v>
      </c>
      <c r="J6852" s="6" t="n">
        <f aca="false">IF(OR(B6852&lt;Rules!$B$2,B6852&gt;Rules!$B$3,ABS(I6852)&gt;Rules!$B$4,OR(B6853&lt;Rules!$B$2,B6853&gt;Rules!$B$3,ABS(I6853)&gt;Rules!$B$4)),1,0)</f>
        <v>0</v>
      </c>
      <c r="K6852" s="6" t="str">
        <f aca="false">IF(F6852=1,COUNTIF($F$2:F6852,1),"")</f>
        <v/>
      </c>
    </row>
    <row r="6853" customFormat="false" ht="15" hidden="false" customHeight="false" outlineLevel="0" collapsed="false">
      <c r="A6853" s="6" t="n">
        <v>53792.5555</v>
      </c>
      <c r="B6853" s="6" t="n">
        <v>2.00952380952381</v>
      </c>
      <c r="C6853" s="6" t="n">
        <v>68</v>
      </c>
      <c r="D6853" s="6" t="n">
        <v>-1</v>
      </c>
      <c r="E6853" s="6" t="n">
        <v>1.9992673992674</v>
      </c>
      <c r="F6853" s="6" t="n">
        <v>0</v>
      </c>
      <c r="G6853" s="6" t="n">
        <v>0.0322344322344326</v>
      </c>
      <c r="H6853" s="6" t="str">
        <f aca="false">IF(AND(A6853&gt;=Stimuli!$B$2,A6853&lt;=Stimuli!$C$2),Stimuli!$A$2,IF(AND(A6853&gt;=Stimuli!$B$3,A6853&lt;=Stimuli!$C$3),Stimuli!$A$3,IF(AND(A6853&gt;=Stimuli!$B$4,A6853&lt;=Stimuli!$C$4),Stimuli!$A$4,"")))</f>
        <v>01 Quiet baseline (60s)</v>
      </c>
      <c r="I6853" s="6" t="n">
        <f aca="false">(B6853-B6852)/((A6853-A6852)/1000)</f>
        <v>-0.750183150183318</v>
      </c>
      <c r="J6853" s="6" t="n">
        <f aca="false">IF(OR(B6853&lt;Rules!$B$2,B6853&gt;Rules!$B$3,ABS(I6853)&gt;Rules!$B$4,OR(B6854&lt;Rules!$B$2,B6854&gt;Rules!$B$3,ABS(I6854)&gt;Rules!$B$4)),1,0)</f>
        <v>0</v>
      </c>
      <c r="K6853" s="6" t="str">
        <f aca="false">IF(F6853=1,COUNTIF($F$2:F6853,1),"")</f>
        <v/>
      </c>
    </row>
    <row r="6854" customFormat="false" ht="15" hidden="false" customHeight="false" outlineLevel="0" collapsed="false">
      <c r="A6854" s="6" t="n">
        <v>53800.368</v>
      </c>
      <c r="B6854" s="6" t="n">
        <v>2.01391941391941</v>
      </c>
      <c r="C6854" s="6" t="n">
        <v>68</v>
      </c>
      <c r="D6854" s="6" t="n">
        <v>-1</v>
      </c>
      <c r="E6854" s="6" t="n">
        <v>1.9992673992674</v>
      </c>
      <c r="F6854" s="6" t="n">
        <v>0</v>
      </c>
      <c r="G6854" s="6" t="n">
        <v>0.0322344322344326</v>
      </c>
      <c r="H6854" s="6" t="str">
        <f aca="false">IF(AND(A6854&gt;=Stimuli!$B$2,A6854&lt;=Stimuli!$C$2),Stimuli!$A$2,IF(AND(A6854&gt;=Stimuli!$B$3,A6854&lt;=Stimuli!$C$3),Stimuli!$A$3,IF(AND(A6854&gt;=Stimuli!$B$4,A6854&lt;=Stimuli!$C$4),Stimuli!$A$4,"")))</f>
        <v>01 Quiet baseline (60s)</v>
      </c>
      <c r="I6854" s="6" t="n">
        <f aca="false">(B6854-B6853)/((A6854-A6853)/1000)</f>
        <v>0.562637362637304</v>
      </c>
      <c r="J6854" s="6" t="n">
        <f aca="false">IF(OR(B6854&lt;Rules!$B$2,B6854&gt;Rules!$B$3,ABS(I6854)&gt;Rules!$B$4,OR(B6855&lt;Rules!$B$2,B6855&gt;Rules!$B$3,ABS(I6855)&gt;Rules!$B$4)),1,0)</f>
        <v>0</v>
      </c>
      <c r="K6854" s="6" t="str">
        <f aca="false">IF(F6854=1,COUNTIF($F$2:F6854,1),"")</f>
        <v/>
      </c>
    </row>
    <row r="6855" customFormat="false" ht="15" hidden="false" customHeight="false" outlineLevel="0" collapsed="false">
      <c r="A6855" s="6" t="n">
        <v>53808.1805</v>
      </c>
      <c r="B6855" s="6" t="n">
        <v>2.01098901098901</v>
      </c>
      <c r="C6855" s="6" t="n">
        <v>68</v>
      </c>
      <c r="D6855" s="6" t="n">
        <v>-1</v>
      </c>
      <c r="E6855" s="6" t="n">
        <v>1.9992673992674</v>
      </c>
      <c r="F6855" s="6" t="n">
        <v>0</v>
      </c>
      <c r="G6855" s="6" t="n">
        <v>0.0322344322344326</v>
      </c>
      <c r="H6855" s="6" t="str">
        <f aca="false">IF(AND(A6855&gt;=Stimuli!$B$2,A6855&lt;=Stimuli!$C$2),Stimuli!$A$2,IF(AND(A6855&gt;=Stimuli!$B$3,A6855&lt;=Stimuli!$C$3),Stimuli!$A$3,IF(AND(A6855&gt;=Stimuli!$B$4,A6855&lt;=Stimuli!$C$4),Stimuli!$A$4,"")))</f>
        <v>01 Quiet baseline (60s)</v>
      </c>
      <c r="I6855" s="6" t="n">
        <f aca="false">(B6855-B6854)/((A6855-A6854)/1000)</f>
        <v>-0.37509157509146</v>
      </c>
      <c r="J6855" s="6" t="n">
        <f aca="false">IF(OR(B6855&lt;Rules!$B$2,B6855&gt;Rules!$B$3,ABS(I6855)&gt;Rules!$B$4,OR(B6856&lt;Rules!$B$2,B6856&gt;Rules!$B$3,ABS(I6856)&gt;Rules!$B$4)),1,0)</f>
        <v>0</v>
      </c>
      <c r="K6855" s="6" t="str">
        <f aca="false">IF(F6855=1,COUNTIF($F$2:F6855,1),"")</f>
        <v/>
      </c>
    </row>
    <row r="6856" customFormat="false" ht="15" hidden="false" customHeight="false" outlineLevel="0" collapsed="false">
      <c r="A6856" s="6" t="n">
        <v>53815.993</v>
      </c>
      <c r="B6856" s="6" t="n">
        <v>2.01245421245421</v>
      </c>
      <c r="C6856" s="6" t="n">
        <v>68</v>
      </c>
      <c r="D6856" s="6" t="n">
        <v>-1</v>
      </c>
      <c r="E6856" s="6" t="n">
        <v>1.9992673992674</v>
      </c>
      <c r="F6856" s="6" t="n">
        <v>0</v>
      </c>
      <c r="G6856" s="6" t="n">
        <v>0.0322344322344326</v>
      </c>
      <c r="H6856" s="6" t="str">
        <f aca="false">IF(AND(A6856&gt;=Stimuli!$B$2,A6856&lt;=Stimuli!$C$2),Stimuli!$A$2,IF(AND(A6856&gt;=Stimuli!$B$3,A6856&lt;=Stimuli!$C$3),Stimuli!$A$3,IF(AND(A6856&gt;=Stimuli!$B$4,A6856&lt;=Stimuli!$C$4),Stimuli!$A$4,"")))</f>
        <v>01 Quiet baseline (60s)</v>
      </c>
      <c r="I6856" s="6" t="n">
        <f aca="false">(B6856-B6855)/((A6856-A6855)/1000)</f>
        <v>0.18754578754573</v>
      </c>
      <c r="J6856" s="6" t="n">
        <f aca="false">IF(OR(B6856&lt;Rules!$B$2,B6856&gt;Rules!$B$3,ABS(I6856)&gt;Rules!$B$4,OR(B6857&lt;Rules!$B$2,B6857&gt;Rules!$B$3,ABS(I6857)&gt;Rules!$B$4)),1,0)</f>
        <v>0</v>
      </c>
      <c r="K6856" s="6" t="str">
        <f aca="false">IF(F6856=1,COUNTIF($F$2:F6856,1),"")</f>
        <v/>
      </c>
    </row>
    <row r="6857" customFormat="false" ht="15" hidden="false" customHeight="false" outlineLevel="0" collapsed="false">
      <c r="A6857" s="6" t="n">
        <v>53823.8055</v>
      </c>
      <c r="B6857" s="6" t="n">
        <v>2.01098901098901</v>
      </c>
      <c r="C6857" s="6" t="n">
        <v>68</v>
      </c>
      <c r="D6857" s="6" t="n">
        <v>-1</v>
      </c>
      <c r="E6857" s="6" t="n">
        <v>1.9992673992674</v>
      </c>
      <c r="F6857" s="6" t="n">
        <v>0</v>
      </c>
      <c r="G6857" s="6" t="n">
        <v>0.0322344322344326</v>
      </c>
      <c r="H6857" s="6" t="str">
        <f aca="false">IF(AND(A6857&gt;=Stimuli!$B$2,A6857&lt;=Stimuli!$C$2),Stimuli!$A$2,IF(AND(A6857&gt;=Stimuli!$B$3,A6857&lt;=Stimuli!$C$3),Stimuli!$A$3,IF(AND(A6857&gt;=Stimuli!$B$4,A6857&lt;=Stimuli!$C$4),Stimuli!$A$4,"")))</f>
        <v>01 Quiet baseline (60s)</v>
      </c>
      <c r="I6857" s="6" t="n">
        <f aca="false">(B6857-B6856)/((A6857-A6856)/1000)</f>
        <v>-0.18754578754573</v>
      </c>
      <c r="J6857" s="6" t="n">
        <f aca="false">IF(OR(B6857&lt;Rules!$B$2,B6857&gt;Rules!$B$3,ABS(I6857)&gt;Rules!$B$4,OR(B6858&lt;Rules!$B$2,B6858&gt;Rules!$B$3,ABS(I6858)&gt;Rules!$B$4)),1,0)</f>
        <v>0</v>
      </c>
      <c r="K6857" s="6" t="str">
        <f aca="false">IF(F6857=1,COUNTIF($F$2:F6857,1),"")</f>
        <v/>
      </c>
    </row>
    <row r="6858" customFormat="false" ht="15" hidden="false" customHeight="false" outlineLevel="0" collapsed="false">
      <c r="A6858" s="6" t="n">
        <v>53831.618</v>
      </c>
      <c r="B6858" s="6" t="n">
        <v>2.01098901098901</v>
      </c>
      <c r="C6858" s="6" t="n">
        <v>68</v>
      </c>
      <c r="D6858" s="6" t="n">
        <v>-1</v>
      </c>
      <c r="E6858" s="6" t="n">
        <v>1.9992673992674</v>
      </c>
      <c r="F6858" s="6" t="n">
        <v>0</v>
      </c>
      <c r="G6858" s="6" t="n">
        <v>0.0322344322344326</v>
      </c>
      <c r="H6858" s="6" t="str">
        <f aca="false">IF(AND(A6858&gt;=Stimuli!$B$2,A6858&lt;=Stimuli!$C$2),Stimuli!$A$2,IF(AND(A6858&gt;=Stimuli!$B$3,A6858&lt;=Stimuli!$C$3),Stimuli!$A$3,IF(AND(A6858&gt;=Stimuli!$B$4,A6858&lt;=Stimuli!$C$4),Stimuli!$A$4,"")))</f>
        <v>01 Quiet baseline (60s)</v>
      </c>
      <c r="I6858" s="6" t="n">
        <f aca="false">(B6858-B6857)/((A6858-A6857)/1000)</f>
        <v>0</v>
      </c>
      <c r="J6858" s="6" t="n">
        <f aca="false">IF(OR(B6858&lt;Rules!$B$2,B6858&gt;Rules!$B$3,ABS(I6858)&gt;Rules!$B$4,OR(B6859&lt;Rules!$B$2,B6859&gt;Rules!$B$3,ABS(I6859)&gt;Rules!$B$4)),1,0)</f>
        <v>0</v>
      </c>
      <c r="K6858" s="6" t="str">
        <f aca="false">IF(F6858=1,COUNTIF($F$2:F6858,1),"")</f>
        <v/>
      </c>
    </row>
    <row r="6859" customFormat="false" ht="15" hidden="false" customHeight="false" outlineLevel="0" collapsed="false">
      <c r="A6859" s="6" t="n">
        <v>53839.4305</v>
      </c>
      <c r="B6859" s="6" t="n">
        <v>2.01391941391941</v>
      </c>
      <c r="C6859" s="6" t="n">
        <v>68</v>
      </c>
      <c r="D6859" s="6" t="n">
        <v>-1</v>
      </c>
      <c r="E6859" s="6" t="n">
        <v>1.9992673992674</v>
      </c>
      <c r="F6859" s="6" t="n">
        <v>0</v>
      </c>
      <c r="G6859" s="6" t="n">
        <v>0.0322344322344326</v>
      </c>
      <c r="H6859" s="6" t="str">
        <f aca="false">IF(AND(A6859&gt;=Stimuli!$B$2,A6859&lt;=Stimuli!$C$2),Stimuli!$A$2,IF(AND(A6859&gt;=Stimuli!$B$3,A6859&lt;=Stimuli!$C$3),Stimuli!$A$3,IF(AND(A6859&gt;=Stimuli!$B$4,A6859&lt;=Stimuli!$C$4),Stimuli!$A$4,"")))</f>
        <v>01 Quiet baseline (60s)</v>
      </c>
      <c r="I6859" s="6" t="n">
        <f aca="false">(B6859-B6858)/((A6859-A6858)/1000)</f>
        <v>0.37509157509146</v>
      </c>
      <c r="J6859" s="6" t="n">
        <f aca="false">IF(OR(B6859&lt;Rules!$B$2,B6859&gt;Rules!$B$3,ABS(I6859)&gt;Rules!$B$4,OR(B6860&lt;Rules!$B$2,B6860&gt;Rules!$B$3,ABS(I6860)&gt;Rules!$B$4)),1,0)</f>
        <v>0</v>
      </c>
      <c r="K6859" s="6" t="str">
        <f aca="false">IF(F6859=1,COUNTIF($F$2:F6859,1),"")</f>
        <v/>
      </c>
    </row>
    <row r="6860" customFormat="false" ht="15" hidden="false" customHeight="false" outlineLevel="0" collapsed="false">
      <c r="A6860" s="6" t="n">
        <v>53847.243</v>
      </c>
      <c r="B6860" s="6" t="n">
        <v>2.00952380952381</v>
      </c>
      <c r="C6860" s="6" t="n">
        <v>68</v>
      </c>
      <c r="D6860" s="6" t="n">
        <v>-1</v>
      </c>
      <c r="E6860" s="6" t="n">
        <v>1.9992673992674</v>
      </c>
      <c r="F6860" s="6" t="n">
        <v>0</v>
      </c>
      <c r="G6860" s="6" t="n">
        <v>0.0322344322344326</v>
      </c>
      <c r="H6860" s="6" t="str">
        <f aca="false">IF(AND(A6860&gt;=Stimuli!$B$2,A6860&lt;=Stimuli!$C$2),Stimuli!$A$2,IF(AND(A6860&gt;=Stimuli!$B$3,A6860&lt;=Stimuli!$C$3),Stimuli!$A$3,IF(AND(A6860&gt;=Stimuli!$B$4,A6860&lt;=Stimuli!$C$4),Stimuli!$A$4,"")))</f>
        <v>01 Quiet baseline (60s)</v>
      </c>
      <c r="I6860" s="6" t="n">
        <f aca="false">(B6860-B6859)/((A6860-A6859)/1000)</f>
        <v>-0.562637362637304</v>
      </c>
      <c r="J6860" s="6" t="n">
        <f aca="false">IF(OR(B6860&lt;Rules!$B$2,B6860&gt;Rules!$B$3,ABS(I6860)&gt;Rules!$B$4,OR(B6861&lt;Rules!$B$2,B6861&gt;Rules!$B$3,ABS(I6861)&gt;Rules!$B$4)),1,0)</f>
        <v>0</v>
      </c>
      <c r="K6860" s="6" t="str">
        <f aca="false">IF(F6860=1,COUNTIF($F$2:F6860,1),"")</f>
        <v/>
      </c>
    </row>
    <row r="6861" customFormat="false" ht="15" hidden="false" customHeight="false" outlineLevel="0" collapsed="false">
      <c r="A6861" s="6" t="n">
        <v>53855.0555</v>
      </c>
      <c r="B6861" s="6" t="n">
        <v>2.01391941391941</v>
      </c>
      <c r="C6861" s="6" t="n">
        <v>68</v>
      </c>
      <c r="D6861" s="6" t="n">
        <v>-1</v>
      </c>
      <c r="E6861" s="6" t="n">
        <v>1.9992673992674</v>
      </c>
      <c r="F6861" s="6" t="n">
        <v>0</v>
      </c>
      <c r="G6861" s="6" t="n">
        <v>0.0322344322344326</v>
      </c>
      <c r="H6861" s="6" t="str">
        <f aca="false">IF(AND(A6861&gt;=Stimuli!$B$2,A6861&lt;=Stimuli!$C$2),Stimuli!$A$2,IF(AND(A6861&gt;=Stimuli!$B$3,A6861&lt;=Stimuli!$C$3),Stimuli!$A$3,IF(AND(A6861&gt;=Stimuli!$B$4,A6861&lt;=Stimuli!$C$4),Stimuli!$A$4,"")))</f>
        <v>01 Quiet baseline (60s)</v>
      </c>
      <c r="I6861" s="6" t="n">
        <f aca="false">(B6861-B6860)/((A6861-A6860)/1000)</f>
        <v>0.562637362637304</v>
      </c>
      <c r="J6861" s="6" t="n">
        <f aca="false">IF(OR(B6861&lt;Rules!$B$2,B6861&gt;Rules!$B$3,ABS(I6861)&gt;Rules!$B$4,OR(B6862&lt;Rules!$B$2,B6862&gt;Rules!$B$3,ABS(I6862)&gt;Rules!$B$4)),1,0)</f>
        <v>0</v>
      </c>
      <c r="K6861" s="6" t="str">
        <f aca="false">IF(F6861=1,COUNTIF($F$2:F6861,1),"")</f>
        <v/>
      </c>
    </row>
    <row r="6862" customFormat="false" ht="15" hidden="false" customHeight="false" outlineLevel="0" collapsed="false">
      <c r="A6862" s="6" t="n">
        <v>53862.868</v>
      </c>
      <c r="B6862" s="6" t="n">
        <v>2.00952380952381</v>
      </c>
      <c r="C6862" s="6" t="n">
        <v>68</v>
      </c>
      <c r="D6862" s="6" t="n">
        <v>-1</v>
      </c>
      <c r="E6862" s="6" t="n">
        <v>1.9992673992674</v>
      </c>
      <c r="F6862" s="6" t="n">
        <v>0</v>
      </c>
      <c r="G6862" s="6" t="n">
        <v>0.0322344322344326</v>
      </c>
      <c r="H6862" s="6" t="str">
        <f aca="false">IF(AND(A6862&gt;=Stimuli!$B$2,A6862&lt;=Stimuli!$C$2),Stimuli!$A$2,IF(AND(A6862&gt;=Stimuli!$B$3,A6862&lt;=Stimuli!$C$3),Stimuli!$A$3,IF(AND(A6862&gt;=Stimuli!$B$4,A6862&lt;=Stimuli!$C$4),Stimuli!$A$4,"")))</f>
        <v>01 Quiet baseline (60s)</v>
      </c>
      <c r="I6862" s="6" t="n">
        <f aca="false">(B6862-B6861)/((A6862-A6861)/1000)</f>
        <v>-0.562637362637304</v>
      </c>
      <c r="J6862" s="6" t="n">
        <f aca="false">IF(OR(B6862&lt;Rules!$B$2,B6862&gt;Rules!$B$3,ABS(I6862)&gt;Rules!$B$4,OR(B6863&lt;Rules!$B$2,B6863&gt;Rules!$B$3,ABS(I6863)&gt;Rules!$B$4)),1,0)</f>
        <v>0</v>
      </c>
      <c r="K6862" s="6" t="str">
        <f aca="false">IF(F6862=1,COUNTIF($F$2:F6862,1),"")</f>
        <v/>
      </c>
    </row>
    <row r="6863" customFormat="false" ht="15" hidden="false" customHeight="false" outlineLevel="0" collapsed="false">
      <c r="A6863" s="6" t="n">
        <v>53870.6805</v>
      </c>
      <c r="B6863" s="6" t="n">
        <v>2.01538461538462</v>
      </c>
      <c r="C6863" s="6" t="n">
        <v>68</v>
      </c>
      <c r="D6863" s="6" t="n">
        <v>-1</v>
      </c>
      <c r="E6863" s="6" t="n">
        <v>1.9992673992674</v>
      </c>
      <c r="F6863" s="6" t="n">
        <v>0</v>
      </c>
      <c r="G6863" s="6" t="n">
        <v>0.0322344322344326</v>
      </c>
      <c r="H6863" s="6" t="str">
        <f aca="false">IF(AND(A6863&gt;=Stimuli!$B$2,A6863&lt;=Stimuli!$C$2),Stimuli!$A$2,IF(AND(A6863&gt;=Stimuli!$B$3,A6863&lt;=Stimuli!$C$3),Stimuli!$A$3,IF(AND(A6863&gt;=Stimuli!$B$4,A6863&lt;=Stimuli!$C$4),Stimuli!$A$4,"")))</f>
        <v>01 Quiet baseline (60s)</v>
      </c>
      <c r="I6863" s="6" t="n">
        <f aca="false">(B6863-B6862)/((A6863-A6862)/1000)</f>
        <v>0.750183150183318</v>
      </c>
      <c r="J6863" s="6" t="n">
        <f aca="false">IF(OR(B6863&lt;Rules!$B$2,B6863&gt;Rules!$B$3,ABS(I6863)&gt;Rules!$B$4,OR(B6864&lt;Rules!$B$2,B6864&gt;Rules!$B$3,ABS(I6864)&gt;Rules!$B$4)),1,0)</f>
        <v>0</v>
      </c>
      <c r="K6863" s="6" t="str">
        <f aca="false">IF(F6863=1,COUNTIF($F$2:F6863,1),"")</f>
        <v/>
      </c>
    </row>
    <row r="6864" customFormat="false" ht="15" hidden="false" customHeight="false" outlineLevel="0" collapsed="false">
      <c r="A6864" s="6" t="n">
        <v>53878.493</v>
      </c>
      <c r="B6864" s="6" t="n">
        <v>2.00805860805861</v>
      </c>
      <c r="C6864" s="6" t="n">
        <v>68</v>
      </c>
      <c r="D6864" s="6" t="n">
        <v>-1</v>
      </c>
      <c r="E6864" s="6" t="n">
        <v>1.9992673992674</v>
      </c>
      <c r="F6864" s="6" t="n">
        <v>0</v>
      </c>
      <c r="G6864" s="6" t="n">
        <v>0.0322344322344326</v>
      </c>
      <c r="H6864" s="6" t="str">
        <f aca="false">IF(AND(A6864&gt;=Stimuli!$B$2,A6864&lt;=Stimuli!$C$2),Stimuli!$A$2,IF(AND(A6864&gt;=Stimuli!$B$3,A6864&lt;=Stimuli!$C$3),Stimuli!$A$3,IF(AND(A6864&gt;=Stimuli!$B$4,A6864&lt;=Stimuli!$C$4),Stimuli!$A$4,"")))</f>
        <v>01 Quiet baseline (60s)</v>
      </c>
      <c r="I6864" s="6" t="n">
        <f aca="false">(B6864-B6863)/((A6864-A6863)/1000)</f>
        <v>-0.937728937729048</v>
      </c>
      <c r="J6864" s="6" t="n">
        <f aca="false">IF(OR(B6864&lt;Rules!$B$2,B6864&gt;Rules!$B$3,ABS(I6864)&gt;Rules!$B$4,OR(B6865&lt;Rules!$B$2,B6865&gt;Rules!$B$3,ABS(I6865)&gt;Rules!$B$4)),1,0)</f>
        <v>0</v>
      </c>
      <c r="K6864" s="6" t="str">
        <f aca="false">IF(F6864=1,COUNTIF($F$2:F6864,1),"")</f>
        <v/>
      </c>
    </row>
    <row r="6865" customFormat="false" ht="15" hidden="false" customHeight="false" outlineLevel="0" collapsed="false">
      <c r="A6865" s="6" t="n">
        <v>53886.3055</v>
      </c>
      <c r="B6865" s="6" t="n">
        <v>2.01538461538462</v>
      </c>
      <c r="C6865" s="6" t="n">
        <v>68</v>
      </c>
      <c r="D6865" s="6" t="n">
        <v>-1</v>
      </c>
      <c r="E6865" s="6" t="n">
        <v>1.9992673992674</v>
      </c>
      <c r="F6865" s="6" t="n">
        <v>0</v>
      </c>
      <c r="G6865" s="6" t="n">
        <v>0.0322344322344326</v>
      </c>
      <c r="H6865" s="6" t="str">
        <f aca="false">IF(AND(A6865&gt;=Stimuli!$B$2,A6865&lt;=Stimuli!$C$2),Stimuli!$A$2,IF(AND(A6865&gt;=Stimuli!$B$3,A6865&lt;=Stimuli!$C$3),Stimuli!$A$3,IF(AND(A6865&gt;=Stimuli!$B$4,A6865&lt;=Stimuli!$C$4),Stimuli!$A$4,"")))</f>
        <v>01 Quiet baseline (60s)</v>
      </c>
      <c r="I6865" s="6" t="n">
        <f aca="false">(B6865-B6864)/((A6865-A6864)/1000)</f>
        <v>0.937728937729048</v>
      </c>
      <c r="J6865" s="6" t="n">
        <f aca="false">IF(OR(B6865&lt;Rules!$B$2,B6865&gt;Rules!$B$3,ABS(I6865)&gt;Rules!$B$4,OR(B6866&lt;Rules!$B$2,B6866&gt;Rules!$B$3,ABS(I6866)&gt;Rules!$B$4)),1,0)</f>
        <v>0</v>
      </c>
      <c r="K6865" s="6" t="str">
        <f aca="false">IF(F6865=1,COUNTIF($F$2:F6865,1),"")</f>
        <v/>
      </c>
    </row>
    <row r="6866" customFormat="false" ht="15" hidden="false" customHeight="false" outlineLevel="0" collapsed="false">
      <c r="A6866" s="6" t="n">
        <v>53894.118</v>
      </c>
      <c r="B6866" s="6" t="n">
        <v>2.00805860805861</v>
      </c>
      <c r="C6866" s="6" t="n">
        <v>68</v>
      </c>
      <c r="D6866" s="6" t="n">
        <v>-1</v>
      </c>
      <c r="E6866" s="6" t="n">
        <v>1.9992673992674</v>
      </c>
      <c r="F6866" s="6" t="n">
        <v>0</v>
      </c>
      <c r="G6866" s="6" t="n">
        <v>0.0322344322344326</v>
      </c>
      <c r="H6866" s="6" t="str">
        <f aca="false">IF(AND(A6866&gt;=Stimuli!$B$2,A6866&lt;=Stimuli!$C$2),Stimuli!$A$2,IF(AND(A6866&gt;=Stimuli!$B$3,A6866&lt;=Stimuli!$C$3),Stimuli!$A$3,IF(AND(A6866&gt;=Stimuli!$B$4,A6866&lt;=Stimuli!$C$4),Stimuli!$A$4,"")))</f>
        <v>01 Quiet baseline (60s)</v>
      </c>
      <c r="I6866" s="6" t="n">
        <f aca="false">(B6866-B6865)/((A6866-A6865)/1000)</f>
        <v>-0.937728937729048</v>
      </c>
      <c r="J6866" s="6" t="n">
        <f aca="false">IF(OR(B6866&lt;Rules!$B$2,B6866&gt;Rules!$B$3,ABS(I6866)&gt;Rules!$B$4,OR(B6867&lt;Rules!$B$2,B6867&gt;Rules!$B$3,ABS(I6867)&gt;Rules!$B$4)),1,0)</f>
        <v>0</v>
      </c>
      <c r="K6866" s="6" t="str">
        <f aca="false">IF(F6866=1,COUNTIF($F$2:F6866,1),"")</f>
        <v/>
      </c>
    </row>
    <row r="6867" customFormat="false" ht="15" hidden="false" customHeight="false" outlineLevel="0" collapsed="false">
      <c r="A6867" s="6" t="n">
        <v>53901.9305</v>
      </c>
      <c r="B6867" s="6" t="n">
        <v>2.01538461538462</v>
      </c>
      <c r="C6867" s="6" t="n">
        <v>68</v>
      </c>
      <c r="D6867" s="6" t="n">
        <v>-1</v>
      </c>
      <c r="E6867" s="6" t="n">
        <v>1.9992673992674</v>
      </c>
      <c r="F6867" s="6" t="n">
        <v>0</v>
      </c>
      <c r="G6867" s="6" t="n">
        <v>0.0322344322344326</v>
      </c>
      <c r="H6867" s="6" t="str">
        <f aca="false">IF(AND(A6867&gt;=Stimuli!$B$2,A6867&lt;=Stimuli!$C$2),Stimuli!$A$2,IF(AND(A6867&gt;=Stimuli!$B$3,A6867&lt;=Stimuli!$C$3),Stimuli!$A$3,IF(AND(A6867&gt;=Stimuli!$B$4,A6867&lt;=Stimuli!$C$4),Stimuli!$A$4,"")))</f>
        <v>01 Quiet baseline (60s)</v>
      </c>
      <c r="I6867" s="6" t="n">
        <f aca="false">(B6867-B6866)/((A6867-A6866)/1000)</f>
        <v>0.937728937729048</v>
      </c>
      <c r="J6867" s="6" t="n">
        <f aca="false">IF(OR(B6867&lt;Rules!$B$2,B6867&gt;Rules!$B$3,ABS(I6867)&gt;Rules!$B$4,OR(B6868&lt;Rules!$B$2,B6868&gt;Rules!$B$3,ABS(I6868)&gt;Rules!$B$4)),1,0)</f>
        <v>0</v>
      </c>
      <c r="K6867" s="6" t="str">
        <f aca="false">IF(F6867=1,COUNTIF($F$2:F6867,1),"")</f>
        <v/>
      </c>
    </row>
    <row r="6868" customFormat="false" ht="15" hidden="false" customHeight="false" outlineLevel="0" collapsed="false">
      <c r="A6868" s="6" t="n">
        <v>53909.743</v>
      </c>
      <c r="B6868" s="6" t="n">
        <v>2.00805860805861</v>
      </c>
      <c r="C6868" s="6" t="n">
        <v>68</v>
      </c>
      <c r="D6868" s="6" t="n">
        <v>-1</v>
      </c>
      <c r="E6868" s="6" t="n">
        <v>1.9992673992674</v>
      </c>
      <c r="F6868" s="6" t="n">
        <v>0</v>
      </c>
      <c r="G6868" s="6" t="n">
        <v>0.0322344322344326</v>
      </c>
      <c r="H6868" s="6" t="str">
        <f aca="false">IF(AND(A6868&gt;=Stimuli!$B$2,A6868&lt;=Stimuli!$C$2),Stimuli!$A$2,IF(AND(A6868&gt;=Stimuli!$B$3,A6868&lt;=Stimuli!$C$3),Stimuli!$A$3,IF(AND(A6868&gt;=Stimuli!$B$4,A6868&lt;=Stimuli!$C$4),Stimuli!$A$4,"")))</f>
        <v>01 Quiet baseline (60s)</v>
      </c>
      <c r="I6868" s="6" t="n">
        <f aca="false">(B6868-B6867)/((A6868-A6867)/1000)</f>
        <v>-0.937728937729048</v>
      </c>
      <c r="J6868" s="6" t="n">
        <f aca="false">IF(OR(B6868&lt;Rules!$B$2,B6868&gt;Rules!$B$3,ABS(I6868)&gt;Rules!$B$4,OR(B6869&lt;Rules!$B$2,B6869&gt;Rules!$B$3,ABS(I6869)&gt;Rules!$B$4)),1,0)</f>
        <v>0</v>
      </c>
      <c r="K6868" s="6" t="str">
        <f aca="false">IF(F6868=1,COUNTIF($F$2:F6868,1),"")</f>
        <v/>
      </c>
    </row>
    <row r="6869" customFormat="false" ht="15" hidden="false" customHeight="false" outlineLevel="0" collapsed="false">
      <c r="A6869" s="6" t="n">
        <v>53917.5555</v>
      </c>
      <c r="B6869" s="6" t="n">
        <v>2.01391941391941</v>
      </c>
      <c r="C6869" s="6" t="n">
        <v>68</v>
      </c>
      <c r="D6869" s="6" t="n">
        <v>-1</v>
      </c>
      <c r="E6869" s="6" t="n">
        <v>1.9992673992674</v>
      </c>
      <c r="F6869" s="6" t="n">
        <v>0</v>
      </c>
      <c r="G6869" s="6" t="n">
        <v>0.0322344322344326</v>
      </c>
      <c r="H6869" s="6" t="str">
        <f aca="false">IF(AND(A6869&gt;=Stimuli!$B$2,A6869&lt;=Stimuli!$C$2),Stimuli!$A$2,IF(AND(A6869&gt;=Stimuli!$B$3,A6869&lt;=Stimuli!$C$3),Stimuli!$A$3,IF(AND(A6869&gt;=Stimuli!$B$4,A6869&lt;=Stimuli!$C$4),Stimuli!$A$4,"")))</f>
        <v>01 Quiet baseline (60s)</v>
      </c>
      <c r="I6869" s="6" t="n">
        <f aca="false">(B6869-B6868)/((A6869-A6868)/1000)</f>
        <v>0.750183150183034</v>
      </c>
      <c r="J6869" s="6" t="n">
        <f aca="false">IF(OR(B6869&lt;Rules!$B$2,B6869&gt;Rules!$B$3,ABS(I6869)&gt;Rules!$B$4,OR(B6870&lt;Rules!$B$2,B6870&gt;Rules!$B$3,ABS(I6870)&gt;Rules!$B$4)),1,0)</f>
        <v>0</v>
      </c>
      <c r="K6869" s="6" t="str">
        <f aca="false">IF(F6869=1,COUNTIF($F$2:F6869,1),"")</f>
        <v/>
      </c>
    </row>
    <row r="6870" customFormat="false" ht="15" hidden="false" customHeight="false" outlineLevel="0" collapsed="false">
      <c r="A6870" s="6" t="n">
        <v>53925.368</v>
      </c>
      <c r="B6870" s="6" t="n">
        <v>2.00805860805861</v>
      </c>
      <c r="C6870" s="6" t="n">
        <v>68</v>
      </c>
      <c r="D6870" s="6" t="n">
        <v>-1</v>
      </c>
      <c r="E6870" s="6" t="n">
        <v>1.9992673992674</v>
      </c>
      <c r="F6870" s="6" t="n">
        <v>0</v>
      </c>
      <c r="G6870" s="6" t="n">
        <v>0.0322344322344326</v>
      </c>
      <c r="H6870" s="6" t="str">
        <f aca="false">IF(AND(A6870&gt;=Stimuli!$B$2,A6870&lt;=Stimuli!$C$2),Stimuli!$A$2,IF(AND(A6870&gt;=Stimuli!$B$3,A6870&lt;=Stimuli!$C$3),Stimuli!$A$3,IF(AND(A6870&gt;=Stimuli!$B$4,A6870&lt;=Stimuli!$C$4),Stimuli!$A$4,"")))</f>
        <v>01 Quiet baseline (60s)</v>
      </c>
      <c r="I6870" s="6" t="n">
        <f aca="false">(B6870-B6869)/((A6870-A6869)/1000)</f>
        <v>-0.750183150183034</v>
      </c>
      <c r="J6870" s="6" t="n">
        <f aca="false">IF(OR(B6870&lt;Rules!$B$2,B6870&gt;Rules!$B$3,ABS(I6870)&gt;Rules!$B$4,OR(B6871&lt;Rules!$B$2,B6871&gt;Rules!$B$3,ABS(I6871)&gt;Rules!$B$4)),1,0)</f>
        <v>0</v>
      </c>
      <c r="K6870" s="6" t="str">
        <f aca="false">IF(F6870=1,COUNTIF($F$2:F6870,1),"")</f>
        <v/>
      </c>
    </row>
    <row r="6871" customFormat="false" ht="15" hidden="false" customHeight="false" outlineLevel="0" collapsed="false">
      <c r="A6871" s="6" t="n">
        <v>53933.1805</v>
      </c>
      <c r="B6871" s="6" t="n">
        <v>2.01098901098901</v>
      </c>
      <c r="C6871" s="6" t="n">
        <v>68</v>
      </c>
      <c r="D6871" s="6" t="n">
        <v>-1</v>
      </c>
      <c r="E6871" s="6" t="n">
        <v>1.9992673992674</v>
      </c>
      <c r="F6871" s="6" t="n">
        <v>0</v>
      </c>
      <c r="G6871" s="6" t="n">
        <v>0.0322344322344326</v>
      </c>
      <c r="H6871" s="6" t="str">
        <f aca="false">IF(AND(A6871&gt;=Stimuli!$B$2,A6871&lt;=Stimuli!$C$2),Stimuli!$A$2,IF(AND(A6871&gt;=Stimuli!$B$3,A6871&lt;=Stimuli!$C$3),Stimuli!$A$3,IF(AND(A6871&gt;=Stimuli!$B$4,A6871&lt;=Stimuli!$C$4),Stimuli!$A$4,"")))</f>
        <v>01 Quiet baseline (60s)</v>
      </c>
      <c r="I6871" s="6" t="n">
        <f aca="false">(B6871-B6870)/((A6871-A6870)/1000)</f>
        <v>0.375091575091574</v>
      </c>
      <c r="J6871" s="6" t="n">
        <f aca="false">IF(OR(B6871&lt;Rules!$B$2,B6871&gt;Rules!$B$3,ABS(I6871)&gt;Rules!$B$4,OR(B6872&lt;Rules!$B$2,B6872&gt;Rules!$B$3,ABS(I6872)&gt;Rules!$B$4)),1,0)</f>
        <v>0</v>
      </c>
      <c r="K6871" s="6" t="str">
        <f aca="false">IF(F6871=1,COUNTIF($F$2:F6871,1),"")</f>
        <v/>
      </c>
    </row>
    <row r="6872" customFormat="false" ht="15" hidden="false" customHeight="false" outlineLevel="0" collapsed="false">
      <c r="A6872" s="6" t="n">
        <v>53940.993</v>
      </c>
      <c r="B6872" s="6" t="n">
        <v>2.00952380952381</v>
      </c>
      <c r="C6872" s="6" t="n">
        <v>68</v>
      </c>
      <c r="D6872" s="6" t="n">
        <v>-1</v>
      </c>
      <c r="E6872" s="6" t="n">
        <v>1.9992673992674</v>
      </c>
      <c r="F6872" s="6" t="n">
        <v>0</v>
      </c>
      <c r="G6872" s="6" t="n">
        <v>0.0322344322344326</v>
      </c>
      <c r="H6872" s="6" t="str">
        <f aca="false">IF(AND(A6872&gt;=Stimuli!$B$2,A6872&lt;=Stimuli!$C$2),Stimuli!$A$2,IF(AND(A6872&gt;=Stimuli!$B$3,A6872&lt;=Stimuli!$C$3),Stimuli!$A$3,IF(AND(A6872&gt;=Stimuli!$B$4,A6872&lt;=Stimuli!$C$4),Stimuli!$A$4,"")))</f>
        <v>01 Quiet baseline (60s)</v>
      </c>
      <c r="I6872" s="6" t="n">
        <f aca="false">(B6872-B6871)/((A6872-A6871)/1000)</f>
        <v>-0.187545787545844</v>
      </c>
      <c r="J6872" s="6" t="n">
        <f aca="false">IF(OR(B6872&lt;Rules!$B$2,B6872&gt;Rules!$B$3,ABS(I6872)&gt;Rules!$B$4,OR(B6873&lt;Rules!$B$2,B6873&gt;Rules!$B$3,ABS(I6873)&gt;Rules!$B$4)),1,0)</f>
        <v>0</v>
      </c>
      <c r="K6872" s="6" t="str">
        <f aca="false">IF(F6872=1,COUNTIF($F$2:F6872,1),"")</f>
        <v/>
      </c>
    </row>
    <row r="6873" customFormat="false" ht="15" hidden="false" customHeight="false" outlineLevel="0" collapsed="false">
      <c r="A6873" s="6" t="n">
        <v>53948.8055</v>
      </c>
      <c r="B6873" s="6" t="n">
        <v>2.00952380952381</v>
      </c>
      <c r="C6873" s="6" t="n">
        <v>68</v>
      </c>
      <c r="D6873" s="6" t="n">
        <v>-1</v>
      </c>
      <c r="E6873" s="6" t="n">
        <v>1.9992673992674</v>
      </c>
      <c r="F6873" s="6" t="n">
        <v>0</v>
      </c>
      <c r="G6873" s="6" t="n">
        <v>0.0322344322344326</v>
      </c>
      <c r="H6873" s="6" t="str">
        <f aca="false">IF(AND(A6873&gt;=Stimuli!$B$2,A6873&lt;=Stimuli!$C$2),Stimuli!$A$2,IF(AND(A6873&gt;=Stimuli!$B$3,A6873&lt;=Stimuli!$C$3),Stimuli!$A$3,IF(AND(A6873&gt;=Stimuli!$B$4,A6873&lt;=Stimuli!$C$4),Stimuli!$A$4,"")))</f>
        <v>01 Quiet baseline (60s)</v>
      </c>
      <c r="I6873" s="6" t="n">
        <f aca="false">(B6873-B6872)/((A6873-A6872)/1000)</f>
        <v>0</v>
      </c>
      <c r="J6873" s="6" t="n">
        <f aca="false">IF(OR(B6873&lt;Rules!$B$2,B6873&gt;Rules!$B$3,ABS(I6873)&gt;Rules!$B$4,OR(B6874&lt;Rules!$B$2,B6874&gt;Rules!$B$3,ABS(I6874)&gt;Rules!$B$4)),1,0)</f>
        <v>0</v>
      </c>
      <c r="K6873" s="6" t="str">
        <f aca="false">IF(F6873=1,COUNTIF($F$2:F6873,1),"")</f>
        <v/>
      </c>
    </row>
    <row r="6874" customFormat="false" ht="15" hidden="false" customHeight="false" outlineLevel="0" collapsed="false">
      <c r="A6874" s="6" t="n">
        <v>53956.618</v>
      </c>
      <c r="B6874" s="6" t="n">
        <v>2.01098901098901</v>
      </c>
      <c r="C6874" s="6" t="n">
        <v>68</v>
      </c>
      <c r="D6874" s="6" t="n">
        <v>-1</v>
      </c>
      <c r="E6874" s="6" t="n">
        <v>1.9992673992674</v>
      </c>
      <c r="F6874" s="6" t="n">
        <v>0</v>
      </c>
      <c r="G6874" s="6" t="n">
        <v>0.0322344322344326</v>
      </c>
      <c r="H6874" s="6" t="str">
        <f aca="false">IF(AND(A6874&gt;=Stimuli!$B$2,A6874&lt;=Stimuli!$C$2),Stimuli!$A$2,IF(AND(A6874&gt;=Stimuli!$B$3,A6874&lt;=Stimuli!$C$3),Stimuli!$A$3,IF(AND(A6874&gt;=Stimuli!$B$4,A6874&lt;=Stimuli!$C$4),Stimuli!$A$4,"")))</f>
        <v>01 Quiet baseline (60s)</v>
      </c>
      <c r="I6874" s="6" t="n">
        <f aca="false">(B6874-B6873)/((A6874-A6873)/1000)</f>
        <v>0.187545787545844</v>
      </c>
      <c r="J6874" s="6" t="n">
        <f aca="false">IF(OR(B6874&lt;Rules!$B$2,B6874&gt;Rules!$B$3,ABS(I6874)&gt;Rules!$B$4,OR(B6875&lt;Rules!$B$2,B6875&gt;Rules!$B$3,ABS(I6875)&gt;Rules!$B$4)),1,0)</f>
        <v>0</v>
      </c>
      <c r="K6874" s="6" t="str">
        <f aca="false">IF(F6874=1,COUNTIF($F$2:F6874,1),"")</f>
        <v/>
      </c>
    </row>
    <row r="6875" customFormat="false" ht="15" hidden="false" customHeight="false" outlineLevel="0" collapsed="false">
      <c r="A6875" s="6" t="n">
        <v>53964.4305</v>
      </c>
      <c r="B6875" s="6" t="n">
        <v>2.00805860805861</v>
      </c>
      <c r="C6875" s="6" t="n">
        <v>68</v>
      </c>
      <c r="D6875" s="6" t="n">
        <v>-1</v>
      </c>
      <c r="E6875" s="6" t="n">
        <v>1.9992673992674</v>
      </c>
      <c r="F6875" s="6" t="n">
        <v>0</v>
      </c>
      <c r="G6875" s="6" t="n">
        <v>0.0322344322344326</v>
      </c>
      <c r="H6875" s="6" t="str">
        <f aca="false">IF(AND(A6875&gt;=Stimuli!$B$2,A6875&lt;=Stimuli!$C$2),Stimuli!$A$2,IF(AND(A6875&gt;=Stimuli!$B$3,A6875&lt;=Stimuli!$C$3),Stimuli!$A$3,IF(AND(A6875&gt;=Stimuli!$B$4,A6875&lt;=Stimuli!$C$4),Stimuli!$A$4,"")))</f>
        <v>01 Quiet baseline (60s)</v>
      </c>
      <c r="I6875" s="6" t="n">
        <f aca="false">(B6875-B6874)/((A6875-A6874)/1000)</f>
        <v>-0.375091575091574</v>
      </c>
      <c r="J6875" s="6" t="n">
        <f aca="false">IF(OR(B6875&lt;Rules!$B$2,B6875&gt;Rules!$B$3,ABS(I6875)&gt;Rules!$B$4,OR(B6876&lt;Rules!$B$2,B6876&gt;Rules!$B$3,ABS(I6876)&gt;Rules!$B$4)),1,0)</f>
        <v>0</v>
      </c>
      <c r="K6875" s="6" t="str">
        <f aca="false">IF(F6875=1,COUNTIF($F$2:F6875,1),"")</f>
        <v/>
      </c>
    </row>
    <row r="6876" customFormat="false" ht="15" hidden="false" customHeight="false" outlineLevel="0" collapsed="false">
      <c r="A6876" s="6" t="n">
        <v>53972.243</v>
      </c>
      <c r="B6876" s="6" t="n">
        <v>2.01245421245421</v>
      </c>
      <c r="C6876" s="6" t="n">
        <v>68</v>
      </c>
      <c r="D6876" s="6" t="n">
        <v>-1</v>
      </c>
      <c r="E6876" s="6" t="n">
        <v>1.9992673992674</v>
      </c>
      <c r="F6876" s="6" t="n">
        <v>0</v>
      </c>
      <c r="G6876" s="6" t="n">
        <v>0.0322344322344326</v>
      </c>
      <c r="H6876" s="6" t="str">
        <f aca="false">IF(AND(A6876&gt;=Stimuli!$B$2,A6876&lt;=Stimuli!$C$2),Stimuli!$A$2,IF(AND(A6876&gt;=Stimuli!$B$3,A6876&lt;=Stimuli!$C$3),Stimuli!$A$3,IF(AND(A6876&gt;=Stimuli!$B$4,A6876&lt;=Stimuli!$C$4),Stimuli!$A$4,"")))</f>
        <v>01 Quiet baseline (60s)</v>
      </c>
      <c r="I6876" s="6" t="n">
        <f aca="false">(B6876-B6875)/((A6876-A6875)/1000)</f>
        <v>0.562637362637304</v>
      </c>
      <c r="J6876" s="6" t="n">
        <f aca="false">IF(OR(B6876&lt;Rules!$B$2,B6876&gt;Rules!$B$3,ABS(I6876)&gt;Rules!$B$4,OR(B6877&lt;Rules!$B$2,B6877&gt;Rules!$B$3,ABS(I6877)&gt;Rules!$B$4)),1,0)</f>
        <v>0</v>
      </c>
      <c r="K6876" s="6" t="str">
        <f aca="false">IF(F6876=1,COUNTIF($F$2:F6876,1),"")</f>
        <v/>
      </c>
    </row>
    <row r="6877" customFormat="false" ht="15" hidden="false" customHeight="false" outlineLevel="0" collapsed="false">
      <c r="A6877" s="6" t="n">
        <v>53980.0555</v>
      </c>
      <c r="B6877" s="6" t="n">
        <v>2.00659340659341</v>
      </c>
      <c r="C6877" s="6" t="n">
        <v>68</v>
      </c>
      <c r="D6877" s="6" t="n">
        <v>-1</v>
      </c>
      <c r="E6877" s="6" t="n">
        <v>1.9992673992674</v>
      </c>
      <c r="F6877" s="6" t="n">
        <v>0</v>
      </c>
      <c r="G6877" s="6" t="n">
        <v>0.0322344322344326</v>
      </c>
      <c r="H6877" s="6" t="str">
        <f aca="false">IF(AND(A6877&gt;=Stimuli!$B$2,A6877&lt;=Stimuli!$C$2),Stimuli!$A$2,IF(AND(A6877&gt;=Stimuli!$B$3,A6877&lt;=Stimuli!$C$3),Stimuli!$A$3,IF(AND(A6877&gt;=Stimuli!$B$4,A6877&lt;=Stimuli!$C$4),Stimuli!$A$4,"")))</f>
        <v>01 Quiet baseline (60s)</v>
      </c>
      <c r="I6877" s="6" t="n">
        <f aca="false">(B6877-B6876)/((A6877-A6876)/1000)</f>
        <v>-0.750183150183034</v>
      </c>
      <c r="J6877" s="6" t="n">
        <f aca="false">IF(OR(B6877&lt;Rules!$B$2,B6877&gt;Rules!$B$3,ABS(I6877)&gt;Rules!$B$4,OR(B6878&lt;Rules!$B$2,B6878&gt;Rules!$B$3,ABS(I6878)&gt;Rules!$B$4)),1,0)</f>
        <v>0</v>
      </c>
      <c r="K6877" s="6" t="str">
        <f aca="false">IF(F6877=1,COUNTIF($F$2:F6877,1),"")</f>
        <v/>
      </c>
    </row>
    <row r="6878" customFormat="false" ht="15" hidden="false" customHeight="false" outlineLevel="0" collapsed="false">
      <c r="A6878" s="6" t="n">
        <v>53987.868</v>
      </c>
      <c r="B6878" s="6" t="n">
        <v>2.01245421245421</v>
      </c>
      <c r="C6878" s="6" t="n">
        <v>68</v>
      </c>
      <c r="D6878" s="6" t="n">
        <v>-1</v>
      </c>
      <c r="E6878" s="6" t="n">
        <v>1.9992673992674</v>
      </c>
      <c r="F6878" s="6" t="n">
        <v>0</v>
      </c>
      <c r="G6878" s="6" t="n">
        <v>0.0322344322344326</v>
      </c>
      <c r="H6878" s="6" t="str">
        <f aca="false">IF(AND(A6878&gt;=Stimuli!$B$2,A6878&lt;=Stimuli!$C$2),Stimuli!$A$2,IF(AND(A6878&gt;=Stimuli!$B$3,A6878&lt;=Stimuli!$C$3),Stimuli!$A$3,IF(AND(A6878&gt;=Stimuli!$B$4,A6878&lt;=Stimuli!$C$4),Stimuli!$A$4,"")))</f>
        <v>01 Quiet baseline (60s)</v>
      </c>
      <c r="I6878" s="6" t="n">
        <f aca="false">(B6878-B6877)/((A6878-A6877)/1000)</f>
        <v>0.750183150183034</v>
      </c>
      <c r="J6878" s="6" t="n">
        <f aca="false">IF(OR(B6878&lt;Rules!$B$2,B6878&gt;Rules!$B$3,ABS(I6878)&gt;Rules!$B$4,OR(B6879&lt;Rules!$B$2,B6879&gt;Rules!$B$3,ABS(I6879)&gt;Rules!$B$4)),1,0)</f>
        <v>0</v>
      </c>
      <c r="K6878" s="6" t="str">
        <f aca="false">IF(F6878=1,COUNTIF($F$2:F6878,1),"")</f>
        <v/>
      </c>
    </row>
    <row r="6879" customFormat="false" ht="15" hidden="false" customHeight="false" outlineLevel="0" collapsed="false">
      <c r="A6879" s="6" t="n">
        <v>53995.6805</v>
      </c>
      <c r="B6879" s="6" t="n">
        <v>2.00659340659341</v>
      </c>
      <c r="C6879" s="6" t="n">
        <v>68</v>
      </c>
      <c r="D6879" s="6" t="n">
        <v>-1</v>
      </c>
      <c r="E6879" s="6" t="n">
        <v>1.9992673992674</v>
      </c>
      <c r="F6879" s="6" t="n">
        <v>0</v>
      </c>
      <c r="G6879" s="6" t="n">
        <v>0.0322344322344326</v>
      </c>
      <c r="H6879" s="6" t="str">
        <f aca="false">IF(AND(A6879&gt;=Stimuli!$B$2,A6879&lt;=Stimuli!$C$2),Stimuli!$A$2,IF(AND(A6879&gt;=Stimuli!$B$3,A6879&lt;=Stimuli!$C$3),Stimuli!$A$3,IF(AND(A6879&gt;=Stimuli!$B$4,A6879&lt;=Stimuli!$C$4),Stimuli!$A$4,"")))</f>
        <v>01 Quiet baseline (60s)</v>
      </c>
      <c r="I6879" s="6" t="n">
        <f aca="false">(B6879-B6878)/((A6879-A6878)/1000)</f>
        <v>-0.750183150183034</v>
      </c>
      <c r="J6879" s="6" t="n">
        <f aca="false">IF(OR(B6879&lt;Rules!$B$2,B6879&gt;Rules!$B$3,ABS(I6879)&gt;Rules!$B$4,OR(B6880&lt;Rules!$B$2,B6880&gt;Rules!$B$3,ABS(I6880)&gt;Rules!$B$4)),1,0)</f>
        <v>0</v>
      </c>
      <c r="K6879" s="6" t="str">
        <f aca="false">IF(F6879=1,COUNTIF($F$2:F6879,1),"")</f>
        <v/>
      </c>
    </row>
    <row r="6880" customFormat="false" ht="15" hidden="false" customHeight="false" outlineLevel="0" collapsed="false">
      <c r="A6880" s="6" t="n">
        <v>54003.493</v>
      </c>
      <c r="B6880" s="6" t="n">
        <v>2.01391941391941</v>
      </c>
      <c r="C6880" s="6" t="n">
        <v>68</v>
      </c>
      <c r="D6880" s="6" t="n">
        <v>-1</v>
      </c>
      <c r="E6880" s="6" t="n">
        <v>1.9992673992674</v>
      </c>
      <c r="F6880" s="6" t="n">
        <v>0</v>
      </c>
      <c r="G6880" s="6" t="n">
        <v>0.0322344322344326</v>
      </c>
      <c r="H6880" s="6" t="str">
        <f aca="false">IF(AND(A6880&gt;=Stimuli!$B$2,A6880&lt;=Stimuli!$C$2),Stimuli!$A$2,IF(AND(A6880&gt;=Stimuli!$B$3,A6880&lt;=Stimuli!$C$3),Stimuli!$A$3,IF(AND(A6880&gt;=Stimuli!$B$4,A6880&lt;=Stimuli!$C$4),Stimuli!$A$4,"")))</f>
        <v>01 Quiet baseline (60s)</v>
      </c>
      <c r="I6880" s="6" t="n">
        <f aca="false">(B6880-B6879)/((A6880-A6879)/1000)</f>
        <v>0.937728937728764</v>
      </c>
      <c r="J6880" s="6" t="n">
        <f aca="false">IF(OR(B6880&lt;Rules!$B$2,B6880&gt;Rules!$B$3,ABS(I6880)&gt;Rules!$B$4,OR(B6881&lt;Rules!$B$2,B6881&gt;Rules!$B$3,ABS(I6881)&gt;Rules!$B$4)),1,0)</f>
        <v>0</v>
      </c>
      <c r="K6880" s="6" t="str">
        <f aca="false">IF(F6880=1,COUNTIF($F$2:F6880,1),"")</f>
        <v/>
      </c>
    </row>
    <row r="6881" customFormat="false" ht="15" hidden="false" customHeight="false" outlineLevel="0" collapsed="false">
      <c r="A6881" s="6" t="n">
        <v>54011.3055</v>
      </c>
      <c r="B6881" s="6" t="n">
        <v>2.00512820512821</v>
      </c>
      <c r="C6881" s="6" t="n">
        <v>68</v>
      </c>
      <c r="D6881" s="6" t="n">
        <v>-1</v>
      </c>
      <c r="E6881" s="6" t="n">
        <v>1.9992673992674</v>
      </c>
      <c r="F6881" s="6" t="n">
        <v>0</v>
      </c>
      <c r="G6881" s="6" t="n">
        <v>0.0322344322344326</v>
      </c>
      <c r="H6881" s="6" t="str">
        <f aca="false">IF(AND(A6881&gt;=Stimuli!$B$2,A6881&lt;=Stimuli!$C$2),Stimuli!$A$2,IF(AND(A6881&gt;=Stimuli!$B$3,A6881&lt;=Stimuli!$C$3),Stimuli!$A$3,IF(AND(A6881&gt;=Stimuli!$B$4,A6881&lt;=Stimuli!$C$4),Stimuli!$A$4,"")))</f>
        <v>01 Quiet baseline (60s)</v>
      </c>
      <c r="I6881" s="6" t="n">
        <f aca="false">(B6881-B6880)/((A6881-A6880)/1000)</f>
        <v>-1.12527472527449</v>
      </c>
      <c r="J6881" s="6" t="n">
        <f aca="false">IF(OR(B6881&lt;Rules!$B$2,B6881&gt;Rules!$B$3,ABS(I6881)&gt;Rules!$B$4,OR(B6882&lt;Rules!$B$2,B6882&gt;Rules!$B$3,ABS(I6882)&gt;Rules!$B$4)),1,0)</f>
        <v>0</v>
      </c>
      <c r="K6881" s="6" t="str">
        <f aca="false">IF(F6881=1,COUNTIF($F$2:F6881,1),"")</f>
        <v/>
      </c>
    </row>
    <row r="6882" customFormat="false" ht="15" hidden="false" customHeight="false" outlineLevel="0" collapsed="false">
      <c r="A6882" s="6" t="n">
        <v>54019.118</v>
      </c>
      <c r="B6882" s="6" t="n">
        <v>2.01245421245421</v>
      </c>
      <c r="C6882" s="6" t="n">
        <v>68</v>
      </c>
      <c r="D6882" s="6" t="n">
        <v>-1</v>
      </c>
      <c r="E6882" s="6" t="n">
        <v>1.9992673992674</v>
      </c>
      <c r="F6882" s="6" t="n">
        <v>0</v>
      </c>
      <c r="G6882" s="6" t="n">
        <v>0.0322344322344326</v>
      </c>
      <c r="H6882" s="6" t="str">
        <f aca="false">IF(AND(A6882&gt;=Stimuli!$B$2,A6882&lt;=Stimuli!$C$2),Stimuli!$A$2,IF(AND(A6882&gt;=Stimuli!$B$3,A6882&lt;=Stimuli!$C$3),Stimuli!$A$3,IF(AND(A6882&gt;=Stimuli!$B$4,A6882&lt;=Stimuli!$C$4),Stimuli!$A$4,"")))</f>
        <v>01 Quiet baseline (60s)</v>
      </c>
      <c r="I6882" s="6" t="n">
        <f aca="false">(B6882-B6881)/((A6882-A6881)/1000)</f>
        <v>0.937728937728764</v>
      </c>
      <c r="J6882" s="6" t="n">
        <f aca="false">IF(OR(B6882&lt;Rules!$B$2,B6882&gt;Rules!$B$3,ABS(I6882)&gt;Rules!$B$4,OR(B6883&lt;Rules!$B$2,B6883&gt;Rules!$B$3,ABS(I6883)&gt;Rules!$B$4)),1,0)</f>
        <v>0</v>
      </c>
      <c r="K6882" s="6" t="str">
        <f aca="false">IF(F6882=1,COUNTIF($F$2:F6882,1),"")</f>
        <v/>
      </c>
    </row>
    <row r="6883" customFormat="false" ht="15" hidden="false" customHeight="false" outlineLevel="0" collapsed="false">
      <c r="A6883" s="6" t="n">
        <v>54026.9305</v>
      </c>
      <c r="B6883" s="6" t="n">
        <v>2.00659340659341</v>
      </c>
      <c r="C6883" s="6" t="n">
        <v>68</v>
      </c>
      <c r="D6883" s="6" t="n">
        <v>-1</v>
      </c>
      <c r="E6883" s="6" t="n">
        <v>1.9992673992674</v>
      </c>
      <c r="F6883" s="6" t="n">
        <v>0</v>
      </c>
      <c r="G6883" s="6" t="n">
        <v>0.0322344322344326</v>
      </c>
      <c r="H6883" s="6" t="str">
        <f aca="false">IF(AND(A6883&gt;=Stimuli!$B$2,A6883&lt;=Stimuli!$C$2),Stimuli!$A$2,IF(AND(A6883&gt;=Stimuli!$B$3,A6883&lt;=Stimuli!$C$3),Stimuli!$A$3,IF(AND(A6883&gt;=Stimuli!$B$4,A6883&lt;=Stimuli!$C$4),Stimuli!$A$4,"")))</f>
        <v>01 Quiet baseline (60s)</v>
      </c>
      <c r="I6883" s="6" t="n">
        <f aca="false">(B6883-B6882)/((A6883-A6882)/1000)</f>
        <v>-0.750183150183034</v>
      </c>
      <c r="J6883" s="6" t="n">
        <f aca="false">IF(OR(B6883&lt;Rules!$B$2,B6883&gt;Rules!$B$3,ABS(I6883)&gt;Rules!$B$4,OR(B6884&lt;Rules!$B$2,B6884&gt;Rules!$B$3,ABS(I6884)&gt;Rules!$B$4)),1,0)</f>
        <v>0</v>
      </c>
      <c r="K6883" s="6" t="str">
        <f aca="false">IF(F6883=1,COUNTIF($F$2:F6883,1),"")</f>
        <v/>
      </c>
    </row>
    <row r="6884" customFormat="false" ht="15" hidden="false" customHeight="false" outlineLevel="0" collapsed="false">
      <c r="A6884" s="6" t="n">
        <v>54034.743</v>
      </c>
      <c r="B6884" s="6" t="n">
        <v>2.01245421245421</v>
      </c>
      <c r="C6884" s="6" t="n">
        <v>68</v>
      </c>
      <c r="D6884" s="6" t="n">
        <v>-1</v>
      </c>
      <c r="E6884" s="6" t="n">
        <v>1.9992673992674</v>
      </c>
      <c r="F6884" s="6" t="n">
        <v>0</v>
      </c>
      <c r="G6884" s="6" t="n">
        <v>0.0322344322344326</v>
      </c>
      <c r="H6884" s="6" t="str">
        <f aca="false">IF(AND(A6884&gt;=Stimuli!$B$2,A6884&lt;=Stimuli!$C$2),Stimuli!$A$2,IF(AND(A6884&gt;=Stimuli!$B$3,A6884&lt;=Stimuli!$C$3),Stimuli!$A$3,IF(AND(A6884&gt;=Stimuli!$B$4,A6884&lt;=Stimuli!$C$4),Stimuli!$A$4,"")))</f>
        <v>01 Quiet baseline (60s)</v>
      </c>
      <c r="I6884" s="6" t="n">
        <f aca="false">(B6884-B6883)/((A6884-A6883)/1000)</f>
        <v>0.750183150183034</v>
      </c>
      <c r="J6884" s="6" t="n">
        <f aca="false">IF(OR(B6884&lt;Rules!$B$2,B6884&gt;Rules!$B$3,ABS(I6884)&gt;Rules!$B$4,OR(B6885&lt;Rules!$B$2,B6885&gt;Rules!$B$3,ABS(I6885)&gt;Rules!$B$4)),1,0)</f>
        <v>0</v>
      </c>
      <c r="K6884" s="6" t="str">
        <f aca="false">IF(F6884=1,COUNTIF($F$2:F6884,1),"")</f>
        <v/>
      </c>
    </row>
    <row r="6885" customFormat="false" ht="15" hidden="false" customHeight="false" outlineLevel="0" collapsed="false">
      <c r="A6885" s="6" t="n">
        <v>54042.5555</v>
      </c>
      <c r="B6885" s="6" t="n">
        <v>2.00659340659341</v>
      </c>
      <c r="C6885" s="6" t="n">
        <v>68</v>
      </c>
      <c r="D6885" s="6" t="n">
        <v>-1</v>
      </c>
      <c r="E6885" s="6" t="n">
        <v>1.9992673992674</v>
      </c>
      <c r="F6885" s="6" t="n">
        <v>0</v>
      </c>
      <c r="G6885" s="6" t="n">
        <v>0.0322344322344326</v>
      </c>
      <c r="H6885" s="6" t="str">
        <f aca="false">IF(AND(A6885&gt;=Stimuli!$B$2,A6885&lt;=Stimuli!$C$2),Stimuli!$A$2,IF(AND(A6885&gt;=Stimuli!$B$3,A6885&lt;=Stimuli!$C$3),Stimuli!$A$3,IF(AND(A6885&gt;=Stimuli!$B$4,A6885&lt;=Stimuli!$C$4),Stimuli!$A$4,"")))</f>
        <v>01 Quiet baseline (60s)</v>
      </c>
      <c r="I6885" s="6" t="n">
        <f aca="false">(B6885-B6884)/((A6885-A6884)/1000)</f>
        <v>-0.750183150183034</v>
      </c>
      <c r="J6885" s="6" t="n">
        <f aca="false">IF(OR(B6885&lt;Rules!$B$2,B6885&gt;Rules!$B$3,ABS(I6885)&gt;Rules!$B$4,OR(B6886&lt;Rules!$B$2,B6886&gt;Rules!$B$3,ABS(I6886)&gt;Rules!$B$4)),1,0)</f>
        <v>0</v>
      </c>
      <c r="K6885" s="6" t="str">
        <f aca="false">IF(F6885=1,COUNTIF($F$2:F6885,1),"")</f>
        <v/>
      </c>
    </row>
    <row r="6886" customFormat="false" ht="15" hidden="false" customHeight="false" outlineLevel="0" collapsed="false">
      <c r="A6886" s="6" t="n">
        <v>54050.368</v>
      </c>
      <c r="B6886" s="6" t="n">
        <v>2.01098901098901</v>
      </c>
      <c r="C6886" s="6" t="n">
        <v>68</v>
      </c>
      <c r="D6886" s="6" t="n">
        <v>-1</v>
      </c>
      <c r="E6886" s="6" t="n">
        <v>1.9992673992674</v>
      </c>
      <c r="F6886" s="6" t="n">
        <v>0</v>
      </c>
      <c r="G6886" s="6" t="n">
        <v>0.0322344322344326</v>
      </c>
      <c r="H6886" s="6" t="str">
        <f aca="false">IF(AND(A6886&gt;=Stimuli!$B$2,A6886&lt;=Stimuli!$C$2),Stimuli!$A$2,IF(AND(A6886&gt;=Stimuli!$B$3,A6886&lt;=Stimuli!$C$3),Stimuli!$A$3,IF(AND(A6886&gt;=Stimuli!$B$4,A6886&lt;=Stimuli!$C$4),Stimuli!$A$4,"")))</f>
        <v>01 Quiet baseline (60s)</v>
      </c>
      <c r="I6886" s="6" t="n">
        <f aca="false">(B6886-B6885)/((A6886-A6885)/1000)</f>
        <v>0.562637362637304</v>
      </c>
      <c r="J6886" s="6" t="n">
        <f aca="false">IF(OR(B6886&lt;Rules!$B$2,B6886&gt;Rules!$B$3,ABS(I6886)&gt;Rules!$B$4,OR(B6887&lt;Rules!$B$2,B6887&gt;Rules!$B$3,ABS(I6887)&gt;Rules!$B$4)),1,0)</f>
        <v>0</v>
      </c>
      <c r="K6886" s="6" t="str">
        <f aca="false">IF(F6886=1,COUNTIF($F$2:F6886,1),"")</f>
        <v/>
      </c>
    </row>
    <row r="6887" customFormat="false" ht="15" hidden="false" customHeight="false" outlineLevel="0" collapsed="false">
      <c r="A6887" s="6" t="n">
        <v>54058.1805</v>
      </c>
      <c r="B6887" s="6" t="n">
        <v>2.00805860805861</v>
      </c>
      <c r="C6887" s="6" t="n">
        <v>68</v>
      </c>
      <c r="D6887" s="6" t="n">
        <v>-1</v>
      </c>
      <c r="E6887" s="6" t="n">
        <v>1.9992673992674</v>
      </c>
      <c r="F6887" s="6" t="n">
        <v>0</v>
      </c>
      <c r="G6887" s="6" t="n">
        <v>0.0322344322344326</v>
      </c>
      <c r="H6887" s="6" t="str">
        <f aca="false">IF(AND(A6887&gt;=Stimuli!$B$2,A6887&lt;=Stimuli!$C$2),Stimuli!$A$2,IF(AND(A6887&gt;=Stimuli!$B$3,A6887&lt;=Stimuli!$C$3),Stimuli!$A$3,IF(AND(A6887&gt;=Stimuli!$B$4,A6887&lt;=Stimuli!$C$4),Stimuli!$A$4,"")))</f>
        <v>01 Quiet baseline (60s)</v>
      </c>
      <c r="I6887" s="6" t="n">
        <f aca="false">(B6887-B6886)/((A6887-A6886)/1000)</f>
        <v>-0.375091575091574</v>
      </c>
      <c r="J6887" s="6" t="n">
        <f aca="false">IF(OR(B6887&lt;Rules!$B$2,B6887&gt;Rules!$B$3,ABS(I6887)&gt;Rules!$B$4,OR(B6888&lt;Rules!$B$2,B6888&gt;Rules!$B$3,ABS(I6888)&gt;Rules!$B$4)),1,0)</f>
        <v>0</v>
      </c>
      <c r="K6887" s="6" t="str">
        <f aca="false">IF(F6887=1,COUNTIF($F$2:F6887,1),"")</f>
        <v/>
      </c>
    </row>
    <row r="6888" customFormat="false" ht="15" hidden="false" customHeight="false" outlineLevel="0" collapsed="false">
      <c r="A6888" s="6" t="n">
        <v>54065.993</v>
      </c>
      <c r="B6888" s="6" t="n">
        <v>2.01098901098901</v>
      </c>
      <c r="C6888" s="6" t="n">
        <v>68</v>
      </c>
      <c r="D6888" s="6" t="n">
        <v>-1</v>
      </c>
      <c r="E6888" s="6" t="n">
        <v>1.9992673992674</v>
      </c>
      <c r="F6888" s="6" t="n">
        <v>0</v>
      </c>
      <c r="G6888" s="6" t="n">
        <v>0.0322344322344326</v>
      </c>
      <c r="H6888" s="6" t="str">
        <f aca="false">IF(AND(A6888&gt;=Stimuli!$B$2,A6888&lt;=Stimuli!$C$2),Stimuli!$A$2,IF(AND(A6888&gt;=Stimuli!$B$3,A6888&lt;=Stimuli!$C$3),Stimuli!$A$3,IF(AND(A6888&gt;=Stimuli!$B$4,A6888&lt;=Stimuli!$C$4),Stimuli!$A$4,"")))</f>
        <v>01 Quiet baseline (60s)</v>
      </c>
      <c r="I6888" s="6" t="n">
        <f aca="false">(B6888-B6887)/((A6888-A6887)/1000)</f>
        <v>0.375091575091574</v>
      </c>
      <c r="J6888" s="6" t="n">
        <f aca="false">IF(OR(B6888&lt;Rules!$B$2,B6888&gt;Rules!$B$3,ABS(I6888)&gt;Rules!$B$4,OR(B6889&lt;Rules!$B$2,B6889&gt;Rules!$B$3,ABS(I6889)&gt;Rules!$B$4)),1,0)</f>
        <v>0</v>
      </c>
      <c r="K6888" s="6" t="str">
        <f aca="false">IF(F6888=1,COUNTIF($F$2:F6888,1),"")</f>
        <v/>
      </c>
    </row>
    <row r="6889" customFormat="false" ht="15" hidden="false" customHeight="false" outlineLevel="0" collapsed="false">
      <c r="A6889" s="6" t="n">
        <v>54073.8055</v>
      </c>
      <c r="B6889" s="6" t="n">
        <v>2.00952380952381</v>
      </c>
      <c r="C6889" s="6" t="n">
        <v>68</v>
      </c>
      <c r="D6889" s="6" t="n">
        <v>-1</v>
      </c>
      <c r="E6889" s="6" t="n">
        <v>1.9992673992674</v>
      </c>
      <c r="F6889" s="6" t="n">
        <v>0</v>
      </c>
      <c r="G6889" s="6" t="n">
        <v>0.0322344322344326</v>
      </c>
      <c r="H6889" s="6" t="str">
        <f aca="false">IF(AND(A6889&gt;=Stimuli!$B$2,A6889&lt;=Stimuli!$C$2),Stimuli!$A$2,IF(AND(A6889&gt;=Stimuli!$B$3,A6889&lt;=Stimuli!$C$3),Stimuli!$A$3,IF(AND(A6889&gt;=Stimuli!$B$4,A6889&lt;=Stimuli!$C$4),Stimuli!$A$4,"")))</f>
        <v>01 Quiet baseline (60s)</v>
      </c>
      <c r="I6889" s="6" t="n">
        <f aca="false">(B6889-B6888)/((A6889-A6888)/1000)</f>
        <v>-0.187545787545844</v>
      </c>
      <c r="J6889" s="6" t="n">
        <f aca="false">IF(OR(B6889&lt;Rules!$B$2,B6889&gt;Rules!$B$3,ABS(I6889)&gt;Rules!$B$4,OR(B6890&lt;Rules!$B$2,B6890&gt;Rules!$B$3,ABS(I6890)&gt;Rules!$B$4)),1,0)</f>
        <v>0</v>
      </c>
      <c r="K6889" s="6" t="str">
        <f aca="false">IF(F6889=1,COUNTIF($F$2:F6889,1),"")</f>
        <v/>
      </c>
    </row>
    <row r="6890" customFormat="false" ht="15" hidden="false" customHeight="false" outlineLevel="0" collapsed="false">
      <c r="A6890" s="6" t="n">
        <v>54081.618</v>
      </c>
      <c r="B6890" s="6" t="n">
        <v>2.00952380952381</v>
      </c>
      <c r="C6890" s="6" t="n">
        <v>68</v>
      </c>
      <c r="D6890" s="6" t="n">
        <v>-1</v>
      </c>
      <c r="E6890" s="6" t="n">
        <v>1.9992673992674</v>
      </c>
      <c r="F6890" s="6" t="n">
        <v>0</v>
      </c>
      <c r="G6890" s="6" t="n">
        <v>0.0322344322344326</v>
      </c>
      <c r="H6890" s="6" t="str">
        <f aca="false">IF(AND(A6890&gt;=Stimuli!$B$2,A6890&lt;=Stimuli!$C$2),Stimuli!$A$2,IF(AND(A6890&gt;=Stimuli!$B$3,A6890&lt;=Stimuli!$C$3),Stimuli!$A$3,IF(AND(A6890&gt;=Stimuli!$B$4,A6890&lt;=Stimuli!$C$4),Stimuli!$A$4,"")))</f>
        <v>01 Quiet baseline (60s)</v>
      </c>
      <c r="I6890" s="6" t="n">
        <f aca="false">(B6890-B6889)/((A6890-A6889)/1000)</f>
        <v>0</v>
      </c>
      <c r="J6890" s="6" t="n">
        <f aca="false">IF(OR(B6890&lt;Rules!$B$2,B6890&gt;Rules!$B$3,ABS(I6890)&gt;Rules!$B$4,OR(B6891&lt;Rules!$B$2,B6891&gt;Rules!$B$3,ABS(I6891)&gt;Rules!$B$4)),1,0)</f>
        <v>0</v>
      </c>
      <c r="K6890" s="6" t="str">
        <f aca="false">IF(F6890=1,COUNTIF($F$2:F6890,1),"")</f>
        <v/>
      </c>
    </row>
    <row r="6891" customFormat="false" ht="15" hidden="false" customHeight="false" outlineLevel="0" collapsed="false">
      <c r="A6891" s="6" t="n">
        <v>54089.4305</v>
      </c>
      <c r="B6891" s="6" t="n">
        <v>2.01098901098901</v>
      </c>
      <c r="C6891" s="6" t="n">
        <v>68</v>
      </c>
      <c r="D6891" s="6" t="n">
        <v>-1</v>
      </c>
      <c r="E6891" s="6" t="n">
        <v>1.9992673992674</v>
      </c>
      <c r="F6891" s="6" t="n">
        <v>0</v>
      </c>
      <c r="G6891" s="6" t="n">
        <v>0.0322344322344326</v>
      </c>
      <c r="H6891" s="6" t="str">
        <f aca="false">IF(AND(A6891&gt;=Stimuli!$B$2,A6891&lt;=Stimuli!$C$2),Stimuli!$A$2,IF(AND(A6891&gt;=Stimuli!$B$3,A6891&lt;=Stimuli!$C$3),Stimuli!$A$3,IF(AND(A6891&gt;=Stimuli!$B$4,A6891&lt;=Stimuli!$C$4),Stimuli!$A$4,"")))</f>
        <v>01 Quiet baseline (60s)</v>
      </c>
      <c r="I6891" s="6" t="n">
        <f aca="false">(B6891-B6890)/((A6891-A6890)/1000)</f>
        <v>0.187545787545844</v>
      </c>
      <c r="J6891" s="6" t="n">
        <f aca="false">IF(OR(B6891&lt;Rules!$B$2,B6891&gt;Rules!$B$3,ABS(I6891)&gt;Rules!$B$4,OR(B6892&lt;Rules!$B$2,B6892&gt;Rules!$B$3,ABS(I6892)&gt;Rules!$B$4)),1,0)</f>
        <v>0</v>
      </c>
      <c r="K6891" s="6" t="str">
        <f aca="false">IF(F6891=1,COUNTIF($F$2:F6891,1),"")</f>
        <v/>
      </c>
    </row>
    <row r="6892" customFormat="false" ht="15" hidden="false" customHeight="false" outlineLevel="0" collapsed="false">
      <c r="A6892" s="6" t="n">
        <v>54097.243</v>
      </c>
      <c r="B6892" s="6" t="n">
        <v>2.00805860805861</v>
      </c>
      <c r="C6892" s="6" t="n">
        <v>68</v>
      </c>
      <c r="D6892" s="6" t="n">
        <v>-1</v>
      </c>
      <c r="E6892" s="6" t="n">
        <v>1.9992673992674</v>
      </c>
      <c r="F6892" s="6" t="n">
        <v>0</v>
      </c>
      <c r="G6892" s="6" t="n">
        <v>0.0322344322344326</v>
      </c>
      <c r="H6892" s="6" t="str">
        <f aca="false">IF(AND(A6892&gt;=Stimuli!$B$2,A6892&lt;=Stimuli!$C$2),Stimuli!$A$2,IF(AND(A6892&gt;=Stimuli!$B$3,A6892&lt;=Stimuli!$C$3),Stimuli!$A$3,IF(AND(A6892&gt;=Stimuli!$B$4,A6892&lt;=Stimuli!$C$4),Stimuli!$A$4,"")))</f>
        <v>01 Quiet baseline (60s)</v>
      </c>
      <c r="I6892" s="6" t="n">
        <f aca="false">(B6892-B6891)/((A6892-A6891)/1000)</f>
        <v>-0.375091575091574</v>
      </c>
      <c r="J6892" s="6" t="n">
        <f aca="false">IF(OR(B6892&lt;Rules!$B$2,B6892&gt;Rules!$B$3,ABS(I6892)&gt;Rules!$B$4,OR(B6893&lt;Rules!$B$2,B6893&gt;Rules!$B$3,ABS(I6893)&gt;Rules!$B$4)),1,0)</f>
        <v>0</v>
      </c>
      <c r="K6892" s="6" t="str">
        <f aca="false">IF(F6892=1,COUNTIF($F$2:F6892,1),"")</f>
        <v/>
      </c>
    </row>
    <row r="6893" customFormat="false" ht="15" hidden="false" customHeight="false" outlineLevel="0" collapsed="false">
      <c r="A6893" s="6" t="n">
        <v>54105.0555</v>
      </c>
      <c r="B6893" s="6" t="n">
        <v>2.01098901098901</v>
      </c>
      <c r="C6893" s="6" t="n">
        <v>68</v>
      </c>
      <c r="D6893" s="6" t="n">
        <v>-1</v>
      </c>
      <c r="E6893" s="6" t="n">
        <v>1.9992673992674</v>
      </c>
      <c r="F6893" s="6" t="n">
        <v>0</v>
      </c>
      <c r="G6893" s="6" t="n">
        <v>0.0322344322344326</v>
      </c>
      <c r="H6893" s="6" t="str">
        <f aca="false">IF(AND(A6893&gt;=Stimuli!$B$2,A6893&lt;=Stimuli!$C$2),Stimuli!$A$2,IF(AND(A6893&gt;=Stimuli!$B$3,A6893&lt;=Stimuli!$C$3),Stimuli!$A$3,IF(AND(A6893&gt;=Stimuli!$B$4,A6893&lt;=Stimuli!$C$4),Stimuli!$A$4,"")))</f>
        <v>01 Quiet baseline (60s)</v>
      </c>
      <c r="I6893" s="6" t="n">
        <f aca="false">(B6893-B6892)/((A6893-A6892)/1000)</f>
        <v>0.375091575091574</v>
      </c>
      <c r="J6893" s="6" t="n">
        <f aca="false">IF(OR(B6893&lt;Rules!$B$2,B6893&gt;Rules!$B$3,ABS(I6893)&gt;Rules!$B$4,OR(B6894&lt;Rules!$B$2,B6894&gt;Rules!$B$3,ABS(I6894)&gt;Rules!$B$4)),1,0)</f>
        <v>0</v>
      </c>
      <c r="K6893" s="6" t="str">
        <f aca="false">IF(F6893=1,COUNTIF($F$2:F6893,1),"")</f>
        <v/>
      </c>
    </row>
    <row r="6894" customFormat="false" ht="15" hidden="false" customHeight="false" outlineLevel="0" collapsed="false">
      <c r="A6894" s="6" t="n">
        <v>54112.868</v>
      </c>
      <c r="B6894" s="6" t="n">
        <v>2.00512820512821</v>
      </c>
      <c r="C6894" s="6" t="n">
        <v>68</v>
      </c>
      <c r="D6894" s="6" t="n">
        <v>-1</v>
      </c>
      <c r="E6894" s="6" t="n">
        <v>1.9992673992674</v>
      </c>
      <c r="F6894" s="6" t="n">
        <v>0</v>
      </c>
      <c r="G6894" s="6" t="n">
        <v>0.0322344322344326</v>
      </c>
      <c r="H6894" s="6" t="str">
        <f aca="false">IF(AND(A6894&gt;=Stimuli!$B$2,A6894&lt;=Stimuli!$C$2),Stimuli!$A$2,IF(AND(A6894&gt;=Stimuli!$B$3,A6894&lt;=Stimuli!$C$3),Stimuli!$A$3,IF(AND(A6894&gt;=Stimuli!$B$4,A6894&lt;=Stimuli!$C$4),Stimuli!$A$4,"")))</f>
        <v>01 Quiet baseline (60s)</v>
      </c>
      <c r="I6894" s="6" t="n">
        <f aca="false">(B6894-B6893)/((A6894-A6893)/1000)</f>
        <v>-0.750183150183034</v>
      </c>
      <c r="J6894" s="6" t="n">
        <f aca="false">IF(OR(B6894&lt;Rules!$B$2,B6894&gt;Rules!$B$3,ABS(I6894)&gt;Rules!$B$4,OR(B6895&lt;Rules!$B$2,B6895&gt;Rules!$B$3,ABS(I6895)&gt;Rules!$B$4)),1,0)</f>
        <v>0</v>
      </c>
      <c r="K6894" s="6" t="str">
        <f aca="false">IF(F6894=1,COUNTIF($F$2:F6894,1),"")</f>
        <v/>
      </c>
    </row>
    <row r="6895" customFormat="false" ht="15" hidden="false" customHeight="false" outlineLevel="0" collapsed="false">
      <c r="A6895" s="6" t="n">
        <v>54120.6805</v>
      </c>
      <c r="B6895" s="6" t="n">
        <v>2.01245421245421</v>
      </c>
      <c r="C6895" s="6" t="n">
        <v>68</v>
      </c>
      <c r="D6895" s="6" t="n">
        <v>-1</v>
      </c>
      <c r="E6895" s="6" t="n">
        <v>1.9992673992674</v>
      </c>
      <c r="F6895" s="6" t="n">
        <v>0</v>
      </c>
      <c r="G6895" s="6" t="n">
        <v>0.0322344322344326</v>
      </c>
      <c r="H6895" s="6" t="str">
        <f aca="false">IF(AND(A6895&gt;=Stimuli!$B$2,A6895&lt;=Stimuli!$C$2),Stimuli!$A$2,IF(AND(A6895&gt;=Stimuli!$B$3,A6895&lt;=Stimuli!$C$3),Stimuli!$A$3,IF(AND(A6895&gt;=Stimuli!$B$4,A6895&lt;=Stimuli!$C$4),Stimuli!$A$4,"")))</f>
        <v>01 Quiet baseline (60s)</v>
      </c>
      <c r="I6895" s="6" t="n">
        <f aca="false">(B6895-B6894)/((A6895-A6894)/1000)</f>
        <v>0.937728937728764</v>
      </c>
      <c r="J6895" s="6" t="n">
        <f aca="false">IF(OR(B6895&lt;Rules!$B$2,B6895&gt;Rules!$B$3,ABS(I6895)&gt;Rules!$B$4,OR(B6896&lt;Rules!$B$2,B6896&gt;Rules!$B$3,ABS(I6896)&gt;Rules!$B$4)),1,0)</f>
        <v>0</v>
      </c>
      <c r="K6895" s="6" t="str">
        <f aca="false">IF(F6895=1,COUNTIF($F$2:F6895,1),"")</f>
        <v/>
      </c>
    </row>
    <row r="6896" customFormat="false" ht="15" hidden="false" customHeight="false" outlineLevel="0" collapsed="false">
      <c r="A6896" s="6" t="n">
        <v>54128.493</v>
      </c>
      <c r="B6896" s="6" t="n">
        <v>2.00512820512821</v>
      </c>
      <c r="C6896" s="6" t="n">
        <v>68</v>
      </c>
      <c r="D6896" s="6" t="n">
        <v>-1</v>
      </c>
      <c r="E6896" s="6" t="n">
        <v>1.9992673992674</v>
      </c>
      <c r="F6896" s="6" t="n">
        <v>0</v>
      </c>
      <c r="G6896" s="6" t="n">
        <v>0.0322344322344326</v>
      </c>
      <c r="H6896" s="6" t="str">
        <f aca="false">IF(AND(A6896&gt;=Stimuli!$B$2,A6896&lt;=Stimuli!$C$2),Stimuli!$A$2,IF(AND(A6896&gt;=Stimuli!$B$3,A6896&lt;=Stimuli!$C$3),Stimuli!$A$3,IF(AND(A6896&gt;=Stimuli!$B$4,A6896&lt;=Stimuli!$C$4),Stimuli!$A$4,"")))</f>
        <v>01 Quiet baseline (60s)</v>
      </c>
      <c r="I6896" s="6" t="n">
        <f aca="false">(B6896-B6895)/((A6896-A6895)/1000)</f>
        <v>-0.937728937728764</v>
      </c>
      <c r="J6896" s="6" t="n">
        <f aca="false">IF(OR(B6896&lt;Rules!$B$2,B6896&gt;Rules!$B$3,ABS(I6896)&gt;Rules!$B$4,OR(B6897&lt;Rules!$B$2,B6897&gt;Rules!$B$3,ABS(I6897)&gt;Rules!$B$4)),1,0)</f>
        <v>0</v>
      </c>
      <c r="K6896" s="6" t="str">
        <f aca="false">IF(F6896=1,COUNTIF($F$2:F6896,1),"")</f>
        <v/>
      </c>
    </row>
    <row r="6897" customFormat="false" ht="15" hidden="false" customHeight="false" outlineLevel="0" collapsed="false">
      <c r="A6897" s="6" t="n">
        <v>54136.3055</v>
      </c>
      <c r="B6897" s="6" t="n">
        <v>2.01245421245421</v>
      </c>
      <c r="C6897" s="6" t="n">
        <v>68</v>
      </c>
      <c r="D6897" s="6" t="n">
        <v>-1</v>
      </c>
      <c r="E6897" s="6" t="n">
        <v>1.9992673992674</v>
      </c>
      <c r="F6897" s="6" t="n">
        <v>0</v>
      </c>
      <c r="G6897" s="6" t="n">
        <v>0.0322344322344326</v>
      </c>
      <c r="H6897" s="6" t="str">
        <f aca="false">IF(AND(A6897&gt;=Stimuli!$B$2,A6897&lt;=Stimuli!$C$2),Stimuli!$A$2,IF(AND(A6897&gt;=Stimuli!$B$3,A6897&lt;=Stimuli!$C$3),Stimuli!$A$3,IF(AND(A6897&gt;=Stimuli!$B$4,A6897&lt;=Stimuli!$C$4),Stimuli!$A$4,"")))</f>
        <v>01 Quiet baseline (60s)</v>
      </c>
      <c r="I6897" s="6" t="n">
        <f aca="false">(B6897-B6896)/((A6897-A6896)/1000)</f>
        <v>0.937728937728764</v>
      </c>
      <c r="J6897" s="6" t="n">
        <f aca="false">IF(OR(B6897&lt;Rules!$B$2,B6897&gt;Rules!$B$3,ABS(I6897)&gt;Rules!$B$4,OR(B6898&lt;Rules!$B$2,B6898&gt;Rules!$B$3,ABS(I6898)&gt;Rules!$B$4)),1,0)</f>
        <v>0</v>
      </c>
      <c r="K6897" s="6" t="str">
        <f aca="false">IF(F6897=1,COUNTIF($F$2:F6897,1),"")</f>
        <v/>
      </c>
    </row>
    <row r="6898" customFormat="false" ht="15" hidden="false" customHeight="false" outlineLevel="0" collapsed="false">
      <c r="A6898" s="6" t="n">
        <v>54144.118</v>
      </c>
      <c r="B6898" s="6" t="n">
        <v>2.00512820512821</v>
      </c>
      <c r="C6898" s="6" t="n">
        <v>68</v>
      </c>
      <c r="D6898" s="6" t="n">
        <v>-1</v>
      </c>
      <c r="E6898" s="6" t="n">
        <v>1.9992673992674</v>
      </c>
      <c r="F6898" s="6" t="n">
        <v>0</v>
      </c>
      <c r="G6898" s="6" t="n">
        <v>0.0322344322344326</v>
      </c>
      <c r="H6898" s="6" t="str">
        <f aca="false">IF(AND(A6898&gt;=Stimuli!$B$2,A6898&lt;=Stimuli!$C$2),Stimuli!$A$2,IF(AND(A6898&gt;=Stimuli!$B$3,A6898&lt;=Stimuli!$C$3),Stimuli!$A$3,IF(AND(A6898&gt;=Stimuli!$B$4,A6898&lt;=Stimuli!$C$4),Stimuli!$A$4,"")))</f>
        <v>01 Quiet baseline (60s)</v>
      </c>
      <c r="I6898" s="6" t="n">
        <f aca="false">(B6898-B6897)/((A6898-A6897)/1000)</f>
        <v>-0.937728937728764</v>
      </c>
      <c r="J6898" s="6" t="n">
        <f aca="false">IF(OR(B6898&lt;Rules!$B$2,B6898&gt;Rules!$B$3,ABS(I6898)&gt;Rules!$B$4,OR(B6899&lt;Rules!$B$2,B6899&gt;Rules!$B$3,ABS(I6899)&gt;Rules!$B$4)),1,0)</f>
        <v>0</v>
      </c>
      <c r="K6898" s="6" t="str">
        <f aca="false">IF(F6898=1,COUNTIF($F$2:F6898,1),"")</f>
        <v/>
      </c>
    </row>
    <row r="6899" customFormat="false" ht="15" hidden="false" customHeight="false" outlineLevel="0" collapsed="false">
      <c r="A6899" s="6" t="n">
        <v>54151.9305</v>
      </c>
      <c r="B6899" s="6" t="n">
        <v>2.01098901098901</v>
      </c>
      <c r="C6899" s="6" t="n">
        <v>68</v>
      </c>
      <c r="D6899" s="6" t="n">
        <v>-1</v>
      </c>
      <c r="E6899" s="6" t="n">
        <v>1.9992673992674</v>
      </c>
      <c r="F6899" s="6" t="n">
        <v>0</v>
      </c>
      <c r="G6899" s="6" t="n">
        <v>0.0322344322344326</v>
      </c>
      <c r="H6899" s="6" t="str">
        <f aca="false">IF(AND(A6899&gt;=Stimuli!$B$2,A6899&lt;=Stimuli!$C$2),Stimuli!$A$2,IF(AND(A6899&gt;=Stimuli!$B$3,A6899&lt;=Stimuli!$C$3),Stimuli!$A$3,IF(AND(A6899&gt;=Stimuli!$B$4,A6899&lt;=Stimuli!$C$4),Stimuli!$A$4,"")))</f>
        <v>01 Quiet baseline (60s)</v>
      </c>
      <c r="I6899" s="6" t="n">
        <f aca="false">(B6899-B6898)/((A6899-A6898)/1000)</f>
        <v>0.750183150183034</v>
      </c>
      <c r="J6899" s="6" t="n">
        <f aca="false">IF(OR(B6899&lt;Rules!$B$2,B6899&gt;Rules!$B$3,ABS(I6899)&gt;Rules!$B$4,OR(B6900&lt;Rules!$B$2,B6900&gt;Rules!$B$3,ABS(I6900)&gt;Rules!$B$4)),1,0)</f>
        <v>0</v>
      </c>
      <c r="K6899" s="6" t="str">
        <f aca="false">IF(F6899=1,COUNTIF($F$2:F6899,1),"")</f>
        <v/>
      </c>
    </row>
    <row r="6900" customFormat="false" ht="15" hidden="false" customHeight="false" outlineLevel="0" collapsed="false">
      <c r="A6900" s="6" t="n">
        <v>54159.743</v>
      </c>
      <c r="B6900" s="6" t="n">
        <v>2.00512820512821</v>
      </c>
      <c r="C6900" s="6" t="n">
        <v>68</v>
      </c>
      <c r="D6900" s="6" t="n">
        <v>-1</v>
      </c>
      <c r="E6900" s="6" t="n">
        <v>1.9992673992674</v>
      </c>
      <c r="F6900" s="6" t="n">
        <v>0</v>
      </c>
      <c r="G6900" s="6" t="n">
        <v>0.0322344322344326</v>
      </c>
      <c r="H6900" s="6" t="str">
        <f aca="false">IF(AND(A6900&gt;=Stimuli!$B$2,A6900&lt;=Stimuli!$C$2),Stimuli!$A$2,IF(AND(A6900&gt;=Stimuli!$B$3,A6900&lt;=Stimuli!$C$3),Stimuli!$A$3,IF(AND(A6900&gt;=Stimuli!$B$4,A6900&lt;=Stimuli!$C$4),Stimuli!$A$4,"")))</f>
        <v>01 Quiet baseline (60s)</v>
      </c>
      <c r="I6900" s="6" t="n">
        <f aca="false">(B6900-B6899)/((A6900-A6899)/1000)</f>
        <v>-0.750183150183034</v>
      </c>
      <c r="J6900" s="6" t="n">
        <f aca="false">IF(OR(B6900&lt;Rules!$B$2,B6900&gt;Rules!$B$3,ABS(I6900)&gt;Rules!$B$4,OR(B6901&lt;Rules!$B$2,B6901&gt;Rules!$B$3,ABS(I6901)&gt;Rules!$B$4)),1,0)</f>
        <v>0</v>
      </c>
      <c r="K6900" s="6" t="str">
        <f aca="false">IF(F6900=1,COUNTIF($F$2:F6900,1),"")</f>
        <v/>
      </c>
    </row>
    <row r="6901" customFormat="false" ht="15" hidden="false" customHeight="false" outlineLevel="0" collapsed="false">
      <c r="A6901" s="6" t="n">
        <v>54167.5555</v>
      </c>
      <c r="B6901" s="6" t="n">
        <v>2.01098901098901</v>
      </c>
      <c r="C6901" s="6" t="n">
        <v>68</v>
      </c>
      <c r="D6901" s="6" t="n">
        <v>-1</v>
      </c>
      <c r="E6901" s="6" t="n">
        <v>1.9992673992674</v>
      </c>
      <c r="F6901" s="6" t="n">
        <v>0</v>
      </c>
      <c r="G6901" s="6" t="n">
        <v>0.0322344322344326</v>
      </c>
      <c r="H6901" s="6" t="str">
        <f aca="false">IF(AND(A6901&gt;=Stimuli!$B$2,A6901&lt;=Stimuli!$C$2),Stimuli!$A$2,IF(AND(A6901&gt;=Stimuli!$B$3,A6901&lt;=Stimuli!$C$3),Stimuli!$A$3,IF(AND(A6901&gt;=Stimuli!$B$4,A6901&lt;=Stimuli!$C$4),Stimuli!$A$4,"")))</f>
        <v>01 Quiet baseline (60s)</v>
      </c>
      <c r="I6901" s="6" t="n">
        <f aca="false">(B6901-B6900)/((A6901-A6900)/1000)</f>
        <v>0.750183150183034</v>
      </c>
      <c r="J6901" s="6" t="n">
        <f aca="false">IF(OR(B6901&lt;Rules!$B$2,B6901&gt;Rules!$B$3,ABS(I6901)&gt;Rules!$B$4,OR(B6902&lt;Rules!$B$2,B6902&gt;Rules!$B$3,ABS(I6902)&gt;Rules!$B$4)),1,0)</f>
        <v>0</v>
      </c>
      <c r="K6901" s="6" t="str">
        <f aca="false">IF(F6901=1,COUNTIF($F$2:F6901,1),"")</f>
        <v/>
      </c>
    </row>
    <row r="6902" customFormat="false" ht="15" hidden="false" customHeight="false" outlineLevel="0" collapsed="false">
      <c r="A6902" s="6" t="n">
        <v>54175.368</v>
      </c>
      <c r="B6902" s="6" t="n">
        <v>2.00512820512821</v>
      </c>
      <c r="C6902" s="6" t="n">
        <v>71</v>
      </c>
      <c r="D6902" s="6" t="n">
        <v>835.9375</v>
      </c>
      <c r="E6902" s="6" t="n">
        <v>1.9992673992674</v>
      </c>
      <c r="F6902" s="6" t="n">
        <v>0</v>
      </c>
      <c r="G6902" s="6" t="n">
        <v>0.0322344322344326</v>
      </c>
      <c r="H6902" s="6" t="str">
        <f aca="false">IF(AND(A6902&gt;=Stimuli!$B$2,A6902&lt;=Stimuli!$C$2),Stimuli!$A$2,IF(AND(A6902&gt;=Stimuli!$B$3,A6902&lt;=Stimuli!$C$3),Stimuli!$A$3,IF(AND(A6902&gt;=Stimuli!$B$4,A6902&lt;=Stimuli!$C$4),Stimuli!$A$4,"")))</f>
        <v>01 Quiet baseline (60s)</v>
      </c>
      <c r="I6902" s="6" t="n">
        <f aca="false">(B6902-B6901)/((A6902-A6901)/1000)</f>
        <v>-0.750183150183034</v>
      </c>
      <c r="J6902" s="6" t="n">
        <f aca="false">IF(OR(B6902&lt;Rules!$B$2,B6902&gt;Rules!$B$3,ABS(I6902)&gt;Rules!$B$4,OR(B6903&lt;Rules!$B$2,B6903&gt;Rules!$B$3,ABS(I6903)&gt;Rules!$B$4)),1,0)</f>
        <v>0</v>
      </c>
      <c r="K6902" s="6" t="str">
        <f aca="false">IF(F6902=1,COUNTIF($F$2:F6902,1),"")</f>
        <v/>
      </c>
    </row>
    <row r="6903" customFormat="false" ht="15" hidden="false" customHeight="false" outlineLevel="0" collapsed="false">
      <c r="A6903" s="6" t="n">
        <v>54183.1805</v>
      </c>
      <c r="B6903" s="6" t="n">
        <v>2.00952380952381</v>
      </c>
      <c r="C6903" s="6" t="n">
        <v>71</v>
      </c>
      <c r="D6903" s="6" t="n">
        <v>-1</v>
      </c>
      <c r="E6903" s="6" t="n">
        <v>1.9992673992674</v>
      </c>
      <c r="F6903" s="6" t="n">
        <v>0</v>
      </c>
      <c r="G6903" s="6" t="n">
        <v>0.0322344322344326</v>
      </c>
      <c r="H6903" s="6" t="str">
        <f aca="false">IF(AND(A6903&gt;=Stimuli!$B$2,A6903&lt;=Stimuli!$C$2),Stimuli!$A$2,IF(AND(A6903&gt;=Stimuli!$B$3,A6903&lt;=Stimuli!$C$3),Stimuli!$A$3,IF(AND(A6903&gt;=Stimuli!$B$4,A6903&lt;=Stimuli!$C$4),Stimuli!$A$4,"")))</f>
        <v>01 Quiet baseline (60s)</v>
      </c>
      <c r="I6903" s="6" t="n">
        <f aca="false">(B6903-B6902)/((A6903-A6902)/1000)</f>
        <v>0.56263736263719</v>
      </c>
      <c r="J6903" s="6" t="n">
        <f aca="false">IF(OR(B6903&lt;Rules!$B$2,B6903&gt;Rules!$B$3,ABS(I6903)&gt;Rules!$B$4,OR(B6904&lt;Rules!$B$2,B6904&gt;Rules!$B$3,ABS(I6904)&gt;Rules!$B$4)),1,0)</f>
        <v>0</v>
      </c>
      <c r="K6903" s="6" t="str">
        <f aca="false">IF(F6903=1,COUNTIF($F$2:F6903,1),"")</f>
        <v/>
      </c>
    </row>
    <row r="6904" customFormat="false" ht="15" hidden="false" customHeight="false" outlineLevel="0" collapsed="false">
      <c r="A6904" s="6" t="n">
        <v>54190.993</v>
      </c>
      <c r="B6904" s="6" t="n">
        <v>2.00659340659341</v>
      </c>
      <c r="C6904" s="6" t="n">
        <v>71</v>
      </c>
      <c r="D6904" s="6" t="n">
        <v>-1</v>
      </c>
      <c r="E6904" s="6" t="n">
        <v>1.9992673992674</v>
      </c>
      <c r="F6904" s="6" t="n">
        <v>0</v>
      </c>
      <c r="G6904" s="6" t="n">
        <v>0.0322344322344326</v>
      </c>
      <c r="H6904" s="6" t="str">
        <f aca="false">IF(AND(A6904&gt;=Stimuli!$B$2,A6904&lt;=Stimuli!$C$2),Stimuli!$A$2,IF(AND(A6904&gt;=Stimuli!$B$3,A6904&lt;=Stimuli!$C$3),Stimuli!$A$3,IF(AND(A6904&gt;=Stimuli!$B$4,A6904&lt;=Stimuli!$C$4),Stimuli!$A$4,"")))</f>
        <v>01 Quiet baseline (60s)</v>
      </c>
      <c r="I6904" s="6" t="n">
        <f aca="false">(B6904-B6903)/((A6904-A6903)/1000)</f>
        <v>-0.37509157509146</v>
      </c>
      <c r="J6904" s="6" t="n">
        <f aca="false">IF(OR(B6904&lt;Rules!$B$2,B6904&gt;Rules!$B$3,ABS(I6904)&gt;Rules!$B$4,OR(B6905&lt;Rules!$B$2,B6905&gt;Rules!$B$3,ABS(I6905)&gt;Rules!$B$4)),1,0)</f>
        <v>0</v>
      </c>
      <c r="K6904" s="6" t="str">
        <f aca="false">IF(F6904=1,COUNTIF($F$2:F6904,1),"")</f>
        <v/>
      </c>
    </row>
    <row r="6905" customFormat="false" ht="15" hidden="false" customHeight="false" outlineLevel="0" collapsed="false">
      <c r="A6905" s="6" t="n">
        <v>54198.8055</v>
      </c>
      <c r="B6905" s="6" t="n">
        <v>2.00659340659341</v>
      </c>
      <c r="C6905" s="6" t="n">
        <v>71</v>
      </c>
      <c r="D6905" s="6" t="n">
        <v>-1</v>
      </c>
      <c r="E6905" s="6" t="n">
        <v>1.9992673992674</v>
      </c>
      <c r="F6905" s="6" t="n">
        <v>0</v>
      </c>
      <c r="G6905" s="6" t="n">
        <v>0.0322344322344326</v>
      </c>
      <c r="H6905" s="6" t="str">
        <f aca="false">IF(AND(A6905&gt;=Stimuli!$B$2,A6905&lt;=Stimuli!$C$2),Stimuli!$A$2,IF(AND(A6905&gt;=Stimuli!$B$3,A6905&lt;=Stimuli!$C$3),Stimuli!$A$3,IF(AND(A6905&gt;=Stimuli!$B$4,A6905&lt;=Stimuli!$C$4),Stimuli!$A$4,"")))</f>
        <v>01 Quiet baseline (60s)</v>
      </c>
      <c r="I6905" s="6" t="n">
        <f aca="false">(B6905-B6904)/((A6905-A6904)/1000)</f>
        <v>0</v>
      </c>
      <c r="J6905" s="6" t="n">
        <f aca="false">IF(OR(B6905&lt;Rules!$B$2,B6905&gt;Rules!$B$3,ABS(I6905)&gt;Rules!$B$4,OR(B6906&lt;Rules!$B$2,B6906&gt;Rules!$B$3,ABS(I6906)&gt;Rules!$B$4)),1,0)</f>
        <v>0</v>
      </c>
      <c r="K6905" s="6" t="str">
        <f aca="false">IF(F6905=1,COUNTIF($F$2:F6905,1),"")</f>
        <v/>
      </c>
    </row>
    <row r="6906" customFormat="false" ht="15" hidden="false" customHeight="false" outlineLevel="0" collapsed="false">
      <c r="A6906" s="6" t="n">
        <v>54206.618</v>
      </c>
      <c r="B6906" s="6" t="n">
        <v>2.00805860805861</v>
      </c>
      <c r="C6906" s="6" t="n">
        <v>71</v>
      </c>
      <c r="D6906" s="6" t="n">
        <v>-1</v>
      </c>
      <c r="E6906" s="6" t="n">
        <v>1.9992673992674</v>
      </c>
      <c r="F6906" s="6" t="n">
        <v>0</v>
      </c>
      <c r="G6906" s="6" t="n">
        <v>0.0322344322344326</v>
      </c>
      <c r="H6906" s="6" t="str">
        <f aca="false">IF(AND(A6906&gt;=Stimuli!$B$2,A6906&lt;=Stimuli!$C$2),Stimuli!$A$2,IF(AND(A6906&gt;=Stimuli!$B$3,A6906&lt;=Stimuli!$C$3),Stimuli!$A$3,IF(AND(A6906&gt;=Stimuli!$B$4,A6906&lt;=Stimuli!$C$4),Stimuli!$A$4,"")))</f>
        <v>01 Quiet baseline (60s)</v>
      </c>
      <c r="I6906" s="6" t="n">
        <f aca="false">(B6906-B6905)/((A6906-A6905)/1000)</f>
        <v>0.18754578754573</v>
      </c>
      <c r="J6906" s="6" t="n">
        <f aca="false">IF(OR(B6906&lt;Rules!$B$2,B6906&gt;Rules!$B$3,ABS(I6906)&gt;Rules!$B$4,OR(B6907&lt;Rules!$B$2,B6907&gt;Rules!$B$3,ABS(I6907)&gt;Rules!$B$4)),1,0)</f>
        <v>0</v>
      </c>
      <c r="K6906" s="6" t="str">
        <f aca="false">IF(F6906=1,COUNTIF($F$2:F6906,1),"")</f>
        <v/>
      </c>
    </row>
    <row r="6907" customFormat="false" ht="15" hidden="false" customHeight="false" outlineLevel="0" collapsed="false">
      <c r="A6907" s="6" t="n">
        <v>54214.4305</v>
      </c>
      <c r="B6907" s="6" t="n">
        <v>2.00512820512821</v>
      </c>
      <c r="C6907" s="6" t="n">
        <v>71</v>
      </c>
      <c r="D6907" s="6" t="n">
        <v>-1</v>
      </c>
      <c r="E6907" s="6" t="n">
        <v>1.9992673992674</v>
      </c>
      <c r="F6907" s="6" t="n">
        <v>0</v>
      </c>
      <c r="G6907" s="6" t="n">
        <v>0.0322344322344326</v>
      </c>
      <c r="H6907" s="6" t="str">
        <f aca="false">IF(AND(A6907&gt;=Stimuli!$B$2,A6907&lt;=Stimuli!$C$2),Stimuli!$A$2,IF(AND(A6907&gt;=Stimuli!$B$3,A6907&lt;=Stimuli!$C$3),Stimuli!$A$3,IF(AND(A6907&gt;=Stimuli!$B$4,A6907&lt;=Stimuli!$C$4),Stimuli!$A$4,"")))</f>
        <v>01 Quiet baseline (60s)</v>
      </c>
      <c r="I6907" s="6" t="n">
        <f aca="false">(B6907-B6906)/((A6907-A6906)/1000)</f>
        <v>-0.37509157509146</v>
      </c>
      <c r="J6907" s="6" t="n">
        <f aca="false">IF(OR(B6907&lt;Rules!$B$2,B6907&gt;Rules!$B$3,ABS(I6907)&gt;Rules!$B$4,OR(B6908&lt;Rules!$B$2,B6908&gt;Rules!$B$3,ABS(I6908)&gt;Rules!$B$4)),1,0)</f>
        <v>0</v>
      </c>
      <c r="K6907" s="6" t="str">
        <f aca="false">IF(F6907=1,COUNTIF($F$2:F6907,1),"")</f>
        <v/>
      </c>
    </row>
    <row r="6908" customFormat="false" ht="15" hidden="false" customHeight="false" outlineLevel="0" collapsed="false">
      <c r="A6908" s="6" t="n">
        <v>54222.243</v>
      </c>
      <c r="B6908" s="6" t="n">
        <v>2.00805860805861</v>
      </c>
      <c r="C6908" s="6" t="n">
        <v>71</v>
      </c>
      <c r="D6908" s="6" t="n">
        <v>-1</v>
      </c>
      <c r="E6908" s="6" t="n">
        <v>1.9992673992674</v>
      </c>
      <c r="F6908" s="6" t="n">
        <v>0</v>
      </c>
      <c r="G6908" s="6" t="n">
        <v>0.0322344322344326</v>
      </c>
      <c r="H6908" s="6" t="str">
        <f aca="false">IF(AND(A6908&gt;=Stimuli!$B$2,A6908&lt;=Stimuli!$C$2),Stimuli!$A$2,IF(AND(A6908&gt;=Stimuli!$B$3,A6908&lt;=Stimuli!$C$3),Stimuli!$A$3,IF(AND(A6908&gt;=Stimuli!$B$4,A6908&lt;=Stimuli!$C$4),Stimuli!$A$4,"")))</f>
        <v>01 Quiet baseline (60s)</v>
      </c>
      <c r="I6908" s="6" t="n">
        <f aca="false">(B6908-B6907)/((A6908-A6907)/1000)</f>
        <v>0.37509157509146</v>
      </c>
      <c r="J6908" s="6" t="n">
        <f aca="false">IF(OR(B6908&lt;Rules!$B$2,B6908&gt;Rules!$B$3,ABS(I6908)&gt;Rules!$B$4,OR(B6909&lt;Rules!$B$2,B6909&gt;Rules!$B$3,ABS(I6909)&gt;Rules!$B$4)),1,0)</f>
        <v>0</v>
      </c>
      <c r="K6908" s="6" t="str">
        <f aca="false">IF(F6908=1,COUNTIF($F$2:F6908,1),"")</f>
        <v/>
      </c>
    </row>
    <row r="6909" customFormat="false" ht="15" hidden="false" customHeight="false" outlineLevel="0" collapsed="false">
      <c r="A6909" s="6" t="n">
        <v>54230.0555</v>
      </c>
      <c r="B6909" s="6" t="n">
        <v>2.003663003663</v>
      </c>
      <c r="C6909" s="6" t="n">
        <v>71</v>
      </c>
      <c r="D6909" s="6" t="n">
        <v>-1</v>
      </c>
      <c r="E6909" s="6" t="n">
        <v>1.9992673992674</v>
      </c>
      <c r="F6909" s="6" t="n">
        <v>0</v>
      </c>
      <c r="G6909" s="6" t="n">
        <v>0.0322344322344326</v>
      </c>
      <c r="H6909" s="6" t="str">
        <f aca="false">IF(AND(A6909&gt;=Stimuli!$B$2,A6909&lt;=Stimuli!$C$2),Stimuli!$A$2,IF(AND(A6909&gt;=Stimuli!$B$3,A6909&lt;=Stimuli!$C$3),Stimuli!$A$3,IF(AND(A6909&gt;=Stimuli!$B$4,A6909&lt;=Stimuli!$C$4),Stimuli!$A$4,"")))</f>
        <v>01 Quiet baseline (60s)</v>
      </c>
      <c r="I6909" s="6" t="n">
        <f aca="false">(B6909-B6908)/((A6909-A6908)/1000)</f>
        <v>-0.562637362637304</v>
      </c>
      <c r="J6909" s="6" t="n">
        <f aca="false">IF(OR(B6909&lt;Rules!$B$2,B6909&gt;Rules!$B$3,ABS(I6909)&gt;Rules!$B$4,OR(B6910&lt;Rules!$B$2,B6910&gt;Rules!$B$3,ABS(I6910)&gt;Rules!$B$4)),1,0)</f>
        <v>0</v>
      </c>
      <c r="K6909" s="6" t="str">
        <f aca="false">IF(F6909=1,COUNTIF($F$2:F6909,1),"")</f>
        <v/>
      </c>
    </row>
    <row r="6910" customFormat="false" ht="15" hidden="false" customHeight="false" outlineLevel="0" collapsed="false">
      <c r="A6910" s="6" t="n">
        <v>54237.868</v>
      </c>
      <c r="B6910" s="6" t="n">
        <v>2.00952380952381</v>
      </c>
      <c r="C6910" s="6" t="n">
        <v>71</v>
      </c>
      <c r="D6910" s="6" t="n">
        <v>-1</v>
      </c>
      <c r="E6910" s="6" t="n">
        <v>1.9992673992674</v>
      </c>
      <c r="F6910" s="6" t="n">
        <v>0</v>
      </c>
      <c r="G6910" s="6" t="n">
        <v>0.0322344322344326</v>
      </c>
      <c r="H6910" s="6" t="str">
        <f aca="false">IF(AND(A6910&gt;=Stimuli!$B$2,A6910&lt;=Stimuli!$C$2),Stimuli!$A$2,IF(AND(A6910&gt;=Stimuli!$B$3,A6910&lt;=Stimuli!$C$3),Stimuli!$A$3,IF(AND(A6910&gt;=Stimuli!$B$4,A6910&lt;=Stimuli!$C$4),Stimuli!$A$4,"")))</f>
        <v>01 Quiet baseline (60s)</v>
      </c>
      <c r="I6910" s="6" t="n">
        <f aca="false">(B6910-B6909)/((A6910-A6909)/1000)</f>
        <v>0.750183150183034</v>
      </c>
      <c r="J6910" s="6" t="n">
        <f aca="false">IF(OR(B6910&lt;Rules!$B$2,B6910&gt;Rules!$B$3,ABS(I6910)&gt;Rules!$B$4,OR(B6911&lt;Rules!$B$2,B6911&gt;Rules!$B$3,ABS(I6911)&gt;Rules!$B$4)),1,0)</f>
        <v>0</v>
      </c>
      <c r="K6910" s="6" t="str">
        <f aca="false">IF(F6910=1,COUNTIF($F$2:F6910,1),"")</f>
        <v/>
      </c>
    </row>
    <row r="6911" customFormat="false" ht="15" hidden="false" customHeight="false" outlineLevel="0" collapsed="false">
      <c r="A6911" s="6" t="n">
        <v>54245.6805</v>
      </c>
      <c r="B6911" s="6" t="n">
        <v>2.0021978021978</v>
      </c>
      <c r="C6911" s="6" t="n">
        <v>71</v>
      </c>
      <c r="D6911" s="6" t="n">
        <v>-1</v>
      </c>
      <c r="E6911" s="6" t="n">
        <v>1.9992673992674</v>
      </c>
      <c r="F6911" s="6" t="n">
        <v>0</v>
      </c>
      <c r="G6911" s="6" t="n">
        <v>0.0322344322344326</v>
      </c>
      <c r="H6911" s="6" t="str">
        <f aca="false">IF(AND(A6911&gt;=Stimuli!$B$2,A6911&lt;=Stimuli!$C$2),Stimuli!$A$2,IF(AND(A6911&gt;=Stimuli!$B$3,A6911&lt;=Stimuli!$C$3),Stimuli!$A$3,IF(AND(A6911&gt;=Stimuli!$B$4,A6911&lt;=Stimuli!$C$4),Stimuli!$A$4,"")))</f>
        <v>01 Quiet baseline (60s)</v>
      </c>
      <c r="I6911" s="6" t="n">
        <f aca="false">(B6911-B6910)/((A6911-A6910)/1000)</f>
        <v>-0.937728937728878</v>
      </c>
      <c r="J6911" s="6" t="n">
        <f aca="false">IF(OR(B6911&lt;Rules!$B$2,B6911&gt;Rules!$B$3,ABS(I6911)&gt;Rules!$B$4,OR(B6912&lt;Rules!$B$2,B6912&gt;Rules!$B$3,ABS(I6912)&gt;Rules!$B$4)),1,0)</f>
        <v>0</v>
      </c>
      <c r="K6911" s="6" t="str">
        <f aca="false">IF(F6911=1,COUNTIF($F$2:F6911,1),"")</f>
        <v/>
      </c>
    </row>
    <row r="6912" customFormat="false" ht="15" hidden="false" customHeight="false" outlineLevel="0" collapsed="false">
      <c r="A6912" s="6" t="n">
        <v>54253.493</v>
      </c>
      <c r="B6912" s="6" t="n">
        <v>2.00952380952381</v>
      </c>
      <c r="C6912" s="6" t="n">
        <v>71</v>
      </c>
      <c r="D6912" s="6" t="n">
        <v>-1</v>
      </c>
      <c r="E6912" s="6" t="n">
        <v>1.9992673992674</v>
      </c>
      <c r="F6912" s="6" t="n">
        <v>0</v>
      </c>
      <c r="G6912" s="6" t="n">
        <v>0.0322344322344326</v>
      </c>
      <c r="H6912" s="6" t="str">
        <f aca="false">IF(AND(A6912&gt;=Stimuli!$B$2,A6912&lt;=Stimuli!$C$2),Stimuli!$A$2,IF(AND(A6912&gt;=Stimuli!$B$3,A6912&lt;=Stimuli!$C$3),Stimuli!$A$3,IF(AND(A6912&gt;=Stimuli!$B$4,A6912&lt;=Stimuli!$C$4),Stimuli!$A$4,"")))</f>
        <v>01 Quiet baseline (60s)</v>
      </c>
      <c r="I6912" s="6" t="n">
        <f aca="false">(B6912-B6911)/((A6912-A6911)/1000)</f>
        <v>0.937728937728878</v>
      </c>
      <c r="J6912" s="6" t="n">
        <f aca="false">IF(OR(B6912&lt;Rules!$B$2,B6912&gt;Rules!$B$3,ABS(I6912)&gt;Rules!$B$4,OR(B6913&lt;Rules!$B$2,B6913&gt;Rules!$B$3,ABS(I6913)&gt;Rules!$B$4)),1,0)</f>
        <v>0</v>
      </c>
      <c r="K6912" s="6" t="str">
        <f aca="false">IF(F6912=1,COUNTIF($F$2:F6912,1),"")</f>
        <v/>
      </c>
    </row>
    <row r="6913" customFormat="false" ht="15" hidden="false" customHeight="false" outlineLevel="0" collapsed="false">
      <c r="A6913" s="6" t="n">
        <v>54261.3055</v>
      </c>
      <c r="B6913" s="6" t="n">
        <v>2.0021978021978</v>
      </c>
      <c r="C6913" s="6" t="n">
        <v>71</v>
      </c>
      <c r="D6913" s="6" t="n">
        <v>-1</v>
      </c>
      <c r="E6913" s="6" t="n">
        <v>1.9992673992674</v>
      </c>
      <c r="F6913" s="6" t="n">
        <v>0</v>
      </c>
      <c r="G6913" s="6" t="n">
        <v>0.0322344322344326</v>
      </c>
      <c r="H6913" s="6" t="str">
        <f aca="false">IF(AND(A6913&gt;=Stimuli!$B$2,A6913&lt;=Stimuli!$C$2),Stimuli!$A$2,IF(AND(A6913&gt;=Stimuli!$B$3,A6913&lt;=Stimuli!$C$3),Stimuli!$A$3,IF(AND(A6913&gt;=Stimuli!$B$4,A6913&lt;=Stimuli!$C$4),Stimuli!$A$4,"")))</f>
        <v>01 Quiet baseline (60s)</v>
      </c>
      <c r="I6913" s="6" t="n">
        <f aca="false">(B6913-B6912)/((A6913-A6912)/1000)</f>
        <v>-0.937728937728878</v>
      </c>
      <c r="J6913" s="6" t="n">
        <f aca="false">IF(OR(B6913&lt;Rules!$B$2,B6913&gt;Rules!$B$3,ABS(I6913)&gt;Rules!$B$4,OR(B6914&lt;Rules!$B$2,B6914&gt;Rules!$B$3,ABS(I6914)&gt;Rules!$B$4)),1,0)</f>
        <v>0</v>
      </c>
      <c r="K6913" s="6" t="str">
        <f aca="false">IF(F6913=1,COUNTIF($F$2:F6913,1),"")</f>
        <v/>
      </c>
    </row>
    <row r="6914" customFormat="false" ht="15" hidden="false" customHeight="false" outlineLevel="0" collapsed="false">
      <c r="A6914" s="6" t="n">
        <v>54269.118</v>
      </c>
      <c r="B6914" s="6" t="n">
        <v>2.00952380952381</v>
      </c>
      <c r="C6914" s="6" t="n">
        <v>71</v>
      </c>
      <c r="D6914" s="6" t="n">
        <v>-1</v>
      </c>
      <c r="E6914" s="6" t="n">
        <v>1.9992673992674</v>
      </c>
      <c r="F6914" s="6" t="n">
        <v>0</v>
      </c>
      <c r="G6914" s="6" t="n">
        <v>0.0322344322344326</v>
      </c>
      <c r="H6914" s="6" t="str">
        <f aca="false">IF(AND(A6914&gt;=Stimuli!$B$2,A6914&lt;=Stimuli!$C$2),Stimuli!$A$2,IF(AND(A6914&gt;=Stimuli!$B$3,A6914&lt;=Stimuli!$C$3),Stimuli!$A$3,IF(AND(A6914&gt;=Stimuli!$B$4,A6914&lt;=Stimuli!$C$4),Stimuli!$A$4,"")))</f>
        <v>01 Quiet baseline (60s)</v>
      </c>
      <c r="I6914" s="6" t="n">
        <f aca="false">(B6914-B6913)/((A6914-A6913)/1000)</f>
        <v>0.937728937728878</v>
      </c>
      <c r="J6914" s="6" t="n">
        <f aca="false">IF(OR(B6914&lt;Rules!$B$2,B6914&gt;Rules!$B$3,ABS(I6914)&gt;Rules!$B$4,OR(B6915&lt;Rules!$B$2,B6915&gt;Rules!$B$3,ABS(I6915)&gt;Rules!$B$4)),1,0)</f>
        <v>0</v>
      </c>
      <c r="K6914" s="6" t="str">
        <f aca="false">IF(F6914=1,COUNTIF($F$2:F6914,1),"")</f>
        <v/>
      </c>
    </row>
    <row r="6915" customFormat="false" ht="15" hidden="false" customHeight="false" outlineLevel="0" collapsed="false">
      <c r="A6915" s="6" t="n">
        <v>54276.9305</v>
      </c>
      <c r="B6915" s="6" t="n">
        <v>2.0021978021978</v>
      </c>
      <c r="C6915" s="6" t="n">
        <v>71</v>
      </c>
      <c r="D6915" s="6" t="n">
        <v>-1</v>
      </c>
      <c r="E6915" s="6" t="n">
        <v>1.9992673992674</v>
      </c>
      <c r="F6915" s="6" t="n">
        <v>0</v>
      </c>
      <c r="G6915" s="6" t="n">
        <v>0.0322344322344326</v>
      </c>
      <c r="H6915" s="6" t="str">
        <f aca="false">IF(AND(A6915&gt;=Stimuli!$B$2,A6915&lt;=Stimuli!$C$2),Stimuli!$A$2,IF(AND(A6915&gt;=Stimuli!$B$3,A6915&lt;=Stimuli!$C$3),Stimuli!$A$3,IF(AND(A6915&gt;=Stimuli!$B$4,A6915&lt;=Stimuli!$C$4),Stimuli!$A$4,"")))</f>
        <v>01 Quiet baseline (60s)</v>
      </c>
      <c r="I6915" s="6" t="n">
        <f aca="false">(B6915-B6914)/((A6915-A6914)/1000)</f>
        <v>-0.937728937728878</v>
      </c>
      <c r="J6915" s="6" t="n">
        <f aca="false">IF(OR(B6915&lt;Rules!$B$2,B6915&gt;Rules!$B$3,ABS(I6915)&gt;Rules!$B$4,OR(B6916&lt;Rules!$B$2,B6916&gt;Rules!$B$3,ABS(I6916)&gt;Rules!$B$4)),1,0)</f>
        <v>0</v>
      </c>
      <c r="K6915" s="6" t="str">
        <f aca="false">IF(F6915=1,COUNTIF($F$2:F6915,1),"")</f>
        <v/>
      </c>
    </row>
    <row r="6916" customFormat="false" ht="15" hidden="false" customHeight="false" outlineLevel="0" collapsed="false">
      <c r="A6916" s="6" t="n">
        <v>54284.743</v>
      </c>
      <c r="B6916" s="6" t="n">
        <v>2.00952380952381</v>
      </c>
      <c r="C6916" s="6" t="n">
        <v>71</v>
      </c>
      <c r="D6916" s="6" t="n">
        <v>-1</v>
      </c>
      <c r="E6916" s="6" t="n">
        <v>1.9992673992674</v>
      </c>
      <c r="F6916" s="6" t="n">
        <v>0</v>
      </c>
      <c r="G6916" s="6" t="n">
        <v>0.0322344322344326</v>
      </c>
      <c r="H6916" s="6" t="str">
        <f aca="false">IF(AND(A6916&gt;=Stimuli!$B$2,A6916&lt;=Stimuli!$C$2),Stimuli!$A$2,IF(AND(A6916&gt;=Stimuli!$B$3,A6916&lt;=Stimuli!$C$3),Stimuli!$A$3,IF(AND(A6916&gt;=Stimuli!$B$4,A6916&lt;=Stimuli!$C$4),Stimuli!$A$4,"")))</f>
        <v>01 Quiet baseline (60s)</v>
      </c>
      <c r="I6916" s="6" t="n">
        <f aca="false">(B6916-B6915)/((A6916-A6915)/1000)</f>
        <v>0.937728937728878</v>
      </c>
      <c r="J6916" s="6" t="n">
        <f aca="false">IF(OR(B6916&lt;Rules!$B$2,B6916&gt;Rules!$B$3,ABS(I6916)&gt;Rules!$B$4,OR(B6917&lt;Rules!$B$2,B6917&gt;Rules!$B$3,ABS(I6917)&gt;Rules!$B$4)),1,0)</f>
        <v>0</v>
      </c>
      <c r="K6916" s="6" t="str">
        <f aca="false">IF(F6916=1,COUNTIF($F$2:F6916,1),"")</f>
        <v/>
      </c>
    </row>
    <row r="6917" customFormat="false" ht="15" hidden="false" customHeight="false" outlineLevel="0" collapsed="false">
      <c r="A6917" s="6" t="n">
        <v>54292.5555</v>
      </c>
      <c r="B6917" s="6" t="n">
        <v>2.0021978021978</v>
      </c>
      <c r="C6917" s="6" t="n">
        <v>71</v>
      </c>
      <c r="D6917" s="6" t="n">
        <v>-1</v>
      </c>
      <c r="E6917" s="6" t="n">
        <v>1.9992673992674</v>
      </c>
      <c r="F6917" s="6" t="n">
        <v>0</v>
      </c>
      <c r="G6917" s="6" t="n">
        <v>0.0322344322344326</v>
      </c>
      <c r="H6917" s="6" t="str">
        <f aca="false">IF(AND(A6917&gt;=Stimuli!$B$2,A6917&lt;=Stimuli!$C$2),Stimuli!$A$2,IF(AND(A6917&gt;=Stimuli!$B$3,A6917&lt;=Stimuli!$C$3),Stimuli!$A$3,IF(AND(A6917&gt;=Stimuli!$B$4,A6917&lt;=Stimuli!$C$4),Stimuli!$A$4,"")))</f>
        <v>01 Quiet baseline (60s)</v>
      </c>
      <c r="I6917" s="6" t="n">
        <f aca="false">(B6917-B6916)/((A6917-A6916)/1000)</f>
        <v>-0.937728937728878</v>
      </c>
      <c r="J6917" s="6" t="n">
        <f aca="false">IF(OR(B6917&lt;Rules!$B$2,B6917&gt;Rules!$B$3,ABS(I6917)&gt;Rules!$B$4,OR(B6918&lt;Rules!$B$2,B6918&gt;Rules!$B$3,ABS(I6918)&gt;Rules!$B$4)),1,0)</f>
        <v>0</v>
      </c>
      <c r="K6917" s="6" t="str">
        <f aca="false">IF(F6917=1,COUNTIF($F$2:F6917,1),"")</f>
        <v/>
      </c>
    </row>
    <row r="6918" customFormat="false" ht="15" hidden="false" customHeight="false" outlineLevel="0" collapsed="false">
      <c r="A6918" s="6" t="n">
        <v>54300.368</v>
      </c>
      <c r="B6918" s="6" t="n">
        <v>2.00659340659341</v>
      </c>
      <c r="C6918" s="6" t="n">
        <v>71</v>
      </c>
      <c r="D6918" s="6" t="n">
        <v>-1</v>
      </c>
      <c r="E6918" s="6" t="n">
        <v>1.9992673992674</v>
      </c>
      <c r="F6918" s="6" t="n">
        <v>0</v>
      </c>
      <c r="G6918" s="6" t="n">
        <v>0.0322344322344326</v>
      </c>
      <c r="H6918" s="6" t="str">
        <f aca="false">IF(AND(A6918&gt;=Stimuli!$B$2,A6918&lt;=Stimuli!$C$2),Stimuli!$A$2,IF(AND(A6918&gt;=Stimuli!$B$3,A6918&lt;=Stimuli!$C$3),Stimuli!$A$3,IF(AND(A6918&gt;=Stimuli!$B$4,A6918&lt;=Stimuli!$C$4),Stimuli!$A$4,"")))</f>
        <v>01 Quiet baseline (60s)</v>
      </c>
      <c r="I6918" s="6" t="n">
        <f aca="false">(B6918-B6917)/((A6918-A6917)/1000)</f>
        <v>0.562637362637418</v>
      </c>
      <c r="J6918" s="6" t="n">
        <f aca="false">IF(OR(B6918&lt;Rules!$B$2,B6918&gt;Rules!$B$3,ABS(I6918)&gt;Rules!$B$4,OR(B6919&lt;Rules!$B$2,B6919&gt;Rules!$B$3,ABS(I6919)&gt;Rules!$B$4)),1,0)</f>
        <v>0</v>
      </c>
      <c r="K6918" s="6" t="str">
        <f aca="false">IF(F6918=1,COUNTIF($F$2:F6918,1),"")</f>
        <v/>
      </c>
    </row>
    <row r="6919" customFormat="false" ht="15" hidden="false" customHeight="false" outlineLevel="0" collapsed="false">
      <c r="A6919" s="6" t="n">
        <v>54308.1805</v>
      </c>
      <c r="B6919" s="6" t="n">
        <v>2.0021978021978</v>
      </c>
      <c r="C6919" s="6" t="n">
        <v>71</v>
      </c>
      <c r="D6919" s="6" t="n">
        <v>-1</v>
      </c>
      <c r="E6919" s="6" t="n">
        <v>1.9992673992674</v>
      </c>
      <c r="F6919" s="6" t="n">
        <v>0</v>
      </c>
      <c r="G6919" s="6" t="n">
        <v>0.0322344322344326</v>
      </c>
      <c r="H6919" s="6" t="str">
        <f aca="false">IF(AND(A6919&gt;=Stimuli!$B$2,A6919&lt;=Stimuli!$C$2),Stimuli!$A$2,IF(AND(A6919&gt;=Stimuli!$B$3,A6919&lt;=Stimuli!$C$3),Stimuli!$A$3,IF(AND(A6919&gt;=Stimuli!$B$4,A6919&lt;=Stimuli!$C$4),Stimuli!$A$4,"")))</f>
        <v>01 Quiet baseline (60s)</v>
      </c>
      <c r="I6919" s="6" t="n">
        <f aca="false">(B6919-B6918)/((A6919-A6918)/1000)</f>
        <v>-0.562637362637418</v>
      </c>
      <c r="J6919" s="6" t="n">
        <f aca="false">IF(OR(B6919&lt;Rules!$B$2,B6919&gt;Rules!$B$3,ABS(I6919)&gt;Rules!$B$4,OR(B6920&lt;Rules!$B$2,B6920&gt;Rules!$B$3,ABS(I6920)&gt;Rules!$B$4)),1,0)</f>
        <v>0</v>
      </c>
      <c r="K6919" s="6" t="str">
        <f aca="false">IF(F6919=1,COUNTIF($F$2:F6919,1),"")</f>
        <v/>
      </c>
    </row>
    <row r="6920" customFormat="false" ht="15" hidden="false" customHeight="false" outlineLevel="0" collapsed="false">
      <c r="A6920" s="6" t="n">
        <v>54315.993</v>
      </c>
      <c r="B6920" s="6" t="n">
        <v>2.00512820512821</v>
      </c>
      <c r="C6920" s="6" t="n">
        <v>71</v>
      </c>
      <c r="D6920" s="6" t="n">
        <v>-1</v>
      </c>
      <c r="E6920" s="6" t="n">
        <v>1.9992673992674</v>
      </c>
      <c r="F6920" s="6" t="n">
        <v>0</v>
      </c>
      <c r="G6920" s="6" t="n">
        <v>0.0322344322344326</v>
      </c>
      <c r="H6920" s="6" t="str">
        <f aca="false">IF(AND(A6920&gt;=Stimuli!$B$2,A6920&lt;=Stimuli!$C$2),Stimuli!$A$2,IF(AND(A6920&gt;=Stimuli!$B$3,A6920&lt;=Stimuli!$C$3),Stimuli!$A$3,IF(AND(A6920&gt;=Stimuli!$B$4,A6920&lt;=Stimuli!$C$4),Stimuli!$A$4,"")))</f>
        <v>01 Quiet baseline (60s)</v>
      </c>
      <c r="I6920" s="6" t="n">
        <f aca="false">(B6920-B6919)/((A6920-A6919)/1000)</f>
        <v>0.375091575091687</v>
      </c>
      <c r="J6920" s="6" t="n">
        <f aca="false">IF(OR(B6920&lt;Rules!$B$2,B6920&gt;Rules!$B$3,ABS(I6920)&gt;Rules!$B$4,OR(B6921&lt;Rules!$B$2,B6921&gt;Rules!$B$3,ABS(I6921)&gt;Rules!$B$4)),1,0)</f>
        <v>0</v>
      </c>
      <c r="K6920" s="6" t="str">
        <f aca="false">IF(F6920=1,COUNTIF($F$2:F6920,1),"")</f>
        <v/>
      </c>
    </row>
    <row r="6921" customFormat="false" ht="15" hidden="false" customHeight="false" outlineLevel="0" collapsed="false">
      <c r="A6921" s="6" t="n">
        <v>54323.8055</v>
      </c>
      <c r="B6921" s="6" t="n">
        <v>2.003663003663</v>
      </c>
      <c r="C6921" s="6" t="n">
        <v>71</v>
      </c>
      <c r="D6921" s="6" t="n">
        <v>-1</v>
      </c>
      <c r="E6921" s="6" t="n">
        <v>1.9992673992674</v>
      </c>
      <c r="F6921" s="6" t="n">
        <v>0</v>
      </c>
      <c r="G6921" s="6" t="n">
        <v>0.0322344322344326</v>
      </c>
      <c r="H6921" s="6" t="str">
        <f aca="false">IF(AND(A6921&gt;=Stimuli!$B$2,A6921&lt;=Stimuli!$C$2),Stimuli!$A$2,IF(AND(A6921&gt;=Stimuli!$B$3,A6921&lt;=Stimuli!$C$3),Stimuli!$A$3,IF(AND(A6921&gt;=Stimuli!$B$4,A6921&lt;=Stimuli!$C$4),Stimuli!$A$4,"")))</f>
        <v>01 Quiet baseline (60s)</v>
      </c>
      <c r="I6921" s="6" t="n">
        <f aca="false">(B6921-B6920)/((A6921-A6920)/1000)</f>
        <v>-0.187545787545844</v>
      </c>
      <c r="J6921" s="6" t="n">
        <f aca="false">IF(OR(B6921&lt;Rules!$B$2,B6921&gt;Rules!$B$3,ABS(I6921)&gt;Rules!$B$4,OR(B6922&lt;Rules!$B$2,B6922&gt;Rules!$B$3,ABS(I6922)&gt;Rules!$B$4)),1,0)</f>
        <v>0</v>
      </c>
      <c r="K6921" s="6" t="str">
        <f aca="false">IF(F6921=1,COUNTIF($F$2:F6921,1),"")</f>
        <v/>
      </c>
    </row>
    <row r="6922" customFormat="false" ht="15" hidden="false" customHeight="false" outlineLevel="0" collapsed="false">
      <c r="A6922" s="6" t="n">
        <v>54331.618</v>
      </c>
      <c r="B6922" s="6" t="n">
        <v>2.003663003663</v>
      </c>
      <c r="C6922" s="6" t="n">
        <v>71</v>
      </c>
      <c r="D6922" s="6" t="n">
        <v>-1</v>
      </c>
      <c r="E6922" s="6" t="n">
        <v>1.9992673992674</v>
      </c>
      <c r="F6922" s="6" t="n">
        <v>0</v>
      </c>
      <c r="G6922" s="6" t="n">
        <v>0.0322344322344326</v>
      </c>
      <c r="H6922" s="6" t="str">
        <f aca="false">IF(AND(A6922&gt;=Stimuli!$B$2,A6922&lt;=Stimuli!$C$2),Stimuli!$A$2,IF(AND(A6922&gt;=Stimuli!$B$3,A6922&lt;=Stimuli!$C$3),Stimuli!$A$3,IF(AND(A6922&gt;=Stimuli!$B$4,A6922&lt;=Stimuli!$C$4),Stimuli!$A$4,"")))</f>
        <v>01 Quiet baseline (60s)</v>
      </c>
      <c r="I6922" s="6" t="n">
        <f aca="false">(B6922-B6921)/((A6922-A6921)/1000)</f>
        <v>0</v>
      </c>
      <c r="J6922" s="6" t="n">
        <f aca="false">IF(OR(B6922&lt;Rules!$B$2,B6922&gt;Rules!$B$3,ABS(I6922)&gt;Rules!$B$4,OR(B6923&lt;Rules!$B$2,B6923&gt;Rules!$B$3,ABS(I6923)&gt;Rules!$B$4)),1,0)</f>
        <v>0</v>
      </c>
      <c r="K6922" s="6" t="str">
        <f aca="false">IF(F6922=1,COUNTIF($F$2:F6922,1),"")</f>
        <v/>
      </c>
    </row>
    <row r="6923" customFormat="false" ht="15" hidden="false" customHeight="false" outlineLevel="0" collapsed="false">
      <c r="A6923" s="6" t="n">
        <v>54339.4305</v>
      </c>
      <c r="B6923" s="6" t="n">
        <v>2.00512820512821</v>
      </c>
      <c r="C6923" s="6" t="n">
        <v>71</v>
      </c>
      <c r="D6923" s="6" t="n">
        <v>-1</v>
      </c>
      <c r="E6923" s="6" t="n">
        <v>1.9992673992674</v>
      </c>
      <c r="F6923" s="6" t="n">
        <v>0</v>
      </c>
      <c r="G6923" s="6" t="n">
        <v>0.0322344322344326</v>
      </c>
      <c r="H6923" s="6" t="str">
        <f aca="false">IF(AND(A6923&gt;=Stimuli!$B$2,A6923&lt;=Stimuli!$C$2),Stimuli!$A$2,IF(AND(A6923&gt;=Stimuli!$B$3,A6923&lt;=Stimuli!$C$3),Stimuli!$A$3,IF(AND(A6923&gt;=Stimuli!$B$4,A6923&lt;=Stimuli!$C$4),Stimuli!$A$4,"")))</f>
        <v>01 Quiet baseline (60s)</v>
      </c>
      <c r="I6923" s="6" t="n">
        <f aca="false">(B6923-B6922)/((A6923-A6922)/1000)</f>
        <v>0.187545787545844</v>
      </c>
      <c r="J6923" s="6" t="n">
        <f aca="false">IF(OR(B6923&lt;Rules!$B$2,B6923&gt;Rules!$B$3,ABS(I6923)&gt;Rules!$B$4,OR(B6924&lt;Rules!$B$2,B6924&gt;Rules!$B$3,ABS(I6924)&gt;Rules!$B$4)),1,0)</f>
        <v>0</v>
      </c>
      <c r="K6923" s="6" t="str">
        <f aca="false">IF(F6923=1,COUNTIF($F$2:F6923,1),"")</f>
        <v/>
      </c>
    </row>
    <row r="6924" customFormat="false" ht="15" hidden="false" customHeight="false" outlineLevel="0" collapsed="false">
      <c r="A6924" s="6" t="n">
        <v>54347.243</v>
      </c>
      <c r="B6924" s="6" t="n">
        <v>2.0021978021978</v>
      </c>
      <c r="C6924" s="6" t="n">
        <v>71</v>
      </c>
      <c r="D6924" s="6" t="n">
        <v>-1</v>
      </c>
      <c r="E6924" s="6" t="n">
        <v>1.9992673992674</v>
      </c>
      <c r="F6924" s="6" t="n">
        <v>0</v>
      </c>
      <c r="G6924" s="6" t="n">
        <v>0.0322344322344326</v>
      </c>
      <c r="H6924" s="6" t="str">
        <f aca="false">IF(AND(A6924&gt;=Stimuli!$B$2,A6924&lt;=Stimuli!$C$2),Stimuli!$A$2,IF(AND(A6924&gt;=Stimuli!$B$3,A6924&lt;=Stimuli!$C$3),Stimuli!$A$3,IF(AND(A6924&gt;=Stimuli!$B$4,A6924&lt;=Stimuli!$C$4),Stimuli!$A$4,"")))</f>
        <v>01 Quiet baseline (60s)</v>
      </c>
      <c r="I6924" s="6" t="n">
        <f aca="false">(B6924-B6923)/((A6924-A6923)/1000)</f>
        <v>-0.375091575091687</v>
      </c>
      <c r="J6924" s="6" t="n">
        <f aca="false">IF(OR(B6924&lt;Rules!$B$2,B6924&gt;Rules!$B$3,ABS(I6924)&gt;Rules!$B$4,OR(B6925&lt;Rules!$B$2,B6925&gt;Rules!$B$3,ABS(I6925)&gt;Rules!$B$4)),1,0)</f>
        <v>0</v>
      </c>
      <c r="K6924" s="6" t="str">
        <f aca="false">IF(F6924=1,COUNTIF($F$2:F6924,1),"")</f>
        <v/>
      </c>
    </row>
    <row r="6925" customFormat="false" ht="15" hidden="false" customHeight="false" outlineLevel="0" collapsed="false">
      <c r="A6925" s="6" t="n">
        <v>54355.0555</v>
      </c>
      <c r="B6925" s="6" t="n">
        <v>2.00659340659341</v>
      </c>
      <c r="C6925" s="6" t="n">
        <v>71</v>
      </c>
      <c r="D6925" s="6" t="n">
        <v>-1</v>
      </c>
      <c r="E6925" s="6" t="n">
        <v>1.9992673992674</v>
      </c>
      <c r="F6925" s="6" t="n">
        <v>0</v>
      </c>
      <c r="G6925" s="6" t="n">
        <v>0.0322344322344326</v>
      </c>
      <c r="H6925" s="6" t="str">
        <f aca="false">IF(AND(A6925&gt;=Stimuli!$B$2,A6925&lt;=Stimuli!$C$2),Stimuli!$A$2,IF(AND(A6925&gt;=Stimuli!$B$3,A6925&lt;=Stimuli!$C$3),Stimuli!$A$3,IF(AND(A6925&gt;=Stimuli!$B$4,A6925&lt;=Stimuli!$C$4),Stimuli!$A$4,"")))</f>
        <v>01 Quiet baseline (60s)</v>
      </c>
      <c r="I6925" s="6" t="n">
        <f aca="false">(B6925-B6924)/((A6925-A6924)/1000)</f>
        <v>0.562637362637418</v>
      </c>
      <c r="J6925" s="6" t="n">
        <f aca="false">IF(OR(B6925&lt;Rules!$B$2,B6925&gt;Rules!$B$3,ABS(I6925)&gt;Rules!$B$4,OR(B6926&lt;Rules!$B$2,B6926&gt;Rules!$B$3,ABS(I6926)&gt;Rules!$B$4)),1,0)</f>
        <v>0</v>
      </c>
      <c r="K6925" s="6" t="str">
        <f aca="false">IF(F6925=1,COUNTIF($F$2:F6925,1),"")</f>
        <v/>
      </c>
    </row>
    <row r="6926" customFormat="false" ht="15" hidden="false" customHeight="false" outlineLevel="0" collapsed="false">
      <c r="A6926" s="6" t="n">
        <v>54362.868</v>
      </c>
      <c r="B6926" s="6" t="n">
        <v>2.0007326007326</v>
      </c>
      <c r="C6926" s="6" t="n">
        <v>71</v>
      </c>
      <c r="D6926" s="6" t="n">
        <v>-1</v>
      </c>
      <c r="E6926" s="6" t="n">
        <v>1.9992673992674</v>
      </c>
      <c r="F6926" s="6" t="n">
        <v>0</v>
      </c>
      <c r="G6926" s="6" t="n">
        <v>0.0322344322344326</v>
      </c>
      <c r="H6926" s="6" t="str">
        <f aca="false">IF(AND(A6926&gt;=Stimuli!$B$2,A6926&lt;=Stimuli!$C$2),Stimuli!$A$2,IF(AND(A6926&gt;=Stimuli!$B$3,A6926&lt;=Stimuli!$C$3),Stimuli!$A$3,IF(AND(A6926&gt;=Stimuli!$B$4,A6926&lt;=Stimuli!$C$4),Stimuli!$A$4,"")))</f>
        <v>01 Quiet baseline (60s)</v>
      </c>
      <c r="I6926" s="6" t="n">
        <f aca="false">(B6926-B6925)/((A6926-A6925)/1000)</f>
        <v>-0.750183150183148</v>
      </c>
      <c r="J6926" s="6" t="n">
        <f aca="false">IF(OR(B6926&lt;Rules!$B$2,B6926&gt;Rules!$B$3,ABS(I6926)&gt;Rules!$B$4,OR(B6927&lt;Rules!$B$2,B6927&gt;Rules!$B$3,ABS(I6927)&gt;Rules!$B$4)),1,0)</f>
        <v>0</v>
      </c>
      <c r="K6926" s="6" t="str">
        <f aca="false">IF(F6926=1,COUNTIF($F$2:F6926,1),"")</f>
        <v/>
      </c>
    </row>
    <row r="6927" customFormat="false" ht="15" hidden="false" customHeight="false" outlineLevel="0" collapsed="false">
      <c r="A6927" s="6" t="n">
        <v>54370.6805</v>
      </c>
      <c r="B6927" s="6" t="n">
        <v>2.00805860805861</v>
      </c>
      <c r="C6927" s="6" t="n">
        <v>71</v>
      </c>
      <c r="D6927" s="6" t="n">
        <v>-1</v>
      </c>
      <c r="E6927" s="6" t="n">
        <v>1.9992673992674</v>
      </c>
      <c r="F6927" s="6" t="n">
        <v>0</v>
      </c>
      <c r="G6927" s="6" t="n">
        <v>0.0322344322344326</v>
      </c>
      <c r="H6927" s="6" t="str">
        <f aca="false">IF(AND(A6927&gt;=Stimuli!$B$2,A6927&lt;=Stimuli!$C$2),Stimuli!$A$2,IF(AND(A6927&gt;=Stimuli!$B$3,A6927&lt;=Stimuli!$C$3),Stimuli!$A$3,IF(AND(A6927&gt;=Stimuli!$B$4,A6927&lt;=Stimuli!$C$4),Stimuli!$A$4,"")))</f>
        <v>01 Quiet baseline (60s)</v>
      </c>
      <c r="I6927" s="6" t="n">
        <f aca="false">(B6927-B6926)/((A6927-A6926)/1000)</f>
        <v>0.937728937728878</v>
      </c>
      <c r="J6927" s="6" t="n">
        <f aca="false">IF(OR(B6927&lt;Rules!$B$2,B6927&gt;Rules!$B$3,ABS(I6927)&gt;Rules!$B$4,OR(B6928&lt;Rules!$B$2,B6928&gt;Rules!$B$3,ABS(I6928)&gt;Rules!$B$4)),1,0)</f>
        <v>0</v>
      </c>
      <c r="K6927" s="6" t="str">
        <f aca="false">IF(F6927=1,COUNTIF($F$2:F6927,1),"")</f>
        <v/>
      </c>
    </row>
    <row r="6928" customFormat="false" ht="15" hidden="false" customHeight="false" outlineLevel="0" collapsed="false">
      <c r="A6928" s="6" t="n">
        <v>54378.493</v>
      </c>
      <c r="B6928" s="6" t="n">
        <v>1.9992673992674</v>
      </c>
      <c r="C6928" s="6" t="n">
        <v>71</v>
      </c>
      <c r="D6928" s="6" t="n">
        <v>-1</v>
      </c>
      <c r="E6928" s="6" t="n">
        <v>1.9992673992674</v>
      </c>
      <c r="F6928" s="6" t="n">
        <v>0</v>
      </c>
      <c r="G6928" s="6" t="n">
        <v>0.0322344322344326</v>
      </c>
      <c r="H6928" s="6" t="str">
        <f aca="false">IF(AND(A6928&gt;=Stimuli!$B$2,A6928&lt;=Stimuli!$C$2),Stimuli!$A$2,IF(AND(A6928&gt;=Stimuli!$B$3,A6928&lt;=Stimuli!$C$3),Stimuli!$A$3,IF(AND(A6928&gt;=Stimuli!$B$4,A6928&lt;=Stimuli!$C$4),Stimuli!$A$4,"")))</f>
        <v>01 Quiet baseline (60s)</v>
      </c>
      <c r="I6928" s="6" t="n">
        <f aca="false">(B6928-B6927)/((A6928-A6927)/1000)</f>
        <v>-1.12527472527475</v>
      </c>
      <c r="J6928" s="6" t="n">
        <f aca="false">IF(OR(B6928&lt;Rules!$B$2,B6928&gt;Rules!$B$3,ABS(I6928)&gt;Rules!$B$4,OR(B6929&lt;Rules!$B$2,B6929&gt;Rules!$B$3,ABS(I6929)&gt;Rules!$B$4)),1,0)</f>
        <v>0</v>
      </c>
      <c r="K6928" s="6" t="str">
        <f aca="false">IF(F6928=1,COUNTIF($F$2:F6928,1),"")</f>
        <v/>
      </c>
    </row>
    <row r="6929" customFormat="false" ht="15" hidden="false" customHeight="false" outlineLevel="0" collapsed="false">
      <c r="A6929" s="6" t="n">
        <v>54386.3055</v>
      </c>
      <c r="B6929" s="6" t="n">
        <v>2.00659340659341</v>
      </c>
      <c r="C6929" s="6" t="n">
        <v>71</v>
      </c>
      <c r="D6929" s="6" t="n">
        <v>-1</v>
      </c>
      <c r="E6929" s="6" t="n">
        <v>1.9992673992674</v>
      </c>
      <c r="F6929" s="6" t="n">
        <v>0</v>
      </c>
      <c r="G6929" s="6" t="n">
        <v>0.0322344322344326</v>
      </c>
      <c r="H6929" s="6" t="str">
        <f aca="false">IF(AND(A6929&gt;=Stimuli!$B$2,A6929&lt;=Stimuli!$C$2),Stimuli!$A$2,IF(AND(A6929&gt;=Stimuli!$B$3,A6929&lt;=Stimuli!$C$3),Stimuli!$A$3,IF(AND(A6929&gt;=Stimuli!$B$4,A6929&lt;=Stimuli!$C$4),Stimuli!$A$4,"")))</f>
        <v>01 Quiet baseline (60s)</v>
      </c>
      <c r="I6929" s="6" t="n">
        <f aca="false">(B6929-B6928)/((A6929-A6928)/1000)</f>
        <v>0.93772893772902</v>
      </c>
      <c r="J6929" s="6" t="n">
        <f aca="false">IF(OR(B6929&lt;Rules!$B$2,B6929&gt;Rules!$B$3,ABS(I6929)&gt;Rules!$B$4,OR(B6930&lt;Rules!$B$2,B6930&gt;Rules!$B$3,ABS(I6930)&gt;Rules!$B$4)),1,0)</f>
        <v>0</v>
      </c>
      <c r="K6929" s="6" t="str">
        <f aca="false">IF(F6929=1,COUNTIF($F$2:F6929,1),"")</f>
        <v/>
      </c>
    </row>
    <row r="6930" customFormat="false" ht="15" hidden="false" customHeight="false" outlineLevel="0" collapsed="false">
      <c r="A6930" s="6" t="n">
        <v>54394.118</v>
      </c>
      <c r="B6930" s="6" t="n">
        <v>1.9992673992674</v>
      </c>
      <c r="C6930" s="6" t="n">
        <v>71</v>
      </c>
      <c r="D6930" s="6" t="n">
        <v>-1</v>
      </c>
      <c r="E6930" s="6" t="n">
        <v>1.9992673992674</v>
      </c>
      <c r="F6930" s="6" t="n">
        <v>0</v>
      </c>
      <c r="G6930" s="6" t="n">
        <v>0.0322344322344326</v>
      </c>
      <c r="H6930" s="6" t="str">
        <f aca="false">IF(AND(A6930&gt;=Stimuli!$B$2,A6930&lt;=Stimuli!$C$2),Stimuli!$A$2,IF(AND(A6930&gt;=Stimuli!$B$3,A6930&lt;=Stimuli!$C$3),Stimuli!$A$3,IF(AND(A6930&gt;=Stimuli!$B$4,A6930&lt;=Stimuli!$C$4),Stimuli!$A$4,"")))</f>
        <v>01 Quiet baseline (60s)</v>
      </c>
      <c r="I6930" s="6" t="n">
        <f aca="false">(B6930-B6929)/((A6930-A6929)/1000)</f>
        <v>-0.93772893772902</v>
      </c>
      <c r="J6930" s="6" t="n">
        <f aca="false">IF(OR(B6930&lt;Rules!$B$2,B6930&gt;Rules!$B$3,ABS(I6930)&gt;Rules!$B$4,OR(B6931&lt;Rules!$B$2,B6931&gt;Rules!$B$3,ABS(I6931)&gt;Rules!$B$4)),1,0)</f>
        <v>0</v>
      </c>
      <c r="K6930" s="6" t="str">
        <f aca="false">IF(F6930=1,COUNTIF($F$2:F6930,1),"")</f>
        <v/>
      </c>
    </row>
    <row r="6931" customFormat="false" ht="15" hidden="false" customHeight="false" outlineLevel="0" collapsed="false">
      <c r="A6931" s="6" t="n">
        <v>54401.9305</v>
      </c>
      <c r="B6931" s="6" t="n">
        <v>2.00659340659341</v>
      </c>
      <c r="C6931" s="6" t="n">
        <v>71</v>
      </c>
      <c r="D6931" s="6" t="n">
        <v>-1</v>
      </c>
      <c r="E6931" s="6" t="n">
        <v>1.9992673992674</v>
      </c>
      <c r="F6931" s="6" t="n">
        <v>0</v>
      </c>
      <c r="G6931" s="6" t="n">
        <v>0.0322344322344326</v>
      </c>
      <c r="H6931" s="6" t="str">
        <f aca="false">IF(AND(A6931&gt;=Stimuli!$B$2,A6931&lt;=Stimuli!$C$2),Stimuli!$A$2,IF(AND(A6931&gt;=Stimuli!$B$3,A6931&lt;=Stimuli!$C$3),Stimuli!$A$3,IF(AND(A6931&gt;=Stimuli!$B$4,A6931&lt;=Stimuli!$C$4),Stimuli!$A$4,"")))</f>
        <v>01 Quiet baseline (60s)</v>
      </c>
      <c r="I6931" s="6" t="n">
        <f aca="false">(B6931-B6930)/((A6931-A6930)/1000)</f>
        <v>0.93772893772902</v>
      </c>
      <c r="J6931" s="6" t="n">
        <f aca="false">IF(OR(B6931&lt;Rules!$B$2,B6931&gt;Rules!$B$3,ABS(I6931)&gt;Rules!$B$4,OR(B6932&lt;Rules!$B$2,B6932&gt;Rules!$B$3,ABS(I6932)&gt;Rules!$B$4)),1,0)</f>
        <v>0</v>
      </c>
      <c r="K6931" s="6" t="str">
        <f aca="false">IF(F6931=1,COUNTIF($F$2:F6931,1),"")</f>
        <v/>
      </c>
    </row>
    <row r="6932" customFormat="false" ht="15" hidden="false" customHeight="false" outlineLevel="0" collapsed="false">
      <c r="A6932" s="6" t="n">
        <v>54409.743</v>
      </c>
      <c r="B6932" s="6" t="n">
        <v>1.9992673992674</v>
      </c>
      <c r="C6932" s="6" t="n">
        <v>71</v>
      </c>
      <c r="D6932" s="6" t="n">
        <v>-1</v>
      </c>
      <c r="E6932" s="6" t="n">
        <v>1.9992673992674</v>
      </c>
      <c r="F6932" s="6" t="n">
        <v>0</v>
      </c>
      <c r="G6932" s="6" t="n">
        <v>0.0322344322344326</v>
      </c>
      <c r="H6932" s="6" t="str">
        <f aca="false">IF(AND(A6932&gt;=Stimuli!$B$2,A6932&lt;=Stimuli!$C$2),Stimuli!$A$2,IF(AND(A6932&gt;=Stimuli!$B$3,A6932&lt;=Stimuli!$C$3),Stimuli!$A$3,IF(AND(A6932&gt;=Stimuli!$B$4,A6932&lt;=Stimuli!$C$4),Stimuli!$A$4,"")))</f>
        <v>01 Quiet baseline (60s)</v>
      </c>
      <c r="I6932" s="6" t="n">
        <f aca="false">(B6932-B6931)/((A6932-A6931)/1000)</f>
        <v>-0.93772893772902</v>
      </c>
      <c r="J6932" s="6" t="n">
        <f aca="false">IF(OR(B6932&lt;Rules!$B$2,B6932&gt;Rules!$B$3,ABS(I6932)&gt;Rules!$B$4,OR(B6933&lt;Rules!$B$2,B6933&gt;Rules!$B$3,ABS(I6933)&gt;Rules!$B$4)),1,0)</f>
        <v>0</v>
      </c>
      <c r="K6932" s="6" t="str">
        <f aca="false">IF(F6932=1,COUNTIF($F$2:F6932,1),"")</f>
        <v/>
      </c>
    </row>
    <row r="6933" customFormat="false" ht="15" hidden="false" customHeight="false" outlineLevel="0" collapsed="false">
      <c r="A6933" s="6" t="n">
        <v>54417.5555</v>
      </c>
      <c r="B6933" s="6" t="n">
        <v>2.00512820512821</v>
      </c>
      <c r="C6933" s="6" t="n">
        <v>71</v>
      </c>
      <c r="D6933" s="6" t="n">
        <v>-1</v>
      </c>
      <c r="E6933" s="6" t="n">
        <v>1.9992673992674</v>
      </c>
      <c r="F6933" s="6" t="n">
        <v>0</v>
      </c>
      <c r="G6933" s="6" t="n">
        <v>0.0322344322344326</v>
      </c>
      <c r="H6933" s="6" t="str">
        <f aca="false">IF(AND(A6933&gt;=Stimuli!$B$2,A6933&lt;=Stimuli!$C$2),Stimuli!$A$2,IF(AND(A6933&gt;=Stimuli!$B$3,A6933&lt;=Stimuli!$C$3),Stimuli!$A$3,IF(AND(A6933&gt;=Stimuli!$B$4,A6933&lt;=Stimuli!$C$4),Stimuli!$A$4,"")))</f>
        <v>01 Quiet baseline (60s)</v>
      </c>
      <c r="I6933" s="6" t="n">
        <f aca="false">(B6933-B6932)/((A6933-A6932)/1000)</f>
        <v>0.75018315018329</v>
      </c>
      <c r="J6933" s="6" t="n">
        <f aca="false">IF(OR(B6933&lt;Rules!$B$2,B6933&gt;Rules!$B$3,ABS(I6933)&gt;Rules!$B$4,OR(B6934&lt;Rules!$B$2,B6934&gt;Rules!$B$3,ABS(I6934)&gt;Rules!$B$4)),1,0)</f>
        <v>0</v>
      </c>
      <c r="K6933" s="6" t="str">
        <f aca="false">IF(F6933=1,COUNTIF($F$2:F6933,1),"")</f>
        <v/>
      </c>
    </row>
    <row r="6934" customFormat="false" ht="15" hidden="false" customHeight="false" outlineLevel="0" collapsed="false">
      <c r="A6934" s="6" t="n">
        <v>54425.368</v>
      </c>
      <c r="B6934" s="6" t="n">
        <v>1.9992673992674</v>
      </c>
      <c r="C6934" s="6" t="n">
        <v>71</v>
      </c>
      <c r="D6934" s="6" t="n">
        <v>-1</v>
      </c>
      <c r="E6934" s="6" t="n">
        <v>1.9992673992674</v>
      </c>
      <c r="F6934" s="6" t="n">
        <v>0</v>
      </c>
      <c r="G6934" s="6" t="n">
        <v>0.0322344322344326</v>
      </c>
      <c r="H6934" s="6" t="str">
        <f aca="false">IF(AND(A6934&gt;=Stimuli!$B$2,A6934&lt;=Stimuli!$C$2),Stimuli!$A$2,IF(AND(A6934&gt;=Stimuli!$B$3,A6934&lt;=Stimuli!$C$3),Stimuli!$A$3,IF(AND(A6934&gt;=Stimuli!$B$4,A6934&lt;=Stimuli!$C$4),Stimuli!$A$4,"")))</f>
        <v>01 Quiet baseline (60s)</v>
      </c>
      <c r="I6934" s="6" t="n">
        <f aca="false">(B6934-B6933)/((A6934-A6933)/1000)</f>
        <v>-0.75018315018329</v>
      </c>
      <c r="J6934" s="6" t="n">
        <f aca="false">IF(OR(B6934&lt;Rules!$B$2,B6934&gt;Rules!$B$3,ABS(I6934)&gt;Rules!$B$4,OR(B6935&lt;Rules!$B$2,B6935&gt;Rules!$B$3,ABS(I6935)&gt;Rules!$B$4)),1,0)</f>
        <v>0</v>
      </c>
      <c r="K6934" s="6" t="str">
        <f aca="false">IF(F6934=1,COUNTIF($F$2:F6934,1),"")</f>
        <v/>
      </c>
    </row>
    <row r="6935" customFormat="false" ht="15" hidden="false" customHeight="false" outlineLevel="0" collapsed="false">
      <c r="A6935" s="6" t="n">
        <v>54433.1805</v>
      </c>
      <c r="B6935" s="6" t="n">
        <v>2.003663003663</v>
      </c>
      <c r="C6935" s="6" t="n">
        <v>71</v>
      </c>
      <c r="D6935" s="6" t="n">
        <v>-1</v>
      </c>
      <c r="E6935" s="6" t="n">
        <v>1.9992673992674</v>
      </c>
      <c r="F6935" s="6" t="n">
        <v>0</v>
      </c>
      <c r="G6935" s="6" t="n">
        <v>0.0322344322344326</v>
      </c>
      <c r="H6935" s="6" t="str">
        <f aca="false">IF(AND(A6935&gt;=Stimuli!$B$2,A6935&lt;=Stimuli!$C$2),Stimuli!$A$2,IF(AND(A6935&gt;=Stimuli!$B$3,A6935&lt;=Stimuli!$C$3),Stimuli!$A$3,IF(AND(A6935&gt;=Stimuli!$B$4,A6935&lt;=Stimuli!$C$4),Stimuli!$A$4,"")))</f>
        <v>01 Quiet baseline (60s)</v>
      </c>
      <c r="I6935" s="6" t="n">
        <f aca="false">(B6935-B6934)/((A6935-A6934)/1000)</f>
        <v>0.562637362637446</v>
      </c>
      <c r="J6935" s="6" t="n">
        <f aca="false">IF(OR(B6935&lt;Rules!$B$2,B6935&gt;Rules!$B$3,ABS(I6935)&gt;Rules!$B$4,OR(B6936&lt;Rules!$B$2,B6936&gt;Rules!$B$3,ABS(I6936)&gt;Rules!$B$4)),1,0)</f>
        <v>0</v>
      </c>
      <c r="K6935" s="6" t="str">
        <f aca="false">IF(F6935=1,COUNTIF($F$2:F6935,1),"")</f>
        <v/>
      </c>
    </row>
    <row r="6936" customFormat="false" ht="15" hidden="false" customHeight="false" outlineLevel="0" collapsed="false">
      <c r="A6936" s="6" t="n">
        <v>54440.993</v>
      </c>
      <c r="B6936" s="6" t="n">
        <v>2.0007326007326</v>
      </c>
      <c r="C6936" s="6" t="n">
        <v>71</v>
      </c>
      <c r="D6936" s="6" t="n">
        <v>-1</v>
      </c>
      <c r="E6936" s="6" t="n">
        <v>1.9992673992674</v>
      </c>
      <c r="F6936" s="6" t="n">
        <v>0</v>
      </c>
      <c r="G6936" s="6" t="n">
        <v>0.0322344322344326</v>
      </c>
      <c r="H6936" s="6" t="str">
        <f aca="false">IF(AND(A6936&gt;=Stimuli!$B$2,A6936&lt;=Stimuli!$C$2),Stimuli!$A$2,IF(AND(A6936&gt;=Stimuli!$B$3,A6936&lt;=Stimuli!$C$3),Stimuli!$A$3,IF(AND(A6936&gt;=Stimuli!$B$4,A6936&lt;=Stimuli!$C$4),Stimuli!$A$4,"")))</f>
        <v>01 Quiet baseline (60s)</v>
      </c>
      <c r="I6936" s="6" t="n">
        <f aca="false">(B6936-B6935)/((A6936-A6935)/1000)</f>
        <v>-0.375091575091574</v>
      </c>
      <c r="J6936" s="6" t="n">
        <f aca="false">IF(OR(B6936&lt;Rules!$B$2,B6936&gt;Rules!$B$3,ABS(I6936)&gt;Rules!$B$4,OR(B6937&lt;Rules!$B$2,B6937&gt;Rules!$B$3,ABS(I6937)&gt;Rules!$B$4)),1,0)</f>
        <v>0</v>
      </c>
      <c r="K6936" s="6" t="str">
        <f aca="false">IF(F6936=1,COUNTIF($F$2:F6936,1),"")</f>
        <v/>
      </c>
    </row>
    <row r="6937" customFormat="false" ht="15" hidden="false" customHeight="false" outlineLevel="0" collapsed="false">
      <c r="A6937" s="6" t="n">
        <v>54448.8055</v>
      </c>
      <c r="B6937" s="6" t="n">
        <v>2.0021978021978</v>
      </c>
      <c r="C6937" s="6" t="n">
        <v>71</v>
      </c>
      <c r="D6937" s="6" t="n">
        <v>-1</v>
      </c>
      <c r="E6937" s="6" t="n">
        <v>1.9992673992674</v>
      </c>
      <c r="F6937" s="6" t="n">
        <v>0</v>
      </c>
      <c r="G6937" s="6" t="n">
        <v>0.0322344322344326</v>
      </c>
      <c r="H6937" s="6" t="str">
        <f aca="false">IF(AND(A6937&gt;=Stimuli!$B$2,A6937&lt;=Stimuli!$C$2),Stimuli!$A$2,IF(AND(A6937&gt;=Stimuli!$B$3,A6937&lt;=Stimuli!$C$3),Stimuli!$A$3,IF(AND(A6937&gt;=Stimuli!$B$4,A6937&lt;=Stimuli!$C$4),Stimuli!$A$4,"")))</f>
        <v>01 Quiet baseline (60s)</v>
      </c>
      <c r="I6937" s="6" t="n">
        <f aca="false">(B6937-B6936)/((A6937-A6936)/1000)</f>
        <v>0.18754578754573</v>
      </c>
      <c r="J6937" s="6" t="n">
        <f aca="false">IF(OR(B6937&lt;Rules!$B$2,B6937&gt;Rules!$B$3,ABS(I6937)&gt;Rules!$B$4,OR(B6938&lt;Rules!$B$2,B6938&gt;Rules!$B$3,ABS(I6938)&gt;Rules!$B$4)),1,0)</f>
        <v>0</v>
      </c>
      <c r="K6937" s="6" t="str">
        <f aca="false">IF(F6937=1,COUNTIF($F$2:F6937,1),"")</f>
        <v/>
      </c>
    </row>
    <row r="6938" customFormat="false" ht="15" hidden="false" customHeight="false" outlineLevel="0" collapsed="false">
      <c r="A6938" s="6" t="n">
        <v>54456.618</v>
      </c>
      <c r="B6938" s="6" t="n">
        <v>2.0021978021978</v>
      </c>
      <c r="C6938" s="6" t="n">
        <v>71</v>
      </c>
      <c r="D6938" s="6" t="n">
        <v>-1</v>
      </c>
      <c r="E6938" s="6" t="n">
        <v>1.9992673992674</v>
      </c>
      <c r="F6938" s="6" t="n">
        <v>0</v>
      </c>
      <c r="G6938" s="6" t="n">
        <v>0.0322344322344326</v>
      </c>
      <c r="H6938" s="6" t="str">
        <f aca="false">IF(AND(A6938&gt;=Stimuli!$B$2,A6938&lt;=Stimuli!$C$2),Stimuli!$A$2,IF(AND(A6938&gt;=Stimuli!$B$3,A6938&lt;=Stimuli!$C$3),Stimuli!$A$3,IF(AND(A6938&gt;=Stimuli!$B$4,A6938&lt;=Stimuli!$C$4),Stimuli!$A$4,"")))</f>
        <v>01 Quiet baseline (60s)</v>
      </c>
      <c r="I6938" s="6" t="n">
        <f aca="false">(B6938-B6937)/((A6938-A6937)/1000)</f>
        <v>0</v>
      </c>
      <c r="J6938" s="6" t="n">
        <f aca="false">IF(OR(B6938&lt;Rules!$B$2,B6938&gt;Rules!$B$3,ABS(I6938)&gt;Rules!$B$4,OR(B6939&lt;Rules!$B$2,B6939&gt;Rules!$B$3,ABS(I6939)&gt;Rules!$B$4)),1,0)</f>
        <v>0</v>
      </c>
      <c r="K6938" s="6" t="str">
        <f aca="false">IF(F6938=1,COUNTIF($F$2:F6938,1),"")</f>
        <v/>
      </c>
    </row>
    <row r="6939" customFormat="false" ht="15" hidden="false" customHeight="false" outlineLevel="0" collapsed="false">
      <c r="A6939" s="6" t="n">
        <v>54464.4305</v>
      </c>
      <c r="B6939" s="6" t="n">
        <v>1.9992673992674</v>
      </c>
      <c r="C6939" s="6" t="n">
        <v>71</v>
      </c>
      <c r="D6939" s="6" t="n">
        <v>-1</v>
      </c>
      <c r="E6939" s="6" t="n">
        <v>1.9992673992674</v>
      </c>
      <c r="F6939" s="6" t="n">
        <v>0</v>
      </c>
      <c r="G6939" s="6" t="n">
        <v>0.0322344322344326</v>
      </c>
      <c r="H6939" s="6" t="str">
        <f aca="false">IF(AND(A6939&gt;=Stimuli!$B$2,A6939&lt;=Stimuli!$C$2),Stimuli!$A$2,IF(AND(A6939&gt;=Stimuli!$B$3,A6939&lt;=Stimuli!$C$3),Stimuli!$A$3,IF(AND(A6939&gt;=Stimuli!$B$4,A6939&lt;=Stimuli!$C$4),Stimuli!$A$4,"")))</f>
        <v>01 Quiet baseline (60s)</v>
      </c>
      <c r="I6939" s="6" t="n">
        <f aca="false">(B6939-B6938)/((A6939-A6938)/1000)</f>
        <v>-0.375091575091602</v>
      </c>
      <c r="J6939" s="6" t="n">
        <f aca="false">IF(OR(B6939&lt;Rules!$B$2,B6939&gt;Rules!$B$3,ABS(I6939)&gt;Rules!$B$4,OR(B6940&lt;Rules!$B$2,B6940&gt;Rules!$B$3,ABS(I6940)&gt;Rules!$B$4)),1,0)</f>
        <v>0</v>
      </c>
      <c r="K6939" s="6" t="str">
        <f aca="false">IF(F6939=1,COUNTIF($F$2:F6939,1),"")</f>
        <v/>
      </c>
    </row>
    <row r="6940" customFormat="false" ht="15" hidden="false" customHeight="false" outlineLevel="0" collapsed="false">
      <c r="A6940" s="6" t="n">
        <v>54472.243</v>
      </c>
      <c r="B6940" s="6" t="n">
        <v>2.003663003663</v>
      </c>
      <c r="C6940" s="6" t="n">
        <v>71</v>
      </c>
      <c r="D6940" s="6" t="n">
        <v>-1</v>
      </c>
      <c r="E6940" s="6" t="n">
        <v>1.9992673992674</v>
      </c>
      <c r="F6940" s="6" t="n">
        <v>0</v>
      </c>
      <c r="G6940" s="6" t="n">
        <v>0.0322344322344326</v>
      </c>
      <c r="H6940" s="6" t="str">
        <f aca="false">IF(AND(A6940&gt;=Stimuli!$B$2,A6940&lt;=Stimuli!$C$2),Stimuli!$A$2,IF(AND(A6940&gt;=Stimuli!$B$3,A6940&lt;=Stimuli!$C$3),Stimuli!$A$3,IF(AND(A6940&gt;=Stimuli!$B$4,A6940&lt;=Stimuli!$C$4),Stimuli!$A$4,"")))</f>
        <v>01 Quiet baseline (60s)</v>
      </c>
      <c r="I6940" s="6" t="n">
        <f aca="false">(B6940-B6939)/((A6940-A6939)/1000)</f>
        <v>0.562637362637446</v>
      </c>
      <c r="J6940" s="6" t="n">
        <f aca="false">IF(OR(B6940&lt;Rules!$B$2,B6940&gt;Rules!$B$3,ABS(I6940)&gt;Rules!$B$4,OR(B6941&lt;Rules!$B$2,B6941&gt;Rules!$B$3,ABS(I6941)&gt;Rules!$B$4)),1,0)</f>
        <v>0</v>
      </c>
      <c r="K6940" s="6" t="str">
        <f aca="false">IF(F6940=1,COUNTIF($F$2:F6940,1),"")</f>
        <v/>
      </c>
    </row>
    <row r="6941" customFormat="false" ht="15" hidden="false" customHeight="false" outlineLevel="0" collapsed="false">
      <c r="A6941" s="6" t="n">
        <v>54480.0555</v>
      </c>
      <c r="B6941" s="6" t="n">
        <v>1.9978021978022</v>
      </c>
      <c r="C6941" s="6" t="n">
        <v>71</v>
      </c>
      <c r="D6941" s="6" t="n">
        <v>-1</v>
      </c>
      <c r="E6941" s="6" t="n">
        <v>1.9992673992674</v>
      </c>
      <c r="F6941" s="6" t="n">
        <v>0</v>
      </c>
      <c r="G6941" s="6" t="n">
        <v>0.0322344322344326</v>
      </c>
      <c r="H6941" s="6" t="str">
        <f aca="false">IF(AND(A6941&gt;=Stimuli!$B$2,A6941&lt;=Stimuli!$C$2),Stimuli!$A$2,IF(AND(A6941&gt;=Stimuli!$B$3,A6941&lt;=Stimuli!$C$3),Stimuli!$A$3,IF(AND(A6941&gt;=Stimuli!$B$4,A6941&lt;=Stimuli!$C$4),Stimuli!$A$4,"")))</f>
        <v>01 Quiet baseline (60s)</v>
      </c>
      <c r="I6941" s="6" t="n">
        <f aca="false">(B6941-B6940)/((A6941-A6940)/1000)</f>
        <v>-0.750183150183318</v>
      </c>
      <c r="J6941" s="6" t="n">
        <f aca="false">IF(OR(B6941&lt;Rules!$B$2,B6941&gt;Rules!$B$3,ABS(I6941)&gt;Rules!$B$4,OR(B6942&lt;Rules!$B$2,B6942&gt;Rules!$B$3,ABS(I6942)&gt;Rules!$B$4)),1,0)</f>
        <v>0</v>
      </c>
      <c r="K6941" s="6" t="str">
        <f aca="false">IF(F6941=1,COUNTIF($F$2:F6941,1),"")</f>
        <v/>
      </c>
    </row>
    <row r="6942" customFormat="false" ht="15" hidden="false" customHeight="false" outlineLevel="0" collapsed="false">
      <c r="A6942" s="6" t="n">
        <v>54487.868</v>
      </c>
      <c r="B6942" s="6" t="n">
        <v>2.003663003663</v>
      </c>
      <c r="C6942" s="6" t="n">
        <v>71</v>
      </c>
      <c r="D6942" s="6" t="n">
        <v>-1</v>
      </c>
      <c r="E6942" s="6" t="n">
        <v>1.9992673992674</v>
      </c>
      <c r="F6942" s="6" t="n">
        <v>0</v>
      </c>
      <c r="G6942" s="6" t="n">
        <v>0.0322344322344326</v>
      </c>
      <c r="H6942" s="6" t="str">
        <f aca="false">IF(AND(A6942&gt;=Stimuli!$B$2,A6942&lt;=Stimuli!$C$2),Stimuli!$A$2,IF(AND(A6942&gt;=Stimuli!$B$3,A6942&lt;=Stimuli!$C$3),Stimuli!$A$3,IF(AND(A6942&gt;=Stimuli!$B$4,A6942&lt;=Stimuli!$C$4),Stimuli!$A$4,"")))</f>
        <v>01 Quiet baseline (60s)</v>
      </c>
      <c r="I6942" s="6" t="n">
        <f aca="false">(B6942-B6941)/((A6942-A6941)/1000)</f>
        <v>0.750183150183318</v>
      </c>
      <c r="J6942" s="6" t="n">
        <f aca="false">IF(OR(B6942&lt;Rules!$B$2,B6942&gt;Rules!$B$3,ABS(I6942)&gt;Rules!$B$4,OR(B6943&lt;Rules!$B$2,B6943&gt;Rules!$B$3,ABS(I6943)&gt;Rules!$B$4)),1,0)</f>
        <v>0</v>
      </c>
      <c r="K6942" s="6" t="str">
        <f aca="false">IF(F6942=1,COUNTIF($F$2:F6942,1),"")</f>
        <v/>
      </c>
    </row>
    <row r="6943" customFormat="false" ht="15" hidden="false" customHeight="false" outlineLevel="0" collapsed="false">
      <c r="A6943" s="6" t="n">
        <v>54495.6805</v>
      </c>
      <c r="B6943" s="6" t="n">
        <v>1.9978021978022</v>
      </c>
      <c r="C6943" s="6" t="n">
        <v>71</v>
      </c>
      <c r="D6943" s="6" t="n">
        <v>-1</v>
      </c>
      <c r="E6943" s="6" t="n">
        <v>1.9992673992674</v>
      </c>
      <c r="F6943" s="6" t="n">
        <v>0</v>
      </c>
      <c r="G6943" s="6" t="n">
        <v>0.0322344322344326</v>
      </c>
      <c r="H6943" s="6" t="str">
        <f aca="false">IF(AND(A6943&gt;=Stimuli!$B$2,A6943&lt;=Stimuli!$C$2),Stimuli!$A$2,IF(AND(A6943&gt;=Stimuli!$B$3,A6943&lt;=Stimuli!$C$3),Stimuli!$A$3,IF(AND(A6943&gt;=Stimuli!$B$4,A6943&lt;=Stimuli!$C$4),Stimuli!$A$4,"")))</f>
        <v>01 Quiet baseline (60s)</v>
      </c>
      <c r="I6943" s="6" t="n">
        <f aca="false">(B6943-B6942)/((A6943-A6942)/1000)</f>
        <v>-0.750183150183318</v>
      </c>
      <c r="J6943" s="6" t="n">
        <f aca="false">IF(OR(B6943&lt;Rules!$B$2,B6943&gt;Rules!$B$3,ABS(I6943)&gt;Rules!$B$4,OR(B6944&lt;Rules!$B$2,B6944&gt;Rules!$B$3,ABS(I6944)&gt;Rules!$B$4)),1,0)</f>
        <v>0</v>
      </c>
      <c r="K6943" s="6" t="str">
        <f aca="false">IF(F6943=1,COUNTIF($F$2:F6943,1),"")</f>
        <v/>
      </c>
    </row>
    <row r="6944" customFormat="false" ht="15" hidden="false" customHeight="false" outlineLevel="0" collapsed="false">
      <c r="A6944" s="6" t="n">
        <v>54503.493</v>
      </c>
      <c r="B6944" s="6" t="n">
        <v>2.00512820512821</v>
      </c>
      <c r="C6944" s="6" t="n">
        <v>71</v>
      </c>
      <c r="D6944" s="6" t="n">
        <v>-1</v>
      </c>
      <c r="E6944" s="6" t="n">
        <v>1.9992673992674</v>
      </c>
      <c r="F6944" s="6" t="n">
        <v>0</v>
      </c>
      <c r="G6944" s="6" t="n">
        <v>0.0322344322344326</v>
      </c>
      <c r="H6944" s="6" t="str">
        <f aca="false">IF(AND(A6944&gt;=Stimuli!$B$2,A6944&lt;=Stimuli!$C$2),Stimuli!$A$2,IF(AND(A6944&gt;=Stimuli!$B$3,A6944&lt;=Stimuli!$C$3),Stimuli!$A$3,IF(AND(A6944&gt;=Stimuli!$B$4,A6944&lt;=Stimuli!$C$4),Stimuli!$A$4,"")))</f>
        <v>01 Quiet baseline (60s)</v>
      </c>
      <c r="I6944" s="6" t="n">
        <f aca="false">(B6944-B6943)/((A6944-A6943)/1000)</f>
        <v>0.937728937729162</v>
      </c>
      <c r="J6944" s="6" t="n">
        <f aca="false">IF(OR(B6944&lt;Rules!$B$2,B6944&gt;Rules!$B$3,ABS(I6944)&gt;Rules!$B$4,OR(B6945&lt;Rules!$B$2,B6945&gt;Rules!$B$3,ABS(I6945)&gt;Rules!$B$4)),1,0)</f>
        <v>0</v>
      </c>
      <c r="K6944" s="6" t="str">
        <f aca="false">IF(F6944=1,COUNTIF($F$2:F6944,1),"")</f>
        <v/>
      </c>
    </row>
    <row r="6945" customFormat="false" ht="15" hidden="false" customHeight="false" outlineLevel="0" collapsed="false">
      <c r="A6945" s="6" t="n">
        <v>54511.3055</v>
      </c>
      <c r="B6945" s="6" t="n">
        <v>1.996336996337</v>
      </c>
      <c r="C6945" s="6" t="n">
        <v>71</v>
      </c>
      <c r="D6945" s="6" t="n">
        <v>-1</v>
      </c>
      <c r="E6945" s="6" t="n">
        <v>1.9992673992674</v>
      </c>
      <c r="F6945" s="6" t="n">
        <v>0</v>
      </c>
      <c r="G6945" s="6" t="n">
        <v>0.0322344322344326</v>
      </c>
      <c r="H6945" s="6" t="str">
        <f aca="false">IF(AND(A6945&gt;=Stimuli!$B$2,A6945&lt;=Stimuli!$C$2),Stimuli!$A$2,IF(AND(A6945&gt;=Stimuli!$B$3,A6945&lt;=Stimuli!$C$3),Stimuli!$A$3,IF(AND(A6945&gt;=Stimuli!$B$4,A6945&lt;=Stimuli!$C$4),Stimuli!$A$4,"")))</f>
        <v>01 Quiet baseline (60s)</v>
      </c>
      <c r="I6945" s="6" t="n">
        <f aca="false">(B6945-B6944)/((A6945-A6944)/1000)</f>
        <v>-1.12527472527489</v>
      </c>
      <c r="J6945" s="6" t="n">
        <f aca="false">IF(OR(B6945&lt;Rules!$B$2,B6945&gt;Rules!$B$3,ABS(I6945)&gt;Rules!$B$4,OR(B6946&lt;Rules!$B$2,B6946&gt;Rules!$B$3,ABS(I6946)&gt;Rules!$B$4)),1,0)</f>
        <v>0</v>
      </c>
      <c r="K6945" s="6" t="str">
        <f aca="false">IF(F6945=1,COUNTIF($F$2:F6945,1),"")</f>
        <v/>
      </c>
    </row>
    <row r="6946" customFormat="false" ht="15" hidden="false" customHeight="false" outlineLevel="0" collapsed="false">
      <c r="A6946" s="6" t="n">
        <v>54519.118</v>
      </c>
      <c r="B6946" s="6" t="n">
        <v>2.003663003663</v>
      </c>
      <c r="C6946" s="6" t="n">
        <v>71</v>
      </c>
      <c r="D6946" s="6" t="n">
        <v>-1</v>
      </c>
      <c r="E6946" s="6" t="n">
        <v>1.9992673992674</v>
      </c>
      <c r="F6946" s="6" t="n">
        <v>0</v>
      </c>
      <c r="G6946" s="6" t="n">
        <v>0.0322344322344326</v>
      </c>
      <c r="H6946" s="6" t="str">
        <f aca="false">IF(AND(A6946&gt;=Stimuli!$B$2,A6946&lt;=Stimuli!$C$2),Stimuli!$A$2,IF(AND(A6946&gt;=Stimuli!$B$3,A6946&lt;=Stimuli!$C$3),Stimuli!$A$3,IF(AND(A6946&gt;=Stimuli!$B$4,A6946&lt;=Stimuli!$C$4),Stimuli!$A$4,"")))</f>
        <v>01 Quiet baseline (60s)</v>
      </c>
      <c r="I6946" s="6" t="n">
        <f aca="false">(B6946-B6945)/((A6946-A6945)/1000)</f>
        <v>0.937728937729048</v>
      </c>
      <c r="J6946" s="6" t="n">
        <f aca="false">IF(OR(B6946&lt;Rules!$B$2,B6946&gt;Rules!$B$3,ABS(I6946)&gt;Rules!$B$4,OR(B6947&lt;Rules!$B$2,B6947&gt;Rules!$B$3,ABS(I6947)&gt;Rules!$B$4)),1,0)</f>
        <v>0</v>
      </c>
      <c r="K6946" s="6" t="str">
        <f aca="false">IF(F6946=1,COUNTIF($F$2:F6946,1),"")</f>
        <v/>
      </c>
    </row>
    <row r="6947" customFormat="false" ht="15" hidden="false" customHeight="false" outlineLevel="0" collapsed="false">
      <c r="A6947" s="6" t="n">
        <v>54526.9305</v>
      </c>
      <c r="B6947" s="6" t="n">
        <v>1.996336996337</v>
      </c>
      <c r="C6947" s="6" t="n">
        <v>71</v>
      </c>
      <c r="D6947" s="6" t="n">
        <v>-1</v>
      </c>
      <c r="E6947" s="6" t="n">
        <v>1.9992673992674</v>
      </c>
      <c r="F6947" s="6" t="n">
        <v>0</v>
      </c>
      <c r="G6947" s="6" t="n">
        <v>0.0322344322344326</v>
      </c>
      <c r="H6947" s="6" t="str">
        <f aca="false">IF(AND(A6947&gt;=Stimuli!$B$2,A6947&lt;=Stimuli!$C$2),Stimuli!$A$2,IF(AND(A6947&gt;=Stimuli!$B$3,A6947&lt;=Stimuli!$C$3),Stimuli!$A$3,IF(AND(A6947&gt;=Stimuli!$B$4,A6947&lt;=Stimuli!$C$4),Stimuli!$A$4,"")))</f>
        <v>01 Quiet baseline (60s)</v>
      </c>
      <c r="I6947" s="6" t="n">
        <f aca="false">(B6947-B6946)/((A6947-A6946)/1000)</f>
        <v>-0.937728937729048</v>
      </c>
      <c r="J6947" s="6" t="n">
        <f aca="false">IF(OR(B6947&lt;Rules!$B$2,B6947&gt;Rules!$B$3,ABS(I6947)&gt;Rules!$B$4,OR(B6948&lt;Rules!$B$2,B6948&gt;Rules!$B$3,ABS(I6948)&gt;Rules!$B$4)),1,0)</f>
        <v>0</v>
      </c>
      <c r="K6947" s="6" t="str">
        <f aca="false">IF(F6947=1,COUNTIF($F$2:F6947,1),"")</f>
        <v/>
      </c>
    </row>
    <row r="6948" customFormat="false" ht="15" hidden="false" customHeight="false" outlineLevel="0" collapsed="false">
      <c r="A6948" s="6" t="n">
        <v>54534.743</v>
      </c>
      <c r="B6948" s="6" t="n">
        <v>2.003663003663</v>
      </c>
      <c r="C6948" s="6" t="n">
        <v>71</v>
      </c>
      <c r="D6948" s="6" t="n">
        <v>-1</v>
      </c>
      <c r="E6948" s="6" t="n">
        <v>1.9992673992674</v>
      </c>
      <c r="F6948" s="6" t="n">
        <v>0</v>
      </c>
      <c r="G6948" s="6" t="n">
        <v>0.0322344322344326</v>
      </c>
      <c r="H6948" s="6" t="str">
        <f aca="false">IF(AND(A6948&gt;=Stimuli!$B$2,A6948&lt;=Stimuli!$C$2),Stimuli!$A$2,IF(AND(A6948&gt;=Stimuli!$B$3,A6948&lt;=Stimuli!$C$3),Stimuli!$A$3,IF(AND(A6948&gt;=Stimuli!$B$4,A6948&lt;=Stimuli!$C$4),Stimuli!$A$4,"")))</f>
        <v>01 Quiet baseline (60s)</v>
      </c>
      <c r="I6948" s="6" t="n">
        <f aca="false">(B6948-B6947)/((A6948-A6947)/1000)</f>
        <v>0.937728937729048</v>
      </c>
      <c r="J6948" s="6" t="n">
        <f aca="false">IF(OR(B6948&lt;Rules!$B$2,B6948&gt;Rules!$B$3,ABS(I6948)&gt;Rules!$B$4,OR(B6949&lt;Rules!$B$2,B6949&gt;Rules!$B$3,ABS(I6949)&gt;Rules!$B$4)),1,0)</f>
        <v>0</v>
      </c>
      <c r="K6948" s="6" t="str">
        <f aca="false">IF(F6948=1,COUNTIF($F$2:F6948,1),"")</f>
        <v/>
      </c>
    </row>
    <row r="6949" customFormat="false" ht="15" hidden="false" customHeight="false" outlineLevel="0" collapsed="false">
      <c r="A6949" s="6" t="n">
        <v>54542.5555</v>
      </c>
      <c r="B6949" s="6" t="n">
        <v>1.99487179487179</v>
      </c>
      <c r="C6949" s="6" t="n">
        <v>71</v>
      </c>
      <c r="D6949" s="6" t="n">
        <v>-1</v>
      </c>
      <c r="E6949" s="6" t="n">
        <v>1.9992673992674</v>
      </c>
      <c r="F6949" s="6" t="n">
        <v>0</v>
      </c>
      <c r="G6949" s="6" t="n">
        <v>0.0322344322344326</v>
      </c>
      <c r="H6949" s="6" t="str">
        <f aca="false">IF(AND(A6949&gt;=Stimuli!$B$2,A6949&lt;=Stimuli!$C$2),Stimuli!$A$2,IF(AND(A6949&gt;=Stimuli!$B$3,A6949&lt;=Stimuli!$C$3),Stimuli!$A$3,IF(AND(A6949&gt;=Stimuli!$B$4,A6949&lt;=Stimuli!$C$4),Stimuli!$A$4,"")))</f>
        <v>01 Quiet baseline (60s)</v>
      </c>
      <c r="I6949" s="6" t="n">
        <f aca="false">(B6949-B6948)/((A6949-A6948)/1000)</f>
        <v>-1.12527472527489</v>
      </c>
      <c r="J6949" s="6" t="n">
        <f aca="false">IF(OR(B6949&lt;Rules!$B$2,B6949&gt;Rules!$B$3,ABS(I6949)&gt;Rules!$B$4,OR(B6950&lt;Rules!$B$2,B6950&gt;Rules!$B$3,ABS(I6950)&gt;Rules!$B$4)),1,0)</f>
        <v>0</v>
      </c>
      <c r="K6949" s="6" t="str">
        <f aca="false">IF(F6949=1,COUNTIF($F$2:F6949,1),"")</f>
        <v/>
      </c>
    </row>
    <row r="6950" customFormat="false" ht="15" hidden="false" customHeight="false" outlineLevel="0" collapsed="false">
      <c r="A6950" s="6" t="n">
        <v>54550.368</v>
      </c>
      <c r="B6950" s="6" t="n">
        <v>2.0007326007326</v>
      </c>
      <c r="C6950" s="6" t="n">
        <v>71</v>
      </c>
      <c r="D6950" s="6" t="n">
        <v>-1</v>
      </c>
      <c r="E6950" s="6" t="n">
        <v>1.9992673992674</v>
      </c>
      <c r="F6950" s="6" t="n">
        <v>0</v>
      </c>
      <c r="G6950" s="6" t="n">
        <v>0.0322344322344326</v>
      </c>
      <c r="H6950" s="6" t="str">
        <f aca="false">IF(AND(A6950&gt;=Stimuli!$B$2,A6950&lt;=Stimuli!$C$2),Stimuli!$A$2,IF(AND(A6950&gt;=Stimuli!$B$3,A6950&lt;=Stimuli!$C$3),Stimuli!$A$3,IF(AND(A6950&gt;=Stimuli!$B$4,A6950&lt;=Stimuli!$C$4),Stimuli!$A$4,"")))</f>
        <v>01 Quiet baseline (60s)</v>
      </c>
      <c r="I6950" s="6" t="n">
        <f aca="false">(B6950-B6949)/((A6950-A6949)/1000)</f>
        <v>0.750183150183318</v>
      </c>
      <c r="J6950" s="6" t="n">
        <f aca="false">IF(OR(B6950&lt;Rules!$B$2,B6950&gt;Rules!$B$3,ABS(I6950)&gt;Rules!$B$4,OR(B6951&lt;Rules!$B$2,B6951&gt;Rules!$B$3,ABS(I6951)&gt;Rules!$B$4)),1,0)</f>
        <v>0</v>
      </c>
      <c r="K6950" s="6" t="str">
        <f aca="false">IF(F6950=1,COUNTIF($F$2:F6950,1),"")</f>
        <v/>
      </c>
    </row>
    <row r="6951" customFormat="false" ht="15" hidden="false" customHeight="false" outlineLevel="0" collapsed="false">
      <c r="A6951" s="6" t="n">
        <v>54558.1805</v>
      </c>
      <c r="B6951" s="6" t="n">
        <v>1.996336996337</v>
      </c>
      <c r="C6951" s="6" t="n">
        <v>71</v>
      </c>
      <c r="D6951" s="6" t="n">
        <v>-1</v>
      </c>
      <c r="E6951" s="6" t="n">
        <v>1.9978021978022</v>
      </c>
      <c r="F6951" s="6" t="n">
        <v>0</v>
      </c>
      <c r="G6951" s="6" t="n">
        <v>0.0322344322344326</v>
      </c>
      <c r="H6951" s="6" t="str">
        <f aca="false">IF(AND(A6951&gt;=Stimuli!$B$2,A6951&lt;=Stimuli!$C$2),Stimuli!$A$2,IF(AND(A6951&gt;=Stimuli!$B$3,A6951&lt;=Stimuli!$C$3),Stimuli!$A$3,IF(AND(A6951&gt;=Stimuli!$B$4,A6951&lt;=Stimuli!$C$4),Stimuli!$A$4,"")))</f>
        <v>01 Quiet baseline (60s)</v>
      </c>
      <c r="I6951" s="6" t="n">
        <f aca="false">(B6951-B6950)/((A6951-A6950)/1000)</f>
        <v>-0.562637362637474</v>
      </c>
      <c r="J6951" s="6" t="n">
        <f aca="false">IF(OR(B6951&lt;Rules!$B$2,B6951&gt;Rules!$B$3,ABS(I6951)&gt;Rules!$B$4,OR(B6952&lt;Rules!$B$2,B6952&gt;Rules!$B$3,ABS(I6952)&gt;Rules!$B$4)),1,0)</f>
        <v>0</v>
      </c>
      <c r="K6951" s="6" t="str">
        <f aca="false">IF(F6951=1,COUNTIF($F$2:F6951,1),"")</f>
        <v/>
      </c>
    </row>
    <row r="6952" customFormat="false" ht="15" hidden="false" customHeight="false" outlineLevel="0" collapsed="false">
      <c r="A6952" s="6" t="n">
        <v>54565.993</v>
      </c>
      <c r="B6952" s="6" t="n">
        <v>1.9992673992674</v>
      </c>
      <c r="C6952" s="6" t="n">
        <v>71</v>
      </c>
      <c r="D6952" s="6" t="n">
        <v>-1</v>
      </c>
      <c r="E6952" s="6" t="n">
        <v>1.9978021978022</v>
      </c>
      <c r="F6952" s="6" t="n">
        <v>0</v>
      </c>
      <c r="G6952" s="6" t="n">
        <v>0.0322344322344326</v>
      </c>
      <c r="H6952" s="6" t="str">
        <f aca="false">IF(AND(A6952&gt;=Stimuli!$B$2,A6952&lt;=Stimuli!$C$2),Stimuli!$A$2,IF(AND(A6952&gt;=Stimuli!$B$3,A6952&lt;=Stimuli!$C$3),Stimuli!$A$3,IF(AND(A6952&gt;=Stimuli!$B$4,A6952&lt;=Stimuli!$C$4),Stimuli!$A$4,"")))</f>
        <v>01 Quiet baseline (60s)</v>
      </c>
      <c r="I6952" s="6" t="n">
        <f aca="false">(B6952-B6951)/((A6952-A6951)/1000)</f>
        <v>0.375091575091602</v>
      </c>
      <c r="J6952" s="6" t="n">
        <f aca="false">IF(OR(B6952&lt;Rules!$B$2,B6952&gt;Rules!$B$3,ABS(I6952)&gt;Rules!$B$4,OR(B6953&lt;Rules!$B$2,B6953&gt;Rules!$B$3,ABS(I6953)&gt;Rules!$B$4)),1,0)</f>
        <v>0</v>
      </c>
      <c r="K6952" s="6" t="str">
        <f aca="false">IF(F6952=1,COUNTIF($F$2:F6952,1),"")</f>
        <v/>
      </c>
    </row>
    <row r="6953" customFormat="false" ht="15" hidden="false" customHeight="false" outlineLevel="0" collapsed="false">
      <c r="A6953" s="6" t="n">
        <v>54573.8055</v>
      </c>
      <c r="B6953" s="6" t="n">
        <v>1.9978021978022</v>
      </c>
      <c r="C6953" s="6" t="n">
        <v>71</v>
      </c>
      <c r="D6953" s="6" t="n">
        <v>-1</v>
      </c>
      <c r="E6953" s="6" t="n">
        <v>1.9978021978022</v>
      </c>
      <c r="F6953" s="6" t="n">
        <v>0</v>
      </c>
      <c r="G6953" s="6" t="n">
        <v>0.0322344322344326</v>
      </c>
      <c r="H6953" s="6" t="str">
        <f aca="false">IF(AND(A6953&gt;=Stimuli!$B$2,A6953&lt;=Stimuli!$C$2),Stimuli!$A$2,IF(AND(A6953&gt;=Stimuli!$B$3,A6953&lt;=Stimuli!$C$3),Stimuli!$A$3,IF(AND(A6953&gt;=Stimuli!$B$4,A6953&lt;=Stimuli!$C$4),Stimuli!$A$4,"")))</f>
        <v>01 Quiet baseline (60s)</v>
      </c>
      <c r="I6953" s="6" t="n">
        <f aca="false">(B6953-B6952)/((A6953-A6952)/1000)</f>
        <v>-0.187545787545872</v>
      </c>
      <c r="J6953" s="6" t="n">
        <f aca="false">IF(OR(B6953&lt;Rules!$B$2,B6953&gt;Rules!$B$3,ABS(I6953)&gt;Rules!$B$4,OR(B6954&lt;Rules!$B$2,B6954&gt;Rules!$B$3,ABS(I6954)&gt;Rules!$B$4)),1,0)</f>
        <v>0</v>
      </c>
      <c r="K6953" s="6" t="str">
        <f aca="false">IF(F6953=1,COUNTIF($F$2:F6953,1),"")</f>
        <v/>
      </c>
    </row>
    <row r="6954" customFormat="false" ht="15" hidden="false" customHeight="false" outlineLevel="0" collapsed="false">
      <c r="A6954" s="6" t="n">
        <v>54581.618</v>
      </c>
      <c r="B6954" s="6" t="n">
        <v>1.9978021978022</v>
      </c>
      <c r="C6954" s="6" t="n">
        <v>71</v>
      </c>
      <c r="D6954" s="6" t="n">
        <v>-1</v>
      </c>
      <c r="E6954" s="6" t="n">
        <v>1.9978021978022</v>
      </c>
      <c r="F6954" s="6" t="n">
        <v>0</v>
      </c>
      <c r="G6954" s="6" t="n">
        <v>0.0322344322344326</v>
      </c>
      <c r="H6954" s="6" t="str">
        <f aca="false">IF(AND(A6954&gt;=Stimuli!$B$2,A6954&lt;=Stimuli!$C$2),Stimuli!$A$2,IF(AND(A6954&gt;=Stimuli!$B$3,A6954&lt;=Stimuli!$C$3),Stimuli!$A$3,IF(AND(A6954&gt;=Stimuli!$B$4,A6954&lt;=Stimuli!$C$4),Stimuli!$A$4,"")))</f>
        <v>01 Quiet baseline (60s)</v>
      </c>
      <c r="I6954" s="6" t="n">
        <f aca="false">(B6954-B6953)/((A6954-A6953)/1000)</f>
        <v>0</v>
      </c>
      <c r="J6954" s="6" t="n">
        <f aca="false">IF(OR(B6954&lt;Rules!$B$2,B6954&gt;Rules!$B$3,ABS(I6954)&gt;Rules!$B$4,OR(B6955&lt;Rules!$B$2,B6955&gt;Rules!$B$3,ABS(I6955)&gt;Rules!$B$4)),1,0)</f>
        <v>0</v>
      </c>
      <c r="K6954" s="6" t="str">
        <f aca="false">IF(F6954=1,COUNTIF($F$2:F6954,1),"")</f>
        <v/>
      </c>
    </row>
    <row r="6955" customFormat="false" ht="15" hidden="false" customHeight="false" outlineLevel="0" collapsed="false">
      <c r="A6955" s="6" t="n">
        <v>54589.4305</v>
      </c>
      <c r="B6955" s="6" t="n">
        <v>1.9992673992674</v>
      </c>
      <c r="C6955" s="6" t="n">
        <v>71</v>
      </c>
      <c r="D6955" s="6" t="n">
        <v>-1</v>
      </c>
      <c r="E6955" s="6" t="n">
        <v>1.9978021978022</v>
      </c>
      <c r="F6955" s="6" t="n">
        <v>0</v>
      </c>
      <c r="G6955" s="6" t="n">
        <v>0.0322344322344326</v>
      </c>
      <c r="H6955" s="6" t="str">
        <f aca="false">IF(AND(A6955&gt;=Stimuli!$B$2,A6955&lt;=Stimuli!$C$2),Stimuli!$A$2,IF(AND(A6955&gt;=Stimuli!$B$3,A6955&lt;=Stimuli!$C$3),Stimuli!$A$3,IF(AND(A6955&gt;=Stimuli!$B$4,A6955&lt;=Stimuli!$C$4),Stimuli!$A$4,"")))</f>
        <v>01 Quiet baseline (60s)</v>
      </c>
      <c r="I6955" s="6" t="n">
        <f aca="false">(B6955-B6954)/((A6955-A6954)/1000)</f>
        <v>0.187545787545872</v>
      </c>
      <c r="J6955" s="6" t="n">
        <f aca="false">IF(OR(B6955&lt;Rules!$B$2,B6955&gt;Rules!$B$3,ABS(I6955)&gt;Rules!$B$4,OR(B6956&lt;Rules!$B$2,B6956&gt;Rules!$B$3,ABS(I6956)&gt;Rules!$B$4)),1,0)</f>
        <v>0</v>
      </c>
      <c r="K6955" s="6" t="str">
        <f aca="false">IF(F6955=1,COUNTIF($F$2:F6955,1),"")</f>
        <v/>
      </c>
    </row>
    <row r="6956" customFormat="false" ht="15" hidden="false" customHeight="false" outlineLevel="0" collapsed="false">
      <c r="A6956" s="6" t="n">
        <v>54597.243</v>
      </c>
      <c r="B6956" s="6" t="n">
        <v>1.99487179487179</v>
      </c>
      <c r="C6956" s="6" t="n">
        <v>71</v>
      </c>
      <c r="D6956" s="6" t="n">
        <v>-1</v>
      </c>
      <c r="E6956" s="6" t="n">
        <v>1.996336996337</v>
      </c>
      <c r="F6956" s="6" t="n">
        <v>0</v>
      </c>
      <c r="G6956" s="6" t="n">
        <v>0.0322344322344326</v>
      </c>
      <c r="H6956" s="6" t="str">
        <f aca="false">IF(AND(A6956&gt;=Stimuli!$B$2,A6956&lt;=Stimuli!$C$2),Stimuli!$A$2,IF(AND(A6956&gt;=Stimuli!$B$3,A6956&lt;=Stimuli!$C$3),Stimuli!$A$3,IF(AND(A6956&gt;=Stimuli!$B$4,A6956&lt;=Stimuli!$C$4),Stimuli!$A$4,"")))</f>
        <v>01 Quiet baseline (60s)</v>
      </c>
      <c r="I6956" s="6" t="n">
        <f aca="false">(B6956-B6955)/((A6956-A6955)/1000)</f>
        <v>-0.562637362637446</v>
      </c>
      <c r="J6956" s="6" t="n">
        <f aca="false">IF(OR(B6956&lt;Rules!$B$2,B6956&gt;Rules!$B$3,ABS(I6956)&gt;Rules!$B$4,OR(B6957&lt;Rules!$B$2,B6957&gt;Rules!$B$3,ABS(I6957)&gt;Rules!$B$4)),1,0)</f>
        <v>0</v>
      </c>
      <c r="K6956" s="6" t="str">
        <f aca="false">IF(F6956=1,COUNTIF($F$2:F6956,1),"")</f>
        <v/>
      </c>
    </row>
    <row r="6957" customFormat="false" ht="15" hidden="false" customHeight="false" outlineLevel="0" collapsed="false">
      <c r="A6957" s="6" t="n">
        <v>54605.0555</v>
      </c>
      <c r="B6957" s="6" t="n">
        <v>2.0007326007326</v>
      </c>
      <c r="C6957" s="6" t="n">
        <v>71</v>
      </c>
      <c r="D6957" s="6" t="n">
        <v>-1</v>
      </c>
      <c r="E6957" s="6" t="n">
        <v>1.996336996337</v>
      </c>
      <c r="F6957" s="6" t="n">
        <v>0</v>
      </c>
      <c r="G6957" s="6" t="n">
        <v>0.0322344322344326</v>
      </c>
      <c r="H6957" s="6" t="str">
        <f aca="false">IF(AND(A6957&gt;=Stimuli!$B$2,A6957&lt;=Stimuli!$C$2),Stimuli!$A$2,IF(AND(A6957&gt;=Stimuli!$B$3,A6957&lt;=Stimuli!$C$3),Stimuli!$A$3,IF(AND(A6957&gt;=Stimuli!$B$4,A6957&lt;=Stimuli!$C$4),Stimuli!$A$4,"")))</f>
        <v>01 Quiet baseline (60s)</v>
      </c>
      <c r="I6957" s="6" t="n">
        <f aca="false">(B6957-B6956)/((A6957-A6956)/1000)</f>
        <v>0.750183150183318</v>
      </c>
      <c r="J6957" s="6" t="n">
        <f aca="false">IF(OR(B6957&lt;Rules!$B$2,B6957&gt;Rules!$B$3,ABS(I6957)&gt;Rules!$B$4,OR(B6958&lt;Rules!$B$2,B6958&gt;Rules!$B$3,ABS(I6958)&gt;Rules!$B$4)),1,0)</f>
        <v>0</v>
      </c>
      <c r="K6957" s="6" t="str">
        <f aca="false">IF(F6957=1,COUNTIF($F$2:F6957,1),"")</f>
        <v/>
      </c>
    </row>
    <row r="6958" customFormat="false" ht="15" hidden="false" customHeight="false" outlineLevel="0" collapsed="false">
      <c r="A6958" s="6" t="n">
        <v>54612.868</v>
      </c>
      <c r="B6958" s="6" t="n">
        <v>1.99487179487179</v>
      </c>
      <c r="C6958" s="6" t="n">
        <v>71</v>
      </c>
      <c r="D6958" s="6" t="n">
        <v>-1</v>
      </c>
      <c r="E6958" s="6" t="n">
        <v>1.996336996337</v>
      </c>
      <c r="F6958" s="6" t="n">
        <v>0</v>
      </c>
      <c r="G6958" s="6" t="n">
        <v>0.0322344322344326</v>
      </c>
      <c r="H6958" s="6" t="str">
        <f aca="false">IF(AND(A6958&gt;=Stimuli!$B$2,A6958&lt;=Stimuli!$C$2),Stimuli!$A$2,IF(AND(A6958&gt;=Stimuli!$B$3,A6958&lt;=Stimuli!$C$3),Stimuli!$A$3,IF(AND(A6958&gt;=Stimuli!$B$4,A6958&lt;=Stimuli!$C$4),Stimuli!$A$4,"")))</f>
        <v>01 Quiet baseline (60s)</v>
      </c>
      <c r="I6958" s="6" t="n">
        <f aca="false">(B6958-B6957)/((A6958-A6957)/1000)</f>
        <v>-0.750183150183318</v>
      </c>
      <c r="J6958" s="6" t="n">
        <f aca="false">IF(OR(B6958&lt;Rules!$B$2,B6958&gt;Rules!$B$3,ABS(I6958)&gt;Rules!$B$4,OR(B6959&lt;Rules!$B$2,B6959&gt;Rules!$B$3,ABS(I6959)&gt;Rules!$B$4)),1,0)</f>
        <v>0</v>
      </c>
      <c r="K6958" s="6" t="str">
        <f aca="false">IF(F6958=1,COUNTIF($F$2:F6958,1),"")</f>
        <v/>
      </c>
    </row>
    <row r="6959" customFormat="false" ht="15" hidden="false" customHeight="false" outlineLevel="0" collapsed="false">
      <c r="A6959" s="6" t="n">
        <v>54620.6805</v>
      </c>
      <c r="B6959" s="6" t="n">
        <v>2.0007326007326</v>
      </c>
      <c r="C6959" s="6" t="n">
        <v>71</v>
      </c>
      <c r="D6959" s="6" t="n">
        <v>-1</v>
      </c>
      <c r="E6959" s="6" t="n">
        <v>1.996336996337</v>
      </c>
      <c r="F6959" s="6" t="n">
        <v>0</v>
      </c>
      <c r="G6959" s="6" t="n">
        <v>0.0322344322344326</v>
      </c>
      <c r="H6959" s="6" t="str">
        <f aca="false">IF(AND(A6959&gt;=Stimuli!$B$2,A6959&lt;=Stimuli!$C$2),Stimuli!$A$2,IF(AND(A6959&gt;=Stimuli!$B$3,A6959&lt;=Stimuli!$C$3),Stimuli!$A$3,IF(AND(A6959&gt;=Stimuli!$B$4,A6959&lt;=Stimuli!$C$4),Stimuli!$A$4,"")))</f>
        <v>01 Quiet baseline (60s)</v>
      </c>
      <c r="I6959" s="6" t="n">
        <f aca="false">(B6959-B6958)/((A6959-A6958)/1000)</f>
        <v>0.750183150183318</v>
      </c>
      <c r="J6959" s="6" t="n">
        <f aca="false">IF(OR(B6959&lt;Rules!$B$2,B6959&gt;Rules!$B$3,ABS(I6959)&gt;Rules!$B$4,OR(B6960&lt;Rules!$B$2,B6960&gt;Rules!$B$3,ABS(I6960)&gt;Rules!$B$4)),1,0)</f>
        <v>0</v>
      </c>
      <c r="K6959" s="6" t="str">
        <f aca="false">IF(F6959=1,COUNTIF($F$2:F6959,1),"")</f>
        <v/>
      </c>
    </row>
    <row r="6960" customFormat="false" ht="15" hidden="false" customHeight="false" outlineLevel="0" collapsed="false">
      <c r="A6960" s="6" t="n">
        <v>54628.493</v>
      </c>
      <c r="B6960" s="6" t="n">
        <v>1.99194139194139</v>
      </c>
      <c r="C6960" s="6" t="n">
        <v>71</v>
      </c>
      <c r="D6960" s="6" t="n">
        <v>-1</v>
      </c>
      <c r="E6960" s="6" t="n">
        <v>1.99487179487179</v>
      </c>
      <c r="F6960" s="6" t="n">
        <v>0</v>
      </c>
      <c r="G6960" s="6" t="n">
        <v>0.0322344322344326</v>
      </c>
      <c r="H6960" s="6" t="str">
        <f aca="false">IF(AND(A6960&gt;=Stimuli!$B$2,A6960&lt;=Stimuli!$C$2),Stimuli!$A$2,IF(AND(A6960&gt;=Stimuli!$B$3,A6960&lt;=Stimuli!$C$3),Stimuli!$A$3,IF(AND(A6960&gt;=Stimuli!$B$4,A6960&lt;=Stimuli!$C$4),Stimuli!$A$4,"")))</f>
        <v>01 Quiet baseline (60s)</v>
      </c>
      <c r="I6960" s="6" t="n">
        <f aca="false">(B6960-B6959)/((A6960-A6959)/1000)</f>
        <v>-1.12527472527478</v>
      </c>
      <c r="J6960" s="6" t="n">
        <f aca="false">IF(OR(B6960&lt;Rules!$B$2,B6960&gt;Rules!$B$3,ABS(I6960)&gt;Rules!$B$4,OR(B6961&lt;Rules!$B$2,B6961&gt;Rules!$B$3,ABS(I6961)&gt;Rules!$B$4)),1,0)</f>
        <v>0</v>
      </c>
      <c r="K6960" s="6" t="str">
        <f aca="false">IF(F6960=1,COUNTIF($F$2:F6960,1),"")</f>
        <v/>
      </c>
    </row>
    <row r="6961" customFormat="false" ht="15" hidden="false" customHeight="false" outlineLevel="0" collapsed="false">
      <c r="A6961" s="6" t="n">
        <v>54636.3055</v>
      </c>
      <c r="B6961" s="6" t="n">
        <v>1.9992673992674</v>
      </c>
      <c r="C6961" s="6" t="n">
        <v>71</v>
      </c>
      <c r="D6961" s="6" t="n">
        <v>-1</v>
      </c>
      <c r="E6961" s="6" t="n">
        <v>1.99487179487179</v>
      </c>
      <c r="F6961" s="6" t="n">
        <v>0</v>
      </c>
      <c r="G6961" s="6" t="n">
        <v>0.0322344322344326</v>
      </c>
      <c r="H6961" s="6" t="str">
        <f aca="false">IF(AND(A6961&gt;=Stimuli!$B$2,A6961&lt;=Stimuli!$C$2),Stimuli!$A$2,IF(AND(A6961&gt;=Stimuli!$B$3,A6961&lt;=Stimuli!$C$3),Stimuli!$A$3,IF(AND(A6961&gt;=Stimuli!$B$4,A6961&lt;=Stimuli!$C$4),Stimuli!$A$4,"")))</f>
        <v>01 Quiet baseline (60s)</v>
      </c>
      <c r="I6961" s="6" t="n">
        <f aca="false">(B6961-B6960)/((A6961-A6960)/1000)</f>
        <v>0.937728937728906</v>
      </c>
      <c r="J6961" s="6" t="n">
        <f aca="false">IF(OR(B6961&lt;Rules!$B$2,B6961&gt;Rules!$B$3,ABS(I6961)&gt;Rules!$B$4,OR(B6962&lt;Rules!$B$2,B6962&gt;Rules!$B$3,ABS(I6962)&gt;Rules!$B$4)),1,0)</f>
        <v>0</v>
      </c>
      <c r="K6961" s="6" t="str">
        <f aca="false">IF(F6961=1,COUNTIF($F$2:F6961,1),"")</f>
        <v/>
      </c>
    </row>
    <row r="6962" customFormat="false" ht="15" hidden="false" customHeight="false" outlineLevel="0" collapsed="false">
      <c r="A6962" s="6" t="n">
        <v>54644.118</v>
      </c>
      <c r="B6962" s="6" t="n">
        <v>1.99047619047619</v>
      </c>
      <c r="C6962" s="6" t="n">
        <v>71</v>
      </c>
      <c r="D6962" s="6" t="n">
        <v>-1</v>
      </c>
      <c r="E6962" s="6" t="n">
        <v>1.99487179487179</v>
      </c>
      <c r="F6962" s="6" t="n">
        <v>0</v>
      </c>
      <c r="G6962" s="6" t="n">
        <v>0.0322344322344326</v>
      </c>
      <c r="H6962" s="6" t="str">
        <f aca="false">IF(AND(A6962&gt;=Stimuli!$B$2,A6962&lt;=Stimuli!$C$2),Stimuli!$A$2,IF(AND(A6962&gt;=Stimuli!$B$3,A6962&lt;=Stimuli!$C$3),Stimuli!$A$3,IF(AND(A6962&gt;=Stimuli!$B$4,A6962&lt;=Stimuli!$C$4),Stimuli!$A$4,"")))</f>
        <v>01 Quiet baseline (60s)</v>
      </c>
      <c r="I6962" s="6" t="n">
        <f aca="false">(B6962-B6961)/((A6962-A6961)/1000)</f>
        <v>-1.12527472527464</v>
      </c>
      <c r="J6962" s="6" t="n">
        <f aca="false">IF(OR(B6962&lt;Rules!$B$2,B6962&gt;Rules!$B$3,ABS(I6962)&gt;Rules!$B$4,OR(B6963&lt;Rules!$B$2,B6963&gt;Rules!$B$3,ABS(I6963)&gt;Rules!$B$4)),1,0)</f>
        <v>0</v>
      </c>
      <c r="K6962" s="6" t="str">
        <f aca="false">IF(F6962=1,COUNTIF($F$2:F6962,1),"")</f>
        <v/>
      </c>
    </row>
    <row r="6963" customFormat="false" ht="15" hidden="false" customHeight="false" outlineLevel="0" collapsed="false">
      <c r="A6963" s="6" t="n">
        <v>54651.9305</v>
      </c>
      <c r="B6963" s="6" t="n">
        <v>1.9978021978022</v>
      </c>
      <c r="C6963" s="6" t="n">
        <v>71</v>
      </c>
      <c r="D6963" s="6" t="n">
        <v>-1</v>
      </c>
      <c r="E6963" s="6" t="n">
        <v>1.99487179487179</v>
      </c>
      <c r="F6963" s="6" t="n">
        <v>0</v>
      </c>
      <c r="G6963" s="6" t="n">
        <v>0.0322344322344326</v>
      </c>
      <c r="H6963" s="6" t="str">
        <f aca="false">IF(AND(A6963&gt;=Stimuli!$B$2,A6963&lt;=Stimuli!$C$2),Stimuli!$A$2,IF(AND(A6963&gt;=Stimuli!$B$3,A6963&lt;=Stimuli!$C$3),Stimuli!$A$3,IF(AND(A6963&gt;=Stimuli!$B$4,A6963&lt;=Stimuli!$C$4),Stimuli!$A$4,"")))</f>
        <v>01 Quiet baseline (60s)</v>
      </c>
      <c r="I6963" s="6" t="n">
        <f aca="false">(B6963-B6962)/((A6963-A6962)/1000)</f>
        <v>0.937728937728764</v>
      </c>
      <c r="J6963" s="6" t="n">
        <f aca="false">IF(OR(B6963&lt;Rules!$B$2,B6963&gt;Rules!$B$3,ABS(I6963)&gt;Rules!$B$4,OR(B6964&lt;Rules!$B$2,B6964&gt;Rules!$B$3,ABS(I6964)&gt;Rules!$B$4)),1,0)</f>
        <v>0</v>
      </c>
      <c r="K6963" s="6" t="str">
        <f aca="false">IF(F6963=1,COUNTIF($F$2:F6963,1),"")</f>
        <v/>
      </c>
    </row>
    <row r="6964" customFormat="false" ht="15" hidden="false" customHeight="false" outlineLevel="0" collapsed="false">
      <c r="A6964" s="6" t="n">
        <v>54659.743</v>
      </c>
      <c r="B6964" s="6" t="n">
        <v>1.99047619047619</v>
      </c>
      <c r="C6964" s="6" t="n">
        <v>71</v>
      </c>
      <c r="D6964" s="6" t="n">
        <v>-1</v>
      </c>
      <c r="E6964" s="6" t="n">
        <v>1.99487179487179</v>
      </c>
      <c r="F6964" s="6" t="n">
        <v>0</v>
      </c>
      <c r="G6964" s="6" t="n">
        <v>0.0322344322344326</v>
      </c>
      <c r="H6964" s="6" t="str">
        <f aca="false">IF(AND(A6964&gt;=Stimuli!$B$2,A6964&lt;=Stimuli!$C$2),Stimuli!$A$2,IF(AND(A6964&gt;=Stimuli!$B$3,A6964&lt;=Stimuli!$C$3),Stimuli!$A$3,IF(AND(A6964&gt;=Stimuli!$B$4,A6964&lt;=Stimuli!$C$4),Stimuli!$A$4,"")))</f>
        <v>01 Quiet baseline (60s)</v>
      </c>
      <c r="I6964" s="6" t="n">
        <f aca="false">(B6964-B6963)/((A6964-A6963)/1000)</f>
        <v>-0.937728937728764</v>
      </c>
      <c r="J6964" s="6" t="n">
        <f aca="false">IF(OR(B6964&lt;Rules!$B$2,B6964&gt;Rules!$B$3,ABS(I6964)&gt;Rules!$B$4,OR(B6965&lt;Rules!$B$2,B6965&gt;Rules!$B$3,ABS(I6965)&gt;Rules!$B$4)),1,0)</f>
        <v>0</v>
      </c>
      <c r="K6964" s="6" t="str">
        <f aca="false">IF(F6964=1,COUNTIF($F$2:F6964,1),"")</f>
        <v/>
      </c>
    </row>
    <row r="6965" customFormat="false" ht="15" hidden="false" customHeight="false" outlineLevel="0" collapsed="false">
      <c r="A6965" s="6" t="n">
        <v>54667.5555</v>
      </c>
      <c r="B6965" s="6" t="n">
        <v>1.996336996337</v>
      </c>
      <c r="C6965" s="6" t="n">
        <v>71</v>
      </c>
      <c r="D6965" s="6" t="n">
        <v>-1</v>
      </c>
      <c r="E6965" s="6" t="n">
        <v>1.99487179487179</v>
      </c>
      <c r="F6965" s="6" t="n">
        <v>0</v>
      </c>
      <c r="G6965" s="6" t="n">
        <v>0</v>
      </c>
      <c r="H6965" s="6" t="str">
        <f aca="false">IF(AND(A6965&gt;=Stimuli!$B$2,A6965&lt;=Stimuli!$C$2),Stimuli!$A$2,IF(AND(A6965&gt;=Stimuli!$B$3,A6965&lt;=Stimuli!$C$3),Stimuli!$A$3,IF(AND(A6965&gt;=Stimuli!$B$4,A6965&lt;=Stimuli!$C$4),Stimuli!$A$4,"")))</f>
        <v>01 Quiet baseline (60s)</v>
      </c>
      <c r="I6965" s="6" t="n">
        <f aca="false">(B6965-B6964)/((A6965-A6964)/1000)</f>
        <v>0.750183150183034</v>
      </c>
      <c r="J6965" s="6" t="n">
        <f aca="false">IF(OR(B6965&lt;Rules!$B$2,B6965&gt;Rules!$B$3,ABS(I6965)&gt;Rules!$B$4,OR(B6966&lt;Rules!$B$2,B6966&gt;Rules!$B$3,ABS(I6966)&gt;Rules!$B$4)),1,0)</f>
        <v>0</v>
      </c>
      <c r="K6965" s="6" t="str">
        <f aca="false">IF(F6965=1,COUNTIF($F$2:F6965,1),"")</f>
        <v/>
      </c>
    </row>
    <row r="6966" customFormat="false" ht="15" hidden="false" customHeight="false" outlineLevel="0" collapsed="false">
      <c r="A6966" s="6" t="n">
        <v>54675.368</v>
      </c>
      <c r="B6966" s="6" t="n">
        <v>1.99047619047619</v>
      </c>
      <c r="C6966" s="6" t="n">
        <v>71</v>
      </c>
      <c r="D6966" s="6" t="n">
        <v>-1</v>
      </c>
      <c r="E6966" s="6" t="n">
        <v>1.99487179487179</v>
      </c>
      <c r="F6966" s="6" t="n">
        <v>0</v>
      </c>
      <c r="G6966" s="6" t="n">
        <v>0</v>
      </c>
      <c r="H6966" s="6" t="str">
        <f aca="false">IF(AND(A6966&gt;=Stimuli!$B$2,A6966&lt;=Stimuli!$C$2),Stimuli!$A$2,IF(AND(A6966&gt;=Stimuli!$B$3,A6966&lt;=Stimuli!$C$3),Stimuli!$A$3,IF(AND(A6966&gt;=Stimuli!$B$4,A6966&lt;=Stimuli!$C$4),Stimuli!$A$4,"")))</f>
        <v>01 Quiet baseline (60s)</v>
      </c>
      <c r="I6966" s="6" t="n">
        <f aca="false">(B6966-B6965)/((A6966-A6965)/1000)</f>
        <v>-0.750183150183034</v>
      </c>
      <c r="J6966" s="6" t="n">
        <f aca="false">IF(OR(B6966&lt;Rules!$B$2,B6966&gt;Rules!$B$3,ABS(I6966)&gt;Rules!$B$4,OR(B6967&lt;Rules!$B$2,B6967&gt;Rules!$B$3,ABS(I6967)&gt;Rules!$B$4)),1,0)</f>
        <v>0</v>
      </c>
      <c r="K6966" s="6" t="str">
        <f aca="false">IF(F6966=1,COUNTIF($F$2:F6966,1),"")</f>
        <v/>
      </c>
    </row>
    <row r="6967" customFormat="false" ht="15" hidden="false" customHeight="false" outlineLevel="0" collapsed="false">
      <c r="A6967" s="6" t="n">
        <v>54683.1805</v>
      </c>
      <c r="B6967" s="6" t="n">
        <v>1.99487179487179</v>
      </c>
      <c r="C6967" s="6" t="n">
        <v>71</v>
      </c>
      <c r="D6967" s="6" t="n">
        <v>-1</v>
      </c>
      <c r="E6967" s="6" t="n">
        <v>1.99340659340659</v>
      </c>
      <c r="F6967" s="6" t="n">
        <v>0</v>
      </c>
      <c r="G6967" s="6" t="n">
        <v>0</v>
      </c>
      <c r="H6967" s="6" t="str">
        <f aca="false">IF(AND(A6967&gt;=Stimuli!$B$2,A6967&lt;=Stimuli!$C$2),Stimuli!$A$2,IF(AND(A6967&gt;=Stimuli!$B$3,A6967&lt;=Stimuli!$C$3),Stimuli!$A$3,IF(AND(A6967&gt;=Stimuli!$B$4,A6967&lt;=Stimuli!$C$4),Stimuli!$A$4,"")))</f>
        <v>01 Quiet baseline (60s)</v>
      </c>
      <c r="I6967" s="6" t="n">
        <f aca="false">(B6967-B6966)/((A6967-A6966)/1000)</f>
        <v>0.56263736263719</v>
      </c>
      <c r="J6967" s="6" t="n">
        <f aca="false">IF(OR(B6967&lt;Rules!$B$2,B6967&gt;Rules!$B$3,ABS(I6967)&gt;Rules!$B$4,OR(B6968&lt;Rules!$B$2,B6968&gt;Rules!$B$3,ABS(I6968)&gt;Rules!$B$4)),1,0)</f>
        <v>0</v>
      </c>
      <c r="K6967" s="6" t="str">
        <f aca="false">IF(F6967=1,COUNTIF($F$2:F6967,1),"")</f>
        <v/>
      </c>
    </row>
    <row r="6968" customFormat="false" ht="15" hidden="false" customHeight="false" outlineLevel="0" collapsed="false">
      <c r="A6968" s="6" t="n">
        <v>54690.993</v>
      </c>
      <c r="B6968" s="6" t="n">
        <v>1.99047619047619</v>
      </c>
      <c r="C6968" s="6" t="n">
        <v>71</v>
      </c>
      <c r="D6968" s="6" t="n">
        <v>-1</v>
      </c>
      <c r="E6968" s="6" t="n">
        <v>1.99340659340659</v>
      </c>
      <c r="F6968" s="6" t="n">
        <v>0</v>
      </c>
      <c r="G6968" s="6" t="n">
        <v>0</v>
      </c>
      <c r="H6968" s="6" t="str">
        <f aca="false">IF(AND(A6968&gt;=Stimuli!$B$2,A6968&lt;=Stimuli!$C$2),Stimuli!$A$2,IF(AND(A6968&gt;=Stimuli!$B$3,A6968&lt;=Stimuli!$C$3),Stimuli!$A$3,IF(AND(A6968&gt;=Stimuli!$B$4,A6968&lt;=Stimuli!$C$4),Stimuli!$A$4,"")))</f>
        <v>01 Quiet baseline (60s)</v>
      </c>
      <c r="I6968" s="6" t="n">
        <f aca="false">(B6968-B6967)/((A6968-A6967)/1000)</f>
        <v>-0.56263736263719</v>
      </c>
      <c r="J6968" s="6" t="n">
        <f aca="false">IF(OR(B6968&lt;Rules!$B$2,B6968&gt;Rules!$B$3,ABS(I6968)&gt;Rules!$B$4,OR(B6969&lt;Rules!$B$2,B6969&gt;Rules!$B$3,ABS(I6969)&gt;Rules!$B$4)),1,0)</f>
        <v>0</v>
      </c>
      <c r="K6968" s="6" t="str">
        <f aca="false">IF(F6968=1,COUNTIF($F$2:F6968,1),"")</f>
        <v/>
      </c>
    </row>
    <row r="6969" customFormat="false" ht="15" hidden="false" customHeight="false" outlineLevel="0" collapsed="false">
      <c r="A6969" s="6" t="n">
        <v>54698.8055</v>
      </c>
      <c r="B6969" s="6" t="n">
        <v>1.99194139194139</v>
      </c>
      <c r="C6969" s="6" t="n">
        <v>71</v>
      </c>
      <c r="D6969" s="6" t="n">
        <v>-1</v>
      </c>
      <c r="E6969" s="6" t="n">
        <v>1.99340659340659</v>
      </c>
      <c r="F6969" s="6" t="n">
        <v>0</v>
      </c>
      <c r="G6969" s="6" t="n">
        <v>0</v>
      </c>
      <c r="H6969" s="6" t="str">
        <f aca="false">IF(AND(A6969&gt;=Stimuli!$B$2,A6969&lt;=Stimuli!$C$2),Stimuli!$A$2,IF(AND(A6969&gt;=Stimuli!$B$3,A6969&lt;=Stimuli!$C$3),Stimuli!$A$3,IF(AND(A6969&gt;=Stimuli!$B$4,A6969&lt;=Stimuli!$C$4),Stimuli!$A$4,"")))</f>
        <v>01 Quiet baseline (60s)</v>
      </c>
      <c r="I6969" s="6" t="n">
        <f aca="false">(B6969-B6968)/((A6969-A6968)/1000)</f>
        <v>0.18754578754573</v>
      </c>
      <c r="J6969" s="6" t="n">
        <f aca="false">IF(OR(B6969&lt;Rules!$B$2,B6969&gt;Rules!$B$3,ABS(I6969)&gt;Rules!$B$4,OR(B6970&lt;Rules!$B$2,B6970&gt;Rules!$B$3,ABS(I6970)&gt;Rules!$B$4)),1,0)</f>
        <v>0</v>
      </c>
      <c r="K6969" s="6" t="str">
        <f aca="false">IF(F6969=1,COUNTIF($F$2:F6969,1),"")</f>
        <v/>
      </c>
    </row>
    <row r="6970" customFormat="false" ht="15" hidden="false" customHeight="false" outlineLevel="0" collapsed="false">
      <c r="A6970" s="6" t="n">
        <v>54706.618</v>
      </c>
      <c r="B6970" s="6" t="n">
        <v>1.99340659340659</v>
      </c>
      <c r="C6970" s="6" t="n">
        <v>71</v>
      </c>
      <c r="D6970" s="6" t="n">
        <v>-1</v>
      </c>
      <c r="E6970" s="6" t="n">
        <v>1.99194139194139</v>
      </c>
      <c r="F6970" s="6" t="n">
        <v>0</v>
      </c>
      <c r="G6970" s="6" t="n">
        <v>0</v>
      </c>
      <c r="H6970" s="6" t="str">
        <f aca="false">IF(AND(A6970&gt;=Stimuli!$B$2,A6970&lt;=Stimuli!$C$2),Stimuli!$A$2,IF(AND(A6970&gt;=Stimuli!$B$3,A6970&lt;=Stimuli!$C$3),Stimuli!$A$3,IF(AND(A6970&gt;=Stimuli!$B$4,A6970&lt;=Stimuli!$C$4),Stimuli!$A$4,"")))</f>
        <v>01 Quiet baseline (60s)</v>
      </c>
      <c r="I6970" s="6" t="n">
        <f aca="false">(B6970-B6969)/((A6970-A6969)/1000)</f>
        <v>0.18754578754573</v>
      </c>
      <c r="J6970" s="6" t="n">
        <f aca="false">IF(OR(B6970&lt;Rules!$B$2,B6970&gt;Rules!$B$3,ABS(I6970)&gt;Rules!$B$4,OR(B6971&lt;Rules!$B$2,B6971&gt;Rules!$B$3,ABS(I6971)&gt;Rules!$B$4)),1,0)</f>
        <v>0</v>
      </c>
      <c r="K6970" s="6" t="str">
        <f aca="false">IF(F6970=1,COUNTIF($F$2:F6970,1),"")</f>
        <v/>
      </c>
    </row>
    <row r="6971" customFormat="false" ht="15" hidden="false" customHeight="false" outlineLevel="0" collapsed="false">
      <c r="A6971" s="6" t="n">
        <v>54714.4305</v>
      </c>
      <c r="B6971" s="6" t="n">
        <v>1.99047619047619</v>
      </c>
      <c r="C6971" s="6" t="n">
        <v>71</v>
      </c>
      <c r="D6971" s="6" t="n">
        <v>-1</v>
      </c>
      <c r="E6971" s="6" t="n">
        <v>1.99194139194139</v>
      </c>
      <c r="F6971" s="6" t="n">
        <v>0</v>
      </c>
      <c r="G6971" s="6" t="n">
        <v>0</v>
      </c>
      <c r="H6971" s="6" t="str">
        <f aca="false">IF(AND(A6971&gt;=Stimuli!$B$2,A6971&lt;=Stimuli!$C$2),Stimuli!$A$2,IF(AND(A6971&gt;=Stimuli!$B$3,A6971&lt;=Stimuli!$C$3),Stimuli!$A$3,IF(AND(A6971&gt;=Stimuli!$B$4,A6971&lt;=Stimuli!$C$4),Stimuli!$A$4,"")))</f>
        <v>01 Quiet baseline (60s)</v>
      </c>
      <c r="I6971" s="6" t="n">
        <f aca="false">(B6971-B6970)/((A6971-A6970)/1000)</f>
        <v>-0.37509157509146</v>
      </c>
      <c r="J6971" s="6" t="n">
        <f aca="false">IF(OR(B6971&lt;Rules!$B$2,B6971&gt;Rules!$B$3,ABS(I6971)&gt;Rules!$B$4,OR(B6972&lt;Rules!$B$2,B6972&gt;Rules!$B$3,ABS(I6972)&gt;Rules!$B$4)),1,0)</f>
        <v>0</v>
      </c>
      <c r="K6971" s="6" t="str">
        <f aca="false">IF(F6971=1,COUNTIF($F$2:F6971,1),"")</f>
        <v/>
      </c>
    </row>
    <row r="6972" customFormat="false" ht="15" hidden="false" customHeight="false" outlineLevel="0" collapsed="false">
      <c r="A6972" s="6" t="n">
        <v>54722.243</v>
      </c>
      <c r="B6972" s="6" t="n">
        <v>1.99340659340659</v>
      </c>
      <c r="C6972" s="6" t="n">
        <v>71</v>
      </c>
      <c r="D6972" s="6" t="n">
        <v>-1</v>
      </c>
      <c r="E6972" s="6" t="n">
        <v>1.99194139194139</v>
      </c>
      <c r="F6972" s="6" t="n">
        <v>0</v>
      </c>
      <c r="G6972" s="6" t="n">
        <v>0</v>
      </c>
      <c r="H6972" s="6" t="str">
        <f aca="false">IF(AND(A6972&gt;=Stimuli!$B$2,A6972&lt;=Stimuli!$C$2),Stimuli!$A$2,IF(AND(A6972&gt;=Stimuli!$B$3,A6972&lt;=Stimuli!$C$3),Stimuli!$A$3,IF(AND(A6972&gt;=Stimuli!$B$4,A6972&lt;=Stimuli!$C$4),Stimuli!$A$4,"")))</f>
        <v>01 Quiet baseline (60s)</v>
      </c>
      <c r="I6972" s="6" t="n">
        <f aca="false">(B6972-B6971)/((A6972-A6971)/1000)</f>
        <v>0.37509157509146</v>
      </c>
      <c r="J6972" s="6" t="n">
        <f aca="false">IF(OR(B6972&lt;Rules!$B$2,B6972&gt;Rules!$B$3,ABS(I6972)&gt;Rules!$B$4,OR(B6973&lt;Rules!$B$2,B6973&gt;Rules!$B$3,ABS(I6973)&gt;Rules!$B$4)),1,0)</f>
        <v>0</v>
      </c>
      <c r="K6972" s="6" t="str">
        <f aca="false">IF(F6972=1,COUNTIF($F$2:F6972,1),"")</f>
        <v/>
      </c>
    </row>
    <row r="6973" customFormat="false" ht="15" hidden="false" customHeight="false" outlineLevel="0" collapsed="false">
      <c r="A6973" s="6" t="n">
        <v>54730.0555</v>
      </c>
      <c r="B6973" s="6" t="n">
        <v>1.98901098901099</v>
      </c>
      <c r="C6973" s="6" t="n">
        <v>71</v>
      </c>
      <c r="D6973" s="6" t="n">
        <v>-1</v>
      </c>
      <c r="E6973" s="6" t="n">
        <v>1.99194139194139</v>
      </c>
      <c r="F6973" s="6" t="n">
        <v>0</v>
      </c>
      <c r="G6973" s="6" t="n">
        <v>0</v>
      </c>
      <c r="H6973" s="6" t="str">
        <f aca="false">IF(AND(A6973&gt;=Stimuli!$B$2,A6973&lt;=Stimuli!$C$2),Stimuli!$A$2,IF(AND(A6973&gt;=Stimuli!$B$3,A6973&lt;=Stimuli!$C$3),Stimuli!$A$3,IF(AND(A6973&gt;=Stimuli!$B$4,A6973&lt;=Stimuli!$C$4),Stimuli!$A$4,"")))</f>
        <v>01 Quiet baseline (60s)</v>
      </c>
      <c r="I6973" s="6" t="n">
        <f aca="false">(B6973-B6972)/((A6973-A6972)/1000)</f>
        <v>-0.562637362637304</v>
      </c>
      <c r="J6973" s="6" t="n">
        <f aca="false">IF(OR(B6973&lt;Rules!$B$2,B6973&gt;Rules!$B$3,ABS(I6973)&gt;Rules!$B$4,OR(B6974&lt;Rules!$B$2,B6974&gt;Rules!$B$3,ABS(I6974)&gt;Rules!$B$4)),1,0)</f>
        <v>0</v>
      </c>
      <c r="K6973" s="6" t="str">
        <f aca="false">IF(F6973=1,COUNTIF($F$2:F6973,1),"")</f>
        <v/>
      </c>
    </row>
    <row r="6974" customFormat="false" ht="15" hidden="false" customHeight="false" outlineLevel="0" collapsed="false">
      <c r="A6974" s="6" t="n">
        <v>54737.868</v>
      </c>
      <c r="B6974" s="6" t="n">
        <v>1.99487179487179</v>
      </c>
      <c r="C6974" s="6" t="n">
        <v>71</v>
      </c>
      <c r="D6974" s="6" t="n">
        <v>-1</v>
      </c>
      <c r="E6974" s="6" t="n">
        <v>1.99194139194139</v>
      </c>
      <c r="F6974" s="6" t="n">
        <v>0</v>
      </c>
      <c r="G6974" s="6" t="n">
        <v>0</v>
      </c>
      <c r="H6974" s="6" t="str">
        <f aca="false">IF(AND(A6974&gt;=Stimuli!$B$2,A6974&lt;=Stimuli!$C$2),Stimuli!$A$2,IF(AND(A6974&gt;=Stimuli!$B$3,A6974&lt;=Stimuli!$C$3),Stimuli!$A$3,IF(AND(A6974&gt;=Stimuli!$B$4,A6974&lt;=Stimuli!$C$4),Stimuli!$A$4,"")))</f>
        <v>01 Quiet baseline (60s)</v>
      </c>
      <c r="I6974" s="6" t="n">
        <f aca="false">(B6974-B6973)/((A6974-A6973)/1000)</f>
        <v>0.750183150183034</v>
      </c>
      <c r="J6974" s="6" t="n">
        <f aca="false">IF(OR(B6974&lt;Rules!$B$2,B6974&gt;Rules!$B$3,ABS(I6974)&gt;Rules!$B$4,OR(B6975&lt;Rules!$B$2,B6975&gt;Rules!$B$3,ABS(I6975)&gt;Rules!$B$4)),1,0)</f>
        <v>0</v>
      </c>
      <c r="K6974" s="6" t="str">
        <f aca="false">IF(F6974=1,COUNTIF($F$2:F6974,1),"")</f>
        <v/>
      </c>
    </row>
    <row r="6975" customFormat="false" ht="15" hidden="false" customHeight="false" outlineLevel="0" collapsed="false">
      <c r="A6975" s="6" t="n">
        <v>54745.6805</v>
      </c>
      <c r="B6975" s="6" t="n">
        <v>1.98754578754579</v>
      </c>
      <c r="C6975" s="6" t="n">
        <v>71</v>
      </c>
      <c r="D6975" s="6" t="n">
        <v>-1</v>
      </c>
      <c r="E6975" s="6" t="n">
        <v>1.99194139194139</v>
      </c>
      <c r="F6975" s="6" t="n">
        <v>0</v>
      </c>
      <c r="G6975" s="6" t="n">
        <v>0</v>
      </c>
      <c r="H6975" s="6" t="str">
        <f aca="false">IF(AND(A6975&gt;=Stimuli!$B$2,A6975&lt;=Stimuli!$C$2),Stimuli!$A$2,IF(AND(A6975&gt;=Stimuli!$B$3,A6975&lt;=Stimuli!$C$3),Stimuli!$A$3,IF(AND(A6975&gt;=Stimuli!$B$4,A6975&lt;=Stimuli!$C$4),Stimuli!$A$4,"")))</f>
        <v>01 Quiet baseline (60s)</v>
      </c>
      <c r="I6975" s="6" t="n">
        <f aca="false">(B6975-B6974)/((A6975-A6974)/1000)</f>
        <v>-0.937728937728906</v>
      </c>
      <c r="J6975" s="6" t="n">
        <f aca="false">IF(OR(B6975&lt;Rules!$B$2,B6975&gt;Rules!$B$3,ABS(I6975)&gt;Rules!$B$4,OR(B6976&lt;Rules!$B$2,B6976&gt;Rules!$B$3,ABS(I6976)&gt;Rules!$B$4)),1,0)</f>
        <v>0</v>
      </c>
      <c r="K6975" s="6" t="str">
        <f aca="false">IF(F6975=1,COUNTIF($F$2:F6975,1),"")</f>
        <v/>
      </c>
    </row>
    <row r="6976" customFormat="false" ht="15" hidden="false" customHeight="false" outlineLevel="0" collapsed="false">
      <c r="A6976" s="6" t="n">
        <v>54753.493</v>
      </c>
      <c r="B6976" s="6" t="n">
        <v>1.99487179487179</v>
      </c>
      <c r="C6976" s="6" t="n">
        <v>71</v>
      </c>
      <c r="D6976" s="6" t="n">
        <v>-1</v>
      </c>
      <c r="E6976" s="6" t="n">
        <v>1.99194139194139</v>
      </c>
      <c r="F6976" s="6" t="n">
        <v>0</v>
      </c>
      <c r="G6976" s="6" t="n">
        <v>0</v>
      </c>
      <c r="H6976" s="6" t="str">
        <f aca="false">IF(AND(A6976&gt;=Stimuli!$B$2,A6976&lt;=Stimuli!$C$2),Stimuli!$A$2,IF(AND(A6976&gt;=Stimuli!$B$3,A6976&lt;=Stimuli!$C$3),Stimuli!$A$3,IF(AND(A6976&gt;=Stimuli!$B$4,A6976&lt;=Stimuli!$C$4),Stimuli!$A$4,"")))</f>
        <v>01 Quiet baseline (60s)</v>
      </c>
      <c r="I6976" s="6" t="n">
        <f aca="false">(B6976-B6975)/((A6976-A6975)/1000)</f>
        <v>0.937728937728906</v>
      </c>
      <c r="J6976" s="6" t="n">
        <f aca="false">IF(OR(B6976&lt;Rules!$B$2,B6976&gt;Rules!$B$3,ABS(I6976)&gt;Rules!$B$4,OR(B6977&lt;Rules!$B$2,B6977&gt;Rules!$B$3,ABS(I6977)&gt;Rules!$B$4)),1,0)</f>
        <v>0</v>
      </c>
      <c r="K6976" s="6" t="str">
        <f aca="false">IF(F6976=1,COUNTIF($F$2:F6976,1),"")</f>
        <v/>
      </c>
    </row>
    <row r="6977" customFormat="false" ht="15" hidden="false" customHeight="false" outlineLevel="0" collapsed="false">
      <c r="A6977" s="6" t="n">
        <v>54761.3055</v>
      </c>
      <c r="B6977" s="6" t="n">
        <v>1.98754578754579</v>
      </c>
      <c r="C6977" s="6" t="n">
        <v>71</v>
      </c>
      <c r="D6977" s="6" t="n">
        <v>-1</v>
      </c>
      <c r="E6977" s="6" t="n">
        <v>1.99047619047619</v>
      </c>
      <c r="F6977" s="6" t="n">
        <v>0</v>
      </c>
      <c r="G6977" s="6" t="n">
        <v>0</v>
      </c>
      <c r="H6977" s="6" t="str">
        <f aca="false">IF(AND(A6977&gt;=Stimuli!$B$2,A6977&lt;=Stimuli!$C$2),Stimuli!$A$2,IF(AND(A6977&gt;=Stimuli!$B$3,A6977&lt;=Stimuli!$C$3),Stimuli!$A$3,IF(AND(A6977&gt;=Stimuli!$B$4,A6977&lt;=Stimuli!$C$4),Stimuli!$A$4,"")))</f>
        <v>01 Quiet baseline (60s)</v>
      </c>
      <c r="I6977" s="6" t="n">
        <f aca="false">(B6977-B6976)/((A6977-A6976)/1000)</f>
        <v>-0.937728937728906</v>
      </c>
      <c r="J6977" s="6" t="n">
        <f aca="false">IF(OR(B6977&lt;Rules!$B$2,B6977&gt;Rules!$B$3,ABS(I6977)&gt;Rules!$B$4,OR(B6978&lt;Rules!$B$2,B6978&gt;Rules!$B$3,ABS(I6978)&gt;Rules!$B$4)),1,0)</f>
        <v>0</v>
      </c>
      <c r="K6977" s="6" t="str">
        <f aca="false">IF(F6977=1,COUNTIF($F$2:F6977,1),"")</f>
        <v/>
      </c>
    </row>
    <row r="6978" customFormat="false" ht="15" hidden="false" customHeight="false" outlineLevel="0" collapsed="false">
      <c r="A6978" s="6" t="n">
        <v>54769.118</v>
      </c>
      <c r="B6978" s="6" t="n">
        <v>1.99487179487179</v>
      </c>
      <c r="C6978" s="6" t="n">
        <v>71</v>
      </c>
      <c r="D6978" s="6" t="n">
        <v>-1</v>
      </c>
      <c r="E6978" s="6" t="n">
        <v>1.99047619047619</v>
      </c>
      <c r="F6978" s="6" t="n">
        <v>0</v>
      </c>
      <c r="G6978" s="6" t="n">
        <v>0</v>
      </c>
      <c r="H6978" s="6" t="str">
        <f aca="false">IF(AND(A6978&gt;=Stimuli!$B$2,A6978&lt;=Stimuli!$C$2),Stimuli!$A$2,IF(AND(A6978&gt;=Stimuli!$B$3,A6978&lt;=Stimuli!$C$3),Stimuli!$A$3,IF(AND(A6978&gt;=Stimuli!$B$4,A6978&lt;=Stimuli!$C$4),Stimuli!$A$4,"")))</f>
        <v>01 Quiet baseline (60s)</v>
      </c>
      <c r="I6978" s="6" t="n">
        <f aca="false">(B6978-B6977)/((A6978-A6977)/1000)</f>
        <v>0.937728937728906</v>
      </c>
      <c r="J6978" s="6" t="n">
        <f aca="false">IF(OR(B6978&lt;Rules!$B$2,B6978&gt;Rules!$B$3,ABS(I6978)&gt;Rules!$B$4,OR(B6979&lt;Rules!$B$2,B6979&gt;Rules!$B$3,ABS(I6979)&gt;Rules!$B$4)),1,0)</f>
        <v>0</v>
      </c>
      <c r="K6978" s="6" t="str">
        <f aca="false">IF(F6978=1,COUNTIF($F$2:F6978,1),"")</f>
        <v/>
      </c>
    </row>
    <row r="6979" customFormat="false" ht="15" hidden="false" customHeight="false" outlineLevel="0" collapsed="false">
      <c r="A6979" s="6" t="n">
        <v>54776.9305</v>
      </c>
      <c r="B6979" s="6" t="n">
        <v>1.98608058608059</v>
      </c>
      <c r="C6979" s="6" t="n">
        <v>71</v>
      </c>
      <c r="D6979" s="6" t="n">
        <v>-1</v>
      </c>
      <c r="E6979" s="6" t="n">
        <v>1.99047619047619</v>
      </c>
      <c r="F6979" s="6" t="n">
        <v>0</v>
      </c>
      <c r="G6979" s="6" t="n">
        <v>0</v>
      </c>
      <c r="H6979" s="6" t="str">
        <f aca="false">IF(AND(A6979&gt;=Stimuli!$B$2,A6979&lt;=Stimuli!$C$2),Stimuli!$A$2,IF(AND(A6979&gt;=Stimuli!$B$3,A6979&lt;=Stimuli!$C$3),Stimuli!$A$3,IF(AND(A6979&gt;=Stimuli!$B$4,A6979&lt;=Stimuli!$C$4),Stimuli!$A$4,"")))</f>
        <v>01 Quiet baseline (60s)</v>
      </c>
      <c r="I6979" s="6" t="n">
        <f aca="false">(B6979-B6978)/((A6979-A6978)/1000)</f>
        <v>-1.12527472527475</v>
      </c>
      <c r="J6979" s="6" t="n">
        <f aca="false">IF(OR(B6979&lt;Rules!$B$2,B6979&gt;Rules!$B$3,ABS(I6979)&gt;Rules!$B$4,OR(B6980&lt;Rules!$B$2,B6980&gt;Rules!$B$3,ABS(I6980)&gt;Rules!$B$4)),1,0)</f>
        <v>0</v>
      </c>
      <c r="K6979" s="6" t="str">
        <f aca="false">IF(F6979=1,COUNTIF($F$2:F6979,1),"")</f>
        <v/>
      </c>
    </row>
    <row r="6980" customFormat="false" ht="15" hidden="false" customHeight="false" outlineLevel="0" collapsed="false">
      <c r="A6980" s="6" t="n">
        <v>54784.743</v>
      </c>
      <c r="B6980" s="6" t="n">
        <v>1.99340659340659</v>
      </c>
      <c r="C6980" s="6" t="n">
        <v>71</v>
      </c>
      <c r="D6980" s="6" t="n">
        <v>-1</v>
      </c>
      <c r="E6980" s="6" t="n">
        <v>1.99047619047619</v>
      </c>
      <c r="F6980" s="6" t="n">
        <v>0</v>
      </c>
      <c r="G6980" s="6" t="n">
        <v>0</v>
      </c>
      <c r="H6980" s="6" t="str">
        <f aca="false">IF(AND(A6980&gt;=Stimuli!$B$2,A6980&lt;=Stimuli!$C$2),Stimuli!$A$2,IF(AND(A6980&gt;=Stimuli!$B$3,A6980&lt;=Stimuli!$C$3),Stimuli!$A$3,IF(AND(A6980&gt;=Stimuli!$B$4,A6980&lt;=Stimuli!$C$4),Stimuli!$A$4,"")))</f>
        <v>01 Quiet baseline (60s)</v>
      </c>
      <c r="I6980" s="6" t="n">
        <f aca="false">(B6980-B6979)/((A6980-A6979)/1000)</f>
        <v>0.93772893772902</v>
      </c>
      <c r="J6980" s="6" t="n">
        <f aca="false">IF(OR(B6980&lt;Rules!$B$2,B6980&gt;Rules!$B$3,ABS(I6980)&gt;Rules!$B$4,OR(B6981&lt;Rules!$B$2,B6981&gt;Rules!$B$3,ABS(I6981)&gt;Rules!$B$4)),1,0)</f>
        <v>0</v>
      </c>
      <c r="K6980" s="6" t="str">
        <f aca="false">IF(F6980=1,COUNTIF($F$2:F6980,1),"")</f>
        <v/>
      </c>
    </row>
    <row r="6981" customFormat="false" ht="15" hidden="false" customHeight="false" outlineLevel="0" collapsed="false">
      <c r="A6981" s="6" t="n">
        <v>54792.5555</v>
      </c>
      <c r="B6981" s="6" t="n">
        <v>1.98754578754579</v>
      </c>
      <c r="C6981" s="6" t="n">
        <v>71</v>
      </c>
      <c r="D6981" s="6" t="n">
        <v>-1</v>
      </c>
      <c r="E6981" s="6" t="n">
        <v>1.99047619047619</v>
      </c>
      <c r="F6981" s="6" t="n">
        <v>0</v>
      </c>
      <c r="G6981" s="6" t="n">
        <v>0</v>
      </c>
      <c r="H6981" s="6" t="str">
        <f aca="false">IF(AND(A6981&gt;=Stimuli!$B$2,A6981&lt;=Stimuli!$C$2),Stimuli!$A$2,IF(AND(A6981&gt;=Stimuli!$B$3,A6981&lt;=Stimuli!$C$3),Stimuli!$A$3,IF(AND(A6981&gt;=Stimuli!$B$4,A6981&lt;=Stimuli!$C$4),Stimuli!$A$4,"")))</f>
        <v>01 Quiet baseline (60s)</v>
      </c>
      <c r="I6981" s="6" t="n">
        <f aca="false">(B6981-B6980)/((A6981-A6980)/1000)</f>
        <v>-0.750183150183176</v>
      </c>
      <c r="J6981" s="6" t="n">
        <f aca="false">IF(OR(B6981&lt;Rules!$B$2,B6981&gt;Rules!$B$3,ABS(I6981)&gt;Rules!$B$4,OR(B6982&lt;Rules!$B$2,B6982&gt;Rules!$B$3,ABS(I6982)&gt;Rules!$B$4)),1,0)</f>
        <v>0</v>
      </c>
      <c r="K6981" s="6" t="str">
        <f aca="false">IF(F6981=1,COUNTIF($F$2:F6981,1),"")</f>
        <v/>
      </c>
    </row>
    <row r="6982" customFormat="false" ht="15" hidden="false" customHeight="false" outlineLevel="0" collapsed="false">
      <c r="A6982" s="6" t="n">
        <v>54800.368</v>
      </c>
      <c r="B6982" s="6" t="n">
        <v>1.99194139194139</v>
      </c>
      <c r="C6982" s="6" t="n">
        <v>71</v>
      </c>
      <c r="D6982" s="6" t="n">
        <v>-1</v>
      </c>
      <c r="E6982" s="6" t="n">
        <v>1.99047619047619</v>
      </c>
      <c r="F6982" s="6" t="n">
        <v>0</v>
      </c>
      <c r="G6982" s="6" t="n">
        <v>0</v>
      </c>
      <c r="H6982" s="6" t="str">
        <f aca="false">IF(AND(A6982&gt;=Stimuli!$B$2,A6982&lt;=Stimuli!$C$2),Stimuli!$A$2,IF(AND(A6982&gt;=Stimuli!$B$3,A6982&lt;=Stimuli!$C$3),Stimuli!$A$3,IF(AND(A6982&gt;=Stimuli!$B$4,A6982&lt;=Stimuli!$C$4),Stimuli!$A$4,"")))</f>
        <v>01 Quiet baseline (60s)</v>
      </c>
      <c r="I6982" s="6" t="n">
        <f aca="false">(B6982-B6981)/((A6982-A6981)/1000)</f>
        <v>0.562637362637446</v>
      </c>
      <c r="J6982" s="6" t="n">
        <f aca="false">IF(OR(B6982&lt;Rules!$B$2,B6982&gt;Rules!$B$3,ABS(I6982)&gt;Rules!$B$4,OR(B6983&lt;Rules!$B$2,B6983&gt;Rules!$B$3,ABS(I6983)&gt;Rules!$B$4)),1,0)</f>
        <v>0</v>
      </c>
      <c r="K6982" s="6" t="str">
        <f aca="false">IF(F6982=1,COUNTIF($F$2:F6982,1),"")</f>
        <v/>
      </c>
    </row>
    <row r="6983" customFormat="false" ht="15" hidden="false" customHeight="false" outlineLevel="0" collapsed="false">
      <c r="A6983" s="6" t="n">
        <v>54808.1805</v>
      </c>
      <c r="B6983" s="6" t="n">
        <v>1.98754578754579</v>
      </c>
      <c r="C6983" s="6" t="n">
        <v>71</v>
      </c>
      <c r="D6983" s="6" t="n">
        <v>-1</v>
      </c>
      <c r="E6983" s="6" t="n">
        <v>1.99047619047619</v>
      </c>
      <c r="F6983" s="6" t="n">
        <v>0</v>
      </c>
      <c r="G6983" s="6" t="n">
        <v>0</v>
      </c>
      <c r="H6983" s="6" t="str">
        <f aca="false">IF(AND(A6983&gt;=Stimuli!$B$2,A6983&lt;=Stimuli!$C$2),Stimuli!$A$2,IF(AND(A6983&gt;=Stimuli!$B$3,A6983&lt;=Stimuli!$C$3),Stimuli!$A$3,IF(AND(A6983&gt;=Stimuli!$B$4,A6983&lt;=Stimuli!$C$4),Stimuli!$A$4,"")))</f>
        <v>01 Quiet baseline (60s)</v>
      </c>
      <c r="I6983" s="6" t="n">
        <f aca="false">(B6983-B6982)/((A6983-A6982)/1000)</f>
        <v>-0.562637362637446</v>
      </c>
      <c r="J6983" s="6" t="n">
        <f aca="false">IF(OR(B6983&lt;Rules!$B$2,B6983&gt;Rules!$B$3,ABS(I6983)&gt;Rules!$B$4,OR(B6984&lt;Rules!$B$2,B6984&gt;Rules!$B$3,ABS(I6984)&gt;Rules!$B$4)),1,0)</f>
        <v>0</v>
      </c>
      <c r="K6983" s="6" t="str">
        <f aca="false">IF(F6983=1,COUNTIF($F$2:F6983,1),"")</f>
        <v/>
      </c>
    </row>
    <row r="6984" customFormat="false" ht="15" hidden="false" customHeight="false" outlineLevel="0" collapsed="false">
      <c r="A6984" s="6" t="n">
        <v>54815.993</v>
      </c>
      <c r="B6984" s="6" t="n">
        <v>1.99047619047619</v>
      </c>
      <c r="C6984" s="6" t="n">
        <v>71</v>
      </c>
      <c r="D6984" s="6" t="n">
        <v>-1</v>
      </c>
      <c r="E6984" s="6" t="n">
        <v>1.99047619047619</v>
      </c>
      <c r="F6984" s="6" t="n">
        <v>0</v>
      </c>
      <c r="G6984" s="6" t="n">
        <v>0</v>
      </c>
      <c r="H6984" s="6" t="str">
        <f aca="false">IF(AND(A6984&gt;=Stimuli!$B$2,A6984&lt;=Stimuli!$C$2),Stimuli!$A$2,IF(AND(A6984&gt;=Stimuli!$B$3,A6984&lt;=Stimuli!$C$3),Stimuli!$A$3,IF(AND(A6984&gt;=Stimuli!$B$4,A6984&lt;=Stimuli!$C$4),Stimuli!$A$4,"")))</f>
        <v>01 Quiet baseline (60s)</v>
      </c>
      <c r="I6984" s="6" t="n">
        <f aca="false">(B6984-B6983)/((A6984-A6983)/1000)</f>
        <v>0.375091575091716</v>
      </c>
      <c r="J6984" s="6" t="n">
        <f aca="false">IF(OR(B6984&lt;Rules!$B$2,B6984&gt;Rules!$B$3,ABS(I6984)&gt;Rules!$B$4,OR(B6985&lt;Rules!$B$2,B6985&gt;Rules!$B$3,ABS(I6985)&gt;Rules!$B$4)),1,0)</f>
        <v>0</v>
      </c>
      <c r="K6984" s="6" t="str">
        <f aca="false">IF(F6984=1,COUNTIF($F$2:F6984,1),"")</f>
        <v/>
      </c>
    </row>
    <row r="6985" customFormat="false" ht="15" hidden="false" customHeight="false" outlineLevel="0" collapsed="false">
      <c r="A6985" s="6" t="n">
        <v>54823.8055</v>
      </c>
      <c r="B6985" s="6" t="n">
        <v>1.98901098901099</v>
      </c>
      <c r="C6985" s="6" t="n">
        <v>71</v>
      </c>
      <c r="D6985" s="6" t="n">
        <v>-1</v>
      </c>
      <c r="E6985" s="6" t="n">
        <v>1.99047619047619</v>
      </c>
      <c r="F6985" s="6" t="n">
        <v>0</v>
      </c>
      <c r="G6985" s="6" t="n">
        <v>0</v>
      </c>
      <c r="H6985" s="6" t="str">
        <f aca="false">IF(AND(A6985&gt;=Stimuli!$B$2,A6985&lt;=Stimuli!$C$2),Stimuli!$A$2,IF(AND(A6985&gt;=Stimuli!$B$3,A6985&lt;=Stimuli!$C$3),Stimuli!$A$3,IF(AND(A6985&gt;=Stimuli!$B$4,A6985&lt;=Stimuli!$C$4),Stimuli!$A$4,"")))</f>
        <v>01 Quiet baseline (60s)</v>
      </c>
      <c r="I6985" s="6" t="n">
        <f aca="false">(B6985-B6984)/((A6985-A6984)/1000)</f>
        <v>-0.187545787545844</v>
      </c>
      <c r="J6985" s="6" t="n">
        <f aca="false">IF(OR(B6985&lt;Rules!$B$2,B6985&gt;Rules!$B$3,ABS(I6985)&gt;Rules!$B$4,OR(B6986&lt;Rules!$B$2,B6986&gt;Rules!$B$3,ABS(I6986)&gt;Rules!$B$4)),1,0)</f>
        <v>0</v>
      </c>
      <c r="K6985" s="6" t="str">
        <f aca="false">IF(F6985=1,COUNTIF($F$2:F6985,1),"")</f>
        <v/>
      </c>
    </row>
    <row r="6986" customFormat="false" ht="15" hidden="false" customHeight="false" outlineLevel="0" collapsed="false">
      <c r="A6986" s="6" t="n">
        <v>54831.618</v>
      </c>
      <c r="B6986" s="6" t="n">
        <v>1.98901098901099</v>
      </c>
      <c r="C6986" s="6" t="n">
        <v>71</v>
      </c>
      <c r="D6986" s="6" t="n">
        <v>-1</v>
      </c>
      <c r="E6986" s="6" t="n">
        <v>1.98901098901099</v>
      </c>
      <c r="F6986" s="6" t="n">
        <v>0</v>
      </c>
      <c r="G6986" s="6" t="n">
        <v>0</v>
      </c>
      <c r="H6986" s="6" t="str">
        <f aca="false">IF(AND(A6986&gt;=Stimuli!$B$2,A6986&lt;=Stimuli!$C$2),Stimuli!$A$2,IF(AND(A6986&gt;=Stimuli!$B$3,A6986&lt;=Stimuli!$C$3),Stimuli!$A$3,IF(AND(A6986&gt;=Stimuli!$B$4,A6986&lt;=Stimuli!$C$4),Stimuli!$A$4,"")))</f>
        <v>01 Quiet baseline (60s)</v>
      </c>
      <c r="I6986" s="6" t="n">
        <f aca="false">(B6986-B6985)/((A6986-A6985)/1000)</f>
        <v>0</v>
      </c>
      <c r="J6986" s="6" t="n">
        <f aca="false">IF(OR(B6986&lt;Rules!$B$2,B6986&gt;Rules!$B$3,ABS(I6986)&gt;Rules!$B$4,OR(B6987&lt;Rules!$B$2,B6987&gt;Rules!$B$3,ABS(I6987)&gt;Rules!$B$4)),1,0)</f>
        <v>0</v>
      </c>
      <c r="K6986" s="6" t="str">
        <f aca="false">IF(F6986=1,COUNTIF($F$2:F6986,1),"")</f>
        <v/>
      </c>
    </row>
    <row r="6987" customFormat="false" ht="15" hidden="false" customHeight="false" outlineLevel="0" collapsed="false">
      <c r="A6987" s="6" t="n">
        <v>54839.4305</v>
      </c>
      <c r="B6987" s="6" t="n">
        <v>1.99047619047619</v>
      </c>
      <c r="C6987" s="6" t="n">
        <v>71</v>
      </c>
      <c r="D6987" s="6" t="n">
        <v>-1</v>
      </c>
      <c r="E6987" s="6" t="n">
        <v>1.98901098901099</v>
      </c>
      <c r="F6987" s="6" t="n">
        <v>0</v>
      </c>
      <c r="G6987" s="6" t="n">
        <v>0</v>
      </c>
      <c r="H6987" s="6" t="str">
        <f aca="false">IF(AND(A6987&gt;=Stimuli!$B$2,A6987&lt;=Stimuli!$C$2),Stimuli!$A$2,IF(AND(A6987&gt;=Stimuli!$B$3,A6987&lt;=Stimuli!$C$3),Stimuli!$A$3,IF(AND(A6987&gt;=Stimuli!$B$4,A6987&lt;=Stimuli!$C$4),Stimuli!$A$4,"")))</f>
        <v>01 Quiet baseline (60s)</v>
      </c>
      <c r="I6987" s="6" t="n">
        <f aca="false">(B6987-B6986)/((A6987-A6986)/1000)</f>
        <v>0.187545787545844</v>
      </c>
      <c r="J6987" s="6" t="n">
        <f aca="false">IF(OR(B6987&lt;Rules!$B$2,B6987&gt;Rules!$B$3,ABS(I6987)&gt;Rules!$B$4,OR(B6988&lt;Rules!$B$2,B6988&gt;Rules!$B$3,ABS(I6988)&gt;Rules!$B$4)),1,0)</f>
        <v>0</v>
      </c>
      <c r="K6987" s="6" t="str">
        <f aca="false">IF(F6987=1,COUNTIF($F$2:F6987,1),"")</f>
        <v/>
      </c>
    </row>
    <row r="6988" customFormat="false" ht="15" hidden="false" customHeight="false" outlineLevel="0" collapsed="false">
      <c r="A6988" s="6" t="n">
        <v>54847.243</v>
      </c>
      <c r="B6988" s="6" t="n">
        <v>1.98754578754579</v>
      </c>
      <c r="C6988" s="6" t="n">
        <v>71</v>
      </c>
      <c r="D6988" s="6" t="n">
        <v>-1</v>
      </c>
      <c r="E6988" s="6" t="n">
        <v>1.98901098901099</v>
      </c>
      <c r="F6988" s="6" t="n">
        <v>0</v>
      </c>
      <c r="G6988" s="6" t="n">
        <v>0</v>
      </c>
      <c r="H6988" s="6" t="str">
        <f aca="false">IF(AND(A6988&gt;=Stimuli!$B$2,A6988&lt;=Stimuli!$C$2),Stimuli!$A$2,IF(AND(A6988&gt;=Stimuli!$B$3,A6988&lt;=Stimuli!$C$3),Stimuli!$A$3,IF(AND(A6988&gt;=Stimuli!$B$4,A6988&lt;=Stimuli!$C$4),Stimuli!$A$4,"")))</f>
        <v>01 Quiet baseline (60s)</v>
      </c>
      <c r="I6988" s="6" t="n">
        <f aca="false">(B6988-B6987)/((A6988-A6987)/1000)</f>
        <v>-0.375091575091716</v>
      </c>
      <c r="J6988" s="6" t="n">
        <f aca="false">IF(OR(B6988&lt;Rules!$B$2,B6988&gt;Rules!$B$3,ABS(I6988)&gt;Rules!$B$4,OR(B6989&lt;Rules!$B$2,B6989&gt;Rules!$B$3,ABS(I6989)&gt;Rules!$B$4)),1,0)</f>
        <v>0</v>
      </c>
      <c r="K6988" s="6" t="str">
        <f aca="false">IF(F6988=1,COUNTIF($F$2:F6988,1),"")</f>
        <v/>
      </c>
    </row>
    <row r="6989" customFormat="false" ht="15" hidden="false" customHeight="false" outlineLevel="0" collapsed="false">
      <c r="A6989" s="6" t="n">
        <v>54855.0555</v>
      </c>
      <c r="B6989" s="6" t="n">
        <v>1.99194139194139</v>
      </c>
      <c r="C6989" s="6" t="n">
        <v>71</v>
      </c>
      <c r="D6989" s="6" t="n">
        <v>-1</v>
      </c>
      <c r="E6989" s="6" t="n">
        <v>1.98901098901099</v>
      </c>
      <c r="F6989" s="6" t="n">
        <v>0</v>
      </c>
      <c r="G6989" s="6" t="n">
        <v>0</v>
      </c>
      <c r="H6989" s="6" t="str">
        <f aca="false">IF(AND(A6989&gt;=Stimuli!$B$2,A6989&lt;=Stimuli!$C$2),Stimuli!$A$2,IF(AND(A6989&gt;=Stimuli!$B$3,A6989&lt;=Stimuli!$C$3),Stimuli!$A$3,IF(AND(A6989&gt;=Stimuli!$B$4,A6989&lt;=Stimuli!$C$4),Stimuli!$A$4,"")))</f>
        <v>01 Quiet baseline (60s)</v>
      </c>
      <c r="I6989" s="6" t="n">
        <f aca="false">(B6989-B6988)/((A6989-A6988)/1000)</f>
        <v>0.562637362637446</v>
      </c>
      <c r="J6989" s="6" t="n">
        <f aca="false">IF(OR(B6989&lt;Rules!$B$2,B6989&gt;Rules!$B$3,ABS(I6989)&gt;Rules!$B$4,OR(B6990&lt;Rules!$B$2,B6990&gt;Rules!$B$3,ABS(I6990)&gt;Rules!$B$4)),1,0)</f>
        <v>0</v>
      </c>
      <c r="K6989" s="6" t="str">
        <f aca="false">IF(F6989=1,COUNTIF($F$2:F6989,1),"")</f>
        <v/>
      </c>
    </row>
    <row r="6990" customFormat="false" ht="15" hidden="false" customHeight="false" outlineLevel="0" collapsed="false">
      <c r="A6990" s="6" t="n">
        <v>54862.868</v>
      </c>
      <c r="B6990" s="6" t="n">
        <v>1.98608058608059</v>
      </c>
      <c r="C6990" s="6" t="n">
        <v>71</v>
      </c>
      <c r="D6990" s="6" t="n">
        <v>-1</v>
      </c>
      <c r="E6990" s="6" t="n">
        <v>1.98901098901099</v>
      </c>
      <c r="F6990" s="6" t="n">
        <v>0</v>
      </c>
      <c r="G6990" s="6" t="n">
        <v>0</v>
      </c>
      <c r="H6990" s="6" t="str">
        <f aca="false">IF(AND(A6990&gt;=Stimuli!$B$2,A6990&lt;=Stimuli!$C$2),Stimuli!$A$2,IF(AND(A6990&gt;=Stimuli!$B$3,A6990&lt;=Stimuli!$C$3),Stimuli!$A$3,IF(AND(A6990&gt;=Stimuli!$B$4,A6990&lt;=Stimuli!$C$4),Stimuli!$A$4,"")))</f>
        <v>01 Quiet baseline (60s)</v>
      </c>
      <c r="I6990" s="6" t="n">
        <f aca="false">(B6990-B6989)/((A6990-A6989)/1000)</f>
        <v>-0.75018315018329</v>
      </c>
      <c r="J6990" s="6" t="n">
        <f aca="false">IF(OR(B6990&lt;Rules!$B$2,B6990&gt;Rules!$B$3,ABS(I6990)&gt;Rules!$B$4,OR(B6991&lt;Rules!$B$2,B6991&gt;Rules!$B$3,ABS(I6991)&gt;Rules!$B$4)),1,0)</f>
        <v>0</v>
      </c>
      <c r="K6990" s="6" t="str">
        <f aca="false">IF(F6990=1,COUNTIF($F$2:F6990,1),"")</f>
        <v/>
      </c>
    </row>
    <row r="6991" customFormat="false" ht="15" hidden="false" customHeight="false" outlineLevel="0" collapsed="false">
      <c r="A6991" s="6" t="n">
        <v>54870.6805</v>
      </c>
      <c r="B6991" s="6" t="n">
        <v>1.99194139194139</v>
      </c>
      <c r="C6991" s="6" t="n">
        <v>71</v>
      </c>
      <c r="D6991" s="6" t="n">
        <v>-1</v>
      </c>
      <c r="E6991" s="6" t="n">
        <v>1.98901098901099</v>
      </c>
      <c r="F6991" s="6" t="n">
        <v>0</v>
      </c>
      <c r="G6991" s="6" t="n">
        <v>0</v>
      </c>
      <c r="H6991" s="6" t="str">
        <f aca="false">IF(AND(A6991&gt;=Stimuli!$B$2,A6991&lt;=Stimuli!$C$2),Stimuli!$A$2,IF(AND(A6991&gt;=Stimuli!$B$3,A6991&lt;=Stimuli!$C$3),Stimuli!$A$3,IF(AND(A6991&gt;=Stimuli!$B$4,A6991&lt;=Stimuli!$C$4),Stimuli!$A$4,"")))</f>
        <v>01 Quiet baseline (60s)</v>
      </c>
      <c r="I6991" s="6" t="n">
        <f aca="false">(B6991-B6990)/((A6991-A6990)/1000)</f>
        <v>0.75018315018329</v>
      </c>
      <c r="J6991" s="6" t="n">
        <f aca="false">IF(OR(B6991&lt;Rules!$B$2,B6991&gt;Rules!$B$3,ABS(I6991)&gt;Rules!$B$4,OR(B6992&lt;Rules!$B$2,B6992&gt;Rules!$B$3,ABS(I6992)&gt;Rules!$B$4)),1,0)</f>
        <v>0</v>
      </c>
      <c r="K6991" s="6" t="str">
        <f aca="false">IF(F6991=1,COUNTIF($F$2:F6991,1),"")</f>
        <v/>
      </c>
    </row>
    <row r="6992" customFormat="false" ht="15" hidden="false" customHeight="false" outlineLevel="0" collapsed="false">
      <c r="A6992" s="6" t="n">
        <v>54878.493</v>
      </c>
      <c r="B6992" s="6" t="n">
        <v>1.98461538461538</v>
      </c>
      <c r="C6992" s="6" t="n">
        <v>71</v>
      </c>
      <c r="D6992" s="6" t="n">
        <v>-1</v>
      </c>
      <c r="E6992" s="6" t="n">
        <v>1.98901098901099</v>
      </c>
      <c r="F6992" s="6" t="n">
        <v>0</v>
      </c>
      <c r="G6992" s="6" t="n">
        <v>0</v>
      </c>
      <c r="H6992" s="6" t="str">
        <f aca="false">IF(AND(A6992&gt;=Stimuli!$B$2,A6992&lt;=Stimuli!$C$2),Stimuli!$A$2,IF(AND(A6992&gt;=Stimuli!$B$3,A6992&lt;=Stimuli!$C$3),Stimuli!$A$3,IF(AND(A6992&gt;=Stimuli!$B$4,A6992&lt;=Stimuli!$C$4),Stimuli!$A$4,"")))</f>
        <v>01 Quiet baseline (60s)</v>
      </c>
      <c r="I6992" s="6" t="n">
        <f aca="false">(B6992-B6991)/((A6992-A6991)/1000)</f>
        <v>-0.93772893772902</v>
      </c>
      <c r="J6992" s="6" t="n">
        <f aca="false">IF(OR(B6992&lt;Rules!$B$2,B6992&gt;Rules!$B$3,ABS(I6992)&gt;Rules!$B$4,OR(B6993&lt;Rules!$B$2,B6993&gt;Rules!$B$3,ABS(I6993)&gt;Rules!$B$4)),1,0)</f>
        <v>0</v>
      </c>
      <c r="K6992" s="6" t="str">
        <f aca="false">IF(F6992=1,COUNTIF($F$2:F6992,1),"")</f>
        <v/>
      </c>
    </row>
    <row r="6993" customFormat="false" ht="15" hidden="false" customHeight="false" outlineLevel="0" collapsed="false">
      <c r="A6993" s="6" t="n">
        <v>54886.3055</v>
      </c>
      <c r="B6993" s="6" t="n">
        <v>1.99194139194139</v>
      </c>
      <c r="C6993" s="6" t="n">
        <v>71</v>
      </c>
      <c r="D6993" s="6" t="n">
        <v>-1</v>
      </c>
      <c r="E6993" s="6" t="n">
        <v>1.98901098901099</v>
      </c>
      <c r="F6993" s="6" t="n">
        <v>0</v>
      </c>
      <c r="G6993" s="6" t="n">
        <v>0</v>
      </c>
      <c r="H6993" s="6" t="str">
        <f aca="false">IF(AND(A6993&gt;=Stimuli!$B$2,A6993&lt;=Stimuli!$C$2),Stimuli!$A$2,IF(AND(A6993&gt;=Stimuli!$B$3,A6993&lt;=Stimuli!$C$3),Stimuli!$A$3,IF(AND(A6993&gt;=Stimuli!$B$4,A6993&lt;=Stimuli!$C$4),Stimuli!$A$4,"")))</f>
        <v>01 Quiet baseline (60s)</v>
      </c>
      <c r="I6993" s="6" t="n">
        <f aca="false">(B6993-B6992)/((A6993-A6992)/1000)</f>
        <v>0.93772893772902</v>
      </c>
      <c r="J6993" s="6" t="n">
        <f aca="false">IF(OR(B6993&lt;Rules!$B$2,B6993&gt;Rules!$B$3,ABS(I6993)&gt;Rules!$B$4,OR(B6994&lt;Rules!$B$2,B6994&gt;Rules!$B$3,ABS(I6994)&gt;Rules!$B$4)),1,0)</f>
        <v>0</v>
      </c>
      <c r="K6993" s="6" t="str">
        <f aca="false">IF(F6993=1,COUNTIF($F$2:F6993,1),"")</f>
        <v/>
      </c>
    </row>
    <row r="6994" customFormat="false" ht="15" hidden="false" customHeight="false" outlineLevel="0" collapsed="false">
      <c r="A6994" s="6" t="n">
        <v>54894.118</v>
      </c>
      <c r="B6994" s="6" t="n">
        <v>1.98461538461538</v>
      </c>
      <c r="C6994" s="6" t="n">
        <v>71</v>
      </c>
      <c r="D6994" s="6" t="n">
        <v>-1</v>
      </c>
      <c r="E6994" s="6" t="n">
        <v>1.98754578754579</v>
      </c>
      <c r="F6994" s="6" t="n">
        <v>0</v>
      </c>
      <c r="G6994" s="6" t="n">
        <v>0</v>
      </c>
      <c r="H6994" s="6" t="str">
        <f aca="false">IF(AND(A6994&gt;=Stimuli!$B$2,A6994&lt;=Stimuli!$C$2),Stimuli!$A$2,IF(AND(A6994&gt;=Stimuli!$B$3,A6994&lt;=Stimuli!$C$3),Stimuli!$A$3,IF(AND(A6994&gt;=Stimuli!$B$4,A6994&lt;=Stimuli!$C$4),Stimuli!$A$4,"")))</f>
        <v>01 Quiet baseline (60s)</v>
      </c>
      <c r="I6994" s="6" t="n">
        <f aca="false">(B6994-B6993)/((A6994-A6993)/1000)</f>
        <v>-0.93772893772902</v>
      </c>
      <c r="J6994" s="6" t="n">
        <f aca="false">IF(OR(B6994&lt;Rules!$B$2,B6994&gt;Rules!$B$3,ABS(I6994)&gt;Rules!$B$4,OR(B6995&lt;Rules!$B$2,B6995&gt;Rules!$B$3,ABS(I6995)&gt;Rules!$B$4)),1,0)</f>
        <v>0</v>
      </c>
      <c r="K6994" s="6" t="str">
        <f aca="false">IF(F6994=1,COUNTIF($F$2:F6994,1),"")</f>
        <v/>
      </c>
    </row>
    <row r="6995" customFormat="false" ht="15" hidden="false" customHeight="false" outlineLevel="0" collapsed="false">
      <c r="A6995" s="6" t="n">
        <v>54901.9305</v>
      </c>
      <c r="B6995" s="6" t="n">
        <v>1.99194139194139</v>
      </c>
      <c r="C6995" s="6" t="n">
        <v>71</v>
      </c>
      <c r="D6995" s="6" t="n">
        <v>-1</v>
      </c>
      <c r="E6995" s="6" t="n">
        <v>1.98754578754579</v>
      </c>
      <c r="F6995" s="6" t="n">
        <v>0</v>
      </c>
      <c r="G6995" s="6" t="n">
        <v>0</v>
      </c>
      <c r="H6995" s="6" t="str">
        <f aca="false">IF(AND(A6995&gt;=Stimuli!$B$2,A6995&lt;=Stimuli!$C$2),Stimuli!$A$2,IF(AND(A6995&gt;=Stimuli!$B$3,A6995&lt;=Stimuli!$C$3),Stimuli!$A$3,IF(AND(A6995&gt;=Stimuli!$B$4,A6995&lt;=Stimuli!$C$4),Stimuli!$A$4,"")))</f>
        <v>01 Quiet baseline (60s)</v>
      </c>
      <c r="I6995" s="6" t="n">
        <f aca="false">(B6995-B6994)/((A6995-A6994)/1000)</f>
        <v>0.93772893772902</v>
      </c>
      <c r="J6995" s="6" t="n">
        <f aca="false">IF(OR(B6995&lt;Rules!$B$2,B6995&gt;Rules!$B$3,ABS(I6995)&gt;Rules!$B$4,OR(B6996&lt;Rules!$B$2,B6996&gt;Rules!$B$3,ABS(I6996)&gt;Rules!$B$4)),1,0)</f>
        <v>0</v>
      </c>
      <c r="K6995" s="6" t="str">
        <f aca="false">IF(F6995=1,COUNTIF($F$2:F6995,1),"")</f>
        <v/>
      </c>
    </row>
    <row r="6996" customFormat="false" ht="15" hidden="false" customHeight="false" outlineLevel="0" collapsed="false">
      <c r="A6996" s="6" t="n">
        <v>54909.743</v>
      </c>
      <c r="B6996" s="6" t="n">
        <v>1.98461538461538</v>
      </c>
      <c r="C6996" s="6" t="n">
        <v>71</v>
      </c>
      <c r="D6996" s="6" t="n">
        <v>-1</v>
      </c>
      <c r="E6996" s="6" t="n">
        <v>1.98754578754579</v>
      </c>
      <c r="F6996" s="6" t="n">
        <v>0</v>
      </c>
      <c r="G6996" s="6" t="n">
        <v>0</v>
      </c>
      <c r="H6996" s="6" t="str">
        <f aca="false">IF(AND(A6996&gt;=Stimuli!$B$2,A6996&lt;=Stimuli!$C$2),Stimuli!$A$2,IF(AND(A6996&gt;=Stimuli!$B$3,A6996&lt;=Stimuli!$C$3),Stimuli!$A$3,IF(AND(A6996&gt;=Stimuli!$B$4,A6996&lt;=Stimuli!$C$4),Stimuli!$A$4,"")))</f>
        <v>01 Quiet baseline (60s)</v>
      </c>
      <c r="I6996" s="6" t="n">
        <f aca="false">(B6996-B6995)/((A6996-A6995)/1000)</f>
        <v>-0.93772893772902</v>
      </c>
      <c r="J6996" s="6" t="n">
        <f aca="false">IF(OR(B6996&lt;Rules!$B$2,B6996&gt;Rules!$B$3,ABS(I6996)&gt;Rules!$B$4,OR(B6997&lt;Rules!$B$2,B6997&gt;Rules!$B$3,ABS(I6997)&gt;Rules!$B$4)),1,0)</f>
        <v>0</v>
      </c>
      <c r="K6996" s="6" t="str">
        <f aca="false">IF(F6996=1,COUNTIF($F$2:F6996,1),"")</f>
        <v/>
      </c>
    </row>
    <row r="6997" customFormat="false" ht="15" hidden="false" customHeight="false" outlineLevel="0" collapsed="false">
      <c r="A6997" s="6" t="n">
        <v>54917.5555</v>
      </c>
      <c r="B6997" s="6" t="n">
        <v>1.99047619047619</v>
      </c>
      <c r="C6997" s="6" t="n">
        <v>71</v>
      </c>
      <c r="D6997" s="6" t="n">
        <v>-1</v>
      </c>
      <c r="E6997" s="6" t="n">
        <v>1.98754578754579</v>
      </c>
      <c r="F6997" s="6" t="n">
        <v>0</v>
      </c>
      <c r="G6997" s="6" t="n">
        <v>0</v>
      </c>
      <c r="H6997" s="6" t="str">
        <f aca="false">IF(AND(A6997&gt;=Stimuli!$B$2,A6997&lt;=Stimuli!$C$2),Stimuli!$A$2,IF(AND(A6997&gt;=Stimuli!$B$3,A6997&lt;=Stimuli!$C$3),Stimuli!$A$3,IF(AND(A6997&gt;=Stimuli!$B$4,A6997&lt;=Stimuli!$C$4),Stimuli!$A$4,"")))</f>
        <v>01 Quiet baseline (60s)</v>
      </c>
      <c r="I6997" s="6" t="n">
        <f aca="false">(B6997-B6996)/((A6997-A6996)/1000)</f>
        <v>0.75018315018329</v>
      </c>
      <c r="J6997" s="6" t="n">
        <f aca="false">IF(OR(B6997&lt;Rules!$B$2,B6997&gt;Rules!$B$3,ABS(I6997)&gt;Rules!$B$4,OR(B6998&lt;Rules!$B$2,B6998&gt;Rules!$B$3,ABS(I6998)&gt;Rules!$B$4)),1,0)</f>
        <v>0</v>
      </c>
      <c r="K6997" s="6" t="str">
        <f aca="false">IF(F6997=1,COUNTIF($F$2:F6997,1),"")</f>
        <v/>
      </c>
    </row>
    <row r="6998" customFormat="false" ht="15" hidden="false" customHeight="false" outlineLevel="0" collapsed="false">
      <c r="A6998" s="6" t="n">
        <v>54925.368</v>
      </c>
      <c r="B6998" s="6" t="n">
        <v>1.98461538461538</v>
      </c>
      <c r="C6998" s="6" t="n">
        <v>71</v>
      </c>
      <c r="D6998" s="6" t="n">
        <v>-1</v>
      </c>
      <c r="E6998" s="6" t="n">
        <v>1.98754578754579</v>
      </c>
      <c r="F6998" s="6" t="n">
        <v>0</v>
      </c>
      <c r="G6998" s="6" t="n">
        <v>0</v>
      </c>
      <c r="H6998" s="6" t="str">
        <f aca="false">IF(AND(A6998&gt;=Stimuli!$B$2,A6998&lt;=Stimuli!$C$2),Stimuli!$A$2,IF(AND(A6998&gt;=Stimuli!$B$3,A6998&lt;=Stimuli!$C$3),Stimuli!$A$3,IF(AND(A6998&gt;=Stimuli!$B$4,A6998&lt;=Stimuli!$C$4),Stimuli!$A$4,"")))</f>
        <v>01 Quiet baseline (60s)</v>
      </c>
      <c r="I6998" s="6" t="n">
        <f aca="false">(B6998-B6997)/((A6998-A6997)/1000)</f>
        <v>-0.75018315018329</v>
      </c>
      <c r="J6998" s="6" t="n">
        <f aca="false">IF(OR(B6998&lt;Rules!$B$2,B6998&gt;Rules!$B$3,ABS(I6998)&gt;Rules!$B$4,OR(B6999&lt;Rules!$B$2,B6999&gt;Rules!$B$3,ABS(I6999)&gt;Rules!$B$4)),1,0)</f>
        <v>0</v>
      </c>
      <c r="K6998" s="6" t="str">
        <f aca="false">IF(F6998=1,COUNTIF($F$2:F6998,1),"")</f>
        <v/>
      </c>
    </row>
    <row r="6999" customFormat="false" ht="15" hidden="false" customHeight="false" outlineLevel="0" collapsed="false">
      <c r="A6999" s="6" t="n">
        <v>54933.1805</v>
      </c>
      <c r="B6999" s="6" t="n">
        <v>1.98901098901099</v>
      </c>
      <c r="C6999" s="6" t="n">
        <v>71</v>
      </c>
      <c r="D6999" s="6" t="n">
        <v>-1</v>
      </c>
      <c r="E6999" s="6" t="n">
        <v>1.98754578754579</v>
      </c>
      <c r="F6999" s="6" t="n">
        <v>0</v>
      </c>
      <c r="G6999" s="6" t="n">
        <v>0</v>
      </c>
      <c r="H6999" s="6" t="str">
        <f aca="false">IF(AND(A6999&gt;=Stimuli!$B$2,A6999&lt;=Stimuli!$C$2),Stimuli!$A$2,IF(AND(A6999&gt;=Stimuli!$B$3,A6999&lt;=Stimuli!$C$3),Stimuli!$A$3,IF(AND(A6999&gt;=Stimuli!$B$4,A6999&lt;=Stimuli!$C$4),Stimuli!$A$4,"")))</f>
        <v>01 Quiet baseline (60s)</v>
      </c>
      <c r="I6999" s="6" t="n">
        <f aca="false">(B6999-B6998)/((A6999-A6998)/1000)</f>
        <v>0.562637362637446</v>
      </c>
      <c r="J6999" s="6" t="n">
        <f aca="false">IF(OR(B6999&lt;Rules!$B$2,B6999&gt;Rules!$B$3,ABS(I6999)&gt;Rules!$B$4,OR(B7000&lt;Rules!$B$2,B7000&gt;Rules!$B$3,ABS(I7000)&gt;Rules!$B$4)),1,0)</f>
        <v>0</v>
      </c>
      <c r="K6999" s="6" t="str">
        <f aca="false">IF(F6999=1,COUNTIF($F$2:F6999,1),"")</f>
        <v/>
      </c>
    </row>
    <row r="7000" customFormat="false" ht="15" hidden="false" customHeight="false" outlineLevel="0" collapsed="false">
      <c r="A7000" s="6" t="n">
        <v>54940.993</v>
      </c>
      <c r="B7000" s="6" t="n">
        <v>1.98608058608059</v>
      </c>
      <c r="C7000" s="6" t="n">
        <v>75</v>
      </c>
      <c r="D7000" s="6" t="n">
        <v>796.875</v>
      </c>
      <c r="E7000" s="6" t="n">
        <v>1.98754578754579</v>
      </c>
      <c r="F7000" s="6" t="n">
        <v>0</v>
      </c>
      <c r="G7000" s="6" t="n">
        <v>0</v>
      </c>
      <c r="H7000" s="6" t="str">
        <f aca="false">IF(AND(A7000&gt;=Stimuli!$B$2,A7000&lt;=Stimuli!$C$2),Stimuli!$A$2,IF(AND(A7000&gt;=Stimuli!$B$3,A7000&lt;=Stimuli!$C$3),Stimuli!$A$3,IF(AND(A7000&gt;=Stimuli!$B$4,A7000&lt;=Stimuli!$C$4),Stimuli!$A$4,"")))</f>
        <v>01 Quiet baseline (60s)</v>
      </c>
      <c r="I7000" s="6" t="n">
        <f aca="false">(B7000-B6999)/((A7000-A6999)/1000)</f>
        <v>-0.375091575091716</v>
      </c>
      <c r="J7000" s="6" t="n">
        <f aca="false">IF(OR(B7000&lt;Rules!$B$2,B7000&gt;Rules!$B$3,ABS(I7000)&gt;Rules!$B$4,OR(B7001&lt;Rules!$B$2,B7001&gt;Rules!$B$3,ABS(I7001)&gt;Rules!$B$4)),1,0)</f>
        <v>0</v>
      </c>
      <c r="K7000" s="6" t="str">
        <f aca="false">IF(F7000=1,COUNTIF($F$2:F7000,1),"")</f>
        <v/>
      </c>
    </row>
    <row r="7001" customFormat="false" ht="15" hidden="false" customHeight="false" outlineLevel="0" collapsed="false">
      <c r="A7001" s="6" t="n">
        <v>54948.8055</v>
      </c>
      <c r="B7001" s="6" t="n">
        <v>1.98754578754579</v>
      </c>
      <c r="C7001" s="6" t="n">
        <v>75</v>
      </c>
      <c r="D7001" s="6" t="n">
        <v>-1</v>
      </c>
      <c r="E7001" s="6" t="n">
        <v>1.98754578754579</v>
      </c>
      <c r="F7001" s="6" t="n">
        <v>0</v>
      </c>
      <c r="G7001" s="6" t="n">
        <v>0</v>
      </c>
      <c r="H7001" s="6" t="str">
        <f aca="false">IF(AND(A7001&gt;=Stimuli!$B$2,A7001&lt;=Stimuli!$C$2),Stimuli!$A$2,IF(AND(A7001&gt;=Stimuli!$B$3,A7001&lt;=Stimuli!$C$3),Stimuli!$A$3,IF(AND(A7001&gt;=Stimuli!$B$4,A7001&lt;=Stimuli!$C$4),Stimuli!$A$4,"")))</f>
        <v>01 Quiet baseline (60s)</v>
      </c>
      <c r="I7001" s="6" t="n">
        <f aca="false">(B7001-B7000)/((A7001-A7000)/1000)</f>
        <v>0.187545787545844</v>
      </c>
      <c r="J7001" s="6" t="n">
        <f aca="false">IF(OR(B7001&lt;Rules!$B$2,B7001&gt;Rules!$B$3,ABS(I7001)&gt;Rules!$B$4,OR(B7002&lt;Rules!$B$2,B7002&gt;Rules!$B$3,ABS(I7002)&gt;Rules!$B$4)),1,0)</f>
        <v>0</v>
      </c>
      <c r="K7001" s="6" t="str">
        <f aca="false">IF(F7001=1,COUNTIF($F$2:F7001,1),"")</f>
        <v/>
      </c>
    </row>
    <row r="7002" customFormat="false" ht="15" hidden="false" customHeight="false" outlineLevel="0" collapsed="false">
      <c r="A7002" s="6" t="n">
        <v>54956.618</v>
      </c>
      <c r="B7002" s="6" t="n">
        <v>1.98754578754579</v>
      </c>
      <c r="C7002" s="6" t="n">
        <v>75</v>
      </c>
      <c r="D7002" s="6" t="n">
        <v>-1</v>
      </c>
      <c r="E7002" s="6" t="n">
        <v>1.98754578754579</v>
      </c>
      <c r="F7002" s="6" t="n">
        <v>0</v>
      </c>
      <c r="G7002" s="6" t="n">
        <v>0</v>
      </c>
      <c r="H7002" s="6" t="str">
        <f aca="false">IF(AND(A7002&gt;=Stimuli!$B$2,A7002&lt;=Stimuli!$C$2),Stimuli!$A$2,IF(AND(A7002&gt;=Stimuli!$B$3,A7002&lt;=Stimuli!$C$3),Stimuli!$A$3,IF(AND(A7002&gt;=Stimuli!$B$4,A7002&lt;=Stimuli!$C$4),Stimuli!$A$4,"")))</f>
        <v>01 Quiet baseline (60s)</v>
      </c>
      <c r="I7002" s="6" t="n">
        <f aca="false">(B7002-B7001)/((A7002-A7001)/1000)</f>
        <v>0</v>
      </c>
      <c r="J7002" s="6" t="n">
        <f aca="false">IF(OR(B7002&lt;Rules!$B$2,B7002&gt;Rules!$B$3,ABS(I7002)&gt;Rules!$B$4,OR(B7003&lt;Rules!$B$2,B7003&gt;Rules!$B$3,ABS(I7003)&gt;Rules!$B$4)),1,0)</f>
        <v>0</v>
      </c>
      <c r="K7002" s="6" t="str">
        <f aca="false">IF(F7002=1,COUNTIF($F$2:F7002,1),"")</f>
        <v/>
      </c>
    </row>
    <row r="7003" customFormat="false" ht="15" hidden="false" customHeight="false" outlineLevel="0" collapsed="false">
      <c r="A7003" s="6" t="n">
        <v>54964.4305</v>
      </c>
      <c r="B7003" s="6" t="n">
        <v>1.98608058608059</v>
      </c>
      <c r="C7003" s="6" t="n">
        <v>75</v>
      </c>
      <c r="D7003" s="6" t="n">
        <v>-1</v>
      </c>
      <c r="E7003" s="6" t="n">
        <v>1.98754578754579</v>
      </c>
      <c r="F7003" s="6" t="n">
        <v>0</v>
      </c>
      <c r="G7003" s="6" t="n">
        <v>0</v>
      </c>
      <c r="H7003" s="6" t="str">
        <f aca="false">IF(AND(A7003&gt;=Stimuli!$B$2,A7003&lt;=Stimuli!$C$2),Stimuli!$A$2,IF(AND(A7003&gt;=Stimuli!$B$3,A7003&lt;=Stimuli!$C$3),Stimuli!$A$3,IF(AND(A7003&gt;=Stimuli!$B$4,A7003&lt;=Stimuli!$C$4),Stimuli!$A$4,"")))</f>
        <v>01 Quiet baseline (60s)</v>
      </c>
      <c r="I7003" s="6" t="n">
        <f aca="false">(B7003-B7002)/((A7003-A7002)/1000)</f>
        <v>-0.187545787545844</v>
      </c>
      <c r="J7003" s="6" t="n">
        <f aca="false">IF(OR(B7003&lt;Rules!$B$2,B7003&gt;Rules!$B$3,ABS(I7003)&gt;Rules!$B$4,OR(B7004&lt;Rules!$B$2,B7004&gt;Rules!$B$3,ABS(I7004)&gt;Rules!$B$4)),1,0)</f>
        <v>0</v>
      </c>
      <c r="K7003" s="6" t="str">
        <f aca="false">IF(F7003=1,COUNTIF($F$2:F7003,1),"")</f>
        <v/>
      </c>
    </row>
    <row r="7004" customFormat="false" ht="15" hidden="false" customHeight="false" outlineLevel="0" collapsed="false">
      <c r="A7004" s="6" t="n">
        <v>54972.243</v>
      </c>
      <c r="B7004" s="6" t="n">
        <v>1.98901098901099</v>
      </c>
      <c r="C7004" s="6" t="n">
        <v>75</v>
      </c>
      <c r="D7004" s="6" t="n">
        <v>-1</v>
      </c>
      <c r="E7004" s="6" t="n">
        <v>1.98754578754579</v>
      </c>
      <c r="F7004" s="6" t="n">
        <v>0</v>
      </c>
      <c r="G7004" s="6" t="n">
        <v>0</v>
      </c>
      <c r="H7004" s="6" t="str">
        <f aca="false">IF(AND(A7004&gt;=Stimuli!$B$2,A7004&lt;=Stimuli!$C$2),Stimuli!$A$2,IF(AND(A7004&gt;=Stimuli!$B$3,A7004&lt;=Stimuli!$C$3),Stimuli!$A$3,IF(AND(A7004&gt;=Stimuli!$B$4,A7004&lt;=Stimuli!$C$4),Stimuli!$A$4,"")))</f>
        <v>01 Quiet baseline (60s)</v>
      </c>
      <c r="I7004" s="6" t="n">
        <f aca="false">(B7004-B7003)/((A7004-A7003)/1000)</f>
        <v>0.375091575091716</v>
      </c>
      <c r="J7004" s="6" t="n">
        <f aca="false">IF(OR(B7004&lt;Rules!$B$2,B7004&gt;Rules!$B$3,ABS(I7004)&gt;Rules!$B$4,OR(B7005&lt;Rules!$B$2,B7005&gt;Rules!$B$3,ABS(I7005)&gt;Rules!$B$4)),1,0)</f>
        <v>0</v>
      </c>
      <c r="K7004" s="6" t="str">
        <f aca="false">IF(F7004=1,COUNTIF($F$2:F7004,1),"")</f>
        <v/>
      </c>
    </row>
    <row r="7005" customFormat="false" ht="15" hidden="false" customHeight="false" outlineLevel="0" collapsed="false">
      <c r="A7005" s="6" t="n">
        <v>54980.0555</v>
      </c>
      <c r="B7005" s="6" t="n">
        <v>1.98461538461538</v>
      </c>
      <c r="C7005" s="6" t="n">
        <v>75</v>
      </c>
      <c r="D7005" s="6" t="n">
        <v>-1</v>
      </c>
      <c r="E7005" s="6" t="n">
        <v>1.98754578754579</v>
      </c>
      <c r="F7005" s="6" t="n">
        <v>0</v>
      </c>
      <c r="G7005" s="6" t="n">
        <v>0</v>
      </c>
      <c r="H7005" s="6" t="str">
        <f aca="false">IF(AND(A7005&gt;=Stimuli!$B$2,A7005&lt;=Stimuli!$C$2),Stimuli!$A$2,IF(AND(A7005&gt;=Stimuli!$B$3,A7005&lt;=Stimuli!$C$3),Stimuli!$A$3,IF(AND(A7005&gt;=Stimuli!$B$4,A7005&lt;=Stimuli!$C$4),Stimuli!$A$4,"")))</f>
        <v>01 Quiet baseline (60s)</v>
      </c>
      <c r="I7005" s="6" t="n">
        <f aca="false">(B7005-B7004)/((A7005-A7004)/1000)</f>
        <v>-0.562637362637446</v>
      </c>
      <c r="J7005" s="6" t="n">
        <f aca="false">IF(OR(B7005&lt;Rules!$B$2,B7005&gt;Rules!$B$3,ABS(I7005)&gt;Rules!$B$4,OR(B7006&lt;Rules!$B$2,B7006&gt;Rules!$B$3,ABS(I7006)&gt;Rules!$B$4)),1,0)</f>
        <v>0</v>
      </c>
      <c r="K7005" s="6" t="str">
        <f aca="false">IF(F7005=1,COUNTIF($F$2:F7005,1),"")</f>
        <v/>
      </c>
    </row>
    <row r="7006" customFormat="false" ht="15" hidden="false" customHeight="false" outlineLevel="0" collapsed="false">
      <c r="A7006" s="6" t="n">
        <v>54987.868</v>
      </c>
      <c r="B7006" s="6" t="n">
        <v>1.99047619047619</v>
      </c>
      <c r="C7006" s="6" t="n">
        <v>75</v>
      </c>
      <c r="D7006" s="6" t="n">
        <v>-1</v>
      </c>
      <c r="E7006" s="6" t="n">
        <v>1.98754578754579</v>
      </c>
      <c r="F7006" s="6" t="n">
        <v>0</v>
      </c>
      <c r="G7006" s="6" t="n">
        <v>0</v>
      </c>
      <c r="H7006" s="6" t="str">
        <f aca="false">IF(AND(A7006&gt;=Stimuli!$B$2,A7006&lt;=Stimuli!$C$2),Stimuli!$A$2,IF(AND(A7006&gt;=Stimuli!$B$3,A7006&lt;=Stimuli!$C$3),Stimuli!$A$3,IF(AND(A7006&gt;=Stimuli!$B$4,A7006&lt;=Stimuli!$C$4),Stimuli!$A$4,"")))</f>
        <v>01 Quiet baseline (60s)</v>
      </c>
      <c r="I7006" s="6" t="n">
        <f aca="false">(B7006-B7005)/((A7006-A7005)/1000)</f>
        <v>0.75018315018329</v>
      </c>
      <c r="J7006" s="6" t="n">
        <f aca="false">IF(OR(B7006&lt;Rules!$B$2,B7006&gt;Rules!$B$3,ABS(I7006)&gt;Rules!$B$4,OR(B7007&lt;Rules!$B$2,B7007&gt;Rules!$B$3,ABS(I7007)&gt;Rules!$B$4)),1,0)</f>
        <v>0</v>
      </c>
      <c r="K7006" s="6" t="str">
        <f aca="false">IF(F7006=1,COUNTIF($F$2:F7006,1),"")</f>
        <v/>
      </c>
    </row>
    <row r="7007" customFormat="false" ht="15" hidden="false" customHeight="false" outlineLevel="0" collapsed="false">
      <c r="A7007" s="6" t="n">
        <v>54995.6805</v>
      </c>
      <c r="B7007" s="6" t="n">
        <v>1.98315018315018</v>
      </c>
      <c r="C7007" s="6" t="n">
        <v>75</v>
      </c>
      <c r="D7007" s="6" t="n">
        <v>-1</v>
      </c>
      <c r="E7007" s="6" t="n">
        <v>1.98754578754579</v>
      </c>
      <c r="F7007" s="6" t="n">
        <v>0</v>
      </c>
      <c r="G7007" s="6" t="n">
        <v>0</v>
      </c>
      <c r="H7007" s="6" t="str">
        <f aca="false">IF(AND(A7007&gt;=Stimuli!$B$2,A7007&lt;=Stimuli!$C$2),Stimuli!$A$2,IF(AND(A7007&gt;=Stimuli!$B$3,A7007&lt;=Stimuli!$C$3),Stimuli!$A$3,IF(AND(A7007&gt;=Stimuli!$B$4,A7007&lt;=Stimuli!$C$4),Stimuli!$A$4,"")))</f>
        <v>01 Quiet baseline (60s)</v>
      </c>
      <c r="I7007" s="6" t="n">
        <f aca="false">(B7007-B7006)/((A7007-A7006)/1000)</f>
        <v>-0.93772893772902</v>
      </c>
      <c r="J7007" s="6" t="n">
        <f aca="false">IF(OR(B7007&lt;Rules!$B$2,B7007&gt;Rules!$B$3,ABS(I7007)&gt;Rules!$B$4,OR(B7008&lt;Rules!$B$2,B7008&gt;Rules!$B$3,ABS(I7008)&gt;Rules!$B$4)),1,0)</f>
        <v>0</v>
      </c>
      <c r="K7007" s="6" t="str">
        <f aca="false">IF(F7007=1,COUNTIF($F$2:F7007,1),"")</f>
        <v/>
      </c>
    </row>
    <row r="7008" customFormat="false" ht="15" hidden="false" customHeight="false" outlineLevel="0" collapsed="false">
      <c r="A7008" s="6" t="n">
        <v>55003.493</v>
      </c>
      <c r="B7008" s="6" t="n">
        <v>1.98901098901099</v>
      </c>
      <c r="C7008" s="6" t="n">
        <v>75</v>
      </c>
      <c r="D7008" s="6" t="n">
        <v>-1</v>
      </c>
      <c r="E7008" s="6" t="n">
        <v>1.98754578754579</v>
      </c>
      <c r="F7008" s="6" t="n">
        <v>0</v>
      </c>
      <c r="G7008" s="6" t="n">
        <v>0</v>
      </c>
      <c r="H7008" s="6" t="str">
        <f aca="false">IF(AND(A7008&gt;=Stimuli!$B$2,A7008&lt;=Stimuli!$C$2),Stimuli!$A$2,IF(AND(A7008&gt;=Stimuli!$B$3,A7008&lt;=Stimuli!$C$3),Stimuli!$A$3,IF(AND(A7008&gt;=Stimuli!$B$4,A7008&lt;=Stimuli!$C$4),Stimuli!$A$4,"")))</f>
        <v>01 Quiet baseline (60s)</v>
      </c>
      <c r="I7008" s="6" t="n">
        <f aca="false">(B7008-B7007)/((A7008-A7007)/1000)</f>
        <v>0.750183150183176</v>
      </c>
      <c r="J7008" s="6" t="n">
        <f aca="false">IF(OR(B7008&lt;Rules!$B$2,B7008&gt;Rules!$B$3,ABS(I7008)&gt;Rules!$B$4,OR(B7009&lt;Rules!$B$2,B7009&gt;Rules!$B$3,ABS(I7009)&gt;Rules!$B$4)),1,0)</f>
        <v>0</v>
      </c>
      <c r="K7008" s="6" t="str">
        <f aca="false">IF(F7008=1,COUNTIF($F$2:F7008,1),"")</f>
        <v/>
      </c>
    </row>
    <row r="7009" customFormat="false" ht="15" hidden="false" customHeight="false" outlineLevel="0" collapsed="false">
      <c r="A7009" s="6" t="n">
        <v>55011.3055</v>
      </c>
      <c r="B7009" s="6" t="n">
        <v>1.98168498168498</v>
      </c>
      <c r="C7009" s="6" t="n">
        <v>75</v>
      </c>
      <c r="D7009" s="6" t="n">
        <v>-1</v>
      </c>
      <c r="E7009" s="6" t="n">
        <v>1.98754578754579</v>
      </c>
      <c r="F7009" s="6" t="n">
        <v>0</v>
      </c>
      <c r="G7009" s="6" t="n">
        <v>0</v>
      </c>
      <c r="H7009" s="6" t="str">
        <f aca="false">IF(AND(A7009&gt;=Stimuli!$B$2,A7009&lt;=Stimuli!$C$2),Stimuli!$A$2,IF(AND(A7009&gt;=Stimuli!$B$3,A7009&lt;=Stimuli!$C$3),Stimuli!$A$3,IF(AND(A7009&gt;=Stimuli!$B$4,A7009&lt;=Stimuli!$C$4),Stimuli!$A$4,"")))</f>
        <v>01 Quiet baseline (60s)</v>
      </c>
      <c r="I7009" s="6" t="n">
        <f aca="false">(B7009-B7008)/((A7009-A7008)/1000)</f>
        <v>-0.93772893772902</v>
      </c>
      <c r="J7009" s="6" t="n">
        <f aca="false">IF(OR(B7009&lt;Rules!$B$2,B7009&gt;Rules!$B$3,ABS(I7009)&gt;Rules!$B$4,OR(B7010&lt;Rules!$B$2,B7010&gt;Rules!$B$3,ABS(I7010)&gt;Rules!$B$4)),1,0)</f>
        <v>0</v>
      </c>
      <c r="K7009" s="6" t="str">
        <f aca="false">IF(F7009=1,COUNTIF($F$2:F7009,1),"")</f>
        <v/>
      </c>
    </row>
    <row r="7010" customFormat="false" ht="15" hidden="false" customHeight="false" outlineLevel="0" collapsed="false">
      <c r="A7010" s="6" t="n">
        <v>55019.118</v>
      </c>
      <c r="B7010" s="6" t="n">
        <v>1.98901098901099</v>
      </c>
      <c r="C7010" s="6" t="n">
        <v>75</v>
      </c>
      <c r="D7010" s="6" t="n">
        <v>-1</v>
      </c>
      <c r="E7010" s="6" t="n">
        <v>1.98754578754579</v>
      </c>
      <c r="F7010" s="6" t="n">
        <v>0</v>
      </c>
      <c r="G7010" s="6" t="n">
        <v>0</v>
      </c>
      <c r="H7010" s="6" t="str">
        <f aca="false">IF(AND(A7010&gt;=Stimuli!$B$2,A7010&lt;=Stimuli!$C$2),Stimuli!$A$2,IF(AND(A7010&gt;=Stimuli!$B$3,A7010&lt;=Stimuli!$C$3),Stimuli!$A$3,IF(AND(A7010&gt;=Stimuli!$B$4,A7010&lt;=Stimuli!$C$4),Stimuli!$A$4,"")))</f>
        <v>01 Quiet baseline (60s)</v>
      </c>
      <c r="I7010" s="6" t="n">
        <f aca="false">(B7010-B7009)/((A7010-A7009)/1000)</f>
        <v>0.93772893772902</v>
      </c>
      <c r="J7010" s="6" t="n">
        <f aca="false">IF(OR(B7010&lt;Rules!$B$2,B7010&gt;Rules!$B$3,ABS(I7010)&gt;Rules!$B$4,OR(B7011&lt;Rules!$B$2,B7011&gt;Rules!$B$3,ABS(I7011)&gt;Rules!$B$4)),1,0)</f>
        <v>0</v>
      </c>
      <c r="K7010" s="6" t="str">
        <f aca="false">IF(F7010=1,COUNTIF($F$2:F7010,1),"")</f>
        <v/>
      </c>
    </row>
    <row r="7011" customFormat="false" ht="15" hidden="false" customHeight="false" outlineLevel="0" collapsed="false">
      <c r="A7011" s="6" t="n">
        <v>55026.9305</v>
      </c>
      <c r="B7011" s="6" t="n">
        <v>1.98168498168498</v>
      </c>
      <c r="C7011" s="6" t="n">
        <v>75</v>
      </c>
      <c r="D7011" s="6" t="n">
        <v>-1</v>
      </c>
      <c r="E7011" s="6" t="n">
        <v>1.98754578754579</v>
      </c>
      <c r="F7011" s="6" t="n">
        <v>0</v>
      </c>
      <c r="G7011" s="6" t="n">
        <v>0</v>
      </c>
      <c r="H7011" s="6" t="str">
        <f aca="false">IF(AND(A7011&gt;=Stimuli!$B$2,A7011&lt;=Stimuli!$C$2),Stimuli!$A$2,IF(AND(A7011&gt;=Stimuli!$B$3,A7011&lt;=Stimuli!$C$3),Stimuli!$A$3,IF(AND(A7011&gt;=Stimuli!$B$4,A7011&lt;=Stimuli!$C$4),Stimuli!$A$4,"")))</f>
        <v>01 Quiet baseline (60s)</v>
      </c>
      <c r="I7011" s="6" t="n">
        <f aca="false">(B7011-B7010)/((A7011-A7010)/1000)</f>
        <v>-0.93772893772902</v>
      </c>
      <c r="J7011" s="6" t="n">
        <f aca="false">IF(OR(B7011&lt;Rules!$B$2,B7011&gt;Rules!$B$3,ABS(I7011)&gt;Rules!$B$4,OR(B7012&lt;Rules!$B$2,B7012&gt;Rules!$B$3,ABS(I7012)&gt;Rules!$B$4)),1,0)</f>
        <v>0</v>
      </c>
      <c r="K7011" s="6" t="str">
        <f aca="false">IF(F7011=1,COUNTIF($F$2:F7011,1),"")</f>
        <v/>
      </c>
    </row>
    <row r="7012" customFormat="false" ht="15" hidden="false" customHeight="false" outlineLevel="0" collapsed="false">
      <c r="A7012" s="6" t="n">
        <v>55034.743</v>
      </c>
      <c r="B7012" s="6" t="n">
        <v>1.98901098901099</v>
      </c>
      <c r="C7012" s="6" t="n">
        <v>75</v>
      </c>
      <c r="D7012" s="6" t="n">
        <v>-1</v>
      </c>
      <c r="E7012" s="6" t="n">
        <v>1.98754578754579</v>
      </c>
      <c r="F7012" s="6" t="n">
        <v>0</v>
      </c>
      <c r="G7012" s="6" t="n">
        <v>0</v>
      </c>
      <c r="H7012" s="6" t="str">
        <f aca="false">IF(AND(A7012&gt;=Stimuli!$B$2,A7012&lt;=Stimuli!$C$2),Stimuli!$A$2,IF(AND(A7012&gt;=Stimuli!$B$3,A7012&lt;=Stimuli!$C$3),Stimuli!$A$3,IF(AND(A7012&gt;=Stimuli!$B$4,A7012&lt;=Stimuli!$C$4),Stimuli!$A$4,"")))</f>
        <v>01 Quiet baseline (60s)</v>
      </c>
      <c r="I7012" s="6" t="n">
        <f aca="false">(B7012-B7011)/((A7012-A7011)/1000)</f>
        <v>0.93772893772902</v>
      </c>
      <c r="J7012" s="6" t="n">
        <f aca="false">IF(OR(B7012&lt;Rules!$B$2,B7012&gt;Rules!$B$3,ABS(I7012)&gt;Rules!$B$4,OR(B7013&lt;Rules!$B$2,B7013&gt;Rules!$B$3,ABS(I7013)&gt;Rules!$B$4)),1,0)</f>
        <v>0</v>
      </c>
      <c r="K7012" s="6" t="str">
        <f aca="false">IF(F7012=1,COUNTIF($F$2:F7012,1),"")</f>
        <v/>
      </c>
    </row>
    <row r="7013" customFormat="false" ht="15" hidden="false" customHeight="false" outlineLevel="0" collapsed="false">
      <c r="A7013" s="6" t="n">
        <v>55042.5555</v>
      </c>
      <c r="B7013" s="6" t="n">
        <v>1.98168498168498</v>
      </c>
      <c r="C7013" s="6" t="n">
        <v>75</v>
      </c>
      <c r="D7013" s="6" t="n">
        <v>-1</v>
      </c>
      <c r="E7013" s="6" t="n">
        <v>1.98754578754579</v>
      </c>
      <c r="F7013" s="6" t="n">
        <v>0</v>
      </c>
      <c r="G7013" s="6" t="n">
        <v>0</v>
      </c>
      <c r="H7013" s="6" t="str">
        <f aca="false">IF(AND(A7013&gt;=Stimuli!$B$2,A7013&lt;=Stimuli!$C$2),Stimuli!$A$2,IF(AND(A7013&gt;=Stimuli!$B$3,A7013&lt;=Stimuli!$C$3),Stimuli!$A$3,IF(AND(A7013&gt;=Stimuli!$B$4,A7013&lt;=Stimuli!$C$4),Stimuli!$A$4,"")))</f>
        <v>01 Quiet baseline (60s)</v>
      </c>
      <c r="I7013" s="6" t="n">
        <f aca="false">(B7013-B7012)/((A7013-A7012)/1000)</f>
        <v>-0.93772893772902</v>
      </c>
      <c r="J7013" s="6" t="n">
        <f aca="false">IF(OR(B7013&lt;Rules!$B$2,B7013&gt;Rules!$B$3,ABS(I7013)&gt;Rules!$B$4,OR(B7014&lt;Rules!$B$2,B7014&gt;Rules!$B$3,ABS(I7014)&gt;Rules!$B$4)),1,0)</f>
        <v>0</v>
      </c>
      <c r="K7013" s="6" t="str">
        <f aca="false">IF(F7013=1,COUNTIF($F$2:F7013,1),"")</f>
        <v/>
      </c>
    </row>
    <row r="7014" customFormat="false" ht="15" hidden="false" customHeight="false" outlineLevel="0" collapsed="false">
      <c r="A7014" s="6" t="n">
        <v>55050.368</v>
      </c>
      <c r="B7014" s="6" t="n">
        <v>1.98754578754579</v>
      </c>
      <c r="C7014" s="6" t="n">
        <v>75</v>
      </c>
      <c r="D7014" s="6" t="n">
        <v>-1</v>
      </c>
      <c r="E7014" s="6" t="n">
        <v>1.98754578754579</v>
      </c>
      <c r="F7014" s="6" t="n">
        <v>0</v>
      </c>
      <c r="G7014" s="6" t="n">
        <v>0</v>
      </c>
      <c r="H7014" s="6" t="str">
        <f aca="false">IF(AND(A7014&gt;=Stimuli!$B$2,A7014&lt;=Stimuli!$C$2),Stimuli!$A$2,IF(AND(A7014&gt;=Stimuli!$B$3,A7014&lt;=Stimuli!$C$3),Stimuli!$A$3,IF(AND(A7014&gt;=Stimuli!$B$4,A7014&lt;=Stimuli!$C$4),Stimuli!$A$4,"")))</f>
        <v>01 Quiet baseline (60s)</v>
      </c>
      <c r="I7014" s="6" t="n">
        <f aca="false">(B7014-B7013)/((A7014-A7013)/1000)</f>
        <v>0.750183150183148</v>
      </c>
      <c r="J7014" s="6" t="n">
        <f aca="false">IF(OR(B7014&lt;Rules!$B$2,B7014&gt;Rules!$B$3,ABS(I7014)&gt;Rules!$B$4,OR(B7015&lt;Rules!$B$2,B7015&gt;Rules!$B$3,ABS(I7015)&gt;Rules!$B$4)),1,0)</f>
        <v>0</v>
      </c>
      <c r="K7014" s="6" t="str">
        <f aca="false">IF(F7014=1,COUNTIF($F$2:F7014,1),"")</f>
        <v/>
      </c>
    </row>
    <row r="7015" customFormat="false" ht="15" hidden="false" customHeight="false" outlineLevel="0" collapsed="false">
      <c r="A7015" s="6" t="n">
        <v>55058.1805</v>
      </c>
      <c r="B7015" s="6" t="n">
        <v>1.98168498168498</v>
      </c>
      <c r="C7015" s="6" t="n">
        <v>75</v>
      </c>
      <c r="D7015" s="6" t="n">
        <v>-1</v>
      </c>
      <c r="E7015" s="6" t="n">
        <v>1.98754578754579</v>
      </c>
      <c r="F7015" s="6" t="n">
        <v>0</v>
      </c>
      <c r="G7015" s="6" t="n">
        <v>0</v>
      </c>
      <c r="H7015" s="6" t="str">
        <f aca="false">IF(AND(A7015&gt;=Stimuli!$B$2,A7015&lt;=Stimuli!$C$2),Stimuli!$A$2,IF(AND(A7015&gt;=Stimuli!$B$3,A7015&lt;=Stimuli!$C$3),Stimuli!$A$3,IF(AND(A7015&gt;=Stimuli!$B$4,A7015&lt;=Stimuli!$C$4),Stimuli!$A$4,"")))</f>
        <v>01 Quiet baseline (60s)</v>
      </c>
      <c r="I7015" s="6" t="n">
        <f aca="false">(B7015-B7014)/((A7015-A7014)/1000)</f>
        <v>-0.750183150183148</v>
      </c>
      <c r="J7015" s="6" t="n">
        <f aca="false">IF(OR(B7015&lt;Rules!$B$2,B7015&gt;Rules!$B$3,ABS(I7015)&gt;Rules!$B$4,OR(B7016&lt;Rules!$B$2,B7016&gt;Rules!$B$3,ABS(I7016)&gt;Rules!$B$4)),1,0)</f>
        <v>0</v>
      </c>
      <c r="K7015" s="6" t="str">
        <f aca="false">IF(F7015=1,COUNTIF($F$2:F7015,1),"")</f>
        <v/>
      </c>
    </row>
    <row r="7016" customFormat="false" ht="15" hidden="false" customHeight="false" outlineLevel="0" collapsed="false">
      <c r="A7016" s="6" t="n">
        <v>55065.993</v>
      </c>
      <c r="B7016" s="6" t="n">
        <v>1.98608058608059</v>
      </c>
      <c r="C7016" s="6" t="n">
        <v>75</v>
      </c>
      <c r="D7016" s="6" t="n">
        <v>-1</v>
      </c>
      <c r="E7016" s="6" t="n">
        <v>1.98754578754579</v>
      </c>
      <c r="F7016" s="6" t="n">
        <v>0</v>
      </c>
      <c r="G7016" s="6" t="n">
        <v>0</v>
      </c>
      <c r="H7016" s="6" t="str">
        <f aca="false">IF(AND(A7016&gt;=Stimuli!$B$2,A7016&lt;=Stimuli!$C$2),Stimuli!$A$2,IF(AND(A7016&gt;=Stimuli!$B$3,A7016&lt;=Stimuli!$C$3),Stimuli!$A$3,IF(AND(A7016&gt;=Stimuli!$B$4,A7016&lt;=Stimuli!$C$4),Stimuli!$A$4,"")))</f>
        <v>01 Quiet baseline (60s)</v>
      </c>
      <c r="I7016" s="6" t="n">
        <f aca="false">(B7016-B7015)/((A7016-A7015)/1000)</f>
        <v>0.562637362637304</v>
      </c>
      <c r="J7016" s="6" t="n">
        <f aca="false">IF(OR(B7016&lt;Rules!$B$2,B7016&gt;Rules!$B$3,ABS(I7016)&gt;Rules!$B$4,OR(B7017&lt;Rules!$B$2,B7017&gt;Rules!$B$3,ABS(I7017)&gt;Rules!$B$4)),1,0)</f>
        <v>0</v>
      </c>
      <c r="K7016" s="6" t="str">
        <f aca="false">IF(F7016=1,COUNTIF($F$2:F7016,1),"")</f>
        <v/>
      </c>
    </row>
    <row r="7017" customFormat="false" ht="15" hidden="false" customHeight="false" outlineLevel="0" collapsed="false">
      <c r="A7017" s="6" t="n">
        <v>55073.8055</v>
      </c>
      <c r="B7017" s="6" t="n">
        <v>1.98315018315018</v>
      </c>
      <c r="C7017" s="6" t="n">
        <v>75</v>
      </c>
      <c r="D7017" s="6" t="n">
        <v>-1</v>
      </c>
      <c r="E7017" s="6" t="n">
        <v>1.98754578754579</v>
      </c>
      <c r="F7017" s="6" t="n">
        <v>0</v>
      </c>
      <c r="G7017" s="6" t="n">
        <v>0</v>
      </c>
      <c r="H7017" s="6" t="str">
        <f aca="false">IF(AND(A7017&gt;=Stimuli!$B$2,A7017&lt;=Stimuli!$C$2),Stimuli!$A$2,IF(AND(A7017&gt;=Stimuli!$B$3,A7017&lt;=Stimuli!$C$3),Stimuli!$A$3,IF(AND(A7017&gt;=Stimuli!$B$4,A7017&lt;=Stimuli!$C$4),Stimuli!$A$4,"")))</f>
        <v>01 Quiet baseline (60s)</v>
      </c>
      <c r="I7017" s="6" t="n">
        <f aca="false">(B7017-B7016)/((A7017-A7016)/1000)</f>
        <v>-0.37509157509146</v>
      </c>
      <c r="J7017" s="6" t="n">
        <f aca="false">IF(OR(B7017&lt;Rules!$B$2,B7017&gt;Rules!$B$3,ABS(I7017)&gt;Rules!$B$4,OR(B7018&lt;Rules!$B$2,B7018&gt;Rules!$B$3,ABS(I7018)&gt;Rules!$B$4)),1,0)</f>
        <v>0</v>
      </c>
      <c r="K7017" s="6" t="str">
        <f aca="false">IF(F7017=1,COUNTIF($F$2:F7017,1),"")</f>
        <v/>
      </c>
    </row>
    <row r="7018" customFormat="false" ht="15" hidden="false" customHeight="false" outlineLevel="0" collapsed="false">
      <c r="A7018" s="6" t="n">
        <v>55081.618</v>
      </c>
      <c r="B7018" s="6" t="n">
        <v>1.98315018315018</v>
      </c>
      <c r="C7018" s="6" t="n">
        <v>75</v>
      </c>
      <c r="D7018" s="6" t="n">
        <v>-1</v>
      </c>
      <c r="E7018" s="6" t="n">
        <v>1.98754578754579</v>
      </c>
      <c r="F7018" s="6" t="n">
        <v>0</v>
      </c>
      <c r="G7018" s="6" t="n">
        <v>0</v>
      </c>
      <c r="H7018" s="6" t="str">
        <f aca="false">IF(AND(A7018&gt;=Stimuli!$B$2,A7018&lt;=Stimuli!$C$2),Stimuli!$A$2,IF(AND(A7018&gt;=Stimuli!$B$3,A7018&lt;=Stimuli!$C$3),Stimuli!$A$3,IF(AND(A7018&gt;=Stimuli!$B$4,A7018&lt;=Stimuli!$C$4),Stimuli!$A$4,"")))</f>
        <v>01 Quiet baseline (60s)</v>
      </c>
      <c r="I7018" s="6" t="n">
        <f aca="false">(B7018-B7017)/((A7018-A7017)/1000)</f>
        <v>0</v>
      </c>
      <c r="J7018" s="6" t="n">
        <f aca="false">IF(OR(B7018&lt;Rules!$B$2,B7018&gt;Rules!$B$3,ABS(I7018)&gt;Rules!$B$4,OR(B7019&lt;Rules!$B$2,B7019&gt;Rules!$B$3,ABS(I7019)&gt;Rules!$B$4)),1,0)</f>
        <v>0</v>
      </c>
      <c r="K7018" s="6" t="str">
        <f aca="false">IF(F7018=1,COUNTIF($F$2:F7018,1),"")</f>
        <v/>
      </c>
    </row>
    <row r="7019" customFormat="false" ht="15" hidden="false" customHeight="false" outlineLevel="0" collapsed="false">
      <c r="A7019" s="6" t="n">
        <v>55089.4305</v>
      </c>
      <c r="B7019" s="6" t="n">
        <v>1.98461538461538</v>
      </c>
      <c r="C7019" s="6" t="n">
        <v>75</v>
      </c>
      <c r="D7019" s="6" t="n">
        <v>-1</v>
      </c>
      <c r="E7019" s="6" t="n">
        <v>1.98754578754579</v>
      </c>
      <c r="F7019" s="6" t="n">
        <v>0</v>
      </c>
      <c r="G7019" s="6" t="n">
        <v>0</v>
      </c>
      <c r="H7019" s="6" t="str">
        <f aca="false">IF(AND(A7019&gt;=Stimuli!$B$2,A7019&lt;=Stimuli!$C$2),Stimuli!$A$2,IF(AND(A7019&gt;=Stimuli!$B$3,A7019&lt;=Stimuli!$C$3),Stimuli!$A$3,IF(AND(A7019&gt;=Stimuli!$B$4,A7019&lt;=Stimuli!$C$4),Stimuli!$A$4,"")))</f>
        <v>01 Quiet baseline (60s)</v>
      </c>
      <c r="I7019" s="6" t="n">
        <f aca="false">(B7019-B7018)/((A7019-A7018)/1000)</f>
        <v>0.18754578754573</v>
      </c>
      <c r="J7019" s="6" t="n">
        <f aca="false">IF(OR(B7019&lt;Rules!$B$2,B7019&gt;Rules!$B$3,ABS(I7019)&gt;Rules!$B$4,OR(B7020&lt;Rules!$B$2,B7020&gt;Rules!$B$3,ABS(I7020)&gt;Rules!$B$4)),1,0)</f>
        <v>0</v>
      </c>
      <c r="K7019" s="6" t="str">
        <f aca="false">IF(F7019=1,COUNTIF($F$2:F7019,1),"")</f>
        <v/>
      </c>
    </row>
    <row r="7020" customFormat="false" ht="15" hidden="false" customHeight="false" outlineLevel="0" collapsed="false">
      <c r="A7020" s="6" t="n">
        <v>55097.243</v>
      </c>
      <c r="B7020" s="6" t="n">
        <v>1.98168498168498</v>
      </c>
      <c r="C7020" s="6" t="n">
        <v>75</v>
      </c>
      <c r="D7020" s="6" t="n">
        <v>-1</v>
      </c>
      <c r="E7020" s="6" t="n">
        <v>1.98754578754579</v>
      </c>
      <c r="F7020" s="6" t="n">
        <v>0</v>
      </c>
      <c r="G7020" s="6" t="n">
        <v>0</v>
      </c>
      <c r="H7020" s="6" t="str">
        <f aca="false">IF(AND(A7020&gt;=Stimuli!$B$2,A7020&lt;=Stimuli!$C$2),Stimuli!$A$2,IF(AND(A7020&gt;=Stimuli!$B$3,A7020&lt;=Stimuli!$C$3),Stimuli!$A$3,IF(AND(A7020&gt;=Stimuli!$B$4,A7020&lt;=Stimuli!$C$4),Stimuli!$A$4,"")))</f>
        <v>01 Quiet baseline (60s)</v>
      </c>
      <c r="I7020" s="6" t="n">
        <f aca="false">(B7020-B7019)/((A7020-A7019)/1000)</f>
        <v>-0.375091575091574</v>
      </c>
      <c r="J7020" s="6" t="n">
        <f aca="false">IF(OR(B7020&lt;Rules!$B$2,B7020&gt;Rules!$B$3,ABS(I7020)&gt;Rules!$B$4,OR(B7021&lt;Rules!$B$2,B7021&gt;Rules!$B$3,ABS(I7021)&gt;Rules!$B$4)),1,0)</f>
        <v>0</v>
      </c>
      <c r="K7020" s="6" t="str">
        <f aca="false">IF(F7020=1,COUNTIF($F$2:F7020,1),"")</f>
        <v/>
      </c>
    </row>
    <row r="7021" customFormat="false" ht="15" hidden="false" customHeight="false" outlineLevel="0" collapsed="false">
      <c r="A7021" s="6" t="n">
        <v>55105.0555</v>
      </c>
      <c r="B7021" s="6" t="n">
        <v>1.98608058608059</v>
      </c>
      <c r="C7021" s="6" t="n">
        <v>75</v>
      </c>
      <c r="D7021" s="6" t="n">
        <v>-1</v>
      </c>
      <c r="E7021" s="6" t="n">
        <v>1.98754578754579</v>
      </c>
      <c r="F7021" s="6" t="n">
        <v>0</v>
      </c>
      <c r="G7021" s="6" t="n">
        <v>0</v>
      </c>
      <c r="H7021" s="6" t="str">
        <f aca="false">IF(AND(A7021&gt;=Stimuli!$B$2,A7021&lt;=Stimuli!$C$2),Stimuli!$A$2,IF(AND(A7021&gt;=Stimuli!$B$3,A7021&lt;=Stimuli!$C$3),Stimuli!$A$3,IF(AND(A7021&gt;=Stimuli!$B$4,A7021&lt;=Stimuli!$C$4),Stimuli!$A$4,"")))</f>
        <v>01 Quiet baseline (60s)</v>
      </c>
      <c r="I7021" s="6" t="n">
        <f aca="false">(B7021-B7020)/((A7021-A7020)/1000)</f>
        <v>0.562637362637304</v>
      </c>
      <c r="J7021" s="6" t="n">
        <f aca="false">IF(OR(B7021&lt;Rules!$B$2,B7021&gt;Rules!$B$3,ABS(I7021)&gt;Rules!$B$4,OR(B7022&lt;Rules!$B$2,B7022&gt;Rules!$B$3,ABS(I7022)&gt;Rules!$B$4)),1,0)</f>
        <v>0</v>
      </c>
      <c r="K7021" s="6" t="str">
        <f aca="false">IF(F7021=1,COUNTIF($F$2:F7021,1),"")</f>
        <v/>
      </c>
    </row>
    <row r="7022" customFormat="false" ht="15" hidden="false" customHeight="false" outlineLevel="0" collapsed="false">
      <c r="A7022" s="6" t="n">
        <v>55112.868</v>
      </c>
      <c r="B7022" s="6" t="n">
        <v>1.98021978021978</v>
      </c>
      <c r="C7022" s="6" t="n">
        <v>75</v>
      </c>
      <c r="D7022" s="6" t="n">
        <v>-1</v>
      </c>
      <c r="E7022" s="6" t="n">
        <v>1.98754578754579</v>
      </c>
      <c r="F7022" s="6" t="n">
        <v>0</v>
      </c>
      <c r="G7022" s="6" t="n">
        <v>0</v>
      </c>
      <c r="H7022" s="6" t="str">
        <f aca="false">IF(AND(A7022&gt;=Stimuli!$B$2,A7022&lt;=Stimuli!$C$2),Stimuli!$A$2,IF(AND(A7022&gt;=Stimuli!$B$3,A7022&lt;=Stimuli!$C$3),Stimuli!$A$3,IF(AND(A7022&gt;=Stimuli!$B$4,A7022&lt;=Stimuli!$C$4),Stimuli!$A$4,"")))</f>
        <v>01 Quiet baseline (60s)</v>
      </c>
      <c r="I7022" s="6" t="n">
        <f aca="false">(B7022-B7021)/((A7022-A7021)/1000)</f>
        <v>-0.750183150183034</v>
      </c>
      <c r="J7022" s="6" t="n">
        <f aca="false">IF(OR(B7022&lt;Rules!$B$2,B7022&gt;Rules!$B$3,ABS(I7022)&gt;Rules!$B$4,OR(B7023&lt;Rules!$B$2,B7023&gt;Rules!$B$3,ABS(I7023)&gt;Rules!$B$4)),1,0)</f>
        <v>0</v>
      </c>
      <c r="K7022" s="6" t="str">
        <f aca="false">IF(F7022=1,COUNTIF($F$2:F7022,1),"")</f>
        <v/>
      </c>
    </row>
    <row r="7023" customFormat="false" ht="15" hidden="false" customHeight="false" outlineLevel="0" collapsed="false">
      <c r="A7023" s="6" t="n">
        <v>55120.6805</v>
      </c>
      <c r="B7023" s="6" t="n">
        <v>1.98608058608059</v>
      </c>
      <c r="C7023" s="6" t="n">
        <v>75</v>
      </c>
      <c r="D7023" s="6" t="n">
        <v>-1</v>
      </c>
      <c r="E7023" s="6" t="n">
        <v>1.98754578754579</v>
      </c>
      <c r="F7023" s="6" t="n">
        <v>0</v>
      </c>
      <c r="G7023" s="6" t="n">
        <v>0</v>
      </c>
      <c r="H7023" s="6" t="str">
        <f aca="false">IF(AND(A7023&gt;=Stimuli!$B$2,A7023&lt;=Stimuli!$C$2),Stimuli!$A$2,IF(AND(A7023&gt;=Stimuli!$B$3,A7023&lt;=Stimuli!$C$3),Stimuli!$A$3,IF(AND(A7023&gt;=Stimuli!$B$4,A7023&lt;=Stimuli!$C$4),Stimuli!$A$4,"")))</f>
        <v>01 Quiet baseline (60s)</v>
      </c>
      <c r="I7023" s="6" t="n">
        <f aca="false">(B7023-B7022)/((A7023-A7022)/1000)</f>
        <v>0.750183150183034</v>
      </c>
      <c r="J7023" s="6" t="n">
        <f aca="false">IF(OR(B7023&lt;Rules!$B$2,B7023&gt;Rules!$B$3,ABS(I7023)&gt;Rules!$B$4,OR(B7024&lt;Rules!$B$2,B7024&gt;Rules!$B$3,ABS(I7024)&gt;Rules!$B$4)),1,0)</f>
        <v>0</v>
      </c>
      <c r="K7023" s="6" t="str">
        <f aca="false">IF(F7023=1,COUNTIF($F$2:F7023,1),"")</f>
        <v/>
      </c>
    </row>
    <row r="7024" customFormat="false" ht="15" hidden="false" customHeight="false" outlineLevel="0" collapsed="false">
      <c r="A7024" s="6" t="n">
        <v>55128.493</v>
      </c>
      <c r="B7024" s="6" t="n">
        <v>1.98021978021978</v>
      </c>
      <c r="C7024" s="6" t="n">
        <v>75</v>
      </c>
      <c r="D7024" s="6" t="n">
        <v>-1</v>
      </c>
      <c r="E7024" s="6" t="n">
        <v>1.98754578754579</v>
      </c>
      <c r="F7024" s="6" t="n">
        <v>0</v>
      </c>
      <c r="G7024" s="6" t="n">
        <v>0</v>
      </c>
      <c r="H7024" s="6" t="str">
        <f aca="false">IF(AND(A7024&gt;=Stimuli!$B$2,A7024&lt;=Stimuli!$C$2),Stimuli!$A$2,IF(AND(A7024&gt;=Stimuli!$B$3,A7024&lt;=Stimuli!$C$3),Stimuli!$A$3,IF(AND(A7024&gt;=Stimuli!$B$4,A7024&lt;=Stimuli!$C$4),Stimuli!$A$4,"")))</f>
        <v>01 Quiet baseline (60s)</v>
      </c>
      <c r="I7024" s="6" t="n">
        <f aca="false">(B7024-B7023)/((A7024-A7023)/1000)</f>
        <v>-0.750183150183034</v>
      </c>
      <c r="J7024" s="6" t="n">
        <f aca="false">IF(OR(B7024&lt;Rules!$B$2,B7024&gt;Rules!$B$3,ABS(I7024)&gt;Rules!$B$4,OR(B7025&lt;Rules!$B$2,B7025&gt;Rules!$B$3,ABS(I7025)&gt;Rules!$B$4)),1,0)</f>
        <v>0</v>
      </c>
      <c r="K7024" s="6" t="str">
        <f aca="false">IF(F7024=1,COUNTIF($F$2:F7024,1),"")</f>
        <v/>
      </c>
    </row>
    <row r="7025" customFormat="false" ht="15" hidden="false" customHeight="false" outlineLevel="0" collapsed="false">
      <c r="A7025" s="6" t="n">
        <v>55136.3055</v>
      </c>
      <c r="B7025" s="6" t="n">
        <v>1.98608058608059</v>
      </c>
      <c r="C7025" s="6" t="n">
        <v>75</v>
      </c>
      <c r="D7025" s="6" t="n">
        <v>-1</v>
      </c>
      <c r="E7025" s="6" t="n">
        <v>1.98754578754579</v>
      </c>
      <c r="F7025" s="6" t="n">
        <v>0</v>
      </c>
      <c r="G7025" s="6" t="n">
        <v>0</v>
      </c>
      <c r="H7025" s="6" t="str">
        <f aca="false">IF(AND(A7025&gt;=Stimuli!$B$2,A7025&lt;=Stimuli!$C$2),Stimuli!$A$2,IF(AND(A7025&gt;=Stimuli!$B$3,A7025&lt;=Stimuli!$C$3),Stimuli!$A$3,IF(AND(A7025&gt;=Stimuli!$B$4,A7025&lt;=Stimuli!$C$4),Stimuli!$A$4,"")))</f>
        <v>01 Quiet baseline (60s)</v>
      </c>
      <c r="I7025" s="6" t="n">
        <f aca="false">(B7025-B7024)/((A7025-A7024)/1000)</f>
        <v>0.750183150183034</v>
      </c>
      <c r="J7025" s="6" t="n">
        <f aca="false">IF(OR(B7025&lt;Rules!$B$2,B7025&gt;Rules!$B$3,ABS(I7025)&gt;Rules!$B$4,OR(B7026&lt;Rules!$B$2,B7026&gt;Rules!$B$3,ABS(I7026)&gt;Rules!$B$4)),1,0)</f>
        <v>0</v>
      </c>
      <c r="K7025" s="6" t="str">
        <f aca="false">IF(F7025=1,COUNTIF($F$2:F7025,1),"")</f>
        <v/>
      </c>
    </row>
    <row r="7026" customFormat="false" ht="15" hidden="false" customHeight="false" outlineLevel="0" collapsed="false">
      <c r="A7026" s="6" t="n">
        <v>55144.118</v>
      </c>
      <c r="B7026" s="6" t="n">
        <v>1.97875457875458</v>
      </c>
      <c r="C7026" s="6" t="n">
        <v>75</v>
      </c>
      <c r="D7026" s="6" t="n">
        <v>-1</v>
      </c>
      <c r="E7026" s="6" t="n">
        <v>1.98754578754579</v>
      </c>
      <c r="F7026" s="6" t="n">
        <v>0</v>
      </c>
      <c r="G7026" s="6" t="n">
        <v>0</v>
      </c>
      <c r="H7026" s="6" t="str">
        <f aca="false">IF(AND(A7026&gt;=Stimuli!$B$2,A7026&lt;=Stimuli!$C$2),Stimuli!$A$2,IF(AND(A7026&gt;=Stimuli!$B$3,A7026&lt;=Stimuli!$C$3),Stimuli!$A$3,IF(AND(A7026&gt;=Stimuli!$B$4,A7026&lt;=Stimuli!$C$4),Stimuli!$A$4,"")))</f>
        <v>01 Quiet baseline (60s)</v>
      </c>
      <c r="I7026" s="6" t="n">
        <f aca="false">(B7026-B7025)/((A7026-A7025)/1000)</f>
        <v>-0.937728937728906</v>
      </c>
      <c r="J7026" s="6" t="n">
        <f aca="false">IF(OR(B7026&lt;Rules!$B$2,B7026&gt;Rules!$B$3,ABS(I7026)&gt;Rules!$B$4,OR(B7027&lt;Rules!$B$2,B7027&gt;Rules!$B$3,ABS(I7027)&gt;Rules!$B$4)),1,0)</f>
        <v>0</v>
      </c>
      <c r="K7026" s="6" t="str">
        <f aca="false">IF(F7026=1,COUNTIF($F$2:F7026,1),"")</f>
        <v/>
      </c>
    </row>
    <row r="7027" customFormat="false" ht="15" hidden="false" customHeight="false" outlineLevel="0" collapsed="false">
      <c r="A7027" s="6" t="n">
        <v>55151.9305</v>
      </c>
      <c r="B7027" s="6" t="n">
        <v>1.98608058608059</v>
      </c>
      <c r="C7027" s="6" t="n">
        <v>75</v>
      </c>
      <c r="D7027" s="6" t="n">
        <v>-1</v>
      </c>
      <c r="E7027" s="6" t="n">
        <v>1.98754578754579</v>
      </c>
      <c r="F7027" s="6" t="n">
        <v>0</v>
      </c>
      <c r="G7027" s="6" t="n">
        <v>0</v>
      </c>
      <c r="H7027" s="6" t="str">
        <f aca="false">IF(AND(A7027&gt;=Stimuli!$B$2,A7027&lt;=Stimuli!$C$2),Stimuli!$A$2,IF(AND(A7027&gt;=Stimuli!$B$3,A7027&lt;=Stimuli!$C$3),Stimuli!$A$3,IF(AND(A7027&gt;=Stimuli!$B$4,A7027&lt;=Stimuli!$C$4),Stimuli!$A$4,"")))</f>
        <v>01 Quiet baseline (60s)</v>
      </c>
      <c r="I7027" s="6" t="n">
        <f aca="false">(B7027-B7026)/((A7027-A7026)/1000)</f>
        <v>0.937728937728906</v>
      </c>
      <c r="J7027" s="6" t="n">
        <f aca="false">IF(OR(B7027&lt;Rules!$B$2,B7027&gt;Rules!$B$3,ABS(I7027)&gt;Rules!$B$4,OR(B7028&lt;Rules!$B$2,B7028&gt;Rules!$B$3,ABS(I7028)&gt;Rules!$B$4)),1,0)</f>
        <v>0</v>
      </c>
      <c r="K7027" s="6" t="str">
        <f aca="false">IF(F7027=1,COUNTIF($F$2:F7027,1),"")</f>
        <v/>
      </c>
    </row>
    <row r="7028" customFormat="false" ht="15" hidden="false" customHeight="false" outlineLevel="0" collapsed="false">
      <c r="A7028" s="6" t="n">
        <v>55159.743</v>
      </c>
      <c r="B7028" s="6" t="n">
        <v>1.97875457875458</v>
      </c>
      <c r="C7028" s="6" t="n">
        <v>75</v>
      </c>
      <c r="D7028" s="6" t="n">
        <v>-1</v>
      </c>
      <c r="E7028" s="6" t="n">
        <v>1.98754578754579</v>
      </c>
      <c r="F7028" s="6" t="n">
        <v>0</v>
      </c>
      <c r="G7028" s="6" t="n">
        <v>0</v>
      </c>
      <c r="H7028" s="6" t="str">
        <f aca="false">IF(AND(A7028&gt;=Stimuli!$B$2,A7028&lt;=Stimuli!$C$2),Stimuli!$A$2,IF(AND(A7028&gt;=Stimuli!$B$3,A7028&lt;=Stimuli!$C$3),Stimuli!$A$3,IF(AND(A7028&gt;=Stimuli!$B$4,A7028&lt;=Stimuli!$C$4),Stimuli!$A$4,"")))</f>
        <v>01 Quiet baseline (60s)</v>
      </c>
      <c r="I7028" s="6" t="n">
        <f aca="false">(B7028-B7027)/((A7028-A7027)/1000)</f>
        <v>-0.937728937728906</v>
      </c>
      <c r="J7028" s="6" t="n">
        <f aca="false">IF(OR(B7028&lt;Rules!$B$2,B7028&gt;Rules!$B$3,ABS(I7028)&gt;Rules!$B$4,OR(B7029&lt;Rules!$B$2,B7029&gt;Rules!$B$3,ABS(I7029)&gt;Rules!$B$4)),1,0)</f>
        <v>0</v>
      </c>
      <c r="K7028" s="6" t="str">
        <f aca="false">IF(F7028=1,COUNTIF($F$2:F7028,1),"")</f>
        <v/>
      </c>
    </row>
    <row r="7029" customFormat="false" ht="15" hidden="false" customHeight="false" outlineLevel="0" collapsed="false">
      <c r="A7029" s="6" t="n">
        <v>55167.5555</v>
      </c>
      <c r="B7029" s="6" t="n">
        <v>1.98461538461538</v>
      </c>
      <c r="C7029" s="6" t="n">
        <v>75</v>
      </c>
      <c r="D7029" s="6" t="n">
        <v>-1</v>
      </c>
      <c r="E7029" s="6" t="n">
        <v>1.98754578754579</v>
      </c>
      <c r="F7029" s="6" t="n">
        <v>0</v>
      </c>
      <c r="G7029" s="6" t="n">
        <v>0</v>
      </c>
      <c r="H7029" s="6" t="str">
        <f aca="false">IF(AND(A7029&gt;=Stimuli!$B$2,A7029&lt;=Stimuli!$C$2),Stimuli!$A$2,IF(AND(A7029&gt;=Stimuli!$B$3,A7029&lt;=Stimuli!$C$3),Stimuli!$A$3,IF(AND(A7029&gt;=Stimuli!$B$4,A7029&lt;=Stimuli!$C$4),Stimuli!$A$4,"")))</f>
        <v>01 Quiet baseline (60s)</v>
      </c>
      <c r="I7029" s="6" t="n">
        <f aca="false">(B7029-B7028)/((A7029-A7028)/1000)</f>
        <v>0.750183150183176</v>
      </c>
      <c r="J7029" s="6" t="n">
        <f aca="false">IF(OR(B7029&lt;Rules!$B$2,B7029&gt;Rules!$B$3,ABS(I7029)&gt;Rules!$B$4,OR(B7030&lt;Rules!$B$2,B7030&gt;Rules!$B$3,ABS(I7030)&gt;Rules!$B$4)),1,0)</f>
        <v>0</v>
      </c>
      <c r="K7029" s="6" t="str">
        <f aca="false">IF(F7029=1,COUNTIF($F$2:F7029,1),"")</f>
        <v/>
      </c>
    </row>
    <row r="7030" customFormat="false" ht="15" hidden="false" customHeight="false" outlineLevel="0" collapsed="false">
      <c r="A7030" s="6" t="n">
        <v>55175.368</v>
      </c>
      <c r="B7030" s="6" t="n">
        <v>1.97875457875458</v>
      </c>
      <c r="C7030" s="6" t="n">
        <v>75</v>
      </c>
      <c r="D7030" s="6" t="n">
        <v>-1</v>
      </c>
      <c r="E7030" s="6" t="n">
        <v>1.98754578754579</v>
      </c>
      <c r="F7030" s="6" t="n">
        <v>0</v>
      </c>
      <c r="G7030" s="6" t="n">
        <v>0</v>
      </c>
      <c r="H7030" s="6" t="str">
        <f aca="false">IF(AND(A7030&gt;=Stimuli!$B$2,A7030&lt;=Stimuli!$C$2),Stimuli!$A$2,IF(AND(A7030&gt;=Stimuli!$B$3,A7030&lt;=Stimuli!$C$3),Stimuli!$A$3,IF(AND(A7030&gt;=Stimuli!$B$4,A7030&lt;=Stimuli!$C$4),Stimuli!$A$4,"")))</f>
        <v>01 Quiet baseline (60s)</v>
      </c>
      <c r="I7030" s="6" t="n">
        <f aca="false">(B7030-B7029)/((A7030-A7029)/1000)</f>
        <v>-0.750183150183176</v>
      </c>
      <c r="J7030" s="6" t="n">
        <f aca="false">IF(OR(B7030&lt;Rules!$B$2,B7030&gt;Rules!$B$3,ABS(I7030)&gt;Rules!$B$4,OR(B7031&lt;Rules!$B$2,B7031&gt;Rules!$B$3,ABS(I7031)&gt;Rules!$B$4)),1,0)</f>
        <v>0</v>
      </c>
      <c r="K7030" s="6" t="str">
        <f aca="false">IF(F7030=1,COUNTIF($F$2:F7030,1),"")</f>
        <v/>
      </c>
    </row>
    <row r="7031" customFormat="false" ht="15" hidden="false" customHeight="false" outlineLevel="0" collapsed="false">
      <c r="A7031" s="6" t="n">
        <v>55183.1805</v>
      </c>
      <c r="B7031" s="6" t="n">
        <v>1.98315018315018</v>
      </c>
      <c r="C7031" s="6" t="n">
        <v>75</v>
      </c>
      <c r="D7031" s="6" t="n">
        <v>-1</v>
      </c>
      <c r="E7031" s="6" t="n">
        <v>1.98754578754579</v>
      </c>
      <c r="F7031" s="6" t="n">
        <v>0</v>
      </c>
      <c r="G7031" s="6" t="n">
        <v>0</v>
      </c>
      <c r="H7031" s="6" t="str">
        <f aca="false">IF(AND(A7031&gt;=Stimuli!$B$2,A7031&lt;=Stimuli!$C$2),Stimuli!$A$2,IF(AND(A7031&gt;=Stimuli!$B$3,A7031&lt;=Stimuli!$C$3),Stimuli!$A$3,IF(AND(A7031&gt;=Stimuli!$B$4,A7031&lt;=Stimuli!$C$4),Stimuli!$A$4,"")))</f>
        <v>01 Quiet baseline (60s)</v>
      </c>
      <c r="I7031" s="6" t="n">
        <f aca="false">(B7031-B7030)/((A7031-A7030)/1000)</f>
        <v>0.562637362637446</v>
      </c>
      <c r="J7031" s="6" t="n">
        <f aca="false">IF(OR(B7031&lt;Rules!$B$2,B7031&gt;Rules!$B$3,ABS(I7031)&gt;Rules!$B$4,OR(B7032&lt;Rules!$B$2,B7032&gt;Rules!$B$3,ABS(I7032)&gt;Rules!$B$4)),1,0)</f>
        <v>0</v>
      </c>
      <c r="K7031" s="6" t="str">
        <f aca="false">IF(F7031=1,COUNTIF($F$2:F7031,1),"")</f>
        <v/>
      </c>
    </row>
    <row r="7032" customFormat="false" ht="15" hidden="false" customHeight="false" outlineLevel="0" collapsed="false">
      <c r="A7032" s="6" t="n">
        <v>55190.993</v>
      </c>
      <c r="B7032" s="6" t="n">
        <v>1.98021978021978</v>
      </c>
      <c r="C7032" s="6" t="n">
        <v>75</v>
      </c>
      <c r="D7032" s="6" t="n">
        <v>-1</v>
      </c>
      <c r="E7032" s="6" t="n">
        <v>1.98754578754579</v>
      </c>
      <c r="F7032" s="6" t="n">
        <v>0</v>
      </c>
      <c r="G7032" s="6" t="n">
        <v>0</v>
      </c>
      <c r="H7032" s="6" t="str">
        <f aca="false">IF(AND(A7032&gt;=Stimuli!$B$2,A7032&lt;=Stimuli!$C$2),Stimuli!$A$2,IF(AND(A7032&gt;=Stimuli!$B$3,A7032&lt;=Stimuli!$C$3),Stimuli!$A$3,IF(AND(A7032&gt;=Stimuli!$B$4,A7032&lt;=Stimuli!$C$4),Stimuli!$A$4,"")))</f>
        <v>01 Quiet baseline (60s)</v>
      </c>
      <c r="I7032" s="6" t="n">
        <f aca="false">(B7032-B7031)/((A7032-A7031)/1000)</f>
        <v>-0.375091575091574</v>
      </c>
      <c r="J7032" s="6" t="n">
        <f aca="false">IF(OR(B7032&lt;Rules!$B$2,B7032&gt;Rules!$B$3,ABS(I7032)&gt;Rules!$B$4,OR(B7033&lt;Rules!$B$2,B7033&gt;Rules!$B$3,ABS(I7033)&gt;Rules!$B$4)),1,0)</f>
        <v>0</v>
      </c>
      <c r="K7032" s="6" t="str">
        <f aca="false">IF(F7032=1,COUNTIF($F$2:F7032,1),"")</f>
        <v/>
      </c>
    </row>
    <row r="7033" customFormat="false" ht="15" hidden="false" customHeight="false" outlineLevel="0" collapsed="false">
      <c r="A7033" s="6" t="n">
        <v>55198.8055</v>
      </c>
      <c r="B7033" s="6" t="n">
        <v>1.98168498168498</v>
      </c>
      <c r="C7033" s="6" t="n">
        <v>75</v>
      </c>
      <c r="D7033" s="6" t="n">
        <v>-1</v>
      </c>
      <c r="E7033" s="6" t="n">
        <v>1.98754578754579</v>
      </c>
      <c r="F7033" s="6" t="n">
        <v>0</v>
      </c>
      <c r="G7033" s="6" t="n">
        <v>0</v>
      </c>
      <c r="H7033" s="6" t="str">
        <f aca="false">IF(AND(A7033&gt;=Stimuli!$B$2,A7033&lt;=Stimuli!$C$2),Stimuli!$A$2,IF(AND(A7033&gt;=Stimuli!$B$3,A7033&lt;=Stimuli!$C$3),Stimuli!$A$3,IF(AND(A7033&gt;=Stimuli!$B$4,A7033&lt;=Stimuli!$C$4),Stimuli!$A$4,"")))</f>
        <v>01 Quiet baseline (60s)</v>
      </c>
      <c r="I7033" s="6" t="n">
        <f aca="false">(B7033-B7032)/((A7033-A7032)/1000)</f>
        <v>0.18754578754573</v>
      </c>
      <c r="J7033" s="6" t="n">
        <f aca="false">IF(OR(B7033&lt;Rules!$B$2,B7033&gt;Rules!$B$3,ABS(I7033)&gt;Rules!$B$4,OR(B7034&lt;Rules!$B$2,B7034&gt;Rules!$B$3,ABS(I7034)&gt;Rules!$B$4)),1,0)</f>
        <v>0</v>
      </c>
      <c r="K7033" s="6" t="str">
        <f aca="false">IF(F7033=1,COUNTIF($F$2:F7033,1),"")</f>
        <v/>
      </c>
    </row>
    <row r="7034" customFormat="false" ht="15" hidden="false" customHeight="false" outlineLevel="0" collapsed="false">
      <c r="A7034" s="6" t="n">
        <v>55206.618</v>
      </c>
      <c r="B7034" s="6" t="n">
        <v>1.98168498168498</v>
      </c>
      <c r="C7034" s="6" t="n">
        <v>75</v>
      </c>
      <c r="D7034" s="6" t="n">
        <v>-1</v>
      </c>
      <c r="E7034" s="6" t="n">
        <v>1.98754578754579</v>
      </c>
      <c r="F7034" s="6" t="n">
        <v>0</v>
      </c>
      <c r="G7034" s="6" t="n">
        <v>0</v>
      </c>
      <c r="H7034" s="6" t="str">
        <f aca="false">IF(AND(A7034&gt;=Stimuli!$B$2,A7034&lt;=Stimuli!$C$2),Stimuli!$A$2,IF(AND(A7034&gt;=Stimuli!$B$3,A7034&lt;=Stimuli!$C$3),Stimuli!$A$3,IF(AND(A7034&gt;=Stimuli!$B$4,A7034&lt;=Stimuli!$C$4),Stimuli!$A$4,"")))</f>
        <v>01 Quiet baseline (60s)</v>
      </c>
      <c r="I7034" s="6" t="n">
        <f aca="false">(B7034-B7033)/((A7034-A7033)/1000)</f>
        <v>0</v>
      </c>
      <c r="J7034" s="6" t="n">
        <f aca="false">IF(OR(B7034&lt;Rules!$B$2,B7034&gt;Rules!$B$3,ABS(I7034)&gt;Rules!$B$4,OR(B7035&lt;Rules!$B$2,B7035&gt;Rules!$B$3,ABS(I7035)&gt;Rules!$B$4)),1,0)</f>
        <v>0</v>
      </c>
      <c r="K7034" s="6" t="str">
        <f aca="false">IF(F7034=1,COUNTIF($F$2:F7034,1),"")</f>
        <v/>
      </c>
    </row>
    <row r="7035" customFormat="false" ht="15" hidden="false" customHeight="false" outlineLevel="0" collapsed="false">
      <c r="A7035" s="6" t="n">
        <v>55214.4305</v>
      </c>
      <c r="B7035" s="6" t="n">
        <v>1.98021978021978</v>
      </c>
      <c r="C7035" s="6" t="n">
        <v>75</v>
      </c>
      <c r="D7035" s="6" t="n">
        <v>-1</v>
      </c>
      <c r="E7035" s="6" t="n">
        <v>1.98754578754579</v>
      </c>
      <c r="F7035" s="6" t="n">
        <v>0</v>
      </c>
      <c r="G7035" s="6" t="n">
        <v>0</v>
      </c>
      <c r="H7035" s="6" t="str">
        <f aca="false">IF(AND(A7035&gt;=Stimuli!$B$2,A7035&lt;=Stimuli!$C$2),Stimuli!$A$2,IF(AND(A7035&gt;=Stimuli!$B$3,A7035&lt;=Stimuli!$C$3),Stimuli!$A$3,IF(AND(A7035&gt;=Stimuli!$B$4,A7035&lt;=Stimuli!$C$4),Stimuli!$A$4,"")))</f>
        <v>01 Quiet baseline (60s)</v>
      </c>
      <c r="I7035" s="6" t="n">
        <f aca="false">(B7035-B7034)/((A7035-A7034)/1000)</f>
        <v>-0.18754578754573</v>
      </c>
      <c r="J7035" s="6" t="n">
        <f aca="false">IF(OR(B7035&lt;Rules!$B$2,B7035&gt;Rules!$B$3,ABS(I7035)&gt;Rules!$B$4,OR(B7036&lt;Rules!$B$2,B7036&gt;Rules!$B$3,ABS(I7036)&gt;Rules!$B$4)),1,0)</f>
        <v>0</v>
      </c>
      <c r="K7035" s="6" t="str">
        <f aca="false">IF(F7035=1,COUNTIF($F$2:F7035,1),"")</f>
        <v/>
      </c>
    </row>
    <row r="7036" customFormat="false" ht="15" hidden="false" customHeight="false" outlineLevel="0" collapsed="false">
      <c r="A7036" s="6" t="n">
        <v>55222.243</v>
      </c>
      <c r="B7036" s="6" t="n">
        <v>1.98168498168498</v>
      </c>
      <c r="C7036" s="6" t="n">
        <v>75</v>
      </c>
      <c r="D7036" s="6" t="n">
        <v>-1</v>
      </c>
      <c r="E7036" s="6" t="n">
        <v>1.98754578754579</v>
      </c>
      <c r="F7036" s="6" t="n">
        <v>0</v>
      </c>
      <c r="G7036" s="6" t="n">
        <v>0</v>
      </c>
      <c r="H7036" s="6" t="str">
        <f aca="false">IF(AND(A7036&gt;=Stimuli!$B$2,A7036&lt;=Stimuli!$C$2),Stimuli!$A$2,IF(AND(A7036&gt;=Stimuli!$B$3,A7036&lt;=Stimuli!$C$3),Stimuli!$A$3,IF(AND(A7036&gt;=Stimuli!$B$4,A7036&lt;=Stimuli!$C$4),Stimuli!$A$4,"")))</f>
        <v>01 Quiet baseline (60s)</v>
      </c>
      <c r="I7036" s="6" t="n">
        <f aca="false">(B7036-B7035)/((A7036-A7035)/1000)</f>
        <v>0.18754578754573</v>
      </c>
      <c r="J7036" s="6" t="n">
        <f aca="false">IF(OR(B7036&lt;Rules!$B$2,B7036&gt;Rules!$B$3,ABS(I7036)&gt;Rules!$B$4,OR(B7037&lt;Rules!$B$2,B7037&gt;Rules!$B$3,ABS(I7037)&gt;Rules!$B$4)),1,0)</f>
        <v>0</v>
      </c>
      <c r="K7036" s="6" t="str">
        <f aca="false">IF(F7036=1,COUNTIF($F$2:F7036,1),"")</f>
        <v/>
      </c>
    </row>
    <row r="7037" customFormat="false" ht="15" hidden="false" customHeight="false" outlineLevel="0" collapsed="false">
      <c r="A7037" s="6" t="n">
        <v>55230.0555</v>
      </c>
      <c r="B7037" s="6" t="n">
        <v>1.97875457875458</v>
      </c>
      <c r="C7037" s="6" t="n">
        <v>75</v>
      </c>
      <c r="D7037" s="6" t="n">
        <v>-1</v>
      </c>
      <c r="E7037" s="6" t="n">
        <v>1.98754578754579</v>
      </c>
      <c r="F7037" s="6" t="n">
        <v>0</v>
      </c>
      <c r="G7037" s="6" t="n">
        <v>0</v>
      </c>
      <c r="H7037" s="6" t="str">
        <f aca="false">IF(AND(A7037&gt;=Stimuli!$B$2,A7037&lt;=Stimuli!$C$2),Stimuli!$A$2,IF(AND(A7037&gt;=Stimuli!$B$3,A7037&lt;=Stimuli!$C$3),Stimuli!$A$3,IF(AND(A7037&gt;=Stimuli!$B$4,A7037&lt;=Stimuli!$C$4),Stimuli!$A$4,"")))</f>
        <v>01 Quiet baseline (60s)</v>
      </c>
      <c r="I7037" s="6" t="n">
        <f aca="false">(B7037-B7036)/((A7037-A7036)/1000)</f>
        <v>-0.375091575091602</v>
      </c>
      <c r="J7037" s="6" t="n">
        <f aca="false">IF(OR(B7037&lt;Rules!$B$2,B7037&gt;Rules!$B$3,ABS(I7037)&gt;Rules!$B$4,OR(B7038&lt;Rules!$B$2,B7038&gt;Rules!$B$3,ABS(I7038)&gt;Rules!$B$4)),1,0)</f>
        <v>0</v>
      </c>
      <c r="K7037" s="6" t="str">
        <f aca="false">IF(F7037=1,COUNTIF($F$2:F7037,1),"")</f>
        <v/>
      </c>
    </row>
    <row r="7038" customFormat="false" ht="15" hidden="false" customHeight="false" outlineLevel="0" collapsed="false">
      <c r="A7038" s="6" t="n">
        <v>55237.868</v>
      </c>
      <c r="B7038" s="6" t="n">
        <v>1.98315018315018</v>
      </c>
      <c r="C7038" s="6" t="n">
        <v>75</v>
      </c>
      <c r="D7038" s="6" t="n">
        <v>-1</v>
      </c>
      <c r="E7038" s="6" t="n">
        <v>1.98754578754579</v>
      </c>
      <c r="F7038" s="6" t="n">
        <v>0</v>
      </c>
      <c r="G7038" s="6" t="n">
        <v>0</v>
      </c>
      <c r="H7038" s="6" t="str">
        <f aca="false">IF(AND(A7038&gt;=Stimuli!$B$2,A7038&lt;=Stimuli!$C$2),Stimuli!$A$2,IF(AND(A7038&gt;=Stimuli!$B$3,A7038&lt;=Stimuli!$C$3),Stimuli!$A$3,IF(AND(A7038&gt;=Stimuli!$B$4,A7038&lt;=Stimuli!$C$4),Stimuli!$A$4,"")))</f>
        <v>01 Quiet baseline (60s)</v>
      </c>
      <c r="I7038" s="6" t="n">
        <f aca="false">(B7038-B7037)/((A7038-A7037)/1000)</f>
        <v>0.562637362637446</v>
      </c>
      <c r="J7038" s="6" t="n">
        <f aca="false">IF(OR(B7038&lt;Rules!$B$2,B7038&gt;Rules!$B$3,ABS(I7038)&gt;Rules!$B$4,OR(B7039&lt;Rules!$B$2,B7039&gt;Rules!$B$3,ABS(I7039)&gt;Rules!$B$4)),1,0)</f>
        <v>0</v>
      </c>
      <c r="K7038" s="6" t="str">
        <f aca="false">IF(F7038=1,COUNTIF($F$2:F7038,1),"")</f>
        <v/>
      </c>
    </row>
    <row r="7039" customFormat="false" ht="15" hidden="false" customHeight="false" outlineLevel="0" collapsed="false">
      <c r="A7039" s="6" t="n">
        <v>55245.6805</v>
      </c>
      <c r="B7039" s="6" t="n">
        <v>1.97728937728938</v>
      </c>
      <c r="C7039" s="6" t="n">
        <v>75</v>
      </c>
      <c r="D7039" s="6" t="n">
        <v>-1</v>
      </c>
      <c r="E7039" s="6" t="n">
        <v>1.98754578754579</v>
      </c>
      <c r="F7039" s="6" t="n">
        <v>0</v>
      </c>
      <c r="G7039" s="6" t="n">
        <v>0</v>
      </c>
      <c r="H7039" s="6" t="str">
        <f aca="false">IF(AND(A7039&gt;=Stimuli!$B$2,A7039&lt;=Stimuli!$C$2),Stimuli!$A$2,IF(AND(A7039&gt;=Stimuli!$B$3,A7039&lt;=Stimuli!$C$3),Stimuli!$A$3,IF(AND(A7039&gt;=Stimuli!$B$4,A7039&lt;=Stimuli!$C$4),Stimuli!$A$4,"")))</f>
        <v>01 Quiet baseline (60s)</v>
      </c>
      <c r="I7039" s="6" t="n">
        <f aca="false">(B7039-B7038)/((A7039-A7038)/1000)</f>
        <v>-0.750183150183176</v>
      </c>
      <c r="J7039" s="6" t="n">
        <f aca="false">IF(OR(B7039&lt;Rules!$B$2,B7039&gt;Rules!$B$3,ABS(I7039)&gt;Rules!$B$4,OR(B7040&lt;Rules!$B$2,B7040&gt;Rules!$B$3,ABS(I7040)&gt;Rules!$B$4)),1,0)</f>
        <v>0</v>
      </c>
      <c r="K7039" s="6" t="str">
        <f aca="false">IF(F7039=1,COUNTIF($F$2:F7039,1),"")</f>
        <v/>
      </c>
    </row>
    <row r="7040" customFormat="false" ht="15" hidden="false" customHeight="false" outlineLevel="0" collapsed="false">
      <c r="A7040" s="6" t="n">
        <v>55253.493</v>
      </c>
      <c r="B7040" s="6" t="n">
        <v>1.98461538461538</v>
      </c>
      <c r="C7040" s="6" t="n">
        <v>75</v>
      </c>
      <c r="D7040" s="6" t="n">
        <v>-1</v>
      </c>
      <c r="E7040" s="6" t="n">
        <v>1.98754578754579</v>
      </c>
      <c r="F7040" s="6" t="n">
        <v>0</v>
      </c>
      <c r="G7040" s="6" t="n">
        <v>0</v>
      </c>
      <c r="H7040" s="6" t="str">
        <f aca="false">IF(AND(A7040&gt;=Stimuli!$B$2,A7040&lt;=Stimuli!$C$2),Stimuli!$A$2,IF(AND(A7040&gt;=Stimuli!$B$3,A7040&lt;=Stimuli!$C$3),Stimuli!$A$3,IF(AND(A7040&gt;=Stimuli!$B$4,A7040&lt;=Stimuli!$C$4),Stimuli!$A$4,"")))</f>
        <v>01 Quiet baseline (60s)</v>
      </c>
      <c r="I7040" s="6" t="n">
        <f aca="false">(B7040-B7039)/((A7040-A7039)/1000)</f>
        <v>0.937728937728906</v>
      </c>
      <c r="J7040" s="6" t="n">
        <f aca="false">IF(OR(B7040&lt;Rules!$B$2,B7040&gt;Rules!$B$3,ABS(I7040)&gt;Rules!$B$4,OR(B7041&lt;Rules!$B$2,B7041&gt;Rules!$B$3,ABS(I7041)&gt;Rules!$B$4)),1,0)</f>
        <v>0</v>
      </c>
      <c r="K7040" s="6" t="str">
        <f aca="false">IF(F7040=1,COUNTIF($F$2:F7040,1),"")</f>
        <v/>
      </c>
    </row>
    <row r="7041" customFormat="false" ht="15" hidden="false" customHeight="false" outlineLevel="0" collapsed="false">
      <c r="A7041" s="6" t="n">
        <v>55261.3055</v>
      </c>
      <c r="B7041" s="6" t="n">
        <v>1.97582417582418</v>
      </c>
      <c r="C7041" s="6" t="n">
        <v>75</v>
      </c>
      <c r="D7041" s="6" t="n">
        <v>-1</v>
      </c>
      <c r="E7041" s="6" t="n">
        <v>1.98754578754579</v>
      </c>
      <c r="F7041" s="6" t="n">
        <v>0</v>
      </c>
      <c r="G7041" s="6" t="n">
        <v>0</v>
      </c>
      <c r="H7041" s="6" t="str">
        <f aca="false">IF(AND(A7041&gt;=Stimuli!$B$2,A7041&lt;=Stimuli!$C$2),Stimuli!$A$2,IF(AND(A7041&gt;=Stimuli!$B$3,A7041&lt;=Stimuli!$C$3),Stimuli!$A$3,IF(AND(A7041&gt;=Stimuli!$B$4,A7041&lt;=Stimuli!$C$4),Stimuli!$A$4,"")))</f>
        <v>01 Quiet baseline (60s)</v>
      </c>
      <c r="I7041" s="6" t="n">
        <f aca="false">(B7041-B7040)/((A7041-A7040)/1000)</f>
        <v>-1.12527472527475</v>
      </c>
      <c r="J7041" s="6" t="n">
        <f aca="false">IF(OR(B7041&lt;Rules!$B$2,B7041&gt;Rules!$B$3,ABS(I7041)&gt;Rules!$B$4,OR(B7042&lt;Rules!$B$2,B7042&gt;Rules!$B$3,ABS(I7042)&gt;Rules!$B$4)),1,0)</f>
        <v>0</v>
      </c>
      <c r="K7041" s="6" t="str">
        <f aca="false">IF(F7041=1,COUNTIF($F$2:F7041,1),"")</f>
        <v/>
      </c>
    </row>
    <row r="7042" customFormat="false" ht="15" hidden="false" customHeight="false" outlineLevel="0" collapsed="false">
      <c r="A7042" s="6" t="n">
        <v>55269.118</v>
      </c>
      <c r="B7042" s="6" t="n">
        <v>1.98461538461538</v>
      </c>
      <c r="C7042" s="6" t="n">
        <v>75</v>
      </c>
      <c r="D7042" s="6" t="n">
        <v>-1</v>
      </c>
      <c r="E7042" s="6" t="n">
        <v>1.98754578754579</v>
      </c>
      <c r="F7042" s="6" t="n">
        <v>0</v>
      </c>
      <c r="G7042" s="6" t="n">
        <v>0</v>
      </c>
      <c r="H7042" s="6" t="str">
        <f aca="false">IF(AND(A7042&gt;=Stimuli!$B$2,A7042&lt;=Stimuli!$C$2),Stimuli!$A$2,IF(AND(A7042&gt;=Stimuli!$B$3,A7042&lt;=Stimuli!$C$3),Stimuli!$A$3,IF(AND(A7042&gt;=Stimuli!$B$4,A7042&lt;=Stimuli!$C$4),Stimuli!$A$4,"")))</f>
        <v>01 Quiet baseline (60s)</v>
      </c>
      <c r="I7042" s="6" t="n">
        <f aca="false">(B7042-B7041)/((A7042-A7041)/1000)</f>
        <v>1.12527472527475</v>
      </c>
      <c r="J7042" s="6" t="n">
        <f aca="false">IF(OR(B7042&lt;Rules!$B$2,B7042&gt;Rules!$B$3,ABS(I7042)&gt;Rules!$B$4,OR(B7043&lt;Rules!$B$2,B7043&gt;Rules!$B$3,ABS(I7043)&gt;Rules!$B$4)),1,0)</f>
        <v>0</v>
      </c>
      <c r="K7042" s="6" t="str">
        <f aca="false">IF(F7042=1,COUNTIF($F$2:F7042,1),"")</f>
        <v/>
      </c>
    </row>
    <row r="7043" customFormat="false" ht="15" hidden="false" customHeight="false" outlineLevel="0" collapsed="false">
      <c r="A7043" s="6" t="n">
        <v>55276.9305</v>
      </c>
      <c r="B7043" s="6" t="n">
        <v>1.97582417582418</v>
      </c>
      <c r="C7043" s="6" t="n">
        <v>75</v>
      </c>
      <c r="D7043" s="6" t="n">
        <v>-1</v>
      </c>
      <c r="E7043" s="6" t="n">
        <v>1.98754578754579</v>
      </c>
      <c r="F7043" s="6" t="n">
        <v>0</v>
      </c>
      <c r="G7043" s="6" t="n">
        <v>0</v>
      </c>
      <c r="H7043" s="6" t="str">
        <f aca="false">IF(AND(A7043&gt;=Stimuli!$B$2,A7043&lt;=Stimuli!$C$2),Stimuli!$A$2,IF(AND(A7043&gt;=Stimuli!$B$3,A7043&lt;=Stimuli!$C$3),Stimuli!$A$3,IF(AND(A7043&gt;=Stimuli!$B$4,A7043&lt;=Stimuli!$C$4),Stimuli!$A$4,"")))</f>
        <v>01 Quiet baseline (60s)</v>
      </c>
      <c r="I7043" s="6" t="n">
        <f aca="false">(B7043-B7042)/((A7043-A7042)/1000)</f>
        <v>-1.12527472527475</v>
      </c>
      <c r="J7043" s="6" t="n">
        <f aca="false">IF(OR(B7043&lt;Rules!$B$2,B7043&gt;Rules!$B$3,ABS(I7043)&gt;Rules!$B$4,OR(B7044&lt;Rules!$B$2,B7044&gt;Rules!$B$3,ABS(I7044)&gt;Rules!$B$4)),1,0)</f>
        <v>0</v>
      </c>
      <c r="K7043" s="6" t="str">
        <f aca="false">IF(F7043=1,COUNTIF($F$2:F7043,1),"")</f>
        <v/>
      </c>
    </row>
    <row r="7044" customFormat="false" ht="15" hidden="false" customHeight="false" outlineLevel="0" collapsed="false">
      <c r="A7044" s="6" t="n">
        <v>55284.743</v>
      </c>
      <c r="B7044" s="6" t="n">
        <v>1.98315018315018</v>
      </c>
      <c r="C7044" s="6" t="n">
        <v>75</v>
      </c>
      <c r="D7044" s="6" t="n">
        <v>-1</v>
      </c>
      <c r="E7044" s="6" t="n">
        <v>1.98754578754579</v>
      </c>
      <c r="F7044" s="6" t="n">
        <v>0</v>
      </c>
      <c r="G7044" s="6" t="n">
        <v>0</v>
      </c>
      <c r="H7044" s="6" t="str">
        <f aca="false">IF(AND(A7044&gt;=Stimuli!$B$2,A7044&lt;=Stimuli!$C$2),Stimuli!$A$2,IF(AND(A7044&gt;=Stimuli!$B$3,A7044&lt;=Stimuli!$C$3),Stimuli!$A$3,IF(AND(A7044&gt;=Stimuli!$B$4,A7044&lt;=Stimuli!$C$4),Stimuli!$A$4,"")))</f>
        <v>01 Quiet baseline (60s)</v>
      </c>
      <c r="I7044" s="6" t="n">
        <f aca="false">(B7044-B7043)/((A7044-A7043)/1000)</f>
        <v>0.93772893772902</v>
      </c>
      <c r="J7044" s="6" t="n">
        <f aca="false">IF(OR(B7044&lt;Rules!$B$2,B7044&gt;Rules!$B$3,ABS(I7044)&gt;Rules!$B$4,OR(B7045&lt;Rules!$B$2,B7045&gt;Rules!$B$3,ABS(I7045)&gt;Rules!$B$4)),1,0)</f>
        <v>0</v>
      </c>
      <c r="K7044" s="6" t="str">
        <f aca="false">IF(F7044=1,COUNTIF($F$2:F7044,1),"")</f>
        <v/>
      </c>
    </row>
    <row r="7045" customFormat="false" ht="15" hidden="false" customHeight="false" outlineLevel="0" collapsed="false">
      <c r="A7045" s="6" t="n">
        <v>55292.5555</v>
      </c>
      <c r="B7045" s="6" t="n">
        <v>1.97582417582418</v>
      </c>
      <c r="C7045" s="6" t="n">
        <v>75</v>
      </c>
      <c r="D7045" s="6" t="n">
        <v>-1</v>
      </c>
      <c r="E7045" s="6" t="n">
        <v>1.98754578754579</v>
      </c>
      <c r="F7045" s="6" t="n">
        <v>0</v>
      </c>
      <c r="G7045" s="6" t="n">
        <v>0</v>
      </c>
      <c r="H7045" s="6" t="str">
        <f aca="false">IF(AND(A7045&gt;=Stimuli!$B$2,A7045&lt;=Stimuli!$C$2),Stimuli!$A$2,IF(AND(A7045&gt;=Stimuli!$B$3,A7045&lt;=Stimuli!$C$3),Stimuli!$A$3,IF(AND(A7045&gt;=Stimuli!$B$4,A7045&lt;=Stimuli!$C$4),Stimuli!$A$4,"")))</f>
        <v>01 Quiet baseline (60s)</v>
      </c>
      <c r="I7045" s="6" t="n">
        <f aca="false">(B7045-B7044)/((A7045-A7044)/1000)</f>
        <v>-0.93772893772902</v>
      </c>
      <c r="J7045" s="6" t="n">
        <f aca="false">IF(OR(B7045&lt;Rules!$B$2,B7045&gt;Rules!$B$3,ABS(I7045)&gt;Rules!$B$4,OR(B7046&lt;Rules!$B$2,B7046&gt;Rules!$B$3,ABS(I7046)&gt;Rules!$B$4)),1,0)</f>
        <v>0</v>
      </c>
      <c r="K7045" s="6" t="str">
        <f aca="false">IF(F7045=1,COUNTIF($F$2:F7045,1),"")</f>
        <v/>
      </c>
    </row>
    <row r="7046" customFormat="false" ht="15" hidden="false" customHeight="false" outlineLevel="0" collapsed="false">
      <c r="A7046" s="6" t="n">
        <v>55300.368</v>
      </c>
      <c r="B7046" s="6" t="n">
        <v>1.98168498168498</v>
      </c>
      <c r="C7046" s="6" t="n">
        <v>75</v>
      </c>
      <c r="D7046" s="6" t="n">
        <v>-1</v>
      </c>
      <c r="E7046" s="6" t="n">
        <v>1.98754578754579</v>
      </c>
      <c r="F7046" s="6" t="n">
        <v>0</v>
      </c>
      <c r="G7046" s="6" t="n">
        <v>0</v>
      </c>
      <c r="H7046" s="6" t="str">
        <f aca="false">IF(AND(A7046&gt;=Stimuli!$B$2,A7046&lt;=Stimuli!$C$2),Stimuli!$A$2,IF(AND(A7046&gt;=Stimuli!$B$3,A7046&lt;=Stimuli!$C$3),Stimuli!$A$3,IF(AND(A7046&gt;=Stimuli!$B$4,A7046&lt;=Stimuli!$C$4),Stimuli!$A$4,"")))</f>
        <v>01 Quiet baseline (60s)</v>
      </c>
      <c r="I7046" s="6" t="n">
        <f aca="false">(B7046-B7045)/((A7046-A7045)/1000)</f>
        <v>0.750183150183176</v>
      </c>
      <c r="J7046" s="6" t="n">
        <f aca="false">IF(OR(B7046&lt;Rules!$B$2,B7046&gt;Rules!$B$3,ABS(I7046)&gt;Rules!$B$4,OR(B7047&lt;Rules!$B$2,B7047&gt;Rules!$B$3,ABS(I7047)&gt;Rules!$B$4)),1,0)</f>
        <v>0</v>
      </c>
      <c r="K7046" s="6" t="str">
        <f aca="false">IF(F7046=1,COUNTIF($F$2:F7046,1),"")</f>
        <v/>
      </c>
    </row>
    <row r="7047" customFormat="false" ht="15" hidden="false" customHeight="false" outlineLevel="0" collapsed="false">
      <c r="A7047" s="6" t="n">
        <v>55308.1805</v>
      </c>
      <c r="B7047" s="6" t="n">
        <v>1.97728937728938</v>
      </c>
      <c r="C7047" s="6" t="n">
        <v>75</v>
      </c>
      <c r="D7047" s="6" t="n">
        <v>-1</v>
      </c>
      <c r="E7047" s="6" t="n">
        <v>1.98754578754579</v>
      </c>
      <c r="F7047" s="6" t="n">
        <v>0</v>
      </c>
      <c r="G7047" s="6" t="n">
        <v>0</v>
      </c>
      <c r="H7047" s="6" t="str">
        <f aca="false">IF(AND(A7047&gt;=Stimuli!$B$2,A7047&lt;=Stimuli!$C$2),Stimuli!$A$2,IF(AND(A7047&gt;=Stimuli!$B$3,A7047&lt;=Stimuli!$C$3),Stimuli!$A$3,IF(AND(A7047&gt;=Stimuli!$B$4,A7047&lt;=Stimuli!$C$4),Stimuli!$A$4,"")))</f>
        <v>01 Quiet baseline (60s)</v>
      </c>
      <c r="I7047" s="6" t="n">
        <f aca="false">(B7047-B7046)/((A7047-A7046)/1000)</f>
        <v>-0.562637362637332</v>
      </c>
      <c r="J7047" s="6" t="n">
        <f aca="false">IF(OR(B7047&lt;Rules!$B$2,B7047&gt;Rules!$B$3,ABS(I7047)&gt;Rules!$B$4,OR(B7048&lt;Rules!$B$2,B7048&gt;Rules!$B$3,ABS(I7048)&gt;Rules!$B$4)),1,0)</f>
        <v>0</v>
      </c>
      <c r="K7047" s="6" t="str">
        <f aca="false">IF(F7047=1,COUNTIF($F$2:F7047,1),"")</f>
        <v/>
      </c>
    </row>
    <row r="7048" customFormat="false" ht="15" hidden="false" customHeight="false" outlineLevel="0" collapsed="false">
      <c r="A7048" s="6" t="n">
        <v>55315.993</v>
      </c>
      <c r="B7048" s="6" t="n">
        <v>1.98021978021978</v>
      </c>
      <c r="C7048" s="6" t="n">
        <v>75</v>
      </c>
      <c r="D7048" s="6" t="n">
        <v>-1</v>
      </c>
      <c r="E7048" s="6" t="n">
        <v>1.98754578754579</v>
      </c>
      <c r="F7048" s="6" t="n">
        <v>0</v>
      </c>
      <c r="G7048" s="6" t="n">
        <v>0</v>
      </c>
      <c r="H7048" s="6" t="str">
        <f aca="false">IF(AND(A7048&gt;=Stimuli!$B$2,A7048&lt;=Stimuli!$C$2),Stimuli!$A$2,IF(AND(A7048&gt;=Stimuli!$B$3,A7048&lt;=Stimuli!$C$3),Stimuli!$A$3,IF(AND(A7048&gt;=Stimuli!$B$4,A7048&lt;=Stimuli!$C$4),Stimuli!$A$4,"")))</f>
        <v>01 Quiet baseline (60s)</v>
      </c>
      <c r="I7048" s="6" t="n">
        <f aca="false">(B7048-B7047)/((A7048-A7047)/1000)</f>
        <v>0.375091575091602</v>
      </c>
      <c r="J7048" s="6" t="n">
        <f aca="false">IF(OR(B7048&lt;Rules!$B$2,B7048&gt;Rules!$B$3,ABS(I7048)&gt;Rules!$B$4,OR(B7049&lt;Rules!$B$2,B7049&gt;Rules!$B$3,ABS(I7049)&gt;Rules!$B$4)),1,0)</f>
        <v>0</v>
      </c>
      <c r="K7048" s="6" t="str">
        <f aca="false">IF(F7048=1,COUNTIF($F$2:F7048,1),"")</f>
        <v/>
      </c>
    </row>
    <row r="7049" customFormat="false" ht="15" hidden="false" customHeight="false" outlineLevel="0" collapsed="false">
      <c r="A7049" s="6" t="n">
        <v>55323.8055</v>
      </c>
      <c r="B7049" s="6" t="n">
        <v>1.97728937728938</v>
      </c>
      <c r="C7049" s="6" t="n">
        <v>75</v>
      </c>
      <c r="D7049" s="6" t="n">
        <v>-1</v>
      </c>
      <c r="E7049" s="6" t="n">
        <v>1.98754578754579</v>
      </c>
      <c r="F7049" s="6" t="n">
        <v>0</v>
      </c>
      <c r="G7049" s="6" t="n">
        <v>0</v>
      </c>
      <c r="H7049" s="6" t="str">
        <f aca="false">IF(AND(A7049&gt;=Stimuli!$B$2,A7049&lt;=Stimuli!$C$2),Stimuli!$A$2,IF(AND(A7049&gt;=Stimuli!$B$3,A7049&lt;=Stimuli!$C$3),Stimuli!$A$3,IF(AND(A7049&gt;=Stimuli!$B$4,A7049&lt;=Stimuli!$C$4),Stimuli!$A$4,"")))</f>
        <v>01 Quiet baseline (60s)</v>
      </c>
      <c r="I7049" s="6" t="n">
        <f aca="false">(B7049-B7048)/((A7049-A7048)/1000)</f>
        <v>-0.375091575091602</v>
      </c>
      <c r="J7049" s="6" t="n">
        <f aca="false">IF(OR(B7049&lt;Rules!$B$2,B7049&gt;Rules!$B$3,ABS(I7049)&gt;Rules!$B$4,OR(B7050&lt;Rules!$B$2,B7050&gt;Rules!$B$3,ABS(I7050)&gt;Rules!$B$4)),1,0)</f>
        <v>0</v>
      </c>
      <c r="K7049" s="6" t="str">
        <f aca="false">IF(F7049=1,COUNTIF($F$2:F7049,1),"")</f>
        <v/>
      </c>
    </row>
    <row r="7050" customFormat="false" ht="15" hidden="false" customHeight="false" outlineLevel="0" collapsed="false">
      <c r="A7050" s="6" t="n">
        <v>55331.618</v>
      </c>
      <c r="B7050" s="6" t="n">
        <v>1.97728937728938</v>
      </c>
      <c r="C7050" s="6" t="n">
        <v>75</v>
      </c>
      <c r="D7050" s="6" t="n">
        <v>-1</v>
      </c>
      <c r="E7050" s="6" t="n">
        <v>1.98754578754579</v>
      </c>
      <c r="F7050" s="6" t="n">
        <v>0</v>
      </c>
      <c r="G7050" s="6" t="n">
        <v>0</v>
      </c>
      <c r="H7050" s="6" t="str">
        <f aca="false">IF(AND(A7050&gt;=Stimuli!$B$2,A7050&lt;=Stimuli!$C$2),Stimuli!$A$2,IF(AND(A7050&gt;=Stimuli!$B$3,A7050&lt;=Stimuli!$C$3),Stimuli!$A$3,IF(AND(A7050&gt;=Stimuli!$B$4,A7050&lt;=Stimuli!$C$4),Stimuli!$A$4,"")))</f>
        <v>01 Quiet baseline (60s)</v>
      </c>
      <c r="I7050" s="6" t="n">
        <f aca="false">(B7050-B7049)/((A7050-A7049)/1000)</f>
        <v>0</v>
      </c>
      <c r="J7050" s="6" t="n">
        <f aca="false">IF(OR(B7050&lt;Rules!$B$2,B7050&gt;Rules!$B$3,ABS(I7050)&gt;Rules!$B$4,OR(B7051&lt;Rules!$B$2,B7051&gt;Rules!$B$3,ABS(I7051)&gt;Rules!$B$4)),1,0)</f>
        <v>0</v>
      </c>
      <c r="K7050" s="6" t="str">
        <f aca="false">IF(F7050=1,COUNTIF($F$2:F7050,1),"")</f>
        <v/>
      </c>
    </row>
    <row r="7051" customFormat="false" ht="15" hidden="false" customHeight="false" outlineLevel="0" collapsed="false">
      <c r="A7051" s="6" t="n">
        <v>55339.4305</v>
      </c>
      <c r="B7051" s="6" t="n">
        <v>1.97875457875458</v>
      </c>
      <c r="C7051" s="6" t="n">
        <v>75</v>
      </c>
      <c r="D7051" s="6" t="n">
        <v>-1</v>
      </c>
      <c r="E7051" s="6" t="n">
        <v>1.98754578754579</v>
      </c>
      <c r="F7051" s="6" t="n">
        <v>0</v>
      </c>
      <c r="G7051" s="6" t="n">
        <v>0</v>
      </c>
      <c r="H7051" s="6" t="str">
        <f aca="false">IF(AND(A7051&gt;=Stimuli!$B$2,A7051&lt;=Stimuli!$C$2),Stimuli!$A$2,IF(AND(A7051&gt;=Stimuli!$B$3,A7051&lt;=Stimuli!$C$3),Stimuli!$A$3,IF(AND(A7051&gt;=Stimuli!$B$4,A7051&lt;=Stimuli!$C$4),Stimuli!$A$4,"")))</f>
        <v>01 Quiet baseline (60s)</v>
      </c>
      <c r="I7051" s="6" t="n">
        <f aca="false">(B7051-B7050)/((A7051-A7050)/1000)</f>
        <v>0.18754578754573</v>
      </c>
      <c r="J7051" s="6" t="n">
        <f aca="false">IF(OR(B7051&lt;Rules!$B$2,B7051&gt;Rules!$B$3,ABS(I7051)&gt;Rules!$B$4,OR(B7052&lt;Rules!$B$2,B7052&gt;Rules!$B$3,ABS(I7052)&gt;Rules!$B$4)),1,0)</f>
        <v>0</v>
      </c>
      <c r="K7051" s="6" t="str">
        <f aca="false">IF(F7051=1,COUNTIF($F$2:F7051,1),"")</f>
        <v/>
      </c>
    </row>
    <row r="7052" customFormat="false" ht="15" hidden="false" customHeight="false" outlineLevel="0" collapsed="false">
      <c r="A7052" s="6" t="n">
        <v>55347.243</v>
      </c>
      <c r="B7052" s="6" t="n">
        <v>1.97728937728938</v>
      </c>
      <c r="C7052" s="6" t="n">
        <v>75</v>
      </c>
      <c r="D7052" s="6" t="n">
        <v>-1</v>
      </c>
      <c r="E7052" s="6" t="n">
        <v>1.98754578754579</v>
      </c>
      <c r="F7052" s="6" t="n">
        <v>0</v>
      </c>
      <c r="G7052" s="6" t="n">
        <v>0</v>
      </c>
      <c r="H7052" s="6" t="str">
        <f aca="false">IF(AND(A7052&gt;=Stimuli!$B$2,A7052&lt;=Stimuli!$C$2),Stimuli!$A$2,IF(AND(A7052&gt;=Stimuli!$B$3,A7052&lt;=Stimuli!$C$3),Stimuli!$A$3,IF(AND(A7052&gt;=Stimuli!$B$4,A7052&lt;=Stimuli!$C$4),Stimuli!$A$4,"")))</f>
        <v>01 Quiet baseline (60s)</v>
      </c>
      <c r="I7052" s="6" t="n">
        <f aca="false">(B7052-B7051)/((A7052-A7051)/1000)</f>
        <v>-0.18754578754573</v>
      </c>
      <c r="J7052" s="6" t="n">
        <f aca="false">IF(OR(B7052&lt;Rules!$B$2,B7052&gt;Rules!$B$3,ABS(I7052)&gt;Rules!$B$4,OR(B7053&lt;Rules!$B$2,B7053&gt;Rules!$B$3,ABS(I7053)&gt;Rules!$B$4)),1,0)</f>
        <v>0</v>
      </c>
      <c r="K7052" s="6" t="str">
        <f aca="false">IF(F7052=1,COUNTIF($F$2:F7052,1),"")</f>
        <v/>
      </c>
    </row>
    <row r="7053" customFormat="false" ht="15" hidden="false" customHeight="false" outlineLevel="0" collapsed="false">
      <c r="A7053" s="6" t="n">
        <v>55355.0555</v>
      </c>
      <c r="B7053" s="6" t="n">
        <v>1.98168498168498</v>
      </c>
      <c r="C7053" s="6" t="n">
        <v>75</v>
      </c>
      <c r="D7053" s="6" t="n">
        <v>-1</v>
      </c>
      <c r="E7053" s="6" t="n">
        <v>1.98754578754579</v>
      </c>
      <c r="F7053" s="6" t="n">
        <v>0</v>
      </c>
      <c r="G7053" s="6" t="n">
        <v>0</v>
      </c>
      <c r="H7053" s="6" t="str">
        <f aca="false">IF(AND(A7053&gt;=Stimuli!$B$2,A7053&lt;=Stimuli!$C$2),Stimuli!$A$2,IF(AND(A7053&gt;=Stimuli!$B$3,A7053&lt;=Stimuli!$C$3),Stimuli!$A$3,IF(AND(A7053&gt;=Stimuli!$B$4,A7053&lt;=Stimuli!$C$4),Stimuli!$A$4,"")))</f>
        <v>01 Quiet baseline (60s)</v>
      </c>
      <c r="I7053" s="6" t="n">
        <f aca="false">(B7053-B7052)/((A7053-A7052)/1000)</f>
        <v>0.562637362637332</v>
      </c>
      <c r="J7053" s="6" t="n">
        <f aca="false">IF(OR(B7053&lt;Rules!$B$2,B7053&gt;Rules!$B$3,ABS(I7053)&gt;Rules!$B$4,OR(B7054&lt;Rules!$B$2,B7054&gt;Rules!$B$3,ABS(I7054)&gt;Rules!$B$4)),1,0)</f>
        <v>0</v>
      </c>
      <c r="K7053" s="6" t="str">
        <f aca="false">IF(F7053=1,COUNTIF($F$2:F7053,1),"")</f>
        <v/>
      </c>
    </row>
    <row r="7054" customFormat="false" ht="15" hidden="false" customHeight="false" outlineLevel="0" collapsed="false">
      <c r="A7054" s="6" t="n">
        <v>55362.868</v>
      </c>
      <c r="B7054" s="6" t="n">
        <v>1.97582417582418</v>
      </c>
      <c r="C7054" s="6" t="n">
        <v>75</v>
      </c>
      <c r="D7054" s="6" t="n">
        <v>-1</v>
      </c>
      <c r="E7054" s="6" t="n">
        <v>1.98754578754579</v>
      </c>
      <c r="F7054" s="6" t="n">
        <v>0</v>
      </c>
      <c r="G7054" s="6" t="n">
        <v>0</v>
      </c>
      <c r="H7054" s="6" t="str">
        <f aca="false">IF(AND(A7054&gt;=Stimuli!$B$2,A7054&lt;=Stimuli!$C$2),Stimuli!$A$2,IF(AND(A7054&gt;=Stimuli!$B$3,A7054&lt;=Stimuli!$C$3),Stimuli!$A$3,IF(AND(A7054&gt;=Stimuli!$B$4,A7054&lt;=Stimuli!$C$4),Stimuli!$A$4,"")))</f>
        <v>01 Quiet baseline (60s)</v>
      </c>
      <c r="I7054" s="6" t="n">
        <f aca="false">(B7054-B7053)/((A7054-A7053)/1000)</f>
        <v>-0.750183150183176</v>
      </c>
      <c r="J7054" s="6" t="n">
        <f aca="false">IF(OR(B7054&lt;Rules!$B$2,B7054&gt;Rules!$B$3,ABS(I7054)&gt;Rules!$B$4,OR(B7055&lt;Rules!$B$2,B7055&gt;Rules!$B$3,ABS(I7055)&gt;Rules!$B$4)),1,0)</f>
        <v>0</v>
      </c>
      <c r="K7054" s="6" t="str">
        <f aca="false">IF(F7054=1,COUNTIF($F$2:F7054,1),"")</f>
        <v/>
      </c>
    </row>
    <row r="7055" customFormat="false" ht="15" hidden="false" customHeight="false" outlineLevel="0" collapsed="false">
      <c r="A7055" s="6" t="n">
        <v>55370.6805</v>
      </c>
      <c r="B7055" s="6" t="n">
        <v>1.98168498168498</v>
      </c>
      <c r="C7055" s="6" t="n">
        <v>75</v>
      </c>
      <c r="D7055" s="6" t="n">
        <v>-1</v>
      </c>
      <c r="E7055" s="6" t="n">
        <v>1.98754578754579</v>
      </c>
      <c r="F7055" s="6" t="n">
        <v>0</v>
      </c>
      <c r="G7055" s="6" t="n">
        <v>0</v>
      </c>
      <c r="H7055" s="6" t="str">
        <f aca="false">IF(AND(A7055&gt;=Stimuli!$B$2,A7055&lt;=Stimuli!$C$2),Stimuli!$A$2,IF(AND(A7055&gt;=Stimuli!$B$3,A7055&lt;=Stimuli!$C$3),Stimuli!$A$3,IF(AND(A7055&gt;=Stimuli!$B$4,A7055&lt;=Stimuli!$C$4),Stimuli!$A$4,"")))</f>
        <v>01 Quiet baseline (60s)</v>
      </c>
      <c r="I7055" s="6" t="n">
        <f aca="false">(B7055-B7054)/((A7055-A7054)/1000)</f>
        <v>0.750183150183176</v>
      </c>
      <c r="J7055" s="6" t="n">
        <f aca="false">IF(OR(B7055&lt;Rules!$B$2,B7055&gt;Rules!$B$3,ABS(I7055)&gt;Rules!$B$4,OR(B7056&lt;Rules!$B$2,B7056&gt;Rules!$B$3,ABS(I7056)&gt;Rules!$B$4)),1,0)</f>
        <v>0</v>
      </c>
      <c r="K7055" s="6" t="str">
        <f aca="false">IF(F7055=1,COUNTIF($F$2:F7055,1),"")</f>
        <v/>
      </c>
    </row>
    <row r="7056" customFormat="false" ht="15" hidden="false" customHeight="false" outlineLevel="0" collapsed="false">
      <c r="A7056" s="6" t="n">
        <v>55378.493</v>
      </c>
      <c r="B7056" s="6" t="n">
        <v>1.97435897435897</v>
      </c>
      <c r="C7056" s="6" t="n">
        <v>75</v>
      </c>
      <c r="D7056" s="6" t="n">
        <v>-1</v>
      </c>
      <c r="E7056" s="6" t="n">
        <v>1.98754578754579</v>
      </c>
      <c r="F7056" s="6" t="n">
        <v>0</v>
      </c>
      <c r="G7056" s="6" t="n">
        <v>0</v>
      </c>
      <c r="H7056" s="6" t="str">
        <f aca="false">IF(AND(A7056&gt;=Stimuli!$B$2,A7056&lt;=Stimuli!$C$2),Stimuli!$A$2,IF(AND(A7056&gt;=Stimuli!$B$3,A7056&lt;=Stimuli!$C$3),Stimuli!$A$3,IF(AND(A7056&gt;=Stimuli!$B$4,A7056&lt;=Stimuli!$C$4),Stimuli!$A$4,"")))</f>
        <v>01 Quiet baseline (60s)</v>
      </c>
      <c r="I7056" s="6" t="n">
        <f aca="false">(B7056-B7055)/((A7056-A7055)/1000)</f>
        <v>-0.937728937728906</v>
      </c>
      <c r="J7056" s="6" t="n">
        <f aca="false">IF(OR(B7056&lt;Rules!$B$2,B7056&gt;Rules!$B$3,ABS(I7056)&gt;Rules!$B$4,OR(B7057&lt;Rules!$B$2,B7057&gt;Rules!$B$3,ABS(I7057)&gt;Rules!$B$4)),1,0)</f>
        <v>0</v>
      </c>
      <c r="K7056" s="6" t="str">
        <f aca="false">IF(F7056=1,COUNTIF($F$2:F7056,1),"")</f>
        <v/>
      </c>
    </row>
    <row r="7057" customFormat="false" ht="15" hidden="false" customHeight="false" outlineLevel="0" collapsed="false">
      <c r="A7057" s="6" t="n">
        <v>55386.3055</v>
      </c>
      <c r="B7057" s="6" t="n">
        <v>1.98168498168498</v>
      </c>
      <c r="C7057" s="6" t="n">
        <v>75</v>
      </c>
      <c r="D7057" s="6" t="n">
        <v>-1</v>
      </c>
      <c r="E7057" s="6" t="n">
        <v>1.98754578754579</v>
      </c>
      <c r="F7057" s="6" t="n">
        <v>0</v>
      </c>
      <c r="G7057" s="6" t="n">
        <v>0</v>
      </c>
      <c r="H7057" s="6" t="str">
        <f aca="false">IF(AND(A7057&gt;=Stimuli!$B$2,A7057&lt;=Stimuli!$C$2),Stimuli!$A$2,IF(AND(A7057&gt;=Stimuli!$B$3,A7057&lt;=Stimuli!$C$3),Stimuli!$A$3,IF(AND(A7057&gt;=Stimuli!$B$4,A7057&lt;=Stimuli!$C$4),Stimuli!$A$4,"")))</f>
        <v>01 Quiet baseline (60s)</v>
      </c>
      <c r="I7057" s="6" t="n">
        <f aca="false">(B7057-B7056)/((A7057-A7056)/1000)</f>
        <v>0.937728937728906</v>
      </c>
      <c r="J7057" s="6" t="n">
        <f aca="false">IF(OR(B7057&lt;Rules!$B$2,B7057&gt;Rules!$B$3,ABS(I7057)&gt;Rules!$B$4,OR(B7058&lt;Rules!$B$2,B7058&gt;Rules!$B$3,ABS(I7058)&gt;Rules!$B$4)),1,0)</f>
        <v>0</v>
      </c>
      <c r="K7057" s="6" t="str">
        <f aca="false">IF(F7057=1,COUNTIF($F$2:F7057,1),"")</f>
        <v/>
      </c>
    </row>
    <row r="7058" customFormat="false" ht="15" hidden="false" customHeight="false" outlineLevel="0" collapsed="false">
      <c r="A7058" s="6" t="n">
        <v>55394.118</v>
      </c>
      <c r="B7058" s="6" t="n">
        <v>1.97289377289377</v>
      </c>
      <c r="C7058" s="6" t="n">
        <v>75</v>
      </c>
      <c r="D7058" s="6" t="n">
        <v>-1</v>
      </c>
      <c r="E7058" s="6" t="n">
        <v>1.98754578754579</v>
      </c>
      <c r="F7058" s="6" t="n">
        <v>0</v>
      </c>
      <c r="G7058" s="6" t="n">
        <v>0</v>
      </c>
      <c r="H7058" s="6" t="str">
        <f aca="false">IF(AND(A7058&gt;=Stimuli!$B$2,A7058&lt;=Stimuli!$C$2),Stimuli!$A$2,IF(AND(A7058&gt;=Stimuli!$B$3,A7058&lt;=Stimuli!$C$3),Stimuli!$A$3,IF(AND(A7058&gt;=Stimuli!$B$4,A7058&lt;=Stimuli!$C$4),Stimuli!$A$4,"")))</f>
        <v>01 Quiet baseline (60s)</v>
      </c>
      <c r="I7058" s="6" t="n">
        <f aca="false">(B7058-B7057)/((A7058-A7057)/1000)</f>
        <v>-1.12527472527475</v>
      </c>
      <c r="J7058" s="6" t="n">
        <f aca="false">IF(OR(B7058&lt;Rules!$B$2,B7058&gt;Rules!$B$3,ABS(I7058)&gt;Rules!$B$4,OR(B7059&lt;Rules!$B$2,B7059&gt;Rules!$B$3,ABS(I7059)&gt;Rules!$B$4)),1,0)</f>
        <v>0</v>
      </c>
      <c r="K7058" s="6" t="str">
        <f aca="false">IF(F7058=1,COUNTIF($F$2:F7058,1),"")</f>
        <v/>
      </c>
    </row>
    <row r="7059" customFormat="false" ht="15" hidden="false" customHeight="false" outlineLevel="0" collapsed="false">
      <c r="A7059" s="6" t="n">
        <v>55401.9305</v>
      </c>
      <c r="B7059" s="6" t="n">
        <v>1.98168498168498</v>
      </c>
      <c r="C7059" s="6" t="n">
        <v>75</v>
      </c>
      <c r="D7059" s="6" t="n">
        <v>-1</v>
      </c>
      <c r="E7059" s="6" t="n">
        <v>1.98754578754579</v>
      </c>
      <c r="F7059" s="6" t="n">
        <v>0</v>
      </c>
      <c r="G7059" s="6" t="n">
        <v>0</v>
      </c>
      <c r="H7059" s="6" t="str">
        <f aca="false">IF(AND(A7059&gt;=Stimuli!$B$2,A7059&lt;=Stimuli!$C$2),Stimuli!$A$2,IF(AND(A7059&gt;=Stimuli!$B$3,A7059&lt;=Stimuli!$C$3),Stimuli!$A$3,IF(AND(A7059&gt;=Stimuli!$B$4,A7059&lt;=Stimuli!$C$4),Stimuli!$A$4,"")))</f>
        <v>01 Quiet baseline (60s)</v>
      </c>
      <c r="I7059" s="6" t="n">
        <f aca="false">(B7059-B7058)/((A7059-A7058)/1000)</f>
        <v>1.12527472527475</v>
      </c>
      <c r="J7059" s="6" t="n">
        <f aca="false">IF(OR(B7059&lt;Rules!$B$2,B7059&gt;Rules!$B$3,ABS(I7059)&gt;Rules!$B$4,OR(B7060&lt;Rules!$B$2,B7060&gt;Rules!$B$3,ABS(I7060)&gt;Rules!$B$4)),1,0)</f>
        <v>0</v>
      </c>
      <c r="K7059" s="6" t="str">
        <f aca="false">IF(F7059=1,COUNTIF($F$2:F7059,1),"")</f>
        <v/>
      </c>
    </row>
    <row r="7060" customFormat="false" ht="15" hidden="false" customHeight="false" outlineLevel="0" collapsed="false">
      <c r="A7060" s="6" t="n">
        <v>55409.743</v>
      </c>
      <c r="B7060" s="6" t="n">
        <v>1.97435897435897</v>
      </c>
      <c r="C7060" s="6" t="n">
        <v>75</v>
      </c>
      <c r="D7060" s="6" t="n">
        <v>-1</v>
      </c>
      <c r="E7060" s="6" t="n">
        <v>1.98754578754579</v>
      </c>
      <c r="F7060" s="6" t="n">
        <v>0</v>
      </c>
      <c r="G7060" s="6" t="n">
        <v>0</v>
      </c>
      <c r="H7060" s="6" t="str">
        <f aca="false">IF(AND(A7060&gt;=Stimuli!$B$2,A7060&lt;=Stimuli!$C$2),Stimuli!$A$2,IF(AND(A7060&gt;=Stimuli!$B$3,A7060&lt;=Stimuli!$C$3),Stimuli!$A$3,IF(AND(A7060&gt;=Stimuli!$B$4,A7060&lt;=Stimuli!$C$4),Stimuli!$A$4,"")))</f>
        <v>01 Quiet baseline (60s)</v>
      </c>
      <c r="I7060" s="6" t="n">
        <f aca="false">(B7060-B7059)/((A7060-A7059)/1000)</f>
        <v>-0.937728937728906</v>
      </c>
      <c r="J7060" s="6" t="n">
        <f aca="false">IF(OR(B7060&lt;Rules!$B$2,B7060&gt;Rules!$B$3,ABS(I7060)&gt;Rules!$B$4,OR(B7061&lt;Rules!$B$2,B7061&gt;Rules!$B$3,ABS(I7061)&gt;Rules!$B$4)),1,0)</f>
        <v>0</v>
      </c>
      <c r="K7060" s="6" t="str">
        <f aca="false">IF(F7060=1,COUNTIF($F$2:F7060,1),"")</f>
        <v/>
      </c>
    </row>
    <row r="7061" customFormat="false" ht="15" hidden="false" customHeight="false" outlineLevel="0" collapsed="false">
      <c r="A7061" s="6" t="n">
        <v>55417.5555</v>
      </c>
      <c r="B7061" s="6" t="n">
        <v>1.98021978021978</v>
      </c>
      <c r="C7061" s="6" t="n">
        <v>75</v>
      </c>
      <c r="D7061" s="6" t="n">
        <v>-1</v>
      </c>
      <c r="E7061" s="6" t="n">
        <v>1.98754578754579</v>
      </c>
      <c r="F7061" s="6" t="n">
        <v>0</v>
      </c>
      <c r="G7061" s="6" t="n">
        <v>0</v>
      </c>
      <c r="H7061" s="6" t="str">
        <f aca="false">IF(AND(A7061&gt;=Stimuli!$B$2,A7061&lt;=Stimuli!$C$2),Stimuli!$A$2,IF(AND(A7061&gt;=Stimuli!$B$3,A7061&lt;=Stimuli!$C$3),Stimuli!$A$3,IF(AND(A7061&gt;=Stimuli!$B$4,A7061&lt;=Stimuli!$C$4),Stimuli!$A$4,"")))</f>
        <v>01 Quiet baseline (60s)</v>
      </c>
      <c r="I7061" s="6" t="n">
        <f aca="false">(B7061-B7060)/((A7061-A7060)/1000)</f>
        <v>0.750183150183176</v>
      </c>
      <c r="J7061" s="6" t="n">
        <f aca="false">IF(OR(B7061&lt;Rules!$B$2,B7061&gt;Rules!$B$3,ABS(I7061)&gt;Rules!$B$4,OR(B7062&lt;Rules!$B$2,B7062&gt;Rules!$B$3,ABS(I7062)&gt;Rules!$B$4)),1,0)</f>
        <v>0</v>
      </c>
      <c r="K7061" s="6" t="str">
        <f aca="false">IF(F7061=1,COUNTIF($F$2:F7061,1),"")</f>
        <v/>
      </c>
    </row>
    <row r="7062" customFormat="false" ht="15" hidden="false" customHeight="false" outlineLevel="0" collapsed="false">
      <c r="A7062" s="6" t="n">
        <v>55425.368</v>
      </c>
      <c r="B7062" s="6" t="n">
        <v>1.97435897435897</v>
      </c>
      <c r="C7062" s="6" t="n">
        <v>75</v>
      </c>
      <c r="D7062" s="6" t="n">
        <v>-1</v>
      </c>
      <c r="E7062" s="6" t="n">
        <v>1.98754578754579</v>
      </c>
      <c r="F7062" s="6" t="n">
        <v>0</v>
      </c>
      <c r="G7062" s="6" t="n">
        <v>0</v>
      </c>
      <c r="H7062" s="6" t="str">
        <f aca="false">IF(AND(A7062&gt;=Stimuli!$B$2,A7062&lt;=Stimuli!$C$2),Stimuli!$A$2,IF(AND(A7062&gt;=Stimuli!$B$3,A7062&lt;=Stimuli!$C$3),Stimuli!$A$3,IF(AND(A7062&gt;=Stimuli!$B$4,A7062&lt;=Stimuli!$C$4),Stimuli!$A$4,"")))</f>
        <v>01 Quiet baseline (60s)</v>
      </c>
      <c r="I7062" s="6" t="n">
        <f aca="false">(B7062-B7061)/((A7062-A7061)/1000)</f>
        <v>-0.750183150183176</v>
      </c>
      <c r="J7062" s="6" t="n">
        <f aca="false">IF(OR(B7062&lt;Rules!$B$2,B7062&gt;Rules!$B$3,ABS(I7062)&gt;Rules!$B$4,OR(B7063&lt;Rules!$B$2,B7063&gt;Rules!$B$3,ABS(I7063)&gt;Rules!$B$4)),1,0)</f>
        <v>0</v>
      </c>
      <c r="K7062" s="6" t="str">
        <f aca="false">IF(F7062=1,COUNTIF($F$2:F7062,1),"")</f>
        <v/>
      </c>
    </row>
    <row r="7063" customFormat="false" ht="15" hidden="false" customHeight="false" outlineLevel="0" collapsed="false">
      <c r="A7063" s="6" t="n">
        <v>55433.1805</v>
      </c>
      <c r="B7063" s="6" t="n">
        <v>1.97875457875458</v>
      </c>
      <c r="C7063" s="6" t="n">
        <v>75</v>
      </c>
      <c r="D7063" s="6" t="n">
        <v>-1</v>
      </c>
      <c r="E7063" s="6" t="n">
        <v>1.98754578754579</v>
      </c>
      <c r="F7063" s="6" t="n">
        <v>0</v>
      </c>
      <c r="G7063" s="6" t="n">
        <v>0</v>
      </c>
      <c r="H7063" s="6" t="str">
        <f aca="false">IF(AND(A7063&gt;=Stimuli!$B$2,A7063&lt;=Stimuli!$C$2),Stimuli!$A$2,IF(AND(A7063&gt;=Stimuli!$B$3,A7063&lt;=Stimuli!$C$3),Stimuli!$A$3,IF(AND(A7063&gt;=Stimuli!$B$4,A7063&lt;=Stimuli!$C$4),Stimuli!$A$4,"")))</f>
        <v>01 Quiet baseline (60s)</v>
      </c>
      <c r="I7063" s="6" t="n">
        <f aca="false">(B7063-B7062)/((A7063-A7062)/1000)</f>
        <v>0.562637362637304</v>
      </c>
      <c r="J7063" s="6" t="n">
        <f aca="false">IF(OR(B7063&lt;Rules!$B$2,B7063&gt;Rules!$B$3,ABS(I7063)&gt;Rules!$B$4,OR(B7064&lt;Rules!$B$2,B7064&gt;Rules!$B$3,ABS(I7064)&gt;Rules!$B$4)),1,0)</f>
        <v>0</v>
      </c>
      <c r="K7063" s="6" t="str">
        <f aca="false">IF(F7063=1,COUNTIF($F$2:F7063,1),"")</f>
        <v/>
      </c>
    </row>
    <row r="7064" customFormat="false" ht="15" hidden="false" customHeight="false" outlineLevel="0" collapsed="false">
      <c r="A7064" s="6" t="n">
        <v>55440.993</v>
      </c>
      <c r="B7064" s="6" t="n">
        <v>1.97435897435897</v>
      </c>
      <c r="C7064" s="6" t="n">
        <v>75</v>
      </c>
      <c r="D7064" s="6" t="n">
        <v>-1</v>
      </c>
      <c r="E7064" s="6" t="n">
        <v>1.98754578754579</v>
      </c>
      <c r="F7064" s="6" t="n">
        <v>0</v>
      </c>
      <c r="G7064" s="6" t="n">
        <v>0</v>
      </c>
      <c r="H7064" s="6" t="str">
        <f aca="false">IF(AND(A7064&gt;=Stimuli!$B$2,A7064&lt;=Stimuli!$C$2),Stimuli!$A$2,IF(AND(A7064&gt;=Stimuli!$B$3,A7064&lt;=Stimuli!$C$3),Stimuli!$A$3,IF(AND(A7064&gt;=Stimuli!$B$4,A7064&lt;=Stimuli!$C$4),Stimuli!$A$4,"")))</f>
        <v>01 Quiet baseline (60s)</v>
      </c>
      <c r="I7064" s="6" t="n">
        <f aca="false">(B7064-B7063)/((A7064-A7063)/1000)</f>
        <v>-0.562637362637304</v>
      </c>
      <c r="J7064" s="6" t="n">
        <f aca="false">IF(OR(B7064&lt;Rules!$B$2,B7064&gt;Rules!$B$3,ABS(I7064)&gt;Rules!$B$4,OR(B7065&lt;Rules!$B$2,B7065&gt;Rules!$B$3,ABS(I7065)&gt;Rules!$B$4)),1,0)</f>
        <v>0</v>
      </c>
      <c r="K7064" s="6" t="str">
        <f aca="false">IF(F7064=1,COUNTIF($F$2:F7064,1),"")</f>
        <v/>
      </c>
    </row>
    <row r="7065" customFormat="false" ht="15" hidden="false" customHeight="false" outlineLevel="0" collapsed="false">
      <c r="A7065" s="6" t="n">
        <v>55448.8055</v>
      </c>
      <c r="B7065" s="6" t="n">
        <v>1.97728937728938</v>
      </c>
      <c r="C7065" s="6" t="n">
        <v>75</v>
      </c>
      <c r="D7065" s="6" t="n">
        <v>-1</v>
      </c>
      <c r="E7065" s="6" t="n">
        <v>1.98754578754579</v>
      </c>
      <c r="F7065" s="6" t="n">
        <v>0</v>
      </c>
      <c r="G7065" s="6" t="n">
        <v>0</v>
      </c>
      <c r="H7065" s="6" t="str">
        <f aca="false">IF(AND(A7065&gt;=Stimuli!$B$2,A7065&lt;=Stimuli!$C$2),Stimuli!$A$2,IF(AND(A7065&gt;=Stimuli!$B$3,A7065&lt;=Stimuli!$C$3),Stimuli!$A$3,IF(AND(A7065&gt;=Stimuli!$B$4,A7065&lt;=Stimuli!$C$4),Stimuli!$A$4,"")))</f>
        <v>01 Quiet baseline (60s)</v>
      </c>
      <c r="I7065" s="6" t="n">
        <f aca="false">(B7065-B7064)/((A7065-A7064)/1000)</f>
        <v>0.375091575091574</v>
      </c>
      <c r="J7065" s="6" t="n">
        <f aca="false">IF(OR(B7065&lt;Rules!$B$2,B7065&gt;Rules!$B$3,ABS(I7065)&gt;Rules!$B$4,OR(B7066&lt;Rules!$B$2,B7066&gt;Rules!$B$3,ABS(I7066)&gt;Rules!$B$4)),1,0)</f>
        <v>0</v>
      </c>
      <c r="K7065" s="6" t="str">
        <f aca="false">IF(F7065=1,COUNTIF($F$2:F7065,1),"")</f>
        <v/>
      </c>
    </row>
    <row r="7066" customFormat="false" ht="15" hidden="false" customHeight="false" outlineLevel="0" collapsed="false">
      <c r="A7066" s="6" t="n">
        <v>55456.618</v>
      </c>
      <c r="B7066" s="6" t="n">
        <v>1.97582417582418</v>
      </c>
      <c r="C7066" s="6" t="n">
        <v>75</v>
      </c>
      <c r="D7066" s="6" t="n">
        <v>-1</v>
      </c>
      <c r="E7066" s="6" t="n">
        <v>1.98754578754579</v>
      </c>
      <c r="F7066" s="6" t="n">
        <v>0</v>
      </c>
      <c r="G7066" s="6" t="n">
        <v>0</v>
      </c>
      <c r="H7066" s="6" t="str">
        <f aca="false">IF(AND(A7066&gt;=Stimuli!$B$2,A7066&lt;=Stimuli!$C$2),Stimuli!$A$2,IF(AND(A7066&gt;=Stimuli!$B$3,A7066&lt;=Stimuli!$C$3),Stimuli!$A$3,IF(AND(A7066&gt;=Stimuli!$B$4,A7066&lt;=Stimuli!$C$4),Stimuli!$A$4,"")))</f>
        <v>01 Quiet baseline (60s)</v>
      </c>
      <c r="I7066" s="6" t="n">
        <f aca="false">(B7066-B7065)/((A7066-A7065)/1000)</f>
        <v>-0.187545787545844</v>
      </c>
      <c r="J7066" s="6" t="n">
        <f aca="false">IF(OR(B7066&lt;Rules!$B$2,B7066&gt;Rules!$B$3,ABS(I7066)&gt;Rules!$B$4,OR(B7067&lt;Rules!$B$2,B7067&gt;Rules!$B$3,ABS(I7067)&gt;Rules!$B$4)),1,0)</f>
        <v>0</v>
      </c>
      <c r="K7066" s="6" t="str">
        <f aca="false">IF(F7066=1,COUNTIF($F$2:F7066,1),"")</f>
        <v/>
      </c>
    </row>
    <row r="7067" customFormat="false" ht="15" hidden="false" customHeight="false" outlineLevel="0" collapsed="false">
      <c r="A7067" s="6" t="n">
        <v>55464.4305</v>
      </c>
      <c r="B7067" s="6" t="n">
        <v>1.97435897435897</v>
      </c>
      <c r="C7067" s="6" t="n">
        <v>75</v>
      </c>
      <c r="D7067" s="6" t="n">
        <v>-1</v>
      </c>
      <c r="E7067" s="6" t="n">
        <v>1.98754578754579</v>
      </c>
      <c r="F7067" s="6" t="n">
        <v>0</v>
      </c>
      <c r="G7067" s="6" t="n">
        <v>0</v>
      </c>
      <c r="H7067" s="6" t="str">
        <f aca="false">IF(AND(A7067&gt;=Stimuli!$B$2,A7067&lt;=Stimuli!$C$2),Stimuli!$A$2,IF(AND(A7067&gt;=Stimuli!$B$3,A7067&lt;=Stimuli!$C$3),Stimuli!$A$3,IF(AND(A7067&gt;=Stimuli!$B$4,A7067&lt;=Stimuli!$C$4),Stimuli!$A$4,"")))</f>
        <v>01 Quiet baseline (60s)</v>
      </c>
      <c r="I7067" s="6" t="n">
        <f aca="false">(B7067-B7066)/((A7067-A7066)/1000)</f>
        <v>-0.18754578754573</v>
      </c>
      <c r="J7067" s="6" t="n">
        <f aca="false">IF(OR(B7067&lt;Rules!$B$2,B7067&gt;Rules!$B$3,ABS(I7067)&gt;Rules!$B$4,OR(B7068&lt;Rules!$B$2,B7068&gt;Rules!$B$3,ABS(I7068)&gt;Rules!$B$4)),1,0)</f>
        <v>0</v>
      </c>
      <c r="K7067" s="6" t="str">
        <f aca="false">IF(F7067=1,COUNTIF($F$2:F7067,1),"")</f>
        <v/>
      </c>
    </row>
    <row r="7068" customFormat="false" ht="15" hidden="false" customHeight="false" outlineLevel="0" collapsed="false">
      <c r="A7068" s="6" t="n">
        <v>55472.243</v>
      </c>
      <c r="B7068" s="6" t="n">
        <v>1.97728937728938</v>
      </c>
      <c r="C7068" s="6" t="n">
        <v>75</v>
      </c>
      <c r="D7068" s="6" t="n">
        <v>-1</v>
      </c>
      <c r="E7068" s="6" t="n">
        <v>1.98754578754579</v>
      </c>
      <c r="F7068" s="6" t="n">
        <v>0</v>
      </c>
      <c r="G7068" s="6" t="n">
        <v>0</v>
      </c>
      <c r="H7068" s="6" t="str">
        <f aca="false">IF(AND(A7068&gt;=Stimuli!$B$2,A7068&lt;=Stimuli!$C$2),Stimuli!$A$2,IF(AND(A7068&gt;=Stimuli!$B$3,A7068&lt;=Stimuli!$C$3),Stimuli!$A$3,IF(AND(A7068&gt;=Stimuli!$B$4,A7068&lt;=Stimuli!$C$4),Stimuli!$A$4,"")))</f>
        <v>01 Quiet baseline (60s)</v>
      </c>
      <c r="I7068" s="6" t="n">
        <f aca="false">(B7068-B7067)/((A7068-A7067)/1000)</f>
        <v>0.375091575091574</v>
      </c>
      <c r="J7068" s="6" t="n">
        <f aca="false">IF(OR(B7068&lt;Rules!$B$2,B7068&gt;Rules!$B$3,ABS(I7068)&gt;Rules!$B$4,OR(B7069&lt;Rules!$B$2,B7069&gt;Rules!$B$3,ABS(I7069)&gt;Rules!$B$4)),1,0)</f>
        <v>0</v>
      </c>
      <c r="K7068" s="6" t="str">
        <f aca="false">IF(F7068=1,COUNTIF($F$2:F7068,1),"")</f>
        <v/>
      </c>
    </row>
    <row r="7069" customFormat="false" ht="15" hidden="false" customHeight="false" outlineLevel="0" collapsed="false">
      <c r="A7069" s="6" t="n">
        <v>55480.0555</v>
      </c>
      <c r="B7069" s="6" t="n">
        <v>1.97435897435897</v>
      </c>
      <c r="C7069" s="6" t="n">
        <v>75</v>
      </c>
      <c r="D7069" s="6" t="n">
        <v>-1</v>
      </c>
      <c r="E7069" s="6" t="n">
        <v>1.98754578754579</v>
      </c>
      <c r="F7069" s="6" t="n">
        <v>0</v>
      </c>
      <c r="G7069" s="6" t="n">
        <v>0</v>
      </c>
      <c r="H7069" s="6" t="str">
        <f aca="false">IF(AND(A7069&gt;=Stimuli!$B$2,A7069&lt;=Stimuli!$C$2),Stimuli!$A$2,IF(AND(A7069&gt;=Stimuli!$B$3,A7069&lt;=Stimuli!$C$3),Stimuli!$A$3,IF(AND(A7069&gt;=Stimuli!$B$4,A7069&lt;=Stimuli!$C$4),Stimuli!$A$4,"")))</f>
        <v>01 Quiet baseline (60s)</v>
      </c>
      <c r="I7069" s="6" t="n">
        <f aca="false">(B7069-B7068)/((A7069-A7068)/1000)</f>
        <v>-0.375091575091574</v>
      </c>
      <c r="J7069" s="6" t="n">
        <f aca="false">IF(OR(B7069&lt;Rules!$B$2,B7069&gt;Rules!$B$3,ABS(I7069)&gt;Rules!$B$4,OR(B7070&lt;Rules!$B$2,B7070&gt;Rules!$B$3,ABS(I7070)&gt;Rules!$B$4)),1,0)</f>
        <v>0</v>
      </c>
      <c r="K7069" s="6" t="str">
        <f aca="false">IF(F7069=1,COUNTIF($F$2:F7069,1),"")</f>
        <v/>
      </c>
    </row>
    <row r="7070" customFormat="false" ht="15" hidden="false" customHeight="false" outlineLevel="0" collapsed="false">
      <c r="A7070" s="6" t="n">
        <v>55487.868</v>
      </c>
      <c r="B7070" s="6" t="n">
        <v>1.97875457875458</v>
      </c>
      <c r="C7070" s="6" t="n">
        <v>75</v>
      </c>
      <c r="D7070" s="6" t="n">
        <v>-1</v>
      </c>
      <c r="E7070" s="6" t="n">
        <v>1.98754578754579</v>
      </c>
      <c r="F7070" s="6" t="n">
        <v>0</v>
      </c>
      <c r="G7070" s="6" t="n">
        <v>0</v>
      </c>
      <c r="H7070" s="6" t="str">
        <f aca="false">IF(AND(A7070&gt;=Stimuli!$B$2,A7070&lt;=Stimuli!$C$2),Stimuli!$A$2,IF(AND(A7070&gt;=Stimuli!$B$3,A7070&lt;=Stimuli!$C$3),Stimuli!$A$3,IF(AND(A7070&gt;=Stimuli!$B$4,A7070&lt;=Stimuli!$C$4),Stimuli!$A$4,"")))</f>
        <v>01 Quiet baseline (60s)</v>
      </c>
      <c r="I7070" s="6" t="n">
        <f aca="false">(B7070-B7069)/((A7070-A7069)/1000)</f>
        <v>0.562637362637304</v>
      </c>
      <c r="J7070" s="6" t="n">
        <f aca="false">IF(OR(B7070&lt;Rules!$B$2,B7070&gt;Rules!$B$3,ABS(I7070)&gt;Rules!$B$4,OR(B7071&lt;Rules!$B$2,B7071&gt;Rules!$B$3,ABS(I7071)&gt;Rules!$B$4)),1,0)</f>
        <v>0</v>
      </c>
      <c r="K7070" s="6" t="str">
        <f aca="false">IF(F7070=1,COUNTIF($F$2:F7070,1),"")</f>
        <v/>
      </c>
    </row>
    <row r="7071" customFormat="false" ht="15" hidden="false" customHeight="false" outlineLevel="0" collapsed="false">
      <c r="A7071" s="6" t="n">
        <v>55495.6805</v>
      </c>
      <c r="B7071" s="6" t="n">
        <v>1.97289377289377</v>
      </c>
      <c r="C7071" s="6" t="n">
        <v>75</v>
      </c>
      <c r="D7071" s="6" t="n">
        <v>-1</v>
      </c>
      <c r="E7071" s="6" t="n">
        <v>1.98754578754579</v>
      </c>
      <c r="F7071" s="6" t="n">
        <v>0</v>
      </c>
      <c r="G7071" s="6" t="n">
        <v>0</v>
      </c>
      <c r="H7071" s="6" t="str">
        <f aca="false">IF(AND(A7071&gt;=Stimuli!$B$2,A7071&lt;=Stimuli!$C$2),Stimuli!$A$2,IF(AND(A7071&gt;=Stimuli!$B$3,A7071&lt;=Stimuli!$C$3),Stimuli!$A$3,IF(AND(A7071&gt;=Stimuli!$B$4,A7071&lt;=Stimuli!$C$4),Stimuli!$A$4,"")))</f>
        <v>01 Quiet baseline (60s)</v>
      </c>
      <c r="I7071" s="6" t="n">
        <f aca="false">(B7071-B7070)/((A7071-A7070)/1000)</f>
        <v>-0.750183150183148</v>
      </c>
      <c r="J7071" s="6" t="n">
        <f aca="false">IF(OR(B7071&lt;Rules!$B$2,B7071&gt;Rules!$B$3,ABS(I7071)&gt;Rules!$B$4,OR(B7072&lt;Rules!$B$2,B7072&gt;Rules!$B$3,ABS(I7072)&gt;Rules!$B$4)),1,0)</f>
        <v>0</v>
      </c>
      <c r="K7071" s="6" t="str">
        <f aca="false">IF(F7071=1,COUNTIF($F$2:F7071,1),"")</f>
        <v/>
      </c>
    </row>
    <row r="7072" customFormat="false" ht="15" hidden="false" customHeight="false" outlineLevel="0" collapsed="false">
      <c r="A7072" s="6" t="n">
        <v>55503.493</v>
      </c>
      <c r="B7072" s="6" t="n">
        <v>1.97875457875458</v>
      </c>
      <c r="C7072" s="6" t="n">
        <v>75</v>
      </c>
      <c r="D7072" s="6" t="n">
        <v>-1</v>
      </c>
      <c r="E7072" s="6" t="n">
        <v>1.98754578754579</v>
      </c>
      <c r="F7072" s="6" t="n">
        <v>0</v>
      </c>
      <c r="G7072" s="6" t="n">
        <v>0</v>
      </c>
      <c r="H7072" s="6" t="str">
        <f aca="false">IF(AND(A7072&gt;=Stimuli!$B$2,A7072&lt;=Stimuli!$C$2),Stimuli!$A$2,IF(AND(A7072&gt;=Stimuli!$B$3,A7072&lt;=Stimuli!$C$3),Stimuli!$A$3,IF(AND(A7072&gt;=Stimuli!$B$4,A7072&lt;=Stimuli!$C$4),Stimuli!$A$4,"")))</f>
        <v>01 Quiet baseline (60s)</v>
      </c>
      <c r="I7072" s="6" t="n">
        <f aca="false">(B7072-B7071)/((A7072-A7071)/1000)</f>
        <v>0.750183150183148</v>
      </c>
      <c r="J7072" s="6" t="n">
        <f aca="false">IF(OR(B7072&lt;Rules!$B$2,B7072&gt;Rules!$B$3,ABS(I7072)&gt;Rules!$B$4,OR(B7073&lt;Rules!$B$2,B7073&gt;Rules!$B$3,ABS(I7073)&gt;Rules!$B$4)),1,0)</f>
        <v>0</v>
      </c>
      <c r="K7072" s="6" t="str">
        <f aca="false">IF(F7072=1,COUNTIF($F$2:F7072,1),"")</f>
        <v/>
      </c>
    </row>
    <row r="7073" customFormat="false" ht="15" hidden="false" customHeight="false" outlineLevel="0" collapsed="false">
      <c r="A7073" s="6" t="n">
        <v>55511.3055</v>
      </c>
      <c r="B7073" s="6" t="n">
        <v>1.97142857142857</v>
      </c>
      <c r="C7073" s="6" t="n">
        <v>75</v>
      </c>
      <c r="D7073" s="6" t="n">
        <v>-1</v>
      </c>
      <c r="E7073" s="6" t="n">
        <v>1.98754578754579</v>
      </c>
      <c r="F7073" s="6" t="n">
        <v>0</v>
      </c>
      <c r="G7073" s="6" t="n">
        <v>0</v>
      </c>
      <c r="H7073" s="6" t="str">
        <f aca="false">IF(AND(A7073&gt;=Stimuli!$B$2,A7073&lt;=Stimuli!$C$2),Stimuli!$A$2,IF(AND(A7073&gt;=Stimuli!$B$3,A7073&lt;=Stimuli!$C$3),Stimuli!$A$3,IF(AND(A7073&gt;=Stimuli!$B$4,A7073&lt;=Stimuli!$C$4),Stimuli!$A$4,"")))</f>
        <v>01 Quiet baseline (60s)</v>
      </c>
      <c r="I7073" s="6" t="n">
        <f aca="false">(B7073-B7072)/((A7073-A7072)/1000)</f>
        <v>-0.937728937728878</v>
      </c>
      <c r="J7073" s="6" t="n">
        <f aca="false">IF(OR(B7073&lt;Rules!$B$2,B7073&gt;Rules!$B$3,ABS(I7073)&gt;Rules!$B$4,OR(B7074&lt;Rules!$B$2,B7074&gt;Rules!$B$3,ABS(I7074)&gt;Rules!$B$4)),1,0)</f>
        <v>0</v>
      </c>
      <c r="K7073" s="6" t="str">
        <f aca="false">IF(F7073=1,COUNTIF($F$2:F7073,1),"")</f>
        <v/>
      </c>
    </row>
    <row r="7074" customFormat="false" ht="15" hidden="false" customHeight="false" outlineLevel="0" collapsed="false">
      <c r="A7074" s="6" t="n">
        <v>55519.118</v>
      </c>
      <c r="B7074" s="6" t="n">
        <v>1.97875457875458</v>
      </c>
      <c r="C7074" s="6" t="n">
        <v>75</v>
      </c>
      <c r="D7074" s="6" t="n">
        <v>-1</v>
      </c>
      <c r="E7074" s="6" t="n">
        <v>1.98754578754579</v>
      </c>
      <c r="F7074" s="6" t="n">
        <v>0</v>
      </c>
      <c r="G7074" s="6" t="n">
        <v>0</v>
      </c>
      <c r="H7074" s="6" t="str">
        <f aca="false">IF(AND(A7074&gt;=Stimuli!$B$2,A7074&lt;=Stimuli!$C$2),Stimuli!$A$2,IF(AND(A7074&gt;=Stimuli!$B$3,A7074&lt;=Stimuli!$C$3),Stimuli!$A$3,IF(AND(A7074&gt;=Stimuli!$B$4,A7074&lt;=Stimuli!$C$4),Stimuli!$A$4,"")))</f>
        <v>01 Quiet baseline (60s)</v>
      </c>
      <c r="I7074" s="6" t="n">
        <f aca="false">(B7074-B7073)/((A7074-A7073)/1000)</f>
        <v>0.937728937728878</v>
      </c>
      <c r="J7074" s="6" t="n">
        <f aca="false">IF(OR(B7074&lt;Rules!$B$2,B7074&gt;Rules!$B$3,ABS(I7074)&gt;Rules!$B$4,OR(B7075&lt;Rules!$B$2,B7075&gt;Rules!$B$3,ABS(I7075)&gt;Rules!$B$4)),1,0)</f>
        <v>0</v>
      </c>
      <c r="K7074" s="6" t="str">
        <f aca="false">IF(F7074=1,COUNTIF($F$2:F7074,1),"")</f>
        <v/>
      </c>
    </row>
    <row r="7075" customFormat="false" ht="15" hidden="false" customHeight="false" outlineLevel="0" collapsed="false">
      <c r="A7075" s="6" t="n">
        <v>55526.9305</v>
      </c>
      <c r="B7075" s="6" t="n">
        <v>1.97142857142857</v>
      </c>
      <c r="C7075" s="6" t="n">
        <v>75</v>
      </c>
      <c r="D7075" s="6" t="n">
        <v>-1</v>
      </c>
      <c r="E7075" s="6" t="n">
        <v>1.98754578754579</v>
      </c>
      <c r="F7075" s="6" t="n">
        <v>0</v>
      </c>
      <c r="G7075" s="6" t="n">
        <v>0</v>
      </c>
      <c r="H7075" s="6" t="str">
        <f aca="false">IF(AND(A7075&gt;=Stimuli!$B$2,A7075&lt;=Stimuli!$C$2),Stimuli!$A$2,IF(AND(A7075&gt;=Stimuli!$B$3,A7075&lt;=Stimuli!$C$3),Stimuli!$A$3,IF(AND(A7075&gt;=Stimuli!$B$4,A7075&lt;=Stimuli!$C$4),Stimuli!$A$4,"")))</f>
        <v>01 Quiet baseline (60s)</v>
      </c>
      <c r="I7075" s="6" t="n">
        <f aca="false">(B7075-B7074)/((A7075-A7074)/1000)</f>
        <v>-0.937728937728878</v>
      </c>
      <c r="J7075" s="6" t="n">
        <f aca="false">IF(OR(B7075&lt;Rules!$B$2,B7075&gt;Rules!$B$3,ABS(I7075)&gt;Rules!$B$4,OR(B7076&lt;Rules!$B$2,B7076&gt;Rules!$B$3,ABS(I7076)&gt;Rules!$B$4)),1,0)</f>
        <v>0</v>
      </c>
      <c r="K7075" s="6" t="str">
        <f aca="false">IF(F7075=1,COUNTIF($F$2:F7075,1),"")</f>
        <v/>
      </c>
    </row>
    <row r="7076" customFormat="false" ht="15" hidden="false" customHeight="false" outlineLevel="0" collapsed="false">
      <c r="A7076" s="6" t="n">
        <v>55534.743</v>
      </c>
      <c r="B7076" s="6" t="n">
        <v>1.97875457875458</v>
      </c>
      <c r="C7076" s="6" t="n">
        <v>75</v>
      </c>
      <c r="D7076" s="6" t="n">
        <v>-1</v>
      </c>
      <c r="E7076" s="6" t="n">
        <v>1.98754578754579</v>
      </c>
      <c r="F7076" s="6" t="n">
        <v>0</v>
      </c>
      <c r="G7076" s="6" t="n">
        <v>0</v>
      </c>
      <c r="H7076" s="6" t="str">
        <f aca="false">IF(AND(A7076&gt;=Stimuli!$B$2,A7076&lt;=Stimuli!$C$2),Stimuli!$A$2,IF(AND(A7076&gt;=Stimuli!$B$3,A7076&lt;=Stimuli!$C$3),Stimuli!$A$3,IF(AND(A7076&gt;=Stimuli!$B$4,A7076&lt;=Stimuli!$C$4),Stimuli!$A$4,"")))</f>
        <v>01 Quiet baseline (60s)</v>
      </c>
      <c r="I7076" s="6" t="n">
        <f aca="false">(B7076-B7075)/((A7076-A7075)/1000)</f>
        <v>0.937728937728878</v>
      </c>
      <c r="J7076" s="6" t="n">
        <f aca="false">IF(OR(B7076&lt;Rules!$B$2,B7076&gt;Rules!$B$3,ABS(I7076)&gt;Rules!$B$4,OR(B7077&lt;Rules!$B$2,B7077&gt;Rules!$B$3,ABS(I7077)&gt;Rules!$B$4)),1,0)</f>
        <v>0</v>
      </c>
      <c r="K7076" s="6" t="str">
        <f aca="false">IF(F7076=1,COUNTIF($F$2:F7076,1),"")</f>
        <v/>
      </c>
    </row>
    <row r="7077" customFormat="false" ht="15" hidden="false" customHeight="false" outlineLevel="0" collapsed="false">
      <c r="A7077" s="6" t="n">
        <v>55542.5555</v>
      </c>
      <c r="B7077" s="6" t="n">
        <v>1.97142857142857</v>
      </c>
      <c r="C7077" s="6" t="n">
        <v>75</v>
      </c>
      <c r="D7077" s="6" t="n">
        <v>-1</v>
      </c>
      <c r="E7077" s="6" t="n">
        <v>1.98754578754579</v>
      </c>
      <c r="F7077" s="6" t="n">
        <v>0</v>
      </c>
      <c r="G7077" s="6" t="n">
        <v>0</v>
      </c>
      <c r="H7077" s="6" t="str">
        <f aca="false">IF(AND(A7077&gt;=Stimuli!$B$2,A7077&lt;=Stimuli!$C$2),Stimuli!$A$2,IF(AND(A7077&gt;=Stimuli!$B$3,A7077&lt;=Stimuli!$C$3),Stimuli!$A$3,IF(AND(A7077&gt;=Stimuli!$B$4,A7077&lt;=Stimuli!$C$4),Stimuli!$A$4,"")))</f>
        <v>01 Quiet baseline (60s)</v>
      </c>
      <c r="I7077" s="6" t="n">
        <f aca="false">(B7077-B7076)/((A7077-A7076)/1000)</f>
        <v>-0.937728937728878</v>
      </c>
      <c r="J7077" s="6" t="n">
        <f aca="false">IF(OR(B7077&lt;Rules!$B$2,B7077&gt;Rules!$B$3,ABS(I7077)&gt;Rules!$B$4,OR(B7078&lt;Rules!$B$2,B7078&gt;Rules!$B$3,ABS(I7078)&gt;Rules!$B$4)),1,0)</f>
        <v>0</v>
      </c>
      <c r="K7077" s="6" t="str">
        <f aca="false">IF(F7077=1,COUNTIF($F$2:F7077,1),"")</f>
        <v/>
      </c>
    </row>
    <row r="7078" customFormat="false" ht="15" hidden="false" customHeight="false" outlineLevel="0" collapsed="false">
      <c r="A7078" s="6" t="n">
        <v>55550.368</v>
      </c>
      <c r="B7078" s="6" t="n">
        <v>1.97728937728938</v>
      </c>
      <c r="C7078" s="6" t="n">
        <v>75</v>
      </c>
      <c r="D7078" s="6" t="n">
        <v>-1</v>
      </c>
      <c r="E7078" s="6" t="n">
        <v>1.98754578754579</v>
      </c>
      <c r="F7078" s="6" t="n">
        <v>0</v>
      </c>
      <c r="G7078" s="6" t="n">
        <v>0</v>
      </c>
      <c r="H7078" s="6" t="str">
        <f aca="false">IF(AND(A7078&gt;=Stimuli!$B$2,A7078&lt;=Stimuli!$C$2),Stimuli!$A$2,IF(AND(A7078&gt;=Stimuli!$B$3,A7078&lt;=Stimuli!$C$3),Stimuli!$A$3,IF(AND(A7078&gt;=Stimuli!$B$4,A7078&lt;=Stimuli!$C$4),Stimuli!$A$4,"")))</f>
        <v>01 Quiet baseline (60s)</v>
      </c>
      <c r="I7078" s="6" t="n">
        <f aca="false">(B7078-B7077)/((A7078-A7077)/1000)</f>
        <v>0.750183150183148</v>
      </c>
      <c r="J7078" s="6" t="n">
        <f aca="false">IF(OR(B7078&lt;Rules!$B$2,B7078&gt;Rules!$B$3,ABS(I7078)&gt;Rules!$B$4,OR(B7079&lt;Rules!$B$2,B7079&gt;Rules!$B$3,ABS(I7079)&gt;Rules!$B$4)),1,0)</f>
        <v>0</v>
      </c>
      <c r="K7078" s="6" t="str">
        <f aca="false">IF(F7078=1,COUNTIF($F$2:F7078,1),"")</f>
        <v/>
      </c>
    </row>
    <row r="7079" customFormat="false" ht="15" hidden="false" customHeight="false" outlineLevel="0" collapsed="false">
      <c r="A7079" s="6" t="n">
        <v>55558.1805</v>
      </c>
      <c r="B7079" s="6" t="n">
        <v>1.97289377289377</v>
      </c>
      <c r="C7079" s="6" t="n">
        <v>75</v>
      </c>
      <c r="D7079" s="6" t="n">
        <v>-1</v>
      </c>
      <c r="E7079" s="6" t="n">
        <v>1.98754578754579</v>
      </c>
      <c r="F7079" s="6" t="n">
        <v>0</v>
      </c>
      <c r="G7079" s="6" t="n">
        <v>0</v>
      </c>
      <c r="H7079" s="6" t="str">
        <f aca="false">IF(AND(A7079&gt;=Stimuli!$B$2,A7079&lt;=Stimuli!$C$2),Stimuli!$A$2,IF(AND(A7079&gt;=Stimuli!$B$3,A7079&lt;=Stimuli!$C$3),Stimuli!$A$3,IF(AND(A7079&gt;=Stimuli!$B$4,A7079&lt;=Stimuli!$C$4),Stimuli!$A$4,"")))</f>
        <v>01 Quiet baseline (60s)</v>
      </c>
      <c r="I7079" s="6" t="n">
        <f aca="false">(B7079-B7078)/((A7079-A7078)/1000)</f>
        <v>-0.562637362637418</v>
      </c>
      <c r="J7079" s="6" t="n">
        <f aca="false">IF(OR(B7079&lt;Rules!$B$2,B7079&gt;Rules!$B$3,ABS(I7079)&gt;Rules!$B$4,OR(B7080&lt;Rules!$B$2,B7080&gt;Rules!$B$3,ABS(I7080)&gt;Rules!$B$4)),1,0)</f>
        <v>0</v>
      </c>
      <c r="K7079" s="6" t="str">
        <f aca="false">IF(F7079=1,COUNTIF($F$2:F7079,1),"")</f>
        <v/>
      </c>
    </row>
    <row r="7080" customFormat="false" ht="15" hidden="false" customHeight="false" outlineLevel="0" collapsed="false">
      <c r="A7080" s="6" t="n">
        <v>55565.993</v>
      </c>
      <c r="B7080" s="6" t="n">
        <v>1.97582417582418</v>
      </c>
      <c r="C7080" s="6" t="n">
        <v>75</v>
      </c>
      <c r="D7080" s="6" t="n">
        <v>-1</v>
      </c>
      <c r="E7080" s="6" t="n">
        <v>1.98754578754579</v>
      </c>
      <c r="F7080" s="6" t="n">
        <v>0</v>
      </c>
      <c r="G7080" s="6" t="n">
        <v>0</v>
      </c>
      <c r="H7080" s="6" t="str">
        <f aca="false">IF(AND(A7080&gt;=Stimuli!$B$2,A7080&lt;=Stimuli!$C$2),Stimuli!$A$2,IF(AND(A7080&gt;=Stimuli!$B$3,A7080&lt;=Stimuli!$C$3),Stimuli!$A$3,IF(AND(A7080&gt;=Stimuli!$B$4,A7080&lt;=Stimuli!$C$4),Stimuli!$A$4,"")))</f>
        <v>01 Quiet baseline (60s)</v>
      </c>
      <c r="I7080" s="6" t="n">
        <f aca="false">(B7080-B7079)/((A7080-A7079)/1000)</f>
        <v>0.375091575091574</v>
      </c>
      <c r="J7080" s="6" t="n">
        <f aca="false">IF(OR(B7080&lt;Rules!$B$2,B7080&gt;Rules!$B$3,ABS(I7080)&gt;Rules!$B$4,OR(B7081&lt;Rules!$B$2,B7081&gt;Rules!$B$3,ABS(I7081)&gt;Rules!$B$4)),1,0)</f>
        <v>0</v>
      </c>
      <c r="K7080" s="6" t="str">
        <f aca="false">IF(F7080=1,COUNTIF($F$2:F7080,1),"")</f>
        <v/>
      </c>
    </row>
    <row r="7081" customFormat="false" ht="15" hidden="false" customHeight="false" outlineLevel="0" collapsed="false">
      <c r="A7081" s="6" t="n">
        <v>55573.8055</v>
      </c>
      <c r="B7081" s="6" t="n">
        <v>1.97289377289377</v>
      </c>
      <c r="C7081" s="6" t="n">
        <v>75</v>
      </c>
      <c r="D7081" s="6" t="n">
        <v>-1</v>
      </c>
      <c r="E7081" s="6" t="n">
        <v>1.98754578754579</v>
      </c>
      <c r="F7081" s="6" t="n">
        <v>0</v>
      </c>
      <c r="G7081" s="6" t="n">
        <v>0</v>
      </c>
      <c r="H7081" s="6" t="str">
        <f aca="false">IF(AND(A7081&gt;=Stimuli!$B$2,A7081&lt;=Stimuli!$C$2),Stimuli!$A$2,IF(AND(A7081&gt;=Stimuli!$B$3,A7081&lt;=Stimuli!$C$3),Stimuli!$A$3,IF(AND(A7081&gt;=Stimuli!$B$4,A7081&lt;=Stimuli!$C$4),Stimuli!$A$4,"")))</f>
        <v>01 Quiet baseline (60s)</v>
      </c>
      <c r="I7081" s="6" t="n">
        <f aca="false">(B7081-B7080)/((A7081-A7080)/1000)</f>
        <v>-0.375091575091574</v>
      </c>
      <c r="J7081" s="6" t="n">
        <f aca="false">IF(OR(B7081&lt;Rules!$B$2,B7081&gt;Rules!$B$3,ABS(I7081)&gt;Rules!$B$4,OR(B7082&lt;Rules!$B$2,B7082&gt;Rules!$B$3,ABS(I7082)&gt;Rules!$B$4)),1,0)</f>
        <v>0</v>
      </c>
      <c r="K7081" s="6" t="str">
        <f aca="false">IF(F7081=1,COUNTIF($F$2:F7081,1),"")</f>
        <v/>
      </c>
    </row>
    <row r="7082" customFormat="false" ht="15" hidden="false" customHeight="false" outlineLevel="0" collapsed="false">
      <c r="A7082" s="6" t="n">
        <v>55581.618</v>
      </c>
      <c r="B7082" s="6" t="n">
        <v>1.97435897435897</v>
      </c>
      <c r="C7082" s="6" t="n">
        <v>75</v>
      </c>
      <c r="D7082" s="6" t="n">
        <v>-1</v>
      </c>
      <c r="E7082" s="6" t="n">
        <v>1.98754578754579</v>
      </c>
      <c r="F7082" s="6" t="n">
        <v>0</v>
      </c>
      <c r="G7082" s="6" t="n">
        <v>0</v>
      </c>
      <c r="H7082" s="6" t="str">
        <f aca="false">IF(AND(A7082&gt;=Stimuli!$B$2,A7082&lt;=Stimuli!$C$2),Stimuli!$A$2,IF(AND(A7082&gt;=Stimuli!$B$3,A7082&lt;=Stimuli!$C$3),Stimuli!$A$3,IF(AND(A7082&gt;=Stimuli!$B$4,A7082&lt;=Stimuli!$C$4),Stimuli!$A$4,"")))</f>
        <v>01 Quiet baseline (60s)</v>
      </c>
      <c r="I7082" s="6" t="n">
        <f aca="false">(B7082-B7081)/((A7082-A7081)/1000)</f>
        <v>0.187545787545844</v>
      </c>
      <c r="J7082" s="6" t="n">
        <f aca="false">IF(OR(B7082&lt;Rules!$B$2,B7082&gt;Rules!$B$3,ABS(I7082)&gt;Rules!$B$4,OR(B7083&lt;Rules!$B$2,B7083&gt;Rules!$B$3,ABS(I7083)&gt;Rules!$B$4)),1,0)</f>
        <v>0</v>
      </c>
      <c r="K7082" s="6" t="str">
        <f aca="false">IF(F7082=1,COUNTIF($F$2:F7082,1),"")</f>
        <v/>
      </c>
    </row>
    <row r="7083" customFormat="false" ht="15" hidden="false" customHeight="false" outlineLevel="0" collapsed="false">
      <c r="A7083" s="6" t="n">
        <v>55589.4305</v>
      </c>
      <c r="B7083" s="6" t="n">
        <v>1.97435897435897</v>
      </c>
      <c r="C7083" s="6" t="n">
        <v>75</v>
      </c>
      <c r="D7083" s="6" t="n">
        <v>-1</v>
      </c>
      <c r="E7083" s="6" t="n">
        <v>1.98754578754579</v>
      </c>
      <c r="F7083" s="6" t="n">
        <v>0</v>
      </c>
      <c r="G7083" s="6" t="n">
        <v>0</v>
      </c>
      <c r="H7083" s="6" t="str">
        <f aca="false">IF(AND(A7083&gt;=Stimuli!$B$2,A7083&lt;=Stimuli!$C$2),Stimuli!$A$2,IF(AND(A7083&gt;=Stimuli!$B$3,A7083&lt;=Stimuli!$C$3),Stimuli!$A$3,IF(AND(A7083&gt;=Stimuli!$B$4,A7083&lt;=Stimuli!$C$4),Stimuli!$A$4,"")))</f>
        <v>01 Quiet baseline (60s)</v>
      </c>
      <c r="I7083" s="6" t="n">
        <f aca="false">(B7083-B7082)/((A7083-A7082)/1000)</f>
        <v>0</v>
      </c>
      <c r="J7083" s="6" t="n">
        <f aca="false">IF(OR(B7083&lt;Rules!$B$2,B7083&gt;Rules!$B$3,ABS(I7083)&gt;Rules!$B$4,OR(B7084&lt;Rules!$B$2,B7084&gt;Rules!$B$3,ABS(I7084)&gt;Rules!$B$4)),1,0)</f>
        <v>0</v>
      </c>
      <c r="K7083" s="6" t="str">
        <f aca="false">IF(F7083=1,COUNTIF($F$2:F7083,1),"")</f>
        <v/>
      </c>
    </row>
    <row r="7084" customFormat="false" ht="15" hidden="false" customHeight="false" outlineLevel="0" collapsed="false">
      <c r="A7084" s="6" t="n">
        <v>55597.243</v>
      </c>
      <c r="B7084" s="6" t="n">
        <v>1.97289377289377</v>
      </c>
      <c r="C7084" s="6" t="n">
        <v>75</v>
      </c>
      <c r="D7084" s="6" t="n">
        <v>-1</v>
      </c>
      <c r="E7084" s="6" t="n">
        <v>1.98754578754579</v>
      </c>
      <c r="F7084" s="6" t="n">
        <v>0</v>
      </c>
      <c r="G7084" s="6" t="n">
        <v>0</v>
      </c>
      <c r="H7084" s="6" t="str">
        <f aca="false">IF(AND(A7084&gt;=Stimuli!$B$2,A7084&lt;=Stimuli!$C$2),Stimuli!$A$2,IF(AND(A7084&gt;=Stimuli!$B$3,A7084&lt;=Stimuli!$C$3),Stimuli!$A$3,IF(AND(A7084&gt;=Stimuli!$B$4,A7084&lt;=Stimuli!$C$4),Stimuli!$A$4,"")))</f>
        <v>01 Quiet baseline (60s)</v>
      </c>
      <c r="I7084" s="6" t="n">
        <f aca="false">(B7084-B7083)/((A7084-A7083)/1000)</f>
        <v>-0.187545787545844</v>
      </c>
      <c r="J7084" s="6" t="n">
        <f aca="false">IF(OR(B7084&lt;Rules!$B$2,B7084&gt;Rules!$B$3,ABS(I7084)&gt;Rules!$B$4,OR(B7085&lt;Rules!$B$2,B7085&gt;Rules!$B$3,ABS(I7085)&gt;Rules!$B$4)),1,0)</f>
        <v>0</v>
      </c>
      <c r="K7084" s="6" t="str">
        <f aca="false">IF(F7084=1,COUNTIF($F$2:F7084,1),"")</f>
        <v/>
      </c>
    </row>
    <row r="7085" customFormat="false" ht="15" hidden="false" customHeight="false" outlineLevel="0" collapsed="false">
      <c r="A7085" s="6" t="n">
        <v>55605.0555</v>
      </c>
      <c r="B7085" s="6" t="n">
        <v>1.97582417582418</v>
      </c>
      <c r="C7085" s="6" t="n">
        <v>75</v>
      </c>
      <c r="D7085" s="6" t="n">
        <v>-1</v>
      </c>
      <c r="E7085" s="6" t="n">
        <v>1.98754578754579</v>
      </c>
      <c r="F7085" s="6" t="n">
        <v>0</v>
      </c>
      <c r="G7085" s="6" t="n">
        <v>0</v>
      </c>
      <c r="H7085" s="6" t="str">
        <f aca="false">IF(AND(A7085&gt;=Stimuli!$B$2,A7085&lt;=Stimuli!$C$2),Stimuli!$A$2,IF(AND(A7085&gt;=Stimuli!$B$3,A7085&lt;=Stimuli!$C$3),Stimuli!$A$3,IF(AND(A7085&gt;=Stimuli!$B$4,A7085&lt;=Stimuli!$C$4),Stimuli!$A$4,"")))</f>
        <v>01 Quiet baseline (60s)</v>
      </c>
      <c r="I7085" s="6" t="n">
        <f aca="false">(B7085-B7084)/((A7085-A7084)/1000)</f>
        <v>0.375091575091574</v>
      </c>
      <c r="J7085" s="6" t="n">
        <f aca="false">IF(OR(B7085&lt;Rules!$B$2,B7085&gt;Rules!$B$3,ABS(I7085)&gt;Rules!$B$4,OR(B7086&lt;Rules!$B$2,B7086&gt;Rules!$B$3,ABS(I7086)&gt;Rules!$B$4)),1,0)</f>
        <v>0</v>
      </c>
      <c r="K7085" s="6" t="str">
        <f aca="false">IF(F7085=1,COUNTIF($F$2:F7085,1),"")</f>
        <v/>
      </c>
    </row>
    <row r="7086" customFormat="false" ht="15" hidden="false" customHeight="false" outlineLevel="0" collapsed="false">
      <c r="A7086" s="6" t="n">
        <v>55612.868</v>
      </c>
      <c r="B7086" s="6" t="n">
        <v>1.97142857142857</v>
      </c>
      <c r="C7086" s="6" t="n">
        <v>75</v>
      </c>
      <c r="D7086" s="6" t="n">
        <v>-1</v>
      </c>
      <c r="E7086" s="6" t="n">
        <v>1.98754578754579</v>
      </c>
      <c r="F7086" s="6" t="n">
        <v>0</v>
      </c>
      <c r="G7086" s="6" t="n">
        <v>0</v>
      </c>
      <c r="H7086" s="6" t="str">
        <f aca="false">IF(AND(A7086&gt;=Stimuli!$B$2,A7086&lt;=Stimuli!$C$2),Stimuli!$A$2,IF(AND(A7086&gt;=Stimuli!$B$3,A7086&lt;=Stimuli!$C$3),Stimuli!$A$3,IF(AND(A7086&gt;=Stimuli!$B$4,A7086&lt;=Stimuli!$C$4),Stimuli!$A$4,"")))</f>
        <v>01 Quiet baseline (60s)</v>
      </c>
      <c r="I7086" s="6" t="n">
        <f aca="false">(B7086-B7085)/((A7086-A7085)/1000)</f>
        <v>-0.562637362637304</v>
      </c>
      <c r="J7086" s="6" t="n">
        <f aca="false">IF(OR(B7086&lt;Rules!$B$2,B7086&gt;Rules!$B$3,ABS(I7086)&gt;Rules!$B$4,OR(B7087&lt;Rules!$B$2,B7087&gt;Rules!$B$3,ABS(I7087)&gt;Rules!$B$4)),1,0)</f>
        <v>0</v>
      </c>
      <c r="K7086" s="6" t="str">
        <f aca="false">IF(F7086=1,COUNTIF($F$2:F7086,1),"")</f>
        <v/>
      </c>
    </row>
    <row r="7087" customFormat="false" ht="15" hidden="false" customHeight="false" outlineLevel="0" collapsed="false">
      <c r="A7087" s="6" t="n">
        <v>55620.6805</v>
      </c>
      <c r="B7087" s="6" t="n">
        <v>1.97728937728938</v>
      </c>
      <c r="C7087" s="6" t="n">
        <v>75</v>
      </c>
      <c r="D7087" s="6" t="n">
        <v>-1</v>
      </c>
      <c r="E7087" s="6" t="n">
        <v>1.98754578754579</v>
      </c>
      <c r="F7087" s="6" t="n">
        <v>0</v>
      </c>
      <c r="G7087" s="6" t="n">
        <v>0</v>
      </c>
      <c r="H7087" s="6" t="str">
        <f aca="false">IF(AND(A7087&gt;=Stimuli!$B$2,A7087&lt;=Stimuli!$C$2),Stimuli!$A$2,IF(AND(A7087&gt;=Stimuli!$B$3,A7087&lt;=Stimuli!$C$3),Stimuli!$A$3,IF(AND(A7087&gt;=Stimuli!$B$4,A7087&lt;=Stimuli!$C$4),Stimuli!$A$4,"")))</f>
        <v>01 Quiet baseline (60s)</v>
      </c>
      <c r="I7087" s="6" t="n">
        <f aca="false">(B7087-B7086)/((A7087-A7086)/1000)</f>
        <v>0.750183150183148</v>
      </c>
      <c r="J7087" s="6" t="n">
        <f aca="false">IF(OR(B7087&lt;Rules!$B$2,B7087&gt;Rules!$B$3,ABS(I7087)&gt;Rules!$B$4,OR(B7088&lt;Rules!$B$2,B7088&gt;Rules!$B$3,ABS(I7088)&gt;Rules!$B$4)),1,0)</f>
        <v>0</v>
      </c>
      <c r="K7087" s="6" t="str">
        <f aca="false">IF(F7087=1,COUNTIF($F$2:F7087,1),"")</f>
        <v/>
      </c>
    </row>
    <row r="7088" customFormat="false" ht="15" hidden="false" customHeight="false" outlineLevel="0" collapsed="false">
      <c r="A7088" s="6" t="n">
        <v>55628.493</v>
      </c>
      <c r="B7088" s="6" t="n">
        <v>1.96996336996337</v>
      </c>
      <c r="C7088" s="6" t="n">
        <v>75</v>
      </c>
      <c r="D7088" s="6" t="n">
        <v>-1</v>
      </c>
      <c r="E7088" s="6" t="n">
        <v>1.98754578754579</v>
      </c>
      <c r="F7088" s="6" t="n">
        <v>0</v>
      </c>
      <c r="G7088" s="6" t="n">
        <v>0</v>
      </c>
      <c r="H7088" s="6" t="str">
        <f aca="false">IF(AND(A7088&gt;=Stimuli!$B$2,A7088&lt;=Stimuli!$C$2),Stimuli!$A$2,IF(AND(A7088&gt;=Stimuli!$B$3,A7088&lt;=Stimuli!$C$3),Stimuli!$A$3,IF(AND(A7088&gt;=Stimuli!$B$4,A7088&lt;=Stimuli!$C$4),Stimuli!$A$4,"")))</f>
        <v>01 Quiet baseline (60s)</v>
      </c>
      <c r="I7088" s="6" t="n">
        <f aca="false">(B7088-B7087)/((A7088-A7087)/1000)</f>
        <v>-0.937728937728878</v>
      </c>
      <c r="J7088" s="6" t="n">
        <f aca="false">IF(OR(B7088&lt;Rules!$B$2,B7088&gt;Rules!$B$3,ABS(I7088)&gt;Rules!$B$4,OR(B7089&lt;Rules!$B$2,B7089&gt;Rules!$B$3,ABS(I7089)&gt;Rules!$B$4)),1,0)</f>
        <v>0</v>
      </c>
      <c r="K7088" s="6" t="str">
        <f aca="false">IF(F7088=1,COUNTIF($F$2:F7088,1),"")</f>
        <v/>
      </c>
    </row>
    <row r="7089" customFormat="false" ht="15" hidden="false" customHeight="false" outlineLevel="0" collapsed="false">
      <c r="A7089" s="6" t="n">
        <v>55636.3055</v>
      </c>
      <c r="B7089" s="6" t="n">
        <v>1.97728937728938</v>
      </c>
      <c r="C7089" s="6" t="n">
        <v>75</v>
      </c>
      <c r="D7089" s="6" t="n">
        <v>-1</v>
      </c>
      <c r="E7089" s="6" t="n">
        <v>1.98754578754579</v>
      </c>
      <c r="F7089" s="6" t="n">
        <v>0</v>
      </c>
      <c r="G7089" s="6" t="n">
        <v>0</v>
      </c>
      <c r="H7089" s="6" t="str">
        <f aca="false">IF(AND(A7089&gt;=Stimuli!$B$2,A7089&lt;=Stimuli!$C$2),Stimuli!$A$2,IF(AND(A7089&gt;=Stimuli!$B$3,A7089&lt;=Stimuli!$C$3),Stimuli!$A$3,IF(AND(A7089&gt;=Stimuli!$B$4,A7089&lt;=Stimuli!$C$4),Stimuli!$A$4,"")))</f>
        <v>01 Quiet baseline (60s)</v>
      </c>
      <c r="I7089" s="6" t="n">
        <f aca="false">(B7089-B7088)/((A7089-A7088)/1000)</f>
        <v>0.937728937728878</v>
      </c>
      <c r="J7089" s="6" t="n">
        <f aca="false">IF(OR(B7089&lt;Rules!$B$2,B7089&gt;Rules!$B$3,ABS(I7089)&gt;Rules!$B$4,OR(B7090&lt;Rules!$B$2,B7090&gt;Rules!$B$3,ABS(I7090)&gt;Rules!$B$4)),1,0)</f>
        <v>0</v>
      </c>
      <c r="K7089" s="6" t="str">
        <f aca="false">IF(F7089=1,COUNTIF($F$2:F7089,1),"")</f>
        <v/>
      </c>
    </row>
    <row r="7090" customFormat="false" ht="15" hidden="false" customHeight="false" outlineLevel="0" collapsed="false">
      <c r="A7090" s="6" t="n">
        <v>55644.118</v>
      </c>
      <c r="B7090" s="6" t="n">
        <v>1.96996336996337</v>
      </c>
      <c r="C7090" s="6" t="n">
        <v>75</v>
      </c>
      <c r="D7090" s="6" t="n">
        <v>-1</v>
      </c>
      <c r="E7090" s="6" t="n">
        <v>1.98754578754579</v>
      </c>
      <c r="F7090" s="6" t="n">
        <v>0</v>
      </c>
      <c r="G7090" s="6" t="n">
        <v>0</v>
      </c>
      <c r="H7090" s="6" t="str">
        <f aca="false">IF(AND(A7090&gt;=Stimuli!$B$2,A7090&lt;=Stimuli!$C$2),Stimuli!$A$2,IF(AND(A7090&gt;=Stimuli!$B$3,A7090&lt;=Stimuli!$C$3),Stimuli!$A$3,IF(AND(A7090&gt;=Stimuli!$B$4,A7090&lt;=Stimuli!$C$4),Stimuli!$A$4,"")))</f>
        <v>01 Quiet baseline (60s)</v>
      </c>
      <c r="I7090" s="6" t="n">
        <f aca="false">(B7090-B7089)/((A7090-A7089)/1000)</f>
        <v>-0.937728937728878</v>
      </c>
      <c r="J7090" s="6" t="n">
        <f aca="false">IF(OR(B7090&lt;Rules!$B$2,B7090&gt;Rules!$B$3,ABS(I7090)&gt;Rules!$B$4,OR(B7091&lt;Rules!$B$2,B7091&gt;Rules!$B$3,ABS(I7091)&gt;Rules!$B$4)),1,0)</f>
        <v>0</v>
      </c>
      <c r="K7090" s="6" t="str">
        <f aca="false">IF(F7090=1,COUNTIF($F$2:F7090,1),"")</f>
        <v/>
      </c>
    </row>
    <row r="7091" customFormat="false" ht="15" hidden="false" customHeight="false" outlineLevel="0" collapsed="false">
      <c r="A7091" s="6" t="n">
        <v>55651.9305</v>
      </c>
      <c r="B7091" s="6" t="n">
        <v>1.97728937728938</v>
      </c>
      <c r="C7091" s="6" t="n">
        <v>75</v>
      </c>
      <c r="D7091" s="6" t="n">
        <v>-1</v>
      </c>
      <c r="E7091" s="6" t="n">
        <v>1.98754578754579</v>
      </c>
      <c r="F7091" s="6" t="n">
        <v>0</v>
      </c>
      <c r="G7091" s="6" t="n">
        <v>0</v>
      </c>
      <c r="H7091" s="6" t="str">
        <f aca="false">IF(AND(A7091&gt;=Stimuli!$B$2,A7091&lt;=Stimuli!$C$2),Stimuli!$A$2,IF(AND(A7091&gt;=Stimuli!$B$3,A7091&lt;=Stimuli!$C$3),Stimuli!$A$3,IF(AND(A7091&gt;=Stimuli!$B$4,A7091&lt;=Stimuli!$C$4),Stimuli!$A$4,"")))</f>
        <v>01 Quiet baseline (60s)</v>
      </c>
      <c r="I7091" s="6" t="n">
        <f aca="false">(B7091-B7090)/((A7091-A7090)/1000)</f>
        <v>0.937728937728878</v>
      </c>
      <c r="J7091" s="6" t="n">
        <f aca="false">IF(OR(B7091&lt;Rules!$B$2,B7091&gt;Rules!$B$3,ABS(I7091)&gt;Rules!$B$4,OR(B7092&lt;Rules!$B$2,B7092&gt;Rules!$B$3,ABS(I7092)&gt;Rules!$B$4)),1,0)</f>
        <v>0</v>
      </c>
      <c r="K7091" s="6" t="str">
        <f aca="false">IF(F7091=1,COUNTIF($F$2:F7091,1),"")</f>
        <v/>
      </c>
    </row>
    <row r="7092" customFormat="false" ht="15" hidden="false" customHeight="false" outlineLevel="0" collapsed="false">
      <c r="A7092" s="6" t="n">
        <v>55659.743</v>
      </c>
      <c r="B7092" s="6" t="n">
        <v>1.96996336996337</v>
      </c>
      <c r="C7092" s="6" t="n">
        <v>75</v>
      </c>
      <c r="D7092" s="6" t="n">
        <v>-1</v>
      </c>
      <c r="E7092" s="6" t="n">
        <v>1.98754578754579</v>
      </c>
      <c r="F7092" s="6" t="n">
        <v>0</v>
      </c>
      <c r="G7092" s="6" t="n">
        <v>0</v>
      </c>
      <c r="H7092" s="6" t="str">
        <f aca="false">IF(AND(A7092&gt;=Stimuli!$B$2,A7092&lt;=Stimuli!$C$2),Stimuli!$A$2,IF(AND(A7092&gt;=Stimuli!$B$3,A7092&lt;=Stimuli!$C$3),Stimuli!$A$3,IF(AND(A7092&gt;=Stimuli!$B$4,A7092&lt;=Stimuli!$C$4),Stimuli!$A$4,"")))</f>
        <v>01 Quiet baseline (60s)</v>
      </c>
      <c r="I7092" s="6" t="n">
        <f aca="false">(B7092-B7091)/((A7092-A7091)/1000)</f>
        <v>-0.937728937728878</v>
      </c>
      <c r="J7092" s="6" t="n">
        <f aca="false">IF(OR(B7092&lt;Rules!$B$2,B7092&gt;Rules!$B$3,ABS(I7092)&gt;Rules!$B$4,OR(B7093&lt;Rules!$B$2,B7093&gt;Rules!$B$3,ABS(I7093)&gt;Rules!$B$4)),1,0)</f>
        <v>0</v>
      </c>
      <c r="K7092" s="6" t="str">
        <f aca="false">IF(F7092=1,COUNTIF($F$2:F7092,1),"")</f>
        <v/>
      </c>
    </row>
    <row r="7093" customFormat="false" ht="15" hidden="false" customHeight="false" outlineLevel="0" collapsed="false">
      <c r="A7093" s="6" t="n">
        <v>55667.5555</v>
      </c>
      <c r="B7093" s="6" t="n">
        <v>1.97582417582418</v>
      </c>
      <c r="C7093" s="6" t="n">
        <v>75</v>
      </c>
      <c r="D7093" s="6" t="n">
        <v>-1</v>
      </c>
      <c r="E7093" s="6" t="n">
        <v>1.98754578754579</v>
      </c>
      <c r="F7093" s="6" t="n">
        <v>0</v>
      </c>
      <c r="G7093" s="6" t="n">
        <v>0</v>
      </c>
      <c r="H7093" s="6" t="str">
        <f aca="false">IF(AND(A7093&gt;=Stimuli!$B$2,A7093&lt;=Stimuli!$C$2),Stimuli!$A$2,IF(AND(A7093&gt;=Stimuli!$B$3,A7093&lt;=Stimuli!$C$3),Stimuli!$A$3,IF(AND(A7093&gt;=Stimuli!$B$4,A7093&lt;=Stimuli!$C$4),Stimuli!$A$4,"")))</f>
        <v>01 Quiet baseline (60s)</v>
      </c>
      <c r="I7093" s="6" t="n">
        <f aca="false">(B7093-B7092)/((A7093-A7092)/1000)</f>
        <v>0.750183150183034</v>
      </c>
      <c r="J7093" s="6" t="n">
        <f aca="false">IF(OR(B7093&lt;Rules!$B$2,B7093&gt;Rules!$B$3,ABS(I7093)&gt;Rules!$B$4,OR(B7094&lt;Rules!$B$2,B7094&gt;Rules!$B$3,ABS(I7094)&gt;Rules!$B$4)),1,0)</f>
        <v>0</v>
      </c>
      <c r="K7093" s="6" t="str">
        <f aca="false">IF(F7093=1,COUNTIF($F$2:F7093,1),"")</f>
        <v/>
      </c>
    </row>
    <row r="7094" customFormat="false" ht="15" hidden="false" customHeight="false" outlineLevel="0" collapsed="false">
      <c r="A7094" s="6" t="n">
        <v>55675.368</v>
      </c>
      <c r="B7094" s="6" t="n">
        <v>1.96996336996337</v>
      </c>
      <c r="C7094" s="6" t="n">
        <v>75</v>
      </c>
      <c r="D7094" s="6" t="n">
        <v>-1</v>
      </c>
      <c r="E7094" s="6" t="n">
        <v>1.98754578754579</v>
      </c>
      <c r="F7094" s="6" t="n">
        <v>0</v>
      </c>
      <c r="G7094" s="6" t="n">
        <v>0</v>
      </c>
      <c r="H7094" s="6" t="str">
        <f aca="false">IF(AND(A7094&gt;=Stimuli!$B$2,A7094&lt;=Stimuli!$C$2),Stimuli!$A$2,IF(AND(A7094&gt;=Stimuli!$B$3,A7094&lt;=Stimuli!$C$3),Stimuli!$A$3,IF(AND(A7094&gt;=Stimuli!$B$4,A7094&lt;=Stimuli!$C$4),Stimuli!$A$4,"")))</f>
        <v>01 Quiet baseline (60s)</v>
      </c>
      <c r="I7094" s="6" t="n">
        <f aca="false">(B7094-B7093)/((A7094-A7093)/1000)</f>
        <v>-0.750183150183034</v>
      </c>
      <c r="J7094" s="6" t="n">
        <f aca="false">IF(OR(B7094&lt;Rules!$B$2,B7094&gt;Rules!$B$3,ABS(I7094)&gt;Rules!$B$4,OR(B7095&lt;Rules!$B$2,B7095&gt;Rules!$B$3,ABS(I7095)&gt;Rules!$B$4)),1,0)</f>
        <v>0</v>
      </c>
      <c r="K7094" s="6" t="str">
        <f aca="false">IF(F7094=1,COUNTIF($F$2:F7094,1),"")</f>
        <v/>
      </c>
    </row>
    <row r="7095" customFormat="false" ht="15" hidden="false" customHeight="false" outlineLevel="0" collapsed="false">
      <c r="A7095" s="6" t="n">
        <v>55683.1805</v>
      </c>
      <c r="B7095" s="6" t="n">
        <v>1.97435897435897</v>
      </c>
      <c r="C7095" s="6" t="n">
        <v>75</v>
      </c>
      <c r="D7095" s="6" t="n">
        <v>-1</v>
      </c>
      <c r="E7095" s="6" t="n">
        <v>1.98754578754579</v>
      </c>
      <c r="F7095" s="6" t="n">
        <v>0</v>
      </c>
      <c r="G7095" s="6" t="n">
        <v>0</v>
      </c>
      <c r="H7095" s="6" t="str">
        <f aca="false">IF(AND(A7095&gt;=Stimuli!$B$2,A7095&lt;=Stimuli!$C$2),Stimuli!$A$2,IF(AND(A7095&gt;=Stimuli!$B$3,A7095&lt;=Stimuli!$C$3),Stimuli!$A$3,IF(AND(A7095&gt;=Stimuli!$B$4,A7095&lt;=Stimuli!$C$4),Stimuli!$A$4,"")))</f>
        <v>01 Quiet baseline (60s)</v>
      </c>
      <c r="I7095" s="6" t="n">
        <f aca="false">(B7095-B7094)/((A7095-A7094)/1000)</f>
        <v>0.562637362637304</v>
      </c>
      <c r="J7095" s="6" t="n">
        <f aca="false">IF(OR(B7095&lt;Rules!$B$2,B7095&gt;Rules!$B$3,ABS(I7095)&gt;Rules!$B$4,OR(B7096&lt;Rules!$B$2,B7096&gt;Rules!$B$3,ABS(I7096)&gt;Rules!$B$4)),1,0)</f>
        <v>0</v>
      </c>
      <c r="K7095" s="6" t="str">
        <f aca="false">IF(F7095=1,COUNTIF($F$2:F7095,1),"")</f>
        <v/>
      </c>
    </row>
    <row r="7096" customFormat="false" ht="15" hidden="false" customHeight="false" outlineLevel="0" collapsed="false">
      <c r="A7096" s="6" t="n">
        <v>55690.993</v>
      </c>
      <c r="B7096" s="6" t="n">
        <v>1.96996336996337</v>
      </c>
      <c r="C7096" s="6" t="n">
        <v>75</v>
      </c>
      <c r="D7096" s="6" t="n">
        <v>-1</v>
      </c>
      <c r="E7096" s="6" t="n">
        <v>1.98754578754579</v>
      </c>
      <c r="F7096" s="6" t="n">
        <v>0</v>
      </c>
      <c r="G7096" s="6" t="n">
        <v>0</v>
      </c>
      <c r="H7096" s="6" t="str">
        <f aca="false">IF(AND(A7096&gt;=Stimuli!$B$2,A7096&lt;=Stimuli!$C$2),Stimuli!$A$2,IF(AND(A7096&gt;=Stimuli!$B$3,A7096&lt;=Stimuli!$C$3),Stimuli!$A$3,IF(AND(A7096&gt;=Stimuli!$B$4,A7096&lt;=Stimuli!$C$4),Stimuli!$A$4,"")))</f>
        <v>01 Quiet baseline (60s)</v>
      </c>
      <c r="I7096" s="6" t="n">
        <f aca="false">(B7096-B7095)/((A7096-A7095)/1000)</f>
        <v>-0.562637362637304</v>
      </c>
      <c r="J7096" s="6" t="n">
        <f aca="false">IF(OR(B7096&lt;Rules!$B$2,B7096&gt;Rules!$B$3,ABS(I7096)&gt;Rules!$B$4,OR(B7097&lt;Rules!$B$2,B7097&gt;Rules!$B$3,ABS(I7097)&gt;Rules!$B$4)),1,0)</f>
        <v>0</v>
      </c>
      <c r="K7096" s="6" t="str">
        <f aca="false">IF(F7096=1,COUNTIF($F$2:F7096,1),"")</f>
        <v/>
      </c>
    </row>
    <row r="7097" customFormat="false" ht="15" hidden="false" customHeight="false" outlineLevel="0" collapsed="false">
      <c r="A7097" s="6" t="n">
        <v>55698.8055</v>
      </c>
      <c r="B7097" s="6" t="n">
        <v>1.97289377289377</v>
      </c>
      <c r="C7097" s="6" t="n">
        <v>75</v>
      </c>
      <c r="D7097" s="6" t="n">
        <v>-1</v>
      </c>
      <c r="E7097" s="6" t="n">
        <v>1.98754578754579</v>
      </c>
      <c r="F7097" s="6" t="n">
        <v>0</v>
      </c>
      <c r="G7097" s="6" t="n">
        <v>0</v>
      </c>
      <c r="H7097" s="6" t="str">
        <f aca="false">IF(AND(A7097&gt;=Stimuli!$B$2,A7097&lt;=Stimuli!$C$2),Stimuli!$A$2,IF(AND(A7097&gt;=Stimuli!$B$3,A7097&lt;=Stimuli!$C$3),Stimuli!$A$3,IF(AND(A7097&gt;=Stimuli!$B$4,A7097&lt;=Stimuli!$C$4),Stimuli!$A$4,"")))</f>
        <v>01 Quiet baseline (60s)</v>
      </c>
      <c r="I7097" s="6" t="n">
        <f aca="false">(B7097-B7096)/((A7097-A7096)/1000)</f>
        <v>0.37509157509146</v>
      </c>
      <c r="J7097" s="6" t="n">
        <f aca="false">IF(OR(B7097&lt;Rules!$B$2,B7097&gt;Rules!$B$3,ABS(I7097)&gt;Rules!$B$4,OR(B7098&lt;Rules!$B$2,B7098&gt;Rules!$B$3,ABS(I7098)&gt;Rules!$B$4)),1,0)</f>
        <v>0</v>
      </c>
      <c r="K7097" s="6" t="str">
        <f aca="false">IF(F7097=1,COUNTIF($F$2:F7097,1),"")</f>
        <v/>
      </c>
    </row>
    <row r="7098" customFormat="false" ht="15" hidden="false" customHeight="false" outlineLevel="0" collapsed="false">
      <c r="A7098" s="6" t="n">
        <v>55706.618</v>
      </c>
      <c r="B7098" s="6" t="n">
        <v>1.97142857142857</v>
      </c>
      <c r="C7098" s="6" t="n">
        <v>78</v>
      </c>
      <c r="D7098" s="6" t="n">
        <v>765.625</v>
      </c>
      <c r="E7098" s="6" t="n">
        <v>1.98754578754579</v>
      </c>
      <c r="F7098" s="6" t="n">
        <v>0</v>
      </c>
      <c r="G7098" s="6" t="n">
        <v>0</v>
      </c>
      <c r="H7098" s="6" t="str">
        <f aca="false">IF(AND(A7098&gt;=Stimuli!$B$2,A7098&lt;=Stimuli!$C$2),Stimuli!$A$2,IF(AND(A7098&gt;=Stimuli!$B$3,A7098&lt;=Stimuli!$C$3),Stimuli!$A$3,IF(AND(A7098&gt;=Stimuli!$B$4,A7098&lt;=Stimuli!$C$4),Stimuli!$A$4,"")))</f>
        <v>01 Quiet baseline (60s)</v>
      </c>
      <c r="I7098" s="6" t="n">
        <f aca="false">(B7098-B7097)/((A7098-A7097)/1000)</f>
        <v>-0.18754578754573</v>
      </c>
      <c r="J7098" s="6" t="n">
        <f aca="false">IF(OR(B7098&lt;Rules!$B$2,B7098&gt;Rules!$B$3,ABS(I7098)&gt;Rules!$B$4,OR(B7099&lt;Rules!$B$2,B7099&gt;Rules!$B$3,ABS(I7099)&gt;Rules!$B$4)),1,0)</f>
        <v>0</v>
      </c>
      <c r="K7098" s="6" t="str">
        <f aca="false">IF(F7098=1,COUNTIF($F$2:F7098,1),"")</f>
        <v/>
      </c>
    </row>
    <row r="7099" customFormat="false" ht="15" hidden="false" customHeight="false" outlineLevel="0" collapsed="false">
      <c r="A7099" s="6" t="n">
        <v>55714.4305</v>
      </c>
      <c r="B7099" s="6" t="n">
        <v>1.97142857142857</v>
      </c>
      <c r="C7099" s="6" t="n">
        <v>78</v>
      </c>
      <c r="D7099" s="6" t="n">
        <v>-1</v>
      </c>
      <c r="E7099" s="6" t="n">
        <v>1.98754578754579</v>
      </c>
      <c r="F7099" s="6" t="n">
        <v>0</v>
      </c>
      <c r="G7099" s="6" t="n">
        <v>0</v>
      </c>
      <c r="H7099" s="6" t="str">
        <f aca="false">IF(AND(A7099&gt;=Stimuli!$B$2,A7099&lt;=Stimuli!$C$2),Stimuli!$A$2,IF(AND(A7099&gt;=Stimuli!$B$3,A7099&lt;=Stimuli!$C$3),Stimuli!$A$3,IF(AND(A7099&gt;=Stimuli!$B$4,A7099&lt;=Stimuli!$C$4),Stimuli!$A$4,"")))</f>
        <v>01 Quiet baseline (60s)</v>
      </c>
      <c r="I7099" s="6" t="n">
        <f aca="false">(B7099-B7098)/((A7099-A7098)/1000)</f>
        <v>0</v>
      </c>
      <c r="J7099" s="6" t="n">
        <f aca="false">IF(OR(B7099&lt;Rules!$B$2,B7099&gt;Rules!$B$3,ABS(I7099)&gt;Rules!$B$4,OR(B7100&lt;Rules!$B$2,B7100&gt;Rules!$B$3,ABS(I7100)&gt;Rules!$B$4)),1,0)</f>
        <v>0</v>
      </c>
      <c r="K7099" s="6" t="str">
        <f aca="false">IF(F7099=1,COUNTIF($F$2:F7099,1),"")</f>
        <v/>
      </c>
    </row>
    <row r="7100" customFormat="false" ht="15" hidden="false" customHeight="false" outlineLevel="0" collapsed="false">
      <c r="A7100" s="6" t="n">
        <v>55722.243</v>
      </c>
      <c r="B7100" s="6" t="n">
        <v>1.97435897435897</v>
      </c>
      <c r="C7100" s="6" t="n">
        <v>78</v>
      </c>
      <c r="D7100" s="6" t="n">
        <v>-1</v>
      </c>
      <c r="E7100" s="6" t="n">
        <v>1.98754578754579</v>
      </c>
      <c r="F7100" s="6" t="n">
        <v>0</v>
      </c>
      <c r="G7100" s="6" t="n">
        <v>0</v>
      </c>
      <c r="H7100" s="6" t="str">
        <f aca="false">IF(AND(A7100&gt;=Stimuli!$B$2,A7100&lt;=Stimuli!$C$2),Stimuli!$A$2,IF(AND(A7100&gt;=Stimuli!$B$3,A7100&lt;=Stimuli!$C$3),Stimuli!$A$3,IF(AND(A7100&gt;=Stimuli!$B$4,A7100&lt;=Stimuli!$C$4),Stimuli!$A$4,"")))</f>
        <v>01 Quiet baseline (60s)</v>
      </c>
      <c r="I7100" s="6" t="n">
        <f aca="false">(B7100-B7099)/((A7100-A7099)/1000)</f>
        <v>0.375091575091574</v>
      </c>
      <c r="J7100" s="6" t="n">
        <f aca="false">IF(OR(B7100&lt;Rules!$B$2,B7100&gt;Rules!$B$3,ABS(I7100)&gt;Rules!$B$4,OR(B7101&lt;Rules!$B$2,B7101&gt;Rules!$B$3,ABS(I7101)&gt;Rules!$B$4)),1,0)</f>
        <v>0</v>
      </c>
      <c r="K7100" s="6" t="str">
        <f aca="false">IF(F7100=1,COUNTIF($F$2:F7100,1),"")</f>
        <v/>
      </c>
    </row>
    <row r="7101" customFormat="false" ht="15" hidden="false" customHeight="false" outlineLevel="0" collapsed="false">
      <c r="A7101" s="6" t="n">
        <v>55730.0555</v>
      </c>
      <c r="B7101" s="6" t="n">
        <v>1.96996336996337</v>
      </c>
      <c r="C7101" s="6" t="n">
        <v>78</v>
      </c>
      <c r="D7101" s="6" t="n">
        <v>-1</v>
      </c>
      <c r="E7101" s="6" t="n">
        <v>1.98754578754579</v>
      </c>
      <c r="F7101" s="6" t="n">
        <v>0</v>
      </c>
      <c r="G7101" s="6" t="n">
        <v>0</v>
      </c>
      <c r="H7101" s="6" t="str">
        <f aca="false">IF(AND(A7101&gt;=Stimuli!$B$2,A7101&lt;=Stimuli!$C$2),Stimuli!$A$2,IF(AND(A7101&gt;=Stimuli!$B$3,A7101&lt;=Stimuli!$C$3),Stimuli!$A$3,IF(AND(A7101&gt;=Stimuli!$B$4,A7101&lt;=Stimuli!$C$4),Stimuli!$A$4,"")))</f>
        <v>01 Quiet baseline (60s)</v>
      </c>
      <c r="I7101" s="6" t="n">
        <f aca="false">(B7101-B7100)/((A7101-A7100)/1000)</f>
        <v>-0.562637362637304</v>
      </c>
      <c r="J7101" s="6" t="n">
        <f aca="false">IF(OR(B7101&lt;Rules!$B$2,B7101&gt;Rules!$B$3,ABS(I7101)&gt;Rules!$B$4,OR(B7102&lt;Rules!$B$2,B7102&gt;Rules!$B$3,ABS(I7102)&gt;Rules!$B$4)),1,0)</f>
        <v>0</v>
      </c>
      <c r="K7101" s="6" t="str">
        <f aca="false">IF(F7101=1,COUNTIF($F$2:F7101,1),"")</f>
        <v/>
      </c>
    </row>
    <row r="7102" customFormat="false" ht="15" hidden="false" customHeight="false" outlineLevel="0" collapsed="false">
      <c r="A7102" s="6" t="n">
        <v>55737.868</v>
      </c>
      <c r="B7102" s="6" t="n">
        <v>1.97435897435897</v>
      </c>
      <c r="C7102" s="6" t="n">
        <v>78</v>
      </c>
      <c r="D7102" s="6" t="n">
        <v>-1</v>
      </c>
      <c r="E7102" s="6" t="n">
        <v>1.98754578754579</v>
      </c>
      <c r="F7102" s="6" t="n">
        <v>0</v>
      </c>
      <c r="G7102" s="6" t="n">
        <v>0</v>
      </c>
      <c r="H7102" s="6" t="str">
        <f aca="false">IF(AND(A7102&gt;=Stimuli!$B$2,A7102&lt;=Stimuli!$C$2),Stimuli!$A$2,IF(AND(A7102&gt;=Stimuli!$B$3,A7102&lt;=Stimuli!$C$3),Stimuli!$A$3,IF(AND(A7102&gt;=Stimuli!$B$4,A7102&lt;=Stimuli!$C$4),Stimuli!$A$4,"")))</f>
        <v>01 Quiet baseline (60s)</v>
      </c>
      <c r="I7102" s="6" t="n">
        <f aca="false">(B7102-B7101)/((A7102-A7101)/1000)</f>
        <v>0.562637362637304</v>
      </c>
      <c r="J7102" s="6" t="n">
        <f aca="false">IF(OR(B7102&lt;Rules!$B$2,B7102&gt;Rules!$B$3,ABS(I7102)&gt;Rules!$B$4,OR(B7103&lt;Rules!$B$2,B7103&gt;Rules!$B$3,ABS(I7103)&gt;Rules!$B$4)),1,0)</f>
        <v>0</v>
      </c>
      <c r="K7102" s="6" t="str">
        <f aca="false">IF(F7102=1,COUNTIF($F$2:F7102,1),"")</f>
        <v/>
      </c>
    </row>
    <row r="7103" customFormat="false" ht="15" hidden="false" customHeight="false" outlineLevel="0" collapsed="false">
      <c r="A7103" s="6" t="n">
        <v>55745.6805</v>
      </c>
      <c r="B7103" s="6" t="n">
        <v>1.96849816849817</v>
      </c>
      <c r="C7103" s="6" t="n">
        <v>78</v>
      </c>
      <c r="D7103" s="6" t="n">
        <v>-1</v>
      </c>
      <c r="E7103" s="6" t="n">
        <v>1.98754578754579</v>
      </c>
      <c r="F7103" s="6" t="n">
        <v>0</v>
      </c>
      <c r="G7103" s="6" t="n">
        <v>0</v>
      </c>
      <c r="H7103" s="6" t="str">
        <f aca="false">IF(AND(A7103&gt;=Stimuli!$B$2,A7103&lt;=Stimuli!$C$2),Stimuli!$A$2,IF(AND(A7103&gt;=Stimuli!$B$3,A7103&lt;=Stimuli!$C$3),Stimuli!$A$3,IF(AND(A7103&gt;=Stimuli!$B$4,A7103&lt;=Stimuli!$C$4),Stimuli!$A$4,"")))</f>
        <v>01 Quiet baseline (60s)</v>
      </c>
      <c r="I7103" s="6" t="n">
        <f aca="false">(B7103-B7102)/((A7103-A7102)/1000)</f>
        <v>-0.750183150183176</v>
      </c>
      <c r="J7103" s="6" t="n">
        <f aca="false">IF(OR(B7103&lt;Rules!$B$2,B7103&gt;Rules!$B$3,ABS(I7103)&gt;Rules!$B$4,OR(B7104&lt;Rules!$B$2,B7104&gt;Rules!$B$3,ABS(I7104)&gt;Rules!$B$4)),1,0)</f>
        <v>0</v>
      </c>
      <c r="K7103" s="6" t="str">
        <f aca="false">IF(F7103=1,COUNTIF($F$2:F7103,1),"")</f>
        <v/>
      </c>
    </row>
    <row r="7104" customFormat="false" ht="15" hidden="false" customHeight="false" outlineLevel="0" collapsed="false">
      <c r="A7104" s="6" t="n">
        <v>55753.493</v>
      </c>
      <c r="B7104" s="6" t="n">
        <v>1.97582417582418</v>
      </c>
      <c r="C7104" s="6" t="n">
        <v>78</v>
      </c>
      <c r="D7104" s="6" t="n">
        <v>-1</v>
      </c>
      <c r="E7104" s="6" t="n">
        <v>1.98754578754579</v>
      </c>
      <c r="F7104" s="6" t="n">
        <v>0</v>
      </c>
      <c r="G7104" s="6" t="n">
        <v>0</v>
      </c>
      <c r="H7104" s="6" t="str">
        <f aca="false">IF(AND(A7104&gt;=Stimuli!$B$2,A7104&lt;=Stimuli!$C$2),Stimuli!$A$2,IF(AND(A7104&gt;=Stimuli!$B$3,A7104&lt;=Stimuli!$C$3),Stimuli!$A$3,IF(AND(A7104&gt;=Stimuli!$B$4,A7104&lt;=Stimuli!$C$4),Stimuli!$A$4,"")))</f>
        <v>01 Quiet baseline (60s)</v>
      </c>
      <c r="I7104" s="6" t="n">
        <f aca="false">(B7104-B7103)/((A7104-A7103)/1000)</f>
        <v>0.937728937728906</v>
      </c>
      <c r="J7104" s="6" t="n">
        <f aca="false">IF(OR(B7104&lt;Rules!$B$2,B7104&gt;Rules!$B$3,ABS(I7104)&gt;Rules!$B$4,OR(B7105&lt;Rules!$B$2,B7105&gt;Rules!$B$3,ABS(I7105)&gt;Rules!$B$4)),1,0)</f>
        <v>0</v>
      </c>
      <c r="K7104" s="6" t="str">
        <f aca="false">IF(F7104=1,COUNTIF($F$2:F7104,1),"")</f>
        <v/>
      </c>
    </row>
    <row r="7105" customFormat="false" ht="15" hidden="false" customHeight="false" outlineLevel="0" collapsed="false">
      <c r="A7105" s="6" t="n">
        <v>55761.3055</v>
      </c>
      <c r="B7105" s="6" t="n">
        <v>1.96849816849817</v>
      </c>
      <c r="C7105" s="6" t="n">
        <v>78</v>
      </c>
      <c r="D7105" s="6" t="n">
        <v>-1</v>
      </c>
      <c r="E7105" s="6" t="n">
        <v>1.98754578754579</v>
      </c>
      <c r="F7105" s="6" t="n">
        <v>0</v>
      </c>
      <c r="G7105" s="6" t="n">
        <v>0</v>
      </c>
      <c r="H7105" s="6" t="str">
        <f aca="false">IF(AND(A7105&gt;=Stimuli!$B$2,A7105&lt;=Stimuli!$C$2),Stimuli!$A$2,IF(AND(A7105&gt;=Stimuli!$B$3,A7105&lt;=Stimuli!$C$3),Stimuli!$A$3,IF(AND(A7105&gt;=Stimuli!$B$4,A7105&lt;=Stimuli!$C$4),Stimuli!$A$4,"")))</f>
        <v>01 Quiet baseline (60s)</v>
      </c>
      <c r="I7105" s="6" t="n">
        <f aca="false">(B7105-B7104)/((A7105-A7104)/1000)</f>
        <v>-0.937728937728906</v>
      </c>
      <c r="J7105" s="6" t="n">
        <f aca="false">IF(OR(B7105&lt;Rules!$B$2,B7105&gt;Rules!$B$3,ABS(I7105)&gt;Rules!$B$4,OR(B7106&lt;Rules!$B$2,B7106&gt;Rules!$B$3,ABS(I7106)&gt;Rules!$B$4)),1,0)</f>
        <v>0</v>
      </c>
      <c r="K7105" s="6" t="str">
        <f aca="false">IF(F7105=1,COUNTIF($F$2:F7105,1),"")</f>
        <v/>
      </c>
    </row>
    <row r="7106" customFormat="false" ht="15" hidden="false" customHeight="false" outlineLevel="0" collapsed="false">
      <c r="A7106" s="6" t="n">
        <v>55769.118</v>
      </c>
      <c r="B7106" s="6" t="n">
        <v>1.97582417582418</v>
      </c>
      <c r="C7106" s="6" t="n">
        <v>78</v>
      </c>
      <c r="D7106" s="6" t="n">
        <v>-1</v>
      </c>
      <c r="E7106" s="6" t="n">
        <v>1.98754578754579</v>
      </c>
      <c r="F7106" s="6" t="n">
        <v>0</v>
      </c>
      <c r="G7106" s="6" t="n">
        <v>0</v>
      </c>
      <c r="H7106" s="6" t="str">
        <f aca="false">IF(AND(A7106&gt;=Stimuli!$B$2,A7106&lt;=Stimuli!$C$2),Stimuli!$A$2,IF(AND(A7106&gt;=Stimuli!$B$3,A7106&lt;=Stimuli!$C$3),Stimuli!$A$3,IF(AND(A7106&gt;=Stimuli!$B$4,A7106&lt;=Stimuli!$C$4),Stimuli!$A$4,"")))</f>
        <v>01 Quiet baseline (60s)</v>
      </c>
      <c r="I7106" s="6" t="n">
        <f aca="false">(B7106-B7105)/((A7106-A7105)/1000)</f>
        <v>0.937728937728906</v>
      </c>
      <c r="J7106" s="6" t="n">
        <f aca="false">IF(OR(B7106&lt;Rules!$B$2,B7106&gt;Rules!$B$3,ABS(I7106)&gt;Rules!$B$4,OR(B7107&lt;Rules!$B$2,B7107&gt;Rules!$B$3,ABS(I7107)&gt;Rules!$B$4)),1,0)</f>
        <v>0</v>
      </c>
      <c r="K7106" s="6" t="str">
        <f aca="false">IF(F7106=1,COUNTIF($F$2:F7106,1),"")</f>
        <v/>
      </c>
    </row>
    <row r="7107" customFormat="false" ht="15" hidden="false" customHeight="false" outlineLevel="0" collapsed="false">
      <c r="A7107" s="6" t="n">
        <v>55776.9305</v>
      </c>
      <c r="B7107" s="6" t="n">
        <v>1.96849816849817</v>
      </c>
      <c r="C7107" s="6" t="n">
        <v>78</v>
      </c>
      <c r="D7107" s="6" t="n">
        <v>-1</v>
      </c>
      <c r="E7107" s="6" t="n">
        <v>1.98754578754579</v>
      </c>
      <c r="F7107" s="6" t="n">
        <v>0</v>
      </c>
      <c r="G7107" s="6" t="n">
        <v>0</v>
      </c>
      <c r="H7107" s="6" t="str">
        <f aca="false">IF(AND(A7107&gt;=Stimuli!$B$2,A7107&lt;=Stimuli!$C$2),Stimuli!$A$2,IF(AND(A7107&gt;=Stimuli!$B$3,A7107&lt;=Stimuli!$C$3),Stimuli!$A$3,IF(AND(A7107&gt;=Stimuli!$B$4,A7107&lt;=Stimuli!$C$4),Stimuli!$A$4,"")))</f>
        <v>01 Quiet baseline (60s)</v>
      </c>
      <c r="I7107" s="6" t="n">
        <f aca="false">(B7107-B7106)/((A7107-A7106)/1000)</f>
        <v>-0.937728937728906</v>
      </c>
      <c r="J7107" s="6" t="n">
        <f aca="false">IF(OR(B7107&lt;Rules!$B$2,B7107&gt;Rules!$B$3,ABS(I7107)&gt;Rules!$B$4,OR(B7108&lt;Rules!$B$2,B7108&gt;Rules!$B$3,ABS(I7108)&gt;Rules!$B$4)),1,0)</f>
        <v>0</v>
      </c>
      <c r="K7107" s="6" t="str">
        <f aca="false">IF(F7107=1,COUNTIF($F$2:F7107,1),"")</f>
        <v/>
      </c>
    </row>
    <row r="7108" customFormat="false" ht="15" hidden="false" customHeight="false" outlineLevel="0" collapsed="false">
      <c r="A7108" s="6" t="n">
        <v>55784.743</v>
      </c>
      <c r="B7108" s="6" t="n">
        <v>1.97582417582418</v>
      </c>
      <c r="C7108" s="6" t="n">
        <v>78</v>
      </c>
      <c r="D7108" s="6" t="n">
        <v>-1</v>
      </c>
      <c r="E7108" s="6" t="n">
        <v>1.98754578754579</v>
      </c>
      <c r="F7108" s="6" t="n">
        <v>0</v>
      </c>
      <c r="G7108" s="6" t="n">
        <v>0</v>
      </c>
      <c r="H7108" s="6" t="str">
        <f aca="false">IF(AND(A7108&gt;=Stimuli!$B$2,A7108&lt;=Stimuli!$C$2),Stimuli!$A$2,IF(AND(A7108&gt;=Stimuli!$B$3,A7108&lt;=Stimuli!$C$3),Stimuli!$A$3,IF(AND(A7108&gt;=Stimuli!$B$4,A7108&lt;=Stimuli!$C$4),Stimuli!$A$4,"")))</f>
        <v>01 Quiet baseline (60s)</v>
      </c>
      <c r="I7108" s="6" t="n">
        <f aca="false">(B7108-B7107)/((A7108-A7107)/1000)</f>
        <v>0.937728937728906</v>
      </c>
      <c r="J7108" s="6" t="n">
        <f aca="false">IF(OR(B7108&lt;Rules!$B$2,B7108&gt;Rules!$B$3,ABS(I7108)&gt;Rules!$B$4,OR(B7109&lt;Rules!$B$2,B7109&gt;Rules!$B$3,ABS(I7109)&gt;Rules!$B$4)),1,0)</f>
        <v>0</v>
      </c>
      <c r="K7108" s="6" t="str">
        <f aca="false">IF(F7108=1,COUNTIF($F$2:F7108,1),"")</f>
        <v/>
      </c>
    </row>
    <row r="7109" customFormat="false" ht="15" hidden="false" customHeight="false" outlineLevel="0" collapsed="false">
      <c r="A7109" s="6" t="n">
        <v>55792.5555</v>
      </c>
      <c r="B7109" s="6" t="n">
        <v>1.96996336996337</v>
      </c>
      <c r="C7109" s="6" t="n">
        <v>78</v>
      </c>
      <c r="D7109" s="6" t="n">
        <v>-1</v>
      </c>
      <c r="E7109" s="6" t="n">
        <v>1.98754578754579</v>
      </c>
      <c r="F7109" s="6" t="n">
        <v>0</v>
      </c>
      <c r="G7109" s="6" t="n">
        <v>0</v>
      </c>
      <c r="H7109" s="6" t="str">
        <f aca="false">IF(AND(A7109&gt;=Stimuli!$B$2,A7109&lt;=Stimuli!$C$2),Stimuli!$A$2,IF(AND(A7109&gt;=Stimuli!$B$3,A7109&lt;=Stimuli!$C$3),Stimuli!$A$3,IF(AND(A7109&gt;=Stimuli!$B$4,A7109&lt;=Stimuli!$C$4),Stimuli!$A$4,"")))</f>
        <v>01 Quiet baseline (60s)</v>
      </c>
      <c r="I7109" s="6" t="n">
        <f aca="false">(B7109-B7108)/((A7109-A7108)/1000)</f>
        <v>-0.750183150183034</v>
      </c>
      <c r="J7109" s="6" t="n">
        <f aca="false">IF(OR(B7109&lt;Rules!$B$2,B7109&gt;Rules!$B$3,ABS(I7109)&gt;Rules!$B$4,OR(B7110&lt;Rules!$B$2,B7110&gt;Rules!$B$3,ABS(I7110)&gt;Rules!$B$4)),1,0)</f>
        <v>0</v>
      </c>
      <c r="K7109" s="6" t="str">
        <f aca="false">IF(F7109=1,COUNTIF($F$2:F7109,1),"")</f>
        <v/>
      </c>
    </row>
    <row r="7110" customFormat="false" ht="15" hidden="false" customHeight="false" outlineLevel="0" collapsed="false">
      <c r="A7110" s="6" t="n">
        <v>55800.368</v>
      </c>
      <c r="B7110" s="6" t="n">
        <v>1.97582417582418</v>
      </c>
      <c r="C7110" s="6" t="n">
        <v>78</v>
      </c>
      <c r="D7110" s="6" t="n">
        <v>-1</v>
      </c>
      <c r="E7110" s="6" t="n">
        <v>1.98754578754579</v>
      </c>
      <c r="F7110" s="6" t="n">
        <v>0</v>
      </c>
      <c r="G7110" s="6" t="n">
        <v>0</v>
      </c>
      <c r="H7110" s="6" t="str">
        <f aca="false">IF(AND(A7110&gt;=Stimuli!$B$2,A7110&lt;=Stimuli!$C$2),Stimuli!$A$2,IF(AND(A7110&gt;=Stimuli!$B$3,A7110&lt;=Stimuli!$C$3),Stimuli!$A$3,IF(AND(A7110&gt;=Stimuli!$B$4,A7110&lt;=Stimuli!$C$4),Stimuli!$A$4,"")))</f>
        <v>01 Quiet baseline (60s)</v>
      </c>
      <c r="I7110" s="6" t="n">
        <f aca="false">(B7110-B7109)/((A7110-A7109)/1000)</f>
        <v>0.750183150183034</v>
      </c>
      <c r="J7110" s="6" t="n">
        <f aca="false">IF(OR(B7110&lt;Rules!$B$2,B7110&gt;Rules!$B$3,ABS(I7110)&gt;Rules!$B$4,OR(B7111&lt;Rules!$B$2,B7111&gt;Rules!$B$3,ABS(I7111)&gt;Rules!$B$4)),1,0)</f>
        <v>0</v>
      </c>
      <c r="K7110" s="6" t="str">
        <f aca="false">IF(F7110=1,COUNTIF($F$2:F7110,1),"")</f>
        <v/>
      </c>
    </row>
    <row r="7111" customFormat="false" ht="15" hidden="false" customHeight="false" outlineLevel="0" collapsed="false">
      <c r="A7111" s="6" t="n">
        <v>55808.1805</v>
      </c>
      <c r="B7111" s="6" t="n">
        <v>1.96849816849817</v>
      </c>
      <c r="C7111" s="6" t="n">
        <v>78</v>
      </c>
      <c r="D7111" s="6" t="n">
        <v>-1</v>
      </c>
      <c r="E7111" s="6" t="n">
        <v>1.98754578754579</v>
      </c>
      <c r="F7111" s="6" t="n">
        <v>0</v>
      </c>
      <c r="G7111" s="6" t="n">
        <v>0</v>
      </c>
      <c r="H7111" s="6" t="str">
        <f aca="false">IF(AND(A7111&gt;=Stimuli!$B$2,A7111&lt;=Stimuli!$C$2),Stimuli!$A$2,IF(AND(A7111&gt;=Stimuli!$B$3,A7111&lt;=Stimuli!$C$3),Stimuli!$A$3,IF(AND(A7111&gt;=Stimuli!$B$4,A7111&lt;=Stimuli!$C$4),Stimuli!$A$4,"")))</f>
        <v>01 Quiet baseline (60s)</v>
      </c>
      <c r="I7111" s="6" t="n">
        <f aca="false">(B7111-B7110)/((A7111-A7110)/1000)</f>
        <v>-0.937728937728906</v>
      </c>
      <c r="J7111" s="6" t="n">
        <f aca="false">IF(OR(B7111&lt;Rules!$B$2,B7111&gt;Rules!$B$3,ABS(I7111)&gt;Rules!$B$4,OR(B7112&lt;Rules!$B$2,B7112&gt;Rules!$B$3,ABS(I7112)&gt;Rules!$B$4)),1,0)</f>
        <v>0</v>
      </c>
      <c r="K7111" s="6" t="str">
        <f aca="false">IF(F7111=1,COUNTIF($F$2:F7111,1),"")</f>
        <v/>
      </c>
    </row>
    <row r="7112" customFormat="false" ht="15" hidden="false" customHeight="false" outlineLevel="0" collapsed="false">
      <c r="A7112" s="6" t="n">
        <v>55815.993</v>
      </c>
      <c r="B7112" s="6" t="n">
        <v>1.97435897435897</v>
      </c>
      <c r="C7112" s="6" t="n">
        <v>78</v>
      </c>
      <c r="D7112" s="6" t="n">
        <v>-1</v>
      </c>
      <c r="E7112" s="6" t="n">
        <v>1.98754578754579</v>
      </c>
      <c r="F7112" s="6" t="n">
        <v>0</v>
      </c>
      <c r="G7112" s="6" t="n">
        <v>0</v>
      </c>
      <c r="H7112" s="6" t="str">
        <f aca="false">IF(AND(A7112&gt;=Stimuli!$B$2,A7112&lt;=Stimuli!$C$2),Stimuli!$A$2,IF(AND(A7112&gt;=Stimuli!$B$3,A7112&lt;=Stimuli!$C$3),Stimuli!$A$3,IF(AND(A7112&gt;=Stimuli!$B$4,A7112&lt;=Stimuli!$C$4),Stimuli!$A$4,"")))</f>
        <v>01 Quiet baseline (60s)</v>
      </c>
      <c r="I7112" s="6" t="n">
        <f aca="false">(B7112-B7111)/((A7112-A7111)/1000)</f>
        <v>0.750183150183176</v>
      </c>
      <c r="J7112" s="6" t="n">
        <f aca="false">IF(OR(B7112&lt;Rules!$B$2,B7112&gt;Rules!$B$3,ABS(I7112)&gt;Rules!$B$4,OR(B7113&lt;Rules!$B$2,B7113&gt;Rules!$B$3,ABS(I7113)&gt;Rules!$B$4)),1,0)</f>
        <v>0</v>
      </c>
      <c r="K7112" s="6" t="str">
        <f aca="false">IF(F7112=1,COUNTIF($F$2:F7112,1),"")</f>
        <v/>
      </c>
    </row>
    <row r="7113" customFormat="false" ht="15" hidden="false" customHeight="false" outlineLevel="0" collapsed="false">
      <c r="A7113" s="6" t="n">
        <v>55823.8055</v>
      </c>
      <c r="B7113" s="6" t="n">
        <v>1.97142857142857</v>
      </c>
      <c r="C7113" s="6" t="n">
        <v>78</v>
      </c>
      <c r="D7113" s="6" t="n">
        <v>-1</v>
      </c>
      <c r="E7113" s="6" t="n">
        <v>1.98754578754579</v>
      </c>
      <c r="F7113" s="6" t="n">
        <v>0</v>
      </c>
      <c r="G7113" s="6" t="n">
        <v>0</v>
      </c>
      <c r="H7113" s="6" t="str">
        <f aca="false">IF(AND(A7113&gt;=Stimuli!$B$2,A7113&lt;=Stimuli!$C$2),Stimuli!$A$2,IF(AND(A7113&gt;=Stimuli!$B$3,A7113&lt;=Stimuli!$C$3),Stimuli!$A$3,IF(AND(A7113&gt;=Stimuli!$B$4,A7113&lt;=Stimuli!$C$4),Stimuli!$A$4,"")))</f>
        <v>01 Quiet baseline (60s)</v>
      </c>
      <c r="I7113" s="6" t="n">
        <f aca="false">(B7113-B7112)/((A7113-A7112)/1000)</f>
        <v>-0.375091575091574</v>
      </c>
      <c r="J7113" s="6" t="n">
        <f aca="false">IF(OR(B7113&lt;Rules!$B$2,B7113&gt;Rules!$B$3,ABS(I7113)&gt;Rules!$B$4,OR(B7114&lt;Rules!$B$2,B7114&gt;Rules!$B$3,ABS(I7114)&gt;Rules!$B$4)),1,0)</f>
        <v>0</v>
      </c>
      <c r="K7113" s="6" t="str">
        <f aca="false">IF(F7113=1,COUNTIF($F$2:F7113,1),"")</f>
        <v/>
      </c>
    </row>
    <row r="7114" customFormat="false" ht="15" hidden="false" customHeight="false" outlineLevel="0" collapsed="false">
      <c r="A7114" s="6" t="n">
        <v>55831.618</v>
      </c>
      <c r="B7114" s="6" t="n">
        <v>1.97289377289377</v>
      </c>
      <c r="C7114" s="6" t="n">
        <v>78</v>
      </c>
      <c r="D7114" s="6" t="n">
        <v>-1</v>
      </c>
      <c r="E7114" s="6" t="n">
        <v>1.98754578754579</v>
      </c>
      <c r="F7114" s="6" t="n">
        <v>0</v>
      </c>
      <c r="G7114" s="6" t="n">
        <v>0</v>
      </c>
      <c r="H7114" s="6" t="str">
        <f aca="false">IF(AND(A7114&gt;=Stimuli!$B$2,A7114&lt;=Stimuli!$C$2),Stimuli!$A$2,IF(AND(A7114&gt;=Stimuli!$B$3,A7114&lt;=Stimuli!$C$3),Stimuli!$A$3,IF(AND(A7114&gt;=Stimuli!$B$4,A7114&lt;=Stimuli!$C$4),Stimuli!$A$4,"")))</f>
        <v>01 Quiet baseline (60s)</v>
      </c>
      <c r="I7114" s="6" t="n">
        <f aca="false">(B7114-B7113)/((A7114-A7113)/1000)</f>
        <v>0.18754578754573</v>
      </c>
      <c r="J7114" s="6" t="n">
        <f aca="false">IF(OR(B7114&lt;Rules!$B$2,B7114&gt;Rules!$B$3,ABS(I7114)&gt;Rules!$B$4,OR(B7115&lt;Rules!$B$2,B7115&gt;Rules!$B$3,ABS(I7115)&gt;Rules!$B$4)),1,0)</f>
        <v>0</v>
      </c>
      <c r="K7114" s="6" t="str">
        <f aca="false">IF(F7114=1,COUNTIF($F$2:F7114,1),"")</f>
        <v/>
      </c>
    </row>
    <row r="7115" customFormat="false" ht="15" hidden="false" customHeight="false" outlineLevel="0" collapsed="false">
      <c r="A7115" s="6" t="n">
        <v>55839.4305</v>
      </c>
      <c r="B7115" s="6" t="n">
        <v>1.97289377289377</v>
      </c>
      <c r="C7115" s="6" t="n">
        <v>78</v>
      </c>
      <c r="D7115" s="6" t="n">
        <v>-1</v>
      </c>
      <c r="E7115" s="6" t="n">
        <v>1.98754578754579</v>
      </c>
      <c r="F7115" s="6" t="n">
        <v>0</v>
      </c>
      <c r="G7115" s="6" t="n">
        <v>0</v>
      </c>
      <c r="H7115" s="6" t="str">
        <f aca="false">IF(AND(A7115&gt;=Stimuli!$B$2,A7115&lt;=Stimuli!$C$2),Stimuli!$A$2,IF(AND(A7115&gt;=Stimuli!$B$3,A7115&lt;=Stimuli!$C$3),Stimuli!$A$3,IF(AND(A7115&gt;=Stimuli!$B$4,A7115&lt;=Stimuli!$C$4),Stimuli!$A$4,"")))</f>
        <v>01 Quiet baseline (60s)</v>
      </c>
      <c r="I7115" s="6" t="n">
        <f aca="false">(B7115-B7114)/((A7115-A7114)/1000)</f>
        <v>0</v>
      </c>
      <c r="J7115" s="6" t="n">
        <f aca="false">IF(OR(B7115&lt;Rules!$B$2,B7115&gt;Rules!$B$3,ABS(I7115)&gt;Rules!$B$4,OR(B7116&lt;Rules!$B$2,B7116&gt;Rules!$B$3,ABS(I7116)&gt;Rules!$B$4)),1,0)</f>
        <v>0</v>
      </c>
      <c r="K7115" s="6" t="str">
        <f aca="false">IF(F7115=1,COUNTIF($F$2:F7115,1),"")</f>
        <v/>
      </c>
    </row>
    <row r="7116" customFormat="false" ht="15" hidden="false" customHeight="false" outlineLevel="0" collapsed="false">
      <c r="A7116" s="6" t="n">
        <v>55847.243</v>
      </c>
      <c r="B7116" s="6" t="n">
        <v>1.97142857142857</v>
      </c>
      <c r="C7116" s="6" t="n">
        <v>78</v>
      </c>
      <c r="D7116" s="6" t="n">
        <v>-1</v>
      </c>
      <c r="E7116" s="6" t="n">
        <v>1.98754578754579</v>
      </c>
      <c r="F7116" s="6" t="n">
        <v>0</v>
      </c>
      <c r="G7116" s="6" t="n">
        <v>0</v>
      </c>
      <c r="H7116" s="6" t="str">
        <f aca="false">IF(AND(A7116&gt;=Stimuli!$B$2,A7116&lt;=Stimuli!$C$2),Stimuli!$A$2,IF(AND(A7116&gt;=Stimuli!$B$3,A7116&lt;=Stimuli!$C$3),Stimuli!$A$3,IF(AND(A7116&gt;=Stimuli!$B$4,A7116&lt;=Stimuli!$C$4),Stimuli!$A$4,"")))</f>
        <v>01 Quiet baseline (60s)</v>
      </c>
      <c r="I7116" s="6" t="n">
        <f aca="false">(B7116-B7115)/((A7116-A7115)/1000)</f>
        <v>-0.18754578754573</v>
      </c>
      <c r="J7116" s="6" t="n">
        <f aca="false">IF(OR(B7116&lt;Rules!$B$2,B7116&gt;Rules!$B$3,ABS(I7116)&gt;Rules!$B$4,OR(B7117&lt;Rules!$B$2,B7117&gt;Rules!$B$3,ABS(I7117)&gt;Rules!$B$4)),1,0)</f>
        <v>0</v>
      </c>
      <c r="K7116" s="6" t="str">
        <f aca="false">IF(F7116=1,COUNTIF($F$2:F7116,1),"")</f>
        <v/>
      </c>
    </row>
    <row r="7117" customFormat="false" ht="15" hidden="false" customHeight="false" outlineLevel="0" collapsed="false">
      <c r="A7117" s="6" t="n">
        <v>55855.0555</v>
      </c>
      <c r="B7117" s="6" t="n">
        <v>1.97435897435897</v>
      </c>
      <c r="C7117" s="6" t="n">
        <v>78</v>
      </c>
      <c r="D7117" s="6" t="n">
        <v>-1</v>
      </c>
      <c r="E7117" s="6" t="n">
        <v>1.98754578754579</v>
      </c>
      <c r="F7117" s="6" t="n">
        <v>0</v>
      </c>
      <c r="G7117" s="6" t="n">
        <v>0</v>
      </c>
      <c r="H7117" s="6" t="str">
        <f aca="false">IF(AND(A7117&gt;=Stimuli!$B$2,A7117&lt;=Stimuli!$C$2),Stimuli!$A$2,IF(AND(A7117&gt;=Stimuli!$B$3,A7117&lt;=Stimuli!$C$3),Stimuli!$A$3,IF(AND(A7117&gt;=Stimuli!$B$4,A7117&lt;=Stimuli!$C$4),Stimuli!$A$4,"")))</f>
        <v>01 Quiet baseline (60s)</v>
      </c>
      <c r="I7117" s="6" t="n">
        <f aca="false">(B7117-B7116)/((A7117-A7116)/1000)</f>
        <v>0.375091575091574</v>
      </c>
      <c r="J7117" s="6" t="n">
        <f aca="false">IF(OR(B7117&lt;Rules!$B$2,B7117&gt;Rules!$B$3,ABS(I7117)&gt;Rules!$B$4,OR(B7118&lt;Rules!$B$2,B7118&gt;Rules!$B$3,ABS(I7118)&gt;Rules!$B$4)),1,0)</f>
        <v>0</v>
      </c>
      <c r="K7117" s="6" t="str">
        <f aca="false">IF(F7117=1,COUNTIF($F$2:F7117,1),"")</f>
        <v/>
      </c>
    </row>
    <row r="7118" customFormat="false" ht="15" hidden="false" customHeight="false" outlineLevel="0" collapsed="false">
      <c r="A7118" s="6" t="n">
        <v>55862.868</v>
      </c>
      <c r="B7118" s="6" t="n">
        <v>1.96996336996337</v>
      </c>
      <c r="C7118" s="6" t="n">
        <v>78</v>
      </c>
      <c r="D7118" s="6" t="n">
        <v>-1</v>
      </c>
      <c r="E7118" s="6" t="n">
        <v>1.98754578754579</v>
      </c>
      <c r="F7118" s="6" t="n">
        <v>0</v>
      </c>
      <c r="G7118" s="6" t="n">
        <v>0</v>
      </c>
      <c r="H7118" s="6" t="str">
        <f aca="false">IF(AND(A7118&gt;=Stimuli!$B$2,A7118&lt;=Stimuli!$C$2),Stimuli!$A$2,IF(AND(A7118&gt;=Stimuli!$B$3,A7118&lt;=Stimuli!$C$3),Stimuli!$A$3,IF(AND(A7118&gt;=Stimuli!$B$4,A7118&lt;=Stimuli!$C$4),Stimuli!$A$4,"")))</f>
        <v>01 Quiet baseline (60s)</v>
      </c>
      <c r="I7118" s="6" t="n">
        <f aca="false">(B7118-B7117)/((A7118-A7117)/1000)</f>
        <v>-0.562637362637304</v>
      </c>
      <c r="J7118" s="6" t="n">
        <f aca="false">IF(OR(B7118&lt;Rules!$B$2,B7118&gt;Rules!$B$3,ABS(I7118)&gt;Rules!$B$4,OR(B7119&lt;Rules!$B$2,B7119&gt;Rules!$B$3,ABS(I7119)&gt;Rules!$B$4)),1,0)</f>
        <v>0</v>
      </c>
      <c r="K7118" s="6" t="str">
        <f aca="false">IF(F7118=1,COUNTIF($F$2:F7118,1),"")</f>
        <v/>
      </c>
    </row>
    <row r="7119" customFormat="false" ht="15" hidden="false" customHeight="false" outlineLevel="0" collapsed="false">
      <c r="A7119" s="6" t="n">
        <v>55870.6805</v>
      </c>
      <c r="B7119" s="6" t="n">
        <v>1.97582417582418</v>
      </c>
      <c r="C7119" s="6" t="n">
        <v>78</v>
      </c>
      <c r="D7119" s="6" t="n">
        <v>-1</v>
      </c>
      <c r="E7119" s="6" t="n">
        <v>1.98754578754579</v>
      </c>
      <c r="F7119" s="6" t="n">
        <v>0</v>
      </c>
      <c r="G7119" s="6" t="n">
        <v>0</v>
      </c>
      <c r="H7119" s="6" t="str">
        <f aca="false">IF(AND(A7119&gt;=Stimuli!$B$2,A7119&lt;=Stimuli!$C$2),Stimuli!$A$2,IF(AND(A7119&gt;=Stimuli!$B$3,A7119&lt;=Stimuli!$C$3),Stimuli!$A$3,IF(AND(A7119&gt;=Stimuli!$B$4,A7119&lt;=Stimuli!$C$4),Stimuli!$A$4,"")))</f>
        <v>01 Quiet baseline (60s)</v>
      </c>
      <c r="I7119" s="6" t="n">
        <f aca="false">(B7119-B7118)/((A7119-A7118)/1000)</f>
        <v>0.750183150183034</v>
      </c>
      <c r="J7119" s="6" t="n">
        <f aca="false">IF(OR(B7119&lt;Rules!$B$2,B7119&gt;Rules!$B$3,ABS(I7119)&gt;Rules!$B$4,OR(B7120&lt;Rules!$B$2,B7120&gt;Rules!$B$3,ABS(I7120)&gt;Rules!$B$4)),1,0)</f>
        <v>0</v>
      </c>
      <c r="K7119" s="6" t="str">
        <f aca="false">IF(F7119=1,COUNTIF($F$2:F7119,1),"")</f>
        <v/>
      </c>
    </row>
    <row r="7120" customFormat="false" ht="15" hidden="false" customHeight="false" outlineLevel="0" collapsed="false">
      <c r="A7120" s="6" t="n">
        <v>55878.493</v>
      </c>
      <c r="B7120" s="6" t="n">
        <v>1.96849816849817</v>
      </c>
      <c r="C7120" s="6" t="n">
        <v>78</v>
      </c>
      <c r="D7120" s="6" t="n">
        <v>-1</v>
      </c>
      <c r="E7120" s="6" t="n">
        <v>1.98754578754579</v>
      </c>
      <c r="F7120" s="6" t="n">
        <v>0</v>
      </c>
      <c r="G7120" s="6" t="n">
        <v>0</v>
      </c>
      <c r="H7120" s="6" t="str">
        <f aca="false">IF(AND(A7120&gt;=Stimuli!$B$2,A7120&lt;=Stimuli!$C$2),Stimuli!$A$2,IF(AND(A7120&gt;=Stimuli!$B$3,A7120&lt;=Stimuli!$C$3),Stimuli!$A$3,IF(AND(A7120&gt;=Stimuli!$B$4,A7120&lt;=Stimuli!$C$4),Stimuli!$A$4,"")))</f>
        <v>01 Quiet baseline (60s)</v>
      </c>
      <c r="I7120" s="6" t="n">
        <f aca="false">(B7120-B7119)/((A7120-A7119)/1000)</f>
        <v>-0.937728937728906</v>
      </c>
      <c r="J7120" s="6" t="n">
        <f aca="false">IF(OR(B7120&lt;Rules!$B$2,B7120&gt;Rules!$B$3,ABS(I7120)&gt;Rules!$B$4,OR(B7121&lt;Rules!$B$2,B7121&gt;Rules!$B$3,ABS(I7121)&gt;Rules!$B$4)),1,0)</f>
        <v>0</v>
      </c>
      <c r="K7120" s="6" t="str">
        <f aca="false">IF(F7120=1,COUNTIF($F$2:F7120,1),"")</f>
        <v/>
      </c>
    </row>
    <row r="7121" customFormat="false" ht="15" hidden="false" customHeight="false" outlineLevel="0" collapsed="false">
      <c r="A7121" s="6" t="n">
        <v>55886.3055</v>
      </c>
      <c r="B7121" s="6" t="n">
        <v>1.97582417582418</v>
      </c>
      <c r="C7121" s="6" t="n">
        <v>78</v>
      </c>
      <c r="D7121" s="6" t="n">
        <v>-1</v>
      </c>
      <c r="E7121" s="6" t="n">
        <v>1.98754578754579</v>
      </c>
      <c r="F7121" s="6" t="n">
        <v>0</v>
      </c>
      <c r="G7121" s="6" t="n">
        <v>0</v>
      </c>
      <c r="H7121" s="6" t="str">
        <f aca="false">IF(AND(A7121&gt;=Stimuli!$B$2,A7121&lt;=Stimuli!$C$2),Stimuli!$A$2,IF(AND(A7121&gt;=Stimuli!$B$3,A7121&lt;=Stimuli!$C$3),Stimuli!$A$3,IF(AND(A7121&gt;=Stimuli!$B$4,A7121&lt;=Stimuli!$C$4),Stimuli!$A$4,"")))</f>
        <v>01 Quiet baseline (60s)</v>
      </c>
      <c r="I7121" s="6" t="n">
        <f aca="false">(B7121-B7120)/((A7121-A7120)/1000)</f>
        <v>0.937728937728906</v>
      </c>
      <c r="J7121" s="6" t="n">
        <f aca="false">IF(OR(B7121&lt;Rules!$B$2,B7121&gt;Rules!$B$3,ABS(I7121)&gt;Rules!$B$4,OR(B7122&lt;Rules!$B$2,B7122&gt;Rules!$B$3,ABS(I7122)&gt;Rules!$B$4)),1,0)</f>
        <v>0</v>
      </c>
      <c r="K7121" s="6" t="str">
        <f aca="false">IF(F7121=1,COUNTIF($F$2:F7121,1),"")</f>
        <v/>
      </c>
    </row>
    <row r="7122" customFormat="false" ht="15" hidden="false" customHeight="false" outlineLevel="0" collapsed="false">
      <c r="A7122" s="6" t="n">
        <v>55894.118</v>
      </c>
      <c r="B7122" s="6" t="n">
        <v>1.96849816849817</v>
      </c>
      <c r="C7122" s="6" t="n">
        <v>78</v>
      </c>
      <c r="D7122" s="6" t="n">
        <v>-1</v>
      </c>
      <c r="E7122" s="6" t="n">
        <v>1.98754578754579</v>
      </c>
      <c r="F7122" s="6" t="n">
        <v>0</v>
      </c>
      <c r="G7122" s="6" t="n">
        <v>0</v>
      </c>
      <c r="H7122" s="6" t="str">
        <f aca="false">IF(AND(A7122&gt;=Stimuli!$B$2,A7122&lt;=Stimuli!$C$2),Stimuli!$A$2,IF(AND(A7122&gt;=Stimuli!$B$3,A7122&lt;=Stimuli!$C$3),Stimuli!$A$3,IF(AND(A7122&gt;=Stimuli!$B$4,A7122&lt;=Stimuli!$C$4),Stimuli!$A$4,"")))</f>
        <v>01 Quiet baseline (60s)</v>
      </c>
      <c r="I7122" s="6" t="n">
        <f aca="false">(B7122-B7121)/((A7122-A7121)/1000)</f>
        <v>-0.937728937728906</v>
      </c>
      <c r="J7122" s="6" t="n">
        <f aca="false">IF(OR(B7122&lt;Rules!$B$2,B7122&gt;Rules!$B$3,ABS(I7122)&gt;Rules!$B$4,OR(B7123&lt;Rules!$B$2,B7123&gt;Rules!$B$3,ABS(I7123)&gt;Rules!$B$4)),1,0)</f>
        <v>0</v>
      </c>
      <c r="K7122" s="6" t="str">
        <f aca="false">IF(F7122=1,COUNTIF($F$2:F7122,1),"")</f>
        <v/>
      </c>
    </row>
    <row r="7123" customFormat="false" ht="15" hidden="false" customHeight="false" outlineLevel="0" collapsed="false">
      <c r="A7123" s="6" t="n">
        <v>55901.9305</v>
      </c>
      <c r="B7123" s="6" t="n">
        <v>1.97582417582418</v>
      </c>
      <c r="C7123" s="6" t="n">
        <v>78</v>
      </c>
      <c r="D7123" s="6" t="n">
        <v>-1</v>
      </c>
      <c r="E7123" s="6" t="n">
        <v>1.98754578754579</v>
      </c>
      <c r="F7123" s="6" t="n">
        <v>0</v>
      </c>
      <c r="G7123" s="6" t="n">
        <v>0</v>
      </c>
      <c r="H7123" s="6" t="str">
        <f aca="false">IF(AND(A7123&gt;=Stimuli!$B$2,A7123&lt;=Stimuli!$C$2),Stimuli!$A$2,IF(AND(A7123&gt;=Stimuli!$B$3,A7123&lt;=Stimuli!$C$3),Stimuli!$A$3,IF(AND(A7123&gt;=Stimuli!$B$4,A7123&lt;=Stimuli!$C$4),Stimuli!$A$4,"")))</f>
        <v>01 Quiet baseline (60s)</v>
      </c>
      <c r="I7123" s="6" t="n">
        <f aca="false">(B7123-B7122)/((A7123-A7122)/1000)</f>
        <v>0.937728937728906</v>
      </c>
      <c r="J7123" s="6" t="n">
        <f aca="false">IF(OR(B7123&lt;Rules!$B$2,B7123&gt;Rules!$B$3,ABS(I7123)&gt;Rules!$B$4,OR(B7124&lt;Rules!$B$2,B7124&gt;Rules!$B$3,ABS(I7124)&gt;Rules!$B$4)),1,0)</f>
        <v>0</v>
      </c>
      <c r="K7123" s="6" t="str">
        <f aca="false">IF(F7123=1,COUNTIF($F$2:F7123,1),"")</f>
        <v/>
      </c>
    </row>
    <row r="7124" customFormat="false" ht="15" hidden="false" customHeight="false" outlineLevel="0" collapsed="false">
      <c r="A7124" s="6" t="n">
        <v>55909.743</v>
      </c>
      <c r="B7124" s="6" t="n">
        <v>1.96849816849817</v>
      </c>
      <c r="C7124" s="6" t="n">
        <v>78</v>
      </c>
      <c r="D7124" s="6" t="n">
        <v>-1</v>
      </c>
      <c r="E7124" s="6" t="n">
        <v>1.98754578754579</v>
      </c>
      <c r="F7124" s="6" t="n">
        <v>0</v>
      </c>
      <c r="G7124" s="6" t="n">
        <v>0</v>
      </c>
      <c r="H7124" s="6" t="str">
        <f aca="false">IF(AND(A7124&gt;=Stimuli!$B$2,A7124&lt;=Stimuli!$C$2),Stimuli!$A$2,IF(AND(A7124&gt;=Stimuli!$B$3,A7124&lt;=Stimuli!$C$3),Stimuli!$A$3,IF(AND(A7124&gt;=Stimuli!$B$4,A7124&lt;=Stimuli!$C$4),Stimuli!$A$4,"")))</f>
        <v>01 Quiet baseline (60s)</v>
      </c>
      <c r="I7124" s="6" t="n">
        <f aca="false">(B7124-B7123)/((A7124-A7123)/1000)</f>
        <v>-0.937728937728906</v>
      </c>
      <c r="J7124" s="6" t="n">
        <f aca="false">IF(OR(B7124&lt;Rules!$B$2,B7124&gt;Rules!$B$3,ABS(I7124)&gt;Rules!$B$4,OR(B7125&lt;Rules!$B$2,B7125&gt;Rules!$B$3,ABS(I7125)&gt;Rules!$B$4)),1,0)</f>
        <v>0</v>
      </c>
      <c r="K7124" s="6" t="str">
        <f aca="false">IF(F7124=1,COUNTIF($F$2:F7124,1),"")</f>
        <v/>
      </c>
    </row>
    <row r="7125" customFormat="false" ht="15" hidden="false" customHeight="false" outlineLevel="0" collapsed="false">
      <c r="A7125" s="6" t="n">
        <v>55917.5555</v>
      </c>
      <c r="B7125" s="6" t="n">
        <v>1.97435897435897</v>
      </c>
      <c r="C7125" s="6" t="n">
        <v>78</v>
      </c>
      <c r="D7125" s="6" t="n">
        <v>-1</v>
      </c>
      <c r="E7125" s="6" t="n">
        <v>1.98754578754579</v>
      </c>
      <c r="F7125" s="6" t="n">
        <v>0</v>
      </c>
      <c r="G7125" s="6" t="n">
        <v>0</v>
      </c>
      <c r="H7125" s="6" t="str">
        <f aca="false">IF(AND(A7125&gt;=Stimuli!$B$2,A7125&lt;=Stimuli!$C$2),Stimuli!$A$2,IF(AND(A7125&gt;=Stimuli!$B$3,A7125&lt;=Stimuli!$C$3),Stimuli!$A$3,IF(AND(A7125&gt;=Stimuli!$B$4,A7125&lt;=Stimuli!$C$4),Stimuli!$A$4,"")))</f>
        <v>01 Quiet baseline (60s)</v>
      </c>
      <c r="I7125" s="6" t="n">
        <f aca="false">(B7125-B7124)/((A7125-A7124)/1000)</f>
        <v>0.750183150183176</v>
      </c>
      <c r="J7125" s="6" t="n">
        <f aca="false">IF(OR(B7125&lt;Rules!$B$2,B7125&gt;Rules!$B$3,ABS(I7125)&gt;Rules!$B$4,OR(B7126&lt;Rules!$B$2,B7126&gt;Rules!$B$3,ABS(I7126)&gt;Rules!$B$4)),1,0)</f>
        <v>0</v>
      </c>
      <c r="K7125" s="6" t="str">
        <f aca="false">IF(F7125=1,COUNTIF($F$2:F7125,1),"")</f>
        <v/>
      </c>
    </row>
    <row r="7126" customFormat="false" ht="15" hidden="false" customHeight="false" outlineLevel="0" collapsed="false">
      <c r="A7126" s="6" t="n">
        <v>55925.368</v>
      </c>
      <c r="B7126" s="6" t="n">
        <v>1.96849816849817</v>
      </c>
      <c r="C7126" s="6" t="n">
        <v>78</v>
      </c>
      <c r="D7126" s="6" t="n">
        <v>-1</v>
      </c>
      <c r="E7126" s="6" t="n">
        <v>1.98754578754579</v>
      </c>
      <c r="F7126" s="6" t="n">
        <v>0</v>
      </c>
      <c r="G7126" s="6" t="n">
        <v>0</v>
      </c>
      <c r="H7126" s="6" t="str">
        <f aca="false">IF(AND(A7126&gt;=Stimuli!$B$2,A7126&lt;=Stimuli!$C$2),Stimuli!$A$2,IF(AND(A7126&gt;=Stimuli!$B$3,A7126&lt;=Stimuli!$C$3),Stimuli!$A$3,IF(AND(A7126&gt;=Stimuli!$B$4,A7126&lt;=Stimuli!$C$4),Stimuli!$A$4,"")))</f>
        <v>01 Quiet baseline (60s)</v>
      </c>
      <c r="I7126" s="6" t="n">
        <f aca="false">(B7126-B7125)/((A7126-A7125)/1000)</f>
        <v>-0.750183150183176</v>
      </c>
      <c r="J7126" s="6" t="n">
        <f aca="false">IF(OR(B7126&lt;Rules!$B$2,B7126&gt;Rules!$B$3,ABS(I7126)&gt;Rules!$B$4,OR(B7127&lt;Rules!$B$2,B7127&gt;Rules!$B$3,ABS(I7127)&gt;Rules!$B$4)),1,0)</f>
        <v>0</v>
      </c>
      <c r="K7126" s="6" t="str">
        <f aca="false">IF(F7126=1,COUNTIF($F$2:F7126,1),"")</f>
        <v/>
      </c>
    </row>
    <row r="7127" customFormat="false" ht="15" hidden="false" customHeight="false" outlineLevel="0" collapsed="false">
      <c r="A7127" s="6" t="n">
        <v>55933.1805</v>
      </c>
      <c r="B7127" s="6" t="n">
        <v>1.97435897435897</v>
      </c>
      <c r="C7127" s="6" t="n">
        <v>78</v>
      </c>
      <c r="D7127" s="6" t="n">
        <v>-1</v>
      </c>
      <c r="E7127" s="6" t="n">
        <v>1.98754578754579</v>
      </c>
      <c r="F7127" s="6" t="n">
        <v>0</v>
      </c>
      <c r="G7127" s="6" t="n">
        <v>0</v>
      </c>
      <c r="H7127" s="6" t="str">
        <f aca="false">IF(AND(A7127&gt;=Stimuli!$B$2,A7127&lt;=Stimuli!$C$2),Stimuli!$A$2,IF(AND(A7127&gt;=Stimuli!$B$3,A7127&lt;=Stimuli!$C$3),Stimuli!$A$3,IF(AND(A7127&gt;=Stimuli!$B$4,A7127&lt;=Stimuli!$C$4),Stimuli!$A$4,"")))</f>
        <v>01 Quiet baseline (60s)</v>
      </c>
      <c r="I7127" s="6" t="n">
        <f aca="false">(B7127-B7126)/((A7127-A7126)/1000)</f>
        <v>0.750183150183176</v>
      </c>
      <c r="J7127" s="6" t="n">
        <f aca="false">IF(OR(B7127&lt;Rules!$B$2,B7127&gt;Rules!$B$3,ABS(I7127)&gt;Rules!$B$4,OR(B7128&lt;Rules!$B$2,B7128&gt;Rules!$B$3,ABS(I7128)&gt;Rules!$B$4)),1,0)</f>
        <v>0</v>
      </c>
      <c r="K7127" s="6" t="str">
        <f aca="false">IF(F7127=1,COUNTIF($F$2:F7127,1),"")</f>
        <v/>
      </c>
    </row>
    <row r="7128" customFormat="false" ht="15" hidden="false" customHeight="false" outlineLevel="0" collapsed="false">
      <c r="A7128" s="6" t="n">
        <v>55940.993</v>
      </c>
      <c r="B7128" s="6" t="n">
        <v>1.96996336996337</v>
      </c>
      <c r="C7128" s="6" t="n">
        <v>78</v>
      </c>
      <c r="D7128" s="6" t="n">
        <v>-1</v>
      </c>
      <c r="E7128" s="6" t="n">
        <v>1.98754578754579</v>
      </c>
      <c r="F7128" s="6" t="n">
        <v>0</v>
      </c>
      <c r="G7128" s="6" t="n">
        <v>0</v>
      </c>
      <c r="H7128" s="6" t="str">
        <f aca="false">IF(AND(A7128&gt;=Stimuli!$B$2,A7128&lt;=Stimuli!$C$2),Stimuli!$A$2,IF(AND(A7128&gt;=Stimuli!$B$3,A7128&lt;=Stimuli!$C$3),Stimuli!$A$3,IF(AND(A7128&gt;=Stimuli!$B$4,A7128&lt;=Stimuli!$C$4),Stimuli!$A$4,"")))</f>
        <v>01 Quiet baseline (60s)</v>
      </c>
      <c r="I7128" s="6" t="n">
        <f aca="false">(B7128-B7127)/((A7128-A7127)/1000)</f>
        <v>-0.562637362637304</v>
      </c>
      <c r="J7128" s="6" t="n">
        <f aca="false">IF(OR(B7128&lt;Rules!$B$2,B7128&gt;Rules!$B$3,ABS(I7128)&gt;Rules!$B$4,OR(B7129&lt;Rules!$B$2,B7129&gt;Rules!$B$3,ABS(I7129)&gt;Rules!$B$4)),1,0)</f>
        <v>0</v>
      </c>
      <c r="K7128" s="6" t="str">
        <f aca="false">IF(F7128=1,COUNTIF($F$2:F7128,1),"")</f>
        <v/>
      </c>
    </row>
    <row r="7129" customFormat="false" ht="15" hidden="false" customHeight="false" outlineLevel="0" collapsed="false">
      <c r="A7129" s="6" t="n">
        <v>55948.8055</v>
      </c>
      <c r="B7129" s="6" t="n">
        <v>1.97289377289377</v>
      </c>
      <c r="C7129" s="6" t="n">
        <v>78</v>
      </c>
      <c r="D7129" s="6" t="n">
        <v>-1</v>
      </c>
      <c r="E7129" s="6" t="n">
        <v>1.98754578754579</v>
      </c>
      <c r="F7129" s="6" t="n">
        <v>0</v>
      </c>
      <c r="G7129" s="6" t="n">
        <v>0</v>
      </c>
      <c r="H7129" s="6" t="str">
        <f aca="false">IF(AND(A7129&gt;=Stimuli!$B$2,A7129&lt;=Stimuli!$C$2),Stimuli!$A$2,IF(AND(A7129&gt;=Stimuli!$B$3,A7129&lt;=Stimuli!$C$3),Stimuli!$A$3,IF(AND(A7129&gt;=Stimuli!$B$4,A7129&lt;=Stimuli!$C$4),Stimuli!$A$4,"")))</f>
        <v>01 Quiet baseline (60s)</v>
      </c>
      <c r="I7129" s="6" t="n">
        <f aca="false">(B7129-B7128)/((A7129-A7128)/1000)</f>
        <v>0.37509157509146</v>
      </c>
      <c r="J7129" s="6" t="n">
        <f aca="false">IF(OR(B7129&lt;Rules!$B$2,B7129&gt;Rules!$B$3,ABS(I7129)&gt;Rules!$B$4,OR(B7130&lt;Rules!$B$2,B7130&gt;Rules!$B$3,ABS(I7130)&gt;Rules!$B$4)),1,0)</f>
        <v>0</v>
      </c>
      <c r="K7129" s="6" t="str">
        <f aca="false">IF(F7129=1,COUNTIF($F$2:F7129,1),"")</f>
        <v/>
      </c>
    </row>
    <row r="7130" customFormat="false" ht="15" hidden="false" customHeight="false" outlineLevel="0" collapsed="false">
      <c r="A7130" s="6" t="n">
        <v>55956.618</v>
      </c>
      <c r="B7130" s="6" t="n">
        <v>1.97142857142857</v>
      </c>
      <c r="C7130" s="6" t="n">
        <v>78</v>
      </c>
      <c r="D7130" s="6" t="n">
        <v>-1</v>
      </c>
      <c r="E7130" s="6" t="n">
        <v>1.98754578754579</v>
      </c>
      <c r="F7130" s="6" t="n">
        <v>0</v>
      </c>
      <c r="G7130" s="6" t="n">
        <v>0</v>
      </c>
      <c r="H7130" s="6" t="str">
        <f aca="false">IF(AND(A7130&gt;=Stimuli!$B$2,A7130&lt;=Stimuli!$C$2),Stimuli!$A$2,IF(AND(A7130&gt;=Stimuli!$B$3,A7130&lt;=Stimuli!$C$3),Stimuli!$A$3,IF(AND(A7130&gt;=Stimuli!$B$4,A7130&lt;=Stimuli!$C$4),Stimuli!$A$4,"")))</f>
        <v>01 Quiet baseline (60s)</v>
      </c>
      <c r="I7130" s="6" t="n">
        <f aca="false">(B7130-B7129)/((A7130-A7129)/1000)</f>
        <v>-0.18754578754573</v>
      </c>
      <c r="J7130" s="6" t="n">
        <f aca="false">IF(OR(B7130&lt;Rules!$B$2,B7130&gt;Rules!$B$3,ABS(I7130)&gt;Rules!$B$4,OR(B7131&lt;Rules!$B$2,B7131&gt;Rules!$B$3,ABS(I7131)&gt;Rules!$B$4)),1,0)</f>
        <v>0</v>
      </c>
      <c r="K7130" s="6" t="str">
        <f aca="false">IF(F7130=1,COUNTIF($F$2:F7130,1),"")</f>
        <v/>
      </c>
    </row>
    <row r="7131" customFormat="false" ht="15" hidden="false" customHeight="false" outlineLevel="0" collapsed="false">
      <c r="A7131" s="6" t="n">
        <v>55964.4305</v>
      </c>
      <c r="B7131" s="6" t="n">
        <v>1.97142857142857</v>
      </c>
      <c r="C7131" s="6" t="n">
        <v>78</v>
      </c>
      <c r="D7131" s="6" t="n">
        <v>-1</v>
      </c>
      <c r="E7131" s="6" t="n">
        <v>1.98754578754579</v>
      </c>
      <c r="F7131" s="6" t="n">
        <v>0</v>
      </c>
      <c r="G7131" s="6" t="n">
        <v>0</v>
      </c>
      <c r="H7131" s="6" t="str">
        <f aca="false">IF(AND(A7131&gt;=Stimuli!$B$2,A7131&lt;=Stimuli!$C$2),Stimuli!$A$2,IF(AND(A7131&gt;=Stimuli!$B$3,A7131&lt;=Stimuli!$C$3),Stimuli!$A$3,IF(AND(A7131&gt;=Stimuli!$B$4,A7131&lt;=Stimuli!$C$4),Stimuli!$A$4,"")))</f>
        <v>01 Quiet baseline (60s)</v>
      </c>
      <c r="I7131" s="6" t="n">
        <f aca="false">(B7131-B7130)/((A7131-A7130)/1000)</f>
        <v>0</v>
      </c>
      <c r="J7131" s="6" t="n">
        <f aca="false">IF(OR(B7131&lt;Rules!$B$2,B7131&gt;Rules!$B$3,ABS(I7131)&gt;Rules!$B$4,OR(B7132&lt;Rules!$B$2,B7132&gt;Rules!$B$3,ABS(I7132)&gt;Rules!$B$4)),1,0)</f>
        <v>0</v>
      </c>
      <c r="K7131" s="6" t="str">
        <f aca="false">IF(F7131=1,COUNTIF($F$2:F7131,1),"")</f>
        <v/>
      </c>
    </row>
    <row r="7132" customFormat="false" ht="15" hidden="false" customHeight="false" outlineLevel="0" collapsed="false">
      <c r="A7132" s="6" t="n">
        <v>55972.243</v>
      </c>
      <c r="B7132" s="6" t="n">
        <v>1.97435897435897</v>
      </c>
      <c r="C7132" s="6" t="n">
        <v>78</v>
      </c>
      <c r="D7132" s="6" t="n">
        <v>-1</v>
      </c>
      <c r="E7132" s="6" t="n">
        <v>1.98754578754579</v>
      </c>
      <c r="F7132" s="6" t="n">
        <v>0</v>
      </c>
      <c r="G7132" s="6" t="n">
        <v>0</v>
      </c>
      <c r="H7132" s="6" t="str">
        <f aca="false">IF(AND(A7132&gt;=Stimuli!$B$2,A7132&lt;=Stimuli!$C$2),Stimuli!$A$2,IF(AND(A7132&gt;=Stimuli!$B$3,A7132&lt;=Stimuli!$C$3),Stimuli!$A$3,IF(AND(A7132&gt;=Stimuli!$B$4,A7132&lt;=Stimuli!$C$4),Stimuli!$A$4,"")))</f>
        <v>01 Quiet baseline (60s)</v>
      </c>
      <c r="I7132" s="6" t="n">
        <f aca="false">(B7132-B7131)/((A7132-A7131)/1000)</f>
        <v>0.375091575091574</v>
      </c>
      <c r="J7132" s="6" t="n">
        <f aca="false">IF(OR(B7132&lt;Rules!$B$2,B7132&gt;Rules!$B$3,ABS(I7132)&gt;Rules!$B$4,OR(B7133&lt;Rules!$B$2,B7133&gt;Rules!$B$3,ABS(I7133)&gt;Rules!$B$4)),1,0)</f>
        <v>0</v>
      </c>
      <c r="K7132" s="6" t="str">
        <f aca="false">IF(F7132=1,COUNTIF($F$2:F7132,1),"")</f>
        <v/>
      </c>
    </row>
    <row r="7133" customFormat="false" ht="15" hidden="false" customHeight="false" outlineLevel="0" collapsed="false">
      <c r="A7133" s="6" t="n">
        <v>55980.0555</v>
      </c>
      <c r="B7133" s="6" t="n">
        <v>1.97142857142857</v>
      </c>
      <c r="C7133" s="6" t="n">
        <v>78</v>
      </c>
      <c r="D7133" s="6" t="n">
        <v>-1</v>
      </c>
      <c r="E7133" s="6" t="n">
        <v>1.98754578754579</v>
      </c>
      <c r="F7133" s="6" t="n">
        <v>0</v>
      </c>
      <c r="G7133" s="6" t="n">
        <v>0</v>
      </c>
      <c r="H7133" s="6" t="str">
        <f aca="false">IF(AND(A7133&gt;=Stimuli!$B$2,A7133&lt;=Stimuli!$C$2),Stimuli!$A$2,IF(AND(A7133&gt;=Stimuli!$B$3,A7133&lt;=Stimuli!$C$3),Stimuli!$A$3,IF(AND(A7133&gt;=Stimuli!$B$4,A7133&lt;=Stimuli!$C$4),Stimuli!$A$4,"")))</f>
        <v>01 Quiet baseline (60s)</v>
      </c>
      <c r="I7133" s="6" t="n">
        <f aca="false">(B7133-B7132)/((A7133-A7132)/1000)</f>
        <v>-0.375091575091574</v>
      </c>
      <c r="J7133" s="6" t="n">
        <f aca="false">IF(OR(B7133&lt;Rules!$B$2,B7133&gt;Rules!$B$3,ABS(I7133)&gt;Rules!$B$4,OR(B7134&lt;Rules!$B$2,B7134&gt;Rules!$B$3,ABS(I7134)&gt;Rules!$B$4)),1,0)</f>
        <v>0</v>
      </c>
      <c r="K7133" s="6" t="str">
        <f aca="false">IF(F7133=1,COUNTIF($F$2:F7133,1),"")</f>
        <v/>
      </c>
    </row>
    <row r="7134" customFormat="false" ht="15" hidden="false" customHeight="false" outlineLevel="0" collapsed="false">
      <c r="A7134" s="6" t="n">
        <v>55987.868</v>
      </c>
      <c r="B7134" s="6" t="n">
        <v>1.97582417582418</v>
      </c>
      <c r="C7134" s="6" t="n">
        <v>78</v>
      </c>
      <c r="D7134" s="6" t="n">
        <v>-1</v>
      </c>
      <c r="E7134" s="6" t="n">
        <v>1.98754578754579</v>
      </c>
      <c r="F7134" s="6" t="n">
        <v>0</v>
      </c>
      <c r="G7134" s="6" t="n">
        <v>0</v>
      </c>
      <c r="H7134" s="6" t="str">
        <f aca="false">IF(AND(A7134&gt;=Stimuli!$B$2,A7134&lt;=Stimuli!$C$2),Stimuli!$A$2,IF(AND(A7134&gt;=Stimuli!$B$3,A7134&lt;=Stimuli!$C$3),Stimuli!$A$3,IF(AND(A7134&gt;=Stimuli!$B$4,A7134&lt;=Stimuli!$C$4),Stimuli!$A$4,"")))</f>
        <v>01 Quiet baseline (60s)</v>
      </c>
      <c r="I7134" s="6" t="n">
        <f aca="false">(B7134-B7133)/((A7134-A7133)/1000)</f>
        <v>0.562637362637304</v>
      </c>
      <c r="J7134" s="6" t="n">
        <f aca="false">IF(OR(B7134&lt;Rules!$B$2,B7134&gt;Rules!$B$3,ABS(I7134)&gt;Rules!$B$4,OR(B7135&lt;Rules!$B$2,B7135&gt;Rules!$B$3,ABS(I7135)&gt;Rules!$B$4)),1,0)</f>
        <v>0</v>
      </c>
      <c r="K7134" s="6" t="str">
        <f aca="false">IF(F7134=1,COUNTIF($F$2:F7134,1),"")</f>
        <v/>
      </c>
    </row>
    <row r="7135" customFormat="false" ht="15" hidden="false" customHeight="false" outlineLevel="0" collapsed="false">
      <c r="A7135" s="6" t="n">
        <v>55995.6805</v>
      </c>
      <c r="B7135" s="6" t="n">
        <v>1.97142857142857</v>
      </c>
      <c r="C7135" s="6" t="n">
        <v>78</v>
      </c>
      <c r="D7135" s="6" t="n">
        <v>-1</v>
      </c>
      <c r="E7135" s="6" t="n">
        <v>1.98754578754579</v>
      </c>
      <c r="F7135" s="6" t="n">
        <v>0</v>
      </c>
      <c r="G7135" s="6" t="n">
        <v>0</v>
      </c>
      <c r="H7135" s="6" t="str">
        <f aca="false">IF(AND(A7135&gt;=Stimuli!$B$2,A7135&lt;=Stimuli!$C$2),Stimuli!$A$2,IF(AND(A7135&gt;=Stimuli!$B$3,A7135&lt;=Stimuli!$C$3),Stimuli!$A$3,IF(AND(A7135&gt;=Stimuli!$B$4,A7135&lt;=Stimuli!$C$4),Stimuli!$A$4,"")))</f>
        <v>01 Quiet baseline (60s)</v>
      </c>
      <c r="I7135" s="6" t="n">
        <f aca="false">(B7135-B7134)/((A7135-A7134)/1000)</f>
        <v>-0.562637362637304</v>
      </c>
      <c r="J7135" s="6" t="n">
        <f aca="false">IF(OR(B7135&lt;Rules!$B$2,B7135&gt;Rules!$B$3,ABS(I7135)&gt;Rules!$B$4,OR(B7136&lt;Rules!$B$2,B7136&gt;Rules!$B$3,ABS(I7136)&gt;Rules!$B$4)),1,0)</f>
        <v>0</v>
      </c>
      <c r="K7135" s="6" t="str">
        <f aca="false">IF(F7135=1,COUNTIF($F$2:F7135,1),"")</f>
        <v/>
      </c>
    </row>
    <row r="7136" customFormat="false" ht="15" hidden="false" customHeight="false" outlineLevel="0" collapsed="false">
      <c r="A7136" s="6" t="n">
        <v>56003.493</v>
      </c>
      <c r="B7136" s="6" t="n">
        <v>1.97728937728938</v>
      </c>
      <c r="C7136" s="6" t="n">
        <v>78</v>
      </c>
      <c r="D7136" s="6" t="n">
        <v>-1</v>
      </c>
      <c r="E7136" s="6" t="n">
        <v>1.98754578754579</v>
      </c>
      <c r="F7136" s="6" t="n">
        <v>0</v>
      </c>
      <c r="G7136" s="6" t="n">
        <v>0</v>
      </c>
      <c r="H7136" s="6" t="str">
        <f aca="false">IF(AND(A7136&gt;=Stimuli!$B$2,A7136&lt;=Stimuli!$C$2),Stimuli!$A$2,IF(AND(A7136&gt;=Stimuli!$B$3,A7136&lt;=Stimuli!$C$3),Stimuli!$A$3,IF(AND(A7136&gt;=Stimuli!$B$4,A7136&lt;=Stimuli!$C$4),Stimuli!$A$4,"")))</f>
        <v>01 Quiet baseline (60s)</v>
      </c>
      <c r="I7136" s="6" t="n">
        <f aca="false">(B7136-B7135)/((A7136-A7135)/1000)</f>
        <v>0.750183150183148</v>
      </c>
      <c r="J7136" s="6" t="n">
        <f aca="false">IF(OR(B7136&lt;Rules!$B$2,B7136&gt;Rules!$B$3,ABS(I7136)&gt;Rules!$B$4,OR(B7137&lt;Rules!$B$2,B7137&gt;Rules!$B$3,ABS(I7137)&gt;Rules!$B$4)),1,0)</f>
        <v>0</v>
      </c>
      <c r="K7136" s="6" t="str">
        <f aca="false">IF(F7136=1,COUNTIF($F$2:F7136,1),"")</f>
        <v/>
      </c>
    </row>
    <row r="7137" customFormat="false" ht="15" hidden="false" customHeight="false" outlineLevel="0" collapsed="false">
      <c r="A7137" s="6" t="n">
        <v>56011.3055</v>
      </c>
      <c r="B7137" s="6" t="n">
        <v>1.97142857142857</v>
      </c>
      <c r="C7137" s="6" t="n">
        <v>78</v>
      </c>
      <c r="D7137" s="6" t="n">
        <v>-1</v>
      </c>
      <c r="E7137" s="6" t="n">
        <v>1.98754578754579</v>
      </c>
      <c r="F7137" s="6" t="n">
        <v>0</v>
      </c>
      <c r="G7137" s="6" t="n">
        <v>0</v>
      </c>
      <c r="H7137" s="6" t="str">
        <f aca="false">IF(AND(A7137&gt;=Stimuli!$B$2,A7137&lt;=Stimuli!$C$2),Stimuli!$A$2,IF(AND(A7137&gt;=Stimuli!$B$3,A7137&lt;=Stimuli!$C$3),Stimuli!$A$3,IF(AND(A7137&gt;=Stimuli!$B$4,A7137&lt;=Stimuli!$C$4),Stimuli!$A$4,"")))</f>
        <v>01 Quiet baseline (60s)</v>
      </c>
      <c r="I7137" s="6" t="n">
        <f aca="false">(B7137-B7136)/((A7137-A7136)/1000)</f>
        <v>-0.750183150183148</v>
      </c>
      <c r="J7137" s="6" t="n">
        <f aca="false">IF(OR(B7137&lt;Rules!$B$2,B7137&gt;Rules!$B$3,ABS(I7137)&gt;Rules!$B$4,OR(B7138&lt;Rules!$B$2,B7138&gt;Rules!$B$3,ABS(I7138)&gt;Rules!$B$4)),1,0)</f>
        <v>0</v>
      </c>
      <c r="K7137" s="6" t="str">
        <f aca="false">IF(F7137=1,COUNTIF($F$2:F7137,1),"")</f>
        <v/>
      </c>
    </row>
    <row r="7138" customFormat="false" ht="15" hidden="false" customHeight="false" outlineLevel="0" collapsed="false">
      <c r="A7138" s="6" t="n">
        <v>56019.118</v>
      </c>
      <c r="B7138" s="6" t="n">
        <v>1.97875457875458</v>
      </c>
      <c r="C7138" s="6" t="n">
        <v>78</v>
      </c>
      <c r="D7138" s="6" t="n">
        <v>-1</v>
      </c>
      <c r="E7138" s="6" t="n">
        <v>1.98754578754579</v>
      </c>
      <c r="F7138" s="6" t="n">
        <v>0</v>
      </c>
      <c r="G7138" s="6" t="n">
        <v>0</v>
      </c>
      <c r="H7138" s="6" t="str">
        <f aca="false">IF(AND(A7138&gt;=Stimuli!$B$2,A7138&lt;=Stimuli!$C$2),Stimuli!$A$2,IF(AND(A7138&gt;=Stimuli!$B$3,A7138&lt;=Stimuli!$C$3),Stimuli!$A$3,IF(AND(A7138&gt;=Stimuli!$B$4,A7138&lt;=Stimuli!$C$4),Stimuli!$A$4,"")))</f>
        <v>01 Quiet baseline (60s)</v>
      </c>
      <c r="I7138" s="6" t="n">
        <f aca="false">(B7138-B7137)/((A7138-A7137)/1000)</f>
        <v>0.937728937728878</v>
      </c>
      <c r="J7138" s="6" t="n">
        <f aca="false">IF(OR(B7138&lt;Rules!$B$2,B7138&gt;Rules!$B$3,ABS(I7138)&gt;Rules!$B$4,OR(B7139&lt;Rules!$B$2,B7139&gt;Rules!$B$3,ABS(I7139)&gt;Rules!$B$4)),1,0)</f>
        <v>0</v>
      </c>
      <c r="K7138" s="6" t="str">
        <f aca="false">IF(F7138=1,COUNTIF($F$2:F7138,1),"")</f>
        <v/>
      </c>
    </row>
    <row r="7139" customFormat="false" ht="15" hidden="false" customHeight="false" outlineLevel="0" collapsed="false">
      <c r="A7139" s="6" t="n">
        <v>56026.9305</v>
      </c>
      <c r="B7139" s="6" t="n">
        <v>1.97142857142857</v>
      </c>
      <c r="C7139" s="6" t="n">
        <v>78</v>
      </c>
      <c r="D7139" s="6" t="n">
        <v>-1</v>
      </c>
      <c r="E7139" s="6" t="n">
        <v>1.98754578754579</v>
      </c>
      <c r="F7139" s="6" t="n">
        <v>0</v>
      </c>
      <c r="G7139" s="6" t="n">
        <v>0</v>
      </c>
      <c r="H7139" s="6" t="str">
        <f aca="false">IF(AND(A7139&gt;=Stimuli!$B$2,A7139&lt;=Stimuli!$C$2),Stimuli!$A$2,IF(AND(A7139&gt;=Stimuli!$B$3,A7139&lt;=Stimuli!$C$3),Stimuli!$A$3,IF(AND(A7139&gt;=Stimuli!$B$4,A7139&lt;=Stimuli!$C$4),Stimuli!$A$4,"")))</f>
        <v>01 Quiet baseline (60s)</v>
      </c>
      <c r="I7139" s="6" t="n">
        <f aca="false">(B7139-B7138)/((A7139-A7138)/1000)</f>
        <v>-0.937728937728878</v>
      </c>
      <c r="J7139" s="6" t="n">
        <f aca="false">IF(OR(B7139&lt;Rules!$B$2,B7139&gt;Rules!$B$3,ABS(I7139)&gt;Rules!$B$4,OR(B7140&lt;Rules!$B$2,B7140&gt;Rules!$B$3,ABS(I7140)&gt;Rules!$B$4)),1,0)</f>
        <v>0</v>
      </c>
      <c r="K7139" s="6" t="str">
        <f aca="false">IF(F7139=1,COUNTIF($F$2:F7139,1),"")</f>
        <v/>
      </c>
    </row>
    <row r="7140" customFormat="false" ht="15" hidden="false" customHeight="false" outlineLevel="0" collapsed="false">
      <c r="A7140" s="6" t="n">
        <v>56034.743</v>
      </c>
      <c r="B7140" s="6" t="n">
        <v>1.98021978021978</v>
      </c>
      <c r="C7140" s="6" t="n">
        <v>78</v>
      </c>
      <c r="D7140" s="6" t="n">
        <v>-1</v>
      </c>
      <c r="E7140" s="6" t="n">
        <v>1.98754578754579</v>
      </c>
      <c r="F7140" s="6" t="n">
        <v>0</v>
      </c>
      <c r="G7140" s="6" t="n">
        <v>0</v>
      </c>
      <c r="H7140" s="6" t="str">
        <f aca="false">IF(AND(A7140&gt;=Stimuli!$B$2,A7140&lt;=Stimuli!$C$2),Stimuli!$A$2,IF(AND(A7140&gt;=Stimuli!$B$3,A7140&lt;=Stimuli!$C$3),Stimuli!$A$3,IF(AND(A7140&gt;=Stimuli!$B$4,A7140&lt;=Stimuli!$C$4),Stimuli!$A$4,"")))</f>
        <v>01 Quiet baseline (60s)</v>
      </c>
      <c r="I7140" s="6" t="n">
        <f aca="false">(B7140-B7139)/((A7140-A7139)/1000)</f>
        <v>1.12527472527475</v>
      </c>
      <c r="J7140" s="6" t="n">
        <f aca="false">IF(OR(B7140&lt;Rules!$B$2,B7140&gt;Rules!$B$3,ABS(I7140)&gt;Rules!$B$4,OR(B7141&lt;Rules!$B$2,B7141&gt;Rules!$B$3,ABS(I7141)&gt;Rules!$B$4)),1,0)</f>
        <v>0</v>
      </c>
      <c r="K7140" s="6" t="str">
        <f aca="false">IF(F7140=1,COUNTIF($F$2:F7140,1),"")</f>
        <v/>
      </c>
    </row>
    <row r="7141" customFormat="false" ht="15" hidden="false" customHeight="false" outlineLevel="0" collapsed="false">
      <c r="A7141" s="6" t="n">
        <v>56042.5555</v>
      </c>
      <c r="B7141" s="6" t="n">
        <v>1.97142857142857</v>
      </c>
      <c r="C7141" s="6" t="n">
        <v>78</v>
      </c>
      <c r="D7141" s="6" t="n">
        <v>-1</v>
      </c>
      <c r="E7141" s="6" t="n">
        <v>1.98754578754579</v>
      </c>
      <c r="F7141" s="6" t="n">
        <v>0</v>
      </c>
      <c r="G7141" s="6" t="n">
        <v>0</v>
      </c>
      <c r="H7141" s="6" t="str">
        <f aca="false">IF(AND(A7141&gt;=Stimuli!$B$2,A7141&lt;=Stimuli!$C$2),Stimuli!$A$2,IF(AND(A7141&gt;=Stimuli!$B$3,A7141&lt;=Stimuli!$C$3),Stimuli!$A$3,IF(AND(A7141&gt;=Stimuli!$B$4,A7141&lt;=Stimuli!$C$4),Stimuli!$A$4,"")))</f>
        <v>01 Quiet baseline (60s)</v>
      </c>
      <c r="I7141" s="6" t="n">
        <f aca="false">(B7141-B7140)/((A7141-A7140)/1000)</f>
        <v>-1.12527472527475</v>
      </c>
      <c r="J7141" s="6" t="n">
        <f aca="false">IF(OR(B7141&lt;Rules!$B$2,B7141&gt;Rules!$B$3,ABS(I7141)&gt;Rules!$B$4,OR(B7142&lt;Rules!$B$2,B7142&gt;Rules!$B$3,ABS(I7142)&gt;Rules!$B$4)),1,0)</f>
        <v>0</v>
      </c>
      <c r="K7141" s="6" t="str">
        <f aca="false">IF(F7141=1,COUNTIF($F$2:F7141,1),"")</f>
        <v/>
      </c>
    </row>
    <row r="7142" customFormat="false" ht="15" hidden="false" customHeight="false" outlineLevel="0" collapsed="false">
      <c r="A7142" s="6" t="n">
        <v>56050.368</v>
      </c>
      <c r="B7142" s="6" t="n">
        <v>1.97728937728938</v>
      </c>
      <c r="C7142" s="6" t="n">
        <v>78</v>
      </c>
      <c r="D7142" s="6" t="n">
        <v>-1</v>
      </c>
      <c r="E7142" s="6" t="n">
        <v>1.98754578754579</v>
      </c>
      <c r="F7142" s="6" t="n">
        <v>0</v>
      </c>
      <c r="G7142" s="6" t="n">
        <v>0</v>
      </c>
      <c r="H7142" s="6" t="str">
        <f aca="false">IF(AND(A7142&gt;=Stimuli!$B$2,A7142&lt;=Stimuli!$C$2),Stimuli!$A$2,IF(AND(A7142&gt;=Stimuli!$B$3,A7142&lt;=Stimuli!$C$3),Stimuli!$A$3,IF(AND(A7142&gt;=Stimuli!$B$4,A7142&lt;=Stimuli!$C$4),Stimuli!$A$4,"")))</f>
        <v>01 Quiet baseline (60s)</v>
      </c>
      <c r="I7142" s="6" t="n">
        <f aca="false">(B7142-B7141)/((A7142-A7141)/1000)</f>
        <v>0.750183150183148</v>
      </c>
      <c r="J7142" s="6" t="n">
        <f aca="false">IF(OR(B7142&lt;Rules!$B$2,B7142&gt;Rules!$B$3,ABS(I7142)&gt;Rules!$B$4,OR(B7143&lt;Rules!$B$2,B7143&gt;Rules!$B$3,ABS(I7143)&gt;Rules!$B$4)),1,0)</f>
        <v>0</v>
      </c>
      <c r="K7142" s="6" t="str">
        <f aca="false">IF(F7142=1,COUNTIF($F$2:F7142,1),"")</f>
        <v/>
      </c>
    </row>
    <row r="7143" customFormat="false" ht="15" hidden="false" customHeight="false" outlineLevel="0" collapsed="false">
      <c r="A7143" s="6" t="n">
        <v>56058.1805</v>
      </c>
      <c r="B7143" s="6" t="n">
        <v>1.97142857142857</v>
      </c>
      <c r="C7143" s="6" t="n">
        <v>78</v>
      </c>
      <c r="D7143" s="6" t="n">
        <v>-1</v>
      </c>
      <c r="E7143" s="6" t="n">
        <v>1.98754578754579</v>
      </c>
      <c r="F7143" s="6" t="n">
        <v>0</v>
      </c>
      <c r="G7143" s="6" t="n">
        <v>0</v>
      </c>
      <c r="H7143" s="6" t="str">
        <f aca="false">IF(AND(A7143&gt;=Stimuli!$B$2,A7143&lt;=Stimuli!$C$2),Stimuli!$A$2,IF(AND(A7143&gt;=Stimuli!$B$3,A7143&lt;=Stimuli!$C$3),Stimuli!$A$3,IF(AND(A7143&gt;=Stimuli!$B$4,A7143&lt;=Stimuli!$C$4),Stimuli!$A$4,"")))</f>
        <v>01 Quiet baseline (60s)</v>
      </c>
      <c r="I7143" s="6" t="n">
        <f aca="false">(B7143-B7142)/((A7143-A7142)/1000)</f>
        <v>-0.750183150183148</v>
      </c>
      <c r="J7143" s="6" t="n">
        <f aca="false">IF(OR(B7143&lt;Rules!$B$2,B7143&gt;Rules!$B$3,ABS(I7143)&gt;Rules!$B$4,OR(B7144&lt;Rules!$B$2,B7144&gt;Rules!$B$3,ABS(I7144)&gt;Rules!$B$4)),1,0)</f>
        <v>0</v>
      </c>
      <c r="K7143" s="6" t="str">
        <f aca="false">IF(F7143=1,COUNTIF($F$2:F7143,1),"")</f>
        <v/>
      </c>
    </row>
    <row r="7144" customFormat="false" ht="15" hidden="false" customHeight="false" outlineLevel="0" collapsed="false">
      <c r="A7144" s="6" t="n">
        <v>56065.993</v>
      </c>
      <c r="B7144" s="6" t="n">
        <v>1.97582417582418</v>
      </c>
      <c r="C7144" s="6" t="n">
        <v>78</v>
      </c>
      <c r="D7144" s="6" t="n">
        <v>-1</v>
      </c>
      <c r="E7144" s="6" t="n">
        <v>1.98754578754579</v>
      </c>
      <c r="F7144" s="6" t="n">
        <v>0</v>
      </c>
      <c r="G7144" s="6" t="n">
        <v>0</v>
      </c>
      <c r="H7144" s="6" t="str">
        <f aca="false">IF(AND(A7144&gt;=Stimuli!$B$2,A7144&lt;=Stimuli!$C$2),Stimuli!$A$2,IF(AND(A7144&gt;=Stimuli!$B$3,A7144&lt;=Stimuli!$C$3),Stimuli!$A$3,IF(AND(A7144&gt;=Stimuli!$B$4,A7144&lt;=Stimuli!$C$4),Stimuli!$A$4,"")))</f>
        <v>01 Quiet baseline (60s)</v>
      </c>
      <c r="I7144" s="6" t="n">
        <f aca="false">(B7144-B7143)/((A7144-A7143)/1000)</f>
        <v>0.562637362637304</v>
      </c>
      <c r="J7144" s="6" t="n">
        <f aca="false">IF(OR(B7144&lt;Rules!$B$2,B7144&gt;Rules!$B$3,ABS(I7144)&gt;Rules!$B$4,OR(B7145&lt;Rules!$B$2,B7145&gt;Rules!$B$3,ABS(I7145)&gt;Rules!$B$4)),1,0)</f>
        <v>0</v>
      </c>
      <c r="K7144" s="6" t="str">
        <f aca="false">IF(F7144=1,COUNTIF($F$2:F7144,1),"")</f>
        <v/>
      </c>
    </row>
    <row r="7145" customFormat="false" ht="15" hidden="false" customHeight="false" outlineLevel="0" collapsed="false">
      <c r="A7145" s="6" t="n">
        <v>56073.8055</v>
      </c>
      <c r="B7145" s="6" t="n">
        <v>1.97289377289377</v>
      </c>
      <c r="C7145" s="6" t="n">
        <v>78</v>
      </c>
      <c r="D7145" s="6" t="n">
        <v>-1</v>
      </c>
      <c r="E7145" s="6" t="n">
        <v>1.98754578754579</v>
      </c>
      <c r="F7145" s="6" t="n">
        <v>0</v>
      </c>
      <c r="G7145" s="6" t="n">
        <v>0</v>
      </c>
      <c r="H7145" s="6" t="str">
        <f aca="false">IF(AND(A7145&gt;=Stimuli!$B$2,A7145&lt;=Stimuli!$C$2),Stimuli!$A$2,IF(AND(A7145&gt;=Stimuli!$B$3,A7145&lt;=Stimuli!$C$3),Stimuli!$A$3,IF(AND(A7145&gt;=Stimuli!$B$4,A7145&lt;=Stimuli!$C$4),Stimuli!$A$4,"")))</f>
        <v>01 Quiet baseline (60s)</v>
      </c>
      <c r="I7145" s="6" t="n">
        <f aca="false">(B7145-B7144)/((A7145-A7144)/1000)</f>
        <v>-0.375091575091574</v>
      </c>
      <c r="J7145" s="6" t="n">
        <f aca="false">IF(OR(B7145&lt;Rules!$B$2,B7145&gt;Rules!$B$3,ABS(I7145)&gt;Rules!$B$4,OR(B7146&lt;Rules!$B$2,B7146&gt;Rules!$B$3,ABS(I7146)&gt;Rules!$B$4)),1,0)</f>
        <v>0</v>
      </c>
      <c r="K7145" s="6" t="str">
        <f aca="false">IF(F7145=1,COUNTIF($F$2:F7145,1),"")</f>
        <v/>
      </c>
    </row>
    <row r="7146" customFormat="false" ht="15" hidden="false" customHeight="false" outlineLevel="0" collapsed="false">
      <c r="A7146" s="6" t="n">
        <v>56081.618</v>
      </c>
      <c r="B7146" s="6" t="n">
        <v>1.97289377289377</v>
      </c>
      <c r="C7146" s="6" t="n">
        <v>78</v>
      </c>
      <c r="D7146" s="6" t="n">
        <v>-1</v>
      </c>
      <c r="E7146" s="6" t="n">
        <v>1.98754578754579</v>
      </c>
      <c r="F7146" s="6" t="n">
        <v>0</v>
      </c>
      <c r="G7146" s="6" t="n">
        <v>0</v>
      </c>
      <c r="H7146" s="6" t="str">
        <f aca="false">IF(AND(A7146&gt;=Stimuli!$B$2,A7146&lt;=Stimuli!$C$2),Stimuli!$A$2,IF(AND(A7146&gt;=Stimuli!$B$3,A7146&lt;=Stimuli!$C$3),Stimuli!$A$3,IF(AND(A7146&gt;=Stimuli!$B$4,A7146&lt;=Stimuli!$C$4),Stimuli!$A$4,"")))</f>
        <v>01 Quiet baseline (60s)</v>
      </c>
      <c r="I7146" s="6" t="n">
        <f aca="false">(B7146-B7145)/((A7146-A7145)/1000)</f>
        <v>0</v>
      </c>
      <c r="J7146" s="6" t="n">
        <f aca="false">IF(OR(B7146&lt;Rules!$B$2,B7146&gt;Rules!$B$3,ABS(I7146)&gt;Rules!$B$4,OR(B7147&lt;Rules!$B$2,B7147&gt;Rules!$B$3,ABS(I7147)&gt;Rules!$B$4)),1,0)</f>
        <v>0</v>
      </c>
      <c r="K7146" s="6" t="str">
        <f aca="false">IF(F7146=1,COUNTIF($F$2:F7146,1),"")</f>
        <v/>
      </c>
    </row>
    <row r="7147" customFormat="false" ht="15" hidden="false" customHeight="false" outlineLevel="0" collapsed="false">
      <c r="A7147" s="6" t="n">
        <v>56089.4305</v>
      </c>
      <c r="B7147" s="6" t="n">
        <v>1.97289377289377</v>
      </c>
      <c r="C7147" s="6" t="n">
        <v>78</v>
      </c>
      <c r="D7147" s="6" t="n">
        <v>-1</v>
      </c>
      <c r="E7147" s="6" t="n">
        <v>1.98754578754579</v>
      </c>
      <c r="F7147" s="6" t="n">
        <v>0</v>
      </c>
      <c r="G7147" s="6" t="n">
        <v>0</v>
      </c>
      <c r="H7147" s="6" t="str">
        <f aca="false">IF(AND(A7147&gt;=Stimuli!$B$2,A7147&lt;=Stimuli!$C$2),Stimuli!$A$2,IF(AND(A7147&gt;=Stimuli!$B$3,A7147&lt;=Stimuli!$C$3),Stimuli!$A$3,IF(AND(A7147&gt;=Stimuli!$B$4,A7147&lt;=Stimuli!$C$4),Stimuli!$A$4,"")))</f>
        <v>01 Quiet baseline (60s)</v>
      </c>
      <c r="I7147" s="6" t="n">
        <f aca="false">(B7147-B7146)/((A7147-A7146)/1000)</f>
        <v>0</v>
      </c>
      <c r="J7147" s="6" t="n">
        <f aca="false">IF(OR(B7147&lt;Rules!$B$2,B7147&gt;Rules!$B$3,ABS(I7147)&gt;Rules!$B$4,OR(B7148&lt;Rules!$B$2,B7148&gt;Rules!$B$3,ABS(I7148)&gt;Rules!$B$4)),1,0)</f>
        <v>0</v>
      </c>
      <c r="K7147" s="6" t="str">
        <f aca="false">IF(F7147=1,COUNTIF($F$2:F7147,1),"")</f>
        <v/>
      </c>
    </row>
    <row r="7148" customFormat="false" ht="15" hidden="false" customHeight="false" outlineLevel="0" collapsed="false">
      <c r="A7148" s="6" t="n">
        <v>56097.243</v>
      </c>
      <c r="B7148" s="6" t="n">
        <v>1.97142857142857</v>
      </c>
      <c r="C7148" s="6" t="n">
        <v>78</v>
      </c>
      <c r="D7148" s="6" t="n">
        <v>-1</v>
      </c>
      <c r="E7148" s="6" t="n">
        <v>1.98754578754579</v>
      </c>
      <c r="F7148" s="6" t="n">
        <v>0</v>
      </c>
      <c r="G7148" s="6" t="n">
        <v>0</v>
      </c>
      <c r="H7148" s="6" t="str">
        <f aca="false">IF(AND(A7148&gt;=Stimuli!$B$2,A7148&lt;=Stimuli!$C$2),Stimuli!$A$2,IF(AND(A7148&gt;=Stimuli!$B$3,A7148&lt;=Stimuli!$C$3),Stimuli!$A$3,IF(AND(A7148&gt;=Stimuli!$B$4,A7148&lt;=Stimuli!$C$4),Stimuli!$A$4,"")))</f>
        <v>01 Quiet baseline (60s)</v>
      </c>
      <c r="I7148" s="6" t="n">
        <f aca="false">(B7148-B7147)/((A7148-A7147)/1000)</f>
        <v>-0.18754578754573</v>
      </c>
      <c r="J7148" s="6" t="n">
        <f aca="false">IF(OR(B7148&lt;Rules!$B$2,B7148&gt;Rules!$B$3,ABS(I7148)&gt;Rules!$B$4,OR(B7149&lt;Rules!$B$2,B7149&gt;Rules!$B$3,ABS(I7149)&gt;Rules!$B$4)),1,0)</f>
        <v>0</v>
      </c>
      <c r="K7148" s="6" t="str">
        <f aca="false">IF(F7148=1,COUNTIF($F$2:F7148,1),"")</f>
        <v/>
      </c>
    </row>
    <row r="7149" customFormat="false" ht="15" hidden="false" customHeight="false" outlineLevel="0" collapsed="false">
      <c r="A7149" s="6" t="n">
        <v>56105.0555</v>
      </c>
      <c r="B7149" s="6" t="n">
        <v>1.97435897435897</v>
      </c>
      <c r="C7149" s="6" t="n">
        <v>78</v>
      </c>
      <c r="D7149" s="6" t="n">
        <v>-1</v>
      </c>
      <c r="E7149" s="6" t="n">
        <v>1.98754578754579</v>
      </c>
      <c r="F7149" s="6" t="n">
        <v>0</v>
      </c>
      <c r="G7149" s="6" t="n">
        <v>0</v>
      </c>
      <c r="H7149" s="6" t="str">
        <f aca="false">IF(AND(A7149&gt;=Stimuli!$B$2,A7149&lt;=Stimuli!$C$2),Stimuli!$A$2,IF(AND(A7149&gt;=Stimuli!$B$3,A7149&lt;=Stimuli!$C$3),Stimuli!$A$3,IF(AND(A7149&gt;=Stimuli!$B$4,A7149&lt;=Stimuli!$C$4),Stimuli!$A$4,"")))</f>
        <v>01 Quiet baseline (60s)</v>
      </c>
      <c r="I7149" s="6" t="n">
        <f aca="false">(B7149-B7148)/((A7149-A7148)/1000)</f>
        <v>0.375091575091574</v>
      </c>
      <c r="J7149" s="6" t="n">
        <f aca="false">IF(OR(B7149&lt;Rules!$B$2,B7149&gt;Rules!$B$3,ABS(I7149)&gt;Rules!$B$4,OR(B7150&lt;Rules!$B$2,B7150&gt;Rules!$B$3,ABS(I7150)&gt;Rules!$B$4)),1,0)</f>
        <v>0</v>
      </c>
      <c r="K7149" s="6" t="str">
        <f aca="false">IF(F7149=1,COUNTIF($F$2:F7149,1),"")</f>
        <v/>
      </c>
    </row>
    <row r="7150" customFormat="false" ht="15" hidden="false" customHeight="false" outlineLevel="0" collapsed="false">
      <c r="A7150" s="6" t="n">
        <v>56112.868</v>
      </c>
      <c r="B7150" s="6" t="n">
        <v>1.96996336996337</v>
      </c>
      <c r="C7150" s="6" t="n">
        <v>78</v>
      </c>
      <c r="D7150" s="6" t="n">
        <v>-1</v>
      </c>
      <c r="E7150" s="6" t="n">
        <v>1.98754578754579</v>
      </c>
      <c r="F7150" s="6" t="n">
        <v>0</v>
      </c>
      <c r="G7150" s="6" t="n">
        <v>0</v>
      </c>
      <c r="H7150" s="6" t="str">
        <f aca="false">IF(AND(A7150&gt;=Stimuli!$B$2,A7150&lt;=Stimuli!$C$2),Stimuli!$A$2,IF(AND(A7150&gt;=Stimuli!$B$3,A7150&lt;=Stimuli!$C$3),Stimuli!$A$3,IF(AND(A7150&gt;=Stimuli!$B$4,A7150&lt;=Stimuli!$C$4),Stimuli!$A$4,"")))</f>
        <v>01 Quiet baseline (60s)</v>
      </c>
      <c r="I7150" s="6" t="n">
        <f aca="false">(B7150-B7149)/((A7150-A7149)/1000)</f>
        <v>-0.562637362637304</v>
      </c>
      <c r="J7150" s="6" t="n">
        <f aca="false">IF(OR(B7150&lt;Rules!$B$2,B7150&gt;Rules!$B$3,ABS(I7150)&gt;Rules!$B$4,OR(B7151&lt;Rules!$B$2,B7151&gt;Rules!$B$3,ABS(I7151)&gt;Rules!$B$4)),1,0)</f>
        <v>0</v>
      </c>
      <c r="K7150" s="6" t="str">
        <f aca="false">IF(F7150=1,COUNTIF($F$2:F7150,1),"")</f>
        <v/>
      </c>
    </row>
    <row r="7151" customFormat="false" ht="15" hidden="false" customHeight="false" outlineLevel="0" collapsed="false">
      <c r="A7151" s="6" t="n">
        <v>56120.6805</v>
      </c>
      <c r="B7151" s="6" t="n">
        <v>1.97582417582418</v>
      </c>
      <c r="C7151" s="6" t="n">
        <v>78</v>
      </c>
      <c r="D7151" s="6" t="n">
        <v>-1</v>
      </c>
      <c r="E7151" s="6" t="n">
        <v>1.98754578754579</v>
      </c>
      <c r="F7151" s="6" t="n">
        <v>0</v>
      </c>
      <c r="G7151" s="6" t="n">
        <v>0</v>
      </c>
      <c r="H7151" s="6" t="str">
        <f aca="false">IF(AND(A7151&gt;=Stimuli!$B$2,A7151&lt;=Stimuli!$C$2),Stimuli!$A$2,IF(AND(A7151&gt;=Stimuli!$B$3,A7151&lt;=Stimuli!$C$3),Stimuli!$A$3,IF(AND(A7151&gt;=Stimuli!$B$4,A7151&lt;=Stimuli!$C$4),Stimuli!$A$4,"")))</f>
        <v>01 Quiet baseline (60s)</v>
      </c>
      <c r="I7151" s="6" t="n">
        <f aca="false">(B7151-B7150)/((A7151-A7150)/1000)</f>
        <v>0.750183150183034</v>
      </c>
      <c r="J7151" s="6" t="n">
        <f aca="false">IF(OR(B7151&lt;Rules!$B$2,B7151&gt;Rules!$B$3,ABS(I7151)&gt;Rules!$B$4,OR(B7152&lt;Rules!$B$2,B7152&gt;Rules!$B$3,ABS(I7152)&gt;Rules!$B$4)),1,0)</f>
        <v>0</v>
      </c>
      <c r="K7151" s="6" t="str">
        <f aca="false">IF(F7151=1,COUNTIF($F$2:F7151,1),"")</f>
        <v/>
      </c>
    </row>
    <row r="7152" customFormat="false" ht="15" hidden="false" customHeight="false" outlineLevel="0" collapsed="false">
      <c r="A7152" s="6" t="n">
        <v>56128.493</v>
      </c>
      <c r="B7152" s="6" t="n">
        <v>1.96849816849817</v>
      </c>
      <c r="C7152" s="6" t="n">
        <v>78</v>
      </c>
      <c r="D7152" s="6" t="n">
        <v>-1</v>
      </c>
      <c r="E7152" s="6" t="n">
        <v>1.98754578754579</v>
      </c>
      <c r="F7152" s="6" t="n">
        <v>0</v>
      </c>
      <c r="G7152" s="6" t="n">
        <v>0</v>
      </c>
      <c r="H7152" s="6" t="str">
        <f aca="false">IF(AND(A7152&gt;=Stimuli!$B$2,A7152&lt;=Stimuli!$C$2),Stimuli!$A$2,IF(AND(A7152&gt;=Stimuli!$B$3,A7152&lt;=Stimuli!$C$3),Stimuli!$A$3,IF(AND(A7152&gt;=Stimuli!$B$4,A7152&lt;=Stimuli!$C$4),Stimuli!$A$4,"")))</f>
        <v>01 Quiet baseline (60s)</v>
      </c>
      <c r="I7152" s="6" t="n">
        <f aca="false">(B7152-B7151)/((A7152-A7151)/1000)</f>
        <v>-0.937728937728906</v>
      </c>
      <c r="J7152" s="6" t="n">
        <f aca="false">IF(OR(B7152&lt;Rules!$B$2,B7152&gt;Rules!$B$3,ABS(I7152)&gt;Rules!$B$4,OR(B7153&lt;Rules!$B$2,B7153&gt;Rules!$B$3,ABS(I7153)&gt;Rules!$B$4)),1,0)</f>
        <v>0</v>
      </c>
      <c r="K7152" s="6" t="str">
        <f aca="false">IF(F7152=1,COUNTIF($F$2:F7152,1),"")</f>
        <v/>
      </c>
    </row>
    <row r="7153" customFormat="false" ht="15" hidden="false" customHeight="false" outlineLevel="0" collapsed="false">
      <c r="A7153" s="6" t="n">
        <v>56136.3055</v>
      </c>
      <c r="B7153" s="6" t="n">
        <v>1.97582417582418</v>
      </c>
      <c r="C7153" s="6" t="n">
        <v>78</v>
      </c>
      <c r="D7153" s="6" t="n">
        <v>-1</v>
      </c>
      <c r="E7153" s="6" t="n">
        <v>1.98754578754579</v>
      </c>
      <c r="F7153" s="6" t="n">
        <v>0</v>
      </c>
      <c r="G7153" s="6" t="n">
        <v>0</v>
      </c>
      <c r="H7153" s="6" t="str">
        <f aca="false">IF(AND(A7153&gt;=Stimuli!$B$2,A7153&lt;=Stimuli!$C$2),Stimuli!$A$2,IF(AND(A7153&gt;=Stimuli!$B$3,A7153&lt;=Stimuli!$C$3),Stimuli!$A$3,IF(AND(A7153&gt;=Stimuli!$B$4,A7153&lt;=Stimuli!$C$4),Stimuli!$A$4,"")))</f>
        <v>01 Quiet baseline (60s)</v>
      </c>
      <c r="I7153" s="6" t="n">
        <f aca="false">(B7153-B7152)/((A7153-A7152)/1000)</f>
        <v>0.937728937728906</v>
      </c>
      <c r="J7153" s="6" t="n">
        <f aca="false">IF(OR(B7153&lt;Rules!$B$2,B7153&gt;Rules!$B$3,ABS(I7153)&gt;Rules!$B$4,OR(B7154&lt;Rules!$B$2,B7154&gt;Rules!$B$3,ABS(I7154)&gt;Rules!$B$4)),1,0)</f>
        <v>0</v>
      </c>
      <c r="K7153" s="6" t="str">
        <f aca="false">IF(F7153=1,COUNTIF($F$2:F7153,1),"")</f>
        <v/>
      </c>
    </row>
    <row r="7154" customFormat="false" ht="15" hidden="false" customHeight="false" outlineLevel="0" collapsed="false">
      <c r="A7154" s="6" t="n">
        <v>56144.118</v>
      </c>
      <c r="B7154" s="6" t="n">
        <v>1.96849816849817</v>
      </c>
      <c r="C7154" s="6" t="n">
        <v>78</v>
      </c>
      <c r="D7154" s="6" t="n">
        <v>-1</v>
      </c>
      <c r="E7154" s="6" t="n">
        <v>1.98754578754579</v>
      </c>
      <c r="F7154" s="6" t="n">
        <v>0</v>
      </c>
      <c r="G7154" s="6" t="n">
        <v>0</v>
      </c>
      <c r="H7154" s="6" t="str">
        <f aca="false">IF(AND(A7154&gt;=Stimuli!$B$2,A7154&lt;=Stimuli!$C$2),Stimuli!$A$2,IF(AND(A7154&gt;=Stimuli!$B$3,A7154&lt;=Stimuli!$C$3),Stimuli!$A$3,IF(AND(A7154&gt;=Stimuli!$B$4,A7154&lt;=Stimuli!$C$4),Stimuli!$A$4,"")))</f>
        <v>01 Quiet baseline (60s)</v>
      </c>
      <c r="I7154" s="6" t="n">
        <f aca="false">(B7154-B7153)/((A7154-A7153)/1000)</f>
        <v>-0.937728937728906</v>
      </c>
      <c r="J7154" s="6" t="n">
        <f aca="false">IF(OR(B7154&lt;Rules!$B$2,B7154&gt;Rules!$B$3,ABS(I7154)&gt;Rules!$B$4,OR(B7155&lt;Rules!$B$2,B7155&gt;Rules!$B$3,ABS(I7155)&gt;Rules!$B$4)),1,0)</f>
        <v>0</v>
      </c>
      <c r="K7154" s="6" t="str">
        <f aca="false">IF(F7154=1,COUNTIF($F$2:F7154,1),"")</f>
        <v/>
      </c>
    </row>
    <row r="7155" customFormat="false" ht="15" hidden="false" customHeight="false" outlineLevel="0" collapsed="false">
      <c r="A7155" s="6" t="n">
        <v>56151.9305</v>
      </c>
      <c r="B7155" s="6" t="n">
        <v>1.97582417582418</v>
      </c>
      <c r="C7155" s="6" t="n">
        <v>78</v>
      </c>
      <c r="D7155" s="6" t="n">
        <v>-1</v>
      </c>
      <c r="E7155" s="6" t="n">
        <v>1.98754578754579</v>
      </c>
      <c r="F7155" s="6" t="n">
        <v>0</v>
      </c>
      <c r="G7155" s="6" t="n">
        <v>0</v>
      </c>
      <c r="H7155" s="6" t="str">
        <f aca="false">IF(AND(A7155&gt;=Stimuli!$B$2,A7155&lt;=Stimuli!$C$2),Stimuli!$A$2,IF(AND(A7155&gt;=Stimuli!$B$3,A7155&lt;=Stimuli!$C$3),Stimuli!$A$3,IF(AND(A7155&gt;=Stimuli!$B$4,A7155&lt;=Stimuli!$C$4),Stimuli!$A$4,"")))</f>
        <v>01 Quiet baseline (60s)</v>
      </c>
      <c r="I7155" s="6" t="n">
        <f aca="false">(B7155-B7154)/((A7155-A7154)/1000)</f>
        <v>0.937728937728906</v>
      </c>
      <c r="J7155" s="6" t="n">
        <f aca="false">IF(OR(B7155&lt;Rules!$B$2,B7155&gt;Rules!$B$3,ABS(I7155)&gt;Rules!$B$4,OR(B7156&lt;Rules!$B$2,B7156&gt;Rules!$B$3,ABS(I7156)&gt;Rules!$B$4)),1,0)</f>
        <v>0</v>
      </c>
      <c r="K7155" s="6" t="str">
        <f aca="false">IF(F7155=1,COUNTIF($F$2:F7155,1),"")</f>
        <v/>
      </c>
    </row>
    <row r="7156" customFormat="false" ht="15" hidden="false" customHeight="false" outlineLevel="0" collapsed="false">
      <c r="A7156" s="6" t="n">
        <v>56159.743</v>
      </c>
      <c r="B7156" s="6" t="n">
        <v>1.96849816849817</v>
      </c>
      <c r="C7156" s="6" t="n">
        <v>78</v>
      </c>
      <c r="D7156" s="6" t="n">
        <v>-1</v>
      </c>
      <c r="E7156" s="6" t="n">
        <v>1.98754578754579</v>
      </c>
      <c r="F7156" s="6" t="n">
        <v>0</v>
      </c>
      <c r="G7156" s="6" t="n">
        <v>0</v>
      </c>
      <c r="H7156" s="6" t="str">
        <f aca="false">IF(AND(A7156&gt;=Stimuli!$B$2,A7156&lt;=Stimuli!$C$2),Stimuli!$A$2,IF(AND(A7156&gt;=Stimuli!$B$3,A7156&lt;=Stimuli!$C$3),Stimuli!$A$3,IF(AND(A7156&gt;=Stimuli!$B$4,A7156&lt;=Stimuli!$C$4),Stimuli!$A$4,"")))</f>
        <v>01 Quiet baseline (60s)</v>
      </c>
      <c r="I7156" s="6" t="n">
        <f aca="false">(B7156-B7155)/((A7156-A7155)/1000)</f>
        <v>-0.937728937728906</v>
      </c>
      <c r="J7156" s="6" t="n">
        <f aca="false">IF(OR(B7156&lt;Rules!$B$2,B7156&gt;Rules!$B$3,ABS(I7156)&gt;Rules!$B$4,OR(B7157&lt;Rules!$B$2,B7157&gt;Rules!$B$3,ABS(I7157)&gt;Rules!$B$4)),1,0)</f>
        <v>0</v>
      </c>
      <c r="K7156" s="6" t="str">
        <f aca="false">IF(F7156=1,COUNTIF($F$2:F7156,1),"")</f>
        <v/>
      </c>
    </row>
    <row r="7157" customFormat="false" ht="15" hidden="false" customHeight="false" outlineLevel="0" collapsed="false">
      <c r="A7157" s="6" t="n">
        <v>56167.5555</v>
      </c>
      <c r="B7157" s="6" t="n">
        <v>1.97582417582418</v>
      </c>
      <c r="C7157" s="6" t="n">
        <v>78</v>
      </c>
      <c r="D7157" s="6" t="n">
        <v>-1</v>
      </c>
      <c r="E7157" s="6" t="n">
        <v>1.98754578754579</v>
      </c>
      <c r="F7157" s="6" t="n">
        <v>0</v>
      </c>
      <c r="G7157" s="6" t="n">
        <v>0</v>
      </c>
      <c r="H7157" s="6" t="str">
        <f aca="false">IF(AND(A7157&gt;=Stimuli!$B$2,A7157&lt;=Stimuli!$C$2),Stimuli!$A$2,IF(AND(A7157&gt;=Stimuli!$B$3,A7157&lt;=Stimuli!$C$3),Stimuli!$A$3,IF(AND(A7157&gt;=Stimuli!$B$4,A7157&lt;=Stimuli!$C$4),Stimuli!$A$4,"")))</f>
        <v>01 Quiet baseline (60s)</v>
      </c>
      <c r="I7157" s="6" t="n">
        <f aca="false">(B7157-B7156)/((A7157-A7156)/1000)</f>
        <v>0.937728937728906</v>
      </c>
      <c r="J7157" s="6" t="n">
        <f aca="false">IF(OR(B7157&lt;Rules!$B$2,B7157&gt;Rules!$B$3,ABS(I7157)&gt;Rules!$B$4,OR(B7158&lt;Rules!$B$2,B7158&gt;Rules!$B$3,ABS(I7158)&gt;Rules!$B$4)),1,0)</f>
        <v>0</v>
      </c>
      <c r="K7157" s="6" t="str">
        <f aca="false">IF(F7157=1,COUNTIF($F$2:F7157,1),"")</f>
        <v/>
      </c>
    </row>
    <row r="7158" customFormat="false" ht="15" hidden="false" customHeight="false" outlineLevel="0" collapsed="false">
      <c r="A7158" s="6" t="n">
        <v>56175.368</v>
      </c>
      <c r="B7158" s="6" t="n">
        <v>1.96849816849817</v>
      </c>
      <c r="C7158" s="6" t="n">
        <v>78</v>
      </c>
      <c r="D7158" s="6" t="n">
        <v>-1</v>
      </c>
      <c r="E7158" s="6" t="n">
        <v>1.98754578754579</v>
      </c>
      <c r="F7158" s="6" t="n">
        <v>0</v>
      </c>
      <c r="G7158" s="6" t="n">
        <v>0</v>
      </c>
      <c r="H7158" s="6" t="str">
        <f aca="false">IF(AND(A7158&gt;=Stimuli!$B$2,A7158&lt;=Stimuli!$C$2),Stimuli!$A$2,IF(AND(A7158&gt;=Stimuli!$B$3,A7158&lt;=Stimuli!$C$3),Stimuli!$A$3,IF(AND(A7158&gt;=Stimuli!$B$4,A7158&lt;=Stimuli!$C$4),Stimuli!$A$4,"")))</f>
        <v>01 Quiet baseline (60s)</v>
      </c>
      <c r="I7158" s="6" t="n">
        <f aca="false">(B7158-B7157)/((A7158-A7157)/1000)</f>
        <v>-0.937728937728906</v>
      </c>
      <c r="J7158" s="6" t="n">
        <f aca="false">IF(OR(B7158&lt;Rules!$B$2,B7158&gt;Rules!$B$3,ABS(I7158)&gt;Rules!$B$4,OR(B7159&lt;Rules!$B$2,B7159&gt;Rules!$B$3,ABS(I7159)&gt;Rules!$B$4)),1,0)</f>
        <v>0</v>
      </c>
      <c r="K7158" s="6" t="str">
        <f aca="false">IF(F7158=1,COUNTIF($F$2:F7158,1),"")</f>
        <v/>
      </c>
    </row>
    <row r="7159" customFormat="false" ht="15" hidden="false" customHeight="false" outlineLevel="0" collapsed="false">
      <c r="A7159" s="6" t="n">
        <v>56183.1805</v>
      </c>
      <c r="B7159" s="6" t="n">
        <v>1.97582417582418</v>
      </c>
      <c r="C7159" s="6" t="n">
        <v>78</v>
      </c>
      <c r="D7159" s="6" t="n">
        <v>-1</v>
      </c>
      <c r="E7159" s="6" t="n">
        <v>1.98754578754579</v>
      </c>
      <c r="F7159" s="6" t="n">
        <v>0</v>
      </c>
      <c r="G7159" s="6" t="n">
        <v>0</v>
      </c>
      <c r="H7159" s="6" t="str">
        <f aca="false">IF(AND(A7159&gt;=Stimuli!$B$2,A7159&lt;=Stimuli!$C$2),Stimuli!$A$2,IF(AND(A7159&gt;=Stimuli!$B$3,A7159&lt;=Stimuli!$C$3),Stimuli!$A$3,IF(AND(A7159&gt;=Stimuli!$B$4,A7159&lt;=Stimuli!$C$4),Stimuli!$A$4,"")))</f>
        <v>01 Quiet baseline (60s)</v>
      </c>
      <c r="I7159" s="6" t="n">
        <f aca="false">(B7159-B7158)/((A7159-A7158)/1000)</f>
        <v>0.937728937728906</v>
      </c>
      <c r="J7159" s="6" t="n">
        <f aca="false">IF(OR(B7159&lt;Rules!$B$2,B7159&gt;Rules!$B$3,ABS(I7159)&gt;Rules!$B$4,OR(B7160&lt;Rules!$B$2,B7160&gt;Rules!$B$3,ABS(I7160)&gt;Rules!$B$4)),1,0)</f>
        <v>0</v>
      </c>
      <c r="K7159" s="6" t="str">
        <f aca="false">IF(F7159=1,COUNTIF($F$2:F7159,1),"")</f>
        <v/>
      </c>
    </row>
    <row r="7160" customFormat="false" ht="15" hidden="false" customHeight="false" outlineLevel="0" collapsed="false">
      <c r="A7160" s="6" t="n">
        <v>56190.993</v>
      </c>
      <c r="B7160" s="6" t="n">
        <v>1.96996336996337</v>
      </c>
      <c r="C7160" s="6" t="n">
        <v>78</v>
      </c>
      <c r="D7160" s="6" t="n">
        <v>-1</v>
      </c>
      <c r="E7160" s="6" t="n">
        <v>1.98754578754579</v>
      </c>
      <c r="F7160" s="6" t="n">
        <v>0</v>
      </c>
      <c r="G7160" s="6" t="n">
        <v>0</v>
      </c>
      <c r="H7160" s="6" t="str">
        <f aca="false">IF(AND(A7160&gt;=Stimuli!$B$2,A7160&lt;=Stimuli!$C$2),Stimuli!$A$2,IF(AND(A7160&gt;=Stimuli!$B$3,A7160&lt;=Stimuli!$C$3),Stimuli!$A$3,IF(AND(A7160&gt;=Stimuli!$B$4,A7160&lt;=Stimuli!$C$4),Stimuli!$A$4,"")))</f>
        <v>01 Quiet baseline (60s)</v>
      </c>
      <c r="I7160" s="6" t="n">
        <f aca="false">(B7160-B7159)/((A7160-A7159)/1000)</f>
        <v>-0.750183150183034</v>
      </c>
      <c r="J7160" s="6" t="n">
        <f aca="false">IF(OR(B7160&lt;Rules!$B$2,B7160&gt;Rules!$B$3,ABS(I7160)&gt;Rules!$B$4,OR(B7161&lt;Rules!$B$2,B7161&gt;Rules!$B$3,ABS(I7161)&gt;Rules!$B$4)),1,0)</f>
        <v>0</v>
      </c>
      <c r="K7160" s="6" t="str">
        <f aca="false">IF(F7160=1,COUNTIF($F$2:F7160,1),"")</f>
        <v/>
      </c>
    </row>
    <row r="7161" customFormat="false" ht="15" hidden="false" customHeight="false" outlineLevel="0" collapsed="false">
      <c r="A7161" s="6" t="n">
        <v>56198.8055</v>
      </c>
      <c r="B7161" s="6" t="n">
        <v>1.97435897435897</v>
      </c>
      <c r="C7161" s="6" t="n">
        <v>78</v>
      </c>
      <c r="D7161" s="6" t="n">
        <v>-1</v>
      </c>
      <c r="E7161" s="6" t="n">
        <v>1.98754578754579</v>
      </c>
      <c r="F7161" s="6" t="n">
        <v>0</v>
      </c>
      <c r="G7161" s="6" t="n">
        <v>0</v>
      </c>
      <c r="H7161" s="6" t="str">
        <f aca="false">IF(AND(A7161&gt;=Stimuli!$B$2,A7161&lt;=Stimuli!$C$2),Stimuli!$A$2,IF(AND(A7161&gt;=Stimuli!$B$3,A7161&lt;=Stimuli!$C$3),Stimuli!$A$3,IF(AND(A7161&gt;=Stimuli!$B$4,A7161&lt;=Stimuli!$C$4),Stimuli!$A$4,"")))</f>
        <v>01 Quiet baseline (60s)</v>
      </c>
      <c r="I7161" s="6" t="n">
        <f aca="false">(B7161-B7160)/((A7161-A7160)/1000)</f>
        <v>0.562637362637304</v>
      </c>
      <c r="J7161" s="6" t="n">
        <f aca="false">IF(OR(B7161&lt;Rules!$B$2,B7161&gt;Rules!$B$3,ABS(I7161)&gt;Rules!$B$4,OR(B7162&lt;Rules!$B$2,B7162&gt;Rules!$B$3,ABS(I7162)&gt;Rules!$B$4)),1,0)</f>
        <v>0</v>
      </c>
      <c r="K7161" s="6" t="str">
        <f aca="false">IF(F7161=1,COUNTIF($F$2:F7161,1),"")</f>
        <v/>
      </c>
    </row>
    <row r="7162" customFormat="false" ht="15" hidden="false" customHeight="false" outlineLevel="0" collapsed="false">
      <c r="A7162" s="6" t="n">
        <v>56206.618</v>
      </c>
      <c r="B7162" s="6" t="n">
        <v>1.97142857142857</v>
      </c>
      <c r="C7162" s="6" t="n">
        <v>78</v>
      </c>
      <c r="D7162" s="6" t="n">
        <v>-1</v>
      </c>
      <c r="E7162" s="6" t="n">
        <v>1.98754578754579</v>
      </c>
      <c r="F7162" s="6" t="n">
        <v>0</v>
      </c>
      <c r="G7162" s="6" t="n">
        <v>0</v>
      </c>
      <c r="H7162" s="6" t="str">
        <f aca="false">IF(AND(A7162&gt;=Stimuli!$B$2,A7162&lt;=Stimuli!$C$2),Stimuli!$A$2,IF(AND(A7162&gt;=Stimuli!$B$3,A7162&lt;=Stimuli!$C$3),Stimuli!$A$3,IF(AND(A7162&gt;=Stimuli!$B$4,A7162&lt;=Stimuli!$C$4),Stimuli!$A$4,"")))</f>
        <v>01 Quiet baseline (60s)</v>
      </c>
      <c r="I7162" s="6" t="n">
        <f aca="false">(B7162-B7161)/((A7162-A7161)/1000)</f>
        <v>-0.375091575091574</v>
      </c>
      <c r="J7162" s="6" t="n">
        <f aca="false">IF(OR(B7162&lt;Rules!$B$2,B7162&gt;Rules!$B$3,ABS(I7162)&gt;Rules!$B$4,OR(B7163&lt;Rules!$B$2,B7163&gt;Rules!$B$3,ABS(I7163)&gt;Rules!$B$4)),1,0)</f>
        <v>0</v>
      </c>
      <c r="K7162" s="6" t="str">
        <f aca="false">IF(F7162=1,COUNTIF($F$2:F7162,1),"")</f>
        <v/>
      </c>
    </row>
    <row r="7163" customFormat="false" ht="15" hidden="false" customHeight="false" outlineLevel="0" collapsed="false">
      <c r="A7163" s="6" t="n">
        <v>56214.4305</v>
      </c>
      <c r="B7163" s="6" t="n">
        <v>1.97142857142857</v>
      </c>
      <c r="C7163" s="6" t="n">
        <v>78</v>
      </c>
      <c r="D7163" s="6" t="n">
        <v>-1</v>
      </c>
      <c r="E7163" s="6" t="n">
        <v>1.98754578754579</v>
      </c>
      <c r="F7163" s="6" t="n">
        <v>0</v>
      </c>
      <c r="G7163" s="6" t="n">
        <v>0</v>
      </c>
      <c r="H7163" s="6" t="str">
        <f aca="false">IF(AND(A7163&gt;=Stimuli!$B$2,A7163&lt;=Stimuli!$C$2),Stimuli!$A$2,IF(AND(A7163&gt;=Stimuli!$B$3,A7163&lt;=Stimuli!$C$3),Stimuli!$A$3,IF(AND(A7163&gt;=Stimuli!$B$4,A7163&lt;=Stimuli!$C$4),Stimuli!$A$4,"")))</f>
        <v>01 Quiet baseline (60s)</v>
      </c>
      <c r="I7163" s="6" t="n">
        <f aca="false">(B7163-B7162)/((A7163-A7162)/1000)</f>
        <v>0</v>
      </c>
      <c r="J7163" s="6" t="n">
        <f aca="false">IF(OR(B7163&lt;Rules!$B$2,B7163&gt;Rules!$B$3,ABS(I7163)&gt;Rules!$B$4,OR(B7164&lt;Rules!$B$2,B7164&gt;Rules!$B$3,ABS(I7164)&gt;Rules!$B$4)),1,0)</f>
        <v>0</v>
      </c>
      <c r="K7163" s="6" t="str">
        <f aca="false">IF(F7163=1,COUNTIF($F$2:F7163,1),"")</f>
        <v/>
      </c>
    </row>
    <row r="7164" customFormat="false" ht="15" hidden="false" customHeight="false" outlineLevel="0" collapsed="false">
      <c r="A7164" s="6" t="n">
        <v>56222.243</v>
      </c>
      <c r="B7164" s="6" t="n">
        <v>1.97289377289377</v>
      </c>
      <c r="C7164" s="6" t="n">
        <v>78</v>
      </c>
      <c r="D7164" s="6" t="n">
        <v>-1</v>
      </c>
      <c r="E7164" s="6" t="n">
        <v>1.98754578754579</v>
      </c>
      <c r="F7164" s="6" t="n">
        <v>0</v>
      </c>
      <c r="G7164" s="6" t="n">
        <v>0</v>
      </c>
      <c r="H7164" s="6" t="str">
        <f aca="false">IF(AND(A7164&gt;=Stimuli!$B$2,A7164&lt;=Stimuli!$C$2),Stimuli!$A$2,IF(AND(A7164&gt;=Stimuli!$B$3,A7164&lt;=Stimuli!$C$3),Stimuli!$A$3,IF(AND(A7164&gt;=Stimuli!$B$4,A7164&lt;=Stimuli!$C$4),Stimuli!$A$4,"")))</f>
        <v>01 Quiet baseline (60s)</v>
      </c>
      <c r="I7164" s="6" t="n">
        <f aca="false">(B7164-B7163)/((A7164-A7163)/1000)</f>
        <v>0.18754578754573</v>
      </c>
      <c r="J7164" s="6" t="n">
        <f aca="false">IF(OR(B7164&lt;Rules!$B$2,B7164&gt;Rules!$B$3,ABS(I7164)&gt;Rules!$B$4,OR(B7165&lt;Rules!$B$2,B7165&gt;Rules!$B$3,ABS(I7165)&gt;Rules!$B$4)),1,0)</f>
        <v>0</v>
      </c>
      <c r="K7164" s="6" t="str">
        <f aca="false">IF(F7164=1,COUNTIF($F$2:F7164,1),"")</f>
        <v/>
      </c>
    </row>
    <row r="7165" customFormat="false" ht="15" hidden="false" customHeight="false" outlineLevel="0" collapsed="false">
      <c r="A7165" s="6" t="n">
        <v>56230.0555</v>
      </c>
      <c r="B7165" s="6" t="n">
        <v>1.96996336996337</v>
      </c>
      <c r="C7165" s="6" t="n">
        <v>78</v>
      </c>
      <c r="D7165" s="6" t="n">
        <v>-1</v>
      </c>
      <c r="E7165" s="6" t="n">
        <v>1.98754578754579</v>
      </c>
      <c r="F7165" s="6" t="n">
        <v>0</v>
      </c>
      <c r="G7165" s="6" t="n">
        <v>0</v>
      </c>
      <c r="H7165" s="6" t="str">
        <f aca="false">IF(AND(A7165&gt;=Stimuli!$B$2,A7165&lt;=Stimuli!$C$2),Stimuli!$A$2,IF(AND(A7165&gt;=Stimuli!$B$3,A7165&lt;=Stimuli!$C$3),Stimuli!$A$3,IF(AND(A7165&gt;=Stimuli!$B$4,A7165&lt;=Stimuli!$C$4),Stimuli!$A$4,"")))</f>
        <v>01 Quiet baseline (60s)</v>
      </c>
      <c r="I7165" s="6" t="n">
        <f aca="false">(B7165-B7164)/((A7165-A7164)/1000)</f>
        <v>-0.37509157509146</v>
      </c>
      <c r="J7165" s="6" t="n">
        <f aca="false">IF(OR(B7165&lt;Rules!$B$2,B7165&gt;Rules!$B$3,ABS(I7165)&gt;Rules!$B$4,OR(B7166&lt;Rules!$B$2,B7166&gt;Rules!$B$3,ABS(I7166)&gt;Rules!$B$4)),1,0)</f>
        <v>0</v>
      </c>
      <c r="K7165" s="6" t="str">
        <f aca="false">IF(F7165=1,COUNTIF($F$2:F7165,1),"")</f>
        <v/>
      </c>
    </row>
    <row r="7166" customFormat="false" ht="15" hidden="false" customHeight="false" outlineLevel="0" collapsed="false">
      <c r="A7166" s="6" t="n">
        <v>56237.868</v>
      </c>
      <c r="B7166" s="6" t="n">
        <v>1.97435897435897</v>
      </c>
      <c r="C7166" s="6" t="n">
        <v>78</v>
      </c>
      <c r="D7166" s="6" t="n">
        <v>-1</v>
      </c>
      <c r="E7166" s="6" t="n">
        <v>1.98754578754579</v>
      </c>
      <c r="F7166" s="6" t="n">
        <v>0</v>
      </c>
      <c r="G7166" s="6" t="n">
        <v>0</v>
      </c>
      <c r="H7166" s="6" t="str">
        <f aca="false">IF(AND(A7166&gt;=Stimuli!$B$2,A7166&lt;=Stimuli!$C$2),Stimuli!$A$2,IF(AND(A7166&gt;=Stimuli!$B$3,A7166&lt;=Stimuli!$C$3),Stimuli!$A$3,IF(AND(A7166&gt;=Stimuli!$B$4,A7166&lt;=Stimuli!$C$4),Stimuli!$A$4,"")))</f>
        <v>01 Quiet baseline (60s)</v>
      </c>
      <c r="I7166" s="6" t="n">
        <f aca="false">(B7166-B7165)/((A7166-A7165)/1000)</f>
        <v>0.562637362637304</v>
      </c>
      <c r="J7166" s="6" t="n">
        <f aca="false">IF(OR(B7166&lt;Rules!$B$2,B7166&gt;Rules!$B$3,ABS(I7166)&gt;Rules!$B$4,OR(B7167&lt;Rules!$B$2,B7167&gt;Rules!$B$3,ABS(I7167)&gt;Rules!$B$4)),1,0)</f>
        <v>0</v>
      </c>
      <c r="K7166" s="6" t="str">
        <f aca="false">IF(F7166=1,COUNTIF($F$2:F7166,1),"")</f>
        <v/>
      </c>
    </row>
    <row r="7167" customFormat="false" ht="15" hidden="false" customHeight="false" outlineLevel="0" collapsed="false">
      <c r="A7167" s="6" t="n">
        <v>56245.6805</v>
      </c>
      <c r="B7167" s="6" t="n">
        <v>1.96849816849817</v>
      </c>
      <c r="C7167" s="6" t="n">
        <v>78</v>
      </c>
      <c r="D7167" s="6" t="n">
        <v>-1</v>
      </c>
      <c r="E7167" s="6" t="n">
        <v>1.98754578754579</v>
      </c>
      <c r="F7167" s="6" t="n">
        <v>0</v>
      </c>
      <c r="G7167" s="6" t="n">
        <v>0</v>
      </c>
      <c r="H7167" s="6" t="str">
        <f aca="false">IF(AND(A7167&gt;=Stimuli!$B$2,A7167&lt;=Stimuli!$C$2),Stimuli!$A$2,IF(AND(A7167&gt;=Stimuli!$B$3,A7167&lt;=Stimuli!$C$3),Stimuli!$A$3,IF(AND(A7167&gt;=Stimuli!$B$4,A7167&lt;=Stimuli!$C$4),Stimuli!$A$4,"")))</f>
        <v>01 Quiet baseline (60s)</v>
      </c>
      <c r="I7167" s="6" t="n">
        <f aca="false">(B7167-B7166)/((A7167-A7166)/1000)</f>
        <v>-0.750183150183176</v>
      </c>
      <c r="J7167" s="6" t="n">
        <f aca="false">IF(OR(B7167&lt;Rules!$B$2,B7167&gt;Rules!$B$3,ABS(I7167)&gt;Rules!$B$4,OR(B7168&lt;Rules!$B$2,B7168&gt;Rules!$B$3,ABS(I7168)&gt;Rules!$B$4)),1,0)</f>
        <v>0</v>
      </c>
      <c r="K7167" s="6" t="str">
        <f aca="false">IF(F7167=1,COUNTIF($F$2:F7167,1),"")</f>
        <v/>
      </c>
    </row>
    <row r="7168" customFormat="false" ht="15" hidden="false" customHeight="false" outlineLevel="0" collapsed="false">
      <c r="A7168" s="6" t="n">
        <v>56253.493</v>
      </c>
      <c r="B7168" s="6" t="n">
        <v>1.97435897435897</v>
      </c>
      <c r="C7168" s="6" t="n">
        <v>78</v>
      </c>
      <c r="D7168" s="6" t="n">
        <v>-1</v>
      </c>
      <c r="E7168" s="6" t="n">
        <v>1.98754578754579</v>
      </c>
      <c r="F7168" s="6" t="n">
        <v>0</v>
      </c>
      <c r="G7168" s="6" t="n">
        <v>0</v>
      </c>
      <c r="H7168" s="6" t="str">
        <f aca="false">IF(AND(A7168&gt;=Stimuli!$B$2,A7168&lt;=Stimuli!$C$2),Stimuli!$A$2,IF(AND(A7168&gt;=Stimuli!$B$3,A7168&lt;=Stimuli!$C$3),Stimuli!$A$3,IF(AND(A7168&gt;=Stimuli!$B$4,A7168&lt;=Stimuli!$C$4),Stimuli!$A$4,"")))</f>
        <v>01 Quiet baseline (60s)</v>
      </c>
      <c r="I7168" s="6" t="n">
        <f aca="false">(B7168-B7167)/((A7168-A7167)/1000)</f>
        <v>0.750183150183176</v>
      </c>
      <c r="J7168" s="6" t="n">
        <f aca="false">IF(OR(B7168&lt;Rules!$B$2,B7168&gt;Rules!$B$3,ABS(I7168)&gt;Rules!$B$4,OR(B7169&lt;Rules!$B$2,B7169&gt;Rules!$B$3,ABS(I7169)&gt;Rules!$B$4)),1,0)</f>
        <v>0</v>
      </c>
      <c r="K7168" s="6" t="str">
        <f aca="false">IF(F7168=1,COUNTIF($F$2:F7168,1),"")</f>
        <v/>
      </c>
    </row>
    <row r="7169" customFormat="false" ht="15" hidden="false" customHeight="false" outlineLevel="0" collapsed="false">
      <c r="A7169" s="6" t="n">
        <v>56261.3055</v>
      </c>
      <c r="B7169" s="6" t="n">
        <v>1.96703296703297</v>
      </c>
      <c r="C7169" s="6" t="n">
        <v>78</v>
      </c>
      <c r="D7169" s="6" t="n">
        <v>-1</v>
      </c>
      <c r="E7169" s="6" t="n">
        <v>1.98754578754579</v>
      </c>
      <c r="F7169" s="6" t="n">
        <v>0</v>
      </c>
      <c r="G7169" s="6" t="n">
        <v>0</v>
      </c>
      <c r="H7169" s="6" t="str">
        <f aca="false">IF(AND(A7169&gt;=Stimuli!$B$2,A7169&lt;=Stimuli!$C$2),Stimuli!$A$2,IF(AND(A7169&gt;=Stimuli!$B$3,A7169&lt;=Stimuli!$C$3),Stimuli!$A$3,IF(AND(A7169&gt;=Stimuli!$B$4,A7169&lt;=Stimuli!$C$4),Stimuli!$A$4,"")))</f>
        <v>01 Quiet baseline (60s)</v>
      </c>
      <c r="I7169" s="6" t="n">
        <f aca="false">(B7169-B7168)/((A7169-A7168)/1000)</f>
        <v>-0.937728937728906</v>
      </c>
      <c r="J7169" s="6" t="n">
        <f aca="false">IF(OR(B7169&lt;Rules!$B$2,B7169&gt;Rules!$B$3,ABS(I7169)&gt;Rules!$B$4,OR(B7170&lt;Rules!$B$2,B7170&gt;Rules!$B$3,ABS(I7170)&gt;Rules!$B$4)),1,0)</f>
        <v>0</v>
      </c>
      <c r="K7169" s="6" t="str">
        <f aca="false">IF(F7169=1,COUNTIF($F$2:F7169,1),"")</f>
        <v/>
      </c>
    </row>
    <row r="7170" customFormat="false" ht="15" hidden="false" customHeight="false" outlineLevel="0" collapsed="false">
      <c r="A7170" s="6" t="n">
        <v>56269.118</v>
      </c>
      <c r="B7170" s="6" t="n">
        <v>1.97435897435897</v>
      </c>
      <c r="C7170" s="6" t="n">
        <v>78</v>
      </c>
      <c r="D7170" s="6" t="n">
        <v>-1</v>
      </c>
      <c r="E7170" s="6" t="n">
        <v>1.98754578754579</v>
      </c>
      <c r="F7170" s="6" t="n">
        <v>0</v>
      </c>
      <c r="G7170" s="6" t="n">
        <v>0</v>
      </c>
      <c r="H7170" s="6" t="str">
        <f aca="false">IF(AND(A7170&gt;=Stimuli!$B$2,A7170&lt;=Stimuli!$C$2),Stimuli!$A$2,IF(AND(A7170&gt;=Stimuli!$B$3,A7170&lt;=Stimuli!$C$3),Stimuli!$A$3,IF(AND(A7170&gt;=Stimuli!$B$4,A7170&lt;=Stimuli!$C$4),Stimuli!$A$4,"")))</f>
        <v>01 Quiet baseline (60s)</v>
      </c>
      <c r="I7170" s="6" t="n">
        <f aca="false">(B7170-B7169)/((A7170-A7169)/1000)</f>
        <v>0.937728937728906</v>
      </c>
      <c r="J7170" s="6" t="n">
        <f aca="false">IF(OR(B7170&lt;Rules!$B$2,B7170&gt;Rules!$B$3,ABS(I7170)&gt;Rules!$B$4,OR(B7171&lt;Rules!$B$2,B7171&gt;Rules!$B$3,ABS(I7171)&gt;Rules!$B$4)),1,0)</f>
        <v>0</v>
      </c>
      <c r="K7170" s="6" t="str">
        <f aca="false">IF(F7170=1,COUNTIF($F$2:F7170,1),"")</f>
        <v/>
      </c>
    </row>
    <row r="7171" customFormat="false" ht="15" hidden="false" customHeight="false" outlineLevel="0" collapsed="false">
      <c r="A7171" s="6" t="n">
        <v>56276.9305</v>
      </c>
      <c r="B7171" s="6" t="n">
        <v>1.96703296703297</v>
      </c>
      <c r="C7171" s="6" t="n">
        <v>78</v>
      </c>
      <c r="D7171" s="6" t="n">
        <v>-1</v>
      </c>
      <c r="E7171" s="6" t="n">
        <v>1.98754578754579</v>
      </c>
      <c r="F7171" s="6" t="n">
        <v>0</v>
      </c>
      <c r="G7171" s="6" t="n">
        <v>0</v>
      </c>
      <c r="H7171" s="6" t="str">
        <f aca="false">IF(AND(A7171&gt;=Stimuli!$B$2,A7171&lt;=Stimuli!$C$2),Stimuli!$A$2,IF(AND(A7171&gt;=Stimuli!$B$3,A7171&lt;=Stimuli!$C$3),Stimuli!$A$3,IF(AND(A7171&gt;=Stimuli!$B$4,A7171&lt;=Stimuli!$C$4),Stimuli!$A$4,"")))</f>
        <v>01 Quiet baseline (60s)</v>
      </c>
      <c r="I7171" s="6" t="n">
        <f aca="false">(B7171-B7170)/((A7171-A7170)/1000)</f>
        <v>-0.937728937728906</v>
      </c>
      <c r="J7171" s="6" t="n">
        <f aca="false">IF(OR(B7171&lt;Rules!$B$2,B7171&gt;Rules!$B$3,ABS(I7171)&gt;Rules!$B$4,OR(B7172&lt;Rules!$B$2,B7172&gt;Rules!$B$3,ABS(I7172)&gt;Rules!$B$4)),1,0)</f>
        <v>0</v>
      </c>
      <c r="K7171" s="6" t="str">
        <f aca="false">IF(F7171=1,COUNTIF($F$2:F7171,1),"")</f>
        <v/>
      </c>
    </row>
    <row r="7172" customFormat="false" ht="15" hidden="false" customHeight="false" outlineLevel="0" collapsed="false">
      <c r="A7172" s="6" t="n">
        <v>56284.743</v>
      </c>
      <c r="B7172" s="6" t="n">
        <v>1.97435897435897</v>
      </c>
      <c r="C7172" s="6" t="n">
        <v>78</v>
      </c>
      <c r="D7172" s="6" t="n">
        <v>-1</v>
      </c>
      <c r="E7172" s="6" t="n">
        <v>1.98754578754579</v>
      </c>
      <c r="F7172" s="6" t="n">
        <v>0</v>
      </c>
      <c r="G7172" s="6" t="n">
        <v>0</v>
      </c>
      <c r="H7172" s="6" t="str">
        <f aca="false">IF(AND(A7172&gt;=Stimuli!$B$2,A7172&lt;=Stimuli!$C$2),Stimuli!$A$2,IF(AND(A7172&gt;=Stimuli!$B$3,A7172&lt;=Stimuli!$C$3),Stimuli!$A$3,IF(AND(A7172&gt;=Stimuli!$B$4,A7172&lt;=Stimuli!$C$4),Stimuli!$A$4,"")))</f>
        <v>01 Quiet baseline (60s)</v>
      </c>
      <c r="I7172" s="6" t="n">
        <f aca="false">(B7172-B7171)/((A7172-A7171)/1000)</f>
        <v>0.937728937728906</v>
      </c>
      <c r="J7172" s="6" t="n">
        <f aca="false">IF(OR(B7172&lt;Rules!$B$2,B7172&gt;Rules!$B$3,ABS(I7172)&gt;Rules!$B$4,OR(B7173&lt;Rules!$B$2,B7173&gt;Rules!$B$3,ABS(I7173)&gt;Rules!$B$4)),1,0)</f>
        <v>0</v>
      </c>
      <c r="K7172" s="6" t="str">
        <f aca="false">IF(F7172=1,COUNTIF($F$2:F7172,1),"")</f>
        <v/>
      </c>
    </row>
    <row r="7173" customFormat="false" ht="15" hidden="false" customHeight="false" outlineLevel="0" collapsed="false">
      <c r="A7173" s="6" t="n">
        <v>56292.5555</v>
      </c>
      <c r="B7173" s="6" t="n">
        <v>1.96703296703297</v>
      </c>
      <c r="C7173" s="6" t="n">
        <v>78</v>
      </c>
      <c r="D7173" s="6" t="n">
        <v>-1</v>
      </c>
      <c r="E7173" s="6" t="n">
        <v>1.98754578754579</v>
      </c>
      <c r="F7173" s="6" t="n">
        <v>0</v>
      </c>
      <c r="G7173" s="6" t="n">
        <v>0</v>
      </c>
      <c r="H7173" s="6" t="str">
        <f aca="false">IF(AND(A7173&gt;=Stimuli!$B$2,A7173&lt;=Stimuli!$C$2),Stimuli!$A$2,IF(AND(A7173&gt;=Stimuli!$B$3,A7173&lt;=Stimuli!$C$3),Stimuli!$A$3,IF(AND(A7173&gt;=Stimuli!$B$4,A7173&lt;=Stimuli!$C$4),Stimuli!$A$4,"")))</f>
        <v>01 Quiet baseline (60s)</v>
      </c>
      <c r="I7173" s="6" t="n">
        <f aca="false">(B7173-B7172)/((A7173-A7172)/1000)</f>
        <v>-0.937728937728906</v>
      </c>
      <c r="J7173" s="6" t="n">
        <f aca="false">IF(OR(B7173&lt;Rules!$B$2,B7173&gt;Rules!$B$3,ABS(I7173)&gt;Rules!$B$4,OR(B7174&lt;Rules!$B$2,B7174&gt;Rules!$B$3,ABS(I7174)&gt;Rules!$B$4)),1,0)</f>
        <v>0</v>
      </c>
      <c r="K7173" s="6" t="str">
        <f aca="false">IF(F7173=1,COUNTIF($F$2:F7173,1),"")</f>
        <v/>
      </c>
    </row>
    <row r="7174" customFormat="false" ht="15" hidden="false" customHeight="false" outlineLevel="0" collapsed="false">
      <c r="A7174" s="6" t="n">
        <v>56300.368</v>
      </c>
      <c r="B7174" s="6" t="n">
        <v>1.97289377289377</v>
      </c>
      <c r="C7174" s="6" t="n">
        <v>78</v>
      </c>
      <c r="D7174" s="6" t="n">
        <v>-1</v>
      </c>
      <c r="E7174" s="6" t="n">
        <v>1.98754578754579</v>
      </c>
      <c r="F7174" s="6" t="n">
        <v>0</v>
      </c>
      <c r="G7174" s="6" t="n">
        <v>0</v>
      </c>
      <c r="H7174" s="6" t="str">
        <f aca="false">IF(AND(A7174&gt;=Stimuli!$B$2,A7174&lt;=Stimuli!$C$2),Stimuli!$A$2,IF(AND(A7174&gt;=Stimuli!$B$3,A7174&lt;=Stimuli!$C$3),Stimuli!$A$3,IF(AND(A7174&gt;=Stimuli!$B$4,A7174&lt;=Stimuli!$C$4),Stimuli!$A$4,"")))</f>
        <v>01 Quiet baseline (60s)</v>
      </c>
      <c r="I7174" s="6" t="n">
        <f aca="false">(B7174-B7173)/((A7174-A7173)/1000)</f>
        <v>0.750183150183062</v>
      </c>
      <c r="J7174" s="6" t="n">
        <f aca="false">IF(OR(B7174&lt;Rules!$B$2,B7174&gt;Rules!$B$3,ABS(I7174)&gt;Rules!$B$4,OR(B7175&lt;Rules!$B$2,B7175&gt;Rules!$B$3,ABS(I7175)&gt;Rules!$B$4)),1,0)</f>
        <v>0</v>
      </c>
      <c r="K7174" s="6" t="str">
        <f aca="false">IF(F7174=1,COUNTIF($F$2:F7174,1),"")</f>
        <v/>
      </c>
    </row>
    <row r="7175" customFormat="false" ht="15" hidden="false" customHeight="false" outlineLevel="0" collapsed="false">
      <c r="A7175" s="6" t="n">
        <v>56308.1805</v>
      </c>
      <c r="B7175" s="6" t="n">
        <v>1.96703296703297</v>
      </c>
      <c r="C7175" s="6" t="n">
        <v>78</v>
      </c>
      <c r="D7175" s="6" t="n">
        <v>-1</v>
      </c>
      <c r="E7175" s="6" t="n">
        <v>1.98754578754579</v>
      </c>
      <c r="F7175" s="6" t="n">
        <v>0</v>
      </c>
      <c r="G7175" s="6" t="n">
        <v>0</v>
      </c>
      <c r="H7175" s="6" t="str">
        <f aca="false">IF(AND(A7175&gt;=Stimuli!$B$2,A7175&lt;=Stimuli!$C$2),Stimuli!$A$2,IF(AND(A7175&gt;=Stimuli!$B$3,A7175&lt;=Stimuli!$C$3),Stimuli!$A$3,IF(AND(A7175&gt;=Stimuli!$B$4,A7175&lt;=Stimuli!$C$4),Stimuli!$A$4,"")))</f>
        <v>01 Quiet baseline (60s)</v>
      </c>
      <c r="I7175" s="6" t="n">
        <f aca="false">(B7175-B7174)/((A7175-A7174)/1000)</f>
        <v>-0.750183150183062</v>
      </c>
      <c r="J7175" s="6" t="n">
        <f aca="false">IF(OR(B7175&lt;Rules!$B$2,B7175&gt;Rules!$B$3,ABS(I7175)&gt;Rules!$B$4,OR(B7176&lt;Rules!$B$2,B7176&gt;Rules!$B$3,ABS(I7176)&gt;Rules!$B$4)),1,0)</f>
        <v>0</v>
      </c>
      <c r="K7175" s="6" t="str">
        <f aca="false">IF(F7175=1,COUNTIF($F$2:F7175,1),"")</f>
        <v/>
      </c>
    </row>
    <row r="7176" customFormat="false" ht="15" hidden="false" customHeight="false" outlineLevel="0" collapsed="false">
      <c r="A7176" s="6" t="n">
        <v>56315.993</v>
      </c>
      <c r="B7176" s="6" t="n">
        <v>1.97142857142857</v>
      </c>
      <c r="C7176" s="6" t="n">
        <v>78</v>
      </c>
      <c r="D7176" s="6" t="n">
        <v>-1</v>
      </c>
      <c r="E7176" s="6" t="n">
        <v>1.98754578754579</v>
      </c>
      <c r="F7176" s="6" t="n">
        <v>0</v>
      </c>
      <c r="G7176" s="6" t="n">
        <v>0</v>
      </c>
      <c r="H7176" s="6" t="str">
        <f aca="false">IF(AND(A7176&gt;=Stimuli!$B$2,A7176&lt;=Stimuli!$C$2),Stimuli!$A$2,IF(AND(A7176&gt;=Stimuli!$B$3,A7176&lt;=Stimuli!$C$3),Stimuli!$A$3,IF(AND(A7176&gt;=Stimuli!$B$4,A7176&lt;=Stimuli!$C$4),Stimuli!$A$4,"")))</f>
        <v>01 Quiet baseline (60s)</v>
      </c>
      <c r="I7176" s="6" t="n">
        <f aca="false">(B7176-B7175)/((A7176-A7175)/1000)</f>
        <v>0.562637362637332</v>
      </c>
      <c r="J7176" s="6" t="n">
        <f aca="false">IF(OR(B7176&lt;Rules!$B$2,B7176&gt;Rules!$B$3,ABS(I7176)&gt;Rules!$B$4,OR(B7177&lt;Rules!$B$2,B7177&gt;Rules!$B$3,ABS(I7177)&gt;Rules!$B$4)),1,0)</f>
        <v>0</v>
      </c>
      <c r="K7176" s="6" t="str">
        <f aca="false">IF(F7176=1,COUNTIF($F$2:F7176,1),"")</f>
        <v/>
      </c>
    </row>
    <row r="7177" customFormat="false" ht="15" hidden="false" customHeight="false" outlineLevel="0" collapsed="false">
      <c r="A7177" s="6" t="n">
        <v>56323.8055</v>
      </c>
      <c r="B7177" s="6" t="n">
        <v>1.96703296703297</v>
      </c>
      <c r="C7177" s="6" t="n">
        <v>78</v>
      </c>
      <c r="D7177" s="6" t="n">
        <v>-1</v>
      </c>
      <c r="E7177" s="6" t="n">
        <v>1.98754578754579</v>
      </c>
      <c r="F7177" s="6" t="n">
        <v>0</v>
      </c>
      <c r="G7177" s="6" t="n">
        <v>0</v>
      </c>
      <c r="H7177" s="6" t="str">
        <f aca="false">IF(AND(A7177&gt;=Stimuli!$B$2,A7177&lt;=Stimuli!$C$2),Stimuli!$A$2,IF(AND(A7177&gt;=Stimuli!$B$3,A7177&lt;=Stimuli!$C$3),Stimuli!$A$3,IF(AND(A7177&gt;=Stimuli!$B$4,A7177&lt;=Stimuli!$C$4),Stimuli!$A$4,"")))</f>
        <v>01 Quiet baseline (60s)</v>
      </c>
      <c r="I7177" s="6" t="n">
        <f aca="false">(B7177-B7176)/((A7177-A7176)/1000)</f>
        <v>-0.562637362637332</v>
      </c>
      <c r="J7177" s="6" t="n">
        <f aca="false">IF(OR(B7177&lt;Rules!$B$2,B7177&gt;Rules!$B$3,ABS(I7177)&gt;Rules!$B$4,OR(B7178&lt;Rules!$B$2,B7178&gt;Rules!$B$3,ABS(I7178)&gt;Rules!$B$4)),1,0)</f>
        <v>0</v>
      </c>
      <c r="K7177" s="6" t="str">
        <f aca="false">IF(F7177=1,COUNTIF($F$2:F7177,1),"")</f>
        <v/>
      </c>
    </row>
    <row r="7178" customFormat="false" ht="15" hidden="false" customHeight="false" outlineLevel="0" collapsed="false">
      <c r="A7178" s="6" t="n">
        <v>56331.618</v>
      </c>
      <c r="B7178" s="6" t="n">
        <v>1.96849816849817</v>
      </c>
      <c r="C7178" s="6" t="n">
        <v>78</v>
      </c>
      <c r="D7178" s="6" t="n">
        <v>-1</v>
      </c>
      <c r="E7178" s="6" t="n">
        <v>1.98754578754579</v>
      </c>
      <c r="F7178" s="6" t="n">
        <v>0</v>
      </c>
      <c r="G7178" s="6" t="n">
        <v>0</v>
      </c>
      <c r="H7178" s="6" t="str">
        <f aca="false">IF(AND(A7178&gt;=Stimuli!$B$2,A7178&lt;=Stimuli!$C$2),Stimuli!$A$2,IF(AND(A7178&gt;=Stimuli!$B$3,A7178&lt;=Stimuli!$C$3),Stimuli!$A$3,IF(AND(A7178&gt;=Stimuli!$B$4,A7178&lt;=Stimuli!$C$4),Stimuli!$A$4,"")))</f>
        <v>01 Quiet baseline (60s)</v>
      </c>
      <c r="I7178" s="6" t="n">
        <f aca="false">(B7178-B7177)/((A7178-A7177)/1000)</f>
        <v>0.18754578754573</v>
      </c>
      <c r="J7178" s="6" t="n">
        <f aca="false">IF(OR(B7178&lt;Rules!$B$2,B7178&gt;Rules!$B$3,ABS(I7178)&gt;Rules!$B$4,OR(B7179&lt;Rules!$B$2,B7179&gt;Rules!$B$3,ABS(I7179)&gt;Rules!$B$4)),1,0)</f>
        <v>0</v>
      </c>
      <c r="K7178" s="6" t="str">
        <f aca="false">IF(F7178=1,COUNTIF($F$2:F7178,1),"")</f>
        <v/>
      </c>
    </row>
    <row r="7179" customFormat="false" ht="15" hidden="false" customHeight="false" outlineLevel="0" collapsed="false">
      <c r="A7179" s="6" t="n">
        <v>56339.4305</v>
      </c>
      <c r="B7179" s="6" t="n">
        <v>1.96849816849817</v>
      </c>
      <c r="C7179" s="6" t="n">
        <v>78</v>
      </c>
      <c r="D7179" s="6" t="n">
        <v>-1</v>
      </c>
      <c r="E7179" s="6" t="n">
        <v>1.98754578754579</v>
      </c>
      <c r="F7179" s="6" t="n">
        <v>0</v>
      </c>
      <c r="G7179" s="6" t="n">
        <v>0</v>
      </c>
      <c r="H7179" s="6" t="str">
        <f aca="false">IF(AND(A7179&gt;=Stimuli!$B$2,A7179&lt;=Stimuli!$C$2),Stimuli!$A$2,IF(AND(A7179&gt;=Stimuli!$B$3,A7179&lt;=Stimuli!$C$3),Stimuli!$A$3,IF(AND(A7179&gt;=Stimuli!$B$4,A7179&lt;=Stimuli!$C$4),Stimuli!$A$4,"")))</f>
        <v>01 Quiet baseline (60s)</v>
      </c>
      <c r="I7179" s="6" t="n">
        <f aca="false">(B7179-B7178)/((A7179-A7178)/1000)</f>
        <v>0</v>
      </c>
      <c r="J7179" s="6" t="n">
        <f aca="false">IF(OR(B7179&lt;Rules!$B$2,B7179&gt;Rules!$B$3,ABS(I7179)&gt;Rules!$B$4,OR(B7180&lt;Rules!$B$2,B7180&gt;Rules!$B$3,ABS(I7180)&gt;Rules!$B$4)),1,0)</f>
        <v>0</v>
      </c>
      <c r="K7179" s="6" t="str">
        <f aca="false">IF(F7179=1,COUNTIF($F$2:F7179,1),"")</f>
        <v/>
      </c>
    </row>
    <row r="7180" customFormat="false" ht="15" hidden="false" customHeight="false" outlineLevel="0" collapsed="false">
      <c r="A7180" s="6" t="n">
        <v>56347.243</v>
      </c>
      <c r="B7180" s="6" t="n">
        <v>1.96556776556777</v>
      </c>
      <c r="C7180" s="6" t="n">
        <v>78</v>
      </c>
      <c r="D7180" s="6" t="n">
        <v>-1</v>
      </c>
      <c r="E7180" s="6" t="n">
        <v>1.98754578754579</v>
      </c>
      <c r="F7180" s="6" t="n">
        <v>0</v>
      </c>
      <c r="G7180" s="6" t="n">
        <v>0</v>
      </c>
      <c r="H7180" s="6" t="str">
        <f aca="false">IF(AND(A7180&gt;=Stimuli!$B$2,A7180&lt;=Stimuli!$C$2),Stimuli!$A$2,IF(AND(A7180&gt;=Stimuli!$B$3,A7180&lt;=Stimuli!$C$3),Stimuli!$A$3,IF(AND(A7180&gt;=Stimuli!$B$4,A7180&lt;=Stimuli!$C$4),Stimuli!$A$4,"")))</f>
        <v>01 Quiet baseline (60s)</v>
      </c>
      <c r="I7180" s="6" t="n">
        <f aca="false">(B7180-B7179)/((A7180-A7179)/1000)</f>
        <v>-0.375091575091574</v>
      </c>
      <c r="J7180" s="6" t="n">
        <f aca="false">IF(OR(B7180&lt;Rules!$B$2,B7180&gt;Rules!$B$3,ABS(I7180)&gt;Rules!$B$4,OR(B7181&lt;Rules!$B$2,B7181&gt;Rules!$B$3,ABS(I7181)&gt;Rules!$B$4)),1,0)</f>
        <v>0</v>
      </c>
      <c r="K7180" s="6" t="str">
        <f aca="false">IF(F7180=1,COUNTIF($F$2:F7180,1),"")</f>
        <v/>
      </c>
    </row>
    <row r="7181" customFormat="false" ht="15" hidden="false" customHeight="false" outlineLevel="0" collapsed="false">
      <c r="A7181" s="6" t="n">
        <v>56355.0555</v>
      </c>
      <c r="B7181" s="6" t="n">
        <v>1.96849816849817</v>
      </c>
      <c r="C7181" s="6" t="n">
        <v>78</v>
      </c>
      <c r="D7181" s="6" t="n">
        <v>-1</v>
      </c>
      <c r="E7181" s="6" t="n">
        <v>1.98754578754579</v>
      </c>
      <c r="F7181" s="6" t="n">
        <v>0</v>
      </c>
      <c r="G7181" s="6" t="n">
        <v>0</v>
      </c>
      <c r="H7181" s="6" t="str">
        <f aca="false">IF(AND(A7181&gt;=Stimuli!$B$2,A7181&lt;=Stimuli!$C$2),Stimuli!$A$2,IF(AND(A7181&gt;=Stimuli!$B$3,A7181&lt;=Stimuli!$C$3),Stimuli!$A$3,IF(AND(A7181&gt;=Stimuli!$B$4,A7181&lt;=Stimuli!$C$4),Stimuli!$A$4,"")))</f>
        <v>01 Quiet baseline (60s)</v>
      </c>
      <c r="I7181" s="6" t="n">
        <f aca="false">(B7181-B7180)/((A7181-A7180)/1000)</f>
        <v>0.375091575091574</v>
      </c>
      <c r="J7181" s="6" t="n">
        <f aca="false">IF(OR(B7181&lt;Rules!$B$2,B7181&gt;Rules!$B$3,ABS(I7181)&gt;Rules!$B$4,OR(B7182&lt;Rules!$B$2,B7182&gt;Rules!$B$3,ABS(I7182)&gt;Rules!$B$4)),1,0)</f>
        <v>0</v>
      </c>
      <c r="K7181" s="6" t="str">
        <f aca="false">IF(F7181=1,COUNTIF($F$2:F7181,1),"")</f>
        <v/>
      </c>
    </row>
    <row r="7182" customFormat="false" ht="15" hidden="false" customHeight="false" outlineLevel="0" collapsed="false">
      <c r="A7182" s="6" t="n">
        <v>56378.493</v>
      </c>
      <c r="B7182" s="6" t="n">
        <v>1.96263736263736</v>
      </c>
      <c r="C7182" s="6" t="n">
        <v>78</v>
      </c>
      <c r="D7182" s="6" t="n">
        <v>-1</v>
      </c>
      <c r="E7182" s="6" t="n">
        <v>1.98754578754579</v>
      </c>
      <c r="F7182" s="6" t="n">
        <v>0</v>
      </c>
      <c r="G7182" s="6" t="n">
        <v>0</v>
      </c>
      <c r="H7182" s="6" t="str">
        <f aca="false">IF(AND(A7182&gt;=Stimuli!$B$2,A7182&lt;=Stimuli!$C$2),Stimuli!$A$2,IF(AND(A7182&gt;=Stimuli!$B$3,A7182&lt;=Stimuli!$C$3),Stimuli!$A$3,IF(AND(A7182&gt;=Stimuli!$B$4,A7182&lt;=Stimuli!$C$4),Stimuli!$A$4,"")))</f>
        <v>01 Quiet baseline (60s)</v>
      </c>
      <c r="I7182" s="6" t="n">
        <f aca="false">(B7182-B7181)/((A7182-A7181)/1000)</f>
        <v>-0.250061050061049</v>
      </c>
      <c r="J7182" s="6" t="n">
        <f aca="false">IF(OR(B7182&lt;Rules!$B$2,B7182&gt;Rules!$B$3,ABS(I7182)&gt;Rules!$B$4,OR(B7183&lt;Rules!$B$2,B7183&gt;Rules!$B$3,ABS(I7183)&gt;Rules!$B$4)),1,0)</f>
        <v>0</v>
      </c>
      <c r="K7182" s="6" t="str">
        <f aca="false">IF(F7182=1,COUNTIF($F$2:F7182,1),"")</f>
        <v/>
      </c>
    </row>
    <row r="7183" customFormat="false" ht="15" hidden="false" customHeight="false" outlineLevel="0" collapsed="false">
      <c r="A7183" s="6" t="n">
        <v>56386.3055</v>
      </c>
      <c r="B7183" s="6" t="n">
        <v>1.96849816849817</v>
      </c>
      <c r="C7183" s="6" t="n">
        <v>78</v>
      </c>
      <c r="D7183" s="6" t="n">
        <v>-1</v>
      </c>
      <c r="E7183" s="6" t="n">
        <v>1.98754578754579</v>
      </c>
      <c r="F7183" s="6" t="n">
        <v>0</v>
      </c>
      <c r="G7183" s="6" t="n">
        <v>0</v>
      </c>
      <c r="H7183" s="6" t="str">
        <f aca="false">IF(AND(A7183&gt;=Stimuli!$B$2,A7183&lt;=Stimuli!$C$2),Stimuli!$A$2,IF(AND(A7183&gt;=Stimuli!$B$3,A7183&lt;=Stimuli!$C$3),Stimuli!$A$3,IF(AND(A7183&gt;=Stimuli!$B$4,A7183&lt;=Stimuli!$C$4),Stimuli!$A$4,"")))</f>
        <v>01 Quiet baseline (60s)</v>
      </c>
      <c r="I7183" s="6" t="n">
        <f aca="false">(B7183-B7182)/((A7183-A7182)/1000)</f>
        <v>0.750183150183148</v>
      </c>
      <c r="J7183" s="6" t="n">
        <f aca="false">IF(OR(B7183&lt;Rules!$B$2,B7183&gt;Rules!$B$3,ABS(I7183)&gt;Rules!$B$4,OR(B7184&lt;Rules!$B$2,B7184&gt;Rules!$B$3,ABS(I7184)&gt;Rules!$B$4)),1,0)</f>
        <v>0</v>
      </c>
      <c r="K7183" s="6" t="str">
        <f aca="false">IF(F7183=1,COUNTIF($F$2:F7183,1),"")</f>
        <v/>
      </c>
    </row>
    <row r="7184" customFormat="false" ht="15" hidden="false" customHeight="false" outlineLevel="0" collapsed="false">
      <c r="A7184" s="6" t="n">
        <v>56394.118</v>
      </c>
      <c r="B7184" s="6" t="n">
        <v>1.96117216117216</v>
      </c>
      <c r="C7184" s="6" t="n">
        <v>78</v>
      </c>
      <c r="D7184" s="6" t="n">
        <v>-1</v>
      </c>
      <c r="E7184" s="6" t="n">
        <v>1.98754578754579</v>
      </c>
      <c r="F7184" s="6" t="n">
        <v>0</v>
      </c>
      <c r="G7184" s="6" t="n">
        <v>0</v>
      </c>
      <c r="H7184" s="6" t="str">
        <f aca="false">IF(AND(A7184&gt;=Stimuli!$B$2,A7184&lt;=Stimuli!$C$2),Stimuli!$A$2,IF(AND(A7184&gt;=Stimuli!$B$3,A7184&lt;=Stimuli!$C$3),Stimuli!$A$3,IF(AND(A7184&gt;=Stimuli!$B$4,A7184&lt;=Stimuli!$C$4),Stimuli!$A$4,"")))</f>
        <v>01 Quiet baseline (60s)</v>
      </c>
      <c r="I7184" s="6" t="n">
        <f aca="false">(B7184-B7183)/((A7184-A7183)/1000)</f>
        <v>-0.937728937728878</v>
      </c>
      <c r="J7184" s="6" t="n">
        <f aca="false">IF(OR(B7184&lt;Rules!$B$2,B7184&gt;Rules!$B$3,ABS(I7184)&gt;Rules!$B$4,OR(B7185&lt;Rules!$B$2,B7185&gt;Rules!$B$3,ABS(I7185)&gt;Rules!$B$4)),1,0)</f>
        <v>0</v>
      </c>
      <c r="K7184" s="6" t="str">
        <f aca="false">IF(F7184=1,COUNTIF($F$2:F7184,1),"")</f>
        <v/>
      </c>
    </row>
    <row r="7185" customFormat="false" ht="15" hidden="false" customHeight="false" outlineLevel="0" collapsed="false">
      <c r="A7185" s="6" t="n">
        <v>56409.743</v>
      </c>
      <c r="B7185" s="6" t="n">
        <v>1.96117216117216</v>
      </c>
      <c r="C7185" s="6" t="n">
        <v>78</v>
      </c>
      <c r="D7185" s="6" t="n">
        <v>-1</v>
      </c>
      <c r="E7185" s="6" t="n">
        <v>1.98754578754579</v>
      </c>
      <c r="F7185" s="6" t="n">
        <v>0</v>
      </c>
      <c r="G7185" s="6" t="n">
        <v>0</v>
      </c>
      <c r="H7185" s="6" t="str">
        <f aca="false">IF(AND(A7185&gt;=Stimuli!$B$2,A7185&lt;=Stimuli!$C$2),Stimuli!$A$2,IF(AND(A7185&gt;=Stimuli!$B$3,A7185&lt;=Stimuli!$C$3),Stimuli!$A$3,IF(AND(A7185&gt;=Stimuli!$B$4,A7185&lt;=Stimuli!$C$4),Stimuli!$A$4,"")))</f>
        <v>01 Quiet baseline (60s)</v>
      </c>
      <c r="I7185" s="6" t="n">
        <f aca="false">(B7185-B7184)/((A7185-A7184)/1000)</f>
        <v>0</v>
      </c>
      <c r="J7185" s="6" t="n">
        <f aca="false">IF(OR(B7185&lt;Rules!$B$2,B7185&gt;Rules!$B$3,ABS(I7185)&gt;Rules!$B$4,OR(B7186&lt;Rules!$B$2,B7186&gt;Rules!$B$3,ABS(I7186)&gt;Rules!$B$4)),1,0)</f>
        <v>0</v>
      </c>
      <c r="K7185" s="6" t="str">
        <f aca="false">IF(F7185=1,COUNTIF($F$2:F7185,1),"")</f>
        <v/>
      </c>
    </row>
    <row r="7186" customFormat="false" ht="15" hidden="false" customHeight="false" outlineLevel="0" collapsed="false">
      <c r="A7186" s="6" t="n">
        <v>56417.5555</v>
      </c>
      <c r="B7186" s="6" t="n">
        <v>1.96849816849817</v>
      </c>
      <c r="C7186" s="6" t="n">
        <v>78</v>
      </c>
      <c r="D7186" s="6" t="n">
        <v>-1</v>
      </c>
      <c r="E7186" s="6" t="n">
        <v>1.98754578754579</v>
      </c>
      <c r="F7186" s="6" t="n">
        <v>0</v>
      </c>
      <c r="G7186" s="6" t="n">
        <v>0</v>
      </c>
      <c r="H7186" s="6" t="str">
        <f aca="false">IF(AND(A7186&gt;=Stimuli!$B$2,A7186&lt;=Stimuli!$C$2),Stimuli!$A$2,IF(AND(A7186&gt;=Stimuli!$B$3,A7186&lt;=Stimuli!$C$3),Stimuli!$A$3,IF(AND(A7186&gt;=Stimuli!$B$4,A7186&lt;=Stimuli!$C$4),Stimuli!$A$4,"")))</f>
        <v>01 Quiet baseline (60s)</v>
      </c>
      <c r="I7186" s="6" t="n">
        <f aca="false">(B7186-B7185)/((A7186-A7185)/1000)</f>
        <v>0.937728937728878</v>
      </c>
      <c r="J7186" s="6" t="n">
        <f aca="false">IF(OR(B7186&lt;Rules!$B$2,B7186&gt;Rules!$B$3,ABS(I7186)&gt;Rules!$B$4,OR(B7187&lt;Rules!$B$2,B7187&gt;Rules!$B$3,ABS(I7187)&gt;Rules!$B$4)),1,0)</f>
        <v>0</v>
      </c>
      <c r="K7186" s="6" t="str">
        <f aca="false">IF(F7186=1,COUNTIF($F$2:F7186,1),"")</f>
        <v/>
      </c>
    </row>
    <row r="7187" customFormat="false" ht="15" hidden="false" customHeight="false" outlineLevel="0" collapsed="false">
      <c r="A7187" s="6" t="n">
        <v>56425.368</v>
      </c>
      <c r="B7187" s="6" t="n">
        <v>1.96117216117216</v>
      </c>
      <c r="C7187" s="6" t="n">
        <v>78</v>
      </c>
      <c r="D7187" s="6" t="n">
        <v>-1</v>
      </c>
      <c r="E7187" s="6" t="n">
        <v>1.98754578754579</v>
      </c>
      <c r="F7187" s="6" t="n">
        <v>0</v>
      </c>
      <c r="G7187" s="6" t="n">
        <v>0</v>
      </c>
      <c r="H7187" s="6" t="str">
        <f aca="false">IF(AND(A7187&gt;=Stimuli!$B$2,A7187&lt;=Stimuli!$C$2),Stimuli!$A$2,IF(AND(A7187&gt;=Stimuli!$B$3,A7187&lt;=Stimuli!$C$3),Stimuli!$A$3,IF(AND(A7187&gt;=Stimuli!$B$4,A7187&lt;=Stimuli!$C$4),Stimuli!$A$4,"")))</f>
        <v>01 Quiet baseline (60s)</v>
      </c>
      <c r="I7187" s="6" t="n">
        <f aca="false">(B7187-B7186)/((A7187-A7186)/1000)</f>
        <v>-0.937728937728878</v>
      </c>
      <c r="J7187" s="6" t="n">
        <f aca="false">IF(OR(B7187&lt;Rules!$B$2,B7187&gt;Rules!$B$3,ABS(I7187)&gt;Rules!$B$4,OR(B7188&lt;Rules!$B$2,B7188&gt;Rules!$B$3,ABS(I7188)&gt;Rules!$B$4)),1,0)</f>
        <v>0</v>
      </c>
      <c r="K7187" s="6" t="str">
        <f aca="false">IF(F7187=1,COUNTIF($F$2:F7187,1),"")</f>
        <v/>
      </c>
    </row>
    <row r="7188" customFormat="false" ht="15" hidden="false" customHeight="false" outlineLevel="0" collapsed="false">
      <c r="A7188" s="6" t="n">
        <v>56433.1805</v>
      </c>
      <c r="B7188" s="6" t="n">
        <v>1.96703296703297</v>
      </c>
      <c r="C7188" s="6" t="n">
        <v>78</v>
      </c>
      <c r="D7188" s="6" t="n">
        <v>-1</v>
      </c>
      <c r="E7188" s="6" t="n">
        <v>1.98754578754579</v>
      </c>
      <c r="F7188" s="6" t="n">
        <v>0</v>
      </c>
      <c r="G7188" s="6" t="n">
        <v>0</v>
      </c>
      <c r="H7188" s="6" t="str">
        <f aca="false">IF(AND(A7188&gt;=Stimuli!$B$2,A7188&lt;=Stimuli!$C$2),Stimuli!$A$2,IF(AND(A7188&gt;=Stimuli!$B$3,A7188&lt;=Stimuli!$C$3),Stimuli!$A$3,IF(AND(A7188&gt;=Stimuli!$B$4,A7188&lt;=Stimuli!$C$4),Stimuli!$A$4,"")))</f>
        <v>01 Quiet baseline (60s)</v>
      </c>
      <c r="I7188" s="6" t="n">
        <f aca="false">(B7188-B7187)/((A7188-A7187)/1000)</f>
        <v>0.750183150183148</v>
      </c>
      <c r="J7188" s="6" t="n">
        <f aca="false">IF(OR(B7188&lt;Rules!$B$2,B7188&gt;Rules!$B$3,ABS(I7188)&gt;Rules!$B$4,OR(B7189&lt;Rules!$B$2,B7189&gt;Rules!$B$3,ABS(I7189)&gt;Rules!$B$4)),1,0)</f>
        <v>0</v>
      </c>
      <c r="K7188" s="6" t="str">
        <f aca="false">IF(F7188=1,COUNTIF($F$2:F7188,1),"")</f>
        <v/>
      </c>
    </row>
    <row r="7189" customFormat="false" ht="15" hidden="false" customHeight="false" outlineLevel="0" collapsed="false">
      <c r="A7189" s="6" t="n">
        <v>56464.4305</v>
      </c>
      <c r="B7189" s="6" t="n">
        <v>1.96410256410256</v>
      </c>
      <c r="C7189" s="6" t="n">
        <v>78</v>
      </c>
      <c r="D7189" s="6" t="n">
        <v>-1</v>
      </c>
      <c r="E7189" s="6" t="n">
        <v>1.98754578754579</v>
      </c>
      <c r="F7189" s="6" t="n">
        <v>0</v>
      </c>
      <c r="G7189" s="6" t="n">
        <v>0</v>
      </c>
      <c r="H7189" s="6" t="str">
        <f aca="false">IF(AND(A7189&gt;=Stimuli!$B$2,A7189&lt;=Stimuli!$C$2),Stimuli!$A$2,IF(AND(A7189&gt;=Stimuli!$B$3,A7189&lt;=Stimuli!$C$3),Stimuli!$A$3,IF(AND(A7189&gt;=Stimuli!$B$4,A7189&lt;=Stimuli!$C$4),Stimuli!$A$4,"")))</f>
        <v>01 Quiet baseline (60s)</v>
      </c>
      <c r="I7189" s="6" t="n">
        <f aca="false">(B7189-B7188)/((A7189-A7188)/1000)</f>
        <v>-0.0937728937728934</v>
      </c>
      <c r="J7189" s="6" t="n">
        <f aca="false">IF(OR(B7189&lt;Rules!$B$2,B7189&gt;Rules!$B$3,ABS(I7189)&gt;Rules!$B$4,OR(B7190&lt;Rules!$B$2,B7190&gt;Rules!$B$3,ABS(I7190)&gt;Rules!$B$4)),1,0)</f>
        <v>0</v>
      </c>
      <c r="K7189" s="6" t="str">
        <f aca="false">IF(F7189=1,COUNTIF($F$2:F7189,1),"")</f>
        <v/>
      </c>
    </row>
    <row r="7190" customFormat="false" ht="15" hidden="false" customHeight="false" outlineLevel="0" collapsed="false">
      <c r="A7190" s="6" t="n">
        <v>56472.243</v>
      </c>
      <c r="B7190" s="6" t="n">
        <v>1.96556776556777</v>
      </c>
      <c r="C7190" s="6" t="n">
        <v>78</v>
      </c>
      <c r="D7190" s="6" t="n">
        <v>-1</v>
      </c>
      <c r="E7190" s="6" t="n">
        <v>1.98754578754579</v>
      </c>
      <c r="F7190" s="6" t="n">
        <v>0</v>
      </c>
      <c r="G7190" s="6" t="n">
        <v>0</v>
      </c>
      <c r="H7190" s="6" t="str">
        <f aca="false">IF(AND(A7190&gt;=Stimuli!$B$2,A7190&lt;=Stimuli!$C$2),Stimuli!$A$2,IF(AND(A7190&gt;=Stimuli!$B$3,A7190&lt;=Stimuli!$C$3),Stimuli!$A$3,IF(AND(A7190&gt;=Stimuli!$B$4,A7190&lt;=Stimuli!$C$4),Stimuli!$A$4,"")))</f>
        <v>01 Quiet baseline (60s)</v>
      </c>
      <c r="I7190" s="6" t="n">
        <f aca="false">(B7190-B7189)/((A7190-A7189)/1000)</f>
        <v>0.18754578754573</v>
      </c>
      <c r="J7190" s="6" t="n">
        <f aca="false">IF(OR(B7190&lt;Rules!$B$2,B7190&gt;Rules!$B$3,ABS(I7190)&gt;Rules!$B$4,OR(B7191&lt;Rules!$B$2,B7191&gt;Rules!$B$3,ABS(I7191)&gt;Rules!$B$4)),1,0)</f>
        <v>0</v>
      </c>
      <c r="K7190" s="6" t="str">
        <f aca="false">IF(F7190=1,COUNTIF($F$2:F7190,1),"")</f>
        <v/>
      </c>
    </row>
    <row r="7191" customFormat="false" ht="15" hidden="false" customHeight="false" outlineLevel="0" collapsed="false">
      <c r="A7191" s="6" t="n">
        <v>56480.0555</v>
      </c>
      <c r="B7191" s="6" t="n">
        <v>1.96263736263736</v>
      </c>
      <c r="C7191" s="6" t="n">
        <v>78</v>
      </c>
      <c r="D7191" s="6" t="n">
        <v>-1</v>
      </c>
      <c r="E7191" s="6" t="n">
        <v>1.98754578754579</v>
      </c>
      <c r="F7191" s="6" t="n">
        <v>0</v>
      </c>
      <c r="G7191" s="6" t="n">
        <v>0</v>
      </c>
      <c r="H7191" s="6" t="str">
        <f aca="false">IF(AND(A7191&gt;=Stimuli!$B$2,A7191&lt;=Stimuli!$C$2),Stimuli!$A$2,IF(AND(A7191&gt;=Stimuli!$B$3,A7191&lt;=Stimuli!$C$3),Stimuli!$A$3,IF(AND(A7191&gt;=Stimuli!$B$4,A7191&lt;=Stimuli!$C$4),Stimuli!$A$4,"")))</f>
        <v>01 Quiet baseline (60s)</v>
      </c>
      <c r="I7191" s="6" t="n">
        <f aca="false">(B7191-B7190)/((A7191-A7190)/1000)</f>
        <v>-0.375091575091574</v>
      </c>
      <c r="J7191" s="6" t="n">
        <f aca="false">IF(OR(B7191&lt;Rules!$B$2,B7191&gt;Rules!$B$3,ABS(I7191)&gt;Rules!$B$4,OR(B7192&lt;Rules!$B$2,B7192&gt;Rules!$B$3,ABS(I7192)&gt;Rules!$B$4)),1,0)</f>
        <v>0</v>
      </c>
      <c r="K7191" s="6" t="str">
        <f aca="false">IF(F7191=1,COUNTIF($F$2:F7191,1),"")</f>
        <v/>
      </c>
    </row>
    <row r="7192" customFormat="false" ht="15" hidden="false" customHeight="false" outlineLevel="0" collapsed="false">
      <c r="A7192" s="6" t="n">
        <v>56487.868</v>
      </c>
      <c r="B7192" s="6" t="n">
        <v>1.96703296703297</v>
      </c>
      <c r="C7192" s="6" t="n">
        <v>78</v>
      </c>
      <c r="D7192" s="6" t="n">
        <v>-1</v>
      </c>
      <c r="E7192" s="6" t="n">
        <v>1.98754578754579</v>
      </c>
      <c r="F7192" s="6" t="n">
        <v>0</v>
      </c>
      <c r="G7192" s="6" t="n">
        <v>0</v>
      </c>
      <c r="H7192" s="6" t="str">
        <f aca="false">IF(AND(A7192&gt;=Stimuli!$B$2,A7192&lt;=Stimuli!$C$2),Stimuli!$A$2,IF(AND(A7192&gt;=Stimuli!$B$3,A7192&lt;=Stimuli!$C$3),Stimuli!$A$3,IF(AND(A7192&gt;=Stimuli!$B$4,A7192&lt;=Stimuli!$C$4),Stimuli!$A$4,"")))</f>
        <v>01 Quiet baseline (60s)</v>
      </c>
      <c r="I7192" s="6" t="n">
        <f aca="false">(B7192-B7191)/((A7192-A7191)/1000)</f>
        <v>0.562637362637418</v>
      </c>
      <c r="J7192" s="6" t="n">
        <f aca="false">IF(OR(B7192&lt;Rules!$B$2,B7192&gt;Rules!$B$3,ABS(I7192)&gt;Rules!$B$4,OR(B7193&lt;Rules!$B$2,B7193&gt;Rules!$B$3,ABS(I7193)&gt;Rules!$B$4)),1,0)</f>
        <v>0</v>
      </c>
      <c r="K7192" s="6" t="str">
        <f aca="false">IF(F7192=1,COUNTIF($F$2:F7192,1),"")</f>
        <v/>
      </c>
    </row>
    <row r="7193" customFormat="false" ht="15" hidden="false" customHeight="false" outlineLevel="0" collapsed="false">
      <c r="A7193" s="6" t="n">
        <v>56495.6805</v>
      </c>
      <c r="B7193" s="6" t="n">
        <v>1.96263736263736</v>
      </c>
      <c r="C7193" s="6" t="n">
        <v>78</v>
      </c>
      <c r="D7193" s="6" t="n">
        <v>765.625</v>
      </c>
      <c r="E7193" s="6" t="n">
        <v>1.98754578754579</v>
      </c>
      <c r="F7193" s="6" t="n">
        <v>0</v>
      </c>
      <c r="G7193" s="6" t="n">
        <v>0</v>
      </c>
      <c r="H7193" s="6" t="str">
        <f aca="false">IF(AND(A7193&gt;=Stimuli!$B$2,A7193&lt;=Stimuli!$C$2),Stimuli!$A$2,IF(AND(A7193&gt;=Stimuli!$B$3,A7193&lt;=Stimuli!$C$3),Stimuli!$A$3,IF(AND(A7193&gt;=Stimuli!$B$4,A7193&lt;=Stimuli!$C$4),Stimuli!$A$4,"")))</f>
        <v>01 Quiet baseline (60s)</v>
      </c>
      <c r="I7193" s="6" t="n">
        <f aca="false">(B7193-B7192)/((A7193-A7192)/1000)</f>
        <v>-0.562637362637418</v>
      </c>
      <c r="J7193" s="6" t="n">
        <f aca="false">IF(OR(B7193&lt;Rules!$B$2,B7193&gt;Rules!$B$3,ABS(I7193)&gt;Rules!$B$4,OR(B7194&lt;Rules!$B$2,B7194&gt;Rules!$B$3,ABS(I7194)&gt;Rules!$B$4)),1,0)</f>
        <v>0</v>
      </c>
      <c r="K7193" s="6" t="str">
        <f aca="false">IF(F7193=1,COUNTIF($F$2:F7193,1),"")</f>
        <v/>
      </c>
    </row>
    <row r="7194" customFormat="false" ht="15" hidden="false" customHeight="false" outlineLevel="0" collapsed="false">
      <c r="A7194" s="6" t="n">
        <v>56503.493</v>
      </c>
      <c r="B7194" s="6" t="n">
        <v>1.96996336996337</v>
      </c>
      <c r="C7194" s="6" t="n">
        <v>78</v>
      </c>
      <c r="D7194" s="6" t="n">
        <v>-1</v>
      </c>
      <c r="E7194" s="6" t="n">
        <v>1.98754578754579</v>
      </c>
      <c r="F7194" s="6" t="n">
        <v>0</v>
      </c>
      <c r="G7194" s="6" t="n">
        <v>0</v>
      </c>
      <c r="H7194" s="6" t="str">
        <f aca="false">IF(AND(A7194&gt;=Stimuli!$B$2,A7194&lt;=Stimuli!$C$2),Stimuli!$A$2,IF(AND(A7194&gt;=Stimuli!$B$3,A7194&lt;=Stimuli!$C$3),Stimuli!$A$3,IF(AND(A7194&gt;=Stimuli!$B$4,A7194&lt;=Stimuli!$C$4),Stimuli!$A$4,"")))</f>
        <v>01 Quiet baseline (60s)</v>
      </c>
      <c r="I7194" s="6" t="n">
        <f aca="false">(B7194-B7193)/((A7194-A7193)/1000)</f>
        <v>0.93772893772902</v>
      </c>
      <c r="J7194" s="6" t="n">
        <f aca="false">IF(OR(B7194&lt;Rules!$B$2,B7194&gt;Rules!$B$3,ABS(I7194)&gt;Rules!$B$4,OR(B7195&lt;Rules!$B$2,B7195&gt;Rules!$B$3,ABS(I7195)&gt;Rules!$B$4)),1,0)</f>
        <v>0</v>
      </c>
      <c r="K7194" s="6" t="str">
        <f aca="false">IF(F7194=1,COUNTIF($F$2:F7194,1),"")</f>
        <v/>
      </c>
    </row>
    <row r="7195" customFormat="false" ht="15" hidden="false" customHeight="false" outlineLevel="0" collapsed="false">
      <c r="A7195" s="6" t="n">
        <v>56519.118</v>
      </c>
      <c r="B7195" s="6" t="n">
        <v>1.97142857142857</v>
      </c>
      <c r="C7195" s="6" t="n">
        <v>78</v>
      </c>
      <c r="D7195" s="6" t="n">
        <v>-1</v>
      </c>
      <c r="E7195" s="6" t="n">
        <v>1.98754578754579</v>
      </c>
      <c r="F7195" s="6" t="n">
        <v>0</v>
      </c>
      <c r="G7195" s="6" t="n">
        <v>0</v>
      </c>
      <c r="H7195" s="6" t="str">
        <f aca="false">IF(AND(A7195&gt;=Stimuli!$B$2,A7195&lt;=Stimuli!$C$2),Stimuli!$A$2,IF(AND(A7195&gt;=Stimuli!$B$3,A7195&lt;=Stimuli!$C$3),Stimuli!$A$3,IF(AND(A7195&gt;=Stimuli!$B$4,A7195&lt;=Stimuli!$C$4),Stimuli!$A$4,"")))</f>
        <v>01 Quiet baseline (60s)</v>
      </c>
      <c r="I7195" s="6" t="n">
        <f aca="false">(B7195-B7194)/((A7195-A7194)/1000)</f>
        <v>0.093772893772865</v>
      </c>
      <c r="J7195" s="6" t="n">
        <f aca="false">IF(OR(B7195&lt;Rules!$B$2,B7195&gt;Rules!$B$3,ABS(I7195)&gt;Rules!$B$4,OR(B7196&lt;Rules!$B$2,B7196&gt;Rules!$B$3,ABS(I7196)&gt;Rules!$B$4)),1,0)</f>
        <v>0</v>
      </c>
      <c r="K7195" s="6" t="str">
        <f aca="false">IF(F7195=1,COUNTIF($F$2:F7195,1),"")</f>
        <v/>
      </c>
    </row>
    <row r="7196" customFormat="false" ht="15" hidden="false" customHeight="false" outlineLevel="0" collapsed="false">
      <c r="A7196" s="6" t="n">
        <v>56526.9305</v>
      </c>
      <c r="B7196" s="6" t="n">
        <v>1.96410256410256</v>
      </c>
      <c r="C7196" s="6" t="n">
        <v>78</v>
      </c>
      <c r="D7196" s="6" t="n">
        <v>-1</v>
      </c>
      <c r="E7196" s="6" t="n">
        <v>1.98754578754579</v>
      </c>
      <c r="F7196" s="6" t="n">
        <v>0</v>
      </c>
      <c r="G7196" s="6" t="n">
        <v>0</v>
      </c>
      <c r="H7196" s="6" t="str">
        <f aca="false">IF(AND(A7196&gt;=Stimuli!$B$2,A7196&lt;=Stimuli!$C$2),Stimuli!$A$2,IF(AND(A7196&gt;=Stimuli!$B$3,A7196&lt;=Stimuli!$C$3),Stimuli!$A$3,IF(AND(A7196&gt;=Stimuli!$B$4,A7196&lt;=Stimuli!$C$4),Stimuli!$A$4,"")))</f>
        <v>01 Quiet baseline (60s)</v>
      </c>
      <c r="I7196" s="6" t="n">
        <f aca="false">(B7196-B7195)/((A7196-A7195)/1000)</f>
        <v>-0.937728937728906</v>
      </c>
      <c r="J7196" s="6" t="n">
        <f aca="false">IF(OR(B7196&lt;Rules!$B$2,B7196&gt;Rules!$B$3,ABS(I7196)&gt;Rules!$B$4,OR(B7197&lt;Rules!$B$2,B7197&gt;Rules!$B$3,ABS(I7197)&gt;Rules!$B$4)),1,0)</f>
        <v>0</v>
      </c>
      <c r="K7196" s="6" t="str">
        <f aca="false">IF(F7196=1,COUNTIF($F$2:F7196,1),"")</f>
        <v/>
      </c>
    </row>
    <row r="7197" customFormat="false" ht="15" hidden="false" customHeight="false" outlineLevel="0" collapsed="false">
      <c r="A7197" s="6" t="n">
        <v>56534.743</v>
      </c>
      <c r="B7197" s="6" t="n">
        <v>1.97142857142857</v>
      </c>
      <c r="C7197" s="6" t="n">
        <v>78</v>
      </c>
      <c r="D7197" s="6" t="n">
        <v>-1</v>
      </c>
      <c r="E7197" s="6" t="n">
        <v>1.98754578754579</v>
      </c>
      <c r="F7197" s="6" t="n">
        <v>0</v>
      </c>
      <c r="G7197" s="6" t="n">
        <v>0</v>
      </c>
      <c r="H7197" s="6" t="str">
        <f aca="false">IF(AND(A7197&gt;=Stimuli!$B$2,A7197&lt;=Stimuli!$C$2),Stimuli!$A$2,IF(AND(A7197&gt;=Stimuli!$B$3,A7197&lt;=Stimuli!$C$3),Stimuli!$A$3,IF(AND(A7197&gt;=Stimuli!$B$4,A7197&lt;=Stimuli!$C$4),Stimuli!$A$4,"")))</f>
        <v>01 Quiet baseline (60s)</v>
      </c>
      <c r="I7197" s="6" t="n">
        <f aca="false">(B7197-B7196)/((A7197-A7196)/1000)</f>
        <v>0.937728937728906</v>
      </c>
      <c r="J7197" s="6" t="n">
        <f aca="false">IF(OR(B7197&lt;Rules!$B$2,B7197&gt;Rules!$B$3,ABS(I7197)&gt;Rules!$B$4,OR(B7198&lt;Rules!$B$2,B7198&gt;Rules!$B$3,ABS(I7198)&gt;Rules!$B$4)),1,0)</f>
        <v>0</v>
      </c>
      <c r="K7197" s="6" t="str">
        <f aca="false">IF(F7197=1,COUNTIF($F$2:F7197,1),"")</f>
        <v/>
      </c>
    </row>
    <row r="7198" customFormat="false" ht="15" hidden="false" customHeight="false" outlineLevel="0" collapsed="false">
      <c r="A7198" s="6" t="n">
        <v>56542.5555</v>
      </c>
      <c r="B7198" s="6" t="n">
        <v>1.96410256410256</v>
      </c>
      <c r="C7198" s="6" t="n">
        <v>78</v>
      </c>
      <c r="D7198" s="6" t="n">
        <v>-1</v>
      </c>
      <c r="E7198" s="6" t="n">
        <v>1.98754578754579</v>
      </c>
      <c r="F7198" s="6" t="n">
        <v>0</v>
      </c>
      <c r="G7198" s="6" t="n">
        <v>0</v>
      </c>
      <c r="H7198" s="6" t="str">
        <f aca="false">IF(AND(A7198&gt;=Stimuli!$B$2,A7198&lt;=Stimuli!$C$2),Stimuli!$A$2,IF(AND(A7198&gt;=Stimuli!$B$3,A7198&lt;=Stimuli!$C$3),Stimuli!$A$3,IF(AND(A7198&gt;=Stimuli!$B$4,A7198&lt;=Stimuli!$C$4),Stimuli!$A$4,"")))</f>
        <v>01 Quiet baseline (60s)</v>
      </c>
      <c r="I7198" s="6" t="n">
        <f aca="false">(B7198-B7197)/((A7198-A7197)/1000)</f>
        <v>-0.937728937728906</v>
      </c>
      <c r="J7198" s="6" t="n">
        <f aca="false">IF(OR(B7198&lt;Rules!$B$2,B7198&gt;Rules!$B$3,ABS(I7198)&gt;Rules!$B$4,OR(B7199&lt;Rules!$B$2,B7199&gt;Rules!$B$3,ABS(I7199)&gt;Rules!$B$4)),1,0)</f>
        <v>0</v>
      </c>
      <c r="K7198" s="6" t="str">
        <f aca="false">IF(F7198=1,COUNTIF($F$2:F7198,1),"")</f>
        <v/>
      </c>
    </row>
    <row r="7199" customFormat="false" ht="15" hidden="false" customHeight="false" outlineLevel="0" collapsed="false">
      <c r="A7199" s="6" t="n">
        <v>56550.368</v>
      </c>
      <c r="B7199" s="6" t="n">
        <v>1.97142857142857</v>
      </c>
      <c r="C7199" s="6" t="n">
        <v>78</v>
      </c>
      <c r="D7199" s="6" t="n">
        <v>-1</v>
      </c>
      <c r="E7199" s="6" t="n">
        <v>1.98754578754579</v>
      </c>
      <c r="F7199" s="6" t="n">
        <v>0</v>
      </c>
      <c r="G7199" s="6" t="n">
        <v>0</v>
      </c>
      <c r="H7199" s="6" t="str">
        <f aca="false">IF(AND(A7199&gt;=Stimuli!$B$2,A7199&lt;=Stimuli!$C$2),Stimuli!$A$2,IF(AND(A7199&gt;=Stimuli!$B$3,A7199&lt;=Stimuli!$C$3),Stimuli!$A$3,IF(AND(A7199&gt;=Stimuli!$B$4,A7199&lt;=Stimuli!$C$4),Stimuli!$A$4,"")))</f>
        <v>01 Quiet baseline (60s)</v>
      </c>
      <c r="I7199" s="6" t="n">
        <f aca="false">(B7199-B7198)/((A7199-A7198)/1000)</f>
        <v>0.937728937728906</v>
      </c>
      <c r="J7199" s="6" t="n">
        <f aca="false">IF(OR(B7199&lt;Rules!$B$2,B7199&gt;Rules!$B$3,ABS(I7199)&gt;Rules!$B$4,OR(B7200&lt;Rules!$B$2,B7200&gt;Rules!$B$3,ABS(I7200)&gt;Rules!$B$4)),1,0)</f>
        <v>0</v>
      </c>
      <c r="K7199" s="6" t="str">
        <f aca="false">IF(F7199=1,COUNTIF($F$2:F7199,1),"")</f>
        <v/>
      </c>
    </row>
    <row r="7200" customFormat="false" ht="15" hidden="false" customHeight="false" outlineLevel="0" collapsed="false">
      <c r="A7200" s="6" t="n">
        <v>56558.1805</v>
      </c>
      <c r="B7200" s="6" t="n">
        <v>1.96703296703297</v>
      </c>
      <c r="C7200" s="6" t="n">
        <v>78</v>
      </c>
      <c r="D7200" s="6" t="n">
        <v>-1</v>
      </c>
      <c r="E7200" s="6" t="n">
        <v>1.98754578754579</v>
      </c>
      <c r="F7200" s="6" t="n">
        <v>0</v>
      </c>
      <c r="G7200" s="6" t="n">
        <v>0</v>
      </c>
      <c r="H7200" s="6" t="str">
        <f aca="false">IF(AND(A7200&gt;=Stimuli!$B$2,A7200&lt;=Stimuli!$C$2),Stimuli!$A$2,IF(AND(A7200&gt;=Stimuli!$B$3,A7200&lt;=Stimuli!$C$3),Stimuli!$A$3,IF(AND(A7200&gt;=Stimuli!$B$4,A7200&lt;=Stimuli!$C$4),Stimuli!$A$4,"")))</f>
        <v>01 Quiet baseline (60s)</v>
      </c>
      <c r="I7200" s="6" t="n">
        <f aca="false">(B7200-B7199)/((A7200-A7199)/1000)</f>
        <v>-0.562637362637332</v>
      </c>
      <c r="J7200" s="6" t="n">
        <f aca="false">IF(OR(B7200&lt;Rules!$B$2,B7200&gt;Rules!$B$3,ABS(I7200)&gt;Rules!$B$4,OR(B7201&lt;Rules!$B$2,B7201&gt;Rules!$B$3,ABS(I7201)&gt;Rules!$B$4)),1,0)</f>
        <v>0</v>
      </c>
      <c r="K7200" s="6" t="str">
        <f aca="false">IF(F7200=1,COUNTIF($F$2:F7200,1),"")</f>
        <v/>
      </c>
    </row>
    <row r="7201" customFormat="false" ht="15" hidden="false" customHeight="false" outlineLevel="0" collapsed="false">
      <c r="A7201" s="6" t="n">
        <v>56573.8055</v>
      </c>
      <c r="B7201" s="6" t="n">
        <v>1.96849816849817</v>
      </c>
      <c r="C7201" s="6" t="n">
        <v>78</v>
      </c>
      <c r="D7201" s="6" t="n">
        <v>-1</v>
      </c>
      <c r="E7201" s="6" t="n">
        <v>1.98754578754579</v>
      </c>
      <c r="F7201" s="6" t="n">
        <v>0</v>
      </c>
      <c r="G7201" s="6" t="n">
        <v>0</v>
      </c>
      <c r="H7201" s="6" t="str">
        <f aca="false">IF(AND(A7201&gt;=Stimuli!$B$2,A7201&lt;=Stimuli!$C$2),Stimuli!$A$2,IF(AND(A7201&gt;=Stimuli!$B$3,A7201&lt;=Stimuli!$C$3),Stimuli!$A$3,IF(AND(A7201&gt;=Stimuli!$B$4,A7201&lt;=Stimuli!$C$4),Stimuli!$A$4,"")))</f>
        <v>01 Quiet baseline (60s)</v>
      </c>
      <c r="I7201" s="6" t="n">
        <f aca="false">(B7201-B7200)/((A7201-A7200)/1000)</f>
        <v>0.093772893772865</v>
      </c>
      <c r="J7201" s="6" t="n">
        <f aca="false">IF(OR(B7201&lt;Rules!$B$2,B7201&gt;Rules!$B$3,ABS(I7201)&gt;Rules!$B$4,OR(B7202&lt;Rules!$B$2,B7202&gt;Rules!$B$3,ABS(I7202)&gt;Rules!$B$4)),1,0)</f>
        <v>0</v>
      </c>
      <c r="K7201" s="6" t="str">
        <f aca="false">IF(F7201=1,COUNTIF($F$2:F7201,1),"")</f>
        <v/>
      </c>
    </row>
    <row r="7202" customFormat="false" ht="15" hidden="false" customHeight="false" outlineLevel="0" collapsed="false">
      <c r="A7202" s="6" t="n">
        <v>56581.618</v>
      </c>
      <c r="B7202" s="6" t="n">
        <v>1.97142857142857</v>
      </c>
      <c r="C7202" s="6" t="n">
        <v>78</v>
      </c>
      <c r="D7202" s="6" t="n">
        <v>-1</v>
      </c>
      <c r="E7202" s="6" t="n">
        <v>1.98754578754579</v>
      </c>
      <c r="F7202" s="6" t="n">
        <v>0</v>
      </c>
      <c r="G7202" s="6" t="n">
        <v>0</v>
      </c>
      <c r="H7202" s="6" t="str">
        <f aca="false">IF(AND(A7202&gt;=Stimuli!$B$2,A7202&lt;=Stimuli!$C$2),Stimuli!$A$2,IF(AND(A7202&gt;=Stimuli!$B$3,A7202&lt;=Stimuli!$C$3),Stimuli!$A$3,IF(AND(A7202&gt;=Stimuli!$B$4,A7202&lt;=Stimuli!$C$4),Stimuli!$A$4,"")))</f>
        <v>01 Quiet baseline (60s)</v>
      </c>
      <c r="I7202" s="6" t="n">
        <f aca="false">(B7202-B7201)/((A7202-A7201)/1000)</f>
        <v>0.375091575091602</v>
      </c>
      <c r="J7202" s="6" t="n">
        <f aca="false">IF(OR(B7202&lt;Rules!$B$2,B7202&gt;Rules!$B$3,ABS(I7202)&gt;Rules!$B$4,OR(B7203&lt;Rules!$B$2,B7203&gt;Rules!$B$3,ABS(I7203)&gt;Rules!$B$4)),1,0)</f>
        <v>0</v>
      </c>
      <c r="K7202" s="6" t="str">
        <f aca="false">IF(F7202=1,COUNTIF($F$2:F7202,1),"")</f>
        <v/>
      </c>
    </row>
    <row r="7203" customFormat="false" ht="15" hidden="false" customHeight="false" outlineLevel="0" collapsed="false">
      <c r="A7203" s="6" t="n">
        <v>56589.4305</v>
      </c>
      <c r="B7203" s="6" t="n">
        <v>1.97142857142857</v>
      </c>
      <c r="C7203" s="6" t="n">
        <v>78</v>
      </c>
      <c r="D7203" s="6" t="n">
        <v>-1</v>
      </c>
      <c r="E7203" s="6" t="n">
        <v>1.98754578754579</v>
      </c>
      <c r="F7203" s="6" t="n">
        <v>0</v>
      </c>
      <c r="G7203" s="6" t="n">
        <v>0</v>
      </c>
      <c r="H7203" s="6" t="str">
        <f aca="false">IF(AND(A7203&gt;=Stimuli!$B$2,A7203&lt;=Stimuli!$C$2),Stimuli!$A$2,IF(AND(A7203&gt;=Stimuli!$B$3,A7203&lt;=Stimuli!$C$3),Stimuli!$A$3,IF(AND(A7203&gt;=Stimuli!$B$4,A7203&lt;=Stimuli!$C$4),Stimuli!$A$4,"")))</f>
        <v>01 Quiet baseline (60s)</v>
      </c>
      <c r="I7203" s="6" t="n">
        <f aca="false">(B7203-B7202)/((A7203-A7202)/1000)</f>
        <v>0</v>
      </c>
      <c r="J7203" s="6" t="n">
        <f aca="false">IF(OR(B7203&lt;Rules!$B$2,B7203&gt;Rules!$B$3,ABS(I7203)&gt;Rules!$B$4,OR(B7204&lt;Rules!$B$2,B7204&gt;Rules!$B$3,ABS(I7204)&gt;Rules!$B$4)),1,0)</f>
        <v>0</v>
      </c>
      <c r="K7203" s="6" t="str">
        <f aca="false">IF(F7203=1,COUNTIF($F$2:F7203,1),"")</f>
        <v/>
      </c>
    </row>
    <row r="7204" customFormat="false" ht="15" hidden="false" customHeight="false" outlineLevel="0" collapsed="false">
      <c r="A7204" s="6" t="n">
        <v>56597.243</v>
      </c>
      <c r="B7204" s="6" t="n">
        <v>1.96996336996337</v>
      </c>
      <c r="C7204" s="6" t="n">
        <v>78</v>
      </c>
      <c r="D7204" s="6" t="n">
        <v>-1</v>
      </c>
      <c r="E7204" s="6" t="n">
        <v>1.98754578754579</v>
      </c>
      <c r="F7204" s="6" t="n">
        <v>0</v>
      </c>
      <c r="G7204" s="6" t="n">
        <v>0</v>
      </c>
      <c r="H7204" s="6" t="str">
        <f aca="false">IF(AND(A7204&gt;=Stimuli!$B$2,A7204&lt;=Stimuli!$C$2),Stimuli!$A$2,IF(AND(A7204&gt;=Stimuli!$B$3,A7204&lt;=Stimuli!$C$3),Stimuli!$A$3,IF(AND(A7204&gt;=Stimuli!$B$4,A7204&lt;=Stimuli!$C$4),Stimuli!$A$4,"")))</f>
        <v>01 Quiet baseline (60s)</v>
      </c>
      <c r="I7204" s="6" t="n">
        <f aca="false">(B7204-B7203)/((A7204-A7203)/1000)</f>
        <v>-0.18754578754573</v>
      </c>
      <c r="J7204" s="6" t="n">
        <f aca="false">IF(OR(B7204&lt;Rules!$B$2,B7204&gt;Rules!$B$3,ABS(I7204)&gt;Rules!$B$4,OR(B7205&lt;Rules!$B$2,B7205&gt;Rules!$B$3,ABS(I7205)&gt;Rules!$B$4)),1,0)</f>
        <v>0</v>
      </c>
      <c r="K7204" s="6" t="str">
        <f aca="false">IF(F7204=1,COUNTIF($F$2:F7204,1),"")</f>
        <v/>
      </c>
    </row>
    <row r="7205" customFormat="false" ht="15" hidden="false" customHeight="false" outlineLevel="0" collapsed="false">
      <c r="A7205" s="6" t="n">
        <v>56605.0555</v>
      </c>
      <c r="B7205" s="6" t="n">
        <v>1.97289377289377</v>
      </c>
      <c r="C7205" s="6" t="n">
        <v>78</v>
      </c>
      <c r="D7205" s="6" t="n">
        <v>-1</v>
      </c>
      <c r="E7205" s="6" t="n">
        <v>1.98754578754579</v>
      </c>
      <c r="F7205" s="6" t="n">
        <v>0</v>
      </c>
      <c r="G7205" s="6" t="n">
        <v>0</v>
      </c>
      <c r="H7205" s="6" t="str">
        <f aca="false">IF(AND(A7205&gt;=Stimuli!$B$2,A7205&lt;=Stimuli!$C$2),Stimuli!$A$2,IF(AND(A7205&gt;=Stimuli!$B$3,A7205&lt;=Stimuli!$C$3),Stimuli!$A$3,IF(AND(A7205&gt;=Stimuli!$B$4,A7205&lt;=Stimuli!$C$4),Stimuli!$A$4,"")))</f>
        <v>01 Quiet baseline (60s)</v>
      </c>
      <c r="I7205" s="6" t="n">
        <f aca="false">(B7205-B7204)/((A7205-A7204)/1000)</f>
        <v>0.37509157509146</v>
      </c>
      <c r="J7205" s="6" t="n">
        <f aca="false">IF(OR(B7205&lt;Rules!$B$2,B7205&gt;Rules!$B$3,ABS(I7205)&gt;Rules!$B$4,OR(B7206&lt;Rules!$B$2,B7206&gt;Rules!$B$3,ABS(I7206)&gt;Rules!$B$4)),1,0)</f>
        <v>0</v>
      </c>
      <c r="K7205" s="6" t="str">
        <f aca="false">IF(F7205=1,COUNTIF($F$2:F7205,1),"")</f>
        <v/>
      </c>
    </row>
    <row r="7206" customFormat="false" ht="15" hidden="false" customHeight="false" outlineLevel="0" collapsed="false">
      <c r="A7206" s="6" t="n">
        <v>56612.868</v>
      </c>
      <c r="B7206" s="6" t="n">
        <v>1.96703296703297</v>
      </c>
      <c r="C7206" s="6" t="n">
        <v>78</v>
      </c>
      <c r="D7206" s="6" t="n">
        <v>-1</v>
      </c>
      <c r="E7206" s="6" t="n">
        <v>1.98754578754579</v>
      </c>
      <c r="F7206" s="6" t="n">
        <v>0</v>
      </c>
      <c r="G7206" s="6" t="n">
        <v>0</v>
      </c>
      <c r="H7206" s="6" t="str">
        <f aca="false">IF(AND(A7206&gt;=Stimuli!$B$2,A7206&lt;=Stimuli!$C$2),Stimuli!$A$2,IF(AND(A7206&gt;=Stimuli!$B$3,A7206&lt;=Stimuli!$C$3),Stimuli!$A$3,IF(AND(A7206&gt;=Stimuli!$B$4,A7206&lt;=Stimuli!$C$4),Stimuli!$A$4,"")))</f>
        <v>01 Quiet baseline (60s)</v>
      </c>
      <c r="I7206" s="6" t="n">
        <f aca="false">(B7206-B7205)/((A7206-A7205)/1000)</f>
        <v>-0.750183150183062</v>
      </c>
      <c r="J7206" s="6" t="n">
        <f aca="false">IF(OR(B7206&lt;Rules!$B$2,B7206&gt;Rules!$B$3,ABS(I7206)&gt;Rules!$B$4,OR(B7207&lt;Rules!$B$2,B7207&gt;Rules!$B$3,ABS(I7207)&gt;Rules!$B$4)),1,0)</f>
        <v>0</v>
      </c>
      <c r="K7206" s="6" t="str">
        <f aca="false">IF(F7206=1,COUNTIF($F$2:F7206,1),"")</f>
        <v/>
      </c>
    </row>
    <row r="7207" customFormat="false" ht="15" hidden="false" customHeight="false" outlineLevel="0" collapsed="false">
      <c r="A7207" s="6" t="n">
        <v>56620.6805</v>
      </c>
      <c r="B7207" s="6" t="n">
        <v>1.97289377289377</v>
      </c>
      <c r="C7207" s="6" t="n">
        <v>78</v>
      </c>
      <c r="D7207" s="6" t="n">
        <v>-1</v>
      </c>
      <c r="E7207" s="6" t="n">
        <v>1.98754578754579</v>
      </c>
      <c r="F7207" s="6" t="n">
        <v>0</v>
      </c>
      <c r="G7207" s="6" t="n">
        <v>0</v>
      </c>
      <c r="H7207" s="6" t="str">
        <f aca="false">IF(AND(A7207&gt;=Stimuli!$B$2,A7207&lt;=Stimuli!$C$2),Stimuli!$A$2,IF(AND(A7207&gt;=Stimuli!$B$3,A7207&lt;=Stimuli!$C$3),Stimuli!$A$3,IF(AND(A7207&gt;=Stimuli!$B$4,A7207&lt;=Stimuli!$C$4),Stimuli!$A$4,"")))</f>
        <v>01 Quiet baseline (60s)</v>
      </c>
      <c r="I7207" s="6" t="n">
        <f aca="false">(B7207-B7206)/((A7207-A7206)/1000)</f>
        <v>0.750183150183062</v>
      </c>
      <c r="J7207" s="6" t="n">
        <f aca="false">IF(OR(B7207&lt;Rules!$B$2,B7207&gt;Rules!$B$3,ABS(I7207)&gt;Rules!$B$4,OR(B7208&lt;Rules!$B$2,B7208&gt;Rules!$B$3,ABS(I7208)&gt;Rules!$B$4)),1,0)</f>
        <v>0</v>
      </c>
      <c r="K7207" s="6" t="str">
        <f aca="false">IF(F7207=1,COUNTIF($F$2:F7207,1),"")</f>
        <v/>
      </c>
    </row>
    <row r="7208" customFormat="false" ht="15" hidden="false" customHeight="false" outlineLevel="0" collapsed="false">
      <c r="A7208" s="6" t="n">
        <v>56628.493</v>
      </c>
      <c r="B7208" s="6" t="n">
        <v>1.96703296703297</v>
      </c>
      <c r="C7208" s="6" t="n">
        <v>78</v>
      </c>
      <c r="D7208" s="6" t="n">
        <v>-1</v>
      </c>
      <c r="E7208" s="6" t="n">
        <v>1.98754578754579</v>
      </c>
      <c r="F7208" s="6" t="n">
        <v>0</v>
      </c>
      <c r="G7208" s="6" t="n">
        <v>0</v>
      </c>
      <c r="H7208" s="6" t="str">
        <f aca="false">IF(AND(A7208&gt;=Stimuli!$B$2,A7208&lt;=Stimuli!$C$2),Stimuli!$A$2,IF(AND(A7208&gt;=Stimuli!$B$3,A7208&lt;=Stimuli!$C$3),Stimuli!$A$3,IF(AND(A7208&gt;=Stimuli!$B$4,A7208&lt;=Stimuli!$C$4),Stimuli!$A$4,"")))</f>
        <v>01 Quiet baseline (60s)</v>
      </c>
      <c r="I7208" s="6" t="n">
        <f aca="false">(B7208-B7207)/((A7208-A7207)/1000)</f>
        <v>-0.750183150183062</v>
      </c>
      <c r="J7208" s="6" t="n">
        <f aca="false">IF(OR(B7208&lt;Rules!$B$2,B7208&gt;Rules!$B$3,ABS(I7208)&gt;Rules!$B$4,OR(B7209&lt;Rules!$B$2,B7209&gt;Rules!$B$3,ABS(I7209)&gt;Rules!$B$4)),1,0)</f>
        <v>0</v>
      </c>
      <c r="K7208" s="6" t="str">
        <f aca="false">IF(F7208=1,COUNTIF($F$2:F7208,1),"")</f>
        <v/>
      </c>
    </row>
    <row r="7209" customFormat="false" ht="15" hidden="false" customHeight="false" outlineLevel="0" collapsed="false">
      <c r="A7209" s="6" t="n">
        <v>56636.3055</v>
      </c>
      <c r="B7209" s="6" t="n">
        <v>1.97435897435897</v>
      </c>
      <c r="C7209" s="6" t="n">
        <v>78</v>
      </c>
      <c r="D7209" s="6" t="n">
        <v>-1</v>
      </c>
      <c r="E7209" s="6" t="n">
        <v>1.98754578754579</v>
      </c>
      <c r="F7209" s="6" t="n">
        <v>0</v>
      </c>
      <c r="G7209" s="6" t="n">
        <v>0</v>
      </c>
      <c r="H7209" s="6" t="str">
        <f aca="false">IF(AND(A7209&gt;=Stimuli!$B$2,A7209&lt;=Stimuli!$C$2),Stimuli!$A$2,IF(AND(A7209&gt;=Stimuli!$B$3,A7209&lt;=Stimuli!$C$3),Stimuli!$A$3,IF(AND(A7209&gt;=Stimuli!$B$4,A7209&lt;=Stimuli!$C$4),Stimuli!$A$4,"")))</f>
        <v>01 Quiet baseline (60s)</v>
      </c>
      <c r="I7209" s="6" t="n">
        <f aca="false">(B7209-B7208)/((A7209-A7208)/1000)</f>
        <v>0.937728937728906</v>
      </c>
      <c r="J7209" s="6" t="n">
        <f aca="false">IF(OR(B7209&lt;Rules!$B$2,B7209&gt;Rules!$B$3,ABS(I7209)&gt;Rules!$B$4,OR(B7210&lt;Rules!$B$2,B7210&gt;Rules!$B$3,ABS(I7210)&gt;Rules!$B$4)),1,0)</f>
        <v>0</v>
      </c>
      <c r="K7209" s="6" t="str">
        <f aca="false">IF(F7209=1,COUNTIF($F$2:F7209,1),"")</f>
        <v/>
      </c>
    </row>
    <row r="7210" customFormat="false" ht="15" hidden="false" customHeight="false" outlineLevel="0" collapsed="false">
      <c r="A7210" s="6" t="n">
        <v>56644.118</v>
      </c>
      <c r="B7210" s="6" t="n">
        <v>1.96703296703297</v>
      </c>
      <c r="C7210" s="6" t="n">
        <v>78</v>
      </c>
      <c r="D7210" s="6" t="n">
        <v>-1</v>
      </c>
      <c r="E7210" s="6" t="n">
        <v>1.98754578754579</v>
      </c>
      <c r="F7210" s="6" t="n">
        <v>0</v>
      </c>
      <c r="G7210" s="6" t="n">
        <v>0</v>
      </c>
      <c r="H7210" s="6" t="str">
        <f aca="false">IF(AND(A7210&gt;=Stimuli!$B$2,A7210&lt;=Stimuli!$C$2),Stimuli!$A$2,IF(AND(A7210&gt;=Stimuli!$B$3,A7210&lt;=Stimuli!$C$3),Stimuli!$A$3,IF(AND(A7210&gt;=Stimuli!$B$4,A7210&lt;=Stimuli!$C$4),Stimuli!$A$4,"")))</f>
        <v>01 Quiet baseline (60s)</v>
      </c>
      <c r="I7210" s="6" t="n">
        <f aca="false">(B7210-B7209)/((A7210-A7209)/1000)</f>
        <v>-0.937728937728906</v>
      </c>
      <c r="J7210" s="6" t="n">
        <f aca="false">IF(OR(B7210&lt;Rules!$B$2,B7210&gt;Rules!$B$3,ABS(I7210)&gt;Rules!$B$4,OR(B7211&lt;Rules!$B$2,B7211&gt;Rules!$B$3,ABS(I7211)&gt;Rules!$B$4)),1,0)</f>
        <v>0</v>
      </c>
      <c r="K7210" s="6" t="str">
        <f aca="false">IF(F7210=1,COUNTIF($F$2:F7210,1),"")</f>
        <v/>
      </c>
    </row>
    <row r="7211" customFormat="false" ht="15" hidden="false" customHeight="false" outlineLevel="0" collapsed="false">
      <c r="A7211" s="6" t="n">
        <v>56651.9305</v>
      </c>
      <c r="B7211" s="6" t="n">
        <v>1.97435897435897</v>
      </c>
      <c r="C7211" s="6" t="n">
        <v>78</v>
      </c>
      <c r="D7211" s="6" t="n">
        <v>-1</v>
      </c>
      <c r="E7211" s="6" t="n">
        <v>1.98754578754579</v>
      </c>
      <c r="F7211" s="6" t="n">
        <v>0</v>
      </c>
      <c r="G7211" s="6" t="n">
        <v>0</v>
      </c>
      <c r="H7211" s="6" t="str">
        <f aca="false">IF(AND(A7211&gt;=Stimuli!$B$2,A7211&lt;=Stimuli!$C$2),Stimuli!$A$2,IF(AND(A7211&gt;=Stimuli!$B$3,A7211&lt;=Stimuli!$C$3),Stimuli!$A$3,IF(AND(A7211&gt;=Stimuli!$B$4,A7211&lt;=Stimuli!$C$4),Stimuli!$A$4,"")))</f>
        <v>01 Quiet baseline (60s)</v>
      </c>
      <c r="I7211" s="6" t="n">
        <f aca="false">(B7211-B7210)/((A7211-A7210)/1000)</f>
        <v>0.937728937728906</v>
      </c>
      <c r="J7211" s="6" t="n">
        <f aca="false">IF(OR(B7211&lt;Rules!$B$2,B7211&gt;Rules!$B$3,ABS(I7211)&gt;Rules!$B$4,OR(B7212&lt;Rules!$B$2,B7212&gt;Rules!$B$3,ABS(I7212)&gt;Rules!$B$4)),1,0)</f>
        <v>0</v>
      </c>
      <c r="K7211" s="6" t="str">
        <f aca="false">IF(F7211=1,COUNTIF($F$2:F7211,1),"")</f>
        <v/>
      </c>
    </row>
    <row r="7212" customFormat="false" ht="15" hidden="false" customHeight="false" outlineLevel="0" collapsed="false">
      <c r="A7212" s="6" t="n">
        <v>56659.743</v>
      </c>
      <c r="B7212" s="6" t="n">
        <v>1.96703296703297</v>
      </c>
      <c r="C7212" s="6" t="n">
        <v>78</v>
      </c>
      <c r="D7212" s="6" t="n">
        <v>-1</v>
      </c>
      <c r="E7212" s="6" t="n">
        <v>1.98754578754579</v>
      </c>
      <c r="F7212" s="6" t="n">
        <v>0</v>
      </c>
      <c r="G7212" s="6" t="n">
        <v>0</v>
      </c>
      <c r="H7212" s="6" t="str">
        <f aca="false">IF(AND(A7212&gt;=Stimuli!$B$2,A7212&lt;=Stimuli!$C$2),Stimuli!$A$2,IF(AND(A7212&gt;=Stimuli!$B$3,A7212&lt;=Stimuli!$C$3),Stimuli!$A$3,IF(AND(A7212&gt;=Stimuli!$B$4,A7212&lt;=Stimuli!$C$4),Stimuli!$A$4,"")))</f>
        <v>01 Quiet baseline (60s)</v>
      </c>
      <c r="I7212" s="6" t="n">
        <f aca="false">(B7212-B7211)/((A7212-A7211)/1000)</f>
        <v>-0.937728937728906</v>
      </c>
      <c r="J7212" s="6" t="n">
        <f aca="false">IF(OR(B7212&lt;Rules!$B$2,B7212&gt;Rules!$B$3,ABS(I7212)&gt;Rules!$B$4,OR(B7213&lt;Rules!$B$2,B7213&gt;Rules!$B$3,ABS(I7213)&gt;Rules!$B$4)),1,0)</f>
        <v>0</v>
      </c>
      <c r="K7212" s="6" t="str">
        <f aca="false">IF(F7212=1,COUNTIF($F$2:F7212,1),"")</f>
        <v/>
      </c>
    </row>
    <row r="7213" customFormat="false" ht="15" hidden="false" customHeight="false" outlineLevel="0" collapsed="false">
      <c r="A7213" s="6" t="n">
        <v>56667.5555</v>
      </c>
      <c r="B7213" s="6" t="n">
        <v>1.97435897435897</v>
      </c>
      <c r="C7213" s="6" t="n">
        <v>78</v>
      </c>
      <c r="D7213" s="6" t="n">
        <v>-1</v>
      </c>
      <c r="E7213" s="6" t="n">
        <v>1.98754578754579</v>
      </c>
      <c r="F7213" s="6" t="n">
        <v>0</v>
      </c>
      <c r="G7213" s="6" t="n">
        <v>0</v>
      </c>
      <c r="H7213" s="6" t="str">
        <f aca="false">IF(AND(A7213&gt;=Stimuli!$B$2,A7213&lt;=Stimuli!$C$2),Stimuli!$A$2,IF(AND(A7213&gt;=Stimuli!$B$3,A7213&lt;=Stimuli!$C$3),Stimuli!$A$3,IF(AND(A7213&gt;=Stimuli!$B$4,A7213&lt;=Stimuli!$C$4),Stimuli!$A$4,"")))</f>
        <v>01 Quiet baseline (60s)</v>
      </c>
      <c r="I7213" s="6" t="n">
        <f aca="false">(B7213-B7212)/((A7213-A7212)/1000)</f>
        <v>0.937728937728906</v>
      </c>
      <c r="J7213" s="6" t="n">
        <f aca="false">IF(OR(B7213&lt;Rules!$B$2,B7213&gt;Rules!$B$3,ABS(I7213)&gt;Rules!$B$4,OR(B7214&lt;Rules!$B$2,B7214&gt;Rules!$B$3,ABS(I7214)&gt;Rules!$B$4)),1,0)</f>
        <v>0</v>
      </c>
      <c r="K7213" s="6" t="str">
        <f aca="false">IF(F7213=1,COUNTIF($F$2:F7213,1),"")</f>
        <v/>
      </c>
    </row>
    <row r="7214" customFormat="false" ht="15" hidden="false" customHeight="false" outlineLevel="0" collapsed="false">
      <c r="A7214" s="6" t="n">
        <v>56675.368</v>
      </c>
      <c r="B7214" s="6" t="n">
        <v>1.96703296703297</v>
      </c>
      <c r="C7214" s="6" t="n">
        <v>78</v>
      </c>
      <c r="D7214" s="6" t="n">
        <v>-1</v>
      </c>
      <c r="E7214" s="6" t="n">
        <v>1.98754578754579</v>
      </c>
      <c r="F7214" s="6" t="n">
        <v>0</v>
      </c>
      <c r="G7214" s="6" t="n">
        <v>0</v>
      </c>
      <c r="H7214" s="6" t="str">
        <f aca="false">IF(AND(A7214&gt;=Stimuli!$B$2,A7214&lt;=Stimuli!$C$2),Stimuli!$A$2,IF(AND(A7214&gt;=Stimuli!$B$3,A7214&lt;=Stimuli!$C$3),Stimuli!$A$3,IF(AND(A7214&gt;=Stimuli!$B$4,A7214&lt;=Stimuli!$C$4),Stimuli!$A$4,"")))</f>
        <v>01 Quiet baseline (60s)</v>
      </c>
      <c r="I7214" s="6" t="n">
        <f aca="false">(B7214-B7213)/((A7214-A7213)/1000)</f>
        <v>-0.937728937728906</v>
      </c>
      <c r="J7214" s="6" t="n">
        <f aca="false">IF(OR(B7214&lt;Rules!$B$2,B7214&gt;Rules!$B$3,ABS(I7214)&gt;Rules!$B$4,OR(B7215&lt;Rules!$B$2,B7215&gt;Rules!$B$3,ABS(I7215)&gt;Rules!$B$4)),1,0)</f>
        <v>0</v>
      </c>
      <c r="K7214" s="6" t="str">
        <f aca="false">IF(F7214=1,COUNTIF($F$2:F7214,1),"")</f>
        <v/>
      </c>
    </row>
    <row r="7215" customFormat="false" ht="15" hidden="false" customHeight="false" outlineLevel="0" collapsed="false">
      <c r="A7215" s="6" t="n">
        <v>56683.1805</v>
      </c>
      <c r="B7215" s="6" t="n">
        <v>1.97289377289377</v>
      </c>
      <c r="C7215" s="6" t="n">
        <v>78</v>
      </c>
      <c r="D7215" s="6" t="n">
        <v>-1</v>
      </c>
      <c r="E7215" s="6" t="n">
        <v>1.98754578754579</v>
      </c>
      <c r="F7215" s="6" t="n">
        <v>0</v>
      </c>
      <c r="G7215" s="6" t="n">
        <v>0</v>
      </c>
      <c r="H7215" s="6" t="str">
        <f aca="false">IF(AND(A7215&gt;=Stimuli!$B$2,A7215&lt;=Stimuli!$C$2),Stimuli!$A$2,IF(AND(A7215&gt;=Stimuli!$B$3,A7215&lt;=Stimuli!$C$3),Stimuli!$A$3,IF(AND(A7215&gt;=Stimuli!$B$4,A7215&lt;=Stimuli!$C$4),Stimuli!$A$4,"")))</f>
        <v>01 Quiet baseline (60s)</v>
      </c>
      <c r="I7215" s="6" t="n">
        <f aca="false">(B7215-B7214)/((A7215-A7214)/1000)</f>
        <v>0.750183150183062</v>
      </c>
      <c r="J7215" s="6" t="n">
        <f aca="false">IF(OR(B7215&lt;Rules!$B$2,B7215&gt;Rules!$B$3,ABS(I7215)&gt;Rules!$B$4,OR(B7216&lt;Rules!$B$2,B7216&gt;Rules!$B$3,ABS(I7216)&gt;Rules!$B$4)),1,0)</f>
        <v>0</v>
      </c>
      <c r="K7215" s="6" t="str">
        <f aca="false">IF(F7215=1,COUNTIF($F$2:F7215,1),"")</f>
        <v/>
      </c>
    </row>
    <row r="7216" customFormat="false" ht="15" hidden="false" customHeight="false" outlineLevel="0" collapsed="false">
      <c r="A7216" s="6" t="n">
        <v>56690.993</v>
      </c>
      <c r="B7216" s="6" t="n">
        <v>1.96849816849817</v>
      </c>
      <c r="C7216" s="6" t="n">
        <v>78</v>
      </c>
      <c r="D7216" s="6" t="n">
        <v>-1</v>
      </c>
      <c r="E7216" s="6" t="n">
        <v>1.98754578754579</v>
      </c>
      <c r="F7216" s="6" t="n">
        <v>0</v>
      </c>
      <c r="G7216" s="6" t="n">
        <v>0</v>
      </c>
      <c r="H7216" s="6" t="str">
        <f aca="false">IF(AND(A7216&gt;=Stimuli!$B$2,A7216&lt;=Stimuli!$C$2),Stimuli!$A$2,IF(AND(A7216&gt;=Stimuli!$B$3,A7216&lt;=Stimuli!$C$3),Stimuli!$A$3,IF(AND(A7216&gt;=Stimuli!$B$4,A7216&lt;=Stimuli!$C$4),Stimuli!$A$4,"")))</f>
        <v>01 Quiet baseline (60s)</v>
      </c>
      <c r="I7216" s="6" t="n">
        <f aca="false">(B7216-B7215)/((A7216-A7215)/1000)</f>
        <v>-0.562637362637332</v>
      </c>
      <c r="J7216" s="6" t="n">
        <f aca="false">IF(OR(B7216&lt;Rules!$B$2,B7216&gt;Rules!$B$3,ABS(I7216)&gt;Rules!$B$4,OR(B7217&lt;Rules!$B$2,B7217&gt;Rules!$B$3,ABS(I7217)&gt;Rules!$B$4)),1,0)</f>
        <v>0</v>
      </c>
      <c r="K7216" s="6" t="str">
        <f aca="false">IF(F7216=1,COUNTIF($F$2:F7216,1),"")</f>
        <v/>
      </c>
    </row>
    <row r="7217" customFormat="false" ht="15" hidden="false" customHeight="false" outlineLevel="0" collapsed="false">
      <c r="A7217" s="6" t="n">
        <v>56698.8055</v>
      </c>
      <c r="B7217" s="6" t="n">
        <v>1.97142857142857</v>
      </c>
      <c r="C7217" s="6" t="n">
        <v>78</v>
      </c>
      <c r="D7217" s="6" t="n">
        <v>-1</v>
      </c>
      <c r="E7217" s="6" t="n">
        <v>1.98754578754579</v>
      </c>
      <c r="F7217" s="6" t="n">
        <v>0</v>
      </c>
      <c r="G7217" s="6" t="n">
        <v>0</v>
      </c>
      <c r="H7217" s="6" t="str">
        <f aca="false">IF(AND(A7217&gt;=Stimuli!$B$2,A7217&lt;=Stimuli!$C$2),Stimuli!$A$2,IF(AND(A7217&gt;=Stimuli!$B$3,A7217&lt;=Stimuli!$C$3),Stimuli!$A$3,IF(AND(A7217&gt;=Stimuli!$B$4,A7217&lt;=Stimuli!$C$4),Stimuli!$A$4,"")))</f>
        <v>01 Quiet baseline (60s)</v>
      </c>
      <c r="I7217" s="6" t="n">
        <f aca="false">(B7217-B7216)/((A7217-A7216)/1000)</f>
        <v>0.375091575091602</v>
      </c>
      <c r="J7217" s="6" t="n">
        <f aca="false">IF(OR(B7217&lt;Rules!$B$2,B7217&gt;Rules!$B$3,ABS(I7217)&gt;Rules!$B$4,OR(B7218&lt;Rules!$B$2,B7218&gt;Rules!$B$3,ABS(I7218)&gt;Rules!$B$4)),1,0)</f>
        <v>0</v>
      </c>
      <c r="K7217" s="6" t="str">
        <f aca="false">IF(F7217=1,COUNTIF($F$2:F7217,1),"")</f>
        <v/>
      </c>
    </row>
    <row r="7218" customFormat="false" ht="15" hidden="false" customHeight="false" outlineLevel="0" collapsed="false">
      <c r="A7218" s="6" t="n">
        <v>56706.618</v>
      </c>
      <c r="B7218" s="6" t="n">
        <v>1.96996336996337</v>
      </c>
      <c r="C7218" s="6" t="n">
        <v>78</v>
      </c>
      <c r="D7218" s="6" t="n">
        <v>-1</v>
      </c>
      <c r="E7218" s="6" t="n">
        <v>1.98754578754579</v>
      </c>
      <c r="F7218" s="6" t="n">
        <v>0</v>
      </c>
      <c r="G7218" s="6" t="n">
        <v>0</v>
      </c>
      <c r="H7218" s="6" t="str">
        <f aca="false">IF(AND(A7218&gt;=Stimuli!$B$2,A7218&lt;=Stimuli!$C$2),Stimuli!$A$2,IF(AND(A7218&gt;=Stimuli!$B$3,A7218&lt;=Stimuli!$C$3),Stimuli!$A$3,IF(AND(A7218&gt;=Stimuli!$B$4,A7218&lt;=Stimuli!$C$4),Stimuli!$A$4,"")))</f>
        <v>01 Quiet baseline (60s)</v>
      </c>
      <c r="I7218" s="6" t="n">
        <f aca="false">(B7218-B7217)/((A7218-A7217)/1000)</f>
        <v>-0.18754578754573</v>
      </c>
      <c r="J7218" s="6" t="n">
        <f aca="false">IF(OR(B7218&lt;Rules!$B$2,B7218&gt;Rules!$B$3,ABS(I7218)&gt;Rules!$B$4,OR(B7219&lt;Rules!$B$2,B7219&gt;Rules!$B$3,ABS(I7219)&gt;Rules!$B$4)),1,0)</f>
        <v>0</v>
      </c>
      <c r="K7218" s="6" t="str">
        <f aca="false">IF(F7218=1,COUNTIF($F$2:F7218,1),"")</f>
        <v/>
      </c>
    </row>
    <row r="7219" customFormat="false" ht="15" hidden="false" customHeight="false" outlineLevel="0" collapsed="false">
      <c r="A7219" s="6" t="n">
        <v>56714.4305</v>
      </c>
      <c r="B7219" s="6" t="n">
        <v>1.96996336996337</v>
      </c>
      <c r="C7219" s="6" t="n">
        <v>78</v>
      </c>
      <c r="D7219" s="6" t="n">
        <v>-1</v>
      </c>
      <c r="E7219" s="6" t="n">
        <v>1.98754578754579</v>
      </c>
      <c r="F7219" s="6" t="n">
        <v>0</v>
      </c>
      <c r="G7219" s="6" t="n">
        <v>0</v>
      </c>
      <c r="H7219" s="6" t="str">
        <f aca="false">IF(AND(A7219&gt;=Stimuli!$B$2,A7219&lt;=Stimuli!$C$2),Stimuli!$A$2,IF(AND(A7219&gt;=Stimuli!$B$3,A7219&lt;=Stimuli!$C$3),Stimuli!$A$3,IF(AND(A7219&gt;=Stimuli!$B$4,A7219&lt;=Stimuli!$C$4),Stimuli!$A$4,"")))</f>
        <v>01 Quiet baseline (60s)</v>
      </c>
      <c r="I7219" s="6" t="n">
        <f aca="false">(B7219-B7218)/((A7219-A7218)/1000)</f>
        <v>0</v>
      </c>
      <c r="J7219" s="6" t="n">
        <f aca="false">IF(OR(B7219&lt;Rules!$B$2,B7219&gt;Rules!$B$3,ABS(I7219)&gt;Rules!$B$4,OR(B7220&lt;Rules!$B$2,B7220&gt;Rules!$B$3,ABS(I7220)&gt;Rules!$B$4)),1,0)</f>
        <v>0</v>
      </c>
      <c r="K7219" s="6" t="str">
        <f aca="false">IF(F7219=1,COUNTIF($F$2:F7219,1),"")</f>
        <v/>
      </c>
    </row>
    <row r="7220" customFormat="false" ht="15" hidden="false" customHeight="false" outlineLevel="0" collapsed="false">
      <c r="A7220" s="6" t="n">
        <v>56722.243</v>
      </c>
      <c r="B7220" s="6" t="n">
        <v>1.96996336996337</v>
      </c>
      <c r="C7220" s="6" t="n">
        <v>78</v>
      </c>
      <c r="D7220" s="6" t="n">
        <v>-1</v>
      </c>
      <c r="E7220" s="6" t="n">
        <v>1.98754578754579</v>
      </c>
      <c r="F7220" s="6" t="n">
        <v>0</v>
      </c>
      <c r="G7220" s="6" t="n">
        <v>0</v>
      </c>
      <c r="H7220" s="6" t="str">
        <f aca="false">IF(AND(A7220&gt;=Stimuli!$B$2,A7220&lt;=Stimuli!$C$2),Stimuli!$A$2,IF(AND(A7220&gt;=Stimuli!$B$3,A7220&lt;=Stimuli!$C$3),Stimuli!$A$3,IF(AND(A7220&gt;=Stimuli!$B$4,A7220&lt;=Stimuli!$C$4),Stimuli!$A$4,"")))</f>
        <v>01 Quiet baseline (60s)</v>
      </c>
      <c r="I7220" s="6" t="n">
        <f aca="false">(B7220-B7219)/((A7220-A7219)/1000)</f>
        <v>0</v>
      </c>
      <c r="J7220" s="6" t="n">
        <f aca="false">IF(OR(B7220&lt;Rules!$B$2,B7220&gt;Rules!$B$3,ABS(I7220)&gt;Rules!$B$4,OR(B7221&lt;Rules!$B$2,B7221&gt;Rules!$B$3,ABS(I7221)&gt;Rules!$B$4)),1,0)</f>
        <v>0</v>
      </c>
      <c r="K7220" s="6" t="str">
        <f aca="false">IF(F7220=1,COUNTIF($F$2:F7220,1),"")</f>
        <v/>
      </c>
    </row>
    <row r="7221" customFormat="false" ht="15" hidden="false" customHeight="false" outlineLevel="0" collapsed="false">
      <c r="A7221" s="6" t="n">
        <v>56730.0555</v>
      </c>
      <c r="B7221" s="6" t="n">
        <v>1.96849816849817</v>
      </c>
      <c r="C7221" s="6" t="n">
        <v>78</v>
      </c>
      <c r="D7221" s="6" t="n">
        <v>-1</v>
      </c>
      <c r="E7221" s="6" t="n">
        <v>1.98754578754579</v>
      </c>
      <c r="F7221" s="6" t="n">
        <v>0</v>
      </c>
      <c r="G7221" s="6" t="n">
        <v>0</v>
      </c>
      <c r="H7221" s="6" t="str">
        <f aca="false">IF(AND(A7221&gt;=Stimuli!$B$2,A7221&lt;=Stimuli!$C$2),Stimuli!$A$2,IF(AND(A7221&gt;=Stimuli!$B$3,A7221&lt;=Stimuli!$C$3),Stimuli!$A$3,IF(AND(A7221&gt;=Stimuli!$B$4,A7221&lt;=Stimuli!$C$4),Stimuli!$A$4,"")))</f>
        <v>01 Quiet baseline (60s)</v>
      </c>
      <c r="I7221" s="6" t="n">
        <f aca="false">(B7221-B7220)/((A7221-A7220)/1000)</f>
        <v>-0.187545787545872</v>
      </c>
      <c r="J7221" s="6" t="n">
        <f aca="false">IF(OR(B7221&lt;Rules!$B$2,B7221&gt;Rules!$B$3,ABS(I7221)&gt;Rules!$B$4,OR(B7222&lt;Rules!$B$2,B7222&gt;Rules!$B$3,ABS(I7222)&gt;Rules!$B$4)),1,0)</f>
        <v>0</v>
      </c>
      <c r="K7221" s="6" t="str">
        <f aca="false">IF(F7221=1,COUNTIF($F$2:F7221,1),"")</f>
        <v/>
      </c>
    </row>
    <row r="7222" customFormat="false" ht="15" hidden="false" customHeight="false" outlineLevel="0" collapsed="false">
      <c r="A7222" s="6" t="n">
        <v>56737.868</v>
      </c>
      <c r="B7222" s="6" t="n">
        <v>1.97142857142857</v>
      </c>
      <c r="C7222" s="6" t="n">
        <v>78</v>
      </c>
      <c r="D7222" s="6" t="n">
        <v>-1</v>
      </c>
      <c r="E7222" s="6" t="n">
        <v>1.98754578754579</v>
      </c>
      <c r="F7222" s="6" t="n">
        <v>0</v>
      </c>
      <c r="G7222" s="6" t="n">
        <v>0</v>
      </c>
      <c r="H7222" s="6" t="str">
        <f aca="false">IF(AND(A7222&gt;=Stimuli!$B$2,A7222&lt;=Stimuli!$C$2),Stimuli!$A$2,IF(AND(A7222&gt;=Stimuli!$B$3,A7222&lt;=Stimuli!$C$3),Stimuli!$A$3,IF(AND(A7222&gt;=Stimuli!$B$4,A7222&lt;=Stimuli!$C$4),Stimuli!$A$4,"")))</f>
        <v>01 Quiet baseline (60s)</v>
      </c>
      <c r="I7222" s="6" t="n">
        <f aca="false">(B7222-B7221)/((A7222-A7221)/1000)</f>
        <v>0.375091575091602</v>
      </c>
      <c r="J7222" s="6" t="n">
        <f aca="false">IF(OR(B7222&lt;Rules!$B$2,B7222&gt;Rules!$B$3,ABS(I7222)&gt;Rules!$B$4,OR(B7223&lt;Rules!$B$2,B7223&gt;Rules!$B$3,ABS(I7223)&gt;Rules!$B$4)),1,0)</f>
        <v>0</v>
      </c>
      <c r="K7222" s="6" t="str">
        <f aca="false">IF(F7222=1,COUNTIF($F$2:F7222,1),"")</f>
        <v/>
      </c>
    </row>
    <row r="7223" customFormat="false" ht="15" hidden="false" customHeight="false" outlineLevel="0" collapsed="false">
      <c r="A7223" s="6" t="n">
        <v>56745.6805</v>
      </c>
      <c r="B7223" s="6" t="n">
        <v>1.96556776556777</v>
      </c>
      <c r="C7223" s="6" t="n">
        <v>78</v>
      </c>
      <c r="D7223" s="6" t="n">
        <v>-1</v>
      </c>
      <c r="E7223" s="6" t="n">
        <v>1.98754578754579</v>
      </c>
      <c r="F7223" s="6" t="n">
        <v>0</v>
      </c>
      <c r="G7223" s="6" t="n">
        <v>0</v>
      </c>
      <c r="H7223" s="6" t="str">
        <f aca="false">IF(AND(A7223&gt;=Stimuli!$B$2,A7223&lt;=Stimuli!$C$2),Stimuli!$A$2,IF(AND(A7223&gt;=Stimuli!$B$3,A7223&lt;=Stimuli!$C$3),Stimuli!$A$3,IF(AND(A7223&gt;=Stimuli!$B$4,A7223&lt;=Stimuli!$C$4),Stimuli!$A$4,"")))</f>
        <v>01 Quiet baseline (60s)</v>
      </c>
      <c r="I7223" s="6" t="n">
        <f aca="false">(B7223-B7222)/((A7223-A7222)/1000)</f>
        <v>-0.750183150183176</v>
      </c>
      <c r="J7223" s="6" t="n">
        <f aca="false">IF(OR(B7223&lt;Rules!$B$2,B7223&gt;Rules!$B$3,ABS(I7223)&gt;Rules!$B$4,OR(B7224&lt;Rules!$B$2,B7224&gt;Rules!$B$3,ABS(I7224)&gt;Rules!$B$4)),1,0)</f>
        <v>0</v>
      </c>
      <c r="K7223" s="6" t="str">
        <f aca="false">IF(F7223=1,COUNTIF($F$2:F7223,1),"")</f>
        <v/>
      </c>
    </row>
    <row r="7224" customFormat="false" ht="15" hidden="false" customHeight="false" outlineLevel="0" collapsed="false">
      <c r="A7224" s="6" t="n">
        <v>56753.493</v>
      </c>
      <c r="B7224" s="6" t="n">
        <v>1.97142857142857</v>
      </c>
      <c r="C7224" s="6" t="n">
        <v>78</v>
      </c>
      <c r="D7224" s="6" t="n">
        <v>-1</v>
      </c>
      <c r="E7224" s="6" t="n">
        <v>1.98754578754579</v>
      </c>
      <c r="F7224" s="6" t="n">
        <v>0</v>
      </c>
      <c r="G7224" s="6" t="n">
        <v>0</v>
      </c>
      <c r="H7224" s="6" t="str">
        <f aca="false">IF(AND(A7224&gt;=Stimuli!$B$2,A7224&lt;=Stimuli!$C$2),Stimuli!$A$2,IF(AND(A7224&gt;=Stimuli!$B$3,A7224&lt;=Stimuli!$C$3),Stimuli!$A$3,IF(AND(A7224&gt;=Stimuli!$B$4,A7224&lt;=Stimuli!$C$4),Stimuli!$A$4,"")))</f>
        <v>01 Quiet baseline (60s)</v>
      </c>
      <c r="I7224" s="6" t="n">
        <f aca="false">(B7224-B7223)/((A7224-A7223)/1000)</f>
        <v>0.750183150183176</v>
      </c>
      <c r="J7224" s="6" t="n">
        <f aca="false">IF(OR(B7224&lt;Rules!$B$2,B7224&gt;Rules!$B$3,ABS(I7224)&gt;Rules!$B$4,OR(B7225&lt;Rules!$B$2,B7225&gt;Rules!$B$3,ABS(I7225)&gt;Rules!$B$4)),1,0)</f>
        <v>0</v>
      </c>
      <c r="K7224" s="6" t="str">
        <f aca="false">IF(F7224=1,COUNTIF($F$2:F7224,1),"")</f>
        <v/>
      </c>
    </row>
    <row r="7225" customFormat="false" ht="15" hidden="false" customHeight="false" outlineLevel="0" collapsed="false">
      <c r="A7225" s="6" t="n">
        <v>56761.3055</v>
      </c>
      <c r="B7225" s="6" t="n">
        <v>1.96410256410256</v>
      </c>
      <c r="C7225" s="6" t="n">
        <v>78</v>
      </c>
      <c r="D7225" s="6" t="n">
        <v>-1</v>
      </c>
      <c r="E7225" s="6" t="n">
        <v>1.98754578754579</v>
      </c>
      <c r="F7225" s="6" t="n">
        <v>0</v>
      </c>
      <c r="G7225" s="6" t="n">
        <v>0</v>
      </c>
      <c r="H7225" s="6" t="str">
        <f aca="false">IF(AND(A7225&gt;=Stimuli!$B$2,A7225&lt;=Stimuli!$C$2),Stimuli!$A$2,IF(AND(A7225&gt;=Stimuli!$B$3,A7225&lt;=Stimuli!$C$3),Stimuli!$A$3,IF(AND(A7225&gt;=Stimuli!$B$4,A7225&lt;=Stimuli!$C$4),Stimuli!$A$4,"")))</f>
        <v>01 Quiet baseline (60s)</v>
      </c>
      <c r="I7225" s="6" t="n">
        <f aca="false">(B7225-B7224)/((A7225-A7224)/1000)</f>
        <v>-0.937728937728906</v>
      </c>
      <c r="J7225" s="6" t="n">
        <f aca="false">IF(OR(B7225&lt;Rules!$B$2,B7225&gt;Rules!$B$3,ABS(I7225)&gt;Rules!$B$4,OR(B7226&lt;Rules!$B$2,B7226&gt;Rules!$B$3,ABS(I7226)&gt;Rules!$B$4)),1,0)</f>
        <v>0</v>
      </c>
      <c r="K7225" s="6" t="str">
        <f aca="false">IF(F7225=1,COUNTIF($F$2:F7225,1),"")</f>
        <v/>
      </c>
    </row>
    <row r="7226" customFormat="false" ht="15" hidden="false" customHeight="false" outlineLevel="0" collapsed="false">
      <c r="A7226" s="6" t="n">
        <v>56769.118</v>
      </c>
      <c r="B7226" s="6" t="n">
        <v>1.97142857142857</v>
      </c>
      <c r="C7226" s="6" t="n">
        <v>78</v>
      </c>
      <c r="D7226" s="6" t="n">
        <v>-1</v>
      </c>
      <c r="E7226" s="6" t="n">
        <v>1.98754578754579</v>
      </c>
      <c r="F7226" s="6" t="n">
        <v>0</v>
      </c>
      <c r="G7226" s="6" t="n">
        <v>0</v>
      </c>
      <c r="H7226" s="6" t="str">
        <f aca="false">IF(AND(A7226&gt;=Stimuli!$B$2,A7226&lt;=Stimuli!$C$2),Stimuli!$A$2,IF(AND(A7226&gt;=Stimuli!$B$3,A7226&lt;=Stimuli!$C$3),Stimuli!$A$3,IF(AND(A7226&gt;=Stimuli!$B$4,A7226&lt;=Stimuli!$C$4),Stimuli!$A$4,"")))</f>
        <v>01 Quiet baseline (60s)</v>
      </c>
      <c r="I7226" s="6" t="n">
        <f aca="false">(B7226-B7225)/((A7226-A7225)/1000)</f>
        <v>0.937728937728906</v>
      </c>
      <c r="J7226" s="6" t="n">
        <f aca="false">IF(OR(B7226&lt;Rules!$B$2,B7226&gt;Rules!$B$3,ABS(I7226)&gt;Rules!$B$4,OR(B7227&lt;Rules!$B$2,B7227&gt;Rules!$B$3,ABS(I7227)&gt;Rules!$B$4)),1,0)</f>
        <v>0</v>
      </c>
      <c r="K7226" s="6" t="str">
        <f aca="false">IF(F7226=1,COUNTIF($F$2:F7226,1),"")</f>
        <v/>
      </c>
    </row>
    <row r="7227" customFormat="false" ht="15" hidden="false" customHeight="false" outlineLevel="0" collapsed="false">
      <c r="A7227" s="6" t="n">
        <v>56776.9305</v>
      </c>
      <c r="B7227" s="6" t="n">
        <v>1.96410256410256</v>
      </c>
      <c r="C7227" s="6" t="n">
        <v>78</v>
      </c>
      <c r="D7227" s="6" t="n">
        <v>-1</v>
      </c>
      <c r="E7227" s="6" t="n">
        <v>1.98754578754579</v>
      </c>
      <c r="F7227" s="6" t="n">
        <v>0</v>
      </c>
      <c r="G7227" s="6" t="n">
        <v>0</v>
      </c>
      <c r="H7227" s="6" t="str">
        <f aca="false">IF(AND(A7227&gt;=Stimuli!$B$2,A7227&lt;=Stimuli!$C$2),Stimuli!$A$2,IF(AND(A7227&gt;=Stimuli!$B$3,A7227&lt;=Stimuli!$C$3),Stimuli!$A$3,IF(AND(A7227&gt;=Stimuli!$B$4,A7227&lt;=Stimuli!$C$4),Stimuli!$A$4,"")))</f>
        <v>01 Quiet baseline (60s)</v>
      </c>
      <c r="I7227" s="6" t="n">
        <f aca="false">(B7227-B7226)/((A7227-A7226)/1000)</f>
        <v>-0.937728937728906</v>
      </c>
      <c r="J7227" s="6" t="n">
        <f aca="false">IF(OR(B7227&lt;Rules!$B$2,B7227&gt;Rules!$B$3,ABS(I7227)&gt;Rules!$B$4,OR(B7228&lt;Rules!$B$2,B7228&gt;Rules!$B$3,ABS(I7228)&gt;Rules!$B$4)),1,0)</f>
        <v>0</v>
      </c>
      <c r="K7227" s="6" t="str">
        <f aca="false">IF(F7227=1,COUNTIF($F$2:F7227,1),"")</f>
        <v/>
      </c>
    </row>
    <row r="7228" customFormat="false" ht="15" hidden="false" customHeight="false" outlineLevel="0" collapsed="false">
      <c r="A7228" s="6" t="n">
        <v>56784.743</v>
      </c>
      <c r="B7228" s="6" t="n">
        <v>1.97142857142857</v>
      </c>
      <c r="C7228" s="6" t="n">
        <v>78</v>
      </c>
      <c r="D7228" s="6" t="n">
        <v>-1</v>
      </c>
      <c r="E7228" s="6" t="n">
        <v>1.98754578754579</v>
      </c>
      <c r="F7228" s="6" t="n">
        <v>0</v>
      </c>
      <c r="G7228" s="6" t="n">
        <v>0</v>
      </c>
      <c r="H7228" s="6" t="str">
        <f aca="false">IF(AND(A7228&gt;=Stimuli!$B$2,A7228&lt;=Stimuli!$C$2),Stimuli!$A$2,IF(AND(A7228&gt;=Stimuli!$B$3,A7228&lt;=Stimuli!$C$3),Stimuli!$A$3,IF(AND(A7228&gt;=Stimuli!$B$4,A7228&lt;=Stimuli!$C$4),Stimuli!$A$4,"")))</f>
        <v>01 Quiet baseline (60s)</v>
      </c>
      <c r="I7228" s="6" t="n">
        <f aca="false">(B7228-B7227)/((A7228-A7227)/1000)</f>
        <v>0.937728937728906</v>
      </c>
      <c r="J7228" s="6" t="n">
        <f aca="false">IF(OR(B7228&lt;Rules!$B$2,B7228&gt;Rules!$B$3,ABS(I7228)&gt;Rules!$B$4,OR(B7229&lt;Rules!$B$2,B7229&gt;Rules!$B$3,ABS(I7229)&gt;Rules!$B$4)),1,0)</f>
        <v>0</v>
      </c>
      <c r="K7228" s="6" t="str">
        <f aca="false">IF(F7228=1,COUNTIF($F$2:F7228,1),"")</f>
        <v/>
      </c>
    </row>
    <row r="7229" customFormat="false" ht="15" hidden="false" customHeight="false" outlineLevel="0" collapsed="false">
      <c r="A7229" s="6" t="n">
        <v>56792.5555</v>
      </c>
      <c r="B7229" s="6" t="n">
        <v>1.96263736263736</v>
      </c>
      <c r="C7229" s="6" t="n">
        <v>78</v>
      </c>
      <c r="D7229" s="6" t="n">
        <v>-1</v>
      </c>
      <c r="E7229" s="6" t="n">
        <v>1.98754578754579</v>
      </c>
      <c r="F7229" s="6" t="n">
        <v>0</v>
      </c>
      <c r="G7229" s="6" t="n">
        <v>0</v>
      </c>
      <c r="H7229" s="6" t="str">
        <f aca="false">IF(AND(A7229&gt;=Stimuli!$B$2,A7229&lt;=Stimuli!$C$2),Stimuli!$A$2,IF(AND(A7229&gt;=Stimuli!$B$3,A7229&lt;=Stimuli!$C$3),Stimuli!$A$3,IF(AND(A7229&gt;=Stimuli!$B$4,A7229&lt;=Stimuli!$C$4),Stimuli!$A$4,"")))</f>
        <v>01 Quiet baseline (60s)</v>
      </c>
      <c r="I7229" s="6" t="n">
        <f aca="false">(B7229-B7228)/((A7229-A7228)/1000)</f>
        <v>-1.12527472527475</v>
      </c>
      <c r="J7229" s="6" t="n">
        <f aca="false">IF(OR(B7229&lt;Rules!$B$2,B7229&gt;Rules!$B$3,ABS(I7229)&gt;Rules!$B$4,OR(B7230&lt;Rules!$B$2,B7230&gt;Rules!$B$3,ABS(I7230)&gt;Rules!$B$4)),1,0)</f>
        <v>0</v>
      </c>
      <c r="K7229" s="6" t="str">
        <f aca="false">IF(F7229=1,COUNTIF($F$2:F7229,1),"")</f>
        <v/>
      </c>
    </row>
    <row r="7230" customFormat="false" ht="15" hidden="false" customHeight="false" outlineLevel="0" collapsed="false">
      <c r="A7230" s="6" t="n">
        <v>56800.368</v>
      </c>
      <c r="B7230" s="6" t="n">
        <v>1.96996336996337</v>
      </c>
      <c r="C7230" s="6" t="n">
        <v>78</v>
      </c>
      <c r="D7230" s="6" t="n">
        <v>-1</v>
      </c>
      <c r="E7230" s="6" t="n">
        <v>1.98754578754579</v>
      </c>
      <c r="F7230" s="6" t="n">
        <v>0</v>
      </c>
      <c r="G7230" s="6" t="n">
        <v>0</v>
      </c>
      <c r="H7230" s="6" t="str">
        <f aca="false">IF(AND(A7230&gt;=Stimuli!$B$2,A7230&lt;=Stimuli!$C$2),Stimuli!$A$2,IF(AND(A7230&gt;=Stimuli!$B$3,A7230&lt;=Stimuli!$C$3),Stimuli!$A$3,IF(AND(A7230&gt;=Stimuli!$B$4,A7230&lt;=Stimuli!$C$4),Stimuli!$A$4,"")))</f>
        <v>01 Quiet baseline (60s)</v>
      </c>
      <c r="I7230" s="6" t="n">
        <f aca="false">(B7230-B7229)/((A7230-A7229)/1000)</f>
        <v>0.93772893772902</v>
      </c>
      <c r="J7230" s="6" t="n">
        <f aca="false">IF(OR(B7230&lt;Rules!$B$2,B7230&gt;Rules!$B$3,ABS(I7230)&gt;Rules!$B$4,OR(B7231&lt;Rules!$B$2,B7231&gt;Rules!$B$3,ABS(I7231)&gt;Rules!$B$4)),1,0)</f>
        <v>0</v>
      </c>
      <c r="K7230" s="6" t="str">
        <f aca="false">IF(F7230=1,COUNTIF($F$2:F7230,1),"")</f>
        <v/>
      </c>
    </row>
    <row r="7231" customFormat="false" ht="15" hidden="false" customHeight="false" outlineLevel="0" collapsed="false">
      <c r="A7231" s="6" t="n">
        <v>56808.1805</v>
      </c>
      <c r="B7231" s="6" t="n">
        <v>1.96263736263736</v>
      </c>
      <c r="C7231" s="6" t="n">
        <v>78</v>
      </c>
      <c r="D7231" s="6" t="n">
        <v>-1</v>
      </c>
      <c r="E7231" s="6" t="n">
        <v>1.98754578754579</v>
      </c>
      <c r="F7231" s="6" t="n">
        <v>0</v>
      </c>
      <c r="G7231" s="6" t="n">
        <v>0</v>
      </c>
      <c r="H7231" s="6" t="str">
        <f aca="false">IF(AND(A7231&gt;=Stimuli!$B$2,A7231&lt;=Stimuli!$C$2),Stimuli!$A$2,IF(AND(A7231&gt;=Stimuli!$B$3,A7231&lt;=Stimuli!$C$3),Stimuli!$A$3,IF(AND(A7231&gt;=Stimuli!$B$4,A7231&lt;=Stimuli!$C$4),Stimuli!$A$4,"")))</f>
        <v>01 Quiet baseline (60s)</v>
      </c>
      <c r="I7231" s="6" t="n">
        <f aca="false">(B7231-B7230)/((A7231-A7230)/1000)</f>
        <v>-0.93772893772902</v>
      </c>
      <c r="J7231" s="6" t="n">
        <f aca="false">IF(OR(B7231&lt;Rules!$B$2,B7231&gt;Rules!$B$3,ABS(I7231)&gt;Rules!$B$4,OR(B7232&lt;Rules!$B$2,B7232&gt;Rules!$B$3,ABS(I7232)&gt;Rules!$B$4)),1,0)</f>
        <v>0</v>
      </c>
      <c r="K7231" s="6" t="str">
        <f aca="false">IF(F7231=1,COUNTIF($F$2:F7231,1),"")</f>
        <v/>
      </c>
    </row>
    <row r="7232" customFormat="false" ht="15" hidden="false" customHeight="false" outlineLevel="0" collapsed="false">
      <c r="A7232" s="6" t="n">
        <v>56815.993</v>
      </c>
      <c r="B7232" s="6" t="n">
        <v>1.96849816849817</v>
      </c>
      <c r="C7232" s="6" t="n">
        <v>78</v>
      </c>
      <c r="D7232" s="6" t="n">
        <v>-1</v>
      </c>
      <c r="E7232" s="6" t="n">
        <v>1.98754578754579</v>
      </c>
      <c r="F7232" s="6" t="n">
        <v>0</v>
      </c>
      <c r="G7232" s="6" t="n">
        <v>0</v>
      </c>
      <c r="H7232" s="6" t="str">
        <f aca="false">IF(AND(A7232&gt;=Stimuli!$B$2,A7232&lt;=Stimuli!$C$2),Stimuli!$A$2,IF(AND(A7232&gt;=Stimuli!$B$3,A7232&lt;=Stimuli!$C$3),Stimuli!$A$3,IF(AND(A7232&gt;=Stimuli!$B$4,A7232&lt;=Stimuli!$C$4),Stimuli!$A$4,"")))</f>
        <v>01 Quiet baseline (60s)</v>
      </c>
      <c r="I7232" s="6" t="n">
        <f aca="false">(B7232-B7231)/((A7232-A7231)/1000)</f>
        <v>0.750183150183148</v>
      </c>
      <c r="J7232" s="6" t="n">
        <f aca="false">IF(OR(B7232&lt;Rules!$B$2,B7232&gt;Rules!$B$3,ABS(I7232)&gt;Rules!$B$4,OR(B7233&lt;Rules!$B$2,B7233&gt;Rules!$B$3,ABS(I7233)&gt;Rules!$B$4)),1,0)</f>
        <v>0</v>
      </c>
      <c r="K7232" s="6" t="str">
        <f aca="false">IF(F7232=1,COUNTIF($F$2:F7232,1),"")</f>
        <v/>
      </c>
    </row>
    <row r="7233" customFormat="false" ht="15" hidden="false" customHeight="false" outlineLevel="0" collapsed="false">
      <c r="A7233" s="6" t="n">
        <v>56823.8055</v>
      </c>
      <c r="B7233" s="6" t="n">
        <v>1.96410256410256</v>
      </c>
      <c r="C7233" s="6" t="n">
        <v>78</v>
      </c>
      <c r="D7233" s="6" t="n">
        <v>-1</v>
      </c>
      <c r="E7233" s="6" t="n">
        <v>1.98754578754579</v>
      </c>
      <c r="F7233" s="6" t="n">
        <v>0</v>
      </c>
      <c r="G7233" s="6" t="n">
        <v>0</v>
      </c>
      <c r="H7233" s="6" t="str">
        <f aca="false">IF(AND(A7233&gt;=Stimuli!$B$2,A7233&lt;=Stimuli!$C$2),Stimuli!$A$2,IF(AND(A7233&gt;=Stimuli!$B$3,A7233&lt;=Stimuli!$C$3),Stimuli!$A$3,IF(AND(A7233&gt;=Stimuli!$B$4,A7233&lt;=Stimuli!$C$4),Stimuli!$A$4,"")))</f>
        <v>01 Quiet baseline (60s)</v>
      </c>
      <c r="I7233" s="6" t="n">
        <f aca="false">(B7233-B7232)/((A7233-A7232)/1000)</f>
        <v>-0.562637362637304</v>
      </c>
      <c r="J7233" s="6" t="n">
        <f aca="false">IF(OR(B7233&lt;Rules!$B$2,B7233&gt;Rules!$B$3,ABS(I7233)&gt;Rules!$B$4,OR(B7234&lt;Rules!$B$2,B7234&gt;Rules!$B$3,ABS(I7234)&gt;Rules!$B$4)),1,0)</f>
        <v>0</v>
      </c>
      <c r="K7233" s="6" t="str">
        <f aca="false">IF(F7233=1,COUNTIF($F$2:F7233,1),"")</f>
        <v/>
      </c>
    </row>
    <row r="7234" customFormat="false" ht="15" hidden="false" customHeight="false" outlineLevel="0" collapsed="false">
      <c r="A7234" s="6" t="n">
        <v>56831.618</v>
      </c>
      <c r="B7234" s="6" t="n">
        <v>1.96703296703297</v>
      </c>
      <c r="C7234" s="6" t="n">
        <v>78</v>
      </c>
      <c r="D7234" s="6" t="n">
        <v>-1</v>
      </c>
      <c r="E7234" s="6" t="n">
        <v>1.98754578754579</v>
      </c>
      <c r="F7234" s="6" t="n">
        <v>0</v>
      </c>
      <c r="G7234" s="6" t="n">
        <v>0</v>
      </c>
      <c r="H7234" s="6" t="str">
        <f aca="false">IF(AND(A7234&gt;=Stimuli!$B$2,A7234&lt;=Stimuli!$C$2),Stimuli!$A$2,IF(AND(A7234&gt;=Stimuli!$B$3,A7234&lt;=Stimuli!$C$3),Stimuli!$A$3,IF(AND(A7234&gt;=Stimuli!$B$4,A7234&lt;=Stimuli!$C$4),Stimuli!$A$4,"")))</f>
        <v>01 Quiet baseline (60s)</v>
      </c>
      <c r="I7234" s="6" t="n">
        <f aca="false">(B7234-B7233)/((A7234-A7233)/1000)</f>
        <v>0.375091575091574</v>
      </c>
      <c r="J7234" s="6" t="n">
        <f aca="false">IF(OR(B7234&lt;Rules!$B$2,B7234&gt;Rules!$B$3,ABS(I7234)&gt;Rules!$B$4,OR(B7235&lt;Rules!$B$2,B7235&gt;Rules!$B$3,ABS(I7235)&gt;Rules!$B$4)),1,0)</f>
        <v>0</v>
      </c>
      <c r="K7234" s="6" t="str">
        <f aca="false">IF(F7234=1,COUNTIF($F$2:F7234,1),"")</f>
        <v/>
      </c>
    </row>
    <row r="7235" customFormat="false" ht="15" hidden="false" customHeight="false" outlineLevel="0" collapsed="false">
      <c r="A7235" s="6" t="n">
        <v>56839.4305</v>
      </c>
      <c r="B7235" s="6" t="n">
        <v>1.96556776556777</v>
      </c>
      <c r="C7235" s="6" t="n">
        <v>78</v>
      </c>
      <c r="D7235" s="6" t="n">
        <v>-1</v>
      </c>
      <c r="E7235" s="6" t="n">
        <v>1.98754578754579</v>
      </c>
      <c r="F7235" s="6" t="n">
        <v>0</v>
      </c>
      <c r="G7235" s="6" t="n">
        <v>0</v>
      </c>
      <c r="H7235" s="6" t="str">
        <f aca="false">IF(AND(A7235&gt;=Stimuli!$B$2,A7235&lt;=Stimuli!$C$2),Stimuli!$A$2,IF(AND(A7235&gt;=Stimuli!$B$3,A7235&lt;=Stimuli!$C$3),Stimuli!$A$3,IF(AND(A7235&gt;=Stimuli!$B$4,A7235&lt;=Stimuli!$C$4),Stimuli!$A$4,"")))</f>
        <v>01 Quiet baseline (60s)</v>
      </c>
      <c r="I7235" s="6" t="n">
        <f aca="false">(B7235-B7234)/((A7235-A7234)/1000)</f>
        <v>-0.187545787545844</v>
      </c>
      <c r="J7235" s="6" t="n">
        <f aca="false">IF(OR(B7235&lt;Rules!$B$2,B7235&gt;Rules!$B$3,ABS(I7235)&gt;Rules!$B$4,OR(B7236&lt;Rules!$B$2,B7236&gt;Rules!$B$3,ABS(I7236)&gt;Rules!$B$4)),1,0)</f>
        <v>0</v>
      </c>
      <c r="K7235" s="6" t="str">
        <f aca="false">IF(F7235=1,COUNTIF($F$2:F7235,1),"")</f>
        <v/>
      </c>
    </row>
    <row r="7236" customFormat="false" ht="15" hidden="false" customHeight="false" outlineLevel="0" collapsed="false">
      <c r="A7236" s="6" t="n">
        <v>56847.243</v>
      </c>
      <c r="B7236" s="6" t="n">
        <v>1.96410256410256</v>
      </c>
      <c r="C7236" s="6" t="n">
        <v>78</v>
      </c>
      <c r="D7236" s="6" t="n">
        <v>-1</v>
      </c>
      <c r="E7236" s="6" t="n">
        <v>1.98754578754579</v>
      </c>
      <c r="F7236" s="6" t="n">
        <v>0</v>
      </c>
      <c r="G7236" s="6" t="n">
        <v>0</v>
      </c>
      <c r="H7236" s="6" t="str">
        <f aca="false">IF(AND(A7236&gt;=Stimuli!$B$2,A7236&lt;=Stimuli!$C$2),Stimuli!$A$2,IF(AND(A7236&gt;=Stimuli!$B$3,A7236&lt;=Stimuli!$C$3),Stimuli!$A$3,IF(AND(A7236&gt;=Stimuli!$B$4,A7236&lt;=Stimuli!$C$4),Stimuli!$A$4,"")))</f>
        <v>01 Quiet baseline (60s)</v>
      </c>
      <c r="I7236" s="6" t="n">
        <f aca="false">(B7236-B7235)/((A7236-A7235)/1000)</f>
        <v>-0.18754578754573</v>
      </c>
      <c r="J7236" s="6" t="n">
        <f aca="false">IF(OR(B7236&lt;Rules!$B$2,B7236&gt;Rules!$B$3,ABS(I7236)&gt;Rules!$B$4,OR(B7237&lt;Rules!$B$2,B7237&gt;Rules!$B$3,ABS(I7237)&gt;Rules!$B$4)),1,0)</f>
        <v>0</v>
      </c>
      <c r="K7236" s="6" t="str">
        <f aca="false">IF(F7236=1,COUNTIF($F$2:F7236,1),"")</f>
        <v/>
      </c>
    </row>
    <row r="7237" customFormat="false" ht="15" hidden="false" customHeight="false" outlineLevel="0" collapsed="false">
      <c r="A7237" s="6" t="n">
        <v>56855.0555</v>
      </c>
      <c r="B7237" s="6" t="n">
        <v>1.96556776556777</v>
      </c>
      <c r="C7237" s="6" t="n">
        <v>78</v>
      </c>
      <c r="D7237" s="6" t="n">
        <v>-1</v>
      </c>
      <c r="E7237" s="6" t="n">
        <v>1.98754578754579</v>
      </c>
      <c r="F7237" s="6" t="n">
        <v>0</v>
      </c>
      <c r="G7237" s="6" t="n">
        <v>0</v>
      </c>
      <c r="H7237" s="6" t="str">
        <f aca="false">IF(AND(A7237&gt;=Stimuli!$B$2,A7237&lt;=Stimuli!$C$2),Stimuli!$A$2,IF(AND(A7237&gt;=Stimuli!$B$3,A7237&lt;=Stimuli!$C$3),Stimuli!$A$3,IF(AND(A7237&gt;=Stimuli!$B$4,A7237&lt;=Stimuli!$C$4),Stimuli!$A$4,"")))</f>
        <v>01 Quiet baseline (60s)</v>
      </c>
      <c r="I7237" s="6" t="n">
        <f aca="false">(B7237-B7236)/((A7237-A7236)/1000)</f>
        <v>0.18754578754573</v>
      </c>
      <c r="J7237" s="6" t="n">
        <f aca="false">IF(OR(B7237&lt;Rules!$B$2,B7237&gt;Rules!$B$3,ABS(I7237)&gt;Rules!$B$4,OR(B7238&lt;Rules!$B$2,B7238&gt;Rules!$B$3,ABS(I7238)&gt;Rules!$B$4)),1,0)</f>
        <v>0</v>
      </c>
      <c r="K7237" s="6" t="str">
        <f aca="false">IF(F7237=1,COUNTIF($F$2:F7237,1),"")</f>
        <v/>
      </c>
    </row>
    <row r="7238" customFormat="false" ht="15" hidden="false" customHeight="false" outlineLevel="0" collapsed="false">
      <c r="A7238" s="6" t="n">
        <v>56862.868</v>
      </c>
      <c r="B7238" s="6" t="n">
        <v>1.96263736263736</v>
      </c>
      <c r="C7238" s="6" t="n">
        <v>78</v>
      </c>
      <c r="D7238" s="6" t="n">
        <v>-1</v>
      </c>
      <c r="E7238" s="6" t="n">
        <v>1.98754578754579</v>
      </c>
      <c r="F7238" s="6" t="n">
        <v>0</v>
      </c>
      <c r="G7238" s="6" t="n">
        <v>0</v>
      </c>
      <c r="H7238" s="6" t="str">
        <f aca="false">IF(AND(A7238&gt;=Stimuli!$B$2,A7238&lt;=Stimuli!$C$2),Stimuli!$A$2,IF(AND(A7238&gt;=Stimuli!$B$3,A7238&lt;=Stimuli!$C$3),Stimuli!$A$3,IF(AND(A7238&gt;=Stimuli!$B$4,A7238&lt;=Stimuli!$C$4),Stimuli!$A$4,"")))</f>
        <v>01 Quiet baseline (60s)</v>
      </c>
      <c r="I7238" s="6" t="n">
        <f aca="false">(B7238-B7237)/((A7238-A7237)/1000)</f>
        <v>-0.375091575091574</v>
      </c>
      <c r="J7238" s="6" t="n">
        <f aca="false">IF(OR(B7238&lt;Rules!$B$2,B7238&gt;Rules!$B$3,ABS(I7238)&gt;Rules!$B$4,OR(B7239&lt;Rules!$B$2,B7239&gt;Rules!$B$3,ABS(I7239)&gt;Rules!$B$4)),1,0)</f>
        <v>0</v>
      </c>
      <c r="K7238" s="6" t="str">
        <f aca="false">IF(F7238=1,COUNTIF($F$2:F7238,1),"")</f>
        <v/>
      </c>
    </row>
    <row r="7239" customFormat="false" ht="15" hidden="false" customHeight="false" outlineLevel="0" collapsed="false">
      <c r="A7239" s="6" t="n">
        <v>56870.6805</v>
      </c>
      <c r="B7239" s="6" t="n">
        <v>1.96703296703297</v>
      </c>
      <c r="C7239" s="6" t="n">
        <v>78</v>
      </c>
      <c r="D7239" s="6" t="n">
        <v>-1</v>
      </c>
      <c r="E7239" s="6" t="n">
        <v>1.98754578754579</v>
      </c>
      <c r="F7239" s="6" t="n">
        <v>0</v>
      </c>
      <c r="G7239" s="6" t="n">
        <v>0</v>
      </c>
      <c r="H7239" s="6" t="str">
        <f aca="false">IF(AND(A7239&gt;=Stimuli!$B$2,A7239&lt;=Stimuli!$C$2),Stimuli!$A$2,IF(AND(A7239&gt;=Stimuli!$B$3,A7239&lt;=Stimuli!$C$3),Stimuli!$A$3,IF(AND(A7239&gt;=Stimuli!$B$4,A7239&lt;=Stimuli!$C$4),Stimuli!$A$4,"")))</f>
        <v>01 Quiet baseline (60s)</v>
      </c>
      <c r="I7239" s="6" t="n">
        <f aca="false">(B7239-B7238)/((A7239-A7238)/1000)</f>
        <v>0.562637362637418</v>
      </c>
      <c r="J7239" s="6" t="n">
        <f aca="false">IF(OR(B7239&lt;Rules!$B$2,B7239&gt;Rules!$B$3,ABS(I7239)&gt;Rules!$B$4,OR(B7240&lt;Rules!$B$2,B7240&gt;Rules!$B$3,ABS(I7240)&gt;Rules!$B$4)),1,0)</f>
        <v>0</v>
      </c>
      <c r="K7239" s="6" t="str">
        <f aca="false">IF(F7239=1,COUNTIF($F$2:F7239,1),"")</f>
        <v/>
      </c>
    </row>
    <row r="7240" customFormat="false" ht="15" hidden="false" customHeight="false" outlineLevel="0" collapsed="false">
      <c r="A7240" s="6" t="n">
        <v>56878.493</v>
      </c>
      <c r="B7240" s="6" t="n">
        <v>1.95970695970696</v>
      </c>
      <c r="C7240" s="6" t="n">
        <v>78</v>
      </c>
      <c r="D7240" s="6" t="n">
        <v>-1</v>
      </c>
      <c r="E7240" s="6" t="n">
        <v>1.98754578754579</v>
      </c>
      <c r="F7240" s="6" t="n">
        <v>0</v>
      </c>
      <c r="G7240" s="6" t="n">
        <v>0</v>
      </c>
      <c r="H7240" s="6" t="str">
        <f aca="false">IF(AND(A7240&gt;=Stimuli!$B$2,A7240&lt;=Stimuli!$C$2),Stimuli!$A$2,IF(AND(A7240&gt;=Stimuli!$B$3,A7240&lt;=Stimuli!$C$3),Stimuli!$A$3,IF(AND(A7240&gt;=Stimuli!$B$4,A7240&lt;=Stimuli!$C$4),Stimuli!$A$4,"")))</f>
        <v>01 Quiet baseline (60s)</v>
      </c>
      <c r="I7240" s="6" t="n">
        <f aca="false">(B7240-B7239)/((A7240-A7239)/1000)</f>
        <v>-0.937728937728878</v>
      </c>
      <c r="J7240" s="6" t="n">
        <f aca="false">IF(OR(B7240&lt;Rules!$B$2,B7240&gt;Rules!$B$3,ABS(I7240)&gt;Rules!$B$4,OR(B7241&lt;Rules!$B$2,B7241&gt;Rules!$B$3,ABS(I7241)&gt;Rules!$B$4)),1,0)</f>
        <v>0</v>
      </c>
      <c r="K7240" s="6" t="str">
        <f aca="false">IF(F7240=1,COUNTIF($F$2:F7240,1),"")</f>
        <v/>
      </c>
    </row>
    <row r="7241" customFormat="false" ht="15" hidden="false" customHeight="false" outlineLevel="0" collapsed="false">
      <c r="A7241" s="6" t="n">
        <v>56886.3055</v>
      </c>
      <c r="B7241" s="6" t="n">
        <v>1.96556776556777</v>
      </c>
      <c r="C7241" s="6" t="n">
        <v>78</v>
      </c>
      <c r="D7241" s="6" t="n">
        <v>-1</v>
      </c>
      <c r="E7241" s="6" t="n">
        <v>1.98754578754579</v>
      </c>
      <c r="F7241" s="6" t="n">
        <v>0</v>
      </c>
      <c r="G7241" s="6" t="n">
        <v>0</v>
      </c>
      <c r="H7241" s="6" t="str">
        <f aca="false">IF(AND(A7241&gt;=Stimuli!$B$2,A7241&lt;=Stimuli!$C$2),Stimuli!$A$2,IF(AND(A7241&gt;=Stimuli!$B$3,A7241&lt;=Stimuli!$C$3),Stimuli!$A$3,IF(AND(A7241&gt;=Stimuli!$B$4,A7241&lt;=Stimuli!$C$4),Stimuli!$A$4,"")))</f>
        <v>01 Quiet baseline (60s)</v>
      </c>
      <c r="I7241" s="6" t="n">
        <f aca="false">(B7241-B7240)/((A7241-A7240)/1000)</f>
        <v>0.750183150183034</v>
      </c>
      <c r="J7241" s="6" t="n">
        <f aca="false">IF(OR(B7241&lt;Rules!$B$2,B7241&gt;Rules!$B$3,ABS(I7241)&gt;Rules!$B$4,OR(B7242&lt;Rules!$B$2,B7242&gt;Rules!$B$3,ABS(I7242)&gt;Rules!$B$4)),1,0)</f>
        <v>0</v>
      </c>
      <c r="K7241" s="6" t="str">
        <f aca="false">IF(F7241=1,COUNTIF($F$2:F7241,1),"")</f>
        <v/>
      </c>
    </row>
    <row r="7242" customFormat="false" ht="15" hidden="false" customHeight="false" outlineLevel="0" collapsed="false">
      <c r="A7242" s="6" t="n">
        <v>56894.118</v>
      </c>
      <c r="B7242" s="6" t="n">
        <v>1.95824175824176</v>
      </c>
      <c r="C7242" s="6" t="n">
        <v>78</v>
      </c>
      <c r="D7242" s="6" t="n">
        <v>-1</v>
      </c>
      <c r="E7242" s="6" t="n">
        <v>1.98754578754579</v>
      </c>
      <c r="F7242" s="6" t="n">
        <v>0</v>
      </c>
      <c r="G7242" s="6" t="n">
        <v>0</v>
      </c>
      <c r="H7242" s="6" t="str">
        <f aca="false">IF(AND(A7242&gt;=Stimuli!$B$2,A7242&lt;=Stimuli!$C$2),Stimuli!$A$2,IF(AND(A7242&gt;=Stimuli!$B$3,A7242&lt;=Stimuli!$C$3),Stimuli!$A$3,IF(AND(A7242&gt;=Stimuli!$B$4,A7242&lt;=Stimuli!$C$4),Stimuli!$A$4,"")))</f>
        <v>01 Quiet baseline (60s)</v>
      </c>
      <c r="I7242" s="6" t="n">
        <f aca="false">(B7242-B7241)/((A7242-A7241)/1000)</f>
        <v>-0.937728937728906</v>
      </c>
      <c r="J7242" s="6" t="n">
        <f aca="false">IF(OR(B7242&lt;Rules!$B$2,B7242&gt;Rules!$B$3,ABS(I7242)&gt;Rules!$B$4,OR(B7243&lt;Rules!$B$2,B7243&gt;Rules!$B$3,ABS(I7243)&gt;Rules!$B$4)),1,0)</f>
        <v>0</v>
      </c>
      <c r="K7242" s="6" t="str">
        <f aca="false">IF(F7242=1,COUNTIF($F$2:F7242,1),"")</f>
        <v/>
      </c>
    </row>
    <row r="7243" customFormat="false" ht="15" hidden="false" customHeight="false" outlineLevel="0" collapsed="false">
      <c r="A7243" s="6" t="n">
        <v>56901.9305</v>
      </c>
      <c r="B7243" s="6" t="n">
        <v>1.96556776556777</v>
      </c>
      <c r="C7243" s="6" t="n">
        <v>78</v>
      </c>
      <c r="D7243" s="6" t="n">
        <v>-1</v>
      </c>
      <c r="E7243" s="6" t="n">
        <v>1.98754578754579</v>
      </c>
      <c r="F7243" s="6" t="n">
        <v>0</v>
      </c>
      <c r="G7243" s="6" t="n">
        <v>0</v>
      </c>
      <c r="H7243" s="6" t="str">
        <f aca="false">IF(AND(A7243&gt;=Stimuli!$B$2,A7243&lt;=Stimuli!$C$2),Stimuli!$A$2,IF(AND(A7243&gt;=Stimuli!$B$3,A7243&lt;=Stimuli!$C$3),Stimuli!$A$3,IF(AND(A7243&gt;=Stimuli!$B$4,A7243&lt;=Stimuli!$C$4),Stimuli!$A$4,"")))</f>
        <v>01 Quiet baseline (60s)</v>
      </c>
      <c r="I7243" s="6" t="n">
        <f aca="false">(B7243-B7242)/((A7243-A7242)/1000)</f>
        <v>0.937728937728906</v>
      </c>
      <c r="J7243" s="6" t="n">
        <f aca="false">IF(OR(B7243&lt;Rules!$B$2,B7243&gt;Rules!$B$3,ABS(I7243)&gt;Rules!$B$4,OR(B7244&lt;Rules!$B$2,B7244&gt;Rules!$B$3,ABS(I7244)&gt;Rules!$B$4)),1,0)</f>
        <v>0</v>
      </c>
      <c r="K7243" s="6" t="str">
        <f aca="false">IF(F7243=1,COUNTIF($F$2:F7243,1),"")</f>
        <v/>
      </c>
    </row>
    <row r="7244" customFormat="false" ht="15" hidden="false" customHeight="false" outlineLevel="0" collapsed="false">
      <c r="A7244" s="6" t="n">
        <v>56909.743</v>
      </c>
      <c r="B7244" s="6" t="n">
        <v>1.95824175824176</v>
      </c>
      <c r="C7244" s="6" t="n">
        <v>78</v>
      </c>
      <c r="D7244" s="6" t="n">
        <v>-1</v>
      </c>
      <c r="E7244" s="6" t="n">
        <v>1.98754578754579</v>
      </c>
      <c r="F7244" s="6" t="n">
        <v>0</v>
      </c>
      <c r="G7244" s="6" t="n">
        <v>0</v>
      </c>
      <c r="H7244" s="6" t="str">
        <f aca="false">IF(AND(A7244&gt;=Stimuli!$B$2,A7244&lt;=Stimuli!$C$2),Stimuli!$A$2,IF(AND(A7244&gt;=Stimuli!$B$3,A7244&lt;=Stimuli!$C$3),Stimuli!$A$3,IF(AND(A7244&gt;=Stimuli!$B$4,A7244&lt;=Stimuli!$C$4),Stimuli!$A$4,"")))</f>
        <v>01 Quiet baseline (60s)</v>
      </c>
      <c r="I7244" s="6" t="n">
        <f aca="false">(B7244-B7243)/((A7244-A7243)/1000)</f>
        <v>-0.937728937728906</v>
      </c>
      <c r="J7244" s="6" t="n">
        <f aca="false">IF(OR(B7244&lt;Rules!$B$2,B7244&gt;Rules!$B$3,ABS(I7244)&gt;Rules!$B$4,OR(B7245&lt;Rules!$B$2,B7245&gt;Rules!$B$3,ABS(I7245)&gt;Rules!$B$4)),1,0)</f>
        <v>0</v>
      </c>
      <c r="K7244" s="6" t="str">
        <f aca="false">IF(F7244=1,COUNTIF($F$2:F7244,1),"")</f>
        <v/>
      </c>
    </row>
    <row r="7245" customFormat="false" ht="15" hidden="false" customHeight="false" outlineLevel="0" collapsed="false">
      <c r="A7245" s="6" t="n">
        <v>56917.5555</v>
      </c>
      <c r="B7245" s="6" t="n">
        <v>1.96556776556777</v>
      </c>
      <c r="C7245" s="6" t="n">
        <v>78</v>
      </c>
      <c r="D7245" s="6" t="n">
        <v>-1</v>
      </c>
      <c r="E7245" s="6" t="n">
        <v>1.98754578754579</v>
      </c>
      <c r="F7245" s="6" t="n">
        <v>0</v>
      </c>
      <c r="G7245" s="6" t="n">
        <v>0</v>
      </c>
      <c r="H7245" s="6" t="str">
        <f aca="false">IF(AND(A7245&gt;=Stimuli!$B$2,A7245&lt;=Stimuli!$C$2),Stimuli!$A$2,IF(AND(A7245&gt;=Stimuli!$B$3,A7245&lt;=Stimuli!$C$3),Stimuli!$A$3,IF(AND(A7245&gt;=Stimuli!$B$4,A7245&lt;=Stimuli!$C$4),Stimuli!$A$4,"")))</f>
        <v>01 Quiet baseline (60s)</v>
      </c>
      <c r="I7245" s="6" t="n">
        <f aca="false">(B7245-B7244)/((A7245-A7244)/1000)</f>
        <v>0.937728937728906</v>
      </c>
      <c r="J7245" s="6" t="n">
        <f aca="false">IF(OR(B7245&lt;Rules!$B$2,B7245&gt;Rules!$B$3,ABS(I7245)&gt;Rules!$B$4,OR(B7246&lt;Rules!$B$2,B7246&gt;Rules!$B$3,ABS(I7246)&gt;Rules!$B$4)),1,0)</f>
        <v>0</v>
      </c>
      <c r="K7245" s="6" t="str">
        <f aca="false">IF(F7245=1,COUNTIF($F$2:F7245,1),"")</f>
        <v/>
      </c>
    </row>
    <row r="7246" customFormat="false" ht="15" hidden="false" customHeight="false" outlineLevel="0" collapsed="false">
      <c r="A7246" s="6" t="n">
        <v>56925.368</v>
      </c>
      <c r="B7246" s="6" t="n">
        <v>1.95824175824176</v>
      </c>
      <c r="C7246" s="6" t="n">
        <v>78</v>
      </c>
      <c r="D7246" s="6" t="n">
        <v>-1</v>
      </c>
      <c r="E7246" s="6" t="n">
        <v>1.98754578754579</v>
      </c>
      <c r="F7246" s="6" t="n">
        <v>0</v>
      </c>
      <c r="G7246" s="6" t="n">
        <v>0</v>
      </c>
      <c r="H7246" s="6" t="str">
        <f aca="false">IF(AND(A7246&gt;=Stimuli!$B$2,A7246&lt;=Stimuli!$C$2),Stimuli!$A$2,IF(AND(A7246&gt;=Stimuli!$B$3,A7246&lt;=Stimuli!$C$3),Stimuli!$A$3,IF(AND(A7246&gt;=Stimuli!$B$4,A7246&lt;=Stimuli!$C$4),Stimuli!$A$4,"")))</f>
        <v>01 Quiet baseline (60s)</v>
      </c>
      <c r="I7246" s="6" t="n">
        <f aca="false">(B7246-B7245)/((A7246-A7245)/1000)</f>
        <v>-0.937728937728906</v>
      </c>
      <c r="J7246" s="6" t="n">
        <f aca="false">IF(OR(B7246&lt;Rules!$B$2,B7246&gt;Rules!$B$3,ABS(I7246)&gt;Rules!$B$4,OR(B7247&lt;Rules!$B$2,B7247&gt;Rules!$B$3,ABS(I7247)&gt;Rules!$B$4)),1,0)</f>
        <v>0</v>
      </c>
      <c r="K7246" s="6" t="str">
        <f aca="false">IF(F7246=1,COUNTIF($F$2:F7246,1),"")</f>
        <v/>
      </c>
    </row>
    <row r="7247" customFormat="false" ht="15" hidden="false" customHeight="false" outlineLevel="0" collapsed="false">
      <c r="A7247" s="6" t="n">
        <v>56933.1805</v>
      </c>
      <c r="B7247" s="6" t="n">
        <v>1.96410256410256</v>
      </c>
      <c r="C7247" s="6" t="n">
        <v>78</v>
      </c>
      <c r="D7247" s="6" t="n">
        <v>-1</v>
      </c>
      <c r="E7247" s="6" t="n">
        <v>1.98754578754579</v>
      </c>
      <c r="F7247" s="6" t="n">
        <v>0</v>
      </c>
      <c r="G7247" s="6" t="n">
        <v>0</v>
      </c>
      <c r="H7247" s="6" t="str">
        <f aca="false">IF(AND(A7247&gt;=Stimuli!$B$2,A7247&lt;=Stimuli!$C$2),Stimuli!$A$2,IF(AND(A7247&gt;=Stimuli!$B$3,A7247&lt;=Stimuli!$C$3),Stimuli!$A$3,IF(AND(A7247&gt;=Stimuli!$B$4,A7247&lt;=Stimuli!$C$4),Stimuli!$A$4,"")))</f>
        <v>01 Quiet baseline (60s)</v>
      </c>
      <c r="I7247" s="6" t="n">
        <f aca="false">(B7247-B7246)/((A7247-A7246)/1000)</f>
        <v>0.750183150183176</v>
      </c>
      <c r="J7247" s="6" t="n">
        <f aca="false">IF(OR(B7247&lt;Rules!$B$2,B7247&gt;Rules!$B$3,ABS(I7247)&gt;Rules!$B$4,OR(B7248&lt;Rules!$B$2,B7248&gt;Rules!$B$3,ABS(I7248)&gt;Rules!$B$4)),1,0)</f>
        <v>0</v>
      </c>
      <c r="K7247" s="6" t="str">
        <f aca="false">IF(F7247=1,COUNTIF($F$2:F7247,1),"")</f>
        <v/>
      </c>
    </row>
    <row r="7248" customFormat="false" ht="15" hidden="false" customHeight="false" outlineLevel="0" collapsed="false">
      <c r="A7248" s="6" t="n">
        <v>56940.993</v>
      </c>
      <c r="B7248" s="6" t="n">
        <v>1.96117216117216</v>
      </c>
      <c r="C7248" s="6" t="n">
        <v>78</v>
      </c>
      <c r="D7248" s="6" t="n">
        <v>-1</v>
      </c>
      <c r="E7248" s="6" t="n">
        <v>1.98754578754579</v>
      </c>
      <c r="F7248" s="6" t="n">
        <v>0</v>
      </c>
      <c r="G7248" s="6" t="n">
        <v>0</v>
      </c>
      <c r="H7248" s="6" t="str">
        <f aca="false">IF(AND(A7248&gt;=Stimuli!$B$2,A7248&lt;=Stimuli!$C$2),Stimuli!$A$2,IF(AND(A7248&gt;=Stimuli!$B$3,A7248&lt;=Stimuli!$C$3),Stimuli!$A$3,IF(AND(A7248&gt;=Stimuli!$B$4,A7248&lt;=Stimuli!$C$4),Stimuli!$A$4,"")))</f>
        <v>01 Quiet baseline (60s)</v>
      </c>
      <c r="I7248" s="6" t="n">
        <f aca="false">(B7248-B7247)/((A7248-A7247)/1000)</f>
        <v>-0.375091575091574</v>
      </c>
      <c r="J7248" s="6" t="n">
        <f aca="false">IF(OR(B7248&lt;Rules!$B$2,B7248&gt;Rules!$B$3,ABS(I7248)&gt;Rules!$B$4,OR(B7249&lt;Rules!$B$2,B7249&gt;Rules!$B$3,ABS(I7249)&gt;Rules!$B$4)),1,0)</f>
        <v>0</v>
      </c>
      <c r="K7248" s="6" t="str">
        <f aca="false">IF(F7248=1,COUNTIF($F$2:F7248,1),"")</f>
        <v/>
      </c>
    </row>
    <row r="7249" customFormat="false" ht="15" hidden="false" customHeight="false" outlineLevel="0" collapsed="false">
      <c r="A7249" s="6" t="n">
        <v>56948.8055</v>
      </c>
      <c r="B7249" s="6" t="n">
        <v>1.96410256410256</v>
      </c>
      <c r="C7249" s="6" t="n">
        <v>78</v>
      </c>
      <c r="D7249" s="6" t="n">
        <v>-1</v>
      </c>
      <c r="E7249" s="6" t="n">
        <v>1.98754578754579</v>
      </c>
      <c r="F7249" s="6" t="n">
        <v>0</v>
      </c>
      <c r="G7249" s="6" t="n">
        <v>0</v>
      </c>
      <c r="H7249" s="6" t="str">
        <f aca="false">IF(AND(A7249&gt;=Stimuli!$B$2,A7249&lt;=Stimuli!$C$2),Stimuli!$A$2,IF(AND(A7249&gt;=Stimuli!$B$3,A7249&lt;=Stimuli!$C$3),Stimuli!$A$3,IF(AND(A7249&gt;=Stimuli!$B$4,A7249&lt;=Stimuli!$C$4),Stimuli!$A$4,"")))</f>
        <v>01 Quiet baseline (60s)</v>
      </c>
      <c r="I7249" s="6" t="n">
        <f aca="false">(B7249-B7248)/((A7249-A7248)/1000)</f>
        <v>0.375091575091574</v>
      </c>
      <c r="J7249" s="6" t="n">
        <f aca="false">IF(OR(B7249&lt;Rules!$B$2,B7249&gt;Rules!$B$3,ABS(I7249)&gt;Rules!$B$4,OR(B7250&lt;Rules!$B$2,B7250&gt;Rules!$B$3,ABS(I7250)&gt;Rules!$B$4)),1,0)</f>
        <v>0</v>
      </c>
      <c r="K7249" s="6" t="str">
        <f aca="false">IF(F7249=1,COUNTIF($F$2:F7249,1),"")</f>
        <v/>
      </c>
    </row>
    <row r="7250" customFormat="false" ht="15" hidden="false" customHeight="false" outlineLevel="0" collapsed="false">
      <c r="A7250" s="6" t="n">
        <v>56956.618</v>
      </c>
      <c r="B7250" s="6" t="n">
        <v>1.96117216117216</v>
      </c>
      <c r="C7250" s="6" t="n">
        <v>78</v>
      </c>
      <c r="D7250" s="6" t="n">
        <v>-1</v>
      </c>
      <c r="E7250" s="6" t="n">
        <v>1.98754578754579</v>
      </c>
      <c r="F7250" s="6" t="n">
        <v>0</v>
      </c>
      <c r="G7250" s="6" t="n">
        <v>0</v>
      </c>
      <c r="H7250" s="6" t="str">
        <f aca="false">IF(AND(A7250&gt;=Stimuli!$B$2,A7250&lt;=Stimuli!$C$2),Stimuli!$A$2,IF(AND(A7250&gt;=Stimuli!$B$3,A7250&lt;=Stimuli!$C$3),Stimuli!$A$3,IF(AND(A7250&gt;=Stimuli!$B$4,A7250&lt;=Stimuli!$C$4),Stimuli!$A$4,"")))</f>
        <v>01 Quiet baseline (60s)</v>
      </c>
      <c r="I7250" s="6" t="n">
        <f aca="false">(B7250-B7249)/((A7250-A7249)/1000)</f>
        <v>-0.375091575091574</v>
      </c>
      <c r="J7250" s="6" t="n">
        <f aca="false">IF(OR(B7250&lt;Rules!$B$2,B7250&gt;Rules!$B$3,ABS(I7250)&gt;Rules!$B$4,OR(B7251&lt;Rules!$B$2,B7251&gt;Rules!$B$3,ABS(I7251)&gt;Rules!$B$4)),1,0)</f>
        <v>0</v>
      </c>
      <c r="K7250" s="6" t="str">
        <f aca="false">IF(F7250=1,COUNTIF($F$2:F7250,1),"")</f>
        <v/>
      </c>
    </row>
    <row r="7251" customFormat="false" ht="15" hidden="false" customHeight="false" outlineLevel="0" collapsed="false">
      <c r="A7251" s="6" t="n">
        <v>56964.4305</v>
      </c>
      <c r="B7251" s="6" t="n">
        <v>1.96263736263736</v>
      </c>
      <c r="C7251" s="6" t="n">
        <v>78</v>
      </c>
      <c r="D7251" s="6" t="n">
        <v>-1</v>
      </c>
      <c r="E7251" s="6" t="n">
        <v>1.98754578754579</v>
      </c>
      <c r="F7251" s="6" t="n">
        <v>0</v>
      </c>
      <c r="G7251" s="6" t="n">
        <v>0</v>
      </c>
      <c r="H7251" s="6" t="str">
        <f aca="false">IF(AND(A7251&gt;=Stimuli!$B$2,A7251&lt;=Stimuli!$C$2),Stimuli!$A$2,IF(AND(A7251&gt;=Stimuli!$B$3,A7251&lt;=Stimuli!$C$3),Stimuli!$A$3,IF(AND(A7251&gt;=Stimuli!$B$4,A7251&lt;=Stimuli!$C$4),Stimuli!$A$4,"")))</f>
        <v>01 Quiet baseline (60s)</v>
      </c>
      <c r="I7251" s="6" t="n">
        <f aca="false">(B7251-B7250)/((A7251-A7250)/1000)</f>
        <v>0.18754578754573</v>
      </c>
      <c r="J7251" s="6" t="n">
        <f aca="false">IF(OR(B7251&lt;Rules!$B$2,B7251&gt;Rules!$B$3,ABS(I7251)&gt;Rules!$B$4,OR(B7252&lt;Rules!$B$2,B7252&gt;Rules!$B$3,ABS(I7252)&gt;Rules!$B$4)),1,0)</f>
        <v>0</v>
      </c>
      <c r="K7251" s="6" t="str">
        <f aca="false">IF(F7251=1,COUNTIF($F$2:F7251,1),"")</f>
        <v/>
      </c>
    </row>
    <row r="7252" customFormat="false" ht="15" hidden="false" customHeight="false" outlineLevel="0" collapsed="false">
      <c r="A7252" s="6" t="n">
        <v>56972.243</v>
      </c>
      <c r="B7252" s="6" t="n">
        <v>1.96263736263736</v>
      </c>
      <c r="C7252" s="6" t="n">
        <v>78</v>
      </c>
      <c r="D7252" s="6" t="n">
        <v>-1</v>
      </c>
      <c r="E7252" s="6" t="n">
        <v>1.98754578754579</v>
      </c>
      <c r="F7252" s="6" t="n">
        <v>0</v>
      </c>
      <c r="G7252" s="6" t="n">
        <v>0</v>
      </c>
      <c r="H7252" s="6" t="str">
        <f aca="false">IF(AND(A7252&gt;=Stimuli!$B$2,A7252&lt;=Stimuli!$C$2),Stimuli!$A$2,IF(AND(A7252&gt;=Stimuli!$B$3,A7252&lt;=Stimuli!$C$3),Stimuli!$A$3,IF(AND(A7252&gt;=Stimuli!$B$4,A7252&lt;=Stimuli!$C$4),Stimuli!$A$4,"")))</f>
        <v>01 Quiet baseline (60s)</v>
      </c>
      <c r="I7252" s="6" t="n">
        <f aca="false">(B7252-B7251)/((A7252-A7251)/1000)</f>
        <v>0</v>
      </c>
      <c r="J7252" s="6" t="n">
        <f aca="false">IF(OR(B7252&lt;Rules!$B$2,B7252&gt;Rules!$B$3,ABS(I7252)&gt;Rules!$B$4,OR(B7253&lt;Rules!$B$2,B7253&gt;Rules!$B$3,ABS(I7253)&gt;Rules!$B$4)),1,0)</f>
        <v>0</v>
      </c>
      <c r="K7252" s="6" t="str">
        <f aca="false">IF(F7252=1,COUNTIF($F$2:F7252,1),"")</f>
        <v/>
      </c>
    </row>
    <row r="7253" customFormat="false" ht="15" hidden="false" customHeight="false" outlineLevel="0" collapsed="false">
      <c r="A7253" s="6" t="n">
        <v>56980.0555</v>
      </c>
      <c r="B7253" s="6" t="n">
        <v>1.96117216117216</v>
      </c>
      <c r="C7253" s="6" t="n">
        <v>78</v>
      </c>
      <c r="D7253" s="6" t="n">
        <v>-1</v>
      </c>
      <c r="E7253" s="6" t="n">
        <v>1.98754578754579</v>
      </c>
      <c r="F7253" s="6" t="n">
        <v>0</v>
      </c>
      <c r="G7253" s="6" t="n">
        <v>0</v>
      </c>
      <c r="H7253" s="6" t="str">
        <f aca="false">IF(AND(A7253&gt;=Stimuli!$B$2,A7253&lt;=Stimuli!$C$2),Stimuli!$A$2,IF(AND(A7253&gt;=Stimuli!$B$3,A7253&lt;=Stimuli!$C$3),Stimuli!$A$3,IF(AND(A7253&gt;=Stimuli!$B$4,A7253&lt;=Stimuli!$C$4),Stimuli!$A$4,"")))</f>
        <v>01 Quiet baseline (60s)</v>
      </c>
      <c r="I7253" s="6" t="n">
        <f aca="false">(B7253-B7252)/((A7253-A7252)/1000)</f>
        <v>-0.18754578754573</v>
      </c>
      <c r="J7253" s="6" t="n">
        <f aca="false">IF(OR(B7253&lt;Rules!$B$2,B7253&gt;Rules!$B$3,ABS(I7253)&gt;Rules!$B$4,OR(B7254&lt;Rules!$B$2,B7254&gt;Rules!$B$3,ABS(I7254)&gt;Rules!$B$4)),1,0)</f>
        <v>0</v>
      </c>
      <c r="K7253" s="6" t="str">
        <f aca="false">IF(F7253=1,COUNTIF($F$2:F7253,1),"")</f>
        <v/>
      </c>
    </row>
    <row r="7254" customFormat="false" ht="15" hidden="false" customHeight="false" outlineLevel="0" collapsed="false">
      <c r="A7254" s="6" t="n">
        <v>56987.868</v>
      </c>
      <c r="B7254" s="6" t="n">
        <v>1.96556776556777</v>
      </c>
      <c r="C7254" s="6" t="n">
        <v>78</v>
      </c>
      <c r="D7254" s="6" t="n">
        <v>-1</v>
      </c>
      <c r="E7254" s="6" t="n">
        <v>1.98754578754579</v>
      </c>
      <c r="F7254" s="6" t="n">
        <v>0</v>
      </c>
      <c r="G7254" s="6" t="n">
        <v>0</v>
      </c>
      <c r="H7254" s="6" t="str">
        <f aca="false">IF(AND(A7254&gt;=Stimuli!$B$2,A7254&lt;=Stimuli!$C$2),Stimuli!$A$2,IF(AND(A7254&gt;=Stimuli!$B$3,A7254&lt;=Stimuli!$C$3),Stimuli!$A$3,IF(AND(A7254&gt;=Stimuli!$B$4,A7254&lt;=Stimuli!$C$4),Stimuli!$A$4,"")))</f>
        <v>01 Quiet baseline (60s)</v>
      </c>
      <c r="I7254" s="6" t="n">
        <f aca="false">(B7254-B7253)/((A7254-A7253)/1000)</f>
        <v>0.562637362637304</v>
      </c>
      <c r="J7254" s="6" t="n">
        <f aca="false">IF(OR(B7254&lt;Rules!$B$2,B7254&gt;Rules!$B$3,ABS(I7254)&gt;Rules!$B$4,OR(B7255&lt;Rules!$B$2,B7255&gt;Rules!$B$3,ABS(I7255)&gt;Rules!$B$4)),1,0)</f>
        <v>0</v>
      </c>
      <c r="K7254" s="6" t="str">
        <f aca="false">IF(F7254=1,COUNTIF($F$2:F7254,1),"")</f>
        <v/>
      </c>
    </row>
    <row r="7255" customFormat="false" ht="15" hidden="false" customHeight="false" outlineLevel="0" collapsed="false">
      <c r="A7255" s="6" t="n">
        <v>56995.6805</v>
      </c>
      <c r="B7255" s="6" t="n">
        <v>1.95970695970696</v>
      </c>
      <c r="C7255" s="6" t="n">
        <v>78</v>
      </c>
      <c r="D7255" s="6" t="n">
        <v>-1</v>
      </c>
      <c r="E7255" s="6" t="n">
        <v>1.98754578754579</v>
      </c>
      <c r="F7255" s="6" t="n">
        <v>0</v>
      </c>
      <c r="G7255" s="6" t="n">
        <v>0</v>
      </c>
      <c r="H7255" s="6" t="str">
        <f aca="false">IF(AND(A7255&gt;=Stimuli!$B$2,A7255&lt;=Stimuli!$C$2),Stimuli!$A$2,IF(AND(A7255&gt;=Stimuli!$B$3,A7255&lt;=Stimuli!$C$3),Stimuli!$A$3,IF(AND(A7255&gt;=Stimuli!$B$4,A7255&lt;=Stimuli!$C$4),Stimuli!$A$4,"")))</f>
        <v>01 Quiet baseline (60s)</v>
      </c>
      <c r="I7255" s="6" t="n">
        <f aca="false">(B7255-B7254)/((A7255-A7254)/1000)</f>
        <v>-0.750183150183034</v>
      </c>
      <c r="J7255" s="6" t="n">
        <f aca="false">IF(OR(B7255&lt;Rules!$B$2,B7255&gt;Rules!$B$3,ABS(I7255)&gt;Rules!$B$4,OR(B7256&lt;Rules!$B$2,B7256&gt;Rules!$B$3,ABS(I7256)&gt;Rules!$B$4)),1,0)</f>
        <v>0</v>
      </c>
      <c r="K7255" s="6" t="str">
        <f aca="false">IF(F7255=1,COUNTIF($F$2:F7255,1),"")</f>
        <v/>
      </c>
    </row>
    <row r="7256" customFormat="false" ht="15" hidden="false" customHeight="false" outlineLevel="0" collapsed="false">
      <c r="A7256" s="6" t="n">
        <v>57003.493</v>
      </c>
      <c r="B7256" s="6" t="n">
        <v>1.96556776556777</v>
      </c>
      <c r="C7256" s="6" t="n">
        <v>78</v>
      </c>
      <c r="D7256" s="6" t="n">
        <v>-1</v>
      </c>
      <c r="E7256" s="6" t="n">
        <v>1.98754578754579</v>
      </c>
      <c r="F7256" s="6" t="n">
        <v>0</v>
      </c>
      <c r="G7256" s="6" t="n">
        <v>0</v>
      </c>
      <c r="H7256" s="6" t="str">
        <f aca="false">IF(AND(A7256&gt;=Stimuli!$B$2,A7256&lt;=Stimuli!$C$2),Stimuli!$A$2,IF(AND(A7256&gt;=Stimuli!$B$3,A7256&lt;=Stimuli!$C$3),Stimuli!$A$3,IF(AND(A7256&gt;=Stimuli!$B$4,A7256&lt;=Stimuli!$C$4),Stimuli!$A$4,"")))</f>
        <v>01 Quiet baseline (60s)</v>
      </c>
      <c r="I7256" s="6" t="n">
        <f aca="false">(B7256-B7255)/((A7256-A7255)/1000)</f>
        <v>0.750183150183034</v>
      </c>
      <c r="J7256" s="6" t="n">
        <f aca="false">IF(OR(B7256&lt;Rules!$B$2,B7256&gt;Rules!$B$3,ABS(I7256)&gt;Rules!$B$4,OR(B7257&lt;Rules!$B$2,B7257&gt;Rules!$B$3,ABS(I7257)&gt;Rules!$B$4)),1,0)</f>
        <v>0</v>
      </c>
      <c r="K7256" s="6" t="str">
        <f aca="false">IF(F7256=1,COUNTIF($F$2:F7256,1),"")</f>
        <v/>
      </c>
    </row>
    <row r="7257" customFormat="false" ht="15" hidden="false" customHeight="false" outlineLevel="0" collapsed="false">
      <c r="A7257" s="6" t="n">
        <v>57011.3055</v>
      </c>
      <c r="B7257" s="6" t="n">
        <v>1.95824175824176</v>
      </c>
      <c r="C7257" s="6" t="n">
        <v>78</v>
      </c>
      <c r="D7257" s="6" t="n">
        <v>-1</v>
      </c>
      <c r="E7257" s="6" t="n">
        <v>1.98754578754579</v>
      </c>
      <c r="F7257" s="6" t="n">
        <v>0</v>
      </c>
      <c r="G7257" s="6" t="n">
        <v>0</v>
      </c>
      <c r="H7257" s="6" t="str">
        <f aca="false">IF(AND(A7257&gt;=Stimuli!$B$2,A7257&lt;=Stimuli!$C$2),Stimuli!$A$2,IF(AND(A7257&gt;=Stimuli!$B$3,A7257&lt;=Stimuli!$C$3),Stimuli!$A$3,IF(AND(A7257&gt;=Stimuli!$B$4,A7257&lt;=Stimuli!$C$4),Stimuli!$A$4,"")))</f>
        <v>01 Quiet baseline (60s)</v>
      </c>
      <c r="I7257" s="6" t="n">
        <f aca="false">(B7257-B7256)/((A7257-A7256)/1000)</f>
        <v>-0.937728937728906</v>
      </c>
      <c r="J7257" s="6" t="n">
        <f aca="false">IF(OR(B7257&lt;Rules!$B$2,B7257&gt;Rules!$B$3,ABS(I7257)&gt;Rules!$B$4,OR(B7258&lt;Rules!$B$2,B7258&gt;Rules!$B$3,ABS(I7258)&gt;Rules!$B$4)),1,0)</f>
        <v>0</v>
      </c>
      <c r="K7257" s="6" t="str">
        <f aca="false">IF(F7257=1,COUNTIF($F$2:F7257,1),"")</f>
        <v/>
      </c>
    </row>
    <row r="7258" customFormat="false" ht="15" hidden="false" customHeight="false" outlineLevel="0" collapsed="false">
      <c r="A7258" s="6" t="n">
        <v>57019.118</v>
      </c>
      <c r="B7258" s="6" t="n">
        <v>1.96556776556777</v>
      </c>
      <c r="C7258" s="6" t="n">
        <v>78</v>
      </c>
      <c r="D7258" s="6" t="n">
        <v>-1</v>
      </c>
      <c r="E7258" s="6" t="n">
        <v>1.98754578754579</v>
      </c>
      <c r="F7258" s="6" t="n">
        <v>0</v>
      </c>
      <c r="G7258" s="6" t="n">
        <v>0</v>
      </c>
      <c r="H7258" s="6" t="str">
        <f aca="false">IF(AND(A7258&gt;=Stimuli!$B$2,A7258&lt;=Stimuli!$C$2),Stimuli!$A$2,IF(AND(A7258&gt;=Stimuli!$B$3,A7258&lt;=Stimuli!$C$3),Stimuli!$A$3,IF(AND(A7258&gt;=Stimuli!$B$4,A7258&lt;=Stimuli!$C$4),Stimuli!$A$4,"")))</f>
        <v>01 Quiet baseline (60s)</v>
      </c>
      <c r="I7258" s="6" t="n">
        <f aca="false">(B7258-B7257)/((A7258-A7257)/1000)</f>
        <v>0.937728937728906</v>
      </c>
      <c r="J7258" s="6" t="n">
        <f aca="false">IF(OR(B7258&lt;Rules!$B$2,B7258&gt;Rules!$B$3,ABS(I7258)&gt;Rules!$B$4,OR(B7259&lt;Rules!$B$2,B7259&gt;Rules!$B$3,ABS(I7259)&gt;Rules!$B$4)),1,0)</f>
        <v>0</v>
      </c>
      <c r="K7258" s="6" t="str">
        <f aca="false">IF(F7258=1,COUNTIF($F$2:F7258,1),"")</f>
        <v/>
      </c>
    </row>
    <row r="7259" customFormat="false" ht="15" hidden="false" customHeight="false" outlineLevel="0" collapsed="false">
      <c r="A7259" s="6" t="n">
        <v>57026.9305</v>
      </c>
      <c r="B7259" s="6" t="n">
        <v>1.95824175824176</v>
      </c>
      <c r="C7259" s="6" t="n">
        <v>78</v>
      </c>
      <c r="D7259" s="6" t="n">
        <v>-1</v>
      </c>
      <c r="E7259" s="6" t="n">
        <v>1.98754578754579</v>
      </c>
      <c r="F7259" s="6" t="n">
        <v>0</v>
      </c>
      <c r="G7259" s="6" t="n">
        <v>0</v>
      </c>
      <c r="H7259" s="6" t="str">
        <f aca="false">IF(AND(A7259&gt;=Stimuli!$B$2,A7259&lt;=Stimuli!$C$2),Stimuli!$A$2,IF(AND(A7259&gt;=Stimuli!$B$3,A7259&lt;=Stimuli!$C$3),Stimuli!$A$3,IF(AND(A7259&gt;=Stimuli!$B$4,A7259&lt;=Stimuli!$C$4),Stimuli!$A$4,"")))</f>
        <v>01 Quiet baseline (60s)</v>
      </c>
      <c r="I7259" s="6" t="n">
        <f aca="false">(B7259-B7258)/((A7259-A7258)/1000)</f>
        <v>-0.937728937728906</v>
      </c>
      <c r="J7259" s="6" t="n">
        <f aca="false">IF(OR(B7259&lt;Rules!$B$2,B7259&gt;Rules!$B$3,ABS(I7259)&gt;Rules!$B$4,OR(B7260&lt;Rules!$B$2,B7260&gt;Rules!$B$3,ABS(I7260)&gt;Rules!$B$4)),1,0)</f>
        <v>0</v>
      </c>
      <c r="K7259" s="6" t="str">
        <f aca="false">IF(F7259=1,COUNTIF($F$2:F7259,1),"")</f>
        <v/>
      </c>
    </row>
    <row r="7260" customFormat="false" ht="15" hidden="false" customHeight="false" outlineLevel="0" collapsed="false">
      <c r="A7260" s="6" t="n">
        <v>57034.743</v>
      </c>
      <c r="B7260" s="6" t="n">
        <v>1.96556776556777</v>
      </c>
      <c r="C7260" s="6" t="n">
        <v>78</v>
      </c>
      <c r="D7260" s="6" t="n">
        <v>-1</v>
      </c>
      <c r="E7260" s="6" t="n">
        <v>1.98754578754579</v>
      </c>
      <c r="F7260" s="6" t="n">
        <v>0</v>
      </c>
      <c r="G7260" s="6" t="n">
        <v>0</v>
      </c>
      <c r="H7260" s="6" t="str">
        <f aca="false">IF(AND(A7260&gt;=Stimuli!$B$2,A7260&lt;=Stimuli!$C$2),Stimuli!$A$2,IF(AND(A7260&gt;=Stimuli!$B$3,A7260&lt;=Stimuli!$C$3),Stimuli!$A$3,IF(AND(A7260&gt;=Stimuli!$B$4,A7260&lt;=Stimuli!$C$4),Stimuli!$A$4,"")))</f>
        <v>01 Quiet baseline (60s)</v>
      </c>
      <c r="I7260" s="6" t="n">
        <f aca="false">(B7260-B7259)/((A7260-A7259)/1000)</f>
        <v>0.937728937728906</v>
      </c>
      <c r="J7260" s="6" t="n">
        <f aca="false">IF(OR(B7260&lt;Rules!$B$2,B7260&gt;Rules!$B$3,ABS(I7260)&gt;Rules!$B$4,OR(B7261&lt;Rules!$B$2,B7261&gt;Rules!$B$3,ABS(I7261)&gt;Rules!$B$4)),1,0)</f>
        <v>0</v>
      </c>
      <c r="K7260" s="6" t="str">
        <f aca="false">IF(F7260=1,COUNTIF($F$2:F7260,1),"")</f>
        <v/>
      </c>
    </row>
    <row r="7261" customFormat="false" ht="15" hidden="false" customHeight="false" outlineLevel="0" collapsed="false">
      <c r="A7261" s="6" t="n">
        <v>57042.5555</v>
      </c>
      <c r="B7261" s="6" t="n">
        <v>1.95677655677656</v>
      </c>
      <c r="C7261" s="6" t="n">
        <v>78</v>
      </c>
      <c r="D7261" s="6" t="n">
        <v>-1</v>
      </c>
      <c r="E7261" s="6" t="n">
        <v>1.98754578754579</v>
      </c>
      <c r="F7261" s="6" t="n">
        <v>0</v>
      </c>
      <c r="G7261" s="6" t="n">
        <v>0</v>
      </c>
      <c r="H7261" s="6" t="str">
        <f aca="false">IF(AND(A7261&gt;=Stimuli!$B$2,A7261&lt;=Stimuli!$C$2),Stimuli!$A$2,IF(AND(A7261&gt;=Stimuli!$B$3,A7261&lt;=Stimuli!$C$3),Stimuli!$A$3,IF(AND(A7261&gt;=Stimuli!$B$4,A7261&lt;=Stimuli!$C$4),Stimuli!$A$4,"")))</f>
        <v>01 Quiet baseline (60s)</v>
      </c>
      <c r="I7261" s="6" t="n">
        <f aca="false">(B7261-B7260)/((A7261-A7260)/1000)</f>
        <v>-1.12527472527464</v>
      </c>
      <c r="J7261" s="6" t="n">
        <f aca="false">IF(OR(B7261&lt;Rules!$B$2,B7261&gt;Rules!$B$3,ABS(I7261)&gt;Rules!$B$4,OR(B7262&lt;Rules!$B$2,B7262&gt;Rules!$B$3,ABS(I7262)&gt;Rules!$B$4)),1,0)</f>
        <v>0</v>
      </c>
      <c r="K7261" s="6" t="str">
        <f aca="false">IF(F7261=1,COUNTIF($F$2:F7261,1),"")</f>
        <v/>
      </c>
    </row>
    <row r="7262" customFormat="false" ht="15" hidden="false" customHeight="false" outlineLevel="0" collapsed="false">
      <c r="A7262" s="6" t="n">
        <v>57050.368</v>
      </c>
      <c r="B7262" s="6" t="n">
        <v>1.96410256410256</v>
      </c>
      <c r="C7262" s="6" t="n">
        <v>78</v>
      </c>
      <c r="D7262" s="6" t="n">
        <v>-1</v>
      </c>
      <c r="E7262" s="6" t="n">
        <v>1.98754578754579</v>
      </c>
      <c r="F7262" s="6" t="n">
        <v>0</v>
      </c>
      <c r="G7262" s="6" t="n">
        <v>0</v>
      </c>
      <c r="H7262" s="6" t="str">
        <f aca="false">IF(AND(A7262&gt;=Stimuli!$B$2,A7262&lt;=Stimuli!$C$2),Stimuli!$A$2,IF(AND(A7262&gt;=Stimuli!$B$3,A7262&lt;=Stimuli!$C$3),Stimuli!$A$3,IF(AND(A7262&gt;=Stimuli!$B$4,A7262&lt;=Stimuli!$C$4),Stimuli!$A$4,"")))</f>
        <v>01 Quiet baseline (60s)</v>
      </c>
      <c r="I7262" s="6" t="n">
        <f aca="false">(B7262-B7261)/((A7262-A7261)/1000)</f>
        <v>0.937728937728906</v>
      </c>
      <c r="J7262" s="6" t="n">
        <f aca="false">IF(OR(B7262&lt;Rules!$B$2,B7262&gt;Rules!$B$3,ABS(I7262)&gt;Rules!$B$4,OR(B7263&lt;Rules!$B$2,B7263&gt;Rules!$B$3,ABS(I7263)&gt;Rules!$B$4)),1,0)</f>
        <v>0</v>
      </c>
      <c r="K7262" s="6" t="str">
        <f aca="false">IF(F7262=1,COUNTIF($F$2:F7262,1),"")</f>
        <v/>
      </c>
    </row>
    <row r="7263" customFormat="false" ht="15" hidden="false" customHeight="false" outlineLevel="0" collapsed="false">
      <c r="A7263" s="6" t="n">
        <v>57058.1805</v>
      </c>
      <c r="B7263" s="6" t="n">
        <v>1.95677655677656</v>
      </c>
      <c r="C7263" s="6" t="n">
        <v>78</v>
      </c>
      <c r="D7263" s="6" t="n">
        <v>-1</v>
      </c>
      <c r="E7263" s="6" t="n">
        <v>1.98754578754579</v>
      </c>
      <c r="F7263" s="6" t="n">
        <v>0</v>
      </c>
      <c r="G7263" s="6" t="n">
        <v>0</v>
      </c>
      <c r="H7263" s="6" t="str">
        <f aca="false">IF(AND(A7263&gt;=Stimuli!$B$2,A7263&lt;=Stimuli!$C$2),Stimuli!$A$2,IF(AND(A7263&gt;=Stimuli!$B$3,A7263&lt;=Stimuli!$C$3),Stimuli!$A$3,IF(AND(A7263&gt;=Stimuli!$B$4,A7263&lt;=Stimuli!$C$4),Stimuli!$A$4,"")))</f>
        <v>01 Quiet baseline (60s)</v>
      </c>
      <c r="I7263" s="6" t="n">
        <f aca="false">(B7263-B7262)/((A7263-A7262)/1000)</f>
        <v>-0.937728937728906</v>
      </c>
      <c r="J7263" s="6" t="n">
        <f aca="false">IF(OR(B7263&lt;Rules!$B$2,B7263&gt;Rules!$B$3,ABS(I7263)&gt;Rules!$B$4,OR(B7264&lt;Rules!$B$2,B7264&gt;Rules!$B$3,ABS(I7264)&gt;Rules!$B$4)),1,0)</f>
        <v>0</v>
      </c>
      <c r="K7263" s="6" t="str">
        <f aca="false">IF(F7263=1,COUNTIF($F$2:F7263,1),"")</f>
        <v/>
      </c>
    </row>
    <row r="7264" customFormat="false" ht="15" hidden="false" customHeight="false" outlineLevel="0" collapsed="false">
      <c r="A7264" s="6" t="n">
        <v>57065.993</v>
      </c>
      <c r="B7264" s="6" t="n">
        <v>1.96117216117216</v>
      </c>
      <c r="C7264" s="6" t="n">
        <v>78</v>
      </c>
      <c r="D7264" s="6" t="n">
        <v>-1</v>
      </c>
      <c r="E7264" s="6" t="n">
        <v>1.98754578754579</v>
      </c>
      <c r="F7264" s="6" t="n">
        <v>0</v>
      </c>
      <c r="G7264" s="6" t="n">
        <v>0</v>
      </c>
      <c r="H7264" s="6" t="str">
        <f aca="false">IF(AND(A7264&gt;=Stimuli!$B$2,A7264&lt;=Stimuli!$C$2),Stimuli!$A$2,IF(AND(A7264&gt;=Stimuli!$B$3,A7264&lt;=Stimuli!$C$3),Stimuli!$A$3,IF(AND(A7264&gt;=Stimuli!$B$4,A7264&lt;=Stimuli!$C$4),Stimuli!$A$4,"")))</f>
        <v>01 Quiet baseline (60s)</v>
      </c>
      <c r="I7264" s="6" t="n">
        <f aca="false">(B7264-B7263)/((A7264-A7263)/1000)</f>
        <v>0.562637362637332</v>
      </c>
      <c r="J7264" s="6" t="n">
        <f aca="false">IF(OR(B7264&lt;Rules!$B$2,B7264&gt;Rules!$B$3,ABS(I7264)&gt;Rules!$B$4,OR(B7265&lt;Rules!$B$2,B7265&gt;Rules!$B$3,ABS(I7265)&gt;Rules!$B$4)),1,0)</f>
        <v>0</v>
      </c>
      <c r="K7264" s="6" t="str">
        <f aca="false">IF(F7264=1,COUNTIF($F$2:F7264,1),"")</f>
        <v/>
      </c>
    </row>
    <row r="7265" customFormat="false" ht="15" hidden="false" customHeight="false" outlineLevel="0" collapsed="false">
      <c r="A7265" s="6" t="n">
        <v>57073.8055</v>
      </c>
      <c r="B7265" s="6" t="n">
        <v>1.95677655677656</v>
      </c>
      <c r="C7265" s="6" t="n">
        <v>78</v>
      </c>
      <c r="D7265" s="6" t="n">
        <v>-1</v>
      </c>
      <c r="E7265" s="6" t="n">
        <v>1.98754578754579</v>
      </c>
      <c r="F7265" s="6" t="n">
        <v>0</v>
      </c>
      <c r="G7265" s="6" t="n">
        <v>0</v>
      </c>
      <c r="H7265" s="6" t="str">
        <f aca="false">IF(AND(A7265&gt;=Stimuli!$B$2,A7265&lt;=Stimuli!$C$2),Stimuli!$A$2,IF(AND(A7265&gt;=Stimuli!$B$3,A7265&lt;=Stimuli!$C$3),Stimuli!$A$3,IF(AND(A7265&gt;=Stimuli!$B$4,A7265&lt;=Stimuli!$C$4),Stimuli!$A$4,"")))</f>
        <v>01 Quiet baseline (60s)</v>
      </c>
      <c r="I7265" s="6" t="n">
        <f aca="false">(B7265-B7264)/((A7265-A7264)/1000)</f>
        <v>-0.562637362637332</v>
      </c>
      <c r="J7265" s="6" t="n">
        <f aca="false">IF(OR(B7265&lt;Rules!$B$2,B7265&gt;Rules!$B$3,ABS(I7265)&gt;Rules!$B$4,OR(B7266&lt;Rules!$B$2,B7266&gt;Rules!$B$3,ABS(I7266)&gt;Rules!$B$4)),1,0)</f>
        <v>0</v>
      </c>
      <c r="K7265" s="6" t="str">
        <f aca="false">IF(F7265=1,COUNTIF($F$2:F7265,1),"")</f>
        <v/>
      </c>
    </row>
    <row r="7266" customFormat="false" ht="15" hidden="false" customHeight="false" outlineLevel="0" collapsed="false">
      <c r="A7266" s="6" t="n">
        <v>57081.618</v>
      </c>
      <c r="B7266" s="6" t="n">
        <v>1.95824175824176</v>
      </c>
      <c r="C7266" s="6" t="n">
        <v>78</v>
      </c>
      <c r="D7266" s="6" t="n">
        <v>-1</v>
      </c>
      <c r="E7266" s="6" t="n">
        <v>1.98754578754579</v>
      </c>
      <c r="F7266" s="6" t="n">
        <v>0</v>
      </c>
      <c r="G7266" s="6" t="n">
        <v>0</v>
      </c>
      <c r="H7266" s="6" t="str">
        <f aca="false">IF(AND(A7266&gt;=Stimuli!$B$2,A7266&lt;=Stimuli!$C$2),Stimuli!$A$2,IF(AND(A7266&gt;=Stimuli!$B$3,A7266&lt;=Stimuli!$C$3),Stimuli!$A$3,IF(AND(A7266&gt;=Stimuli!$B$4,A7266&lt;=Stimuli!$C$4),Stimuli!$A$4,"")))</f>
        <v>01 Quiet baseline (60s)</v>
      </c>
      <c r="I7266" s="6" t="n">
        <f aca="false">(B7266-B7265)/((A7266-A7265)/1000)</f>
        <v>0.18754578754573</v>
      </c>
      <c r="J7266" s="6" t="n">
        <f aca="false">IF(OR(B7266&lt;Rules!$B$2,B7266&gt;Rules!$B$3,ABS(I7266)&gt;Rules!$B$4,OR(B7267&lt;Rules!$B$2,B7267&gt;Rules!$B$3,ABS(I7267)&gt;Rules!$B$4)),1,0)</f>
        <v>0</v>
      </c>
      <c r="K7266" s="6" t="str">
        <f aca="false">IF(F7266=1,COUNTIF($F$2:F7266,1),"")</f>
        <v/>
      </c>
    </row>
    <row r="7267" customFormat="false" ht="15" hidden="false" customHeight="false" outlineLevel="0" collapsed="false">
      <c r="A7267" s="6" t="n">
        <v>57089.4305</v>
      </c>
      <c r="B7267" s="6" t="n">
        <v>1.95677655677656</v>
      </c>
      <c r="C7267" s="6" t="n">
        <v>78</v>
      </c>
      <c r="D7267" s="6" t="n">
        <v>-1</v>
      </c>
      <c r="E7267" s="6" t="n">
        <v>1.98754578754579</v>
      </c>
      <c r="F7267" s="6" t="n">
        <v>0</v>
      </c>
      <c r="G7267" s="6" t="n">
        <v>0</v>
      </c>
      <c r="H7267" s="6" t="str">
        <f aca="false">IF(AND(A7267&gt;=Stimuli!$B$2,A7267&lt;=Stimuli!$C$2),Stimuli!$A$2,IF(AND(A7267&gt;=Stimuli!$B$3,A7267&lt;=Stimuli!$C$3),Stimuli!$A$3,IF(AND(A7267&gt;=Stimuli!$B$4,A7267&lt;=Stimuli!$C$4),Stimuli!$A$4,"")))</f>
        <v>01 Quiet baseline (60s)</v>
      </c>
      <c r="I7267" s="6" t="n">
        <f aca="false">(B7267-B7266)/((A7267-A7266)/1000)</f>
        <v>-0.18754578754573</v>
      </c>
      <c r="J7267" s="6" t="n">
        <f aca="false">IF(OR(B7267&lt;Rules!$B$2,B7267&gt;Rules!$B$3,ABS(I7267)&gt;Rules!$B$4,OR(B7268&lt;Rules!$B$2,B7268&gt;Rules!$B$3,ABS(I7268)&gt;Rules!$B$4)),1,0)</f>
        <v>0</v>
      </c>
      <c r="K7267" s="6" t="str">
        <f aca="false">IF(F7267=1,COUNTIF($F$2:F7267,1),"")</f>
        <v/>
      </c>
    </row>
    <row r="7268" customFormat="false" ht="15" hidden="false" customHeight="false" outlineLevel="0" collapsed="false">
      <c r="A7268" s="6" t="n">
        <v>57097.243</v>
      </c>
      <c r="B7268" s="6" t="n">
        <v>1.95677655677656</v>
      </c>
      <c r="C7268" s="6" t="n">
        <v>78</v>
      </c>
      <c r="D7268" s="6" t="n">
        <v>-1</v>
      </c>
      <c r="E7268" s="6" t="n">
        <v>1.98754578754579</v>
      </c>
      <c r="F7268" s="6" t="n">
        <v>0</v>
      </c>
      <c r="G7268" s="6" t="n">
        <v>0</v>
      </c>
      <c r="H7268" s="6" t="str">
        <f aca="false">IF(AND(A7268&gt;=Stimuli!$B$2,A7268&lt;=Stimuli!$C$2),Stimuli!$A$2,IF(AND(A7268&gt;=Stimuli!$B$3,A7268&lt;=Stimuli!$C$3),Stimuli!$A$3,IF(AND(A7268&gt;=Stimuli!$B$4,A7268&lt;=Stimuli!$C$4),Stimuli!$A$4,"")))</f>
        <v>01 Quiet baseline (60s)</v>
      </c>
      <c r="I7268" s="6" t="n">
        <f aca="false">(B7268-B7267)/((A7268-A7267)/1000)</f>
        <v>0</v>
      </c>
      <c r="J7268" s="6" t="n">
        <f aca="false">IF(OR(B7268&lt;Rules!$B$2,B7268&gt;Rules!$B$3,ABS(I7268)&gt;Rules!$B$4,OR(B7269&lt;Rules!$B$2,B7269&gt;Rules!$B$3,ABS(I7269)&gt;Rules!$B$4)),1,0)</f>
        <v>0</v>
      </c>
      <c r="K7268" s="6" t="str">
        <f aca="false">IF(F7268=1,COUNTIF($F$2:F7268,1),"")</f>
        <v/>
      </c>
    </row>
    <row r="7269" customFormat="false" ht="15" hidden="false" customHeight="false" outlineLevel="0" collapsed="false">
      <c r="A7269" s="6" t="n">
        <v>57105.0555</v>
      </c>
      <c r="B7269" s="6" t="n">
        <v>1.95824175824176</v>
      </c>
      <c r="C7269" s="6" t="n">
        <v>78</v>
      </c>
      <c r="D7269" s="6" t="n">
        <v>-1</v>
      </c>
      <c r="E7269" s="6" t="n">
        <v>1.98754578754579</v>
      </c>
      <c r="F7269" s="6" t="n">
        <v>0</v>
      </c>
      <c r="G7269" s="6" t="n">
        <v>0</v>
      </c>
      <c r="H7269" s="6" t="str">
        <f aca="false">IF(AND(A7269&gt;=Stimuli!$B$2,A7269&lt;=Stimuli!$C$2),Stimuli!$A$2,IF(AND(A7269&gt;=Stimuli!$B$3,A7269&lt;=Stimuli!$C$3),Stimuli!$A$3,IF(AND(A7269&gt;=Stimuli!$B$4,A7269&lt;=Stimuli!$C$4),Stimuli!$A$4,"")))</f>
        <v>01 Quiet baseline (60s)</v>
      </c>
      <c r="I7269" s="6" t="n">
        <f aca="false">(B7269-B7268)/((A7269-A7268)/1000)</f>
        <v>0.18754578754573</v>
      </c>
      <c r="J7269" s="6" t="n">
        <f aca="false">IF(OR(B7269&lt;Rules!$B$2,B7269&gt;Rules!$B$3,ABS(I7269)&gt;Rules!$B$4,OR(B7270&lt;Rules!$B$2,B7270&gt;Rules!$B$3,ABS(I7270)&gt;Rules!$B$4)),1,0)</f>
        <v>0</v>
      </c>
      <c r="K7269" s="6" t="str">
        <f aca="false">IF(F7269=1,COUNTIF($F$2:F7269,1),"")</f>
        <v/>
      </c>
    </row>
    <row r="7270" customFormat="false" ht="15" hidden="false" customHeight="false" outlineLevel="0" collapsed="false">
      <c r="A7270" s="6" t="n">
        <v>57112.868</v>
      </c>
      <c r="B7270" s="6" t="n">
        <v>1.95531135531136</v>
      </c>
      <c r="C7270" s="6" t="n">
        <v>78</v>
      </c>
      <c r="D7270" s="6" t="n">
        <v>-1</v>
      </c>
      <c r="E7270" s="6" t="n">
        <v>1.98754578754579</v>
      </c>
      <c r="F7270" s="6" t="n">
        <v>0</v>
      </c>
      <c r="G7270" s="6" t="n">
        <v>0</v>
      </c>
      <c r="H7270" s="6" t="str">
        <f aca="false">IF(AND(A7270&gt;=Stimuli!$B$2,A7270&lt;=Stimuli!$C$2),Stimuli!$A$2,IF(AND(A7270&gt;=Stimuli!$B$3,A7270&lt;=Stimuli!$C$3),Stimuli!$A$3,IF(AND(A7270&gt;=Stimuli!$B$4,A7270&lt;=Stimuli!$C$4),Stimuli!$A$4,"")))</f>
        <v>01 Quiet baseline (60s)</v>
      </c>
      <c r="I7270" s="6" t="n">
        <f aca="false">(B7270-B7269)/((A7270-A7269)/1000)</f>
        <v>-0.37509157509146</v>
      </c>
      <c r="J7270" s="6" t="n">
        <f aca="false">IF(OR(B7270&lt;Rules!$B$2,B7270&gt;Rules!$B$3,ABS(I7270)&gt;Rules!$B$4,OR(B7271&lt;Rules!$B$2,B7271&gt;Rules!$B$3,ABS(I7271)&gt;Rules!$B$4)),1,0)</f>
        <v>0</v>
      </c>
      <c r="K7270" s="6" t="str">
        <f aca="false">IF(F7270=1,COUNTIF($F$2:F7270,1),"")</f>
        <v/>
      </c>
    </row>
    <row r="7271" customFormat="false" ht="15" hidden="false" customHeight="false" outlineLevel="0" collapsed="false">
      <c r="A7271" s="6" t="n">
        <v>57120.6805</v>
      </c>
      <c r="B7271" s="6" t="n">
        <v>1.95824175824176</v>
      </c>
      <c r="C7271" s="6" t="n">
        <v>78</v>
      </c>
      <c r="D7271" s="6" t="n">
        <v>-1</v>
      </c>
      <c r="E7271" s="6" t="n">
        <v>1.98754578754579</v>
      </c>
      <c r="F7271" s="6" t="n">
        <v>0</v>
      </c>
      <c r="G7271" s="6" t="n">
        <v>0</v>
      </c>
      <c r="H7271" s="6" t="str">
        <f aca="false">IF(AND(A7271&gt;=Stimuli!$B$2,A7271&lt;=Stimuli!$C$2),Stimuli!$A$2,IF(AND(A7271&gt;=Stimuli!$B$3,A7271&lt;=Stimuli!$C$3),Stimuli!$A$3,IF(AND(A7271&gt;=Stimuli!$B$4,A7271&lt;=Stimuli!$C$4),Stimuli!$A$4,"")))</f>
        <v>01 Quiet baseline (60s)</v>
      </c>
      <c r="I7271" s="6" t="n">
        <f aca="false">(B7271-B7270)/((A7271-A7270)/1000)</f>
        <v>0.37509157509146</v>
      </c>
      <c r="J7271" s="6" t="n">
        <f aca="false">IF(OR(B7271&lt;Rules!$B$2,B7271&gt;Rules!$B$3,ABS(I7271)&gt;Rules!$B$4,OR(B7272&lt;Rules!$B$2,B7272&gt;Rules!$B$3,ABS(I7272)&gt;Rules!$B$4)),1,0)</f>
        <v>0</v>
      </c>
      <c r="K7271" s="6" t="str">
        <f aca="false">IF(F7271=1,COUNTIF($F$2:F7271,1),"")</f>
        <v/>
      </c>
    </row>
    <row r="7272" customFormat="false" ht="15" hidden="false" customHeight="false" outlineLevel="0" collapsed="false">
      <c r="A7272" s="6" t="n">
        <v>57128.493</v>
      </c>
      <c r="B7272" s="6" t="n">
        <v>1.95384615384615</v>
      </c>
      <c r="C7272" s="6" t="n">
        <v>78</v>
      </c>
      <c r="D7272" s="6" t="n">
        <v>-1</v>
      </c>
      <c r="E7272" s="6" t="n">
        <v>1.98754578754579</v>
      </c>
      <c r="F7272" s="6" t="n">
        <v>0</v>
      </c>
      <c r="G7272" s="6" t="n">
        <v>0</v>
      </c>
      <c r="H7272" s="6" t="str">
        <f aca="false">IF(AND(A7272&gt;=Stimuli!$B$2,A7272&lt;=Stimuli!$C$2),Stimuli!$A$2,IF(AND(A7272&gt;=Stimuli!$B$3,A7272&lt;=Stimuli!$C$3),Stimuli!$A$3,IF(AND(A7272&gt;=Stimuli!$B$4,A7272&lt;=Stimuli!$C$4),Stimuli!$A$4,"")))</f>
        <v>01 Quiet baseline (60s)</v>
      </c>
      <c r="I7272" s="6" t="n">
        <f aca="false">(B7272-B7271)/((A7272-A7271)/1000)</f>
        <v>-0.562637362637304</v>
      </c>
      <c r="J7272" s="6" t="n">
        <f aca="false">IF(OR(B7272&lt;Rules!$B$2,B7272&gt;Rules!$B$3,ABS(I7272)&gt;Rules!$B$4,OR(B7273&lt;Rules!$B$2,B7273&gt;Rules!$B$3,ABS(I7273)&gt;Rules!$B$4)),1,0)</f>
        <v>0</v>
      </c>
      <c r="K7272" s="6" t="str">
        <f aca="false">IF(F7272=1,COUNTIF($F$2:F7272,1),"")</f>
        <v/>
      </c>
    </row>
    <row r="7273" customFormat="false" ht="15" hidden="false" customHeight="false" outlineLevel="0" collapsed="false">
      <c r="A7273" s="6" t="n">
        <v>57136.3055</v>
      </c>
      <c r="B7273" s="6" t="n">
        <v>1.95970695970696</v>
      </c>
      <c r="C7273" s="6" t="n">
        <v>78</v>
      </c>
      <c r="D7273" s="6" t="n">
        <v>-1</v>
      </c>
      <c r="E7273" s="6" t="n">
        <v>1.98754578754579</v>
      </c>
      <c r="F7273" s="6" t="n">
        <v>0</v>
      </c>
      <c r="G7273" s="6" t="n">
        <v>0</v>
      </c>
      <c r="H7273" s="6" t="str">
        <f aca="false">IF(AND(A7273&gt;=Stimuli!$B$2,A7273&lt;=Stimuli!$C$2),Stimuli!$A$2,IF(AND(A7273&gt;=Stimuli!$B$3,A7273&lt;=Stimuli!$C$3),Stimuli!$A$3,IF(AND(A7273&gt;=Stimuli!$B$4,A7273&lt;=Stimuli!$C$4),Stimuli!$A$4,"")))</f>
        <v>01 Quiet baseline (60s)</v>
      </c>
      <c r="I7273" s="6" t="n">
        <f aca="false">(B7273-B7272)/((A7273-A7272)/1000)</f>
        <v>0.750183150183176</v>
      </c>
      <c r="J7273" s="6" t="n">
        <f aca="false">IF(OR(B7273&lt;Rules!$B$2,B7273&gt;Rules!$B$3,ABS(I7273)&gt;Rules!$B$4,OR(B7274&lt;Rules!$B$2,B7274&gt;Rules!$B$3,ABS(I7274)&gt;Rules!$B$4)),1,0)</f>
        <v>0</v>
      </c>
      <c r="K7273" s="6" t="str">
        <f aca="false">IF(F7273=1,COUNTIF($F$2:F7273,1),"")</f>
        <v/>
      </c>
    </row>
    <row r="7274" customFormat="false" ht="15" hidden="false" customHeight="false" outlineLevel="0" collapsed="false">
      <c r="A7274" s="6" t="n">
        <v>57144.118</v>
      </c>
      <c r="B7274" s="6" t="n">
        <v>1.95238095238095</v>
      </c>
      <c r="C7274" s="6" t="n">
        <v>78</v>
      </c>
      <c r="D7274" s="6" t="n">
        <v>-1</v>
      </c>
      <c r="E7274" s="6" t="n">
        <v>1.98754578754579</v>
      </c>
      <c r="F7274" s="6" t="n">
        <v>0</v>
      </c>
      <c r="G7274" s="6" t="n">
        <v>0</v>
      </c>
      <c r="H7274" s="6" t="str">
        <f aca="false">IF(AND(A7274&gt;=Stimuli!$B$2,A7274&lt;=Stimuli!$C$2),Stimuli!$A$2,IF(AND(A7274&gt;=Stimuli!$B$3,A7274&lt;=Stimuli!$C$3),Stimuli!$A$3,IF(AND(A7274&gt;=Stimuli!$B$4,A7274&lt;=Stimuli!$C$4),Stimuli!$A$4,"")))</f>
        <v>01 Quiet baseline (60s)</v>
      </c>
      <c r="I7274" s="6" t="n">
        <f aca="false">(B7274-B7273)/((A7274-A7273)/1000)</f>
        <v>-0.93772893772902</v>
      </c>
      <c r="J7274" s="6" t="n">
        <f aca="false">IF(OR(B7274&lt;Rules!$B$2,B7274&gt;Rules!$B$3,ABS(I7274)&gt;Rules!$B$4,OR(B7275&lt;Rules!$B$2,B7275&gt;Rules!$B$3,ABS(I7275)&gt;Rules!$B$4)),1,0)</f>
        <v>0</v>
      </c>
      <c r="K7274" s="6" t="str">
        <f aca="false">IF(F7274=1,COUNTIF($F$2:F7274,1),"")</f>
        <v/>
      </c>
    </row>
    <row r="7275" customFormat="false" ht="15" hidden="false" customHeight="false" outlineLevel="0" collapsed="false">
      <c r="A7275" s="6" t="n">
        <v>57151.9305</v>
      </c>
      <c r="B7275" s="6" t="n">
        <v>1.95970695970696</v>
      </c>
      <c r="C7275" s="6" t="n">
        <v>78</v>
      </c>
      <c r="D7275" s="6" t="n">
        <v>-1</v>
      </c>
      <c r="E7275" s="6" t="n">
        <v>1.98754578754579</v>
      </c>
      <c r="F7275" s="6" t="n">
        <v>0</v>
      </c>
      <c r="G7275" s="6" t="n">
        <v>0</v>
      </c>
      <c r="H7275" s="6" t="str">
        <f aca="false">IF(AND(A7275&gt;=Stimuli!$B$2,A7275&lt;=Stimuli!$C$2),Stimuli!$A$2,IF(AND(A7275&gt;=Stimuli!$B$3,A7275&lt;=Stimuli!$C$3),Stimuli!$A$3,IF(AND(A7275&gt;=Stimuli!$B$4,A7275&lt;=Stimuli!$C$4),Stimuli!$A$4,"")))</f>
        <v>01 Quiet baseline (60s)</v>
      </c>
      <c r="I7275" s="6" t="n">
        <f aca="false">(B7275-B7274)/((A7275-A7274)/1000)</f>
        <v>0.93772893772902</v>
      </c>
      <c r="J7275" s="6" t="n">
        <f aca="false">IF(OR(B7275&lt;Rules!$B$2,B7275&gt;Rules!$B$3,ABS(I7275)&gt;Rules!$B$4,OR(B7276&lt;Rules!$B$2,B7276&gt;Rules!$B$3,ABS(I7276)&gt;Rules!$B$4)),1,0)</f>
        <v>0</v>
      </c>
      <c r="K7275" s="6" t="str">
        <f aca="false">IF(F7275=1,COUNTIF($F$2:F7275,1),"")</f>
        <v/>
      </c>
    </row>
    <row r="7276" customFormat="false" ht="15" hidden="false" customHeight="false" outlineLevel="0" collapsed="false">
      <c r="A7276" s="6" t="n">
        <v>57159.743</v>
      </c>
      <c r="B7276" s="6" t="n">
        <v>1.95238095238095</v>
      </c>
      <c r="C7276" s="6" t="n">
        <v>78</v>
      </c>
      <c r="D7276" s="6" t="n">
        <v>-1</v>
      </c>
      <c r="E7276" s="6" t="n">
        <v>1.98754578754579</v>
      </c>
      <c r="F7276" s="6" t="n">
        <v>0</v>
      </c>
      <c r="G7276" s="6" t="n">
        <v>0</v>
      </c>
      <c r="H7276" s="6" t="str">
        <f aca="false">IF(AND(A7276&gt;=Stimuli!$B$2,A7276&lt;=Stimuli!$C$2),Stimuli!$A$2,IF(AND(A7276&gt;=Stimuli!$B$3,A7276&lt;=Stimuli!$C$3),Stimuli!$A$3,IF(AND(A7276&gt;=Stimuli!$B$4,A7276&lt;=Stimuli!$C$4),Stimuli!$A$4,"")))</f>
        <v>01 Quiet baseline (60s)</v>
      </c>
      <c r="I7276" s="6" t="n">
        <f aca="false">(B7276-B7275)/((A7276-A7275)/1000)</f>
        <v>-0.93772893772902</v>
      </c>
      <c r="J7276" s="6" t="n">
        <f aca="false">IF(OR(B7276&lt;Rules!$B$2,B7276&gt;Rules!$B$3,ABS(I7276)&gt;Rules!$B$4,OR(B7277&lt;Rules!$B$2,B7277&gt;Rules!$B$3,ABS(I7277)&gt;Rules!$B$4)),1,0)</f>
        <v>0</v>
      </c>
      <c r="K7276" s="6" t="str">
        <f aca="false">IF(F7276=1,COUNTIF($F$2:F7276,1),"")</f>
        <v/>
      </c>
    </row>
    <row r="7277" customFormat="false" ht="15" hidden="false" customHeight="false" outlineLevel="0" collapsed="false">
      <c r="A7277" s="6" t="n">
        <v>57167.5555</v>
      </c>
      <c r="B7277" s="6" t="n">
        <v>1.95970695970696</v>
      </c>
      <c r="C7277" s="6" t="n">
        <v>78</v>
      </c>
      <c r="D7277" s="6" t="n">
        <v>-1</v>
      </c>
      <c r="E7277" s="6" t="n">
        <v>1.98754578754579</v>
      </c>
      <c r="F7277" s="6" t="n">
        <v>0</v>
      </c>
      <c r="G7277" s="6" t="n">
        <v>0</v>
      </c>
      <c r="H7277" s="6" t="str">
        <f aca="false">IF(AND(A7277&gt;=Stimuli!$B$2,A7277&lt;=Stimuli!$C$2),Stimuli!$A$2,IF(AND(A7277&gt;=Stimuli!$B$3,A7277&lt;=Stimuli!$C$3),Stimuli!$A$3,IF(AND(A7277&gt;=Stimuli!$B$4,A7277&lt;=Stimuli!$C$4),Stimuli!$A$4,"")))</f>
        <v>01 Quiet baseline (60s)</v>
      </c>
      <c r="I7277" s="6" t="n">
        <f aca="false">(B7277-B7276)/((A7277-A7276)/1000)</f>
        <v>0.93772893772902</v>
      </c>
      <c r="J7277" s="6" t="n">
        <f aca="false">IF(OR(B7277&lt;Rules!$B$2,B7277&gt;Rules!$B$3,ABS(I7277)&gt;Rules!$B$4,OR(B7278&lt;Rules!$B$2,B7278&gt;Rules!$B$3,ABS(I7278)&gt;Rules!$B$4)),1,0)</f>
        <v>0</v>
      </c>
      <c r="K7277" s="6" t="str">
        <f aca="false">IF(F7277=1,COUNTIF($F$2:F7277,1),"")</f>
        <v/>
      </c>
    </row>
    <row r="7278" customFormat="false" ht="15" hidden="false" customHeight="false" outlineLevel="0" collapsed="false">
      <c r="A7278" s="6" t="n">
        <v>57175.368</v>
      </c>
      <c r="B7278" s="6" t="n">
        <v>1.95238095238095</v>
      </c>
      <c r="C7278" s="6" t="n">
        <v>78</v>
      </c>
      <c r="D7278" s="6" t="n">
        <v>-1</v>
      </c>
      <c r="E7278" s="6" t="n">
        <v>1.98754578754579</v>
      </c>
      <c r="F7278" s="6" t="n">
        <v>0</v>
      </c>
      <c r="G7278" s="6" t="n">
        <v>0</v>
      </c>
      <c r="H7278" s="6" t="str">
        <f aca="false">IF(AND(A7278&gt;=Stimuli!$B$2,A7278&lt;=Stimuli!$C$2),Stimuli!$A$2,IF(AND(A7278&gt;=Stimuli!$B$3,A7278&lt;=Stimuli!$C$3),Stimuli!$A$3,IF(AND(A7278&gt;=Stimuli!$B$4,A7278&lt;=Stimuli!$C$4),Stimuli!$A$4,"")))</f>
        <v>01 Quiet baseline (60s)</v>
      </c>
      <c r="I7278" s="6" t="n">
        <f aca="false">(B7278-B7277)/((A7278-A7277)/1000)</f>
        <v>-0.93772893772902</v>
      </c>
      <c r="J7278" s="6" t="n">
        <f aca="false">IF(OR(B7278&lt;Rules!$B$2,B7278&gt;Rules!$B$3,ABS(I7278)&gt;Rules!$B$4,OR(B7279&lt;Rules!$B$2,B7279&gt;Rules!$B$3,ABS(I7279)&gt;Rules!$B$4)),1,0)</f>
        <v>0</v>
      </c>
      <c r="K7278" s="6" t="str">
        <f aca="false">IF(F7278=1,COUNTIF($F$2:F7278,1),"")</f>
        <v/>
      </c>
    </row>
    <row r="7279" customFormat="false" ht="15" hidden="false" customHeight="false" outlineLevel="0" collapsed="false">
      <c r="A7279" s="6" t="n">
        <v>57183.1805</v>
      </c>
      <c r="B7279" s="6" t="n">
        <v>1.95824175824176</v>
      </c>
      <c r="C7279" s="6" t="n">
        <v>78</v>
      </c>
      <c r="D7279" s="6" t="n">
        <v>-1</v>
      </c>
      <c r="E7279" s="6" t="n">
        <v>1.98754578754579</v>
      </c>
      <c r="F7279" s="6" t="n">
        <v>0</v>
      </c>
      <c r="G7279" s="6" t="n">
        <v>0</v>
      </c>
      <c r="H7279" s="6" t="str">
        <f aca="false">IF(AND(A7279&gt;=Stimuli!$B$2,A7279&lt;=Stimuli!$C$2),Stimuli!$A$2,IF(AND(A7279&gt;=Stimuli!$B$3,A7279&lt;=Stimuli!$C$3),Stimuli!$A$3,IF(AND(A7279&gt;=Stimuli!$B$4,A7279&lt;=Stimuli!$C$4),Stimuli!$A$4,"")))</f>
        <v>01 Quiet baseline (60s)</v>
      </c>
      <c r="I7279" s="6" t="n">
        <f aca="false">(B7279-B7278)/((A7279-A7278)/1000)</f>
        <v>0.750183150183148</v>
      </c>
      <c r="J7279" s="6" t="n">
        <f aca="false">IF(OR(B7279&lt;Rules!$B$2,B7279&gt;Rules!$B$3,ABS(I7279)&gt;Rules!$B$4,OR(B7280&lt;Rules!$B$2,B7280&gt;Rules!$B$3,ABS(I7280)&gt;Rules!$B$4)),1,0)</f>
        <v>0</v>
      </c>
      <c r="K7279" s="6" t="str">
        <f aca="false">IF(F7279=1,COUNTIF($F$2:F7279,1),"")</f>
        <v/>
      </c>
    </row>
    <row r="7280" customFormat="false" ht="15" hidden="false" customHeight="false" outlineLevel="0" collapsed="false">
      <c r="A7280" s="6" t="n">
        <v>57190.993</v>
      </c>
      <c r="B7280" s="6" t="n">
        <v>1.95238095238095</v>
      </c>
      <c r="C7280" s="6" t="n">
        <v>78</v>
      </c>
      <c r="D7280" s="6" t="n">
        <v>-1</v>
      </c>
      <c r="E7280" s="6" t="n">
        <v>1.98754578754579</v>
      </c>
      <c r="F7280" s="6" t="n">
        <v>0</v>
      </c>
      <c r="G7280" s="6" t="n">
        <v>0</v>
      </c>
      <c r="H7280" s="6" t="str">
        <f aca="false">IF(AND(A7280&gt;=Stimuli!$B$2,A7280&lt;=Stimuli!$C$2),Stimuli!$A$2,IF(AND(A7280&gt;=Stimuli!$B$3,A7280&lt;=Stimuli!$C$3),Stimuli!$A$3,IF(AND(A7280&gt;=Stimuli!$B$4,A7280&lt;=Stimuli!$C$4),Stimuli!$A$4,"")))</f>
        <v>01 Quiet baseline (60s)</v>
      </c>
      <c r="I7280" s="6" t="n">
        <f aca="false">(B7280-B7279)/((A7280-A7279)/1000)</f>
        <v>-0.750183150183148</v>
      </c>
      <c r="J7280" s="6" t="n">
        <f aca="false">IF(OR(B7280&lt;Rules!$B$2,B7280&gt;Rules!$B$3,ABS(I7280)&gt;Rules!$B$4,OR(B7281&lt;Rules!$B$2,B7281&gt;Rules!$B$3,ABS(I7281)&gt;Rules!$B$4)),1,0)</f>
        <v>0</v>
      </c>
      <c r="K7280" s="6" t="str">
        <f aca="false">IF(F7280=1,COUNTIF($F$2:F7280,1),"")</f>
        <v/>
      </c>
    </row>
    <row r="7281" customFormat="false" ht="15" hidden="false" customHeight="false" outlineLevel="0" collapsed="false">
      <c r="A7281" s="6" t="n">
        <v>57198.8055</v>
      </c>
      <c r="B7281" s="6" t="n">
        <v>1.95677655677656</v>
      </c>
      <c r="C7281" s="6" t="n">
        <v>78</v>
      </c>
      <c r="D7281" s="6" t="n">
        <v>-1</v>
      </c>
      <c r="E7281" s="6" t="n">
        <v>1.98754578754579</v>
      </c>
      <c r="F7281" s="6" t="n">
        <v>0</v>
      </c>
      <c r="G7281" s="6" t="n">
        <v>0</v>
      </c>
      <c r="H7281" s="6" t="str">
        <f aca="false">IF(AND(A7281&gt;=Stimuli!$B$2,A7281&lt;=Stimuli!$C$2),Stimuli!$A$2,IF(AND(A7281&gt;=Stimuli!$B$3,A7281&lt;=Stimuli!$C$3),Stimuli!$A$3,IF(AND(A7281&gt;=Stimuli!$B$4,A7281&lt;=Stimuli!$C$4),Stimuli!$A$4,"")))</f>
        <v>01 Quiet baseline (60s)</v>
      </c>
      <c r="I7281" s="6" t="n">
        <f aca="false">(B7281-B7280)/((A7281-A7280)/1000)</f>
        <v>0.562637362637418</v>
      </c>
      <c r="J7281" s="6" t="n">
        <f aca="false">IF(OR(B7281&lt;Rules!$B$2,B7281&gt;Rules!$B$3,ABS(I7281)&gt;Rules!$B$4,OR(B7282&lt;Rules!$B$2,B7282&gt;Rules!$B$3,ABS(I7282)&gt;Rules!$B$4)),1,0)</f>
        <v>0</v>
      </c>
      <c r="K7281" s="6" t="str">
        <f aca="false">IF(F7281=1,COUNTIF($F$2:F7281,1),"")</f>
        <v/>
      </c>
    </row>
    <row r="7282" customFormat="false" ht="15" hidden="false" customHeight="false" outlineLevel="0" collapsed="false">
      <c r="A7282" s="6" t="n">
        <v>57206.618</v>
      </c>
      <c r="B7282" s="6" t="n">
        <v>1.95384615384615</v>
      </c>
      <c r="C7282" s="6" t="n">
        <v>78</v>
      </c>
      <c r="D7282" s="6" t="n">
        <v>-1</v>
      </c>
      <c r="E7282" s="6" t="n">
        <v>1.98754578754579</v>
      </c>
      <c r="F7282" s="6" t="n">
        <v>0</v>
      </c>
      <c r="G7282" s="6" t="n">
        <v>0</v>
      </c>
      <c r="H7282" s="6" t="str">
        <f aca="false">IF(AND(A7282&gt;=Stimuli!$B$2,A7282&lt;=Stimuli!$C$2),Stimuli!$A$2,IF(AND(A7282&gt;=Stimuli!$B$3,A7282&lt;=Stimuli!$C$3),Stimuli!$A$3,IF(AND(A7282&gt;=Stimuli!$B$4,A7282&lt;=Stimuli!$C$4),Stimuli!$A$4,"")))</f>
        <v>01 Quiet baseline (60s)</v>
      </c>
      <c r="I7282" s="6" t="n">
        <f aca="false">(B7282-B7281)/((A7282-A7281)/1000)</f>
        <v>-0.375091575091574</v>
      </c>
      <c r="J7282" s="6" t="n">
        <f aca="false">IF(OR(B7282&lt;Rules!$B$2,B7282&gt;Rules!$B$3,ABS(I7282)&gt;Rules!$B$4,OR(B7283&lt;Rules!$B$2,B7283&gt;Rules!$B$3,ABS(I7283)&gt;Rules!$B$4)),1,0)</f>
        <v>0</v>
      </c>
      <c r="K7282" s="6" t="str">
        <f aca="false">IF(F7282=1,COUNTIF($F$2:F7282,1),"")</f>
        <v/>
      </c>
    </row>
    <row r="7283" customFormat="false" ht="15" hidden="false" customHeight="false" outlineLevel="0" collapsed="false">
      <c r="A7283" s="6" t="n">
        <v>57214.4305</v>
      </c>
      <c r="B7283" s="6" t="n">
        <v>1.95384615384615</v>
      </c>
      <c r="C7283" s="6" t="n">
        <v>78</v>
      </c>
      <c r="D7283" s="6" t="n">
        <v>-1</v>
      </c>
      <c r="E7283" s="6" t="n">
        <v>1.98754578754579</v>
      </c>
      <c r="F7283" s="6" t="n">
        <v>0</v>
      </c>
      <c r="G7283" s="6" t="n">
        <v>0</v>
      </c>
      <c r="H7283" s="6" t="str">
        <f aca="false">IF(AND(A7283&gt;=Stimuli!$B$2,A7283&lt;=Stimuli!$C$2),Stimuli!$A$2,IF(AND(A7283&gt;=Stimuli!$B$3,A7283&lt;=Stimuli!$C$3),Stimuli!$A$3,IF(AND(A7283&gt;=Stimuli!$B$4,A7283&lt;=Stimuli!$C$4),Stimuli!$A$4,"")))</f>
        <v>01 Quiet baseline (60s)</v>
      </c>
      <c r="I7283" s="6" t="n">
        <f aca="false">(B7283-B7282)/((A7283-A7282)/1000)</f>
        <v>0</v>
      </c>
      <c r="J7283" s="6" t="n">
        <f aca="false">IF(OR(B7283&lt;Rules!$B$2,B7283&gt;Rules!$B$3,ABS(I7283)&gt;Rules!$B$4,OR(B7284&lt;Rules!$B$2,B7284&gt;Rules!$B$3,ABS(I7284)&gt;Rules!$B$4)),1,0)</f>
        <v>0</v>
      </c>
      <c r="K7283" s="6" t="str">
        <f aca="false">IF(F7283=1,COUNTIF($F$2:F7283,1),"")</f>
        <v/>
      </c>
    </row>
    <row r="7284" customFormat="false" ht="15" hidden="false" customHeight="false" outlineLevel="0" collapsed="false">
      <c r="A7284" s="6" t="n">
        <v>57222.243</v>
      </c>
      <c r="B7284" s="6" t="n">
        <v>1.95384615384615</v>
      </c>
      <c r="C7284" s="6" t="n">
        <v>78</v>
      </c>
      <c r="D7284" s="6" t="n">
        <v>-1</v>
      </c>
      <c r="E7284" s="6" t="n">
        <v>1.98754578754579</v>
      </c>
      <c r="F7284" s="6" t="n">
        <v>0</v>
      </c>
      <c r="G7284" s="6" t="n">
        <v>0</v>
      </c>
      <c r="H7284" s="6" t="str">
        <f aca="false">IF(AND(A7284&gt;=Stimuli!$B$2,A7284&lt;=Stimuli!$C$2),Stimuli!$A$2,IF(AND(A7284&gt;=Stimuli!$B$3,A7284&lt;=Stimuli!$C$3),Stimuli!$A$3,IF(AND(A7284&gt;=Stimuli!$B$4,A7284&lt;=Stimuli!$C$4),Stimuli!$A$4,"")))</f>
        <v>01 Quiet baseline (60s)</v>
      </c>
      <c r="I7284" s="6" t="n">
        <f aca="false">(B7284-B7283)/((A7284-A7283)/1000)</f>
        <v>0</v>
      </c>
      <c r="J7284" s="6" t="n">
        <f aca="false">IF(OR(B7284&lt;Rules!$B$2,B7284&gt;Rules!$B$3,ABS(I7284)&gt;Rules!$B$4,OR(B7285&lt;Rules!$B$2,B7285&gt;Rules!$B$3,ABS(I7285)&gt;Rules!$B$4)),1,0)</f>
        <v>0</v>
      </c>
      <c r="K7284" s="6" t="str">
        <f aca="false">IF(F7284=1,COUNTIF($F$2:F7284,1),"")</f>
        <v/>
      </c>
    </row>
    <row r="7285" customFormat="false" ht="15" hidden="false" customHeight="false" outlineLevel="0" collapsed="false">
      <c r="A7285" s="6" t="n">
        <v>57230.0555</v>
      </c>
      <c r="B7285" s="6" t="n">
        <v>1.95238095238095</v>
      </c>
      <c r="C7285" s="6" t="n">
        <v>78</v>
      </c>
      <c r="D7285" s="6" t="n">
        <v>-1</v>
      </c>
      <c r="E7285" s="6" t="n">
        <v>1.98754578754579</v>
      </c>
      <c r="F7285" s="6" t="n">
        <v>0</v>
      </c>
      <c r="G7285" s="6" t="n">
        <v>0</v>
      </c>
      <c r="H7285" s="6" t="str">
        <f aca="false">IF(AND(A7285&gt;=Stimuli!$B$2,A7285&lt;=Stimuli!$C$2),Stimuli!$A$2,IF(AND(A7285&gt;=Stimuli!$B$3,A7285&lt;=Stimuli!$C$3),Stimuli!$A$3,IF(AND(A7285&gt;=Stimuli!$B$4,A7285&lt;=Stimuli!$C$4),Stimuli!$A$4,"")))</f>
        <v>01 Quiet baseline (60s)</v>
      </c>
      <c r="I7285" s="6" t="n">
        <f aca="false">(B7285-B7284)/((A7285-A7284)/1000)</f>
        <v>-0.187545787545844</v>
      </c>
      <c r="J7285" s="6" t="n">
        <f aca="false">IF(OR(B7285&lt;Rules!$B$2,B7285&gt;Rules!$B$3,ABS(I7285)&gt;Rules!$B$4,OR(B7286&lt;Rules!$B$2,B7286&gt;Rules!$B$3,ABS(I7286)&gt;Rules!$B$4)),1,0)</f>
        <v>0</v>
      </c>
      <c r="K7285" s="6" t="str">
        <f aca="false">IF(F7285=1,COUNTIF($F$2:F7285,1),"")</f>
        <v/>
      </c>
    </row>
    <row r="7286" customFormat="false" ht="15" hidden="false" customHeight="false" outlineLevel="0" collapsed="false">
      <c r="A7286" s="6" t="n">
        <v>57237.868</v>
      </c>
      <c r="B7286" s="6" t="n">
        <v>1.95677655677656</v>
      </c>
      <c r="C7286" s="6" t="n">
        <v>78</v>
      </c>
      <c r="D7286" s="6" t="n">
        <v>-1</v>
      </c>
      <c r="E7286" s="6" t="n">
        <v>1.98754578754579</v>
      </c>
      <c r="F7286" s="6" t="n">
        <v>0</v>
      </c>
      <c r="G7286" s="6" t="n">
        <v>0</v>
      </c>
      <c r="H7286" s="6" t="str">
        <f aca="false">IF(AND(A7286&gt;=Stimuli!$B$2,A7286&lt;=Stimuli!$C$2),Stimuli!$A$2,IF(AND(A7286&gt;=Stimuli!$B$3,A7286&lt;=Stimuli!$C$3),Stimuli!$A$3,IF(AND(A7286&gt;=Stimuli!$B$4,A7286&lt;=Stimuli!$C$4),Stimuli!$A$4,"")))</f>
        <v>01 Quiet baseline (60s)</v>
      </c>
      <c r="I7286" s="6" t="n">
        <f aca="false">(B7286-B7285)/((A7286-A7285)/1000)</f>
        <v>0.562637362637418</v>
      </c>
      <c r="J7286" s="6" t="n">
        <f aca="false">IF(OR(B7286&lt;Rules!$B$2,B7286&gt;Rules!$B$3,ABS(I7286)&gt;Rules!$B$4,OR(B7287&lt;Rules!$B$2,B7287&gt;Rules!$B$3,ABS(I7287)&gt;Rules!$B$4)),1,0)</f>
        <v>0</v>
      </c>
      <c r="K7286" s="6" t="str">
        <f aca="false">IF(F7286=1,COUNTIF($F$2:F7286,1),"")</f>
        <v/>
      </c>
    </row>
    <row r="7287" customFormat="false" ht="15" hidden="false" customHeight="false" outlineLevel="0" collapsed="false">
      <c r="A7287" s="6" t="n">
        <v>57245.6805</v>
      </c>
      <c r="B7287" s="6" t="n">
        <v>1.95091575091575</v>
      </c>
      <c r="C7287" s="6" t="n">
        <v>78</v>
      </c>
      <c r="D7287" s="6" t="n">
        <v>-1</v>
      </c>
      <c r="E7287" s="6" t="n">
        <v>1.98754578754579</v>
      </c>
      <c r="F7287" s="6" t="n">
        <v>0</v>
      </c>
      <c r="G7287" s="6" t="n">
        <v>0</v>
      </c>
      <c r="H7287" s="6" t="str">
        <f aca="false">IF(AND(A7287&gt;=Stimuli!$B$2,A7287&lt;=Stimuli!$C$2),Stimuli!$A$2,IF(AND(A7287&gt;=Stimuli!$B$3,A7287&lt;=Stimuli!$C$3),Stimuli!$A$3,IF(AND(A7287&gt;=Stimuli!$B$4,A7287&lt;=Stimuli!$C$4),Stimuli!$A$4,"")))</f>
        <v>01 Quiet baseline (60s)</v>
      </c>
      <c r="I7287" s="6" t="n">
        <f aca="false">(B7287-B7286)/((A7287-A7286)/1000)</f>
        <v>-0.75018315018329</v>
      </c>
      <c r="J7287" s="6" t="n">
        <f aca="false">IF(OR(B7287&lt;Rules!$B$2,B7287&gt;Rules!$B$3,ABS(I7287)&gt;Rules!$B$4,OR(B7288&lt;Rules!$B$2,B7288&gt;Rules!$B$3,ABS(I7288)&gt;Rules!$B$4)),1,0)</f>
        <v>0</v>
      </c>
      <c r="K7287" s="6" t="str">
        <f aca="false">IF(F7287=1,COUNTIF($F$2:F7287,1),"")</f>
        <v/>
      </c>
    </row>
    <row r="7288" customFormat="false" ht="15" hidden="false" customHeight="false" outlineLevel="0" collapsed="false">
      <c r="A7288" s="6" t="n">
        <v>57253.493</v>
      </c>
      <c r="B7288" s="6" t="n">
        <v>1.95677655677656</v>
      </c>
      <c r="C7288" s="6" t="n">
        <v>78</v>
      </c>
      <c r="D7288" s="6" t="n">
        <v>-1</v>
      </c>
      <c r="E7288" s="6" t="n">
        <v>1.98754578754579</v>
      </c>
      <c r="F7288" s="6" t="n">
        <v>0</v>
      </c>
      <c r="G7288" s="6" t="n">
        <v>0</v>
      </c>
      <c r="H7288" s="6" t="str">
        <f aca="false">IF(AND(A7288&gt;=Stimuli!$B$2,A7288&lt;=Stimuli!$C$2),Stimuli!$A$2,IF(AND(A7288&gt;=Stimuli!$B$3,A7288&lt;=Stimuli!$C$3),Stimuli!$A$3,IF(AND(A7288&gt;=Stimuli!$B$4,A7288&lt;=Stimuli!$C$4),Stimuli!$A$4,"")))</f>
        <v>01 Quiet baseline (60s)</v>
      </c>
      <c r="I7288" s="6" t="n">
        <f aca="false">(B7288-B7287)/((A7288-A7287)/1000)</f>
        <v>0.75018315018329</v>
      </c>
      <c r="J7288" s="6" t="n">
        <f aca="false">IF(OR(B7288&lt;Rules!$B$2,B7288&gt;Rules!$B$3,ABS(I7288)&gt;Rules!$B$4,OR(B7289&lt;Rules!$B$2,B7289&gt;Rules!$B$3,ABS(I7289)&gt;Rules!$B$4)),1,0)</f>
        <v>0</v>
      </c>
      <c r="K7288" s="6" t="str">
        <f aca="false">IF(F7288=1,COUNTIF($F$2:F7288,1),"")</f>
        <v/>
      </c>
    </row>
    <row r="7289" customFormat="false" ht="15" hidden="false" customHeight="false" outlineLevel="0" collapsed="false">
      <c r="A7289" s="6" t="n">
        <v>57261.3055</v>
      </c>
      <c r="B7289" s="6" t="n">
        <v>1.95091575091575</v>
      </c>
      <c r="C7289" s="6" t="n">
        <v>76</v>
      </c>
      <c r="D7289" s="6" t="n">
        <v>789.0625</v>
      </c>
      <c r="E7289" s="6" t="n">
        <v>1.98754578754579</v>
      </c>
      <c r="F7289" s="6" t="n">
        <v>0</v>
      </c>
      <c r="G7289" s="6" t="n">
        <v>0</v>
      </c>
      <c r="H7289" s="6" t="str">
        <f aca="false">IF(AND(A7289&gt;=Stimuli!$B$2,A7289&lt;=Stimuli!$C$2),Stimuli!$A$2,IF(AND(A7289&gt;=Stimuli!$B$3,A7289&lt;=Stimuli!$C$3),Stimuli!$A$3,IF(AND(A7289&gt;=Stimuli!$B$4,A7289&lt;=Stimuli!$C$4),Stimuli!$A$4,"")))</f>
        <v>01 Quiet baseline (60s)</v>
      </c>
      <c r="I7289" s="6" t="n">
        <f aca="false">(B7289-B7288)/((A7289-A7288)/1000)</f>
        <v>-0.75018315018329</v>
      </c>
      <c r="J7289" s="6" t="n">
        <f aca="false">IF(OR(B7289&lt;Rules!$B$2,B7289&gt;Rules!$B$3,ABS(I7289)&gt;Rules!$B$4,OR(B7290&lt;Rules!$B$2,B7290&gt;Rules!$B$3,ABS(I7290)&gt;Rules!$B$4)),1,0)</f>
        <v>0</v>
      </c>
      <c r="K7289" s="6" t="str">
        <f aca="false">IF(F7289=1,COUNTIF($F$2:F7289,1),"")</f>
        <v/>
      </c>
    </row>
    <row r="7290" customFormat="false" ht="15" hidden="false" customHeight="false" outlineLevel="0" collapsed="false">
      <c r="A7290" s="6" t="n">
        <v>57269.118</v>
      </c>
      <c r="B7290" s="6" t="n">
        <v>1.95677655677656</v>
      </c>
      <c r="C7290" s="6" t="n">
        <v>76</v>
      </c>
      <c r="D7290" s="6" t="n">
        <v>-1</v>
      </c>
      <c r="E7290" s="6" t="n">
        <v>1.98754578754579</v>
      </c>
      <c r="F7290" s="6" t="n">
        <v>0</v>
      </c>
      <c r="G7290" s="6" t="n">
        <v>0</v>
      </c>
      <c r="H7290" s="6" t="str">
        <f aca="false">IF(AND(A7290&gt;=Stimuli!$B$2,A7290&lt;=Stimuli!$C$2),Stimuli!$A$2,IF(AND(A7290&gt;=Stimuli!$B$3,A7290&lt;=Stimuli!$C$3),Stimuli!$A$3,IF(AND(A7290&gt;=Stimuli!$B$4,A7290&lt;=Stimuli!$C$4),Stimuli!$A$4,"")))</f>
        <v>01 Quiet baseline (60s)</v>
      </c>
      <c r="I7290" s="6" t="n">
        <f aca="false">(B7290-B7289)/((A7290-A7289)/1000)</f>
        <v>0.75018315018329</v>
      </c>
      <c r="J7290" s="6" t="n">
        <f aca="false">IF(OR(B7290&lt;Rules!$B$2,B7290&gt;Rules!$B$3,ABS(I7290)&gt;Rules!$B$4,OR(B7291&lt;Rules!$B$2,B7291&gt;Rules!$B$3,ABS(I7291)&gt;Rules!$B$4)),1,0)</f>
        <v>0</v>
      </c>
      <c r="K7290" s="6" t="str">
        <f aca="false">IF(F7290=1,COUNTIF($F$2:F7290,1),"")</f>
        <v/>
      </c>
    </row>
    <row r="7291" customFormat="false" ht="15" hidden="false" customHeight="false" outlineLevel="0" collapsed="false">
      <c r="A7291" s="6" t="n">
        <v>57276.9305</v>
      </c>
      <c r="B7291" s="6" t="n">
        <v>1.94945054945055</v>
      </c>
      <c r="C7291" s="6" t="n">
        <v>76</v>
      </c>
      <c r="D7291" s="6" t="n">
        <v>-1</v>
      </c>
      <c r="E7291" s="6" t="n">
        <v>1.98754578754579</v>
      </c>
      <c r="F7291" s="6" t="n">
        <v>0</v>
      </c>
      <c r="G7291" s="6" t="n">
        <v>0</v>
      </c>
      <c r="H7291" s="6" t="str">
        <f aca="false">IF(AND(A7291&gt;=Stimuli!$B$2,A7291&lt;=Stimuli!$C$2),Stimuli!$A$2,IF(AND(A7291&gt;=Stimuli!$B$3,A7291&lt;=Stimuli!$C$3),Stimuli!$A$3,IF(AND(A7291&gt;=Stimuli!$B$4,A7291&lt;=Stimuli!$C$4),Stimuli!$A$4,"")))</f>
        <v>01 Quiet baseline (60s)</v>
      </c>
      <c r="I7291" s="6" t="n">
        <f aca="false">(B7291-B7290)/((A7291-A7290)/1000)</f>
        <v>-0.93772893772902</v>
      </c>
      <c r="J7291" s="6" t="n">
        <f aca="false">IF(OR(B7291&lt;Rules!$B$2,B7291&gt;Rules!$B$3,ABS(I7291)&gt;Rules!$B$4,OR(B7292&lt;Rules!$B$2,B7292&gt;Rules!$B$3,ABS(I7292)&gt;Rules!$B$4)),1,0)</f>
        <v>0</v>
      </c>
      <c r="K7291" s="6" t="str">
        <f aca="false">IF(F7291=1,COUNTIF($F$2:F7291,1),"")</f>
        <v/>
      </c>
    </row>
    <row r="7292" customFormat="false" ht="15" hidden="false" customHeight="false" outlineLevel="0" collapsed="false">
      <c r="A7292" s="6" t="n">
        <v>57284.743</v>
      </c>
      <c r="B7292" s="6" t="n">
        <v>1.95824175824176</v>
      </c>
      <c r="C7292" s="6" t="n">
        <v>76</v>
      </c>
      <c r="D7292" s="6" t="n">
        <v>-1</v>
      </c>
      <c r="E7292" s="6" t="n">
        <v>1.98754578754579</v>
      </c>
      <c r="F7292" s="6" t="n">
        <v>0</v>
      </c>
      <c r="G7292" s="6" t="n">
        <v>0</v>
      </c>
      <c r="H7292" s="6" t="str">
        <f aca="false">IF(AND(A7292&gt;=Stimuli!$B$2,A7292&lt;=Stimuli!$C$2),Stimuli!$A$2,IF(AND(A7292&gt;=Stimuli!$B$3,A7292&lt;=Stimuli!$C$3),Stimuli!$A$3,IF(AND(A7292&gt;=Stimuli!$B$4,A7292&lt;=Stimuli!$C$4),Stimuli!$A$4,"")))</f>
        <v>01 Quiet baseline (60s)</v>
      </c>
      <c r="I7292" s="6" t="n">
        <f aca="false">(B7292-B7291)/((A7292-A7291)/1000)</f>
        <v>1.12527472527475</v>
      </c>
      <c r="J7292" s="6" t="n">
        <f aca="false">IF(OR(B7292&lt;Rules!$B$2,B7292&gt;Rules!$B$3,ABS(I7292)&gt;Rules!$B$4,OR(B7293&lt;Rules!$B$2,B7293&gt;Rules!$B$3,ABS(I7293)&gt;Rules!$B$4)),1,0)</f>
        <v>0</v>
      </c>
      <c r="K7292" s="6" t="str">
        <f aca="false">IF(F7292=1,COUNTIF($F$2:F7292,1),"")</f>
        <v/>
      </c>
    </row>
    <row r="7293" customFormat="false" ht="15" hidden="false" customHeight="false" outlineLevel="0" collapsed="false">
      <c r="A7293" s="6" t="n">
        <v>57292.5555</v>
      </c>
      <c r="B7293" s="6" t="n">
        <v>1.94945054945055</v>
      </c>
      <c r="C7293" s="6" t="n">
        <v>76</v>
      </c>
      <c r="D7293" s="6" t="n">
        <v>-1</v>
      </c>
      <c r="E7293" s="6" t="n">
        <v>1.98754578754579</v>
      </c>
      <c r="F7293" s="6" t="n">
        <v>0</v>
      </c>
      <c r="G7293" s="6" t="n">
        <v>0</v>
      </c>
      <c r="H7293" s="6" t="str">
        <f aca="false">IF(AND(A7293&gt;=Stimuli!$B$2,A7293&lt;=Stimuli!$C$2),Stimuli!$A$2,IF(AND(A7293&gt;=Stimuli!$B$3,A7293&lt;=Stimuli!$C$3),Stimuli!$A$3,IF(AND(A7293&gt;=Stimuli!$B$4,A7293&lt;=Stimuli!$C$4),Stimuli!$A$4,"")))</f>
        <v>01 Quiet baseline (60s)</v>
      </c>
      <c r="I7293" s="6" t="n">
        <f aca="false">(B7293-B7292)/((A7293-A7292)/1000)</f>
        <v>-1.12527472527475</v>
      </c>
      <c r="J7293" s="6" t="n">
        <f aca="false">IF(OR(B7293&lt;Rules!$B$2,B7293&gt;Rules!$B$3,ABS(I7293)&gt;Rules!$B$4,OR(B7294&lt;Rules!$B$2,B7294&gt;Rules!$B$3,ABS(I7294)&gt;Rules!$B$4)),1,0)</f>
        <v>0</v>
      </c>
      <c r="K7293" s="6" t="str">
        <f aca="false">IF(F7293=1,COUNTIF($F$2:F7293,1),"")</f>
        <v/>
      </c>
    </row>
    <row r="7294" customFormat="false" ht="15" hidden="false" customHeight="false" outlineLevel="0" collapsed="false">
      <c r="A7294" s="6" t="n">
        <v>57300.368</v>
      </c>
      <c r="B7294" s="6" t="n">
        <v>1.95677655677656</v>
      </c>
      <c r="C7294" s="6" t="n">
        <v>76</v>
      </c>
      <c r="D7294" s="6" t="n">
        <v>-1</v>
      </c>
      <c r="E7294" s="6" t="n">
        <v>1.98754578754579</v>
      </c>
      <c r="F7294" s="6" t="n">
        <v>0</v>
      </c>
      <c r="G7294" s="6" t="n">
        <v>0</v>
      </c>
      <c r="H7294" s="6" t="str">
        <f aca="false">IF(AND(A7294&gt;=Stimuli!$B$2,A7294&lt;=Stimuli!$C$2),Stimuli!$A$2,IF(AND(A7294&gt;=Stimuli!$B$3,A7294&lt;=Stimuli!$C$3),Stimuli!$A$3,IF(AND(A7294&gt;=Stimuli!$B$4,A7294&lt;=Stimuli!$C$4),Stimuli!$A$4,"")))</f>
        <v>01 Quiet baseline (60s)</v>
      </c>
      <c r="I7294" s="6" t="n">
        <f aca="false">(B7294-B7293)/((A7294-A7293)/1000)</f>
        <v>0.93772893772902</v>
      </c>
      <c r="J7294" s="6" t="n">
        <f aca="false">IF(OR(B7294&lt;Rules!$B$2,B7294&gt;Rules!$B$3,ABS(I7294)&gt;Rules!$B$4,OR(B7295&lt;Rules!$B$2,B7295&gt;Rules!$B$3,ABS(I7295)&gt;Rules!$B$4)),1,0)</f>
        <v>0</v>
      </c>
      <c r="K7294" s="6" t="str">
        <f aca="false">IF(F7294=1,COUNTIF($F$2:F7294,1),"")</f>
        <v/>
      </c>
    </row>
    <row r="7295" customFormat="false" ht="15" hidden="false" customHeight="false" outlineLevel="0" collapsed="false">
      <c r="A7295" s="6" t="n">
        <v>57308.1805</v>
      </c>
      <c r="B7295" s="6" t="n">
        <v>1.95091575091575</v>
      </c>
      <c r="C7295" s="6" t="n">
        <v>76</v>
      </c>
      <c r="D7295" s="6" t="n">
        <v>-1</v>
      </c>
      <c r="E7295" s="6" t="n">
        <v>1.98754578754579</v>
      </c>
      <c r="F7295" s="6" t="n">
        <v>0</v>
      </c>
      <c r="G7295" s="6" t="n">
        <v>0</v>
      </c>
      <c r="H7295" s="6" t="str">
        <f aca="false">IF(AND(A7295&gt;=Stimuli!$B$2,A7295&lt;=Stimuli!$C$2),Stimuli!$A$2,IF(AND(A7295&gt;=Stimuli!$B$3,A7295&lt;=Stimuli!$C$3),Stimuli!$A$3,IF(AND(A7295&gt;=Stimuli!$B$4,A7295&lt;=Stimuli!$C$4),Stimuli!$A$4,"")))</f>
        <v>01 Quiet baseline (60s)</v>
      </c>
      <c r="I7295" s="6" t="n">
        <f aca="false">(B7295-B7294)/((A7295-A7294)/1000)</f>
        <v>-0.75018315018329</v>
      </c>
      <c r="J7295" s="6" t="n">
        <f aca="false">IF(OR(B7295&lt;Rules!$B$2,B7295&gt;Rules!$B$3,ABS(I7295)&gt;Rules!$B$4,OR(B7296&lt;Rules!$B$2,B7296&gt;Rules!$B$3,ABS(I7296)&gt;Rules!$B$4)),1,0)</f>
        <v>0</v>
      </c>
      <c r="K7295" s="6" t="str">
        <f aca="false">IF(F7295=1,COUNTIF($F$2:F7295,1),"")</f>
        <v/>
      </c>
    </row>
    <row r="7296" customFormat="false" ht="15" hidden="false" customHeight="false" outlineLevel="0" collapsed="false">
      <c r="A7296" s="6" t="n">
        <v>57315.993</v>
      </c>
      <c r="B7296" s="6" t="n">
        <v>1.95531135531136</v>
      </c>
      <c r="C7296" s="6" t="n">
        <v>76</v>
      </c>
      <c r="D7296" s="6" t="n">
        <v>-1</v>
      </c>
      <c r="E7296" s="6" t="n">
        <v>1.98754578754579</v>
      </c>
      <c r="F7296" s="6" t="n">
        <v>0</v>
      </c>
      <c r="G7296" s="6" t="n">
        <v>0</v>
      </c>
      <c r="H7296" s="6" t="str">
        <f aca="false">IF(AND(A7296&gt;=Stimuli!$B$2,A7296&lt;=Stimuli!$C$2),Stimuli!$A$2,IF(AND(A7296&gt;=Stimuli!$B$3,A7296&lt;=Stimuli!$C$3),Stimuli!$A$3,IF(AND(A7296&gt;=Stimuli!$B$4,A7296&lt;=Stimuli!$C$4),Stimuli!$A$4,"")))</f>
        <v>01 Quiet baseline (60s)</v>
      </c>
      <c r="I7296" s="6" t="n">
        <f aca="false">(B7296-B7295)/((A7296-A7295)/1000)</f>
        <v>0.56263736263756</v>
      </c>
      <c r="J7296" s="6" t="n">
        <f aca="false">IF(OR(B7296&lt;Rules!$B$2,B7296&gt;Rules!$B$3,ABS(I7296)&gt;Rules!$B$4,OR(B7297&lt;Rules!$B$2,B7297&gt;Rules!$B$3,ABS(I7297)&gt;Rules!$B$4)),1,0)</f>
        <v>0</v>
      </c>
      <c r="K7296" s="6" t="str">
        <f aca="false">IF(F7296=1,COUNTIF($F$2:F7296,1),"")</f>
        <v/>
      </c>
    </row>
    <row r="7297" customFormat="false" ht="15" hidden="false" customHeight="false" outlineLevel="0" collapsed="false">
      <c r="A7297" s="6" t="n">
        <v>57323.8055</v>
      </c>
      <c r="B7297" s="6" t="n">
        <v>1.95238095238095</v>
      </c>
      <c r="C7297" s="6" t="n">
        <v>76</v>
      </c>
      <c r="D7297" s="6" t="n">
        <v>-1</v>
      </c>
      <c r="E7297" s="6" t="n">
        <v>1.98754578754579</v>
      </c>
      <c r="F7297" s="6" t="n">
        <v>0</v>
      </c>
      <c r="G7297" s="6" t="n">
        <v>0</v>
      </c>
      <c r="H7297" s="6" t="str">
        <f aca="false">IF(AND(A7297&gt;=Stimuli!$B$2,A7297&lt;=Stimuli!$C$2),Stimuli!$A$2,IF(AND(A7297&gt;=Stimuli!$B$3,A7297&lt;=Stimuli!$C$3),Stimuli!$A$3,IF(AND(A7297&gt;=Stimuli!$B$4,A7297&lt;=Stimuli!$C$4),Stimuli!$A$4,"")))</f>
        <v>01 Quiet baseline (60s)</v>
      </c>
      <c r="I7297" s="6" t="n">
        <f aca="false">(B7297-B7296)/((A7297-A7296)/1000)</f>
        <v>-0.375091575091687</v>
      </c>
      <c r="J7297" s="6" t="n">
        <f aca="false">IF(OR(B7297&lt;Rules!$B$2,B7297&gt;Rules!$B$3,ABS(I7297)&gt;Rules!$B$4,OR(B7298&lt;Rules!$B$2,B7298&gt;Rules!$B$3,ABS(I7298)&gt;Rules!$B$4)),1,0)</f>
        <v>0</v>
      </c>
      <c r="K7297" s="6" t="str">
        <f aca="false">IF(F7297=1,COUNTIF($F$2:F7297,1),"")</f>
        <v/>
      </c>
    </row>
    <row r="7298" customFormat="false" ht="15" hidden="false" customHeight="false" outlineLevel="0" collapsed="false">
      <c r="A7298" s="6" t="n">
        <v>57331.618</v>
      </c>
      <c r="B7298" s="6" t="n">
        <v>1.95531135531136</v>
      </c>
      <c r="C7298" s="6" t="n">
        <v>76</v>
      </c>
      <c r="D7298" s="6" t="n">
        <v>-1</v>
      </c>
      <c r="E7298" s="6" t="n">
        <v>1.98754578754579</v>
      </c>
      <c r="F7298" s="6" t="n">
        <v>0</v>
      </c>
      <c r="G7298" s="6" t="n">
        <v>0</v>
      </c>
      <c r="H7298" s="6" t="str">
        <f aca="false">IF(AND(A7298&gt;=Stimuli!$B$2,A7298&lt;=Stimuli!$C$2),Stimuli!$A$2,IF(AND(A7298&gt;=Stimuli!$B$3,A7298&lt;=Stimuli!$C$3),Stimuli!$A$3,IF(AND(A7298&gt;=Stimuli!$B$4,A7298&lt;=Stimuli!$C$4),Stimuli!$A$4,"")))</f>
        <v>01 Quiet baseline (60s)</v>
      </c>
      <c r="I7298" s="6" t="n">
        <f aca="false">(B7298-B7297)/((A7298-A7297)/1000)</f>
        <v>0.375091575091687</v>
      </c>
      <c r="J7298" s="6" t="n">
        <f aca="false">IF(OR(B7298&lt;Rules!$B$2,B7298&gt;Rules!$B$3,ABS(I7298)&gt;Rules!$B$4,OR(B7299&lt;Rules!$B$2,B7299&gt;Rules!$B$3,ABS(I7299)&gt;Rules!$B$4)),1,0)</f>
        <v>0</v>
      </c>
      <c r="K7298" s="6" t="str">
        <f aca="false">IF(F7298=1,COUNTIF($F$2:F7298,1),"")</f>
        <v/>
      </c>
    </row>
    <row r="7299" customFormat="false" ht="15" hidden="false" customHeight="false" outlineLevel="0" collapsed="false">
      <c r="A7299" s="6" t="n">
        <v>57339.4305</v>
      </c>
      <c r="B7299" s="6" t="n">
        <v>1.95384615384615</v>
      </c>
      <c r="C7299" s="6" t="n">
        <v>76</v>
      </c>
      <c r="D7299" s="6" t="n">
        <v>-1</v>
      </c>
      <c r="E7299" s="6" t="n">
        <v>1.98754578754579</v>
      </c>
      <c r="F7299" s="6" t="n">
        <v>0</v>
      </c>
      <c r="G7299" s="6" t="n">
        <v>0</v>
      </c>
      <c r="H7299" s="6" t="str">
        <f aca="false">IF(AND(A7299&gt;=Stimuli!$B$2,A7299&lt;=Stimuli!$C$2),Stimuli!$A$2,IF(AND(A7299&gt;=Stimuli!$B$3,A7299&lt;=Stimuli!$C$3),Stimuli!$A$3,IF(AND(A7299&gt;=Stimuli!$B$4,A7299&lt;=Stimuli!$C$4),Stimuli!$A$4,"")))</f>
        <v>01 Quiet baseline (60s)</v>
      </c>
      <c r="I7299" s="6" t="n">
        <f aca="false">(B7299-B7298)/((A7299-A7298)/1000)</f>
        <v>-0.187545787545844</v>
      </c>
      <c r="J7299" s="6" t="n">
        <f aca="false">IF(OR(B7299&lt;Rules!$B$2,B7299&gt;Rules!$B$3,ABS(I7299)&gt;Rules!$B$4,OR(B7300&lt;Rules!$B$2,B7300&gt;Rules!$B$3,ABS(I7300)&gt;Rules!$B$4)),1,0)</f>
        <v>0</v>
      </c>
      <c r="K7299" s="6" t="str">
        <f aca="false">IF(F7299=1,COUNTIF($F$2:F7299,1),"")</f>
        <v/>
      </c>
    </row>
    <row r="7300" customFormat="false" ht="15" hidden="false" customHeight="false" outlineLevel="0" collapsed="false">
      <c r="A7300" s="6" t="n">
        <v>57347.243</v>
      </c>
      <c r="B7300" s="6" t="n">
        <v>1.95384615384615</v>
      </c>
      <c r="C7300" s="6" t="n">
        <v>76</v>
      </c>
      <c r="D7300" s="6" t="n">
        <v>-1</v>
      </c>
      <c r="E7300" s="6" t="n">
        <v>1.98754578754579</v>
      </c>
      <c r="F7300" s="6" t="n">
        <v>0</v>
      </c>
      <c r="G7300" s="6" t="n">
        <v>0</v>
      </c>
      <c r="H7300" s="6" t="str">
        <f aca="false">IF(AND(A7300&gt;=Stimuli!$B$2,A7300&lt;=Stimuli!$C$2),Stimuli!$A$2,IF(AND(A7300&gt;=Stimuli!$B$3,A7300&lt;=Stimuli!$C$3),Stimuli!$A$3,IF(AND(A7300&gt;=Stimuli!$B$4,A7300&lt;=Stimuli!$C$4),Stimuli!$A$4,"")))</f>
        <v>01 Quiet baseline (60s)</v>
      </c>
      <c r="I7300" s="6" t="n">
        <f aca="false">(B7300-B7299)/((A7300-A7299)/1000)</f>
        <v>0</v>
      </c>
      <c r="J7300" s="6" t="n">
        <f aca="false">IF(OR(B7300&lt;Rules!$B$2,B7300&gt;Rules!$B$3,ABS(I7300)&gt;Rules!$B$4,OR(B7301&lt;Rules!$B$2,B7301&gt;Rules!$B$3,ABS(I7301)&gt;Rules!$B$4)),1,0)</f>
        <v>0</v>
      </c>
      <c r="K7300" s="6" t="str">
        <f aca="false">IF(F7300=1,COUNTIF($F$2:F7300,1),"")</f>
        <v/>
      </c>
    </row>
    <row r="7301" customFormat="false" ht="15" hidden="false" customHeight="false" outlineLevel="0" collapsed="false">
      <c r="A7301" s="6" t="n">
        <v>57355.0555</v>
      </c>
      <c r="B7301" s="6" t="n">
        <v>1.95531135531136</v>
      </c>
      <c r="C7301" s="6" t="n">
        <v>76</v>
      </c>
      <c r="D7301" s="6" t="n">
        <v>-1</v>
      </c>
      <c r="E7301" s="6" t="n">
        <v>1.98754578754579</v>
      </c>
      <c r="F7301" s="6" t="n">
        <v>0</v>
      </c>
      <c r="G7301" s="6" t="n">
        <v>0</v>
      </c>
      <c r="H7301" s="6" t="str">
        <f aca="false">IF(AND(A7301&gt;=Stimuli!$B$2,A7301&lt;=Stimuli!$C$2),Stimuli!$A$2,IF(AND(A7301&gt;=Stimuli!$B$3,A7301&lt;=Stimuli!$C$3),Stimuli!$A$3,IF(AND(A7301&gt;=Stimuli!$B$4,A7301&lt;=Stimuli!$C$4),Stimuli!$A$4,"")))</f>
        <v>01 Quiet baseline (60s)</v>
      </c>
      <c r="I7301" s="6" t="n">
        <f aca="false">(B7301-B7300)/((A7301-A7300)/1000)</f>
        <v>0.187545787545844</v>
      </c>
      <c r="J7301" s="6" t="n">
        <f aca="false">IF(OR(B7301&lt;Rules!$B$2,B7301&gt;Rules!$B$3,ABS(I7301)&gt;Rules!$B$4,OR(B7302&lt;Rules!$B$2,B7302&gt;Rules!$B$3,ABS(I7302)&gt;Rules!$B$4)),1,0)</f>
        <v>0</v>
      </c>
      <c r="K7301" s="6" t="str">
        <f aca="false">IF(F7301=1,COUNTIF($F$2:F7301,1),"")</f>
        <v/>
      </c>
    </row>
    <row r="7302" customFormat="false" ht="15" hidden="false" customHeight="false" outlineLevel="0" collapsed="false">
      <c r="A7302" s="6" t="n">
        <v>57362.868</v>
      </c>
      <c r="B7302" s="6" t="n">
        <v>1.95238095238095</v>
      </c>
      <c r="C7302" s="6" t="n">
        <v>76</v>
      </c>
      <c r="D7302" s="6" t="n">
        <v>-1</v>
      </c>
      <c r="E7302" s="6" t="n">
        <v>1.98754578754579</v>
      </c>
      <c r="F7302" s="6" t="n">
        <v>0</v>
      </c>
      <c r="G7302" s="6" t="n">
        <v>0</v>
      </c>
      <c r="H7302" s="6" t="str">
        <f aca="false">IF(AND(A7302&gt;=Stimuli!$B$2,A7302&lt;=Stimuli!$C$2),Stimuli!$A$2,IF(AND(A7302&gt;=Stimuli!$B$3,A7302&lt;=Stimuli!$C$3),Stimuli!$A$3,IF(AND(A7302&gt;=Stimuli!$B$4,A7302&lt;=Stimuli!$C$4),Stimuli!$A$4,"")))</f>
        <v>01 Quiet baseline (60s)</v>
      </c>
      <c r="I7302" s="6" t="n">
        <f aca="false">(B7302-B7301)/((A7302-A7301)/1000)</f>
        <v>-0.375091575091687</v>
      </c>
      <c r="J7302" s="6" t="n">
        <f aca="false">IF(OR(B7302&lt;Rules!$B$2,B7302&gt;Rules!$B$3,ABS(I7302)&gt;Rules!$B$4,OR(B7303&lt;Rules!$B$2,B7303&gt;Rules!$B$3,ABS(I7303)&gt;Rules!$B$4)),1,0)</f>
        <v>0</v>
      </c>
      <c r="K7302" s="6" t="str">
        <f aca="false">IF(F7302=1,COUNTIF($F$2:F7302,1),"")</f>
        <v/>
      </c>
    </row>
    <row r="7303" customFormat="false" ht="15" hidden="false" customHeight="false" outlineLevel="0" collapsed="false">
      <c r="A7303" s="6" t="n">
        <v>57370.6805</v>
      </c>
      <c r="B7303" s="6" t="n">
        <v>1.95677655677656</v>
      </c>
      <c r="C7303" s="6" t="n">
        <v>76</v>
      </c>
      <c r="D7303" s="6" t="n">
        <v>-1</v>
      </c>
      <c r="E7303" s="6" t="n">
        <v>1.98754578754579</v>
      </c>
      <c r="F7303" s="6" t="n">
        <v>0</v>
      </c>
      <c r="G7303" s="6" t="n">
        <v>0</v>
      </c>
      <c r="H7303" s="6" t="str">
        <f aca="false">IF(AND(A7303&gt;=Stimuli!$B$2,A7303&lt;=Stimuli!$C$2),Stimuli!$A$2,IF(AND(A7303&gt;=Stimuli!$B$3,A7303&lt;=Stimuli!$C$3),Stimuli!$A$3,IF(AND(A7303&gt;=Stimuli!$B$4,A7303&lt;=Stimuli!$C$4),Stimuli!$A$4,"")))</f>
        <v>01 Quiet baseline (60s)</v>
      </c>
      <c r="I7303" s="6" t="n">
        <f aca="false">(B7303-B7302)/((A7303-A7302)/1000)</f>
        <v>0.562637362637418</v>
      </c>
      <c r="J7303" s="6" t="n">
        <f aca="false">IF(OR(B7303&lt;Rules!$B$2,B7303&gt;Rules!$B$3,ABS(I7303)&gt;Rules!$B$4,OR(B7304&lt;Rules!$B$2,B7304&gt;Rules!$B$3,ABS(I7304)&gt;Rules!$B$4)),1,0)</f>
        <v>0</v>
      </c>
      <c r="K7303" s="6" t="str">
        <f aca="false">IF(F7303=1,COUNTIF($F$2:F7303,1),"")</f>
        <v/>
      </c>
    </row>
    <row r="7304" customFormat="false" ht="15" hidden="false" customHeight="false" outlineLevel="0" collapsed="false">
      <c r="A7304" s="6" t="n">
        <v>57378.493</v>
      </c>
      <c r="B7304" s="6" t="n">
        <v>1.95091575091575</v>
      </c>
      <c r="C7304" s="6" t="n">
        <v>76</v>
      </c>
      <c r="D7304" s="6" t="n">
        <v>-1</v>
      </c>
      <c r="E7304" s="6" t="n">
        <v>1.98754578754579</v>
      </c>
      <c r="F7304" s="6" t="n">
        <v>0</v>
      </c>
      <c r="G7304" s="6" t="n">
        <v>0</v>
      </c>
      <c r="H7304" s="6" t="str">
        <f aca="false">IF(AND(A7304&gt;=Stimuli!$B$2,A7304&lt;=Stimuli!$C$2),Stimuli!$A$2,IF(AND(A7304&gt;=Stimuli!$B$3,A7304&lt;=Stimuli!$C$3),Stimuli!$A$3,IF(AND(A7304&gt;=Stimuli!$B$4,A7304&lt;=Stimuli!$C$4),Stimuli!$A$4,"")))</f>
        <v>01 Quiet baseline (60s)</v>
      </c>
      <c r="I7304" s="6" t="n">
        <f aca="false">(B7304-B7303)/((A7304-A7303)/1000)</f>
        <v>-0.75018315018329</v>
      </c>
      <c r="J7304" s="6" t="n">
        <f aca="false">IF(OR(B7304&lt;Rules!$B$2,B7304&gt;Rules!$B$3,ABS(I7304)&gt;Rules!$B$4,OR(B7305&lt;Rules!$B$2,B7305&gt;Rules!$B$3,ABS(I7305)&gt;Rules!$B$4)),1,0)</f>
        <v>0</v>
      </c>
      <c r="K7304" s="6" t="str">
        <f aca="false">IF(F7304=1,COUNTIF($F$2:F7304,1),"")</f>
        <v/>
      </c>
    </row>
    <row r="7305" customFormat="false" ht="15" hidden="false" customHeight="false" outlineLevel="0" collapsed="false">
      <c r="A7305" s="6" t="n">
        <v>57386.3055</v>
      </c>
      <c r="B7305" s="6" t="n">
        <v>1.95677655677656</v>
      </c>
      <c r="C7305" s="6" t="n">
        <v>76</v>
      </c>
      <c r="D7305" s="6" t="n">
        <v>-1</v>
      </c>
      <c r="E7305" s="6" t="n">
        <v>1.98754578754579</v>
      </c>
      <c r="F7305" s="6" t="n">
        <v>0</v>
      </c>
      <c r="G7305" s="6" t="n">
        <v>0</v>
      </c>
      <c r="H7305" s="6" t="str">
        <f aca="false">IF(AND(A7305&gt;=Stimuli!$B$2,A7305&lt;=Stimuli!$C$2),Stimuli!$A$2,IF(AND(A7305&gt;=Stimuli!$B$3,A7305&lt;=Stimuli!$C$3),Stimuli!$A$3,IF(AND(A7305&gt;=Stimuli!$B$4,A7305&lt;=Stimuli!$C$4),Stimuli!$A$4,"")))</f>
        <v>01 Quiet baseline (60s)</v>
      </c>
      <c r="I7305" s="6" t="n">
        <f aca="false">(B7305-B7304)/((A7305-A7304)/1000)</f>
        <v>0.75018315018329</v>
      </c>
      <c r="J7305" s="6" t="n">
        <f aca="false">IF(OR(B7305&lt;Rules!$B$2,B7305&gt;Rules!$B$3,ABS(I7305)&gt;Rules!$B$4,OR(B7306&lt;Rules!$B$2,B7306&gt;Rules!$B$3,ABS(I7306)&gt;Rules!$B$4)),1,0)</f>
        <v>0</v>
      </c>
      <c r="K7305" s="6" t="str">
        <f aca="false">IF(F7305=1,COUNTIF($F$2:F7305,1),"")</f>
        <v/>
      </c>
    </row>
    <row r="7306" customFormat="false" ht="15" hidden="false" customHeight="false" outlineLevel="0" collapsed="false">
      <c r="A7306" s="6" t="n">
        <v>57394.118</v>
      </c>
      <c r="B7306" s="6" t="n">
        <v>1.94798534798535</v>
      </c>
      <c r="C7306" s="6" t="n">
        <v>76</v>
      </c>
      <c r="D7306" s="6" t="n">
        <v>-1</v>
      </c>
      <c r="E7306" s="6" t="n">
        <v>1.98754578754579</v>
      </c>
      <c r="F7306" s="6" t="n">
        <v>0</v>
      </c>
      <c r="G7306" s="6" t="n">
        <v>0</v>
      </c>
      <c r="H7306" s="6" t="str">
        <f aca="false">IF(AND(A7306&gt;=Stimuli!$B$2,A7306&lt;=Stimuli!$C$2),Stimuli!$A$2,IF(AND(A7306&gt;=Stimuli!$B$3,A7306&lt;=Stimuli!$C$3),Stimuli!$A$3,IF(AND(A7306&gt;=Stimuli!$B$4,A7306&lt;=Stimuli!$C$4),Stimuli!$A$4,"")))</f>
        <v>01 Quiet baseline (60s)</v>
      </c>
      <c r="I7306" s="6" t="n">
        <f aca="false">(B7306-B7305)/((A7306-A7305)/1000)</f>
        <v>-1.12527472527475</v>
      </c>
      <c r="J7306" s="6" t="n">
        <f aca="false">IF(OR(B7306&lt;Rules!$B$2,B7306&gt;Rules!$B$3,ABS(I7306)&gt;Rules!$B$4,OR(B7307&lt;Rules!$B$2,B7307&gt;Rules!$B$3,ABS(I7307)&gt;Rules!$B$4)),1,0)</f>
        <v>0</v>
      </c>
      <c r="K7306" s="6" t="str">
        <f aca="false">IF(F7306=1,COUNTIF($F$2:F7306,1),"")</f>
        <v/>
      </c>
    </row>
    <row r="7307" customFormat="false" ht="15" hidden="false" customHeight="false" outlineLevel="0" collapsed="false">
      <c r="A7307" s="6" t="n">
        <v>57401.9305</v>
      </c>
      <c r="B7307" s="6" t="n">
        <v>1.95531135531136</v>
      </c>
      <c r="C7307" s="6" t="n">
        <v>76</v>
      </c>
      <c r="D7307" s="6" t="n">
        <v>-1</v>
      </c>
      <c r="E7307" s="6" t="n">
        <v>1.98754578754579</v>
      </c>
      <c r="F7307" s="6" t="n">
        <v>0</v>
      </c>
      <c r="G7307" s="6" t="n">
        <v>0</v>
      </c>
      <c r="H7307" s="6" t="str">
        <f aca="false">IF(AND(A7307&gt;=Stimuli!$B$2,A7307&lt;=Stimuli!$C$2),Stimuli!$A$2,IF(AND(A7307&gt;=Stimuli!$B$3,A7307&lt;=Stimuli!$C$3),Stimuli!$A$3,IF(AND(A7307&gt;=Stimuli!$B$4,A7307&lt;=Stimuli!$C$4),Stimuli!$A$4,"")))</f>
        <v>01 Quiet baseline (60s)</v>
      </c>
      <c r="I7307" s="6" t="n">
        <f aca="false">(B7307-B7306)/((A7307-A7306)/1000)</f>
        <v>0.93772893772902</v>
      </c>
      <c r="J7307" s="6" t="n">
        <f aca="false">IF(OR(B7307&lt;Rules!$B$2,B7307&gt;Rules!$B$3,ABS(I7307)&gt;Rules!$B$4,OR(B7308&lt;Rules!$B$2,B7308&gt;Rules!$B$3,ABS(I7308)&gt;Rules!$B$4)),1,0)</f>
        <v>0</v>
      </c>
      <c r="K7307" s="6" t="str">
        <f aca="false">IF(F7307=1,COUNTIF($F$2:F7307,1),"")</f>
        <v/>
      </c>
    </row>
    <row r="7308" customFormat="false" ht="15" hidden="false" customHeight="false" outlineLevel="0" collapsed="false">
      <c r="A7308" s="6" t="n">
        <v>57409.743</v>
      </c>
      <c r="B7308" s="6" t="n">
        <v>1.94798534798535</v>
      </c>
      <c r="C7308" s="6" t="n">
        <v>76</v>
      </c>
      <c r="D7308" s="6" t="n">
        <v>-1</v>
      </c>
      <c r="E7308" s="6" t="n">
        <v>1.98754578754579</v>
      </c>
      <c r="F7308" s="6" t="n">
        <v>0</v>
      </c>
      <c r="G7308" s="6" t="n">
        <v>0</v>
      </c>
      <c r="H7308" s="6" t="str">
        <f aca="false">IF(AND(A7308&gt;=Stimuli!$B$2,A7308&lt;=Stimuli!$C$2),Stimuli!$A$2,IF(AND(A7308&gt;=Stimuli!$B$3,A7308&lt;=Stimuli!$C$3),Stimuli!$A$3,IF(AND(A7308&gt;=Stimuli!$B$4,A7308&lt;=Stimuli!$C$4),Stimuli!$A$4,"")))</f>
        <v>01 Quiet baseline (60s)</v>
      </c>
      <c r="I7308" s="6" t="n">
        <f aca="false">(B7308-B7307)/((A7308-A7307)/1000)</f>
        <v>-0.93772893772902</v>
      </c>
      <c r="J7308" s="6" t="n">
        <f aca="false">IF(OR(B7308&lt;Rules!$B$2,B7308&gt;Rules!$B$3,ABS(I7308)&gt;Rules!$B$4,OR(B7309&lt;Rules!$B$2,B7309&gt;Rules!$B$3,ABS(I7309)&gt;Rules!$B$4)),1,0)</f>
        <v>0</v>
      </c>
      <c r="K7308" s="6" t="str">
        <f aca="false">IF(F7308=1,COUNTIF($F$2:F7308,1),"")</f>
        <v/>
      </c>
    </row>
    <row r="7309" customFormat="false" ht="15" hidden="false" customHeight="false" outlineLevel="0" collapsed="false">
      <c r="A7309" s="6" t="n">
        <v>57417.5555</v>
      </c>
      <c r="B7309" s="6" t="n">
        <v>1.95531135531136</v>
      </c>
      <c r="C7309" s="6" t="n">
        <v>76</v>
      </c>
      <c r="D7309" s="6" t="n">
        <v>-1</v>
      </c>
      <c r="E7309" s="6" t="n">
        <v>1.98754578754579</v>
      </c>
      <c r="F7309" s="6" t="n">
        <v>0</v>
      </c>
      <c r="G7309" s="6" t="n">
        <v>0</v>
      </c>
      <c r="H7309" s="6" t="str">
        <f aca="false">IF(AND(A7309&gt;=Stimuli!$B$2,A7309&lt;=Stimuli!$C$2),Stimuli!$A$2,IF(AND(A7309&gt;=Stimuli!$B$3,A7309&lt;=Stimuli!$C$3),Stimuli!$A$3,IF(AND(A7309&gt;=Stimuli!$B$4,A7309&lt;=Stimuli!$C$4),Stimuli!$A$4,"")))</f>
        <v>01 Quiet baseline (60s)</v>
      </c>
      <c r="I7309" s="6" t="n">
        <f aca="false">(B7309-B7308)/((A7309-A7308)/1000)</f>
        <v>0.93772893772902</v>
      </c>
      <c r="J7309" s="6" t="n">
        <f aca="false">IF(OR(B7309&lt;Rules!$B$2,B7309&gt;Rules!$B$3,ABS(I7309)&gt;Rules!$B$4,OR(B7310&lt;Rules!$B$2,B7310&gt;Rules!$B$3,ABS(I7310)&gt;Rules!$B$4)),1,0)</f>
        <v>0</v>
      </c>
      <c r="K7309" s="6" t="str">
        <f aca="false">IF(F7309=1,COUNTIF($F$2:F7309,1),"")</f>
        <v/>
      </c>
    </row>
    <row r="7310" customFormat="false" ht="15" hidden="false" customHeight="false" outlineLevel="0" collapsed="false">
      <c r="A7310" s="6" t="n">
        <v>57425.368</v>
      </c>
      <c r="B7310" s="6" t="n">
        <v>1.94652014652015</v>
      </c>
      <c r="C7310" s="6" t="n">
        <v>76</v>
      </c>
      <c r="D7310" s="6" t="n">
        <v>-1</v>
      </c>
      <c r="E7310" s="6" t="n">
        <v>1.98754578754579</v>
      </c>
      <c r="F7310" s="6" t="n">
        <v>0</v>
      </c>
      <c r="G7310" s="6" t="n">
        <v>0</v>
      </c>
      <c r="H7310" s="6" t="str">
        <f aca="false">IF(AND(A7310&gt;=Stimuli!$B$2,A7310&lt;=Stimuli!$C$2),Stimuli!$A$2,IF(AND(A7310&gt;=Stimuli!$B$3,A7310&lt;=Stimuli!$C$3),Stimuli!$A$3,IF(AND(A7310&gt;=Stimuli!$B$4,A7310&lt;=Stimuli!$C$4),Stimuli!$A$4,"")))</f>
        <v>01 Quiet baseline (60s)</v>
      </c>
      <c r="I7310" s="6" t="n">
        <f aca="false">(B7310-B7309)/((A7310-A7309)/1000)</f>
        <v>-1.12527472527486</v>
      </c>
      <c r="J7310" s="6" t="n">
        <f aca="false">IF(OR(B7310&lt;Rules!$B$2,B7310&gt;Rules!$B$3,ABS(I7310)&gt;Rules!$B$4,OR(B7311&lt;Rules!$B$2,B7311&gt;Rules!$B$3,ABS(I7311)&gt;Rules!$B$4)),1,0)</f>
        <v>0</v>
      </c>
      <c r="K7310" s="6" t="str">
        <f aca="false">IF(F7310=1,COUNTIF($F$2:F7310,1),"")</f>
        <v/>
      </c>
    </row>
    <row r="7311" customFormat="false" ht="15" hidden="false" customHeight="false" outlineLevel="0" collapsed="false">
      <c r="A7311" s="6" t="n">
        <v>57433.1805</v>
      </c>
      <c r="B7311" s="6" t="n">
        <v>1.95238095238095</v>
      </c>
      <c r="C7311" s="6" t="n">
        <v>76</v>
      </c>
      <c r="D7311" s="6" t="n">
        <v>-1</v>
      </c>
      <c r="E7311" s="6" t="n">
        <v>1.98754578754579</v>
      </c>
      <c r="F7311" s="6" t="n">
        <v>0</v>
      </c>
      <c r="G7311" s="6" t="n">
        <v>0</v>
      </c>
      <c r="H7311" s="6" t="str">
        <f aca="false">IF(AND(A7311&gt;=Stimuli!$B$2,A7311&lt;=Stimuli!$C$2),Stimuli!$A$2,IF(AND(A7311&gt;=Stimuli!$B$3,A7311&lt;=Stimuli!$C$3),Stimuli!$A$3,IF(AND(A7311&gt;=Stimuli!$B$4,A7311&lt;=Stimuli!$C$4),Stimuli!$A$4,"")))</f>
        <v>01 Quiet baseline (60s)</v>
      </c>
      <c r="I7311" s="6" t="n">
        <f aca="false">(B7311-B7310)/((A7311-A7310)/1000)</f>
        <v>0.750183150183176</v>
      </c>
      <c r="J7311" s="6" t="n">
        <f aca="false">IF(OR(B7311&lt;Rules!$B$2,B7311&gt;Rules!$B$3,ABS(I7311)&gt;Rules!$B$4,OR(B7312&lt;Rules!$B$2,B7312&gt;Rules!$B$3,ABS(I7312)&gt;Rules!$B$4)),1,0)</f>
        <v>0</v>
      </c>
      <c r="K7311" s="6" t="str">
        <f aca="false">IF(F7311=1,COUNTIF($F$2:F7311,1),"")</f>
        <v/>
      </c>
    </row>
    <row r="7312" customFormat="false" ht="15" hidden="false" customHeight="false" outlineLevel="0" collapsed="false">
      <c r="A7312" s="6" t="n">
        <v>57440.993</v>
      </c>
      <c r="B7312" s="6" t="n">
        <v>1.94505494505495</v>
      </c>
      <c r="C7312" s="6" t="n">
        <v>76</v>
      </c>
      <c r="D7312" s="6" t="n">
        <v>-1</v>
      </c>
      <c r="E7312" s="6" t="n">
        <v>1.98754578754579</v>
      </c>
      <c r="F7312" s="6" t="n">
        <v>0</v>
      </c>
      <c r="G7312" s="6" t="n">
        <v>0</v>
      </c>
      <c r="H7312" s="6" t="str">
        <f aca="false">IF(AND(A7312&gt;=Stimuli!$B$2,A7312&lt;=Stimuli!$C$2),Stimuli!$A$2,IF(AND(A7312&gt;=Stimuli!$B$3,A7312&lt;=Stimuli!$C$3),Stimuli!$A$3,IF(AND(A7312&gt;=Stimuli!$B$4,A7312&lt;=Stimuli!$C$4),Stimuli!$A$4,"")))</f>
        <v>01 Quiet baseline (60s)</v>
      </c>
      <c r="I7312" s="6" t="n">
        <f aca="false">(B7312-B7311)/((A7312-A7311)/1000)</f>
        <v>-0.937728937728906</v>
      </c>
      <c r="J7312" s="6" t="n">
        <f aca="false">IF(OR(B7312&lt;Rules!$B$2,B7312&gt;Rules!$B$3,ABS(I7312)&gt;Rules!$B$4,OR(B7313&lt;Rules!$B$2,B7313&gt;Rules!$B$3,ABS(I7313)&gt;Rules!$B$4)),1,0)</f>
        <v>0</v>
      </c>
      <c r="K7312" s="6" t="str">
        <f aca="false">IF(F7312=1,COUNTIF($F$2:F7312,1),"")</f>
        <v/>
      </c>
    </row>
    <row r="7313" customFormat="false" ht="15" hidden="false" customHeight="false" outlineLevel="0" collapsed="false">
      <c r="A7313" s="6" t="n">
        <v>57448.8055</v>
      </c>
      <c r="B7313" s="6" t="n">
        <v>1.94945054945055</v>
      </c>
      <c r="C7313" s="6" t="n">
        <v>76</v>
      </c>
      <c r="D7313" s="6" t="n">
        <v>-1</v>
      </c>
      <c r="E7313" s="6" t="n">
        <v>1.98754578754579</v>
      </c>
      <c r="F7313" s="6" t="n">
        <v>0</v>
      </c>
      <c r="G7313" s="6" t="n">
        <v>0</v>
      </c>
      <c r="H7313" s="6" t="str">
        <f aca="false">IF(AND(A7313&gt;=Stimuli!$B$2,A7313&lt;=Stimuli!$C$2),Stimuli!$A$2,IF(AND(A7313&gt;=Stimuli!$B$3,A7313&lt;=Stimuli!$C$3),Stimuli!$A$3,IF(AND(A7313&gt;=Stimuli!$B$4,A7313&lt;=Stimuli!$C$4),Stimuli!$A$4,"")))</f>
        <v>01 Quiet baseline (60s)</v>
      </c>
      <c r="I7313" s="6" t="n">
        <f aca="false">(B7313-B7312)/((A7313-A7312)/1000)</f>
        <v>0.562637362637304</v>
      </c>
      <c r="J7313" s="6" t="n">
        <f aca="false">IF(OR(B7313&lt;Rules!$B$2,B7313&gt;Rules!$B$3,ABS(I7313)&gt;Rules!$B$4,OR(B7314&lt;Rules!$B$2,B7314&gt;Rules!$B$3,ABS(I7314)&gt;Rules!$B$4)),1,0)</f>
        <v>0</v>
      </c>
      <c r="K7313" s="6" t="str">
        <f aca="false">IF(F7313=1,COUNTIF($F$2:F7313,1),"")</f>
        <v/>
      </c>
    </row>
    <row r="7314" customFormat="false" ht="15" hidden="false" customHeight="false" outlineLevel="0" collapsed="false">
      <c r="A7314" s="6" t="n">
        <v>57456.618</v>
      </c>
      <c r="B7314" s="6" t="n">
        <v>1.94652014652015</v>
      </c>
      <c r="C7314" s="6" t="n">
        <v>76</v>
      </c>
      <c r="D7314" s="6" t="n">
        <v>-1</v>
      </c>
      <c r="E7314" s="6" t="n">
        <v>1.98754578754579</v>
      </c>
      <c r="F7314" s="6" t="n">
        <v>0</v>
      </c>
      <c r="G7314" s="6" t="n">
        <v>0</v>
      </c>
      <c r="H7314" s="6" t="str">
        <f aca="false">IF(AND(A7314&gt;=Stimuli!$B$2,A7314&lt;=Stimuli!$C$2),Stimuli!$A$2,IF(AND(A7314&gt;=Stimuli!$B$3,A7314&lt;=Stimuli!$C$3),Stimuli!$A$3,IF(AND(A7314&gt;=Stimuli!$B$4,A7314&lt;=Stimuli!$C$4),Stimuli!$A$4,"")))</f>
        <v>01 Quiet baseline (60s)</v>
      </c>
      <c r="I7314" s="6" t="n">
        <f aca="false">(B7314-B7313)/((A7314-A7313)/1000)</f>
        <v>-0.375091575091574</v>
      </c>
      <c r="J7314" s="6" t="n">
        <f aca="false">IF(OR(B7314&lt;Rules!$B$2,B7314&gt;Rules!$B$3,ABS(I7314)&gt;Rules!$B$4,OR(B7315&lt;Rules!$B$2,B7315&gt;Rules!$B$3,ABS(I7315)&gt;Rules!$B$4)),1,0)</f>
        <v>0</v>
      </c>
      <c r="K7314" s="6" t="str">
        <f aca="false">IF(F7314=1,COUNTIF($F$2:F7314,1),"")</f>
        <v/>
      </c>
    </row>
    <row r="7315" customFormat="false" ht="15" hidden="false" customHeight="false" outlineLevel="0" collapsed="false">
      <c r="A7315" s="6" t="n">
        <v>57464.4305</v>
      </c>
      <c r="B7315" s="6" t="n">
        <v>1.94652014652015</v>
      </c>
      <c r="C7315" s="6" t="n">
        <v>76</v>
      </c>
      <c r="D7315" s="6" t="n">
        <v>-1</v>
      </c>
      <c r="E7315" s="6" t="n">
        <v>1.98754578754579</v>
      </c>
      <c r="F7315" s="6" t="n">
        <v>0</v>
      </c>
      <c r="G7315" s="6" t="n">
        <v>0</v>
      </c>
      <c r="H7315" s="6" t="str">
        <f aca="false">IF(AND(A7315&gt;=Stimuli!$B$2,A7315&lt;=Stimuli!$C$2),Stimuli!$A$2,IF(AND(A7315&gt;=Stimuli!$B$3,A7315&lt;=Stimuli!$C$3),Stimuli!$A$3,IF(AND(A7315&gt;=Stimuli!$B$4,A7315&lt;=Stimuli!$C$4),Stimuli!$A$4,"")))</f>
        <v>01 Quiet baseline (60s)</v>
      </c>
      <c r="I7315" s="6" t="n">
        <f aca="false">(B7315-B7314)/((A7315-A7314)/1000)</f>
        <v>0</v>
      </c>
      <c r="J7315" s="6" t="n">
        <f aca="false">IF(OR(B7315&lt;Rules!$B$2,B7315&gt;Rules!$B$3,ABS(I7315)&gt;Rules!$B$4,OR(B7316&lt;Rules!$B$2,B7316&gt;Rules!$B$3,ABS(I7316)&gt;Rules!$B$4)),1,0)</f>
        <v>0</v>
      </c>
      <c r="K7315" s="6" t="str">
        <f aca="false">IF(F7315=1,COUNTIF($F$2:F7315,1),"")</f>
        <v/>
      </c>
    </row>
    <row r="7316" customFormat="false" ht="15" hidden="false" customHeight="false" outlineLevel="0" collapsed="false">
      <c r="A7316" s="6" t="n">
        <v>57472.243</v>
      </c>
      <c r="B7316" s="6" t="n">
        <v>1.94652014652015</v>
      </c>
      <c r="C7316" s="6" t="n">
        <v>76</v>
      </c>
      <c r="D7316" s="6" t="n">
        <v>-1</v>
      </c>
      <c r="E7316" s="6" t="n">
        <v>1.98754578754579</v>
      </c>
      <c r="F7316" s="6" t="n">
        <v>0</v>
      </c>
      <c r="G7316" s="6" t="n">
        <v>0</v>
      </c>
      <c r="H7316" s="6" t="str">
        <f aca="false">IF(AND(A7316&gt;=Stimuli!$B$2,A7316&lt;=Stimuli!$C$2),Stimuli!$A$2,IF(AND(A7316&gt;=Stimuli!$B$3,A7316&lt;=Stimuli!$C$3),Stimuli!$A$3,IF(AND(A7316&gt;=Stimuli!$B$4,A7316&lt;=Stimuli!$C$4),Stimuli!$A$4,"")))</f>
        <v>01 Quiet baseline (60s)</v>
      </c>
      <c r="I7316" s="6" t="n">
        <f aca="false">(B7316-B7315)/((A7316-A7315)/1000)</f>
        <v>0</v>
      </c>
      <c r="J7316" s="6" t="n">
        <f aca="false">IF(OR(B7316&lt;Rules!$B$2,B7316&gt;Rules!$B$3,ABS(I7316)&gt;Rules!$B$4,OR(B7317&lt;Rules!$B$2,B7317&gt;Rules!$B$3,ABS(I7317)&gt;Rules!$B$4)),1,0)</f>
        <v>0</v>
      </c>
      <c r="K7316" s="6" t="str">
        <f aca="false">IF(F7316=1,COUNTIF($F$2:F7316,1),"")</f>
        <v/>
      </c>
    </row>
    <row r="7317" customFormat="false" ht="15" hidden="false" customHeight="false" outlineLevel="0" collapsed="false">
      <c r="A7317" s="6" t="n">
        <v>57480.0555</v>
      </c>
      <c r="B7317" s="6" t="n">
        <v>1.94505494505495</v>
      </c>
      <c r="C7317" s="6" t="n">
        <v>76</v>
      </c>
      <c r="D7317" s="6" t="n">
        <v>-1</v>
      </c>
      <c r="E7317" s="6" t="n">
        <v>1.98754578754579</v>
      </c>
      <c r="F7317" s="6" t="n">
        <v>0</v>
      </c>
      <c r="G7317" s="6" t="n">
        <v>0</v>
      </c>
      <c r="H7317" s="6" t="str">
        <f aca="false">IF(AND(A7317&gt;=Stimuli!$B$2,A7317&lt;=Stimuli!$C$2),Stimuli!$A$2,IF(AND(A7317&gt;=Stimuli!$B$3,A7317&lt;=Stimuli!$C$3),Stimuli!$A$3,IF(AND(A7317&gt;=Stimuli!$B$4,A7317&lt;=Stimuli!$C$4),Stimuli!$A$4,"")))</f>
        <v>01 Quiet baseline (60s)</v>
      </c>
      <c r="I7317" s="6" t="n">
        <f aca="false">(B7317-B7316)/((A7317-A7316)/1000)</f>
        <v>-0.18754578754573</v>
      </c>
      <c r="J7317" s="6" t="n">
        <f aca="false">IF(OR(B7317&lt;Rules!$B$2,B7317&gt;Rules!$B$3,ABS(I7317)&gt;Rules!$B$4,OR(B7318&lt;Rules!$B$2,B7318&gt;Rules!$B$3,ABS(I7318)&gt;Rules!$B$4)),1,0)</f>
        <v>0</v>
      </c>
      <c r="K7317" s="6" t="str">
        <f aca="false">IF(F7317=1,COUNTIF($F$2:F7317,1),"")</f>
        <v/>
      </c>
    </row>
    <row r="7318" customFormat="false" ht="15" hidden="false" customHeight="false" outlineLevel="0" collapsed="false">
      <c r="A7318" s="6" t="n">
        <v>57487.868</v>
      </c>
      <c r="B7318" s="6" t="n">
        <v>1.94798534798535</v>
      </c>
      <c r="C7318" s="6" t="n">
        <v>76</v>
      </c>
      <c r="D7318" s="6" t="n">
        <v>-1</v>
      </c>
      <c r="E7318" s="6" t="n">
        <v>1.98754578754579</v>
      </c>
      <c r="F7318" s="6" t="n">
        <v>0</v>
      </c>
      <c r="G7318" s="6" t="n">
        <v>0</v>
      </c>
      <c r="H7318" s="6" t="str">
        <f aca="false">IF(AND(A7318&gt;=Stimuli!$B$2,A7318&lt;=Stimuli!$C$2),Stimuli!$A$2,IF(AND(A7318&gt;=Stimuli!$B$3,A7318&lt;=Stimuli!$C$3),Stimuli!$A$3,IF(AND(A7318&gt;=Stimuli!$B$4,A7318&lt;=Stimuli!$C$4),Stimuli!$A$4,"")))</f>
        <v>01 Quiet baseline (60s)</v>
      </c>
      <c r="I7318" s="6" t="n">
        <f aca="false">(B7318-B7317)/((A7318-A7317)/1000)</f>
        <v>0.375091575091574</v>
      </c>
      <c r="J7318" s="6" t="n">
        <f aca="false">IF(OR(B7318&lt;Rules!$B$2,B7318&gt;Rules!$B$3,ABS(I7318)&gt;Rules!$B$4,OR(B7319&lt;Rules!$B$2,B7319&gt;Rules!$B$3,ABS(I7319)&gt;Rules!$B$4)),1,0)</f>
        <v>0</v>
      </c>
      <c r="K7318" s="6" t="str">
        <f aca="false">IF(F7318=1,COUNTIF($F$2:F7318,1),"")</f>
        <v/>
      </c>
    </row>
    <row r="7319" customFormat="false" ht="15" hidden="false" customHeight="false" outlineLevel="0" collapsed="false">
      <c r="A7319" s="6" t="n">
        <v>57495.6805</v>
      </c>
      <c r="B7319" s="6" t="n">
        <v>1.94505494505495</v>
      </c>
      <c r="C7319" s="6" t="n">
        <v>76</v>
      </c>
      <c r="D7319" s="6" t="n">
        <v>-1</v>
      </c>
      <c r="E7319" s="6" t="n">
        <v>1.98754578754579</v>
      </c>
      <c r="F7319" s="6" t="n">
        <v>0</v>
      </c>
      <c r="G7319" s="6" t="n">
        <v>0</v>
      </c>
      <c r="H7319" s="6" t="str">
        <f aca="false">IF(AND(A7319&gt;=Stimuli!$B$2,A7319&lt;=Stimuli!$C$2),Stimuli!$A$2,IF(AND(A7319&gt;=Stimuli!$B$3,A7319&lt;=Stimuli!$C$3),Stimuli!$A$3,IF(AND(A7319&gt;=Stimuli!$B$4,A7319&lt;=Stimuli!$C$4),Stimuli!$A$4,"")))</f>
        <v>01 Quiet baseline (60s)</v>
      </c>
      <c r="I7319" s="6" t="n">
        <f aca="false">(B7319-B7318)/((A7319-A7318)/1000)</f>
        <v>-0.375091575091574</v>
      </c>
      <c r="J7319" s="6" t="n">
        <f aca="false">IF(OR(B7319&lt;Rules!$B$2,B7319&gt;Rules!$B$3,ABS(I7319)&gt;Rules!$B$4,OR(B7320&lt;Rules!$B$2,B7320&gt;Rules!$B$3,ABS(I7320)&gt;Rules!$B$4)),1,0)</f>
        <v>0</v>
      </c>
      <c r="K7319" s="6" t="str">
        <f aca="false">IF(F7319=1,COUNTIF($F$2:F7319,1),"")</f>
        <v/>
      </c>
    </row>
    <row r="7320" customFormat="false" ht="15" hidden="false" customHeight="false" outlineLevel="0" collapsed="false">
      <c r="A7320" s="6" t="n">
        <v>57503.493</v>
      </c>
      <c r="B7320" s="6" t="n">
        <v>1.94945054945055</v>
      </c>
      <c r="C7320" s="6" t="n">
        <v>76</v>
      </c>
      <c r="D7320" s="6" t="n">
        <v>-1</v>
      </c>
      <c r="E7320" s="6" t="n">
        <v>1.98754578754579</v>
      </c>
      <c r="F7320" s="6" t="n">
        <v>0</v>
      </c>
      <c r="G7320" s="6" t="n">
        <v>0</v>
      </c>
      <c r="H7320" s="6" t="str">
        <f aca="false">IF(AND(A7320&gt;=Stimuli!$B$2,A7320&lt;=Stimuli!$C$2),Stimuli!$A$2,IF(AND(A7320&gt;=Stimuli!$B$3,A7320&lt;=Stimuli!$C$3),Stimuli!$A$3,IF(AND(A7320&gt;=Stimuli!$B$4,A7320&lt;=Stimuli!$C$4),Stimuli!$A$4,"")))</f>
        <v>01 Quiet baseline (60s)</v>
      </c>
      <c r="I7320" s="6" t="n">
        <f aca="false">(B7320-B7319)/((A7320-A7319)/1000)</f>
        <v>0.562637362637304</v>
      </c>
      <c r="J7320" s="6" t="n">
        <f aca="false">IF(OR(B7320&lt;Rules!$B$2,B7320&gt;Rules!$B$3,ABS(I7320)&gt;Rules!$B$4,OR(B7321&lt;Rules!$B$2,B7321&gt;Rules!$B$3,ABS(I7321)&gt;Rules!$B$4)),1,0)</f>
        <v>0</v>
      </c>
      <c r="K7320" s="6" t="str">
        <f aca="false">IF(F7320=1,COUNTIF($F$2:F7320,1),"")</f>
        <v/>
      </c>
    </row>
    <row r="7321" customFormat="false" ht="15" hidden="false" customHeight="false" outlineLevel="0" collapsed="false">
      <c r="A7321" s="6" t="n">
        <v>57511.3055</v>
      </c>
      <c r="B7321" s="6" t="n">
        <v>1.94358974358974</v>
      </c>
      <c r="C7321" s="6" t="n">
        <v>76</v>
      </c>
      <c r="D7321" s="6" t="n">
        <v>-1</v>
      </c>
      <c r="E7321" s="6" t="n">
        <v>1.98754578754579</v>
      </c>
      <c r="F7321" s="6" t="n">
        <v>0</v>
      </c>
      <c r="G7321" s="6" t="n">
        <v>0</v>
      </c>
      <c r="H7321" s="6" t="str">
        <f aca="false">IF(AND(A7321&gt;=Stimuli!$B$2,A7321&lt;=Stimuli!$C$2),Stimuli!$A$2,IF(AND(A7321&gt;=Stimuli!$B$3,A7321&lt;=Stimuli!$C$3),Stimuli!$A$3,IF(AND(A7321&gt;=Stimuli!$B$4,A7321&lt;=Stimuli!$C$4),Stimuli!$A$4,"")))</f>
        <v>01 Quiet baseline (60s)</v>
      </c>
      <c r="I7321" s="6" t="n">
        <f aca="false">(B7321-B7320)/((A7321-A7320)/1000)</f>
        <v>-0.750183150183034</v>
      </c>
      <c r="J7321" s="6" t="n">
        <f aca="false">IF(OR(B7321&lt;Rules!$B$2,B7321&gt;Rules!$B$3,ABS(I7321)&gt;Rules!$B$4,OR(B7322&lt;Rules!$B$2,B7322&gt;Rules!$B$3,ABS(I7322)&gt;Rules!$B$4)),1,0)</f>
        <v>0</v>
      </c>
      <c r="K7321" s="6" t="str">
        <f aca="false">IF(F7321=1,COUNTIF($F$2:F7321,1),"")</f>
        <v/>
      </c>
    </row>
    <row r="7322" customFormat="false" ht="15" hidden="false" customHeight="false" outlineLevel="0" collapsed="false">
      <c r="A7322" s="6" t="n">
        <v>57519.118</v>
      </c>
      <c r="B7322" s="6" t="n">
        <v>1.94945054945055</v>
      </c>
      <c r="C7322" s="6" t="n">
        <v>76</v>
      </c>
      <c r="D7322" s="6" t="n">
        <v>-1</v>
      </c>
      <c r="E7322" s="6" t="n">
        <v>1.98754578754579</v>
      </c>
      <c r="F7322" s="6" t="n">
        <v>0</v>
      </c>
      <c r="G7322" s="6" t="n">
        <v>0</v>
      </c>
      <c r="H7322" s="6" t="str">
        <f aca="false">IF(AND(A7322&gt;=Stimuli!$B$2,A7322&lt;=Stimuli!$C$2),Stimuli!$A$2,IF(AND(A7322&gt;=Stimuli!$B$3,A7322&lt;=Stimuli!$C$3),Stimuli!$A$3,IF(AND(A7322&gt;=Stimuli!$B$4,A7322&lt;=Stimuli!$C$4),Stimuli!$A$4,"")))</f>
        <v>01 Quiet baseline (60s)</v>
      </c>
      <c r="I7322" s="6" t="n">
        <f aca="false">(B7322-B7321)/((A7322-A7321)/1000)</f>
        <v>0.750183150183034</v>
      </c>
      <c r="J7322" s="6" t="n">
        <f aca="false">IF(OR(B7322&lt;Rules!$B$2,B7322&gt;Rules!$B$3,ABS(I7322)&gt;Rules!$B$4,OR(B7323&lt;Rules!$B$2,B7323&gt;Rules!$B$3,ABS(I7323)&gt;Rules!$B$4)),1,0)</f>
        <v>0</v>
      </c>
      <c r="K7322" s="6" t="str">
        <f aca="false">IF(F7322=1,COUNTIF($F$2:F7322,1),"")</f>
        <v/>
      </c>
    </row>
    <row r="7323" customFormat="false" ht="15" hidden="false" customHeight="false" outlineLevel="0" collapsed="false">
      <c r="A7323" s="6" t="n">
        <v>57526.9305</v>
      </c>
      <c r="B7323" s="6" t="n">
        <v>1.94212454212454</v>
      </c>
      <c r="C7323" s="6" t="n">
        <v>76</v>
      </c>
      <c r="D7323" s="6" t="n">
        <v>-1</v>
      </c>
      <c r="E7323" s="6" t="n">
        <v>1.98754578754579</v>
      </c>
      <c r="F7323" s="6" t="n">
        <v>0</v>
      </c>
      <c r="G7323" s="6" t="n">
        <v>0</v>
      </c>
      <c r="H7323" s="6" t="str">
        <f aca="false">IF(AND(A7323&gt;=Stimuli!$B$2,A7323&lt;=Stimuli!$C$2),Stimuli!$A$2,IF(AND(A7323&gt;=Stimuli!$B$3,A7323&lt;=Stimuli!$C$3),Stimuli!$A$3,IF(AND(A7323&gt;=Stimuli!$B$4,A7323&lt;=Stimuli!$C$4),Stimuli!$A$4,"")))</f>
        <v>01 Quiet baseline (60s)</v>
      </c>
      <c r="I7323" s="6" t="n">
        <f aca="false">(B7323-B7322)/((A7323-A7322)/1000)</f>
        <v>-0.937728937728878</v>
      </c>
      <c r="J7323" s="6" t="n">
        <f aca="false">IF(OR(B7323&lt;Rules!$B$2,B7323&gt;Rules!$B$3,ABS(I7323)&gt;Rules!$B$4,OR(B7324&lt;Rules!$B$2,B7324&gt;Rules!$B$3,ABS(I7324)&gt;Rules!$B$4)),1,0)</f>
        <v>0</v>
      </c>
      <c r="K7323" s="6" t="str">
        <f aca="false">IF(F7323=1,COUNTIF($F$2:F7323,1),"")</f>
        <v/>
      </c>
    </row>
    <row r="7324" customFormat="false" ht="15" hidden="false" customHeight="false" outlineLevel="0" collapsed="false">
      <c r="A7324" s="6" t="n">
        <v>57534.743</v>
      </c>
      <c r="B7324" s="6" t="n">
        <v>1.95091575091575</v>
      </c>
      <c r="C7324" s="6" t="n">
        <v>76</v>
      </c>
      <c r="D7324" s="6" t="n">
        <v>-1</v>
      </c>
      <c r="E7324" s="6" t="n">
        <v>1.98754578754579</v>
      </c>
      <c r="F7324" s="6" t="n">
        <v>0</v>
      </c>
      <c r="G7324" s="6" t="n">
        <v>0</v>
      </c>
      <c r="H7324" s="6" t="str">
        <f aca="false">IF(AND(A7324&gt;=Stimuli!$B$2,A7324&lt;=Stimuli!$C$2),Stimuli!$A$2,IF(AND(A7324&gt;=Stimuli!$B$3,A7324&lt;=Stimuli!$C$3),Stimuli!$A$3,IF(AND(A7324&gt;=Stimuli!$B$4,A7324&lt;=Stimuli!$C$4),Stimuli!$A$4,"")))</f>
        <v>01 Quiet baseline (60s)</v>
      </c>
      <c r="I7324" s="6" t="n">
        <f aca="false">(B7324-B7323)/((A7324-A7323)/1000)</f>
        <v>1.12527472527461</v>
      </c>
      <c r="J7324" s="6" t="n">
        <f aca="false">IF(OR(B7324&lt;Rules!$B$2,B7324&gt;Rules!$B$3,ABS(I7324)&gt;Rules!$B$4,OR(B7325&lt;Rules!$B$2,B7325&gt;Rules!$B$3,ABS(I7325)&gt;Rules!$B$4)),1,0)</f>
        <v>0</v>
      </c>
      <c r="K7324" s="6" t="str">
        <f aca="false">IF(F7324=1,COUNTIF($F$2:F7324,1),"")</f>
        <v/>
      </c>
    </row>
    <row r="7325" customFormat="false" ht="15" hidden="false" customHeight="false" outlineLevel="0" collapsed="false">
      <c r="A7325" s="6" t="n">
        <v>57542.5555</v>
      </c>
      <c r="B7325" s="6" t="n">
        <v>1.94212454212454</v>
      </c>
      <c r="C7325" s="6" t="n">
        <v>76</v>
      </c>
      <c r="D7325" s="6" t="n">
        <v>-1</v>
      </c>
      <c r="E7325" s="6" t="n">
        <v>1.98754578754579</v>
      </c>
      <c r="F7325" s="6" t="n">
        <v>0</v>
      </c>
      <c r="G7325" s="6" t="n">
        <v>0</v>
      </c>
      <c r="H7325" s="6" t="str">
        <f aca="false">IF(AND(A7325&gt;=Stimuli!$B$2,A7325&lt;=Stimuli!$C$2),Stimuli!$A$2,IF(AND(A7325&gt;=Stimuli!$B$3,A7325&lt;=Stimuli!$C$3),Stimuli!$A$3,IF(AND(A7325&gt;=Stimuli!$B$4,A7325&lt;=Stimuli!$C$4),Stimuli!$A$4,"")))</f>
        <v>01 Quiet baseline (60s)</v>
      </c>
      <c r="I7325" s="6" t="n">
        <f aca="false">(B7325-B7324)/((A7325-A7324)/1000)</f>
        <v>-1.12527472527461</v>
      </c>
      <c r="J7325" s="6" t="n">
        <f aca="false">IF(OR(B7325&lt;Rules!$B$2,B7325&gt;Rules!$B$3,ABS(I7325)&gt;Rules!$B$4,OR(B7326&lt;Rules!$B$2,B7326&gt;Rules!$B$3,ABS(I7326)&gt;Rules!$B$4)),1,0)</f>
        <v>0</v>
      </c>
      <c r="K7325" s="6" t="str">
        <f aca="false">IF(F7325=1,COUNTIF($F$2:F7325,1),"")</f>
        <v/>
      </c>
    </row>
    <row r="7326" customFormat="false" ht="15" hidden="false" customHeight="false" outlineLevel="0" collapsed="false">
      <c r="A7326" s="6" t="n">
        <v>57550.368</v>
      </c>
      <c r="B7326" s="6" t="n">
        <v>1.94945054945055</v>
      </c>
      <c r="C7326" s="6" t="n">
        <v>76</v>
      </c>
      <c r="D7326" s="6" t="n">
        <v>-1</v>
      </c>
      <c r="E7326" s="6" t="n">
        <v>1.98754578754579</v>
      </c>
      <c r="F7326" s="6" t="n">
        <v>0</v>
      </c>
      <c r="G7326" s="6" t="n">
        <v>0</v>
      </c>
      <c r="H7326" s="6" t="str">
        <f aca="false">IF(AND(A7326&gt;=Stimuli!$B$2,A7326&lt;=Stimuli!$C$2),Stimuli!$A$2,IF(AND(A7326&gt;=Stimuli!$B$3,A7326&lt;=Stimuli!$C$3),Stimuli!$A$3,IF(AND(A7326&gt;=Stimuli!$B$4,A7326&lt;=Stimuli!$C$4),Stimuli!$A$4,"")))</f>
        <v>01 Quiet baseline (60s)</v>
      </c>
      <c r="I7326" s="6" t="n">
        <f aca="false">(B7326-B7325)/((A7326-A7325)/1000)</f>
        <v>0.937728937728878</v>
      </c>
      <c r="J7326" s="6" t="n">
        <f aca="false">IF(OR(B7326&lt;Rules!$B$2,B7326&gt;Rules!$B$3,ABS(I7326)&gt;Rules!$B$4,OR(B7327&lt;Rules!$B$2,B7327&gt;Rules!$B$3,ABS(I7327)&gt;Rules!$B$4)),1,0)</f>
        <v>0</v>
      </c>
      <c r="K7326" s="6" t="str">
        <f aca="false">IF(F7326=1,COUNTIF($F$2:F7326,1),"")</f>
        <v/>
      </c>
    </row>
    <row r="7327" customFormat="false" ht="15" hidden="false" customHeight="false" outlineLevel="0" collapsed="false">
      <c r="A7327" s="6" t="n">
        <v>57558.1805</v>
      </c>
      <c r="B7327" s="6" t="n">
        <v>1.94505494505495</v>
      </c>
      <c r="C7327" s="6" t="n">
        <v>76</v>
      </c>
      <c r="D7327" s="6" t="n">
        <v>-1</v>
      </c>
      <c r="E7327" s="6" t="n">
        <v>1.98754578754579</v>
      </c>
      <c r="F7327" s="6" t="n">
        <v>0</v>
      </c>
      <c r="G7327" s="6" t="n">
        <v>0</v>
      </c>
      <c r="H7327" s="6" t="str">
        <f aca="false">IF(AND(A7327&gt;=Stimuli!$B$2,A7327&lt;=Stimuli!$C$2),Stimuli!$A$2,IF(AND(A7327&gt;=Stimuli!$B$3,A7327&lt;=Stimuli!$C$3),Stimuli!$A$3,IF(AND(A7327&gt;=Stimuli!$B$4,A7327&lt;=Stimuli!$C$4),Stimuli!$A$4,"")))</f>
        <v>01 Quiet baseline (60s)</v>
      </c>
      <c r="I7327" s="6" t="n">
        <f aca="false">(B7327-B7326)/((A7327-A7326)/1000)</f>
        <v>-0.562637362637304</v>
      </c>
      <c r="J7327" s="6" t="n">
        <f aca="false">IF(OR(B7327&lt;Rules!$B$2,B7327&gt;Rules!$B$3,ABS(I7327)&gt;Rules!$B$4,OR(B7328&lt;Rules!$B$2,B7328&gt;Rules!$B$3,ABS(I7328)&gt;Rules!$B$4)),1,0)</f>
        <v>0</v>
      </c>
      <c r="K7327" s="6" t="str">
        <f aca="false">IF(F7327=1,COUNTIF($F$2:F7327,1),"")</f>
        <v/>
      </c>
    </row>
    <row r="7328" customFormat="false" ht="15" hidden="false" customHeight="false" outlineLevel="0" collapsed="false">
      <c r="A7328" s="6" t="n">
        <v>57565.993</v>
      </c>
      <c r="B7328" s="6" t="n">
        <v>1.95091575091575</v>
      </c>
      <c r="C7328" s="6" t="n">
        <v>76</v>
      </c>
      <c r="D7328" s="6" t="n">
        <v>-1</v>
      </c>
      <c r="E7328" s="6" t="n">
        <v>1.98754578754579</v>
      </c>
      <c r="F7328" s="6" t="n">
        <v>0</v>
      </c>
      <c r="G7328" s="6" t="n">
        <v>0</v>
      </c>
      <c r="H7328" s="6" t="str">
        <f aca="false">IF(AND(A7328&gt;=Stimuli!$B$2,A7328&lt;=Stimuli!$C$2),Stimuli!$A$2,IF(AND(A7328&gt;=Stimuli!$B$3,A7328&lt;=Stimuli!$C$3),Stimuli!$A$3,IF(AND(A7328&gt;=Stimuli!$B$4,A7328&lt;=Stimuli!$C$4),Stimuli!$A$4,"")))</f>
        <v>01 Quiet baseline (60s)</v>
      </c>
      <c r="I7328" s="6" t="n">
        <f aca="false">(B7328-B7327)/((A7328-A7327)/1000)</f>
        <v>0.750183150183034</v>
      </c>
      <c r="J7328" s="6" t="n">
        <f aca="false">IF(OR(B7328&lt;Rules!$B$2,B7328&gt;Rules!$B$3,ABS(I7328)&gt;Rules!$B$4,OR(B7329&lt;Rules!$B$2,B7329&gt;Rules!$B$3,ABS(I7329)&gt;Rules!$B$4)),1,0)</f>
        <v>0</v>
      </c>
      <c r="K7328" s="6" t="str">
        <f aca="false">IF(F7328=1,COUNTIF($F$2:F7328,1),"")</f>
        <v/>
      </c>
    </row>
    <row r="7329" customFormat="false" ht="15" hidden="false" customHeight="false" outlineLevel="0" collapsed="false">
      <c r="A7329" s="6" t="n">
        <v>57573.8055</v>
      </c>
      <c r="B7329" s="6" t="n">
        <v>1.94652014652015</v>
      </c>
      <c r="C7329" s="6" t="n">
        <v>76</v>
      </c>
      <c r="D7329" s="6" t="n">
        <v>-1</v>
      </c>
      <c r="E7329" s="6" t="n">
        <v>1.98754578754579</v>
      </c>
      <c r="F7329" s="6" t="n">
        <v>0</v>
      </c>
      <c r="G7329" s="6" t="n">
        <v>0</v>
      </c>
      <c r="H7329" s="6" t="str">
        <f aca="false">IF(AND(A7329&gt;=Stimuli!$B$2,A7329&lt;=Stimuli!$C$2),Stimuli!$A$2,IF(AND(A7329&gt;=Stimuli!$B$3,A7329&lt;=Stimuli!$C$3),Stimuli!$A$3,IF(AND(A7329&gt;=Stimuli!$B$4,A7329&lt;=Stimuli!$C$4),Stimuli!$A$4,"")))</f>
        <v>01 Quiet baseline (60s)</v>
      </c>
      <c r="I7329" s="6" t="n">
        <f aca="false">(B7329-B7328)/((A7329-A7328)/1000)</f>
        <v>-0.562637362637304</v>
      </c>
      <c r="J7329" s="6" t="n">
        <f aca="false">IF(OR(B7329&lt;Rules!$B$2,B7329&gt;Rules!$B$3,ABS(I7329)&gt;Rules!$B$4,OR(B7330&lt;Rules!$B$2,B7330&gt;Rules!$B$3,ABS(I7330)&gt;Rules!$B$4)),1,0)</f>
        <v>0</v>
      </c>
      <c r="K7329" s="6" t="str">
        <f aca="false">IF(F7329=1,COUNTIF($F$2:F7329,1),"")</f>
        <v/>
      </c>
    </row>
    <row r="7330" customFormat="false" ht="15" hidden="false" customHeight="false" outlineLevel="0" collapsed="false">
      <c r="A7330" s="6" t="n">
        <v>57581.618</v>
      </c>
      <c r="B7330" s="6" t="n">
        <v>1.94945054945055</v>
      </c>
      <c r="C7330" s="6" t="n">
        <v>76</v>
      </c>
      <c r="D7330" s="6" t="n">
        <v>-1</v>
      </c>
      <c r="E7330" s="6" t="n">
        <v>1.98754578754579</v>
      </c>
      <c r="F7330" s="6" t="n">
        <v>0</v>
      </c>
      <c r="G7330" s="6" t="n">
        <v>0</v>
      </c>
      <c r="H7330" s="6" t="str">
        <f aca="false">IF(AND(A7330&gt;=Stimuli!$B$2,A7330&lt;=Stimuli!$C$2),Stimuli!$A$2,IF(AND(A7330&gt;=Stimuli!$B$3,A7330&lt;=Stimuli!$C$3),Stimuli!$A$3,IF(AND(A7330&gt;=Stimuli!$B$4,A7330&lt;=Stimuli!$C$4),Stimuli!$A$4,"")))</f>
        <v>01 Quiet baseline (60s)</v>
      </c>
      <c r="I7330" s="6" t="n">
        <f aca="false">(B7330-B7329)/((A7330-A7329)/1000)</f>
        <v>0.375091575091574</v>
      </c>
      <c r="J7330" s="6" t="n">
        <f aca="false">IF(OR(B7330&lt;Rules!$B$2,B7330&gt;Rules!$B$3,ABS(I7330)&gt;Rules!$B$4,OR(B7331&lt;Rules!$B$2,B7331&gt;Rules!$B$3,ABS(I7331)&gt;Rules!$B$4)),1,0)</f>
        <v>0</v>
      </c>
      <c r="K7330" s="6" t="str">
        <f aca="false">IF(F7330=1,COUNTIF($F$2:F7330,1),"")</f>
        <v/>
      </c>
    </row>
    <row r="7331" customFormat="false" ht="15" hidden="false" customHeight="false" outlineLevel="0" collapsed="false">
      <c r="A7331" s="6" t="n">
        <v>57589.4305</v>
      </c>
      <c r="B7331" s="6" t="n">
        <v>1.94798534798535</v>
      </c>
      <c r="C7331" s="6" t="n">
        <v>76</v>
      </c>
      <c r="D7331" s="6" t="n">
        <v>-1</v>
      </c>
      <c r="E7331" s="6" t="n">
        <v>1.98754578754579</v>
      </c>
      <c r="F7331" s="6" t="n">
        <v>0</v>
      </c>
      <c r="G7331" s="6" t="n">
        <v>0</v>
      </c>
      <c r="H7331" s="6" t="str">
        <f aca="false">IF(AND(A7331&gt;=Stimuli!$B$2,A7331&lt;=Stimuli!$C$2),Stimuli!$A$2,IF(AND(A7331&gt;=Stimuli!$B$3,A7331&lt;=Stimuli!$C$3),Stimuli!$A$3,IF(AND(A7331&gt;=Stimuli!$B$4,A7331&lt;=Stimuli!$C$4),Stimuli!$A$4,"")))</f>
        <v>01 Quiet baseline (60s)</v>
      </c>
      <c r="I7331" s="6" t="n">
        <f aca="false">(B7331-B7330)/((A7331-A7330)/1000)</f>
        <v>-0.18754578754573</v>
      </c>
      <c r="J7331" s="6" t="n">
        <f aca="false">IF(OR(B7331&lt;Rules!$B$2,B7331&gt;Rules!$B$3,ABS(I7331)&gt;Rules!$B$4,OR(B7332&lt;Rules!$B$2,B7332&gt;Rules!$B$3,ABS(I7332)&gt;Rules!$B$4)),1,0)</f>
        <v>0</v>
      </c>
      <c r="K7331" s="6" t="str">
        <f aca="false">IF(F7331=1,COUNTIF($F$2:F7331,1),"")</f>
        <v/>
      </c>
    </row>
    <row r="7332" customFormat="false" ht="15" hidden="false" customHeight="false" outlineLevel="0" collapsed="false">
      <c r="A7332" s="6" t="n">
        <v>57597.243</v>
      </c>
      <c r="B7332" s="6" t="n">
        <v>1.94945054945055</v>
      </c>
      <c r="C7332" s="6" t="n">
        <v>76</v>
      </c>
      <c r="D7332" s="6" t="n">
        <v>-1</v>
      </c>
      <c r="E7332" s="6" t="n">
        <v>1.98754578754579</v>
      </c>
      <c r="F7332" s="6" t="n">
        <v>0</v>
      </c>
      <c r="G7332" s="6" t="n">
        <v>0</v>
      </c>
      <c r="H7332" s="6" t="str">
        <f aca="false">IF(AND(A7332&gt;=Stimuli!$B$2,A7332&lt;=Stimuli!$C$2),Stimuli!$A$2,IF(AND(A7332&gt;=Stimuli!$B$3,A7332&lt;=Stimuli!$C$3),Stimuli!$A$3,IF(AND(A7332&gt;=Stimuli!$B$4,A7332&lt;=Stimuli!$C$4),Stimuli!$A$4,"")))</f>
        <v>01 Quiet baseline (60s)</v>
      </c>
      <c r="I7332" s="6" t="n">
        <f aca="false">(B7332-B7331)/((A7332-A7331)/1000)</f>
        <v>0.18754578754573</v>
      </c>
      <c r="J7332" s="6" t="n">
        <f aca="false">IF(OR(B7332&lt;Rules!$B$2,B7332&gt;Rules!$B$3,ABS(I7332)&gt;Rules!$B$4,OR(B7333&lt;Rules!$B$2,B7333&gt;Rules!$B$3,ABS(I7333)&gt;Rules!$B$4)),1,0)</f>
        <v>0</v>
      </c>
      <c r="K7332" s="6" t="str">
        <f aca="false">IF(F7332=1,COUNTIF($F$2:F7332,1),"")</f>
        <v/>
      </c>
    </row>
    <row r="7333" customFormat="false" ht="15" hidden="false" customHeight="false" outlineLevel="0" collapsed="false">
      <c r="A7333" s="6" t="n">
        <v>57605.0555</v>
      </c>
      <c r="B7333" s="6" t="n">
        <v>1.95091575091575</v>
      </c>
      <c r="C7333" s="6" t="n">
        <v>76</v>
      </c>
      <c r="D7333" s="6" t="n">
        <v>-1</v>
      </c>
      <c r="E7333" s="6" t="n">
        <v>1.98754578754579</v>
      </c>
      <c r="F7333" s="6" t="n">
        <v>0</v>
      </c>
      <c r="G7333" s="6" t="n">
        <v>0</v>
      </c>
      <c r="H7333" s="6" t="str">
        <f aca="false">IF(AND(A7333&gt;=Stimuli!$B$2,A7333&lt;=Stimuli!$C$2),Stimuli!$A$2,IF(AND(A7333&gt;=Stimuli!$B$3,A7333&lt;=Stimuli!$C$3),Stimuli!$A$3,IF(AND(A7333&gt;=Stimuli!$B$4,A7333&lt;=Stimuli!$C$4),Stimuli!$A$4,"")))</f>
        <v>01 Quiet baseline (60s)</v>
      </c>
      <c r="I7333" s="6" t="n">
        <f aca="false">(B7333-B7332)/((A7333-A7332)/1000)</f>
        <v>0.18754578754573</v>
      </c>
      <c r="J7333" s="6" t="n">
        <f aca="false">IF(OR(B7333&lt;Rules!$B$2,B7333&gt;Rules!$B$3,ABS(I7333)&gt;Rules!$B$4,OR(B7334&lt;Rules!$B$2,B7334&gt;Rules!$B$3,ABS(I7334)&gt;Rules!$B$4)),1,0)</f>
        <v>0</v>
      </c>
      <c r="K7333" s="6" t="str">
        <f aca="false">IF(F7333=1,COUNTIF($F$2:F7333,1),"")</f>
        <v/>
      </c>
    </row>
    <row r="7334" customFormat="false" ht="15" hidden="false" customHeight="false" outlineLevel="0" collapsed="false">
      <c r="A7334" s="6" t="n">
        <v>57612.868</v>
      </c>
      <c r="B7334" s="6" t="n">
        <v>1.94798534798535</v>
      </c>
      <c r="C7334" s="6" t="n">
        <v>76</v>
      </c>
      <c r="D7334" s="6" t="n">
        <v>-1</v>
      </c>
      <c r="E7334" s="6" t="n">
        <v>1.98754578754579</v>
      </c>
      <c r="F7334" s="6" t="n">
        <v>0</v>
      </c>
      <c r="G7334" s="6" t="n">
        <v>0</v>
      </c>
      <c r="H7334" s="6" t="str">
        <f aca="false">IF(AND(A7334&gt;=Stimuli!$B$2,A7334&lt;=Stimuli!$C$2),Stimuli!$A$2,IF(AND(A7334&gt;=Stimuli!$B$3,A7334&lt;=Stimuli!$C$3),Stimuli!$A$3,IF(AND(A7334&gt;=Stimuli!$B$4,A7334&lt;=Stimuli!$C$4),Stimuli!$A$4,"")))</f>
        <v>01 Quiet baseline (60s)</v>
      </c>
      <c r="I7334" s="6" t="n">
        <f aca="false">(B7334-B7333)/((A7334-A7333)/1000)</f>
        <v>-0.37509157509146</v>
      </c>
      <c r="J7334" s="6" t="n">
        <f aca="false">IF(OR(B7334&lt;Rules!$B$2,B7334&gt;Rules!$B$3,ABS(I7334)&gt;Rules!$B$4,OR(B7335&lt;Rules!$B$2,B7335&gt;Rules!$B$3,ABS(I7335)&gt;Rules!$B$4)),1,0)</f>
        <v>0</v>
      </c>
      <c r="K7334" s="6" t="str">
        <f aca="false">IF(F7334=1,COUNTIF($F$2:F7334,1),"")</f>
        <v/>
      </c>
    </row>
    <row r="7335" customFormat="false" ht="15" hidden="false" customHeight="false" outlineLevel="0" collapsed="false">
      <c r="A7335" s="6" t="n">
        <v>57620.6805</v>
      </c>
      <c r="B7335" s="6" t="n">
        <v>1.95238095238095</v>
      </c>
      <c r="C7335" s="6" t="n">
        <v>76</v>
      </c>
      <c r="D7335" s="6" t="n">
        <v>-1</v>
      </c>
      <c r="E7335" s="6" t="n">
        <v>1.98754578754579</v>
      </c>
      <c r="F7335" s="6" t="n">
        <v>0</v>
      </c>
      <c r="G7335" s="6" t="n">
        <v>0</v>
      </c>
      <c r="H7335" s="6" t="str">
        <f aca="false">IF(AND(A7335&gt;=Stimuli!$B$2,A7335&lt;=Stimuli!$C$2),Stimuli!$A$2,IF(AND(A7335&gt;=Stimuli!$B$3,A7335&lt;=Stimuli!$C$3),Stimuli!$A$3,IF(AND(A7335&gt;=Stimuli!$B$4,A7335&lt;=Stimuli!$C$4),Stimuli!$A$4,"")))</f>
        <v>01 Quiet baseline (60s)</v>
      </c>
      <c r="I7335" s="6" t="n">
        <f aca="false">(B7335-B7334)/((A7335-A7334)/1000)</f>
        <v>0.562637362637332</v>
      </c>
      <c r="J7335" s="6" t="n">
        <f aca="false">IF(OR(B7335&lt;Rules!$B$2,B7335&gt;Rules!$B$3,ABS(I7335)&gt;Rules!$B$4,OR(B7336&lt;Rules!$B$2,B7336&gt;Rules!$B$3,ABS(I7336)&gt;Rules!$B$4)),1,0)</f>
        <v>0</v>
      </c>
      <c r="K7335" s="6" t="str">
        <f aca="false">IF(F7335=1,COUNTIF($F$2:F7335,1),"")</f>
        <v/>
      </c>
    </row>
    <row r="7336" customFormat="false" ht="15" hidden="false" customHeight="false" outlineLevel="0" collapsed="false">
      <c r="A7336" s="6" t="n">
        <v>57628.493</v>
      </c>
      <c r="B7336" s="6" t="n">
        <v>1.94652014652015</v>
      </c>
      <c r="C7336" s="6" t="n">
        <v>76</v>
      </c>
      <c r="D7336" s="6" t="n">
        <v>-1</v>
      </c>
      <c r="E7336" s="6" t="n">
        <v>1.98754578754579</v>
      </c>
      <c r="F7336" s="6" t="n">
        <v>0</v>
      </c>
      <c r="G7336" s="6" t="n">
        <v>0</v>
      </c>
      <c r="H7336" s="6" t="str">
        <f aca="false">IF(AND(A7336&gt;=Stimuli!$B$2,A7336&lt;=Stimuli!$C$2),Stimuli!$A$2,IF(AND(A7336&gt;=Stimuli!$B$3,A7336&lt;=Stimuli!$C$3),Stimuli!$A$3,IF(AND(A7336&gt;=Stimuli!$B$4,A7336&lt;=Stimuli!$C$4),Stimuli!$A$4,"")))</f>
        <v>01 Quiet baseline (60s)</v>
      </c>
      <c r="I7336" s="6" t="n">
        <f aca="false">(B7336-B7335)/((A7336-A7335)/1000)</f>
        <v>-0.750183150183176</v>
      </c>
      <c r="J7336" s="6" t="n">
        <f aca="false">IF(OR(B7336&lt;Rules!$B$2,B7336&gt;Rules!$B$3,ABS(I7336)&gt;Rules!$B$4,OR(B7337&lt;Rules!$B$2,B7337&gt;Rules!$B$3,ABS(I7337)&gt;Rules!$B$4)),1,0)</f>
        <v>0</v>
      </c>
      <c r="K7336" s="6" t="str">
        <f aca="false">IF(F7336=1,COUNTIF($F$2:F7336,1),"")</f>
        <v/>
      </c>
    </row>
    <row r="7337" customFormat="false" ht="15" hidden="false" customHeight="false" outlineLevel="0" collapsed="false">
      <c r="A7337" s="6" t="n">
        <v>57636.3055</v>
      </c>
      <c r="B7337" s="6" t="n">
        <v>1.95238095238095</v>
      </c>
      <c r="C7337" s="6" t="n">
        <v>76</v>
      </c>
      <c r="D7337" s="6" t="n">
        <v>-1</v>
      </c>
      <c r="E7337" s="6" t="n">
        <v>1.98754578754579</v>
      </c>
      <c r="F7337" s="6" t="n">
        <v>0</v>
      </c>
      <c r="G7337" s="6" t="n">
        <v>0</v>
      </c>
      <c r="H7337" s="6" t="str">
        <f aca="false">IF(AND(A7337&gt;=Stimuli!$B$2,A7337&lt;=Stimuli!$C$2),Stimuli!$A$2,IF(AND(A7337&gt;=Stimuli!$B$3,A7337&lt;=Stimuli!$C$3),Stimuli!$A$3,IF(AND(A7337&gt;=Stimuli!$B$4,A7337&lt;=Stimuli!$C$4),Stimuli!$A$4,"")))</f>
        <v>01 Quiet baseline (60s)</v>
      </c>
      <c r="I7337" s="6" t="n">
        <f aca="false">(B7337-B7336)/((A7337-A7336)/1000)</f>
        <v>0.750183150183176</v>
      </c>
      <c r="J7337" s="6" t="n">
        <f aca="false">IF(OR(B7337&lt;Rules!$B$2,B7337&gt;Rules!$B$3,ABS(I7337)&gt;Rules!$B$4,OR(B7338&lt;Rules!$B$2,B7338&gt;Rules!$B$3,ABS(I7338)&gt;Rules!$B$4)),1,0)</f>
        <v>0</v>
      </c>
      <c r="K7337" s="6" t="str">
        <f aca="false">IF(F7337=1,COUNTIF($F$2:F7337,1),"")</f>
        <v/>
      </c>
    </row>
    <row r="7338" customFormat="false" ht="15" hidden="false" customHeight="false" outlineLevel="0" collapsed="false">
      <c r="A7338" s="6" t="n">
        <v>57644.118</v>
      </c>
      <c r="B7338" s="6" t="n">
        <v>1.94652014652015</v>
      </c>
      <c r="C7338" s="6" t="n">
        <v>76</v>
      </c>
      <c r="D7338" s="6" t="n">
        <v>-1</v>
      </c>
      <c r="E7338" s="6" t="n">
        <v>1.98754578754579</v>
      </c>
      <c r="F7338" s="6" t="n">
        <v>0</v>
      </c>
      <c r="G7338" s="6" t="n">
        <v>0</v>
      </c>
      <c r="H7338" s="6" t="str">
        <f aca="false">IF(AND(A7338&gt;=Stimuli!$B$2,A7338&lt;=Stimuli!$C$2),Stimuli!$A$2,IF(AND(A7338&gt;=Stimuli!$B$3,A7338&lt;=Stimuli!$C$3),Stimuli!$A$3,IF(AND(A7338&gt;=Stimuli!$B$4,A7338&lt;=Stimuli!$C$4),Stimuli!$A$4,"")))</f>
        <v>01 Quiet baseline (60s)</v>
      </c>
      <c r="I7338" s="6" t="n">
        <f aca="false">(B7338-B7337)/((A7338-A7337)/1000)</f>
        <v>-0.750183150183176</v>
      </c>
      <c r="J7338" s="6" t="n">
        <f aca="false">IF(OR(B7338&lt;Rules!$B$2,B7338&gt;Rules!$B$3,ABS(I7338)&gt;Rules!$B$4,OR(B7339&lt;Rules!$B$2,B7339&gt;Rules!$B$3,ABS(I7339)&gt;Rules!$B$4)),1,0)</f>
        <v>0</v>
      </c>
      <c r="K7338" s="6" t="str">
        <f aca="false">IF(F7338=1,COUNTIF($F$2:F7338,1),"")</f>
        <v/>
      </c>
    </row>
    <row r="7339" customFormat="false" ht="15" hidden="false" customHeight="false" outlineLevel="0" collapsed="false">
      <c r="A7339" s="6" t="n">
        <v>57651.9305</v>
      </c>
      <c r="B7339" s="6" t="n">
        <v>1.95384615384615</v>
      </c>
      <c r="C7339" s="6" t="n">
        <v>76</v>
      </c>
      <c r="D7339" s="6" t="n">
        <v>-1</v>
      </c>
      <c r="E7339" s="6" t="n">
        <v>1.98754578754579</v>
      </c>
      <c r="F7339" s="6" t="n">
        <v>0</v>
      </c>
      <c r="G7339" s="6" t="n">
        <v>0</v>
      </c>
      <c r="H7339" s="6" t="str">
        <f aca="false">IF(AND(A7339&gt;=Stimuli!$B$2,A7339&lt;=Stimuli!$C$2),Stimuli!$A$2,IF(AND(A7339&gt;=Stimuli!$B$3,A7339&lt;=Stimuli!$C$3),Stimuli!$A$3,IF(AND(A7339&gt;=Stimuli!$B$4,A7339&lt;=Stimuli!$C$4),Stimuli!$A$4,"")))</f>
        <v>01 Quiet baseline (60s)</v>
      </c>
      <c r="I7339" s="6" t="n">
        <f aca="false">(B7339-B7338)/((A7339-A7338)/1000)</f>
        <v>0.93772893772902</v>
      </c>
      <c r="J7339" s="6" t="n">
        <f aca="false">IF(OR(B7339&lt;Rules!$B$2,B7339&gt;Rules!$B$3,ABS(I7339)&gt;Rules!$B$4,OR(B7340&lt;Rules!$B$2,B7340&gt;Rules!$B$3,ABS(I7340)&gt;Rules!$B$4)),1,0)</f>
        <v>0</v>
      </c>
      <c r="K7339" s="6" t="str">
        <f aca="false">IF(F7339=1,COUNTIF($F$2:F7339,1),"")</f>
        <v/>
      </c>
    </row>
    <row r="7340" customFormat="false" ht="15" hidden="false" customHeight="false" outlineLevel="0" collapsed="false">
      <c r="A7340" s="6" t="n">
        <v>57659.743</v>
      </c>
      <c r="B7340" s="6" t="n">
        <v>1.94505494505495</v>
      </c>
      <c r="C7340" s="6" t="n">
        <v>76</v>
      </c>
      <c r="D7340" s="6" t="n">
        <v>-1</v>
      </c>
      <c r="E7340" s="6" t="n">
        <v>1.98754578754579</v>
      </c>
      <c r="F7340" s="6" t="n">
        <v>0</v>
      </c>
      <c r="G7340" s="6" t="n">
        <v>0</v>
      </c>
      <c r="H7340" s="6" t="str">
        <f aca="false">IF(AND(A7340&gt;=Stimuli!$B$2,A7340&lt;=Stimuli!$C$2),Stimuli!$A$2,IF(AND(A7340&gt;=Stimuli!$B$3,A7340&lt;=Stimuli!$C$3),Stimuli!$A$3,IF(AND(A7340&gt;=Stimuli!$B$4,A7340&lt;=Stimuli!$C$4),Stimuli!$A$4,"")))</f>
        <v>01 Quiet baseline (60s)</v>
      </c>
      <c r="I7340" s="6" t="n">
        <f aca="false">(B7340-B7339)/((A7340-A7339)/1000)</f>
        <v>-1.12527472527475</v>
      </c>
      <c r="J7340" s="6" t="n">
        <f aca="false">IF(OR(B7340&lt;Rules!$B$2,B7340&gt;Rules!$B$3,ABS(I7340)&gt;Rules!$B$4,OR(B7341&lt;Rules!$B$2,B7341&gt;Rules!$B$3,ABS(I7341)&gt;Rules!$B$4)),1,0)</f>
        <v>0</v>
      </c>
      <c r="K7340" s="6" t="str">
        <f aca="false">IF(F7340=1,COUNTIF($F$2:F7340,1),"")</f>
        <v/>
      </c>
    </row>
    <row r="7341" customFormat="false" ht="15" hidden="false" customHeight="false" outlineLevel="0" collapsed="false">
      <c r="A7341" s="6" t="n">
        <v>57667.5555</v>
      </c>
      <c r="B7341" s="6" t="n">
        <v>1.95238095238095</v>
      </c>
      <c r="C7341" s="6" t="n">
        <v>76</v>
      </c>
      <c r="D7341" s="6" t="n">
        <v>-1</v>
      </c>
      <c r="E7341" s="6" t="n">
        <v>1.98754578754579</v>
      </c>
      <c r="F7341" s="6" t="n">
        <v>0</v>
      </c>
      <c r="G7341" s="6" t="n">
        <v>0</v>
      </c>
      <c r="H7341" s="6" t="str">
        <f aca="false">IF(AND(A7341&gt;=Stimuli!$B$2,A7341&lt;=Stimuli!$C$2),Stimuli!$A$2,IF(AND(A7341&gt;=Stimuli!$B$3,A7341&lt;=Stimuli!$C$3),Stimuli!$A$3,IF(AND(A7341&gt;=Stimuli!$B$4,A7341&lt;=Stimuli!$C$4),Stimuli!$A$4,"")))</f>
        <v>01 Quiet baseline (60s)</v>
      </c>
      <c r="I7341" s="6" t="n">
        <f aca="false">(B7341-B7340)/((A7341-A7340)/1000)</f>
        <v>0.937728937728906</v>
      </c>
      <c r="J7341" s="6" t="n">
        <f aca="false">IF(OR(B7341&lt;Rules!$B$2,B7341&gt;Rules!$B$3,ABS(I7341)&gt;Rules!$B$4,OR(B7342&lt;Rules!$B$2,B7342&gt;Rules!$B$3,ABS(I7342)&gt;Rules!$B$4)),1,0)</f>
        <v>0</v>
      </c>
      <c r="K7341" s="6" t="str">
        <f aca="false">IF(F7341=1,COUNTIF($F$2:F7341,1),"")</f>
        <v/>
      </c>
    </row>
    <row r="7342" customFormat="false" ht="15" hidden="false" customHeight="false" outlineLevel="0" collapsed="false">
      <c r="A7342" s="6" t="n">
        <v>57675.368</v>
      </c>
      <c r="B7342" s="6" t="n">
        <v>1.94652014652015</v>
      </c>
      <c r="C7342" s="6" t="n">
        <v>76</v>
      </c>
      <c r="D7342" s="6" t="n">
        <v>-1</v>
      </c>
      <c r="E7342" s="6" t="n">
        <v>1.98754578754579</v>
      </c>
      <c r="F7342" s="6" t="n">
        <v>0</v>
      </c>
      <c r="G7342" s="6" t="n">
        <v>0</v>
      </c>
      <c r="H7342" s="6" t="str">
        <f aca="false">IF(AND(A7342&gt;=Stimuli!$B$2,A7342&lt;=Stimuli!$C$2),Stimuli!$A$2,IF(AND(A7342&gt;=Stimuli!$B$3,A7342&lt;=Stimuli!$C$3),Stimuli!$A$3,IF(AND(A7342&gt;=Stimuli!$B$4,A7342&lt;=Stimuli!$C$4),Stimuli!$A$4,"")))</f>
        <v>01 Quiet baseline (60s)</v>
      </c>
      <c r="I7342" s="6" t="n">
        <f aca="false">(B7342-B7341)/((A7342-A7341)/1000)</f>
        <v>-0.750183150183176</v>
      </c>
      <c r="J7342" s="6" t="n">
        <f aca="false">IF(OR(B7342&lt;Rules!$B$2,B7342&gt;Rules!$B$3,ABS(I7342)&gt;Rules!$B$4,OR(B7343&lt;Rules!$B$2,B7343&gt;Rules!$B$3,ABS(I7343)&gt;Rules!$B$4)),1,0)</f>
        <v>0</v>
      </c>
      <c r="K7342" s="6" t="str">
        <f aca="false">IF(F7342=1,COUNTIF($F$2:F7342,1),"")</f>
        <v/>
      </c>
    </row>
    <row r="7343" customFormat="false" ht="15" hidden="false" customHeight="false" outlineLevel="0" collapsed="false">
      <c r="A7343" s="6" t="n">
        <v>57683.1805</v>
      </c>
      <c r="B7343" s="6" t="n">
        <v>1.95238095238095</v>
      </c>
      <c r="C7343" s="6" t="n">
        <v>76</v>
      </c>
      <c r="D7343" s="6" t="n">
        <v>-1</v>
      </c>
      <c r="E7343" s="6" t="n">
        <v>1.98754578754579</v>
      </c>
      <c r="F7343" s="6" t="n">
        <v>0</v>
      </c>
      <c r="G7343" s="6" t="n">
        <v>0</v>
      </c>
      <c r="H7343" s="6" t="str">
        <f aca="false">IF(AND(A7343&gt;=Stimuli!$B$2,A7343&lt;=Stimuli!$C$2),Stimuli!$A$2,IF(AND(A7343&gt;=Stimuli!$B$3,A7343&lt;=Stimuli!$C$3),Stimuli!$A$3,IF(AND(A7343&gt;=Stimuli!$B$4,A7343&lt;=Stimuli!$C$4),Stimuli!$A$4,"")))</f>
        <v>01 Quiet baseline (60s)</v>
      </c>
      <c r="I7343" s="6" t="n">
        <f aca="false">(B7343-B7342)/((A7343-A7342)/1000)</f>
        <v>0.750183150183176</v>
      </c>
      <c r="J7343" s="6" t="n">
        <f aca="false">IF(OR(B7343&lt;Rules!$B$2,B7343&gt;Rules!$B$3,ABS(I7343)&gt;Rules!$B$4,OR(B7344&lt;Rules!$B$2,B7344&gt;Rules!$B$3,ABS(I7344)&gt;Rules!$B$4)),1,0)</f>
        <v>0</v>
      </c>
      <c r="K7343" s="6" t="str">
        <f aca="false">IF(F7343=1,COUNTIF($F$2:F7343,1),"")</f>
        <v/>
      </c>
    </row>
    <row r="7344" customFormat="false" ht="15" hidden="false" customHeight="false" outlineLevel="0" collapsed="false">
      <c r="A7344" s="6" t="n">
        <v>57690.993</v>
      </c>
      <c r="B7344" s="6" t="n">
        <v>1.94505494505495</v>
      </c>
      <c r="C7344" s="6" t="n">
        <v>76</v>
      </c>
      <c r="D7344" s="6" t="n">
        <v>-1</v>
      </c>
      <c r="E7344" s="6" t="n">
        <v>1.98754578754579</v>
      </c>
      <c r="F7344" s="6" t="n">
        <v>0</v>
      </c>
      <c r="G7344" s="6" t="n">
        <v>0</v>
      </c>
      <c r="H7344" s="6" t="str">
        <f aca="false">IF(AND(A7344&gt;=Stimuli!$B$2,A7344&lt;=Stimuli!$C$2),Stimuli!$A$2,IF(AND(A7344&gt;=Stimuli!$B$3,A7344&lt;=Stimuli!$C$3),Stimuli!$A$3,IF(AND(A7344&gt;=Stimuli!$B$4,A7344&lt;=Stimuli!$C$4),Stimuli!$A$4,"")))</f>
        <v>01 Quiet baseline (60s)</v>
      </c>
      <c r="I7344" s="6" t="n">
        <f aca="false">(B7344-B7343)/((A7344-A7343)/1000)</f>
        <v>-0.937728937728906</v>
      </c>
      <c r="J7344" s="6" t="n">
        <f aca="false">IF(OR(B7344&lt;Rules!$B$2,B7344&gt;Rules!$B$3,ABS(I7344)&gt;Rules!$B$4,OR(B7345&lt;Rules!$B$2,B7345&gt;Rules!$B$3,ABS(I7345)&gt;Rules!$B$4)),1,0)</f>
        <v>0</v>
      </c>
      <c r="K7344" s="6" t="str">
        <f aca="false">IF(F7344=1,COUNTIF($F$2:F7344,1),"")</f>
        <v/>
      </c>
    </row>
    <row r="7345" customFormat="false" ht="15" hidden="false" customHeight="false" outlineLevel="0" collapsed="false">
      <c r="A7345" s="6" t="n">
        <v>57698.8055</v>
      </c>
      <c r="B7345" s="6" t="n">
        <v>1.95091575091575</v>
      </c>
      <c r="C7345" s="6" t="n">
        <v>76</v>
      </c>
      <c r="D7345" s="6" t="n">
        <v>-1</v>
      </c>
      <c r="E7345" s="6" t="n">
        <v>1.98754578754579</v>
      </c>
      <c r="F7345" s="6" t="n">
        <v>0</v>
      </c>
      <c r="G7345" s="6" t="n">
        <v>0</v>
      </c>
      <c r="H7345" s="6" t="str">
        <f aca="false">IF(AND(A7345&gt;=Stimuli!$B$2,A7345&lt;=Stimuli!$C$2),Stimuli!$A$2,IF(AND(A7345&gt;=Stimuli!$B$3,A7345&lt;=Stimuli!$C$3),Stimuli!$A$3,IF(AND(A7345&gt;=Stimuli!$B$4,A7345&lt;=Stimuli!$C$4),Stimuli!$A$4,"")))</f>
        <v>01 Quiet baseline (60s)</v>
      </c>
      <c r="I7345" s="6" t="n">
        <f aca="false">(B7345-B7344)/((A7345-A7344)/1000)</f>
        <v>0.750183150183034</v>
      </c>
      <c r="J7345" s="6" t="n">
        <f aca="false">IF(OR(B7345&lt;Rules!$B$2,B7345&gt;Rules!$B$3,ABS(I7345)&gt;Rules!$B$4,OR(B7346&lt;Rules!$B$2,B7346&gt;Rules!$B$3,ABS(I7346)&gt;Rules!$B$4)),1,0)</f>
        <v>0</v>
      </c>
      <c r="K7345" s="6" t="str">
        <f aca="false">IF(F7345=1,COUNTIF($F$2:F7345,1),"")</f>
        <v/>
      </c>
    </row>
    <row r="7346" customFormat="false" ht="15" hidden="false" customHeight="false" outlineLevel="0" collapsed="false">
      <c r="A7346" s="6" t="n">
        <v>57706.618</v>
      </c>
      <c r="B7346" s="6" t="n">
        <v>1.94798534798535</v>
      </c>
      <c r="C7346" s="6" t="n">
        <v>76</v>
      </c>
      <c r="D7346" s="6" t="n">
        <v>-1</v>
      </c>
      <c r="E7346" s="6" t="n">
        <v>1.98754578754579</v>
      </c>
      <c r="F7346" s="6" t="n">
        <v>0</v>
      </c>
      <c r="G7346" s="6" t="n">
        <v>0</v>
      </c>
      <c r="H7346" s="6" t="str">
        <f aca="false">IF(AND(A7346&gt;=Stimuli!$B$2,A7346&lt;=Stimuli!$C$2),Stimuli!$A$2,IF(AND(A7346&gt;=Stimuli!$B$3,A7346&lt;=Stimuli!$C$3),Stimuli!$A$3,IF(AND(A7346&gt;=Stimuli!$B$4,A7346&lt;=Stimuli!$C$4),Stimuli!$A$4,"")))</f>
        <v>01 Quiet baseline (60s)</v>
      </c>
      <c r="I7346" s="6" t="n">
        <f aca="false">(B7346-B7345)/((A7346-A7345)/1000)</f>
        <v>-0.37509157509146</v>
      </c>
      <c r="J7346" s="6" t="n">
        <f aca="false">IF(OR(B7346&lt;Rules!$B$2,B7346&gt;Rules!$B$3,ABS(I7346)&gt;Rules!$B$4,OR(B7347&lt;Rules!$B$2,B7347&gt;Rules!$B$3,ABS(I7347)&gt;Rules!$B$4)),1,0)</f>
        <v>0</v>
      </c>
      <c r="K7346" s="6" t="str">
        <f aca="false">IF(F7346=1,COUNTIF($F$2:F7346,1),"")</f>
        <v/>
      </c>
    </row>
    <row r="7347" customFormat="false" ht="15" hidden="false" customHeight="false" outlineLevel="0" collapsed="false">
      <c r="A7347" s="6" t="n">
        <v>57714.4305</v>
      </c>
      <c r="B7347" s="6" t="n">
        <v>1.94798534798535</v>
      </c>
      <c r="C7347" s="6" t="n">
        <v>76</v>
      </c>
      <c r="D7347" s="6" t="n">
        <v>-1</v>
      </c>
      <c r="E7347" s="6" t="n">
        <v>1.98754578754579</v>
      </c>
      <c r="F7347" s="6" t="n">
        <v>0</v>
      </c>
      <c r="G7347" s="6" t="n">
        <v>0</v>
      </c>
      <c r="H7347" s="6" t="str">
        <f aca="false">IF(AND(A7347&gt;=Stimuli!$B$2,A7347&lt;=Stimuli!$C$2),Stimuli!$A$2,IF(AND(A7347&gt;=Stimuli!$B$3,A7347&lt;=Stimuli!$C$3),Stimuli!$A$3,IF(AND(A7347&gt;=Stimuli!$B$4,A7347&lt;=Stimuli!$C$4),Stimuli!$A$4,"")))</f>
        <v>01 Quiet baseline (60s)</v>
      </c>
      <c r="I7347" s="6" t="n">
        <f aca="false">(B7347-B7346)/((A7347-A7346)/1000)</f>
        <v>0</v>
      </c>
      <c r="J7347" s="6" t="n">
        <f aca="false">IF(OR(B7347&lt;Rules!$B$2,B7347&gt;Rules!$B$3,ABS(I7347)&gt;Rules!$B$4,OR(B7348&lt;Rules!$B$2,B7348&gt;Rules!$B$3,ABS(I7348)&gt;Rules!$B$4)),1,0)</f>
        <v>0</v>
      </c>
      <c r="K7347" s="6" t="str">
        <f aca="false">IF(F7347=1,COUNTIF($F$2:F7347,1),"")</f>
        <v/>
      </c>
    </row>
    <row r="7348" customFormat="false" ht="15" hidden="false" customHeight="false" outlineLevel="0" collapsed="false">
      <c r="A7348" s="6" t="n">
        <v>57722.243</v>
      </c>
      <c r="B7348" s="6" t="n">
        <v>1.94798534798535</v>
      </c>
      <c r="C7348" s="6" t="n">
        <v>76</v>
      </c>
      <c r="D7348" s="6" t="n">
        <v>-1</v>
      </c>
      <c r="E7348" s="6" t="n">
        <v>1.98754578754579</v>
      </c>
      <c r="F7348" s="6" t="n">
        <v>0</v>
      </c>
      <c r="G7348" s="6" t="n">
        <v>0</v>
      </c>
      <c r="H7348" s="6" t="str">
        <f aca="false">IF(AND(A7348&gt;=Stimuli!$B$2,A7348&lt;=Stimuli!$C$2),Stimuli!$A$2,IF(AND(A7348&gt;=Stimuli!$B$3,A7348&lt;=Stimuli!$C$3),Stimuli!$A$3,IF(AND(A7348&gt;=Stimuli!$B$4,A7348&lt;=Stimuli!$C$4),Stimuli!$A$4,"")))</f>
        <v>01 Quiet baseline (60s)</v>
      </c>
      <c r="I7348" s="6" t="n">
        <f aca="false">(B7348-B7347)/((A7348-A7347)/1000)</f>
        <v>0</v>
      </c>
      <c r="J7348" s="6" t="n">
        <f aca="false">IF(OR(B7348&lt;Rules!$B$2,B7348&gt;Rules!$B$3,ABS(I7348)&gt;Rules!$B$4,OR(B7349&lt;Rules!$B$2,B7349&gt;Rules!$B$3,ABS(I7349)&gt;Rules!$B$4)),1,0)</f>
        <v>0</v>
      </c>
      <c r="K7348" s="6" t="str">
        <f aca="false">IF(F7348=1,COUNTIF($F$2:F7348,1),"")</f>
        <v/>
      </c>
    </row>
    <row r="7349" customFormat="false" ht="15" hidden="false" customHeight="false" outlineLevel="0" collapsed="false">
      <c r="A7349" s="6" t="n">
        <v>57730.0555</v>
      </c>
      <c r="B7349" s="6" t="n">
        <v>1.94798534798535</v>
      </c>
      <c r="C7349" s="6" t="n">
        <v>76</v>
      </c>
      <c r="D7349" s="6" t="n">
        <v>-1</v>
      </c>
      <c r="E7349" s="6" t="n">
        <v>1.98754578754579</v>
      </c>
      <c r="F7349" s="6" t="n">
        <v>0</v>
      </c>
      <c r="G7349" s="6" t="n">
        <v>0</v>
      </c>
      <c r="H7349" s="6" t="str">
        <f aca="false">IF(AND(A7349&gt;=Stimuli!$B$2,A7349&lt;=Stimuli!$C$2),Stimuli!$A$2,IF(AND(A7349&gt;=Stimuli!$B$3,A7349&lt;=Stimuli!$C$3),Stimuli!$A$3,IF(AND(A7349&gt;=Stimuli!$B$4,A7349&lt;=Stimuli!$C$4),Stimuli!$A$4,"")))</f>
        <v>01 Quiet baseline (60s)</v>
      </c>
      <c r="I7349" s="6" t="n">
        <f aca="false">(B7349-B7348)/((A7349-A7348)/1000)</f>
        <v>0</v>
      </c>
      <c r="J7349" s="6" t="n">
        <f aca="false">IF(OR(B7349&lt;Rules!$B$2,B7349&gt;Rules!$B$3,ABS(I7349)&gt;Rules!$B$4,OR(B7350&lt;Rules!$B$2,B7350&gt;Rules!$B$3,ABS(I7350)&gt;Rules!$B$4)),1,0)</f>
        <v>0</v>
      </c>
      <c r="K7349" s="6" t="str">
        <f aca="false">IF(F7349=1,COUNTIF($F$2:F7349,1),"")</f>
        <v/>
      </c>
    </row>
    <row r="7350" customFormat="false" ht="15" hidden="false" customHeight="false" outlineLevel="0" collapsed="false">
      <c r="A7350" s="6" t="n">
        <v>57737.868</v>
      </c>
      <c r="B7350" s="6" t="n">
        <v>1.95091575091575</v>
      </c>
      <c r="C7350" s="6" t="n">
        <v>76</v>
      </c>
      <c r="D7350" s="6" t="n">
        <v>-1</v>
      </c>
      <c r="E7350" s="6" t="n">
        <v>1.98754578754579</v>
      </c>
      <c r="F7350" s="6" t="n">
        <v>0</v>
      </c>
      <c r="G7350" s="6" t="n">
        <v>0</v>
      </c>
      <c r="H7350" s="6" t="str">
        <f aca="false">IF(AND(A7350&gt;=Stimuli!$B$2,A7350&lt;=Stimuli!$C$2),Stimuli!$A$2,IF(AND(A7350&gt;=Stimuli!$B$3,A7350&lt;=Stimuli!$C$3),Stimuli!$A$3,IF(AND(A7350&gt;=Stimuli!$B$4,A7350&lt;=Stimuli!$C$4),Stimuli!$A$4,"")))</f>
        <v>01 Quiet baseline (60s)</v>
      </c>
      <c r="I7350" s="6" t="n">
        <f aca="false">(B7350-B7349)/((A7350-A7349)/1000)</f>
        <v>0.37509157509146</v>
      </c>
      <c r="J7350" s="6" t="n">
        <f aca="false">IF(OR(B7350&lt;Rules!$B$2,B7350&gt;Rules!$B$3,ABS(I7350)&gt;Rules!$B$4,OR(B7351&lt;Rules!$B$2,B7351&gt;Rules!$B$3,ABS(I7351)&gt;Rules!$B$4)),1,0)</f>
        <v>0</v>
      </c>
      <c r="K7350" s="6" t="str">
        <f aca="false">IF(F7350=1,COUNTIF($F$2:F7350,1),"")</f>
        <v/>
      </c>
    </row>
    <row r="7351" customFormat="false" ht="15" hidden="false" customHeight="false" outlineLevel="0" collapsed="false">
      <c r="A7351" s="6" t="n">
        <v>57745.6805</v>
      </c>
      <c r="B7351" s="6" t="n">
        <v>1.94652014652015</v>
      </c>
      <c r="C7351" s="6" t="n">
        <v>76</v>
      </c>
      <c r="D7351" s="6" t="n">
        <v>-1</v>
      </c>
      <c r="E7351" s="6" t="n">
        <v>1.98754578754579</v>
      </c>
      <c r="F7351" s="6" t="n">
        <v>0</v>
      </c>
      <c r="G7351" s="6" t="n">
        <v>0</v>
      </c>
      <c r="H7351" s="6" t="str">
        <f aca="false">IF(AND(A7351&gt;=Stimuli!$B$2,A7351&lt;=Stimuli!$C$2),Stimuli!$A$2,IF(AND(A7351&gt;=Stimuli!$B$3,A7351&lt;=Stimuli!$C$3),Stimuli!$A$3,IF(AND(A7351&gt;=Stimuli!$B$4,A7351&lt;=Stimuli!$C$4),Stimuli!$A$4,"")))</f>
        <v>01 Quiet baseline (60s)</v>
      </c>
      <c r="I7351" s="6" t="n">
        <f aca="false">(B7351-B7350)/((A7351-A7350)/1000)</f>
        <v>-0.562637362637304</v>
      </c>
      <c r="J7351" s="6" t="n">
        <f aca="false">IF(OR(B7351&lt;Rules!$B$2,B7351&gt;Rules!$B$3,ABS(I7351)&gt;Rules!$B$4,OR(B7352&lt;Rules!$B$2,B7352&gt;Rules!$B$3,ABS(I7352)&gt;Rules!$B$4)),1,0)</f>
        <v>0</v>
      </c>
      <c r="K7351" s="6" t="str">
        <f aca="false">IF(F7351=1,COUNTIF($F$2:F7351,1),"")</f>
        <v/>
      </c>
    </row>
    <row r="7352" customFormat="false" ht="15" hidden="false" customHeight="false" outlineLevel="0" collapsed="false">
      <c r="A7352" s="6" t="n">
        <v>57753.493</v>
      </c>
      <c r="B7352" s="6" t="n">
        <v>1.95238095238095</v>
      </c>
      <c r="C7352" s="6" t="n">
        <v>76</v>
      </c>
      <c r="D7352" s="6" t="n">
        <v>-1</v>
      </c>
      <c r="E7352" s="6" t="n">
        <v>1.98754578754579</v>
      </c>
      <c r="F7352" s="6" t="n">
        <v>0</v>
      </c>
      <c r="G7352" s="6" t="n">
        <v>0</v>
      </c>
      <c r="H7352" s="6" t="str">
        <f aca="false">IF(AND(A7352&gt;=Stimuli!$B$2,A7352&lt;=Stimuli!$C$2),Stimuli!$A$2,IF(AND(A7352&gt;=Stimuli!$B$3,A7352&lt;=Stimuli!$C$3),Stimuli!$A$3,IF(AND(A7352&gt;=Stimuli!$B$4,A7352&lt;=Stimuli!$C$4),Stimuli!$A$4,"")))</f>
        <v>01 Quiet baseline (60s)</v>
      </c>
      <c r="I7352" s="6" t="n">
        <f aca="false">(B7352-B7351)/((A7352-A7351)/1000)</f>
        <v>0.750183150183176</v>
      </c>
      <c r="J7352" s="6" t="n">
        <f aca="false">IF(OR(B7352&lt;Rules!$B$2,B7352&gt;Rules!$B$3,ABS(I7352)&gt;Rules!$B$4,OR(B7353&lt;Rules!$B$2,B7353&gt;Rules!$B$3,ABS(I7353)&gt;Rules!$B$4)),1,0)</f>
        <v>0</v>
      </c>
      <c r="K7352" s="6" t="str">
        <f aca="false">IF(F7352=1,COUNTIF($F$2:F7352,1),"")</f>
        <v/>
      </c>
    </row>
    <row r="7353" customFormat="false" ht="15" hidden="false" customHeight="false" outlineLevel="0" collapsed="false">
      <c r="A7353" s="6" t="n">
        <v>57761.3055</v>
      </c>
      <c r="B7353" s="6" t="n">
        <v>1.94652014652015</v>
      </c>
      <c r="C7353" s="6" t="n">
        <v>76</v>
      </c>
      <c r="D7353" s="6" t="n">
        <v>-1</v>
      </c>
      <c r="E7353" s="6" t="n">
        <v>1.98754578754579</v>
      </c>
      <c r="F7353" s="6" t="n">
        <v>0</v>
      </c>
      <c r="G7353" s="6" t="n">
        <v>0</v>
      </c>
      <c r="H7353" s="6" t="str">
        <f aca="false">IF(AND(A7353&gt;=Stimuli!$B$2,A7353&lt;=Stimuli!$C$2),Stimuli!$A$2,IF(AND(A7353&gt;=Stimuli!$B$3,A7353&lt;=Stimuli!$C$3),Stimuli!$A$3,IF(AND(A7353&gt;=Stimuli!$B$4,A7353&lt;=Stimuli!$C$4),Stimuli!$A$4,"")))</f>
        <v>01 Quiet baseline (60s)</v>
      </c>
      <c r="I7353" s="6" t="n">
        <f aca="false">(B7353-B7352)/((A7353-A7352)/1000)</f>
        <v>-0.750183150183176</v>
      </c>
      <c r="J7353" s="6" t="n">
        <f aca="false">IF(OR(B7353&lt;Rules!$B$2,B7353&gt;Rules!$B$3,ABS(I7353)&gt;Rules!$B$4,OR(B7354&lt;Rules!$B$2,B7354&gt;Rules!$B$3,ABS(I7354)&gt;Rules!$B$4)),1,0)</f>
        <v>0</v>
      </c>
      <c r="K7353" s="6" t="str">
        <f aca="false">IF(F7353=1,COUNTIF($F$2:F7353,1),"")</f>
        <v/>
      </c>
    </row>
    <row r="7354" customFormat="false" ht="15" hidden="false" customHeight="false" outlineLevel="0" collapsed="false">
      <c r="A7354" s="6" t="n">
        <v>57769.118</v>
      </c>
      <c r="B7354" s="6" t="n">
        <v>1.95384615384615</v>
      </c>
      <c r="C7354" s="6" t="n">
        <v>76</v>
      </c>
      <c r="D7354" s="6" t="n">
        <v>-1</v>
      </c>
      <c r="E7354" s="6" t="n">
        <v>1.98754578754579</v>
      </c>
      <c r="F7354" s="6" t="n">
        <v>0</v>
      </c>
      <c r="G7354" s="6" t="n">
        <v>0</v>
      </c>
      <c r="H7354" s="6" t="str">
        <f aca="false">IF(AND(A7354&gt;=Stimuli!$B$2,A7354&lt;=Stimuli!$C$2),Stimuli!$A$2,IF(AND(A7354&gt;=Stimuli!$B$3,A7354&lt;=Stimuli!$C$3),Stimuli!$A$3,IF(AND(A7354&gt;=Stimuli!$B$4,A7354&lt;=Stimuli!$C$4),Stimuli!$A$4,"")))</f>
        <v>01 Quiet baseline (60s)</v>
      </c>
      <c r="I7354" s="6" t="n">
        <f aca="false">(B7354-B7353)/((A7354-A7353)/1000)</f>
        <v>0.93772893772902</v>
      </c>
      <c r="J7354" s="6" t="n">
        <f aca="false">IF(OR(B7354&lt;Rules!$B$2,B7354&gt;Rules!$B$3,ABS(I7354)&gt;Rules!$B$4,OR(B7355&lt;Rules!$B$2,B7355&gt;Rules!$B$3,ABS(I7355)&gt;Rules!$B$4)),1,0)</f>
        <v>0</v>
      </c>
      <c r="K7354" s="6" t="str">
        <f aca="false">IF(F7354=1,COUNTIF($F$2:F7354,1),"")</f>
        <v/>
      </c>
    </row>
    <row r="7355" customFormat="false" ht="15" hidden="false" customHeight="false" outlineLevel="0" collapsed="false">
      <c r="A7355" s="6" t="n">
        <v>57776.9305</v>
      </c>
      <c r="B7355" s="6" t="n">
        <v>1.94652014652015</v>
      </c>
      <c r="C7355" s="6" t="n">
        <v>76</v>
      </c>
      <c r="D7355" s="6" t="n">
        <v>-1</v>
      </c>
      <c r="E7355" s="6" t="n">
        <v>1.98754578754579</v>
      </c>
      <c r="F7355" s="6" t="n">
        <v>0</v>
      </c>
      <c r="G7355" s="6" t="n">
        <v>0</v>
      </c>
      <c r="H7355" s="6" t="str">
        <f aca="false">IF(AND(A7355&gt;=Stimuli!$B$2,A7355&lt;=Stimuli!$C$2),Stimuli!$A$2,IF(AND(A7355&gt;=Stimuli!$B$3,A7355&lt;=Stimuli!$C$3),Stimuli!$A$3,IF(AND(A7355&gt;=Stimuli!$B$4,A7355&lt;=Stimuli!$C$4),Stimuli!$A$4,"")))</f>
        <v>01 Quiet baseline (60s)</v>
      </c>
      <c r="I7355" s="6" t="n">
        <f aca="false">(B7355-B7354)/((A7355-A7354)/1000)</f>
        <v>-0.93772893772902</v>
      </c>
      <c r="J7355" s="6" t="n">
        <f aca="false">IF(OR(B7355&lt;Rules!$B$2,B7355&gt;Rules!$B$3,ABS(I7355)&gt;Rules!$B$4,OR(B7356&lt;Rules!$B$2,B7356&gt;Rules!$B$3,ABS(I7356)&gt;Rules!$B$4)),1,0)</f>
        <v>0</v>
      </c>
      <c r="K7355" s="6" t="str">
        <f aca="false">IF(F7355=1,COUNTIF($F$2:F7355,1),"")</f>
        <v/>
      </c>
    </row>
    <row r="7356" customFormat="false" ht="15" hidden="false" customHeight="false" outlineLevel="0" collapsed="false">
      <c r="A7356" s="6" t="n">
        <v>57784.743</v>
      </c>
      <c r="B7356" s="6" t="n">
        <v>1.95384615384615</v>
      </c>
      <c r="C7356" s="6" t="n">
        <v>76</v>
      </c>
      <c r="D7356" s="6" t="n">
        <v>-1</v>
      </c>
      <c r="E7356" s="6" t="n">
        <v>1.98754578754579</v>
      </c>
      <c r="F7356" s="6" t="n">
        <v>0</v>
      </c>
      <c r="G7356" s="6" t="n">
        <v>0</v>
      </c>
      <c r="H7356" s="6" t="str">
        <f aca="false">IF(AND(A7356&gt;=Stimuli!$B$2,A7356&lt;=Stimuli!$C$2),Stimuli!$A$2,IF(AND(A7356&gt;=Stimuli!$B$3,A7356&lt;=Stimuli!$C$3),Stimuli!$A$3,IF(AND(A7356&gt;=Stimuli!$B$4,A7356&lt;=Stimuli!$C$4),Stimuli!$A$4,"")))</f>
        <v>01 Quiet baseline (60s)</v>
      </c>
      <c r="I7356" s="6" t="n">
        <f aca="false">(B7356-B7355)/((A7356-A7355)/1000)</f>
        <v>0.93772893772902</v>
      </c>
      <c r="J7356" s="6" t="n">
        <f aca="false">IF(OR(B7356&lt;Rules!$B$2,B7356&gt;Rules!$B$3,ABS(I7356)&gt;Rules!$B$4,OR(B7357&lt;Rules!$B$2,B7357&gt;Rules!$B$3,ABS(I7357)&gt;Rules!$B$4)),1,0)</f>
        <v>0</v>
      </c>
      <c r="K7356" s="6" t="str">
        <f aca="false">IF(F7356=1,COUNTIF($F$2:F7356,1),"")</f>
        <v/>
      </c>
    </row>
    <row r="7357" customFormat="false" ht="15" hidden="false" customHeight="false" outlineLevel="0" collapsed="false">
      <c r="A7357" s="6" t="n">
        <v>57792.5555</v>
      </c>
      <c r="B7357" s="6" t="n">
        <v>1.94652014652015</v>
      </c>
      <c r="C7357" s="6" t="n">
        <v>76</v>
      </c>
      <c r="D7357" s="6" t="n">
        <v>-1</v>
      </c>
      <c r="E7357" s="6" t="n">
        <v>1.98754578754579</v>
      </c>
      <c r="F7357" s="6" t="n">
        <v>0</v>
      </c>
      <c r="G7357" s="6" t="n">
        <v>0</v>
      </c>
      <c r="H7357" s="6" t="str">
        <f aca="false">IF(AND(A7357&gt;=Stimuli!$B$2,A7357&lt;=Stimuli!$C$2),Stimuli!$A$2,IF(AND(A7357&gt;=Stimuli!$B$3,A7357&lt;=Stimuli!$C$3),Stimuli!$A$3,IF(AND(A7357&gt;=Stimuli!$B$4,A7357&lt;=Stimuli!$C$4),Stimuli!$A$4,"")))</f>
        <v>01 Quiet baseline (60s)</v>
      </c>
      <c r="I7357" s="6" t="n">
        <f aca="false">(B7357-B7356)/((A7357-A7356)/1000)</f>
        <v>-0.93772893772902</v>
      </c>
      <c r="J7357" s="6" t="n">
        <f aca="false">IF(OR(B7357&lt;Rules!$B$2,B7357&gt;Rules!$B$3,ABS(I7357)&gt;Rules!$B$4,OR(B7358&lt;Rules!$B$2,B7358&gt;Rules!$B$3,ABS(I7358)&gt;Rules!$B$4)),1,0)</f>
        <v>0</v>
      </c>
      <c r="K7357" s="6" t="str">
        <f aca="false">IF(F7357=1,COUNTIF($F$2:F7357,1),"")</f>
        <v/>
      </c>
    </row>
    <row r="7358" customFormat="false" ht="15" hidden="false" customHeight="false" outlineLevel="0" collapsed="false">
      <c r="A7358" s="6" t="n">
        <v>57800.368</v>
      </c>
      <c r="B7358" s="6" t="n">
        <v>1.95384615384615</v>
      </c>
      <c r="C7358" s="6" t="n">
        <v>76</v>
      </c>
      <c r="D7358" s="6" t="n">
        <v>-1</v>
      </c>
      <c r="E7358" s="6" t="n">
        <v>1.98754578754579</v>
      </c>
      <c r="F7358" s="6" t="n">
        <v>0</v>
      </c>
      <c r="G7358" s="6" t="n">
        <v>0</v>
      </c>
      <c r="H7358" s="6" t="str">
        <f aca="false">IF(AND(A7358&gt;=Stimuli!$B$2,A7358&lt;=Stimuli!$C$2),Stimuli!$A$2,IF(AND(A7358&gt;=Stimuli!$B$3,A7358&lt;=Stimuli!$C$3),Stimuli!$A$3,IF(AND(A7358&gt;=Stimuli!$B$4,A7358&lt;=Stimuli!$C$4),Stimuli!$A$4,"")))</f>
        <v>01 Quiet baseline (60s)</v>
      </c>
      <c r="I7358" s="6" t="n">
        <f aca="false">(B7358-B7357)/((A7358-A7357)/1000)</f>
        <v>0.93772893772902</v>
      </c>
      <c r="J7358" s="6" t="n">
        <f aca="false">IF(OR(B7358&lt;Rules!$B$2,B7358&gt;Rules!$B$3,ABS(I7358)&gt;Rules!$B$4,OR(B7359&lt;Rules!$B$2,B7359&gt;Rules!$B$3,ABS(I7359)&gt;Rules!$B$4)),1,0)</f>
        <v>0</v>
      </c>
      <c r="K7358" s="6" t="str">
        <f aca="false">IF(F7358=1,COUNTIF($F$2:F7358,1),"")</f>
        <v/>
      </c>
    </row>
    <row r="7359" customFormat="false" ht="15" hidden="false" customHeight="false" outlineLevel="0" collapsed="false">
      <c r="A7359" s="6" t="n">
        <v>57808.1805</v>
      </c>
      <c r="B7359" s="6" t="n">
        <v>1.94798534798535</v>
      </c>
      <c r="C7359" s="6" t="n">
        <v>76</v>
      </c>
      <c r="D7359" s="6" t="n">
        <v>-1</v>
      </c>
      <c r="E7359" s="6" t="n">
        <v>1.98754578754579</v>
      </c>
      <c r="F7359" s="6" t="n">
        <v>0</v>
      </c>
      <c r="G7359" s="6" t="n">
        <v>0</v>
      </c>
      <c r="H7359" s="6" t="str">
        <f aca="false">IF(AND(A7359&gt;=Stimuli!$B$2,A7359&lt;=Stimuli!$C$2),Stimuli!$A$2,IF(AND(A7359&gt;=Stimuli!$B$3,A7359&lt;=Stimuli!$C$3),Stimuli!$A$3,IF(AND(A7359&gt;=Stimuli!$B$4,A7359&lt;=Stimuli!$C$4),Stimuli!$A$4,"")))</f>
        <v>01 Quiet baseline (60s)</v>
      </c>
      <c r="I7359" s="6" t="n">
        <f aca="false">(B7359-B7358)/((A7359-A7358)/1000)</f>
        <v>-0.750183150183176</v>
      </c>
      <c r="J7359" s="6" t="n">
        <f aca="false">IF(OR(B7359&lt;Rules!$B$2,B7359&gt;Rules!$B$3,ABS(I7359)&gt;Rules!$B$4,OR(B7360&lt;Rules!$B$2,B7360&gt;Rules!$B$3,ABS(I7360)&gt;Rules!$B$4)),1,0)</f>
        <v>0</v>
      </c>
      <c r="K7359" s="6" t="str">
        <f aca="false">IF(F7359=1,COUNTIF($F$2:F7359,1),"")</f>
        <v/>
      </c>
    </row>
    <row r="7360" customFormat="false" ht="15" hidden="false" customHeight="false" outlineLevel="0" collapsed="false">
      <c r="A7360" s="6" t="n">
        <v>57815.993</v>
      </c>
      <c r="B7360" s="6" t="n">
        <v>1.95384615384615</v>
      </c>
      <c r="C7360" s="6" t="n">
        <v>76</v>
      </c>
      <c r="D7360" s="6" t="n">
        <v>-1</v>
      </c>
      <c r="E7360" s="6" t="n">
        <v>1.98754578754579</v>
      </c>
      <c r="F7360" s="6" t="n">
        <v>0</v>
      </c>
      <c r="G7360" s="6" t="n">
        <v>0</v>
      </c>
      <c r="H7360" s="6" t="str">
        <f aca="false">IF(AND(A7360&gt;=Stimuli!$B$2,A7360&lt;=Stimuli!$C$2),Stimuli!$A$2,IF(AND(A7360&gt;=Stimuli!$B$3,A7360&lt;=Stimuli!$C$3),Stimuli!$A$3,IF(AND(A7360&gt;=Stimuli!$B$4,A7360&lt;=Stimuli!$C$4),Stimuli!$A$4,"")))</f>
        <v>01 Quiet baseline (60s)</v>
      </c>
      <c r="I7360" s="6" t="n">
        <f aca="false">(B7360-B7359)/((A7360-A7359)/1000)</f>
        <v>0.750183150183176</v>
      </c>
      <c r="J7360" s="6" t="n">
        <f aca="false">IF(OR(B7360&lt;Rules!$B$2,B7360&gt;Rules!$B$3,ABS(I7360)&gt;Rules!$B$4,OR(B7361&lt;Rules!$B$2,B7361&gt;Rules!$B$3,ABS(I7361)&gt;Rules!$B$4)),1,0)</f>
        <v>0</v>
      </c>
      <c r="K7360" s="6" t="str">
        <f aca="false">IF(F7360=1,COUNTIF($F$2:F7360,1),"")</f>
        <v/>
      </c>
    </row>
    <row r="7361" customFormat="false" ht="15" hidden="false" customHeight="false" outlineLevel="0" collapsed="false">
      <c r="A7361" s="6" t="n">
        <v>57823.8055</v>
      </c>
      <c r="B7361" s="6" t="n">
        <v>1.94945054945055</v>
      </c>
      <c r="C7361" s="6" t="n">
        <v>76</v>
      </c>
      <c r="D7361" s="6" t="n">
        <v>-1</v>
      </c>
      <c r="E7361" s="6" t="n">
        <v>1.98754578754579</v>
      </c>
      <c r="F7361" s="6" t="n">
        <v>0</v>
      </c>
      <c r="G7361" s="6" t="n">
        <v>0</v>
      </c>
      <c r="H7361" s="6" t="str">
        <f aca="false">IF(AND(A7361&gt;=Stimuli!$B$2,A7361&lt;=Stimuli!$C$2),Stimuli!$A$2,IF(AND(A7361&gt;=Stimuli!$B$3,A7361&lt;=Stimuli!$C$3),Stimuli!$A$3,IF(AND(A7361&gt;=Stimuli!$B$4,A7361&lt;=Stimuli!$C$4),Stimuli!$A$4,"")))</f>
        <v>01 Quiet baseline (60s)</v>
      </c>
      <c r="I7361" s="6" t="n">
        <f aca="false">(B7361-B7360)/((A7361-A7360)/1000)</f>
        <v>-0.562637362637446</v>
      </c>
      <c r="J7361" s="6" t="n">
        <f aca="false">IF(OR(B7361&lt;Rules!$B$2,B7361&gt;Rules!$B$3,ABS(I7361)&gt;Rules!$B$4,OR(B7362&lt;Rules!$B$2,B7362&gt;Rules!$B$3,ABS(I7362)&gt;Rules!$B$4)),1,0)</f>
        <v>0</v>
      </c>
      <c r="K7361" s="6" t="str">
        <f aca="false">IF(F7361=1,COUNTIF($F$2:F7361,1),"")</f>
        <v/>
      </c>
    </row>
    <row r="7362" customFormat="false" ht="15" hidden="false" customHeight="false" outlineLevel="0" collapsed="false">
      <c r="A7362" s="6" t="n">
        <v>57831.618</v>
      </c>
      <c r="B7362" s="6" t="n">
        <v>1.95384615384615</v>
      </c>
      <c r="C7362" s="6" t="n">
        <v>76</v>
      </c>
      <c r="D7362" s="6" t="n">
        <v>-1</v>
      </c>
      <c r="E7362" s="6" t="n">
        <v>1.98754578754579</v>
      </c>
      <c r="F7362" s="6" t="n">
        <v>0</v>
      </c>
      <c r="G7362" s="6" t="n">
        <v>0</v>
      </c>
      <c r="H7362" s="6" t="str">
        <f aca="false">IF(AND(A7362&gt;=Stimuli!$B$2,A7362&lt;=Stimuli!$C$2),Stimuli!$A$2,IF(AND(A7362&gt;=Stimuli!$B$3,A7362&lt;=Stimuli!$C$3),Stimuli!$A$3,IF(AND(A7362&gt;=Stimuli!$B$4,A7362&lt;=Stimuli!$C$4),Stimuli!$A$4,"")))</f>
        <v>01 Quiet baseline (60s)</v>
      </c>
      <c r="I7362" s="6" t="n">
        <f aca="false">(B7362-B7361)/((A7362-A7361)/1000)</f>
        <v>0.562637362637446</v>
      </c>
      <c r="J7362" s="6" t="n">
        <f aca="false">IF(OR(B7362&lt;Rules!$B$2,B7362&gt;Rules!$B$3,ABS(I7362)&gt;Rules!$B$4,OR(B7363&lt;Rules!$B$2,B7363&gt;Rules!$B$3,ABS(I7363)&gt;Rules!$B$4)),1,0)</f>
        <v>0</v>
      </c>
      <c r="K7362" s="6" t="str">
        <f aca="false">IF(F7362=1,COUNTIF($F$2:F7362,1),"")</f>
        <v/>
      </c>
    </row>
    <row r="7363" customFormat="false" ht="15" hidden="false" customHeight="false" outlineLevel="0" collapsed="false">
      <c r="A7363" s="6" t="n">
        <v>57839.4305</v>
      </c>
      <c r="B7363" s="6" t="n">
        <v>1.95238095238095</v>
      </c>
      <c r="C7363" s="6" t="n">
        <v>76</v>
      </c>
      <c r="D7363" s="6" t="n">
        <v>-1</v>
      </c>
      <c r="E7363" s="6" t="n">
        <v>1.98754578754579</v>
      </c>
      <c r="F7363" s="6" t="n">
        <v>0</v>
      </c>
      <c r="G7363" s="6" t="n">
        <v>0</v>
      </c>
      <c r="H7363" s="6" t="str">
        <f aca="false">IF(AND(A7363&gt;=Stimuli!$B$2,A7363&lt;=Stimuli!$C$2),Stimuli!$A$2,IF(AND(A7363&gt;=Stimuli!$B$3,A7363&lt;=Stimuli!$C$3),Stimuli!$A$3,IF(AND(A7363&gt;=Stimuli!$B$4,A7363&lt;=Stimuli!$C$4),Stimuli!$A$4,"")))</f>
        <v>01 Quiet baseline (60s)</v>
      </c>
      <c r="I7363" s="6" t="n">
        <f aca="false">(B7363-B7362)/((A7363-A7362)/1000)</f>
        <v>-0.187545787545844</v>
      </c>
      <c r="J7363" s="6" t="n">
        <f aca="false">IF(OR(B7363&lt;Rules!$B$2,B7363&gt;Rules!$B$3,ABS(I7363)&gt;Rules!$B$4,OR(B7364&lt;Rules!$B$2,B7364&gt;Rules!$B$3,ABS(I7364)&gt;Rules!$B$4)),1,0)</f>
        <v>0</v>
      </c>
      <c r="K7363" s="6" t="str">
        <f aca="false">IF(F7363=1,COUNTIF($F$2:F7363,1),"")</f>
        <v/>
      </c>
    </row>
    <row r="7364" customFormat="false" ht="15" hidden="false" customHeight="false" outlineLevel="0" collapsed="false">
      <c r="A7364" s="6" t="n">
        <v>57847.243</v>
      </c>
      <c r="B7364" s="6" t="n">
        <v>1.95238095238095</v>
      </c>
      <c r="C7364" s="6" t="n">
        <v>76</v>
      </c>
      <c r="D7364" s="6" t="n">
        <v>-1</v>
      </c>
      <c r="E7364" s="6" t="n">
        <v>1.98754578754579</v>
      </c>
      <c r="F7364" s="6" t="n">
        <v>0</v>
      </c>
      <c r="G7364" s="6" t="n">
        <v>0</v>
      </c>
      <c r="H7364" s="6" t="str">
        <f aca="false">IF(AND(A7364&gt;=Stimuli!$B$2,A7364&lt;=Stimuli!$C$2),Stimuli!$A$2,IF(AND(A7364&gt;=Stimuli!$B$3,A7364&lt;=Stimuli!$C$3),Stimuli!$A$3,IF(AND(A7364&gt;=Stimuli!$B$4,A7364&lt;=Stimuli!$C$4),Stimuli!$A$4,"")))</f>
        <v>01 Quiet baseline (60s)</v>
      </c>
      <c r="I7364" s="6" t="n">
        <f aca="false">(B7364-B7363)/((A7364-A7363)/1000)</f>
        <v>0</v>
      </c>
      <c r="J7364" s="6" t="n">
        <f aca="false">IF(OR(B7364&lt;Rules!$B$2,B7364&gt;Rules!$B$3,ABS(I7364)&gt;Rules!$B$4,OR(B7365&lt;Rules!$B$2,B7365&gt;Rules!$B$3,ABS(I7365)&gt;Rules!$B$4)),1,0)</f>
        <v>0</v>
      </c>
      <c r="K7364" s="6" t="str">
        <f aca="false">IF(F7364=1,COUNTIF($F$2:F7364,1),"")</f>
        <v/>
      </c>
    </row>
    <row r="7365" customFormat="false" ht="15" hidden="false" customHeight="false" outlineLevel="0" collapsed="false">
      <c r="A7365" s="6" t="n">
        <v>57855.0555</v>
      </c>
      <c r="B7365" s="6" t="n">
        <v>1.95384615384615</v>
      </c>
      <c r="C7365" s="6" t="n">
        <v>76</v>
      </c>
      <c r="D7365" s="6" t="n">
        <v>-1</v>
      </c>
      <c r="E7365" s="6" t="n">
        <v>1.98754578754579</v>
      </c>
      <c r="F7365" s="6" t="n">
        <v>0</v>
      </c>
      <c r="G7365" s="6" t="n">
        <v>0</v>
      </c>
      <c r="H7365" s="6" t="str">
        <f aca="false">IF(AND(A7365&gt;=Stimuli!$B$2,A7365&lt;=Stimuli!$C$2),Stimuli!$A$2,IF(AND(A7365&gt;=Stimuli!$B$3,A7365&lt;=Stimuli!$C$3),Stimuli!$A$3,IF(AND(A7365&gt;=Stimuli!$B$4,A7365&lt;=Stimuli!$C$4),Stimuli!$A$4,"")))</f>
        <v>01 Quiet baseline (60s)</v>
      </c>
      <c r="I7365" s="6" t="n">
        <f aca="false">(B7365-B7364)/((A7365-A7364)/1000)</f>
        <v>0.187545787545844</v>
      </c>
      <c r="J7365" s="6" t="n">
        <f aca="false">IF(OR(B7365&lt;Rules!$B$2,B7365&gt;Rules!$B$3,ABS(I7365)&gt;Rules!$B$4,OR(B7366&lt;Rules!$B$2,B7366&gt;Rules!$B$3,ABS(I7366)&gt;Rules!$B$4)),1,0)</f>
        <v>0</v>
      </c>
      <c r="K7365" s="6" t="str">
        <f aca="false">IF(F7365=1,COUNTIF($F$2:F7365,1),"")</f>
        <v/>
      </c>
    </row>
    <row r="7366" customFormat="false" ht="15" hidden="false" customHeight="false" outlineLevel="0" collapsed="false">
      <c r="A7366" s="6" t="n">
        <v>57862.868</v>
      </c>
      <c r="B7366" s="6" t="n">
        <v>1.95091575091575</v>
      </c>
      <c r="C7366" s="6" t="n">
        <v>76</v>
      </c>
      <c r="D7366" s="6" t="n">
        <v>-1</v>
      </c>
      <c r="E7366" s="6" t="n">
        <v>1.98754578754579</v>
      </c>
      <c r="F7366" s="6" t="n">
        <v>0</v>
      </c>
      <c r="G7366" s="6" t="n">
        <v>0</v>
      </c>
      <c r="H7366" s="6" t="str">
        <f aca="false">IF(AND(A7366&gt;=Stimuli!$B$2,A7366&lt;=Stimuli!$C$2),Stimuli!$A$2,IF(AND(A7366&gt;=Stimuli!$B$3,A7366&lt;=Stimuli!$C$3),Stimuli!$A$3,IF(AND(A7366&gt;=Stimuli!$B$4,A7366&lt;=Stimuli!$C$4),Stimuli!$A$4,"")))</f>
        <v>01 Quiet baseline (60s)</v>
      </c>
      <c r="I7366" s="6" t="n">
        <f aca="false">(B7366-B7365)/((A7366-A7365)/1000)</f>
        <v>-0.375091575091716</v>
      </c>
      <c r="J7366" s="6" t="n">
        <f aca="false">IF(OR(B7366&lt;Rules!$B$2,B7366&gt;Rules!$B$3,ABS(I7366)&gt;Rules!$B$4,OR(B7367&lt;Rules!$B$2,B7367&gt;Rules!$B$3,ABS(I7367)&gt;Rules!$B$4)),1,0)</f>
        <v>0</v>
      </c>
      <c r="K7366" s="6" t="str">
        <f aca="false">IF(F7366=1,COUNTIF($F$2:F7366,1),"")</f>
        <v/>
      </c>
    </row>
    <row r="7367" customFormat="false" ht="15" hidden="false" customHeight="false" outlineLevel="0" collapsed="false">
      <c r="A7367" s="6" t="n">
        <v>57870.6805</v>
      </c>
      <c r="B7367" s="6" t="n">
        <v>1.95531135531136</v>
      </c>
      <c r="C7367" s="6" t="n">
        <v>76</v>
      </c>
      <c r="D7367" s="6" t="n">
        <v>-1</v>
      </c>
      <c r="E7367" s="6" t="n">
        <v>1.98754578754579</v>
      </c>
      <c r="F7367" s="6" t="n">
        <v>0</v>
      </c>
      <c r="G7367" s="6" t="n">
        <v>0</v>
      </c>
      <c r="H7367" s="6" t="str">
        <f aca="false">IF(AND(A7367&gt;=Stimuli!$B$2,A7367&lt;=Stimuli!$C$2),Stimuli!$A$2,IF(AND(A7367&gt;=Stimuli!$B$3,A7367&lt;=Stimuli!$C$3),Stimuli!$A$3,IF(AND(A7367&gt;=Stimuli!$B$4,A7367&lt;=Stimuli!$C$4),Stimuli!$A$4,"")))</f>
        <v>01 Quiet baseline (60s)</v>
      </c>
      <c r="I7367" s="6" t="n">
        <f aca="false">(B7367-B7366)/((A7367-A7366)/1000)</f>
        <v>0.56263736263756</v>
      </c>
      <c r="J7367" s="6" t="n">
        <f aca="false">IF(OR(B7367&lt;Rules!$B$2,B7367&gt;Rules!$B$3,ABS(I7367)&gt;Rules!$B$4,OR(B7368&lt;Rules!$B$2,B7368&gt;Rules!$B$3,ABS(I7368)&gt;Rules!$B$4)),1,0)</f>
        <v>0</v>
      </c>
      <c r="K7367" s="6" t="str">
        <f aca="false">IF(F7367=1,COUNTIF($F$2:F7367,1),"")</f>
        <v/>
      </c>
    </row>
    <row r="7368" customFormat="false" ht="15" hidden="false" customHeight="false" outlineLevel="0" collapsed="false">
      <c r="A7368" s="6" t="n">
        <v>57878.493</v>
      </c>
      <c r="B7368" s="6" t="n">
        <v>1.94945054945055</v>
      </c>
      <c r="C7368" s="6" t="n">
        <v>76</v>
      </c>
      <c r="D7368" s="6" t="n">
        <v>-1</v>
      </c>
      <c r="E7368" s="6" t="n">
        <v>1.98754578754579</v>
      </c>
      <c r="F7368" s="6" t="n">
        <v>0</v>
      </c>
      <c r="G7368" s="6" t="n">
        <v>0</v>
      </c>
      <c r="H7368" s="6" t="str">
        <f aca="false">IF(AND(A7368&gt;=Stimuli!$B$2,A7368&lt;=Stimuli!$C$2),Stimuli!$A$2,IF(AND(A7368&gt;=Stimuli!$B$3,A7368&lt;=Stimuli!$C$3),Stimuli!$A$3,IF(AND(A7368&gt;=Stimuli!$B$4,A7368&lt;=Stimuli!$C$4),Stimuli!$A$4,"")))</f>
        <v>01 Quiet baseline (60s)</v>
      </c>
      <c r="I7368" s="6" t="n">
        <f aca="false">(B7368-B7367)/((A7368-A7367)/1000)</f>
        <v>-0.75018315018329</v>
      </c>
      <c r="J7368" s="6" t="n">
        <f aca="false">IF(OR(B7368&lt;Rules!$B$2,B7368&gt;Rules!$B$3,ABS(I7368)&gt;Rules!$B$4,OR(B7369&lt;Rules!$B$2,B7369&gt;Rules!$B$3,ABS(I7369)&gt;Rules!$B$4)),1,0)</f>
        <v>0</v>
      </c>
      <c r="K7368" s="6" t="str">
        <f aca="false">IF(F7368=1,COUNTIF($F$2:F7368,1),"")</f>
        <v/>
      </c>
    </row>
    <row r="7369" customFormat="false" ht="15" hidden="false" customHeight="false" outlineLevel="0" collapsed="false">
      <c r="A7369" s="6" t="n">
        <v>57886.3055</v>
      </c>
      <c r="B7369" s="6" t="n">
        <v>1.95531135531136</v>
      </c>
      <c r="C7369" s="6" t="n">
        <v>76</v>
      </c>
      <c r="D7369" s="6" t="n">
        <v>-1</v>
      </c>
      <c r="E7369" s="6" t="n">
        <v>1.98754578754579</v>
      </c>
      <c r="F7369" s="6" t="n">
        <v>0</v>
      </c>
      <c r="G7369" s="6" t="n">
        <v>0</v>
      </c>
      <c r="H7369" s="6" t="str">
        <f aca="false">IF(AND(A7369&gt;=Stimuli!$B$2,A7369&lt;=Stimuli!$C$2),Stimuli!$A$2,IF(AND(A7369&gt;=Stimuli!$B$3,A7369&lt;=Stimuli!$C$3),Stimuli!$A$3,IF(AND(A7369&gt;=Stimuli!$B$4,A7369&lt;=Stimuli!$C$4),Stimuli!$A$4,"")))</f>
        <v>01 Quiet baseline (60s)</v>
      </c>
      <c r="I7369" s="6" t="n">
        <f aca="false">(B7369-B7368)/((A7369-A7368)/1000)</f>
        <v>0.75018315018329</v>
      </c>
      <c r="J7369" s="6" t="n">
        <f aca="false">IF(OR(B7369&lt;Rules!$B$2,B7369&gt;Rules!$B$3,ABS(I7369)&gt;Rules!$B$4,OR(B7370&lt;Rules!$B$2,B7370&gt;Rules!$B$3,ABS(I7370)&gt;Rules!$B$4)),1,0)</f>
        <v>0</v>
      </c>
      <c r="K7369" s="6" t="str">
        <f aca="false">IF(F7369=1,COUNTIF($F$2:F7369,1),"")</f>
        <v/>
      </c>
    </row>
    <row r="7370" customFormat="false" ht="15" hidden="false" customHeight="false" outlineLevel="0" collapsed="false">
      <c r="A7370" s="6" t="n">
        <v>57894.118</v>
      </c>
      <c r="B7370" s="6" t="n">
        <v>1.94945054945055</v>
      </c>
      <c r="C7370" s="6" t="n">
        <v>76</v>
      </c>
      <c r="D7370" s="6" t="n">
        <v>-1</v>
      </c>
      <c r="E7370" s="6" t="n">
        <v>1.98754578754579</v>
      </c>
      <c r="F7370" s="6" t="n">
        <v>0</v>
      </c>
      <c r="G7370" s="6" t="n">
        <v>0</v>
      </c>
      <c r="H7370" s="6" t="str">
        <f aca="false">IF(AND(A7370&gt;=Stimuli!$B$2,A7370&lt;=Stimuli!$C$2),Stimuli!$A$2,IF(AND(A7370&gt;=Stimuli!$B$3,A7370&lt;=Stimuli!$C$3),Stimuli!$A$3,IF(AND(A7370&gt;=Stimuli!$B$4,A7370&lt;=Stimuli!$C$4),Stimuli!$A$4,"")))</f>
        <v>01 Quiet baseline (60s)</v>
      </c>
      <c r="I7370" s="6" t="n">
        <f aca="false">(B7370-B7369)/((A7370-A7369)/1000)</f>
        <v>-0.75018315018329</v>
      </c>
      <c r="J7370" s="6" t="n">
        <f aca="false">IF(OR(B7370&lt;Rules!$B$2,B7370&gt;Rules!$B$3,ABS(I7370)&gt;Rules!$B$4,OR(B7371&lt;Rules!$B$2,B7371&gt;Rules!$B$3,ABS(I7371)&gt;Rules!$B$4)),1,0)</f>
        <v>0</v>
      </c>
      <c r="K7370" s="6" t="str">
        <f aca="false">IF(F7370=1,COUNTIF($F$2:F7370,1),"")</f>
        <v/>
      </c>
    </row>
    <row r="7371" customFormat="false" ht="15" hidden="false" customHeight="false" outlineLevel="0" collapsed="false">
      <c r="A7371" s="6" t="n">
        <v>57901.9305</v>
      </c>
      <c r="B7371" s="6" t="n">
        <v>1.95677655677656</v>
      </c>
      <c r="C7371" s="6" t="n">
        <v>76</v>
      </c>
      <c r="D7371" s="6" t="n">
        <v>-1</v>
      </c>
      <c r="E7371" s="6" t="n">
        <v>1.98754578754579</v>
      </c>
      <c r="F7371" s="6" t="n">
        <v>0</v>
      </c>
      <c r="G7371" s="6" t="n">
        <v>0</v>
      </c>
      <c r="H7371" s="6" t="str">
        <f aca="false">IF(AND(A7371&gt;=Stimuli!$B$2,A7371&lt;=Stimuli!$C$2),Stimuli!$A$2,IF(AND(A7371&gt;=Stimuli!$B$3,A7371&lt;=Stimuli!$C$3),Stimuli!$A$3,IF(AND(A7371&gt;=Stimuli!$B$4,A7371&lt;=Stimuli!$C$4),Stimuli!$A$4,"")))</f>
        <v>01 Quiet baseline (60s)</v>
      </c>
      <c r="I7371" s="6" t="n">
        <f aca="false">(B7371-B7370)/((A7371-A7370)/1000)</f>
        <v>0.93772893772902</v>
      </c>
      <c r="J7371" s="6" t="n">
        <f aca="false">IF(OR(B7371&lt;Rules!$B$2,B7371&gt;Rules!$B$3,ABS(I7371)&gt;Rules!$B$4,OR(B7372&lt;Rules!$B$2,B7372&gt;Rules!$B$3,ABS(I7372)&gt;Rules!$B$4)),1,0)</f>
        <v>0</v>
      </c>
      <c r="K7371" s="6" t="str">
        <f aca="false">IF(F7371=1,COUNTIF($F$2:F7371,1),"")</f>
        <v/>
      </c>
    </row>
    <row r="7372" customFormat="false" ht="15" hidden="false" customHeight="false" outlineLevel="0" collapsed="false">
      <c r="A7372" s="6" t="n">
        <v>57909.743</v>
      </c>
      <c r="B7372" s="6" t="n">
        <v>1.94945054945055</v>
      </c>
      <c r="C7372" s="6" t="n">
        <v>76</v>
      </c>
      <c r="D7372" s="6" t="n">
        <v>-1</v>
      </c>
      <c r="E7372" s="6" t="n">
        <v>1.98754578754579</v>
      </c>
      <c r="F7372" s="6" t="n">
        <v>0</v>
      </c>
      <c r="G7372" s="6" t="n">
        <v>0</v>
      </c>
      <c r="H7372" s="6" t="str">
        <f aca="false">IF(AND(A7372&gt;=Stimuli!$B$2,A7372&lt;=Stimuli!$C$2),Stimuli!$A$2,IF(AND(A7372&gt;=Stimuli!$B$3,A7372&lt;=Stimuli!$C$3),Stimuli!$A$3,IF(AND(A7372&gt;=Stimuli!$B$4,A7372&lt;=Stimuli!$C$4),Stimuli!$A$4,"")))</f>
        <v>01 Quiet baseline (60s)</v>
      </c>
      <c r="I7372" s="6" t="n">
        <f aca="false">(B7372-B7371)/((A7372-A7371)/1000)</f>
        <v>-0.93772893772902</v>
      </c>
      <c r="J7372" s="6" t="n">
        <f aca="false">IF(OR(B7372&lt;Rules!$B$2,B7372&gt;Rules!$B$3,ABS(I7372)&gt;Rules!$B$4,OR(B7373&lt;Rules!$B$2,B7373&gt;Rules!$B$3,ABS(I7373)&gt;Rules!$B$4)),1,0)</f>
        <v>0</v>
      </c>
      <c r="K7372" s="6" t="str">
        <f aca="false">IF(F7372=1,COUNTIF($F$2:F7372,1),"")</f>
        <v/>
      </c>
    </row>
    <row r="7373" customFormat="false" ht="15" hidden="false" customHeight="false" outlineLevel="0" collapsed="false">
      <c r="A7373" s="6" t="n">
        <v>57917.5555</v>
      </c>
      <c r="B7373" s="6" t="n">
        <v>1.95677655677656</v>
      </c>
      <c r="C7373" s="6" t="n">
        <v>76</v>
      </c>
      <c r="D7373" s="6" t="n">
        <v>-1</v>
      </c>
      <c r="E7373" s="6" t="n">
        <v>1.98754578754579</v>
      </c>
      <c r="F7373" s="6" t="n">
        <v>0</v>
      </c>
      <c r="G7373" s="6" t="n">
        <v>0</v>
      </c>
      <c r="H7373" s="6" t="str">
        <f aca="false">IF(AND(A7373&gt;=Stimuli!$B$2,A7373&lt;=Stimuli!$C$2),Stimuli!$A$2,IF(AND(A7373&gt;=Stimuli!$B$3,A7373&lt;=Stimuli!$C$3),Stimuli!$A$3,IF(AND(A7373&gt;=Stimuli!$B$4,A7373&lt;=Stimuli!$C$4),Stimuli!$A$4,"")))</f>
        <v>01 Quiet baseline (60s)</v>
      </c>
      <c r="I7373" s="6" t="n">
        <f aca="false">(B7373-B7372)/((A7373-A7372)/1000)</f>
        <v>0.93772893772902</v>
      </c>
      <c r="J7373" s="6" t="n">
        <f aca="false">IF(OR(B7373&lt;Rules!$B$2,B7373&gt;Rules!$B$3,ABS(I7373)&gt;Rules!$B$4,OR(B7374&lt;Rules!$B$2,B7374&gt;Rules!$B$3,ABS(I7374)&gt;Rules!$B$4)),1,0)</f>
        <v>0</v>
      </c>
      <c r="K7373" s="6" t="str">
        <f aca="false">IF(F7373=1,COUNTIF($F$2:F7373,1),"")</f>
        <v/>
      </c>
    </row>
    <row r="7374" customFormat="false" ht="15" hidden="false" customHeight="false" outlineLevel="0" collapsed="false">
      <c r="A7374" s="6" t="n">
        <v>57925.368</v>
      </c>
      <c r="B7374" s="6" t="n">
        <v>1.94945054945055</v>
      </c>
      <c r="C7374" s="6" t="n">
        <v>76</v>
      </c>
      <c r="D7374" s="6" t="n">
        <v>-1</v>
      </c>
      <c r="E7374" s="6" t="n">
        <v>1.98754578754579</v>
      </c>
      <c r="F7374" s="6" t="n">
        <v>0</v>
      </c>
      <c r="G7374" s="6" t="n">
        <v>0</v>
      </c>
      <c r="H7374" s="6" t="str">
        <f aca="false">IF(AND(A7374&gt;=Stimuli!$B$2,A7374&lt;=Stimuli!$C$2),Stimuli!$A$2,IF(AND(A7374&gt;=Stimuli!$B$3,A7374&lt;=Stimuli!$C$3),Stimuli!$A$3,IF(AND(A7374&gt;=Stimuli!$B$4,A7374&lt;=Stimuli!$C$4),Stimuli!$A$4,"")))</f>
        <v>01 Quiet baseline (60s)</v>
      </c>
      <c r="I7374" s="6" t="n">
        <f aca="false">(B7374-B7373)/((A7374-A7373)/1000)</f>
        <v>-0.93772893772902</v>
      </c>
      <c r="J7374" s="6" t="n">
        <f aca="false">IF(OR(B7374&lt;Rules!$B$2,B7374&gt;Rules!$B$3,ABS(I7374)&gt;Rules!$B$4,OR(B7375&lt;Rules!$B$2,B7375&gt;Rules!$B$3,ABS(I7375)&gt;Rules!$B$4)),1,0)</f>
        <v>0</v>
      </c>
      <c r="K7374" s="6" t="str">
        <f aca="false">IF(F7374=1,COUNTIF($F$2:F7374,1),"")</f>
        <v/>
      </c>
    </row>
    <row r="7375" customFormat="false" ht="15" hidden="false" customHeight="false" outlineLevel="0" collapsed="false">
      <c r="A7375" s="6" t="n">
        <v>57933.1805</v>
      </c>
      <c r="B7375" s="6" t="n">
        <v>1.95531135531136</v>
      </c>
      <c r="C7375" s="6" t="n">
        <v>76</v>
      </c>
      <c r="D7375" s="6" t="n">
        <v>-1</v>
      </c>
      <c r="E7375" s="6" t="n">
        <v>1.98754578754579</v>
      </c>
      <c r="F7375" s="6" t="n">
        <v>0</v>
      </c>
      <c r="G7375" s="6" t="n">
        <v>0</v>
      </c>
      <c r="H7375" s="6" t="str">
        <f aca="false">IF(AND(A7375&gt;=Stimuli!$B$2,A7375&lt;=Stimuli!$C$2),Stimuli!$A$2,IF(AND(A7375&gt;=Stimuli!$B$3,A7375&lt;=Stimuli!$C$3),Stimuli!$A$3,IF(AND(A7375&gt;=Stimuli!$B$4,A7375&lt;=Stimuli!$C$4),Stimuli!$A$4,"")))</f>
        <v>01 Quiet baseline (60s)</v>
      </c>
      <c r="I7375" s="6" t="n">
        <f aca="false">(B7375-B7374)/((A7375-A7374)/1000)</f>
        <v>0.75018315018329</v>
      </c>
      <c r="J7375" s="6" t="n">
        <f aca="false">IF(OR(B7375&lt;Rules!$B$2,B7375&gt;Rules!$B$3,ABS(I7375)&gt;Rules!$B$4,OR(B7376&lt;Rules!$B$2,B7376&gt;Rules!$B$3,ABS(I7376)&gt;Rules!$B$4)),1,0)</f>
        <v>0</v>
      </c>
      <c r="K7375" s="6" t="str">
        <f aca="false">IF(F7375=1,COUNTIF($F$2:F7375,1),"")</f>
        <v/>
      </c>
    </row>
    <row r="7376" customFormat="false" ht="15" hidden="false" customHeight="false" outlineLevel="0" collapsed="false">
      <c r="A7376" s="6" t="n">
        <v>57940.993</v>
      </c>
      <c r="B7376" s="6" t="n">
        <v>1.94945054945055</v>
      </c>
      <c r="C7376" s="6" t="n">
        <v>76</v>
      </c>
      <c r="D7376" s="6" t="n">
        <v>-1</v>
      </c>
      <c r="E7376" s="6" t="n">
        <v>1.98754578754579</v>
      </c>
      <c r="F7376" s="6" t="n">
        <v>0</v>
      </c>
      <c r="G7376" s="6" t="n">
        <v>0</v>
      </c>
      <c r="H7376" s="6" t="str">
        <f aca="false">IF(AND(A7376&gt;=Stimuli!$B$2,A7376&lt;=Stimuli!$C$2),Stimuli!$A$2,IF(AND(A7376&gt;=Stimuli!$B$3,A7376&lt;=Stimuli!$C$3),Stimuli!$A$3,IF(AND(A7376&gt;=Stimuli!$B$4,A7376&lt;=Stimuli!$C$4),Stimuli!$A$4,"")))</f>
        <v>01 Quiet baseline (60s)</v>
      </c>
      <c r="I7376" s="6" t="n">
        <f aca="false">(B7376-B7375)/((A7376-A7375)/1000)</f>
        <v>-0.75018315018329</v>
      </c>
      <c r="J7376" s="6" t="n">
        <f aca="false">IF(OR(B7376&lt;Rules!$B$2,B7376&gt;Rules!$B$3,ABS(I7376)&gt;Rules!$B$4,OR(B7377&lt;Rules!$B$2,B7377&gt;Rules!$B$3,ABS(I7377)&gt;Rules!$B$4)),1,0)</f>
        <v>0</v>
      </c>
      <c r="K7376" s="6" t="str">
        <f aca="false">IF(F7376=1,COUNTIF($F$2:F7376,1),"")</f>
        <v/>
      </c>
    </row>
    <row r="7377" customFormat="false" ht="15" hidden="false" customHeight="false" outlineLevel="0" collapsed="false">
      <c r="A7377" s="6" t="n">
        <v>57948.8055</v>
      </c>
      <c r="B7377" s="6" t="n">
        <v>1.95384615384615</v>
      </c>
      <c r="C7377" s="6" t="n">
        <v>76</v>
      </c>
      <c r="D7377" s="6" t="n">
        <v>-1</v>
      </c>
      <c r="E7377" s="6" t="n">
        <v>1.98754578754579</v>
      </c>
      <c r="F7377" s="6" t="n">
        <v>0</v>
      </c>
      <c r="G7377" s="6" t="n">
        <v>0</v>
      </c>
      <c r="H7377" s="6" t="str">
        <f aca="false">IF(AND(A7377&gt;=Stimuli!$B$2,A7377&lt;=Stimuli!$C$2),Stimuli!$A$2,IF(AND(A7377&gt;=Stimuli!$B$3,A7377&lt;=Stimuli!$C$3),Stimuli!$A$3,IF(AND(A7377&gt;=Stimuli!$B$4,A7377&lt;=Stimuli!$C$4),Stimuli!$A$4,"")))</f>
        <v>01 Quiet baseline (60s)</v>
      </c>
      <c r="I7377" s="6" t="n">
        <f aca="false">(B7377-B7376)/((A7377-A7376)/1000)</f>
        <v>0.562637362637446</v>
      </c>
      <c r="J7377" s="6" t="n">
        <f aca="false">IF(OR(B7377&lt;Rules!$B$2,B7377&gt;Rules!$B$3,ABS(I7377)&gt;Rules!$B$4,OR(B7378&lt;Rules!$B$2,B7378&gt;Rules!$B$3,ABS(I7378)&gt;Rules!$B$4)),1,0)</f>
        <v>0</v>
      </c>
      <c r="K7377" s="6" t="str">
        <f aca="false">IF(F7377=1,COUNTIF($F$2:F7377,1),"")</f>
        <v/>
      </c>
    </row>
    <row r="7378" customFormat="false" ht="15" hidden="false" customHeight="false" outlineLevel="0" collapsed="false">
      <c r="A7378" s="6" t="n">
        <v>57956.618</v>
      </c>
      <c r="B7378" s="6" t="n">
        <v>1.94945054945055</v>
      </c>
      <c r="C7378" s="6" t="n">
        <v>76</v>
      </c>
      <c r="D7378" s="6" t="n">
        <v>-1</v>
      </c>
      <c r="E7378" s="6" t="n">
        <v>1.98754578754579</v>
      </c>
      <c r="F7378" s="6" t="n">
        <v>0</v>
      </c>
      <c r="G7378" s="6" t="n">
        <v>0</v>
      </c>
      <c r="H7378" s="6" t="str">
        <f aca="false">IF(AND(A7378&gt;=Stimuli!$B$2,A7378&lt;=Stimuli!$C$2),Stimuli!$A$2,IF(AND(A7378&gt;=Stimuli!$B$3,A7378&lt;=Stimuli!$C$3),Stimuli!$A$3,IF(AND(A7378&gt;=Stimuli!$B$4,A7378&lt;=Stimuli!$C$4),Stimuli!$A$4,"")))</f>
        <v>01 Quiet baseline (60s)</v>
      </c>
      <c r="I7378" s="6" t="n">
        <f aca="false">(B7378-B7377)/((A7378-A7377)/1000)</f>
        <v>-0.562637362637446</v>
      </c>
      <c r="J7378" s="6" t="n">
        <f aca="false">IF(OR(B7378&lt;Rules!$B$2,B7378&gt;Rules!$B$3,ABS(I7378)&gt;Rules!$B$4,OR(B7379&lt;Rules!$B$2,B7379&gt;Rules!$B$3,ABS(I7379)&gt;Rules!$B$4)),1,0)</f>
        <v>0</v>
      </c>
      <c r="K7378" s="6" t="str">
        <f aca="false">IF(F7378=1,COUNTIF($F$2:F7378,1),"")</f>
        <v/>
      </c>
    </row>
    <row r="7379" customFormat="false" ht="15" hidden="false" customHeight="false" outlineLevel="0" collapsed="false">
      <c r="A7379" s="6" t="n">
        <v>57964.4305</v>
      </c>
      <c r="B7379" s="6" t="n">
        <v>1.95091575091575</v>
      </c>
      <c r="C7379" s="6" t="n">
        <v>76</v>
      </c>
      <c r="D7379" s="6" t="n">
        <v>-1</v>
      </c>
      <c r="E7379" s="6" t="n">
        <v>1.98754578754579</v>
      </c>
      <c r="F7379" s="6" t="n">
        <v>0</v>
      </c>
      <c r="G7379" s="6" t="n">
        <v>0</v>
      </c>
      <c r="H7379" s="6" t="str">
        <f aca="false">IF(AND(A7379&gt;=Stimuli!$B$2,A7379&lt;=Stimuli!$C$2),Stimuli!$A$2,IF(AND(A7379&gt;=Stimuli!$B$3,A7379&lt;=Stimuli!$C$3),Stimuli!$A$3,IF(AND(A7379&gt;=Stimuli!$B$4,A7379&lt;=Stimuli!$C$4),Stimuli!$A$4,"")))</f>
        <v>01 Quiet baseline (60s)</v>
      </c>
      <c r="I7379" s="6" t="n">
        <f aca="false">(B7379-B7378)/((A7379-A7378)/1000)</f>
        <v>0.18754578754573</v>
      </c>
      <c r="J7379" s="6" t="n">
        <f aca="false">IF(OR(B7379&lt;Rules!$B$2,B7379&gt;Rules!$B$3,ABS(I7379)&gt;Rules!$B$4,OR(B7380&lt;Rules!$B$2,B7380&gt;Rules!$B$3,ABS(I7380)&gt;Rules!$B$4)),1,0)</f>
        <v>0</v>
      </c>
      <c r="K7379" s="6" t="str">
        <f aca="false">IF(F7379=1,COUNTIF($F$2:F7379,1),"")</f>
        <v/>
      </c>
    </row>
    <row r="7380" customFormat="false" ht="15" hidden="false" customHeight="false" outlineLevel="0" collapsed="false">
      <c r="A7380" s="6" t="n">
        <v>57972.243</v>
      </c>
      <c r="B7380" s="6" t="n">
        <v>1.95091575091575</v>
      </c>
      <c r="C7380" s="6" t="n">
        <v>76</v>
      </c>
      <c r="D7380" s="6" t="n">
        <v>-1</v>
      </c>
      <c r="E7380" s="6" t="n">
        <v>1.98754578754579</v>
      </c>
      <c r="F7380" s="6" t="n">
        <v>0</v>
      </c>
      <c r="G7380" s="6" t="n">
        <v>0</v>
      </c>
      <c r="H7380" s="6" t="str">
        <f aca="false">IF(AND(A7380&gt;=Stimuli!$B$2,A7380&lt;=Stimuli!$C$2),Stimuli!$A$2,IF(AND(A7380&gt;=Stimuli!$B$3,A7380&lt;=Stimuli!$C$3),Stimuli!$A$3,IF(AND(A7380&gt;=Stimuli!$B$4,A7380&lt;=Stimuli!$C$4),Stimuli!$A$4,"")))</f>
        <v>01 Quiet baseline (60s)</v>
      </c>
      <c r="I7380" s="6" t="n">
        <f aca="false">(B7380-B7379)/((A7380-A7379)/1000)</f>
        <v>0</v>
      </c>
      <c r="J7380" s="6" t="n">
        <f aca="false">IF(OR(B7380&lt;Rules!$B$2,B7380&gt;Rules!$B$3,ABS(I7380)&gt;Rules!$B$4,OR(B7381&lt;Rules!$B$2,B7381&gt;Rules!$B$3,ABS(I7381)&gt;Rules!$B$4)),1,0)</f>
        <v>0</v>
      </c>
      <c r="K7380" s="6" t="str">
        <f aca="false">IF(F7380=1,COUNTIF($F$2:F7380,1),"")</f>
        <v/>
      </c>
    </row>
    <row r="7381" customFormat="false" ht="15" hidden="false" customHeight="false" outlineLevel="0" collapsed="false">
      <c r="A7381" s="6" t="n">
        <v>57980.0555</v>
      </c>
      <c r="B7381" s="6" t="n">
        <v>1.94945054945055</v>
      </c>
      <c r="C7381" s="6" t="n">
        <v>76</v>
      </c>
      <c r="D7381" s="6" t="n">
        <v>-1</v>
      </c>
      <c r="E7381" s="6" t="n">
        <v>1.98754578754579</v>
      </c>
      <c r="F7381" s="6" t="n">
        <v>0</v>
      </c>
      <c r="G7381" s="6" t="n">
        <v>0</v>
      </c>
      <c r="H7381" s="6" t="str">
        <f aca="false">IF(AND(A7381&gt;=Stimuli!$B$2,A7381&lt;=Stimuli!$C$2),Stimuli!$A$2,IF(AND(A7381&gt;=Stimuli!$B$3,A7381&lt;=Stimuli!$C$3),Stimuli!$A$3,IF(AND(A7381&gt;=Stimuli!$B$4,A7381&lt;=Stimuli!$C$4),Stimuli!$A$4,"")))</f>
        <v>01 Quiet baseline (60s)</v>
      </c>
      <c r="I7381" s="6" t="n">
        <f aca="false">(B7381-B7380)/((A7381-A7380)/1000)</f>
        <v>-0.18754578754573</v>
      </c>
      <c r="J7381" s="6" t="n">
        <f aca="false">IF(OR(B7381&lt;Rules!$B$2,B7381&gt;Rules!$B$3,ABS(I7381)&gt;Rules!$B$4,OR(B7382&lt;Rules!$B$2,B7382&gt;Rules!$B$3,ABS(I7382)&gt;Rules!$B$4)),1,0)</f>
        <v>0</v>
      </c>
      <c r="K7381" s="6" t="str">
        <f aca="false">IF(F7381=1,COUNTIF($F$2:F7381,1),"")</f>
        <v/>
      </c>
    </row>
    <row r="7382" customFormat="false" ht="15" hidden="false" customHeight="false" outlineLevel="0" collapsed="false">
      <c r="A7382" s="6" t="n">
        <v>57987.868</v>
      </c>
      <c r="B7382" s="6" t="n">
        <v>1.95238095238095</v>
      </c>
      <c r="C7382" s="6" t="n">
        <v>76</v>
      </c>
      <c r="D7382" s="6" t="n">
        <v>-1</v>
      </c>
      <c r="E7382" s="6" t="n">
        <v>1.98754578754579</v>
      </c>
      <c r="F7382" s="6" t="n">
        <v>0</v>
      </c>
      <c r="G7382" s="6" t="n">
        <v>0</v>
      </c>
      <c r="H7382" s="6" t="str">
        <f aca="false">IF(AND(A7382&gt;=Stimuli!$B$2,A7382&lt;=Stimuli!$C$2),Stimuli!$A$2,IF(AND(A7382&gt;=Stimuli!$B$3,A7382&lt;=Stimuli!$C$3),Stimuli!$A$3,IF(AND(A7382&gt;=Stimuli!$B$4,A7382&lt;=Stimuli!$C$4),Stimuli!$A$4,"")))</f>
        <v>01 Quiet baseline (60s)</v>
      </c>
      <c r="I7382" s="6" t="n">
        <f aca="false">(B7382-B7381)/((A7382-A7381)/1000)</f>
        <v>0.375091575091602</v>
      </c>
      <c r="J7382" s="6" t="n">
        <f aca="false">IF(OR(B7382&lt;Rules!$B$2,B7382&gt;Rules!$B$3,ABS(I7382)&gt;Rules!$B$4,OR(B7383&lt;Rules!$B$2,B7383&gt;Rules!$B$3,ABS(I7383)&gt;Rules!$B$4)),1,0)</f>
        <v>0</v>
      </c>
      <c r="K7382" s="6" t="str">
        <f aca="false">IF(F7382=1,COUNTIF($F$2:F7382,1),"")</f>
        <v/>
      </c>
    </row>
    <row r="7383" customFormat="false" ht="15" hidden="false" customHeight="false" outlineLevel="0" collapsed="false">
      <c r="A7383" s="6" t="n">
        <v>57995.6805</v>
      </c>
      <c r="B7383" s="6" t="n">
        <v>1.94945054945055</v>
      </c>
      <c r="C7383" s="6" t="n">
        <v>78</v>
      </c>
      <c r="D7383" s="6" t="n">
        <v>765.625</v>
      </c>
      <c r="E7383" s="6" t="n">
        <v>1.98754578754579</v>
      </c>
      <c r="F7383" s="6" t="n">
        <v>0</v>
      </c>
      <c r="G7383" s="6" t="n">
        <v>0</v>
      </c>
      <c r="H7383" s="6" t="str">
        <f aca="false">IF(AND(A7383&gt;=Stimuli!$B$2,A7383&lt;=Stimuli!$C$2),Stimuli!$A$2,IF(AND(A7383&gt;=Stimuli!$B$3,A7383&lt;=Stimuli!$C$3),Stimuli!$A$3,IF(AND(A7383&gt;=Stimuli!$B$4,A7383&lt;=Stimuli!$C$4),Stimuli!$A$4,"")))</f>
        <v>01 Quiet baseline (60s)</v>
      </c>
      <c r="I7383" s="6" t="n">
        <f aca="false">(B7383-B7382)/((A7383-A7382)/1000)</f>
        <v>-0.375091575091602</v>
      </c>
      <c r="J7383" s="6" t="n">
        <f aca="false">IF(OR(B7383&lt;Rules!$B$2,B7383&gt;Rules!$B$3,ABS(I7383)&gt;Rules!$B$4,OR(B7384&lt;Rules!$B$2,B7384&gt;Rules!$B$3,ABS(I7384)&gt;Rules!$B$4)),1,0)</f>
        <v>0</v>
      </c>
      <c r="K7383" s="6" t="str">
        <f aca="false">IF(F7383=1,COUNTIF($F$2:F7383,1),"")</f>
        <v/>
      </c>
    </row>
    <row r="7384" customFormat="false" ht="15" hidden="false" customHeight="false" outlineLevel="0" collapsed="false">
      <c r="A7384" s="6" t="n">
        <v>58003.493</v>
      </c>
      <c r="B7384" s="6" t="n">
        <v>1.95384615384615</v>
      </c>
      <c r="C7384" s="6" t="n">
        <v>78</v>
      </c>
      <c r="D7384" s="6" t="n">
        <v>-1</v>
      </c>
      <c r="E7384" s="6" t="n">
        <v>1.98754578754579</v>
      </c>
      <c r="F7384" s="6" t="n">
        <v>0</v>
      </c>
      <c r="G7384" s="6" t="n">
        <v>0</v>
      </c>
      <c r="H7384" s="6" t="str">
        <f aca="false">IF(AND(A7384&gt;=Stimuli!$B$2,A7384&lt;=Stimuli!$C$2),Stimuli!$A$2,IF(AND(A7384&gt;=Stimuli!$B$3,A7384&lt;=Stimuli!$C$3),Stimuli!$A$3,IF(AND(A7384&gt;=Stimuli!$B$4,A7384&lt;=Stimuli!$C$4),Stimuli!$A$4,"")))</f>
        <v>01 Quiet baseline (60s)</v>
      </c>
      <c r="I7384" s="6" t="n">
        <f aca="false">(B7384-B7383)/((A7384-A7383)/1000)</f>
        <v>0.562637362637446</v>
      </c>
      <c r="J7384" s="6" t="n">
        <f aca="false">IF(OR(B7384&lt;Rules!$B$2,B7384&gt;Rules!$B$3,ABS(I7384)&gt;Rules!$B$4,OR(B7385&lt;Rules!$B$2,B7385&gt;Rules!$B$3,ABS(I7385)&gt;Rules!$B$4)),1,0)</f>
        <v>0</v>
      </c>
      <c r="K7384" s="6" t="str">
        <f aca="false">IF(F7384=1,COUNTIF($F$2:F7384,1),"")</f>
        <v/>
      </c>
    </row>
    <row r="7385" customFormat="false" ht="15" hidden="false" customHeight="false" outlineLevel="0" collapsed="false">
      <c r="A7385" s="6" t="n">
        <v>58011.3055</v>
      </c>
      <c r="B7385" s="6" t="n">
        <v>1.94798534798535</v>
      </c>
      <c r="C7385" s="6" t="n">
        <v>78</v>
      </c>
      <c r="D7385" s="6" t="n">
        <v>-1</v>
      </c>
      <c r="E7385" s="6" t="n">
        <v>1.98754578754579</v>
      </c>
      <c r="F7385" s="6" t="n">
        <v>0</v>
      </c>
      <c r="G7385" s="6" t="n">
        <v>0</v>
      </c>
      <c r="H7385" s="6" t="str">
        <f aca="false">IF(AND(A7385&gt;=Stimuli!$B$2,A7385&lt;=Stimuli!$C$2),Stimuli!$A$2,IF(AND(A7385&gt;=Stimuli!$B$3,A7385&lt;=Stimuli!$C$3),Stimuli!$A$3,IF(AND(A7385&gt;=Stimuli!$B$4,A7385&lt;=Stimuli!$C$4),Stimuli!$A$4,"")))</f>
        <v>01 Quiet baseline (60s)</v>
      </c>
      <c r="I7385" s="6" t="n">
        <f aca="false">(B7385-B7384)/((A7385-A7384)/1000)</f>
        <v>-0.750183150183176</v>
      </c>
      <c r="J7385" s="6" t="n">
        <f aca="false">IF(OR(B7385&lt;Rules!$B$2,B7385&gt;Rules!$B$3,ABS(I7385)&gt;Rules!$B$4,OR(B7386&lt;Rules!$B$2,B7386&gt;Rules!$B$3,ABS(I7386)&gt;Rules!$B$4)),1,0)</f>
        <v>0</v>
      </c>
      <c r="K7385" s="6" t="str">
        <f aca="false">IF(F7385=1,COUNTIF($F$2:F7385,1),"")</f>
        <v/>
      </c>
    </row>
    <row r="7386" customFormat="false" ht="15" hidden="false" customHeight="false" outlineLevel="0" collapsed="false">
      <c r="A7386" s="6" t="n">
        <v>58019.118</v>
      </c>
      <c r="B7386" s="6" t="n">
        <v>1.95384615384615</v>
      </c>
      <c r="C7386" s="6" t="n">
        <v>78</v>
      </c>
      <c r="D7386" s="6" t="n">
        <v>-1</v>
      </c>
      <c r="E7386" s="6" t="n">
        <v>1.98754578754579</v>
      </c>
      <c r="F7386" s="6" t="n">
        <v>0</v>
      </c>
      <c r="G7386" s="6" t="n">
        <v>0</v>
      </c>
      <c r="H7386" s="6" t="str">
        <f aca="false">IF(AND(A7386&gt;=Stimuli!$B$2,A7386&lt;=Stimuli!$C$2),Stimuli!$A$2,IF(AND(A7386&gt;=Stimuli!$B$3,A7386&lt;=Stimuli!$C$3),Stimuli!$A$3,IF(AND(A7386&gt;=Stimuli!$B$4,A7386&lt;=Stimuli!$C$4),Stimuli!$A$4,"")))</f>
        <v>01 Quiet baseline (60s)</v>
      </c>
      <c r="I7386" s="6" t="n">
        <f aca="false">(B7386-B7385)/((A7386-A7385)/1000)</f>
        <v>0.750183150183176</v>
      </c>
      <c r="J7386" s="6" t="n">
        <f aca="false">IF(OR(B7386&lt;Rules!$B$2,B7386&gt;Rules!$B$3,ABS(I7386)&gt;Rules!$B$4,OR(B7387&lt;Rules!$B$2,B7387&gt;Rules!$B$3,ABS(I7387)&gt;Rules!$B$4)),1,0)</f>
        <v>0</v>
      </c>
      <c r="K7386" s="6" t="str">
        <f aca="false">IF(F7386=1,COUNTIF($F$2:F7386,1),"")</f>
        <v/>
      </c>
    </row>
    <row r="7387" customFormat="false" ht="15" hidden="false" customHeight="false" outlineLevel="0" collapsed="false">
      <c r="A7387" s="6" t="n">
        <v>58026.9305</v>
      </c>
      <c r="B7387" s="6" t="n">
        <v>1.94652014652015</v>
      </c>
      <c r="C7387" s="6" t="n">
        <v>78</v>
      </c>
      <c r="D7387" s="6" t="n">
        <v>-1</v>
      </c>
      <c r="E7387" s="6" t="n">
        <v>1.98754578754579</v>
      </c>
      <c r="F7387" s="6" t="n">
        <v>0</v>
      </c>
      <c r="G7387" s="6" t="n">
        <v>0</v>
      </c>
      <c r="H7387" s="6" t="str">
        <f aca="false">IF(AND(A7387&gt;=Stimuli!$B$2,A7387&lt;=Stimuli!$C$2),Stimuli!$A$2,IF(AND(A7387&gt;=Stimuli!$B$3,A7387&lt;=Stimuli!$C$3),Stimuli!$A$3,IF(AND(A7387&gt;=Stimuli!$B$4,A7387&lt;=Stimuli!$C$4),Stimuli!$A$4,"")))</f>
        <v>01 Quiet baseline (60s)</v>
      </c>
      <c r="I7387" s="6" t="n">
        <f aca="false">(B7387-B7386)/((A7387-A7386)/1000)</f>
        <v>-0.93772893772902</v>
      </c>
      <c r="J7387" s="6" t="n">
        <f aca="false">IF(OR(B7387&lt;Rules!$B$2,B7387&gt;Rules!$B$3,ABS(I7387)&gt;Rules!$B$4,OR(B7388&lt;Rules!$B$2,B7388&gt;Rules!$B$3,ABS(I7388)&gt;Rules!$B$4)),1,0)</f>
        <v>0</v>
      </c>
      <c r="K7387" s="6" t="str">
        <f aca="false">IF(F7387=1,COUNTIF($F$2:F7387,1),"")</f>
        <v/>
      </c>
    </row>
    <row r="7388" customFormat="false" ht="15" hidden="false" customHeight="false" outlineLevel="0" collapsed="false">
      <c r="A7388" s="6" t="n">
        <v>58034.743</v>
      </c>
      <c r="B7388" s="6" t="n">
        <v>1.95384615384615</v>
      </c>
      <c r="C7388" s="6" t="n">
        <v>78</v>
      </c>
      <c r="D7388" s="6" t="n">
        <v>-1</v>
      </c>
      <c r="E7388" s="6" t="n">
        <v>1.98754578754579</v>
      </c>
      <c r="F7388" s="6" t="n">
        <v>0</v>
      </c>
      <c r="G7388" s="6" t="n">
        <v>0</v>
      </c>
      <c r="H7388" s="6" t="str">
        <f aca="false">IF(AND(A7388&gt;=Stimuli!$B$2,A7388&lt;=Stimuli!$C$2),Stimuli!$A$2,IF(AND(A7388&gt;=Stimuli!$B$3,A7388&lt;=Stimuli!$C$3),Stimuli!$A$3,IF(AND(A7388&gt;=Stimuli!$B$4,A7388&lt;=Stimuli!$C$4),Stimuli!$A$4,"")))</f>
        <v>01 Quiet baseline (60s)</v>
      </c>
      <c r="I7388" s="6" t="n">
        <f aca="false">(B7388-B7387)/((A7388-A7387)/1000)</f>
        <v>0.93772893772902</v>
      </c>
      <c r="J7388" s="6" t="n">
        <f aca="false">IF(OR(B7388&lt;Rules!$B$2,B7388&gt;Rules!$B$3,ABS(I7388)&gt;Rules!$B$4,OR(B7389&lt;Rules!$B$2,B7389&gt;Rules!$B$3,ABS(I7389)&gt;Rules!$B$4)),1,0)</f>
        <v>0</v>
      </c>
      <c r="K7388" s="6" t="str">
        <f aca="false">IF(F7388=1,COUNTIF($F$2:F7388,1),"")</f>
        <v/>
      </c>
    </row>
    <row r="7389" customFormat="false" ht="15" hidden="false" customHeight="false" outlineLevel="0" collapsed="false">
      <c r="A7389" s="6" t="n">
        <v>58042.5555</v>
      </c>
      <c r="B7389" s="6" t="n">
        <v>1.94505494505495</v>
      </c>
      <c r="C7389" s="6" t="n">
        <v>78</v>
      </c>
      <c r="D7389" s="6" t="n">
        <v>-1</v>
      </c>
      <c r="E7389" s="6" t="n">
        <v>1.98754578754579</v>
      </c>
      <c r="F7389" s="6" t="n">
        <v>0</v>
      </c>
      <c r="G7389" s="6" t="n">
        <v>0</v>
      </c>
      <c r="H7389" s="6" t="str">
        <f aca="false">IF(AND(A7389&gt;=Stimuli!$B$2,A7389&lt;=Stimuli!$C$2),Stimuli!$A$2,IF(AND(A7389&gt;=Stimuli!$B$3,A7389&lt;=Stimuli!$C$3),Stimuli!$A$3,IF(AND(A7389&gt;=Stimuli!$B$4,A7389&lt;=Stimuli!$C$4),Stimuli!$A$4,"")))</f>
        <v>01 Quiet baseline (60s)</v>
      </c>
      <c r="I7389" s="6" t="n">
        <f aca="false">(B7389-B7388)/((A7389-A7388)/1000)</f>
        <v>-1.12527472527475</v>
      </c>
      <c r="J7389" s="6" t="n">
        <f aca="false">IF(OR(B7389&lt;Rules!$B$2,B7389&gt;Rules!$B$3,ABS(I7389)&gt;Rules!$B$4,OR(B7390&lt;Rules!$B$2,B7390&gt;Rules!$B$3,ABS(I7390)&gt;Rules!$B$4)),1,0)</f>
        <v>0</v>
      </c>
      <c r="K7389" s="6" t="str">
        <f aca="false">IF(F7389=1,COUNTIF($F$2:F7389,1),"")</f>
        <v/>
      </c>
    </row>
    <row r="7390" customFormat="false" ht="15" hidden="false" customHeight="false" outlineLevel="0" collapsed="false">
      <c r="A7390" s="6" t="n">
        <v>58050.368</v>
      </c>
      <c r="B7390" s="6" t="n">
        <v>1.95384615384615</v>
      </c>
      <c r="C7390" s="6" t="n">
        <v>78</v>
      </c>
      <c r="D7390" s="6" t="n">
        <v>-1</v>
      </c>
      <c r="E7390" s="6" t="n">
        <v>1.98754578754579</v>
      </c>
      <c r="F7390" s="6" t="n">
        <v>0</v>
      </c>
      <c r="G7390" s="6" t="n">
        <v>0</v>
      </c>
      <c r="H7390" s="6" t="str">
        <f aca="false">IF(AND(A7390&gt;=Stimuli!$B$2,A7390&lt;=Stimuli!$C$2),Stimuli!$A$2,IF(AND(A7390&gt;=Stimuli!$B$3,A7390&lt;=Stimuli!$C$3),Stimuli!$A$3,IF(AND(A7390&gt;=Stimuli!$B$4,A7390&lt;=Stimuli!$C$4),Stimuli!$A$4,"")))</f>
        <v>01 Quiet baseline (60s)</v>
      </c>
      <c r="I7390" s="6" t="n">
        <f aca="false">(B7390-B7389)/((A7390-A7389)/1000)</f>
        <v>1.12527472527475</v>
      </c>
      <c r="J7390" s="6" t="n">
        <f aca="false">IF(OR(B7390&lt;Rules!$B$2,B7390&gt;Rules!$B$3,ABS(I7390)&gt;Rules!$B$4,OR(B7391&lt;Rules!$B$2,B7391&gt;Rules!$B$3,ABS(I7391)&gt;Rules!$B$4)),1,0)</f>
        <v>0</v>
      </c>
      <c r="K7390" s="6" t="str">
        <f aca="false">IF(F7390=1,COUNTIF($F$2:F7390,1),"")</f>
        <v/>
      </c>
    </row>
    <row r="7391" customFormat="false" ht="15" hidden="false" customHeight="false" outlineLevel="0" collapsed="false">
      <c r="A7391" s="6" t="n">
        <v>58058.1805</v>
      </c>
      <c r="B7391" s="6" t="n">
        <v>1.94652014652015</v>
      </c>
      <c r="C7391" s="6" t="n">
        <v>78</v>
      </c>
      <c r="D7391" s="6" t="n">
        <v>-1</v>
      </c>
      <c r="E7391" s="6" t="n">
        <v>1.98754578754579</v>
      </c>
      <c r="F7391" s="6" t="n">
        <v>0</v>
      </c>
      <c r="G7391" s="6" t="n">
        <v>0</v>
      </c>
      <c r="H7391" s="6" t="str">
        <f aca="false">IF(AND(A7391&gt;=Stimuli!$B$2,A7391&lt;=Stimuli!$C$2),Stimuli!$A$2,IF(AND(A7391&gt;=Stimuli!$B$3,A7391&lt;=Stimuli!$C$3),Stimuli!$A$3,IF(AND(A7391&gt;=Stimuli!$B$4,A7391&lt;=Stimuli!$C$4),Stimuli!$A$4,"")))</f>
        <v>01 Quiet baseline (60s)</v>
      </c>
      <c r="I7391" s="6" t="n">
        <f aca="false">(B7391-B7390)/((A7391-A7390)/1000)</f>
        <v>-0.93772893772902</v>
      </c>
      <c r="J7391" s="6" t="n">
        <f aca="false">IF(OR(B7391&lt;Rules!$B$2,B7391&gt;Rules!$B$3,ABS(I7391)&gt;Rules!$B$4,OR(B7392&lt;Rules!$B$2,B7392&gt;Rules!$B$3,ABS(I7392)&gt;Rules!$B$4)),1,0)</f>
        <v>0</v>
      </c>
      <c r="K7391" s="6" t="str">
        <f aca="false">IF(F7391=1,COUNTIF($F$2:F7391,1),"")</f>
        <v/>
      </c>
    </row>
    <row r="7392" customFormat="false" ht="15" hidden="false" customHeight="false" outlineLevel="0" collapsed="false">
      <c r="A7392" s="6" t="n">
        <v>58065.993</v>
      </c>
      <c r="B7392" s="6" t="n">
        <v>1.95238095238095</v>
      </c>
      <c r="C7392" s="6" t="n">
        <v>78</v>
      </c>
      <c r="D7392" s="6" t="n">
        <v>-1</v>
      </c>
      <c r="E7392" s="6" t="n">
        <v>1.98754578754579</v>
      </c>
      <c r="F7392" s="6" t="n">
        <v>0</v>
      </c>
      <c r="G7392" s="6" t="n">
        <v>0</v>
      </c>
      <c r="H7392" s="6" t="str">
        <f aca="false">IF(AND(A7392&gt;=Stimuli!$B$2,A7392&lt;=Stimuli!$C$2),Stimuli!$A$2,IF(AND(A7392&gt;=Stimuli!$B$3,A7392&lt;=Stimuli!$C$3),Stimuli!$A$3,IF(AND(A7392&gt;=Stimuli!$B$4,A7392&lt;=Stimuli!$C$4),Stimuli!$A$4,"")))</f>
        <v>01 Quiet baseline (60s)</v>
      </c>
      <c r="I7392" s="6" t="n">
        <f aca="false">(B7392-B7391)/((A7392-A7391)/1000)</f>
        <v>0.750183150183176</v>
      </c>
      <c r="J7392" s="6" t="n">
        <f aca="false">IF(OR(B7392&lt;Rules!$B$2,B7392&gt;Rules!$B$3,ABS(I7392)&gt;Rules!$B$4,OR(B7393&lt;Rules!$B$2,B7393&gt;Rules!$B$3,ABS(I7393)&gt;Rules!$B$4)),1,0)</f>
        <v>0</v>
      </c>
      <c r="K7392" s="6" t="str">
        <f aca="false">IF(F7392=1,COUNTIF($F$2:F7392,1),"")</f>
        <v/>
      </c>
    </row>
    <row r="7393" customFormat="false" ht="15" hidden="false" customHeight="false" outlineLevel="0" collapsed="false">
      <c r="A7393" s="6" t="n">
        <v>58073.8055</v>
      </c>
      <c r="B7393" s="6" t="n">
        <v>1.94798534798535</v>
      </c>
      <c r="C7393" s="6" t="n">
        <v>78</v>
      </c>
      <c r="D7393" s="6" t="n">
        <v>-1</v>
      </c>
      <c r="E7393" s="6" t="n">
        <v>1.98754578754579</v>
      </c>
      <c r="F7393" s="6" t="n">
        <v>0</v>
      </c>
      <c r="G7393" s="6" t="n">
        <v>0</v>
      </c>
      <c r="H7393" s="6" t="str">
        <f aca="false">IF(AND(A7393&gt;=Stimuli!$B$2,A7393&lt;=Stimuli!$C$2),Stimuli!$A$2,IF(AND(A7393&gt;=Stimuli!$B$3,A7393&lt;=Stimuli!$C$3),Stimuli!$A$3,IF(AND(A7393&gt;=Stimuli!$B$4,A7393&lt;=Stimuli!$C$4),Stimuli!$A$4,"")))</f>
        <v>01 Quiet baseline (60s)</v>
      </c>
      <c r="I7393" s="6" t="n">
        <f aca="false">(B7393-B7392)/((A7393-A7392)/1000)</f>
        <v>-0.562637362637332</v>
      </c>
      <c r="J7393" s="6" t="n">
        <f aca="false">IF(OR(B7393&lt;Rules!$B$2,B7393&gt;Rules!$B$3,ABS(I7393)&gt;Rules!$B$4,OR(B7394&lt;Rules!$B$2,B7394&gt;Rules!$B$3,ABS(I7394)&gt;Rules!$B$4)),1,0)</f>
        <v>0</v>
      </c>
      <c r="K7393" s="6" t="str">
        <f aca="false">IF(F7393=1,COUNTIF($F$2:F7393,1),"")</f>
        <v/>
      </c>
    </row>
    <row r="7394" customFormat="false" ht="15" hidden="false" customHeight="false" outlineLevel="0" collapsed="false">
      <c r="A7394" s="6" t="n">
        <v>58081.618</v>
      </c>
      <c r="B7394" s="6" t="n">
        <v>1.95091575091575</v>
      </c>
      <c r="C7394" s="6" t="n">
        <v>78</v>
      </c>
      <c r="D7394" s="6" t="n">
        <v>-1</v>
      </c>
      <c r="E7394" s="6" t="n">
        <v>1.98754578754579</v>
      </c>
      <c r="F7394" s="6" t="n">
        <v>0</v>
      </c>
      <c r="G7394" s="6" t="n">
        <v>0</v>
      </c>
      <c r="H7394" s="6" t="str">
        <f aca="false">IF(AND(A7394&gt;=Stimuli!$B$2,A7394&lt;=Stimuli!$C$2),Stimuli!$A$2,IF(AND(A7394&gt;=Stimuli!$B$3,A7394&lt;=Stimuli!$C$3),Stimuli!$A$3,IF(AND(A7394&gt;=Stimuli!$B$4,A7394&lt;=Stimuli!$C$4),Stimuli!$A$4,"")))</f>
        <v>01 Quiet baseline (60s)</v>
      </c>
      <c r="I7394" s="6" t="n">
        <f aca="false">(B7394-B7393)/((A7394-A7393)/1000)</f>
        <v>0.37509157509146</v>
      </c>
      <c r="J7394" s="6" t="n">
        <f aca="false">IF(OR(B7394&lt;Rules!$B$2,B7394&gt;Rules!$B$3,ABS(I7394)&gt;Rules!$B$4,OR(B7395&lt;Rules!$B$2,B7395&gt;Rules!$B$3,ABS(I7395)&gt;Rules!$B$4)),1,0)</f>
        <v>0</v>
      </c>
      <c r="K7394" s="6" t="str">
        <f aca="false">IF(F7394=1,COUNTIF($F$2:F7394,1),"")</f>
        <v/>
      </c>
    </row>
    <row r="7395" customFormat="false" ht="15" hidden="false" customHeight="false" outlineLevel="0" collapsed="false">
      <c r="A7395" s="6" t="n">
        <v>58089.4305</v>
      </c>
      <c r="B7395" s="6" t="n">
        <v>1.94798534798535</v>
      </c>
      <c r="C7395" s="6" t="n">
        <v>78</v>
      </c>
      <c r="D7395" s="6" t="n">
        <v>-1</v>
      </c>
      <c r="E7395" s="6" t="n">
        <v>1.98754578754579</v>
      </c>
      <c r="F7395" s="6" t="n">
        <v>0</v>
      </c>
      <c r="G7395" s="6" t="n">
        <v>0</v>
      </c>
      <c r="H7395" s="6" t="str">
        <f aca="false">IF(AND(A7395&gt;=Stimuli!$B$2,A7395&lt;=Stimuli!$C$2),Stimuli!$A$2,IF(AND(A7395&gt;=Stimuli!$B$3,A7395&lt;=Stimuli!$C$3),Stimuli!$A$3,IF(AND(A7395&gt;=Stimuli!$B$4,A7395&lt;=Stimuli!$C$4),Stimuli!$A$4,"")))</f>
        <v>01 Quiet baseline (60s)</v>
      </c>
      <c r="I7395" s="6" t="n">
        <f aca="false">(B7395-B7394)/((A7395-A7394)/1000)</f>
        <v>-0.37509157509146</v>
      </c>
      <c r="J7395" s="6" t="n">
        <f aca="false">IF(OR(B7395&lt;Rules!$B$2,B7395&gt;Rules!$B$3,ABS(I7395)&gt;Rules!$B$4,OR(B7396&lt;Rules!$B$2,B7396&gt;Rules!$B$3,ABS(I7396)&gt;Rules!$B$4)),1,0)</f>
        <v>0</v>
      </c>
      <c r="K7395" s="6" t="str">
        <f aca="false">IF(F7395=1,COUNTIF($F$2:F7395,1),"")</f>
        <v/>
      </c>
    </row>
    <row r="7396" customFormat="false" ht="15" hidden="false" customHeight="false" outlineLevel="0" collapsed="false">
      <c r="A7396" s="6" t="n">
        <v>58097.243</v>
      </c>
      <c r="B7396" s="6" t="n">
        <v>1.94945054945055</v>
      </c>
      <c r="C7396" s="6" t="n">
        <v>78</v>
      </c>
      <c r="D7396" s="6" t="n">
        <v>-1</v>
      </c>
      <c r="E7396" s="6" t="n">
        <v>1.98754578754579</v>
      </c>
      <c r="F7396" s="6" t="n">
        <v>0</v>
      </c>
      <c r="G7396" s="6" t="n">
        <v>0</v>
      </c>
      <c r="H7396" s="6" t="str">
        <f aca="false">IF(AND(A7396&gt;=Stimuli!$B$2,A7396&lt;=Stimuli!$C$2),Stimuli!$A$2,IF(AND(A7396&gt;=Stimuli!$B$3,A7396&lt;=Stimuli!$C$3),Stimuli!$A$3,IF(AND(A7396&gt;=Stimuli!$B$4,A7396&lt;=Stimuli!$C$4),Stimuli!$A$4,"")))</f>
        <v>01 Quiet baseline (60s)</v>
      </c>
      <c r="I7396" s="6" t="n">
        <f aca="false">(B7396-B7395)/((A7396-A7395)/1000)</f>
        <v>0.18754578754573</v>
      </c>
      <c r="J7396" s="6" t="n">
        <f aca="false">IF(OR(B7396&lt;Rules!$B$2,B7396&gt;Rules!$B$3,ABS(I7396)&gt;Rules!$B$4,OR(B7397&lt;Rules!$B$2,B7397&gt;Rules!$B$3,ABS(I7397)&gt;Rules!$B$4)),1,0)</f>
        <v>0</v>
      </c>
      <c r="K7396" s="6" t="str">
        <f aca="false">IF(F7396=1,COUNTIF($F$2:F7396,1),"")</f>
        <v/>
      </c>
    </row>
    <row r="7397" customFormat="false" ht="15" hidden="false" customHeight="false" outlineLevel="0" collapsed="false">
      <c r="A7397" s="6" t="n">
        <v>58105.0555</v>
      </c>
      <c r="B7397" s="6" t="n">
        <v>1.94945054945055</v>
      </c>
      <c r="C7397" s="6" t="n">
        <v>78</v>
      </c>
      <c r="D7397" s="6" t="n">
        <v>-1</v>
      </c>
      <c r="E7397" s="6" t="n">
        <v>1.98754578754579</v>
      </c>
      <c r="F7397" s="6" t="n">
        <v>0</v>
      </c>
      <c r="G7397" s="6" t="n">
        <v>0</v>
      </c>
      <c r="H7397" s="6" t="str">
        <f aca="false">IF(AND(A7397&gt;=Stimuli!$B$2,A7397&lt;=Stimuli!$C$2),Stimuli!$A$2,IF(AND(A7397&gt;=Stimuli!$B$3,A7397&lt;=Stimuli!$C$3),Stimuli!$A$3,IF(AND(A7397&gt;=Stimuli!$B$4,A7397&lt;=Stimuli!$C$4),Stimuli!$A$4,"")))</f>
        <v>01 Quiet baseline (60s)</v>
      </c>
      <c r="I7397" s="6" t="n">
        <f aca="false">(B7397-B7396)/((A7397-A7396)/1000)</f>
        <v>0</v>
      </c>
      <c r="J7397" s="6" t="n">
        <f aca="false">IF(OR(B7397&lt;Rules!$B$2,B7397&gt;Rules!$B$3,ABS(I7397)&gt;Rules!$B$4,OR(B7398&lt;Rules!$B$2,B7398&gt;Rules!$B$3,ABS(I7398)&gt;Rules!$B$4)),1,0)</f>
        <v>0</v>
      </c>
      <c r="K7397" s="6" t="str">
        <f aca="false">IF(F7397=1,COUNTIF($F$2:F7397,1),"")</f>
        <v/>
      </c>
    </row>
    <row r="7398" customFormat="false" ht="15" hidden="false" customHeight="false" outlineLevel="0" collapsed="false">
      <c r="A7398" s="6" t="n">
        <v>58112.868</v>
      </c>
      <c r="B7398" s="6" t="n">
        <v>1.94798534798535</v>
      </c>
      <c r="C7398" s="6" t="n">
        <v>78</v>
      </c>
      <c r="D7398" s="6" t="n">
        <v>-1</v>
      </c>
      <c r="E7398" s="6" t="n">
        <v>1.98754578754579</v>
      </c>
      <c r="F7398" s="6" t="n">
        <v>0</v>
      </c>
      <c r="G7398" s="6" t="n">
        <v>0</v>
      </c>
      <c r="H7398" s="6" t="str">
        <f aca="false">IF(AND(A7398&gt;=Stimuli!$B$2,A7398&lt;=Stimuli!$C$2),Stimuli!$A$2,IF(AND(A7398&gt;=Stimuli!$B$3,A7398&lt;=Stimuli!$C$3),Stimuli!$A$3,IF(AND(A7398&gt;=Stimuli!$B$4,A7398&lt;=Stimuli!$C$4),Stimuli!$A$4,"")))</f>
        <v>01 Quiet baseline (60s)</v>
      </c>
      <c r="I7398" s="6" t="n">
        <f aca="false">(B7398-B7397)/((A7398-A7397)/1000)</f>
        <v>-0.18754578754573</v>
      </c>
      <c r="J7398" s="6" t="n">
        <f aca="false">IF(OR(B7398&lt;Rules!$B$2,B7398&gt;Rules!$B$3,ABS(I7398)&gt;Rules!$B$4,OR(B7399&lt;Rules!$B$2,B7399&gt;Rules!$B$3,ABS(I7399)&gt;Rules!$B$4)),1,0)</f>
        <v>0</v>
      </c>
      <c r="K7398" s="6" t="str">
        <f aca="false">IF(F7398=1,COUNTIF($F$2:F7398,1),"")</f>
        <v/>
      </c>
    </row>
    <row r="7399" customFormat="false" ht="15" hidden="false" customHeight="false" outlineLevel="0" collapsed="false">
      <c r="A7399" s="6" t="n">
        <v>58120.6805</v>
      </c>
      <c r="B7399" s="6" t="n">
        <v>1.95091575091575</v>
      </c>
      <c r="C7399" s="6" t="n">
        <v>78</v>
      </c>
      <c r="D7399" s="6" t="n">
        <v>-1</v>
      </c>
      <c r="E7399" s="6" t="n">
        <v>1.98754578754579</v>
      </c>
      <c r="F7399" s="6" t="n">
        <v>0</v>
      </c>
      <c r="G7399" s="6" t="n">
        <v>0</v>
      </c>
      <c r="H7399" s="6" t="str">
        <f aca="false">IF(AND(A7399&gt;=Stimuli!$B$2,A7399&lt;=Stimuli!$C$2),Stimuli!$A$2,IF(AND(A7399&gt;=Stimuli!$B$3,A7399&lt;=Stimuli!$C$3),Stimuli!$A$3,IF(AND(A7399&gt;=Stimuli!$B$4,A7399&lt;=Stimuli!$C$4),Stimuli!$A$4,"")))</f>
        <v>01 Quiet baseline (60s)</v>
      </c>
      <c r="I7399" s="6" t="n">
        <f aca="false">(B7399-B7398)/((A7399-A7398)/1000)</f>
        <v>0.37509157509146</v>
      </c>
      <c r="J7399" s="6" t="n">
        <f aca="false">IF(OR(B7399&lt;Rules!$B$2,B7399&gt;Rules!$B$3,ABS(I7399)&gt;Rules!$B$4,OR(B7400&lt;Rules!$B$2,B7400&gt;Rules!$B$3,ABS(I7400)&gt;Rules!$B$4)),1,0)</f>
        <v>0</v>
      </c>
      <c r="K7399" s="6" t="str">
        <f aca="false">IF(F7399=1,COUNTIF($F$2:F7399,1),"")</f>
        <v/>
      </c>
    </row>
    <row r="7400" customFormat="false" ht="15" hidden="false" customHeight="false" outlineLevel="0" collapsed="false">
      <c r="A7400" s="6" t="n">
        <v>58128.493</v>
      </c>
      <c r="B7400" s="6" t="n">
        <v>1.94652014652015</v>
      </c>
      <c r="C7400" s="6" t="n">
        <v>78</v>
      </c>
      <c r="D7400" s="6" t="n">
        <v>-1</v>
      </c>
      <c r="E7400" s="6" t="n">
        <v>1.98754578754579</v>
      </c>
      <c r="F7400" s="6" t="n">
        <v>0</v>
      </c>
      <c r="G7400" s="6" t="n">
        <v>0</v>
      </c>
      <c r="H7400" s="6" t="str">
        <f aca="false">IF(AND(A7400&gt;=Stimuli!$B$2,A7400&lt;=Stimuli!$C$2),Stimuli!$A$2,IF(AND(A7400&gt;=Stimuli!$B$3,A7400&lt;=Stimuli!$C$3),Stimuli!$A$3,IF(AND(A7400&gt;=Stimuli!$B$4,A7400&lt;=Stimuli!$C$4),Stimuli!$A$4,"")))</f>
        <v>01 Quiet baseline (60s)</v>
      </c>
      <c r="I7400" s="6" t="n">
        <f aca="false">(B7400-B7399)/((A7400-A7399)/1000)</f>
        <v>-0.562637362637304</v>
      </c>
      <c r="J7400" s="6" t="n">
        <f aca="false">IF(OR(B7400&lt;Rules!$B$2,B7400&gt;Rules!$B$3,ABS(I7400)&gt;Rules!$B$4,OR(B7401&lt;Rules!$B$2,B7401&gt;Rules!$B$3,ABS(I7401)&gt;Rules!$B$4)),1,0)</f>
        <v>0</v>
      </c>
      <c r="K7400" s="6" t="str">
        <f aca="false">IF(F7400=1,COUNTIF($F$2:F7400,1),"")</f>
        <v/>
      </c>
    </row>
    <row r="7401" customFormat="false" ht="15" hidden="false" customHeight="false" outlineLevel="0" collapsed="false">
      <c r="A7401" s="6" t="n">
        <v>58136.3055</v>
      </c>
      <c r="B7401" s="6" t="n">
        <v>1.95384615384615</v>
      </c>
      <c r="C7401" s="6" t="n">
        <v>78</v>
      </c>
      <c r="D7401" s="6" t="n">
        <v>-1</v>
      </c>
      <c r="E7401" s="6" t="n">
        <v>1.98754578754579</v>
      </c>
      <c r="F7401" s="6" t="n">
        <v>0</v>
      </c>
      <c r="G7401" s="6" t="n">
        <v>0</v>
      </c>
      <c r="H7401" s="6" t="str">
        <f aca="false">IF(AND(A7401&gt;=Stimuli!$B$2,A7401&lt;=Stimuli!$C$2),Stimuli!$A$2,IF(AND(A7401&gt;=Stimuli!$B$3,A7401&lt;=Stimuli!$C$3),Stimuli!$A$3,IF(AND(A7401&gt;=Stimuli!$B$4,A7401&lt;=Stimuli!$C$4),Stimuli!$A$4,"")))</f>
        <v>01 Quiet baseline (60s)</v>
      </c>
      <c r="I7401" s="6" t="n">
        <f aca="false">(B7401-B7400)/((A7401-A7400)/1000)</f>
        <v>0.93772893772902</v>
      </c>
      <c r="J7401" s="6" t="n">
        <f aca="false">IF(OR(B7401&lt;Rules!$B$2,B7401&gt;Rules!$B$3,ABS(I7401)&gt;Rules!$B$4,OR(B7402&lt;Rules!$B$2,B7402&gt;Rules!$B$3,ABS(I7402)&gt;Rules!$B$4)),1,0)</f>
        <v>0</v>
      </c>
      <c r="K7401" s="6" t="str">
        <f aca="false">IF(F7401=1,COUNTIF($F$2:F7401,1),"")</f>
        <v/>
      </c>
    </row>
    <row r="7402" customFormat="false" ht="15" hidden="false" customHeight="false" outlineLevel="0" collapsed="false">
      <c r="A7402" s="6" t="n">
        <v>58144.118</v>
      </c>
      <c r="B7402" s="6" t="n">
        <v>1.94652014652015</v>
      </c>
      <c r="C7402" s="6" t="n">
        <v>78</v>
      </c>
      <c r="D7402" s="6" t="n">
        <v>-1</v>
      </c>
      <c r="E7402" s="6" t="n">
        <v>1.98754578754579</v>
      </c>
      <c r="F7402" s="6" t="n">
        <v>0</v>
      </c>
      <c r="G7402" s="6" t="n">
        <v>0</v>
      </c>
      <c r="H7402" s="6" t="str">
        <f aca="false">IF(AND(A7402&gt;=Stimuli!$B$2,A7402&lt;=Stimuli!$C$2),Stimuli!$A$2,IF(AND(A7402&gt;=Stimuli!$B$3,A7402&lt;=Stimuli!$C$3),Stimuli!$A$3,IF(AND(A7402&gt;=Stimuli!$B$4,A7402&lt;=Stimuli!$C$4),Stimuli!$A$4,"")))</f>
        <v>01 Quiet baseline (60s)</v>
      </c>
      <c r="I7402" s="6" t="n">
        <f aca="false">(B7402-B7401)/((A7402-A7401)/1000)</f>
        <v>-0.93772893772902</v>
      </c>
      <c r="J7402" s="6" t="n">
        <f aca="false">IF(OR(B7402&lt;Rules!$B$2,B7402&gt;Rules!$B$3,ABS(I7402)&gt;Rules!$B$4,OR(B7403&lt;Rules!$B$2,B7403&gt;Rules!$B$3,ABS(I7403)&gt;Rules!$B$4)),1,0)</f>
        <v>0</v>
      </c>
      <c r="K7402" s="6" t="str">
        <f aca="false">IF(F7402=1,COUNTIF($F$2:F7402,1),"")</f>
        <v/>
      </c>
    </row>
    <row r="7403" customFormat="false" ht="15" hidden="false" customHeight="false" outlineLevel="0" collapsed="false">
      <c r="A7403" s="6" t="n">
        <v>58151.9305</v>
      </c>
      <c r="B7403" s="6" t="n">
        <v>1.95384615384615</v>
      </c>
      <c r="C7403" s="6" t="n">
        <v>78</v>
      </c>
      <c r="D7403" s="6" t="n">
        <v>-1</v>
      </c>
      <c r="E7403" s="6" t="n">
        <v>1.98754578754579</v>
      </c>
      <c r="F7403" s="6" t="n">
        <v>0</v>
      </c>
      <c r="G7403" s="6" t="n">
        <v>0</v>
      </c>
      <c r="H7403" s="6" t="str">
        <f aca="false">IF(AND(A7403&gt;=Stimuli!$B$2,A7403&lt;=Stimuli!$C$2),Stimuli!$A$2,IF(AND(A7403&gt;=Stimuli!$B$3,A7403&lt;=Stimuli!$C$3),Stimuli!$A$3,IF(AND(A7403&gt;=Stimuli!$B$4,A7403&lt;=Stimuli!$C$4),Stimuli!$A$4,"")))</f>
        <v>01 Quiet baseline (60s)</v>
      </c>
      <c r="I7403" s="6" t="n">
        <f aca="false">(B7403-B7402)/((A7403-A7402)/1000)</f>
        <v>0.93772893772902</v>
      </c>
      <c r="J7403" s="6" t="n">
        <f aca="false">IF(OR(B7403&lt;Rules!$B$2,B7403&gt;Rules!$B$3,ABS(I7403)&gt;Rules!$B$4,OR(B7404&lt;Rules!$B$2,B7404&gt;Rules!$B$3,ABS(I7404)&gt;Rules!$B$4)),1,0)</f>
        <v>0</v>
      </c>
      <c r="K7403" s="6" t="str">
        <f aca="false">IF(F7403=1,COUNTIF($F$2:F7403,1),"")</f>
        <v/>
      </c>
    </row>
    <row r="7404" customFormat="false" ht="15" hidden="false" customHeight="false" outlineLevel="0" collapsed="false">
      <c r="A7404" s="6" t="n">
        <v>58159.743</v>
      </c>
      <c r="B7404" s="6" t="n">
        <v>1.94652014652015</v>
      </c>
      <c r="C7404" s="6" t="n">
        <v>78</v>
      </c>
      <c r="D7404" s="6" t="n">
        <v>-1</v>
      </c>
      <c r="E7404" s="6" t="n">
        <v>1.98754578754579</v>
      </c>
      <c r="F7404" s="6" t="n">
        <v>0</v>
      </c>
      <c r="G7404" s="6" t="n">
        <v>0</v>
      </c>
      <c r="H7404" s="6" t="str">
        <f aca="false">IF(AND(A7404&gt;=Stimuli!$B$2,A7404&lt;=Stimuli!$C$2),Stimuli!$A$2,IF(AND(A7404&gt;=Stimuli!$B$3,A7404&lt;=Stimuli!$C$3),Stimuli!$A$3,IF(AND(A7404&gt;=Stimuli!$B$4,A7404&lt;=Stimuli!$C$4),Stimuli!$A$4,"")))</f>
        <v>01 Quiet baseline (60s)</v>
      </c>
      <c r="I7404" s="6" t="n">
        <f aca="false">(B7404-B7403)/((A7404-A7403)/1000)</f>
        <v>-0.93772893772902</v>
      </c>
      <c r="J7404" s="6" t="n">
        <f aca="false">IF(OR(B7404&lt;Rules!$B$2,B7404&gt;Rules!$B$3,ABS(I7404)&gt;Rules!$B$4,OR(B7405&lt;Rules!$B$2,B7405&gt;Rules!$B$3,ABS(I7405)&gt;Rules!$B$4)),1,0)</f>
        <v>0</v>
      </c>
      <c r="K7404" s="6" t="str">
        <f aca="false">IF(F7404=1,COUNTIF($F$2:F7404,1),"")</f>
        <v/>
      </c>
    </row>
    <row r="7405" customFormat="false" ht="15" hidden="false" customHeight="false" outlineLevel="0" collapsed="false">
      <c r="A7405" s="6" t="n">
        <v>58167.5555</v>
      </c>
      <c r="B7405" s="6" t="n">
        <v>1.95384615384615</v>
      </c>
      <c r="C7405" s="6" t="n">
        <v>78</v>
      </c>
      <c r="D7405" s="6" t="n">
        <v>-1</v>
      </c>
      <c r="E7405" s="6" t="n">
        <v>1.98754578754579</v>
      </c>
      <c r="F7405" s="6" t="n">
        <v>0</v>
      </c>
      <c r="G7405" s="6" t="n">
        <v>0</v>
      </c>
      <c r="H7405" s="6" t="str">
        <f aca="false">IF(AND(A7405&gt;=Stimuli!$B$2,A7405&lt;=Stimuli!$C$2),Stimuli!$A$2,IF(AND(A7405&gt;=Stimuli!$B$3,A7405&lt;=Stimuli!$C$3),Stimuli!$A$3,IF(AND(A7405&gt;=Stimuli!$B$4,A7405&lt;=Stimuli!$C$4),Stimuli!$A$4,"")))</f>
        <v>01 Quiet baseline (60s)</v>
      </c>
      <c r="I7405" s="6" t="n">
        <f aca="false">(B7405-B7404)/((A7405-A7404)/1000)</f>
        <v>0.93772893772902</v>
      </c>
      <c r="J7405" s="6" t="n">
        <f aca="false">IF(OR(B7405&lt;Rules!$B$2,B7405&gt;Rules!$B$3,ABS(I7405)&gt;Rules!$B$4,OR(B7406&lt;Rules!$B$2,B7406&gt;Rules!$B$3,ABS(I7406)&gt;Rules!$B$4)),1,0)</f>
        <v>0</v>
      </c>
      <c r="K7405" s="6" t="str">
        <f aca="false">IF(F7405=1,COUNTIF($F$2:F7405,1),"")</f>
        <v/>
      </c>
    </row>
    <row r="7406" customFormat="false" ht="15" hidden="false" customHeight="false" outlineLevel="0" collapsed="false">
      <c r="A7406" s="6" t="n">
        <v>58175.368</v>
      </c>
      <c r="B7406" s="6" t="n">
        <v>1.94652014652015</v>
      </c>
      <c r="C7406" s="6" t="n">
        <v>78</v>
      </c>
      <c r="D7406" s="6" t="n">
        <v>-1</v>
      </c>
      <c r="E7406" s="6" t="n">
        <v>1.98754578754579</v>
      </c>
      <c r="F7406" s="6" t="n">
        <v>0</v>
      </c>
      <c r="G7406" s="6" t="n">
        <v>0</v>
      </c>
      <c r="H7406" s="6" t="str">
        <f aca="false">IF(AND(A7406&gt;=Stimuli!$B$2,A7406&lt;=Stimuli!$C$2),Stimuli!$A$2,IF(AND(A7406&gt;=Stimuli!$B$3,A7406&lt;=Stimuli!$C$3),Stimuli!$A$3,IF(AND(A7406&gt;=Stimuli!$B$4,A7406&lt;=Stimuli!$C$4),Stimuli!$A$4,"")))</f>
        <v>01 Quiet baseline (60s)</v>
      </c>
      <c r="I7406" s="6" t="n">
        <f aca="false">(B7406-B7405)/((A7406-A7405)/1000)</f>
        <v>-0.93772893772902</v>
      </c>
      <c r="J7406" s="6" t="n">
        <f aca="false">IF(OR(B7406&lt;Rules!$B$2,B7406&gt;Rules!$B$3,ABS(I7406)&gt;Rules!$B$4,OR(B7407&lt;Rules!$B$2,B7407&gt;Rules!$B$3,ABS(I7407)&gt;Rules!$B$4)),1,0)</f>
        <v>0</v>
      </c>
      <c r="K7406" s="6" t="str">
        <f aca="false">IF(F7406=1,COUNTIF($F$2:F7406,1),"")</f>
        <v/>
      </c>
    </row>
    <row r="7407" customFormat="false" ht="15" hidden="false" customHeight="false" outlineLevel="0" collapsed="false">
      <c r="A7407" s="6" t="n">
        <v>58183.1805</v>
      </c>
      <c r="B7407" s="6" t="n">
        <v>1.95238095238095</v>
      </c>
      <c r="C7407" s="6" t="n">
        <v>78</v>
      </c>
      <c r="D7407" s="6" t="n">
        <v>-1</v>
      </c>
      <c r="E7407" s="6" t="n">
        <v>1.98754578754579</v>
      </c>
      <c r="F7407" s="6" t="n">
        <v>0</v>
      </c>
      <c r="G7407" s="6" t="n">
        <v>0</v>
      </c>
      <c r="H7407" s="6" t="str">
        <f aca="false">IF(AND(A7407&gt;=Stimuli!$B$2,A7407&lt;=Stimuli!$C$2),Stimuli!$A$2,IF(AND(A7407&gt;=Stimuli!$B$3,A7407&lt;=Stimuli!$C$3),Stimuli!$A$3,IF(AND(A7407&gt;=Stimuli!$B$4,A7407&lt;=Stimuli!$C$4),Stimuli!$A$4,"")))</f>
        <v>01 Quiet baseline (60s)</v>
      </c>
      <c r="I7407" s="6" t="n">
        <f aca="false">(B7407-B7406)/((A7407-A7406)/1000)</f>
        <v>0.750183150183176</v>
      </c>
      <c r="J7407" s="6" t="n">
        <f aca="false">IF(OR(B7407&lt;Rules!$B$2,B7407&gt;Rules!$B$3,ABS(I7407)&gt;Rules!$B$4,OR(B7408&lt;Rules!$B$2,B7408&gt;Rules!$B$3,ABS(I7408)&gt;Rules!$B$4)),1,0)</f>
        <v>0</v>
      </c>
      <c r="K7407" s="6" t="str">
        <f aca="false">IF(F7407=1,COUNTIF($F$2:F7407,1),"")</f>
        <v/>
      </c>
    </row>
    <row r="7408" customFormat="false" ht="15" hidden="false" customHeight="false" outlineLevel="0" collapsed="false">
      <c r="A7408" s="6" t="n">
        <v>58190.993</v>
      </c>
      <c r="B7408" s="6" t="n">
        <v>1.94652014652015</v>
      </c>
      <c r="C7408" s="6" t="n">
        <v>78</v>
      </c>
      <c r="D7408" s="6" t="n">
        <v>-1</v>
      </c>
      <c r="E7408" s="6" t="n">
        <v>1.98754578754579</v>
      </c>
      <c r="F7408" s="6" t="n">
        <v>0</v>
      </c>
      <c r="G7408" s="6" t="n">
        <v>0</v>
      </c>
      <c r="H7408" s="6" t="str">
        <f aca="false">IF(AND(A7408&gt;=Stimuli!$B$2,A7408&lt;=Stimuli!$C$2),Stimuli!$A$2,IF(AND(A7408&gt;=Stimuli!$B$3,A7408&lt;=Stimuli!$C$3),Stimuli!$A$3,IF(AND(A7408&gt;=Stimuli!$B$4,A7408&lt;=Stimuli!$C$4),Stimuli!$A$4,"")))</f>
        <v>01 Quiet baseline (60s)</v>
      </c>
      <c r="I7408" s="6" t="n">
        <f aca="false">(B7408-B7407)/((A7408-A7407)/1000)</f>
        <v>-0.750183150183176</v>
      </c>
      <c r="J7408" s="6" t="n">
        <f aca="false">IF(OR(B7408&lt;Rules!$B$2,B7408&gt;Rules!$B$3,ABS(I7408)&gt;Rules!$B$4,OR(B7409&lt;Rules!$B$2,B7409&gt;Rules!$B$3,ABS(I7409)&gt;Rules!$B$4)),1,0)</f>
        <v>0</v>
      </c>
      <c r="K7408" s="6" t="str">
        <f aca="false">IF(F7408=1,COUNTIF($F$2:F7408,1),"")</f>
        <v/>
      </c>
    </row>
    <row r="7409" customFormat="false" ht="15" hidden="false" customHeight="false" outlineLevel="0" collapsed="false">
      <c r="A7409" s="6" t="n">
        <v>58198.8055</v>
      </c>
      <c r="B7409" s="6" t="n">
        <v>1.95091575091575</v>
      </c>
      <c r="C7409" s="6" t="n">
        <v>78</v>
      </c>
      <c r="D7409" s="6" t="n">
        <v>-1</v>
      </c>
      <c r="E7409" s="6" t="n">
        <v>1.98754578754579</v>
      </c>
      <c r="F7409" s="6" t="n">
        <v>0</v>
      </c>
      <c r="G7409" s="6" t="n">
        <v>0</v>
      </c>
      <c r="H7409" s="6" t="str">
        <f aca="false">IF(AND(A7409&gt;=Stimuli!$B$2,A7409&lt;=Stimuli!$C$2),Stimuli!$A$2,IF(AND(A7409&gt;=Stimuli!$B$3,A7409&lt;=Stimuli!$C$3),Stimuli!$A$3,IF(AND(A7409&gt;=Stimuli!$B$4,A7409&lt;=Stimuli!$C$4),Stimuli!$A$4,"")))</f>
        <v>01 Quiet baseline (60s)</v>
      </c>
      <c r="I7409" s="6" t="n">
        <f aca="false">(B7409-B7408)/((A7409-A7408)/1000)</f>
        <v>0.562637362637304</v>
      </c>
      <c r="J7409" s="6" t="n">
        <f aca="false">IF(OR(B7409&lt;Rules!$B$2,B7409&gt;Rules!$B$3,ABS(I7409)&gt;Rules!$B$4,OR(B7410&lt;Rules!$B$2,B7410&gt;Rules!$B$3,ABS(I7410)&gt;Rules!$B$4)),1,0)</f>
        <v>0</v>
      </c>
      <c r="K7409" s="6" t="str">
        <f aca="false">IF(F7409=1,COUNTIF($F$2:F7409,1),"")</f>
        <v/>
      </c>
    </row>
    <row r="7410" customFormat="false" ht="15" hidden="false" customHeight="false" outlineLevel="0" collapsed="false">
      <c r="A7410" s="6" t="n">
        <v>58206.618</v>
      </c>
      <c r="B7410" s="6" t="n">
        <v>1.94505494505495</v>
      </c>
      <c r="C7410" s="6" t="n">
        <v>78</v>
      </c>
      <c r="D7410" s="6" t="n">
        <v>-1</v>
      </c>
      <c r="E7410" s="6" t="n">
        <v>1.98754578754579</v>
      </c>
      <c r="F7410" s="6" t="n">
        <v>0</v>
      </c>
      <c r="G7410" s="6" t="n">
        <v>0</v>
      </c>
      <c r="H7410" s="6" t="str">
        <f aca="false">IF(AND(A7410&gt;=Stimuli!$B$2,A7410&lt;=Stimuli!$C$2),Stimuli!$A$2,IF(AND(A7410&gt;=Stimuli!$B$3,A7410&lt;=Stimuli!$C$3),Stimuli!$A$3,IF(AND(A7410&gt;=Stimuli!$B$4,A7410&lt;=Stimuli!$C$4),Stimuli!$A$4,"")))</f>
        <v>01 Quiet baseline (60s)</v>
      </c>
      <c r="I7410" s="6" t="n">
        <f aca="false">(B7410-B7409)/((A7410-A7409)/1000)</f>
        <v>-0.750183150183034</v>
      </c>
      <c r="J7410" s="6" t="n">
        <f aca="false">IF(OR(B7410&lt;Rules!$B$2,B7410&gt;Rules!$B$3,ABS(I7410)&gt;Rules!$B$4,OR(B7411&lt;Rules!$B$2,B7411&gt;Rules!$B$3,ABS(I7411)&gt;Rules!$B$4)),1,0)</f>
        <v>0</v>
      </c>
      <c r="K7410" s="6" t="str">
        <f aca="false">IF(F7410=1,COUNTIF($F$2:F7410,1),"")</f>
        <v/>
      </c>
    </row>
    <row r="7411" customFormat="false" ht="15" hidden="false" customHeight="false" outlineLevel="0" collapsed="false">
      <c r="A7411" s="6" t="n">
        <v>58214.4305</v>
      </c>
      <c r="B7411" s="6" t="n">
        <v>1.94798534798535</v>
      </c>
      <c r="C7411" s="6" t="n">
        <v>78</v>
      </c>
      <c r="D7411" s="6" t="n">
        <v>-1</v>
      </c>
      <c r="E7411" s="6" t="n">
        <v>1.98754578754579</v>
      </c>
      <c r="F7411" s="6" t="n">
        <v>0</v>
      </c>
      <c r="G7411" s="6" t="n">
        <v>0</v>
      </c>
      <c r="H7411" s="6" t="str">
        <f aca="false">IF(AND(A7411&gt;=Stimuli!$B$2,A7411&lt;=Stimuli!$C$2),Stimuli!$A$2,IF(AND(A7411&gt;=Stimuli!$B$3,A7411&lt;=Stimuli!$C$3),Stimuli!$A$3,IF(AND(A7411&gt;=Stimuli!$B$4,A7411&lt;=Stimuli!$C$4),Stimuli!$A$4,"")))</f>
        <v>01 Quiet baseline (60s)</v>
      </c>
      <c r="I7411" s="6" t="n">
        <f aca="false">(B7411-B7410)/((A7411-A7410)/1000)</f>
        <v>0.375091575091574</v>
      </c>
      <c r="J7411" s="6" t="n">
        <f aca="false">IF(OR(B7411&lt;Rules!$B$2,B7411&gt;Rules!$B$3,ABS(I7411)&gt;Rules!$B$4,OR(B7412&lt;Rules!$B$2,B7412&gt;Rules!$B$3,ABS(I7412)&gt;Rules!$B$4)),1,0)</f>
        <v>0</v>
      </c>
      <c r="K7411" s="6" t="str">
        <f aca="false">IF(F7411=1,COUNTIF($F$2:F7411,1),"")</f>
        <v/>
      </c>
    </row>
    <row r="7412" customFormat="false" ht="15" hidden="false" customHeight="false" outlineLevel="0" collapsed="false">
      <c r="A7412" s="6" t="n">
        <v>58222.243</v>
      </c>
      <c r="B7412" s="6" t="n">
        <v>1.94652014652015</v>
      </c>
      <c r="C7412" s="6" t="n">
        <v>78</v>
      </c>
      <c r="D7412" s="6" t="n">
        <v>-1</v>
      </c>
      <c r="E7412" s="6" t="n">
        <v>1.98754578754579</v>
      </c>
      <c r="F7412" s="6" t="n">
        <v>0</v>
      </c>
      <c r="G7412" s="6" t="n">
        <v>0</v>
      </c>
      <c r="H7412" s="6" t="str">
        <f aca="false">IF(AND(A7412&gt;=Stimuli!$B$2,A7412&lt;=Stimuli!$C$2),Stimuli!$A$2,IF(AND(A7412&gt;=Stimuli!$B$3,A7412&lt;=Stimuli!$C$3),Stimuli!$A$3,IF(AND(A7412&gt;=Stimuli!$B$4,A7412&lt;=Stimuli!$C$4),Stimuli!$A$4,"")))</f>
        <v>01 Quiet baseline (60s)</v>
      </c>
      <c r="I7412" s="6" t="n">
        <f aca="false">(B7412-B7411)/((A7412-A7411)/1000)</f>
        <v>-0.187545787545844</v>
      </c>
      <c r="J7412" s="6" t="n">
        <f aca="false">IF(OR(B7412&lt;Rules!$B$2,B7412&gt;Rules!$B$3,ABS(I7412)&gt;Rules!$B$4,OR(B7413&lt;Rules!$B$2,B7413&gt;Rules!$B$3,ABS(I7413)&gt;Rules!$B$4)),1,0)</f>
        <v>0</v>
      </c>
      <c r="K7412" s="6" t="str">
        <f aca="false">IF(F7412=1,COUNTIF($F$2:F7412,1),"")</f>
        <v/>
      </c>
    </row>
    <row r="7413" customFormat="false" ht="15" hidden="false" customHeight="false" outlineLevel="0" collapsed="false">
      <c r="A7413" s="6" t="n">
        <v>58230.0555</v>
      </c>
      <c r="B7413" s="6" t="n">
        <v>1.94505494505495</v>
      </c>
      <c r="C7413" s="6" t="n">
        <v>78</v>
      </c>
      <c r="D7413" s="6" t="n">
        <v>-1</v>
      </c>
      <c r="E7413" s="6" t="n">
        <v>1.98754578754579</v>
      </c>
      <c r="F7413" s="6" t="n">
        <v>0</v>
      </c>
      <c r="G7413" s="6" t="n">
        <v>0</v>
      </c>
      <c r="H7413" s="6" t="str">
        <f aca="false">IF(AND(A7413&gt;=Stimuli!$B$2,A7413&lt;=Stimuli!$C$2),Stimuli!$A$2,IF(AND(A7413&gt;=Stimuli!$B$3,A7413&lt;=Stimuli!$C$3),Stimuli!$A$3,IF(AND(A7413&gt;=Stimuli!$B$4,A7413&lt;=Stimuli!$C$4),Stimuli!$A$4,"")))</f>
        <v>01 Quiet baseline (60s)</v>
      </c>
      <c r="I7413" s="6" t="n">
        <f aca="false">(B7413-B7412)/((A7413-A7412)/1000)</f>
        <v>-0.18754578754573</v>
      </c>
      <c r="J7413" s="6" t="n">
        <f aca="false">IF(OR(B7413&lt;Rules!$B$2,B7413&gt;Rules!$B$3,ABS(I7413)&gt;Rules!$B$4,OR(B7414&lt;Rules!$B$2,B7414&gt;Rules!$B$3,ABS(I7414)&gt;Rules!$B$4)),1,0)</f>
        <v>0</v>
      </c>
      <c r="K7413" s="6" t="str">
        <f aca="false">IF(F7413=1,COUNTIF($F$2:F7413,1),"")</f>
        <v/>
      </c>
    </row>
    <row r="7414" customFormat="false" ht="15" hidden="false" customHeight="false" outlineLevel="0" collapsed="false">
      <c r="A7414" s="6" t="n">
        <v>58237.868</v>
      </c>
      <c r="B7414" s="6" t="n">
        <v>1.94652014652015</v>
      </c>
      <c r="C7414" s="6" t="n">
        <v>78</v>
      </c>
      <c r="D7414" s="6" t="n">
        <v>-1</v>
      </c>
      <c r="E7414" s="6" t="n">
        <v>1.98754578754579</v>
      </c>
      <c r="F7414" s="6" t="n">
        <v>0</v>
      </c>
      <c r="G7414" s="6" t="n">
        <v>0</v>
      </c>
      <c r="H7414" s="6" t="str">
        <f aca="false">IF(AND(A7414&gt;=Stimuli!$B$2,A7414&lt;=Stimuli!$C$2),Stimuli!$A$2,IF(AND(A7414&gt;=Stimuli!$B$3,A7414&lt;=Stimuli!$C$3),Stimuli!$A$3,IF(AND(A7414&gt;=Stimuli!$B$4,A7414&lt;=Stimuli!$C$4),Stimuli!$A$4,"")))</f>
        <v>01 Quiet baseline (60s)</v>
      </c>
      <c r="I7414" s="6" t="n">
        <f aca="false">(B7414-B7413)/((A7414-A7413)/1000)</f>
        <v>0.18754578754573</v>
      </c>
      <c r="J7414" s="6" t="n">
        <f aca="false">IF(OR(B7414&lt;Rules!$B$2,B7414&gt;Rules!$B$3,ABS(I7414)&gt;Rules!$B$4,OR(B7415&lt;Rules!$B$2,B7415&gt;Rules!$B$3,ABS(I7415)&gt;Rules!$B$4)),1,0)</f>
        <v>0</v>
      </c>
      <c r="K7414" s="6" t="str">
        <f aca="false">IF(F7414=1,COUNTIF($F$2:F7414,1),"")</f>
        <v/>
      </c>
    </row>
    <row r="7415" customFormat="false" ht="15" hidden="false" customHeight="false" outlineLevel="0" collapsed="false">
      <c r="A7415" s="6" t="n">
        <v>58245.6805</v>
      </c>
      <c r="B7415" s="6" t="n">
        <v>1.94212454212454</v>
      </c>
      <c r="C7415" s="6" t="n">
        <v>78</v>
      </c>
      <c r="D7415" s="6" t="n">
        <v>-1</v>
      </c>
      <c r="E7415" s="6" t="n">
        <v>1.98754578754579</v>
      </c>
      <c r="F7415" s="6" t="n">
        <v>0</v>
      </c>
      <c r="G7415" s="6" t="n">
        <v>0</v>
      </c>
      <c r="H7415" s="6" t="str">
        <f aca="false">IF(AND(A7415&gt;=Stimuli!$B$2,A7415&lt;=Stimuli!$C$2),Stimuli!$A$2,IF(AND(A7415&gt;=Stimuli!$B$3,A7415&lt;=Stimuli!$C$3),Stimuli!$A$3,IF(AND(A7415&gt;=Stimuli!$B$4,A7415&lt;=Stimuli!$C$4),Stimuli!$A$4,"")))</f>
        <v>01 Quiet baseline (60s)</v>
      </c>
      <c r="I7415" s="6" t="n">
        <f aca="false">(B7415-B7414)/((A7415-A7414)/1000)</f>
        <v>-0.562637362637304</v>
      </c>
      <c r="J7415" s="6" t="n">
        <f aca="false">IF(OR(B7415&lt;Rules!$B$2,B7415&gt;Rules!$B$3,ABS(I7415)&gt;Rules!$B$4,OR(B7416&lt;Rules!$B$2,B7416&gt;Rules!$B$3,ABS(I7416)&gt;Rules!$B$4)),1,0)</f>
        <v>0</v>
      </c>
      <c r="K7415" s="6" t="str">
        <f aca="false">IF(F7415=1,COUNTIF($F$2:F7415,1),"")</f>
        <v/>
      </c>
    </row>
    <row r="7416" customFormat="false" ht="15" hidden="false" customHeight="false" outlineLevel="0" collapsed="false">
      <c r="A7416" s="6" t="n">
        <v>58253.493</v>
      </c>
      <c r="B7416" s="6" t="n">
        <v>1.94798534798535</v>
      </c>
      <c r="C7416" s="6" t="n">
        <v>78</v>
      </c>
      <c r="D7416" s="6" t="n">
        <v>-1</v>
      </c>
      <c r="E7416" s="6" t="n">
        <v>1.98754578754579</v>
      </c>
      <c r="F7416" s="6" t="n">
        <v>0</v>
      </c>
      <c r="G7416" s="6" t="n">
        <v>0</v>
      </c>
      <c r="H7416" s="6" t="str">
        <f aca="false">IF(AND(A7416&gt;=Stimuli!$B$2,A7416&lt;=Stimuli!$C$2),Stimuli!$A$2,IF(AND(A7416&gt;=Stimuli!$B$3,A7416&lt;=Stimuli!$C$3),Stimuli!$A$3,IF(AND(A7416&gt;=Stimuli!$B$4,A7416&lt;=Stimuli!$C$4),Stimuli!$A$4,"")))</f>
        <v>01 Quiet baseline (60s)</v>
      </c>
      <c r="I7416" s="6" t="n">
        <f aca="false">(B7416-B7415)/((A7416-A7415)/1000)</f>
        <v>0.750183150183148</v>
      </c>
      <c r="J7416" s="6" t="n">
        <f aca="false">IF(OR(B7416&lt;Rules!$B$2,B7416&gt;Rules!$B$3,ABS(I7416)&gt;Rules!$B$4,OR(B7417&lt;Rules!$B$2,B7417&gt;Rules!$B$3,ABS(I7417)&gt;Rules!$B$4)),1,0)</f>
        <v>0</v>
      </c>
      <c r="K7416" s="6" t="str">
        <f aca="false">IF(F7416=1,COUNTIF($F$2:F7416,1),"")</f>
        <v/>
      </c>
    </row>
    <row r="7417" customFormat="false" ht="15" hidden="false" customHeight="false" outlineLevel="0" collapsed="false">
      <c r="A7417" s="6" t="n">
        <v>58261.3055</v>
      </c>
      <c r="B7417" s="6" t="n">
        <v>1.94212454212454</v>
      </c>
      <c r="C7417" s="6" t="n">
        <v>78</v>
      </c>
      <c r="D7417" s="6" t="n">
        <v>-1</v>
      </c>
      <c r="E7417" s="6" t="n">
        <v>1.98754578754579</v>
      </c>
      <c r="F7417" s="6" t="n">
        <v>0</v>
      </c>
      <c r="G7417" s="6" t="n">
        <v>0</v>
      </c>
      <c r="H7417" s="6" t="str">
        <f aca="false">IF(AND(A7417&gt;=Stimuli!$B$2,A7417&lt;=Stimuli!$C$2),Stimuli!$A$2,IF(AND(A7417&gt;=Stimuli!$B$3,A7417&lt;=Stimuli!$C$3),Stimuli!$A$3,IF(AND(A7417&gt;=Stimuli!$B$4,A7417&lt;=Stimuli!$C$4),Stimuli!$A$4,"")))</f>
        <v>01 Quiet baseline (60s)</v>
      </c>
      <c r="I7417" s="6" t="n">
        <f aca="false">(B7417-B7416)/((A7417-A7416)/1000)</f>
        <v>-0.750183150183148</v>
      </c>
      <c r="J7417" s="6" t="n">
        <f aca="false">IF(OR(B7417&lt;Rules!$B$2,B7417&gt;Rules!$B$3,ABS(I7417)&gt;Rules!$B$4,OR(B7418&lt;Rules!$B$2,B7418&gt;Rules!$B$3,ABS(I7418)&gt;Rules!$B$4)),1,0)</f>
        <v>0</v>
      </c>
      <c r="K7417" s="6" t="str">
        <f aca="false">IF(F7417=1,COUNTIF($F$2:F7417,1),"")</f>
        <v/>
      </c>
    </row>
    <row r="7418" customFormat="false" ht="15" hidden="false" customHeight="false" outlineLevel="0" collapsed="false">
      <c r="A7418" s="6" t="n">
        <v>58269.118</v>
      </c>
      <c r="B7418" s="6" t="n">
        <v>1.94945054945055</v>
      </c>
      <c r="C7418" s="6" t="n">
        <v>78</v>
      </c>
      <c r="D7418" s="6" t="n">
        <v>-1</v>
      </c>
      <c r="E7418" s="6" t="n">
        <v>1.98754578754579</v>
      </c>
      <c r="F7418" s="6" t="n">
        <v>0</v>
      </c>
      <c r="G7418" s="6" t="n">
        <v>0</v>
      </c>
      <c r="H7418" s="6" t="str">
        <f aca="false">IF(AND(A7418&gt;=Stimuli!$B$2,A7418&lt;=Stimuli!$C$2),Stimuli!$A$2,IF(AND(A7418&gt;=Stimuli!$B$3,A7418&lt;=Stimuli!$C$3),Stimuli!$A$3,IF(AND(A7418&gt;=Stimuli!$B$4,A7418&lt;=Stimuli!$C$4),Stimuli!$A$4,"")))</f>
        <v>01 Quiet baseline (60s)</v>
      </c>
      <c r="I7418" s="6" t="n">
        <f aca="false">(B7418-B7417)/((A7418-A7417)/1000)</f>
        <v>0.937728937728878</v>
      </c>
      <c r="J7418" s="6" t="n">
        <f aca="false">IF(OR(B7418&lt;Rules!$B$2,B7418&gt;Rules!$B$3,ABS(I7418)&gt;Rules!$B$4,OR(B7419&lt;Rules!$B$2,B7419&gt;Rules!$B$3,ABS(I7419)&gt;Rules!$B$4)),1,0)</f>
        <v>0</v>
      </c>
      <c r="K7418" s="6" t="str">
        <f aca="false">IF(F7418=1,COUNTIF($F$2:F7418,1),"")</f>
        <v/>
      </c>
    </row>
    <row r="7419" customFormat="false" ht="15" hidden="false" customHeight="false" outlineLevel="0" collapsed="false">
      <c r="A7419" s="6" t="n">
        <v>58276.9305</v>
      </c>
      <c r="B7419" s="6" t="n">
        <v>1.94212454212454</v>
      </c>
      <c r="C7419" s="6" t="n">
        <v>78</v>
      </c>
      <c r="D7419" s="6" t="n">
        <v>-1</v>
      </c>
      <c r="E7419" s="6" t="n">
        <v>1.98754578754579</v>
      </c>
      <c r="F7419" s="6" t="n">
        <v>0</v>
      </c>
      <c r="G7419" s="6" t="n">
        <v>0</v>
      </c>
      <c r="H7419" s="6" t="str">
        <f aca="false">IF(AND(A7419&gt;=Stimuli!$B$2,A7419&lt;=Stimuli!$C$2),Stimuli!$A$2,IF(AND(A7419&gt;=Stimuli!$B$3,A7419&lt;=Stimuli!$C$3),Stimuli!$A$3,IF(AND(A7419&gt;=Stimuli!$B$4,A7419&lt;=Stimuli!$C$4),Stimuli!$A$4,"")))</f>
        <v>01 Quiet baseline (60s)</v>
      </c>
      <c r="I7419" s="6" t="n">
        <f aca="false">(B7419-B7418)/((A7419-A7418)/1000)</f>
        <v>-0.937728937728878</v>
      </c>
      <c r="J7419" s="6" t="n">
        <f aca="false">IF(OR(B7419&lt;Rules!$B$2,B7419&gt;Rules!$B$3,ABS(I7419)&gt;Rules!$B$4,OR(B7420&lt;Rules!$B$2,B7420&gt;Rules!$B$3,ABS(I7420)&gt;Rules!$B$4)),1,0)</f>
        <v>0</v>
      </c>
      <c r="K7419" s="6" t="str">
        <f aca="false">IF(F7419=1,COUNTIF($F$2:F7419,1),"")</f>
        <v/>
      </c>
    </row>
    <row r="7420" customFormat="false" ht="15" hidden="false" customHeight="false" outlineLevel="0" collapsed="false">
      <c r="A7420" s="6" t="n">
        <v>58284.743</v>
      </c>
      <c r="B7420" s="6" t="n">
        <v>1.94945054945055</v>
      </c>
      <c r="C7420" s="6" t="n">
        <v>78</v>
      </c>
      <c r="D7420" s="6" t="n">
        <v>-1</v>
      </c>
      <c r="E7420" s="6" t="n">
        <v>1.98754578754579</v>
      </c>
      <c r="F7420" s="6" t="n">
        <v>0</v>
      </c>
      <c r="G7420" s="6" t="n">
        <v>0</v>
      </c>
      <c r="H7420" s="6" t="str">
        <f aca="false">IF(AND(A7420&gt;=Stimuli!$B$2,A7420&lt;=Stimuli!$C$2),Stimuli!$A$2,IF(AND(A7420&gt;=Stimuli!$B$3,A7420&lt;=Stimuli!$C$3),Stimuli!$A$3,IF(AND(A7420&gt;=Stimuli!$B$4,A7420&lt;=Stimuli!$C$4),Stimuli!$A$4,"")))</f>
        <v>01 Quiet baseline (60s)</v>
      </c>
      <c r="I7420" s="6" t="n">
        <f aca="false">(B7420-B7419)/((A7420-A7419)/1000)</f>
        <v>0.937728937728878</v>
      </c>
      <c r="J7420" s="6" t="n">
        <f aca="false">IF(OR(B7420&lt;Rules!$B$2,B7420&gt;Rules!$B$3,ABS(I7420)&gt;Rules!$B$4,OR(B7421&lt;Rules!$B$2,B7421&gt;Rules!$B$3,ABS(I7421)&gt;Rules!$B$4)),1,0)</f>
        <v>0</v>
      </c>
      <c r="K7420" s="6" t="str">
        <f aca="false">IF(F7420=1,COUNTIF($F$2:F7420,1),"")</f>
        <v/>
      </c>
    </row>
    <row r="7421" customFormat="false" ht="15" hidden="false" customHeight="false" outlineLevel="0" collapsed="false">
      <c r="A7421" s="6" t="n">
        <v>58292.5555</v>
      </c>
      <c r="B7421" s="6" t="n">
        <v>1.94212454212454</v>
      </c>
      <c r="C7421" s="6" t="n">
        <v>78</v>
      </c>
      <c r="D7421" s="6" t="n">
        <v>-1</v>
      </c>
      <c r="E7421" s="6" t="n">
        <v>1.98754578754579</v>
      </c>
      <c r="F7421" s="6" t="n">
        <v>0</v>
      </c>
      <c r="G7421" s="6" t="n">
        <v>0</v>
      </c>
      <c r="H7421" s="6" t="str">
        <f aca="false">IF(AND(A7421&gt;=Stimuli!$B$2,A7421&lt;=Stimuli!$C$2),Stimuli!$A$2,IF(AND(A7421&gt;=Stimuli!$B$3,A7421&lt;=Stimuli!$C$3),Stimuli!$A$3,IF(AND(A7421&gt;=Stimuli!$B$4,A7421&lt;=Stimuli!$C$4),Stimuli!$A$4,"")))</f>
        <v>01 Quiet baseline (60s)</v>
      </c>
      <c r="I7421" s="6" t="n">
        <f aca="false">(B7421-B7420)/((A7421-A7420)/1000)</f>
        <v>-0.937728937728878</v>
      </c>
      <c r="J7421" s="6" t="n">
        <f aca="false">IF(OR(B7421&lt;Rules!$B$2,B7421&gt;Rules!$B$3,ABS(I7421)&gt;Rules!$B$4,OR(B7422&lt;Rules!$B$2,B7422&gt;Rules!$B$3,ABS(I7422)&gt;Rules!$B$4)),1,0)</f>
        <v>0</v>
      </c>
      <c r="K7421" s="6" t="str">
        <f aca="false">IF(F7421=1,COUNTIF($F$2:F7421,1),"")</f>
        <v/>
      </c>
    </row>
    <row r="7422" customFormat="false" ht="15" hidden="false" customHeight="false" outlineLevel="0" collapsed="false">
      <c r="A7422" s="6" t="n">
        <v>58300.368</v>
      </c>
      <c r="B7422" s="6" t="n">
        <v>1.94945054945055</v>
      </c>
      <c r="C7422" s="6" t="n">
        <v>78</v>
      </c>
      <c r="D7422" s="6" t="n">
        <v>-1</v>
      </c>
      <c r="E7422" s="6" t="n">
        <v>1.98754578754579</v>
      </c>
      <c r="F7422" s="6" t="n">
        <v>0</v>
      </c>
      <c r="G7422" s="6" t="n">
        <v>0</v>
      </c>
      <c r="H7422" s="6" t="str">
        <f aca="false">IF(AND(A7422&gt;=Stimuli!$B$2,A7422&lt;=Stimuli!$C$2),Stimuli!$A$2,IF(AND(A7422&gt;=Stimuli!$B$3,A7422&lt;=Stimuli!$C$3),Stimuli!$A$3,IF(AND(A7422&gt;=Stimuli!$B$4,A7422&lt;=Stimuli!$C$4),Stimuli!$A$4,"")))</f>
        <v>01 Quiet baseline (60s)</v>
      </c>
      <c r="I7422" s="6" t="n">
        <f aca="false">(B7422-B7421)/((A7422-A7421)/1000)</f>
        <v>0.937728937728878</v>
      </c>
      <c r="J7422" s="6" t="n">
        <f aca="false">IF(OR(B7422&lt;Rules!$B$2,B7422&gt;Rules!$B$3,ABS(I7422)&gt;Rules!$B$4,OR(B7423&lt;Rules!$B$2,B7423&gt;Rules!$B$3,ABS(I7423)&gt;Rules!$B$4)),1,0)</f>
        <v>0</v>
      </c>
      <c r="K7422" s="6" t="str">
        <f aca="false">IF(F7422=1,COUNTIF($F$2:F7422,1),"")</f>
        <v/>
      </c>
    </row>
    <row r="7423" customFormat="false" ht="15" hidden="false" customHeight="false" outlineLevel="0" collapsed="false">
      <c r="A7423" s="6" t="n">
        <v>58308.1805</v>
      </c>
      <c r="B7423" s="6" t="n">
        <v>1.94212454212454</v>
      </c>
      <c r="C7423" s="6" t="n">
        <v>78</v>
      </c>
      <c r="D7423" s="6" t="n">
        <v>-1</v>
      </c>
      <c r="E7423" s="6" t="n">
        <v>1.98754578754579</v>
      </c>
      <c r="F7423" s="6" t="n">
        <v>0</v>
      </c>
      <c r="G7423" s="6" t="n">
        <v>0</v>
      </c>
      <c r="H7423" s="6" t="str">
        <f aca="false">IF(AND(A7423&gt;=Stimuli!$B$2,A7423&lt;=Stimuli!$C$2),Stimuli!$A$2,IF(AND(A7423&gt;=Stimuli!$B$3,A7423&lt;=Stimuli!$C$3),Stimuli!$A$3,IF(AND(A7423&gt;=Stimuli!$B$4,A7423&lt;=Stimuli!$C$4),Stimuli!$A$4,"")))</f>
        <v>01 Quiet baseline (60s)</v>
      </c>
      <c r="I7423" s="6" t="n">
        <f aca="false">(B7423-B7422)/((A7423-A7422)/1000)</f>
        <v>-0.937728937728878</v>
      </c>
      <c r="J7423" s="6" t="n">
        <f aca="false">IF(OR(B7423&lt;Rules!$B$2,B7423&gt;Rules!$B$3,ABS(I7423)&gt;Rules!$B$4,OR(B7424&lt;Rules!$B$2,B7424&gt;Rules!$B$3,ABS(I7424)&gt;Rules!$B$4)),1,0)</f>
        <v>0</v>
      </c>
      <c r="K7423" s="6" t="str">
        <f aca="false">IF(F7423=1,COUNTIF($F$2:F7423,1),"")</f>
        <v/>
      </c>
    </row>
    <row r="7424" customFormat="false" ht="15" hidden="false" customHeight="false" outlineLevel="0" collapsed="false">
      <c r="A7424" s="6" t="n">
        <v>58315.993</v>
      </c>
      <c r="B7424" s="6" t="n">
        <v>1.94798534798535</v>
      </c>
      <c r="C7424" s="6" t="n">
        <v>78</v>
      </c>
      <c r="D7424" s="6" t="n">
        <v>-1</v>
      </c>
      <c r="E7424" s="6" t="n">
        <v>1.98754578754579</v>
      </c>
      <c r="F7424" s="6" t="n">
        <v>0</v>
      </c>
      <c r="G7424" s="6" t="n">
        <v>0</v>
      </c>
      <c r="H7424" s="6" t="str">
        <f aca="false">IF(AND(A7424&gt;=Stimuli!$B$2,A7424&lt;=Stimuli!$C$2),Stimuli!$A$2,IF(AND(A7424&gt;=Stimuli!$B$3,A7424&lt;=Stimuli!$C$3),Stimuli!$A$3,IF(AND(A7424&gt;=Stimuli!$B$4,A7424&lt;=Stimuli!$C$4),Stimuli!$A$4,"")))</f>
        <v>01 Quiet baseline (60s)</v>
      </c>
      <c r="I7424" s="6" t="n">
        <f aca="false">(B7424-B7423)/((A7424-A7423)/1000)</f>
        <v>0.750183150183148</v>
      </c>
      <c r="J7424" s="6" t="n">
        <f aca="false">IF(OR(B7424&lt;Rules!$B$2,B7424&gt;Rules!$B$3,ABS(I7424)&gt;Rules!$B$4,OR(B7425&lt;Rules!$B$2,B7425&gt;Rules!$B$3,ABS(I7425)&gt;Rules!$B$4)),1,0)</f>
        <v>0</v>
      </c>
      <c r="K7424" s="6" t="str">
        <f aca="false">IF(F7424=1,COUNTIF($F$2:F7424,1),"")</f>
        <v/>
      </c>
    </row>
    <row r="7425" customFormat="false" ht="15" hidden="false" customHeight="false" outlineLevel="0" collapsed="false">
      <c r="A7425" s="6" t="n">
        <v>58323.8055</v>
      </c>
      <c r="B7425" s="6" t="n">
        <v>1.94358974358974</v>
      </c>
      <c r="C7425" s="6" t="n">
        <v>78</v>
      </c>
      <c r="D7425" s="6" t="n">
        <v>-1</v>
      </c>
      <c r="E7425" s="6" t="n">
        <v>1.98754578754579</v>
      </c>
      <c r="F7425" s="6" t="n">
        <v>0</v>
      </c>
      <c r="G7425" s="6" t="n">
        <v>0</v>
      </c>
      <c r="H7425" s="6" t="str">
        <f aca="false">IF(AND(A7425&gt;=Stimuli!$B$2,A7425&lt;=Stimuli!$C$2),Stimuli!$A$2,IF(AND(A7425&gt;=Stimuli!$B$3,A7425&lt;=Stimuli!$C$3),Stimuli!$A$3,IF(AND(A7425&gt;=Stimuli!$B$4,A7425&lt;=Stimuli!$C$4),Stimuli!$A$4,"")))</f>
        <v>01 Quiet baseline (60s)</v>
      </c>
      <c r="I7425" s="6" t="n">
        <f aca="false">(B7425-B7424)/((A7425-A7424)/1000)</f>
        <v>-0.562637362637304</v>
      </c>
      <c r="J7425" s="6" t="n">
        <f aca="false">IF(OR(B7425&lt;Rules!$B$2,B7425&gt;Rules!$B$3,ABS(I7425)&gt;Rules!$B$4,OR(B7426&lt;Rules!$B$2,B7426&gt;Rules!$B$3,ABS(I7426)&gt;Rules!$B$4)),1,0)</f>
        <v>0</v>
      </c>
      <c r="K7425" s="6" t="str">
        <f aca="false">IF(F7425=1,COUNTIF($F$2:F7425,1),"")</f>
        <v/>
      </c>
    </row>
    <row r="7426" customFormat="false" ht="15" hidden="false" customHeight="false" outlineLevel="0" collapsed="false">
      <c r="A7426" s="6" t="n">
        <v>58331.618</v>
      </c>
      <c r="B7426" s="6" t="n">
        <v>1.94652014652015</v>
      </c>
      <c r="C7426" s="6" t="n">
        <v>78</v>
      </c>
      <c r="D7426" s="6" t="n">
        <v>-1</v>
      </c>
      <c r="E7426" s="6" t="n">
        <v>1.98754578754579</v>
      </c>
      <c r="F7426" s="6" t="n">
        <v>0</v>
      </c>
      <c r="G7426" s="6" t="n">
        <v>0</v>
      </c>
      <c r="H7426" s="6" t="str">
        <f aca="false">IF(AND(A7426&gt;=Stimuli!$B$2,A7426&lt;=Stimuli!$C$2),Stimuli!$A$2,IF(AND(A7426&gt;=Stimuli!$B$3,A7426&lt;=Stimuli!$C$3),Stimuli!$A$3,IF(AND(A7426&gt;=Stimuli!$B$4,A7426&lt;=Stimuli!$C$4),Stimuli!$A$4,"")))</f>
        <v>01 Quiet baseline (60s)</v>
      </c>
      <c r="I7426" s="6" t="n">
        <f aca="false">(B7426-B7425)/((A7426-A7425)/1000)</f>
        <v>0.37509157509146</v>
      </c>
      <c r="J7426" s="6" t="n">
        <f aca="false">IF(OR(B7426&lt;Rules!$B$2,B7426&gt;Rules!$B$3,ABS(I7426)&gt;Rules!$B$4,OR(B7427&lt;Rules!$B$2,B7427&gt;Rules!$B$3,ABS(I7427)&gt;Rules!$B$4)),1,0)</f>
        <v>0</v>
      </c>
      <c r="K7426" s="6" t="str">
        <f aca="false">IF(F7426=1,COUNTIF($F$2:F7426,1),"")</f>
        <v/>
      </c>
    </row>
    <row r="7427" customFormat="false" ht="15" hidden="false" customHeight="false" outlineLevel="0" collapsed="false">
      <c r="A7427" s="6" t="n">
        <v>58339.4305</v>
      </c>
      <c r="B7427" s="6" t="n">
        <v>1.94358974358974</v>
      </c>
      <c r="C7427" s="6" t="n">
        <v>78</v>
      </c>
      <c r="D7427" s="6" t="n">
        <v>-1</v>
      </c>
      <c r="E7427" s="6" t="n">
        <v>1.98754578754579</v>
      </c>
      <c r="F7427" s="6" t="n">
        <v>0</v>
      </c>
      <c r="G7427" s="6" t="n">
        <v>0</v>
      </c>
      <c r="H7427" s="6" t="str">
        <f aca="false">IF(AND(A7427&gt;=Stimuli!$B$2,A7427&lt;=Stimuli!$C$2),Stimuli!$A$2,IF(AND(A7427&gt;=Stimuli!$B$3,A7427&lt;=Stimuli!$C$3),Stimuli!$A$3,IF(AND(A7427&gt;=Stimuli!$B$4,A7427&lt;=Stimuli!$C$4),Stimuli!$A$4,"")))</f>
        <v>01 Quiet baseline (60s)</v>
      </c>
      <c r="I7427" s="6" t="n">
        <f aca="false">(B7427-B7426)/((A7427-A7426)/1000)</f>
        <v>-0.37509157509146</v>
      </c>
      <c r="J7427" s="6" t="n">
        <f aca="false">IF(OR(B7427&lt;Rules!$B$2,B7427&gt;Rules!$B$3,ABS(I7427)&gt;Rules!$B$4,OR(B7428&lt;Rules!$B$2,B7428&gt;Rules!$B$3,ABS(I7428)&gt;Rules!$B$4)),1,0)</f>
        <v>0</v>
      </c>
      <c r="K7427" s="6" t="str">
        <f aca="false">IF(F7427=1,COUNTIF($F$2:F7427,1),"")</f>
        <v/>
      </c>
    </row>
    <row r="7428" customFormat="false" ht="15" hidden="false" customHeight="false" outlineLevel="0" collapsed="false">
      <c r="A7428" s="6" t="n">
        <v>58347.243</v>
      </c>
      <c r="B7428" s="6" t="n">
        <v>1.94505494505495</v>
      </c>
      <c r="C7428" s="6" t="n">
        <v>78</v>
      </c>
      <c r="D7428" s="6" t="n">
        <v>-1</v>
      </c>
      <c r="E7428" s="6" t="n">
        <v>1.98754578754579</v>
      </c>
      <c r="F7428" s="6" t="n">
        <v>0</v>
      </c>
      <c r="G7428" s="6" t="n">
        <v>0</v>
      </c>
      <c r="H7428" s="6" t="str">
        <f aca="false">IF(AND(A7428&gt;=Stimuli!$B$2,A7428&lt;=Stimuli!$C$2),Stimuli!$A$2,IF(AND(A7428&gt;=Stimuli!$B$3,A7428&lt;=Stimuli!$C$3),Stimuli!$A$3,IF(AND(A7428&gt;=Stimuli!$B$4,A7428&lt;=Stimuli!$C$4),Stimuli!$A$4,"")))</f>
        <v>01 Quiet baseline (60s)</v>
      </c>
      <c r="I7428" s="6" t="n">
        <f aca="false">(B7428-B7427)/((A7428-A7427)/1000)</f>
        <v>0.18754578754573</v>
      </c>
      <c r="J7428" s="6" t="n">
        <f aca="false">IF(OR(B7428&lt;Rules!$B$2,B7428&gt;Rules!$B$3,ABS(I7428)&gt;Rules!$B$4,OR(B7429&lt;Rules!$B$2,B7429&gt;Rules!$B$3,ABS(I7429)&gt;Rules!$B$4)),1,0)</f>
        <v>0</v>
      </c>
      <c r="K7428" s="6" t="str">
        <f aca="false">IF(F7428=1,COUNTIF($F$2:F7428,1),"")</f>
        <v/>
      </c>
    </row>
    <row r="7429" customFormat="false" ht="15" hidden="false" customHeight="false" outlineLevel="0" collapsed="false">
      <c r="A7429" s="6" t="n">
        <v>58355.0555</v>
      </c>
      <c r="B7429" s="6" t="n">
        <v>1.94652014652015</v>
      </c>
      <c r="C7429" s="6" t="n">
        <v>78</v>
      </c>
      <c r="D7429" s="6" t="n">
        <v>-1</v>
      </c>
      <c r="E7429" s="6" t="n">
        <v>1.98754578754579</v>
      </c>
      <c r="F7429" s="6" t="n">
        <v>0</v>
      </c>
      <c r="G7429" s="6" t="n">
        <v>0</v>
      </c>
      <c r="H7429" s="6" t="str">
        <f aca="false">IF(AND(A7429&gt;=Stimuli!$B$2,A7429&lt;=Stimuli!$C$2),Stimuli!$A$2,IF(AND(A7429&gt;=Stimuli!$B$3,A7429&lt;=Stimuli!$C$3),Stimuli!$A$3,IF(AND(A7429&gt;=Stimuli!$B$4,A7429&lt;=Stimuli!$C$4),Stimuli!$A$4,"")))</f>
        <v>01 Quiet baseline (60s)</v>
      </c>
      <c r="I7429" s="6" t="n">
        <f aca="false">(B7429-B7428)/((A7429-A7428)/1000)</f>
        <v>0.18754578754573</v>
      </c>
      <c r="J7429" s="6" t="n">
        <f aca="false">IF(OR(B7429&lt;Rules!$B$2,B7429&gt;Rules!$B$3,ABS(I7429)&gt;Rules!$B$4,OR(B7430&lt;Rules!$B$2,B7430&gt;Rules!$B$3,ABS(I7430)&gt;Rules!$B$4)),1,0)</f>
        <v>0</v>
      </c>
      <c r="K7429" s="6" t="str">
        <f aca="false">IF(F7429=1,COUNTIF($F$2:F7429,1),"")</f>
        <v/>
      </c>
    </row>
    <row r="7430" customFormat="false" ht="15" hidden="false" customHeight="false" outlineLevel="0" collapsed="false">
      <c r="A7430" s="6" t="n">
        <v>58362.868</v>
      </c>
      <c r="B7430" s="6" t="n">
        <v>1.94358974358974</v>
      </c>
      <c r="C7430" s="6" t="n">
        <v>78</v>
      </c>
      <c r="D7430" s="6" t="n">
        <v>-1</v>
      </c>
      <c r="E7430" s="6" t="n">
        <v>1.98754578754579</v>
      </c>
      <c r="F7430" s="6" t="n">
        <v>0</v>
      </c>
      <c r="G7430" s="6" t="n">
        <v>0</v>
      </c>
      <c r="H7430" s="6" t="str">
        <f aca="false">IF(AND(A7430&gt;=Stimuli!$B$2,A7430&lt;=Stimuli!$C$2),Stimuli!$A$2,IF(AND(A7430&gt;=Stimuli!$B$3,A7430&lt;=Stimuli!$C$3),Stimuli!$A$3,IF(AND(A7430&gt;=Stimuli!$B$4,A7430&lt;=Stimuli!$C$4),Stimuli!$A$4,"")))</f>
        <v>01 Quiet baseline (60s)</v>
      </c>
      <c r="I7430" s="6" t="n">
        <f aca="false">(B7430-B7429)/((A7430-A7429)/1000)</f>
        <v>-0.37509157509146</v>
      </c>
      <c r="J7430" s="6" t="n">
        <f aca="false">IF(OR(B7430&lt;Rules!$B$2,B7430&gt;Rules!$B$3,ABS(I7430)&gt;Rules!$B$4,OR(B7431&lt;Rules!$B$2,B7431&gt;Rules!$B$3,ABS(I7431)&gt;Rules!$B$4)),1,0)</f>
        <v>0</v>
      </c>
      <c r="K7430" s="6" t="str">
        <f aca="false">IF(F7430=1,COUNTIF($F$2:F7430,1),"")</f>
        <v/>
      </c>
    </row>
    <row r="7431" customFormat="false" ht="15" hidden="false" customHeight="false" outlineLevel="0" collapsed="false">
      <c r="A7431" s="6" t="n">
        <v>58370.6805</v>
      </c>
      <c r="B7431" s="6" t="n">
        <v>1.94652014652015</v>
      </c>
      <c r="C7431" s="6" t="n">
        <v>78</v>
      </c>
      <c r="D7431" s="6" t="n">
        <v>-1</v>
      </c>
      <c r="E7431" s="6" t="n">
        <v>1.98754578754579</v>
      </c>
      <c r="F7431" s="6" t="n">
        <v>0</v>
      </c>
      <c r="G7431" s="6" t="n">
        <v>0</v>
      </c>
      <c r="H7431" s="6" t="str">
        <f aca="false">IF(AND(A7431&gt;=Stimuli!$B$2,A7431&lt;=Stimuli!$C$2),Stimuli!$A$2,IF(AND(A7431&gt;=Stimuli!$B$3,A7431&lt;=Stimuli!$C$3),Stimuli!$A$3,IF(AND(A7431&gt;=Stimuli!$B$4,A7431&lt;=Stimuli!$C$4),Stimuli!$A$4,"")))</f>
        <v>01 Quiet baseline (60s)</v>
      </c>
      <c r="I7431" s="6" t="n">
        <f aca="false">(B7431-B7430)/((A7431-A7430)/1000)</f>
        <v>0.37509157509146</v>
      </c>
      <c r="J7431" s="6" t="n">
        <f aca="false">IF(OR(B7431&lt;Rules!$B$2,B7431&gt;Rules!$B$3,ABS(I7431)&gt;Rules!$B$4,OR(B7432&lt;Rules!$B$2,B7432&gt;Rules!$B$3,ABS(I7432)&gt;Rules!$B$4)),1,0)</f>
        <v>0</v>
      </c>
      <c r="K7431" s="6" t="str">
        <f aca="false">IF(F7431=1,COUNTIF($F$2:F7431,1),"")</f>
        <v/>
      </c>
    </row>
    <row r="7432" customFormat="false" ht="15" hidden="false" customHeight="false" outlineLevel="0" collapsed="false">
      <c r="A7432" s="6" t="n">
        <v>58378.493</v>
      </c>
      <c r="B7432" s="6" t="n">
        <v>1.94212454212454</v>
      </c>
      <c r="C7432" s="6" t="n">
        <v>78</v>
      </c>
      <c r="D7432" s="6" t="n">
        <v>-1</v>
      </c>
      <c r="E7432" s="6" t="n">
        <v>1.98754578754579</v>
      </c>
      <c r="F7432" s="6" t="n">
        <v>0</v>
      </c>
      <c r="G7432" s="6" t="n">
        <v>0</v>
      </c>
      <c r="H7432" s="6" t="str">
        <f aca="false">IF(AND(A7432&gt;=Stimuli!$B$2,A7432&lt;=Stimuli!$C$2),Stimuli!$A$2,IF(AND(A7432&gt;=Stimuli!$B$3,A7432&lt;=Stimuli!$C$3),Stimuli!$A$3,IF(AND(A7432&gt;=Stimuli!$B$4,A7432&lt;=Stimuli!$C$4),Stimuli!$A$4,"")))</f>
        <v>01 Quiet baseline (60s)</v>
      </c>
      <c r="I7432" s="6" t="n">
        <f aca="false">(B7432-B7431)/((A7432-A7431)/1000)</f>
        <v>-0.562637362637304</v>
      </c>
      <c r="J7432" s="6" t="n">
        <f aca="false">IF(OR(B7432&lt;Rules!$B$2,B7432&gt;Rules!$B$3,ABS(I7432)&gt;Rules!$B$4,OR(B7433&lt;Rules!$B$2,B7433&gt;Rules!$B$3,ABS(I7433)&gt;Rules!$B$4)),1,0)</f>
        <v>0</v>
      </c>
      <c r="K7432" s="6" t="str">
        <f aca="false">IF(F7432=1,COUNTIF($F$2:F7432,1),"")</f>
        <v/>
      </c>
    </row>
    <row r="7433" customFormat="false" ht="15" hidden="false" customHeight="false" outlineLevel="0" collapsed="false">
      <c r="A7433" s="6" t="n">
        <v>58386.3055</v>
      </c>
      <c r="B7433" s="6" t="n">
        <v>1.94798534798535</v>
      </c>
      <c r="C7433" s="6" t="n">
        <v>78</v>
      </c>
      <c r="D7433" s="6" t="n">
        <v>-1</v>
      </c>
      <c r="E7433" s="6" t="n">
        <v>1.98754578754579</v>
      </c>
      <c r="F7433" s="6" t="n">
        <v>0</v>
      </c>
      <c r="G7433" s="6" t="n">
        <v>0</v>
      </c>
      <c r="H7433" s="6" t="str">
        <f aca="false">IF(AND(A7433&gt;=Stimuli!$B$2,A7433&lt;=Stimuli!$C$2),Stimuli!$A$2,IF(AND(A7433&gt;=Stimuli!$B$3,A7433&lt;=Stimuli!$C$3),Stimuli!$A$3,IF(AND(A7433&gt;=Stimuli!$B$4,A7433&lt;=Stimuli!$C$4),Stimuli!$A$4,"")))</f>
        <v>01 Quiet baseline (60s)</v>
      </c>
      <c r="I7433" s="6" t="n">
        <f aca="false">(B7433-B7432)/((A7433-A7432)/1000)</f>
        <v>0.750183150183148</v>
      </c>
      <c r="J7433" s="6" t="n">
        <f aca="false">IF(OR(B7433&lt;Rules!$B$2,B7433&gt;Rules!$B$3,ABS(I7433)&gt;Rules!$B$4,OR(B7434&lt;Rules!$B$2,B7434&gt;Rules!$B$3,ABS(I7434)&gt;Rules!$B$4)),1,0)</f>
        <v>0</v>
      </c>
      <c r="K7433" s="6" t="str">
        <f aca="false">IF(F7433=1,COUNTIF($F$2:F7433,1),"")</f>
        <v/>
      </c>
    </row>
    <row r="7434" customFormat="false" ht="15" hidden="false" customHeight="false" outlineLevel="0" collapsed="false">
      <c r="A7434" s="6" t="n">
        <v>58394.118</v>
      </c>
      <c r="B7434" s="6" t="n">
        <v>1.94212454212454</v>
      </c>
      <c r="C7434" s="6" t="n">
        <v>78</v>
      </c>
      <c r="D7434" s="6" t="n">
        <v>-1</v>
      </c>
      <c r="E7434" s="6" t="n">
        <v>1.98754578754579</v>
      </c>
      <c r="F7434" s="6" t="n">
        <v>0</v>
      </c>
      <c r="G7434" s="6" t="n">
        <v>0</v>
      </c>
      <c r="H7434" s="6" t="str">
        <f aca="false">IF(AND(A7434&gt;=Stimuli!$B$2,A7434&lt;=Stimuli!$C$2),Stimuli!$A$2,IF(AND(A7434&gt;=Stimuli!$B$3,A7434&lt;=Stimuli!$C$3),Stimuli!$A$3,IF(AND(A7434&gt;=Stimuli!$B$4,A7434&lt;=Stimuli!$C$4),Stimuli!$A$4,"")))</f>
        <v>01 Quiet baseline (60s)</v>
      </c>
      <c r="I7434" s="6" t="n">
        <f aca="false">(B7434-B7433)/((A7434-A7433)/1000)</f>
        <v>-0.750183150183148</v>
      </c>
      <c r="J7434" s="6" t="n">
        <f aca="false">IF(OR(B7434&lt;Rules!$B$2,B7434&gt;Rules!$B$3,ABS(I7434)&gt;Rules!$B$4,OR(B7435&lt;Rules!$B$2,B7435&gt;Rules!$B$3,ABS(I7435)&gt;Rules!$B$4)),1,0)</f>
        <v>0</v>
      </c>
      <c r="K7434" s="6" t="str">
        <f aca="false">IF(F7434=1,COUNTIF($F$2:F7434,1),"")</f>
        <v/>
      </c>
    </row>
    <row r="7435" customFormat="false" ht="15" hidden="false" customHeight="false" outlineLevel="0" collapsed="false">
      <c r="A7435" s="6" t="n">
        <v>58401.9305</v>
      </c>
      <c r="B7435" s="6" t="n">
        <v>1.94798534798535</v>
      </c>
      <c r="C7435" s="6" t="n">
        <v>78</v>
      </c>
      <c r="D7435" s="6" t="n">
        <v>-1</v>
      </c>
      <c r="E7435" s="6" t="n">
        <v>1.98754578754579</v>
      </c>
      <c r="F7435" s="6" t="n">
        <v>0</v>
      </c>
      <c r="G7435" s="6" t="n">
        <v>0</v>
      </c>
      <c r="H7435" s="6" t="str">
        <f aca="false">IF(AND(A7435&gt;=Stimuli!$B$2,A7435&lt;=Stimuli!$C$2),Stimuli!$A$2,IF(AND(A7435&gt;=Stimuli!$B$3,A7435&lt;=Stimuli!$C$3),Stimuli!$A$3,IF(AND(A7435&gt;=Stimuli!$B$4,A7435&lt;=Stimuli!$C$4),Stimuli!$A$4,"")))</f>
        <v>01 Quiet baseline (60s)</v>
      </c>
      <c r="I7435" s="6" t="n">
        <f aca="false">(B7435-B7434)/((A7435-A7434)/1000)</f>
        <v>0.750183150183148</v>
      </c>
      <c r="J7435" s="6" t="n">
        <f aca="false">IF(OR(B7435&lt;Rules!$B$2,B7435&gt;Rules!$B$3,ABS(I7435)&gt;Rules!$B$4,OR(B7436&lt;Rules!$B$2,B7436&gt;Rules!$B$3,ABS(I7436)&gt;Rules!$B$4)),1,0)</f>
        <v>0</v>
      </c>
      <c r="K7435" s="6" t="str">
        <f aca="false">IF(F7435=1,COUNTIF($F$2:F7435,1),"")</f>
        <v/>
      </c>
    </row>
    <row r="7436" customFormat="false" ht="15" hidden="false" customHeight="false" outlineLevel="0" collapsed="false">
      <c r="A7436" s="6" t="n">
        <v>58409.743</v>
      </c>
      <c r="B7436" s="6" t="n">
        <v>1.94065934065934</v>
      </c>
      <c r="C7436" s="6" t="n">
        <v>78</v>
      </c>
      <c r="D7436" s="6" t="n">
        <v>-1</v>
      </c>
      <c r="E7436" s="6" t="n">
        <v>1.98754578754579</v>
      </c>
      <c r="F7436" s="6" t="n">
        <v>0</v>
      </c>
      <c r="G7436" s="6" t="n">
        <v>0</v>
      </c>
      <c r="H7436" s="6" t="str">
        <f aca="false">IF(AND(A7436&gt;=Stimuli!$B$2,A7436&lt;=Stimuli!$C$2),Stimuli!$A$2,IF(AND(A7436&gt;=Stimuli!$B$3,A7436&lt;=Stimuli!$C$3),Stimuli!$A$3,IF(AND(A7436&gt;=Stimuli!$B$4,A7436&lt;=Stimuli!$C$4),Stimuli!$A$4,"")))</f>
        <v>01 Quiet baseline (60s)</v>
      </c>
      <c r="I7436" s="6" t="n">
        <f aca="false">(B7436-B7435)/((A7436-A7435)/1000)</f>
        <v>-0.93772893772902</v>
      </c>
      <c r="J7436" s="6" t="n">
        <f aca="false">IF(OR(B7436&lt;Rules!$B$2,B7436&gt;Rules!$B$3,ABS(I7436)&gt;Rules!$B$4,OR(B7437&lt;Rules!$B$2,B7437&gt;Rules!$B$3,ABS(I7437)&gt;Rules!$B$4)),1,0)</f>
        <v>0</v>
      </c>
      <c r="K7436" s="6" t="str">
        <f aca="false">IF(F7436=1,COUNTIF($F$2:F7436,1),"")</f>
        <v/>
      </c>
    </row>
    <row r="7437" customFormat="false" ht="15" hidden="false" customHeight="false" outlineLevel="0" collapsed="false">
      <c r="A7437" s="6" t="n">
        <v>58417.5555</v>
      </c>
      <c r="B7437" s="6" t="n">
        <v>1.94798534798535</v>
      </c>
      <c r="C7437" s="6" t="n">
        <v>78</v>
      </c>
      <c r="D7437" s="6" t="n">
        <v>-1</v>
      </c>
      <c r="E7437" s="6" t="n">
        <v>1.98754578754579</v>
      </c>
      <c r="F7437" s="6" t="n">
        <v>0</v>
      </c>
      <c r="G7437" s="6" t="n">
        <v>0</v>
      </c>
      <c r="H7437" s="6" t="str">
        <f aca="false">IF(AND(A7437&gt;=Stimuli!$B$2,A7437&lt;=Stimuli!$C$2),Stimuli!$A$2,IF(AND(A7437&gt;=Stimuli!$B$3,A7437&lt;=Stimuli!$C$3),Stimuli!$A$3,IF(AND(A7437&gt;=Stimuli!$B$4,A7437&lt;=Stimuli!$C$4),Stimuli!$A$4,"")))</f>
        <v>01 Quiet baseline (60s)</v>
      </c>
      <c r="I7437" s="6" t="n">
        <f aca="false">(B7437-B7436)/((A7437-A7436)/1000)</f>
        <v>0.93772893772902</v>
      </c>
      <c r="J7437" s="6" t="n">
        <f aca="false">IF(OR(B7437&lt;Rules!$B$2,B7437&gt;Rules!$B$3,ABS(I7437)&gt;Rules!$B$4,OR(B7438&lt;Rules!$B$2,B7438&gt;Rules!$B$3,ABS(I7438)&gt;Rules!$B$4)),1,0)</f>
        <v>0</v>
      </c>
      <c r="K7437" s="6" t="str">
        <f aca="false">IF(F7437=1,COUNTIF($F$2:F7437,1),"")</f>
        <v/>
      </c>
    </row>
    <row r="7438" customFormat="false" ht="15" hidden="false" customHeight="false" outlineLevel="0" collapsed="false">
      <c r="A7438" s="6" t="n">
        <v>58425.368</v>
      </c>
      <c r="B7438" s="6" t="n">
        <v>1.93919413919414</v>
      </c>
      <c r="C7438" s="6" t="n">
        <v>78</v>
      </c>
      <c r="D7438" s="6" t="n">
        <v>-1</v>
      </c>
      <c r="E7438" s="6" t="n">
        <v>1.98754578754579</v>
      </c>
      <c r="F7438" s="6" t="n">
        <v>0</v>
      </c>
      <c r="G7438" s="6" t="n">
        <v>0</v>
      </c>
      <c r="H7438" s="6" t="str">
        <f aca="false">IF(AND(A7438&gt;=Stimuli!$B$2,A7438&lt;=Stimuli!$C$2),Stimuli!$A$2,IF(AND(A7438&gt;=Stimuli!$B$3,A7438&lt;=Stimuli!$C$3),Stimuli!$A$3,IF(AND(A7438&gt;=Stimuli!$B$4,A7438&lt;=Stimuli!$C$4),Stimuli!$A$4,"")))</f>
        <v>01 Quiet baseline (60s)</v>
      </c>
      <c r="I7438" s="6" t="n">
        <f aca="false">(B7438-B7437)/((A7438-A7437)/1000)</f>
        <v>-1.12527472527475</v>
      </c>
      <c r="J7438" s="6" t="n">
        <f aca="false">IF(OR(B7438&lt;Rules!$B$2,B7438&gt;Rules!$B$3,ABS(I7438)&gt;Rules!$B$4,OR(B7439&lt;Rules!$B$2,B7439&gt;Rules!$B$3,ABS(I7439)&gt;Rules!$B$4)),1,0)</f>
        <v>0</v>
      </c>
      <c r="K7438" s="6" t="str">
        <f aca="false">IF(F7438=1,COUNTIF($F$2:F7438,1),"")</f>
        <v/>
      </c>
    </row>
    <row r="7439" customFormat="false" ht="15" hidden="false" customHeight="false" outlineLevel="0" collapsed="false">
      <c r="A7439" s="6" t="n">
        <v>58433.1805</v>
      </c>
      <c r="B7439" s="6" t="n">
        <v>1.94652014652015</v>
      </c>
      <c r="C7439" s="6" t="n">
        <v>78</v>
      </c>
      <c r="D7439" s="6" t="n">
        <v>-1</v>
      </c>
      <c r="E7439" s="6" t="n">
        <v>1.98754578754579</v>
      </c>
      <c r="F7439" s="6" t="n">
        <v>0</v>
      </c>
      <c r="G7439" s="6" t="n">
        <v>0</v>
      </c>
      <c r="H7439" s="6" t="str">
        <f aca="false">IF(AND(A7439&gt;=Stimuli!$B$2,A7439&lt;=Stimuli!$C$2),Stimuli!$A$2,IF(AND(A7439&gt;=Stimuli!$B$3,A7439&lt;=Stimuli!$C$3),Stimuli!$A$3,IF(AND(A7439&gt;=Stimuli!$B$4,A7439&lt;=Stimuli!$C$4),Stimuli!$A$4,"")))</f>
        <v>01 Quiet baseline (60s)</v>
      </c>
      <c r="I7439" s="6" t="n">
        <f aca="false">(B7439-B7438)/((A7439-A7438)/1000)</f>
        <v>0.937728937728906</v>
      </c>
      <c r="J7439" s="6" t="n">
        <f aca="false">IF(OR(B7439&lt;Rules!$B$2,B7439&gt;Rules!$B$3,ABS(I7439)&gt;Rules!$B$4,OR(B7440&lt;Rules!$B$2,B7440&gt;Rules!$B$3,ABS(I7440)&gt;Rules!$B$4)),1,0)</f>
        <v>0</v>
      </c>
      <c r="K7439" s="6" t="str">
        <f aca="false">IF(F7439=1,COUNTIF($F$2:F7439,1),"")</f>
        <v/>
      </c>
    </row>
    <row r="7440" customFormat="false" ht="15" hidden="false" customHeight="false" outlineLevel="0" collapsed="false">
      <c r="A7440" s="6" t="n">
        <v>58440.993</v>
      </c>
      <c r="B7440" s="6" t="n">
        <v>1.94065934065934</v>
      </c>
      <c r="C7440" s="6" t="n">
        <v>78</v>
      </c>
      <c r="D7440" s="6" t="n">
        <v>-1</v>
      </c>
      <c r="E7440" s="6" t="n">
        <v>1.98754578754579</v>
      </c>
      <c r="F7440" s="6" t="n">
        <v>0</v>
      </c>
      <c r="G7440" s="6" t="n">
        <v>0</v>
      </c>
      <c r="H7440" s="6" t="str">
        <f aca="false">IF(AND(A7440&gt;=Stimuli!$B$2,A7440&lt;=Stimuli!$C$2),Stimuli!$A$2,IF(AND(A7440&gt;=Stimuli!$B$3,A7440&lt;=Stimuli!$C$3),Stimuli!$A$3,IF(AND(A7440&gt;=Stimuli!$B$4,A7440&lt;=Stimuli!$C$4),Stimuli!$A$4,"")))</f>
        <v>01 Quiet baseline (60s)</v>
      </c>
      <c r="I7440" s="6" t="n">
        <f aca="false">(B7440-B7439)/((A7440-A7439)/1000)</f>
        <v>-0.750183150183176</v>
      </c>
      <c r="J7440" s="6" t="n">
        <f aca="false">IF(OR(B7440&lt;Rules!$B$2,B7440&gt;Rules!$B$3,ABS(I7440)&gt;Rules!$B$4,OR(B7441&lt;Rules!$B$2,B7441&gt;Rules!$B$3,ABS(I7441)&gt;Rules!$B$4)),1,0)</f>
        <v>0</v>
      </c>
      <c r="K7440" s="6" t="str">
        <f aca="false">IF(F7440=1,COUNTIF($F$2:F7440,1),"")</f>
        <v/>
      </c>
    </row>
    <row r="7441" customFormat="false" ht="15" hidden="false" customHeight="false" outlineLevel="0" collapsed="false">
      <c r="A7441" s="6" t="n">
        <v>58448.8055</v>
      </c>
      <c r="B7441" s="6" t="n">
        <v>1.94505494505495</v>
      </c>
      <c r="C7441" s="6" t="n">
        <v>78</v>
      </c>
      <c r="D7441" s="6" t="n">
        <v>-1</v>
      </c>
      <c r="E7441" s="6" t="n">
        <v>1.98754578754579</v>
      </c>
      <c r="F7441" s="6" t="n">
        <v>0</v>
      </c>
      <c r="G7441" s="6" t="n">
        <v>0</v>
      </c>
      <c r="H7441" s="6" t="str">
        <f aca="false">IF(AND(A7441&gt;=Stimuli!$B$2,A7441&lt;=Stimuli!$C$2),Stimuli!$A$2,IF(AND(A7441&gt;=Stimuli!$B$3,A7441&lt;=Stimuli!$C$3),Stimuli!$A$3,IF(AND(A7441&gt;=Stimuli!$B$4,A7441&lt;=Stimuli!$C$4),Stimuli!$A$4,"")))</f>
        <v>01 Quiet baseline (60s)</v>
      </c>
      <c r="I7441" s="6" t="n">
        <f aca="false">(B7441-B7440)/((A7441-A7440)/1000)</f>
        <v>0.562637362637446</v>
      </c>
      <c r="J7441" s="6" t="n">
        <f aca="false">IF(OR(B7441&lt;Rules!$B$2,B7441&gt;Rules!$B$3,ABS(I7441)&gt;Rules!$B$4,OR(B7442&lt;Rules!$B$2,B7442&gt;Rules!$B$3,ABS(I7442)&gt;Rules!$B$4)),1,0)</f>
        <v>0</v>
      </c>
      <c r="K7441" s="6" t="str">
        <f aca="false">IF(F7441=1,COUNTIF($F$2:F7441,1),"")</f>
        <v/>
      </c>
    </row>
    <row r="7442" customFormat="false" ht="15" hidden="false" customHeight="false" outlineLevel="0" collapsed="false">
      <c r="A7442" s="6" t="n">
        <v>58456.618</v>
      </c>
      <c r="B7442" s="6" t="n">
        <v>1.94065934065934</v>
      </c>
      <c r="C7442" s="6" t="n">
        <v>78</v>
      </c>
      <c r="D7442" s="6" t="n">
        <v>-1</v>
      </c>
      <c r="E7442" s="6" t="n">
        <v>1.98754578754579</v>
      </c>
      <c r="F7442" s="6" t="n">
        <v>0</v>
      </c>
      <c r="G7442" s="6" t="n">
        <v>0</v>
      </c>
      <c r="H7442" s="6" t="str">
        <f aca="false">IF(AND(A7442&gt;=Stimuli!$B$2,A7442&lt;=Stimuli!$C$2),Stimuli!$A$2,IF(AND(A7442&gt;=Stimuli!$B$3,A7442&lt;=Stimuli!$C$3),Stimuli!$A$3,IF(AND(A7442&gt;=Stimuli!$B$4,A7442&lt;=Stimuli!$C$4),Stimuli!$A$4,"")))</f>
        <v>01 Quiet baseline (60s)</v>
      </c>
      <c r="I7442" s="6" t="n">
        <f aca="false">(B7442-B7441)/((A7442-A7441)/1000)</f>
        <v>-0.562637362637446</v>
      </c>
      <c r="J7442" s="6" t="n">
        <f aca="false">IF(OR(B7442&lt;Rules!$B$2,B7442&gt;Rules!$B$3,ABS(I7442)&gt;Rules!$B$4,OR(B7443&lt;Rules!$B$2,B7443&gt;Rules!$B$3,ABS(I7443)&gt;Rules!$B$4)),1,0)</f>
        <v>0</v>
      </c>
      <c r="K7442" s="6" t="str">
        <f aca="false">IF(F7442=1,COUNTIF($F$2:F7442,1),"")</f>
        <v/>
      </c>
    </row>
    <row r="7443" customFormat="false" ht="15" hidden="false" customHeight="false" outlineLevel="0" collapsed="false">
      <c r="A7443" s="6" t="n">
        <v>58464.4305</v>
      </c>
      <c r="B7443" s="6" t="n">
        <v>1.94358974358974</v>
      </c>
      <c r="C7443" s="6" t="n">
        <v>78</v>
      </c>
      <c r="D7443" s="6" t="n">
        <v>-1</v>
      </c>
      <c r="E7443" s="6" t="n">
        <v>1.98754578754579</v>
      </c>
      <c r="F7443" s="6" t="n">
        <v>0</v>
      </c>
      <c r="G7443" s="6" t="n">
        <v>0</v>
      </c>
      <c r="H7443" s="6" t="str">
        <f aca="false">IF(AND(A7443&gt;=Stimuli!$B$2,A7443&lt;=Stimuli!$C$2),Stimuli!$A$2,IF(AND(A7443&gt;=Stimuli!$B$3,A7443&lt;=Stimuli!$C$3),Stimuli!$A$3,IF(AND(A7443&gt;=Stimuli!$B$4,A7443&lt;=Stimuli!$C$4),Stimuli!$A$4,"")))</f>
        <v>01 Quiet baseline (60s)</v>
      </c>
      <c r="I7443" s="6" t="n">
        <f aca="false">(B7443-B7442)/((A7443-A7442)/1000)</f>
        <v>0.375091575091716</v>
      </c>
      <c r="J7443" s="6" t="n">
        <f aca="false">IF(OR(B7443&lt;Rules!$B$2,B7443&gt;Rules!$B$3,ABS(I7443)&gt;Rules!$B$4,OR(B7444&lt;Rules!$B$2,B7444&gt;Rules!$B$3,ABS(I7444)&gt;Rules!$B$4)),1,0)</f>
        <v>0</v>
      </c>
      <c r="K7443" s="6" t="str">
        <f aca="false">IF(F7443=1,COUNTIF($F$2:F7443,1),"")</f>
        <v/>
      </c>
    </row>
    <row r="7444" customFormat="false" ht="15" hidden="false" customHeight="false" outlineLevel="0" collapsed="false">
      <c r="A7444" s="6" t="n">
        <v>58472.243</v>
      </c>
      <c r="B7444" s="6" t="n">
        <v>1.94212454212454</v>
      </c>
      <c r="C7444" s="6" t="n">
        <v>78</v>
      </c>
      <c r="D7444" s="6" t="n">
        <v>-1</v>
      </c>
      <c r="E7444" s="6" t="n">
        <v>1.98754578754579</v>
      </c>
      <c r="F7444" s="6" t="n">
        <v>0</v>
      </c>
      <c r="G7444" s="6" t="n">
        <v>0</v>
      </c>
      <c r="H7444" s="6" t="str">
        <f aca="false">IF(AND(A7444&gt;=Stimuli!$B$2,A7444&lt;=Stimuli!$C$2),Stimuli!$A$2,IF(AND(A7444&gt;=Stimuli!$B$3,A7444&lt;=Stimuli!$C$3),Stimuli!$A$3,IF(AND(A7444&gt;=Stimuli!$B$4,A7444&lt;=Stimuli!$C$4),Stimuli!$A$4,"")))</f>
        <v>01 Quiet baseline (60s)</v>
      </c>
      <c r="I7444" s="6" t="n">
        <f aca="false">(B7444-B7443)/((A7444-A7443)/1000)</f>
        <v>-0.187545787545844</v>
      </c>
      <c r="J7444" s="6" t="n">
        <f aca="false">IF(OR(B7444&lt;Rules!$B$2,B7444&gt;Rules!$B$3,ABS(I7444)&gt;Rules!$B$4,OR(B7445&lt;Rules!$B$2,B7445&gt;Rules!$B$3,ABS(I7445)&gt;Rules!$B$4)),1,0)</f>
        <v>0</v>
      </c>
      <c r="K7444" s="6" t="str">
        <f aca="false">IF(F7444=1,COUNTIF($F$2:F7444,1),"")</f>
        <v/>
      </c>
    </row>
    <row r="7445" customFormat="false" ht="15" hidden="false" customHeight="false" outlineLevel="0" collapsed="false">
      <c r="A7445" s="6" t="n">
        <v>58480.0555</v>
      </c>
      <c r="B7445" s="6" t="n">
        <v>1.94212454212454</v>
      </c>
      <c r="C7445" s="6" t="n">
        <v>78</v>
      </c>
      <c r="D7445" s="6" t="n">
        <v>-1</v>
      </c>
      <c r="E7445" s="6" t="n">
        <v>1.98754578754579</v>
      </c>
      <c r="F7445" s="6" t="n">
        <v>0</v>
      </c>
      <c r="G7445" s="6" t="n">
        <v>0</v>
      </c>
      <c r="H7445" s="6" t="str">
        <f aca="false">IF(AND(A7445&gt;=Stimuli!$B$2,A7445&lt;=Stimuli!$C$2),Stimuli!$A$2,IF(AND(A7445&gt;=Stimuli!$B$3,A7445&lt;=Stimuli!$C$3),Stimuli!$A$3,IF(AND(A7445&gt;=Stimuli!$B$4,A7445&lt;=Stimuli!$C$4),Stimuli!$A$4,"")))</f>
        <v>01 Quiet baseline (60s)</v>
      </c>
      <c r="I7445" s="6" t="n">
        <f aca="false">(B7445-B7444)/((A7445-A7444)/1000)</f>
        <v>0</v>
      </c>
      <c r="J7445" s="6" t="n">
        <f aca="false">IF(OR(B7445&lt;Rules!$B$2,B7445&gt;Rules!$B$3,ABS(I7445)&gt;Rules!$B$4,OR(B7446&lt;Rules!$B$2,B7446&gt;Rules!$B$3,ABS(I7446)&gt;Rules!$B$4)),1,0)</f>
        <v>0</v>
      </c>
      <c r="K7445" s="6" t="str">
        <f aca="false">IF(F7445=1,COUNTIF($F$2:F7445,1),"")</f>
        <v/>
      </c>
    </row>
    <row r="7446" customFormat="false" ht="15" hidden="false" customHeight="false" outlineLevel="0" collapsed="false">
      <c r="A7446" s="6" t="n">
        <v>58487.868</v>
      </c>
      <c r="B7446" s="6" t="n">
        <v>1.94505494505495</v>
      </c>
      <c r="C7446" s="6" t="n">
        <v>78</v>
      </c>
      <c r="D7446" s="6" t="n">
        <v>-1</v>
      </c>
      <c r="E7446" s="6" t="n">
        <v>1.98754578754579</v>
      </c>
      <c r="F7446" s="6" t="n">
        <v>0</v>
      </c>
      <c r="G7446" s="6" t="n">
        <v>0</v>
      </c>
      <c r="H7446" s="6" t="str">
        <f aca="false">IF(AND(A7446&gt;=Stimuli!$B$2,A7446&lt;=Stimuli!$C$2),Stimuli!$A$2,IF(AND(A7446&gt;=Stimuli!$B$3,A7446&lt;=Stimuli!$C$3),Stimuli!$A$3,IF(AND(A7446&gt;=Stimuli!$B$4,A7446&lt;=Stimuli!$C$4),Stimuli!$A$4,"")))</f>
        <v>01 Quiet baseline (60s)</v>
      </c>
      <c r="I7446" s="6" t="n">
        <f aca="false">(B7446-B7445)/((A7446-A7445)/1000)</f>
        <v>0.375091575091574</v>
      </c>
      <c r="J7446" s="6" t="n">
        <f aca="false">IF(OR(B7446&lt;Rules!$B$2,B7446&gt;Rules!$B$3,ABS(I7446)&gt;Rules!$B$4,OR(B7447&lt;Rules!$B$2,B7447&gt;Rules!$B$3,ABS(I7447)&gt;Rules!$B$4)),1,0)</f>
        <v>0</v>
      </c>
      <c r="K7446" s="6" t="str">
        <f aca="false">IF(F7446=1,COUNTIF($F$2:F7446,1),"")</f>
        <v/>
      </c>
    </row>
    <row r="7447" customFormat="false" ht="15" hidden="false" customHeight="false" outlineLevel="0" collapsed="false">
      <c r="A7447" s="6" t="n">
        <v>58495.6805</v>
      </c>
      <c r="B7447" s="6" t="n">
        <v>1.94212454212454</v>
      </c>
      <c r="C7447" s="6" t="n">
        <v>78</v>
      </c>
      <c r="D7447" s="6" t="n">
        <v>-1</v>
      </c>
      <c r="E7447" s="6" t="n">
        <v>1.98754578754579</v>
      </c>
      <c r="F7447" s="6" t="n">
        <v>0</v>
      </c>
      <c r="G7447" s="6" t="n">
        <v>0</v>
      </c>
      <c r="H7447" s="6" t="str">
        <f aca="false">IF(AND(A7447&gt;=Stimuli!$B$2,A7447&lt;=Stimuli!$C$2),Stimuli!$A$2,IF(AND(A7447&gt;=Stimuli!$B$3,A7447&lt;=Stimuli!$C$3),Stimuli!$A$3,IF(AND(A7447&gt;=Stimuli!$B$4,A7447&lt;=Stimuli!$C$4),Stimuli!$A$4,"")))</f>
        <v>01 Quiet baseline (60s)</v>
      </c>
      <c r="I7447" s="6" t="n">
        <f aca="false">(B7447-B7446)/((A7447-A7446)/1000)</f>
        <v>-0.375091575091574</v>
      </c>
      <c r="J7447" s="6" t="n">
        <f aca="false">IF(OR(B7447&lt;Rules!$B$2,B7447&gt;Rules!$B$3,ABS(I7447)&gt;Rules!$B$4,OR(B7448&lt;Rules!$B$2,B7448&gt;Rules!$B$3,ABS(I7448)&gt;Rules!$B$4)),1,0)</f>
        <v>0</v>
      </c>
      <c r="K7447" s="6" t="str">
        <f aca="false">IF(F7447=1,COUNTIF($F$2:F7447,1),"")</f>
        <v/>
      </c>
    </row>
    <row r="7448" customFormat="false" ht="15" hidden="false" customHeight="false" outlineLevel="0" collapsed="false">
      <c r="A7448" s="6" t="n">
        <v>58503.493</v>
      </c>
      <c r="B7448" s="6" t="n">
        <v>1.94652014652015</v>
      </c>
      <c r="C7448" s="6" t="n">
        <v>78</v>
      </c>
      <c r="D7448" s="6" t="n">
        <v>-1</v>
      </c>
      <c r="E7448" s="6" t="n">
        <v>1.98754578754579</v>
      </c>
      <c r="F7448" s="6" t="n">
        <v>0</v>
      </c>
      <c r="G7448" s="6" t="n">
        <v>0</v>
      </c>
      <c r="H7448" s="6" t="str">
        <f aca="false">IF(AND(A7448&gt;=Stimuli!$B$2,A7448&lt;=Stimuli!$C$2),Stimuli!$A$2,IF(AND(A7448&gt;=Stimuli!$B$3,A7448&lt;=Stimuli!$C$3),Stimuli!$A$3,IF(AND(A7448&gt;=Stimuli!$B$4,A7448&lt;=Stimuli!$C$4),Stimuli!$A$4,"")))</f>
        <v>01 Quiet baseline (60s)</v>
      </c>
      <c r="I7448" s="6" t="n">
        <f aca="false">(B7448-B7447)/((A7448-A7447)/1000)</f>
        <v>0.562637362637304</v>
      </c>
      <c r="J7448" s="6" t="n">
        <f aca="false">IF(OR(B7448&lt;Rules!$B$2,B7448&gt;Rules!$B$3,ABS(I7448)&gt;Rules!$B$4,OR(B7449&lt;Rules!$B$2,B7449&gt;Rules!$B$3,ABS(I7449)&gt;Rules!$B$4)),1,0)</f>
        <v>0</v>
      </c>
      <c r="K7448" s="6" t="str">
        <f aca="false">IF(F7448=1,COUNTIF($F$2:F7448,1),"")</f>
        <v/>
      </c>
    </row>
    <row r="7449" customFormat="false" ht="15" hidden="false" customHeight="false" outlineLevel="0" collapsed="false">
      <c r="A7449" s="6" t="n">
        <v>58511.3055</v>
      </c>
      <c r="B7449" s="6" t="n">
        <v>1.94212454212454</v>
      </c>
      <c r="C7449" s="6" t="n">
        <v>78</v>
      </c>
      <c r="D7449" s="6" t="n">
        <v>-1</v>
      </c>
      <c r="E7449" s="6" t="n">
        <v>1.98754578754579</v>
      </c>
      <c r="F7449" s="6" t="n">
        <v>0</v>
      </c>
      <c r="G7449" s="6" t="n">
        <v>0</v>
      </c>
      <c r="H7449" s="6" t="str">
        <f aca="false">IF(AND(A7449&gt;=Stimuli!$B$2,A7449&lt;=Stimuli!$C$2),Stimuli!$A$2,IF(AND(A7449&gt;=Stimuli!$B$3,A7449&lt;=Stimuli!$C$3),Stimuli!$A$3,IF(AND(A7449&gt;=Stimuli!$B$4,A7449&lt;=Stimuli!$C$4),Stimuli!$A$4,"")))</f>
        <v>01 Quiet baseline (60s)</v>
      </c>
      <c r="I7449" s="6" t="n">
        <f aca="false">(B7449-B7448)/((A7449-A7448)/1000)</f>
        <v>-0.562637362637304</v>
      </c>
      <c r="J7449" s="6" t="n">
        <f aca="false">IF(OR(B7449&lt;Rules!$B$2,B7449&gt;Rules!$B$3,ABS(I7449)&gt;Rules!$B$4,OR(B7450&lt;Rules!$B$2,B7450&gt;Rules!$B$3,ABS(I7450)&gt;Rules!$B$4)),1,0)</f>
        <v>0</v>
      </c>
      <c r="K7449" s="6" t="str">
        <f aca="false">IF(F7449=1,COUNTIF($F$2:F7449,1),"")</f>
        <v/>
      </c>
    </row>
    <row r="7450" customFormat="false" ht="15" hidden="false" customHeight="false" outlineLevel="0" collapsed="false">
      <c r="A7450" s="6" t="n">
        <v>58519.118</v>
      </c>
      <c r="B7450" s="6" t="n">
        <v>1.94798534798535</v>
      </c>
      <c r="C7450" s="6" t="n">
        <v>78</v>
      </c>
      <c r="D7450" s="6" t="n">
        <v>-1</v>
      </c>
      <c r="E7450" s="6" t="n">
        <v>1.98754578754579</v>
      </c>
      <c r="F7450" s="6" t="n">
        <v>0</v>
      </c>
      <c r="G7450" s="6" t="n">
        <v>0</v>
      </c>
      <c r="H7450" s="6" t="str">
        <f aca="false">IF(AND(A7450&gt;=Stimuli!$B$2,A7450&lt;=Stimuli!$C$2),Stimuli!$A$2,IF(AND(A7450&gt;=Stimuli!$B$3,A7450&lt;=Stimuli!$C$3),Stimuli!$A$3,IF(AND(A7450&gt;=Stimuli!$B$4,A7450&lt;=Stimuli!$C$4),Stimuli!$A$4,"")))</f>
        <v>01 Quiet baseline (60s)</v>
      </c>
      <c r="I7450" s="6" t="n">
        <f aca="false">(B7450-B7449)/((A7450-A7449)/1000)</f>
        <v>0.750183150183148</v>
      </c>
      <c r="J7450" s="6" t="n">
        <f aca="false">IF(OR(B7450&lt;Rules!$B$2,B7450&gt;Rules!$B$3,ABS(I7450)&gt;Rules!$B$4,OR(B7451&lt;Rules!$B$2,B7451&gt;Rules!$B$3,ABS(I7451)&gt;Rules!$B$4)),1,0)</f>
        <v>0</v>
      </c>
      <c r="K7450" s="6" t="str">
        <f aca="false">IF(F7450=1,COUNTIF($F$2:F7450,1),"")</f>
        <v/>
      </c>
    </row>
    <row r="7451" customFormat="false" ht="15" hidden="false" customHeight="false" outlineLevel="0" collapsed="false">
      <c r="A7451" s="6" t="n">
        <v>58526.9305</v>
      </c>
      <c r="B7451" s="6" t="n">
        <v>1.94065934065934</v>
      </c>
      <c r="C7451" s="6" t="n">
        <v>78</v>
      </c>
      <c r="D7451" s="6" t="n">
        <v>-1</v>
      </c>
      <c r="E7451" s="6" t="n">
        <v>1.98754578754579</v>
      </c>
      <c r="F7451" s="6" t="n">
        <v>0</v>
      </c>
      <c r="G7451" s="6" t="n">
        <v>0</v>
      </c>
      <c r="H7451" s="6" t="str">
        <f aca="false">IF(AND(A7451&gt;=Stimuli!$B$2,A7451&lt;=Stimuli!$C$2),Stimuli!$A$2,IF(AND(A7451&gt;=Stimuli!$B$3,A7451&lt;=Stimuli!$C$3),Stimuli!$A$3,IF(AND(A7451&gt;=Stimuli!$B$4,A7451&lt;=Stimuli!$C$4),Stimuli!$A$4,"")))</f>
        <v>01 Quiet baseline (60s)</v>
      </c>
      <c r="I7451" s="6" t="n">
        <f aca="false">(B7451-B7450)/((A7451-A7450)/1000)</f>
        <v>-0.93772893772902</v>
      </c>
      <c r="J7451" s="6" t="n">
        <f aca="false">IF(OR(B7451&lt;Rules!$B$2,B7451&gt;Rules!$B$3,ABS(I7451)&gt;Rules!$B$4,OR(B7452&lt;Rules!$B$2,B7452&gt;Rules!$B$3,ABS(I7452)&gt;Rules!$B$4)),1,0)</f>
        <v>0</v>
      </c>
      <c r="K7451" s="6" t="str">
        <f aca="false">IF(F7451=1,COUNTIF($F$2:F7451,1),"")</f>
        <v/>
      </c>
    </row>
    <row r="7452" customFormat="false" ht="15" hidden="false" customHeight="false" outlineLevel="0" collapsed="false">
      <c r="A7452" s="6" t="n">
        <v>58534.743</v>
      </c>
      <c r="B7452" s="6" t="n">
        <v>1.94798534798535</v>
      </c>
      <c r="C7452" s="6" t="n">
        <v>78</v>
      </c>
      <c r="D7452" s="6" t="n">
        <v>-1</v>
      </c>
      <c r="E7452" s="6" t="n">
        <v>1.98754578754579</v>
      </c>
      <c r="F7452" s="6" t="n">
        <v>0</v>
      </c>
      <c r="G7452" s="6" t="n">
        <v>0</v>
      </c>
      <c r="H7452" s="6" t="str">
        <f aca="false">IF(AND(A7452&gt;=Stimuli!$B$2,A7452&lt;=Stimuli!$C$2),Stimuli!$A$2,IF(AND(A7452&gt;=Stimuli!$B$3,A7452&lt;=Stimuli!$C$3),Stimuli!$A$3,IF(AND(A7452&gt;=Stimuli!$B$4,A7452&lt;=Stimuli!$C$4),Stimuli!$A$4,"")))</f>
        <v>01 Quiet baseline (60s)</v>
      </c>
      <c r="I7452" s="6" t="n">
        <f aca="false">(B7452-B7451)/((A7452-A7451)/1000)</f>
        <v>0.93772893772902</v>
      </c>
      <c r="J7452" s="6" t="n">
        <f aca="false">IF(OR(B7452&lt;Rules!$B$2,B7452&gt;Rules!$B$3,ABS(I7452)&gt;Rules!$B$4,OR(B7453&lt;Rules!$B$2,B7453&gt;Rules!$B$3,ABS(I7453)&gt;Rules!$B$4)),1,0)</f>
        <v>0</v>
      </c>
      <c r="K7452" s="6" t="str">
        <f aca="false">IF(F7452=1,COUNTIF($F$2:F7452,1),"")</f>
        <v/>
      </c>
    </row>
    <row r="7453" customFormat="false" ht="15" hidden="false" customHeight="false" outlineLevel="0" collapsed="false">
      <c r="A7453" s="6" t="n">
        <v>58542.5555</v>
      </c>
      <c r="B7453" s="6" t="n">
        <v>1.94065934065934</v>
      </c>
      <c r="C7453" s="6" t="n">
        <v>78</v>
      </c>
      <c r="D7453" s="6" t="n">
        <v>-1</v>
      </c>
      <c r="E7453" s="6" t="n">
        <v>1.98754578754579</v>
      </c>
      <c r="F7453" s="6" t="n">
        <v>0</v>
      </c>
      <c r="G7453" s="6" t="n">
        <v>0</v>
      </c>
      <c r="H7453" s="6" t="str">
        <f aca="false">IF(AND(A7453&gt;=Stimuli!$B$2,A7453&lt;=Stimuli!$C$2),Stimuli!$A$2,IF(AND(A7453&gt;=Stimuli!$B$3,A7453&lt;=Stimuli!$C$3),Stimuli!$A$3,IF(AND(A7453&gt;=Stimuli!$B$4,A7453&lt;=Stimuli!$C$4),Stimuli!$A$4,"")))</f>
        <v>01 Quiet baseline (60s)</v>
      </c>
      <c r="I7453" s="6" t="n">
        <f aca="false">(B7453-B7452)/((A7453-A7452)/1000)</f>
        <v>-0.93772893772902</v>
      </c>
      <c r="J7453" s="6" t="n">
        <f aca="false">IF(OR(B7453&lt;Rules!$B$2,B7453&gt;Rules!$B$3,ABS(I7453)&gt;Rules!$B$4,OR(B7454&lt;Rules!$B$2,B7454&gt;Rules!$B$3,ABS(I7454)&gt;Rules!$B$4)),1,0)</f>
        <v>0</v>
      </c>
      <c r="K7453" s="6" t="str">
        <f aca="false">IF(F7453=1,COUNTIF($F$2:F7453,1),"")</f>
        <v/>
      </c>
    </row>
    <row r="7454" customFormat="false" ht="15" hidden="false" customHeight="false" outlineLevel="0" collapsed="false">
      <c r="A7454" s="6" t="n">
        <v>58550.368</v>
      </c>
      <c r="B7454" s="6" t="n">
        <v>1.94798534798535</v>
      </c>
      <c r="C7454" s="6" t="n">
        <v>78</v>
      </c>
      <c r="D7454" s="6" t="n">
        <v>-1</v>
      </c>
      <c r="E7454" s="6" t="n">
        <v>1.98754578754579</v>
      </c>
      <c r="F7454" s="6" t="n">
        <v>0</v>
      </c>
      <c r="G7454" s="6" t="n">
        <v>0</v>
      </c>
      <c r="H7454" s="6" t="str">
        <f aca="false">IF(AND(A7454&gt;=Stimuli!$B$2,A7454&lt;=Stimuli!$C$2),Stimuli!$A$2,IF(AND(A7454&gt;=Stimuli!$B$3,A7454&lt;=Stimuli!$C$3),Stimuli!$A$3,IF(AND(A7454&gt;=Stimuli!$B$4,A7454&lt;=Stimuli!$C$4),Stimuli!$A$4,"")))</f>
        <v>01 Quiet baseline (60s)</v>
      </c>
      <c r="I7454" s="6" t="n">
        <f aca="false">(B7454-B7453)/((A7454-A7453)/1000)</f>
        <v>0.93772893772902</v>
      </c>
      <c r="J7454" s="6" t="n">
        <f aca="false">IF(OR(B7454&lt;Rules!$B$2,B7454&gt;Rules!$B$3,ABS(I7454)&gt;Rules!$B$4,OR(B7455&lt;Rules!$B$2,B7455&gt;Rules!$B$3,ABS(I7455)&gt;Rules!$B$4)),1,0)</f>
        <v>0</v>
      </c>
      <c r="K7454" s="6" t="str">
        <f aca="false">IF(F7454=1,COUNTIF($F$2:F7454,1),"")</f>
        <v/>
      </c>
    </row>
    <row r="7455" customFormat="false" ht="15" hidden="false" customHeight="false" outlineLevel="0" collapsed="false">
      <c r="A7455" s="6" t="n">
        <v>58558.1805</v>
      </c>
      <c r="B7455" s="6" t="n">
        <v>1.94065934065934</v>
      </c>
      <c r="C7455" s="6" t="n">
        <v>78</v>
      </c>
      <c r="D7455" s="6" t="n">
        <v>-1</v>
      </c>
      <c r="E7455" s="6" t="n">
        <v>1.98754578754579</v>
      </c>
      <c r="F7455" s="6" t="n">
        <v>0</v>
      </c>
      <c r="G7455" s="6" t="n">
        <v>0</v>
      </c>
      <c r="H7455" s="6" t="str">
        <f aca="false">IF(AND(A7455&gt;=Stimuli!$B$2,A7455&lt;=Stimuli!$C$2),Stimuli!$A$2,IF(AND(A7455&gt;=Stimuli!$B$3,A7455&lt;=Stimuli!$C$3),Stimuli!$A$3,IF(AND(A7455&gt;=Stimuli!$B$4,A7455&lt;=Stimuli!$C$4),Stimuli!$A$4,"")))</f>
        <v>01 Quiet baseline (60s)</v>
      </c>
      <c r="I7455" s="6" t="n">
        <f aca="false">(B7455-B7454)/((A7455-A7454)/1000)</f>
        <v>-0.93772893772902</v>
      </c>
      <c r="J7455" s="6" t="n">
        <f aca="false">IF(OR(B7455&lt;Rules!$B$2,B7455&gt;Rules!$B$3,ABS(I7455)&gt;Rules!$B$4,OR(B7456&lt;Rules!$B$2,B7456&gt;Rules!$B$3,ABS(I7456)&gt;Rules!$B$4)),1,0)</f>
        <v>0</v>
      </c>
      <c r="K7455" s="6" t="str">
        <f aca="false">IF(F7455=1,COUNTIF($F$2:F7455,1),"")</f>
        <v/>
      </c>
    </row>
    <row r="7456" customFormat="false" ht="15" hidden="false" customHeight="false" outlineLevel="0" collapsed="false">
      <c r="A7456" s="6" t="n">
        <v>58565.993</v>
      </c>
      <c r="B7456" s="6" t="n">
        <v>1.94652014652015</v>
      </c>
      <c r="C7456" s="6" t="n">
        <v>78</v>
      </c>
      <c r="D7456" s="6" t="n">
        <v>-1</v>
      </c>
      <c r="E7456" s="6" t="n">
        <v>1.98754578754579</v>
      </c>
      <c r="F7456" s="6" t="n">
        <v>0</v>
      </c>
      <c r="G7456" s="6" t="n">
        <v>0</v>
      </c>
      <c r="H7456" s="6" t="str">
        <f aca="false">IF(AND(A7456&gt;=Stimuli!$B$2,A7456&lt;=Stimuli!$C$2),Stimuli!$A$2,IF(AND(A7456&gt;=Stimuli!$B$3,A7456&lt;=Stimuli!$C$3),Stimuli!$A$3,IF(AND(A7456&gt;=Stimuli!$B$4,A7456&lt;=Stimuli!$C$4),Stimuli!$A$4,"")))</f>
        <v>01 Quiet baseline (60s)</v>
      </c>
      <c r="I7456" s="6" t="n">
        <f aca="false">(B7456-B7455)/((A7456-A7455)/1000)</f>
        <v>0.750183150183176</v>
      </c>
      <c r="J7456" s="6" t="n">
        <f aca="false">IF(OR(B7456&lt;Rules!$B$2,B7456&gt;Rules!$B$3,ABS(I7456)&gt;Rules!$B$4,OR(B7457&lt;Rules!$B$2,B7457&gt;Rules!$B$3,ABS(I7457)&gt;Rules!$B$4)),1,0)</f>
        <v>0</v>
      </c>
      <c r="K7456" s="6" t="str">
        <f aca="false">IF(F7456=1,COUNTIF($F$2:F7456,1),"")</f>
        <v/>
      </c>
    </row>
    <row r="7457" customFormat="false" ht="15" hidden="false" customHeight="false" outlineLevel="0" collapsed="false">
      <c r="A7457" s="6" t="n">
        <v>58573.8055</v>
      </c>
      <c r="B7457" s="6" t="n">
        <v>1.94212454212454</v>
      </c>
      <c r="C7457" s="6" t="n">
        <v>78</v>
      </c>
      <c r="D7457" s="6" t="n">
        <v>-1</v>
      </c>
      <c r="E7457" s="6" t="n">
        <v>1.98754578754579</v>
      </c>
      <c r="F7457" s="6" t="n">
        <v>0</v>
      </c>
      <c r="G7457" s="6" t="n">
        <v>0</v>
      </c>
      <c r="H7457" s="6" t="str">
        <f aca="false">IF(AND(A7457&gt;=Stimuli!$B$2,A7457&lt;=Stimuli!$C$2),Stimuli!$A$2,IF(AND(A7457&gt;=Stimuli!$B$3,A7457&lt;=Stimuli!$C$3),Stimuli!$A$3,IF(AND(A7457&gt;=Stimuli!$B$4,A7457&lt;=Stimuli!$C$4),Stimuli!$A$4,"")))</f>
        <v>01 Quiet baseline (60s)</v>
      </c>
      <c r="I7457" s="6" t="n">
        <f aca="false">(B7457-B7456)/((A7457-A7456)/1000)</f>
        <v>-0.562637362637304</v>
      </c>
      <c r="J7457" s="6" t="n">
        <f aca="false">IF(OR(B7457&lt;Rules!$B$2,B7457&gt;Rules!$B$3,ABS(I7457)&gt;Rules!$B$4,OR(B7458&lt;Rules!$B$2,B7458&gt;Rules!$B$3,ABS(I7458)&gt;Rules!$B$4)),1,0)</f>
        <v>0</v>
      </c>
      <c r="K7457" s="6" t="str">
        <f aca="false">IF(F7457=1,COUNTIF($F$2:F7457,1),"")</f>
        <v/>
      </c>
    </row>
    <row r="7458" customFormat="false" ht="15" hidden="false" customHeight="false" outlineLevel="0" collapsed="false">
      <c r="A7458" s="6" t="n">
        <v>58581.618</v>
      </c>
      <c r="B7458" s="6" t="n">
        <v>1.94505494505495</v>
      </c>
      <c r="C7458" s="6" t="n">
        <v>78</v>
      </c>
      <c r="D7458" s="6" t="n">
        <v>-1</v>
      </c>
      <c r="E7458" s="6" t="n">
        <v>1.98754578754579</v>
      </c>
      <c r="F7458" s="6" t="n">
        <v>0</v>
      </c>
      <c r="G7458" s="6" t="n">
        <v>0</v>
      </c>
      <c r="H7458" s="6" t="str">
        <f aca="false">IF(AND(A7458&gt;=Stimuli!$B$2,A7458&lt;=Stimuli!$C$2),Stimuli!$A$2,IF(AND(A7458&gt;=Stimuli!$B$3,A7458&lt;=Stimuli!$C$3),Stimuli!$A$3,IF(AND(A7458&gt;=Stimuli!$B$4,A7458&lt;=Stimuli!$C$4),Stimuli!$A$4,"")))</f>
        <v>01 Quiet baseline (60s)</v>
      </c>
      <c r="I7458" s="6" t="n">
        <f aca="false">(B7458-B7457)/((A7458-A7457)/1000)</f>
        <v>0.375091575091574</v>
      </c>
      <c r="J7458" s="6" t="n">
        <f aca="false">IF(OR(B7458&lt;Rules!$B$2,B7458&gt;Rules!$B$3,ABS(I7458)&gt;Rules!$B$4,OR(B7459&lt;Rules!$B$2,B7459&gt;Rules!$B$3,ABS(I7459)&gt;Rules!$B$4)),1,0)</f>
        <v>0</v>
      </c>
      <c r="K7458" s="6" t="str">
        <f aca="false">IF(F7458=1,COUNTIF($F$2:F7458,1),"")</f>
        <v/>
      </c>
    </row>
    <row r="7459" customFormat="false" ht="15" hidden="false" customHeight="false" outlineLevel="0" collapsed="false">
      <c r="A7459" s="6" t="n">
        <v>58589.4305</v>
      </c>
      <c r="B7459" s="6" t="n">
        <v>1.94212454212454</v>
      </c>
      <c r="C7459" s="6" t="n">
        <v>78</v>
      </c>
      <c r="D7459" s="6" t="n">
        <v>-1</v>
      </c>
      <c r="E7459" s="6" t="n">
        <v>1.98754578754579</v>
      </c>
      <c r="F7459" s="6" t="n">
        <v>0</v>
      </c>
      <c r="G7459" s="6" t="n">
        <v>0</v>
      </c>
      <c r="H7459" s="6" t="str">
        <f aca="false">IF(AND(A7459&gt;=Stimuli!$B$2,A7459&lt;=Stimuli!$C$2),Stimuli!$A$2,IF(AND(A7459&gt;=Stimuli!$B$3,A7459&lt;=Stimuli!$C$3),Stimuli!$A$3,IF(AND(A7459&gt;=Stimuli!$B$4,A7459&lt;=Stimuli!$C$4),Stimuli!$A$4,"")))</f>
        <v>01 Quiet baseline (60s)</v>
      </c>
      <c r="I7459" s="6" t="n">
        <f aca="false">(B7459-B7458)/((A7459-A7458)/1000)</f>
        <v>-0.375091575091574</v>
      </c>
      <c r="J7459" s="6" t="n">
        <f aca="false">IF(OR(B7459&lt;Rules!$B$2,B7459&gt;Rules!$B$3,ABS(I7459)&gt;Rules!$B$4,OR(B7460&lt;Rules!$B$2,B7460&gt;Rules!$B$3,ABS(I7460)&gt;Rules!$B$4)),1,0)</f>
        <v>0</v>
      </c>
      <c r="K7459" s="6" t="str">
        <f aca="false">IF(F7459=1,COUNTIF($F$2:F7459,1),"")</f>
        <v/>
      </c>
    </row>
    <row r="7460" customFormat="false" ht="15" hidden="false" customHeight="false" outlineLevel="0" collapsed="false">
      <c r="A7460" s="6" t="n">
        <v>58597.243</v>
      </c>
      <c r="B7460" s="6" t="n">
        <v>1.94358974358974</v>
      </c>
      <c r="C7460" s="6" t="n">
        <v>78</v>
      </c>
      <c r="D7460" s="6" t="n">
        <v>-1</v>
      </c>
      <c r="E7460" s="6" t="n">
        <v>1.98754578754579</v>
      </c>
      <c r="F7460" s="6" t="n">
        <v>0</v>
      </c>
      <c r="G7460" s="6" t="n">
        <v>0</v>
      </c>
      <c r="H7460" s="6" t="str">
        <f aca="false">IF(AND(A7460&gt;=Stimuli!$B$2,A7460&lt;=Stimuli!$C$2),Stimuli!$A$2,IF(AND(A7460&gt;=Stimuli!$B$3,A7460&lt;=Stimuli!$C$3),Stimuli!$A$3,IF(AND(A7460&gt;=Stimuli!$B$4,A7460&lt;=Stimuli!$C$4),Stimuli!$A$4,"")))</f>
        <v>01 Quiet baseline (60s)</v>
      </c>
      <c r="I7460" s="6" t="n">
        <f aca="false">(B7460-B7459)/((A7460-A7459)/1000)</f>
        <v>0.187545787545844</v>
      </c>
      <c r="J7460" s="6" t="n">
        <f aca="false">IF(OR(B7460&lt;Rules!$B$2,B7460&gt;Rules!$B$3,ABS(I7460)&gt;Rules!$B$4,OR(B7461&lt;Rules!$B$2,B7461&gt;Rules!$B$3,ABS(I7461)&gt;Rules!$B$4)),1,0)</f>
        <v>0</v>
      </c>
      <c r="K7460" s="6" t="str">
        <f aca="false">IF(F7460=1,COUNTIF($F$2:F7460,1),"")</f>
        <v/>
      </c>
    </row>
    <row r="7461" customFormat="false" ht="15" hidden="false" customHeight="false" outlineLevel="0" collapsed="false">
      <c r="A7461" s="6" t="n">
        <v>58605.0555</v>
      </c>
      <c r="B7461" s="6" t="n">
        <v>1.94358974358974</v>
      </c>
      <c r="C7461" s="6" t="n">
        <v>78</v>
      </c>
      <c r="D7461" s="6" t="n">
        <v>-1</v>
      </c>
      <c r="E7461" s="6" t="n">
        <v>1.98754578754579</v>
      </c>
      <c r="F7461" s="6" t="n">
        <v>0</v>
      </c>
      <c r="G7461" s="6" t="n">
        <v>0</v>
      </c>
      <c r="H7461" s="6" t="str">
        <f aca="false">IF(AND(A7461&gt;=Stimuli!$B$2,A7461&lt;=Stimuli!$C$2),Stimuli!$A$2,IF(AND(A7461&gt;=Stimuli!$B$3,A7461&lt;=Stimuli!$C$3),Stimuli!$A$3,IF(AND(A7461&gt;=Stimuli!$B$4,A7461&lt;=Stimuli!$C$4),Stimuli!$A$4,"")))</f>
        <v>01 Quiet baseline (60s)</v>
      </c>
      <c r="I7461" s="6" t="n">
        <f aca="false">(B7461-B7460)/((A7461-A7460)/1000)</f>
        <v>0</v>
      </c>
      <c r="J7461" s="6" t="n">
        <f aca="false">IF(OR(B7461&lt;Rules!$B$2,B7461&gt;Rules!$B$3,ABS(I7461)&gt;Rules!$B$4,OR(B7462&lt;Rules!$B$2,B7462&gt;Rules!$B$3,ABS(I7462)&gt;Rules!$B$4)),1,0)</f>
        <v>0</v>
      </c>
      <c r="K7461" s="6" t="str">
        <f aca="false">IF(F7461=1,COUNTIF($F$2:F7461,1),"")</f>
        <v/>
      </c>
    </row>
    <row r="7462" customFormat="false" ht="15" hidden="false" customHeight="false" outlineLevel="0" collapsed="false">
      <c r="A7462" s="6" t="n">
        <v>58612.868</v>
      </c>
      <c r="B7462" s="6" t="n">
        <v>1.94212454212454</v>
      </c>
      <c r="C7462" s="6" t="n">
        <v>78</v>
      </c>
      <c r="D7462" s="6" t="n">
        <v>-1</v>
      </c>
      <c r="E7462" s="6" t="n">
        <v>1.98754578754579</v>
      </c>
      <c r="F7462" s="6" t="n">
        <v>0</v>
      </c>
      <c r="G7462" s="6" t="n">
        <v>0</v>
      </c>
      <c r="H7462" s="6" t="str">
        <f aca="false">IF(AND(A7462&gt;=Stimuli!$B$2,A7462&lt;=Stimuli!$C$2),Stimuli!$A$2,IF(AND(A7462&gt;=Stimuli!$B$3,A7462&lt;=Stimuli!$C$3),Stimuli!$A$3,IF(AND(A7462&gt;=Stimuli!$B$4,A7462&lt;=Stimuli!$C$4),Stimuli!$A$4,"")))</f>
        <v>01 Quiet baseline (60s)</v>
      </c>
      <c r="I7462" s="6" t="n">
        <f aca="false">(B7462-B7461)/((A7462-A7461)/1000)</f>
        <v>-0.187545787545844</v>
      </c>
      <c r="J7462" s="6" t="n">
        <f aca="false">IF(OR(B7462&lt;Rules!$B$2,B7462&gt;Rules!$B$3,ABS(I7462)&gt;Rules!$B$4,OR(B7463&lt;Rules!$B$2,B7463&gt;Rules!$B$3,ABS(I7463)&gt;Rules!$B$4)),1,0)</f>
        <v>0</v>
      </c>
      <c r="K7462" s="6" t="str">
        <f aca="false">IF(F7462=1,COUNTIF($F$2:F7462,1),"")</f>
        <v/>
      </c>
    </row>
    <row r="7463" customFormat="false" ht="15" hidden="false" customHeight="false" outlineLevel="0" collapsed="false">
      <c r="A7463" s="6" t="n">
        <v>58620.6805</v>
      </c>
      <c r="B7463" s="6" t="n">
        <v>1.94505494505495</v>
      </c>
      <c r="C7463" s="6" t="n">
        <v>78</v>
      </c>
      <c r="D7463" s="6" t="n">
        <v>-1</v>
      </c>
      <c r="E7463" s="6" t="n">
        <v>1.98754578754579</v>
      </c>
      <c r="F7463" s="6" t="n">
        <v>0</v>
      </c>
      <c r="G7463" s="6" t="n">
        <v>0</v>
      </c>
      <c r="H7463" s="6" t="str">
        <f aca="false">IF(AND(A7463&gt;=Stimuli!$B$2,A7463&lt;=Stimuli!$C$2),Stimuli!$A$2,IF(AND(A7463&gt;=Stimuli!$B$3,A7463&lt;=Stimuli!$C$3),Stimuli!$A$3,IF(AND(A7463&gt;=Stimuli!$B$4,A7463&lt;=Stimuli!$C$4),Stimuli!$A$4,"")))</f>
        <v>01 Quiet baseline (60s)</v>
      </c>
      <c r="I7463" s="6" t="n">
        <f aca="false">(B7463-B7462)/((A7463-A7462)/1000)</f>
        <v>0.375091575091574</v>
      </c>
      <c r="J7463" s="6" t="n">
        <f aca="false">IF(OR(B7463&lt;Rules!$B$2,B7463&gt;Rules!$B$3,ABS(I7463)&gt;Rules!$B$4,OR(B7464&lt;Rules!$B$2,B7464&gt;Rules!$B$3,ABS(I7464)&gt;Rules!$B$4)),1,0)</f>
        <v>0</v>
      </c>
      <c r="K7463" s="6" t="str">
        <f aca="false">IF(F7463=1,COUNTIF($F$2:F7463,1),"")</f>
        <v/>
      </c>
    </row>
    <row r="7464" customFormat="false" ht="15" hidden="false" customHeight="false" outlineLevel="0" collapsed="false">
      <c r="A7464" s="6" t="n">
        <v>58628.493</v>
      </c>
      <c r="B7464" s="6" t="n">
        <v>1.94065934065934</v>
      </c>
      <c r="C7464" s="6" t="n">
        <v>78</v>
      </c>
      <c r="D7464" s="6" t="n">
        <v>-1</v>
      </c>
      <c r="E7464" s="6" t="n">
        <v>1.98754578754579</v>
      </c>
      <c r="F7464" s="6" t="n">
        <v>0</v>
      </c>
      <c r="G7464" s="6" t="n">
        <v>0</v>
      </c>
      <c r="H7464" s="6" t="str">
        <f aca="false">IF(AND(A7464&gt;=Stimuli!$B$2,A7464&lt;=Stimuli!$C$2),Stimuli!$A$2,IF(AND(A7464&gt;=Stimuli!$B$3,A7464&lt;=Stimuli!$C$3),Stimuli!$A$3,IF(AND(A7464&gt;=Stimuli!$B$4,A7464&lt;=Stimuli!$C$4),Stimuli!$A$4,"")))</f>
        <v>01 Quiet baseline (60s)</v>
      </c>
      <c r="I7464" s="6" t="n">
        <f aca="false">(B7464-B7463)/((A7464-A7463)/1000)</f>
        <v>-0.562637362637446</v>
      </c>
      <c r="J7464" s="6" t="n">
        <f aca="false">IF(OR(B7464&lt;Rules!$B$2,B7464&gt;Rules!$B$3,ABS(I7464)&gt;Rules!$B$4,OR(B7465&lt;Rules!$B$2,B7465&gt;Rules!$B$3,ABS(I7465)&gt;Rules!$B$4)),1,0)</f>
        <v>0</v>
      </c>
      <c r="K7464" s="6" t="str">
        <f aca="false">IF(F7464=1,COUNTIF($F$2:F7464,1),"")</f>
        <v/>
      </c>
    </row>
    <row r="7465" customFormat="false" ht="15" hidden="false" customHeight="false" outlineLevel="0" collapsed="false">
      <c r="A7465" s="6" t="n">
        <v>58636.3055</v>
      </c>
      <c r="B7465" s="6" t="n">
        <v>1.94652014652015</v>
      </c>
      <c r="C7465" s="6" t="n">
        <v>78</v>
      </c>
      <c r="D7465" s="6" t="n">
        <v>-1</v>
      </c>
      <c r="E7465" s="6" t="n">
        <v>1.98754578754579</v>
      </c>
      <c r="F7465" s="6" t="n">
        <v>0</v>
      </c>
      <c r="G7465" s="6" t="n">
        <v>0</v>
      </c>
      <c r="H7465" s="6" t="str">
        <f aca="false">IF(AND(A7465&gt;=Stimuli!$B$2,A7465&lt;=Stimuli!$C$2),Stimuli!$A$2,IF(AND(A7465&gt;=Stimuli!$B$3,A7465&lt;=Stimuli!$C$3),Stimuli!$A$3,IF(AND(A7465&gt;=Stimuli!$B$4,A7465&lt;=Stimuli!$C$4),Stimuli!$A$4,"")))</f>
        <v>01 Quiet baseline (60s)</v>
      </c>
      <c r="I7465" s="6" t="n">
        <f aca="false">(B7465-B7464)/((A7465-A7464)/1000)</f>
        <v>0.750183150183176</v>
      </c>
      <c r="J7465" s="6" t="n">
        <f aca="false">IF(OR(B7465&lt;Rules!$B$2,B7465&gt;Rules!$B$3,ABS(I7465)&gt;Rules!$B$4,OR(B7466&lt;Rules!$B$2,B7466&gt;Rules!$B$3,ABS(I7466)&gt;Rules!$B$4)),1,0)</f>
        <v>0</v>
      </c>
      <c r="K7465" s="6" t="str">
        <f aca="false">IF(F7465=1,COUNTIF($F$2:F7465,1),"")</f>
        <v/>
      </c>
    </row>
    <row r="7466" customFormat="false" ht="15" hidden="false" customHeight="false" outlineLevel="0" collapsed="false">
      <c r="A7466" s="6" t="n">
        <v>58644.118</v>
      </c>
      <c r="B7466" s="6" t="n">
        <v>1.94065934065934</v>
      </c>
      <c r="C7466" s="6" t="n">
        <v>78</v>
      </c>
      <c r="D7466" s="6" t="n">
        <v>-1</v>
      </c>
      <c r="E7466" s="6" t="n">
        <v>1.98754578754579</v>
      </c>
      <c r="F7466" s="6" t="n">
        <v>0</v>
      </c>
      <c r="G7466" s="6" t="n">
        <v>0</v>
      </c>
      <c r="H7466" s="6" t="str">
        <f aca="false">IF(AND(A7466&gt;=Stimuli!$B$2,A7466&lt;=Stimuli!$C$2),Stimuli!$A$2,IF(AND(A7466&gt;=Stimuli!$B$3,A7466&lt;=Stimuli!$C$3),Stimuli!$A$3,IF(AND(A7466&gt;=Stimuli!$B$4,A7466&lt;=Stimuli!$C$4),Stimuli!$A$4,"")))</f>
        <v>01 Quiet baseline (60s)</v>
      </c>
      <c r="I7466" s="6" t="n">
        <f aca="false">(B7466-B7465)/((A7466-A7465)/1000)</f>
        <v>-0.750183150183176</v>
      </c>
      <c r="J7466" s="6" t="n">
        <f aca="false">IF(OR(B7466&lt;Rules!$B$2,B7466&gt;Rules!$B$3,ABS(I7466)&gt;Rules!$B$4,OR(B7467&lt;Rules!$B$2,B7467&gt;Rules!$B$3,ABS(I7467)&gt;Rules!$B$4)),1,0)</f>
        <v>0</v>
      </c>
      <c r="K7466" s="6" t="str">
        <f aca="false">IF(F7466=1,COUNTIF($F$2:F7466,1),"")</f>
        <v/>
      </c>
    </row>
    <row r="7467" customFormat="false" ht="15" hidden="false" customHeight="false" outlineLevel="0" collapsed="false">
      <c r="A7467" s="6" t="n">
        <v>58651.9305</v>
      </c>
      <c r="B7467" s="6" t="n">
        <v>1.94652014652015</v>
      </c>
      <c r="C7467" s="6" t="n">
        <v>78</v>
      </c>
      <c r="D7467" s="6" t="n">
        <v>-1</v>
      </c>
      <c r="E7467" s="6" t="n">
        <v>1.98754578754579</v>
      </c>
      <c r="F7467" s="6" t="n">
        <v>0</v>
      </c>
      <c r="G7467" s="6" t="n">
        <v>0</v>
      </c>
      <c r="H7467" s="6" t="str">
        <f aca="false">IF(AND(A7467&gt;=Stimuli!$B$2,A7467&lt;=Stimuli!$C$2),Stimuli!$A$2,IF(AND(A7467&gt;=Stimuli!$B$3,A7467&lt;=Stimuli!$C$3),Stimuli!$A$3,IF(AND(A7467&gt;=Stimuli!$B$4,A7467&lt;=Stimuli!$C$4),Stimuli!$A$4,"")))</f>
        <v>01 Quiet baseline (60s)</v>
      </c>
      <c r="I7467" s="6" t="n">
        <f aca="false">(B7467-B7466)/((A7467-A7466)/1000)</f>
        <v>0.750183150183176</v>
      </c>
      <c r="J7467" s="6" t="n">
        <f aca="false">IF(OR(B7467&lt;Rules!$B$2,B7467&gt;Rules!$B$3,ABS(I7467)&gt;Rules!$B$4,OR(B7468&lt;Rules!$B$2,B7468&gt;Rules!$B$3,ABS(I7468)&gt;Rules!$B$4)),1,0)</f>
        <v>0</v>
      </c>
      <c r="K7467" s="6" t="str">
        <f aca="false">IF(F7467=1,COUNTIF($F$2:F7467,1),"")</f>
        <v/>
      </c>
    </row>
    <row r="7468" customFormat="false" ht="15" hidden="false" customHeight="false" outlineLevel="0" collapsed="false">
      <c r="A7468" s="6" t="n">
        <v>58659.743</v>
      </c>
      <c r="B7468" s="6" t="n">
        <v>1.93919413919414</v>
      </c>
      <c r="C7468" s="6" t="n">
        <v>78</v>
      </c>
      <c r="D7468" s="6" t="n">
        <v>-1</v>
      </c>
      <c r="E7468" s="6" t="n">
        <v>1.98754578754579</v>
      </c>
      <c r="F7468" s="6" t="n">
        <v>0</v>
      </c>
      <c r="G7468" s="6" t="n">
        <v>0</v>
      </c>
      <c r="H7468" s="6" t="str">
        <f aca="false">IF(AND(A7468&gt;=Stimuli!$B$2,A7468&lt;=Stimuli!$C$2),Stimuli!$A$2,IF(AND(A7468&gt;=Stimuli!$B$3,A7468&lt;=Stimuli!$C$3),Stimuli!$A$3,IF(AND(A7468&gt;=Stimuli!$B$4,A7468&lt;=Stimuli!$C$4),Stimuli!$A$4,"")))</f>
        <v>01 Quiet baseline (60s)</v>
      </c>
      <c r="I7468" s="6" t="n">
        <f aca="false">(B7468-B7467)/((A7468-A7467)/1000)</f>
        <v>-0.937728937728906</v>
      </c>
      <c r="J7468" s="6" t="n">
        <f aca="false">IF(OR(B7468&lt;Rules!$B$2,B7468&gt;Rules!$B$3,ABS(I7468)&gt;Rules!$B$4,OR(B7469&lt;Rules!$B$2,B7469&gt;Rules!$B$3,ABS(I7469)&gt;Rules!$B$4)),1,0)</f>
        <v>0</v>
      </c>
      <c r="K7468" s="6" t="str">
        <f aca="false">IF(F7468=1,COUNTIF($F$2:F7468,1),"")</f>
        <v/>
      </c>
    </row>
    <row r="7469" customFormat="false" ht="15" hidden="false" customHeight="false" outlineLevel="0" collapsed="false">
      <c r="A7469" s="6" t="n">
        <v>58667.5555</v>
      </c>
      <c r="B7469" s="6" t="n">
        <v>1.94652014652015</v>
      </c>
      <c r="C7469" s="6" t="n">
        <v>78</v>
      </c>
      <c r="D7469" s="6" t="n">
        <v>-1</v>
      </c>
      <c r="E7469" s="6" t="n">
        <v>1.98754578754579</v>
      </c>
      <c r="F7469" s="6" t="n">
        <v>0</v>
      </c>
      <c r="G7469" s="6" t="n">
        <v>0</v>
      </c>
      <c r="H7469" s="6" t="str">
        <f aca="false">IF(AND(A7469&gt;=Stimuli!$B$2,A7469&lt;=Stimuli!$C$2),Stimuli!$A$2,IF(AND(A7469&gt;=Stimuli!$B$3,A7469&lt;=Stimuli!$C$3),Stimuli!$A$3,IF(AND(A7469&gt;=Stimuli!$B$4,A7469&lt;=Stimuli!$C$4),Stimuli!$A$4,"")))</f>
        <v>01 Quiet baseline (60s)</v>
      </c>
      <c r="I7469" s="6" t="n">
        <f aca="false">(B7469-B7468)/((A7469-A7468)/1000)</f>
        <v>0.937728937728906</v>
      </c>
      <c r="J7469" s="6" t="n">
        <f aca="false">IF(OR(B7469&lt;Rules!$B$2,B7469&gt;Rules!$B$3,ABS(I7469)&gt;Rules!$B$4,OR(B7470&lt;Rules!$B$2,B7470&gt;Rules!$B$3,ABS(I7470)&gt;Rules!$B$4)),1,0)</f>
        <v>0</v>
      </c>
      <c r="K7469" s="6" t="str">
        <f aca="false">IF(F7469=1,COUNTIF($F$2:F7469,1),"")</f>
        <v/>
      </c>
    </row>
    <row r="7470" customFormat="false" ht="15" hidden="false" customHeight="false" outlineLevel="0" collapsed="false">
      <c r="A7470" s="6" t="n">
        <v>58675.368</v>
      </c>
      <c r="B7470" s="6" t="n">
        <v>1.93919413919414</v>
      </c>
      <c r="C7470" s="6" t="n">
        <v>78</v>
      </c>
      <c r="D7470" s="6" t="n">
        <v>-1</v>
      </c>
      <c r="E7470" s="6" t="n">
        <v>1.98754578754579</v>
      </c>
      <c r="F7470" s="6" t="n">
        <v>0</v>
      </c>
      <c r="G7470" s="6" t="n">
        <v>0</v>
      </c>
      <c r="H7470" s="6" t="str">
        <f aca="false">IF(AND(A7470&gt;=Stimuli!$B$2,A7470&lt;=Stimuli!$C$2),Stimuli!$A$2,IF(AND(A7470&gt;=Stimuli!$B$3,A7470&lt;=Stimuli!$C$3),Stimuli!$A$3,IF(AND(A7470&gt;=Stimuli!$B$4,A7470&lt;=Stimuli!$C$4),Stimuli!$A$4,"")))</f>
        <v>01 Quiet baseline (60s)</v>
      </c>
      <c r="I7470" s="6" t="n">
        <f aca="false">(B7470-B7469)/((A7470-A7469)/1000)</f>
        <v>-0.937728937728906</v>
      </c>
      <c r="J7470" s="6" t="n">
        <f aca="false">IF(OR(B7470&lt;Rules!$B$2,B7470&gt;Rules!$B$3,ABS(I7470)&gt;Rules!$B$4,OR(B7471&lt;Rules!$B$2,B7471&gt;Rules!$B$3,ABS(I7471)&gt;Rules!$B$4)),1,0)</f>
        <v>0</v>
      </c>
      <c r="K7470" s="6" t="str">
        <f aca="false">IF(F7470=1,COUNTIF($F$2:F7470,1),"")</f>
        <v/>
      </c>
    </row>
    <row r="7471" customFormat="false" ht="15" hidden="false" customHeight="false" outlineLevel="0" collapsed="false">
      <c r="A7471" s="6" t="n">
        <v>58683.1805</v>
      </c>
      <c r="B7471" s="6" t="n">
        <v>1.94505494505495</v>
      </c>
      <c r="C7471" s="6" t="n">
        <v>81</v>
      </c>
      <c r="D7471" s="6" t="n">
        <v>734.375</v>
      </c>
      <c r="E7471" s="6" t="n">
        <v>1.98754578754579</v>
      </c>
      <c r="F7471" s="6" t="n">
        <v>0</v>
      </c>
      <c r="G7471" s="6" t="n">
        <v>0</v>
      </c>
      <c r="H7471" s="6" t="str">
        <f aca="false">IF(AND(A7471&gt;=Stimuli!$B$2,A7471&lt;=Stimuli!$C$2),Stimuli!$A$2,IF(AND(A7471&gt;=Stimuli!$B$3,A7471&lt;=Stimuli!$C$3),Stimuli!$A$3,IF(AND(A7471&gt;=Stimuli!$B$4,A7471&lt;=Stimuli!$C$4),Stimuli!$A$4,"")))</f>
        <v>01 Quiet baseline (60s)</v>
      </c>
      <c r="I7471" s="6" t="n">
        <f aca="false">(B7471-B7470)/((A7471-A7470)/1000)</f>
        <v>0.750183150183176</v>
      </c>
      <c r="J7471" s="6" t="n">
        <f aca="false">IF(OR(B7471&lt;Rules!$B$2,B7471&gt;Rules!$B$3,ABS(I7471)&gt;Rules!$B$4,OR(B7472&lt;Rules!$B$2,B7472&gt;Rules!$B$3,ABS(I7472)&gt;Rules!$B$4)),1,0)</f>
        <v>0</v>
      </c>
      <c r="K7471" s="6" t="str">
        <f aca="false">IF(F7471=1,COUNTIF($F$2:F7471,1),"")</f>
        <v/>
      </c>
    </row>
    <row r="7472" customFormat="false" ht="15" hidden="false" customHeight="false" outlineLevel="0" collapsed="false">
      <c r="A7472" s="6" t="n">
        <v>58690.993</v>
      </c>
      <c r="B7472" s="6" t="n">
        <v>1.94065934065934</v>
      </c>
      <c r="C7472" s="6" t="n">
        <v>81</v>
      </c>
      <c r="D7472" s="6" t="n">
        <v>-1</v>
      </c>
      <c r="E7472" s="6" t="n">
        <v>1.98754578754579</v>
      </c>
      <c r="F7472" s="6" t="n">
        <v>0</v>
      </c>
      <c r="G7472" s="6" t="n">
        <v>0</v>
      </c>
      <c r="H7472" s="6" t="str">
        <f aca="false">IF(AND(A7472&gt;=Stimuli!$B$2,A7472&lt;=Stimuli!$C$2),Stimuli!$A$2,IF(AND(A7472&gt;=Stimuli!$B$3,A7472&lt;=Stimuli!$C$3),Stimuli!$A$3,IF(AND(A7472&gt;=Stimuli!$B$4,A7472&lt;=Stimuli!$C$4),Stimuli!$A$4,"")))</f>
        <v>01 Quiet baseline (60s)</v>
      </c>
      <c r="I7472" s="6" t="n">
        <f aca="false">(B7472-B7471)/((A7472-A7471)/1000)</f>
        <v>-0.562637362637446</v>
      </c>
      <c r="J7472" s="6" t="n">
        <f aca="false">IF(OR(B7472&lt;Rules!$B$2,B7472&gt;Rules!$B$3,ABS(I7472)&gt;Rules!$B$4,OR(B7473&lt;Rules!$B$2,B7473&gt;Rules!$B$3,ABS(I7473)&gt;Rules!$B$4)),1,0)</f>
        <v>0</v>
      </c>
      <c r="K7472" s="6" t="str">
        <f aca="false">IF(F7472=1,COUNTIF($F$2:F7472,1),"")</f>
        <v/>
      </c>
    </row>
    <row r="7473" customFormat="false" ht="15" hidden="false" customHeight="false" outlineLevel="0" collapsed="false">
      <c r="A7473" s="6" t="n">
        <v>58698.8055</v>
      </c>
      <c r="B7473" s="6" t="n">
        <v>1.94505494505495</v>
      </c>
      <c r="C7473" s="6" t="n">
        <v>81</v>
      </c>
      <c r="D7473" s="6" t="n">
        <v>-1</v>
      </c>
      <c r="E7473" s="6" t="n">
        <v>1.98754578754579</v>
      </c>
      <c r="F7473" s="6" t="n">
        <v>0</v>
      </c>
      <c r="G7473" s="6" t="n">
        <v>0</v>
      </c>
      <c r="H7473" s="6" t="str">
        <f aca="false">IF(AND(A7473&gt;=Stimuli!$B$2,A7473&lt;=Stimuli!$C$2),Stimuli!$A$2,IF(AND(A7473&gt;=Stimuli!$B$3,A7473&lt;=Stimuli!$C$3),Stimuli!$A$3,IF(AND(A7473&gt;=Stimuli!$B$4,A7473&lt;=Stimuli!$C$4),Stimuli!$A$4,"")))</f>
        <v>01 Quiet baseline (60s)</v>
      </c>
      <c r="I7473" s="6" t="n">
        <f aca="false">(B7473-B7472)/((A7473-A7472)/1000)</f>
        <v>0.562637362637446</v>
      </c>
      <c r="J7473" s="6" t="n">
        <f aca="false">IF(OR(B7473&lt;Rules!$B$2,B7473&gt;Rules!$B$3,ABS(I7473)&gt;Rules!$B$4,OR(B7474&lt;Rules!$B$2,B7474&gt;Rules!$B$3,ABS(I7474)&gt;Rules!$B$4)),1,0)</f>
        <v>0</v>
      </c>
      <c r="K7473" s="6" t="str">
        <f aca="false">IF(F7473=1,COUNTIF($F$2:F7473,1),"")</f>
        <v/>
      </c>
    </row>
    <row r="7474" customFormat="false" ht="15" hidden="false" customHeight="false" outlineLevel="0" collapsed="false">
      <c r="A7474" s="6" t="n">
        <v>58706.618</v>
      </c>
      <c r="B7474" s="6" t="n">
        <v>1.94065934065934</v>
      </c>
      <c r="C7474" s="6" t="n">
        <v>81</v>
      </c>
      <c r="D7474" s="6" t="n">
        <v>-1</v>
      </c>
      <c r="E7474" s="6" t="n">
        <v>1.98754578754579</v>
      </c>
      <c r="F7474" s="6" t="n">
        <v>0</v>
      </c>
      <c r="G7474" s="6" t="n">
        <v>0</v>
      </c>
      <c r="H7474" s="6" t="str">
        <f aca="false">IF(AND(A7474&gt;=Stimuli!$B$2,A7474&lt;=Stimuli!$C$2),Stimuli!$A$2,IF(AND(A7474&gt;=Stimuli!$B$3,A7474&lt;=Stimuli!$C$3),Stimuli!$A$3,IF(AND(A7474&gt;=Stimuli!$B$4,A7474&lt;=Stimuli!$C$4),Stimuli!$A$4,"")))</f>
        <v>01 Quiet baseline (60s)</v>
      </c>
      <c r="I7474" s="6" t="n">
        <f aca="false">(B7474-B7473)/((A7474-A7473)/1000)</f>
        <v>-0.562637362637446</v>
      </c>
      <c r="J7474" s="6" t="n">
        <f aca="false">IF(OR(B7474&lt;Rules!$B$2,B7474&gt;Rules!$B$3,ABS(I7474)&gt;Rules!$B$4,OR(B7475&lt;Rules!$B$2,B7475&gt;Rules!$B$3,ABS(I7475)&gt;Rules!$B$4)),1,0)</f>
        <v>0</v>
      </c>
      <c r="K7474" s="6" t="str">
        <f aca="false">IF(F7474=1,COUNTIF($F$2:F7474,1),"")</f>
        <v/>
      </c>
    </row>
    <row r="7475" customFormat="false" ht="15" hidden="false" customHeight="false" outlineLevel="0" collapsed="false">
      <c r="A7475" s="6" t="n">
        <v>58714.4305</v>
      </c>
      <c r="B7475" s="6" t="n">
        <v>1.94358974358974</v>
      </c>
      <c r="C7475" s="6" t="n">
        <v>81</v>
      </c>
      <c r="D7475" s="6" t="n">
        <v>-1</v>
      </c>
      <c r="E7475" s="6" t="n">
        <v>1.98754578754579</v>
      </c>
      <c r="F7475" s="6" t="n">
        <v>0</v>
      </c>
      <c r="G7475" s="6" t="n">
        <v>0</v>
      </c>
      <c r="H7475" s="6" t="str">
        <f aca="false">IF(AND(A7475&gt;=Stimuli!$B$2,A7475&lt;=Stimuli!$C$2),Stimuli!$A$2,IF(AND(A7475&gt;=Stimuli!$B$3,A7475&lt;=Stimuli!$C$3),Stimuli!$A$3,IF(AND(A7475&gt;=Stimuli!$B$4,A7475&lt;=Stimuli!$C$4),Stimuli!$A$4,"")))</f>
        <v>01 Quiet baseline (60s)</v>
      </c>
      <c r="I7475" s="6" t="n">
        <f aca="false">(B7475-B7474)/((A7475-A7474)/1000)</f>
        <v>0.375091575091716</v>
      </c>
      <c r="J7475" s="6" t="n">
        <f aca="false">IF(OR(B7475&lt;Rules!$B$2,B7475&gt;Rules!$B$3,ABS(I7475)&gt;Rules!$B$4,OR(B7476&lt;Rules!$B$2,B7476&gt;Rules!$B$3,ABS(I7476)&gt;Rules!$B$4)),1,0)</f>
        <v>0</v>
      </c>
      <c r="K7475" s="6" t="str">
        <f aca="false">IF(F7475=1,COUNTIF($F$2:F7475,1),"")</f>
        <v/>
      </c>
    </row>
    <row r="7476" customFormat="false" ht="15" hidden="false" customHeight="false" outlineLevel="0" collapsed="false">
      <c r="A7476" s="6" t="n">
        <v>58722.243</v>
      </c>
      <c r="B7476" s="6" t="n">
        <v>1.94212454212454</v>
      </c>
      <c r="C7476" s="6" t="n">
        <v>81</v>
      </c>
      <c r="D7476" s="6" t="n">
        <v>-1</v>
      </c>
      <c r="E7476" s="6" t="n">
        <v>1.98754578754579</v>
      </c>
      <c r="F7476" s="6" t="n">
        <v>0</v>
      </c>
      <c r="G7476" s="6" t="n">
        <v>0</v>
      </c>
      <c r="H7476" s="6" t="str">
        <f aca="false">IF(AND(A7476&gt;=Stimuli!$B$2,A7476&lt;=Stimuli!$C$2),Stimuli!$A$2,IF(AND(A7476&gt;=Stimuli!$B$3,A7476&lt;=Stimuli!$C$3),Stimuli!$A$3,IF(AND(A7476&gt;=Stimuli!$B$4,A7476&lt;=Stimuli!$C$4),Stimuli!$A$4,"")))</f>
        <v>01 Quiet baseline (60s)</v>
      </c>
      <c r="I7476" s="6" t="n">
        <f aca="false">(B7476-B7475)/((A7476-A7475)/1000)</f>
        <v>-0.187545787545844</v>
      </c>
      <c r="J7476" s="6" t="n">
        <f aca="false">IF(OR(B7476&lt;Rules!$B$2,B7476&gt;Rules!$B$3,ABS(I7476)&gt;Rules!$B$4,OR(B7477&lt;Rules!$B$2,B7477&gt;Rules!$B$3,ABS(I7477)&gt;Rules!$B$4)),1,0)</f>
        <v>0</v>
      </c>
      <c r="K7476" s="6" t="str">
        <f aca="false">IF(F7476=1,COUNTIF($F$2:F7476,1),"")</f>
        <v/>
      </c>
    </row>
    <row r="7477" customFormat="false" ht="15" hidden="false" customHeight="false" outlineLevel="0" collapsed="false">
      <c r="A7477" s="6" t="n">
        <v>58730.0555</v>
      </c>
      <c r="B7477" s="6" t="n">
        <v>1.94212454212454</v>
      </c>
      <c r="C7477" s="6" t="n">
        <v>81</v>
      </c>
      <c r="D7477" s="6" t="n">
        <v>-1</v>
      </c>
      <c r="E7477" s="6" t="n">
        <v>1.98754578754579</v>
      </c>
      <c r="F7477" s="6" t="n">
        <v>0</v>
      </c>
      <c r="G7477" s="6" t="n">
        <v>0</v>
      </c>
      <c r="H7477" s="6" t="str">
        <f aca="false">IF(AND(A7477&gt;=Stimuli!$B$2,A7477&lt;=Stimuli!$C$2),Stimuli!$A$2,IF(AND(A7477&gt;=Stimuli!$B$3,A7477&lt;=Stimuli!$C$3),Stimuli!$A$3,IF(AND(A7477&gt;=Stimuli!$B$4,A7477&lt;=Stimuli!$C$4),Stimuli!$A$4,"")))</f>
        <v>01 Quiet baseline (60s)</v>
      </c>
      <c r="I7477" s="6" t="n">
        <f aca="false">(B7477-B7476)/((A7477-A7476)/1000)</f>
        <v>0</v>
      </c>
      <c r="J7477" s="6" t="n">
        <f aca="false">IF(OR(B7477&lt;Rules!$B$2,B7477&gt;Rules!$B$3,ABS(I7477)&gt;Rules!$B$4,OR(B7478&lt;Rules!$B$2,B7478&gt;Rules!$B$3,ABS(I7478)&gt;Rules!$B$4)),1,0)</f>
        <v>0</v>
      </c>
      <c r="K7477" s="6" t="str">
        <f aca="false">IF(F7477=1,COUNTIF($F$2:F7477,1),"")</f>
        <v/>
      </c>
    </row>
    <row r="7478" customFormat="false" ht="15" hidden="false" customHeight="false" outlineLevel="0" collapsed="false">
      <c r="A7478" s="6" t="n">
        <v>58737.868</v>
      </c>
      <c r="B7478" s="6" t="n">
        <v>1.94358974358974</v>
      </c>
      <c r="C7478" s="6" t="n">
        <v>81</v>
      </c>
      <c r="D7478" s="6" t="n">
        <v>-1</v>
      </c>
      <c r="E7478" s="6" t="n">
        <v>1.98754578754579</v>
      </c>
      <c r="F7478" s="6" t="n">
        <v>0</v>
      </c>
      <c r="G7478" s="6" t="n">
        <v>0</v>
      </c>
      <c r="H7478" s="6" t="str">
        <f aca="false">IF(AND(A7478&gt;=Stimuli!$B$2,A7478&lt;=Stimuli!$C$2),Stimuli!$A$2,IF(AND(A7478&gt;=Stimuli!$B$3,A7478&lt;=Stimuli!$C$3),Stimuli!$A$3,IF(AND(A7478&gt;=Stimuli!$B$4,A7478&lt;=Stimuli!$C$4),Stimuli!$A$4,"")))</f>
        <v>01 Quiet baseline (60s)</v>
      </c>
      <c r="I7478" s="6" t="n">
        <f aca="false">(B7478-B7477)/((A7478-A7477)/1000)</f>
        <v>0.187545787545844</v>
      </c>
      <c r="J7478" s="6" t="n">
        <f aca="false">IF(OR(B7478&lt;Rules!$B$2,B7478&gt;Rules!$B$3,ABS(I7478)&gt;Rules!$B$4,OR(B7479&lt;Rules!$B$2,B7479&gt;Rules!$B$3,ABS(I7479)&gt;Rules!$B$4)),1,0)</f>
        <v>0</v>
      </c>
      <c r="K7478" s="6" t="str">
        <f aca="false">IF(F7478=1,COUNTIF($F$2:F7478,1),"")</f>
        <v/>
      </c>
    </row>
    <row r="7479" customFormat="false" ht="15" hidden="false" customHeight="false" outlineLevel="0" collapsed="false">
      <c r="A7479" s="6" t="n">
        <v>58745.6805</v>
      </c>
      <c r="B7479" s="6" t="n">
        <v>1.94065934065934</v>
      </c>
      <c r="C7479" s="6" t="n">
        <v>81</v>
      </c>
      <c r="D7479" s="6" t="n">
        <v>-1</v>
      </c>
      <c r="E7479" s="6" t="n">
        <v>1.98754578754579</v>
      </c>
      <c r="F7479" s="6" t="n">
        <v>0</v>
      </c>
      <c r="G7479" s="6" t="n">
        <v>0</v>
      </c>
      <c r="H7479" s="6" t="str">
        <f aca="false">IF(AND(A7479&gt;=Stimuli!$B$2,A7479&lt;=Stimuli!$C$2),Stimuli!$A$2,IF(AND(A7479&gt;=Stimuli!$B$3,A7479&lt;=Stimuli!$C$3),Stimuli!$A$3,IF(AND(A7479&gt;=Stimuli!$B$4,A7479&lt;=Stimuli!$C$4),Stimuli!$A$4,"")))</f>
        <v>01 Quiet baseline (60s)</v>
      </c>
      <c r="I7479" s="6" t="n">
        <f aca="false">(B7479-B7478)/((A7479-A7478)/1000)</f>
        <v>-0.375091575091716</v>
      </c>
      <c r="J7479" s="6" t="n">
        <f aca="false">IF(OR(B7479&lt;Rules!$B$2,B7479&gt;Rules!$B$3,ABS(I7479)&gt;Rules!$B$4,OR(B7480&lt;Rules!$B$2,B7480&gt;Rules!$B$3,ABS(I7480)&gt;Rules!$B$4)),1,0)</f>
        <v>0</v>
      </c>
      <c r="K7479" s="6" t="str">
        <f aca="false">IF(F7479=1,COUNTIF($F$2:F7479,1),"")</f>
        <v/>
      </c>
    </row>
    <row r="7480" customFormat="false" ht="15" hidden="false" customHeight="false" outlineLevel="0" collapsed="false">
      <c r="A7480" s="6" t="n">
        <v>58753.493</v>
      </c>
      <c r="B7480" s="6" t="n">
        <v>1.94505494505495</v>
      </c>
      <c r="C7480" s="6" t="n">
        <v>81</v>
      </c>
      <c r="D7480" s="6" t="n">
        <v>-1</v>
      </c>
      <c r="E7480" s="6" t="n">
        <v>1.98754578754579</v>
      </c>
      <c r="F7480" s="6" t="n">
        <v>0</v>
      </c>
      <c r="G7480" s="6" t="n">
        <v>0</v>
      </c>
      <c r="H7480" s="6" t="str">
        <f aca="false">IF(AND(A7480&gt;=Stimuli!$B$2,A7480&lt;=Stimuli!$C$2),Stimuli!$A$2,IF(AND(A7480&gt;=Stimuli!$B$3,A7480&lt;=Stimuli!$C$3),Stimuli!$A$3,IF(AND(A7480&gt;=Stimuli!$B$4,A7480&lt;=Stimuli!$C$4),Stimuli!$A$4,"")))</f>
        <v>01 Quiet baseline (60s)</v>
      </c>
      <c r="I7480" s="6" t="n">
        <f aca="false">(B7480-B7479)/((A7480-A7479)/1000)</f>
        <v>0.562637362637446</v>
      </c>
      <c r="J7480" s="6" t="n">
        <f aca="false">IF(OR(B7480&lt;Rules!$B$2,B7480&gt;Rules!$B$3,ABS(I7480)&gt;Rules!$B$4,OR(B7481&lt;Rules!$B$2,B7481&gt;Rules!$B$3,ABS(I7481)&gt;Rules!$B$4)),1,0)</f>
        <v>0</v>
      </c>
      <c r="K7480" s="6" t="str">
        <f aca="false">IF(F7480=1,COUNTIF($F$2:F7480,1),"")</f>
        <v/>
      </c>
    </row>
    <row r="7481" customFormat="false" ht="15" hidden="false" customHeight="false" outlineLevel="0" collapsed="false">
      <c r="A7481" s="6" t="n">
        <v>58761.3055</v>
      </c>
      <c r="B7481" s="6" t="n">
        <v>1.94065934065934</v>
      </c>
      <c r="C7481" s="6" t="n">
        <v>81</v>
      </c>
      <c r="D7481" s="6" t="n">
        <v>-1</v>
      </c>
      <c r="E7481" s="6" t="n">
        <v>1.98754578754579</v>
      </c>
      <c r="F7481" s="6" t="n">
        <v>0</v>
      </c>
      <c r="G7481" s="6" t="n">
        <v>0</v>
      </c>
      <c r="H7481" s="6" t="str">
        <f aca="false">IF(AND(A7481&gt;=Stimuli!$B$2,A7481&lt;=Stimuli!$C$2),Stimuli!$A$2,IF(AND(A7481&gt;=Stimuli!$B$3,A7481&lt;=Stimuli!$C$3),Stimuli!$A$3,IF(AND(A7481&gt;=Stimuli!$B$4,A7481&lt;=Stimuli!$C$4),Stimuli!$A$4,"")))</f>
        <v>01 Quiet baseline (60s)</v>
      </c>
      <c r="I7481" s="6" t="n">
        <f aca="false">(B7481-B7480)/((A7481-A7480)/1000)</f>
        <v>-0.562637362637446</v>
      </c>
      <c r="J7481" s="6" t="n">
        <f aca="false">IF(OR(B7481&lt;Rules!$B$2,B7481&gt;Rules!$B$3,ABS(I7481)&gt;Rules!$B$4,OR(B7482&lt;Rules!$B$2,B7482&gt;Rules!$B$3,ABS(I7482)&gt;Rules!$B$4)),1,0)</f>
        <v>0</v>
      </c>
      <c r="K7481" s="6" t="str">
        <f aca="false">IF(F7481=1,COUNTIF($F$2:F7481,1),"")</f>
        <v/>
      </c>
    </row>
    <row r="7482" customFormat="false" ht="15" hidden="false" customHeight="false" outlineLevel="0" collapsed="false">
      <c r="A7482" s="6" t="n">
        <v>58769.118</v>
      </c>
      <c r="B7482" s="6" t="n">
        <v>1.94652014652015</v>
      </c>
      <c r="C7482" s="6" t="n">
        <v>81</v>
      </c>
      <c r="D7482" s="6" t="n">
        <v>-1</v>
      </c>
      <c r="E7482" s="6" t="n">
        <v>1.98754578754579</v>
      </c>
      <c r="F7482" s="6" t="n">
        <v>0</v>
      </c>
      <c r="G7482" s="6" t="n">
        <v>0</v>
      </c>
      <c r="H7482" s="6" t="str">
        <f aca="false">IF(AND(A7482&gt;=Stimuli!$B$2,A7482&lt;=Stimuli!$C$2),Stimuli!$A$2,IF(AND(A7482&gt;=Stimuli!$B$3,A7482&lt;=Stimuli!$C$3),Stimuli!$A$3,IF(AND(A7482&gt;=Stimuli!$B$4,A7482&lt;=Stimuli!$C$4),Stimuli!$A$4,"")))</f>
        <v>01 Quiet baseline (60s)</v>
      </c>
      <c r="I7482" s="6" t="n">
        <f aca="false">(B7482-B7481)/((A7482-A7481)/1000)</f>
        <v>0.750183150183176</v>
      </c>
      <c r="J7482" s="6" t="n">
        <f aca="false">IF(OR(B7482&lt;Rules!$B$2,B7482&gt;Rules!$B$3,ABS(I7482)&gt;Rules!$B$4,OR(B7483&lt;Rules!$B$2,B7483&gt;Rules!$B$3,ABS(I7483)&gt;Rules!$B$4)),1,0)</f>
        <v>0</v>
      </c>
      <c r="K7482" s="6" t="str">
        <f aca="false">IF(F7482=1,COUNTIF($F$2:F7482,1),"")</f>
        <v/>
      </c>
    </row>
    <row r="7483" customFormat="false" ht="15" hidden="false" customHeight="false" outlineLevel="0" collapsed="false">
      <c r="A7483" s="6" t="n">
        <v>58776.9305</v>
      </c>
      <c r="B7483" s="6" t="n">
        <v>1.94212454212454</v>
      </c>
      <c r="C7483" s="6" t="n">
        <v>81</v>
      </c>
      <c r="D7483" s="6" t="n">
        <v>-1</v>
      </c>
      <c r="E7483" s="6" t="n">
        <v>1.98754578754579</v>
      </c>
      <c r="F7483" s="6" t="n">
        <v>0</v>
      </c>
      <c r="G7483" s="6" t="n">
        <v>0</v>
      </c>
      <c r="H7483" s="6" t="str">
        <f aca="false">IF(AND(A7483&gt;=Stimuli!$B$2,A7483&lt;=Stimuli!$C$2),Stimuli!$A$2,IF(AND(A7483&gt;=Stimuli!$B$3,A7483&lt;=Stimuli!$C$3),Stimuli!$A$3,IF(AND(A7483&gt;=Stimuli!$B$4,A7483&lt;=Stimuli!$C$4),Stimuli!$A$4,"")))</f>
        <v>01 Quiet baseline (60s)</v>
      </c>
      <c r="I7483" s="6" t="n">
        <f aca="false">(B7483-B7482)/((A7483-A7482)/1000)</f>
        <v>-0.562637362637304</v>
      </c>
      <c r="J7483" s="6" t="n">
        <f aca="false">IF(OR(B7483&lt;Rules!$B$2,B7483&gt;Rules!$B$3,ABS(I7483)&gt;Rules!$B$4,OR(B7484&lt;Rules!$B$2,B7484&gt;Rules!$B$3,ABS(I7484)&gt;Rules!$B$4)),1,0)</f>
        <v>0</v>
      </c>
      <c r="K7483" s="6" t="str">
        <f aca="false">IF(F7483=1,COUNTIF($F$2:F7483,1),"")</f>
        <v/>
      </c>
    </row>
    <row r="7484" customFormat="false" ht="15" hidden="false" customHeight="false" outlineLevel="0" collapsed="false">
      <c r="A7484" s="6" t="n">
        <v>58784.743</v>
      </c>
      <c r="B7484" s="6" t="n">
        <v>1.94798534798535</v>
      </c>
      <c r="C7484" s="6" t="n">
        <v>81</v>
      </c>
      <c r="D7484" s="6" t="n">
        <v>-1</v>
      </c>
      <c r="E7484" s="6" t="n">
        <v>1.98754578754579</v>
      </c>
      <c r="F7484" s="6" t="n">
        <v>0</v>
      </c>
      <c r="G7484" s="6" t="n">
        <v>0</v>
      </c>
      <c r="H7484" s="6" t="str">
        <f aca="false">IF(AND(A7484&gt;=Stimuli!$B$2,A7484&lt;=Stimuli!$C$2),Stimuli!$A$2,IF(AND(A7484&gt;=Stimuli!$B$3,A7484&lt;=Stimuli!$C$3),Stimuli!$A$3,IF(AND(A7484&gt;=Stimuli!$B$4,A7484&lt;=Stimuli!$C$4),Stimuli!$A$4,"")))</f>
        <v>01 Quiet baseline (60s)</v>
      </c>
      <c r="I7484" s="6" t="n">
        <f aca="false">(B7484-B7483)/((A7484-A7483)/1000)</f>
        <v>0.750183150183148</v>
      </c>
      <c r="J7484" s="6" t="n">
        <f aca="false">IF(OR(B7484&lt;Rules!$B$2,B7484&gt;Rules!$B$3,ABS(I7484)&gt;Rules!$B$4,OR(B7485&lt;Rules!$B$2,B7485&gt;Rules!$B$3,ABS(I7485)&gt;Rules!$B$4)),1,0)</f>
        <v>0</v>
      </c>
      <c r="K7484" s="6" t="str">
        <f aca="false">IF(F7484=1,COUNTIF($F$2:F7484,1),"")</f>
        <v/>
      </c>
    </row>
    <row r="7485" customFormat="false" ht="15" hidden="false" customHeight="false" outlineLevel="0" collapsed="false">
      <c r="A7485" s="6" t="n">
        <v>58792.5555</v>
      </c>
      <c r="B7485" s="6" t="n">
        <v>1.94065934065934</v>
      </c>
      <c r="C7485" s="6" t="n">
        <v>81</v>
      </c>
      <c r="D7485" s="6" t="n">
        <v>-1</v>
      </c>
      <c r="E7485" s="6" t="n">
        <v>1.98754578754579</v>
      </c>
      <c r="F7485" s="6" t="n">
        <v>0</v>
      </c>
      <c r="G7485" s="6" t="n">
        <v>0</v>
      </c>
      <c r="H7485" s="6" t="str">
        <f aca="false">IF(AND(A7485&gt;=Stimuli!$B$2,A7485&lt;=Stimuli!$C$2),Stimuli!$A$2,IF(AND(A7485&gt;=Stimuli!$B$3,A7485&lt;=Stimuli!$C$3),Stimuli!$A$3,IF(AND(A7485&gt;=Stimuli!$B$4,A7485&lt;=Stimuli!$C$4),Stimuli!$A$4,"")))</f>
        <v>01 Quiet baseline (60s)</v>
      </c>
      <c r="I7485" s="6" t="n">
        <f aca="false">(B7485-B7484)/((A7485-A7484)/1000)</f>
        <v>-0.93772893772902</v>
      </c>
      <c r="J7485" s="6" t="n">
        <f aca="false">IF(OR(B7485&lt;Rules!$B$2,B7485&gt;Rules!$B$3,ABS(I7485)&gt;Rules!$B$4,OR(B7486&lt;Rules!$B$2,B7486&gt;Rules!$B$3,ABS(I7486)&gt;Rules!$B$4)),1,0)</f>
        <v>0</v>
      </c>
      <c r="K7485" s="6" t="str">
        <f aca="false">IF(F7485=1,COUNTIF($F$2:F7485,1),"")</f>
        <v/>
      </c>
    </row>
    <row r="7486" customFormat="false" ht="15" hidden="false" customHeight="false" outlineLevel="0" collapsed="false">
      <c r="A7486" s="6" t="n">
        <v>58800.368</v>
      </c>
      <c r="B7486" s="6" t="n">
        <v>1.94798534798535</v>
      </c>
      <c r="C7486" s="6" t="n">
        <v>81</v>
      </c>
      <c r="D7486" s="6" t="n">
        <v>-1</v>
      </c>
      <c r="E7486" s="6" t="n">
        <v>1.98754578754579</v>
      </c>
      <c r="F7486" s="6" t="n">
        <v>0</v>
      </c>
      <c r="G7486" s="6" t="n">
        <v>0</v>
      </c>
      <c r="H7486" s="6" t="str">
        <f aca="false">IF(AND(A7486&gt;=Stimuli!$B$2,A7486&lt;=Stimuli!$C$2),Stimuli!$A$2,IF(AND(A7486&gt;=Stimuli!$B$3,A7486&lt;=Stimuli!$C$3),Stimuli!$A$3,IF(AND(A7486&gt;=Stimuli!$B$4,A7486&lt;=Stimuli!$C$4),Stimuli!$A$4,"")))</f>
        <v>01 Quiet baseline (60s)</v>
      </c>
      <c r="I7486" s="6" t="n">
        <f aca="false">(B7486-B7485)/((A7486-A7485)/1000)</f>
        <v>0.93772893772902</v>
      </c>
      <c r="J7486" s="6" t="n">
        <f aca="false">IF(OR(B7486&lt;Rules!$B$2,B7486&gt;Rules!$B$3,ABS(I7486)&gt;Rules!$B$4,OR(B7487&lt;Rules!$B$2,B7487&gt;Rules!$B$3,ABS(I7487)&gt;Rules!$B$4)),1,0)</f>
        <v>0</v>
      </c>
      <c r="K7486" s="6" t="str">
        <f aca="false">IF(F7486=1,COUNTIF($F$2:F7486,1),"")</f>
        <v/>
      </c>
    </row>
    <row r="7487" customFormat="false" ht="15" hidden="false" customHeight="false" outlineLevel="0" collapsed="false">
      <c r="A7487" s="6" t="n">
        <v>58808.1805</v>
      </c>
      <c r="B7487" s="6" t="n">
        <v>1.94212454212454</v>
      </c>
      <c r="C7487" s="6" t="n">
        <v>81</v>
      </c>
      <c r="D7487" s="6" t="n">
        <v>-1</v>
      </c>
      <c r="E7487" s="6" t="n">
        <v>1.98754578754579</v>
      </c>
      <c r="F7487" s="6" t="n">
        <v>0</v>
      </c>
      <c r="G7487" s="6" t="n">
        <v>0</v>
      </c>
      <c r="H7487" s="6" t="str">
        <f aca="false">IF(AND(A7487&gt;=Stimuli!$B$2,A7487&lt;=Stimuli!$C$2),Stimuli!$A$2,IF(AND(A7487&gt;=Stimuli!$B$3,A7487&lt;=Stimuli!$C$3),Stimuli!$A$3,IF(AND(A7487&gt;=Stimuli!$B$4,A7487&lt;=Stimuli!$C$4),Stimuli!$A$4,"")))</f>
        <v>01 Quiet baseline (60s)</v>
      </c>
      <c r="I7487" s="6" t="n">
        <f aca="false">(B7487-B7486)/((A7487-A7486)/1000)</f>
        <v>-0.750183150183148</v>
      </c>
      <c r="J7487" s="6" t="n">
        <f aca="false">IF(OR(B7487&lt;Rules!$B$2,B7487&gt;Rules!$B$3,ABS(I7487)&gt;Rules!$B$4,OR(B7488&lt;Rules!$B$2,B7488&gt;Rules!$B$3,ABS(I7488)&gt;Rules!$B$4)),1,0)</f>
        <v>0</v>
      </c>
      <c r="K7487" s="6" t="str">
        <f aca="false">IF(F7487=1,COUNTIF($F$2:F7487,1),"")</f>
        <v/>
      </c>
    </row>
    <row r="7488" customFormat="false" ht="15" hidden="false" customHeight="false" outlineLevel="0" collapsed="false">
      <c r="A7488" s="6" t="n">
        <v>58815.993</v>
      </c>
      <c r="B7488" s="6" t="n">
        <v>1.94798534798535</v>
      </c>
      <c r="C7488" s="6" t="n">
        <v>81</v>
      </c>
      <c r="D7488" s="6" t="n">
        <v>-1</v>
      </c>
      <c r="E7488" s="6" t="n">
        <v>1.98754578754579</v>
      </c>
      <c r="F7488" s="6" t="n">
        <v>0</v>
      </c>
      <c r="G7488" s="6" t="n">
        <v>0</v>
      </c>
      <c r="H7488" s="6" t="str">
        <f aca="false">IF(AND(A7488&gt;=Stimuli!$B$2,A7488&lt;=Stimuli!$C$2),Stimuli!$A$2,IF(AND(A7488&gt;=Stimuli!$B$3,A7488&lt;=Stimuli!$C$3),Stimuli!$A$3,IF(AND(A7488&gt;=Stimuli!$B$4,A7488&lt;=Stimuli!$C$4),Stimuli!$A$4,"")))</f>
        <v>01 Quiet baseline (60s)</v>
      </c>
      <c r="I7488" s="6" t="n">
        <f aca="false">(B7488-B7487)/((A7488-A7487)/1000)</f>
        <v>0.750183150183148</v>
      </c>
      <c r="J7488" s="6" t="n">
        <f aca="false">IF(OR(B7488&lt;Rules!$B$2,B7488&gt;Rules!$B$3,ABS(I7488)&gt;Rules!$B$4,OR(B7489&lt;Rules!$B$2,B7489&gt;Rules!$B$3,ABS(I7489)&gt;Rules!$B$4)),1,0)</f>
        <v>0</v>
      </c>
      <c r="K7488" s="6" t="str">
        <f aca="false">IF(F7488=1,COUNTIF($F$2:F7488,1),"")</f>
        <v/>
      </c>
    </row>
    <row r="7489" customFormat="false" ht="15" hidden="false" customHeight="false" outlineLevel="0" collapsed="false">
      <c r="A7489" s="6" t="n">
        <v>58823.8055</v>
      </c>
      <c r="B7489" s="6" t="n">
        <v>1.94358974358974</v>
      </c>
      <c r="C7489" s="6" t="n">
        <v>81</v>
      </c>
      <c r="D7489" s="6" t="n">
        <v>-1</v>
      </c>
      <c r="E7489" s="6" t="n">
        <v>1.98754578754579</v>
      </c>
      <c r="F7489" s="6" t="n">
        <v>0</v>
      </c>
      <c r="G7489" s="6" t="n">
        <v>0</v>
      </c>
      <c r="H7489" s="6" t="str">
        <f aca="false">IF(AND(A7489&gt;=Stimuli!$B$2,A7489&lt;=Stimuli!$C$2),Stimuli!$A$2,IF(AND(A7489&gt;=Stimuli!$B$3,A7489&lt;=Stimuli!$C$3),Stimuli!$A$3,IF(AND(A7489&gt;=Stimuli!$B$4,A7489&lt;=Stimuli!$C$4),Stimuli!$A$4,"")))</f>
        <v>01 Quiet baseline (60s)</v>
      </c>
      <c r="I7489" s="6" t="n">
        <f aca="false">(B7489-B7488)/((A7489-A7488)/1000)</f>
        <v>-0.562637362637304</v>
      </c>
      <c r="J7489" s="6" t="n">
        <f aca="false">IF(OR(B7489&lt;Rules!$B$2,B7489&gt;Rules!$B$3,ABS(I7489)&gt;Rules!$B$4,OR(B7490&lt;Rules!$B$2,B7490&gt;Rules!$B$3,ABS(I7490)&gt;Rules!$B$4)),1,0)</f>
        <v>0</v>
      </c>
      <c r="K7489" s="6" t="str">
        <f aca="false">IF(F7489=1,COUNTIF($F$2:F7489,1),"")</f>
        <v/>
      </c>
    </row>
    <row r="7490" customFormat="false" ht="15" hidden="false" customHeight="false" outlineLevel="0" collapsed="false">
      <c r="A7490" s="6" t="n">
        <v>58831.618</v>
      </c>
      <c r="B7490" s="6" t="n">
        <v>1.94798534798535</v>
      </c>
      <c r="C7490" s="6" t="n">
        <v>81</v>
      </c>
      <c r="D7490" s="6" t="n">
        <v>-1</v>
      </c>
      <c r="E7490" s="6" t="n">
        <v>1.98754578754579</v>
      </c>
      <c r="F7490" s="6" t="n">
        <v>0</v>
      </c>
      <c r="G7490" s="6" t="n">
        <v>0</v>
      </c>
      <c r="H7490" s="6" t="str">
        <f aca="false">IF(AND(A7490&gt;=Stimuli!$B$2,A7490&lt;=Stimuli!$C$2),Stimuli!$A$2,IF(AND(A7490&gt;=Stimuli!$B$3,A7490&lt;=Stimuli!$C$3),Stimuli!$A$3,IF(AND(A7490&gt;=Stimuli!$B$4,A7490&lt;=Stimuli!$C$4),Stimuli!$A$4,"")))</f>
        <v>01 Quiet baseline (60s)</v>
      </c>
      <c r="I7490" s="6" t="n">
        <f aca="false">(B7490-B7489)/((A7490-A7489)/1000)</f>
        <v>0.562637362637304</v>
      </c>
      <c r="J7490" s="6" t="n">
        <f aca="false">IF(OR(B7490&lt;Rules!$B$2,B7490&gt;Rules!$B$3,ABS(I7490)&gt;Rules!$B$4,OR(B7491&lt;Rules!$B$2,B7491&gt;Rules!$B$3,ABS(I7491)&gt;Rules!$B$4)),1,0)</f>
        <v>0</v>
      </c>
      <c r="K7490" s="6" t="str">
        <f aca="false">IF(F7490=1,COUNTIF($F$2:F7490,1),"")</f>
        <v/>
      </c>
    </row>
    <row r="7491" customFormat="false" ht="15" hidden="false" customHeight="false" outlineLevel="0" collapsed="false">
      <c r="A7491" s="6" t="n">
        <v>58839.4305</v>
      </c>
      <c r="B7491" s="6" t="n">
        <v>1.94505494505495</v>
      </c>
      <c r="C7491" s="6" t="n">
        <v>81</v>
      </c>
      <c r="D7491" s="6" t="n">
        <v>-1</v>
      </c>
      <c r="E7491" s="6" t="n">
        <v>1.98754578754579</v>
      </c>
      <c r="F7491" s="6" t="n">
        <v>0</v>
      </c>
      <c r="G7491" s="6" t="n">
        <v>0</v>
      </c>
      <c r="H7491" s="6" t="str">
        <f aca="false">IF(AND(A7491&gt;=Stimuli!$B$2,A7491&lt;=Stimuli!$C$2),Stimuli!$A$2,IF(AND(A7491&gt;=Stimuli!$B$3,A7491&lt;=Stimuli!$C$3),Stimuli!$A$3,IF(AND(A7491&gt;=Stimuli!$B$4,A7491&lt;=Stimuli!$C$4),Stimuli!$A$4,"")))</f>
        <v>01 Quiet baseline (60s)</v>
      </c>
      <c r="I7491" s="6" t="n">
        <f aca="false">(B7491-B7490)/((A7491-A7490)/1000)</f>
        <v>-0.375091575091574</v>
      </c>
      <c r="J7491" s="6" t="n">
        <f aca="false">IF(OR(B7491&lt;Rules!$B$2,B7491&gt;Rules!$B$3,ABS(I7491)&gt;Rules!$B$4,OR(B7492&lt;Rules!$B$2,B7492&gt;Rules!$B$3,ABS(I7492)&gt;Rules!$B$4)),1,0)</f>
        <v>0</v>
      </c>
      <c r="K7491" s="6" t="str">
        <f aca="false">IF(F7491=1,COUNTIF($F$2:F7491,1),"")</f>
        <v/>
      </c>
    </row>
    <row r="7492" customFormat="false" ht="15" hidden="false" customHeight="false" outlineLevel="0" collapsed="false">
      <c r="A7492" s="6" t="n">
        <v>58847.243</v>
      </c>
      <c r="B7492" s="6" t="n">
        <v>1.94652014652015</v>
      </c>
      <c r="C7492" s="6" t="n">
        <v>81</v>
      </c>
      <c r="D7492" s="6" t="n">
        <v>-1</v>
      </c>
      <c r="E7492" s="6" t="n">
        <v>1.98754578754579</v>
      </c>
      <c r="F7492" s="6" t="n">
        <v>0</v>
      </c>
      <c r="G7492" s="6" t="n">
        <v>0</v>
      </c>
      <c r="H7492" s="6" t="str">
        <f aca="false">IF(AND(A7492&gt;=Stimuli!$B$2,A7492&lt;=Stimuli!$C$2),Stimuli!$A$2,IF(AND(A7492&gt;=Stimuli!$B$3,A7492&lt;=Stimuli!$C$3),Stimuli!$A$3,IF(AND(A7492&gt;=Stimuli!$B$4,A7492&lt;=Stimuli!$C$4),Stimuli!$A$4,"")))</f>
        <v>01 Quiet baseline (60s)</v>
      </c>
      <c r="I7492" s="6" t="n">
        <f aca="false">(B7492-B7491)/((A7492-A7491)/1000)</f>
        <v>0.18754578754573</v>
      </c>
      <c r="J7492" s="6" t="n">
        <f aca="false">IF(OR(B7492&lt;Rules!$B$2,B7492&gt;Rules!$B$3,ABS(I7492)&gt;Rules!$B$4,OR(B7493&lt;Rules!$B$2,B7493&gt;Rules!$B$3,ABS(I7493)&gt;Rules!$B$4)),1,0)</f>
        <v>0</v>
      </c>
      <c r="K7492" s="6" t="str">
        <f aca="false">IF(F7492=1,COUNTIF($F$2:F7492,1),"")</f>
        <v/>
      </c>
    </row>
    <row r="7493" customFormat="false" ht="15" hidden="false" customHeight="false" outlineLevel="0" collapsed="false">
      <c r="A7493" s="6" t="n">
        <v>58855.0555</v>
      </c>
      <c r="B7493" s="6" t="n">
        <v>1.94798534798535</v>
      </c>
      <c r="C7493" s="6" t="n">
        <v>81</v>
      </c>
      <c r="D7493" s="6" t="n">
        <v>-1</v>
      </c>
      <c r="E7493" s="6" t="n">
        <v>1.98901098901099</v>
      </c>
      <c r="F7493" s="6" t="n">
        <v>0</v>
      </c>
      <c r="G7493" s="6" t="n">
        <v>0</v>
      </c>
      <c r="H7493" s="6" t="str">
        <f aca="false">IF(AND(A7493&gt;=Stimuli!$B$2,A7493&lt;=Stimuli!$C$2),Stimuli!$A$2,IF(AND(A7493&gt;=Stimuli!$B$3,A7493&lt;=Stimuli!$C$3),Stimuli!$A$3,IF(AND(A7493&gt;=Stimuli!$B$4,A7493&lt;=Stimuli!$C$4),Stimuli!$A$4,"")))</f>
        <v>01 Quiet baseline (60s)</v>
      </c>
      <c r="I7493" s="6" t="n">
        <f aca="false">(B7493-B7492)/((A7493-A7492)/1000)</f>
        <v>0.187545787545844</v>
      </c>
      <c r="J7493" s="6" t="n">
        <f aca="false">IF(OR(B7493&lt;Rules!$B$2,B7493&gt;Rules!$B$3,ABS(I7493)&gt;Rules!$B$4,OR(B7494&lt;Rules!$B$2,B7494&gt;Rules!$B$3,ABS(I7494)&gt;Rules!$B$4)),1,0)</f>
        <v>0</v>
      </c>
      <c r="K7493" s="6" t="str">
        <f aca="false">IF(F7493=1,COUNTIF($F$2:F7493,1),"")</f>
        <v/>
      </c>
    </row>
    <row r="7494" customFormat="false" ht="15" hidden="false" customHeight="false" outlineLevel="0" collapsed="false">
      <c r="A7494" s="6" t="n">
        <v>58862.868</v>
      </c>
      <c r="B7494" s="6" t="n">
        <v>1.94652014652015</v>
      </c>
      <c r="C7494" s="6" t="n">
        <v>81</v>
      </c>
      <c r="D7494" s="6" t="n">
        <v>-1</v>
      </c>
      <c r="E7494" s="6" t="n">
        <v>1.98901098901099</v>
      </c>
      <c r="F7494" s="6" t="n">
        <v>0</v>
      </c>
      <c r="G7494" s="6" t="n">
        <v>0</v>
      </c>
      <c r="H7494" s="6" t="str">
        <f aca="false">IF(AND(A7494&gt;=Stimuli!$B$2,A7494&lt;=Stimuli!$C$2),Stimuli!$A$2,IF(AND(A7494&gt;=Stimuli!$B$3,A7494&lt;=Stimuli!$C$3),Stimuli!$A$3,IF(AND(A7494&gt;=Stimuli!$B$4,A7494&lt;=Stimuli!$C$4),Stimuli!$A$4,"")))</f>
        <v>01 Quiet baseline (60s)</v>
      </c>
      <c r="I7494" s="6" t="n">
        <f aca="false">(B7494-B7493)/((A7494-A7493)/1000)</f>
        <v>-0.187545787545844</v>
      </c>
      <c r="J7494" s="6" t="n">
        <f aca="false">IF(OR(B7494&lt;Rules!$B$2,B7494&gt;Rules!$B$3,ABS(I7494)&gt;Rules!$B$4,OR(B7495&lt;Rules!$B$2,B7495&gt;Rules!$B$3,ABS(I7495)&gt;Rules!$B$4)),1,0)</f>
        <v>0</v>
      </c>
      <c r="K7494" s="6" t="str">
        <f aca="false">IF(F7494=1,COUNTIF($F$2:F7494,1),"")</f>
        <v/>
      </c>
    </row>
    <row r="7495" customFormat="false" ht="15" hidden="false" customHeight="false" outlineLevel="0" collapsed="false">
      <c r="A7495" s="6" t="n">
        <v>58870.6805</v>
      </c>
      <c r="B7495" s="6" t="n">
        <v>1.95091575091575</v>
      </c>
      <c r="C7495" s="6" t="n">
        <v>81</v>
      </c>
      <c r="D7495" s="6" t="n">
        <v>-1</v>
      </c>
      <c r="E7495" s="6" t="n">
        <v>1.98901098901099</v>
      </c>
      <c r="F7495" s="6" t="n">
        <v>0</v>
      </c>
      <c r="G7495" s="6" t="n">
        <v>0</v>
      </c>
      <c r="H7495" s="6" t="str">
        <f aca="false">IF(AND(A7495&gt;=Stimuli!$B$2,A7495&lt;=Stimuli!$C$2),Stimuli!$A$2,IF(AND(A7495&gt;=Stimuli!$B$3,A7495&lt;=Stimuli!$C$3),Stimuli!$A$3,IF(AND(A7495&gt;=Stimuli!$B$4,A7495&lt;=Stimuli!$C$4),Stimuli!$A$4,"")))</f>
        <v>01 Quiet baseline (60s)</v>
      </c>
      <c r="I7495" s="6" t="n">
        <f aca="false">(B7495-B7494)/((A7495-A7494)/1000)</f>
        <v>0.562637362637304</v>
      </c>
      <c r="J7495" s="6" t="n">
        <f aca="false">IF(OR(B7495&lt;Rules!$B$2,B7495&gt;Rules!$B$3,ABS(I7495)&gt;Rules!$B$4,OR(B7496&lt;Rules!$B$2,B7496&gt;Rules!$B$3,ABS(I7496)&gt;Rules!$B$4)),1,0)</f>
        <v>0</v>
      </c>
      <c r="K7495" s="6" t="str">
        <f aca="false">IF(F7495=1,COUNTIF($F$2:F7495,1),"")</f>
        <v/>
      </c>
    </row>
    <row r="7496" customFormat="false" ht="15" hidden="false" customHeight="false" outlineLevel="0" collapsed="false">
      <c r="A7496" s="6" t="n">
        <v>58878.493</v>
      </c>
      <c r="B7496" s="6" t="n">
        <v>1.94652014652015</v>
      </c>
      <c r="C7496" s="6" t="n">
        <v>81</v>
      </c>
      <c r="D7496" s="6" t="n">
        <v>-1</v>
      </c>
      <c r="E7496" s="6" t="n">
        <v>1.98901098901099</v>
      </c>
      <c r="F7496" s="6" t="n">
        <v>0</v>
      </c>
      <c r="G7496" s="6" t="n">
        <v>0</v>
      </c>
      <c r="H7496" s="6" t="str">
        <f aca="false">IF(AND(A7496&gt;=Stimuli!$B$2,A7496&lt;=Stimuli!$C$2),Stimuli!$A$2,IF(AND(A7496&gt;=Stimuli!$B$3,A7496&lt;=Stimuli!$C$3),Stimuli!$A$3,IF(AND(A7496&gt;=Stimuli!$B$4,A7496&lt;=Stimuli!$C$4),Stimuli!$A$4,"")))</f>
        <v>01 Quiet baseline (60s)</v>
      </c>
      <c r="I7496" s="6" t="n">
        <f aca="false">(B7496-B7495)/((A7496-A7495)/1000)</f>
        <v>-0.562637362637304</v>
      </c>
      <c r="J7496" s="6" t="n">
        <f aca="false">IF(OR(B7496&lt;Rules!$B$2,B7496&gt;Rules!$B$3,ABS(I7496)&gt;Rules!$B$4,OR(B7497&lt;Rules!$B$2,B7497&gt;Rules!$B$3,ABS(I7497)&gt;Rules!$B$4)),1,0)</f>
        <v>0</v>
      </c>
      <c r="K7496" s="6" t="str">
        <f aca="false">IF(F7496=1,COUNTIF($F$2:F7496,1),"")</f>
        <v/>
      </c>
    </row>
    <row r="7497" customFormat="false" ht="15" hidden="false" customHeight="false" outlineLevel="0" collapsed="false">
      <c r="A7497" s="6" t="n">
        <v>58886.3055</v>
      </c>
      <c r="B7497" s="6" t="n">
        <v>1.95238095238095</v>
      </c>
      <c r="C7497" s="6" t="n">
        <v>81</v>
      </c>
      <c r="D7497" s="6" t="n">
        <v>-1</v>
      </c>
      <c r="E7497" s="6" t="n">
        <v>1.98901098901099</v>
      </c>
      <c r="F7497" s="6" t="n">
        <v>0</v>
      </c>
      <c r="G7497" s="6" t="n">
        <v>0</v>
      </c>
      <c r="H7497" s="6" t="str">
        <f aca="false">IF(AND(A7497&gt;=Stimuli!$B$2,A7497&lt;=Stimuli!$C$2),Stimuli!$A$2,IF(AND(A7497&gt;=Stimuli!$B$3,A7497&lt;=Stimuli!$C$3),Stimuli!$A$3,IF(AND(A7497&gt;=Stimuli!$B$4,A7497&lt;=Stimuli!$C$4),Stimuli!$A$4,"")))</f>
        <v>01 Quiet baseline (60s)</v>
      </c>
      <c r="I7497" s="6" t="n">
        <f aca="false">(B7497-B7496)/((A7497-A7496)/1000)</f>
        <v>0.750183150183176</v>
      </c>
      <c r="J7497" s="6" t="n">
        <f aca="false">IF(OR(B7497&lt;Rules!$B$2,B7497&gt;Rules!$B$3,ABS(I7497)&gt;Rules!$B$4,OR(B7498&lt;Rules!$B$2,B7498&gt;Rules!$B$3,ABS(I7498)&gt;Rules!$B$4)),1,0)</f>
        <v>0</v>
      </c>
      <c r="K7497" s="6" t="str">
        <f aca="false">IF(F7497=1,COUNTIF($F$2:F7497,1),"")</f>
        <v/>
      </c>
    </row>
    <row r="7498" customFormat="false" ht="15" hidden="false" customHeight="false" outlineLevel="0" collapsed="false">
      <c r="A7498" s="6" t="n">
        <v>58894.118</v>
      </c>
      <c r="B7498" s="6" t="n">
        <v>1.94798534798535</v>
      </c>
      <c r="C7498" s="6" t="n">
        <v>81</v>
      </c>
      <c r="D7498" s="6" t="n">
        <v>-1</v>
      </c>
      <c r="E7498" s="6" t="n">
        <v>1.98901098901099</v>
      </c>
      <c r="F7498" s="6" t="n">
        <v>0</v>
      </c>
      <c r="G7498" s="6" t="n">
        <v>0</v>
      </c>
      <c r="H7498" s="6" t="str">
        <f aca="false">IF(AND(A7498&gt;=Stimuli!$B$2,A7498&lt;=Stimuli!$C$2),Stimuli!$A$2,IF(AND(A7498&gt;=Stimuli!$B$3,A7498&lt;=Stimuli!$C$3),Stimuli!$A$3,IF(AND(A7498&gt;=Stimuli!$B$4,A7498&lt;=Stimuli!$C$4),Stimuli!$A$4,"")))</f>
        <v>01 Quiet baseline (60s)</v>
      </c>
      <c r="I7498" s="6" t="n">
        <f aca="false">(B7498-B7497)/((A7498-A7497)/1000)</f>
        <v>-0.562637362637332</v>
      </c>
      <c r="J7498" s="6" t="n">
        <f aca="false">IF(OR(B7498&lt;Rules!$B$2,B7498&gt;Rules!$B$3,ABS(I7498)&gt;Rules!$B$4,OR(B7499&lt;Rules!$B$2,B7499&gt;Rules!$B$3,ABS(I7499)&gt;Rules!$B$4)),1,0)</f>
        <v>0</v>
      </c>
      <c r="K7498" s="6" t="str">
        <f aca="false">IF(F7498=1,COUNTIF($F$2:F7498,1),"")</f>
        <v/>
      </c>
    </row>
    <row r="7499" customFormat="false" ht="15" hidden="false" customHeight="false" outlineLevel="0" collapsed="false">
      <c r="A7499" s="6" t="n">
        <v>58901.9305</v>
      </c>
      <c r="B7499" s="6" t="n">
        <v>1.95531135531136</v>
      </c>
      <c r="C7499" s="6" t="n">
        <v>81</v>
      </c>
      <c r="D7499" s="6" t="n">
        <v>-1</v>
      </c>
      <c r="E7499" s="6" t="n">
        <v>1.98901098901099</v>
      </c>
      <c r="F7499" s="6" t="n">
        <v>0</v>
      </c>
      <c r="G7499" s="6" t="n">
        <v>0</v>
      </c>
      <c r="H7499" s="6" t="str">
        <f aca="false">IF(AND(A7499&gt;=Stimuli!$B$2,A7499&lt;=Stimuli!$C$2),Stimuli!$A$2,IF(AND(A7499&gt;=Stimuli!$B$3,A7499&lt;=Stimuli!$C$3),Stimuli!$A$3,IF(AND(A7499&gt;=Stimuli!$B$4,A7499&lt;=Stimuli!$C$4),Stimuli!$A$4,"")))</f>
        <v>01 Quiet baseline (60s)</v>
      </c>
      <c r="I7499" s="6" t="n">
        <f aca="false">(B7499-B7498)/((A7499-A7498)/1000)</f>
        <v>0.93772893772902</v>
      </c>
      <c r="J7499" s="6" t="n">
        <f aca="false">IF(OR(B7499&lt;Rules!$B$2,B7499&gt;Rules!$B$3,ABS(I7499)&gt;Rules!$B$4,OR(B7500&lt;Rules!$B$2,B7500&gt;Rules!$B$3,ABS(I7500)&gt;Rules!$B$4)),1,0)</f>
        <v>0</v>
      </c>
      <c r="K7499" s="6" t="str">
        <f aca="false">IF(F7499=1,COUNTIF($F$2:F7499,1),"")</f>
        <v/>
      </c>
    </row>
    <row r="7500" customFormat="false" ht="15" hidden="false" customHeight="false" outlineLevel="0" collapsed="false">
      <c r="A7500" s="6" t="n">
        <v>58909.743</v>
      </c>
      <c r="B7500" s="6" t="n">
        <v>1.95384615384615</v>
      </c>
      <c r="C7500" s="6" t="n">
        <v>81</v>
      </c>
      <c r="D7500" s="6" t="n">
        <v>-1</v>
      </c>
      <c r="E7500" s="6" t="n">
        <v>1.98901098901099</v>
      </c>
      <c r="F7500" s="6" t="n">
        <v>0</v>
      </c>
      <c r="G7500" s="6" t="n">
        <v>0</v>
      </c>
      <c r="H7500" s="6" t="str">
        <f aca="false">IF(AND(A7500&gt;=Stimuli!$B$2,A7500&lt;=Stimuli!$C$2),Stimuli!$A$2,IF(AND(A7500&gt;=Stimuli!$B$3,A7500&lt;=Stimuli!$C$3),Stimuli!$A$3,IF(AND(A7500&gt;=Stimuli!$B$4,A7500&lt;=Stimuli!$C$4),Stimuli!$A$4,"")))</f>
        <v>01 Quiet baseline (60s)</v>
      </c>
      <c r="I7500" s="6" t="n">
        <f aca="false">(B7500-B7499)/((A7500-A7499)/1000)</f>
        <v>-0.187545787545844</v>
      </c>
      <c r="J7500" s="6" t="n">
        <f aca="false">IF(OR(B7500&lt;Rules!$B$2,B7500&gt;Rules!$B$3,ABS(I7500)&gt;Rules!$B$4,OR(B7501&lt;Rules!$B$2,B7501&gt;Rules!$B$3,ABS(I7501)&gt;Rules!$B$4)),1,0)</f>
        <v>0</v>
      </c>
      <c r="K7500" s="6" t="str">
        <f aca="false">IF(F7500=1,COUNTIF($F$2:F7500,1),"")</f>
        <v/>
      </c>
    </row>
    <row r="7501" customFormat="false" ht="15" hidden="false" customHeight="false" outlineLevel="0" collapsed="false">
      <c r="A7501" s="6" t="n">
        <v>58917.5555</v>
      </c>
      <c r="B7501" s="6" t="n">
        <v>1.98021978021978</v>
      </c>
      <c r="C7501" s="6" t="n">
        <v>81</v>
      </c>
      <c r="D7501" s="6" t="n">
        <v>-1</v>
      </c>
      <c r="E7501" s="6" t="n">
        <v>1.98901098901099</v>
      </c>
      <c r="F7501" s="6" t="n">
        <v>0</v>
      </c>
      <c r="G7501" s="6" t="n">
        <v>0</v>
      </c>
      <c r="H7501" s="6" t="str">
        <f aca="false">IF(AND(A7501&gt;=Stimuli!$B$2,A7501&lt;=Stimuli!$C$2),Stimuli!$A$2,IF(AND(A7501&gt;=Stimuli!$B$3,A7501&lt;=Stimuli!$C$3),Stimuli!$A$3,IF(AND(A7501&gt;=Stimuli!$B$4,A7501&lt;=Stimuli!$C$4),Stimuli!$A$4,"")))</f>
        <v>01 Quiet baseline (60s)</v>
      </c>
      <c r="I7501" s="6" t="n">
        <f aca="false">(B7501-B7500)/((A7501-A7500)/1000)</f>
        <v>3.37582417582414</v>
      </c>
      <c r="J7501" s="6" t="n">
        <f aca="false">IF(OR(B7501&lt;Rules!$B$2,B7501&gt;Rules!$B$3,ABS(I7501)&gt;Rules!$B$4,OR(B7502&lt;Rules!$B$2,B7502&gt;Rules!$B$3,ABS(I7502)&gt;Rules!$B$4)),1,0)</f>
        <v>0</v>
      </c>
      <c r="K7501" s="6" t="str">
        <f aca="false">IF(F7501=1,COUNTIF($F$2:F7501,1),"")</f>
        <v/>
      </c>
    </row>
    <row r="7502" customFormat="false" ht="15" hidden="false" customHeight="false" outlineLevel="0" collapsed="false">
      <c r="A7502" s="6" t="n">
        <v>58925.368</v>
      </c>
      <c r="B7502" s="6" t="n">
        <v>1.98315018315018</v>
      </c>
      <c r="C7502" s="6" t="n">
        <v>81</v>
      </c>
      <c r="D7502" s="6" t="n">
        <v>-1</v>
      </c>
      <c r="E7502" s="6" t="n">
        <v>1.98901098901099</v>
      </c>
      <c r="F7502" s="6" t="n">
        <v>0</v>
      </c>
      <c r="G7502" s="6" t="n">
        <v>0</v>
      </c>
      <c r="H7502" s="6" t="str">
        <f aca="false">IF(AND(A7502&gt;=Stimuli!$B$2,A7502&lt;=Stimuli!$C$2),Stimuli!$A$2,IF(AND(A7502&gt;=Stimuli!$B$3,A7502&lt;=Stimuli!$C$3),Stimuli!$A$3,IF(AND(A7502&gt;=Stimuli!$B$4,A7502&lt;=Stimuli!$C$4),Stimuli!$A$4,"")))</f>
        <v>01 Quiet baseline (60s)</v>
      </c>
      <c r="I7502" s="6" t="n">
        <f aca="false">(B7502-B7501)/((A7502-A7501)/1000)</f>
        <v>0.375091575091574</v>
      </c>
      <c r="J7502" s="6" t="n">
        <f aca="false">IF(OR(B7502&lt;Rules!$B$2,B7502&gt;Rules!$B$3,ABS(I7502)&gt;Rules!$B$4,OR(B7503&lt;Rules!$B$2,B7503&gt;Rules!$B$3,ABS(I7503)&gt;Rules!$B$4)),1,0)</f>
        <v>0</v>
      </c>
      <c r="K7502" s="6" t="str">
        <f aca="false">IF(F7502=1,COUNTIF($F$2:F7502,1),"")</f>
        <v/>
      </c>
    </row>
    <row r="7503" customFormat="false" ht="15" hidden="false" customHeight="false" outlineLevel="0" collapsed="false">
      <c r="A7503" s="6" t="n">
        <v>58933.1805</v>
      </c>
      <c r="B7503" s="6" t="n">
        <v>1.99487179487179</v>
      </c>
      <c r="C7503" s="6" t="n">
        <v>81</v>
      </c>
      <c r="D7503" s="6" t="n">
        <v>-1</v>
      </c>
      <c r="E7503" s="6" t="n">
        <v>1.98901098901099</v>
      </c>
      <c r="F7503" s="6" t="n">
        <v>0</v>
      </c>
      <c r="G7503" s="6" t="n">
        <v>0</v>
      </c>
      <c r="H7503" s="6" t="str">
        <f aca="false">IF(AND(A7503&gt;=Stimuli!$B$2,A7503&lt;=Stimuli!$C$2),Stimuli!$A$2,IF(AND(A7503&gt;=Stimuli!$B$3,A7503&lt;=Stimuli!$C$3),Stimuli!$A$3,IF(AND(A7503&gt;=Stimuli!$B$4,A7503&lt;=Stimuli!$C$4),Stimuli!$A$4,"")))</f>
        <v>01 Quiet baseline (60s)</v>
      </c>
      <c r="I7503" s="6" t="n">
        <f aca="false">(B7503-B7502)/((A7503-A7502)/1000)</f>
        <v>1.50036630036621</v>
      </c>
      <c r="J7503" s="6" t="n">
        <f aca="false">IF(OR(B7503&lt;Rules!$B$2,B7503&gt;Rules!$B$3,ABS(I7503)&gt;Rules!$B$4,OR(B7504&lt;Rules!$B$2,B7504&gt;Rules!$B$3,ABS(I7504)&gt;Rules!$B$4)),1,0)</f>
        <v>0</v>
      </c>
      <c r="K7503" s="6" t="str">
        <f aca="false">IF(F7503=1,COUNTIF($F$2:F7503,1),"")</f>
        <v/>
      </c>
    </row>
    <row r="7504" customFormat="false" ht="15" hidden="false" customHeight="false" outlineLevel="0" collapsed="false">
      <c r="A7504" s="6" t="n">
        <v>58940.993</v>
      </c>
      <c r="B7504" s="6" t="n">
        <v>1.99340659340659</v>
      </c>
      <c r="C7504" s="6" t="n">
        <v>81</v>
      </c>
      <c r="D7504" s="6" t="n">
        <v>-1</v>
      </c>
      <c r="E7504" s="6" t="n">
        <v>1.98901098901099</v>
      </c>
      <c r="F7504" s="6" t="n">
        <v>0</v>
      </c>
      <c r="G7504" s="6" t="n">
        <v>0</v>
      </c>
      <c r="H7504" s="6" t="str">
        <f aca="false">IF(AND(A7504&gt;=Stimuli!$B$2,A7504&lt;=Stimuli!$C$2),Stimuli!$A$2,IF(AND(A7504&gt;=Stimuli!$B$3,A7504&lt;=Stimuli!$C$3),Stimuli!$A$3,IF(AND(A7504&gt;=Stimuli!$B$4,A7504&lt;=Stimuli!$C$4),Stimuli!$A$4,"")))</f>
        <v>01 Quiet baseline (60s)</v>
      </c>
      <c r="I7504" s="6" t="n">
        <f aca="false">(B7504-B7503)/((A7504-A7503)/1000)</f>
        <v>-0.18754578754573</v>
      </c>
      <c r="J7504" s="6" t="n">
        <f aca="false">IF(OR(B7504&lt;Rules!$B$2,B7504&gt;Rules!$B$3,ABS(I7504)&gt;Rules!$B$4,OR(B7505&lt;Rules!$B$2,B7505&gt;Rules!$B$3,ABS(I7505)&gt;Rules!$B$4)),1,0)</f>
        <v>0</v>
      </c>
      <c r="K7504" s="6" t="str">
        <f aca="false">IF(F7504=1,COUNTIF($F$2:F7504,1),"")</f>
        <v/>
      </c>
    </row>
    <row r="7505" customFormat="false" ht="15" hidden="false" customHeight="false" outlineLevel="0" collapsed="false">
      <c r="A7505" s="6" t="n">
        <v>58948.8055</v>
      </c>
      <c r="B7505" s="6" t="n">
        <v>2.00512820512821</v>
      </c>
      <c r="C7505" s="6" t="n">
        <v>81</v>
      </c>
      <c r="D7505" s="6" t="n">
        <v>-1</v>
      </c>
      <c r="E7505" s="6" t="n">
        <v>1.99047619047619</v>
      </c>
      <c r="F7505" s="6" t="n">
        <v>0</v>
      </c>
      <c r="G7505" s="6" t="n">
        <v>0</v>
      </c>
      <c r="H7505" s="6" t="str">
        <f aca="false">IF(AND(A7505&gt;=Stimuli!$B$2,A7505&lt;=Stimuli!$C$2),Stimuli!$A$2,IF(AND(A7505&gt;=Stimuli!$B$3,A7505&lt;=Stimuli!$C$3),Stimuli!$A$3,IF(AND(A7505&gt;=Stimuli!$B$4,A7505&lt;=Stimuli!$C$4),Stimuli!$A$4,"")))</f>
        <v>01 Quiet baseline (60s)</v>
      </c>
      <c r="I7505" s="6" t="n">
        <f aca="false">(B7505-B7504)/((A7505-A7504)/1000)</f>
        <v>1.50036630036647</v>
      </c>
      <c r="J7505" s="6" t="n">
        <f aca="false">IF(OR(B7505&lt;Rules!$B$2,B7505&gt;Rules!$B$3,ABS(I7505)&gt;Rules!$B$4,OR(B7506&lt;Rules!$B$2,B7506&gt;Rules!$B$3,ABS(I7506)&gt;Rules!$B$4)),1,0)</f>
        <v>0</v>
      </c>
      <c r="K7505" s="6" t="str">
        <f aca="false">IF(F7505=1,COUNTIF($F$2:F7505,1),"")</f>
        <v/>
      </c>
    </row>
    <row r="7506" customFormat="false" ht="15" hidden="false" customHeight="false" outlineLevel="0" collapsed="false">
      <c r="A7506" s="6" t="n">
        <v>58956.618</v>
      </c>
      <c r="B7506" s="6" t="n">
        <v>2.00512820512821</v>
      </c>
      <c r="C7506" s="6" t="n">
        <v>81</v>
      </c>
      <c r="D7506" s="6" t="n">
        <v>-1</v>
      </c>
      <c r="E7506" s="6" t="n">
        <v>1.99047619047619</v>
      </c>
      <c r="F7506" s="6" t="n">
        <v>0</v>
      </c>
      <c r="G7506" s="6" t="n">
        <v>0</v>
      </c>
      <c r="H7506" s="6" t="str">
        <f aca="false">IF(AND(A7506&gt;=Stimuli!$B$2,A7506&lt;=Stimuli!$C$2),Stimuli!$A$2,IF(AND(A7506&gt;=Stimuli!$B$3,A7506&lt;=Stimuli!$C$3),Stimuli!$A$3,IF(AND(A7506&gt;=Stimuli!$B$4,A7506&lt;=Stimuli!$C$4),Stimuli!$A$4,"")))</f>
        <v>01 Quiet baseline (60s)</v>
      </c>
      <c r="I7506" s="6" t="n">
        <f aca="false">(B7506-B7505)/((A7506-A7505)/1000)</f>
        <v>0</v>
      </c>
      <c r="J7506" s="6" t="n">
        <f aca="false">IF(OR(B7506&lt;Rules!$B$2,B7506&gt;Rules!$B$3,ABS(I7506)&gt;Rules!$B$4,OR(B7507&lt;Rules!$B$2,B7507&gt;Rules!$B$3,ABS(I7507)&gt;Rules!$B$4)),1,0)</f>
        <v>0</v>
      </c>
      <c r="K7506" s="6" t="str">
        <f aca="false">IF(F7506=1,COUNTIF($F$2:F7506,1),"")</f>
        <v/>
      </c>
    </row>
    <row r="7507" customFormat="false" ht="15" hidden="false" customHeight="false" outlineLevel="0" collapsed="false">
      <c r="A7507" s="6" t="n">
        <v>58964.4305</v>
      </c>
      <c r="B7507" s="6" t="n">
        <v>2.01245421245421</v>
      </c>
      <c r="C7507" s="6" t="n">
        <v>81</v>
      </c>
      <c r="D7507" s="6" t="n">
        <v>-1</v>
      </c>
      <c r="E7507" s="6" t="n">
        <v>1.99047619047619</v>
      </c>
      <c r="F7507" s="6" t="n">
        <v>0</v>
      </c>
      <c r="G7507" s="6" t="n">
        <v>0</v>
      </c>
      <c r="H7507" s="6" t="str">
        <f aca="false">IF(AND(A7507&gt;=Stimuli!$B$2,A7507&lt;=Stimuli!$C$2),Stimuli!$A$2,IF(AND(A7507&gt;=Stimuli!$B$3,A7507&lt;=Stimuli!$C$3),Stimuli!$A$3,IF(AND(A7507&gt;=Stimuli!$B$4,A7507&lt;=Stimuli!$C$4),Stimuli!$A$4,"")))</f>
        <v>01 Quiet baseline (60s)</v>
      </c>
      <c r="I7507" s="6" t="n">
        <f aca="false">(B7507-B7506)/((A7507-A7506)/1000)</f>
        <v>0.937728937728764</v>
      </c>
      <c r="J7507" s="6" t="n">
        <f aca="false">IF(OR(B7507&lt;Rules!$B$2,B7507&gt;Rules!$B$3,ABS(I7507)&gt;Rules!$B$4,OR(B7508&lt;Rules!$B$2,B7508&gt;Rules!$B$3,ABS(I7508)&gt;Rules!$B$4)),1,0)</f>
        <v>0</v>
      </c>
      <c r="K7507" s="6" t="str">
        <f aca="false">IF(F7507=1,COUNTIF($F$2:F7507,1),"")</f>
        <v/>
      </c>
    </row>
    <row r="7508" customFormat="false" ht="15" hidden="false" customHeight="false" outlineLevel="0" collapsed="false">
      <c r="A7508" s="6" t="n">
        <v>58972.243</v>
      </c>
      <c r="B7508" s="6" t="n">
        <v>2.01245421245421</v>
      </c>
      <c r="C7508" s="6" t="n">
        <v>81</v>
      </c>
      <c r="D7508" s="6" t="n">
        <v>-1</v>
      </c>
      <c r="E7508" s="6" t="n">
        <v>1.99047619047619</v>
      </c>
      <c r="F7508" s="6" t="n">
        <v>0</v>
      </c>
      <c r="G7508" s="6" t="n">
        <v>0</v>
      </c>
      <c r="H7508" s="6" t="str">
        <f aca="false">IF(AND(A7508&gt;=Stimuli!$B$2,A7508&lt;=Stimuli!$C$2),Stimuli!$A$2,IF(AND(A7508&gt;=Stimuli!$B$3,A7508&lt;=Stimuli!$C$3),Stimuli!$A$3,IF(AND(A7508&gt;=Stimuli!$B$4,A7508&lt;=Stimuli!$C$4),Stimuli!$A$4,"")))</f>
        <v>01 Quiet baseline (60s)</v>
      </c>
      <c r="I7508" s="6" t="n">
        <f aca="false">(B7508-B7507)/((A7508-A7507)/1000)</f>
        <v>0</v>
      </c>
      <c r="J7508" s="6" t="n">
        <f aca="false">IF(OR(B7508&lt;Rules!$B$2,B7508&gt;Rules!$B$3,ABS(I7508)&gt;Rules!$B$4,OR(B7509&lt;Rules!$B$2,B7509&gt;Rules!$B$3,ABS(I7509)&gt;Rules!$B$4)),1,0)</f>
        <v>0</v>
      </c>
      <c r="K7508" s="6" t="str">
        <f aca="false">IF(F7508=1,COUNTIF($F$2:F7508,1),"")</f>
        <v/>
      </c>
    </row>
    <row r="7509" customFormat="false" ht="15" hidden="false" customHeight="false" outlineLevel="0" collapsed="false">
      <c r="A7509" s="6" t="n">
        <v>58980.0555</v>
      </c>
      <c r="B7509" s="6" t="n">
        <v>2.01538461538462</v>
      </c>
      <c r="C7509" s="6" t="n">
        <v>81</v>
      </c>
      <c r="D7509" s="6" t="n">
        <v>-1</v>
      </c>
      <c r="E7509" s="6" t="n">
        <v>1.99047619047619</v>
      </c>
      <c r="F7509" s="6" t="n">
        <v>0</v>
      </c>
      <c r="G7509" s="6" t="n">
        <v>0</v>
      </c>
      <c r="H7509" s="6" t="str">
        <f aca="false">IF(AND(A7509&gt;=Stimuli!$B$2,A7509&lt;=Stimuli!$C$2),Stimuli!$A$2,IF(AND(A7509&gt;=Stimuli!$B$3,A7509&lt;=Stimuli!$C$3),Stimuli!$A$3,IF(AND(A7509&gt;=Stimuli!$B$4,A7509&lt;=Stimuli!$C$4),Stimuli!$A$4,"")))</f>
        <v>01 Quiet baseline (60s)</v>
      </c>
      <c r="I7509" s="6" t="n">
        <f aca="false">(B7509-B7508)/((A7509-A7508)/1000)</f>
        <v>0.375091575091744</v>
      </c>
      <c r="J7509" s="6" t="n">
        <f aca="false">IF(OR(B7509&lt;Rules!$B$2,B7509&gt;Rules!$B$3,ABS(I7509)&gt;Rules!$B$4,OR(B7510&lt;Rules!$B$2,B7510&gt;Rules!$B$3,ABS(I7510)&gt;Rules!$B$4)),1,0)</f>
        <v>0</v>
      </c>
      <c r="K7509" s="6" t="str">
        <f aca="false">IF(F7509=1,COUNTIF($F$2:F7509,1),"")</f>
        <v/>
      </c>
    </row>
    <row r="7510" customFormat="false" ht="15" hidden="false" customHeight="false" outlineLevel="0" collapsed="false">
      <c r="A7510" s="6" t="n">
        <v>58987.868</v>
      </c>
      <c r="B7510" s="6" t="n">
        <v>2.01684981684982</v>
      </c>
      <c r="C7510" s="6" t="n">
        <v>81</v>
      </c>
      <c r="D7510" s="6" t="n">
        <v>-1</v>
      </c>
      <c r="E7510" s="6" t="n">
        <v>1.99194139194139</v>
      </c>
      <c r="F7510" s="6" t="n">
        <v>0</v>
      </c>
      <c r="G7510" s="6" t="n">
        <v>0</v>
      </c>
      <c r="H7510" s="6" t="str">
        <f aca="false">IF(AND(A7510&gt;=Stimuli!$B$2,A7510&lt;=Stimuli!$C$2),Stimuli!$A$2,IF(AND(A7510&gt;=Stimuli!$B$3,A7510&lt;=Stimuli!$C$3),Stimuli!$A$3,IF(AND(A7510&gt;=Stimuli!$B$4,A7510&lt;=Stimuli!$C$4),Stimuli!$A$4,"")))</f>
        <v>01 Quiet baseline (60s)</v>
      </c>
      <c r="I7510" s="6" t="n">
        <f aca="false">(B7510-B7509)/((A7510-A7509)/1000)</f>
        <v>0.187545787545673</v>
      </c>
      <c r="J7510" s="6" t="n">
        <f aca="false">IF(OR(B7510&lt;Rules!$B$2,B7510&gt;Rules!$B$3,ABS(I7510)&gt;Rules!$B$4,OR(B7511&lt;Rules!$B$2,B7511&gt;Rules!$B$3,ABS(I7511)&gt;Rules!$B$4)),1,0)</f>
        <v>0</v>
      </c>
      <c r="K7510" s="6" t="str">
        <f aca="false">IF(F7510=1,COUNTIF($F$2:F7510,1),"")</f>
        <v/>
      </c>
    </row>
    <row r="7511" customFormat="false" ht="15" hidden="false" customHeight="false" outlineLevel="0" collapsed="false">
      <c r="A7511" s="6" t="n">
        <v>58995.6805</v>
      </c>
      <c r="B7511" s="6" t="n">
        <v>2.01391941391941</v>
      </c>
      <c r="C7511" s="6" t="n">
        <v>81</v>
      </c>
      <c r="D7511" s="6" t="n">
        <v>-1</v>
      </c>
      <c r="E7511" s="6" t="n">
        <v>1.99194139194139</v>
      </c>
      <c r="F7511" s="6" t="n">
        <v>0</v>
      </c>
      <c r="G7511" s="6" t="n">
        <v>0</v>
      </c>
      <c r="H7511" s="6" t="str">
        <f aca="false">IF(AND(A7511&gt;=Stimuli!$B$2,A7511&lt;=Stimuli!$C$2),Stimuli!$A$2,IF(AND(A7511&gt;=Stimuli!$B$3,A7511&lt;=Stimuli!$C$3),Stimuli!$A$3,IF(AND(A7511&gt;=Stimuli!$B$4,A7511&lt;=Stimuli!$C$4),Stimuli!$A$4,"")))</f>
        <v>01 Quiet baseline (60s)</v>
      </c>
      <c r="I7511" s="6" t="n">
        <f aca="false">(B7511-B7510)/((A7511-A7510)/1000)</f>
        <v>-0.375091575091687</v>
      </c>
      <c r="J7511" s="6" t="n">
        <f aca="false">IF(OR(B7511&lt;Rules!$B$2,B7511&gt;Rules!$B$3,ABS(I7511)&gt;Rules!$B$4,OR(B7512&lt;Rules!$B$2,B7512&gt;Rules!$B$3,ABS(I7512)&gt;Rules!$B$4)),1,0)</f>
        <v>0</v>
      </c>
      <c r="K7511" s="6" t="str">
        <f aca="false">IF(F7511=1,COUNTIF($F$2:F7511,1),"")</f>
        <v/>
      </c>
    </row>
    <row r="7512" customFormat="false" ht="15" hidden="false" customHeight="false" outlineLevel="0" collapsed="false">
      <c r="A7512" s="6" t="n">
        <v>59003.493</v>
      </c>
      <c r="B7512" s="6" t="n">
        <v>2.01831501831502</v>
      </c>
      <c r="C7512" s="6" t="n">
        <v>81</v>
      </c>
      <c r="D7512" s="6" t="n">
        <v>-1</v>
      </c>
      <c r="E7512" s="6" t="n">
        <v>1.99194139194139</v>
      </c>
      <c r="F7512" s="6" t="n">
        <v>0</v>
      </c>
      <c r="G7512" s="6" t="n">
        <v>0</v>
      </c>
      <c r="H7512" s="6" t="str">
        <f aca="false">IF(AND(A7512&gt;=Stimuli!$B$2,A7512&lt;=Stimuli!$C$2),Stimuli!$A$2,IF(AND(A7512&gt;=Stimuli!$B$3,A7512&lt;=Stimuli!$C$3),Stimuli!$A$3,IF(AND(A7512&gt;=Stimuli!$B$4,A7512&lt;=Stimuli!$C$4),Stimuli!$A$4,"")))</f>
        <v>01 Quiet baseline (60s)</v>
      </c>
      <c r="I7512" s="6" t="n">
        <f aca="false">(B7512-B7511)/((A7512-A7511)/1000)</f>
        <v>0.562637362637418</v>
      </c>
      <c r="J7512" s="6" t="n">
        <f aca="false">IF(OR(B7512&lt;Rules!$B$2,B7512&gt;Rules!$B$3,ABS(I7512)&gt;Rules!$B$4,OR(B7513&lt;Rules!$B$2,B7513&gt;Rules!$B$3,ABS(I7513)&gt;Rules!$B$4)),1,0)</f>
        <v>0</v>
      </c>
      <c r="K7512" s="6" t="str">
        <f aca="false">IF(F7512=1,COUNTIF($F$2:F7512,1),"")</f>
        <v/>
      </c>
    </row>
    <row r="7513" customFormat="false" ht="15" hidden="false" customHeight="false" outlineLevel="0" collapsed="false">
      <c r="A7513" s="6" t="n">
        <v>59011.3055</v>
      </c>
      <c r="B7513" s="6" t="n">
        <v>2.01098901098901</v>
      </c>
      <c r="C7513" s="6" t="n">
        <v>81</v>
      </c>
      <c r="D7513" s="6" t="n">
        <v>-1</v>
      </c>
      <c r="E7513" s="6" t="n">
        <v>1.99194139194139</v>
      </c>
      <c r="F7513" s="6" t="n">
        <v>0</v>
      </c>
      <c r="G7513" s="6" t="n">
        <v>0</v>
      </c>
      <c r="H7513" s="6" t="str">
        <f aca="false">IF(AND(A7513&gt;=Stimuli!$B$2,A7513&lt;=Stimuli!$C$2),Stimuli!$A$2,IF(AND(A7513&gt;=Stimuli!$B$3,A7513&lt;=Stimuli!$C$3),Stimuli!$A$3,IF(AND(A7513&gt;=Stimuli!$B$4,A7513&lt;=Stimuli!$C$4),Stimuli!$A$4,"")))</f>
        <v>01 Quiet baseline (60s)</v>
      </c>
      <c r="I7513" s="6" t="n">
        <f aca="false">(B7513-B7512)/((A7513-A7512)/1000)</f>
        <v>-0.937728937728878</v>
      </c>
      <c r="J7513" s="6" t="n">
        <f aca="false">IF(OR(B7513&lt;Rules!$B$2,B7513&gt;Rules!$B$3,ABS(I7513)&gt;Rules!$B$4,OR(B7514&lt;Rules!$B$2,B7514&gt;Rules!$B$3,ABS(I7514)&gt;Rules!$B$4)),1,0)</f>
        <v>0</v>
      </c>
      <c r="K7513" s="6" t="str">
        <f aca="false">IF(F7513=1,COUNTIF($F$2:F7513,1),"")</f>
        <v/>
      </c>
    </row>
    <row r="7514" customFormat="false" ht="15" hidden="false" customHeight="false" outlineLevel="0" collapsed="false">
      <c r="A7514" s="6" t="n">
        <v>59019.118</v>
      </c>
      <c r="B7514" s="6" t="n">
        <v>2.01831501831502</v>
      </c>
      <c r="C7514" s="6" t="n">
        <v>81</v>
      </c>
      <c r="D7514" s="6" t="n">
        <v>-1</v>
      </c>
      <c r="E7514" s="6" t="n">
        <v>1.99340659340659</v>
      </c>
      <c r="F7514" s="6" t="n">
        <v>0</v>
      </c>
      <c r="G7514" s="6" t="n">
        <v>0</v>
      </c>
      <c r="H7514" s="6" t="str">
        <f aca="false">IF(AND(A7514&gt;=Stimuli!$B$2,A7514&lt;=Stimuli!$C$2),Stimuli!$A$2,IF(AND(A7514&gt;=Stimuli!$B$3,A7514&lt;=Stimuli!$C$3),Stimuli!$A$3,IF(AND(A7514&gt;=Stimuli!$B$4,A7514&lt;=Stimuli!$C$4),Stimuli!$A$4,"")))</f>
        <v>01 Quiet baseline (60s)</v>
      </c>
      <c r="I7514" s="6" t="n">
        <f aca="false">(B7514-B7513)/((A7514-A7513)/1000)</f>
        <v>0.937728937728878</v>
      </c>
      <c r="J7514" s="6" t="n">
        <f aca="false">IF(OR(B7514&lt;Rules!$B$2,B7514&gt;Rules!$B$3,ABS(I7514)&gt;Rules!$B$4,OR(B7515&lt;Rules!$B$2,B7515&gt;Rules!$B$3,ABS(I7515)&gt;Rules!$B$4)),1,0)</f>
        <v>0</v>
      </c>
      <c r="K7514" s="6" t="str">
        <f aca="false">IF(F7514=1,COUNTIF($F$2:F7514,1),"")</f>
        <v/>
      </c>
    </row>
    <row r="7515" customFormat="false" ht="15" hidden="false" customHeight="false" outlineLevel="0" collapsed="false">
      <c r="A7515" s="6" t="n">
        <v>59026.9305</v>
      </c>
      <c r="B7515" s="6" t="n">
        <v>2.01098901098901</v>
      </c>
      <c r="C7515" s="6" t="n">
        <v>81</v>
      </c>
      <c r="D7515" s="6" t="n">
        <v>-1</v>
      </c>
      <c r="E7515" s="6" t="n">
        <v>1.99340659340659</v>
      </c>
      <c r="F7515" s="6" t="n">
        <v>0</v>
      </c>
      <c r="G7515" s="6" t="n">
        <v>0</v>
      </c>
      <c r="H7515" s="6" t="str">
        <f aca="false">IF(AND(A7515&gt;=Stimuli!$B$2,A7515&lt;=Stimuli!$C$2),Stimuli!$A$2,IF(AND(A7515&gt;=Stimuli!$B$3,A7515&lt;=Stimuli!$C$3),Stimuli!$A$3,IF(AND(A7515&gt;=Stimuli!$B$4,A7515&lt;=Stimuli!$C$4),Stimuli!$A$4,"")))</f>
        <v>01 Quiet baseline (60s)</v>
      </c>
      <c r="I7515" s="6" t="n">
        <f aca="false">(B7515-B7514)/((A7515-A7514)/1000)</f>
        <v>-0.937728937728878</v>
      </c>
      <c r="J7515" s="6" t="n">
        <f aca="false">IF(OR(B7515&lt;Rules!$B$2,B7515&gt;Rules!$B$3,ABS(I7515)&gt;Rules!$B$4,OR(B7516&lt;Rules!$B$2,B7516&gt;Rules!$B$3,ABS(I7516)&gt;Rules!$B$4)),1,0)</f>
        <v>0</v>
      </c>
      <c r="K7515" s="6" t="str">
        <f aca="false">IF(F7515=1,COUNTIF($F$2:F7515,1),"")</f>
        <v/>
      </c>
    </row>
    <row r="7516" customFormat="false" ht="15" hidden="false" customHeight="false" outlineLevel="0" collapsed="false">
      <c r="A7516" s="6" t="n">
        <v>59034.743</v>
      </c>
      <c r="B7516" s="6" t="n">
        <v>2.01831501831502</v>
      </c>
      <c r="C7516" s="6" t="n">
        <v>81</v>
      </c>
      <c r="D7516" s="6" t="n">
        <v>-1</v>
      </c>
      <c r="E7516" s="6" t="n">
        <v>1.99340659340659</v>
      </c>
      <c r="F7516" s="6" t="n">
        <v>0</v>
      </c>
      <c r="G7516" s="6" t="n">
        <v>0</v>
      </c>
      <c r="H7516" s="6" t="str">
        <f aca="false">IF(AND(A7516&gt;=Stimuli!$B$2,A7516&lt;=Stimuli!$C$2),Stimuli!$A$2,IF(AND(A7516&gt;=Stimuli!$B$3,A7516&lt;=Stimuli!$C$3),Stimuli!$A$3,IF(AND(A7516&gt;=Stimuli!$B$4,A7516&lt;=Stimuli!$C$4),Stimuli!$A$4,"")))</f>
        <v>01 Quiet baseline (60s)</v>
      </c>
      <c r="I7516" s="6" t="n">
        <f aca="false">(B7516-B7515)/((A7516-A7515)/1000)</f>
        <v>0.937728937728878</v>
      </c>
      <c r="J7516" s="6" t="n">
        <f aca="false">IF(OR(B7516&lt;Rules!$B$2,B7516&gt;Rules!$B$3,ABS(I7516)&gt;Rules!$B$4,OR(B7517&lt;Rules!$B$2,B7517&gt;Rules!$B$3,ABS(I7517)&gt;Rules!$B$4)),1,0)</f>
        <v>0</v>
      </c>
      <c r="K7516" s="6" t="str">
        <f aca="false">IF(F7516=1,COUNTIF($F$2:F7516,1),"")</f>
        <v/>
      </c>
    </row>
    <row r="7517" customFormat="false" ht="15" hidden="false" customHeight="false" outlineLevel="0" collapsed="false">
      <c r="A7517" s="6" t="n">
        <v>59042.5555</v>
      </c>
      <c r="B7517" s="6" t="n">
        <v>2.01098901098901</v>
      </c>
      <c r="C7517" s="6" t="n">
        <v>81</v>
      </c>
      <c r="D7517" s="6" t="n">
        <v>-1</v>
      </c>
      <c r="E7517" s="6" t="n">
        <v>1.99340659340659</v>
      </c>
      <c r="F7517" s="6" t="n">
        <v>0</v>
      </c>
      <c r="G7517" s="6" t="n">
        <v>0</v>
      </c>
      <c r="H7517" s="6" t="str">
        <f aca="false">IF(AND(A7517&gt;=Stimuli!$B$2,A7517&lt;=Stimuli!$C$2),Stimuli!$A$2,IF(AND(A7517&gt;=Stimuli!$B$3,A7517&lt;=Stimuli!$C$3),Stimuli!$A$3,IF(AND(A7517&gt;=Stimuli!$B$4,A7517&lt;=Stimuli!$C$4),Stimuli!$A$4,"")))</f>
        <v>01 Quiet baseline (60s)</v>
      </c>
      <c r="I7517" s="6" t="n">
        <f aca="false">(B7517-B7516)/((A7517-A7516)/1000)</f>
        <v>-0.937728937728878</v>
      </c>
      <c r="J7517" s="6" t="n">
        <f aca="false">IF(OR(B7517&lt;Rules!$B$2,B7517&gt;Rules!$B$3,ABS(I7517)&gt;Rules!$B$4,OR(B7518&lt;Rules!$B$2,B7518&gt;Rules!$B$3,ABS(I7518)&gt;Rules!$B$4)),1,0)</f>
        <v>0</v>
      </c>
      <c r="K7517" s="6" t="str">
        <f aca="false">IF(F7517=1,COUNTIF($F$2:F7517,1),"")</f>
        <v/>
      </c>
    </row>
    <row r="7518" customFormat="false" ht="15" hidden="false" customHeight="false" outlineLevel="0" collapsed="false">
      <c r="A7518" s="6" t="n">
        <v>59050.368</v>
      </c>
      <c r="B7518" s="6" t="n">
        <v>2.01831501831502</v>
      </c>
      <c r="C7518" s="6" t="n">
        <v>81</v>
      </c>
      <c r="D7518" s="6" t="n">
        <v>-1</v>
      </c>
      <c r="E7518" s="6" t="n">
        <v>1.99487179487179</v>
      </c>
      <c r="F7518" s="6" t="n">
        <v>0</v>
      </c>
      <c r="G7518" s="6" t="n">
        <v>0</v>
      </c>
      <c r="H7518" s="6" t="str">
        <f aca="false">IF(AND(A7518&gt;=Stimuli!$B$2,A7518&lt;=Stimuli!$C$2),Stimuli!$A$2,IF(AND(A7518&gt;=Stimuli!$B$3,A7518&lt;=Stimuli!$C$3),Stimuli!$A$3,IF(AND(A7518&gt;=Stimuli!$B$4,A7518&lt;=Stimuli!$C$4),Stimuli!$A$4,"")))</f>
        <v>01 Quiet baseline (60s)</v>
      </c>
      <c r="I7518" s="6" t="n">
        <f aca="false">(B7518-B7517)/((A7518-A7517)/1000)</f>
        <v>0.937728937728878</v>
      </c>
      <c r="J7518" s="6" t="n">
        <f aca="false">IF(OR(B7518&lt;Rules!$B$2,B7518&gt;Rules!$B$3,ABS(I7518)&gt;Rules!$B$4,OR(B7519&lt;Rules!$B$2,B7519&gt;Rules!$B$3,ABS(I7519)&gt;Rules!$B$4)),1,0)</f>
        <v>0</v>
      </c>
      <c r="K7518" s="6" t="str">
        <f aca="false">IF(F7518=1,COUNTIF($F$2:F7518,1),"")</f>
        <v/>
      </c>
    </row>
    <row r="7519" customFormat="false" ht="15" hidden="false" customHeight="false" outlineLevel="0" collapsed="false">
      <c r="A7519" s="6" t="n">
        <v>59058.1805</v>
      </c>
      <c r="B7519" s="6" t="n">
        <v>2.01098901098901</v>
      </c>
      <c r="C7519" s="6" t="n">
        <v>81</v>
      </c>
      <c r="D7519" s="6" t="n">
        <v>-1</v>
      </c>
      <c r="E7519" s="6" t="n">
        <v>1.99487179487179</v>
      </c>
      <c r="F7519" s="6" t="n">
        <v>0</v>
      </c>
      <c r="G7519" s="6" t="n">
        <v>0</v>
      </c>
      <c r="H7519" s="6" t="str">
        <f aca="false">IF(AND(A7519&gt;=Stimuli!$B$2,A7519&lt;=Stimuli!$C$2),Stimuli!$A$2,IF(AND(A7519&gt;=Stimuli!$B$3,A7519&lt;=Stimuli!$C$3),Stimuli!$A$3,IF(AND(A7519&gt;=Stimuli!$B$4,A7519&lt;=Stimuli!$C$4),Stimuli!$A$4,"")))</f>
        <v>01 Quiet baseline (60s)</v>
      </c>
      <c r="I7519" s="6" t="n">
        <f aca="false">(B7519-B7518)/((A7519-A7518)/1000)</f>
        <v>-0.937728937728878</v>
      </c>
      <c r="J7519" s="6" t="n">
        <f aca="false">IF(OR(B7519&lt;Rules!$B$2,B7519&gt;Rules!$B$3,ABS(I7519)&gt;Rules!$B$4,OR(B7520&lt;Rules!$B$2,B7520&gt;Rules!$B$3,ABS(I7520)&gt;Rules!$B$4)),1,0)</f>
        <v>0</v>
      </c>
      <c r="K7519" s="6" t="str">
        <f aca="false">IF(F7519=1,COUNTIF($F$2:F7519,1),"")</f>
        <v/>
      </c>
    </row>
    <row r="7520" customFormat="false" ht="15" hidden="false" customHeight="false" outlineLevel="0" collapsed="false">
      <c r="A7520" s="6" t="n">
        <v>59065.993</v>
      </c>
      <c r="B7520" s="6" t="n">
        <v>2.01831501831502</v>
      </c>
      <c r="C7520" s="6" t="n">
        <v>81</v>
      </c>
      <c r="D7520" s="6" t="n">
        <v>-1</v>
      </c>
      <c r="E7520" s="6" t="n">
        <v>1.99487179487179</v>
      </c>
      <c r="F7520" s="6" t="n">
        <v>0</v>
      </c>
      <c r="G7520" s="6" t="n">
        <v>0</v>
      </c>
      <c r="H7520" s="6" t="str">
        <f aca="false">IF(AND(A7520&gt;=Stimuli!$B$2,A7520&lt;=Stimuli!$C$2),Stimuli!$A$2,IF(AND(A7520&gt;=Stimuli!$B$3,A7520&lt;=Stimuli!$C$3),Stimuli!$A$3,IF(AND(A7520&gt;=Stimuli!$B$4,A7520&lt;=Stimuli!$C$4),Stimuli!$A$4,"")))</f>
        <v>01 Quiet baseline (60s)</v>
      </c>
      <c r="I7520" s="6" t="n">
        <f aca="false">(B7520-B7519)/((A7520-A7519)/1000)</f>
        <v>0.937728937728878</v>
      </c>
      <c r="J7520" s="6" t="n">
        <f aca="false">IF(OR(B7520&lt;Rules!$B$2,B7520&gt;Rules!$B$3,ABS(I7520)&gt;Rules!$B$4,OR(B7521&lt;Rules!$B$2,B7521&gt;Rules!$B$3,ABS(I7521)&gt;Rules!$B$4)),1,0)</f>
        <v>0</v>
      </c>
      <c r="K7520" s="6" t="str">
        <f aca="false">IF(F7520=1,COUNTIF($F$2:F7520,1),"")</f>
        <v/>
      </c>
    </row>
    <row r="7521" customFormat="false" ht="15" hidden="false" customHeight="false" outlineLevel="0" collapsed="false">
      <c r="A7521" s="6" t="n">
        <v>59073.8055</v>
      </c>
      <c r="B7521" s="6" t="n">
        <v>2.01098901098901</v>
      </c>
      <c r="C7521" s="6" t="n">
        <v>81</v>
      </c>
      <c r="D7521" s="6" t="n">
        <v>-1</v>
      </c>
      <c r="E7521" s="6" t="n">
        <v>1.99487179487179</v>
      </c>
      <c r="F7521" s="6" t="n">
        <v>0</v>
      </c>
      <c r="G7521" s="6" t="n">
        <v>0</v>
      </c>
      <c r="H7521" s="6" t="str">
        <f aca="false">IF(AND(A7521&gt;=Stimuli!$B$2,A7521&lt;=Stimuli!$C$2),Stimuli!$A$2,IF(AND(A7521&gt;=Stimuli!$B$3,A7521&lt;=Stimuli!$C$3),Stimuli!$A$3,IF(AND(A7521&gt;=Stimuli!$B$4,A7521&lt;=Stimuli!$C$4),Stimuli!$A$4,"")))</f>
        <v>01 Quiet baseline (60s)</v>
      </c>
      <c r="I7521" s="6" t="n">
        <f aca="false">(B7521-B7520)/((A7521-A7520)/1000)</f>
        <v>-0.937728937728878</v>
      </c>
      <c r="J7521" s="6" t="n">
        <f aca="false">IF(OR(B7521&lt;Rules!$B$2,B7521&gt;Rules!$B$3,ABS(I7521)&gt;Rules!$B$4,OR(B7522&lt;Rules!$B$2,B7522&gt;Rules!$B$3,ABS(I7522)&gt;Rules!$B$4)),1,0)</f>
        <v>0</v>
      </c>
      <c r="K7521" s="6" t="str">
        <f aca="false">IF(F7521=1,COUNTIF($F$2:F7521,1),"")</f>
        <v/>
      </c>
    </row>
    <row r="7522" customFormat="false" ht="15" hidden="false" customHeight="false" outlineLevel="0" collapsed="false">
      <c r="A7522" s="6" t="n">
        <v>59081.618</v>
      </c>
      <c r="B7522" s="6" t="n">
        <v>2.01538461538462</v>
      </c>
      <c r="C7522" s="6" t="n">
        <v>81</v>
      </c>
      <c r="D7522" s="6" t="n">
        <v>-1</v>
      </c>
      <c r="E7522" s="6" t="n">
        <v>1.99487179487179</v>
      </c>
      <c r="F7522" s="6" t="n">
        <v>0</v>
      </c>
      <c r="G7522" s="6" t="n">
        <v>0</v>
      </c>
      <c r="H7522" s="6" t="str">
        <f aca="false">IF(AND(A7522&gt;=Stimuli!$B$2,A7522&lt;=Stimuli!$C$2),Stimuli!$A$2,IF(AND(A7522&gt;=Stimuli!$B$3,A7522&lt;=Stimuli!$C$3),Stimuli!$A$3,IF(AND(A7522&gt;=Stimuli!$B$4,A7522&lt;=Stimuli!$C$4),Stimuli!$A$4,"")))</f>
        <v>01 Quiet baseline (60s)</v>
      </c>
      <c r="I7522" s="6" t="n">
        <f aca="false">(B7522-B7521)/((A7522-A7521)/1000)</f>
        <v>0.562637362637474</v>
      </c>
      <c r="J7522" s="6" t="n">
        <f aca="false">IF(OR(B7522&lt;Rules!$B$2,B7522&gt;Rules!$B$3,ABS(I7522)&gt;Rules!$B$4,OR(B7523&lt;Rules!$B$2,B7523&gt;Rules!$B$3,ABS(I7523)&gt;Rules!$B$4)),1,0)</f>
        <v>0</v>
      </c>
      <c r="K7522" s="6" t="str">
        <f aca="false">IF(F7522=1,COUNTIF($F$2:F7522,1),"")</f>
        <v/>
      </c>
    </row>
    <row r="7523" customFormat="false" ht="15" hidden="false" customHeight="false" outlineLevel="0" collapsed="false">
      <c r="A7523" s="6" t="n">
        <v>59089.4305</v>
      </c>
      <c r="B7523" s="6" t="n">
        <v>2.00805860805861</v>
      </c>
      <c r="C7523" s="6" t="n">
        <v>81</v>
      </c>
      <c r="D7523" s="6" t="n">
        <v>-1</v>
      </c>
      <c r="E7523" s="6" t="n">
        <v>1.996336996337</v>
      </c>
      <c r="F7523" s="6" t="n">
        <v>0</v>
      </c>
      <c r="G7523" s="6" t="n">
        <v>0</v>
      </c>
      <c r="H7523" s="6" t="str">
        <f aca="false">IF(AND(A7523&gt;=Stimuli!$B$2,A7523&lt;=Stimuli!$C$2),Stimuli!$A$2,IF(AND(A7523&gt;=Stimuli!$B$3,A7523&lt;=Stimuli!$C$3),Stimuli!$A$3,IF(AND(A7523&gt;=Stimuli!$B$4,A7523&lt;=Stimuli!$C$4),Stimuli!$A$4,"")))</f>
        <v>01 Quiet baseline (60s)</v>
      </c>
      <c r="I7523" s="6" t="n">
        <f aca="false">(B7523-B7522)/((A7523-A7522)/1000)</f>
        <v>-0.937728937729048</v>
      </c>
      <c r="J7523" s="6" t="n">
        <f aca="false">IF(OR(B7523&lt;Rules!$B$2,B7523&gt;Rules!$B$3,ABS(I7523)&gt;Rules!$B$4,OR(B7524&lt;Rules!$B$2,B7524&gt;Rules!$B$3,ABS(I7524)&gt;Rules!$B$4)),1,0)</f>
        <v>0</v>
      </c>
      <c r="K7523" s="6" t="str">
        <f aca="false">IF(F7523=1,COUNTIF($F$2:F7523,1),"")</f>
        <v/>
      </c>
    </row>
    <row r="7524" customFormat="false" ht="15" hidden="false" customHeight="false" outlineLevel="0" collapsed="false">
      <c r="A7524" s="6" t="n">
        <v>59097.243</v>
      </c>
      <c r="B7524" s="6" t="n">
        <v>2.00512820512821</v>
      </c>
      <c r="C7524" s="6" t="n">
        <v>81</v>
      </c>
      <c r="D7524" s="6" t="n">
        <v>-1</v>
      </c>
      <c r="E7524" s="6" t="n">
        <v>1.9978021978022</v>
      </c>
      <c r="F7524" s="6" t="n">
        <v>0</v>
      </c>
      <c r="G7524" s="6" t="n">
        <v>0</v>
      </c>
      <c r="H7524" s="6" t="str">
        <f aca="false">IF(AND(A7524&gt;=Stimuli!$B$2,A7524&lt;=Stimuli!$C$2),Stimuli!$A$2,IF(AND(A7524&gt;=Stimuli!$B$3,A7524&lt;=Stimuli!$C$3),Stimuli!$A$3,IF(AND(A7524&gt;=Stimuli!$B$4,A7524&lt;=Stimuli!$C$4),Stimuli!$A$4,"")))</f>
        <v>01 Quiet baseline (60s)</v>
      </c>
      <c r="I7524" s="6" t="n">
        <f aca="false">(B7524-B7523)/((A7524-A7523)/1000)</f>
        <v>-0.37509157509146</v>
      </c>
      <c r="J7524" s="6" t="n">
        <f aca="false">IF(OR(B7524&lt;Rules!$B$2,B7524&gt;Rules!$B$3,ABS(I7524)&gt;Rules!$B$4,OR(B7525&lt;Rules!$B$2,B7525&gt;Rules!$B$3,ABS(I7525)&gt;Rules!$B$4)),1,0)</f>
        <v>0</v>
      </c>
      <c r="K7524" s="6" t="str">
        <f aca="false">IF(F7524=1,COUNTIF($F$2:F7524,1),"")</f>
        <v/>
      </c>
    </row>
    <row r="7525" customFormat="false" ht="15" hidden="false" customHeight="false" outlineLevel="0" collapsed="false">
      <c r="A7525" s="6" t="n">
        <v>59105.0555</v>
      </c>
      <c r="B7525" s="6" t="n">
        <v>1.9978021978022</v>
      </c>
      <c r="C7525" s="6" t="n">
        <v>81</v>
      </c>
      <c r="D7525" s="6" t="n">
        <v>-1</v>
      </c>
      <c r="E7525" s="6" t="n">
        <v>1.9978021978022</v>
      </c>
      <c r="F7525" s="6" t="n">
        <v>0</v>
      </c>
      <c r="G7525" s="6" t="n">
        <v>0</v>
      </c>
      <c r="H7525" s="6" t="str">
        <f aca="false">IF(AND(A7525&gt;=Stimuli!$B$2,A7525&lt;=Stimuli!$C$2),Stimuli!$A$2,IF(AND(A7525&gt;=Stimuli!$B$3,A7525&lt;=Stimuli!$C$3),Stimuli!$A$3,IF(AND(A7525&gt;=Stimuli!$B$4,A7525&lt;=Stimuli!$C$4),Stimuli!$A$4,"")))</f>
        <v>01 Quiet baseline (60s)</v>
      </c>
      <c r="I7525" s="6" t="n">
        <f aca="false">(B7525-B7524)/((A7525-A7524)/1000)</f>
        <v>-0.937728937729162</v>
      </c>
      <c r="J7525" s="6" t="n">
        <f aca="false">IF(OR(B7525&lt;Rules!$B$2,B7525&gt;Rules!$B$3,ABS(I7525)&gt;Rules!$B$4,OR(B7526&lt;Rules!$B$2,B7526&gt;Rules!$B$3,ABS(I7526)&gt;Rules!$B$4)),1,0)</f>
        <v>0</v>
      </c>
      <c r="K7525" s="6" t="str">
        <f aca="false">IF(F7525=1,COUNTIF($F$2:F7525,1),"")</f>
        <v/>
      </c>
    </row>
    <row r="7526" customFormat="false" ht="15" hidden="false" customHeight="false" outlineLevel="0" collapsed="false">
      <c r="A7526" s="6" t="n">
        <v>59112.868</v>
      </c>
      <c r="B7526" s="6" t="n">
        <v>1.99194139194139</v>
      </c>
      <c r="C7526" s="6" t="n">
        <v>81</v>
      </c>
      <c r="D7526" s="6" t="n">
        <v>-1</v>
      </c>
      <c r="E7526" s="6" t="n">
        <v>1.9978021978022</v>
      </c>
      <c r="F7526" s="6" t="n">
        <v>0</v>
      </c>
      <c r="G7526" s="6" t="n">
        <v>0</v>
      </c>
      <c r="H7526" s="6" t="str">
        <f aca="false">IF(AND(A7526&gt;=Stimuli!$B$2,A7526&lt;=Stimuli!$C$2),Stimuli!$A$2,IF(AND(A7526&gt;=Stimuli!$B$3,A7526&lt;=Stimuli!$C$3),Stimuli!$A$3,IF(AND(A7526&gt;=Stimuli!$B$4,A7526&lt;=Stimuli!$C$4),Stimuli!$A$4,"")))</f>
        <v>01 Quiet baseline (60s)</v>
      </c>
      <c r="I7526" s="6" t="n">
        <f aca="false">(B7526-B7525)/((A7526-A7525)/1000)</f>
        <v>-0.750183150183034</v>
      </c>
      <c r="J7526" s="6" t="n">
        <f aca="false">IF(OR(B7526&lt;Rules!$B$2,B7526&gt;Rules!$B$3,ABS(I7526)&gt;Rules!$B$4,OR(B7527&lt;Rules!$B$2,B7527&gt;Rules!$B$3,ABS(I7527)&gt;Rules!$B$4)),1,0)</f>
        <v>0</v>
      </c>
      <c r="K7526" s="6" t="str">
        <f aca="false">IF(F7526=1,COUNTIF($F$2:F7526,1),"")</f>
        <v/>
      </c>
    </row>
    <row r="7527" customFormat="false" ht="15" hidden="false" customHeight="false" outlineLevel="0" collapsed="false">
      <c r="A7527" s="6" t="n">
        <v>59120.6805</v>
      </c>
      <c r="B7527" s="6" t="n">
        <v>1.99194139194139</v>
      </c>
      <c r="C7527" s="6" t="n">
        <v>81</v>
      </c>
      <c r="D7527" s="6" t="n">
        <v>-1</v>
      </c>
      <c r="E7527" s="6" t="n">
        <v>1.9978021978022</v>
      </c>
      <c r="F7527" s="6" t="n">
        <v>0</v>
      </c>
      <c r="G7527" s="6" t="n">
        <v>0</v>
      </c>
      <c r="H7527" s="6" t="str">
        <f aca="false">IF(AND(A7527&gt;=Stimuli!$B$2,A7527&lt;=Stimuli!$C$2),Stimuli!$A$2,IF(AND(A7527&gt;=Stimuli!$B$3,A7527&lt;=Stimuli!$C$3),Stimuli!$A$3,IF(AND(A7527&gt;=Stimuli!$B$4,A7527&lt;=Stimuli!$C$4),Stimuli!$A$4,"")))</f>
        <v>01 Quiet baseline (60s)</v>
      </c>
      <c r="I7527" s="6" t="n">
        <f aca="false">(B7527-B7526)/((A7527-A7526)/1000)</f>
        <v>0</v>
      </c>
      <c r="J7527" s="6" t="n">
        <f aca="false">IF(OR(B7527&lt;Rules!$B$2,B7527&gt;Rules!$B$3,ABS(I7527)&gt;Rules!$B$4,OR(B7528&lt;Rules!$B$2,B7528&gt;Rules!$B$3,ABS(I7528)&gt;Rules!$B$4)),1,0)</f>
        <v>0</v>
      </c>
      <c r="K7527" s="6" t="str">
        <f aca="false">IF(F7527=1,COUNTIF($F$2:F7527,1),"")</f>
        <v/>
      </c>
    </row>
    <row r="7528" customFormat="false" ht="15" hidden="false" customHeight="false" outlineLevel="0" collapsed="false">
      <c r="A7528" s="6" t="n">
        <v>59128.493</v>
      </c>
      <c r="B7528" s="6" t="n">
        <v>1.98901098901099</v>
      </c>
      <c r="C7528" s="6" t="n">
        <v>81</v>
      </c>
      <c r="D7528" s="6" t="n">
        <v>-1</v>
      </c>
      <c r="E7528" s="6" t="n">
        <v>1.9992673992674</v>
      </c>
      <c r="F7528" s="6" t="n">
        <v>0</v>
      </c>
      <c r="G7528" s="6" t="n">
        <v>0</v>
      </c>
      <c r="H7528" s="6" t="str">
        <f aca="false">IF(AND(A7528&gt;=Stimuli!$B$2,A7528&lt;=Stimuli!$C$2),Stimuli!$A$2,IF(AND(A7528&gt;=Stimuli!$B$3,A7528&lt;=Stimuli!$C$3),Stimuli!$A$3,IF(AND(A7528&gt;=Stimuli!$B$4,A7528&lt;=Stimuli!$C$4),Stimuli!$A$4,"")))</f>
        <v>01 Quiet baseline (60s)</v>
      </c>
      <c r="I7528" s="6" t="n">
        <f aca="false">(B7528-B7527)/((A7528-A7527)/1000)</f>
        <v>-0.375091575091574</v>
      </c>
      <c r="J7528" s="6" t="n">
        <f aca="false">IF(OR(B7528&lt;Rules!$B$2,B7528&gt;Rules!$B$3,ABS(I7528)&gt;Rules!$B$4,OR(B7529&lt;Rules!$B$2,B7529&gt;Rules!$B$3,ABS(I7529)&gt;Rules!$B$4)),1,0)</f>
        <v>0</v>
      </c>
      <c r="K7528" s="6" t="str">
        <f aca="false">IF(F7528=1,COUNTIF($F$2:F7528,1),"")</f>
        <v/>
      </c>
    </row>
    <row r="7529" customFormat="false" ht="15" hidden="false" customHeight="false" outlineLevel="0" collapsed="false">
      <c r="A7529" s="6" t="n">
        <v>59136.3055</v>
      </c>
      <c r="B7529" s="6" t="n">
        <v>1.99487179487179</v>
      </c>
      <c r="C7529" s="6" t="n">
        <v>81</v>
      </c>
      <c r="D7529" s="6" t="n">
        <v>-1</v>
      </c>
      <c r="E7529" s="6" t="n">
        <v>1.9992673992674</v>
      </c>
      <c r="F7529" s="6" t="n">
        <v>0</v>
      </c>
      <c r="G7529" s="6" t="n">
        <v>0</v>
      </c>
      <c r="H7529" s="6" t="str">
        <f aca="false">IF(AND(A7529&gt;=Stimuli!$B$2,A7529&lt;=Stimuli!$C$2),Stimuli!$A$2,IF(AND(A7529&gt;=Stimuli!$B$3,A7529&lt;=Stimuli!$C$3),Stimuli!$A$3,IF(AND(A7529&gt;=Stimuli!$B$4,A7529&lt;=Stimuli!$C$4),Stimuli!$A$4,"")))</f>
        <v>01 Quiet baseline (60s)</v>
      </c>
      <c r="I7529" s="6" t="n">
        <f aca="false">(B7529-B7528)/((A7529-A7528)/1000)</f>
        <v>0.750183150183034</v>
      </c>
      <c r="J7529" s="6" t="n">
        <f aca="false">IF(OR(B7529&lt;Rules!$B$2,B7529&gt;Rules!$B$3,ABS(I7529)&gt;Rules!$B$4,OR(B7530&lt;Rules!$B$2,B7530&gt;Rules!$B$3,ABS(I7530)&gt;Rules!$B$4)),1,0)</f>
        <v>0</v>
      </c>
      <c r="K7529" s="6" t="str">
        <f aca="false">IF(F7529=1,COUNTIF($F$2:F7529,1),"")</f>
        <v/>
      </c>
    </row>
    <row r="7530" customFormat="false" ht="15" hidden="false" customHeight="false" outlineLevel="0" collapsed="false">
      <c r="A7530" s="6" t="n">
        <v>59144.118</v>
      </c>
      <c r="B7530" s="6" t="n">
        <v>1.98754578754579</v>
      </c>
      <c r="C7530" s="6" t="n">
        <v>81</v>
      </c>
      <c r="D7530" s="6" t="n">
        <v>-1</v>
      </c>
      <c r="E7530" s="6" t="n">
        <v>2.0007326007326</v>
      </c>
      <c r="F7530" s="6" t="n">
        <v>0</v>
      </c>
      <c r="G7530" s="6" t="n">
        <v>0</v>
      </c>
      <c r="H7530" s="6" t="str">
        <f aca="false">IF(AND(A7530&gt;=Stimuli!$B$2,A7530&lt;=Stimuli!$C$2),Stimuli!$A$2,IF(AND(A7530&gt;=Stimuli!$B$3,A7530&lt;=Stimuli!$C$3),Stimuli!$A$3,IF(AND(A7530&gt;=Stimuli!$B$4,A7530&lt;=Stimuli!$C$4),Stimuli!$A$4,"")))</f>
        <v>01 Quiet baseline (60s)</v>
      </c>
      <c r="I7530" s="6" t="n">
        <f aca="false">(B7530-B7529)/((A7530-A7529)/1000)</f>
        <v>-0.937728937728906</v>
      </c>
      <c r="J7530" s="6" t="n">
        <f aca="false">IF(OR(B7530&lt;Rules!$B$2,B7530&gt;Rules!$B$3,ABS(I7530)&gt;Rules!$B$4,OR(B7531&lt;Rules!$B$2,B7531&gt;Rules!$B$3,ABS(I7531)&gt;Rules!$B$4)),1,0)</f>
        <v>0</v>
      </c>
      <c r="K7530" s="6" t="str">
        <f aca="false">IF(F7530=1,COUNTIF($F$2:F7530,1),"")</f>
        <v/>
      </c>
    </row>
    <row r="7531" customFormat="false" ht="15" hidden="false" customHeight="false" outlineLevel="0" collapsed="false">
      <c r="A7531" s="6" t="n">
        <v>59151.9305</v>
      </c>
      <c r="B7531" s="6" t="n">
        <v>1.99487179487179</v>
      </c>
      <c r="C7531" s="6" t="n">
        <v>81</v>
      </c>
      <c r="D7531" s="6" t="n">
        <v>-1</v>
      </c>
      <c r="E7531" s="6" t="n">
        <v>2.0007326007326</v>
      </c>
      <c r="F7531" s="6" t="n">
        <v>0</v>
      </c>
      <c r="G7531" s="6" t="n">
        <v>0</v>
      </c>
      <c r="H7531" s="6" t="str">
        <f aca="false">IF(AND(A7531&gt;=Stimuli!$B$2,A7531&lt;=Stimuli!$C$2),Stimuli!$A$2,IF(AND(A7531&gt;=Stimuli!$B$3,A7531&lt;=Stimuli!$C$3),Stimuli!$A$3,IF(AND(A7531&gt;=Stimuli!$B$4,A7531&lt;=Stimuli!$C$4),Stimuli!$A$4,"")))</f>
        <v>01 Quiet baseline (60s)</v>
      </c>
      <c r="I7531" s="6" t="n">
        <f aca="false">(B7531-B7530)/((A7531-A7530)/1000)</f>
        <v>0.937728937728906</v>
      </c>
      <c r="J7531" s="6" t="n">
        <f aca="false">IF(OR(B7531&lt;Rules!$B$2,B7531&gt;Rules!$B$3,ABS(I7531)&gt;Rules!$B$4,OR(B7532&lt;Rules!$B$2,B7532&gt;Rules!$B$3,ABS(I7532)&gt;Rules!$B$4)),1,0)</f>
        <v>0</v>
      </c>
      <c r="K7531" s="6" t="str">
        <f aca="false">IF(F7531=1,COUNTIF($F$2:F7531,1),"")</f>
        <v/>
      </c>
    </row>
    <row r="7532" customFormat="false" ht="15" hidden="false" customHeight="false" outlineLevel="0" collapsed="false">
      <c r="A7532" s="6" t="n">
        <v>59159.743</v>
      </c>
      <c r="B7532" s="6" t="n">
        <v>1.98901098901099</v>
      </c>
      <c r="C7532" s="6" t="n">
        <v>81</v>
      </c>
      <c r="D7532" s="6" t="n">
        <v>-1</v>
      </c>
      <c r="E7532" s="6" t="n">
        <v>2.003663003663</v>
      </c>
      <c r="F7532" s="6" t="n">
        <v>0</v>
      </c>
      <c r="G7532" s="6" t="n">
        <v>0</v>
      </c>
      <c r="H7532" s="6" t="str">
        <f aca="false">IF(AND(A7532&gt;=Stimuli!$B$2,A7532&lt;=Stimuli!$C$2),Stimuli!$A$2,IF(AND(A7532&gt;=Stimuli!$B$3,A7532&lt;=Stimuli!$C$3),Stimuli!$A$3,IF(AND(A7532&gt;=Stimuli!$B$4,A7532&lt;=Stimuli!$C$4),Stimuli!$A$4,"")))</f>
        <v>01 Quiet baseline (60s)</v>
      </c>
      <c r="I7532" s="6" t="n">
        <f aca="false">(B7532-B7531)/((A7532-A7531)/1000)</f>
        <v>-0.750183150183034</v>
      </c>
      <c r="J7532" s="6" t="n">
        <f aca="false">IF(OR(B7532&lt;Rules!$B$2,B7532&gt;Rules!$B$3,ABS(I7532)&gt;Rules!$B$4,OR(B7533&lt;Rules!$B$2,B7533&gt;Rules!$B$3,ABS(I7533)&gt;Rules!$B$4)),1,0)</f>
        <v>0</v>
      </c>
      <c r="K7532" s="6" t="str">
        <f aca="false">IF(F7532=1,COUNTIF($F$2:F7532,1),"")</f>
        <v/>
      </c>
    </row>
    <row r="7533" customFormat="false" ht="15" hidden="false" customHeight="false" outlineLevel="0" collapsed="false">
      <c r="A7533" s="6" t="n">
        <v>59167.5555</v>
      </c>
      <c r="B7533" s="6" t="n">
        <v>1.9978021978022</v>
      </c>
      <c r="C7533" s="6" t="n">
        <v>81</v>
      </c>
      <c r="D7533" s="6" t="n">
        <v>-1</v>
      </c>
      <c r="E7533" s="6" t="n">
        <v>2.003663003663</v>
      </c>
      <c r="F7533" s="6" t="n">
        <v>0</v>
      </c>
      <c r="G7533" s="6" t="n">
        <v>0</v>
      </c>
      <c r="H7533" s="6" t="str">
        <f aca="false">IF(AND(A7533&gt;=Stimuli!$B$2,A7533&lt;=Stimuli!$C$2),Stimuli!$A$2,IF(AND(A7533&gt;=Stimuli!$B$3,A7533&lt;=Stimuli!$C$3),Stimuli!$A$3,IF(AND(A7533&gt;=Stimuli!$B$4,A7533&lt;=Stimuli!$C$4),Stimuli!$A$4,"")))</f>
        <v>01 Quiet baseline (60s)</v>
      </c>
      <c r="I7533" s="6" t="n">
        <f aca="false">(B7533-B7532)/((A7533-A7532)/1000)</f>
        <v>1.12527472527461</v>
      </c>
      <c r="J7533" s="6" t="n">
        <f aca="false">IF(OR(B7533&lt;Rules!$B$2,B7533&gt;Rules!$B$3,ABS(I7533)&gt;Rules!$B$4,OR(B7534&lt;Rules!$B$2,B7534&gt;Rules!$B$3,ABS(I7534)&gt;Rules!$B$4)),1,0)</f>
        <v>0</v>
      </c>
      <c r="K7533" s="6" t="str">
        <f aca="false">IF(F7533=1,COUNTIF($F$2:F7533,1),"")</f>
        <v/>
      </c>
    </row>
    <row r="7534" customFormat="false" ht="15" hidden="false" customHeight="false" outlineLevel="0" collapsed="false">
      <c r="A7534" s="6" t="n">
        <v>59175.368</v>
      </c>
      <c r="B7534" s="6" t="n">
        <v>1.99047619047619</v>
      </c>
      <c r="C7534" s="6" t="n">
        <v>81</v>
      </c>
      <c r="D7534" s="6" t="n">
        <v>-1</v>
      </c>
      <c r="E7534" s="6" t="n">
        <v>2.00512820512821</v>
      </c>
      <c r="F7534" s="6" t="n">
        <v>0</v>
      </c>
      <c r="G7534" s="6" t="n">
        <v>0</v>
      </c>
      <c r="H7534" s="6" t="str">
        <f aca="false">IF(AND(A7534&gt;=Stimuli!$B$2,A7534&lt;=Stimuli!$C$2),Stimuli!$A$2,IF(AND(A7534&gt;=Stimuli!$B$3,A7534&lt;=Stimuli!$C$3),Stimuli!$A$3,IF(AND(A7534&gt;=Stimuli!$B$4,A7534&lt;=Stimuli!$C$4),Stimuli!$A$4,"")))</f>
        <v>01 Quiet baseline (60s)</v>
      </c>
      <c r="I7534" s="6" t="n">
        <f aca="false">(B7534-B7533)/((A7534-A7533)/1000)</f>
        <v>-0.937728937728764</v>
      </c>
      <c r="J7534" s="6" t="n">
        <f aca="false">IF(OR(B7534&lt;Rules!$B$2,B7534&gt;Rules!$B$3,ABS(I7534)&gt;Rules!$B$4,OR(B7535&lt;Rules!$B$2,B7535&gt;Rules!$B$3,ABS(I7535)&gt;Rules!$B$4)),1,0)</f>
        <v>0</v>
      </c>
      <c r="K7534" s="6" t="str">
        <f aca="false">IF(F7534=1,COUNTIF($F$2:F7534,1),"")</f>
        <v/>
      </c>
    </row>
    <row r="7535" customFormat="false" ht="15" hidden="false" customHeight="false" outlineLevel="0" collapsed="false">
      <c r="A7535" s="6" t="n">
        <v>59183.1805</v>
      </c>
      <c r="B7535" s="6" t="n">
        <v>1.9992673992674</v>
      </c>
      <c r="C7535" s="6" t="n">
        <v>81</v>
      </c>
      <c r="D7535" s="6" t="n">
        <v>-1</v>
      </c>
      <c r="E7535" s="6" t="n">
        <v>2.00512820512821</v>
      </c>
      <c r="F7535" s="6" t="n">
        <v>0</v>
      </c>
      <c r="G7535" s="6" t="n">
        <v>0</v>
      </c>
      <c r="H7535" s="6" t="str">
        <f aca="false">IF(AND(A7535&gt;=Stimuli!$B$2,A7535&lt;=Stimuli!$C$2),Stimuli!$A$2,IF(AND(A7535&gt;=Stimuli!$B$3,A7535&lt;=Stimuli!$C$3),Stimuli!$A$3,IF(AND(A7535&gt;=Stimuli!$B$4,A7535&lt;=Stimuli!$C$4),Stimuli!$A$4,"")))</f>
        <v>01 Quiet baseline (60s)</v>
      </c>
      <c r="I7535" s="6" t="n">
        <f aca="false">(B7535-B7534)/((A7535-A7534)/1000)</f>
        <v>1.12527472527464</v>
      </c>
      <c r="J7535" s="6" t="n">
        <f aca="false">IF(OR(B7535&lt;Rules!$B$2,B7535&gt;Rules!$B$3,ABS(I7535)&gt;Rules!$B$4,OR(B7536&lt;Rules!$B$2,B7536&gt;Rules!$B$3,ABS(I7536)&gt;Rules!$B$4)),1,0)</f>
        <v>0</v>
      </c>
      <c r="K7535" s="6" t="str">
        <f aca="false">IF(F7535=1,COUNTIF($F$2:F7535,1),"")</f>
        <v/>
      </c>
    </row>
    <row r="7536" customFormat="false" ht="15" hidden="false" customHeight="false" outlineLevel="0" collapsed="false">
      <c r="A7536" s="6" t="n">
        <v>59190.993</v>
      </c>
      <c r="B7536" s="6" t="n">
        <v>1.99340659340659</v>
      </c>
      <c r="C7536" s="6" t="n">
        <v>81</v>
      </c>
      <c r="D7536" s="6" t="n">
        <v>-1</v>
      </c>
      <c r="E7536" s="6" t="n">
        <v>2.00512820512821</v>
      </c>
      <c r="F7536" s="6" t="n">
        <v>0</v>
      </c>
      <c r="G7536" s="6" t="n">
        <v>0</v>
      </c>
      <c r="H7536" s="6" t="str">
        <f aca="false">IF(AND(A7536&gt;=Stimuli!$B$2,A7536&lt;=Stimuli!$C$2),Stimuli!$A$2,IF(AND(A7536&gt;=Stimuli!$B$3,A7536&lt;=Stimuli!$C$3),Stimuli!$A$3,IF(AND(A7536&gt;=Stimuli!$B$4,A7536&lt;=Stimuli!$C$4),Stimuli!$A$4,"")))</f>
        <v>01 Quiet baseline (60s)</v>
      </c>
      <c r="I7536" s="6" t="n">
        <f aca="false">(B7536-B7535)/((A7536-A7535)/1000)</f>
        <v>-0.750183150183176</v>
      </c>
      <c r="J7536" s="6" t="n">
        <f aca="false">IF(OR(B7536&lt;Rules!$B$2,B7536&gt;Rules!$B$3,ABS(I7536)&gt;Rules!$B$4,OR(B7537&lt;Rules!$B$2,B7537&gt;Rules!$B$3,ABS(I7537)&gt;Rules!$B$4)),1,0)</f>
        <v>0</v>
      </c>
      <c r="K7536" s="6" t="str">
        <f aca="false">IF(F7536=1,COUNTIF($F$2:F7536,1),"")</f>
        <v/>
      </c>
    </row>
    <row r="7537" customFormat="false" ht="15" hidden="false" customHeight="false" outlineLevel="0" collapsed="false">
      <c r="A7537" s="6" t="n">
        <v>59198.8055</v>
      </c>
      <c r="B7537" s="6" t="n">
        <v>1.9978021978022</v>
      </c>
      <c r="C7537" s="6" t="n">
        <v>81</v>
      </c>
      <c r="D7537" s="6" t="n">
        <v>-1</v>
      </c>
      <c r="E7537" s="6" t="n">
        <v>2.00512820512821</v>
      </c>
      <c r="F7537" s="6" t="n">
        <v>0</v>
      </c>
      <c r="G7537" s="6" t="n">
        <v>0</v>
      </c>
      <c r="H7537" s="6" t="str">
        <f aca="false">IF(AND(A7537&gt;=Stimuli!$B$2,A7537&lt;=Stimuli!$C$2),Stimuli!$A$2,IF(AND(A7537&gt;=Stimuli!$B$3,A7537&lt;=Stimuli!$C$3),Stimuli!$A$3,IF(AND(A7537&gt;=Stimuli!$B$4,A7537&lt;=Stimuli!$C$4),Stimuli!$A$4,"")))</f>
        <v>01 Quiet baseline (60s)</v>
      </c>
      <c r="I7537" s="6" t="n">
        <f aca="false">(B7537-B7536)/((A7537-A7536)/1000)</f>
        <v>0.562637362637304</v>
      </c>
      <c r="J7537" s="6" t="n">
        <f aca="false">IF(OR(B7537&lt;Rules!$B$2,B7537&gt;Rules!$B$3,ABS(I7537)&gt;Rules!$B$4,OR(B7538&lt;Rules!$B$2,B7538&gt;Rules!$B$3,ABS(I7538)&gt;Rules!$B$4)),1,0)</f>
        <v>0</v>
      </c>
      <c r="K7537" s="6" t="str">
        <f aca="false">IF(F7537=1,COUNTIF($F$2:F7537,1),"")</f>
        <v/>
      </c>
    </row>
    <row r="7538" customFormat="false" ht="15" hidden="false" customHeight="false" outlineLevel="0" collapsed="false">
      <c r="A7538" s="6" t="n">
        <v>59206.618</v>
      </c>
      <c r="B7538" s="6" t="n">
        <v>1.996336996337</v>
      </c>
      <c r="C7538" s="6" t="n">
        <v>81</v>
      </c>
      <c r="D7538" s="6" t="n">
        <v>-1</v>
      </c>
      <c r="E7538" s="6" t="n">
        <v>2.00659340659341</v>
      </c>
      <c r="F7538" s="6" t="n">
        <v>0</v>
      </c>
      <c r="G7538" s="6" t="n">
        <v>0</v>
      </c>
      <c r="H7538" s="6" t="str">
        <f aca="false">IF(AND(A7538&gt;=Stimuli!$B$2,A7538&lt;=Stimuli!$C$2),Stimuli!$A$2,IF(AND(A7538&gt;=Stimuli!$B$3,A7538&lt;=Stimuli!$C$3),Stimuli!$A$3,IF(AND(A7538&gt;=Stimuli!$B$4,A7538&lt;=Stimuli!$C$4),Stimuli!$A$4,"")))</f>
        <v>01 Quiet baseline (60s)</v>
      </c>
      <c r="I7538" s="6" t="n">
        <f aca="false">(B7538-B7537)/((A7538-A7537)/1000)</f>
        <v>-0.18754578754573</v>
      </c>
      <c r="J7538" s="6" t="n">
        <f aca="false">IF(OR(B7538&lt;Rules!$B$2,B7538&gt;Rules!$B$3,ABS(I7538)&gt;Rules!$B$4,OR(B7539&lt;Rules!$B$2,B7539&gt;Rules!$B$3,ABS(I7539)&gt;Rules!$B$4)),1,0)</f>
        <v>0</v>
      </c>
      <c r="K7538" s="6" t="str">
        <f aca="false">IF(F7538=1,COUNTIF($F$2:F7538,1),"")</f>
        <v/>
      </c>
    </row>
    <row r="7539" customFormat="false" ht="15" hidden="false" customHeight="false" outlineLevel="0" collapsed="false">
      <c r="A7539" s="6" t="n">
        <v>59214.4305</v>
      </c>
      <c r="B7539" s="6" t="n">
        <v>1.99340659340659</v>
      </c>
      <c r="C7539" s="6" t="n">
        <v>81</v>
      </c>
      <c r="D7539" s="6" t="n">
        <v>-1</v>
      </c>
      <c r="E7539" s="6" t="n">
        <v>2.00805860805861</v>
      </c>
      <c r="F7539" s="6" t="n">
        <v>0</v>
      </c>
      <c r="G7539" s="6" t="n">
        <v>0</v>
      </c>
      <c r="H7539" s="6" t="str">
        <f aca="false">IF(AND(A7539&gt;=Stimuli!$B$2,A7539&lt;=Stimuli!$C$2),Stimuli!$A$2,IF(AND(A7539&gt;=Stimuli!$B$3,A7539&lt;=Stimuli!$C$3),Stimuli!$A$3,IF(AND(A7539&gt;=Stimuli!$B$4,A7539&lt;=Stimuli!$C$4),Stimuli!$A$4,"")))</f>
        <v>01 Quiet baseline (60s)</v>
      </c>
      <c r="I7539" s="6" t="n">
        <f aca="false">(B7539-B7538)/((A7539-A7538)/1000)</f>
        <v>-0.375091575091574</v>
      </c>
      <c r="J7539" s="6" t="n">
        <f aca="false">IF(OR(B7539&lt;Rules!$B$2,B7539&gt;Rules!$B$3,ABS(I7539)&gt;Rules!$B$4,OR(B7540&lt;Rules!$B$2,B7540&gt;Rules!$B$3,ABS(I7540)&gt;Rules!$B$4)),1,0)</f>
        <v>0</v>
      </c>
      <c r="K7539" s="6" t="str">
        <f aca="false">IF(F7539=1,COUNTIF($F$2:F7539,1),"")</f>
        <v/>
      </c>
    </row>
    <row r="7540" customFormat="false" ht="15" hidden="false" customHeight="false" outlineLevel="0" collapsed="false">
      <c r="A7540" s="6" t="n">
        <v>59222.243</v>
      </c>
      <c r="B7540" s="6" t="n">
        <v>1.99047619047619</v>
      </c>
      <c r="C7540" s="6" t="n">
        <v>81</v>
      </c>
      <c r="D7540" s="6" t="n">
        <v>-1</v>
      </c>
      <c r="E7540" s="6" t="n">
        <v>2.00805860805861</v>
      </c>
      <c r="F7540" s="6" t="n">
        <v>0</v>
      </c>
      <c r="G7540" s="6" t="n">
        <v>0</v>
      </c>
      <c r="H7540" s="6" t="str">
        <f aca="false">IF(AND(A7540&gt;=Stimuli!$B$2,A7540&lt;=Stimuli!$C$2),Stimuli!$A$2,IF(AND(A7540&gt;=Stimuli!$B$3,A7540&lt;=Stimuli!$C$3),Stimuli!$A$3,IF(AND(A7540&gt;=Stimuli!$B$4,A7540&lt;=Stimuli!$C$4),Stimuli!$A$4,"")))</f>
        <v>01 Quiet baseline (60s)</v>
      </c>
      <c r="I7540" s="6" t="n">
        <f aca="false">(B7540-B7539)/((A7540-A7539)/1000)</f>
        <v>-0.37509157509146</v>
      </c>
      <c r="J7540" s="6" t="n">
        <f aca="false">IF(OR(B7540&lt;Rules!$B$2,B7540&gt;Rules!$B$3,ABS(I7540)&gt;Rules!$B$4,OR(B7541&lt;Rules!$B$2,B7541&gt;Rules!$B$3,ABS(I7541)&gt;Rules!$B$4)),1,0)</f>
        <v>0</v>
      </c>
      <c r="K7540" s="6" t="str">
        <f aca="false">IF(F7540=1,COUNTIF($F$2:F7540,1),"")</f>
        <v/>
      </c>
    </row>
    <row r="7541" customFormat="false" ht="15" hidden="false" customHeight="false" outlineLevel="0" collapsed="false">
      <c r="A7541" s="6" t="n">
        <v>59230.0555</v>
      </c>
      <c r="B7541" s="6" t="n">
        <v>1.99047619047619</v>
      </c>
      <c r="C7541" s="6" t="n">
        <v>81</v>
      </c>
      <c r="D7541" s="6" t="n">
        <v>-1</v>
      </c>
      <c r="E7541" s="6" t="n">
        <v>2.00805860805861</v>
      </c>
      <c r="F7541" s="6" t="n">
        <v>0</v>
      </c>
      <c r="G7541" s="6" t="n">
        <v>0</v>
      </c>
      <c r="H7541" s="6" t="str">
        <f aca="false">IF(AND(A7541&gt;=Stimuli!$B$2,A7541&lt;=Stimuli!$C$2),Stimuli!$A$2,IF(AND(A7541&gt;=Stimuli!$B$3,A7541&lt;=Stimuli!$C$3),Stimuli!$A$3,IF(AND(A7541&gt;=Stimuli!$B$4,A7541&lt;=Stimuli!$C$4),Stimuli!$A$4,"")))</f>
        <v>01 Quiet baseline (60s)</v>
      </c>
      <c r="I7541" s="6" t="n">
        <f aca="false">(B7541-B7540)/((A7541-A7540)/1000)</f>
        <v>0</v>
      </c>
      <c r="J7541" s="6" t="n">
        <f aca="false">IF(OR(B7541&lt;Rules!$B$2,B7541&gt;Rules!$B$3,ABS(I7541)&gt;Rules!$B$4,OR(B7542&lt;Rules!$B$2,B7542&gt;Rules!$B$3,ABS(I7542)&gt;Rules!$B$4)),1,0)</f>
        <v>0</v>
      </c>
      <c r="K7541" s="6" t="str">
        <f aca="false">IF(F7541=1,COUNTIF($F$2:F7541,1),"")</f>
        <v/>
      </c>
    </row>
    <row r="7542" customFormat="false" ht="15" hidden="false" customHeight="false" outlineLevel="0" collapsed="false">
      <c r="A7542" s="6" t="n">
        <v>59237.868</v>
      </c>
      <c r="B7542" s="6" t="n">
        <v>1.99194139194139</v>
      </c>
      <c r="C7542" s="6" t="n">
        <v>81</v>
      </c>
      <c r="D7542" s="6" t="n">
        <v>-1</v>
      </c>
      <c r="E7542" s="6" t="n">
        <v>2.00952380952381</v>
      </c>
      <c r="F7542" s="6" t="n">
        <v>0</v>
      </c>
      <c r="G7542" s="6" t="n">
        <v>0</v>
      </c>
      <c r="H7542" s="6" t="str">
        <f aca="false">IF(AND(A7542&gt;=Stimuli!$B$2,A7542&lt;=Stimuli!$C$2),Stimuli!$A$2,IF(AND(A7542&gt;=Stimuli!$B$3,A7542&lt;=Stimuli!$C$3),Stimuli!$A$3,IF(AND(A7542&gt;=Stimuli!$B$4,A7542&lt;=Stimuli!$C$4),Stimuli!$A$4,"")))</f>
        <v>01 Quiet baseline (60s)</v>
      </c>
      <c r="I7542" s="6" t="n">
        <f aca="false">(B7542-B7541)/((A7542-A7541)/1000)</f>
        <v>0.18754578754573</v>
      </c>
      <c r="J7542" s="6" t="n">
        <f aca="false">IF(OR(B7542&lt;Rules!$B$2,B7542&gt;Rules!$B$3,ABS(I7542)&gt;Rules!$B$4,OR(B7543&lt;Rules!$B$2,B7543&gt;Rules!$B$3,ABS(I7543)&gt;Rules!$B$4)),1,0)</f>
        <v>0</v>
      </c>
      <c r="K7542" s="6" t="str">
        <f aca="false">IF(F7542=1,COUNTIF($F$2:F7542,1),"")</f>
        <v/>
      </c>
    </row>
    <row r="7543" customFormat="false" ht="15" hidden="false" customHeight="false" outlineLevel="0" collapsed="false">
      <c r="A7543" s="6" t="n">
        <v>59245.6805</v>
      </c>
      <c r="B7543" s="6" t="n">
        <v>1.99047619047619</v>
      </c>
      <c r="C7543" s="6" t="n">
        <v>81</v>
      </c>
      <c r="D7543" s="6" t="n">
        <v>-1</v>
      </c>
      <c r="E7543" s="6" t="n">
        <v>2.01098901098901</v>
      </c>
      <c r="F7543" s="6" t="n">
        <v>0</v>
      </c>
      <c r="G7543" s="6" t="n">
        <v>0</v>
      </c>
      <c r="H7543" s="6" t="str">
        <f aca="false">IF(AND(A7543&gt;=Stimuli!$B$2,A7543&lt;=Stimuli!$C$2),Stimuli!$A$2,IF(AND(A7543&gt;=Stimuli!$B$3,A7543&lt;=Stimuli!$C$3),Stimuli!$A$3,IF(AND(A7543&gt;=Stimuli!$B$4,A7543&lt;=Stimuli!$C$4),Stimuli!$A$4,"")))</f>
        <v>01 Quiet baseline (60s)</v>
      </c>
      <c r="I7543" s="6" t="n">
        <f aca="false">(B7543-B7542)/((A7543-A7542)/1000)</f>
        <v>-0.18754578754573</v>
      </c>
      <c r="J7543" s="6" t="n">
        <f aca="false">IF(OR(B7543&lt;Rules!$B$2,B7543&gt;Rules!$B$3,ABS(I7543)&gt;Rules!$B$4,OR(B7544&lt;Rules!$B$2,B7544&gt;Rules!$B$3,ABS(I7544)&gt;Rules!$B$4)),1,0)</f>
        <v>0</v>
      </c>
      <c r="K7543" s="6" t="str">
        <f aca="false">IF(F7543=1,COUNTIF($F$2:F7543,1),"")</f>
        <v/>
      </c>
    </row>
    <row r="7544" customFormat="false" ht="15" hidden="false" customHeight="false" outlineLevel="0" collapsed="false">
      <c r="A7544" s="6" t="n">
        <v>59253.493</v>
      </c>
      <c r="B7544" s="6" t="n">
        <v>1.99487179487179</v>
      </c>
      <c r="C7544" s="6" t="n">
        <v>81</v>
      </c>
      <c r="D7544" s="6" t="n">
        <v>-1</v>
      </c>
      <c r="E7544" s="6" t="n">
        <v>2.01098901098901</v>
      </c>
      <c r="F7544" s="6" t="n">
        <v>0</v>
      </c>
      <c r="G7544" s="6" t="n">
        <v>0</v>
      </c>
      <c r="H7544" s="6" t="str">
        <f aca="false">IF(AND(A7544&gt;=Stimuli!$B$2,A7544&lt;=Stimuli!$C$2),Stimuli!$A$2,IF(AND(A7544&gt;=Stimuli!$B$3,A7544&lt;=Stimuli!$C$3),Stimuli!$A$3,IF(AND(A7544&gt;=Stimuli!$B$4,A7544&lt;=Stimuli!$C$4),Stimuli!$A$4,"")))</f>
        <v>01 Quiet baseline (60s)</v>
      </c>
      <c r="I7544" s="6" t="n">
        <f aca="false">(B7544-B7543)/((A7544-A7543)/1000)</f>
        <v>0.56263736263719</v>
      </c>
      <c r="J7544" s="6" t="n">
        <f aca="false">IF(OR(B7544&lt;Rules!$B$2,B7544&gt;Rules!$B$3,ABS(I7544)&gt;Rules!$B$4,OR(B7545&lt;Rules!$B$2,B7545&gt;Rules!$B$3,ABS(I7545)&gt;Rules!$B$4)),1,0)</f>
        <v>0</v>
      </c>
      <c r="K7544" s="6" t="str">
        <f aca="false">IF(F7544=1,COUNTIF($F$2:F7544,1),"")</f>
        <v/>
      </c>
    </row>
    <row r="7545" customFormat="false" ht="15" hidden="false" customHeight="false" outlineLevel="0" collapsed="false">
      <c r="A7545" s="6" t="n">
        <v>59261.3055</v>
      </c>
      <c r="B7545" s="6" t="n">
        <v>1.99194139194139</v>
      </c>
      <c r="C7545" s="6" t="n">
        <v>81</v>
      </c>
      <c r="D7545" s="6" t="n">
        <v>-1</v>
      </c>
      <c r="E7545" s="6" t="n">
        <v>2.01098901098901</v>
      </c>
      <c r="F7545" s="6" t="n">
        <v>0</v>
      </c>
      <c r="G7545" s="6" t="n">
        <v>0</v>
      </c>
      <c r="H7545" s="6" t="str">
        <f aca="false">IF(AND(A7545&gt;=Stimuli!$B$2,A7545&lt;=Stimuli!$C$2),Stimuli!$A$2,IF(AND(A7545&gt;=Stimuli!$B$3,A7545&lt;=Stimuli!$C$3),Stimuli!$A$3,IF(AND(A7545&gt;=Stimuli!$B$4,A7545&lt;=Stimuli!$C$4),Stimuli!$A$4,"")))</f>
        <v>01 Quiet baseline (60s)</v>
      </c>
      <c r="I7545" s="6" t="n">
        <f aca="false">(B7545-B7544)/((A7545-A7544)/1000)</f>
        <v>-0.37509157509146</v>
      </c>
      <c r="J7545" s="6" t="n">
        <f aca="false">IF(OR(B7545&lt;Rules!$B$2,B7545&gt;Rules!$B$3,ABS(I7545)&gt;Rules!$B$4,OR(B7546&lt;Rules!$B$2,B7546&gt;Rules!$B$3,ABS(I7546)&gt;Rules!$B$4)),1,0)</f>
        <v>0</v>
      </c>
      <c r="K7545" s="6" t="str">
        <f aca="false">IF(F7545=1,COUNTIF($F$2:F7545,1),"")</f>
        <v/>
      </c>
    </row>
    <row r="7546" customFormat="false" ht="15" hidden="false" customHeight="false" outlineLevel="0" collapsed="false">
      <c r="A7546" s="6" t="n">
        <v>59269.118</v>
      </c>
      <c r="B7546" s="6" t="n">
        <v>1.9992673992674</v>
      </c>
      <c r="C7546" s="6" t="n">
        <v>81</v>
      </c>
      <c r="D7546" s="6" t="n">
        <v>-1</v>
      </c>
      <c r="E7546" s="6" t="n">
        <v>2.01098901098901</v>
      </c>
      <c r="F7546" s="6" t="n">
        <v>0</v>
      </c>
      <c r="G7546" s="6" t="n">
        <v>0</v>
      </c>
      <c r="H7546" s="6" t="str">
        <f aca="false">IF(AND(A7546&gt;=Stimuli!$B$2,A7546&lt;=Stimuli!$C$2),Stimuli!$A$2,IF(AND(A7546&gt;=Stimuli!$B$3,A7546&lt;=Stimuli!$C$3),Stimuli!$A$3,IF(AND(A7546&gt;=Stimuli!$B$4,A7546&lt;=Stimuli!$C$4),Stimuli!$A$4,"")))</f>
        <v>01 Quiet baseline (60s)</v>
      </c>
      <c r="I7546" s="6" t="n">
        <f aca="false">(B7546-B7545)/((A7546-A7545)/1000)</f>
        <v>0.937728937728906</v>
      </c>
      <c r="J7546" s="6" t="n">
        <f aca="false">IF(OR(B7546&lt;Rules!$B$2,B7546&gt;Rules!$B$3,ABS(I7546)&gt;Rules!$B$4,OR(B7547&lt;Rules!$B$2,B7547&gt;Rules!$B$3,ABS(I7547)&gt;Rules!$B$4)),1,0)</f>
        <v>0</v>
      </c>
      <c r="K7546" s="6" t="str">
        <f aca="false">IF(F7546=1,COUNTIF($F$2:F7546,1),"")</f>
        <v/>
      </c>
    </row>
    <row r="7547" customFormat="false" ht="15" hidden="false" customHeight="false" outlineLevel="0" collapsed="false">
      <c r="A7547" s="6" t="n">
        <v>59276.9305</v>
      </c>
      <c r="B7547" s="6" t="n">
        <v>1.99340659340659</v>
      </c>
      <c r="C7547" s="6" t="n">
        <v>81</v>
      </c>
      <c r="D7547" s="6" t="n">
        <v>-1</v>
      </c>
      <c r="E7547" s="6" t="n">
        <v>2.01098901098901</v>
      </c>
      <c r="F7547" s="6" t="n">
        <v>0</v>
      </c>
      <c r="G7547" s="6" t="n">
        <v>0</v>
      </c>
      <c r="H7547" s="6" t="str">
        <f aca="false">IF(AND(A7547&gt;=Stimuli!$B$2,A7547&lt;=Stimuli!$C$2),Stimuli!$A$2,IF(AND(A7547&gt;=Stimuli!$B$3,A7547&lt;=Stimuli!$C$3),Stimuli!$A$3,IF(AND(A7547&gt;=Stimuli!$B$4,A7547&lt;=Stimuli!$C$4),Stimuli!$A$4,"")))</f>
        <v>01 Quiet baseline (60s)</v>
      </c>
      <c r="I7547" s="6" t="n">
        <f aca="false">(B7547-B7546)/((A7547-A7546)/1000)</f>
        <v>-0.750183150183176</v>
      </c>
      <c r="J7547" s="6" t="n">
        <f aca="false">IF(OR(B7547&lt;Rules!$B$2,B7547&gt;Rules!$B$3,ABS(I7547)&gt;Rules!$B$4,OR(B7548&lt;Rules!$B$2,B7548&gt;Rules!$B$3,ABS(I7548)&gt;Rules!$B$4)),1,0)</f>
        <v>0</v>
      </c>
      <c r="K7547" s="6" t="str">
        <f aca="false">IF(F7547=1,COUNTIF($F$2:F7547,1),"")</f>
        <v/>
      </c>
    </row>
    <row r="7548" customFormat="false" ht="15" hidden="false" customHeight="false" outlineLevel="0" collapsed="false">
      <c r="A7548" s="6" t="n">
        <v>59284.743</v>
      </c>
      <c r="B7548" s="6" t="n">
        <v>2.0007326007326</v>
      </c>
      <c r="C7548" s="6" t="n">
        <v>81</v>
      </c>
      <c r="D7548" s="6" t="n">
        <v>-1</v>
      </c>
      <c r="E7548" s="6" t="n">
        <v>2.01098901098901</v>
      </c>
      <c r="F7548" s="6" t="n">
        <v>0</v>
      </c>
      <c r="G7548" s="6" t="n">
        <v>0</v>
      </c>
      <c r="H7548" s="6" t="str">
        <f aca="false">IF(AND(A7548&gt;=Stimuli!$B$2,A7548&lt;=Stimuli!$C$2),Stimuli!$A$2,IF(AND(A7548&gt;=Stimuli!$B$3,A7548&lt;=Stimuli!$C$3),Stimuli!$A$3,IF(AND(A7548&gt;=Stimuli!$B$4,A7548&lt;=Stimuli!$C$4),Stimuli!$A$4,"")))</f>
        <v>01 Quiet baseline (60s)</v>
      </c>
      <c r="I7548" s="6" t="n">
        <f aca="false">(B7548-B7547)/((A7548-A7547)/1000)</f>
        <v>0.937728937729048</v>
      </c>
      <c r="J7548" s="6" t="n">
        <f aca="false">IF(OR(B7548&lt;Rules!$B$2,B7548&gt;Rules!$B$3,ABS(I7548)&gt;Rules!$B$4,OR(B7549&lt;Rules!$B$2,B7549&gt;Rules!$B$3,ABS(I7549)&gt;Rules!$B$4)),1,0)</f>
        <v>0</v>
      </c>
      <c r="K7548" s="6" t="str">
        <f aca="false">IF(F7548=1,COUNTIF($F$2:F7548,1),"")</f>
        <v/>
      </c>
    </row>
    <row r="7549" customFormat="false" ht="15" hidden="false" customHeight="false" outlineLevel="0" collapsed="false">
      <c r="A7549" s="6" t="n">
        <v>59292.5555</v>
      </c>
      <c r="B7549" s="6" t="n">
        <v>1.99487179487179</v>
      </c>
      <c r="C7549" s="6" t="n">
        <v>81</v>
      </c>
      <c r="D7549" s="6" t="n">
        <v>-1</v>
      </c>
      <c r="E7549" s="6" t="n">
        <v>2.01245421245421</v>
      </c>
      <c r="F7549" s="6" t="n">
        <v>0</v>
      </c>
      <c r="G7549" s="6" t="n">
        <v>0</v>
      </c>
      <c r="H7549" s="6" t="str">
        <f aca="false">IF(AND(A7549&gt;=Stimuli!$B$2,A7549&lt;=Stimuli!$C$2),Stimuli!$A$2,IF(AND(A7549&gt;=Stimuli!$B$3,A7549&lt;=Stimuli!$C$3),Stimuli!$A$3,IF(AND(A7549&gt;=Stimuli!$B$4,A7549&lt;=Stimuli!$C$4),Stimuli!$A$4,"")))</f>
        <v>01 Quiet baseline (60s)</v>
      </c>
      <c r="I7549" s="6" t="n">
        <f aca="false">(B7549-B7548)/((A7549-A7548)/1000)</f>
        <v>-0.750183150183318</v>
      </c>
      <c r="J7549" s="6" t="n">
        <f aca="false">IF(OR(B7549&lt;Rules!$B$2,B7549&gt;Rules!$B$3,ABS(I7549)&gt;Rules!$B$4,OR(B7550&lt;Rules!$B$2,B7550&gt;Rules!$B$3,ABS(I7550)&gt;Rules!$B$4)),1,0)</f>
        <v>0</v>
      </c>
      <c r="K7549" s="6" t="str">
        <f aca="false">IF(F7549=1,COUNTIF($F$2:F7549,1),"")</f>
        <v/>
      </c>
    </row>
    <row r="7550" customFormat="false" ht="15" hidden="false" customHeight="false" outlineLevel="0" collapsed="false">
      <c r="A7550" s="6" t="n">
        <v>59300.368</v>
      </c>
      <c r="B7550" s="6" t="n">
        <v>2.003663003663</v>
      </c>
      <c r="C7550" s="6" t="n">
        <v>81</v>
      </c>
      <c r="D7550" s="6" t="n">
        <v>-1</v>
      </c>
      <c r="E7550" s="6" t="n">
        <v>2.01245421245421</v>
      </c>
      <c r="F7550" s="6" t="n">
        <v>0</v>
      </c>
      <c r="G7550" s="6" t="n">
        <v>0</v>
      </c>
      <c r="H7550" s="6" t="str">
        <f aca="false">IF(AND(A7550&gt;=Stimuli!$B$2,A7550&lt;=Stimuli!$C$2),Stimuli!$A$2,IF(AND(A7550&gt;=Stimuli!$B$3,A7550&lt;=Stimuli!$C$3),Stimuli!$A$3,IF(AND(A7550&gt;=Stimuli!$B$4,A7550&lt;=Stimuli!$C$4),Stimuli!$A$4,"")))</f>
        <v>01 Quiet baseline (60s)</v>
      </c>
      <c r="I7550" s="6" t="n">
        <f aca="false">(B7550-B7549)/((A7550-A7549)/1000)</f>
        <v>1.12527472527489</v>
      </c>
      <c r="J7550" s="6" t="n">
        <f aca="false">IF(OR(B7550&lt;Rules!$B$2,B7550&gt;Rules!$B$3,ABS(I7550)&gt;Rules!$B$4,OR(B7551&lt;Rules!$B$2,B7551&gt;Rules!$B$3,ABS(I7551)&gt;Rules!$B$4)),1,0)</f>
        <v>0</v>
      </c>
      <c r="K7550" s="6" t="str">
        <f aca="false">IF(F7550=1,COUNTIF($F$2:F7550,1),"")</f>
        <v/>
      </c>
    </row>
    <row r="7551" customFormat="false" ht="15" hidden="false" customHeight="false" outlineLevel="0" collapsed="false">
      <c r="A7551" s="6" t="n">
        <v>59308.1805</v>
      </c>
      <c r="B7551" s="6" t="n">
        <v>1.9978021978022</v>
      </c>
      <c r="C7551" s="6" t="n">
        <v>81</v>
      </c>
      <c r="D7551" s="6" t="n">
        <v>-1</v>
      </c>
      <c r="E7551" s="6" t="n">
        <v>2.01245421245421</v>
      </c>
      <c r="F7551" s="6" t="n">
        <v>0</v>
      </c>
      <c r="G7551" s="6" t="n">
        <v>0</v>
      </c>
      <c r="H7551" s="6" t="str">
        <f aca="false">IF(AND(A7551&gt;=Stimuli!$B$2,A7551&lt;=Stimuli!$C$2),Stimuli!$A$2,IF(AND(A7551&gt;=Stimuli!$B$3,A7551&lt;=Stimuli!$C$3),Stimuli!$A$3,IF(AND(A7551&gt;=Stimuli!$B$4,A7551&lt;=Stimuli!$C$4),Stimuli!$A$4,"")))</f>
        <v>01 Quiet baseline (60s)</v>
      </c>
      <c r="I7551" s="6" t="n">
        <f aca="false">(B7551-B7550)/((A7551-A7550)/1000)</f>
        <v>-0.750183150183318</v>
      </c>
      <c r="J7551" s="6" t="n">
        <f aca="false">IF(OR(B7551&lt;Rules!$B$2,B7551&gt;Rules!$B$3,ABS(I7551)&gt;Rules!$B$4,OR(B7552&lt;Rules!$B$2,B7552&gt;Rules!$B$3,ABS(I7552)&gt;Rules!$B$4)),1,0)</f>
        <v>0</v>
      </c>
      <c r="K7551" s="6" t="str">
        <f aca="false">IF(F7551=1,COUNTIF($F$2:F7551,1),"")</f>
        <v/>
      </c>
    </row>
    <row r="7552" customFormat="false" ht="15" hidden="false" customHeight="false" outlineLevel="0" collapsed="false">
      <c r="A7552" s="6" t="n">
        <v>59315.993</v>
      </c>
      <c r="B7552" s="6" t="n">
        <v>2.00512820512821</v>
      </c>
      <c r="C7552" s="6" t="n">
        <v>81</v>
      </c>
      <c r="D7552" s="6" t="n">
        <v>-1</v>
      </c>
      <c r="E7552" s="6" t="n">
        <v>2.01391941391941</v>
      </c>
      <c r="F7552" s="6" t="n">
        <v>0</v>
      </c>
      <c r="G7552" s="6" t="n">
        <v>0</v>
      </c>
      <c r="H7552" s="6" t="str">
        <f aca="false">IF(AND(A7552&gt;=Stimuli!$B$2,A7552&lt;=Stimuli!$C$2),Stimuli!$A$2,IF(AND(A7552&gt;=Stimuli!$B$3,A7552&lt;=Stimuli!$C$3),Stimuli!$A$3,IF(AND(A7552&gt;=Stimuli!$B$4,A7552&lt;=Stimuli!$C$4),Stimuli!$A$4,"")))</f>
        <v>01 Quiet baseline (60s)</v>
      </c>
      <c r="I7552" s="6" t="n">
        <f aca="false">(B7552-B7551)/((A7552-A7551)/1000)</f>
        <v>0.937728937729162</v>
      </c>
      <c r="J7552" s="6" t="n">
        <f aca="false">IF(OR(B7552&lt;Rules!$B$2,B7552&gt;Rules!$B$3,ABS(I7552)&gt;Rules!$B$4,OR(B7553&lt;Rules!$B$2,B7553&gt;Rules!$B$3,ABS(I7553)&gt;Rules!$B$4)),1,0)</f>
        <v>0</v>
      </c>
      <c r="K7552" s="6" t="str">
        <f aca="false">IF(F7552=1,COUNTIF($F$2:F7552,1),"")</f>
        <v/>
      </c>
    </row>
    <row r="7553" customFormat="false" ht="15" hidden="false" customHeight="false" outlineLevel="0" collapsed="false">
      <c r="A7553" s="6" t="n">
        <v>59323.8055</v>
      </c>
      <c r="B7553" s="6" t="n">
        <v>2.0007326007326</v>
      </c>
      <c r="C7553" s="6" t="n">
        <v>81</v>
      </c>
      <c r="D7553" s="6" t="n">
        <v>-1</v>
      </c>
      <c r="E7553" s="6" t="n">
        <v>2.01391941391941</v>
      </c>
      <c r="F7553" s="6" t="n">
        <v>0</v>
      </c>
      <c r="G7553" s="6" t="n">
        <v>0</v>
      </c>
      <c r="H7553" s="6" t="str">
        <f aca="false">IF(AND(A7553&gt;=Stimuli!$B$2,A7553&lt;=Stimuli!$C$2),Stimuli!$A$2,IF(AND(A7553&gt;=Stimuli!$B$3,A7553&lt;=Stimuli!$C$3),Stimuli!$A$3,IF(AND(A7553&gt;=Stimuli!$B$4,A7553&lt;=Stimuli!$C$4),Stimuli!$A$4,"")))</f>
        <v>01 Quiet baseline (60s)</v>
      </c>
      <c r="I7553" s="6" t="n">
        <f aca="false">(B7553-B7552)/((A7553-A7552)/1000)</f>
        <v>-0.562637362637418</v>
      </c>
      <c r="J7553" s="6" t="n">
        <f aca="false">IF(OR(B7553&lt;Rules!$B$2,B7553&gt;Rules!$B$3,ABS(I7553)&gt;Rules!$B$4,OR(B7554&lt;Rules!$B$2,B7554&gt;Rules!$B$3,ABS(I7554)&gt;Rules!$B$4)),1,0)</f>
        <v>0</v>
      </c>
      <c r="K7553" s="6" t="str">
        <f aca="false">IF(F7553=1,COUNTIF($F$2:F7553,1),"")</f>
        <v/>
      </c>
    </row>
    <row r="7554" customFormat="false" ht="15" hidden="false" customHeight="false" outlineLevel="0" collapsed="false">
      <c r="A7554" s="6" t="n">
        <v>59331.618</v>
      </c>
      <c r="B7554" s="6" t="n">
        <v>2.00659340659341</v>
      </c>
      <c r="C7554" s="6" t="n">
        <v>81</v>
      </c>
      <c r="D7554" s="6" t="n">
        <v>-1</v>
      </c>
      <c r="E7554" s="6" t="n">
        <v>2.01538461538462</v>
      </c>
      <c r="F7554" s="6" t="n">
        <v>0</v>
      </c>
      <c r="G7554" s="6" t="n">
        <v>0</v>
      </c>
      <c r="H7554" s="6" t="str">
        <f aca="false">IF(AND(A7554&gt;=Stimuli!$B$2,A7554&lt;=Stimuli!$C$2),Stimuli!$A$2,IF(AND(A7554&gt;=Stimuli!$B$3,A7554&lt;=Stimuli!$C$3),Stimuli!$A$3,IF(AND(A7554&gt;=Stimuli!$B$4,A7554&lt;=Stimuli!$C$4),Stimuli!$A$4,"")))</f>
        <v>01 Quiet baseline (60s)</v>
      </c>
      <c r="I7554" s="6" t="n">
        <f aca="false">(B7554-B7553)/((A7554-A7553)/1000)</f>
        <v>0.750183150183148</v>
      </c>
      <c r="J7554" s="6" t="n">
        <f aca="false">IF(OR(B7554&lt;Rules!$B$2,B7554&gt;Rules!$B$3,ABS(I7554)&gt;Rules!$B$4,OR(B7555&lt;Rules!$B$2,B7555&gt;Rules!$B$3,ABS(I7555)&gt;Rules!$B$4)),1,0)</f>
        <v>0</v>
      </c>
      <c r="K7554" s="6" t="str">
        <f aca="false">IF(F7554=1,COUNTIF($F$2:F7554,1),"")</f>
        <v/>
      </c>
    </row>
    <row r="7555" customFormat="false" ht="15" hidden="false" customHeight="false" outlineLevel="0" collapsed="false">
      <c r="A7555" s="6" t="n">
        <v>59339.4305</v>
      </c>
      <c r="B7555" s="6" t="n">
        <v>2.003663003663</v>
      </c>
      <c r="C7555" s="6" t="n">
        <v>81</v>
      </c>
      <c r="D7555" s="6" t="n">
        <v>-1</v>
      </c>
      <c r="E7555" s="6" t="n">
        <v>2.01538461538462</v>
      </c>
      <c r="F7555" s="6" t="n">
        <v>0</v>
      </c>
      <c r="G7555" s="6" t="n">
        <v>0</v>
      </c>
      <c r="H7555" s="6" t="str">
        <f aca="false">IF(AND(A7555&gt;=Stimuli!$B$2,A7555&lt;=Stimuli!$C$2),Stimuli!$A$2,IF(AND(A7555&gt;=Stimuli!$B$3,A7555&lt;=Stimuli!$C$3),Stimuli!$A$3,IF(AND(A7555&gt;=Stimuli!$B$4,A7555&lt;=Stimuli!$C$4),Stimuli!$A$4,"")))</f>
        <v>01 Quiet baseline (60s)</v>
      </c>
      <c r="I7555" s="6" t="n">
        <f aca="false">(B7555-B7554)/((A7555-A7554)/1000)</f>
        <v>-0.375091575091574</v>
      </c>
      <c r="J7555" s="6" t="n">
        <f aca="false">IF(OR(B7555&lt;Rules!$B$2,B7555&gt;Rules!$B$3,ABS(I7555)&gt;Rules!$B$4,OR(B7556&lt;Rules!$B$2,B7556&gt;Rules!$B$3,ABS(I7556)&gt;Rules!$B$4)),1,0)</f>
        <v>0</v>
      </c>
      <c r="K7555" s="6" t="str">
        <f aca="false">IF(F7555=1,COUNTIF($F$2:F7555,1),"")</f>
        <v/>
      </c>
    </row>
    <row r="7556" customFormat="false" ht="15" hidden="false" customHeight="false" outlineLevel="0" collapsed="false">
      <c r="A7556" s="6" t="n">
        <v>59347.243</v>
      </c>
      <c r="B7556" s="6" t="n">
        <v>2.00805860805861</v>
      </c>
      <c r="C7556" s="6" t="n">
        <v>81</v>
      </c>
      <c r="D7556" s="6" t="n">
        <v>-1</v>
      </c>
      <c r="E7556" s="6" t="n">
        <v>2.01684981684982</v>
      </c>
      <c r="F7556" s="6" t="n">
        <v>0</v>
      </c>
      <c r="G7556" s="6" t="n">
        <v>0</v>
      </c>
      <c r="H7556" s="6" t="str">
        <f aca="false">IF(AND(A7556&gt;=Stimuli!$B$2,A7556&lt;=Stimuli!$C$2),Stimuli!$A$2,IF(AND(A7556&gt;=Stimuli!$B$3,A7556&lt;=Stimuli!$C$3),Stimuli!$A$3,IF(AND(A7556&gt;=Stimuli!$B$4,A7556&lt;=Stimuli!$C$4),Stimuli!$A$4,"")))</f>
        <v>01 Quiet baseline (60s)</v>
      </c>
      <c r="I7556" s="6" t="n">
        <f aca="false">(B7556-B7555)/((A7556-A7555)/1000)</f>
        <v>0.562637362637304</v>
      </c>
      <c r="J7556" s="6" t="n">
        <f aca="false">IF(OR(B7556&lt;Rules!$B$2,B7556&gt;Rules!$B$3,ABS(I7556)&gt;Rules!$B$4,OR(B7557&lt;Rules!$B$2,B7557&gt;Rules!$B$3,ABS(I7557)&gt;Rules!$B$4)),1,0)</f>
        <v>0</v>
      </c>
      <c r="K7556" s="6" t="str">
        <f aca="false">IF(F7556=1,COUNTIF($F$2:F7556,1),"")</f>
        <v/>
      </c>
    </row>
    <row r="7557" customFormat="false" ht="15" hidden="false" customHeight="false" outlineLevel="0" collapsed="false">
      <c r="A7557" s="6" t="n">
        <v>59355.0555</v>
      </c>
      <c r="B7557" s="6" t="n">
        <v>2.00805860805861</v>
      </c>
      <c r="C7557" s="6" t="n">
        <v>81</v>
      </c>
      <c r="D7557" s="6" t="n">
        <v>-1</v>
      </c>
      <c r="E7557" s="6" t="n">
        <v>2.01684981684982</v>
      </c>
      <c r="F7557" s="6" t="n">
        <v>0</v>
      </c>
      <c r="G7557" s="6" t="n">
        <v>0</v>
      </c>
      <c r="H7557" s="6" t="str">
        <f aca="false">IF(AND(A7557&gt;=Stimuli!$B$2,A7557&lt;=Stimuli!$C$2),Stimuli!$A$2,IF(AND(A7557&gt;=Stimuli!$B$3,A7557&lt;=Stimuli!$C$3),Stimuli!$A$3,IF(AND(A7557&gt;=Stimuli!$B$4,A7557&lt;=Stimuli!$C$4),Stimuli!$A$4,"")))</f>
        <v>01 Quiet baseline (60s)</v>
      </c>
      <c r="I7557" s="6" t="n">
        <f aca="false">(B7557-B7556)/((A7557-A7556)/1000)</f>
        <v>0</v>
      </c>
      <c r="J7557" s="6" t="n">
        <f aca="false">IF(OR(B7557&lt;Rules!$B$2,B7557&gt;Rules!$B$3,ABS(I7557)&gt;Rules!$B$4,OR(B7558&lt;Rules!$B$2,B7558&gt;Rules!$B$3,ABS(I7558)&gt;Rules!$B$4)),1,0)</f>
        <v>0</v>
      </c>
      <c r="K7557" s="6" t="str">
        <f aca="false">IF(F7557=1,COUNTIF($F$2:F7557,1),"")</f>
        <v/>
      </c>
    </row>
    <row r="7558" customFormat="false" ht="15" hidden="false" customHeight="false" outlineLevel="0" collapsed="false">
      <c r="A7558" s="6" t="n">
        <v>59362.868</v>
      </c>
      <c r="B7558" s="6" t="n">
        <v>2.00952380952381</v>
      </c>
      <c r="C7558" s="6" t="n">
        <v>81</v>
      </c>
      <c r="D7558" s="6" t="n">
        <v>-1</v>
      </c>
      <c r="E7558" s="6" t="n">
        <v>2.01831501831502</v>
      </c>
      <c r="F7558" s="6" t="n">
        <v>0</v>
      </c>
      <c r="G7558" s="6" t="n">
        <v>0</v>
      </c>
      <c r="H7558" s="6" t="str">
        <f aca="false">IF(AND(A7558&gt;=Stimuli!$B$2,A7558&lt;=Stimuli!$C$2),Stimuli!$A$2,IF(AND(A7558&gt;=Stimuli!$B$3,A7558&lt;=Stimuli!$C$3),Stimuli!$A$3,IF(AND(A7558&gt;=Stimuli!$B$4,A7558&lt;=Stimuli!$C$4),Stimuli!$A$4,"")))</f>
        <v>01 Quiet baseline (60s)</v>
      </c>
      <c r="I7558" s="6" t="n">
        <f aca="false">(B7558-B7557)/((A7558-A7557)/1000)</f>
        <v>0.18754578754573</v>
      </c>
      <c r="J7558" s="6" t="n">
        <f aca="false">IF(OR(B7558&lt;Rules!$B$2,B7558&gt;Rules!$B$3,ABS(I7558)&gt;Rules!$B$4,OR(B7559&lt;Rules!$B$2,B7559&gt;Rules!$B$3,ABS(I7559)&gt;Rules!$B$4)),1,0)</f>
        <v>0</v>
      </c>
      <c r="K7558" s="6" t="str">
        <f aca="false">IF(F7558=1,COUNTIF($F$2:F7558,1),"")</f>
        <v/>
      </c>
    </row>
    <row r="7559" customFormat="false" ht="15" hidden="false" customHeight="false" outlineLevel="0" collapsed="false">
      <c r="A7559" s="6" t="n">
        <v>59370.6805</v>
      </c>
      <c r="B7559" s="6" t="n">
        <v>2.01245421245421</v>
      </c>
      <c r="C7559" s="6" t="n">
        <v>81</v>
      </c>
      <c r="D7559" s="6" t="n">
        <v>-1</v>
      </c>
      <c r="E7559" s="6" t="n">
        <v>2.01831501831502</v>
      </c>
      <c r="F7559" s="6" t="n">
        <v>0</v>
      </c>
      <c r="G7559" s="6" t="n">
        <v>0</v>
      </c>
      <c r="H7559" s="6" t="str">
        <f aca="false">IF(AND(A7559&gt;=Stimuli!$B$2,A7559&lt;=Stimuli!$C$2),Stimuli!$A$2,IF(AND(A7559&gt;=Stimuli!$B$3,A7559&lt;=Stimuli!$C$3),Stimuli!$A$3,IF(AND(A7559&gt;=Stimuli!$B$4,A7559&lt;=Stimuli!$C$4),Stimuli!$A$4,"")))</f>
        <v>01 Quiet baseline (60s)</v>
      </c>
      <c r="I7559" s="6" t="n">
        <f aca="false">(B7559-B7558)/((A7559-A7558)/1000)</f>
        <v>0.375091575091574</v>
      </c>
      <c r="J7559" s="6" t="n">
        <f aca="false">IF(OR(B7559&lt;Rules!$B$2,B7559&gt;Rules!$B$3,ABS(I7559)&gt;Rules!$B$4,OR(B7560&lt;Rules!$B$2,B7560&gt;Rules!$B$3,ABS(I7560)&gt;Rules!$B$4)),1,0)</f>
        <v>0</v>
      </c>
      <c r="K7559" s="6" t="str">
        <f aca="false">IF(F7559=1,COUNTIF($F$2:F7559,1),"")</f>
        <v/>
      </c>
    </row>
    <row r="7560" customFormat="false" ht="15" hidden="false" customHeight="false" outlineLevel="0" collapsed="false">
      <c r="A7560" s="6" t="n">
        <v>59378.493</v>
      </c>
      <c r="B7560" s="6" t="n">
        <v>2.01098901098901</v>
      </c>
      <c r="C7560" s="6" t="n">
        <v>81</v>
      </c>
      <c r="D7560" s="6" t="n">
        <v>-1</v>
      </c>
      <c r="E7560" s="6" t="n">
        <v>2.01831501831502</v>
      </c>
      <c r="F7560" s="6" t="n">
        <v>0</v>
      </c>
      <c r="G7560" s="6" t="n">
        <v>0</v>
      </c>
      <c r="H7560" s="6" t="str">
        <f aca="false">IF(AND(A7560&gt;=Stimuli!$B$2,A7560&lt;=Stimuli!$C$2),Stimuli!$A$2,IF(AND(A7560&gt;=Stimuli!$B$3,A7560&lt;=Stimuli!$C$3),Stimuli!$A$3,IF(AND(A7560&gt;=Stimuli!$B$4,A7560&lt;=Stimuli!$C$4),Stimuli!$A$4,"")))</f>
        <v>01 Quiet baseline (60s)</v>
      </c>
      <c r="I7560" s="6" t="n">
        <f aca="false">(B7560-B7559)/((A7560-A7559)/1000)</f>
        <v>-0.18754578754573</v>
      </c>
      <c r="J7560" s="6" t="n">
        <f aca="false">IF(OR(B7560&lt;Rules!$B$2,B7560&gt;Rules!$B$3,ABS(I7560)&gt;Rules!$B$4,OR(B7561&lt;Rules!$B$2,B7561&gt;Rules!$B$3,ABS(I7561)&gt;Rules!$B$4)),1,0)</f>
        <v>0</v>
      </c>
      <c r="K7560" s="6" t="str">
        <f aca="false">IF(F7560=1,COUNTIF($F$2:F7560,1),"")</f>
        <v/>
      </c>
    </row>
    <row r="7561" customFormat="false" ht="15" hidden="false" customHeight="false" outlineLevel="0" collapsed="false">
      <c r="A7561" s="6" t="n">
        <v>59386.3055</v>
      </c>
      <c r="B7561" s="6" t="n">
        <v>2.01831501831502</v>
      </c>
      <c r="C7561" s="6" t="n">
        <v>81</v>
      </c>
      <c r="D7561" s="6" t="n">
        <v>-1</v>
      </c>
      <c r="E7561" s="6" t="n">
        <v>2.01831501831502</v>
      </c>
      <c r="F7561" s="6" t="n">
        <v>0</v>
      </c>
      <c r="G7561" s="6" t="n">
        <v>0</v>
      </c>
      <c r="H7561" s="6" t="str">
        <f aca="false">IF(AND(A7561&gt;=Stimuli!$B$2,A7561&lt;=Stimuli!$C$2),Stimuli!$A$2,IF(AND(A7561&gt;=Stimuli!$B$3,A7561&lt;=Stimuli!$C$3),Stimuli!$A$3,IF(AND(A7561&gt;=Stimuli!$B$4,A7561&lt;=Stimuli!$C$4),Stimuli!$A$4,"")))</f>
        <v>01 Quiet baseline (60s)</v>
      </c>
      <c r="I7561" s="6" t="n">
        <f aca="false">(B7561-B7560)/((A7561-A7560)/1000)</f>
        <v>0.937728937728878</v>
      </c>
      <c r="J7561" s="6" t="n">
        <f aca="false">IF(OR(B7561&lt;Rules!$B$2,B7561&gt;Rules!$B$3,ABS(I7561)&gt;Rules!$B$4,OR(B7562&lt;Rules!$B$2,B7562&gt;Rules!$B$3,ABS(I7562)&gt;Rules!$B$4)),1,0)</f>
        <v>0</v>
      </c>
      <c r="K7561" s="6" t="str">
        <f aca="false">IF(F7561=1,COUNTIF($F$2:F7561,1),"")</f>
        <v/>
      </c>
    </row>
    <row r="7562" customFormat="false" ht="15" hidden="false" customHeight="false" outlineLevel="0" collapsed="false">
      <c r="A7562" s="6" t="n">
        <v>59394.118</v>
      </c>
      <c r="B7562" s="6" t="n">
        <v>2.01391941391941</v>
      </c>
      <c r="C7562" s="6" t="n">
        <v>81</v>
      </c>
      <c r="D7562" s="6" t="n">
        <v>-1</v>
      </c>
      <c r="E7562" s="6" t="n">
        <v>2.01831501831502</v>
      </c>
      <c r="F7562" s="6" t="n">
        <v>0</v>
      </c>
      <c r="G7562" s="6" t="n">
        <v>0</v>
      </c>
      <c r="H7562" s="6" t="str">
        <f aca="false">IF(AND(A7562&gt;=Stimuli!$B$2,A7562&lt;=Stimuli!$C$2),Stimuli!$A$2,IF(AND(A7562&gt;=Stimuli!$B$3,A7562&lt;=Stimuli!$C$3),Stimuli!$A$3,IF(AND(A7562&gt;=Stimuli!$B$4,A7562&lt;=Stimuli!$C$4),Stimuli!$A$4,"")))</f>
        <v>01 Quiet baseline (60s)</v>
      </c>
      <c r="I7562" s="6" t="n">
        <f aca="false">(B7562-B7561)/((A7562-A7561)/1000)</f>
        <v>-0.562637362637418</v>
      </c>
      <c r="J7562" s="6" t="n">
        <f aca="false">IF(OR(B7562&lt;Rules!$B$2,B7562&gt;Rules!$B$3,ABS(I7562)&gt;Rules!$B$4,OR(B7563&lt;Rules!$B$2,B7563&gt;Rules!$B$3,ABS(I7563)&gt;Rules!$B$4)),1,0)</f>
        <v>0</v>
      </c>
      <c r="K7562" s="6" t="str">
        <f aca="false">IF(F7562=1,COUNTIF($F$2:F7562,1),"")</f>
        <v/>
      </c>
    </row>
    <row r="7563" customFormat="false" ht="15" hidden="false" customHeight="false" outlineLevel="0" collapsed="false">
      <c r="A7563" s="6" t="n">
        <v>59401.9305</v>
      </c>
      <c r="B7563" s="6" t="n">
        <v>2.02271062271062</v>
      </c>
      <c r="C7563" s="6" t="n">
        <v>81</v>
      </c>
      <c r="D7563" s="6" t="n">
        <v>-1</v>
      </c>
      <c r="E7563" s="6" t="n">
        <v>2.01831501831502</v>
      </c>
      <c r="F7563" s="6" t="n">
        <v>0</v>
      </c>
      <c r="G7563" s="6" t="n">
        <v>0</v>
      </c>
      <c r="H7563" s="6" t="str">
        <f aca="false">IF(AND(A7563&gt;=Stimuli!$B$2,A7563&lt;=Stimuli!$C$2),Stimuli!$A$2,IF(AND(A7563&gt;=Stimuli!$B$3,A7563&lt;=Stimuli!$C$3),Stimuli!$A$3,IF(AND(A7563&gt;=Stimuli!$B$4,A7563&lt;=Stimuli!$C$4),Stimuli!$A$4,"")))</f>
        <v>01 Quiet baseline (60s)</v>
      </c>
      <c r="I7563" s="6" t="n">
        <f aca="false">(B7563-B7562)/((A7563-A7562)/1000)</f>
        <v>1.12527472527478</v>
      </c>
      <c r="J7563" s="6" t="n">
        <f aca="false">IF(OR(B7563&lt;Rules!$B$2,B7563&gt;Rules!$B$3,ABS(I7563)&gt;Rules!$B$4,OR(B7564&lt;Rules!$B$2,B7564&gt;Rules!$B$3,ABS(I7564)&gt;Rules!$B$4)),1,0)</f>
        <v>0</v>
      </c>
      <c r="K7563" s="6" t="str">
        <f aca="false">IF(F7563=1,COUNTIF($F$2:F7563,1),"")</f>
        <v/>
      </c>
    </row>
    <row r="7564" customFormat="false" ht="15" hidden="false" customHeight="false" outlineLevel="0" collapsed="false">
      <c r="A7564" s="6" t="n">
        <v>59409.743</v>
      </c>
      <c r="B7564" s="6" t="n">
        <v>2.01684981684982</v>
      </c>
      <c r="C7564" s="6" t="n">
        <v>87</v>
      </c>
      <c r="D7564" s="6" t="n">
        <v>687.5</v>
      </c>
      <c r="E7564" s="6" t="n">
        <v>2.01978021978022</v>
      </c>
      <c r="F7564" s="6" t="n">
        <v>0</v>
      </c>
      <c r="G7564" s="6" t="n">
        <v>0</v>
      </c>
      <c r="H7564" s="6" t="str">
        <f aca="false">IF(AND(A7564&gt;=Stimuli!$B$2,A7564&lt;=Stimuli!$C$2),Stimuli!$A$2,IF(AND(A7564&gt;=Stimuli!$B$3,A7564&lt;=Stimuli!$C$3),Stimuli!$A$3,IF(AND(A7564&gt;=Stimuli!$B$4,A7564&lt;=Stimuli!$C$4),Stimuli!$A$4,"")))</f>
        <v>01 Quiet baseline (60s)</v>
      </c>
      <c r="I7564" s="6" t="n">
        <f aca="false">(B7564-B7563)/((A7564-A7563)/1000)</f>
        <v>-0.750183150183091</v>
      </c>
      <c r="J7564" s="6" t="n">
        <f aca="false">IF(OR(B7564&lt;Rules!$B$2,B7564&gt;Rules!$B$3,ABS(I7564)&gt;Rules!$B$4,OR(B7565&lt;Rules!$B$2,B7565&gt;Rules!$B$3,ABS(I7565)&gt;Rules!$B$4)),1,0)</f>
        <v>0</v>
      </c>
      <c r="K7564" s="6" t="str">
        <f aca="false">IF(F7564=1,COUNTIF($F$2:F7564,1),"")</f>
        <v/>
      </c>
    </row>
    <row r="7565" customFormat="false" ht="15" hidden="false" customHeight="false" outlineLevel="0" collapsed="false">
      <c r="A7565" s="6" t="n">
        <v>59417.5555</v>
      </c>
      <c r="B7565" s="6" t="n">
        <v>2.02564102564103</v>
      </c>
      <c r="C7565" s="6" t="n">
        <v>87</v>
      </c>
      <c r="D7565" s="6" t="n">
        <v>-1</v>
      </c>
      <c r="E7565" s="6" t="n">
        <v>2.02271062271062</v>
      </c>
      <c r="F7565" s="6" t="n">
        <v>0</v>
      </c>
      <c r="G7565" s="6" t="n">
        <v>0</v>
      </c>
      <c r="H7565" s="6" t="str">
        <f aca="false">IF(AND(A7565&gt;=Stimuli!$B$2,A7565&lt;=Stimuli!$C$2),Stimuli!$A$2,IF(AND(A7565&gt;=Stimuli!$B$3,A7565&lt;=Stimuli!$C$3),Stimuli!$A$3,IF(AND(A7565&gt;=Stimuli!$B$4,A7565&lt;=Stimuli!$C$4),Stimuli!$A$4,"")))</f>
        <v>01 Quiet baseline (60s)</v>
      </c>
      <c r="I7565" s="6" t="n">
        <f aca="false">(B7565-B7564)/((A7565-A7564)/1000)</f>
        <v>1.12527472527466</v>
      </c>
      <c r="J7565" s="6" t="n">
        <f aca="false">IF(OR(B7565&lt;Rules!$B$2,B7565&gt;Rules!$B$3,ABS(I7565)&gt;Rules!$B$4,OR(B7566&lt;Rules!$B$2,B7566&gt;Rules!$B$3,ABS(I7566)&gt;Rules!$B$4)),1,0)</f>
        <v>0</v>
      </c>
      <c r="K7565" s="6" t="str">
        <f aca="false">IF(F7565=1,COUNTIF($F$2:F7565,1),"")</f>
        <v/>
      </c>
    </row>
    <row r="7566" customFormat="false" ht="15" hidden="false" customHeight="false" outlineLevel="0" collapsed="false">
      <c r="A7566" s="6" t="n">
        <v>59425.368</v>
      </c>
      <c r="B7566" s="6" t="n">
        <v>2.01978021978022</v>
      </c>
      <c r="C7566" s="6" t="n">
        <v>87</v>
      </c>
      <c r="D7566" s="6" t="n">
        <v>-1</v>
      </c>
      <c r="E7566" s="6" t="n">
        <v>2.02271062271062</v>
      </c>
      <c r="F7566" s="6" t="n">
        <v>0</v>
      </c>
      <c r="G7566" s="6" t="n">
        <v>0</v>
      </c>
      <c r="H7566" s="6" t="str">
        <f aca="false">IF(AND(A7566&gt;=Stimuli!$B$2,A7566&lt;=Stimuli!$C$2),Stimuli!$A$2,IF(AND(A7566&gt;=Stimuli!$B$3,A7566&lt;=Stimuli!$C$3),Stimuli!$A$3,IF(AND(A7566&gt;=Stimuli!$B$4,A7566&lt;=Stimuli!$C$4),Stimuli!$A$4,"")))</f>
        <v>01 Quiet baseline (60s)</v>
      </c>
      <c r="I7566" s="6" t="n">
        <f aca="false">(B7566-B7565)/((A7566-A7565)/1000)</f>
        <v>-0.750183150183034</v>
      </c>
      <c r="J7566" s="6" t="n">
        <f aca="false">IF(OR(B7566&lt;Rules!$B$2,B7566&gt;Rules!$B$3,ABS(I7566)&gt;Rules!$B$4,OR(B7567&lt;Rules!$B$2,B7567&gt;Rules!$B$3,ABS(I7567)&gt;Rules!$B$4)),1,0)</f>
        <v>0</v>
      </c>
      <c r="K7566" s="6" t="str">
        <f aca="false">IF(F7566=1,COUNTIF($F$2:F7566,1),"")</f>
        <v/>
      </c>
    </row>
    <row r="7567" customFormat="false" ht="15" hidden="false" customHeight="false" outlineLevel="0" collapsed="false">
      <c r="A7567" s="6" t="n">
        <v>59433.1805</v>
      </c>
      <c r="B7567" s="6" t="n">
        <v>2.02710622710623</v>
      </c>
      <c r="C7567" s="6" t="n">
        <v>87</v>
      </c>
      <c r="D7567" s="6" t="n">
        <v>-1</v>
      </c>
      <c r="E7567" s="6" t="n">
        <v>2.02564102564103</v>
      </c>
      <c r="F7567" s="6" t="n">
        <v>0</v>
      </c>
      <c r="G7567" s="6" t="n">
        <v>0</v>
      </c>
      <c r="H7567" s="6" t="str">
        <f aca="false">IF(AND(A7567&gt;=Stimuli!$B$2,A7567&lt;=Stimuli!$C$2),Stimuli!$A$2,IF(AND(A7567&gt;=Stimuli!$B$3,A7567&lt;=Stimuli!$C$3),Stimuli!$A$3,IF(AND(A7567&gt;=Stimuli!$B$4,A7567&lt;=Stimuli!$C$4),Stimuli!$A$4,"")))</f>
        <v>01 Quiet baseline (60s)</v>
      </c>
      <c r="I7567" s="6" t="n">
        <f aca="false">(B7567-B7566)/((A7567-A7566)/1000)</f>
        <v>0.937728937728878</v>
      </c>
      <c r="J7567" s="6" t="n">
        <f aca="false">IF(OR(B7567&lt;Rules!$B$2,B7567&gt;Rules!$B$3,ABS(I7567)&gt;Rules!$B$4,OR(B7568&lt;Rules!$B$2,B7568&gt;Rules!$B$3,ABS(I7568)&gt;Rules!$B$4)),1,0)</f>
        <v>0</v>
      </c>
      <c r="K7567" s="6" t="str">
        <f aca="false">IF(F7567=1,COUNTIF($F$2:F7567,1),"")</f>
        <v/>
      </c>
    </row>
    <row r="7568" customFormat="false" ht="15" hidden="false" customHeight="false" outlineLevel="0" collapsed="false">
      <c r="A7568" s="6" t="n">
        <v>59440.993</v>
      </c>
      <c r="B7568" s="6" t="n">
        <v>2.02271062271062</v>
      </c>
      <c r="C7568" s="6" t="n">
        <v>87</v>
      </c>
      <c r="D7568" s="6" t="n">
        <v>-1</v>
      </c>
      <c r="E7568" s="6" t="n">
        <v>2.02564102564103</v>
      </c>
      <c r="F7568" s="6" t="n">
        <v>0</v>
      </c>
      <c r="G7568" s="6" t="n">
        <v>0</v>
      </c>
      <c r="H7568" s="6" t="str">
        <f aca="false">IF(AND(A7568&gt;=Stimuli!$B$2,A7568&lt;=Stimuli!$C$2),Stimuli!$A$2,IF(AND(A7568&gt;=Stimuli!$B$3,A7568&lt;=Stimuli!$C$3),Stimuli!$A$3,IF(AND(A7568&gt;=Stimuli!$B$4,A7568&lt;=Stimuli!$C$4),Stimuli!$A$4,"")))</f>
        <v>01 Quiet baseline (60s)</v>
      </c>
      <c r="I7568" s="6" t="n">
        <f aca="false">(B7568-B7567)/((A7568-A7567)/1000)</f>
        <v>-0.562637362637418</v>
      </c>
      <c r="J7568" s="6" t="n">
        <f aca="false">IF(OR(B7568&lt;Rules!$B$2,B7568&gt;Rules!$B$3,ABS(I7568)&gt;Rules!$B$4,OR(B7569&lt;Rules!$B$2,B7569&gt;Rules!$B$3,ABS(I7569)&gt;Rules!$B$4)),1,0)</f>
        <v>0</v>
      </c>
      <c r="K7568" s="6" t="str">
        <f aca="false">IF(F7568=1,COUNTIF($F$2:F7568,1),"")</f>
        <v/>
      </c>
    </row>
    <row r="7569" customFormat="false" ht="15" hidden="false" customHeight="false" outlineLevel="0" collapsed="false">
      <c r="A7569" s="6" t="n">
        <v>59448.8055</v>
      </c>
      <c r="B7569" s="6" t="n">
        <v>2.02857142857143</v>
      </c>
      <c r="C7569" s="6" t="n">
        <v>87</v>
      </c>
      <c r="D7569" s="6" t="n">
        <v>-1</v>
      </c>
      <c r="E7569" s="6" t="n">
        <v>2.02710622710623</v>
      </c>
      <c r="F7569" s="6" t="n">
        <v>0</v>
      </c>
      <c r="G7569" s="6" t="n">
        <v>0</v>
      </c>
      <c r="H7569" s="6" t="str">
        <f aca="false">IF(AND(A7569&gt;=Stimuli!$B$2,A7569&lt;=Stimuli!$C$2),Stimuli!$A$2,IF(AND(A7569&gt;=Stimuli!$B$3,A7569&lt;=Stimuli!$C$3),Stimuli!$A$3,IF(AND(A7569&gt;=Stimuli!$B$4,A7569&lt;=Stimuli!$C$4),Stimuli!$A$4,"")))</f>
        <v>01 Quiet baseline (60s)</v>
      </c>
      <c r="I7569" s="6" t="n">
        <f aca="false">(B7569-B7568)/((A7569-A7568)/1000)</f>
        <v>0.750183150183148</v>
      </c>
      <c r="J7569" s="6" t="n">
        <f aca="false">IF(OR(B7569&lt;Rules!$B$2,B7569&gt;Rules!$B$3,ABS(I7569)&gt;Rules!$B$4,OR(B7570&lt;Rules!$B$2,B7570&gt;Rules!$B$3,ABS(I7570)&gt;Rules!$B$4)),1,0)</f>
        <v>0</v>
      </c>
      <c r="K7569" s="6" t="str">
        <f aca="false">IF(F7569=1,COUNTIF($F$2:F7569,1),"")</f>
        <v/>
      </c>
    </row>
    <row r="7570" customFormat="false" ht="15" hidden="false" customHeight="false" outlineLevel="0" collapsed="false">
      <c r="A7570" s="6" t="n">
        <v>59456.618</v>
      </c>
      <c r="B7570" s="6" t="n">
        <v>2.02564102564103</v>
      </c>
      <c r="C7570" s="6" t="n">
        <v>87</v>
      </c>
      <c r="D7570" s="6" t="n">
        <v>-1</v>
      </c>
      <c r="E7570" s="6" t="n">
        <v>2.02857142857143</v>
      </c>
      <c r="F7570" s="6" t="n">
        <v>0</v>
      </c>
      <c r="G7570" s="6" t="n">
        <v>0</v>
      </c>
      <c r="H7570" s="6" t="str">
        <f aca="false">IF(AND(A7570&gt;=Stimuli!$B$2,A7570&lt;=Stimuli!$C$2),Stimuli!$A$2,IF(AND(A7570&gt;=Stimuli!$B$3,A7570&lt;=Stimuli!$C$3),Stimuli!$A$3,IF(AND(A7570&gt;=Stimuli!$B$4,A7570&lt;=Stimuli!$C$4),Stimuli!$A$4,"")))</f>
        <v>01 Quiet baseline (60s)</v>
      </c>
      <c r="I7570" s="6" t="n">
        <f aca="false">(B7570-B7569)/((A7570-A7569)/1000)</f>
        <v>-0.375091575091574</v>
      </c>
      <c r="J7570" s="6" t="n">
        <f aca="false">IF(OR(B7570&lt;Rules!$B$2,B7570&gt;Rules!$B$3,ABS(I7570)&gt;Rules!$B$4,OR(B7571&lt;Rules!$B$2,B7571&gt;Rules!$B$3,ABS(I7571)&gt;Rules!$B$4)),1,0)</f>
        <v>0</v>
      </c>
      <c r="K7570" s="6" t="str">
        <f aca="false">IF(F7570=1,COUNTIF($F$2:F7570,1),"")</f>
        <v/>
      </c>
    </row>
    <row r="7571" customFormat="false" ht="15" hidden="false" customHeight="false" outlineLevel="0" collapsed="false">
      <c r="A7571" s="6" t="n">
        <v>59464.4305</v>
      </c>
      <c r="B7571" s="6" t="n">
        <v>2.03003663003663</v>
      </c>
      <c r="C7571" s="6" t="n">
        <v>87</v>
      </c>
      <c r="D7571" s="6" t="n">
        <v>-1</v>
      </c>
      <c r="E7571" s="6" t="n">
        <v>2.02857142857143</v>
      </c>
      <c r="F7571" s="6" t="n">
        <v>0</v>
      </c>
      <c r="G7571" s="6" t="n">
        <v>0</v>
      </c>
      <c r="H7571" s="6" t="str">
        <f aca="false">IF(AND(A7571&gt;=Stimuli!$B$2,A7571&lt;=Stimuli!$C$2),Stimuli!$A$2,IF(AND(A7571&gt;=Stimuli!$B$3,A7571&lt;=Stimuli!$C$3),Stimuli!$A$3,IF(AND(A7571&gt;=Stimuli!$B$4,A7571&lt;=Stimuli!$C$4),Stimuli!$A$4,"")))</f>
        <v>01 Quiet baseline (60s)</v>
      </c>
      <c r="I7571" s="6" t="n">
        <f aca="false">(B7571-B7570)/((A7571-A7570)/1000)</f>
        <v>0.562637362637304</v>
      </c>
      <c r="J7571" s="6" t="n">
        <f aca="false">IF(OR(B7571&lt;Rules!$B$2,B7571&gt;Rules!$B$3,ABS(I7571)&gt;Rules!$B$4,OR(B7572&lt;Rules!$B$2,B7572&gt;Rules!$B$3,ABS(I7572)&gt;Rules!$B$4)),1,0)</f>
        <v>0</v>
      </c>
      <c r="K7571" s="6" t="str">
        <f aca="false">IF(F7571=1,COUNTIF($F$2:F7571,1),"")</f>
        <v/>
      </c>
    </row>
    <row r="7572" customFormat="false" ht="15" hidden="false" customHeight="false" outlineLevel="0" collapsed="false">
      <c r="A7572" s="6" t="n">
        <v>59472.243</v>
      </c>
      <c r="B7572" s="6" t="n">
        <v>2.02857142857143</v>
      </c>
      <c r="C7572" s="6" t="n">
        <v>87</v>
      </c>
      <c r="D7572" s="6" t="n">
        <v>-1</v>
      </c>
      <c r="E7572" s="6" t="n">
        <v>2.03003663003663</v>
      </c>
      <c r="F7572" s="6" t="n">
        <v>0</v>
      </c>
      <c r="G7572" s="6" t="n">
        <v>0</v>
      </c>
      <c r="H7572" s="6" t="str">
        <f aca="false">IF(AND(A7572&gt;=Stimuli!$B$2,A7572&lt;=Stimuli!$C$2),Stimuli!$A$2,IF(AND(A7572&gt;=Stimuli!$B$3,A7572&lt;=Stimuli!$C$3),Stimuli!$A$3,IF(AND(A7572&gt;=Stimuli!$B$4,A7572&lt;=Stimuli!$C$4),Stimuli!$A$4,"")))</f>
        <v>01 Quiet baseline (60s)</v>
      </c>
      <c r="I7572" s="6" t="n">
        <f aca="false">(B7572-B7571)/((A7572-A7571)/1000)</f>
        <v>-0.18754578754573</v>
      </c>
      <c r="J7572" s="6" t="n">
        <f aca="false">IF(OR(B7572&lt;Rules!$B$2,B7572&gt;Rules!$B$3,ABS(I7572)&gt;Rules!$B$4,OR(B7573&lt;Rules!$B$2,B7573&gt;Rules!$B$3,ABS(I7573)&gt;Rules!$B$4)),1,0)</f>
        <v>0</v>
      </c>
      <c r="K7572" s="6" t="str">
        <f aca="false">IF(F7572=1,COUNTIF($F$2:F7572,1),"")</f>
        <v/>
      </c>
    </row>
    <row r="7573" customFormat="false" ht="15" hidden="false" customHeight="false" outlineLevel="0" collapsed="false">
      <c r="A7573" s="6" t="n">
        <v>59480.0555</v>
      </c>
      <c r="B7573" s="6" t="n">
        <v>2.03150183150183</v>
      </c>
      <c r="C7573" s="6" t="n">
        <v>87</v>
      </c>
      <c r="D7573" s="6" t="n">
        <v>-1</v>
      </c>
      <c r="E7573" s="6" t="n">
        <v>2.03150183150183</v>
      </c>
      <c r="F7573" s="6" t="n">
        <v>0</v>
      </c>
      <c r="G7573" s="6" t="n">
        <v>0</v>
      </c>
      <c r="H7573" s="6" t="str">
        <f aca="false">IF(AND(A7573&gt;=Stimuli!$B$2,A7573&lt;=Stimuli!$C$2),Stimuli!$A$2,IF(AND(A7573&gt;=Stimuli!$B$3,A7573&lt;=Stimuli!$C$3),Stimuli!$A$3,IF(AND(A7573&gt;=Stimuli!$B$4,A7573&lt;=Stimuli!$C$4),Stimuli!$A$4,"")))</f>
        <v>01 Quiet baseline (60s)</v>
      </c>
      <c r="I7573" s="6" t="n">
        <f aca="false">(B7573-B7572)/((A7573-A7572)/1000)</f>
        <v>0.375091575091574</v>
      </c>
      <c r="J7573" s="6" t="n">
        <f aca="false">IF(OR(B7573&lt;Rules!$B$2,B7573&gt;Rules!$B$3,ABS(I7573)&gt;Rules!$B$4,OR(B7574&lt;Rules!$B$2,B7574&gt;Rules!$B$3,ABS(I7574)&gt;Rules!$B$4)),1,0)</f>
        <v>0</v>
      </c>
      <c r="K7573" s="6" t="str">
        <f aca="false">IF(F7573=1,COUNTIF($F$2:F7573,1),"")</f>
        <v/>
      </c>
    </row>
    <row r="7574" customFormat="false" ht="15" hidden="false" customHeight="false" outlineLevel="0" collapsed="false">
      <c r="A7574" s="6" t="n">
        <v>59487.868</v>
      </c>
      <c r="B7574" s="6" t="n">
        <v>2.03296703296703</v>
      </c>
      <c r="C7574" s="6" t="n">
        <v>87</v>
      </c>
      <c r="D7574" s="6" t="n">
        <v>-1</v>
      </c>
      <c r="E7574" s="6" t="n">
        <v>2.03296703296703</v>
      </c>
      <c r="F7574" s="6" t="n">
        <v>0</v>
      </c>
      <c r="G7574" s="6" t="n">
        <v>0</v>
      </c>
      <c r="H7574" s="6" t="str">
        <f aca="false">IF(AND(A7574&gt;=Stimuli!$B$2,A7574&lt;=Stimuli!$C$2),Stimuli!$A$2,IF(AND(A7574&gt;=Stimuli!$B$3,A7574&lt;=Stimuli!$C$3),Stimuli!$A$3,IF(AND(A7574&gt;=Stimuli!$B$4,A7574&lt;=Stimuli!$C$4),Stimuli!$A$4,"")))</f>
        <v>01 Quiet baseline (60s)</v>
      </c>
      <c r="I7574" s="6" t="n">
        <f aca="false">(B7574-B7573)/((A7574-A7573)/1000)</f>
        <v>0.18754578754573</v>
      </c>
      <c r="J7574" s="6" t="n">
        <f aca="false">IF(OR(B7574&lt;Rules!$B$2,B7574&gt;Rules!$B$3,ABS(I7574)&gt;Rules!$B$4,OR(B7575&lt;Rules!$B$2,B7575&gt;Rules!$B$3,ABS(I7575)&gt;Rules!$B$4)),1,0)</f>
        <v>0</v>
      </c>
      <c r="K7574" s="6" t="str">
        <f aca="false">IF(F7574=1,COUNTIF($F$2:F7574,1),"")</f>
        <v/>
      </c>
    </row>
    <row r="7575" customFormat="false" ht="15" hidden="false" customHeight="false" outlineLevel="0" collapsed="false">
      <c r="A7575" s="6" t="n">
        <v>59495.6805</v>
      </c>
      <c r="B7575" s="6" t="n">
        <v>2.03296703296703</v>
      </c>
      <c r="C7575" s="6" t="n">
        <v>87</v>
      </c>
      <c r="D7575" s="6" t="n">
        <v>-1</v>
      </c>
      <c r="E7575" s="6" t="n">
        <v>2.03296703296703</v>
      </c>
      <c r="F7575" s="6" t="n">
        <v>0</v>
      </c>
      <c r="G7575" s="6" t="n">
        <v>0</v>
      </c>
      <c r="H7575" s="6" t="str">
        <f aca="false">IF(AND(A7575&gt;=Stimuli!$B$2,A7575&lt;=Stimuli!$C$2),Stimuli!$A$2,IF(AND(A7575&gt;=Stimuli!$B$3,A7575&lt;=Stimuli!$C$3),Stimuli!$A$3,IF(AND(A7575&gt;=Stimuli!$B$4,A7575&lt;=Stimuli!$C$4),Stimuli!$A$4,"")))</f>
        <v>01 Quiet baseline (60s)</v>
      </c>
      <c r="I7575" s="6" t="n">
        <f aca="false">(B7575-B7574)/((A7575-A7574)/1000)</f>
        <v>0</v>
      </c>
      <c r="J7575" s="6" t="n">
        <f aca="false">IF(OR(B7575&lt;Rules!$B$2,B7575&gt;Rules!$B$3,ABS(I7575)&gt;Rules!$B$4,OR(B7576&lt;Rules!$B$2,B7576&gt;Rules!$B$3,ABS(I7576)&gt;Rules!$B$4)),1,0)</f>
        <v>0</v>
      </c>
      <c r="K7575" s="6" t="str">
        <f aca="false">IF(F7575=1,COUNTIF($F$2:F7575,1),"")</f>
        <v/>
      </c>
    </row>
    <row r="7576" customFormat="false" ht="15" hidden="false" customHeight="false" outlineLevel="0" collapsed="false">
      <c r="A7576" s="6" t="n">
        <v>59503.493</v>
      </c>
      <c r="B7576" s="6" t="n">
        <v>2.03736263736264</v>
      </c>
      <c r="C7576" s="6" t="n">
        <v>87</v>
      </c>
      <c r="D7576" s="6" t="n">
        <v>-1</v>
      </c>
      <c r="E7576" s="6" t="n">
        <v>2.03443223443223</v>
      </c>
      <c r="F7576" s="6" t="n">
        <v>0</v>
      </c>
      <c r="G7576" s="6" t="n">
        <v>0</v>
      </c>
      <c r="H7576" s="6" t="str">
        <f aca="false">IF(AND(A7576&gt;=Stimuli!$B$2,A7576&lt;=Stimuli!$C$2),Stimuli!$A$2,IF(AND(A7576&gt;=Stimuli!$B$3,A7576&lt;=Stimuli!$C$3),Stimuli!$A$3,IF(AND(A7576&gt;=Stimuli!$B$4,A7576&lt;=Stimuli!$C$4),Stimuli!$A$4,"")))</f>
        <v>01 Quiet baseline (60s)</v>
      </c>
      <c r="I7576" s="6" t="n">
        <f aca="false">(B7576-B7575)/((A7576-A7575)/1000)</f>
        <v>0.562637362637418</v>
      </c>
      <c r="J7576" s="6" t="n">
        <f aca="false">IF(OR(B7576&lt;Rules!$B$2,B7576&gt;Rules!$B$3,ABS(I7576)&gt;Rules!$B$4,OR(B7577&lt;Rules!$B$2,B7577&gt;Rules!$B$3,ABS(I7577)&gt;Rules!$B$4)),1,0)</f>
        <v>0</v>
      </c>
      <c r="K7576" s="6" t="str">
        <f aca="false">IF(F7576=1,COUNTIF($F$2:F7576,1),"")</f>
        <v/>
      </c>
    </row>
    <row r="7577" customFormat="false" ht="15" hidden="false" customHeight="false" outlineLevel="0" collapsed="false">
      <c r="A7577" s="6" t="n">
        <v>59511.3055</v>
      </c>
      <c r="B7577" s="6" t="n">
        <v>2.03443223443223</v>
      </c>
      <c r="C7577" s="6" t="n">
        <v>87</v>
      </c>
      <c r="D7577" s="6" t="n">
        <v>-1</v>
      </c>
      <c r="E7577" s="6" t="n">
        <v>2.03736263736264</v>
      </c>
      <c r="F7577" s="6" t="n">
        <v>0</v>
      </c>
      <c r="G7577" s="6" t="n">
        <v>0</v>
      </c>
      <c r="H7577" s="6" t="str">
        <f aca="false">IF(AND(A7577&gt;=Stimuli!$B$2,A7577&lt;=Stimuli!$C$2),Stimuli!$A$2,IF(AND(A7577&gt;=Stimuli!$B$3,A7577&lt;=Stimuli!$C$3),Stimuli!$A$3,IF(AND(A7577&gt;=Stimuli!$B$4,A7577&lt;=Stimuli!$C$4),Stimuli!$A$4,"")))</f>
        <v>01 Quiet baseline (60s)</v>
      </c>
      <c r="I7577" s="6" t="n">
        <f aca="false">(B7577-B7576)/((A7577-A7576)/1000)</f>
        <v>-0.375091575091574</v>
      </c>
      <c r="J7577" s="6" t="n">
        <f aca="false">IF(OR(B7577&lt;Rules!$B$2,B7577&gt;Rules!$B$3,ABS(I7577)&gt;Rules!$B$4,OR(B7578&lt;Rules!$B$2,B7578&gt;Rules!$B$3,ABS(I7578)&gt;Rules!$B$4)),1,0)</f>
        <v>0</v>
      </c>
      <c r="K7577" s="6" t="str">
        <f aca="false">IF(F7577=1,COUNTIF($F$2:F7577,1),"")</f>
        <v/>
      </c>
    </row>
    <row r="7578" customFormat="false" ht="15" hidden="false" customHeight="false" outlineLevel="0" collapsed="false">
      <c r="A7578" s="6" t="n">
        <v>59519.118</v>
      </c>
      <c r="B7578" s="6" t="n">
        <v>2.04175824175824</v>
      </c>
      <c r="C7578" s="6" t="n">
        <v>87</v>
      </c>
      <c r="D7578" s="6" t="n">
        <v>-1</v>
      </c>
      <c r="E7578" s="6" t="n">
        <v>2.03736263736264</v>
      </c>
      <c r="F7578" s="6" t="n">
        <v>0</v>
      </c>
      <c r="G7578" s="6" t="n">
        <v>0</v>
      </c>
      <c r="H7578" s="6" t="str">
        <f aca="false">IF(AND(A7578&gt;=Stimuli!$B$2,A7578&lt;=Stimuli!$C$2),Stimuli!$A$2,IF(AND(A7578&gt;=Stimuli!$B$3,A7578&lt;=Stimuli!$C$3),Stimuli!$A$3,IF(AND(A7578&gt;=Stimuli!$B$4,A7578&lt;=Stimuli!$C$4),Stimuli!$A$4,"")))</f>
        <v>01 Quiet baseline (60s)</v>
      </c>
      <c r="I7578" s="6" t="n">
        <f aca="false">(B7578-B7577)/((A7578-A7577)/1000)</f>
        <v>0.937728937729048</v>
      </c>
      <c r="J7578" s="6" t="n">
        <f aca="false">IF(OR(B7578&lt;Rules!$B$2,B7578&gt;Rules!$B$3,ABS(I7578)&gt;Rules!$B$4,OR(B7579&lt;Rules!$B$2,B7579&gt;Rules!$B$3,ABS(I7579)&gt;Rules!$B$4)),1,0)</f>
        <v>0</v>
      </c>
      <c r="K7578" s="6" t="str">
        <f aca="false">IF(F7578=1,COUNTIF($F$2:F7578,1),"")</f>
        <v/>
      </c>
    </row>
    <row r="7579" customFormat="false" ht="15" hidden="false" customHeight="false" outlineLevel="0" collapsed="false">
      <c r="A7579" s="6" t="n">
        <v>59526.9305</v>
      </c>
      <c r="B7579" s="6" t="n">
        <v>2.03736263736264</v>
      </c>
      <c r="C7579" s="6" t="n">
        <v>87</v>
      </c>
      <c r="D7579" s="6" t="n">
        <v>-1</v>
      </c>
      <c r="E7579" s="6" t="n">
        <v>2.03882783882784</v>
      </c>
      <c r="F7579" s="6" t="n">
        <v>0</v>
      </c>
      <c r="G7579" s="6" t="n">
        <v>0</v>
      </c>
      <c r="H7579" s="6" t="str">
        <f aca="false">IF(AND(A7579&gt;=Stimuli!$B$2,A7579&lt;=Stimuli!$C$2),Stimuli!$A$2,IF(AND(A7579&gt;=Stimuli!$B$3,A7579&lt;=Stimuli!$C$3),Stimuli!$A$3,IF(AND(A7579&gt;=Stimuli!$B$4,A7579&lt;=Stimuli!$C$4),Stimuli!$A$4,"")))</f>
        <v>01 Quiet baseline (60s)</v>
      </c>
      <c r="I7579" s="6" t="n">
        <f aca="false">(B7579-B7578)/((A7579-A7578)/1000)</f>
        <v>-0.562637362637474</v>
      </c>
      <c r="J7579" s="6" t="n">
        <f aca="false">IF(OR(B7579&lt;Rules!$B$2,B7579&gt;Rules!$B$3,ABS(I7579)&gt;Rules!$B$4,OR(B7580&lt;Rules!$B$2,B7580&gt;Rules!$B$3,ABS(I7580)&gt;Rules!$B$4)),1,0)</f>
        <v>0</v>
      </c>
      <c r="K7579" s="6" t="str">
        <f aca="false">IF(F7579=1,COUNTIF($F$2:F7579,1),"")</f>
        <v/>
      </c>
    </row>
    <row r="7580" customFormat="false" ht="15" hidden="false" customHeight="false" outlineLevel="0" collapsed="false">
      <c r="A7580" s="6" t="n">
        <v>59534.743</v>
      </c>
      <c r="B7580" s="6" t="n">
        <v>2.04468864468865</v>
      </c>
      <c r="C7580" s="6" t="n">
        <v>87</v>
      </c>
      <c r="D7580" s="6" t="n">
        <v>-1</v>
      </c>
      <c r="E7580" s="6" t="n">
        <v>2.04175824175824</v>
      </c>
      <c r="F7580" s="6" t="n">
        <v>0</v>
      </c>
      <c r="G7580" s="6" t="n">
        <v>0</v>
      </c>
      <c r="H7580" s="6" t="str">
        <f aca="false">IF(AND(A7580&gt;=Stimuli!$B$2,A7580&lt;=Stimuli!$C$2),Stimuli!$A$2,IF(AND(A7580&gt;=Stimuli!$B$3,A7580&lt;=Stimuli!$C$3),Stimuli!$A$3,IF(AND(A7580&gt;=Stimuli!$B$4,A7580&lt;=Stimuli!$C$4),Stimuli!$A$4,"")))</f>
        <v>01 Quiet baseline (60s)</v>
      </c>
      <c r="I7580" s="6" t="n">
        <f aca="false">(B7580-B7579)/((A7580-A7579)/1000)</f>
        <v>0.937728937729048</v>
      </c>
      <c r="J7580" s="6" t="n">
        <f aca="false">IF(OR(B7580&lt;Rules!$B$2,B7580&gt;Rules!$B$3,ABS(I7580)&gt;Rules!$B$4,OR(B7581&lt;Rules!$B$2,B7581&gt;Rules!$B$3,ABS(I7581)&gt;Rules!$B$4)),1,0)</f>
        <v>0</v>
      </c>
      <c r="K7580" s="6" t="str">
        <f aca="false">IF(F7580=1,COUNTIF($F$2:F7580,1),"")</f>
        <v/>
      </c>
    </row>
    <row r="7581" customFormat="false" ht="15" hidden="false" customHeight="false" outlineLevel="0" collapsed="false">
      <c r="A7581" s="6" t="n">
        <v>59542.5555</v>
      </c>
      <c r="B7581" s="6" t="n">
        <v>2.03882783882784</v>
      </c>
      <c r="C7581" s="6" t="n">
        <v>87</v>
      </c>
      <c r="D7581" s="6" t="n">
        <v>-1</v>
      </c>
      <c r="E7581" s="6" t="n">
        <v>2.04175824175824</v>
      </c>
      <c r="F7581" s="6" t="n">
        <v>0</v>
      </c>
      <c r="G7581" s="6" t="n">
        <v>0</v>
      </c>
      <c r="H7581" s="6" t="str">
        <f aca="false">IF(AND(A7581&gt;=Stimuli!$B$2,A7581&lt;=Stimuli!$C$2),Stimuli!$A$2,IF(AND(A7581&gt;=Stimuli!$B$3,A7581&lt;=Stimuli!$C$3),Stimuli!$A$3,IF(AND(A7581&gt;=Stimuli!$B$4,A7581&lt;=Stimuli!$C$4),Stimuli!$A$4,"")))</f>
        <v>01 Quiet baseline (60s)</v>
      </c>
      <c r="I7581" s="6" t="n">
        <f aca="false">(B7581-B7580)/((A7581-A7580)/1000)</f>
        <v>-0.750183150183148</v>
      </c>
      <c r="J7581" s="6" t="n">
        <f aca="false">IF(OR(B7581&lt;Rules!$B$2,B7581&gt;Rules!$B$3,ABS(I7581)&gt;Rules!$B$4,OR(B7582&lt;Rules!$B$2,B7582&gt;Rules!$B$3,ABS(I7582)&gt;Rules!$B$4)),1,0)</f>
        <v>0</v>
      </c>
      <c r="K7581" s="6" t="str">
        <f aca="false">IF(F7581=1,COUNTIF($F$2:F7581,1),"")</f>
        <v/>
      </c>
    </row>
    <row r="7582" customFormat="false" ht="15" hidden="false" customHeight="false" outlineLevel="0" collapsed="false">
      <c r="A7582" s="6" t="n">
        <v>59550.368</v>
      </c>
      <c r="B7582" s="6" t="n">
        <v>2.04761904761905</v>
      </c>
      <c r="C7582" s="6" t="n">
        <v>87</v>
      </c>
      <c r="D7582" s="6" t="n">
        <v>-1</v>
      </c>
      <c r="E7582" s="6" t="n">
        <v>2.04468864468864</v>
      </c>
      <c r="F7582" s="6" t="n">
        <v>0</v>
      </c>
      <c r="G7582" s="6" t="n">
        <v>0</v>
      </c>
      <c r="H7582" s="6" t="str">
        <f aca="false">IF(AND(A7582&gt;=Stimuli!$B$2,A7582&lt;=Stimuli!$C$2),Stimuli!$A$2,IF(AND(A7582&gt;=Stimuli!$B$3,A7582&lt;=Stimuli!$C$3),Stimuli!$A$3,IF(AND(A7582&gt;=Stimuli!$B$4,A7582&lt;=Stimuli!$C$4),Stimuli!$A$4,"")))</f>
        <v>01 Quiet baseline (60s)</v>
      </c>
      <c r="I7582" s="6" t="n">
        <f aca="false">(B7582-B7581)/((A7582-A7581)/1000)</f>
        <v>1.12527472527472</v>
      </c>
      <c r="J7582" s="6" t="n">
        <f aca="false">IF(OR(B7582&lt;Rules!$B$2,B7582&gt;Rules!$B$3,ABS(I7582)&gt;Rules!$B$4,OR(B7583&lt;Rules!$B$2,B7583&gt;Rules!$B$3,ABS(I7583)&gt;Rules!$B$4)),1,0)</f>
        <v>0</v>
      </c>
      <c r="K7582" s="6" t="str">
        <f aca="false">IF(F7582=1,COUNTIF($F$2:F7582,1),"")</f>
        <v/>
      </c>
    </row>
    <row r="7583" customFormat="false" ht="15" hidden="false" customHeight="false" outlineLevel="0" collapsed="false">
      <c r="A7583" s="6" t="n">
        <v>59558.1805</v>
      </c>
      <c r="B7583" s="6" t="n">
        <v>2.04175824175824</v>
      </c>
      <c r="C7583" s="6" t="n">
        <v>87</v>
      </c>
      <c r="D7583" s="6" t="n">
        <v>-1</v>
      </c>
      <c r="E7583" s="6" t="n">
        <v>2.04615384615385</v>
      </c>
      <c r="F7583" s="6" t="n">
        <v>0</v>
      </c>
      <c r="G7583" s="6" t="n">
        <v>0</v>
      </c>
      <c r="H7583" s="6" t="str">
        <f aca="false">IF(AND(A7583&gt;=Stimuli!$B$2,A7583&lt;=Stimuli!$C$2),Stimuli!$A$2,IF(AND(A7583&gt;=Stimuli!$B$3,A7583&lt;=Stimuli!$C$3),Stimuli!$A$3,IF(AND(A7583&gt;=Stimuli!$B$4,A7583&lt;=Stimuli!$C$4),Stimuli!$A$4,"")))</f>
        <v>01 Quiet baseline (60s)</v>
      </c>
      <c r="I7583" s="6" t="n">
        <f aca="false">(B7583-B7582)/((A7583-A7582)/1000)</f>
        <v>-0.750183150183148</v>
      </c>
      <c r="J7583" s="6" t="n">
        <f aca="false">IF(OR(B7583&lt;Rules!$B$2,B7583&gt;Rules!$B$3,ABS(I7583)&gt;Rules!$B$4,OR(B7584&lt;Rules!$B$2,B7584&gt;Rules!$B$3,ABS(I7584)&gt;Rules!$B$4)),1,0)</f>
        <v>0</v>
      </c>
      <c r="K7583" s="6" t="str">
        <f aca="false">IF(F7583=1,COUNTIF($F$2:F7583,1),"")</f>
        <v/>
      </c>
    </row>
    <row r="7584" customFormat="false" ht="15" hidden="false" customHeight="false" outlineLevel="0" collapsed="false">
      <c r="A7584" s="6" t="n">
        <v>59565.993</v>
      </c>
      <c r="B7584" s="6" t="n">
        <v>2.05054945054945</v>
      </c>
      <c r="C7584" s="6" t="n">
        <v>87</v>
      </c>
      <c r="D7584" s="6" t="n">
        <v>-1</v>
      </c>
      <c r="E7584" s="6" t="n">
        <v>2.04761904761905</v>
      </c>
      <c r="F7584" s="6" t="n">
        <v>0</v>
      </c>
      <c r="G7584" s="6" t="n">
        <v>0</v>
      </c>
      <c r="H7584" s="6" t="str">
        <f aca="false">IF(AND(A7584&gt;=Stimuli!$B$2,A7584&lt;=Stimuli!$C$2),Stimuli!$A$2,IF(AND(A7584&gt;=Stimuli!$B$3,A7584&lt;=Stimuli!$C$3),Stimuli!$A$3,IF(AND(A7584&gt;=Stimuli!$B$4,A7584&lt;=Stimuli!$C$4),Stimuli!$A$4,"")))</f>
        <v>01 Quiet baseline (60s)</v>
      </c>
      <c r="I7584" s="6" t="n">
        <f aca="false">(B7584-B7583)/((A7584-A7583)/1000)</f>
        <v>1.12527472527461</v>
      </c>
      <c r="J7584" s="6" t="n">
        <f aca="false">IF(OR(B7584&lt;Rules!$B$2,B7584&gt;Rules!$B$3,ABS(I7584)&gt;Rules!$B$4,OR(B7585&lt;Rules!$B$2,B7585&gt;Rules!$B$3,ABS(I7585)&gt;Rules!$B$4)),1,0)</f>
        <v>0</v>
      </c>
      <c r="K7584" s="6" t="str">
        <f aca="false">IF(F7584=1,COUNTIF($F$2:F7584,1),"")</f>
        <v/>
      </c>
    </row>
    <row r="7585" customFormat="false" ht="15" hidden="false" customHeight="false" outlineLevel="0" collapsed="false">
      <c r="A7585" s="6" t="n">
        <v>59573.8055</v>
      </c>
      <c r="B7585" s="6" t="n">
        <v>2.04615384615385</v>
      </c>
      <c r="C7585" s="6" t="n">
        <v>87</v>
      </c>
      <c r="D7585" s="6" t="n">
        <v>-1</v>
      </c>
      <c r="E7585" s="6" t="n">
        <v>2.04908424908425</v>
      </c>
      <c r="F7585" s="6" t="n">
        <v>0</v>
      </c>
      <c r="G7585" s="6" t="n">
        <v>0</v>
      </c>
      <c r="H7585" s="6" t="str">
        <f aca="false">IF(AND(A7585&gt;=Stimuli!$B$2,A7585&lt;=Stimuli!$C$2),Stimuli!$A$2,IF(AND(A7585&gt;=Stimuli!$B$3,A7585&lt;=Stimuli!$C$3),Stimuli!$A$3,IF(AND(A7585&gt;=Stimuli!$B$4,A7585&lt;=Stimuli!$C$4),Stimuli!$A$4,"")))</f>
        <v>01 Quiet baseline (60s)</v>
      </c>
      <c r="I7585" s="6" t="n">
        <f aca="false">(B7585-B7584)/((A7585-A7584)/1000)</f>
        <v>-0.562637362637418</v>
      </c>
      <c r="J7585" s="6" t="n">
        <f aca="false">IF(OR(B7585&lt;Rules!$B$2,B7585&gt;Rules!$B$3,ABS(I7585)&gt;Rules!$B$4,OR(B7586&lt;Rules!$B$2,B7586&gt;Rules!$B$3,ABS(I7586)&gt;Rules!$B$4)),1,0)</f>
        <v>0</v>
      </c>
      <c r="K7585" s="6" t="str">
        <f aca="false">IF(F7585=1,COUNTIF($F$2:F7585,1),"")</f>
        <v/>
      </c>
    </row>
    <row r="7586" customFormat="false" ht="15" hidden="false" customHeight="false" outlineLevel="0" collapsed="false">
      <c r="A7586" s="6" t="n">
        <v>59581.618</v>
      </c>
      <c r="B7586" s="6" t="n">
        <v>2.05054945054945</v>
      </c>
      <c r="C7586" s="6" t="n">
        <v>87</v>
      </c>
      <c r="D7586" s="6" t="n">
        <v>-1</v>
      </c>
      <c r="E7586" s="6" t="n">
        <v>2.05054945054945</v>
      </c>
      <c r="F7586" s="6" t="n">
        <v>0</v>
      </c>
      <c r="G7586" s="6" t="n">
        <v>0</v>
      </c>
      <c r="H7586" s="6" t="str">
        <f aca="false">IF(AND(A7586&gt;=Stimuli!$B$2,A7586&lt;=Stimuli!$C$2),Stimuli!$A$2,IF(AND(A7586&gt;=Stimuli!$B$3,A7586&lt;=Stimuli!$C$3),Stimuli!$A$3,IF(AND(A7586&gt;=Stimuli!$B$4,A7586&lt;=Stimuli!$C$4),Stimuli!$A$4,"")))</f>
        <v>01 Quiet baseline (60s)</v>
      </c>
      <c r="I7586" s="6" t="n">
        <f aca="false">(B7586-B7585)/((A7586-A7585)/1000)</f>
        <v>0.562637362637418</v>
      </c>
      <c r="J7586" s="6" t="n">
        <f aca="false">IF(OR(B7586&lt;Rules!$B$2,B7586&gt;Rules!$B$3,ABS(I7586)&gt;Rules!$B$4,OR(B7587&lt;Rules!$B$2,B7587&gt;Rules!$B$3,ABS(I7587)&gt;Rules!$B$4)),1,0)</f>
        <v>0</v>
      </c>
      <c r="K7586" s="6" t="str">
        <f aca="false">IF(F7586=1,COUNTIF($F$2:F7586,1),"")</f>
        <v/>
      </c>
    </row>
    <row r="7587" customFormat="false" ht="15" hidden="false" customHeight="false" outlineLevel="0" collapsed="false">
      <c r="A7587" s="6" t="n">
        <v>59589.4305</v>
      </c>
      <c r="B7587" s="6" t="n">
        <v>2.04908424908425</v>
      </c>
      <c r="C7587" s="6" t="n">
        <v>87</v>
      </c>
      <c r="D7587" s="6" t="n">
        <v>-1</v>
      </c>
      <c r="E7587" s="6" t="n">
        <v>2.05054945054945</v>
      </c>
      <c r="F7587" s="6" t="n">
        <v>0</v>
      </c>
      <c r="G7587" s="6" t="n">
        <v>0</v>
      </c>
      <c r="H7587" s="6" t="str">
        <f aca="false">IF(AND(A7587&gt;=Stimuli!$B$2,A7587&lt;=Stimuli!$C$2),Stimuli!$A$2,IF(AND(A7587&gt;=Stimuli!$B$3,A7587&lt;=Stimuli!$C$3),Stimuli!$A$3,IF(AND(A7587&gt;=Stimuli!$B$4,A7587&lt;=Stimuli!$C$4),Stimuli!$A$4,"")))</f>
        <v>01 Quiet baseline (60s)</v>
      </c>
      <c r="I7587" s="6" t="n">
        <f aca="false">(B7587-B7586)/((A7587-A7586)/1000)</f>
        <v>-0.18754578754573</v>
      </c>
      <c r="J7587" s="6" t="n">
        <f aca="false">IF(OR(B7587&lt;Rules!$B$2,B7587&gt;Rules!$B$3,ABS(I7587)&gt;Rules!$B$4,OR(B7588&lt;Rules!$B$2,B7588&gt;Rules!$B$3,ABS(I7588)&gt;Rules!$B$4)),1,0)</f>
        <v>0</v>
      </c>
      <c r="K7587" s="6" t="str">
        <f aca="false">IF(F7587=1,COUNTIF($F$2:F7587,1),"")</f>
        <v/>
      </c>
    </row>
    <row r="7588" customFormat="false" ht="15" hidden="false" customHeight="false" outlineLevel="0" collapsed="false">
      <c r="A7588" s="6" t="n">
        <v>59597.243</v>
      </c>
      <c r="B7588" s="6" t="n">
        <v>2.05201465201465</v>
      </c>
      <c r="C7588" s="6" t="n">
        <v>87</v>
      </c>
      <c r="D7588" s="6" t="n">
        <v>-1</v>
      </c>
      <c r="E7588" s="6" t="n">
        <v>2.05201465201465</v>
      </c>
      <c r="F7588" s="6" t="n">
        <v>0</v>
      </c>
      <c r="G7588" s="6" t="n">
        <v>0</v>
      </c>
      <c r="H7588" s="6" t="str">
        <f aca="false">IF(AND(A7588&gt;=Stimuli!$B$2,A7588&lt;=Stimuli!$C$2),Stimuli!$A$2,IF(AND(A7588&gt;=Stimuli!$B$3,A7588&lt;=Stimuli!$C$3),Stimuli!$A$3,IF(AND(A7588&gt;=Stimuli!$B$4,A7588&lt;=Stimuli!$C$4),Stimuli!$A$4,"")))</f>
        <v>01 Quiet baseline (60s)</v>
      </c>
      <c r="I7588" s="6" t="n">
        <f aca="false">(B7588-B7587)/((A7588-A7587)/1000)</f>
        <v>0.375091575091574</v>
      </c>
      <c r="J7588" s="6" t="n">
        <f aca="false">IF(OR(B7588&lt;Rules!$B$2,B7588&gt;Rules!$B$3,ABS(I7588)&gt;Rules!$B$4,OR(B7589&lt;Rules!$B$2,B7589&gt;Rules!$B$3,ABS(I7589)&gt;Rules!$B$4)),1,0)</f>
        <v>0</v>
      </c>
      <c r="K7588" s="6" t="str">
        <f aca="false">IF(F7588=1,COUNTIF($F$2:F7588,1),"")</f>
        <v/>
      </c>
    </row>
    <row r="7589" customFormat="false" ht="15" hidden="false" customHeight="false" outlineLevel="0" collapsed="false">
      <c r="A7589" s="6" t="n">
        <v>59605.0555</v>
      </c>
      <c r="B7589" s="6" t="n">
        <v>2.05347985347985</v>
      </c>
      <c r="C7589" s="6" t="n">
        <v>87</v>
      </c>
      <c r="D7589" s="6" t="n">
        <v>-1</v>
      </c>
      <c r="E7589" s="6" t="n">
        <v>2.05347985347985</v>
      </c>
      <c r="F7589" s="6" t="n">
        <v>0</v>
      </c>
      <c r="G7589" s="6" t="n">
        <v>0</v>
      </c>
      <c r="H7589" s="6" t="str">
        <f aca="false">IF(AND(A7589&gt;=Stimuli!$B$2,A7589&lt;=Stimuli!$C$2),Stimuli!$A$2,IF(AND(A7589&gt;=Stimuli!$B$3,A7589&lt;=Stimuli!$C$3),Stimuli!$A$3,IF(AND(A7589&gt;=Stimuli!$B$4,A7589&lt;=Stimuli!$C$4),Stimuli!$A$4,"")))</f>
        <v>01 Quiet baseline (60s)</v>
      </c>
      <c r="I7589" s="6" t="n">
        <f aca="false">(B7589-B7588)/((A7589-A7588)/1000)</f>
        <v>0.18754578754573</v>
      </c>
      <c r="J7589" s="6" t="n">
        <f aca="false">IF(OR(B7589&lt;Rules!$B$2,B7589&gt;Rules!$B$3,ABS(I7589)&gt;Rules!$B$4,OR(B7590&lt;Rules!$B$2,B7590&gt;Rules!$B$3,ABS(I7590)&gt;Rules!$B$4)),1,0)</f>
        <v>0</v>
      </c>
      <c r="K7589" s="6" t="str">
        <f aca="false">IF(F7589=1,COUNTIF($F$2:F7589,1),"")</f>
        <v/>
      </c>
    </row>
    <row r="7590" customFormat="false" ht="15" hidden="false" customHeight="false" outlineLevel="0" collapsed="false">
      <c r="A7590" s="6" t="n">
        <v>59612.868</v>
      </c>
      <c r="B7590" s="6" t="n">
        <v>2.05347985347985</v>
      </c>
      <c r="C7590" s="6" t="n">
        <v>87</v>
      </c>
      <c r="D7590" s="6" t="n">
        <v>-1</v>
      </c>
      <c r="E7590" s="6" t="n">
        <v>2.05347985347985</v>
      </c>
      <c r="F7590" s="6" t="n">
        <v>0</v>
      </c>
      <c r="G7590" s="6" t="n">
        <v>0</v>
      </c>
      <c r="H7590" s="6" t="str">
        <f aca="false">IF(AND(A7590&gt;=Stimuli!$B$2,A7590&lt;=Stimuli!$C$2),Stimuli!$A$2,IF(AND(A7590&gt;=Stimuli!$B$3,A7590&lt;=Stimuli!$C$3),Stimuli!$A$3,IF(AND(A7590&gt;=Stimuli!$B$4,A7590&lt;=Stimuli!$C$4),Stimuli!$A$4,"")))</f>
        <v>01 Quiet baseline (60s)</v>
      </c>
      <c r="I7590" s="6" t="n">
        <f aca="false">(B7590-B7589)/((A7590-A7589)/1000)</f>
        <v>0</v>
      </c>
      <c r="J7590" s="6" t="n">
        <f aca="false">IF(OR(B7590&lt;Rules!$B$2,B7590&gt;Rules!$B$3,ABS(I7590)&gt;Rules!$B$4,OR(B7591&lt;Rules!$B$2,B7591&gt;Rules!$B$3,ABS(I7591)&gt;Rules!$B$4)),1,0)</f>
        <v>0</v>
      </c>
      <c r="K7590" s="6" t="str">
        <f aca="false">IF(F7590=1,COUNTIF($F$2:F7590,1),"")</f>
        <v/>
      </c>
    </row>
    <row r="7591" customFormat="false" ht="15" hidden="false" customHeight="false" outlineLevel="0" collapsed="false">
      <c r="A7591" s="6" t="n">
        <v>59620.6805</v>
      </c>
      <c r="B7591" s="6" t="n">
        <v>2.05641025641026</v>
      </c>
      <c r="C7591" s="6" t="n">
        <v>87</v>
      </c>
      <c r="D7591" s="6" t="n">
        <v>-1</v>
      </c>
      <c r="E7591" s="6" t="n">
        <v>2.05494505494505</v>
      </c>
      <c r="F7591" s="6" t="n">
        <v>0</v>
      </c>
      <c r="G7591" s="6" t="n">
        <v>0</v>
      </c>
      <c r="H7591" s="6" t="str">
        <f aca="false">IF(AND(A7591&gt;=Stimuli!$B$2,A7591&lt;=Stimuli!$C$2),Stimuli!$A$2,IF(AND(A7591&gt;=Stimuli!$B$3,A7591&lt;=Stimuli!$C$3),Stimuli!$A$3,IF(AND(A7591&gt;=Stimuli!$B$4,A7591&lt;=Stimuli!$C$4),Stimuli!$A$4,"")))</f>
        <v>01 Quiet baseline (60s)</v>
      </c>
      <c r="I7591" s="6" t="n">
        <f aca="false">(B7591-B7590)/((A7591-A7590)/1000)</f>
        <v>0.375091575091631</v>
      </c>
      <c r="J7591" s="6" t="n">
        <f aca="false">IF(OR(B7591&lt;Rules!$B$2,B7591&gt;Rules!$B$3,ABS(I7591)&gt;Rules!$B$4,OR(B7592&lt;Rules!$B$2,B7592&gt;Rules!$B$3,ABS(I7592)&gt;Rules!$B$4)),1,0)</f>
        <v>0</v>
      </c>
      <c r="K7591" s="6" t="str">
        <f aca="false">IF(F7591=1,COUNTIF($F$2:F7591,1),"")</f>
        <v/>
      </c>
    </row>
    <row r="7592" customFormat="false" ht="15" hidden="false" customHeight="false" outlineLevel="0" collapsed="false">
      <c r="A7592" s="6" t="n">
        <v>59628.493</v>
      </c>
      <c r="B7592" s="6" t="n">
        <v>2.05494505494506</v>
      </c>
      <c r="C7592" s="6" t="n">
        <v>87</v>
      </c>
      <c r="D7592" s="6" t="n">
        <v>-1</v>
      </c>
      <c r="E7592" s="6" t="n">
        <v>2.05641025641026</v>
      </c>
      <c r="F7592" s="6" t="n">
        <v>0</v>
      </c>
      <c r="G7592" s="6" t="n">
        <v>0</v>
      </c>
      <c r="H7592" s="6" t="str">
        <f aca="false">IF(AND(A7592&gt;=Stimuli!$B$2,A7592&lt;=Stimuli!$C$2),Stimuli!$A$2,IF(AND(A7592&gt;=Stimuli!$B$3,A7592&lt;=Stimuli!$C$3),Stimuli!$A$3,IF(AND(A7592&gt;=Stimuli!$B$4,A7592&lt;=Stimuli!$C$4),Stimuli!$A$4,"")))</f>
        <v>01 Quiet baseline (60s)</v>
      </c>
      <c r="I7592" s="6" t="n">
        <f aca="false">(B7592-B7591)/((A7592-A7591)/1000)</f>
        <v>-0.18754578754573</v>
      </c>
      <c r="J7592" s="6" t="n">
        <f aca="false">IF(OR(B7592&lt;Rules!$B$2,B7592&gt;Rules!$B$3,ABS(I7592)&gt;Rules!$B$4,OR(B7593&lt;Rules!$B$2,B7593&gt;Rules!$B$3,ABS(I7593)&gt;Rules!$B$4)),1,0)</f>
        <v>0</v>
      </c>
      <c r="K7592" s="6" t="str">
        <f aca="false">IF(F7592=1,COUNTIF($F$2:F7592,1),"")</f>
        <v/>
      </c>
    </row>
    <row r="7593" customFormat="false" ht="15" hidden="false" customHeight="false" outlineLevel="0" collapsed="false">
      <c r="A7593" s="6" t="n">
        <v>59636.3055</v>
      </c>
      <c r="B7593" s="6" t="n">
        <v>2.06080586080586</v>
      </c>
      <c r="C7593" s="6" t="n">
        <v>87</v>
      </c>
      <c r="D7593" s="6" t="n">
        <v>-1</v>
      </c>
      <c r="E7593" s="6" t="n">
        <v>2.05641025641026</v>
      </c>
      <c r="F7593" s="6" t="n">
        <v>0</v>
      </c>
      <c r="G7593" s="6" t="n">
        <v>0</v>
      </c>
      <c r="H7593" s="6" t="str">
        <f aca="false">IF(AND(A7593&gt;=Stimuli!$B$2,A7593&lt;=Stimuli!$C$2),Stimuli!$A$2,IF(AND(A7593&gt;=Stimuli!$B$3,A7593&lt;=Stimuli!$C$3),Stimuli!$A$3,IF(AND(A7593&gt;=Stimuli!$B$4,A7593&lt;=Stimuli!$C$4),Stimuli!$A$4,"")))</f>
        <v>01 Quiet baseline (60s)</v>
      </c>
      <c r="I7593" s="6" t="n">
        <f aca="false">(B7593-B7592)/((A7593-A7592)/1000)</f>
        <v>0.750183150183148</v>
      </c>
      <c r="J7593" s="6" t="n">
        <f aca="false">IF(OR(B7593&lt;Rules!$B$2,B7593&gt;Rules!$B$3,ABS(I7593)&gt;Rules!$B$4,OR(B7594&lt;Rules!$B$2,B7594&gt;Rules!$B$3,ABS(I7594)&gt;Rules!$B$4)),1,0)</f>
        <v>0</v>
      </c>
      <c r="K7593" s="6" t="str">
        <f aca="false">IF(F7593=1,COUNTIF($F$2:F7593,1),"")</f>
        <v/>
      </c>
    </row>
    <row r="7594" customFormat="false" ht="15" hidden="false" customHeight="false" outlineLevel="0" collapsed="false">
      <c r="A7594" s="6" t="n">
        <v>59644.118</v>
      </c>
      <c r="B7594" s="6" t="n">
        <v>2.05641025641026</v>
      </c>
      <c r="C7594" s="6" t="n">
        <v>87</v>
      </c>
      <c r="D7594" s="6" t="n">
        <v>-1</v>
      </c>
      <c r="E7594" s="6" t="n">
        <v>2.05787545787546</v>
      </c>
      <c r="F7594" s="6" t="n">
        <v>0</v>
      </c>
      <c r="G7594" s="6" t="n">
        <v>0</v>
      </c>
      <c r="H7594" s="6" t="str">
        <f aca="false">IF(AND(A7594&gt;=Stimuli!$B$2,A7594&lt;=Stimuli!$C$2),Stimuli!$A$2,IF(AND(A7594&gt;=Stimuli!$B$3,A7594&lt;=Stimuli!$C$3),Stimuli!$A$3,IF(AND(A7594&gt;=Stimuli!$B$4,A7594&lt;=Stimuli!$C$4),Stimuli!$A$4,"")))</f>
        <v>01 Quiet baseline (60s)</v>
      </c>
      <c r="I7594" s="6" t="n">
        <f aca="false">(B7594-B7593)/((A7594-A7593)/1000)</f>
        <v>-0.562637362637418</v>
      </c>
      <c r="J7594" s="6" t="n">
        <f aca="false">IF(OR(B7594&lt;Rules!$B$2,B7594&gt;Rules!$B$3,ABS(I7594)&gt;Rules!$B$4,OR(B7595&lt;Rules!$B$2,B7595&gt;Rules!$B$3,ABS(I7595)&gt;Rules!$B$4)),1,0)</f>
        <v>0</v>
      </c>
      <c r="K7594" s="6" t="str">
        <f aca="false">IF(F7594=1,COUNTIF($F$2:F7594,1),"")</f>
        <v/>
      </c>
    </row>
    <row r="7595" customFormat="false" ht="15" hidden="false" customHeight="false" outlineLevel="0" collapsed="false">
      <c r="A7595" s="6" t="n">
        <v>59651.9305</v>
      </c>
      <c r="B7595" s="6" t="n">
        <v>2.06373626373626</v>
      </c>
      <c r="C7595" s="6" t="n">
        <v>87</v>
      </c>
      <c r="D7595" s="6" t="n">
        <v>-1</v>
      </c>
      <c r="E7595" s="6" t="n">
        <v>2.06080586080586</v>
      </c>
      <c r="F7595" s="6" t="n">
        <v>0</v>
      </c>
      <c r="G7595" s="6" t="n">
        <v>0</v>
      </c>
      <c r="H7595" s="6" t="str">
        <f aca="false">IF(AND(A7595&gt;=Stimuli!$B$2,A7595&lt;=Stimuli!$C$2),Stimuli!$A$2,IF(AND(A7595&gt;=Stimuli!$B$3,A7595&lt;=Stimuli!$C$3),Stimuli!$A$3,IF(AND(A7595&gt;=Stimuli!$B$4,A7595&lt;=Stimuli!$C$4),Stimuli!$A$4,"")))</f>
        <v>01 Quiet baseline (60s)</v>
      </c>
      <c r="I7595" s="6" t="n">
        <f aca="false">(B7595-B7594)/((A7595-A7594)/1000)</f>
        <v>0.937728937728991</v>
      </c>
      <c r="J7595" s="6" t="n">
        <f aca="false">IF(OR(B7595&lt;Rules!$B$2,B7595&gt;Rules!$B$3,ABS(I7595)&gt;Rules!$B$4,OR(B7596&lt;Rules!$B$2,B7596&gt;Rules!$B$3,ABS(I7596)&gt;Rules!$B$4)),1,0)</f>
        <v>0</v>
      </c>
      <c r="K7595" s="6" t="str">
        <f aca="false">IF(F7595=1,COUNTIF($F$2:F7595,1),"")</f>
        <v/>
      </c>
    </row>
    <row r="7596" customFormat="false" ht="15" hidden="false" customHeight="false" outlineLevel="0" collapsed="false">
      <c r="A7596" s="6" t="n">
        <v>59659.743</v>
      </c>
      <c r="B7596" s="6" t="n">
        <v>2.05787545787546</v>
      </c>
      <c r="C7596" s="6" t="n">
        <v>87</v>
      </c>
      <c r="D7596" s="6" t="n">
        <v>-1</v>
      </c>
      <c r="E7596" s="6" t="n">
        <v>2.06080586080586</v>
      </c>
      <c r="F7596" s="6" t="n">
        <v>0</v>
      </c>
      <c r="G7596" s="6" t="n">
        <v>0</v>
      </c>
      <c r="H7596" s="6" t="str">
        <f aca="false">IF(AND(A7596&gt;=Stimuli!$B$2,A7596&lt;=Stimuli!$C$2),Stimuli!$A$2,IF(AND(A7596&gt;=Stimuli!$B$3,A7596&lt;=Stimuli!$C$3),Stimuli!$A$3,IF(AND(A7596&gt;=Stimuli!$B$4,A7596&lt;=Stimuli!$C$4),Stimuli!$A$4,"")))</f>
        <v>01 Quiet baseline (60s)</v>
      </c>
      <c r="I7596" s="6" t="n">
        <f aca="false">(B7596-B7595)/((A7596-A7595)/1000)</f>
        <v>-0.750183150183318</v>
      </c>
      <c r="J7596" s="6" t="n">
        <f aca="false">IF(OR(B7596&lt;Rules!$B$2,B7596&gt;Rules!$B$3,ABS(I7596)&gt;Rules!$B$4,OR(B7597&lt;Rules!$B$2,B7597&gt;Rules!$B$3,ABS(I7597)&gt;Rules!$B$4)),1,0)</f>
        <v>0</v>
      </c>
      <c r="K7596" s="6" t="str">
        <f aca="false">IF(F7596=1,COUNTIF($F$2:F7596,1),"")</f>
        <v/>
      </c>
    </row>
    <row r="7597" customFormat="false" ht="15" hidden="false" customHeight="false" outlineLevel="0" collapsed="false">
      <c r="A7597" s="6" t="n">
        <v>59667.5555</v>
      </c>
      <c r="B7597" s="6" t="n">
        <v>2.06666666666667</v>
      </c>
      <c r="C7597" s="6" t="n">
        <v>87</v>
      </c>
      <c r="D7597" s="6" t="n">
        <v>-1</v>
      </c>
      <c r="E7597" s="6" t="n">
        <v>2.06373626373626</v>
      </c>
      <c r="F7597" s="6" t="n">
        <v>0</v>
      </c>
      <c r="G7597" s="6" t="n">
        <v>0</v>
      </c>
      <c r="H7597" s="6" t="str">
        <f aca="false">IF(AND(A7597&gt;=Stimuli!$B$2,A7597&lt;=Stimuli!$C$2),Stimuli!$A$2,IF(AND(A7597&gt;=Stimuli!$B$3,A7597&lt;=Stimuli!$C$3),Stimuli!$A$3,IF(AND(A7597&gt;=Stimuli!$B$4,A7597&lt;=Stimuli!$C$4),Stimuli!$A$4,"")))</f>
        <v>01 Quiet baseline (60s)</v>
      </c>
      <c r="I7597" s="6" t="n">
        <f aca="false">(B7597-B7596)/((A7597-A7596)/1000)</f>
        <v>1.12527472527478</v>
      </c>
      <c r="J7597" s="6" t="n">
        <f aca="false">IF(OR(B7597&lt;Rules!$B$2,B7597&gt;Rules!$B$3,ABS(I7597)&gt;Rules!$B$4,OR(B7598&lt;Rules!$B$2,B7598&gt;Rules!$B$3,ABS(I7598)&gt;Rules!$B$4)),1,0)</f>
        <v>0</v>
      </c>
      <c r="K7597" s="6" t="str">
        <f aca="false">IF(F7597=1,COUNTIF($F$2:F7597,1),"")</f>
        <v/>
      </c>
    </row>
    <row r="7598" customFormat="false" ht="15" hidden="false" customHeight="false" outlineLevel="0" collapsed="false">
      <c r="A7598" s="6" t="n">
        <v>59675.368</v>
      </c>
      <c r="B7598" s="6" t="n">
        <v>2.06080586080586</v>
      </c>
      <c r="C7598" s="6" t="n">
        <v>87</v>
      </c>
      <c r="D7598" s="6" t="n">
        <v>-1</v>
      </c>
      <c r="E7598" s="6" t="n">
        <v>2.06373626373626</v>
      </c>
      <c r="F7598" s="6" t="n">
        <v>0</v>
      </c>
      <c r="G7598" s="6" t="n">
        <v>0</v>
      </c>
      <c r="H7598" s="6" t="str">
        <f aca="false">IF(AND(A7598&gt;=Stimuli!$B$2,A7598&lt;=Stimuli!$C$2),Stimuli!$A$2,IF(AND(A7598&gt;=Stimuli!$B$3,A7598&lt;=Stimuli!$C$3),Stimuli!$A$3,IF(AND(A7598&gt;=Stimuli!$B$4,A7598&lt;=Stimuli!$C$4),Stimuli!$A$4,"")))</f>
        <v>01 Quiet baseline (60s)</v>
      </c>
      <c r="I7598" s="6" t="n">
        <f aca="false">(B7598-B7597)/((A7598-A7597)/1000)</f>
        <v>-0.750183150183034</v>
      </c>
      <c r="J7598" s="6" t="n">
        <f aca="false">IF(OR(B7598&lt;Rules!$B$2,B7598&gt;Rules!$B$3,ABS(I7598)&gt;Rules!$B$4,OR(B7599&lt;Rules!$B$2,B7599&gt;Rules!$B$3,ABS(I7599)&gt;Rules!$B$4)),1,0)</f>
        <v>0</v>
      </c>
      <c r="K7598" s="6" t="str">
        <f aca="false">IF(F7598=1,COUNTIF($F$2:F7598,1),"")</f>
        <v/>
      </c>
    </row>
    <row r="7599" customFormat="false" ht="15" hidden="false" customHeight="false" outlineLevel="0" collapsed="false">
      <c r="A7599" s="6" t="n">
        <v>59683.1805</v>
      </c>
      <c r="B7599" s="6" t="n">
        <v>2.06959706959707</v>
      </c>
      <c r="C7599" s="6" t="n">
        <v>87</v>
      </c>
      <c r="D7599" s="6" t="n">
        <v>-1</v>
      </c>
      <c r="E7599" s="6" t="n">
        <v>2.06666666666667</v>
      </c>
      <c r="F7599" s="6" t="n">
        <v>0</v>
      </c>
      <c r="G7599" s="6" t="n">
        <v>0</v>
      </c>
      <c r="H7599" s="6" t="str">
        <f aca="false">IF(AND(A7599&gt;=Stimuli!$B$2,A7599&lt;=Stimuli!$C$2),Stimuli!$A$2,IF(AND(A7599&gt;=Stimuli!$B$3,A7599&lt;=Stimuli!$C$3),Stimuli!$A$3,IF(AND(A7599&gt;=Stimuli!$B$4,A7599&lt;=Stimuli!$C$4),Stimuli!$A$4,"")))</f>
        <v>01 Quiet baseline (60s)</v>
      </c>
      <c r="I7599" s="6" t="n">
        <f aca="false">(B7599-B7598)/((A7599-A7598)/1000)</f>
        <v>1.12527472527461</v>
      </c>
      <c r="J7599" s="6" t="n">
        <f aca="false">IF(OR(B7599&lt;Rules!$B$2,B7599&gt;Rules!$B$3,ABS(I7599)&gt;Rules!$B$4,OR(B7600&lt;Rules!$B$2,B7600&gt;Rules!$B$3,ABS(I7600)&gt;Rules!$B$4)),1,0)</f>
        <v>0</v>
      </c>
      <c r="K7599" s="6" t="str">
        <f aca="false">IF(F7599=1,COUNTIF($F$2:F7599,1),"")</f>
        <v/>
      </c>
    </row>
    <row r="7600" customFormat="false" ht="15" hidden="false" customHeight="false" outlineLevel="0" collapsed="false">
      <c r="A7600" s="6" t="n">
        <v>59690.993</v>
      </c>
      <c r="B7600" s="6" t="n">
        <v>2.06373626373626</v>
      </c>
      <c r="C7600" s="6" t="n">
        <v>87</v>
      </c>
      <c r="D7600" s="6" t="n">
        <v>-1</v>
      </c>
      <c r="E7600" s="6" t="n">
        <v>2.06813186813187</v>
      </c>
      <c r="F7600" s="6" t="n">
        <v>0</v>
      </c>
      <c r="G7600" s="6" t="n">
        <v>0</v>
      </c>
      <c r="H7600" s="6" t="str">
        <f aca="false">IF(AND(A7600&gt;=Stimuli!$B$2,A7600&lt;=Stimuli!$C$2),Stimuli!$A$2,IF(AND(A7600&gt;=Stimuli!$B$3,A7600&lt;=Stimuli!$C$3),Stimuli!$A$3,IF(AND(A7600&gt;=Stimuli!$B$4,A7600&lt;=Stimuli!$C$4),Stimuli!$A$4,"")))</f>
        <v>01 Quiet baseline (60s)</v>
      </c>
      <c r="I7600" s="6" t="n">
        <f aca="false">(B7600-B7599)/((A7600-A7599)/1000)</f>
        <v>-0.750183150183034</v>
      </c>
      <c r="J7600" s="6" t="n">
        <f aca="false">IF(OR(B7600&lt;Rules!$B$2,B7600&gt;Rules!$B$3,ABS(I7600)&gt;Rules!$B$4,OR(B7601&lt;Rules!$B$2,B7601&gt;Rules!$B$3,ABS(I7601)&gt;Rules!$B$4)),1,0)</f>
        <v>0</v>
      </c>
      <c r="K7600" s="6" t="str">
        <f aca="false">IF(F7600=1,COUNTIF($F$2:F7600,1),"")</f>
        <v/>
      </c>
    </row>
    <row r="7601" customFormat="false" ht="15" hidden="false" customHeight="false" outlineLevel="0" collapsed="false">
      <c r="A7601" s="6" t="n">
        <v>59698.8055</v>
      </c>
      <c r="B7601" s="6" t="n">
        <v>2.07106227106227</v>
      </c>
      <c r="C7601" s="6" t="n">
        <v>87</v>
      </c>
      <c r="D7601" s="6" t="n">
        <v>-1</v>
      </c>
      <c r="E7601" s="6" t="n">
        <v>2.06959706959707</v>
      </c>
      <c r="F7601" s="6" t="n">
        <v>0</v>
      </c>
      <c r="G7601" s="6" t="n">
        <v>0</v>
      </c>
      <c r="H7601" s="6" t="str">
        <f aca="false">IF(AND(A7601&gt;=Stimuli!$B$2,A7601&lt;=Stimuli!$C$2),Stimuli!$A$2,IF(AND(A7601&gt;=Stimuli!$B$3,A7601&lt;=Stimuli!$C$3),Stimuli!$A$3,IF(AND(A7601&gt;=Stimuli!$B$4,A7601&lt;=Stimuli!$C$4),Stimuli!$A$4,"")))</f>
        <v>01 Quiet baseline (60s)</v>
      </c>
      <c r="I7601" s="6" t="n">
        <f aca="false">(B7601-B7600)/((A7601-A7600)/1000)</f>
        <v>0.937728937729048</v>
      </c>
      <c r="J7601" s="6" t="n">
        <f aca="false">IF(OR(B7601&lt;Rules!$B$2,B7601&gt;Rules!$B$3,ABS(I7601)&gt;Rules!$B$4,OR(B7602&lt;Rules!$B$2,B7602&gt;Rules!$B$3,ABS(I7602)&gt;Rules!$B$4)),1,0)</f>
        <v>0</v>
      </c>
      <c r="K7601" s="6" t="str">
        <f aca="false">IF(F7601=1,COUNTIF($F$2:F7601,1),"")</f>
        <v/>
      </c>
    </row>
    <row r="7602" customFormat="false" ht="15" hidden="false" customHeight="false" outlineLevel="0" collapsed="false">
      <c r="A7602" s="6" t="n">
        <v>59706.618</v>
      </c>
      <c r="B7602" s="6" t="n">
        <v>2.06813186813187</v>
      </c>
      <c r="C7602" s="6" t="n">
        <v>87</v>
      </c>
      <c r="D7602" s="6" t="n">
        <v>-1</v>
      </c>
      <c r="E7602" s="6" t="n">
        <v>2.07106227106227</v>
      </c>
      <c r="F7602" s="6" t="n">
        <v>0</v>
      </c>
      <c r="G7602" s="6" t="n">
        <v>0</v>
      </c>
      <c r="H7602" s="6" t="str">
        <f aca="false">IF(AND(A7602&gt;=Stimuli!$B$2,A7602&lt;=Stimuli!$C$2),Stimuli!$A$2,IF(AND(A7602&gt;=Stimuli!$B$3,A7602&lt;=Stimuli!$C$3),Stimuli!$A$3,IF(AND(A7602&gt;=Stimuli!$B$4,A7602&lt;=Stimuli!$C$4),Stimuli!$A$4,"")))</f>
        <v>01 Quiet baseline (60s)</v>
      </c>
      <c r="I7602" s="6" t="n">
        <f aca="false">(B7602-B7601)/((A7602-A7601)/1000)</f>
        <v>-0.375091575091744</v>
      </c>
      <c r="J7602" s="6" t="n">
        <f aca="false">IF(OR(B7602&lt;Rules!$B$2,B7602&gt;Rules!$B$3,ABS(I7602)&gt;Rules!$B$4,OR(B7603&lt;Rules!$B$2,B7603&gt;Rules!$B$3,ABS(I7603)&gt;Rules!$B$4)),1,0)</f>
        <v>0</v>
      </c>
      <c r="K7602" s="6" t="str">
        <f aca="false">IF(F7602=1,COUNTIF($F$2:F7602,1),"")</f>
        <v/>
      </c>
    </row>
    <row r="7603" customFormat="false" ht="15" hidden="false" customHeight="false" outlineLevel="0" collapsed="false">
      <c r="A7603" s="6" t="n">
        <v>59714.4305</v>
      </c>
      <c r="B7603" s="6" t="n">
        <v>2.07106227106227</v>
      </c>
      <c r="C7603" s="6" t="n">
        <v>87</v>
      </c>
      <c r="D7603" s="6" t="n">
        <v>-1</v>
      </c>
      <c r="E7603" s="6" t="n">
        <v>2.07106227106227</v>
      </c>
      <c r="F7603" s="6" t="n">
        <v>0</v>
      </c>
      <c r="G7603" s="6" t="n">
        <v>0</v>
      </c>
      <c r="H7603" s="6" t="str">
        <f aca="false">IF(AND(A7603&gt;=Stimuli!$B$2,A7603&lt;=Stimuli!$C$2),Stimuli!$A$2,IF(AND(A7603&gt;=Stimuli!$B$3,A7603&lt;=Stimuli!$C$3),Stimuli!$A$3,IF(AND(A7603&gt;=Stimuli!$B$4,A7603&lt;=Stimuli!$C$4),Stimuli!$A$4,"")))</f>
        <v>01 Quiet baseline (60s)</v>
      </c>
      <c r="I7603" s="6" t="n">
        <f aca="false">(B7603-B7602)/((A7603-A7602)/1000)</f>
        <v>0.375091575091744</v>
      </c>
      <c r="J7603" s="6" t="n">
        <f aca="false">IF(OR(B7603&lt;Rules!$B$2,B7603&gt;Rules!$B$3,ABS(I7603)&gt;Rules!$B$4,OR(B7604&lt;Rules!$B$2,B7604&gt;Rules!$B$3,ABS(I7604)&gt;Rules!$B$4)),1,0)</f>
        <v>0</v>
      </c>
      <c r="K7603" s="6" t="str">
        <f aca="false">IF(F7603=1,COUNTIF($F$2:F7603,1),"")</f>
        <v/>
      </c>
    </row>
    <row r="7604" customFormat="false" ht="15" hidden="false" customHeight="false" outlineLevel="0" collapsed="false">
      <c r="A7604" s="6" t="n">
        <v>59722.243</v>
      </c>
      <c r="B7604" s="6" t="n">
        <v>2.07106227106227</v>
      </c>
      <c r="C7604" s="6" t="n">
        <v>87</v>
      </c>
      <c r="D7604" s="6" t="n">
        <v>-1</v>
      </c>
      <c r="E7604" s="6" t="n">
        <v>2.07106227106227</v>
      </c>
      <c r="F7604" s="6" t="n">
        <v>0</v>
      </c>
      <c r="G7604" s="6" t="n">
        <v>0</v>
      </c>
      <c r="H7604" s="6" t="str">
        <f aca="false">IF(AND(A7604&gt;=Stimuli!$B$2,A7604&lt;=Stimuli!$C$2),Stimuli!$A$2,IF(AND(A7604&gt;=Stimuli!$B$3,A7604&lt;=Stimuli!$C$3),Stimuli!$A$3,IF(AND(A7604&gt;=Stimuli!$B$4,A7604&lt;=Stimuli!$C$4),Stimuli!$A$4,"")))</f>
        <v>01 Quiet baseline (60s)</v>
      </c>
      <c r="I7604" s="6" t="n">
        <f aca="false">(B7604-B7603)/((A7604-A7603)/1000)</f>
        <v>0</v>
      </c>
      <c r="J7604" s="6" t="n">
        <f aca="false">IF(OR(B7604&lt;Rules!$B$2,B7604&gt;Rules!$B$3,ABS(I7604)&gt;Rules!$B$4,OR(B7605&lt;Rules!$B$2,B7605&gt;Rules!$B$3,ABS(I7605)&gt;Rules!$B$4)),1,0)</f>
        <v>0</v>
      </c>
      <c r="K7604" s="6" t="str">
        <f aca="false">IF(F7604=1,COUNTIF($F$2:F7604,1),"")</f>
        <v/>
      </c>
    </row>
    <row r="7605" customFormat="false" ht="15" hidden="false" customHeight="false" outlineLevel="0" collapsed="false">
      <c r="A7605" s="6" t="n">
        <v>59730.0555</v>
      </c>
      <c r="B7605" s="6" t="n">
        <v>2.07252747252747</v>
      </c>
      <c r="C7605" s="6" t="n">
        <v>87</v>
      </c>
      <c r="D7605" s="6" t="n">
        <v>-1</v>
      </c>
      <c r="E7605" s="6" t="n">
        <v>2.07252747252747</v>
      </c>
      <c r="F7605" s="6" t="n">
        <v>0</v>
      </c>
      <c r="G7605" s="6" t="n">
        <v>0</v>
      </c>
      <c r="H7605" s="6" t="str">
        <f aca="false">IF(AND(A7605&gt;=Stimuli!$B$2,A7605&lt;=Stimuli!$C$2),Stimuli!$A$2,IF(AND(A7605&gt;=Stimuli!$B$3,A7605&lt;=Stimuli!$C$3),Stimuli!$A$3,IF(AND(A7605&gt;=Stimuli!$B$4,A7605&lt;=Stimuli!$C$4),Stimuli!$A$4,"")))</f>
        <v>01 Quiet baseline (60s)</v>
      </c>
      <c r="I7605" s="6" t="n">
        <f aca="false">(B7605-B7604)/((A7605-A7604)/1000)</f>
        <v>0.18754578754556</v>
      </c>
      <c r="J7605" s="6" t="n">
        <f aca="false">IF(OR(B7605&lt;Rules!$B$2,B7605&gt;Rules!$B$3,ABS(I7605)&gt;Rules!$B$4,OR(B7606&lt;Rules!$B$2,B7606&gt;Rules!$B$3,ABS(I7606)&gt;Rules!$B$4)),1,0)</f>
        <v>0</v>
      </c>
      <c r="K7605" s="6" t="str">
        <f aca="false">IF(F7605=1,COUNTIF($F$2:F7605,1),"")</f>
        <v/>
      </c>
    </row>
    <row r="7606" customFormat="false" ht="15" hidden="false" customHeight="false" outlineLevel="0" collapsed="false">
      <c r="A7606" s="6" t="n">
        <v>59737.868</v>
      </c>
      <c r="B7606" s="6" t="n">
        <v>2.07399267399267</v>
      </c>
      <c r="C7606" s="6" t="n">
        <v>87</v>
      </c>
      <c r="D7606" s="6" t="n">
        <v>-1</v>
      </c>
      <c r="E7606" s="6" t="n">
        <v>2.07252747252747</v>
      </c>
      <c r="F7606" s="6" t="n">
        <v>0</v>
      </c>
      <c r="G7606" s="6" t="n">
        <v>0</v>
      </c>
      <c r="H7606" s="6" t="str">
        <f aca="false">IF(AND(A7606&gt;=Stimuli!$B$2,A7606&lt;=Stimuli!$C$2),Stimuli!$A$2,IF(AND(A7606&gt;=Stimuli!$B$3,A7606&lt;=Stimuli!$C$3),Stimuli!$A$3,IF(AND(A7606&gt;=Stimuli!$B$4,A7606&lt;=Stimuli!$C$4),Stimuli!$A$4,"")))</f>
        <v>01 Quiet baseline (60s)</v>
      </c>
      <c r="I7606" s="6" t="n">
        <f aca="false">(B7606-B7605)/((A7606-A7605)/1000)</f>
        <v>0.18754578754573</v>
      </c>
      <c r="J7606" s="6" t="n">
        <f aca="false">IF(OR(B7606&lt;Rules!$B$2,B7606&gt;Rules!$B$3,ABS(I7606)&gt;Rules!$B$4,OR(B7607&lt;Rules!$B$2,B7607&gt;Rules!$B$3,ABS(I7607)&gt;Rules!$B$4)),1,0)</f>
        <v>0</v>
      </c>
      <c r="K7606" s="6" t="str">
        <f aca="false">IF(F7606=1,COUNTIF($F$2:F7606,1),"")</f>
        <v/>
      </c>
    </row>
    <row r="7607" customFormat="false" ht="15" hidden="false" customHeight="false" outlineLevel="0" collapsed="false">
      <c r="A7607" s="6" t="n">
        <v>59745.6805</v>
      </c>
      <c r="B7607" s="6" t="n">
        <v>2.07252747252747</v>
      </c>
      <c r="C7607" s="6" t="n">
        <v>87</v>
      </c>
      <c r="D7607" s="6" t="n">
        <v>-1</v>
      </c>
      <c r="E7607" s="6" t="n">
        <v>2.07399267399267</v>
      </c>
      <c r="F7607" s="6" t="n">
        <v>0</v>
      </c>
      <c r="G7607" s="6" t="n">
        <v>0</v>
      </c>
      <c r="H7607" s="6" t="str">
        <f aca="false">IF(AND(A7607&gt;=Stimuli!$B$2,A7607&lt;=Stimuli!$C$2),Stimuli!$A$2,IF(AND(A7607&gt;=Stimuli!$B$3,A7607&lt;=Stimuli!$C$3),Stimuli!$A$3,IF(AND(A7607&gt;=Stimuli!$B$4,A7607&lt;=Stimuli!$C$4),Stimuli!$A$4,"")))</f>
        <v>01 Quiet baseline (60s)</v>
      </c>
      <c r="I7607" s="6" t="n">
        <f aca="false">(B7607-B7606)/((A7607-A7606)/1000)</f>
        <v>-0.18754578754573</v>
      </c>
      <c r="J7607" s="6" t="n">
        <f aca="false">IF(OR(B7607&lt;Rules!$B$2,B7607&gt;Rules!$B$3,ABS(I7607)&gt;Rules!$B$4,OR(B7608&lt;Rules!$B$2,B7608&gt;Rules!$B$3,ABS(I7608)&gt;Rules!$B$4)),1,0)</f>
        <v>0</v>
      </c>
      <c r="K7607" s="6" t="str">
        <f aca="false">IF(F7607=1,COUNTIF($F$2:F7607,1),"")</f>
        <v/>
      </c>
    </row>
    <row r="7608" customFormat="false" ht="15" hidden="false" customHeight="false" outlineLevel="0" collapsed="false">
      <c r="A7608" s="6" t="n">
        <v>59753.493</v>
      </c>
      <c r="B7608" s="6" t="n">
        <v>2.07692307692308</v>
      </c>
      <c r="C7608" s="6" t="n">
        <v>87</v>
      </c>
      <c r="D7608" s="6" t="n">
        <v>-1</v>
      </c>
      <c r="E7608" s="6" t="n">
        <v>2.07399267399267</v>
      </c>
      <c r="F7608" s="6" t="n">
        <v>0</v>
      </c>
      <c r="G7608" s="6" t="n">
        <v>0</v>
      </c>
      <c r="H7608" s="6" t="str">
        <f aca="false">IF(AND(A7608&gt;=Stimuli!$B$2,A7608&lt;=Stimuli!$C$2),Stimuli!$A$2,IF(AND(A7608&gt;=Stimuli!$B$3,A7608&lt;=Stimuli!$C$3),Stimuli!$A$3,IF(AND(A7608&gt;=Stimuli!$B$4,A7608&lt;=Stimuli!$C$4),Stimuli!$A$4,"")))</f>
        <v>01 Quiet baseline (60s)</v>
      </c>
      <c r="I7608" s="6" t="n">
        <f aca="false">(B7608-B7607)/((A7608-A7607)/1000)</f>
        <v>0.562637362637474</v>
      </c>
      <c r="J7608" s="6" t="n">
        <f aca="false">IF(OR(B7608&lt;Rules!$B$2,B7608&gt;Rules!$B$3,ABS(I7608)&gt;Rules!$B$4,OR(B7609&lt;Rules!$B$2,B7609&gt;Rules!$B$3,ABS(I7609)&gt;Rules!$B$4)),1,0)</f>
        <v>0</v>
      </c>
      <c r="K7608" s="6" t="str">
        <f aca="false">IF(F7608=1,COUNTIF($F$2:F7608,1),"")</f>
        <v/>
      </c>
    </row>
    <row r="7609" customFormat="false" ht="15" hidden="false" customHeight="false" outlineLevel="0" collapsed="false">
      <c r="A7609" s="6" t="n">
        <v>59761.3055</v>
      </c>
      <c r="B7609" s="6" t="n">
        <v>2.07399267399267</v>
      </c>
      <c r="C7609" s="6" t="n">
        <v>87</v>
      </c>
      <c r="D7609" s="6" t="n">
        <v>-1</v>
      </c>
      <c r="E7609" s="6" t="n">
        <v>2.07545787545788</v>
      </c>
      <c r="F7609" s="6" t="n">
        <v>0</v>
      </c>
      <c r="G7609" s="6" t="n">
        <v>0</v>
      </c>
      <c r="H7609" s="6" t="str">
        <f aca="false">IF(AND(A7609&gt;=Stimuli!$B$2,A7609&lt;=Stimuli!$C$2),Stimuli!$A$2,IF(AND(A7609&gt;=Stimuli!$B$3,A7609&lt;=Stimuli!$C$3),Stimuli!$A$3,IF(AND(A7609&gt;=Stimuli!$B$4,A7609&lt;=Stimuli!$C$4),Stimuli!$A$4,"")))</f>
        <v>01 Quiet baseline (60s)</v>
      </c>
      <c r="I7609" s="6" t="n">
        <f aca="false">(B7609-B7608)/((A7609-A7608)/1000)</f>
        <v>-0.375091575091744</v>
      </c>
      <c r="J7609" s="6" t="n">
        <f aca="false">IF(OR(B7609&lt;Rules!$B$2,B7609&gt;Rules!$B$3,ABS(I7609)&gt;Rules!$B$4,OR(B7610&lt;Rules!$B$2,B7610&gt;Rules!$B$3,ABS(I7610)&gt;Rules!$B$4)),1,0)</f>
        <v>0</v>
      </c>
      <c r="K7609" s="6" t="str">
        <f aca="false">IF(F7609=1,COUNTIF($F$2:F7609,1),"")</f>
        <v/>
      </c>
    </row>
    <row r="7610" customFormat="false" ht="15" hidden="false" customHeight="false" outlineLevel="0" collapsed="false">
      <c r="A7610" s="6" t="n">
        <v>59769.118</v>
      </c>
      <c r="B7610" s="6" t="n">
        <v>2.08131868131868</v>
      </c>
      <c r="C7610" s="6" t="n">
        <v>87</v>
      </c>
      <c r="D7610" s="6" t="n">
        <v>-1</v>
      </c>
      <c r="E7610" s="6" t="n">
        <v>2.07692307692308</v>
      </c>
      <c r="F7610" s="6" t="n">
        <v>0</v>
      </c>
      <c r="G7610" s="6" t="n">
        <v>0</v>
      </c>
      <c r="H7610" s="6" t="str">
        <f aca="false">IF(AND(A7610&gt;=Stimuli!$B$2,A7610&lt;=Stimuli!$C$2),Stimuli!$A$2,IF(AND(A7610&gt;=Stimuli!$B$3,A7610&lt;=Stimuli!$C$3),Stimuli!$A$3,IF(AND(A7610&gt;=Stimuli!$B$4,A7610&lt;=Stimuli!$C$4),Stimuli!$A$4,"")))</f>
        <v>01 Quiet baseline (60s)</v>
      </c>
      <c r="I7610" s="6" t="n">
        <f aca="false">(B7610-B7609)/((A7610-A7609)/1000)</f>
        <v>0.937728937729048</v>
      </c>
      <c r="J7610" s="6" t="n">
        <f aca="false">IF(OR(B7610&lt;Rules!$B$2,B7610&gt;Rules!$B$3,ABS(I7610)&gt;Rules!$B$4,OR(B7611&lt;Rules!$B$2,B7611&gt;Rules!$B$3,ABS(I7611)&gt;Rules!$B$4)),1,0)</f>
        <v>0</v>
      </c>
      <c r="K7610" s="6" t="str">
        <f aca="false">IF(F7610=1,COUNTIF($F$2:F7610,1),"")</f>
        <v/>
      </c>
    </row>
    <row r="7611" customFormat="false" ht="15" hidden="false" customHeight="false" outlineLevel="0" collapsed="false">
      <c r="A7611" s="6" t="n">
        <v>59776.9305</v>
      </c>
      <c r="B7611" s="6" t="n">
        <v>2.07545787545788</v>
      </c>
      <c r="C7611" s="6" t="n">
        <v>87</v>
      </c>
      <c r="D7611" s="6" t="n">
        <v>-1</v>
      </c>
      <c r="E7611" s="6" t="n">
        <v>2.07692307692308</v>
      </c>
      <c r="F7611" s="6" t="n">
        <v>0</v>
      </c>
      <c r="G7611" s="6" t="n">
        <v>0</v>
      </c>
      <c r="H7611" s="6" t="str">
        <f aca="false">IF(AND(A7611&gt;=Stimuli!$B$2,A7611&lt;=Stimuli!$C$2),Stimuli!$A$2,IF(AND(A7611&gt;=Stimuli!$B$3,A7611&lt;=Stimuli!$C$3),Stimuli!$A$3,IF(AND(A7611&gt;=Stimuli!$B$4,A7611&lt;=Stimuli!$C$4),Stimuli!$A$4,"")))</f>
        <v>01 Quiet baseline (60s)</v>
      </c>
      <c r="I7611" s="6" t="n">
        <f aca="false">(B7611-B7610)/((A7611-A7610)/1000)</f>
        <v>-0.750183150183148</v>
      </c>
      <c r="J7611" s="6" t="n">
        <f aca="false">IF(OR(B7611&lt;Rules!$B$2,B7611&gt;Rules!$B$3,ABS(I7611)&gt;Rules!$B$4,OR(B7612&lt;Rules!$B$2,B7612&gt;Rules!$B$3,ABS(I7612)&gt;Rules!$B$4)),1,0)</f>
        <v>0</v>
      </c>
      <c r="K7611" s="6" t="str">
        <f aca="false">IF(F7611=1,COUNTIF($F$2:F7611,1),"")</f>
        <v/>
      </c>
    </row>
    <row r="7612" customFormat="false" ht="15" hidden="false" customHeight="false" outlineLevel="0" collapsed="false">
      <c r="A7612" s="6" t="n">
        <v>59784.743</v>
      </c>
      <c r="B7612" s="6" t="n">
        <v>2.08278388278388</v>
      </c>
      <c r="C7612" s="6" t="n">
        <v>87</v>
      </c>
      <c r="D7612" s="6" t="n">
        <v>-1</v>
      </c>
      <c r="E7612" s="6" t="n">
        <v>2.07692307692308</v>
      </c>
      <c r="F7612" s="6" t="n">
        <v>0</v>
      </c>
      <c r="G7612" s="6" t="n">
        <v>0</v>
      </c>
      <c r="H7612" s="6" t="str">
        <f aca="false">IF(AND(A7612&gt;=Stimuli!$B$2,A7612&lt;=Stimuli!$C$2),Stimuli!$A$2,IF(AND(A7612&gt;=Stimuli!$B$3,A7612&lt;=Stimuli!$C$3),Stimuli!$A$3,IF(AND(A7612&gt;=Stimuli!$B$4,A7612&lt;=Stimuli!$C$4),Stimuli!$A$4,"")))</f>
        <v>01 Quiet baseline (60s)</v>
      </c>
      <c r="I7612" s="6" t="n">
        <f aca="false">(B7612-B7611)/((A7612-A7611)/1000)</f>
        <v>0.937728937728991</v>
      </c>
      <c r="J7612" s="6" t="n">
        <f aca="false">IF(OR(B7612&lt;Rules!$B$2,B7612&gt;Rules!$B$3,ABS(I7612)&gt;Rules!$B$4,OR(B7613&lt;Rules!$B$2,B7613&gt;Rules!$B$3,ABS(I7613)&gt;Rules!$B$4)),1,0)</f>
        <v>0</v>
      </c>
      <c r="K7612" s="6" t="str">
        <f aca="false">IF(F7612=1,COUNTIF($F$2:F7612,1),"")</f>
        <v/>
      </c>
    </row>
    <row r="7613" customFormat="false" ht="15" hidden="false" customHeight="false" outlineLevel="0" collapsed="false">
      <c r="A7613" s="6" t="n">
        <v>59792.5555</v>
      </c>
      <c r="B7613" s="6" t="n">
        <v>2.07692307692308</v>
      </c>
      <c r="C7613" s="6" t="n">
        <v>87</v>
      </c>
      <c r="D7613" s="6" t="n">
        <v>-1</v>
      </c>
      <c r="E7613" s="6" t="n">
        <v>2.07692307692308</v>
      </c>
      <c r="F7613" s="6" t="n">
        <v>0</v>
      </c>
      <c r="G7613" s="6" t="n">
        <v>0</v>
      </c>
      <c r="H7613" s="6" t="str">
        <f aca="false">IF(AND(A7613&gt;=Stimuli!$B$2,A7613&lt;=Stimuli!$C$2),Stimuli!$A$2,IF(AND(A7613&gt;=Stimuli!$B$3,A7613&lt;=Stimuli!$C$3),Stimuli!$A$3,IF(AND(A7613&gt;=Stimuli!$B$4,A7613&lt;=Stimuli!$C$4),Stimuli!$A$4,"")))</f>
        <v>01 Quiet baseline (60s)</v>
      </c>
      <c r="I7613" s="6" t="n">
        <f aca="false">(B7613-B7612)/((A7613-A7612)/1000)</f>
        <v>-0.750183150183148</v>
      </c>
      <c r="J7613" s="6" t="n">
        <f aca="false">IF(OR(B7613&lt;Rules!$B$2,B7613&gt;Rules!$B$3,ABS(I7613)&gt;Rules!$B$4,OR(B7614&lt;Rules!$B$2,B7614&gt;Rules!$B$3,ABS(I7614)&gt;Rules!$B$4)),1,0)</f>
        <v>0</v>
      </c>
      <c r="K7613" s="6" t="str">
        <f aca="false">IF(F7613=1,COUNTIF($F$2:F7613,1),"")</f>
        <v/>
      </c>
    </row>
    <row r="7614" customFormat="false" ht="15" hidden="false" customHeight="false" outlineLevel="0" collapsed="false">
      <c r="A7614" s="6" t="n">
        <v>59800.368</v>
      </c>
      <c r="B7614" s="6" t="n">
        <v>2.08571428571429</v>
      </c>
      <c r="C7614" s="6" t="n">
        <v>87</v>
      </c>
      <c r="D7614" s="6" t="n">
        <v>-1</v>
      </c>
      <c r="E7614" s="6" t="n">
        <v>2.07692307692308</v>
      </c>
      <c r="F7614" s="6" t="n">
        <v>0</v>
      </c>
      <c r="G7614" s="6" t="n">
        <v>0</v>
      </c>
      <c r="H7614" s="6" t="str">
        <f aca="false">IF(AND(A7614&gt;=Stimuli!$B$2,A7614&lt;=Stimuli!$C$2),Stimuli!$A$2,IF(AND(A7614&gt;=Stimuli!$B$3,A7614&lt;=Stimuli!$C$3),Stimuli!$A$3,IF(AND(A7614&gt;=Stimuli!$B$4,A7614&lt;=Stimuli!$C$4),Stimuli!$A$4,"")))</f>
        <v>01 Quiet baseline (60s)</v>
      </c>
      <c r="I7614" s="6" t="n">
        <f aca="false">(B7614-B7613)/((A7614-A7613)/1000)</f>
        <v>1.12527472527461</v>
      </c>
      <c r="J7614" s="6" t="n">
        <f aca="false">IF(OR(B7614&lt;Rules!$B$2,B7614&gt;Rules!$B$3,ABS(I7614)&gt;Rules!$B$4,OR(B7615&lt;Rules!$B$2,B7615&gt;Rules!$B$3,ABS(I7615)&gt;Rules!$B$4)),1,0)</f>
        <v>0</v>
      </c>
      <c r="K7614" s="6" t="str">
        <f aca="false">IF(F7614=1,COUNTIF($F$2:F7614,1),"")</f>
        <v/>
      </c>
    </row>
    <row r="7615" customFormat="false" ht="15" hidden="false" customHeight="false" outlineLevel="0" collapsed="false">
      <c r="A7615" s="6" t="n">
        <v>59808.1805</v>
      </c>
      <c r="B7615" s="6" t="n">
        <v>2.08278388278388</v>
      </c>
      <c r="C7615" s="6" t="n">
        <v>87</v>
      </c>
      <c r="D7615" s="6" t="n">
        <v>-1</v>
      </c>
      <c r="E7615" s="6" t="n">
        <v>2.07838827838828</v>
      </c>
      <c r="F7615" s="6" t="n">
        <v>0</v>
      </c>
      <c r="G7615" s="6" t="n">
        <v>0</v>
      </c>
      <c r="H7615" s="6" t="str">
        <f aca="false">IF(AND(A7615&gt;=Stimuli!$B$2,A7615&lt;=Stimuli!$C$2),Stimuli!$A$2,IF(AND(A7615&gt;=Stimuli!$B$3,A7615&lt;=Stimuli!$C$3),Stimuli!$A$3,IF(AND(A7615&gt;=Stimuli!$B$4,A7615&lt;=Stimuli!$C$4),Stimuli!$A$4,"")))</f>
        <v>01 Quiet baseline (60s)</v>
      </c>
      <c r="I7615" s="6" t="n">
        <f aca="false">(B7615-B7614)/((A7615-A7614)/1000)</f>
        <v>-0.37509157509146</v>
      </c>
      <c r="J7615" s="6" t="n">
        <f aca="false">IF(OR(B7615&lt;Rules!$B$2,B7615&gt;Rules!$B$3,ABS(I7615)&gt;Rules!$B$4,OR(B7616&lt;Rules!$B$2,B7616&gt;Rules!$B$3,ABS(I7616)&gt;Rules!$B$4)),1,0)</f>
        <v>0</v>
      </c>
      <c r="K7615" s="6" t="str">
        <f aca="false">IF(F7615=1,COUNTIF($F$2:F7615,1),"")</f>
        <v/>
      </c>
    </row>
    <row r="7616" customFormat="false" ht="15" hidden="false" customHeight="false" outlineLevel="0" collapsed="false">
      <c r="A7616" s="6" t="n">
        <v>59815.993</v>
      </c>
      <c r="B7616" s="6" t="n">
        <v>2.10622710622711</v>
      </c>
      <c r="C7616" s="6" t="n">
        <v>87</v>
      </c>
      <c r="D7616" s="6" t="n">
        <v>-1</v>
      </c>
      <c r="E7616" s="6" t="n">
        <v>2.07838827838828</v>
      </c>
      <c r="F7616" s="6" t="n">
        <v>0</v>
      </c>
      <c r="G7616" s="6" t="n">
        <v>0</v>
      </c>
      <c r="H7616" s="6" t="str">
        <f aca="false">IF(AND(A7616&gt;=Stimuli!$B$2,A7616&lt;=Stimuli!$C$2),Stimuli!$A$2,IF(AND(A7616&gt;=Stimuli!$B$3,A7616&lt;=Stimuli!$C$3),Stimuli!$A$3,IF(AND(A7616&gt;=Stimuli!$B$4,A7616&lt;=Stimuli!$C$4),Stimuli!$A$4,"")))</f>
        <v>01 Quiet baseline (60s)</v>
      </c>
      <c r="I7616" s="6" t="n">
        <f aca="false">(B7616-B7615)/((A7616-A7615)/1000)</f>
        <v>3.00073260073253</v>
      </c>
      <c r="J7616" s="6" t="n">
        <f aca="false">IF(OR(B7616&lt;Rules!$B$2,B7616&gt;Rules!$B$3,ABS(I7616)&gt;Rules!$B$4,OR(B7617&lt;Rules!$B$2,B7617&gt;Rules!$B$3,ABS(I7617)&gt;Rules!$B$4)),1,0)</f>
        <v>0</v>
      </c>
      <c r="K7616" s="6" t="str">
        <f aca="false">IF(F7616=1,COUNTIF($F$2:F7616,1),"")</f>
        <v/>
      </c>
    </row>
    <row r="7617" customFormat="false" ht="15" hidden="false" customHeight="false" outlineLevel="0" collapsed="false">
      <c r="A7617" s="6" t="n">
        <v>59823.8055</v>
      </c>
      <c r="B7617" s="6" t="n">
        <v>2.10769230769231</v>
      </c>
      <c r="C7617" s="6" t="n">
        <v>87</v>
      </c>
      <c r="D7617" s="6" t="n">
        <v>-1</v>
      </c>
      <c r="E7617" s="6" t="n">
        <v>2.07838827838828</v>
      </c>
      <c r="F7617" s="6" t="n">
        <v>0</v>
      </c>
      <c r="G7617" s="6" t="n">
        <v>0.0644688644688642</v>
      </c>
      <c r="H7617" s="6" t="str">
        <f aca="false">IF(AND(A7617&gt;=Stimuli!$B$2,A7617&lt;=Stimuli!$C$2),Stimuli!$A$2,IF(AND(A7617&gt;=Stimuli!$B$3,A7617&lt;=Stimuli!$C$3),Stimuli!$A$3,IF(AND(A7617&gt;=Stimuli!$B$4,A7617&lt;=Stimuli!$C$4),Stimuli!$A$4,"")))</f>
        <v>01 Quiet baseline (60s)</v>
      </c>
      <c r="I7617" s="6" t="n">
        <f aca="false">(B7617-B7616)/((A7617-A7616)/1000)</f>
        <v>0.187545787545901</v>
      </c>
      <c r="J7617" s="6" t="n">
        <f aca="false">IF(OR(B7617&lt;Rules!$B$2,B7617&gt;Rules!$B$3,ABS(I7617)&gt;Rules!$B$4,OR(B7618&lt;Rules!$B$2,B7618&gt;Rules!$B$3,ABS(I7618)&gt;Rules!$B$4)),1,0)</f>
        <v>0</v>
      </c>
      <c r="K7617" s="6" t="str">
        <f aca="false">IF(F7617=1,COUNTIF($F$2:F7617,1),"")</f>
        <v/>
      </c>
    </row>
    <row r="7618" customFormat="false" ht="15" hidden="false" customHeight="false" outlineLevel="0" collapsed="false">
      <c r="A7618" s="6" t="n">
        <v>59831.618</v>
      </c>
      <c r="B7618" s="6" t="n">
        <v>2.11941391941392</v>
      </c>
      <c r="C7618" s="6" t="n">
        <v>87</v>
      </c>
      <c r="D7618" s="6" t="n">
        <v>-1</v>
      </c>
      <c r="E7618" s="6" t="n">
        <v>2.07985347985348</v>
      </c>
      <c r="F7618" s="6" t="n">
        <v>0</v>
      </c>
      <c r="G7618" s="6" t="n">
        <v>0.0644688644688642</v>
      </c>
      <c r="H7618" s="6" t="str">
        <f aca="false">IF(AND(A7618&gt;=Stimuli!$B$2,A7618&lt;=Stimuli!$C$2),Stimuli!$A$2,IF(AND(A7618&gt;=Stimuli!$B$3,A7618&lt;=Stimuli!$C$3),Stimuli!$A$3,IF(AND(A7618&gt;=Stimuli!$B$4,A7618&lt;=Stimuli!$C$4),Stimuli!$A$4,"")))</f>
        <v>01 Quiet baseline (60s)</v>
      </c>
      <c r="I7618" s="6" t="n">
        <f aca="false">(B7618-B7617)/((A7618-A7617)/1000)</f>
        <v>1.5003663003663</v>
      </c>
      <c r="J7618" s="6" t="n">
        <f aca="false">IF(OR(B7618&lt;Rules!$B$2,B7618&gt;Rules!$B$3,ABS(I7618)&gt;Rules!$B$4,OR(B7619&lt;Rules!$B$2,B7619&gt;Rules!$B$3,ABS(I7619)&gt;Rules!$B$4)),1,0)</f>
        <v>0</v>
      </c>
      <c r="K7618" s="6" t="str">
        <f aca="false">IF(F7618=1,COUNTIF($F$2:F7618,1),"")</f>
        <v/>
      </c>
    </row>
    <row r="7619" customFormat="false" ht="15" hidden="false" customHeight="false" outlineLevel="0" collapsed="false">
      <c r="A7619" s="6" t="n">
        <v>59839.4305</v>
      </c>
      <c r="B7619" s="6" t="n">
        <v>2.11794871794872</v>
      </c>
      <c r="C7619" s="6" t="n">
        <v>87</v>
      </c>
      <c r="D7619" s="6" t="n">
        <v>-1</v>
      </c>
      <c r="E7619" s="6" t="n">
        <v>2.07985347985348</v>
      </c>
      <c r="F7619" s="6" t="n">
        <v>0</v>
      </c>
      <c r="G7619" s="6" t="n">
        <v>0.0644688644688642</v>
      </c>
      <c r="H7619" s="6" t="str">
        <f aca="false">IF(AND(A7619&gt;=Stimuli!$B$2,A7619&lt;=Stimuli!$C$2),Stimuli!$A$2,IF(AND(A7619&gt;=Stimuli!$B$3,A7619&lt;=Stimuli!$C$3),Stimuli!$A$3,IF(AND(A7619&gt;=Stimuli!$B$4,A7619&lt;=Stimuli!$C$4),Stimuli!$A$4,"")))</f>
        <v>01 Quiet baseline (60s)</v>
      </c>
      <c r="I7619" s="6" t="n">
        <f aca="false">(B7619-B7618)/((A7619-A7618)/1000)</f>
        <v>-0.187545787545844</v>
      </c>
      <c r="J7619" s="6" t="n">
        <f aca="false">IF(OR(B7619&lt;Rules!$B$2,B7619&gt;Rules!$B$3,ABS(I7619)&gt;Rules!$B$4,OR(B7620&lt;Rules!$B$2,B7620&gt;Rules!$B$3,ABS(I7620)&gt;Rules!$B$4)),1,0)</f>
        <v>0</v>
      </c>
      <c r="K7619" s="6" t="str">
        <f aca="false">IF(F7619=1,COUNTIF($F$2:F7619,1),"")</f>
        <v/>
      </c>
    </row>
    <row r="7620" customFormat="false" ht="15" hidden="false" customHeight="false" outlineLevel="0" collapsed="false">
      <c r="A7620" s="6" t="n">
        <v>59847.243</v>
      </c>
      <c r="B7620" s="6" t="n">
        <v>2.12380952380952</v>
      </c>
      <c r="C7620" s="6" t="n">
        <v>87</v>
      </c>
      <c r="D7620" s="6" t="n">
        <v>-1</v>
      </c>
      <c r="E7620" s="6" t="n">
        <v>2.07985347985348</v>
      </c>
      <c r="F7620" s="6" t="n">
        <v>0</v>
      </c>
      <c r="G7620" s="6" t="n">
        <v>0.0644688644688642</v>
      </c>
      <c r="H7620" s="6" t="str">
        <f aca="false">IF(AND(A7620&gt;=Stimuli!$B$2,A7620&lt;=Stimuli!$C$2),Stimuli!$A$2,IF(AND(A7620&gt;=Stimuli!$B$3,A7620&lt;=Stimuli!$C$3),Stimuli!$A$3,IF(AND(A7620&gt;=Stimuli!$B$4,A7620&lt;=Stimuli!$C$4),Stimuli!$A$4,"")))</f>
        <v>01 Quiet baseline (60s)</v>
      </c>
      <c r="I7620" s="6" t="n">
        <f aca="false">(B7620-B7619)/((A7620-A7619)/1000)</f>
        <v>0.750183150183148</v>
      </c>
      <c r="J7620" s="6" t="n">
        <f aca="false">IF(OR(B7620&lt;Rules!$B$2,B7620&gt;Rules!$B$3,ABS(I7620)&gt;Rules!$B$4,OR(B7621&lt;Rules!$B$2,B7621&gt;Rules!$B$3,ABS(I7621)&gt;Rules!$B$4)),1,0)</f>
        <v>0</v>
      </c>
      <c r="K7620" s="6" t="str">
        <f aca="false">IF(F7620=1,COUNTIF($F$2:F7620,1),"")</f>
        <v/>
      </c>
    </row>
    <row r="7621" customFormat="false" ht="15" hidden="false" customHeight="false" outlineLevel="0" collapsed="false">
      <c r="A7621" s="6" t="n">
        <v>59855.0555</v>
      </c>
      <c r="B7621" s="6" t="n">
        <v>2.12527472527473</v>
      </c>
      <c r="C7621" s="6" t="n">
        <v>87</v>
      </c>
      <c r="D7621" s="6" t="n">
        <v>-1</v>
      </c>
      <c r="E7621" s="6" t="n">
        <v>2.07985347985348</v>
      </c>
      <c r="F7621" s="6" t="n">
        <v>0</v>
      </c>
      <c r="G7621" s="6" t="n">
        <v>0.0644688644688642</v>
      </c>
      <c r="H7621" s="6" t="str">
        <f aca="false">IF(AND(A7621&gt;=Stimuli!$B$2,A7621&lt;=Stimuli!$C$2),Stimuli!$A$2,IF(AND(A7621&gt;=Stimuli!$B$3,A7621&lt;=Stimuli!$C$3),Stimuli!$A$3,IF(AND(A7621&gt;=Stimuli!$B$4,A7621&lt;=Stimuli!$C$4),Stimuli!$A$4,"")))</f>
        <v>01 Quiet baseline (60s)</v>
      </c>
      <c r="I7621" s="6" t="n">
        <f aca="false">(B7621-B7620)/((A7621-A7620)/1000)</f>
        <v>0.18754578754573</v>
      </c>
      <c r="J7621" s="6" t="n">
        <f aca="false">IF(OR(B7621&lt;Rules!$B$2,B7621&gt;Rules!$B$3,ABS(I7621)&gt;Rules!$B$4,OR(B7622&lt;Rules!$B$2,B7622&gt;Rules!$B$3,ABS(I7622)&gt;Rules!$B$4)),1,0)</f>
        <v>0</v>
      </c>
      <c r="K7621" s="6" t="str">
        <f aca="false">IF(F7621=1,COUNTIF($F$2:F7621,1),"")</f>
        <v/>
      </c>
    </row>
    <row r="7622" customFormat="false" ht="15" hidden="false" customHeight="false" outlineLevel="0" collapsed="false">
      <c r="A7622" s="6" t="n">
        <v>59862.868</v>
      </c>
      <c r="B7622" s="6" t="n">
        <v>2.12673992673993</v>
      </c>
      <c r="C7622" s="6" t="n">
        <v>87</v>
      </c>
      <c r="D7622" s="6" t="n">
        <v>-1</v>
      </c>
      <c r="E7622" s="6" t="n">
        <v>2.07985347985348</v>
      </c>
      <c r="F7622" s="6" t="n">
        <v>0</v>
      </c>
      <c r="G7622" s="6" t="n">
        <v>0.0644688644688642</v>
      </c>
      <c r="H7622" s="6" t="str">
        <f aca="false">IF(AND(A7622&gt;=Stimuli!$B$2,A7622&lt;=Stimuli!$C$2),Stimuli!$A$2,IF(AND(A7622&gt;=Stimuli!$B$3,A7622&lt;=Stimuli!$C$3),Stimuli!$A$3,IF(AND(A7622&gt;=Stimuli!$B$4,A7622&lt;=Stimuli!$C$4),Stimuli!$A$4,"")))</f>
        <v>01 Quiet baseline (60s)</v>
      </c>
      <c r="I7622" s="6" t="n">
        <f aca="false">(B7622-B7621)/((A7622-A7621)/1000)</f>
        <v>0.18754578754573</v>
      </c>
      <c r="J7622" s="6" t="n">
        <f aca="false">IF(OR(B7622&lt;Rules!$B$2,B7622&gt;Rules!$B$3,ABS(I7622)&gt;Rules!$B$4,OR(B7623&lt;Rules!$B$2,B7623&gt;Rules!$B$3,ABS(I7623)&gt;Rules!$B$4)),1,0)</f>
        <v>0</v>
      </c>
      <c r="K7622" s="6" t="str">
        <f aca="false">IF(F7622=1,COUNTIF($F$2:F7622,1),"")</f>
        <v/>
      </c>
    </row>
    <row r="7623" customFormat="false" ht="15" hidden="false" customHeight="false" outlineLevel="0" collapsed="false">
      <c r="A7623" s="6" t="n">
        <v>59870.6805</v>
      </c>
      <c r="B7623" s="6" t="n">
        <v>2.12967032967033</v>
      </c>
      <c r="C7623" s="6" t="n">
        <v>87</v>
      </c>
      <c r="D7623" s="6" t="n">
        <v>-1</v>
      </c>
      <c r="E7623" s="6" t="n">
        <v>2.07985347985348</v>
      </c>
      <c r="F7623" s="6" t="n">
        <v>0</v>
      </c>
      <c r="G7623" s="6" t="n">
        <v>0.0644688644688642</v>
      </c>
      <c r="H7623" s="6" t="str">
        <f aca="false">IF(AND(A7623&gt;=Stimuli!$B$2,A7623&lt;=Stimuli!$C$2),Stimuli!$A$2,IF(AND(A7623&gt;=Stimuli!$B$3,A7623&lt;=Stimuli!$C$3),Stimuli!$A$3,IF(AND(A7623&gt;=Stimuli!$B$4,A7623&lt;=Stimuli!$C$4),Stimuli!$A$4,"")))</f>
        <v>01 Quiet baseline (60s)</v>
      </c>
      <c r="I7623" s="6" t="n">
        <f aca="false">(B7623-B7622)/((A7623-A7622)/1000)</f>
        <v>0.375091575091744</v>
      </c>
      <c r="J7623" s="6" t="n">
        <f aca="false">IF(OR(B7623&lt;Rules!$B$2,B7623&gt;Rules!$B$3,ABS(I7623)&gt;Rules!$B$4,OR(B7624&lt;Rules!$B$2,B7624&gt;Rules!$B$3,ABS(I7624)&gt;Rules!$B$4)),1,0)</f>
        <v>0</v>
      </c>
      <c r="K7623" s="6" t="str">
        <f aca="false">IF(F7623=1,COUNTIF($F$2:F7623,1),"")</f>
        <v/>
      </c>
    </row>
    <row r="7624" customFormat="false" ht="15" hidden="false" customHeight="false" outlineLevel="0" collapsed="false">
      <c r="A7624" s="6" t="n">
        <v>59878.493</v>
      </c>
      <c r="B7624" s="6" t="n">
        <v>2.12820512820513</v>
      </c>
      <c r="C7624" s="6" t="n">
        <v>87</v>
      </c>
      <c r="D7624" s="6" t="n">
        <v>-1</v>
      </c>
      <c r="E7624" s="6" t="n">
        <v>2.08131868131868</v>
      </c>
      <c r="F7624" s="6" t="n">
        <v>0</v>
      </c>
      <c r="G7624" s="6" t="n">
        <v>0.0644688644688642</v>
      </c>
      <c r="H7624" s="6" t="str">
        <f aca="false">IF(AND(A7624&gt;=Stimuli!$B$2,A7624&lt;=Stimuli!$C$2),Stimuli!$A$2,IF(AND(A7624&gt;=Stimuli!$B$3,A7624&lt;=Stimuli!$C$3),Stimuli!$A$3,IF(AND(A7624&gt;=Stimuli!$B$4,A7624&lt;=Stimuli!$C$4),Stimuli!$A$4,"")))</f>
        <v>01 Quiet baseline (60s)</v>
      </c>
      <c r="I7624" s="6" t="n">
        <f aca="false">(B7624-B7623)/((A7624-A7623)/1000)</f>
        <v>-0.187545787545844</v>
      </c>
      <c r="J7624" s="6" t="n">
        <f aca="false">IF(OR(B7624&lt;Rules!$B$2,B7624&gt;Rules!$B$3,ABS(I7624)&gt;Rules!$B$4,OR(B7625&lt;Rules!$B$2,B7625&gt;Rules!$B$3,ABS(I7625)&gt;Rules!$B$4)),1,0)</f>
        <v>0</v>
      </c>
      <c r="K7624" s="6" t="str">
        <f aca="false">IF(F7624=1,COUNTIF($F$2:F7624,1),"")</f>
        <v/>
      </c>
    </row>
    <row r="7625" customFormat="false" ht="15" hidden="false" customHeight="false" outlineLevel="0" collapsed="false">
      <c r="A7625" s="6" t="n">
        <v>59886.3055</v>
      </c>
      <c r="B7625" s="6" t="n">
        <v>2.13406593406593</v>
      </c>
      <c r="C7625" s="6" t="n">
        <v>87</v>
      </c>
      <c r="D7625" s="6" t="n">
        <v>-1</v>
      </c>
      <c r="E7625" s="6" t="n">
        <v>2.08131868131868</v>
      </c>
      <c r="F7625" s="6" t="n">
        <v>0</v>
      </c>
      <c r="G7625" s="6" t="n">
        <v>0.0644688644688642</v>
      </c>
      <c r="H7625" s="6" t="str">
        <f aca="false">IF(AND(A7625&gt;=Stimuli!$B$2,A7625&lt;=Stimuli!$C$2),Stimuli!$A$2,IF(AND(A7625&gt;=Stimuli!$B$3,A7625&lt;=Stimuli!$C$3),Stimuli!$A$3,IF(AND(A7625&gt;=Stimuli!$B$4,A7625&lt;=Stimuli!$C$4),Stimuli!$A$4,"")))</f>
        <v>01 Quiet baseline (60s)</v>
      </c>
      <c r="I7625" s="6" t="n">
        <f aca="false">(B7625-B7624)/((A7625-A7624)/1000)</f>
        <v>0.750183150183148</v>
      </c>
      <c r="J7625" s="6" t="n">
        <f aca="false">IF(OR(B7625&lt;Rules!$B$2,B7625&gt;Rules!$B$3,ABS(I7625)&gt;Rules!$B$4,OR(B7626&lt;Rules!$B$2,B7626&gt;Rules!$B$3,ABS(I7626)&gt;Rules!$B$4)),1,0)</f>
        <v>0</v>
      </c>
      <c r="K7625" s="6" t="str">
        <f aca="false">IF(F7625=1,COUNTIF($F$2:F7625,1),"")</f>
        <v/>
      </c>
    </row>
    <row r="7626" customFormat="false" ht="15" hidden="false" customHeight="false" outlineLevel="0" collapsed="false">
      <c r="A7626" s="6" t="n">
        <v>59894.118</v>
      </c>
      <c r="B7626" s="6" t="n">
        <v>2.13113553113553</v>
      </c>
      <c r="C7626" s="6" t="n">
        <v>87</v>
      </c>
      <c r="D7626" s="6" t="n">
        <v>-1</v>
      </c>
      <c r="E7626" s="6" t="n">
        <v>2.08131868131868</v>
      </c>
      <c r="F7626" s="6" t="n">
        <v>0</v>
      </c>
      <c r="G7626" s="6" t="n">
        <v>0.0644688644688642</v>
      </c>
      <c r="H7626" s="6" t="str">
        <f aca="false">IF(AND(A7626&gt;=Stimuli!$B$2,A7626&lt;=Stimuli!$C$2),Stimuli!$A$2,IF(AND(A7626&gt;=Stimuli!$B$3,A7626&lt;=Stimuli!$C$3),Stimuli!$A$3,IF(AND(A7626&gt;=Stimuli!$B$4,A7626&lt;=Stimuli!$C$4),Stimuli!$A$4,"")))</f>
        <v>01 Quiet baseline (60s)</v>
      </c>
      <c r="I7626" s="6" t="n">
        <f aca="false">(B7626-B7625)/((A7626-A7625)/1000)</f>
        <v>-0.375091575091574</v>
      </c>
      <c r="J7626" s="6" t="n">
        <f aca="false">IF(OR(B7626&lt;Rules!$B$2,B7626&gt;Rules!$B$3,ABS(I7626)&gt;Rules!$B$4,OR(B7627&lt;Rules!$B$2,B7627&gt;Rules!$B$3,ABS(I7627)&gt;Rules!$B$4)),1,0)</f>
        <v>0</v>
      </c>
      <c r="K7626" s="6" t="str">
        <f aca="false">IF(F7626=1,COUNTIF($F$2:F7626,1),"")</f>
        <v/>
      </c>
    </row>
    <row r="7627" customFormat="false" ht="15" hidden="false" customHeight="false" outlineLevel="0" collapsed="false">
      <c r="A7627" s="6" t="n">
        <v>59901.9305</v>
      </c>
      <c r="B7627" s="6" t="n">
        <v>2.13846153846154</v>
      </c>
      <c r="C7627" s="6" t="n">
        <v>87</v>
      </c>
      <c r="D7627" s="6" t="n">
        <v>-1</v>
      </c>
      <c r="E7627" s="6" t="n">
        <v>2.08131868131868</v>
      </c>
      <c r="F7627" s="6" t="n">
        <v>0</v>
      </c>
      <c r="G7627" s="6" t="n">
        <v>0.0644688644688642</v>
      </c>
      <c r="H7627" s="6" t="str">
        <f aca="false">IF(AND(A7627&gt;=Stimuli!$B$2,A7627&lt;=Stimuli!$C$2),Stimuli!$A$2,IF(AND(A7627&gt;=Stimuli!$B$3,A7627&lt;=Stimuli!$C$3),Stimuli!$A$3,IF(AND(A7627&gt;=Stimuli!$B$4,A7627&lt;=Stimuli!$C$4),Stimuli!$A$4,"")))</f>
        <v>01 Quiet baseline (60s)</v>
      </c>
      <c r="I7627" s="6" t="n">
        <f aca="false">(B7627-B7626)/((A7627-A7626)/1000)</f>
        <v>0.937728937728878</v>
      </c>
      <c r="J7627" s="6" t="n">
        <f aca="false">IF(OR(B7627&lt;Rules!$B$2,B7627&gt;Rules!$B$3,ABS(I7627)&gt;Rules!$B$4,OR(B7628&lt;Rules!$B$2,B7628&gt;Rules!$B$3,ABS(I7628)&gt;Rules!$B$4)),1,0)</f>
        <v>0</v>
      </c>
      <c r="K7627" s="6" t="str">
        <f aca="false">IF(F7627=1,COUNTIF($F$2:F7627,1),"")</f>
        <v/>
      </c>
    </row>
    <row r="7628" customFormat="false" ht="15" hidden="false" customHeight="false" outlineLevel="0" collapsed="false">
      <c r="A7628" s="6" t="n">
        <v>59909.743</v>
      </c>
      <c r="B7628" s="6" t="n">
        <v>2.13260073260073</v>
      </c>
      <c r="C7628" s="6" t="n">
        <v>87</v>
      </c>
      <c r="D7628" s="6" t="n">
        <v>-1</v>
      </c>
      <c r="E7628" s="6" t="n">
        <v>2.08131868131868</v>
      </c>
      <c r="F7628" s="6" t="n">
        <v>0</v>
      </c>
      <c r="G7628" s="6" t="n">
        <v>0.0644688644688642</v>
      </c>
      <c r="H7628" s="6" t="str">
        <f aca="false">IF(AND(A7628&gt;=Stimuli!$B$2,A7628&lt;=Stimuli!$C$2),Stimuli!$A$2,IF(AND(A7628&gt;=Stimuli!$B$3,A7628&lt;=Stimuli!$C$3),Stimuli!$A$3,IF(AND(A7628&gt;=Stimuli!$B$4,A7628&lt;=Stimuli!$C$4),Stimuli!$A$4,"")))</f>
        <v>01 Quiet baseline (60s)</v>
      </c>
      <c r="I7628" s="6" t="n">
        <f aca="false">(B7628-B7627)/((A7628-A7627)/1000)</f>
        <v>-0.750183150183034</v>
      </c>
      <c r="J7628" s="6" t="n">
        <f aca="false">IF(OR(B7628&lt;Rules!$B$2,B7628&gt;Rules!$B$3,ABS(I7628)&gt;Rules!$B$4,OR(B7629&lt;Rules!$B$2,B7629&gt;Rules!$B$3,ABS(I7629)&gt;Rules!$B$4)),1,0)</f>
        <v>0</v>
      </c>
      <c r="K7628" s="6" t="str">
        <f aca="false">IF(F7628=1,COUNTIF($F$2:F7628,1),"")</f>
        <v/>
      </c>
    </row>
    <row r="7629" customFormat="false" ht="15" hidden="false" customHeight="false" outlineLevel="0" collapsed="false">
      <c r="A7629" s="6" t="n">
        <v>59917.5555</v>
      </c>
      <c r="B7629" s="6" t="n">
        <v>2.14139194139194</v>
      </c>
      <c r="C7629" s="6" t="n">
        <v>87</v>
      </c>
      <c r="D7629" s="6" t="n">
        <v>-1</v>
      </c>
      <c r="E7629" s="6" t="n">
        <v>2.08131868131868</v>
      </c>
      <c r="F7629" s="6" t="n">
        <v>0</v>
      </c>
      <c r="G7629" s="6" t="n">
        <v>0.0644688644688642</v>
      </c>
      <c r="H7629" s="6" t="str">
        <f aca="false">IF(AND(A7629&gt;=Stimuli!$B$2,A7629&lt;=Stimuli!$C$2),Stimuli!$A$2,IF(AND(A7629&gt;=Stimuli!$B$3,A7629&lt;=Stimuli!$C$3),Stimuli!$A$3,IF(AND(A7629&gt;=Stimuli!$B$4,A7629&lt;=Stimuli!$C$4),Stimuli!$A$4,"")))</f>
        <v>01 Quiet baseline (60s)</v>
      </c>
      <c r="I7629" s="6" t="n">
        <f aca="false">(B7629-B7628)/((A7629-A7628)/1000)</f>
        <v>1.12527472527461</v>
      </c>
      <c r="J7629" s="6" t="n">
        <f aca="false">IF(OR(B7629&lt;Rules!$B$2,B7629&gt;Rules!$B$3,ABS(I7629)&gt;Rules!$B$4,OR(B7630&lt;Rules!$B$2,B7630&gt;Rules!$B$3,ABS(I7630)&gt;Rules!$B$4)),1,0)</f>
        <v>0</v>
      </c>
      <c r="K7629" s="6" t="str">
        <f aca="false">IF(F7629=1,COUNTIF($F$2:F7629,1),"")</f>
        <v/>
      </c>
    </row>
    <row r="7630" customFormat="false" ht="15" hidden="false" customHeight="false" outlineLevel="0" collapsed="false">
      <c r="A7630" s="6" t="n">
        <v>59925.368</v>
      </c>
      <c r="B7630" s="6" t="n">
        <v>2.13406593406593</v>
      </c>
      <c r="C7630" s="6" t="n">
        <v>87</v>
      </c>
      <c r="D7630" s="6" t="n">
        <v>-1</v>
      </c>
      <c r="E7630" s="6" t="n">
        <v>2.08131868131868</v>
      </c>
      <c r="F7630" s="6" t="n">
        <v>0</v>
      </c>
      <c r="G7630" s="6" t="n">
        <v>0.0644688644688642</v>
      </c>
      <c r="H7630" s="6" t="str">
        <f aca="false">IF(AND(A7630&gt;=Stimuli!$B$2,A7630&lt;=Stimuli!$C$2),Stimuli!$A$2,IF(AND(A7630&gt;=Stimuli!$B$3,A7630&lt;=Stimuli!$C$3),Stimuli!$A$3,IF(AND(A7630&gt;=Stimuli!$B$4,A7630&lt;=Stimuli!$C$4),Stimuli!$A$4,"")))</f>
        <v>01 Quiet baseline (60s)</v>
      </c>
      <c r="I7630" s="6" t="n">
        <f aca="false">(B7630-B7629)/((A7630-A7629)/1000)</f>
        <v>-0.937728937728878</v>
      </c>
      <c r="J7630" s="6" t="n">
        <f aca="false">IF(OR(B7630&lt;Rules!$B$2,B7630&gt;Rules!$B$3,ABS(I7630)&gt;Rules!$B$4,OR(B7631&lt;Rules!$B$2,B7631&gt;Rules!$B$3,ABS(I7631)&gt;Rules!$B$4)),1,0)</f>
        <v>0</v>
      </c>
      <c r="K7630" s="6" t="str">
        <f aca="false">IF(F7630=1,COUNTIF($F$2:F7630,1),"")</f>
        <v/>
      </c>
    </row>
    <row r="7631" customFormat="false" ht="15" hidden="false" customHeight="false" outlineLevel="0" collapsed="false">
      <c r="A7631" s="6" t="n">
        <v>59933.1805</v>
      </c>
      <c r="B7631" s="6" t="n">
        <v>2.14139194139194</v>
      </c>
      <c r="C7631" s="6" t="n">
        <v>87</v>
      </c>
      <c r="D7631" s="6" t="n">
        <v>-1</v>
      </c>
      <c r="E7631" s="6" t="n">
        <v>2.08278388278388</v>
      </c>
      <c r="F7631" s="6" t="n">
        <v>0</v>
      </c>
      <c r="G7631" s="6" t="n">
        <v>0.0644688644688642</v>
      </c>
      <c r="H7631" s="6" t="str">
        <f aca="false">IF(AND(A7631&gt;=Stimuli!$B$2,A7631&lt;=Stimuli!$C$2),Stimuli!$A$2,IF(AND(A7631&gt;=Stimuli!$B$3,A7631&lt;=Stimuli!$C$3),Stimuli!$A$3,IF(AND(A7631&gt;=Stimuli!$B$4,A7631&lt;=Stimuli!$C$4),Stimuli!$A$4,"")))</f>
        <v>01 Quiet baseline (60s)</v>
      </c>
      <c r="I7631" s="6" t="n">
        <f aca="false">(B7631-B7630)/((A7631-A7630)/1000)</f>
        <v>0.937728937728878</v>
      </c>
      <c r="J7631" s="6" t="n">
        <f aca="false">IF(OR(B7631&lt;Rules!$B$2,B7631&gt;Rules!$B$3,ABS(I7631)&gt;Rules!$B$4,OR(B7632&lt;Rules!$B$2,B7632&gt;Rules!$B$3,ABS(I7632)&gt;Rules!$B$4)),1,0)</f>
        <v>0</v>
      </c>
      <c r="K7631" s="6" t="str">
        <f aca="false">IF(F7631=1,COUNTIF($F$2:F7631,1),"")</f>
        <v/>
      </c>
    </row>
    <row r="7632" customFormat="false" ht="15" hidden="false" customHeight="false" outlineLevel="0" collapsed="false">
      <c r="A7632" s="6" t="n">
        <v>59940.993</v>
      </c>
      <c r="B7632" s="6" t="n">
        <v>2.13553113553114</v>
      </c>
      <c r="C7632" s="6" t="n">
        <v>87</v>
      </c>
      <c r="D7632" s="6" t="n">
        <v>-1</v>
      </c>
      <c r="E7632" s="6" t="n">
        <v>2.08278388278388</v>
      </c>
      <c r="F7632" s="6" t="n">
        <v>0</v>
      </c>
      <c r="G7632" s="6" t="n">
        <v>0.0644688644688642</v>
      </c>
      <c r="H7632" s="6" t="str">
        <f aca="false">IF(AND(A7632&gt;=Stimuli!$B$2,A7632&lt;=Stimuli!$C$2),Stimuli!$A$2,IF(AND(A7632&gt;=Stimuli!$B$3,A7632&lt;=Stimuli!$C$3),Stimuli!$A$3,IF(AND(A7632&gt;=Stimuli!$B$4,A7632&lt;=Stimuli!$C$4),Stimuli!$A$4,"")))</f>
        <v>01 Quiet baseline (60s)</v>
      </c>
      <c r="I7632" s="6" t="n">
        <f aca="false">(B7632-B7631)/((A7632-A7631)/1000)</f>
        <v>-0.750183150183148</v>
      </c>
      <c r="J7632" s="6" t="n">
        <f aca="false">IF(OR(B7632&lt;Rules!$B$2,B7632&gt;Rules!$B$3,ABS(I7632)&gt;Rules!$B$4,OR(B7633&lt;Rules!$B$2,B7633&gt;Rules!$B$3,ABS(I7633)&gt;Rules!$B$4)),1,0)</f>
        <v>0</v>
      </c>
      <c r="K7632" s="6" t="str">
        <f aca="false">IF(F7632=1,COUNTIF($F$2:F7632,1),"")</f>
        <v/>
      </c>
    </row>
    <row r="7633" customFormat="false" ht="15" hidden="false" customHeight="false" outlineLevel="0" collapsed="false">
      <c r="A7633" s="6" t="n">
        <v>59948.8055</v>
      </c>
      <c r="B7633" s="6" t="n">
        <v>2.14285714285714</v>
      </c>
      <c r="C7633" s="6" t="n">
        <v>87</v>
      </c>
      <c r="D7633" s="6" t="n">
        <v>-1</v>
      </c>
      <c r="E7633" s="6" t="n">
        <v>2.08278388278388</v>
      </c>
      <c r="F7633" s="6" t="n">
        <v>0</v>
      </c>
      <c r="G7633" s="6" t="n">
        <v>0.0644688644688642</v>
      </c>
      <c r="H7633" s="6" t="str">
        <f aca="false">IF(AND(A7633&gt;=Stimuli!$B$2,A7633&lt;=Stimuli!$C$2),Stimuli!$A$2,IF(AND(A7633&gt;=Stimuli!$B$3,A7633&lt;=Stimuli!$C$3),Stimuli!$A$3,IF(AND(A7633&gt;=Stimuli!$B$4,A7633&lt;=Stimuli!$C$4),Stimuli!$A$4,"")))</f>
        <v>01 Quiet baseline (60s)</v>
      </c>
      <c r="I7633" s="6" t="n">
        <f aca="false">(B7633-B7632)/((A7633-A7632)/1000)</f>
        <v>0.937728937728991</v>
      </c>
      <c r="J7633" s="6" t="n">
        <f aca="false">IF(OR(B7633&lt;Rules!$B$2,B7633&gt;Rules!$B$3,ABS(I7633)&gt;Rules!$B$4,OR(B7634&lt;Rules!$B$2,B7634&gt;Rules!$B$3,ABS(I7634)&gt;Rules!$B$4)),1,0)</f>
        <v>0</v>
      </c>
      <c r="K7633" s="6" t="str">
        <f aca="false">IF(F7633=1,COUNTIF($F$2:F7633,1),"")</f>
        <v/>
      </c>
    </row>
    <row r="7634" customFormat="false" ht="15" hidden="false" customHeight="false" outlineLevel="0" collapsed="false">
      <c r="A7634" s="6" t="n">
        <v>59956.618</v>
      </c>
      <c r="B7634" s="6" t="n">
        <v>2.13699633699634</v>
      </c>
      <c r="C7634" s="6" t="n">
        <v>87</v>
      </c>
      <c r="D7634" s="6" t="n">
        <v>-1</v>
      </c>
      <c r="E7634" s="6" t="n">
        <v>2.08278388278388</v>
      </c>
      <c r="F7634" s="6" t="n">
        <v>0</v>
      </c>
      <c r="G7634" s="6" t="n">
        <v>0.0644688644688642</v>
      </c>
      <c r="H7634" s="6" t="str">
        <f aca="false">IF(AND(A7634&gt;=Stimuli!$B$2,A7634&lt;=Stimuli!$C$2),Stimuli!$A$2,IF(AND(A7634&gt;=Stimuli!$B$3,A7634&lt;=Stimuli!$C$3),Stimuli!$A$3,IF(AND(A7634&gt;=Stimuli!$B$4,A7634&lt;=Stimuli!$C$4),Stimuli!$A$4,"")))</f>
        <v>01 Quiet baseline (60s)</v>
      </c>
      <c r="I7634" s="6" t="n">
        <f aca="false">(B7634-B7633)/((A7634-A7633)/1000)</f>
        <v>-0.750183150183148</v>
      </c>
      <c r="J7634" s="6" t="n">
        <f aca="false">IF(OR(B7634&lt;Rules!$B$2,B7634&gt;Rules!$B$3,ABS(I7634)&gt;Rules!$B$4,OR(B7635&lt;Rules!$B$2,B7635&gt;Rules!$B$3,ABS(I7635)&gt;Rules!$B$4)),1,0)</f>
        <v>0</v>
      </c>
      <c r="K7634" s="6" t="str">
        <f aca="false">IF(F7634=1,COUNTIF($F$2:F7634,1),"")</f>
        <v/>
      </c>
    </row>
    <row r="7635" customFormat="false" ht="15" hidden="false" customHeight="false" outlineLevel="0" collapsed="false">
      <c r="A7635" s="6" t="n">
        <v>59964.4305</v>
      </c>
      <c r="B7635" s="6" t="n">
        <v>2.14139194139194</v>
      </c>
      <c r="C7635" s="6" t="n">
        <v>87</v>
      </c>
      <c r="D7635" s="6" t="n">
        <v>-1</v>
      </c>
      <c r="E7635" s="6" t="n">
        <v>2.08278388278388</v>
      </c>
      <c r="F7635" s="6" t="n">
        <v>0</v>
      </c>
      <c r="G7635" s="6" t="n">
        <v>0.0644688644688642</v>
      </c>
      <c r="H7635" s="6" t="str">
        <f aca="false">IF(AND(A7635&gt;=Stimuli!$B$2,A7635&lt;=Stimuli!$C$2),Stimuli!$A$2,IF(AND(A7635&gt;=Stimuli!$B$3,A7635&lt;=Stimuli!$C$3),Stimuli!$A$3,IF(AND(A7635&gt;=Stimuli!$B$4,A7635&lt;=Stimuli!$C$4),Stimuli!$A$4,"")))</f>
        <v>01 Quiet baseline (60s)</v>
      </c>
      <c r="I7635" s="6" t="n">
        <f aca="false">(B7635-B7634)/((A7635-A7634)/1000)</f>
        <v>0.562637362637304</v>
      </c>
      <c r="J7635" s="6" t="n">
        <f aca="false">IF(OR(B7635&lt;Rules!$B$2,B7635&gt;Rules!$B$3,ABS(I7635)&gt;Rules!$B$4,OR(B7636&lt;Rules!$B$2,B7636&gt;Rules!$B$3,ABS(I7636)&gt;Rules!$B$4)),1,0)</f>
        <v>0</v>
      </c>
      <c r="K7635" s="6" t="str">
        <f aca="false">IF(F7635=1,COUNTIF($F$2:F7635,1),"")</f>
        <v/>
      </c>
    </row>
    <row r="7636" customFormat="false" ht="15" hidden="false" customHeight="false" outlineLevel="0" collapsed="false">
      <c r="A7636" s="6" t="n">
        <v>59972.243</v>
      </c>
      <c r="B7636" s="6" t="n">
        <v>2.13846153846154</v>
      </c>
      <c r="C7636" s="6" t="n">
        <v>87</v>
      </c>
      <c r="D7636" s="6" t="n">
        <v>-1</v>
      </c>
      <c r="E7636" s="6" t="n">
        <v>2.08278388278388</v>
      </c>
      <c r="F7636" s="6" t="n">
        <v>0</v>
      </c>
      <c r="G7636" s="6" t="n">
        <v>0.0644688644688642</v>
      </c>
      <c r="H7636" s="6" t="str">
        <f aca="false">IF(AND(A7636&gt;=Stimuli!$B$2,A7636&lt;=Stimuli!$C$2),Stimuli!$A$2,IF(AND(A7636&gt;=Stimuli!$B$3,A7636&lt;=Stimuli!$C$3),Stimuli!$A$3,IF(AND(A7636&gt;=Stimuli!$B$4,A7636&lt;=Stimuli!$C$4),Stimuli!$A$4,"")))</f>
        <v>01 Quiet baseline (60s)</v>
      </c>
      <c r="I7636" s="6" t="n">
        <f aca="false">(B7636-B7635)/((A7636-A7635)/1000)</f>
        <v>-0.375091575091574</v>
      </c>
      <c r="J7636" s="6" t="n">
        <f aca="false">IF(OR(B7636&lt;Rules!$B$2,B7636&gt;Rules!$B$3,ABS(I7636)&gt;Rules!$B$4,OR(B7637&lt;Rules!$B$2,B7637&gt;Rules!$B$3,ABS(I7637)&gt;Rules!$B$4)),1,0)</f>
        <v>0</v>
      </c>
      <c r="K7636" s="6" t="str">
        <f aca="false">IF(F7636=1,COUNTIF($F$2:F7636,1),"")</f>
        <v/>
      </c>
    </row>
    <row r="7637" customFormat="false" ht="15" hidden="false" customHeight="false" outlineLevel="0" collapsed="false">
      <c r="A7637" s="6" t="n">
        <v>59980.0555</v>
      </c>
      <c r="B7637" s="6" t="n">
        <v>2.14139194139194</v>
      </c>
      <c r="C7637" s="6" t="n">
        <v>87</v>
      </c>
      <c r="D7637" s="6" t="n">
        <v>-1</v>
      </c>
      <c r="E7637" s="6" t="n">
        <v>2.08278388278388</v>
      </c>
      <c r="F7637" s="6" t="n">
        <v>0</v>
      </c>
      <c r="G7637" s="6" t="n">
        <v>0.0644688644688642</v>
      </c>
      <c r="H7637" s="6" t="str">
        <f aca="false">IF(AND(A7637&gt;=Stimuli!$B$2,A7637&lt;=Stimuli!$C$2),Stimuli!$A$2,IF(AND(A7637&gt;=Stimuli!$B$3,A7637&lt;=Stimuli!$C$3),Stimuli!$A$3,IF(AND(A7637&gt;=Stimuli!$B$4,A7637&lt;=Stimuli!$C$4),Stimuli!$A$4,"")))</f>
        <v>01 Quiet baseline (60s)</v>
      </c>
      <c r="I7637" s="6" t="n">
        <f aca="false">(B7637-B7636)/((A7637-A7636)/1000)</f>
        <v>0.375091575091574</v>
      </c>
      <c r="J7637" s="6" t="n">
        <f aca="false">IF(OR(B7637&lt;Rules!$B$2,B7637&gt;Rules!$B$3,ABS(I7637)&gt;Rules!$B$4,OR(B7638&lt;Rules!$B$2,B7638&gt;Rules!$B$3,ABS(I7638)&gt;Rules!$B$4)),1,0)</f>
        <v>0</v>
      </c>
      <c r="K7637" s="6" t="str">
        <f aca="false">IF(F7637=1,COUNTIF($F$2:F7637,1),"")</f>
        <v/>
      </c>
    </row>
    <row r="7638" customFormat="false" ht="15" hidden="false" customHeight="false" outlineLevel="0" collapsed="false">
      <c r="A7638" s="6" t="n">
        <v>59987.868</v>
      </c>
      <c r="B7638" s="6" t="n">
        <v>2.14139194139194</v>
      </c>
      <c r="C7638" s="6" t="n">
        <v>87</v>
      </c>
      <c r="D7638" s="6" t="n">
        <v>-1</v>
      </c>
      <c r="E7638" s="6" t="n">
        <v>2.08424908424908</v>
      </c>
      <c r="F7638" s="6" t="n">
        <v>0</v>
      </c>
      <c r="G7638" s="6" t="n">
        <v>0.0644688644688642</v>
      </c>
      <c r="H7638" s="6" t="str">
        <f aca="false">IF(AND(A7638&gt;=Stimuli!$B$2,A7638&lt;=Stimuli!$C$2),Stimuli!$A$2,IF(AND(A7638&gt;=Stimuli!$B$3,A7638&lt;=Stimuli!$C$3),Stimuli!$A$3,IF(AND(A7638&gt;=Stimuli!$B$4,A7638&lt;=Stimuli!$C$4),Stimuli!$A$4,"")))</f>
        <v>01 Quiet baseline (60s)</v>
      </c>
      <c r="I7638" s="6" t="n">
        <f aca="false">(B7638-B7637)/((A7638-A7637)/1000)</f>
        <v>0</v>
      </c>
      <c r="J7638" s="6" t="n">
        <f aca="false">IF(OR(B7638&lt;Rules!$B$2,B7638&gt;Rules!$B$3,ABS(I7638)&gt;Rules!$B$4,OR(B7639&lt;Rules!$B$2,B7639&gt;Rules!$B$3,ABS(I7639)&gt;Rules!$B$4)),1,0)</f>
        <v>0</v>
      </c>
      <c r="K7638" s="6" t="str">
        <f aca="false">IF(F7638=1,COUNTIF($F$2:F7638,1),"")</f>
        <v/>
      </c>
    </row>
    <row r="7639" customFormat="false" ht="15" hidden="false" customHeight="false" outlineLevel="0" collapsed="false">
      <c r="A7639" s="6" t="n">
        <v>59995.6805</v>
      </c>
      <c r="B7639" s="6" t="n">
        <v>2.13992673992674</v>
      </c>
      <c r="C7639" s="6" t="n">
        <v>87</v>
      </c>
      <c r="D7639" s="6" t="n">
        <v>-1</v>
      </c>
      <c r="E7639" s="6" t="n">
        <v>2.08424908424908</v>
      </c>
      <c r="F7639" s="6" t="n">
        <v>0</v>
      </c>
      <c r="G7639" s="6" t="n">
        <v>0.0644688644688642</v>
      </c>
      <c r="H7639" s="6" t="str">
        <f aca="false">IF(AND(A7639&gt;=Stimuli!$B$2,A7639&lt;=Stimuli!$C$2),Stimuli!$A$2,IF(AND(A7639&gt;=Stimuli!$B$3,A7639&lt;=Stimuli!$C$3),Stimuli!$A$3,IF(AND(A7639&gt;=Stimuli!$B$4,A7639&lt;=Stimuli!$C$4),Stimuli!$A$4,"")))</f>
        <v>01 Quiet baseline (60s)</v>
      </c>
      <c r="I7639" s="6" t="n">
        <f aca="false">(B7639-B7638)/((A7639-A7638)/1000)</f>
        <v>-0.187545787545844</v>
      </c>
      <c r="J7639" s="6" t="n">
        <f aca="false">IF(OR(B7639&lt;Rules!$B$2,B7639&gt;Rules!$B$3,ABS(I7639)&gt;Rules!$B$4,OR(B7640&lt;Rules!$B$2,B7640&gt;Rules!$B$3,ABS(I7640)&gt;Rules!$B$4)),1,0)</f>
        <v>0</v>
      </c>
      <c r="K7639" s="6" t="str">
        <f aca="false">IF(F7639=1,COUNTIF($F$2:F7639,1),"")</f>
        <v/>
      </c>
    </row>
    <row r="7640" customFormat="false" ht="15" hidden="false" customHeight="false" outlineLevel="0" collapsed="false">
      <c r="A7640" s="6" t="n">
        <v>60003.493</v>
      </c>
      <c r="B7640" s="6" t="n">
        <v>2.14432234432234</v>
      </c>
      <c r="C7640" s="6" t="n">
        <v>87</v>
      </c>
      <c r="D7640" s="6" t="n">
        <v>-1</v>
      </c>
      <c r="E7640" s="6" t="n">
        <v>2.08424908424908</v>
      </c>
      <c r="F7640" s="6" t="n">
        <v>0</v>
      </c>
      <c r="G7640" s="6" t="n">
        <v>0.0644688644688642</v>
      </c>
      <c r="H7640" s="6" t="str">
        <f aca="false">IF(AND(A7640&gt;=Stimuli!$B$2,A7640&lt;=Stimuli!$C$2),Stimuli!$A$2,IF(AND(A7640&gt;=Stimuli!$B$3,A7640&lt;=Stimuli!$C$3),Stimuli!$A$3,IF(AND(A7640&gt;=Stimuli!$B$4,A7640&lt;=Stimuli!$C$4),Stimuli!$A$4,"")))</f>
        <v>01 Quiet baseline (60s)</v>
      </c>
      <c r="I7640" s="6" t="n">
        <f aca="false">(B7640-B7639)/((A7640-A7639)/1000)</f>
        <v>0.562637362637418</v>
      </c>
      <c r="J7640" s="6" t="n">
        <f aca="false">IF(OR(B7640&lt;Rules!$B$2,B7640&gt;Rules!$B$3,ABS(I7640)&gt;Rules!$B$4,OR(B7641&lt;Rules!$B$2,B7641&gt;Rules!$B$3,ABS(I7641)&gt;Rules!$B$4)),1,0)</f>
        <v>0</v>
      </c>
      <c r="K7640" s="6" t="str">
        <f aca="false">IF(F7640=1,COUNTIF($F$2:F7640,1),"")</f>
        <v/>
      </c>
    </row>
    <row r="7641" customFormat="false" ht="15" hidden="false" customHeight="false" outlineLevel="0" collapsed="false">
      <c r="A7641" s="6" t="n">
        <v>60011.3055</v>
      </c>
      <c r="B7641" s="6" t="n">
        <v>2.13992673992674</v>
      </c>
      <c r="C7641" s="6" t="n">
        <v>87</v>
      </c>
      <c r="D7641" s="6" t="n">
        <v>-1</v>
      </c>
      <c r="E7641" s="6" t="n">
        <v>2.08424908424908</v>
      </c>
      <c r="F7641" s="6" t="n">
        <v>0</v>
      </c>
      <c r="G7641" s="6" t="n">
        <v>0.0644688644688642</v>
      </c>
      <c r="H7641" s="6" t="str">
        <f aca="false">IF(AND(A7641&gt;=Stimuli!$B$2,A7641&lt;=Stimuli!$C$2),Stimuli!$A$2,IF(AND(A7641&gt;=Stimuli!$B$3,A7641&lt;=Stimuli!$C$3),Stimuli!$A$3,IF(AND(A7641&gt;=Stimuli!$B$4,A7641&lt;=Stimuli!$C$4),Stimuli!$A$4,"")))</f>
        <v>01 Quiet baseline (60s)</v>
      </c>
      <c r="I7641" s="6" t="n">
        <f aca="false">(B7641-B7640)/((A7641-A7640)/1000)</f>
        <v>-0.562637362637418</v>
      </c>
      <c r="J7641" s="6" t="n">
        <f aca="false">IF(OR(B7641&lt;Rules!$B$2,B7641&gt;Rules!$B$3,ABS(I7641)&gt;Rules!$B$4,OR(B7642&lt;Rules!$B$2,B7642&gt;Rules!$B$3,ABS(I7642)&gt;Rules!$B$4)),1,0)</f>
        <v>0</v>
      </c>
      <c r="K7641" s="6" t="str">
        <f aca="false">IF(F7641=1,COUNTIF($F$2:F7641,1),"")</f>
        <v/>
      </c>
    </row>
    <row r="7642" customFormat="false" ht="15" hidden="false" customHeight="false" outlineLevel="0" collapsed="false">
      <c r="A7642" s="6" t="n">
        <v>60019.118</v>
      </c>
      <c r="B7642" s="6" t="n">
        <v>2.14725274725275</v>
      </c>
      <c r="C7642" s="6" t="n">
        <v>87</v>
      </c>
      <c r="D7642" s="6" t="n">
        <v>-1</v>
      </c>
      <c r="E7642" s="6" t="n">
        <v>2.08424908424908</v>
      </c>
      <c r="F7642" s="6" t="n">
        <v>0</v>
      </c>
      <c r="G7642" s="6" t="n">
        <v>0.0644688644688642</v>
      </c>
      <c r="H7642" s="6" t="str">
        <f aca="false">IF(AND(A7642&gt;=Stimuli!$B$2,A7642&lt;=Stimuli!$C$2),Stimuli!$A$2,IF(AND(A7642&gt;=Stimuli!$B$3,A7642&lt;=Stimuli!$C$3),Stimuli!$A$3,IF(AND(A7642&gt;=Stimuli!$B$4,A7642&lt;=Stimuli!$C$4),Stimuli!$A$4,"")))</f>
        <v>01 Quiet baseline (60s)</v>
      </c>
      <c r="I7642" s="6" t="n">
        <f aca="false">(B7642-B7641)/((A7642-A7641)/1000)</f>
        <v>0.937728937729048</v>
      </c>
      <c r="J7642" s="6" t="n">
        <f aca="false">IF(OR(B7642&lt;Rules!$B$2,B7642&gt;Rules!$B$3,ABS(I7642)&gt;Rules!$B$4,OR(B7643&lt;Rules!$B$2,B7643&gt;Rules!$B$3,ABS(I7643)&gt;Rules!$B$4)),1,0)</f>
        <v>0</v>
      </c>
      <c r="K7642" s="6" t="str">
        <f aca="false">IF(F7642=1,COUNTIF($F$2:F7642,1),"")</f>
        <v/>
      </c>
    </row>
    <row r="7643" customFormat="false" ht="15" hidden="false" customHeight="false" outlineLevel="0" collapsed="false">
      <c r="A7643" s="6" t="n">
        <v>60026.9305</v>
      </c>
      <c r="B7643" s="6" t="n">
        <v>2.13992673992674</v>
      </c>
      <c r="C7643" s="6" t="n">
        <v>87</v>
      </c>
      <c r="D7643" s="6" t="n">
        <v>-1</v>
      </c>
      <c r="E7643" s="6" t="n">
        <v>2.08424908424908</v>
      </c>
      <c r="F7643" s="6" t="n">
        <v>0</v>
      </c>
      <c r="G7643" s="6" t="n">
        <v>0.0644688644688642</v>
      </c>
      <c r="H7643" s="6" t="str">
        <f aca="false">IF(AND(A7643&gt;=Stimuli!$B$2,A7643&lt;=Stimuli!$C$2),Stimuli!$A$2,IF(AND(A7643&gt;=Stimuli!$B$3,A7643&lt;=Stimuli!$C$3),Stimuli!$A$3,IF(AND(A7643&gt;=Stimuli!$B$4,A7643&lt;=Stimuli!$C$4),Stimuli!$A$4,"")))</f>
        <v>01 Quiet baseline (60s)</v>
      </c>
      <c r="I7643" s="6" t="n">
        <f aca="false">(B7643-B7642)/((A7643-A7642)/1000)</f>
        <v>-0.937728937729048</v>
      </c>
      <c r="J7643" s="6" t="n">
        <f aca="false">IF(OR(B7643&lt;Rules!$B$2,B7643&gt;Rules!$B$3,ABS(I7643)&gt;Rules!$B$4,OR(B7644&lt;Rules!$B$2,B7644&gt;Rules!$B$3,ABS(I7644)&gt;Rules!$B$4)),1,0)</f>
        <v>0</v>
      </c>
      <c r="K7643" s="6" t="str">
        <f aca="false">IF(F7643=1,COUNTIF($F$2:F7643,1),"")</f>
        <v/>
      </c>
    </row>
    <row r="7644" customFormat="false" ht="15" hidden="false" customHeight="false" outlineLevel="0" collapsed="false">
      <c r="A7644" s="6" t="n">
        <v>60034.743</v>
      </c>
      <c r="B7644" s="6" t="n">
        <v>2.14871794871795</v>
      </c>
      <c r="C7644" s="6" t="n">
        <v>87</v>
      </c>
      <c r="D7644" s="6" t="n">
        <v>-1</v>
      </c>
      <c r="E7644" s="6" t="n">
        <v>2.08424908424908</v>
      </c>
      <c r="F7644" s="6" t="n">
        <v>0</v>
      </c>
      <c r="G7644" s="6" t="n">
        <v>0.0644688644688642</v>
      </c>
      <c r="H7644" s="6" t="str">
        <f aca="false">IF(AND(A7644&gt;=Stimuli!$B$2,A7644&lt;=Stimuli!$C$2),Stimuli!$A$2,IF(AND(A7644&gt;=Stimuli!$B$3,A7644&lt;=Stimuli!$C$3),Stimuli!$A$3,IF(AND(A7644&gt;=Stimuli!$B$4,A7644&lt;=Stimuli!$C$4),Stimuli!$A$4,"")))</f>
        <v>01 Quiet baseline (60s)</v>
      </c>
      <c r="I7644" s="6" t="n">
        <f aca="false">(B7644-B7643)/((A7644-A7643)/1000)</f>
        <v>1.12527472527489</v>
      </c>
      <c r="J7644" s="6" t="n">
        <f aca="false">IF(OR(B7644&lt;Rules!$B$2,B7644&gt;Rules!$B$3,ABS(I7644)&gt;Rules!$B$4,OR(B7645&lt;Rules!$B$2,B7645&gt;Rules!$B$3,ABS(I7645)&gt;Rules!$B$4)),1,0)</f>
        <v>0</v>
      </c>
      <c r="K7644" s="6" t="str">
        <f aca="false">IF(F7644=1,COUNTIF($F$2:F7644,1),"")</f>
        <v/>
      </c>
    </row>
    <row r="7645" customFormat="false" ht="15" hidden="false" customHeight="false" outlineLevel="0" collapsed="false">
      <c r="A7645" s="6" t="n">
        <v>60042.5555</v>
      </c>
      <c r="B7645" s="6" t="n">
        <v>2.14139194139194</v>
      </c>
      <c r="C7645" s="6" t="n">
        <v>87</v>
      </c>
      <c r="D7645" s="6" t="n">
        <v>-1</v>
      </c>
      <c r="E7645" s="6" t="n">
        <v>2.08424908424908</v>
      </c>
      <c r="F7645" s="6" t="n">
        <v>0</v>
      </c>
      <c r="G7645" s="6" t="n">
        <v>0.0644688644688642</v>
      </c>
      <c r="H7645" s="6" t="str">
        <f aca="false">IF(AND(A7645&gt;=Stimuli!$B$2,A7645&lt;=Stimuli!$C$2),Stimuli!$A$2,IF(AND(A7645&gt;=Stimuli!$B$3,A7645&lt;=Stimuli!$C$3),Stimuli!$A$3,IF(AND(A7645&gt;=Stimuli!$B$4,A7645&lt;=Stimuli!$C$4),Stimuli!$A$4,"")))</f>
        <v>01 Quiet baseline (60s)</v>
      </c>
      <c r="I7645" s="6" t="n">
        <f aca="false">(B7645-B7644)/((A7645-A7644)/1000)</f>
        <v>-0.937728937729048</v>
      </c>
      <c r="J7645" s="6" t="n">
        <f aca="false">IF(OR(B7645&lt;Rules!$B$2,B7645&gt;Rules!$B$3,ABS(I7645)&gt;Rules!$B$4,OR(B7646&lt;Rules!$B$2,B7646&gt;Rules!$B$3,ABS(I7646)&gt;Rules!$B$4)),1,0)</f>
        <v>0</v>
      </c>
      <c r="K7645" s="6" t="str">
        <f aca="false">IF(F7645=1,COUNTIF($F$2:F7645,1),"")</f>
        <v/>
      </c>
    </row>
    <row r="7646" customFormat="false" ht="15" hidden="false" customHeight="false" outlineLevel="0" collapsed="false">
      <c r="A7646" s="6" t="n">
        <v>60050.368</v>
      </c>
      <c r="B7646" s="6" t="n">
        <v>2.14871794871795</v>
      </c>
      <c r="C7646" s="6" t="n">
        <v>87</v>
      </c>
      <c r="D7646" s="6" t="n">
        <v>-1</v>
      </c>
      <c r="E7646" s="6" t="n">
        <v>2.08571428571429</v>
      </c>
      <c r="F7646" s="6" t="n">
        <v>0</v>
      </c>
      <c r="G7646" s="6" t="n">
        <v>0.0644688644688642</v>
      </c>
      <c r="H7646" s="6" t="str">
        <f aca="false">IF(AND(A7646&gt;=Stimuli!$B$2,A7646&lt;=Stimuli!$C$2),Stimuli!$A$2,IF(AND(A7646&gt;=Stimuli!$B$3,A7646&lt;=Stimuli!$C$3),Stimuli!$A$3,IF(AND(A7646&gt;=Stimuli!$B$4,A7646&lt;=Stimuli!$C$4),Stimuli!$A$4,"")))</f>
        <v>01 Quiet baseline (60s)</v>
      </c>
      <c r="I7646" s="6" t="n">
        <f aca="false">(B7646-B7645)/((A7646-A7645)/1000)</f>
        <v>0.937728937729048</v>
      </c>
      <c r="J7646" s="6" t="n">
        <f aca="false">IF(OR(B7646&lt;Rules!$B$2,B7646&gt;Rules!$B$3,ABS(I7646)&gt;Rules!$B$4,OR(B7647&lt;Rules!$B$2,B7647&gt;Rules!$B$3,ABS(I7647)&gt;Rules!$B$4)),1,0)</f>
        <v>0</v>
      </c>
      <c r="K7646" s="6" t="str">
        <f aca="false">IF(F7646=1,COUNTIF($F$2:F7646,1),"")</f>
        <v/>
      </c>
    </row>
    <row r="7647" customFormat="false" ht="15" hidden="false" customHeight="false" outlineLevel="0" collapsed="false">
      <c r="A7647" s="6" t="n">
        <v>60058.1805</v>
      </c>
      <c r="B7647" s="6" t="n">
        <v>2.14285714285714</v>
      </c>
      <c r="C7647" s="6" t="n">
        <v>87</v>
      </c>
      <c r="D7647" s="6" t="n">
        <v>-1</v>
      </c>
      <c r="E7647" s="6" t="n">
        <v>2.08571428571429</v>
      </c>
      <c r="F7647" s="6" t="n">
        <v>0</v>
      </c>
      <c r="G7647" s="6" t="n">
        <v>0.0644688644688642</v>
      </c>
      <c r="H7647" s="6" t="str">
        <f aca="false">IF(AND(A7647&gt;=Stimuli!$B$2,A7647&lt;=Stimuli!$C$2),Stimuli!$A$2,IF(AND(A7647&gt;=Stimuli!$B$3,A7647&lt;=Stimuli!$C$3),Stimuli!$A$3,IF(AND(A7647&gt;=Stimuli!$B$4,A7647&lt;=Stimuli!$C$4),Stimuli!$A$4,"")))</f>
        <v>01 Quiet baseline (60s)</v>
      </c>
      <c r="I7647" s="6" t="n">
        <f aca="false">(B7647-B7646)/((A7647-A7646)/1000)</f>
        <v>-0.750183150183204</v>
      </c>
      <c r="J7647" s="6" t="n">
        <f aca="false">IF(OR(B7647&lt;Rules!$B$2,B7647&gt;Rules!$B$3,ABS(I7647)&gt;Rules!$B$4,OR(B7648&lt;Rules!$B$2,B7648&gt;Rules!$B$3,ABS(I7648)&gt;Rules!$B$4)),1,0)</f>
        <v>0</v>
      </c>
      <c r="K7647" s="6" t="str">
        <f aca="false">IF(F7647=1,COUNTIF($F$2:F7647,1),"")</f>
        <v/>
      </c>
    </row>
    <row r="7648" customFormat="false" ht="15" hidden="false" customHeight="false" outlineLevel="0" collapsed="false">
      <c r="A7648" s="6" t="n">
        <v>60065.993</v>
      </c>
      <c r="B7648" s="6" t="n">
        <v>2.15018315018315</v>
      </c>
      <c r="C7648" s="6" t="n">
        <v>87</v>
      </c>
      <c r="D7648" s="6" t="n">
        <v>-1</v>
      </c>
      <c r="E7648" s="6" t="n">
        <v>2.08571428571429</v>
      </c>
      <c r="F7648" s="6" t="n">
        <v>0</v>
      </c>
      <c r="G7648" s="6" t="n">
        <v>0.0644688644688642</v>
      </c>
      <c r="H7648" s="6" t="str">
        <f aca="false">IF(AND(A7648&gt;=Stimuli!$B$2,A7648&lt;=Stimuli!$C$2),Stimuli!$A$2,IF(AND(A7648&gt;=Stimuli!$B$3,A7648&lt;=Stimuli!$C$3),Stimuli!$A$3,IF(AND(A7648&gt;=Stimuli!$B$4,A7648&lt;=Stimuli!$C$4),Stimuli!$A$4,"")))</f>
        <v>01 Quiet baseline (60s)</v>
      </c>
      <c r="I7648" s="6" t="n">
        <f aca="false">(B7648-B7647)/((A7648-A7647)/1000)</f>
        <v>0.937728937728934</v>
      </c>
      <c r="J7648" s="6" t="n">
        <f aca="false">IF(OR(B7648&lt;Rules!$B$2,B7648&gt;Rules!$B$3,ABS(I7648)&gt;Rules!$B$4,OR(B7649&lt;Rules!$B$2,B7649&gt;Rules!$B$3,ABS(I7649)&gt;Rules!$B$4)),1,0)</f>
        <v>0</v>
      </c>
      <c r="K7648" s="6" t="str">
        <f aca="false">IF(F7648=1,COUNTIF($F$2:F7648,1),"")</f>
        <v/>
      </c>
    </row>
    <row r="7649" customFormat="false" ht="15" hidden="false" customHeight="false" outlineLevel="0" collapsed="false">
      <c r="A7649" s="6" t="n">
        <v>60073.8055</v>
      </c>
      <c r="B7649" s="6" t="n">
        <v>2.14432234432234</v>
      </c>
      <c r="C7649" s="6" t="n">
        <v>87</v>
      </c>
      <c r="D7649" s="6" t="n">
        <v>-1</v>
      </c>
      <c r="E7649" s="6" t="n">
        <v>2.08571428571429</v>
      </c>
      <c r="F7649" s="6" t="n">
        <v>0</v>
      </c>
      <c r="G7649" s="6" t="n">
        <v>0.0644688644688642</v>
      </c>
      <c r="H7649" s="6" t="str">
        <f aca="false">IF(AND(A7649&gt;=Stimuli!$B$2,A7649&lt;=Stimuli!$C$2),Stimuli!$A$2,IF(AND(A7649&gt;=Stimuli!$B$3,A7649&lt;=Stimuli!$C$3),Stimuli!$A$3,IF(AND(A7649&gt;=Stimuli!$B$4,A7649&lt;=Stimuli!$C$4),Stimuli!$A$4,"")))</f>
        <v>01 Quiet baseline (60s)</v>
      </c>
      <c r="I7649" s="6" t="n">
        <f aca="false">(B7649-B7648)/((A7649-A7648)/1000)</f>
        <v>-0.750183150183204</v>
      </c>
      <c r="J7649" s="6" t="n">
        <f aca="false">IF(OR(B7649&lt;Rules!$B$2,B7649&gt;Rules!$B$3,ABS(I7649)&gt;Rules!$B$4,OR(B7650&lt;Rules!$B$2,B7650&gt;Rules!$B$3,ABS(I7650)&gt;Rules!$B$4)),1,0)</f>
        <v>0</v>
      </c>
      <c r="K7649" s="6" t="str">
        <f aca="false">IF(F7649=1,COUNTIF($F$2:F7649,1),"")</f>
        <v/>
      </c>
    </row>
    <row r="7650" customFormat="false" ht="15" hidden="false" customHeight="false" outlineLevel="0" collapsed="false">
      <c r="A7650" s="6" t="n">
        <v>60081.618</v>
      </c>
      <c r="B7650" s="6" t="n">
        <v>2.15018315018315</v>
      </c>
      <c r="C7650" s="6" t="n">
        <v>87</v>
      </c>
      <c r="D7650" s="6" t="n">
        <v>-1</v>
      </c>
      <c r="E7650" s="6" t="n">
        <v>2.08571428571429</v>
      </c>
      <c r="F7650" s="6" t="n">
        <v>0</v>
      </c>
      <c r="G7650" s="6" t="n">
        <v>0.0644688644688642</v>
      </c>
      <c r="H7650" s="6" t="str">
        <f aca="false">IF(AND(A7650&gt;=Stimuli!$B$2,A7650&lt;=Stimuli!$C$2),Stimuli!$A$2,IF(AND(A7650&gt;=Stimuli!$B$3,A7650&lt;=Stimuli!$C$3),Stimuli!$A$3,IF(AND(A7650&gt;=Stimuli!$B$4,A7650&lt;=Stimuli!$C$4),Stimuli!$A$4,"")))</f>
        <v>01 Quiet baseline (60s)</v>
      </c>
      <c r="I7650" s="6" t="n">
        <f aca="false">(B7650-B7649)/((A7650-A7649)/1000)</f>
        <v>0.750183150183204</v>
      </c>
      <c r="J7650" s="6" t="n">
        <f aca="false">IF(OR(B7650&lt;Rules!$B$2,B7650&gt;Rules!$B$3,ABS(I7650)&gt;Rules!$B$4,OR(B7651&lt;Rules!$B$2,B7651&gt;Rules!$B$3,ABS(I7651)&gt;Rules!$B$4)),1,0)</f>
        <v>0</v>
      </c>
      <c r="K7650" s="6" t="str">
        <f aca="false">IF(F7650=1,COUNTIF($F$2:F7650,1),"")</f>
        <v/>
      </c>
    </row>
    <row r="7651" customFormat="false" ht="15" hidden="false" customHeight="false" outlineLevel="0" collapsed="false">
      <c r="A7651" s="6" t="n">
        <v>60089.4305</v>
      </c>
      <c r="B7651" s="6" t="n">
        <v>2.14578754578755</v>
      </c>
      <c r="C7651" s="6" t="n">
        <v>87</v>
      </c>
      <c r="D7651" s="6" t="n">
        <v>-1</v>
      </c>
      <c r="E7651" s="6" t="n">
        <v>2.08717948717949</v>
      </c>
      <c r="F7651" s="6" t="n">
        <v>0</v>
      </c>
      <c r="G7651" s="6" t="n">
        <v>0.0644688644688642</v>
      </c>
      <c r="H7651" s="6" t="str">
        <f aca="false">IF(AND(A7651&gt;=Stimuli!$B$2,A7651&lt;=Stimuli!$C$2),Stimuli!$A$2,IF(AND(A7651&gt;=Stimuli!$B$3,A7651&lt;=Stimuli!$C$3),Stimuli!$A$3,IF(AND(A7651&gt;=Stimuli!$B$4,A7651&lt;=Stimuli!$C$4),Stimuli!$A$4,"")))</f>
        <v>01 Quiet baseline (60s)</v>
      </c>
      <c r="I7651" s="6" t="n">
        <f aca="false">(B7651-B7650)/((A7651-A7650)/1000)</f>
        <v>-0.562637362637304</v>
      </c>
      <c r="J7651" s="6" t="n">
        <f aca="false">IF(OR(B7651&lt;Rules!$B$2,B7651&gt;Rules!$B$3,ABS(I7651)&gt;Rules!$B$4,OR(B7652&lt;Rules!$B$2,B7652&gt;Rules!$B$3,ABS(I7652)&gt;Rules!$B$4)),1,0)</f>
        <v>0</v>
      </c>
      <c r="K7651" s="6" t="str">
        <f aca="false">IF(F7651=1,COUNTIF($F$2:F7651,1),"")</f>
        <v/>
      </c>
    </row>
    <row r="7652" customFormat="false" ht="15" hidden="false" customHeight="false" outlineLevel="0" collapsed="false">
      <c r="A7652" s="6" t="n">
        <v>60097.243</v>
      </c>
      <c r="B7652" s="6" t="n">
        <v>2.15018315018315</v>
      </c>
      <c r="C7652" s="6" t="n">
        <v>87</v>
      </c>
      <c r="D7652" s="6" t="n">
        <v>-1</v>
      </c>
      <c r="E7652" s="6" t="n">
        <v>2.08717948717949</v>
      </c>
      <c r="F7652" s="6" t="n">
        <v>0</v>
      </c>
      <c r="G7652" s="6" t="n">
        <v>0.0644688644688642</v>
      </c>
      <c r="H7652" s="6" t="str">
        <f aca="false">IF(AND(A7652&gt;=Stimuli!$B$2,A7652&lt;=Stimuli!$C$2),Stimuli!$A$2,IF(AND(A7652&gt;=Stimuli!$B$3,A7652&lt;=Stimuli!$C$3),Stimuli!$A$3,IF(AND(A7652&gt;=Stimuli!$B$4,A7652&lt;=Stimuli!$C$4),Stimuli!$A$4,"")))</f>
        <v>01 Quiet baseline (60s)</v>
      </c>
      <c r="I7652" s="6" t="n">
        <f aca="false">(B7652-B7651)/((A7652-A7651)/1000)</f>
        <v>0.562637362637304</v>
      </c>
      <c r="J7652" s="6" t="n">
        <f aca="false">IF(OR(B7652&lt;Rules!$B$2,B7652&gt;Rules!$B$3,ABS(I7652)&gt;Rules!$B$4,OR(B7653&lt;Rules!$B$2,B7653&gt;Rules!$B$3,ABS(I7653)&gt;Rules!$B$4)),1,0)</f>
        <v>0</v>
      </c>
      <c r="K7652" s="6" t="str">
        <f aca="false">IF(F7652=1,COUNTIF($F$2:F7652,1),"")</f>
        <v/>
      </c>
    </row>
    <row r="7653" customFormat="false" ht="15" hidden="false" customHeight="false" outlineLevel="0" collapsed="false">
      <c r="A7653" s="6" t="n">
        <v>60105.0555</v>
      </c>
      <c r="B7653" s="6" t="n">
        <v>2.14871794871795</v>
      </c>
      <c r="C7653" s="6" t="n">
        <v>87</v>
      </c>
      <c r="D7653" s="6" t="n">
        <v>-1</v>
      </c>
      <c r="E7653" s="6" t="n">
        <v>2.08717948717949</v>
      </c>
      <c r="F7653" s="6" t="n">
        <v>0</v>
      </c>
      <c r="G7653" s="6" t="n">
        <v>0.0644688644688642</v>
      </c>
      <c r="H7653" s="6" t="str">
        <f aca="false">IF(AND(A7653&gt;=Stimuli!$B$2,A7653&lt;=Stimuli!$C$2),Stimuli!$A$2,IF(AND(A7653&gt;=Stimuli!$B$3,A7653&lt;=Stimuli!$C$3),Stimuli!$A$3,IF(AND(A7653&gt;=Stimuli!$B$4,A7653&lt;=Stimuli!$C$4),Stimuli!$A$4,"")))</f>
        <v>01 Quiet baseline (60s)</v>
      </c>
      <c r="I7653" s="6" t="n">
        <f aca="false">(B7653-B7652)/((A7653-A7652)/1000)</f>
        <v>-0.18754578754573</v>
      </c>
      <c r="J7653" s="6" t="n">
        <f aca="false">IF(OR(B7653&lt;Rules!$B$2,B7653&gt;Rules!$B$3,ABS(I7653)&gt;Rules!$B$4,OR(B7654&lt;Rules!$B$2,B7654&gt;Rules!$B$3,ABS(I7654)&gt;Rules!$B$4)),1,0)</f>
        <v>0</v>
      </c>
      <c r="K7653" s="6" t="str">
        <f aca="false">IF(F7653=1,COUNTIF($F$2:F7653,1),"")</f>
        <v/>
      </c>
    </row>
    <row r="7654" customFormat="false" ht="15" hidden="false" customHeight="false" outlineLevel="0" collapsed="false">
      <c r="A7654" s="6" t="n">
        <v>60112.868</v>
      </c>
      <c r="B7654" s="6" t="n">
        <v>2.14871794871795</v>
      </c>
      <c r="C7654" s="6" t="n">
        <v>87</v>
      </c>
      <c r="D7654" s="6" t="n">
        <v>-1</v>
      </c>
      <c r="E7654" s="6" t="n">
        <v>2.08717948717949</v>
      </c>
      <c r="F7654" s="6" t="n">
        <v>0</v>
      </c>
      <c r="G7654" s="6" t="n">
        <v>0.0644688644688642</v>
      </c>
      <c r="H7654" s="6" t="str">
        <f aca="false">IF(AND(A7654&gt;=Stimuli!$B$2,A7654&lt;=Stimuli!$C$2),Stimuli!$A$2,IF(AND(A7654&gt;=Stimuli!$B$3,A7654&lt;=Stimuli!$C$3),Stimuli!$A$3,IF(AND(A7654&gt;=Stimuli!$B$4,A7654&lt;=Stimuli!$C$4),Stimuli!$A$4,"")))</f>
        <v>01 Quiet baseline (60s)</v>
      </c>
      <c r="I7654" s="6" t="n">
        <f aca="false">(B7654-B7653)/((A7654-A7653)/1000)</f>
        <v>0</v>
      </c>
      <c r="J7654" s="6" t="n">
        <f aca="false">IF(OR(B7654&lt;Rules!$B$2,B7654&gt;Rules!$B$3,ABS(I7654)&gt;Rules!$B$4,OR(B7655&lt;Rules!$B$2,B7655&gt;Rules!$B$3,ABS(I7655)&gt;Rules!$B$4)),1,0)</f>
        <v>0</v>
      </c>
      <c r="K7654" s="6" t="str">
        <f aca="false">IF(F7654=1,COUNTIF($F$2:F7654,1),"")</f>
        <v/>
      </c>
    </row>
    <row r="7655" customFormat="false" ht="15" hidden="false" customHeight="false" outlineLevel="0" collapsed="false">
      <c r="A7655" s="6" t="n">
        <v>60120.6805</v>
      </c>
      <c r="B7655" s="6" t="n">
        <v>2.15311355311355</v>
      </c>
      <c r="C7655" s="6" t="n">
        <v>87</v>
      </c>
      <c r="D7655" s="6" t="n">
        <v>-1</v>
      </c>
      <c r="E7655" s="6" t="n">
        <v>2.08717948717949</v>
      </c>
      <c r="F7655" s="6" t="n">
        <v>0</v>
      </c>
      <c r="G7655" s="6" t="n">
        <v>0.0644688644688642</v>
      </c>
      <c r="H7655" s="6" t="str">
        <f aca="false">IF(AND(A7655&gt;=Stimuli!$B$2,A7655&lt;=Stimuli!$C$2),Stimuli!$A$2,IF(AND(A7655&gt;=Stimuli!$B$3,A7655&lt;=Stimuli!$C$3),Stimuli!$A$3,IF(AND(A7655&gt;=Stimuli!$B$4,A7655&lt;=Stimuli!$C$4),Stimuli!$A$4,"")))</f>
        <v>01 Quiet baseline (60s)</v>
      </c>
      <c r="I7655" s="6" t="n">
        <f aca="false">(B7655-B7654)/((A7655-A7654)/1000)</f>
        <v>0.562637362637304</v>
      </c>
      <c r="J7655" s="6" t="n">
        <f aca="false">IF(OR(B7655&lt;Rules!$B$2,B7655&gt;Rules!$B$3,ABS(I7655)&gt;Rules!$B$4,OR(B7656&lt;Rules!$B$2,B7656&gt;Rules!$B$3,ABS(I7656)&gt;Rules!$B$4)),1,0)</f>
        <v>0</v>
      </c>
      <c r="K7655" s="6" t="str">
        <f aca="false">IF(F7655=1,COUNTIF($F$2:F7655,1),"")</f>
        <v/>
      </c>
    </row>
    <row r="7656" customFormat="false" ht="15" hidden="false" customHeight="false" outlineLevel="0" collapsed="false">
      <c r="A7656" s="6" t="n">
        <v>60128.493</v>
      </c>
      <c r="B7656" s="6" t="n">
        <v>2.15018315018315</v>
      </c>
      <c r="C7656" s="6" t="n">
        <v>87</v>
      </c>
      <c r="D7656" s="6" t="n">
        <v>-1</v>
      </c>
      <c r="E7656" s="6" t="n">
        <v>2.08717948717949</v>
      </c>
      <c r="F7656" s="6" t="n">
        <v>0</v>
      </c>
      <c r="G7656" s="6" t="n">
        <v>0.0644688644688642</v>
      </c>
      <c r="H7656" s="6" t="str">
        <f aca="false">IF(AND(A7656&gt;=Stimuli!$B$2,A7656&lt;=Stimuli!$C$2),Stimuli!$A$2,IF(AND(A7656&gt;=Stimuli!$B$3,A7656&lt;=Stimuli!$C$3),Stimuli!$A$3,IF(AND(A7656&gt;=Stimuli!$B$4,A7656&lt;=Stimuli!$C$4),Stimuli!$A$4,"")))</f>
        <v>01 Quiet baseline (60s)</v>
      </c>
      <c r="I7656" s="6" t="n">
        <f aca="false">(B7656-B7655)/((A7656-A7655)/1000)</f>
        <v>-0.375091575091574</v>
      </c>
      <c r="J7656" s="6" t="n">
        <f aca="false">IF(OR(B7656&lt;Rules!$B$2,B7656&gt;Rules!$B$3,ABS(I7656)&gt;Rules!$B$4,OR(B7657&lt;Rules!$B$2,B7657&gt;Rules!$B$3,ABS(I7657)&gt;Rules!$B$4)),1,0)</f>
        <v>0</v>
      </c>
      <c r="K7656" s="6" t="str">
        <f aca="false">IF(F7656=1,COUNTIF($F$2:F7656,1),"")</f>
        <v/>
      </c>
    </row>
    <row r="7657" customFormat="false" ht="15" hidden="false" customHeight="false" outlineLevel="0" collapsed="false">
      <c r="A7657" s="6" t="n">
        <v>60136.3055</v>
      </c>
      <c r="B7657" s="6" t="n">
        <v>2.15457875457875</v>
      </c>
      <c r="C7657" s="6" t="n">
        <v>82</v>
      </c>
      <c r="D7657" s="6" t="n">
        <v>726.5625</v>
      </c>
      <c r="E7657" s="6" t="n">
        <v>2.08717948717949</v>
      </c>
      <c r="F7657" s="6" t="n">
        <v>0</v>
      </c>
      <c r="G7657" s="6" t="n">
        <v>0.0644688644688642</v>
      </c>
      <c r="H7657" s="6" t="str">
        <f aca="false">IF(AND(A7657&gt;=Stimuli!$B$2,A7657&lt;=Stimuli!$C$2),Stimuli!$A$2,IF(AND(A7657&gt;=Stimuli!$B$3,A7657&lt;=Stimuli!$C$3),Stimuli!$A$3,IF(AND(A7657&gt;=Stimuli!$B$4,A7657&lt;=Stimuli!$C$4),Stimuli!$A$4,"")))</f>
        <v>01 Quiet baseline (60s)</v>
      </c>
      <c r="I7657" s="6" t="n">
        <f aca="false">(B7657-B7656)/((A7657-A7656)/1000)</f>
        <v>0.562637362637304</v>
      </c>
      <c r="J7657" s="6" t="n">
        <f aca="false">IF(OR(B7657&lt;Rules!$B$2,B7657&gt;Rules!$B$3,ABS(I7657)&gt;Rules!$B$4,OR(B7658&lt;Rules!$B$2,B7658&gt;Rules!$B$3,ABS(I7658)&gt;Rules!$B$4)),1,0)</f>
        <v>0</v>
      </c>
      <c r="K7657" s="6" t="str">
        <f aca="false">IF(F7657=1,COUNTIF($F$2:F7657,1),"")</f>
        <v/>
      </c>
    </row>
    <row r="7658" customFormat="false" ht="15" hidden="false" customHeight="false" outlineLevel="0" collapsed="false">
      <c r="A7658" s="6" t="n">
        <v>60144.118</v>
      </c>
      <c r="B7658" s="6" t="n">
        <v>2.15018315018315</v>
      </c>
      <c r="C7658" s="6" t="n">
        <v>82</v>
      </c>
      <c r="D7658" s="6" t="n">
        <v>-1</v>
      </c>
      <c r="E7658" s="6" t="n">
        <v>2.08717948717949</v>
      </c>
      <c r="F7658" s="6" t="n">
        <v>0</v>
      </c>
      <c r="G7658" s="6" t="n">
        <v>0.0644688644688642</v>
      </c>
      <c r="H7658" s="6" t="str">
        <f aca="false">IF(AND(A7658&gt;=Stimuli!$B$2,A7658&lt;=Stimuli!$C$2),Stimuli!$A$2,IF(AND(A7658&gt;=Stimuli!$B$3,A7658&lt;=Stimuli!$C$3),Stimuli!$A$3,IF(AND(A7658&gt;=Stimuli!$B$4,A7658&lt;=Stimuli!$C$4),Stimuli!$A$4,"")))</f>
        <v>01 Quiet baseline (60s)</v>
      </c>
      <c r="I7658" s="6" t="n">
        <f aca="false">(B7658-B7657)/((A7658-A7657)/1000)</f>
        <v>-0.562637362637304</v>
      </c>
      <c r="J7658" s="6" t="n">
        <f aca="false">IF(OR(B7658&lt;Rules!$B$2,B7658&gt;Rules!$B$3,ABS(I7658)&gt;Rules!$B$4,OR(B7659&lt;Rules!$B$2,B7659&gt;Rules!$B$3,ABS(I7659)&gt;Rules!$B$4)),1,0)</f>
        <v>0</v>
      </c>
      <c r="K7658" s="6" t="str">
        <f aca="false">IF(F7658=1,COUNTIF($F$2:F7658,1),"")</f>
        <v/>
      </c>
    </row>
    <row r="7659" customFormat="false" ht="15" hidden="false" customHeight="false" outlineLevel="0" collapsed="false">
      <c r="A7659" s="6" t="n">
        <v>60151.9305</v>
      </c>
      <c r="B7659" s="6" t="n">
        <v>2.15897435897436</v>
      </c>
      <c r="C7659" s="6" t="n">
        <v>82</v>
      </c>
      <c r="D7659" s="6" t="n">
        <v>-1</v>
      </c>
      <c r="E7659" s="6" t="n">
        <v>2.08717948717949</v>
      </c>
      <c r="F7659" s="6" t="n">
        <v>0</v>
      </c>
      <c r="G7659" s="6" t="n">
        <v>0.0644688644688642</v>
      </c>
      <c r="H7659" s="6" t="str">
        <f aca="false">IF(AND(A7659&gt;=Stimuli!$B$2,A7659&lt;=Stimuli!$C$2),Stimuli!$A$2,IF(AND(A7659&gt;=Stimuli!$B$3,A7659&lt;=Stimuli!$C$3),Stimuli!$A$3,IF(AND(A7659&gt;=Stimuli!$B$4,A7659&lt;=Stimuli!$C$4),Stimuli!$A$4,"")))</f>
        <v>01 Quiet baseline (60s)</v>
      </c>
      <c r="I7659" s="6" t="n">
        <f aca="false">(B7659-B7658)/((A7659-A7658)/1000)</f>
        <v>1.12527472527472</v>
      </c>
      <c r="J7659" s="6" t="n">
        <f aca="false">IF(OR(B7659&lt;Rules!$B$2,B7659&gt;Rules!$B$3,ABS(I7659)&gt;Rules!$B$4,OR(B7660&lt;Rules!$B$2,B7660&gt;Rules!$B$3,ABS(I7660)&gt;Rules!$B$4)),1,0)</f>
        <v>0</v>
      </c>
      <c r="K7659" s="6" t="str">
        <f aca="false">IF(F7659=1,COUNTIF($F$2:F7659,1),"")</f>
        <v/>
      </c>
    </row>
    <row r="7660" customFormat="false" ht="15" hidden="false" customHeight="false" outlineLevel="0" collapsed="false">
      <c r="A7660" s="6" t="n">
        <v>60159.743</v>
      </c>
      <c r="B7660" s="6" t="n">
        <v>2.15164835164835</v>
      </c>
      <c r="C7660" s="6" t="n">
        <v>82</v>
      </c>
      <c r="D7660" s="6" t="n">
        <v>-1</v>
      </c>
      <c r="E7660" s="6" t="n">
        <v>2.08717948717949</v>
      </c>
      <c r="F7660" s="6" t="n">
        <v>0</v>
      </c>
      <c r="G7660" s="6" t="n">
        <v>0.0644688644688642</v>
      </c>
      <c r="H7660" s="6" t="str">
        <f aca="false">IF(AND(A7660&gt;=Stimuli!$B$2,A7660&lt;=Stimuli!$C$2),Stimuli!$A$2,IF(AND(A7660&gt;=Stimuli!$B$3,A7660&lt;=Stimuli!$C$3),Stimuli!$A$3,IF(AND(A7660&gt;=Stimuli!$B$4,A7660&lt;=Stimuli!$C$4),Stimuli!$A$4,"")))</f>
        <v>01 Quiet baseline (60s)</v>
      </c>
      <c r="I7660" s="6" t="n">
        <f aca="false">(B7660-B7659)/((A7660-A7659)/1000)</f>
        <v>-0.937728937728991</v>
      </c>
      <c r="J7660" s="6" t="n">
        <f aca="false">IF(OR(B7660&lt;Rules!$B$2,B7660&gt;Rules!$B$3,ABS(I7660)&gt;Rules!$B$4,OR(B7661&lt;Rules!$B$2,B7661&gt;Rules!$B$3,ABS(I7661)&gt;Rules!$B$4)),1,0)</f>
        <v>0</v>
      </c>
      <c r="K7660" s="6" t="str">
        <f aca="false">IF(F7660=1,COUNTIF($F$2:F7660,1),"")</f>
        <v/>
      </c>
    </row>
    <row r="7661" customFormat="false" ht="15" hidden="false" customHeight="false" outlineLevel="0" collapsed="false">
      <c r="A7661" s="6" t="n">
        <v>60167.5555</v>
      </c>
      <c r="B7661" s="6" t="n">
        <v>2.15897435897436</v>
      </c>
      <c r="C7661" s="6" t="n">
        <v>82</v>
      </c>
      <c r="D7661" s="6" t="n">
        <v>-1</v>
      </c>
      <c r="E7661" s="6" t="n">
        <v>2.08864468864469</v>
      </c>
      <c r="F7661" s="6" t="n">
        <v>0</v>
      </c>
      <c r="G7661" s="6" t="n">
        <v>0.0644688644688642</v>
      </c>
      <c r="H7661" s="6" t="str">
        <f aca="false">IF(AND(A7661&gt;=Stimuli!$B$2,A7661&lt;=Stimuli!$C$2),Stimuli!$A$2,IF(AND(A7661&gt;=Stimuli!$B$3,A7661&lt;=Stimuli!$C$3),Stimuli!$A$3,IF(AND(A7661&gt;=Stimuli!$B$4,A7661&lt;=Stimuli!$C$4),Stimuli!$A$4,"")))</f>
        <v>01 Quiet baseline (60s)</v>
      </c>
      <c r="I7661" s="6" t="n">
        <f aca="false">(B7661-B7660)/((A7661-A7660)/1000)</f>
        <v>0.937728937728991</v>
      </c>
      <c r="J7661" s="6" t="n">
        <f aca="false">IF(OR(B7661&lt;Rules!$B$2,B7661&gt;Rules!$B$3,ABS(I7661)&gt;Rules!$B$4,OR(B7662&lt;Rules!$B$2,B7662&gt;Rules!$B$3,ABS(I7662)&gt;Rules!$B$4)),1,0)</f>
        <v>0</v>
      </c>
      <c r="K7661" s="6" t="str">
        <f aca="false">IF(F7661=1,COUNTIF($F$2:F7661,1),"")</f>
        <v/>
      </c>
    </row>
    <row r="7662" customFormat="false" ht="15" hidden="false" customHeight="false" outlineLevel="0" collapsed="false">
      <c r="A7662" s="6" t="n">
        <v>60175.368</v>
      </c>
      <c r="B7662" s="6" t="n">
        <v>2.15311355311355</v>
      </c>
      <c r="C7662" s="6" t="n">
        <v>82</v>
      </c>
      <c r="D7662" s="6" t="n">
        <v>-1</v>
      </c>
      <c r="E7662" s="6" t="n">
        <v>2.08864468864469</v>
      </c>
      <c r="F7662" s="6" t="n">
        <v>0</v>
      </c>
      <c r="G7662" s="6" t="n">
        <v>0.0644688644688642</v>
      </c>
      <c r="H7662" s="6" t="str">
        <f aca="false">IF(AND(A7662&gt;=Stimuli!$B$2,A7662&lt;=Stimuli!$C$2),Stimuli!$A$2,IF(AND(A7662&gt;=Stimuli!$B$3,A7662&lt;=Stimuli!$C$3),Stimuli!$A$3,IF(AND(A7662&gt;=Stimuli!$B$4,A7662&lt;=Stimuli!$C$4),Stimuli!$A$4,"")))</f>
        <v>01 Quiet baseline (60s)</v>
      </c>
      <c r="I7662" s="6" t="n">
        <f aca="false">(B7662-B7661)/((A7662-A7661)/1000)</f>
        <v>-0.750183150183148</v>
      </c>
      <c r="J7662" s="6" t="n">
        <f aca="false">IF(OR(B7662&lt;Rules!$B$2,B7662&gt;Rules!$B$3,ABS(I7662)&gt;Rules!$B$4,OR(B7663&lt;Rules!$B$2,B7663&gt;Rules!$B$3,ABS(I7663)&gt;Rules!$B$4)),1,0)</f>
        <v>0</v>
      </c>
      <c r="K7662" s="6" t="str">
        <f aca="false">IF(F7662=1,COUNTIF($F$2:F7662,1),"")</f>
        <v/>
      </c>
    </row>
    <row r="7663" customFormat="false" ht="15" hidden="false" customHeight="false" outlineLevel="0" collapsed="false">
      <c r="A7663" s="6" t="n">
        <v>60183.1805</v>
      </c>
      <c r="B7663" s="6" t="n">
        <v>2.16043956043956</v>
      </c>
      <c r="C7663" s="6" t="n">
        <v>82</v>
      </c>
      <c r="D7663" s="6" t="n">
        <v>-1</v>
      </c>
      <c r="E7663" s="6" t="n">
        <v>2.08864468864469</v>
      </c>
      <c r="F7663" s="6" t="n">
        <v>0</v>
      </c>
      <c r="G7663" s="6" t="n">
        <v>0.0644688644688642</v>
      </c>
      <c r="H7663" s="6" t="str">
        <f aca="false">IF(AND(A7663&gt;=Stimuli!$B$2,A7663&lt;=Stimuli!$C$2),Stimuli!$A$2,IF(AND(A7663&gt;=Stimuli!$B$3,A7663&lt;=Stimuli!$C$3),Stimuli!$A$3,IF(AND(A7663&gt;=Stimuli!$B$4,A7663&lt;=Stimuli!$C$4),Stimuli!$A$4,"")))</f>
        <v>01 Quiet baseline (60s)</v>
      </c>
      <c r="I7663" s="6" t="n">
        <f aca="false">(B7663-B7662)/((A7663-A7662)/1000)</f>
        <v>0.937728937728878</v>
      </c>
      <c r="J7663" s="6" t="n">
        <f aca="false">IF(OR(B7663&lt;Rules!$B$2,B7663&gt;Rules!$B$3,ABS(I7663)&gt;Rules!$B$4,OR(B7664&lt;Rules!$B$2,B7664&gt;Rules!$B$3,ABS(I7664)&gt;Rules!$B$4)),1,0)</f>
        <v>0</v>
      </c>
      <c r="K7663" s="6" t="str">
        <f aca="false">IF(F7663=1,COUNTIF($F$2:F7663,1),"")</f>
        <v/>
      </c>
    </row>
    <row r="7664" customFormat="false" ht="15" hidden="false" customHeight="false" outlineLevel="0" collapsed="false">
      <c r="A7664" s="6" t="n">
        <v>60190.993</v>
      </c>
      <c r="B7664" s="6" t="n">
        <v>2.15457875457875</v>
      </c>
      <c r="C7664" s="6" t="n">
        <v>82</v>
      </c>
      <c r="D7664" s="6" t="n">
        <v>-1</v>
      </c>
      <c r="E7664" s="6" t="n">
        <v>2.08864468864469</v>
      </c>
      <c r="F7664" s="6" t="n">
        <v>0</v>
      </c>
      <c r="G7664" s="6" t="n">
        <v>0.0644688644688642</v>
      </c>
      <c r="H7664" s="6" t="str">
        <f aca="false">IF(AND(A7664&gt;=Stimuli!$B$2,A7664&lt;=Stimuli!$C$2),Stimuli!$A$2,IF(AND(A7664&gt;=Stimuli!$B$3,A7664&lt;=Stimuli!$C$3),Stimuli!$A$3,IF(AND(A7664&gt;=Stimuli!$B$4,A7664&lt;=Stimuli!$C$4),Stimuli!$A$4,"")))</f>
        <v/>
      </c>
      <c r="I7664" s="6" t="n">
        <f aca="false">(B7664-B7663)/((A7664-A7663)/1000)</f>
        <v>-0.750183150183148</v>
      </c>
      <c r="J7664" s="6" t="n">
        <f aca="false">IF(OR(B7664&lt;Rules!$B$2,B7664&gt;Rules!$B$3,ABS(I7664)&gt;Rules!$B$4,OR(B7665&lt;Rules!$B$2,B7665&gt;Rules!$B$3,ABS(I7665)&gt;Rules!$B$4)),1,0)</f>
        <v>0</v>
      </c>
      <c r="K7664" s="6" t="str">
        <f aca="false">IF(F7664=1,COUNTIF($F$2:F7664,1),"")</f>
        <v/>
      </c>
    </row>
    <row r="7665" customFormat="false" ht="15" hidden="false" customHeight="false" outlineLevel="0" collapsed="false">
      <c r="A7665" s="6" t="n">
        <v>60198.8055</v>
      </c>
      <c r="B7665" s="6" t="n">
        <v>2.16190476190476</v>
      </c>
      <c r="C7665" s="6" t="n">
        <v>82</v>
      </c>
      <c r="D7665" s="6" t="n">
        <v>-1</v>
      </c>
      <c r="E7665" s="6" t="n">
        <v>2.08864468864469</v>
      </c>
      <c r="F7665" s="6" t="n">
        <v>0</v>
      </c>
      <c r="G7665" s="6" t="n">
        <v>0.0644688644688642</v>
      </c>
      <c r="H7665" s="6" t="str">
        <f aca="false">IF(AND(A7665&gt;=Stimuli!$B$2,A7665&lt;=Stimuli!$C$2),Stimuli!$A$2,IF(AND(A7665&gt;=Stimuli!$B$3,A7665&lt;=Stimuli!$C$3),Stimuli!$A$3,IF(AND(A7665&gt;=Stimuli!$B$4,A7665&lt;=Stimuli!$C$4),Stimuli!$A$4,"")))</f>
        <v/>
      </c>
      <c r="I7665" s="6" t="n">
        <f aca="false">(B7665-B7664)/((A7665-A7664)/1000)</f>
        <v>0.937728937728878</v>
      </c>
      <c r="J7665" s="6" t="n">
        <f aca="false">IF(OR(B7665&lt;Rules!$B$2,B7665&gt;Rules!$B$3,ABS(I7665)&gt;Rules!$B$4,OR(B7666&lt;Rules!$B$2,B7666&gt;Rules!$B$3,ABS(I7666)&gt;Rules!$B$4)),1,0)</f>
        <v>0</v>
      </c>
      <c r="K7665" s="6" t="str">
        <f aca="false">IF(F7665=1,COUNTIF($F$2:F7665,1),"")</f>
        <v/>
      </c>
    </row>
    <row r="7666" customFormat="false" ht="15" hidden="false" customHeight="false" outlineLevel="0" collapsed="false">
      <c r="A7666" s="6" t="n">
        <v>60206.618</v>
      </c>
      <c r="B7666" s="6" t="n">
        <v>2.15604395604396</v>
      </c>
      <c r="C7666" s="6" t="n">
        <v>82</v>
      </c>
      <c r="D7666" s="6" t="n">
        <v>-1</v>
      </c>
      <c r="E7666" s="6" t="n">
        <v>2.08864468864469</v>
      </c>
      <c r="F7666" s="6" t="n">
        <v>0</v>
      </c>
      <c r="G7666" s="6" t="n">
        <v>0.0644688644688642</v>
      </c>
      <c r="H7666" s="6" t="str">
        <f aca="false">IF(AND(A7666&gt;=Stimuli!$B$2,A7666&lt;=Stimuli!$C$2),Stimuli!$A$2,IF(AND(A7666&gt;=Stimuli!$B$3,A7666&lt;=Stimuli!$C$3),Stimuli!$A$3,IF(AND(A7666&gt;=Stimuli!$B$4,A7666&lt;=Stimuli!$C$4),Stimuli!$A$4,"")))</f>
        <v/>
      </c>
      <c r="I7666" s="6" t="n">
        <f aca="false">(B7666-B7665)/((A7666-A7665)/1000)</f>
        <v>-0.750183150183034</v>
      </c>
      <c r="J7666" s="6" t="n">
        <f aca="false">IF(OR(B7666&lt;Rules!$B$2,B7666&gt;Rules!$B$3,ABS(I7666)&gt;Rules!$B$4,OR(B7667&lt;Rules!$B$2,B7667&gt;Rules!$B$3,ABS(I7667)&gt;Rules!$B$4)),1,0)</f>
        <v>0</v>
      </c>
      <c r="K7666" s="6" t="str">
        <f aca="false">IF(F7666=1,COUNTIF($F$2:F7666,1),"")</f>
        <v/>
      </c>
    </row>
    <row r="7667" customFormat="false" ht="15" hidden="false" customHeight="false" outlineLevel="0" collapsed="false">
      <c r="A7667" s="6" t="n">
        <v>60214.4305</v>
      </c>
      <c r="B7667" s="6" t="n">
        <v>2.16043956043956</v>
      </c>
      <c r="C7667" s="6" t="n">
        <v>82</v>
      </c>
      <c r="D7667" s="6" t="n">
        <v>-1</v>
      </c>
      <c r="E7667" s="6" t="n">
        <v>2.08864468864469</v>
      </c>
      <c r="F7667" s="6" t="n">
        <v>0</v>
      </c>
      <c r="G7667" s="6" t="n">
        <v>0.0644688644688642</v>
      </c>
      <c r="H7667" s="6" t="str">
        <f aca="false">IF(AND(A7667&gt;=Stimuli!$B$2,A7667&lt;=Stimuli!$C$2),Stimuli!$A$2,IF(AND(A7667&gt;=Stimuli!$B$3,A7667&lt;=Stimuli!$C$3),Stimuli!$A$3,IF(AND(A7667&gt;=Stimuli!$B$4,A7667&lt;=Stimuli!$C$4),Stimuli!$A$4,"")))</f>
        <v/>
      </c>
      <c r="I7667" s="6" t="n">
        <f aca="false">(B7667-B7666)/((A7667-A7666)/1000)</f>
        <v>0.562637362637304</v>
      </c>
      <c r="J7667" s="6" t="n">
        <f aca="false">IF(OR(B7667&lt;Rules!$B$2,B7667&gt;Rules!$B$3,ABS(I7667)&gt;Rules!$B$4,OR(B7668&lt;Rules!$B$2,B7668&gt;Rules!$B$3,ABS(I7668)&gt;Rules!$B$4)),1,0)</f>
        <v>0</v>
      </c>
      <c r="K7667" s="6" t="str">
        <f aca="false">IF(F7667=1,COUNTIF($F$2:F7667,1),"")</f>
        <v/>
      </c>
    </row>
    <row r="7668" customFormat="false" ht="15" hidden="false" customHeight="false" outlineLevel="0" collapsed="false">
      <c r="A7668" s="6" t="n">
        <v>60222.243</v>
      </c>
      <c r="B7668" s="6" t="n">
        <v>2.15897435897436</v>
      </c>
      <c r="C7668" s="6" t="n">
        <v>82</v>
      </c>
      <c r="D7668" s="6" t="n">
        <v>-1</v>
      </c>
      <c r="E7668" s="6" t="n">
        <v>2.08864468864469</v>
      </c>
      <c r="F7668" s="6" t="n">
        <v>0</v>
      </c>
      <c r="G7668" s="6" t="n">
        <v>0.0644688644688642</v>
      </c>
      <c r="H7668" s="6" t="str">
        <f aca="false">IF(AND(A7668&gt;=Stimuli!$B$2,A7668&lt;=Stimuli!$C$2),Stimuli!$A$2,IF(AND(A7668&gt;=Stimuli!$B$3,A7668&lt;=Stimuli!$C$3),Stimuli!$A$3,IF(AND(A7668&gt;=Stimuli!$B$4,A7668&lt;=Stimuli!$C$4),Stimuli!$A$4,"")))</f>
        <v>02 e.l.f. - Power Grip Styling (30.03s)</v>
      </c>
      <c r="I7668" s="6" t="n">
        <f aca="false">(B7668-B7667)/((A7668-A7667)/1000)</f>
        <v>-0.18754578754573</v>
      </c>
      <c r="J7668" s="6" t="n">
        <f aca="false">IF(OR(B7668&lt;Rules!$B$2,B7668&gt;Rules!$B$3,ABS(I7668)&gt;Rules!$B$4,OR(B7669&lt;Rules!$B$2,B7669&gt;Rules!$B$3,ABS(I7669)&gt;Rules!$B$4)),1,0)</f>
        <v>0</v>
      </c>
      <c r="K7668" s="6" t="str">
        <f aca="false">IF(F7668=1,COUNTIF($F$2:F7668,1),"")</f>
        <v/>
      </c>
    </row>
    <row r="7669" customFormat="false" ht="15" hidden="false" customHeight="false" outlineLevel="0" collapsed="false">
      <c r="A7669" s="6" t="n">
        <v>60230.0555</v>
      </c>
      <c r="B7669" s="6" t="n">
        <v>2.16043956043956</v>
      </c>
      <c r="C7669" s="6" t="n">
        <v>82</v>
      </c>
      <c r="D7669" s="6" t="n">
        <v>-1</v>
      </c>
      <c r="E7669" s="6" t="n">
        <v>2.08864468864469</v>
      </c>
      <c r="F7669" s="6" t="n">
        <v>0</v>
      </c>
      <c r="G7669" s="6" t="n">
        <v>0.0644688644688642</v>
      </c>
      <c r="H7669" s="6" t="str">
        <f aca="false">IF(AND(A7669&gt;=Stimuli!$B$2,A7669&lt;=Stimuli!$C$2),Stimuli!$A$2,IF(AND(A7669&gt;=Stimuli!$B$3,A7669&lt;=Stimuli!$C$3),Stimuli!$A$3,IF(AND(A7669&gt;=Stimuli!$B$4,A7669&lt;=Stimuli!$C$4),Stimuli!$A$4,"")))</f>
        <v>02 e.l.f. - Power Grip Styling (30.03s)</v>
      </c>
      <c r="I7669" s="6" t="n">
        <f aca="false">(B7669-B7668)/((A7669-A7668)/1000)</f>
        <v>0.18754578754573</v>
      </c>
      <c r="J7669" s="6" t="n">
        <f aca="false">IF(OR(B7669&lt;Rules!$B$2,B7669&gt;Rules!$B$3,ABS(I7669)&gt;Rules!$B$4,OR(B7670&lt;Rules!$B$2,B7670&gt;Rules!$B$3,ABS(I7670)&gt;Rules!$B$4)),1,0)</f>
        <v>0</v>
      </c>
      <c r="K7669" s="6" t="str">
        <f aca="false">IF(F7669=1,COUNTIF($F$2:F7669,1),"")</f>
        <v/>
      </c>
    </row>
    <row r="7670" customFormat="false" ht="15" hidden="false" customHeight="false" outlineLevel="0" collapsed="false">
      <c r="A7670" s="6" t="n">
        <v>60237.868</v>
      </c>
      <c r="B7670" s="6" t="n">
        <v>2.16043956043956</v>
      </c>
      <c r="C7670" s="6" t="n">
        <v>82</v>
      </c>
      <c r="D7670" s="6" t="n">
        <v>-1</v>
      </c>
      <c r="E7670" s="6" t="n">
        <v>2.08864468864469</v>
      </c>
      <c r="F7670" s="6" t="n">
        <v>0</v>
      </c>
      <c r="G7670" s="6" t="n">
        <v>0.0644688644688642</v>
      </c>
      <c r="H7670" s="6" t="str">
        <f aca="false">IF(AND(A7670&gt;=Stimuli!$B$2,A7670&lt;=Stimuli!$C$2),Stimuli!$A$2,IF(AND(A7670&gt;=Stimuli!$B$3,A7670&lt;=Stimuli!$C$3),Stimuli!$A$3,IF(AND(A7670&gt;=Stimuli!$B$4,A7670&lt;=Stimuli!$C$4),Stimuli!$A$4,"")))</f>
        <v>02 e.l.f. - Power Grip Styling (30.03s)</v>
      </c>
      <c r="I7670" s="6" t="n">
        <f aca="false">(B7670-B7669)/((A7670-A7669)/1000)</f>
        <v>0</v>
      </c>
      <c r="J7670" s="6" t="n">
        <f aca="false">IF(OR(B7670&lt;Rules!$B$2,B7670&gt;Rules!$B$3,ABS(I7670)&gt;Rules!$B$4,OR(B7671&lt;Rules!$B$2,B7671&gt;Rules!$B$3,ABS(I7671)&gt;Rules!$B$4)),1,0)</f>
        <v>0</v>
      </c>
      <c r="K7670" s="6" t="str">
        <f aca="false">IF(F7670=1,COUNTIF($F$2:F7670,1),"")</f>
        <v/>
      </c>
    </row>
    <row r="7671" customFormat="false" ht="15" hidden="false" customHeight="false" outlineLevel="0" collapsed="false">
      <c r="A7671" s="6" t="n">
        <v>60245.6805</v>
      </c>
      <c r="B7671" s="6" t="n">
        <v>2.15897435897436</v>
      </c>
      <c r="C7671" s="6" t="n">
        <v>82</v>
      </c>
      <c r="D7671" s="6" t="n">
        <v>-1</v>
      </c>
      <c r="E7671" s="6" t="n">
        <v>2.09010989010989</v>
      </c>
      <c r="F7671" s="6" t="n">
        <v>0</v>
      </c>
      <c r="G7671" s="6" t="n">
        <v>0.0644688644688642</v>
      </c>
      <c r="H7671" s="6" t="str">
        <f aca="false">IF(AND(A7671&gt;=Stimuli!$B$2,A7671&lt;=Stimuli!$C$2),Stimuli!$A$2,IF(AND(A7671&gt;=Stimuli!$B$3,A7671&lt;=Stimuli!$C$3),Stimuli!$A$3,IF(AND(A7671&gt;=Stimuli!$B$4,A7671&lt;=Stimuli!$C$4),Stimuli!$A$4,"")))</f>
        <v>02 e.l.f. - Power Grip Styling (30.03s)</v>
      </c>
      <c r="I7671" s="6" t="n">
        <f aca="false">(B7671-B7670)/((A7671-A7670)/1000)</f>
        <v>-0.18754578754573</v>
      </c>
      <c r="J7671" s="6" t="n">
        <f aca="false">IF(OR(B7671&lt;Rules!$B$2,B7671&gt;Rules!$B$3,ABS(I7671)&gt;Rules!$B$4,OR(B7672&lt;Rules!$B$2,B7672&gt;Rules!$B$3,ABS(I7672)&gt;Rules!$B$4)),1,0)</f>
        <v>0</v>
      </c>
      <c r="K7671" s="6" t="str">
        <f aca="false">IF(F7671=1,COUNTIF($F$2:F7671,1),"")</f>
        <v/>
      </c>
    </row>
    <row r="7672" customFormat="false" ht="15" hidden="false" customHeight="false" outlineLevel="0" collapsed="false">
      <c r="A7672" s="6" t="n">
        <v>60253.493</v>
      </c>
      <c r="B7672" s="6" t="n">
        <v>2.16190476190476</v>
      </c>
      <c r="C7672" s="6" t="n">
        <v>82</v>
      </c>
      <c r="D7672" s="6" t="n">
        <v>-1</v>
      </c>
      <c r="E7672" s="6" t="n">
        <v>2.09010989010989</v>
      </c>
      <c r="F7672" s="6" t="n">
        <v>0</v>
      </c>
      <c r="G7672" s="6" t="n">
        <v>0.0644688644688642</v>
      </c>
      <c r="H7672" s="6" t="str">
        <f aca="false">IF(AND(A7672&gt;=Stimuli!$B$2,A7672&lt;=Stimuli!$C$2),Stimuli!$A$2,IF(AND(A7672&gt;=Stimuli!$B$3,A7672&lt;=Stimuli!$C$3),Stimuli!$A$3,IF(AND(A7672&gt;=Stimuli!$B$4,A7672&lt;=Stimuli!$C$4),Stimuli!$A$4,"")))</f>
        <v>02 e.l.f. - Power Grip Styling (30.03s)</v>
      </c>
      <c r="I7672" s="6" t="n">
        <f aca="false">(B7672-B7671)/((A7672-A7671)/1000)</f>
        <v>0.37509157509146</v>
      </c>
      <c r="J7672" s="6" t="n">
        <f aca="false">IF(OR(B7672&lt;Rules!$B$2,B7672&gt;Rules!$B$3,ABS(I7672)&gt;Rules!$B$4,OR(B7673&lt;Rules!$B$2,B7673&gt;Rules!$B$3,ABS(I7673)&gt;Rules!$B$4)),1,0)</f>
        <v>0</v>
      </c>
      <c r="K7672" s="6" t="str">
        <f aca="false">IF(F7672=1,COUNTIF($F$2:F7672,1),"")</f>
        <v/>
      </c>
    </row>
    <row r="7673" customFormat="false" ht="15" hidden="false" customHeight="false" outlineLevel="0" collapsed="false">
      <c r="A7673" s="6" t="n">
        <v>60261.3055</v>
      </c>
      <c r="B7673" s="6" t="n">
        <v>2.15750915750916</v>
      </c>
      <c r="C7673" s="6" t="n">
        <v>82</v>
      </c>
      <c r="D7673" s="6" t="n">
        <v>-1</v>
      </c>
      <c r="E7673" s="6" t="n">
        <v>2.09010989010989</v>
      </c>
      <c r="F7673" s="6" t="n">
        <v>0</v>
      </c>
      <c r="G7673" s="6" t="n">
        <v>0.0644688644688642</v>
      </c>
      <c r="H7673" s="6" t="str">
        <f aca="false">IF(AND(A7673&gt;=Stimuli!$B$2,A7673&lt;=Stimuli!$C$2),Stimuli!$A$2,IF(AND(A7673&gt;=Stimuli!$B$3,A7673&lt;=Stimuli!$C$3),Stimuli!$A$3,IF(AND(A7673&gt;=Stimuli!$B$4,A7673&lt;=Stimuli!$C$4),Stimuli!$A$4,"")))</f>
        <v>02 e.l.f. - Power Grip Styling (30.03s)</v>
      </c>
      <c r="I7673" s="6" t="n">
        <f aca="false">(B7673-B7672)/((A7673-A7672)/1000)</f>
        <v>-0.562637362637304</v>
      </c>
      <c r="J7673" s="6" t="n">
        <f aca="false">IF(OR(B7673&lt;Rules!$B$2,B7673&gt;Rules!$B$3,ABS(I7673)&gt;Rules!$B$4,OR(B7674&lt;Rules!$B$2,B7674&gt;Rules!$B$3,ABS(I7674)&gt;Rules!$B$4)),1,0)</f>
        <v>0</v>
      </c>
      <c r="K7673" s="6" t="str">
        <f aca="false">IF(F7673=1,COUNTIF($F$2:F7673,1),"")</f>
        <v/>
      </c>
    </row>
    <row r="7674" customFormat="false" ht="15" hidden="false" customHeight="false" outlineLevel="0" collapsed="false">
      <c r="A7674" s="6" t="n">
        <v>60269.118</v>
      </c>
      <c r="B7674" s="6" t="n">
        <v>2.16336996336996</v>
      </c>
      <c r="C7674" s="6" t="n">
        <v>82</v>
      </c>
      <c r="D7674" s="6" t="n">
        <v>-1</v>
      </c>
      <c r="E7674" s="6" t="n">
        <v>2.09010989010989</v>
      </c>
      <c r="F7674" s="6" t="n">
        <v>0</v>
      </c>
      <c r="G7674" s="6" t="n">
        <v>0.0644688644688642</v>
      </c>
      <c r="H7674" s="6" t="str">
        <f aca="false">IF(AND(A7674&gt;=Stimuli!$B$2,A7674&lt;=Stimuli!$C$2),Stimuli!$A$2,IF(AND(A7674&gt;=Stimuli!$B$3,A7674&lt;=Stimuli!$C$3),Stimuli!$A$3,IF(AND(A7674&gt;=Stimuli!$B$4,A7674&lt;=Stimuli!$C$4),Stimuli!$A$4,"")))</f>
        <v>02 e.l.f. - Power Grip Styling (30.03s)</v>
      </c>
      <c r="I7674" s="6" t="n">
        <f aca="false">(B7674-B7673)/((A7674-A7673)/1000)</f>
        <v>0.750183150183148</v>
      </c>
      <c r="J7674" s="6" t="n">
        <f aca="false">IF(OR(B7674&lt;Rules!$B$2,B7674&gt;Rules!$B$3,ABS(I7674)&gt;Rules!$B$4,OR(B7675&lt;Rules!$B$2,B7675&gt;Rules!$B$3,ABS(I7675)&gt;Rules!$B$4)),1,0)</f>
        <v>0</v>
      </c>
      <c r="K7674" s="6" t="str">
        <f aca="false">IF(F7674=1,COUNTIF($F$2:F7674,1),"")</f>
        <v/>
      </c>
    </row>
    <row r="7675" customFormat="false" ht="15" hidden="false" customHeight="false" outlineLevel="0" collapsed="false">
      <c r="A7675" s="6" t="n">
        <v>60276.9305</v>
      </c>
      <c r="B7675" s="6" t="n">
        <v>2.15604395604396</v>
      </c>
      <c r="C7675" s="6" t="n">
        <v>82</v>
      </c>
      <c r="D7675" s="6" t="n">
        <v>-1</v>
      </c>
      <c r="E7675" s="6" t="n">
        <v>2.09010989010989</v>
      </c>
      <c r="F7675" s="6" t="n">
        <v>0</v>
      </c>
      <c r="G7675" s="6" t="n">
        <v>0.0644688644688642</v>
      </c>
      <c r="H7675" s="6" t="str">
        <f aca="false">IF(AND(A7675&gt;=Stimuli!$B$2,A7675&lt;=Stimuli!$C$2),Stimuli!$A$2,IF(AND(A7675&gt;=Stimuli!$B$3,A7675&lt;=Stimuli!$C$3),Stimuli!$A$3,IF(AND(A7675&gt;=Stimuli!$B$4,A7675&lt;=Stimuli!$C$4),Stimuli!$A$4,"")))</f>
        <v>02 e.l.f. - Power Grip Styling (30.03s)</v>
      </c>
      <c r="I7675" s="6" t="n">
        <f aca="false">(B7675-B7674)/((A7675-A7674)/1000)</f>
        <v>-0.937728937728878</v>
      </c>
      <c r="J7675" s="6" t="n">
        <f aca="false">IF(OR(B7675&lt;Rules!$B$2,B7675&gt;Rules!$B$3,ABS(I7675)&gt;Rules!$B$4,OR(B7676&lt;Rules!$B$2,B7676&gt;Rules!$B$3,ABS(I7676)&gt;Rules!$B$4)),1,0)</f>
        <v>0</v>
      </c>
      <c r="K7675" s="6" t="str">
        <f aca="false">IF(F7675=1,COUNTIF($F$2:F7675,1),"")</f>
        <v/>
      </c>
    </row>
    <row r="7676" customFormat="false" ht="15" hidden="false" customHeight="false" outlineLevel="0" collapsed="false">
      <c r="A7676" s="6" t="n">
        <v>60284.743</v>
      </c>
      <c r="B7676" s="6" t="n">
        <v>2.16336996336996</v>
      </c>
      <c r="C7676" s="6" t="n">
        <v>82</v>
      </c>
      <c r="D7676" s="6" t="n">
        <v>-1</v>
      </c>
      <c r="E7676" s="6" t="n">
        <v>2.09010989010989</v>
      </c>
      <c r="F7676" s="6" t="n">
        <v>0</v>
      </c>
      <c r="G7676" s="6" t="n">
        <v>0.0644688644688642</v>
      </c>
      <c r="H7676" s="6" t="str">
        <f aca="false">IF(AND(A7676&gt;=Stimuli!$B$2,A7676&lt;=Stimuli!$C$2),Stimuli!$A$2,IF(AND(A7676&gt;=Stimuli!$B$3,A7676&lt;=Stimuli!$C$3),Stimuli!$A$3,IF(AND(A7676&gt;=Stimuli!$B$4,A7676&lt;=Stimuli!$C$4),Stimuli!$A$4,"")))</f>
        <v>02 e.l.f. - Power Grip Styling (30.03s)</v>
      </c>
      <c r="I7676" s="6" t="n">
        <f aca="false">(B7676-B7675)/((A7676-A7675)/1000)</f>
        <v>0.937728937728878</v>
      </c>
      <c r="J7676" s="6" t="n">
        <f aca="false">IF(OR(B7676&lt;Rules!$B$2,B7676&gt;Rules!$B$3,ABS(I7676)&gt;Rules!$B$4,OR(B7677&lt;Rules!$B$2,B7677&gt;Rules!$B$3,ABS(I7677)&gt;Rules!$B$4)),1,0)</f>
        <v>0</v>
      </c>
      <c r="K7676" s="6" t="str">
        <f aca="false">IF(F7676=1,COUNTIF($F$2:F7676,1),"")</f>
        <v/>
      </c>
    </row>
    <row r="7677" customFormat="false" ht="15" hidden="false" customHeight="false" outlineLevel="0" collapsed="false">
      <c r="A7677" s="6" t="n">
        <v>60292.5555</v>
      </c>
      <c r="B7677" s="6" t="n">
        <v>2.15604395604396</v>
      </c>
      <c r="C7677" s="6" t="n">
        <v>82</v>
      </c>
      <c r="D7677" s="6" t="n">
        <v>-1</v>
      </c>
      <c r="E7677" s="6" t="n">
        <v>2.09157509157509</v>
      </c>
      <c r="F7677" s="6" t="n">
        <v>0</v>
      </c>
      <c r="G7677" s="6" t="n">
        <v>0.0644688644688642</v>
      </c>
      <c r="H7677" s="6" t="str">
        <f aca="false">IF(AND(A7677&gt;=Stimuli!$B$2,A7677&lt;=Stimuli!$C$2),Stimuli!$A$2,IF(AND(A7677&gt;=Stimuli!$B$3,A7677&lt;=Stimuli!$C$3),Stimuli!$A$3,IF(AND(A7677&gt;=Stimuli!$B$4,A7677&lt;=Stimuli!$C$4),Stimuli!$A$4,"")))</f>
        <v>02 e.l.f. - Power Grip Styling (30.03s)</v>
      </c>
      <c r="I7677" s="6" t="n">
        <f aca="false">(B7677-B7676)/((A7677-A7676)/1000)</f>
        <v>-0.937728937728878</v>
      </c>
      <c r="J7677" s="6" t="n">
        <f aca="false">IF(OR(B7677&lt;Rules!$B$2,B7677&gt;Rules!$B$3,ABS(I7677)&gt;Rules!$B$4,OR(B7678&lt;Rules!$B$2,B7678&gt;Rules!$B$3,ABS(I7678)&gt;Rules!$B$4)),1,0)</f>
        <v>0</v>
      </c>
      <c r="K7677" s="6" t="str">
        <f aca="false">IF(F7677=1,COUNTIF($F$2:F7677,1),"")</f>
        <v/>
      </c>
    </row>
    <row r="7678" customFormat="false" ht="15" hidden="false" customHeight="false" outlineLevel="0" collapsed="false">
      <c r="A7678" s="6" t="n">
        <v>60300.368</v>
      </c>
      <c r="B7678" s="6" t="n">
        <v>2.16336996336996</v>
      </c>
      <c r="C7678" s="6" t="n">
        <v>82</v>
      </c>
      <c r="D7678" s="6" t="n">
        <v>-1</v>
      </c>
      <c r="E7678" s="6" t="n">
        <v>2.09157509157509</v>
      </c>
      <c r="F7678" s="6" t="n">
        <v>0</v>
      </c>
      <c r="G7678" s="6" t="n">
        <v>0.0644688644688642</v>
      </c>
      <c r="H7678" s="6" t="str">
        <f aca="false">IF(AND(A7678&gt;=Stimuli!$B$2,A7678&lt;=Stimuli!$C$2),Stimuli!$A$2,IF(AND(A7678&gt;=Stimuli!$B$3,A7678&lt;=Stimuli!$C$3),Stimuli!$A$3,IF(AND(A7678&gt;=Stimuli!$B$4,A7678&lt;=Stimuli!$C$4),Stimuli!$A$4,"")))</f>
        <v>02 e.l.f. - Power Grip Styling (30.03s)</v>
      </c>
      <c r="I7678" s="6" t="n">
        <f aca="false">(B7678-B7677)/((A7678-A7677)/1000)</f>
        <v>0.937728937728878</v>
      </c>
      <c r="J7678" s="6" t="n">
        <f aca="false">IF(OR(B7678&lt;Rules!$B$2,B7678&gt;Rules!$B$3,ABS(I7678)&gt;Rules!$B$4,OR(B7679&lt;Rules!$B$2,B7679&gt;Rules!$B$3,ABS(I7679)&gt;Rules!$B$4)),1,0)</f>
        <v>0</v>
      </c>
      <c r="K7678" s="6" t="str">
        <f aca="false">IF(F7678=1,COUNTIF($F$2:F7678,1),"")</f>
        <v/>
      </c>
    </row>
    <row r="7679" customFormat="false" ht="15" hidden="false" customHeight="false" outlineLevel="0" collapsed="false">
      <c r="A7679" s="6" t="n">
        <v>60308.1805</v>
      </c>
      <c r="B7679" s="6" t="n">
        <v>2.15604395604396</v>
      </c>
      <c r="C7679" s="6" t="n">
        <v>82</v>
      </c>
      <c r="D7679" s="6" t="n">
        <v>-1</v>
      </c>
      <c r="E7679" s="6" t="n">
        <v>2.09304029304029</v>
      </c>
      <c r="F7679" s="6" t="n">
        <v>0</v>
      </c>
      <c r="G7679" s="6" t="n">
        <v>0.0644688644688642</v>
      </c>
      <c r="H7679" s="6" t="str">
        <f aca="false">IF(AND(A7679&gt;=Stimuli!$B$2,A7679&lt;=Stimuli!$C$2),Stimuli!$A$2,IF(AND(A7679&gt;=Stimuli!$B$3,A7679&lt;=Stimuli!$C$3),Stimuli!$A$3,IF(AND(A7679&gt;=Stimuli!$B$4,A7679&lt;=Stimuli!$C$4),Stimuli!$A$4,"")))</f>
        <v>02 e.l.f. - Power Grip Styling (30.03s)</v>
      </c>
      <c r="I7679" s="6" t="n">
        <f aca="false">(B7679-B7678)/((A7679-A7678)/1000)</f>
        <v>-0.937728937728878</v>
      </c>
      <c r="J7679" s="6" t="n">
        <f aca="false">IF(OR(B7679&lt;Rules!$B$2,B7679&gt;Rules!$B$3,ABS(I7679)&gt;Rules!$B$4,OR(B7680&lt;Rules!$B$2,B7680&gt;Rules!$B$3,ABS(I7680)&gt;Rules!$B$4)),1,0)</f>
        <v>0</v>
      </c>
      <c r="K7679" s="6" t="str">
        <f aca="false">IF(F7679=1,COUNTIF($F$2:F7679,1),"")</f>
        <v/>
      </c>
    </row>
    <row r="7680" customFormat="false" ht="15" hidden="false" customHeight="false" outlineLevel="0" collapsed="false">
      <c r="A7680" s="6" t="n">
        <v>60315.993</v>
      </c>
      <c r="B7680" s="6" t="n">
        <v>2.16190476190476</v>
      </c>
      <c r="C7680" s="6" t="n">
        <v>82</v>
      </c>
      <c r="D7680" s="6" t="n">
        <v>-1</v>
      </c>
      <c r="E7680" s="6" t="n">
        <v>2.09304029304029</v>
      </c>
      <c r="F7680" s="6" t="n">
        <v>0</v>
      </c>
      <c r="G7680" s="6" t="n">
        <v>0.0644688644688642</v>
      </c>
      <c r="H7680" s="6" t="str">
        <f aca="false">IF(AND(A7680&gt;=Stimuli!$B$2,A7680&lt;=Stimuli!$C$2),Stimuli!$A$2,IF(AND(A7680&gt;=Stimuli!$B$3,A7680&lt;=Stimuli!$C$3),Stimuli!$A$3,IF(AND(A7680&gt;=Stimuli!$B$4,A7680&lt;=Stimuli!$C$4),Stimuli!$A$4,"")))</f>
        <v>02 e.l.f. - Power Grip Styling (30.03s)</v>
      </c>
      <c r="I7680" s="6" t="n">
        <f aca="false">(B7680-B7679)/((A7680-A7679)/1000)</f>
        <v>0.750183150183034</v>
      </c>
      <c r="J7680" s="6" t="n">
        <f aca="false">IF(OR(B7680&lt;Rules!$B$2,B7680&gt;Rules!$B$3,ABS(I7680)&gt;Rules!$B$4,OR(B7681&lt;Rules!$B$2,B7681&gt;Rules!$B$3,ABS(I7681)&gt;Rules!$B$4)),1,0)</f>
        <v>0</v>
      </c>
      <c r="K7680" s="6" t="str">
        <f aca="false">IF(F7680=1,COUNTIF($F$2:F7680,1),"")</f>
        <v/>
      </c>
    </row>
    <row r="7681" customFormat="false" ht="15" hidden="false" customHeight="false" outlineLevel="0" collapsed="false">
      <c r="A7681" s="6" t="n">
        <v>60323.8055</v>
      </c>
      <c r="B7681" s="6" t="n">
        <v>2.15604395604396</v>
      </c>
      <c r="C7681" s="6" t="n">
        <v>82</v>
      </c>
      <c r="D7681" s="6" t="n">
        <v>-1</v>
      </c>
      <c r="E7681" s="6" t="n">
        <v>2.09304029304029</v>
      </c>
      <c r="F7681" s="6" t="n">
        <v>0</v>
      </c>
      <c r="G7681" s="6" t="n">
        <v>0.0644688644688642</v>
      </c>
      <c r="H7681" s="6" t="str">
        <f aca="false">IF(AND(A7681&gt;=Stimuli!$B$2,A7681&lt;=Stimuli!$C$2),Stimuli!$A$2,IF(AND(A7681&gt;=Stimuli!$B$3,A7681&lt;=Stimuli!$C$3),Stimuli!$A$3,IF(AND(A7681&gt;=Stimuli!$B$4,A7681&lt;=Stimuli!$C$4),Stimuli!$A$4,"")))</f>
        <v>02 e.l.f. - Power Grip Styling (30.03s)</v>
      </c>
      <c r="I7681" s="6" t="n">
        <f aca="false">(B7681-B7680)/((A7681-A7680)/1000)</f>
        <v>-0.750183150183034</v>
      </c>
      <c r="J7681" s="6" t="n">
        <f aca="false">IF(OR(B7681&lt;Rules!$B$2,B7681&gt;Rules!$B$3,ABS(I7681)&gt;Rules!$B$4,OR(B7682&lt;Rules!$B$2,B7682&gt;Rules!$B$3,ABS(I7682)&gt;Rules!$B$4)),1,0)</f>
        <v>0</v>
      </c>
      <c r="K7681" s="6" t="str">
        <f aca="false">IF(F7681=1,COUNTIF($F$2:F7681,1),"")</f>
        <v/>
      </c>
    </row>
    <row r="7682" customFormat="false" ht="15" hidden="false" customHeight="false" outlineLevel="0" collapsed="false">
      <c r="A7682" s="6" t="n">
        <v>60331.618</v>
      </c>
      <c r="B7682" s="6" t="n">
        <v>2.16336996336996</v>
      </c>
      <c r="C7682" s="6" t="n">
        <v>82</v>
      </c>
      <c r="D7682" s="6" t="n">
        <v>-1</v>
      </c>
      <c r="E7682" s="6" t="n">
        <v>2.09304029304029</v>
      </c>
      <c r="F7682" s="6" t="n">
        <v>0</v>
      </c>
      <c r="G7682" s="6" t="n">
        <v>0.0644688644688642</v>
      </c>
      <c r="H7682" s="6" t="str">
        <f aca="false">IF(AND(A7682&gt;=Stimuli!$B$2,A7682&lt;=Stimuli!$C$2),Stimuli!$A$2,IF(AND(A7682&gt;=Stimuli!$B$3,A7682&lt;=Stimuli!$C$3),Stimuli!$A$3,IF(AND(A7682&gt;=Stimuli!$B$4,A7682&lt;=Stimuli!$C$4),Stimuli!$A$4,"")))</f>
        <v>02 e.l.f. - Power Grip Styling (30.03s)</v>
      </c>
      <c r="I7682" s="6" t="n">
        <f aca="false">(B7682-B7681)/((A7682-A7681)/1000)</f>
        <v>0.937728937728878</v>
      </c>
      <c r="J7682" s="6" t="n">
        <f aca="false">IF(OR(B7682&lt;Rules!$B$2,B7682&gt;Rules!$B$3,ABS(I7682)&gt;Rules!$B$4,OR(B7683&lt;Rules!$B$2,B7683&gt;Rules!$B$3,ABS(I7683)&gt;Rules!$B$4)),1,0)</f>
        <v>0</v>
      </c>
      <c r="K7682" s="6" t="str">
        <f aca="false">IF(F7682=1,COUNTIF($F$2:F7682,1),"")</f>
        <v/>
      </c>
    </row>
    <row r="7683" customFormat="false" ht="15" hidden="false" customHeight="false" outlineLevel="0" collapsed="false">
      <c r="A7683" s="6" t="n">
        <v>60339.4305</v>
      </c>
      <c r="B7683" s="6" t="n">
        <v>2.15750915750916</v>
      </c>
      <c r="C7683" s="6" t="n">
        <v>82</v>
      </c>
      <c r="D7683" s="6" t="n">
        <v>-1</v>
      </c>
      <c r="E7683" s="6" t="n">
        <v>2.09304029304029</v>
      </c>
      <c r="F7683" s="6" t="n">
        <v>0</v>
      </c>
      <c r="G7683" s="6" t="n">
        <v>0.0644688644688642</v>
      </c>
      <c r="H7683" s="6" t="str">
        <f aca="false">IF(AND(A7683&gt;=Stimuli!$B$2,A7683&lt;=Stimuli!$C$2),Stimuli!$A$2,IF(AND(A7683&gt;=Stimuli!$B$3,A7683&lt;=Stimuli!$C$3),Stimuli!$A$3,IF(AND(A7683&gt;=Stimuli!$B$4,A7683&lt;=Stimuli!$C$4),Stimuli!$A$4,"")))</f>
        <v>02 e.l.f. - Power Grip Styling (30.03s)</v>
      </c>
      <c r="I7683" s="6" t="n">
        <f aca="false">(B7683-B7682)/((A7683-A7682)/1000)</f>
        <v>-0.750183150183148</v>
      </c>
      <c r="J7683" s="6" t="n">
        <f aca="false">IF(OR(B7683&lt;Rules!$B$2,B7683&gt;Rules!$B$3,ABS(I7683)&gt;Rules!$B$4,OR(B7684&lt;Rules!$B$2,B7684&gt;Rules!$B$3,ABS(I7684)&gt;Rules!$B$4)),1,0)</f>
        <v>0</v>
      </c>
      <c r="K7683" s="6" t="str">
        <f aca="false">IF(F7683=1,COUNTIF($F$2:F7683,1),"")</f>
        <v/>
      </c>
    </row>
    <row r="7684" customFormat="false" ht="15" hidden="false" customHeight="false" outlineLevel="0" collapsed="false">
      <c r="A7684" s="6" t="n">
        <v>60347.243</v>
      </c>
      <c r="B7684" s="6" t="n">
        <v>2.16190476190476</v>
      </c>
      <c r="C7684" s="6" t="n">
        <v>82</v>
      </c>
      <c r="D7684" s="6" t="n">
        <v>-1</v>
      </c>
      <c r="E7684" s="6" t="n">
        <v>2.09304029304029</v>
      </c>
      <c r="F7684" s="6" t="n">
        <v>0</v>
      </c>
      <c r="G7684" s="6" t="n">
        <v>0.0644688644688642</v>
      </c>
      <c r="H7684" s="6" t="str">
        <f aca="false">IF(AND(A7684&gt;=Stimuli!$B$2,A7684&lt;=Stimuli!$C$2),Stimuli!$A$2,IF(AND(A7684&gt;=Stimuli!$B$3,A7684&lt;=Stimuli!$C$3),Stimuli!$A$3,IF(AND(A7684&gt;=Stimuli!$B$4,A7684&lt;=Stimuli!$C$4),Stimuli!$A$4,"")))</f>
        <v>02 e.l.f. - Power Grip Styling (30.03s)</v>
      </c>
      <c r="I7684" s="6" t="n">
        <f aca="false">(B7684-B7683)/((A7684-A7683)/1000)</f>
        <v>0.562637362637304</v>
      </c>
      <c r="J7684" s="6" t="n">
        <f aca="false">IF(OR(B7684&lt;Rules!$B$2,B7684&gt;Rules!$B$3,ABS(I7684)&gt;Rules!$B$4,OR(B7685&lt;Rules!$B$2,B7685&gt;Rules!$B$3,ABS(I7685)&gt;Rules!$B$4)),1,0)</f>
        <v>0</v>
      </c>
      <c r="K7684" s="6" t="str">
        <f aca="false">IF(F7684=1,COUNTIF($F$2:F7684,1),"")</f>
        <v/>
      </c>
    </row>
    <row r="7685" customFormat="false" ht="15" hidden="false" customHeight="false" outlineLevel="0" collapsed="false">
      <c r="A7685" s="6" t="n">
        <v>60355.0555</v>
      </c>
      <c r="B7685" s="6" t="n">
        <v>2.15897435897436</v>
      </c>
      <c r="C7685" s="6" t="n">
        <v>82</v>
      </c>
      <c r="D7685" s="6" t="n">
        <v>-1</v>
      </c>
      <c r="E7685" s="6" t="n">
        <v>2.09304029304029</v>
      </c>
      <c r="F7685" s="6" t="n">
        <v>0</v>
      </c>
      <c r="G7685" s="6" t="n">
        <v>0.0644688644688642</v>
      </c>
      <c r="H7685" s="6" t="str">
        <f aca="false">IF(AND(A7685&gt;=Stimuli!$B$2,A7685&lt;=Stimuli!$C$2),Stimuli!$A$2,IF(AND(A7685&gt;=Stimuli!$B$3,A7685&lt;=Stimuli!$C$3),Stimuli!$A$3,IF(AND(A7685&gt;=Stimuli!$B$4,A7685&lt;=Stimuli!$C$4),Stimuli!$A$4,"")))</f>
        <v>02 e.l.f. - Power Grip Styling (30.03s)</v>
      </c>
      <c r="I7685" s="6" t="n">
        <f aca="false">(B7685-B7684)/((A7685-A7684)/1000)</f>
        <v>-0.37509157509146</v>
      </c>
      <c r="J7685" s="6" t="n">
        <f aca="false">IF(OR(B7685&lt;Rules!$B$2,B7685&gt;Rules!$B$3,ABS(I7685)&gt;Rules!$B$4,OR(B7686&lt;Rules!$B$2,B7686&gt;Rules!$B$3,ABS(I7686)&gt;Rules!$B$4)),1,0)</f>
        <v>0</v>
      </c>
      <c r="K7685" s="6" t="str">
        <f aca="false">IF(F7685=1,COUNTIF($F$2:F7685,1),"")</f>
        <v/>
      </c>
    </row>
    <row r="7686" customFormat="false" ht="15" hidden="false" customHeight="false" outlineLevel="0" collapsed="false">
      <c r="A7686" s="6" t="n">
        <v>60362.868</v>
      </c>
      <c r="B7686" s="6" t="n">
        <v>2.16043956043956</v>
      </c>
      <c r="C7686" s="6" t="n">
        <v>82</v>
      </c>
      <c r="D7686" s="6" t="n">
        <v>-1</v>
      </c>
      <c r="E7686" s="6" t="n">
        <v>2.09304029304029</v>
      </c>
      <c r="F7686" s="6" t="n">
        <v>0</v>
      </c>
      <c r="G7686" s="6" t="n">
        <v>0.0644688644688642</v>
      </c>
      <c r="H7686" s="6" t="str">
        <f aca="false">IF(AND(A7686&gt;=Stimuli!$B$2,A7686&lt;=Stimuli!$C$2),Stimuli!$A$2,IF(AND(A7686&gt;=Stimuli!$B$3,A7686&lt;=Stimuli!$C$3),Stimuli!$A$3,IF(AND(A7686&gt;=Stimuli!$B$4,A7686&lt;=Stimuli!$C$4),Stimuli!$A$4,"")))</f>
        <v>02 e.l.f. - Power Grip Styling (30.03s)</v>
      </c>
      <c r="I7686" s="6" t="n">
        <f aca="false">(B7686-B7685)/((A7686-A7685)/1000)</f>
        <v>0.18754578754573</v>
      </c>
      <c r="J7686" s="6" t="n">
        <f aca="false">IF(OR(B7686&lt;Rules!$B$2,B7686&gt;Rules!$B$3,ABS(I7686)&gt;Rules!$B$4,OR(B7687&lt;Rules!$B$2,B7687&gt;Rules!$B$3,ABS(I7687)&gt;Rules!$B$4)),1,0)</f>
        <v>0</v>
      </c>
      <c r="K7686" s="6" t="str">
        <f aca="false">IF(F7686=1,COUNTIF($F$2:F7686,1),"")</f>
        <v/>
      </c>
    </row>
    <row r="7687" customFormat="false" ht="15" hidden="false" customHeight="false" outlineLevel="0" collapsed="false">
      <c r="A7687" s="6" t="n">
        <v>60370.6805</v>
      </c>
      <c r="B7687" s="6" t="n">
        <v>2.16043956043956</v>
      </c>
      <c r="C7687" s="6" t="n">
        <v>82</v>
      </c>
      <c r="D7687" s="6" t="n">
        <v>-1</v>
      </c>
      <c r="E7687" s="6" t="n">
        <v>2.09450549450549</v>
      </c>
      <c r="F7687" s="6" t="n">
        <v>0</v>
      </c>
      <c r="G7687" s="6" t="n">
        <v>0.0644688644688642</v>
      </c>
      <c r="H7687" s="6" t="str">
        <f aca="false">IF(AND(A7687&gt;=Stimuli!$B$2,A7687&lt;=Stimuli!$C$2),Stimuli!$A$2,IF(AND(A7687&gt;=Stimuli!$B$3,A7687&lt;=Stimuli!$C$3),Stimuli!$A$3,IF(AND(A7687&gt;=Stimuli!$B$4,A7687&lt;=Stimuli!$C$4),Stimuli!$A$4,"")))</f>
        <v>02 e.l.f. - Power Grip Styling (30.03s)</v>
      </c>
      <c r="I7687" s="6" t="n">
        <f aca="false">(B7687-B7686)/((A7687-A7686)/1000)</f>
        <v>0</v>
      </c>
      <c r="J7687" s="6" t="n">
        <f aca="false">IF(OR(B7687&lt;Rules!$B$2,B7687&gt;Rules!$B$3,ABS(I7687)&gt;Rules!$B$4,OR(B7688&lt;Rules!$B$2,B7688&gt;Rules!$B$3,ABS(I7688)&gt;Rules!$B$4)),1,0)</f>
        <v>0</v>
      </c>
      <c r="K7687" s="6" t="str">
        <f aca="false">IF(F7687=1,COUNTIF($F$2:F7687,1),"")</f>
        <v/>
      </c>
    </row>
    <row r="7688" customFormat="false" ht="15" hidden="false" customHeight="false" outlineLevel="0" collapsed="false">
      <c r="A7688" s="6" t="n">
        <v>60378.493</v>
      </c>
      <c r="B7688" s="6" t="n">
        <v>2.15750915750916</v>
      </c>
      <c r="C7688" s="6" t="n">
        <v>82</v>
      </c>
      <c r="D7688" s="6" t="n">
        <v>-1</v>
      </c>
      <c r="E7688" s="6" t="n">
        <v>2.09450549450549</v>
      </c>
      <c r="F7688" s="6" t="n">
        <v>0</v>
      </c>
      <c r="G7688" s="6" t="n">
        <v>0.0644688644688642</v>
      </c>
      <c r="H7688" s="6" t="str">
        <f aca="false">IF(AND(A7688&gt;=Stimuli!$B$2,A7688&lt;=Stimuli!$C$2),Stimuli!$A$2,IF(AND(A7688&gt;=Stimuli!$B$3,A7688&lt;=Stimuli!$C$3),Stimuli!$A$3,IF(AND(A7688&gt;=Stimuli!$B$4,A7688&lt;=Stimuli!$C$4),Stimuli!$A$4,"")))</f>
        <v>02 e.l.f. - Power Grip Styling (30.03s)</v>
      </c>
      <c r="I7688" s="6" t="n">
        <f aca="false">(B7688-B7687)/((A7688-A7687)/1000)</f>
        <v>-0.375091575091574</v>
      </c>
      <c r="J7688" s="6" t="n">
        <f aca="false">IF(OR(B7688&lt;Rules!$B$2,B7688&gt;Rules!$B$3,ABS(I7688)&gt;Rules!$B$4,OR(B7689&lt;Rules!$B$2,B7689&gt;Rules!$B$3,ABS(I7689)&gt;Rules!$B$4)),1,0)</f>
        <v>0</v>
      </c>
      <c r="K7688" s="6" t="str">
        <f aca="false">IF(F7688=1,COUNTIF($F$2:F7688,1),"")</f>
        <v/>
      </c>
    </row>
    <row r="7689" customFormat="false" ht="15" hidden="false" customHeight="false" outlineLevel="0" collapsed="false">
      <c r="A7689" s="6" t="n">
        <v>60386.3055</v>
      </c>
      <c r="B7689" s="6" t="n">
        <v>2.16190476190476</v>
      </c>
      <c r="C7689" s="6" t="n">
        <v>82</v>
      </c>
      <c r="D7689" s="6" t="n">
        <v>-1</v>
      </c>
      <c r="E7689" s="6" t="n">
        <v>2.09450549450549</v>
      </c>
      <c r="F7689" s="6" t="n">
        <v>0</v>
      </c>
      <c r="G7689" s="6" t="n">
        <v>0.0644688644688642</v>
      </c>
      <c r="H7689" s="6" t="str">
        <f aca="false">IF(AND(A7689&gt;=Stimuli!$B$2,A7689&lt;=Stimuli!$C$2),Stimuli!$A$2,IF(AND(A7689&gt;=Stimuli!$B$3,A7689&lt;=Stimuli!$C$3),Stimuli!$A$3,IF(AND(A7689&gt;=Stimuli!$B$4,A7689&lt;=Stimuli!$C$4),Stimuli!$A$4,"")))</f>
        <v>02 e.l.f. - Power Grip Styling (30.03s)</v>
      </c>
      <c r="I7689" s="6" t="n">
        <f aca="false">(B7689-B7688)/((A7689-A7688)/1000)</f>
        <v>0.562637362637304</v>
      </c>
      <c r="J7689" s="6" t="n">
        <f aca="false">IF(OR(B7689&lt;Rules!$B$2,B7689&gt;Rules!$B$3,ABS(I7689)&gt;Rules!$B$4,OR(B7690&lt;Rules!$B$2,B7690&gt;Rules!$B$3,ABS(I7690)&gt;Rules!$B$4)),1,0)</f>
        <v>0</v>
      </c>
      <c r="K7689" s="6" t="str">
        <f aca="false">IF(F7689=1,COUNTIF($F$2:F7689,1),"")</f>
        <v/>
      </c>
    </row>
    <row r="7690" customFormat="false" ht="15" hidden="false" customHeight="false" outlineLevel="0" collapsed="false">
      <c r="A7690" s="6" t="n">
        <v>60394.118</v>
      </c>
      <c r="B7690" s="6" t="n">
        <v>2.15750915750916</v>
      </c>
      <c r="C7690" s="6" t="n">
        <v>82</v>
      </c>
      <c r="D7690" s="6" t="n">
        <v>-1</v>
      </c>
      <c r="E7690" s="6" t="n">
        <v>2.09450549450549</v>
      </c>
      <c r="F7690" s="6" t="n">
        <v>0</v>
      </c>
      <c r="G7690" s="6" t="n">
        <v>0.0644688644688642</v>
      </c>
      <c r="H7690" s="6" t="str">
        <f aca="false">IF(AND(A7690&gt;=Stimuli!$B$2,A7690&lt;=Stimuli!$C$2),Stimuli!$A$2,IF(AND(A7690&gt;=Stimuli!$B$3,A7690&lt;=Stimuli!$C$3),Stimuli!$A$3,IF(AND(A7690&gt;=Stimuli!$B$4,A7690&lt;=Stimuli!$C$4),Stimuli!$A$4,"")))</f>
        <v>02 e.l.f. - Power Grip Styling (30.03s)</v>
      </c>
      <c r="I7690" s="6" t="n">
        <f aca="false">(B7690-B7689)/((A7690-A7689)/1000)</f>
        <v>-0.562637362637304</v>
      </c>
      <c r="J7690" s="6" t="n">
        <f aca="false">IF(OR(B7690&lt;Rules!$B$2,B7690&gt;Rules!$B$3,ABS(I7690)&gt;Rules!$B$4,OR(B7691&lt;Rules!$B$2,B7691&gt;Rules!$B$3,ABS(I7691)&gt;Rules!$B$4)),1,0)</f>
        <v>0</v>
      </c>
      <c r="K7690" s="6" t="str">
        <f aca="false">IF(F7690=1,COUNTIF($F$2:F7690,1),"")</f>
        <v/>
      </c>
    </row>
    <row r="7691" customFormat="false" ht="15" hidden="false" customHeight="false" outlineLevel="0" collapsed="false">
      <c r="A7691" s="6" t="n">
        <v>60401.9305</v>
      </c>
      <c r="B7691" s="6" t="n">
        <v>2.16336996336996</v>
      </c>
      <c r="C7691" s="6" t="n">
        <v>82</v>
      </c>
      <c r="D7691" s="6" t="n">
        <v>-1</v>
      </c>
      <c r="E7691" s="6" t="n">
        <v>2.09450549450549</v>
      </c>
      <c r="F7691" s="6" t="n">
        <v>0</v>
      </c>
      <c r="G7691" s="6" t="n">
        <v>0.0644688644688642</v>
      </c>
      <c r="H7691" s="6" t="str">
        <f aca="false">IF(AND(A7691&gt;=Stimuli!$B$2,A7691&lt;=Stimuli!$C$2),Stimuli!$A$2,IF(AND(A7691&gt;=Stimuli!$B$3,A7691&lt;=Stimuli!$C$3),Stimuli!$A$3,IF(AND(A7691&gt;=Stimuli!$B$4,A7691&lt;=Stimuli!$C$4),Stimuli!$A$4,"")))</f>
        <v>02 e.l.f. - Power Grip Styling (30.03s)</v>
      </c>
      <c r="I7691" s="6" t="n">
        <f aca="false">(B7691-B7690)/((A7691-A7690)/1000)</f>
        <v>0.750183150183148</v>
      </c>
      <c r="J7691" s="6" t="n">
        <f aca="false">IF(OR(B7691&lt;Rules!$B$2,B7691&gt;Rules!$B$3,ABS(I7691)&gt;Rules!$B$4,OR(B7692&lt;Rules!$B$2,B7692&gt;Rules!$B$3,ABS(I7692)&gt;Rules!$B$4)),1,0)</f>
        <v>0</v>
      </c>
      <c r="K7691" s="6" t="str">
        <f aca="false">IF(F7691=1,COUNTIF($F$2:F7691,1),"")</f>
        <v/>
      </c>
    </row>
    <row r="7692" customFormat="false" ht="15" hidden="false" customHeight="false" outlineLevel="0" collapsed="false">
      <c r="A7692" s="6" t="n">
        <v>60409.743</v>
      </c>
      <c r="B7692" s="6" t="n">
        <v>2.15750915750916</v>
      </c>
      <c r="C7692" s="6" t="n">
        <v>82</v>
      </c>
      <c r="D7692" s="6" t="n">
        <v>-1</v>
      </c>
      <c r="E7692" s="6" t="n">
        <v>2.0959706959707</v>
      </c>
      <c r="F7692" s="6" t="n">
        <v>0</v>
      </c>
      <c r="G7692" s="6" t="n">
        <v>0.0644688644688642</v>
      </c>
      <c r="H7692" s="6" t="str">
        <f aca="false">IF(AND(A7692&gt;=Stimuli!$B$2,A7692&lt;=Stimuli!$C$2),Stimuli!$A$2,IF(AND(A7692&gt;=Stimuli!$B$3,A7692&lt;=Stimuli!$C$3),Stimuli!$A$3,IF(AND(A7692&gt;=Stimuli!$B$4,A7692&lt;=Stimuli!$C$4),Stimuli!$A$4,"")))</f>
        <v>02 e.l.f. - Power Grip Styling (30.03s)</v>
      </c>
      <c r="I7692" s="6" t="n">
        <f aca="false">(B7692-B7691)/((A7692-A7691)/1000)</f>
        <v>-0.750183150183148</v>
      </c>
      <c r="J7692" s="6" t="n">
        <f aca="false">IF(OR(B7692&lt;Rules!$B$2,B7692&gt;Rules!$B$3,ABS(I7692)&gt;Rules!$B$4,OR(B7693&lt;Rules!$B$2,B7693&gt;Rules!$B$3,ABS(I7693)&gt;Rules!$B$4)),1,0)</f>
        <v>0</v>
      </c>
      <c r="K7692" s="6" t="str">
        <f aca="false">IF(F7692=1,COUNTIF($F$2:F7692,1),"")</f>
        <v/>
      </c>
    </row>
    <row r="7693" customFormat="false" ht="15" hidden="false" customHeight="false" outlineLevel="0" collapsed="false">
      <c r="A7693" s="6" t="n">
        <v>60417.5555</v>
      </c>
      <c r="B7693" s="6" t="n">
        <v>2.16483516483517</v>
      </c>
      <c r="C7693" s="6" t="n">
        <v>82</v>
      </c>
      <c r="D7693" s="6" t="n">
        <v>-1</v>
      </c>
      <c r="E7693" s="6" t="n">
        <v>2.0959706959707</v>
      </c>
      <c r="F7693" s="6" t="n">
        <v>0</v>
      </c>
      <c r="G7693" s="6" t="n">
        <v>0.0644688644688642</v>
      </c>
      <c r="H7693" s="6" t="str">
        <f aca="false">IF(AND(A7693&gt;=Stimuli!$B$2,A7693&lt;=Stimuli!$C$2),Stimuli!$A$2,IF(AND(A7693&gt;=Stimuli!$B$3,A7693&lt;=Stimuli!$C$3),Stimuli!$A$3,IF(AND(A7693&gt;=Stimuli!$B$4,A7693&lt;=Stimuli!$C$4),Stimuli!$A$4,"")))</f>
        <v>02 e.l.f. - Power Grip Styling (30.03s)</v>
      </c>
      <c r="I7693" s="6" t="n">
        <f aca="false">(B7693-B7692)/((A7693-A7692)/1000)</f>
        <v>0.937728937729048</v>
      </c>
      <c r="J7693" s="6" t="n">
        <f aca="false">IF(OR(B7693&lt;Rules!$B$2,B7693&gt;Rules!$B$3,ABS(I7693)&gt;Rules!$B$4,OR(B7694&lt;Rules!$B$2,B7694&gt;Rules!$B$3,ABS(I7694)&gt;Rules!$B$4)),1,0)</f>
        <v>0</v>
      </c>
      <c r="K7693" s="6" t="str">
        <f aca="false">IF(F7693=1,COUNTIF($F$2:F7693,1),"")</f>
        <v/>
      </c>
    </row>
    <row r="7694" customFormat="false" ht="15" hidden="false" customHeight="false" outlineLevel="0" collapsed="false">
      <c r="A7694" s="6" t="n">
        <v>60425.368</v>
      </c>
      <c r="B7694" s="6" t="n">
        <v>2.15604395604396</v>
      </c>
      <c r="C7694" s="6" t="n">
        <v>82</v>
      </c>
      <c r="D7694" s="6" t="n">
        <v>-1</v>
      </c>
      <c r="E7694" s="6" t="n">
        <v>2.0959706959707</v>
      </c>
      <c r="F7694" s="6" t="n">
        <v>0</v>
      </c>
      <c r="G7694" s="6" t="n">
        <v>0.0644688644688642</v>
      </c>
      <c r="H7694" s="6" t="str">
        <f aca="false">IF(AND(A7694&gt;=Stimuli!$B$2,A7694&lt;=Stimuli!$C$2),Stimuli!$A$2,IF(AND(A7694&gt;=Stimuli!$B$3,A7694&lt;=Stimuli!$C$3),Stimuli!$A$3,IF(AND(A7694&gt;=Stimuli!$B$4,A7694&lt;=Stimuli!$C$4),Stimuli!$A$4,"")))</f>
        <v>02 e.l.f. - Power Grip Styling (30.03s)</v>
      </c>
      <c r="I7694" s="6" t="n">
        <f aca="false">(B7694-B7693)/((A7694-A7693)/1000)</f>
        <v>-1.12527472527478</v>
      </c>
      <c r="J7694" s="6" t="n">
        <f aca="false">IF(OR(B7694&lt;Rules!$B$2,B7694&gt;Rules!$B$3,ABS(I7694)&gt;Rules!$B$4,OR(B7695&lt;Rules!$B$2,B7695&gt;Rules!$B$3,ABS(I7695)&gt;Rules!$B$4)),1,0)</f>
        <v>0</v>
      </c>
      <c r="K7694" s="6" t="str">
        <f aca="false">IF(F7694=1,COUNTIF($F$2:F7694,1),"")</f>
        <v/>
      </c>
    </row>
    <row r="7695" customFormat="false" ht="15" hidden="false" customHeight="false" outlineLevel="0" collapsed="false">
      <c r="A7695" s="6" t="n">
        <v>60433.1805</v>
      </c>
      <c r="B7695" s="6" t="n">
        <v>2.16483516483517</v>
      </c>
      <c r="C7695" s="6" t="n">
        <v>82</v>
      </c>
      <c r="D7695" s="6" t="n">
        <v>-1</v>
      </c>
      <c r="E7695" s="6" t="n">
        <v>2.0959706959707</v>
      </c>
      <c r="F7695" s="6" t="n">
        <v>0</v>
      </c>
      <c r="G7695" s="6" t="n">
        <v>0.0644688644688642</v>
      </c>
      <c r="H7695" s="6" t="str">
        <f aca="false">IF(AND(A7695&gt;=Stimuli!$B$2,A7695&lt;=Stimuli!$C$2),Stimuli!$A$2,IF(AND(A7695&gt;=Stimuli!$B$3,A7695&lt;=Stimuli!$C$3),Stimuli!$A$3,IF(AND(A7695&gt;=Stimuli!$B$4,A7695&lt;=Stimuli!$C$4),Stimuli!$A$4,"")))</f>
        <v>02 e.l.f. - Power Grip Styling (30.03s)</v>
      </c>
      <c r="I7695" s="6" t="n">
        <f aca="false">(B7695-B7694)/((A7695-A7694)/1000)</f>
        <v>1.12527472527478</v>
      </c>
      <c r="J7695" s="6" t="n">
        <f aca="false">IF(OR(B7695&lt;Rules!$B$2,B7695&gt;Rules!$B$3,ABS(I7695)&gt;Rules!$B$4,OR(B7696&lt;Rules!$B$2,B7696&gt;Rules!$B$3,ABS(I7696)&gt;Rules!$B$4)),1,0)</f>
        <v>0</v>
      </c>
      <c r="K7695" s="6" t="str">
        <f aca="false">IF(F7695=1,COUNTIF($F$2:F7695,1),"")</f>
        <v/>
      </c>
    </row>
    <row r="7696" customFormat="false" ht="15" hidden="false" customHeight="false" outlineLevel="0" collapsed="false">
      <c r="A7696" s="6" t="n">
        <v>60440.993</v>
      </c>
      <c r="B7696" s="6" t="n">
        <v>2.15897435897436</v>
      </c>
      <c r="C7696" s="6" t="n">
        <v>82</v>
      </c>
      <c r="D7696" s="6" t="n">
        <v>-1</v>
      </c>
      <c r="E7696" s="6" t="n">
        <v>2.0959706959707</v>
      </c>
      <c r="F7696" s="6" t="n">
        <v>0</v>
      </c>
      <c r="G7696" s="6" t="n">
        <v>0.0644688644688642</v>
      </c>
      <c r="H7696" s="6" t="str">
        <f aca="false">IF(AND(A7696&gt;=Stimuli!$B$2,A7696&lt;=Stimuli!$C$2),Stimuli!$A$2,IF(AND(A7696&gt;=Stimuli!$B$3,A7696&lt;=Stimuli!$C$3),Stimuli!$A$3,IF(AND(A7696&gt;=Stimuli!$B$4,A7696&lt;=Stimuli!$C$4),Stimuli!$A$4,"")))</f>
        <v>02 e.l.f. - Power Grip Styling (30.03s)</v>
      </c>
      <c r="I7696" s="6" t="n">
        <f aca="false">(B7696-B7695)/((A7696-A7695)/1000)</f>
        <v>-0.750183150183204</v>
      </c>
      <c r="J7696" s="6" t="n">
        <f aca="false">IF(OR(B7696&lt;Rules!$B$2,B7696&gt;Rules!$B$3,ABS(I7696)&gt;Rules!$B$4,OR(B7697&lt;Rules!$B$2,B7697&gt;Rules!$B$3,ABS(I7697)&gt;Rules!$B$4)),1,0)</f>
        <v>0</v>
      </c>
      <c r="K7696" s="6" t="str">
        <f aca="false">IF(F7696=1,COUNTIF($F$2:F7696,1),"")</f>
        <v/>
      </c>
    </row>
    <row r="7697" customFormat="false" ht="15" hidden="false" customHeight="false" outlineLevel="0" collapsed="false">
      <c r="A7697" s="6" t="n">
        <v>60448.8055</v>
      </c>
      <c r="B7697" s="6" t="n">
        <v>2.16483516483517</v>
      </c>
      <c r="C7697" s="6" t="n">
        <v>82</v>
      </c>
      <c r="D7697" s="6" t="n">
        <v>-1</v>
      </c>
      <c r="E7697" s="6" t="n">
        <v>2.0959706959707</v>
      </c>
      <c r="F7697" s="6" t="n">
        <v>0</v>
      </c>
      <c r="G7697" s="6" t="n">
        <v>0.0644688644688642</v>
      </c>
      <c r="H7697" s="6" t="str">
        <f aca="false">IF(AND(A7697&gt;=Stimuli!$B$2,A7697&lt;=Stimuli!$C$2),Stimuli!$A$2,IF(AND(A7697&gt;=Stimuli!$B$3,A7697&lt;=Stimuli!$C$3),Stimuli!$A$3,IF(AND(A7697&gt;=Stimuli!$B$4,A7697&lt;=Stimuli!$C$4),Stimuli!$A$4,"")))</f>
        <v>02 e.l.f. - Power Grip Styling (30.03s)</v>
      </c>
      <c r="I7697" s="6" t="n">
        <f aca="false">(B7697-B7696)/((A7697-A7696)/1000)</f>
        <v>0.750183150183204</v>
      </c>
      <c r="J7697" s="6" t="n">
        <f aca="false">IF(OR(B7697&lt;Rules!$B$2,B7697&gt;Rules!$B$3,ABS(I7697)&gt;Rules!$B$4,OR(B7698&lt;Rules!$B$2,B7698&gt;Rules!$B$3,ABS(I7698)&gt;Rules!$B$4)),1,0)</f>
        <v>0</v>
      </c>
      <c r="K7697" s="6" t="str">
        <f aca="false">IF(F7697=1,COUNTIF($F$2:F7697,1),"")</f>
        <v/>
      </c>
    </row>
    <row r="7698" customFormat="false" ht="15" hidden="false" customHeight="false" outlineLevel="0" collapsed="false">
      <c r="A7698" s="6" t="n">
        <v>60456.618</v>
      </c>
      <c r="B7698" s="6" t="n">
        <v>2.15897435897436</v>
      </c>
      <c r="C7698" s="6" t="n">
        <v>82</v>
      </c>
      <c r="D7698" s="6" t="n">
        <v>-1</v>
      </c>
      <c r="E7698" s="6" t="n">
        <v>2.0974358974359</v>
      </c>
      <c r="F7698" s="6" t="n">
        <v>0</v>
      </c>
      <c r="G7698" s="6" t="n">
        <v>0.0644688644688642</v>
      </c>
      <c r="H7698" s="6" t="str">
        <f aca="false">IF(AND(A7698&gt;=Stimuli!$B$2,A7698&lt;=Stimuli!$C$2),Stimuli!$A$2,IF(AND(A7698&gt;=Stimuli!$B$3,A7698&lt;=Stimuli!$C$3),Stimuli!$A$3,IF(AND(A7698&gt;=Stimuli!$B$4,A7698&lt;=Stimuli!$C$4),Stimuli!$A$4,"")))</f>
        <v>02 e.l.f. - Power Grip Styling (30.03s)</v>
      </c>
      <c r="I7698" s="6" t="n">
        <f aca="false">(B7698-B7697)/((A7698-A7697)/1000)</f>
        <v>-0.750183150183204</v>
      </c>
      <c r="J7698" s="6" t="n">
        <f aca="false">IF(OR(B7698&lt;Rules!$B$2,B7698&gt;Rules!$B$3,ABS(I7698)&gt;Rules!$B$4,OR(B7699&lt;Rules!$B$2,B7699&gt;Rules!$B$3,ABS(I7699)&gt;Rules!$B$4)),1,0)</f>
        <v>0</v>
      </c>
      <c r="K7698" s="6" t="str">
        <f aca="false">IF(F7698=1,COUNTIF($F$2:F7698,1),"")</f>
        <v/>
      </c>
    </row>
    <row r="7699" customFormat="false" ht="15" hidden="false" customHeight="false" outlineLevel="0" collapsed="false">
      <c r="A7699" s="6" t="n">
        <v>60464.4305</v>
      </c>
      <c r="B7699" s="6" t="n">
        <v>2.16336996336996</v>
      </c>
      <c r="C7699" s="6" t="n">
        <v>82</v>
      </c>
      <c r="D7699" s="6" t="n">
        <v>-1</v>
      </c>
      <c r="E7699" s="6" t="n">
        <v>2.0974358974359</v>
      </c>
      <c r="F7699" s="6" t="n">
        <v>0</v>
      </c>
      <c r="G7699" s="6" t="n">
        <v>0.0644688644688642</v>
      </c>
      <c r="H7699" s="6" t="str">
        <f aca="false">IF(AND(A7699&gt;=Stimuli!$B$2,A7699&lt;=Stimuli!$C$2),Stimuli!$A$2,IF(AND(A7699&gt;=Stimuli!$B$3,A7699&lt;=Stimuli!$C$3),Stimuli!$A$3,IF(AND(A7699&gt;=Stimuli!$B$4,A7699&lt;=Stimuli!$C$4),Stimuli!$A$4,"")))</f>
        <v>02 e.l.f. - Power Grip Styling (30.03s)</v>
      </c>
      <c r="I7699" s="6" t="n">
        <f aca="false">(B7699-B7698)/((A7699-A7698)/1000)</f>
        <v>0.562637362637304</v>
      </c>
      <c r="J7699" s="6" t="n">
        <f aca="false">IF(OR(B7699&lt;Rules!$B$2,B7699&gt;Rules!$B$3,ABS(I7699)&gt;Rules!$B$4,OR(B7700&lt;Rules!$B$2,B7700&gt;Rules!$B$3,ABS(I7700)&gt;Rules!$B$4)),1,0)</f>
        <v>0</v>
      </c>
      <c r="K7699" s="6" t="str">
        <f aca="false">IF(F7699=1,COUNTIF($F$2:F7699,1),"")</f>
        <v/>
      </c>
    </row>
    <row r="7700" customFormat="false" ht="15" hidden="false" customHeight="false" outlineLevel="0" collapsed="false">
      <c r="A7700" s="6" t="n">
        <v>60472.243</v>
      </c>
      <c r="B7700" s="6" t="n">
        <v>2.16043956043956</v>
      </c>
      <c r="C7700" s="6" t="n">
        <v>82</v>
      </c>
      <c r="D7700" s="6" t="n">
        <v>-1</v>
      </c>
      <c r="E7700" s="6" t="n">
        <v>2.0974358974359</v>
      </c>
      <c r="F7700" s="6" t="n">
        <v>0</v>
      </c>
      <c r="G7700" s="6" t="n">
        <v>0.0644688644688642</v>
      </c>
      <c r="H7700" s="6" t="str">
        <f aca="false">IF(AND(A7700&gt;=Stimuli!$B$2,A7700&lt;=Stimuli!$C$2),Stimuli!$A$2,IF(AND(A7700&gt;=Stimuli!$B$3,A7700&lt;=Stimuli!$C$3),Stimuli!$A$3,IF(AND(A7700&gt;=Stimuli!$B$4,A7700&lt;=Stimuli!$C$4),Stimuli!$A$4,"")))</f>
        <v>02 e.l.f. - Power Grip Styling (30.03s)</v>
      </c>
      <c r="I7700" s="6" t="n">
        <f aca="false">(B7700-B7699)/((A7700-A7699)/1000)</f>
        <v>-0.375091575091574</v>
      </c>
      <c r="J7700" s="6" t="n">
        <f aca="false">IF(OR(B7700&lt;Rules!$B$2,B7700&gt;Rules!$B$3,ABS(I7700)&gt;Rules!$B$4,OR(B7701&lt;Rules!$B$2,B7701&gt;Rules!$B$3,ABS(I7701)&gt;Rules!$B$4)),1,0)</f>
        <v>0</v>
      </c>
      <c r="K7700" s="6" t="str">
        <f aca="false">IF(F7700=1,COUNTIF($F$2:F7700,1),"")</f>
        <v/>
      </c>
    </row>
    <row r="7701" customFormat="false" ht="15" hidden="false" customHeight="false" outlineLevel="0" collapsed="false">
      <c r="A7701" s="6" t="n">
        <v>60480.0555</v>
      </c>
      <c r="B7701" s="6" t="n">
        <v>2.16336996336996</v>
      </c>
      <c r="C7701" s="6" t="n">
        <v>82</v>
      </c>
      <c r="D7701" s="6" t="n">
        <v>-1</v>
      </c>
      <c r="E7701" s="6" t="n">
        <v>2.0989010989011</v>
      </c>
      <c r="F7701" s="6" t="n">
        <v>0</v>
      </c>
      <c r="G7701" s="6" t="n">
        <v>0.0644688644688642</v>
      </c>
      <c r="H7701" s="6" t="str">
        <f aca="false">IF(AND(A7701&gt;=Stimuli!$B$2,A7701&lt;=Stimuli!$C$2),Stimuli!$A$2,IF(AND(A7701&gt;=Stimuli!$B$3,A7701&lt;=Stimuli!$C$3),Stimuli!$A$3,IF(AND(A7701&gt;=Stimuli!$B$4,A7701&lt;=Stimuli!$C$4),Stimuli!$A$4,"")))</f>
        <v>02 e.l.f. - Power Grip Styling (30.03s)</v>
      </c>
      <c r="I7701" s="6" t="n">
        <f aca="false">(B7701-B7700)/((A7701-A7700)/1000)</f>
        <v>0.375091575091574</v>
      </c>
      <c r="J7701" s="6" t="n">
        <f aca="false">IF(OR(B7701&lt;Rules!$B$2,B7701&gt;Rules!$B$3,ABS(I7701)&gt;Rules!$B$4,OR(B7702&lt;Rules!$B$2,B7702&gt;Rules!$B$3,ABS(I7702)&gt;Rules!$B$4)),1,0)</f>
        <v>0</v>
      </c>
      <c r="K7701" s="6" t="str">
        <f aca="false">IF(F7701=1,COUNTIF($F$2:F7701,1),"")</f>
        <v/>
      </c>
    </row>
    <row r="7702" customFormat="false" ht="15" hidden="false" customHeight="false" outlineLevel="0" collapsed="false">
      <c r="A7702" s="6" t="n">
        <v>60487.868</v>
      </c>
      <c r="B7702" s="6" t="n">
        <v>2.16336996336996</v>
      </c>
      <c r="C7702" s="6" t="n">
        <v>82</v>
      </c>
      <c r="D7702" s="6" t="n">
        <v>-1</v>
      </c>
      <c r="E7702" s="6" t="n">
        <v>2.0989010989011</v>
      </c>
      <c r="F7702" s="6" t="n">
        <v>0</v>
      </c>
      <c r="G7702" s="6" t="n">
        <v>0.0644688644688642</v>
      </c>
      <c r="H7702" s="6" t="str">
        <f aca="false">IF(AND(A7702&gt;=Stimuli!$B$2,A7702&lt;=Stimuli!$C$2),Stimuli!$A$2,IF(AND(A7702&gt;=Stimuli!$B$3,A7702&lt;=Stimuli!$C$3),Stimuli!$A$3,IF(AND(A7702&gt;=Stimuli!$B$4,A7702&lt;=Stimuli!$C$4),Stimuli!$A$4,"")))</f>
        <v>02 e.l.f. - Power Grip Styling (30.03s)</v>
      </c>
      <c r="I7702" s="6" t="n">
        <f aca="false">(B7702-B7701)/((A7702-A7701)/1000)</f>
        <v>0</v>
      </c>
      <c r="J7702" s="6" t="n">
        <f aca="false">IF(OR(B7702&lt;Rules!$B$2,B7702&gt;Rules!$B$3,ABS(I7702)&gt;Rules!$B$4,OR(B7703&lt;Rules!$B$2,B7703&gt;Rules!$B$3,ABS(I7703)&gt;Rules!$B$4)),1,0)</f>
        <v>0</v>
      </c>
      <c r="K7702" s="6" t="str">
        <f aca="false">IF(F7702=1,COUNTIF($F$2:F7702,1),"")</f>
        <v/>
      </c>
    </row>
    <row r="7703" customFormat="false" ht="15" hidden="false" customHeight="false" outlineLevel="0" collapsed="false">
      <c r="A7703" s="6" t="n">
        <v>60495.6805</v>
      </c>
      <c r="B7703" s="6" t="n">
        <v>2.16190476190476</v>
      </c>
      <c r="C7703" s="6" t="n">
        <v>82</v>
      </c>
      <c r="D7703" s="6" t="n">
        <v>-1</v>
      </c>
      <c r="E7703" s="6" t="n">
        <v>2.0989010989011</v>
      </c>
      <c r="F7703" s="6" t="n">
        <v>0</v>
      </c>
      <c r="G7703" s="6" t="n">
        <v>0.0644688644688642</v>
      </c>
      <c r="H7703" s="6" t="str">
        <f aca="false">IF(AND(A7703&gt;=Stimuli!$B$2,A7703&lt;=Stimuli!$C$2),Stimuli!$A$2,IF(AND(A7703&gt;=Stimuli!$B$3,A7703&lt;=Stimuli!$C$3),Stimuli!$A$3,IF(AND(A7703&gt;=Stimuli!$B$4,A7703&lt;=Stimuli!$C$4),Stimuli!$A$4,"")))</f>
        <v>02 e.l.f. - Power Grip Styling (30.03s)</v>
      </c>
      <c r="I7703" s="6" t="n">
        <f aca="false">(B7703-B7702)/((A7703-A7702)/1000)</f>
        <v>-0.187545787545844</v>
      </c>
      <c r="J7703" s="6" t="n">
        <f aca="false">IF(OR(B7703&lt;Rules!$B$2,B7703&gt;Rules!$B$3,ABS(I7703)&gt;Rules!$B$4,OR(B7704&lt;Rules!$B$2,B7704&gt;Rules!$B$3,ABS(I7704)&gt;Rules!$B$4)),1,0)</f>
        <v>0</v>
      </c>
      <c r="K7703" s="6" t="str">
        <f aca="false">IF(F7703=1,COUNTIF($F$2:F7703,1),"")</f>
        <v/>
      </c>
    </row>
    <row r="7704" customFormat="false" ht="15" hidden="false" customHeight="false" outlineLevel="0" collapsed="false">
      <c r="A7704" s="6" t="n">
        <v>60503.493</v>
      </c>
      <c r="B7704" s="6" t="n">
        <v>2.16483516483517</v>
      </c>
      <c r="C7704" s="6" t="n">
        <v>82</v>
      </c>
      <c r="D7704" s="6" t="n">
        <v>-1</v>
      </c>
      <c r="E7704" s="6" t="n">
        <v>2.0989010989011</v>
      </c>
      <c r="F7704" s="6" t="n">
        <v>0</v>
      </c>
      <c r="G7704" s="6" t="n">
        <v>0.0644688644688642</v>
      </c>
      <c r="H7704" s="6" t="str">
        <f aca="false">IF(AND(A7704&gt;=Stimuli!$B$2,A7704&lt;=Stimuli!$C$2),Stimuli!$A$2,IF(AND(A7704&gt;=Stimuli!$B$3,A7704&lt;=Stimuli!$C$3),Stimuli!$A$3,IF(AND(A7704&gt;=Stimuli!$B$4,A7704&lt;=Stimuli!$C$4),Stimuli!$A$4,"")))</f>
        <v>02 e.l.f. - Power Grip Styling (30.03s)</v>
      </c>
      <c r="I7704" s="6" t="n">
        <f aca="false">(B7704-B7703)/((A7704-A7703)/1000)</f>
        <v>0.375091575091744</v>
      </c>
      <c r="J7704" s="6" t="n">
        <f aca="false">IF(OR(B7704&lt;Rules!$B$2,B7704&gt;Rules!$B$3,ABS(I7704)&gt;Rules!$B$4,OR(B7705&lt;Rules!$B$2,B7705&gt;Rules!$B$3,ABS(I7705)&gt;Rules!$B$4)),1,0)</f>
        <v>0</v>
      </c>
      <c r="K7704" s="6" t="str">
        <f aca="false">IF(F7704=1,COUNTIF($F$2:F7704,1),"")</f>
        <v/>
      </c>
    </row>
    <row r="7705" customFormat="false" ht="15" hidden="false" customHeight="false" outlineLevel="0" collapsed="false">
      <c r="A7705" s="6" t="n">
        <v>60511.3055</v>
      </c>
      <c r="B7705" s="6" t="n">
        <v>2.16043956043956</v>
      </c>
      <c r="C7705" s="6" t="n">
        <v>82</v>
      </c>
      <c r="D7705" s="6" t="n">
        <v>-1</v>
      </c>
      <c r="E7705" s="6" t="n">
        <v>2.0989010989011</v>
      </c>
      <c r="F7705" s="6" t="n">
        <v>0</v>
      </c>
      <c r="G7705" s="6" t="n">
        <v>0.0644688644688642</v>
      </c>
      <c r="H7705" s="6" t="str">
        <f aca="false">IF(AND(A7705&gt;=Stimuli!$B$2,A7705&lt;=Stimuli!$C$2),Stimuli!$A$2,IF(AND(A7705&gt;=Stimuli!$B$3,A7705&lt;=Stimuli!$C$3),Stimuli!$A$3,IF(AND(A7705&gt;=Stimuli!$B$4,A7705&lt;=Stimuli!$C$4),Stimuli!$A$4,"")))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   <v>-0.562637362637474</v>
      </c>
      <c r="J7705" s="6" t="n">
        <f aca="false">IF(OR(B7705&lt;Rules!$B$2,B7705&gt;Rules!$B$3,ABS(I7705)&gt;Rules!$B$4,OR(B7706&lt;Rules!$B$2,B7706&gt;Rules!$B$3,ABS(I7706)&gt;Rules!$B$4)),1,0)</f>
        <v>0</v>
      </c>
      <c r="K7705" s="6" t="str">
        <f aca="false">IF(F7705=1,COUNTIF($F$2:F7705,1),"")</f>
        <v/>
      </c>
    </row>
    <row r="7706" customFormat="false" ht="15" hidden="false" customHeight="false" outlineLevel="0" collapsed="false">
      <c r="A7706" s="6" t="n">
        <v>60519.118</v>
      </c>
      <c r="B7706" s="6" t="n">
        <v>2.16483516483517</v>
      </c>
      <c r="C7706" s="6" t="n">
        <v>82</v>
      </c>
      <c r="D7706" s="6" t="n">
        <v>-1</v>
      </c>
      <c r="E7706" s="6" t="n">
        <v>2.0989010989011</v>
      </c>
      <c r="F7706" s="6" t="n">
        <v>0</v>
      </c>
      <c r="G7706" s="6" t="n">
        <v>0.0644688644688642</v>
      </c>
      <c r="H7706" s="6" t="str">
        <f aca="false">IF(AND(A7706&gt;=Stimuli!$B$2,A7706&lt;=Stimuli!$C$2),Stimuli!$A$2,IF(AND(A7706&gt;=Stimuli!$B$3,A7706&lt;=Stimuli!$C$3),Stimuli!$A$3,IF(AND(A7706&gt;=Stimuli!$B$4,A7706&lt;=Stimuli!$C$4),Stimuli!$A$4,"")))</f>
        <v>02 e.l.f. - Power Grip Styling (30.03s)</v>
      </c>
      <c r="I7706" s="6" t="n">
        <f aca="false">(B7706-B7705)/((A7706-A7705)/1000)</f>
        <v>0.562637362637474</v>
      </c>
      <c r="J7706" s="6" t="n">
        <f aca="false">IF(OR(B7706&lt;Rules!$B$2,B7706&gt;Rules!$B$3,ABS(I7706)&gt;Rules!$B$4,OR(B7707&lt;Rules!$B$2,B7707&gt;Rules!$B$3,ABS(I7707)&gt;Rules!$B$4)),1,0)</f>
        <v>0</v>
      </c>
      <c r="K7706" s="6" t="str">
        <f aca="false">IF(F7706=1,COUNTIF($F$2:F7706,1),"")</f>
        <v/>
      </c>
    </row>
    <row r="7707" customFormat="false" ht="15" hidden="false" customHeight="false" outlineLevel="0" collapsed="false">
      <c r="A7707" s="6" t="n">
        <v>60526.9305</v>
      </c>
      <c r="B7707" s="6" t="n">
        <v>2.15897435897436</v>
      </c>
      <c r="C7707" s="6" t="n">
        <v>82</v>
      </c>
      <c r="D7707" s="6" t="n">
        <v>-1</v>
      </c>
      <c r="E7707" s="6" t="n">
        <v>2.0989010989011</v>
      </c>
      <c r="F7707" s="6" t="n">
        <v>0</v>
      </c>
      <c r="G7707" s="6" t="n">
        <v>0.0644688644688642</v>
      </c>
      <c r="H7707" s="6" t="str">
        <f aca="false">IF(AND(A7707&gt;=Stimuli!$B$2,A7707&lt;=Stimuli!$C$2),Stimuli!$A$2,IF(AND(A7707&gt;=Stimuli!$B$3,A7707&lt;=Stimuli!$C$3),Stimuli!$A$3,IF(AND(A7707&gt;=Stimuli!$B$4,A7707&lt;=Stimuli!$C$4),Stimuli!$A$4,"")))</f>
        <v>02 e.l.f. - Power Grip Styling (30.03s)</v>
      </c>
      <c r="I7707" s="6" t="n">
        <f aca="false">(B7707-B7706)/((A7707-A7706)/1000)</f>
        <v>-0.750183150183204</v>
      </c>
      <c r="J7707" s="6" t="n">
        <f aca="false">IF(OR(B7707&lt;Rules!$B$2,B7707&gt;Rules!$B$3,ABS(I7707)&gt;Rules!$B$4,OR(B7708&lt;Rules!$B$2,B7708&gt;Rules!$B$3,ABS(I7708)&gt;Rules!$B$4)),1,0)</f>
        <v>0</v>
      </c>
      <c r="K7707" s="6" t="str">
        <f aca="false">IF(F7707=1,COUNTIF($F$2:F7707,1),"")</f>
        <v/>
      </c>
    </row>
    <row r="7708" customFormat="false" ht="15" hidden="false" customHeight="false" outlineLevel="0" collapsed="false">
      <c r="A7708" s="6" t="n">
        <v>60534.743</v>
      </c>
      <c r="B7708" s="6" t="n">
        <v>2.16923076923077</v>
      </c>
      <c r="C7708" s="6" t="n">
        <v>82</v>
      </c>
      <c r="D7708" s="6" t="n">
        <v>-1</v>
      </c>
      <c r="E7708" s="6" t="n">
        <v>2.0989010989011</v>
      </c>
      <c r="F7708" s="6" t="n">
        <v>0</v>
      </c>
      <c r="G7708" s="6" t="n">
        <v>0.0644688644688642</v>
      </c>
      <c r="H7708" s="6" t="str">
        <f aca="false">IF(AND(A7708&gt;=Stimuli!$B$2,A7708&lt;=Stimuli!$C$2),Stimuli!$A$2,IF(AND(A7708&gt;=Stimuli!$B$3,A7708&lt;=Stimuli!$C$3),Stimuli!$A$3,IF(AND(A7708&gt;=Stimuli!$B$4,A7708&lt;=Stimuli!$C$4),Stimuli!$A$4,"")))</f>
        <v>02 e.l.f. - Power Grip Styling (30.03s)</v>
      </c>
      <c r="I7708" s="6" t="n">
        <f aca="false">(B7708-B7707)/((A7708-A7707)/1000)</f>
        <v>1.31282051282051</v>
      </c>
      <c r="J7708" s="6" t="n">
        <f aca="false">IF(OR(B7708&lt;Rules!$B$2,B7708&gt;Rules!$B$3,ABS(I7708)&gt;Rules!$B$4,OR(B7709&lt;Rules!$B$2,B7709&gt;Rules!$B$3,ABS(I7709)&gt;Rules!$B$4)),1,0)</f>
        <v>0</v>
      </c>
      <c r="K7708" s="6" t="str">
        <f aca="false">IF(F7708=1,COUNTIF($F$2:F7708,1),"")</f>
        <v/>
      </c>
    </row>
    <row r="7709" customFormat="false" ht="15" hidden="false" customHeight="false" outlineLevel="0" collapsed="false">
      <c r="A7709" s="6" t="n">
        <v>60542.5555</v>
      </c>
      <c r="B7709" s="6" t="n">
        <v>2.16336996336996</v>
      </c>
      <c r="C7709" s="6" t="n">
        <v>82</v>
      </c>
      <c r="D7709" s="6" t="n">
        <v>-1</v>
      </c>
      <c r="E7709" s="6" t="n">
        <v>2.1003663003663</v>
      </c>
      <c r="F7709" s="6" t="n">
        <v>0</v>
      </c>
      <c r="G7709" s="6" t="n">
        <v>0.0644688644688642</v>
      </c>
      <c r="H7709" s="6" t="str">
        <f aca="false">IF(AND(A7709&gt;=Stimuli!$B$2,A7709&lt;=Stimuli!$C$2),Stimuli!$A$2,IF(AND(A7709&gt;=Stimuli!$B$3,A7709&lt;=Stimuli!$C$3),Stimuli!$A$3,IF(AND(A7709&gt;=Stimuli!$B$4,A7709&lt;=Stimuli!$C$4),Stimuli!$A$4,"")))</f>
        <v>02 e.l.f. - Power Grip Styling (30.03s)</v>
      </c>
      <c r="I7709" s="6" t="n">
        <f aca="false">(B7709-B7708)/((A7709-A7708)/1000)</f>
        <v>-0.750183150183204</v>
      </c>
      <c r="J7709" s="6" t="n">
        <f aca="false">IF(OR(B7709&lt;Rules!$B$2,B7709&gt;Rules!$B$3,ABS(I7709)&gt;Rules!$B$4,OR(B7710&lt;Rules!$B$2,B7710&gt;Rules!$B$3,ABS(I7710)&gt;Rules!$B$4)),1,0)</f>
        <v>0</v>
      </c>
      <c r="K7709" s="6" t="str">
        <f aca="false">IF(F7709=1,COUNTIF($F$2:F7709,1),"")</f>
        <v/>
      </c>
    </row>
    <row r="7710" customFormat="false" ht="15" hidden="false" customHeight="false" outlineLevel="0" collapsed="false">
      <c r="A7710" s="6" t="n">
        <v>60550.368</v>
      </c>
      <c r="B7710" s="6" t="n">
        <v>2.17216117216117</v>
      </c>
      <c r="C7710" s="6" t="n">
        <v>82</v>
      </c>
      <c r="D7710" s="6" t="n">
        <v>-1</v>
      </c>
      <c r="E7710" s="6" t="n">
        <v>2.1003663003663</v>
      </c>
      <c r="F7710" s="6" t="n">
        <v>1</v>
      </c>
      <c r="G7710" s="6" t="n">
        <v>0.0644688644688642</v>
      </c>
      <c r="H7710" s="6" t="str">
        <f aca="false">IF(AND(A7710&gt;=Stimuli!$B$2,A7710&lt;=Stimuli!$C$2),Stimuli!$A$2,IF(AND(A7710&gt;=Stimuli!$B$3,A7710&lt;=Stimuli!$C$3),Stimuli!$A$3,IF(AND(A7710&gt;=Stimuli!$B$4,A7710&lt;=Stimuli!$C$4),Stimuli!$A$4,"")))</f>
        <v>02 e.l.f. - Power Grip Styling (30.03s)</v>
      </c>
      <c r="I7710" s="6" t="n">
        <f aca="false">(B7710-B7709)/((A7710-A7709)/1000)</f>
        <v>1.12527472527478</v>
      </c>
      <c r="J7710" s="6" t="n">
        <f aca="false">IF(OR(B7710&lt;Rules!$B$2,B7710&gt;Rules!$B$3,ABS(I7710)&gt;Rules!$B$4,OR(B7711&lt;Rules!$B$2,B7711&gt;Rules!$B$3,ABS(I7711)&gt;Rules!$B$4)),1,0)</f>
        <v>0</v>
      </c>
      <c r="K7710" s="6" t="n">
        <f aca="false">IF(F7710=1,COUNTIF($F$2:F7710,1),"")</f>
        <v>9</v>
      </c>
    </row>
    <row r="7711" customFormat="false" ht="15" hidden="false" customHeight="false" outlineLevel="0" collapsed="false">
      <c r="A7711" s="6" t="n">
        <v>60558.1805</v>
      </c>
      <c r="B7711" s="6" t="n">
        <v>2.16483516483517</v>
      </c>
      <c r="C7711" s="6" t="n">
        <v>82</v>
      </c>
      <c r="D7711" s="6" t="n">
        <v>-1</v>
      </c>
      <c r="E7711" s="6" t="n">
        <v>2.1003663003663</v>
      </c>
      <c r="F7711" s="6" t="n">
        <v>0</v>
      </c>
      <c r="G7711" s="6" t="n">
        <v>0.0644688644688642</v>
      </c>
      <c r="H7711" s="6" t="str">
        <f aca="false">IF(AND(A7711&gt;=Stimuli!$B$2,A7711&lt;=Stimuli!$C$2),Stimuli!$A$2,IF(AND(A7711&gt;=Stimuli!$B$3,A7711&lt;=Stimuli!$C$3),Stimuli!$A$3,IF(AND(A7711&gt;=Stimuli!$B$4,A7711&lt;=Stimuli!$C$4),Stimuli!$A$4,"")))</f>
        <v>02 e.l.f. - Power Grip Styling (30.03s)</v>
      </c>
      <c r="I7711" s="6" t="n">
        <f aca="false">(B7711-B7710)/((A7711-A7710)/1000)</f>
        <v>-0.937728937728878</v>
      </c>
      <c r="J7711" s="6" t="n">
        <f aca="false">IF(OR(B7711&lt;Rules!$B$2,B7711&gt;Rules!$B$3,ABS(I7711)&gt;Rules!$B$4,OR(B7712&lt;Rules!$B$2,B7712&gt;Rules!$B$3,ABS(I7712)&gt;Rules!$B$4)),1,0)</f>
        <v>0</v>
      </c>
      <c r="K7711" s="6" t="str">
        <f aca="false">IF(F7711=1,COUNTIF($F$2:F7711,1),"")</f>
        <v/>
      </c>
    </row>
    <row r="7712" customFormat="false" ht="15" hidden="false" customHeight="false" outlineLevel="0" collapsed="false">
      <c r="A7712" s="6" t="n">
        <v>60565.993</v>
      </c>
      <c r="B7712" s="6" t="n">
        <v>2.17069597069597</v>
      </c>
      <c r="C7712" s="6" t="n">
        <v>82</v>
      </c>
      <c r="D7712" s="6" t="n">
        <v>-1</v>
      </c>
      <c r="E7712" s="6" t="n">
        <v>2.1003663003663</v>
      </c>
      <c r="F7712" s="6" t="n">
        <v>0</v>
      </c>
      <c r="G7712" s="6" t="n">
        <v>0.0644688644688642</v>
      </c>
      <c r="H7712" s="6" t="str">
        <f aca="false">IF(AND(A7712&gt;=Stimuli!$B$2,A7712&lt;=Stimuli!$C$2),Stimuli!$A$2,IF(AND(A7712&gt;=Stimuli!$B$3,A7712&lt;=Stimuli!$C$3),Stimuli!$A$3,IF(AND(A7712&gt;=Stimuli!$B$4,A7712&lt;=Stimuli!$C$4),Stimuli!$A$4,"")))</f>
        <v>02 e.l.f. - Power Grip Styling (30.03s)</v>
      </c>
      <c r="I7712" s="6" t="n">
        <f aca="false">(B7712-B7711)/((A7712-A7711)/1000)</f>
        <v>0.750183150183148</v>
      </c>
      <c r="J7712" s="6" t="n">
        <f aca="false">IF(OR(B7712&lt;Rules!$B$2,B7712&gt;Rules!$B$3,ABS(I7712)&gt;Rules!$B$4,OR(B7713&lt;Rules!$B$2,B7713&gt;Rules!$B$3,ABS(I7713)&gt;Rules!$B$4)),1,0)</f>
        <v>0</v>
      </c>
      <c r="K7712" s="6" t="str">
        <f aca="false">IF(F7712=1,COUNTIF($F$2:F7712,1),"")</f>
        <v/>
      </c>
    </row>
    <row r="7713" customFormat="false" ht="15" hidden="false" customHeight="false" outlineLevel="0" collapsed="false">
      <c r="A7713" s="6" t="n">
        <v>60573.8055</v>
      </c>
      <c r="B7713" s="6" t="n">
        <v>2.16483516483517</v>
      </c>
      <c r="C7713" s="6" t="n">
        <v>82</v>
      </c>
      <c r="D7713" s="6" t="n">
        <v>-1</v>
      </c>
      <c r="E7713" s="6" t="n">
        <v>2.1003663003663</v>
      </c>
      <c r="F7713" s="6" t="n">
        <v>0</v>
      </c>
      <c r="G7713" s="6" t="n">
        <v>0.0644688644688642</v>
      </c>
      <c r="H7713" s="6" t="str">
        <f aca="false">IF(AND(A7713&gt;=Stimuli!$B$2,A7713&lt;=Stimuli!$C$2),Stimuli!$A$2,IF(AND(A7713&gt;=Stimuli!$B$3,A7713&lt;=Stimuli!$C$3),Stimuli!$A$3,IF(AND(A7713&gt;=Stimuli!$B$4,A7713&lt;=Stimuli!$C$4),Stimuli!$A$4,"")))</f>
        <v>02 e.l.f. - Power Grip Styling (30.03s)</v>
      </c>
      <c r="I7713" s="6" t="n">
        <f aca="false">(B7713-B7712)/((A7713-A7712)/1000)</f>
        <v>-0.750183150183148</v>
      </c>
      <c r="J7713" s="6" t="n">
        <f aca="false">IF(OR(B7713&lt;Rules!$B$2,B7713&gt;Rules!$B$3,ABS(I7713)&gt;Rules!$B$4,OR(B7714&lt;Rules!$B$2,B7714&gt;Rules!$B$3,ABS(I7714)&gt;Rules!$B$4)),1,0)</f>
        <v>0</v>
      </c>
      <c r="K7713" s="6" t="str">
        <f aca="false">IF(F7713=1,COUNTIF($F$2:F7713,1),"")</f>
        <v/>
      </c>
    </row>
    <row r="7714" customFormat="false" ht="15" hidden="false" customHeight="false" outlineLevel="0" collapsed="false">
      <c r="A7714" s="6" t="n">
        <v>60581.618</v>
      </c>
      <c r="B7714" s="6" t="n">
        <v>2.16923076923077</v>
      </c>
      <c r="C7714" s="6" t="n">
        <v>82</v>
      </c>
      <c r="D7714" s="6" t="n">
        <v>-1</v>
      </c>
      <c r="E7714" s="6" t="n">
        <v>2.1003663003663</v>
      </c>
      <c r="F7714" s="6" t="n">
        <v>0</v>
      </c>
      <c r="G7714" s="6" t="n">
        <v>0.0644688644688642</v>
      </c>
      <c r="H7714" s="6" t="str">
        <f aca="false">IF(AND(A7714&gt;=Stimuli!$B$2,A7714&lt;=Stimuli!$C$2),Stimuli!$A$2,IF(AND(A7714&gt;=Stimuli!$B$3,A7714&lt;=Stimuli!$C$3),Stimuli!$A$3,IF(AND(A7714&gt;=Stimuli!$B$4,A7714&lt;=Stimuli!$C$4),Stimuli!$A$4,"")))</f>
        <v>02 e.l.f. - Power Grip Styling (30.03s)</v>
      </c>
      <c r="I7714" s="6" t="n">
        <f aca="false">(B7714-B7713)/((A7714-A7713)/1000)</f>
        <v>0.562637362637304</v>
      </c>
      <c r="J7714" s="6" t="n">
        <f aca="false">IF(OR(B7714&lt;Rules!$B$2,B7714&gt;Rules!$B$3,ABS(I7714)&gt;Rules!$B$4,OR(B7715&lt;Rules!$B$2,B7715&gt;Rules!$B$3,ABS(I7715)&gt;Rules!$B$4)),1,0)</f>
        <v>0</v>
      </c>
      <c r="K7714" s="6" t="str">
        <f aca="false">IF(F7714=1,COUNTIF($F$2:F7714,1),"")</f>
        <v/>
      </c>
    </row>
    <row r="7715" customFormat="false" ht="15" hidden="false" customHeight="false" outlineLevel="0" collapsed="false">
      <c r="A7715" s="6" t="n">
        <v>60589.4305</v>
      </c>
      <c r="B7715" s="6" t="n">
        <v>2.16483516483517</v>
      </c>
      <c r="C7715" s="6" t="n">
        <v>82</v>
      </c>
      <c r="D7715" s="6" t="n">
        <v>-1</v>
      </c>
      <c r="E7715" s="6" t="n">
        <v>2.1018315018315</v>
      </c>
      <c r="F7715" s="6" t="n">
        <v>0</v>
      </c>
      <c r="G7715" s="6" t="n">
        <v>0.0644688644688642</v>
      </c>
      <c r="H7715" s="6" t="str">
        <f aca="false">IF(AND(A7715&gt;=Stimuli!$B$2,A7715&lt;=Stimuli!$C$2),Stimuli!$A$2,IF(AND(A7715&gt;=Stimuli!$B$3,A7715&lt;=Stimuli!$C$3),Stimuli!$A$3,IF(AND(A7715&gt;=Stimuli!$B$4,A7715&lt;=Stimuli!$C$4),Stimuli!$A$4,"")))</f>
        <v>02 e.l.f. - Power Grip Styling (30.03s)</v>
      </c>
      <c r="I7715" s="6" t="n">
        <f aca="false">(B7715-B7714)/((A7715-A7714)/1000)</f>
        <v>-0.562637362637304</v>
      </c>
      <c r="J7715" s="6" t="n">
        <f aca="false">IF(OR(B7715&lt;Rules!$B$2,B7715&gt;Rules!$B$3,ABS(I7715)&gt;Rules!$B$4,OR(B7716&lt;Rules!$B$2,B7716&gt;Rules!$B$3,ABS(I7716)&gt;Rules!$B$4)),1,0)</f>
        <v>0</v>
      </c>
      <c r="K7715" s="6" t="str">
        <f aca="false">IF(F7715=1,COUNTIF($F$2:F7715,1),"")</f>
        <v/>
      </c>
    </row>
    <row r="7716" customFormat="false" ht="15" hidden="false" customHeight="false" outlineLevel="0" collapsed="false">
      <c r="A7716" s="6" t="n">
        <v>60597.243</v>
      </c>
      <c r="B7716" s="6" t="n">
        <v>2.16776556776557</v>
      </c>
      <c r="C7716" s="6" t="n">
        <v>82</v>
      </c>
      <c r="D7716" s="6" t="n">
        <v>-1</v>
      </c>
      <c r="E7716" s="6" t="n">
        <v>2.1018315018315</v>
      </c>
      <c r="F7716" s="6" t="n">
        <v>0</v>
      </c>
      <c r="G7716" s="6" t="n">
        <v>0.0644688644688642</v>
      </c>
      <c r="H7716" s="6" t="str">
        <f aca="false">IF(AND(A7716&gt;=Stimuli!$B$2,A7716&lt;=Stimuli!$C$2),Stimuli!$A$2,IF(AND(A7716&gt;=Stimuli!$B$3,A7716&lt;=Stimuli!$C$3),Stimuli!$A$3,IF(AND(A7716&gt;=Stimuli!$B$4,A7716&lt;=Stimuli!$C$4),Stimuli!$A$4,"")))</f>
        <v>02 e.l.f. - Power Grip Styling (30.03s)</v>
      </c>
      <c r="I7716" s="6" t="n">
        <f aca="false">(B7716-B7715)/((A7716-A7715)/1000)</f>
        <v>0.375091575091574</v>
      </c>
      <c r="J7716" s="6" t="n">
        <f aca="false">IF(OR(B7716&lt;Rules!$B$2,B7716&gt;Rules!$B$3,ABS(I7716)&gt;Rules!$B$4,OR(B7717&lt;Rules!$B$2,B7717&gt;Rules!$B$3,ABS(I7717)&gt;Rules!$B$4)),1,0)</f>
        <v>0</v>
      </c>
      <c r="K7716" s="6" t="str">
        <f aca="false">IF(F7716=1,COUNTIF($F$2:F7716,1),"")</f>
        <v/>
      </c>
    </row>
    <row r="7717" customFormat="false" ht="15" hidden="false" customHeight="false" outlineLevel="0" collapsed="false">
      <c r="A7717" s="6" t="n">
        <v>60605.0555</v>
      </c>
      <c r="B7717" s="6" t="n">
        <v>2.16483516483517</v>
      </c>
      <c r="C7717" s="6" t="n">
        <v>82</v>
      </c>
      <c r="D7717" s="6" t="n">
        <v>-1</v>
      </c>
      <c r="E7717" s="6" t="n">
        <v>2.1018315018315</v>
      </c>
      <c r="F7717" s="6" t="n">
        <v>0</v>
      </c>
      <c r="G7717" s="6" t="n">
        <v>0.0644688644688642</v>
      </c>
      <c r="H7717" s="6" t="str">
        <f aca="false">IF(AND(A7717&gt;=Stimuli!$B$2,A7717&lt;=Stimuli!$C$2),Stimuli!$A$2,IF(AND(A7717&gt;=Stimuli!$B$3,A7717&lt;=Stimuli!$C$3),Stimuli!$A$3,IF(AND(A7717&gt;=Stimuli!$B$4,A7717&lt;=Stimuli!$C$4),Stimuli!$A$4,"")))</f>
        <v>02 e.l.f. - Power Grip Styling (30.03s)</v>
      </c>
      <c r="I7717" s="6" t="n">
        <f aca="false">(B7717-B7716)/((A7717-A7716)/1000)</f>
        <v>-0.375091575091574</v>
      </c>
      <c r="J7717" s="6" t="n">
        <f aca="false">IF(OR(B7717&lt;Rules!$B$2,B7717&gt;Rules!$B$3,ABS(I7717)&gt;Rules!$B$4,OR(B7718&lt;Rules!$B$2,B7718&gt;Rules!$B$3,ABS(I7718)&gt;Rules!$B$4)),1,0)</f>
        <v>0</v>
      </c>
      <c r="K7717" s="6" t="str">
        <f aca="false">IF(F7717=1,COUNTIF($F$2:F7717,1),"")</f>
        <v/>
      </c>
    </row>
    <row r="7718" customFormat="false" ht="15" hidden="false" customHeight="false" outlineLevel="0" collapsed="false">
      <c r="A7718" s="6" t="n">
        <v>60612.868</v>
      </c>
      <c r="B7718" s="6" t="n">
        <v>2.16483516483517</v>
      </c>
      <c r="C7718" s="6" t="n">
        <v>82</v>
      </c>
      <c r="D7718" s="6" t="n">
        <v>-1</v>
      </c>
      <c r="E7718" s="6" t="n">
        <v>2.1018315018315</v>
      </c>
      <c r="F7718" s="6" t="n">
        <v>0</v>
      </c>
      <c r="G7718" s="6" t="n">
        <v>0.0644688644688642</v>
      </c>
      <c r="H7718" s="6" t="str">
        <f aca="false">IF(AND(A7718&gt;=Stimuli!$B$2,A7718&lt;=Stimuli!$C$2),Stimuli!$A$2,IF(AND(A7718&gt;=Stimuli!$B$3,A7718&lt;=Stimuli!$C$3),Stimuli!$A$3,IF(AND(A7718&gt;=Stimuli!$B$4,A7718&lt;=Stimuli!$C$4),Stimuli!$A$4,"")))</f>
        <v>02 e.l.f. - Power Grip Styling (30.03s)</v>
      </c>
      <c r="I7718" s="6" t="n">
        <f aca="false">(B7718-B7717)/((A7718-A7717)/1000)</f>
        <v>0</v>
      </c>
      <c r="J7718" s="6" t="n">
        <f aca="false">IF(OR(B7718&lt;Rules!$B$2,B7718&gt;Rules!$B$3,ABS(I7718)&gt;Rules!$B$4,OR(B7719&lt;Rules!$B$2,B7719&gt;Rules!$B$3,ABS(I7719)&gt;Rules!$B$4)),1,0)</f>
        <v>0</v>
      </c>
      <c r="K7718" s="6" t="str">
        <f aca="false">IF(F7718=1,COUNTIF($F$2:F7718,1),"")</f>
        <v/>
      </c>
    </row>
    <row r="7719" customFormat="false" ht="15" hidden="false" customHeight="false" outlineLevel="0" collapsed="false">
      <c r="A7719" s="6" t="n">
        <v>60620.6805</v>
      </c>
      <c r="B7719" s="6" t="n">
        <v>2.16630036630037</v>
      </c>
      <c r="C7719" s="6" t="n">
        <v>82</v>
      </c>
      <c r="D7719" s="6" t="n">
        <v>-1</v>
      </c>
      <c r="E7719" s="6" t="n">
        <v>2.1018315018315</v>
      </c>
      <c r="F7719" s="6" t="n">
        <v>0</v>
      </c>
      <c r="G7719" s="6" t="n">
        <v>0.0644688644688642</v>
      </c>
      <c r="H7719" s="6" t="str">
        <f aca="false">IF(AND(A7719&gt;=Stimuli!$B$2,A7719&lt;=Stimuli!$C$2),Stimuli!$A$2,IF(AND(A7719&gt;=Stimuli!$B$3,A7719&lt;=Stimuli!$C$3),Stimuli!$A$3,IF(AND(A7719&gt;=Stimuli!$B$4,A7719&lt;=Stimuli!$C$4),Stimuli!$A$4,"")))</f>
        <v>02 e.l.f. - Power Grip Styling (30.03s)</v>
      </c>
      <c r="I7719" s="6" t="n">
        <f aca="false">(B7719-B7718)/((A7719-A7718)/1000)</f>
        <v>0.187545787545844</v>
      </c>
      <c r="J7719" s="6" t="n">
        <f aca="false">IF(OR(B7719&lt;Rules!$B$2,B7719&gt;Rules!$B$3,ABS(I7719)&gt;Rules!$B$4,OR(B7720&lt;Rules!$B$2,B7720&gt;Rules!$B$3,ABS(I7720)&gt;Rules!$B$4)),1,0)</f>
        <v>0</v>
      </c>
      <c r="K7719" s="6" t="str">
        <f aca="false">IF(F7719=1,COUNTIF($F$2:F7719,1),"")</f>
        <v/>
      </c>
    </row>
    <row r="7720" customFormat="false" ht="15" hidden="false" customHeight="false" outlineLevel="0" collapsed="false">
      <c r="A7720" s="6" t="n">
        <v>60628.493</v>
      </c>
      <c r="B7720" s="6" t="n">
        <v>2.16336996336996</v>
      </c>
      <c r="C7720" s="6" t="n">
        <v>82</v>
      </c>
      <c r="D7720" s="6" t="n">
        <v>-1</v>
      </c>
      <c r="E7720" s="6" t="n">
        <v>2.1032967032967</v>
      </c>
      <c r="F7720" s="6" t="n">
        <v>0</v>
      </c>
      <c r="G7720" s="6" t="n">
        <v>0.0644688644688642</v>
      </c>
      <c r="H7720" s="6" t="str">
        <f aca="false">IF(AND(A7720&gt;=Stimuli!$B$2,A7720&lt;=Stimuli!$C$2),Stimuli!$A$2,IF(AND(A7720&gt;=Stimuli!$B$3,A7720&lt;=Stimuli!$C$3),Stimuli!$A$3,IF(AND(A7720&gt;=Stimuli!$B$4,A7720&lt;=Stimuli!$C$4),Stimuli!$A$4,"")))</f>
        <v>02 e.l.f. - Power Grip Styling (30.03s)</v>
      </c>
      <c r="I7720" s="6" t="n">
        <f aca="false">(B7720-B7719)/((A7720-A7719)/1000)</f>
        <v>-0.375091575091744</v>
      </c>
      <c r="J7720" s="6" t="n">
        <f aca="false">IF(OR(B7720&lt;Rules!$B$2,B7720&gt;Rules!$B$3,ABS(I7720)&gt;Rules!$B$4,OR(B7721&lt;Rules!$B$2,B7721&gt;Rules!$B$3,ABS(I7721)&gt;Rules!$B$4)),1,0)</f>
        <v>0</v>
      </c>
      <c r="K7720" s="6" t="str">
        <f aca="false">IF(F7720=1,COUNTIF($F$2:F7720,1),"")</f>
        <v/>
      </c>
    </row>
    <row r="7721" customFormat="false" ht="15" hidden="false" customHeight="false" outlineLevel="0" collapsed="false">
      <c r="A7721" s="6" t="n">
        <v>60636.3055</v>
      </c>
      <c r="B7721" s="6" t="n">
        <v>2.16630036630037</v>
      </c>
      <c r="C7721" s="6" t="n">
        <v>82</v>
      </c>
      <c r="D7721" s="6" t="n">
        <v>-1</v>
      </c>
      <c r="E7721" s="6" t="n">
        <v>2.1032967032967</v>
      </c>
      <c r="F7721" s="6" t="n">
        <v>0</v>
      </c>
      <c r="G7721" s="6" t="n">
        <v>0.0644688644688642</v>
      </c>
      <c r="H7721" s="6" t="str">
        <f aca="false">IF(AND(A7721&gt;=Stimuli!$B$2,A7721&lt;=Stimuli!$C$2),Stimuli!$A$2,IF(AND(A7721&gt;=Stimuli!$B$3,A7721&lt;=Stimuli!$C$3),Stimuli!$A$3,IF(AND(A7721&gt;=Stimuli!$B$4,A7721&lt;=Stimuli!$C$4),Stimuli!$A$4,"")))</f>
        <v>02 e.l.f. - Power Grip Styling (30.03s)</v>
      </c>
      <c r="I7721" s="6" t="n">
        <f aca="false">(B7721-B7720)/((A7721-A7720)/1000)</f>
        <v>0.375091575091744</v>
      </c>
      <c r="J7721" s="6" t="n">
        <f aca="false">IF(OR(B7721&lt;Rules!$B$2,B7721&gt;Rules!$B$3,ABS(I7721)&gt;Rules!$B$4,OR(B7722&lt;Rules!$B$2,B7722&gt;Rules!$B$3,ABS(I7722)&gt;Rules!$B$4)),1,0)</f>
        <v>0</v>
      </c>
      <c r="K7721" s="6" t="str">
        <f aca="false">IF(F7721=1,COUNTIF($F$2:F7721,1),"")</f>
        <v/>
      </c>
    </row>
    <row r="7722" customFormat="false" ht="15" hidden="false" customHeight="false" outlineLevel="0" collapsed="false">
      <c r="A7722" s="6" t="n">
        <v>60644.118</v>
      </c>
      <c r="B7722" s="6" t="n">
        <v>2.16190476190476</v>
      </c>
      <c r="C7722" s="6" t="n">
        <v>82</v>
      </c>
      <c r="D7722" s="6" t="n">
        <v>-1</v>
      </c>
      <c r="E7722" s="6" t="n">
        <v>2.1032967032967</v>
      </c>
      <c r="F7722" s="6" t="n">
        <v>0</v>
      </c>
      <c r="G7722" s="6" t="n">
        <v>0.0644688644688642</v>
      </c>
      <c r="H7722" s="6" t="str">
        <f aca="false">IF(AND(A7722&gt;=Stimuli!$B$2,A7722&lt;=Stimuli!$C$2),Stimuli!$A$2,IF(AND(A7722&gt;=Stimuli!$B$3,A7722&lt;=Stimuli!$C$3),Stimuli!$A$3,IF(AND(A7722&gt;=Stimuli!$B$4,A7722&lt;=Stimuli!$C$4),Stimuli!$A$4,"")))</f>
        <v>02 e.l.f. - Power Grip Styling (30.03s)</v>
      </c>
      <c r="I7722" s="6" t="n">
        <f aca="false">(B7722-B7721)/((A7722-A7721)/1000)</f>
        <v>-0.562637362637588</v>
      </c>
      <c r="J7722" s="6" t="n">
        <f aca="false">IF(OR(B7722&lt;Rules!$B$2,B7722&gt;Rules!$B$3,ABS(I7722)&gt;Rules!$B$4,OR(B7723&lt;Rules!$B$2,B7723&gt;Rules!$B$3,ABS(I7723)&gt;Rules!$B$4)),1,0)</f>
        <v>0</v>
      </c>
      <c r="K7722" s="6" t="str">
        <f aca="false">IF(F7722=1,COUNTIF($F$2:F7722,1),"")</f>
        <v/>
      </c>
    </row>
    <row r="7723" customFormat="false" ht="15" hidden="false" customHeight="false" outlineLevel="0" collapsed="false">
      <c r="A7723" s="6" t="n">
        <v>60651.9305</v>
      </c>
      <c r="B7723" s="6" t="n">
        <v>2.16630036630037</v>
      </c>
      <c r="C7723" s="6" t="n">
        <v>82</v>
      </c>
      <c r="D7723" s="6" t="n">
        <v>-1</v>
      </c>
      <c r="E7723" s="6" t="n">
        <v>2.1047619047619</v>
      </c>
      <c r="F7723" s="6" t="n">
        <v>0</v>
      </c>
      <c r="G7723" s="6" t="n">
        <v>0.0644688644688642</v>
      </c>
      <c r="H7723" s="6" t="str">
        <f aca="false">IF(AND(A7723&gt;=Stimuli!$B$2,A7723&lt;=Stimuli!$C$2),Stimuli!$A$2,IF(AND(A7723&gt;=Stimuli!$B$3,A7723&lt;=Stimuli!$C$3),Stimuli!$A$3,IF(AND(A7723&gt;=Stimuli!$B$4,A7723&lt;=Stimuli!$C$4),Stimuli!$A$4,"")))</f>
        <v>02 e.l.f. - Power Grip Styling (30.03s)</v>
      </c>
      <c r="I7723" s="6" t="n">
        <f aca="false">(B7723-B7722)/((A7723-A7722)/1000)</f>
        <v>0.562637362637588</v>
      </c>
      <c r="J7723" s="6" t="n">
        <f aca="false">IF(OR(B7723&lt;Rules!$B$2,B7723&gt;Rules!$B$3,ABS(I7723)&gt;Rules!$B$4,OR(B7724&lt;Rules!$B$2,B7724&gt;Rules!$B$3,ABS(I7724)&gt;Rules!$B$4)),1,0)</f>
        <v>0</v>
      </c>
      <c r="K7723" s="6" t="str">
        <f aca="false">IF(F7723=1,COUNTIF($F$2:F7723,1),"")</f>
        <v/>
      </c>
    </row>
    <row r="7724" customFormat="false" ht="15" hidden="false" customHeight="false" outlineLevel="0" collapsed="false">
      <c r="A7724" s="6" t="n">
        <v>60659.743</v>
      </c>
      <c r="B7724" s="6" t="n">
        <v>2.16043956043956</v>
      </c>
      <c r="C7724" s="6" t="n">
        <v>82</v>
      </c>
      <c r="D7724" s="6" t="n">
        <v>-1</v>
      </c>
      <c r="E7724" s="6" t="n">
        <v>2.1047619047619</v>
      </c>
      <c r="F7724" s="6" t="n">
        <v>0</v>
      </c>
      <c r="G7724" s="6" t="n">
        <v>0.0644688644688642</v>
      </c>
      <c r="H7724" s="6" t="str">
        <f aca="false">IF(AND(A7724&gt;=Stimuli!$B$2,A7724&lt;=Stimuli!$C$2),Stimuli!$A$2,IF(AND(A7724&gt;=Stimuli!$B$3,A7724&lt;=Stimuli!$C$3),Stimuli!$A$3,IF(AND(A7724&gt;=Stimuli!$B$4,A7724&lt;=Stimuli!$C$4),Stimuli!$A$4,"")))</f>
        <v>02 e.l.f. - Power Grip Styling (30.03s)</v>
      </c>
      <c r="I7724" s="6" t="n">
        <f aca="false">(B7724-B7723)/((A7724-A7723)/1000)</f>
        <v>-0.750183150183318</v>
      </c>
      <c r="J7724" s="6" t="n">
        <f aca="false">IF(OR(B7724&lt;Rules!$B$2,B7724&gt;Rules!$B$3,ABS(I7724)&gt;Rules!$B$4,OR(B7725&lt;Rules!$B$2,B7725&gt;Rules!$B$3,ABS(I7725)&gt;Rules!$B$4)),1,0)</f>
        <v>0</v>
      </c>
      <c r="K7724" s="6" t="str">
        <f aca="false">IF(F7724=1,COUNTIF($F$2:F7724,1),"")</f>
        <v/>
      </c>
    </row>
    <row r="7725" customFormat="false" ht="15" hidden="false" customHeight="false" outlineLevel="0" collapsed="false">
      <c r="A7725" s="6" t="n">
        <v>60667.5555</v>
      </c>
      <c r="B7725" s="6" t="n">
        <v>2.16630036630037</v>
      </c>
      <c r="C7725" s="6" t="n">
        <v>82</v>
      </c>
      <c r="D7725" s="6" t="n">
        <v>-1</v>
      </c>
      <c r="E7725" s="6" t="n">
        <v>2.1047619047619</v>
      </c>
      <c r="F7725" s="6" t="n">
        <v>0</v>
      </c>
      <c r="G7725" s="6" t="n">
        <v>0.0644688644688642</v>
      </c>
      <c r="H7725" s="6" t="str">
        <f aca="false">IF(AND(A7725&gt;=Stimuli!$B$2,A7725&lt;=Stimuli!$C$2),Stimuli!$A$2,IF(AND(A7725&gt;=Stimuli!$B$3,A7725&lt;=Stimuli!$C$3),Stimuli!$A$3,IF(AND(A7725&gt;=Stimuli!$B$4,A7725&lt;=Stimuli!$C$4),Stimuli!$A$4,"")))</f>
        <v>02 e.l.f. - Power Grip Styling (30.03s)</v>
      </c>
      <c r="I7725" s="6" t="n">
        <f aca="false">(B7725-B7724)/((A7725-A7724)/1000)</f>
        <v>0.750183150183318</v>
      </c>
      <c r="J7725" s="6" t="n">
        <f aca="false">IF(OR(B7725&lt;Rules!$B$2,B7725&gt;Rules!$B$3,ABS(I7725)&gt;Rules!$B$4,OR(B7726&lt;Rules!$B$2,B7726&gt;Rules!$B$3,ABS(I7726)&gt;Rules!$B$4)),1,0)</f>
        <v>0</v>
      </c>
      <c r="K7725" s="6" t="str">
        <f aca="false">IF(F7725=1,COUNTIF($F$2:F7725,1),"")</f>
        <v/>
      </c>
    </row>
    <row r="7726" customFormat="false" ht="15" hidden="false" customHeight="false" outlineLevel="0" collapsed="false">
      <c r="A7726" s="6" t="n">
        <v>60675.368</v>
      </c>
      <c r="B7726" s="6" t="n">
        <v>2.15897435897436</v>
      </c>
      <c r="C7726" s="6" t="n">
        <v>82</v>
      </c>
      <c r="D7726" s="6" t="n">
        <v>-1</v>
      </c>
      <c r="E7726" s="6" t="n">
        <v>2.1047619047619</v>
      </c>
      <c r="F7726" s="6" t="n">
        <v>0</v>
      </c>
      <c r="G7726" s="6" t="n">
        <v>0.0644688644688642</v>
      </c>
      <c r="H7726" s="6" t="str">
        <f aca="false">IF(AND(A7726&gt;=Stimuli!$B$2,A7726&lt;=Stimuli!$C$2),Stimuli!$A$2,IF(AND(A7726&gt;=Stimuli!$B$3,A7726&lt;=Stimuli!$C$3),Stimuli!$A$3,IF(AND(A7726&gt;=Stimuli!$B$4,A7726&lt;=Stimuli!$C$4),Stimuli!$A$4,"")))</f>
        <v>02 e.l.f. - Power Grip Styling (30.03s)</v>
      </c>
      <c r="I7726" s="6" t="n">
        <f aca="false">(B7726-B7725)/((A7726-A7725)/1000)</f>
        <v>-0.937728937729048</v>
      </c>
      <c r="J7726" s="6" t="n">
        <f aca="false">IF(OR(B7726&lt;Rules!$B$2,B7726&gt;Rules!$B$3,ABS(I7726)&gt;Rules!$B$4,OR(B7727&lt;Rules!$B$2,B7727&gt;Rules!$B$3,ABS(I7727)&gt;Rules!$B$4)),1,0)</f>
        <v>0</v>
      </c>
      <c r="K7726" s="6" t="str">
        <f aca="false">IF(F7726=1,COUNTIF($F$2:F7726,1),"")</f>
        <v/>
      </c>
    </row>
    <row r="7727" customFormat="false" ht="15" hidden="false" customHeight="false" outlineLevel="0" collapsed="false">
      <c r="A7727" s="6" t="n">
        <v>60683.1805</v>
      </c>
      <c r="B7727" s="6" t="n">
        <v>2.16630036630037</v>
      </c>
      <c r="C7727" s="6" t="n">
        <v>82</v>
      </c>
      <c r="D7727" s="6" t="n">
        <v>-1</v>
      </c>
      <c r="E7727" s="6" t="n">
        <v>2.1047619047619</v>
      </c>
      <c r="F7727" s="6" t="n">
        <v>0</v>
      </c>
      <c r="G7727" s="6" t="n">
        <v>0.0644688644688642</v>
      </c>
      <c r="H7727" s="6" t="str">
        <f aca="false">IF(AND(A7727&gt;=Stimuli!$B$2,A7727&lt;=Stimuli!$C$2),Stimuli!$A$2,IF(AND(A7727&gt;=Stimuli!$B$3,A7727&lt;=Stimuli!$C$3),Stimuli!$A$3,IF(AND(A7727&gt;=Stimuli!$B$4,A7727&lt;=Stimuli!$C$4),Stimuli!$A$4,"")))</f>
        <v>02 e.l.f. - Power Grip Styling (30.03s)</v>
      </c>
      <c r="I7727" s="6" t="n">
        <f aca="false">(B7727-B7726)/((A7727-A7726)/1000)</f>
        <v>0.937728937729048</v>
      </c>
      <c r="J7727" s="6" t="n">
        <f aca="false">IF(OR(B7727&lt;Rules!$B$2,B7727&gt;Rules!$B$3,ABS(I7727)&gt;Rules!$B$4,OR(B7728&lt;Rules!$B$2,B7728&gt;Rules!$B$3,ABS(I7728)&gt;Rules!$B$4)),1,0)</f>
        <v>0</v>
      </c>
      <c r="K7727" s="6" t="str">
        <f aca="false">IF(F7727=1,COUNTIF($F$2:F7727,1),"")</f>
        <v/>
      </c>
    </row>
    <row r="7728" customFormat="false" ht="15" hidden="false" customHeight="false" outlineLevel="0" collapsed="false">
      <c r="A7728" s="6" t="n">
        <v>60690.993</v>
      </c>
      <c r="B7728" s="6" t="n">
        <v>2.15750915750916</v>
      </c>
      <c r="C7728" s="6" t="n">
        <v>82</v>
      </c>
      <c r="D7728" s="6" t="n">
        <v>-1</v>
      </c>
      <c r="E7728" s="6" t="n">
        <v>2.1047619047619</v>
      </c>
      <c r="F7728" s="6" t="n">
        <v>0</v>
      </c>
      <c r="G7728" s="6" t="n">
        <v>0.0644688644688642</v>
      </c>
      <c r="H7728" s="6" t="str">
        <f aca="false">IF(AND(A7728&gt;=Stimuli!$B$2,A7728&lt;=Stimuli!$C$2),Stimuli!$A$2,IF(AND(A7728&gt;=Stimuli!$B$3,A7728&lt;=Stimuli!$C$3),Stimuli!$A$3,IF(AND(A7728&gt;=Stimuli!$B$4,A7728&lt;=Stimuli!$C$4),Stimuli!$A$4,"")))</f>
        <v>02 e.l.f. - Power Grip Styling (30.03s)</v>
      </c>
      <c r="I7728" s="6" t="n">
        <f aca="false">(B7728-B7727)/((A7728-A7727)/1000)</f>
        <v>-1.12527472527489</v>
      </c>
      <c r="J7728" s="6" t="n">
        <f aca="false">IF(OR(B7728&lt;Rules!$B$2,B7728&gt;Rules!$B$3,ABS(I7728)&gt;Rules!$B$4,OR(B7729&lt;Rules!$B$2,B7729&gt;Rules!$B$3,ABS(I7729)&gt;Rules!$B$4)),1,0)</f>
        <v>0</v>
      </c>
      <c r="K7728" s="6" t="str">
        <f aca="false">IF(F7728=1,COUNTIF($F$2:F7728,1),"")</f>
        <v/>
      </c>
    </row>
    <row r="7729" customFormat="false" ht="15" hidden="false" customHeight="false" outlineLevel="0" collapsed="false">
      <c r="A7729" s="6" t="n">
        <v>60698.8055</v>
      </c>
      <c r="B7729" s="6" t="n">
        <v>2.16483516483517</v>
      </c>
      <c r="C7729" s="6" t="n">
        <v>82</v>
      </c>
      <c r="D7729" s="6" t="n">
        <v>-1</v>
      </c>
      <c r="E7729" s="6" t="n">
        <v>2.1047619047619</v>
      </c>
      <c r="F7729" s="6" t="n">
        <v>0</v>
      </c>
      <c r="G7729" s="6" t="n">
        <v>0.0644688644688642</v>
      </c>
      <c r="H7729" s="6" t="str">
        <f aca="false">IF(AND(A7729&gt;=Stimuli!$B$2,A7729&lt;=Stimuli!$C$2),Stimuli!$A$2,IF(AND(A7729&gt;=Stimuli!$B$3,A7729&lt;=Stimuli!$C$3),Stimuli!$A$3,IF(AND(A7729&gt;=Stimuli!$B$4,A7729&lt;=Stimuli!$C$4),Stimuli!$A$4,"")))</f>
        <v>02 e.l.f. - Power Grip Styling (30.03s)</v>
      </c>
      <c r="I7729" s="6" t="n">
        <f aca="false">(B7729-B7728)/((A7729-A7728)/1000)</f>
        <v>0.937728937729048</v>
      </c>
      <c r="J7729" s="6" t="n">
        <f aca="false">IF(OR(B7729&lt;Rules!$B$2,B7729&gt;Rules!$B$3,ABS(I7729)&gt;Rules!$B$4,OR(B7730&lt;Rules!$B$2,B7730&gt;Rules!$B$3,ABS(I7730)&gt;Rules!$B$4)),1,0)</f>
        <v>0</v>
      </c>
      <c r="K7729" s="6" t="str">
        <f aca="false">IF(F7729=1,COUNTIF($F$2:F7729,1),"")</f>
        <v/>
      </c>
    </row>
    <row r="7730" customFormat="false" ht="15" hidden="false" customHeight="false" outlineLevel="0" collapsed="false">
      <c r="A7730" s="6" t="n">
        <v>60706.618</v>
      </c>
      <c r="B7730" s="6" t="n">
        <v>2.15897435897436</v>
      </c>
      <c r="C7730" s="6" t="n">
        <v>82</v>
      </c>
      <c r="D7730" s="6" t="n">
        <v>-1</v>
      </c>
      <c r="E7730" s="6" t="n">
        <v>2.1047619047619</v>
      </c>
      <c r="F7730" s="6" t="n">
        <v>0</v>
      </c>
      <c r="G7730" s="6" t="n">
        <v>0.0644688644688642</v>
      </c>
      <c r="H7730" s="6" t="str">
        <f aca="false">IF(AND(A7730&gt;=Stimuli!$B$2,A7730&lt;=Stimuli!$C$2),Stimuli!$A$2,IF(AND(A7730&gt;=Stimuli!$B$3,A7730&lt;=Stimuli!$C$3),Stimuli!$A$3,IF(AND(A7730&gt;=Stimuli!$B$4,A7730&lt;=Stimuli!$C$4),Stimuli!$A$4,"")))</f>
        <v>02 e.l.f. - Power Grip Styling (30.03s)</v>
      </c>
      <c r="I7730" s="6" t="n">
        <f aca="false">(B7730-B7729)/((A7730-A7729)/1000)</f>
        <v>-0.750183150183204</v>
      </c>
      <c r="J7730" s="6" t="n">
        <f aca="false">IF(OR(B7730&lt;Rules!$B$2,B7730&gt;Rules!$B$3,ABS(I7730)&gt;Rules!$B$4,OR(B7731&lt;Rules!$B$2,B7731&gt;Rules!$B$3,ABS(I7731)&gt;Rules!$B$4)),1,0)</f>
        <v>0</v>
      </c>
      <c r="K7730" s="6" t="str">
        <f aca="false">IF(F7730=1,COUNTIF($F$2:F7730,1),"")</f>
        <v/>
      </c>
    </row>
    <row r="7731" customFormat="false" ht="15" hidden="false" customHeight="false" outlineLevel="0" collapsed="false">
      <c r="A7731" s="6" t="n">
        <v>60714.4305</v>
      </c>
      <c r="B7731" s="6" t="n">
        <v>2.16336996336996</v>
      </c>
      <c r="C7731" s="6" t="n">
        <v>82</v>
      </c>
      <c r="D7731" s="6" t="n">
        <v>-1</v>
      </c>
      <c r="E7731" s="6" t="n">
        <v>2.10622710622711</v>
      </c>
      <c r="F7731" s="6" t="n">
        <v>0</v>
      </c>
      <c r="G7731" s="6" t="n">
        <v>0.0644688644688642</v>
      </c>
      <c r="H7731" s="6" t="str">
        <f aca="false">IF(AND(A7731&gt;=Stimuli!$B$2,A7731&lt;=Stimuli!$C$2),Stimuli!$A$2,IF(AND(A7731&gt;=Stimuli!$B$3,A7731&lt;=Stimuli!$C$3),Stimuli!$A$3,IF(AND(A7731&gt;=Stimuli!$B$4,A7731&lt;=Stimuli!$C$4),Stimuli!$A$4,"")))</f>
        <v>02 e.l.f. - Power Grip Styling (30.03s)</v>
      </c>
      <c r="I7731" s="6" t="n">
        <f aca="false">(B7731-B7730)/((A7731-A7730)/1000)</f>
        <v>0.562637362637304</v>
      </c>
      <c r="J7731" s="6" t="n">
        <f aca="false">IF(OR(B7731&lt;Rules!$B$2,B7731&gt;Rules!$B$3,ABS(I7731)&gt;Rules!$B$4,OR(B7732&lt;Rules!$B$2,B7732&gt;Rules!$B$3,ABS(I7732)&gt;Rules!$B$4)),1,0)</f>
        <v>0</v>
      </c>
      <c r="K7731" s="6" t="str">
        <f aca="false">IF(F7731=1,COUNTIF($F$2:F7731,1),"")</f>
        <v/>
      </c>
    </row>
    <row r="7732" customFormat="false" ht="15" hidden="false" customHeight="false" outlineLevel="0" collapsed="false">
      <c r="A7732" s="6" t="n">
        <v>60722.243</v>
      </c>
      <c r="B7732" s="6" t="n">
        <v>2.15750915750916</v>
      </c>
      <c r="C7732" s="6" t="n">
        <v>82</v>
      </c>
      <c r="D7732" s="6" t="n">
        <v>-1</v>
      </c>
      <c r="E7732" s="6" t="n">
        <v>2.10622710622711</v>
      </c>
      <c r="F7732" s="6" t="n">
        <v>0</v>
      </c>
      <c r="G7732" s="6" t="n">
        <v>0.0644688644688642</v>
      </c>
      <c r="H7732" s="6" t="str">
        <f aca="false">IF(AND(A7732&gt;=Stimuli!$B$2,A7732&lt;=Stimuli!$C$2),Stimuli!$A$2,IF(AND(A7732&gt;=Stimuli!$B$3,A7732&lt;=Stimuli!$C$3),Stimuli!$A$3,IF(AND(A7732&gt;=Stimuli!$B$4,A7732&lt;=Stimuli!$C$4),Stimuli!$A$4,"")))</f>
        <v>02 e.l.f. - Power Grip Styling (30.03s)</v>
      </c>
      <c r="I7732" s="6" t="n">
        <f aca="false">(B7732-B7731)/((A7732-A7731)/1000)</f>
        <v>-0.750183150183148</v>
      </c>
      <c r="J7732" s="6" t="n">
        <f aca="false">IF(OR(B7732&lt;Rules!$B$2,B7732&gt;Rules!$B$3,ABS(I7732)&gt;Rules!$B$4,OR(B7733&lt;Rules!$B$2,B7733&gt;Rules!$B$3,ABS(I7733)&gt;Rules!$B$4)),1,0)</f>
        <v>0</v>
      </c>
      <c r="K7732" s="6" t="str">
        <f aca="false">IF(F7732=1,COUNTIF($F$2:F7732,1),"")</f>
        <v/>
      </c>
    </row>
    <row r="7733" customFormat="false" ht="15" hidden="false" customHeight="false" outlineLevel="0" collapsed="false">
      <c r="A7733" s="6" t="n">
        <v>60730.0555</v>
      </c>
      <c r="B7733" s="6" t="n">
        <v>2.16043956043956</v>
      </c>
      <c r="C7733" s="6" t="n">
        <v>82</v>
      </c>
      <c r="D7733" s="6" t="n">
        <v>-1</v>
      </c>
      <c r="E7733" s="6" t="n">
        <v>2.10622710622711</v>
      </c>
      <c r="F7733" s="6" t="n">
        <v>0</v>
      </c>
      <c r="G7733" s="6" t="n">
        <v>0.0644688644688642</v>
      </c>
      <c r="H7733" s="6" t="str">
        <f aca="false">IF(AND(A7733&gt;=Stimuli!$B$2,A7733&lt;=Stimuli!$C$2),Stimuli!$A$2,IF(AND(A7733&gt;=Stimuli!$B$3,A7733&lt;=Stimuli!$C$3),Stimuli!$A$3,IF(AND(A7733&gt;=Stimuli!$B$4,A7733&lt;=Stimuli!$C$4),Stimuli!$A$4,"")))</f>
        <v>02 e.l.f. - Power Grip Styling (30.03s)</v>
      </c>
      <c r="I7733" s="6" t="n">
        <f aca="false">(B7733-B7732)/((A7733-A7732)/1000)</f>
        <v>0.375091575091574</v>
      </c>
      <c r="J7733" s="6" t="n">
        <f aca="false">IF(OR(B7733&lt;Rules!$B$2,B7733&gt;Rules!$B$3,ABS(I7733)&gt;Rules!$B$4,OR(B7734&lt;Rules!$B$2,B7734&gt;Rules!$B$3,ABS(I7734)&gt;Rules!$B$4)),1,0)</f>
        <v>0</v>
      </c>
      <c r="K7733" s="6" t="str">
        <f aca="false">IF(F7733=1,COUNTIF($F$2:F7733,1),"")</f>
        <v/>
      </c>
    </row>
    <row r="7734" customFormat="false" ht="15" hidden="false" customHeight="false" outlineLevel="0" collapsed="false">
      <c r="A7734" s="6" t="n">
        <v>60737.868</v>
      </c>
      <c r="B7734" s="6" t="n">
        <v>2.15897435897436</v>
      </c>
      <c r="C7734" s="6" t="n">
        <v>82</v>
      </c>
      <c r="D7734" s="6" t="n">
        <v>-1</v>
      </c>
      <c r="E7734" s="6" t="n">
        <v>2.10622710622711</v>
      </c>
      <c r="F7734" s="6" t="n">
        <v>0</v>
      </c>
      <c r="G7734" s="6" t="n">
        <v>0.0644688644688642</v>
      </c>
      <c r="H7734" s="6" t="str">
        <f aca="false">IF(AND(A7734&gt;=Stimuli!$B$2,A7734&lt;=Stimuli!$C$2),Stimuli!$A$2,IF(AND(A7734&gt;=Stimuli!$B$3,A7734&lt;=Stimuli!$C$3),Stimuli!$A$3,IF(AND(A7734&gt;=Stimuli!$B$4,A7734&lt;=Stimuli!$C$4),Stimuli!$A$4,"")))</f>
        <v>02 e.l.f. - Power Grip Styling (30.03s)</v>
      </c>
      <c r="I7734" s="6" t="n">
        <f aca="false">(B7734-B7733)/((A7734-A7733)/1000)</f>
        <v>-0.18754578754573</v>
      </c>
      <c r="J7734" s="6" t="n">
        <f aca="false">IF(OR(B7734&lt;Rules!$B$2,B7734&gt;Rules!$B$3,ABS(I7734)&gt;Rules!$B$4,OR(B7735&lt;Rules!$B$2,B7735&gt;Rules!$B$3,ABS(I7735)&gt;Rules!$B$4)),1,0)</f>
        <v>0</v>
      </c>
      <c r="K7734" s="6" t="str">
        <f aca="false">IF(F7734=1,COUNTIF($F$2:F7734,1),"")</f>
        <v/>
      </c>
    </row>
    <row r="7735" customFormat="false" ht="15" hidden="false" customHeight="false" outlineLevel="0" collapsed="false">
      <c r="A7735" s="6" t="n">
        <v>60745.6805</v>
      </c>
      <c r="B7735" s="6" t="n">
        <v>2.15750915750916</v>
      </c>
      <c r="C7735" s="6" t="n">
        <v>82</v>
      </c>
      <c r="D7735" s="6" t="n">
        <v>-1</v>
      </c>
      <c r="E7735" s="6" t="n">
        <v>2.10622710622711</v>
      </c>
      <c r="F7735" s="6" t="n">
        <v>0</v>
      </c>
      <c r="G7735" s="6" t="n">
        <v>0.0644688644688642</v>
      </c>
      <c r="H7735" s="6" t="str">
        <f aca="false">IF(AND(A7735&gt;=Stimuli!$B$2,A7735&lt;=Stimuli!$C$2),Stimuli!$A$2,IF(AND(A7735&gt;=Stimuli!$B$3,A7735&lt;=Stimuli!$C$3),Stimuli!$A$3,IF(AND(A7735&gt;=Stimuli!$B$4,A7735&lt;=Stimuli!$C$4),Stimuli!$A$4,"")))</f>
        <v>02 e.l.f. - Power Grip Styling (30.03s)</v>
      </c>
      <c r="I7735" s="6" t="n">
        <f aca="false">(B7735-B7734)/((A7735-A7734)/1000)</f>
        <v>-0.187545787545844</v>
      </c>
      <c r="J7735" s="6" t="n">
        <f aca="false">IF(OR(B7735&lt;Rules!$B$2,B7735&gt;Rules!$B$3,ABS(I7735)&gt;Rules!$B$4,OR(B7736&lt;Rules!$B$2,B7736&gt;Rules!$B$3,ABS(I7736)&gt;Rules!$B$4)),1,0)</f>
        <v>0</v>
      </c>
      <c r="K7735" s="6" t="str">
        <f aca="false">IF(F7735=1,COUNTIF($F$2:F7735,1),"")</f>
        <v/>
      </c>
    </row>
    <row r="7736" customFormat="false" ht="15" hidden="false" customHeight="false" outlineLevel="0" collapsed="false">
      <c r="A7736" s="6" t="n">
        <v>60753.493</v>
      </c>
      <c r="B7736" s="6" t="n">
        <v>2.16043956043956</v>
      </c>
      <c r="C7736" s="6" t="n">
        <v>82</v>
      </c>
      <c r="D7736" s="6" t="n">
        <v>-1</v>
      </c>
      <c r="E7736" s="6" t="n">
        <v>2.10622710622711</v>
      </c>
      <c r="F7736" s="6" t="n">
        <v>0</v>
      </c>
      <c r="G7736" s="6" t="n">
        <v>0.0644688644688642</v>
      </c>
      <c r="H7736" s="6" t="str">
        <f aca="false">IF(AND(A7736&gt;=Stimuli!$B$2,A7736&lt;=Stimuli!$C$2),Stimuli!$A$2,IF(AND(A7736&gt;=Stimuli!$B$3,A7736&lt;=Stimuli!$C$3),Stimuli!$A$3,IF(AND(A7736&gt;=Stimuli!$B$4,A7736&lt;=Stimuli!$C$4),Stimuli!$A$4,"")))</f>
        <v>02 e.l.f. - Power Grip Styling (30.03s)</v>
      </c>
      <c r="I7736" s="6" t="n">
        <f aca="false">(B7736-B7735)/((A7736-A7735)/1000)</f>
        <v>0.375091575091574</v>
      </c>
      <c r="J7736" s="6" t="n">
        <f aca="false">IF(OR(B7736&lt;Rules!$B$2,B7736&gt;Rules!$B$3,ABS(I7736)&gt;Rules!$B$4,OR(B7737&lt;Rules!$B$2,B7737&gt;Rules!$B$3,ABS(I7737)&gt;Rules!$B$4)),1,0)</f>
        <v>0</v>
      </c>
      <c r="K7736" s="6" t="str">
        <f aca="false">IF(F7736=1,COUNTIF($F$2:F7736,1),"")</f>
        <v/>
      </c>
    </row>
    <row r="7737" customFormat="false" ht="15" hidden="false" customHeight="false" outlineLevel="0" collapsed="false">
      <c r="A7737" s="6" t="n">
        <v>60761.3055</v>
      </c>
      <c r="B7737" s="6" t="n">
        <v>2.15457875457875</v>
      </c>
      <c r="C7737" s="6" t="n">
        <v>82</v>
      </c>
      <c r="D7737" s="6" t="n">
        <v>-1</v>
      </c>
      <c r="E7737" s="6" t="n">
        <v>2.10622710622711</v>
      </c>
      <c r="F7737" s="6" t="n">
        <v>0</v>
      </c>
      <c r="G7737" s="6" t="n">
        <v>0.0644688644688642</v>
      </c>
      <c r="H7737" s="6" t="str">
        <f aca="false">IF(AND(A7737&gt;=Stimuli!$B$2,A7737&lt;=Stimuli!$C$2),Stimuli!$A$2,IF(AND(A7737&gt;=Stimuli!$B$3,A7737&lt;=Stimuli!$C$3),Stimuli!$A$3,IF(AND(A7737&gt;=Stimuli!$B$4,A7737&lt;=Stimuli!$C$4),Stimuli!$A$4,"")))</f>
        <v>02 e.l.f. - Power Grip Styling (30.03s)</v>
      </c>
      <c r="I7737" s="6" t="n">
        <f aca="false">(B7737-B7736)/((A7737-A7736)/1000)</f>
        <v>-0.750183150183148</v>
      </c>
      <c r="J7737" s="6" t="n">
        <f aca="false">IF(OR(B7737&lt;Rules!$B$2,B7737&gt;Rules!$B$3,ABS(I7737)&gt;Rules!$B$4,OR(B7738&lt;Rules!$B$2,B7738&gt;Rules!$B$3,ABS(I7738)&gt;Rules!$B$4)),1,0)</f>
        <v>0</v>
      </c>
      <c r="K7737" s="6" t="str">
        <f aca="false">IF(F7737=1,COUNTIF($F$2:F7737,1),"")</f>
        <v/>
      </c>
    </row>
    <row r="7738" customFormat="false" ht="15" hidden="false" customHeight="false" outlineLevel="0" collapsed="false">
      <c r="A7738" s="6" t="n">
        <v>60769.118</v>
      </c>
      <c r="B7738" s="6" t="n">
        <v>2.16043956043956</v>
      </c>
      <c r="C7738" s="6" t="n">
        <v>82</v>
      </c>
      <c r="D7738" s="6" t="n">
        <v>-1</v>
      </c>
      <c r="E7738" s="6" t="n">
        <v>2.10622710622711</v>
      </c>
      <c r="F7738" s="6" t="n">
        <v>0</v>
      </c>
      <c r="G7738" s="6" t="n">
        <v>0.0644688644688642</v>
      </c>
      <c r="H7738" s="6" t="str">
        <f aca="false">IF(AND(A7738&gt;=Stimuli!$B$2,A7738&lt;=Stimuli!$C$2),Stimuli!$A$2,IF(AND(A7738&gt;=Stimuli!$B$3,A7738&lt;=Stimuli!$C$3),Stimuli!$A$3,IF(AND(A7738&gt;=Stimuli!$B$4,A7738&lt;=Stimuli!$C$4),Stimuli!$A$4,"")))</f>
        <v>02 e.l.f. - Power Grip Styling (30.03s)</v>
      </c>
      <c r="I7738" s="6" t="n">
        <f aca="false">(B7738-B7737)/((A7738-A7737)/1000)</f>
        <v>0.750183150183148</v>
      </c>
      <c r="J7738" s="6" t="n">
        <f aca="false">IF(OR(B7738&lt;Rules!$B$2,B7738&gt;Rules!$B$3,ABS(I7738)&gt;Rules!$B$4,OR(B7739&lt;Rules!$B$2,B7739&gt;Rules!$B$3,ABS(I7739)&gt;Rules!$B$4)),1,0)</f>
        <v>0</v>
      </c>
      <c r="K7738" s="6" t="str">
        <f aca="false">IF(F7738=1,COUNTIF($F$2:F7738,1),"")</f>
        <v/>
      </c>
    </row>
    <row r="7739" customFormat="false" ht="15" hidden="false" customHeight="false" outlineLevel="0" collapsed="false">
      <c r="A7739" s="6" t="n">
        <v>60776.9305</v>
      </c>
      <c r="B7739" s="6" t="n">
        <v>2.15457875457875</v>
      </c>
      <c r="C7739" s="6" t="n">
        <v>82</v>
      </c>
      <c r="D7739" s="6" t="n">
        <v>-1</v>
      </c>
      <c r="E7739" s="6" t="n">
        <v>2.10622710622711</v>
      </c>
      <c r="F7739" s="6" t="n">
        <v>0</v>
      </c>
      <c r="G7739" s="6" t="n">
        <v>0.0644688644688642</v>
      </c>
      <c r="H7739" s="6" t="str">
        <f aca="false">IF(AND(A7739&gt;=Stimuli!$B$2,A7739&lt;=Stimuli!$C$2),Stimuli!$A$2,IF(AND(A7739&gt;=Stimuli!$B$3,A7739&lt;=Stimuli!$C$3),Stimuli!$A$3,IF(AND(A7739&gt;=Stimuli!$B$4,A7739&lt;=Stimuli!$C$4),Stimuli!$A$4,"")))</f>
        <v>02 e.l.f. - Power Grip Styling (30.03s)</v>
      </c>
      <c r="I7739" s="6" t="n">
        <f aca="false">(B7739-B7738)/((A7739-A7738)/1000)</f>
        <v>-0.750183150183148</v>
      </c>
      <c r="J7739" s="6" t="n">
        <f aca="false">IF(OR(B7739&lt;Rules!$B$2,B7739&gt;Rules!$B$3,ABS(I7739)&gt;Rules!$B$4,OR(B7740&lt;Rules!$B$2,B7740&gt;Rules!$B$3,ABS(I7740)&gt;Rules!$B$4)),1,0)</f>
        <v>0</v>
      </c>
      <c r="K7739" s="6" t="str">
        <f aca="false">IF(F7739=1,COUNTIF($F$2:F7739,1),"")</f>
        <v/>
      </c>
    </row>
    <row r="7740" customFormat="false" ht="15" hidden="false" customHeight="false" outlineLevel="0" collapsed="false">
      <c r="A7740" s="6" t="n">
        <v>60784.743</v>
      </c>
      <c r="B7740" s="6" t="n">
        <v>2.16043956043956</v>
      </c>
      <c r="C7740" s="6" t="n">
        <v>82</v>
      </c>
      <c r="D7740" s="6" t="n">
        <v>-1</v>
      </c>
      <c r="E7740" s="6" t="n">
        <v>2.10769230769231</v>
      </c>
      <c r="F7740" s="6" t="n">
        <v>0</v>
      </c>
      <c r="G7740" s="6" t="n">
        <v>0.0644688644688642</v>
      </c>
      <c r="H7740" s="6" t="str">
        <f aca="false">IF(AND(A7740&gt;=Stimuli!$B$2,A7740&lt;=Stimuli!$C$2),Stimuli!$A$2,IF(AND(A7740&gt;=Stimuli!$B$3,A7740&lt;=Stimuli!$C$3),Stimuli!$A$3,IF(AND(A7740&gt;=Stimuli!$B$4,A7740&lt;=Stimuli!$C$4),Stimuli!$A$4,"")))</f>
        <v>02 e.l.f. - Power Grip Styling (30.03s)</v>
      </c>
      <c r="I7740" s="6" t="n">
        <f aca="false">(B7740-B7739)/((A7740-A7739)/1000)</f>
        <v>0.750183150183148</v>
      </c>
      <c r="J7740" s="6" t="n">
        <f aca="false">IF(OR(B7740&lt;Rules!$B$2,B7740&gt;Rules!$B$3,ABS(I7740)&gt;Rules!$B$4,OR(B7741&lt;Rules!$B$2,B7741&gt;Rules!$B$3,ABS(I7741)&gt;Rules!$B$4)),1,0)</f>
        <v>0</v>
      </c>
      <c r="K7740" s="6" t="str">
        <f aca="false">IF(F7740=1,COUNTIF($F$2:F7740,1),"")</f>
        <v/>
      </c>
    </row>
    <row r="7741" customFormat="false" ht="15" hidden="false" customHeight="false" outlineLevel="0" collapsed="false">
      <c r="A7741" s="6" t="n">
        <v>60792.5555</v>
      </c>
      <c r="B7741" s="6" t="n">
        <v>2.15164835164835</v>
      </c>
      <c r="C7741" s="6" t="n">
        <v>82</v>
      </c>
      <c r="D7741" s="6" t="n">
        <v>-1</v>
      </c>
      <c r="E7741" s="6" t="n">
        <v>2.10769230769231</v>
      </c>
      <c r="F7741" s="6" t="n">
        <v>0</v>
      </c>
      <c r="G7741" s="6" t="n">
        <v>0.0644688644688642</v>
      </c>
      <c r="H7741" s="6" t="str">
        <f aca="false">IF(AND(A7741&gt;=Stimuli!$B$2,A7741&lt;=Stimuli!$C$2),Stimuli!$A$2,IF(AND(A7741&gt;=Stimuli!$B$3,A7741&lt;=Stimuli!$C$3),Stimuli!$A$3,IF(AND(A7741&gt;=Stimuli!$B$4,A7741&lt;=Stimuli!$C$4),Stimuli!$A$4,"")))</f>
        <v>02 e.l.f. - Power Grip Styling (30.03s)</v>
      </c>
      <c r="I7741" s="6" t="n">
        <f aca="false">(B7741-B7740)/((A7741-A7740)/1000)</f>
        <v>-1.12527472527472</v>
      </c>
      <c r="J7741" s="6" t="n">
        <f aca="false">IF(OR(B7741&lt;Rules!$B$2,B7741&gt;Rules!$B$3,ABS(I7741)&gt;Rules!$B$4,OR(B7742&lt;Rules!$B$2,B7742&gt;Rules!$B$3,ABS(I7742)&gt;Rules!$B$4)),1,0)</f>
        <v>0</v>
      </c>
      <c r="K7741" s="6" t="str">
        <f aca="false">IF(F7741=1,COUNTIF($F$2:F7741,1),"")</f>
        <v/>
      </c>
    </row>
    <row r="7742" customFormat="false" ht="15" hidden="false" customHeight="false" outlineLevel="0" collapsed="false">
      <c r="A7742" s="6" t="n">
        <v>60800.368</v>
      </c>
      <c r="B7742" s="6" t="n">
        <v>2.15897435897436</v>
      </c>
      <c r="C7742" s="6" t="n">
        <v>82</v>
      </c>
      <c r="D7742" s="6" t="n">
        <v>-1</v>
      </c>
      <c r="E7742" s="6" t="n">
        <v>2.10915750915751</v>
      </c>
      <c r="F7742" s="6" t="n">
        <v>0</v>
      </c>
      <c r="G7742" s="6" t="n">
        <v>0.0644688644688642</v>
      </c>
      <c r="H7742" s="6" t="str">
        <f aca="false">IF(AND(A7742&gt;=Stimuli!$B$2,A7742&lt;=Stimuli!$C$2),Stimuli!$A$2,IF(AND(A7742&gt;=Stimuli!$B$3,A7742&lt;=Stimuli!$C$3),Stimuli!$A$3,IF(AND(A7742&gt;=Stimuli!$B$4,A7742&lt;=Stimuli!$C$4),Stimuli!$A$4,"")))</f>
        <v>02 e.l.f. - Power Grip Styling (30.03s)</v>
      </c>
      <c r="I7742" s="6" t="n">
        <f aca="false">(B7742-B7741)/((A7742-A7741)/1000)</f>
        <v>0.937728937728991</v>
      </c>
      <c r="J7742" s="6" t="n">
        <f aca="false">IF(OR(B7742&lt;Rules!$B$2,B7742&gt;Rules!$B$3,ABS(I7742)&gt;Rules!$B$4,OR(B7743&lt;Rules!$B$2,B7743&gt;Rules!$B$3,ABS(I7743)&gt;Rules!$B$4)),1,0)</f>
        <v>0</v>
      </c>
      <c r="K7742" s="6" t="str">
        <f aca="false">IF(F7742=1,COUNTIF($F$2:F7742,1),"")</f>
        <v/>
      </c>
    </row>
    <row r="7743" customFormat="false" ht="15" hidden="false" customHeight="false" outlineLevel="0" collapsed="false">
      <c r="A7743" s="6" t="n">
        <v>60808.1805</v>
      </c>
      <c r="B7743" s="6" t="n">
        <v>2.15018315018315</v>
      </c>
      <c r="C7743" s="6" t="n">
        <v>82</v>
      </c>
      <c r="D7743" s="6" t="n">
        <v>-1</v>
      </c>
      <c r="E7743" s="6" t="n">
        <v>2.10915750915751</v>
      </c>
      <c r="F7743" s="6" t="n">
        <v>0</v>
      </c>
      <c r="G7743" s="6" t="n">
        <v>0.0644688644688642</v>
      </c>
      <c r="H7743" s="6" t="str">
        <f aca="false">IF(AND(A7743&gt;=Stimuli!$B$2,A7743&lt;=Stimuli!$C$2),Stimuli!$A$2,IF(AND(A7743&gt;=Stimuli!$B$3,A7743&lt;=Stimuli!$C$3),Stimuli!$A$3,IF(AND(A7743&gt;=Stimuli!$B$4,A7743&lt;=Stimuli!$C$4),Stimuli!$A$4,"")))</f>
        <v>02 e.l.f. - Power Grip Styling (30.03s)</v>
      </c>
      <c r="I7743" s="6" t="n">
        <f aca="false">(B7743-B7742)/((A7743-A7742)/1000)</f>
        <v>-1.12527472527472</v>
      </c>
      <c r="J7743" s="6" t="n">
        <f aca="false">IF(OR(B7743&lt;Rules!$B$2,B7743&gt;Rules!$B$3,ABS(I7743)&gt;Rules!$B$4,OR(B7744&lt;Rules!$B$2,B7744&gt;Rules!$B$3,ABS(I7744)&gt;Rules!$B$4)),1,0)</f>
        <v>0</v>
      </c>
      <c r="K7743" s="6" t="str">
        <f aca="false">IF(F7743=1,COUNTIF($F$2:F7743,1),"")</f>
        <v/>
      </c>
    </row>
    <row r="7744" customFormat="false" ht="15" hidden="false" customHeight="false" outlineLevel="0" collapsed="false">
      <c r="A7744" s="6" t="n">
        <v>60815.993</v>
      </c>
      <c r="B7744" s="6" t="n">
        <v>2.15750915750916</v>
      </c>
      <c r="C7744" s="6" t="n">
        <v>82</v>
      </c>
      <c r="D7744" s="6" t="n">
        <v>-1</v>
      </c>
      <c r="E7744" s="6" t="n">
        <v>2.10915750915751</v>
      </c>
      <c r="F7744" s="6" t="n">
        <v>0</v>
      </c>
      <c r="G7744" s="6" t="n">
        <v>0.0644688644688642</v>
      </c>
      <c r="H7744" s="6" t="str">
        <f aca="false">IF(AND(A7744&gt;=Stimuli!$B$2,A7744&lt;=Stimuli!$C$2),Stimuli!$A$2,IF(AND(A7744&gt;=Stimuli!$B$3,A7744&lt;=Stimuli!$C$3),Stimuli!$A$3,IF(AND(A7744&gt;=Stimuli!$B$4,A7744&lt;=Stimuli!$C$4),Stimuli!$A$4,"")))</f>
        <v>02 e.l.f. - Power Grip Styling (30.03s)</v>
      </c>
      <c r="I7744" s="6" t="n">
        <f aca="false">(B7744-B7743)/((A7744-A7743)/1000)</f>
        <v>0.937728937728878</v>
      </c>
      <c r="J7744" s="6" t="n">
        <f aca="false">IF(OR(B7744&lt;Rules!$B$2,B7744&gt;Rules!$B$3,ABS(I7744)&gt;Rules!$B$4,OR(B7745&lt;Rules!$B$2,B7745&gt;Rules!$B$3,ABS(I7745)&gt;Rules!$B$4)),1,0)</f>
        <v>0</v>
      </c>
      <c r="K7744" s="6" t="str">
        <f aca="false">IF(F7744=1,COUNTIF($F$2:F7744,1),"")</f>
        <v/>
      </c>
    </row>
    <row r="7745" customFormat="false" ht="15" hidden="false" customHeight="false" outlineLevel="0" collapsed="false">
      <c r="A7745" s="6" t="n">
        <v>60823.8055</v>
      </c>
      <c r="B7745" s="6" t="n">
        <v>2.15018315018315</v>
      </c>
      <c r="C7745" s="6" t="n">
        <v>82</v>
      </c>
      <c r="D7745" s="6" t="n">
        <v>-1</v>
      </c>
      <c r="E7745" s="6" t="n">
        <v>2.11062271062271</v>
      </c>
      <c r="F7745" s="6" t="n">
        <v>0</v>
      </c>
      <c r="G7745" s="6" t="n">
        <v>0.0644688644688642</v>
      </c>
      <c r="H7745" s="6" t="str">
        <f aca="false">IF(AND(A7745&gt;=Stimuli!$B$2,A7745&lt;=Stimuli!$C$2),Stimuli!$A$2,IF(AND(A7745&gt;=Stimuli!$B$3,A7745&lt;=Stimuli!$C$3),Stimuli!$A$3,IF(AND(A7745&gt;=Stimuli!$B$4,A7745&lt;=Stimuli!$C$4),Stimuli!$A$4,"")))</f>
        <v>02 e.l.f. - Power Grip Styling (30.03s)</v>
      </c>
      <c r="I7745" s="6" t="n">
        <f aca="false">(B7745-B7744)/((A7745-A7744)/1000)</f>
        <v>-0.937728937728878</v>
      </c>
      <c r="J7745" s="6" t="n">
        <f aca="false">IF(OR(B7745&lt;Rules!$B$2,B7745&gt;Rules!$B$3,ABS(I7745)&gt;Rules!$B$4,OR(B7746&lt;Rules!$B$2,B7746&gt;Rules!$B$3,ABS(I7746)&gt;Rules!$B$4)),1,0)</f>
        <v>0</v>
      </c>
      <c r="K7745" s="6" t="str">
        <f aca="false">IF(F7745=1,COUNTIF($F$2:F7745,1),"")</f>
        <v/>
      </c>
    </row>
    <row r="7746" customFormat="false" ht="15" hidden="false" customHeight="false" outlineLevel="0" collapsed="false">
      <c r="A7746" s="6" t="n">
        <v>60831.618</v>
      </c>
      <c r="B7746" s="6" t="n">
        <v>2.15604395604396</v>
      </c>
      <c r="C7746" s="6" t="n">
        <v>82</v>
      </c>
      <c r="D7746" s="6" t="n">
        <v>-1</v>
      </c>
      <c r="E7746" s="6" t="n">
        <v>2.11062271062271</v>
      </c>
      <c r="F7746" s="6" t="n">
        <v>0</v>
      </c>
      <c r="G7746" s="6" t="n">
        <v>0.0644688644688642</v>
      </c>
      <c r="H7746" s="6" t="str">
        <f aca="false">IF(AND(A7746&gt;=Stimuli!$B$2,A7746&lt;=Stimuli!$C$2),Stimuli!$A$2,IF(AND(A7746&gt;=Stimuli!$B$3,A7746&lt;=Stimuli!$C$3),Stimuli!$A$3,IF(AND(A7746&gt;=Stimuli!$B$4,A7746&lt;=Stimuli!$C$4),Stimuli!$A$4,"")))</f>
        <v>02 e.l.f. - Power Grip Styling (30.03s)</v>
      </c>
      <c r="I7746" s="6" t="n">
        <f aca="false">(B7746-B7745)/((A7746-A7745)/1000)</f>
        <v>0.750183150183148</v>
      </c>
      <c r="J7746" s="6" t="n">
        <f aca="false">IF(OR(B7746&lt;Rules!$B$2,B7746&gt;Rules!$B$3,ABS(I7746)&gt;Rules!$B$4,OR(B7747&lt;Rules!$B$2,B7747&gt;Rules!$B$3,ABS(I7747)&gt;Rules!$B$4)),1,0)</f>
        <v>0</v>
      </c>
      <c r="K7746" s="6" t="str">
        <f aca="false">IF(F7746=1,COUNTIF($F$2:F7746,1),"")</f>
        <v/>
      </c>
    </row>
    <row r="7747" customFormat="false" ht="15" hidden="false" customHeight="false" outlineLevel="0" collapsed="false">
      <c r="A7747" s="6" t="n">
        <v>60839.4305</v>
      </c>
      <c r="B7747" s="6" t="n">
        <v>2.15018315018315</v>
      </c>
      <c r="C7747" s="6" t="n">
        <v>82</v>
      </c>
      <c r="D7747" s="6" t="n">
        <v>-1</v>
      </c>
      <c r="E7747" s="6" t="n">
        <v>2.11062271062271</v>
      </c>
      <c r="F7747" s="6" t="n">
        <v>0</v>
      </c>
      <c r="G7747" s="6" t="n">
        <v>0.0644688644688642</v>
      </c>
      <c r="H7747" s="6" t="str">
        <f aca="false">IF(AND(A7747&gt;=Stimuli!$B$2,A7747&lt;=Stimuli!$C$2),Stimuli!$A$2,IF(AND(A7747&gt;=Stimuli!$B$3,A7747&lt;=Stimuli!$C$3),Stimuli!$A$3,IF(AND(A7747&gt;=Stimuli!$B$4,A7747&lt;=Stimuli!$C$4),Stimuli!$A$4,"")))</f>
        <v>02 e.l.f. - Power Grip Styling (30.03s)</v>
      </c>
      <c r="I7747" s="6" t="n">
        <f aca="false">(B7747-B7746)/((A7747-A7746)/1000)</f>
        <v>-0.750183150183148</v>
      </c>
      <c r="J7747" s="6" t="n">
        <f aca="false">IF(OR(B7747&lt;Rules!$B$2,B7747&gt;Rules!$B$3,ABS(I7747)&gt;Rules!$B$4,OR(B7748&lt;Rules!$B$2,B7748&gt;Rules!$B$3,ABS(I7748)&gt;Rules!$B$4)),1,0)</f>
        <v>0</v>
      </c>
      <c r="K7747" s="6" t="str">
        <f aca="false">IF(F7747=1,COUNTIF($F$2:F7747,1),"")</f>
        <v/>
      </c>
    </row>
    <row r="7748" customFormat="false" ht="15" hidden="false" customHeight="false" outlineLevel="0" collapsed="false">
      <c r="A7748" s="6" t="n">
        <v>60847.243</v>
      </c>
      <c r="B7748" s="6" t="n">
        <v>2.15311355311355</v>
      </c>
      <c r="C7748" s="6" t="n">
        <v>82</v>
      </c>
      <c r="D7748" s="6" t="n">
        <v>-1</v>
      </c>
      <c r="E7748" s="6" t="n">
        <v>2.11062271062271</v>
      </c>
      <c r="F7748" s="6" t="n">
        <v>0</v>
      </c>
      <c r="G7748" s="6" t="n">
        <v>0.0644688644688642</v>
      </c>
      <c r="H7748" s="6" t="str">
        <f aca="false">IF(AND(A7748&gt;=Stimuli!$B$2,A7748&lt;=Stimuli!$C$2),Stimuli!$A$2,IF(AND(A7748&gt;=Stimuli!$B$3,A7748&lt;=Stimuli!$C$3),Stimuli!$A$3,IF(AND(A7748&gt;=Stimuli!$B$4,A7748&lt;=Stimuli!$C$4),Stimuli!$A$4,"")))</f>
        <v>02 e.l.f. - Power Grip Styling (30.03s)</v>
      </c>
      <c r="I7748" s="6" t="n">
        <f aca="false">(B7748-B7747)/((A7748-A7747)/1000)</f>
        <v>0.375091575091574</v>
      </c>
      <c r="J7748" s="6" t="n">
        <f aca="false">IF(OR(B7748&lt;Rules!$B$2,B7748&gt;Rules!$B$3,ABS(I7748)&gt;Rules!$B$4,OR(B7749&lt;Rules!$B$2,B7749&gt;Rules!$B$3,ABS(I7749)&gt;Rules!$B$4)),1,0)</f>
        <v>0</v>
      </c>
      <c r="K7748" s="6" t="str">
        <f aca="false">IF(F7748=1,COUNTIF($F$2:F7748,1),"")</f>
        <v/>
      </c>
    </row>
    <row r="7749" customFormat="false" ht="15" hidden="false" customHeight="false" outlineLevel="0" collapsed="false">
      <c r="A7749" s="6" t="n">
        <v>60855.0555</v>
      </c>
      <c r="B7749" s="6" t="n">
        <v>2.15018315018315</v>
      </c>
      <c r="C7749" s="6" t="n">
        <v>82</v>
      </c>
      <c r="D7749" s="6" t="n">
        <v>726.5625</v>
      </c>
      <c r="E7749" s="6" t="n">
        <v>2.11062271062271</v>
      </c>
      <c r="F7749" s="6" t="n">
        <v>0</v>
      </c>
      <c r="G7749" s="6" t="n">
        <v>0.0644688644688642</v>
      </c>
      <c r="H7749" s="6" t="str">
        <f aca="false">IF(AND(A7749&gt;=Stimuli!$B$2,A7749&lt;=Stimuli!$C$2),Stimuli!$A$2,IF(AND(A7749&gt;=Stimuli!$B$3,A7749&lt;=Stimuli!$C$3),Stimuli!$A$3,IF(AND(A7749&gt;=Stimuli!$B$4,A7749&lt;=Stimuli!$C$4),Stimuli!$A$4,"")))</f>
        <v>02 e.l.f. - Power Grip Styling (30.03s)</v>
      </c>
      <c r="I7749" s="6" t="n">
        <f aca="false">(B7749-B7748)/((A7749-A7748)/1000)</f>
        <v>-0.375091575091574</v>
      </c>
      <c r="J7749" s="6" t="n">
        <f aca="false">IF(OR(B7749&lt;Rules!$B$2,B7749&gt;Rules!$B$3,ABS(I7749)&gt;Rules!$B$4,OR(B7750&lt;Rules!$B$2,B7750&gt;Rules!$B$3,ABS(I7750)&gt;Rules!$B$4)),1,0)</f>
        <v>0</v>
      </c>
      <c r="K7749" s="6" t="str">
        <f aca="false">IF(F7749=1,COUNTIF($F$2:F7749,1),"")</f>
        <v/>
      </c>
    </row>
    <row r="7750" customFormat="false" ht="15" hidden="false" customHeight="false" outlineLevel="0" collapsed="false">
      <c r="A7750" s="6" t="n">
        <v>60862.868</v>
      </c>
      <c r="B7750" s="6" t="n">
        <v>2.15018315018315</v>
      </c>
      <c r="C7750" s="6" t="n">
        <v>82</v>
      </c>
      <c r="D7750" s="6" t="n">
        <v>-1</v>
      </c>
      <c r="E7750" s="6" t="n">
        <v>2.11062271062271</v>
      </c>
      <c r="F7750" s="6" t="n">
        <v>0</v>
      </c>
      <c r="G7750" s="6" t="n">
        <v>0.0644688644688642</v>
      </c>
      <c r="H7750" s="6" t="str">
        <f aca="false">IF(AND(A7750&gt;=Stimuli!$B$2,A7750&lt;=Stimuli!$C$2),Stimuli!$A$2,IF(AND(A7750&gt;=Stimuli!$B$3,A7750&lt;=Stimuli!$C$3),Stimuli!$A$3,IF(AND(A7750&gt;=Stimuli!$B$4,A7750&lt;=Stimuli!$C$4),Stimuli!$A$4,"")))</f>
        <v>02 e.l.f. - Power Grip Styling (30.03s)</v>
      </c>
      <c r="I7750" s="6" t="n">
        <f aca="false">(B7750-B7749)/((A7750-A7749)/1000)</f>
        <v>0</v>
      </c>
      <c r="J7750" s="6" t="n">
        <f aca="false">IF(OR(B7750&lt;Rules!$B$2,B7750&gt;Rules!$B$3,ABS(I7750)&gt;Rules!$B$4,OR(B7751&lt;Rules!$B$2,B7751&gt;Rules!$B$3,ABS(I7751)&gt;Rules!$B$4)),1,0)</f>
        <v>0</v>
      </c>
      <c r="K7750" s="6" t="str">
        <f aca="false">IF(F7750=1,COUNTIF($F$2:F7750,1),"")</f>
        <v/>
      </c>
    </row>
    <row r="7751" customFormat="false" ht="15" hidden="false" customHeight="false" outlineLevel="0" collapsed="false">
      <c r="A7751" s="6" t="n">
        <v>60870.6805</v>
      </c>
      <c r="B7751" s="6" t="n">
        <v>2.15164835164835</v>
      </c>
      <c r="C7751" s="6" t="n">
        <v>82</v>
      </c>
      <c r="D7751" s="6" t="n">
        <v>-1</v>
      </c>
      <c r="E7751" s="6" t="n">
        <v>2.11062271062271</v>
      </c>
      <c r="F7751" s="6" t="n">
        <v>0</v>
      </c>
      <c r="G7751" s="6" t="n">
        <v>0.0644688644688642</v>
      </c>
      <c r="H7751" s="6" t="str">
        <f aca="false">IF(AND(A7751&gt;=Stimuli!$B$2,A7751&lt;=Stimuli!$C$2),Stimuli!$A$2,IF(AND(A7751&gt;=Stimuli!$B$3,A7751&lt;=Stimuli!$C$3),Stimuli!$A$3,IF(AND(A7751&gt;=Stimuli!$B$4,A7751&lt;=Stimuli!$C$4),Stimuli!$A$4,"")))</f>
        <v>02 e.l.f. - Power Grip Styling (30.03s)</v>
      </c>
      <c r="I7751" s="6" t="n">
        <f aca="false">(B7751-B7750)/((A7751-A7750)/1000)</f>
        <v>0.18754578754573</v>
      </c>
      <c r="J7751" s="6" t="n">
        <f aca="false">IF(OR(B7751&lt;Rules!$B$2,B7751&gt;Rules!$B$3,ABS(I7751)&gt;Rules!$B$4,OR(B7752&lt;Rules!$B$2,B7752&gt;Rules!$B$3,ABS(I7752)&gt;Rules!$B$4)),1,0)</f>
        <v>0</v>
      </c>
      <c r="K7751" s="6" t="str">
        <f aca="false">IF(F7751=1,COUNTIF($F$2:F7751,1),"")</f>
        <v/>
      </c>
    </row>
    <row r="7752" customFormat="false" ht="15" hidden="false" customHeight="false" outlineLevel="0" collapsed="false">
      <c r="A7752" s="6" t="n">
        <v>60878.493</v>
      </c>
      <c r="B7752" s="6" t="n">
        <v>2.14871794871795</v>
      </c>
      <c r="C7752" s="6" t="n">
        <v>82</v>
      </c>
      <c r="D7752" s="6" t="n">
        <v>-1</v>
      </c>
      <c r="E7752" s="6" t="n">
        <v>2.11208791208791</v>
      </c>
      <c r="F7752" s="6" t="n">
        <v>0</v>
      </c>
      <c r="G7752" s="6" t="n">
        <v>0.0644688644688642</v>
      </c>
      <c r="H7752" s="6" t="str">
        <f aca="false">IF(AND(A7752&gt;=Stimuli!$B$2,A7752&lt;=Stimuli!$C$2),Stimuli!$A$2,IF(AND(A7752&gt;=Stimuli!$B$3,A7752&lt;=Stimuli!$C$3),Stimuli!$A$3,IF(AND(A7752&gt;=Stimuli!$B$4,A7752&lt;=Stimuli!$C$4),Stimuli!$A$4,"")))</f>
        <v>02 e.l.f. - Power Grip Styling (30.03s)</v>
      </c>
      <c r="I7752" s="6" t="n">
        <f aca="false">(B7752-B7751)/((A7752-A7751)/1000)</f>
        <v>-0.37509157509146</v>
      </c>
      <c r="J7752" s="6" t="n">
        <f aca="false">IF(OR(B7752&lt;Rules!$B$2,B7752&gt;Rules!$B$3,ABS(I7752)&gt;Rules!$B$4,OR(B7753&lt;Rules!$B$2,B7753&gt;Rules!$B$3,ABS(I7753)&gt;Rules!$B$4)),1,0)</f>
        <v>0</v>
      </c>
      <c r="K7752" s="6" t="str">
        <f aca="false">IF(F7752=1,COUNTIF($F$2:F7752,1),"")</f>
        <v/>
      </c>
    </row>
    <row r="7753" customFormat="false" ht="15" hidden="false" customHeight="false" outlineLevel="0" collapsed="false">
      <c r="A7753" s="6" t="n">
        <v>60886.3055</v>
      </c>
      <c r="B7753" s="6" t="n">
        <v>2.15164835164835</v>
      </c>
      <c r="C7753" s="6" t="n">
        <v>82</v>
      </c>
      <c r="D7753" s="6" t="n">
        <v>-1</v>
      </c>
      <c r="E7753" s="6" t="n">
        <v>2.11208791208791</v>
      </c>
      <c r="F7753" s="6" t="n">
        <v>0</v>
      </c>
      <c r="G7753" s="6" t="n">
        <v>0.0644688644688642</v>
      </c>
      <c r="H7753" s="6" t="str">
        <f aca="false">IF(AND(A7753&gt;=Stimuli!$B$2,A7753&lt;=Stimuli!$C$2),Stimuli!$A$2,IF(AND(A7753&gt;=Stimuli!$B$3,A7753&lt;=Stimuli!$C$3),Stimuli!$A$3,IF(AND(A7753&gt;=Stimuli!$B$4,A7753&lt;=Stimuli!$C$4),Stimuli!$A$4,"")))</f>
        <v>02 e.l.f. - Power Grip Styling (30.03s)</v>
      </c>
      <c r="I7753" s="6" t="n">
        <f aca="false">(B7753-B7752)/((A7753-A7752)/1000)</f>
        <v>0.37509157509146</v>
      </c>
      <c r="J7753" s="6" t="n">
        <f aca="false">IF(OR(B7753&lt;Rules!$B$2,B7753&gt;Rules!$B$3,ABS(I7753)&gt;Rules!$B$4,OR(B7754&lt;Rules!$B$2,B7754&gt;Rules!$B$3,ABS(I7754)&gt;Rules!$B$4)),1,0)</f>
        <v>0</v>
      </c>
      <c r="K7753" s="6" t="str">
        <f aca="false">IF(F7753=1,COUNTIF($F$2:F7753,1),"")</f>
        <v/>
      </c>
    </row>
    <row r="7754" customFormat="false" ht="15" hidden="false" customHeight="false" outlineLevel="0" collapsed="false">
      <c r="A7754" s="6" t="n">
        <v>60894.118</v>
      </c>
      <c r="B7754" s="6" t="n">
        <v>2.14578754578755</v>
      </c>
      <c r="C7754" s="6" t="n">
        <v>82</v>
      </c>
      <c r="D7754" s="6" t="n">
        <v>-1</v>
      </c>
      <c r="E7754" s="6" t="n">
        <v>2.11208791208791</v>
      </c>
      <c r="F7754" s="6" t="n">
        <v>0</v>
      </c>
      <c r="G7754" s="6" t="n">
        <v>0.0644688644688642</v>
      </c>
      <c r="H7754" s="6" t="str">
        <f aca="false">IF(AND(A7754&gt;=Stimuli!$B$2,A7754&lt;=Stimuli!$C$2),Stimuli!$A$2,IF(AND(A7754&gt;=Stimuli!$B$3,A7754&lt;=Stimuli!$C$3),Stimuli!$A$3,IF(AND(A7754&gt;=Stimuli!$B$4,A7754&lt;=Stimuli!$C$4),Stimuli!$A$4,"")))</f>
        <v>02 e.l.f. - Power Grip Styling (30.03s)</v>
      </c>
      <c r="I7754" s="6" t="n">
        <f aca="false">(B7754-B7753)/((A7754-A7753)/1000)</f>
        <v>-0.750183150183034</v>
      </c>
      <c r="J7754" s="6" t="n">
        <f aca="false">IF(OR(B7754&lt;Rules!$B$2,B7754&gt;Rules!$B$3,ABS(I7754)&gt;Rules!$B$4,OR(B7755&lt;Rules!$B$2,B7755&gt;Rules!$B$3,ABS(I7755)&gt;Rules!$B$4)),1,0)</f>
        <v>0</v>
      </c>
      <c r="K7754" s="6" t="str">
        <f aca="false">IF(F7754=1,COUNTIF($F$2:F7754,1),"")</f>
        <v/>
      </c>
    </row>
    <row r="7755" customFormat="false" ht="15" hidden="false" customHeight="false" outlineLevel="0" collapsed="false">
      <c r="A7755" s="6" t="n">
        <v>60901.9305</v>
      </c>
      <c r="B7755" s="6" t="n">
        <v>2.15164835164835</v>
      </c>
      <c r="C7755" s="6" t="n">
        <v>82</v>
      </c>
      <c r="D7755" s="6" t="n">
        <v>-1</v>
      </c>
      <c r="E7755" s="6" t="n">
        <v>2.11208791208791</v>
      </c>
      <c r="F7755" s="6" t="n">
        <v>0</v>
      </c>
      <c r="G7755" s="6" t="n">
        <v>0.0644688644688642</v>
      </c>
      <c r="H7755" s="6" t="str">
        <f aca="false">IF(AND(A7755&gt;=Stimuli!$B$2,A7755&lt;=Stimuli!$C$2),Stimuli!$A$2,IF(AND(A7755&gt;=Stimuli!$B$3,A7755&lt;=Stimuli!$C$3),Stimuli!$A$3,IF(AND(A7755&gt;=Stimuli!$B$4,A7755&lt;=Stimuli!$C$4),Stimuli!$A$4,"")))</f>
        <v>02 e.l.f. - Power Grip Styling (30.03s)</v>
      </c>
      <c r="I7755" s="6" t="n">
        <f aca="false">(B7755-B7754)/((A7755-A7754)/1000)</f>
        <v>0.750183150183034</v>
      </c>
      <c r="J7755" s="6" t="n">
        <f aca="false">IF(OR(B7755&lt;Rules!$B$2,B7755&gt;Rules!$B$3,ABS(I7755)&gt;Rules!$B$4,OR(B7756&lt;Rules!$B$2,B7756&gt;Rules!$B$3,ABS(I7756)&gt;Rules!$B$4)),1,0)</f>
        <v>0</v>
      </c>
      <c r="K7755" s="6" t="str">
        <f aca="false">IF(F7755=1,COUNTIF($F$2:F7755,1),"")</f>
        <v/>
      </c>
    </row>
    <row r="7756" customFormat="false" ht="15" hidden="false" customHeight="false" outlineLevel="0" collapsed="false">
      <c r="A7756" s="6" t="n">
        <v>60909.743</v>
      </c>
      <c r="B7756" s="6" t="n">
        <v>2.14432234432234</v>
      </c>
      <c r="C7756" s="6" t="n">
        <v>82</v>
      </c>
      <c r="D7756" s="6" t="n">
        <v>-1</v>
      </c>
      <c r="E7756" s="6" t="n">
        <v>2.11208791208791</v>
      </c>
      <c r="F7756" s="6" t="n">
        <v>0</v>
      </c>
      <c r="G7756" s="6" t="n">
        <v>0.0644688644688642</v>
      </c>
      <c r="H7756" s="6" t="str">
        <f aca="false">IF(AND(A7756&gt;=Stimuli!$B$2,A7756&lt;=Stimuli!$C$2),Stimuli!$A$2,IF(AND(A7756&gt;=Stimuli!$B$3,A7756&lt;=Stimuli!$C$3),Stimuli!$A$3,IF(AND(A7756&gt;=Stimuli!$B$4,A7756&lt;=Stimuli!$C$4),Stimuli!$A$4,"")))</f>
        <v>02 e.l.f. - Power Grip Styling (30.03s)</v>
      </c>
      <c r="I7756" s="6" t="n">
        <f aca="false">(B7756-B7755)/((A7756-A7755)/1000)</f>
        <v>-0.937728937728934</v>
      </c>
      <c r="J7756" s="6" t="n">
        <f aca="false">IF(OR(B7756&lt;Rules!$B$2,B7756&gt;Rules!$B$3,ABS(I7756)&gt;Rules!$B$4,OR(B7757&lt;Rules!$B$2,B7757&gt;Rules!$B$3,ABS(I7757)&gt;Rules!$B$4)),1,0)</f>
        <v>0</v>
      </c>
      <c r="K7756" s="6" t="str">
        <f aca="false">IF(F7756=1,COUNTIF($F$2:F7756,1),"")</f>
        <v/>
      </c>
    </row>
    <row r="7757" customFormat="false" ht="15" hidden="false" customHeight="false" outlineLevel="0" collapsed="false">
      <c r="A7757" s="6" t="n">
        <v>60917.5555</v>
      </c>
      <c r="B7757" s="6" t="n">
        <v>2.15164835164835</v>
      </c>
      <c r="C7757" s="6" t="n">
        <v>82</v>
      </c>
      <c r="D7757" s="6" t="n">
        <v>-1</v>
      </c>
      <c r="E7757" s="6" t="n">
        <v>2.11355311355311</v>
      </c>
      <c r="F7757" s="6" t="n">
        <v>0</v>
      </c>
      <c r="G7757" s="6" t="n">
        <v>0.0644688644688642</v>
      </c>
      <c r="H7757" s="6" t="str">
        <f aca="false">IF(AND(A7757&gt;=Stimuli!$B$2,A7757&lt;=Stimuli!$C$2),Stimuli!$A$2,IF(AND(A7757&gt;=Stimuli!$B$3,A7757&lt;=Stimuli!$C$3),Stimuli!$A$3,IF(AND(A7757&gt;=Stimuli!$B$4,A7757&lt;=Stimuli!$C$4),Stimuli!$A$4,"")))</f>
        <v>02 e.l.f. - Power Grip Styling (30.03s)</v>
      </c>
      <c r="I7757" s="6" t="n">
        <f aca="false">(B7757-B7756)/((A7757-A7756)/1000)</f>
        <v>0.937728937728934</v>
      </c>
      <c r="J7757" s="6" t="n">
        <f aca="false">IF(OR(B7757&lt;Rules!$B$2,B7757&gt;Rules!$B$3,ABS(I7757)&gt;Rules!$B$4,OR(B7758&lt;Rules!$B$2,B7758&gt;Rules!$B$3,ABS(I7758)&gt;Rules!$B$4)),1,0)</f>
        <v>0</v>
      </c>
      <c r="K7757" s="6" t="str">
        <f aca="false">IF(F7757=1,COUNTIF($F$2:F7757,1),"")</f>
        <v/>
      </c>
    </row>
    <row r="7758" customFormat="false" ht="15" hidden="false" customHeight="false" outlineLevel="0" collapsed="false">
      <c r="A7758" s="6" t="n">
        <v>60925.368</v>
      </c>
      <c r="B7758" s="6" t="n">
        <v>2.14285714285714</v>
      </c>
      <c r="C7758" s="6" t="n">
        <v>82</v>
      </c>
      <c r="D7758" s="6" t="n">
        <v>-1</v>
      </c>
      <c r="E7758" s="6" t="n">
        <v>2.11355311355311</v>
      </c>
      <c r="F7758" s="6" t="n">
        <v>0</v>
      </c>
      <c r="G7758" s="6" t="n">
        <v>0.0644688644688642</v>
      </c>
      <c r="H7758" s="6" t="str">
        <f aca="false">IF(AND(A7758&gt;=Stimuli!$B$2,A7758&lt;=Stimuli!$C$2),Stimuli!$A$2,IF(AND(A7758&gt;=Stimuli!$B$3,A7758&lt;=Stimuli!$C$3),Stimuli!$A$3,IF(AND(A7758&gt;=Stimuli!$B$4,A7758&lt;=Stimuli!$C$4),Stimuli!$A$4,"")))</f>
        <v>02 e.l.f. - Power Grip Styling (30.03s)</v>
      </c>
      <c r="I7758" s="6" t="n">
        <f aca="false">(B7758-B7757)/((A7758-A7757)/1000)</f>
        <v>-1.12527472527466</v>
      </c>
      <c r="J7758" s="6" t="n">
        <f aca="false">IF(OR(B7758&lt;Rules!$B$2,B7758&gt;Rules!$B$3,ABS(I7758)&gt;Rules!$B$4,OR(B7759&lt;Rules!$B$2,B7759&gt;Rules!$B$3,ABS(I7759)&gt;Rules!$B$4)),1,0)</f>
        <v>0</v>
      </c>
      <c r="K7758" s="6" t="str">
        <f aca="false">IF(F7758=1,COUNTIF($F$2:F7758,1),"")</f>
        <v/>
      </c>
    </row>
    <row r="7759" customFormat="false" ht="15" hidden="false" customHeight="false" outlineLevel="0" collapsed="false">
      <c r="A7759" s="6" t="n">
        <v>60933.1805</v>
      </c>
      <c r="B7759" s="6" t="n">
        <v>2.15018315018315</v>
      </c>
      <c r="C7759" s="6" t="n">
        <v>82</v>
      </c>
      <c r="D7759" s="6" t="n">
        <v>-1</v>
      </c>
      <c r="E7759" s="6" t="n">
        <v>2.11355311355311</v>
      </c>
      <c r="F7759" s="6" t="n">
        <v>0</v>
      </c>
      <c r="G7759" s="6" t="n">
        <v>0.0644688644688642</v>
      </c>
      <c r="H7759" s="6" t="str">
        <f aca="false">IF(AND(A7759&gt;=Stimuli!$B$2,A7759&lt;=Stimuli!$C$2),Stimuli!$A$2,IF(AND(A7759&gt;=Stimuli!$B$3,A7759&lt;=Stimuli!$C$3),Stimuli!$A$3,IF(AND(A7759&gt;=Stimuli!$B$4,A7759&lt;=Stimuli!$C$4),Stimuli!$A$4,"")))</f>
        <v>02 e.l.f. - Power Grip Styling (30.03s)</v>
      </c>
      <c r="I7759" s="6" t="n">
        <f aca="false">(B7759-B7758)/((A7759-A7758)/1000)</f>
        <v>0.937728937728934</v>
      </c>
      <c r="J7759" s="6" t="n">
        <f aca="false">IF(OR(B7759&lt;Rules!$B$2,B7759&gt;Rules!$B$3,ABS(I7759)&gt;Rules!$B$4,OR(B7760&lt;Rules!$B$2,B7760&gt;Rules!$B$3,ABS(I7760)&gt;Rules!$B$4)),1,0)</f>
        <v>0</v>
      </c>
      <c r="K7759" s="6" t="str">
        <f aca="false">IF(F7759=1,COUNTIF($F$2:F7759,1),"")</f>
        <v/>
      </c>
    </row>
    <row r="7760" customFormat="false" ht="15" hidden="false" customHeight="false" outlineLevel="0" collapsed="false">
      <c r="A7760" s="6" t="n">
        <v>60940.993</v>
      </c>
      <c r="B7760" s="6" t="n">
        <v>2.14285714285714</v>
      </c>
      <c r="C7760" s="6" t="n">
        <v>82</v>
      </c>
      <c r="D7760" s="6" t="n">
        <v>-1</v>
      </c>
      <c r="E7760" s="6" t="n">
        <v>2.11501831501831</v>
      </c>
      <c r="F7760" s="6" t="n">
        <v>0</v>
      </c>
      <c r="G7760" s="6" t="n">
        <v>0.0644688644688642</v>
      </c>
      <c r="H7760" s="6" t="str">
        <f aca="false">IF(AND(A7760&gt;=Stimuli!$B$2,A7760&lt;=Stimuli!$C$2),Stimuli!$A$2,IF(AND(A7760&gt;=Stimuli!$B$3,A7760&lt;=Stimuli!$C$3),Stimuli!$A$3,IF(AND(A7760&gt;=Stimuli!$B$4,A7760&lt;=Stimuli!$C$4),Stimuli!$A$4,"")))</f>
        <v>02 e.l.f. - Power Grip Styling (30.03s)</v>
      </c>
      <c r="I7760" s="6" t="n">
        <f aca="false">(B7760-B7759)/((A7760-A7759)/1000)</f>
        <v>-0.937728937728934</v>
      </c>
      <c r="J7760" s="6" t="n">
        <f aca="false">IF(OR(B7760&lt;Rules!$B$2,B7760&gt;Rules!$B$3,ABS(I7760)&gt;Rules!$B$4,OR(B7761&lt;Rules!$B$2,B7761&gt;Rules!$B$3,ABS(I7761)&gt;Rules!$B$4)),1,0)</f>
        <v>0</v>
      </c>
      <c r="K7760" s="6" t="str">
        <f aca="false">IF(F7760=1,COUNTIF($F$2:F7760,1),"")</f>
        <v/>
      </c>
    </row>
    <row r="7761" customFormat="false" ht="15" hidden="false" customHeight="false" outlineLevel="0" collapsed="false">
      <c r="A7761" s="6" t="n">
        <v>60948.8055</v>
      </c>
      <c r="B7761" s="6" t="n">
        <v>2.14871794871795</v>
      </c>
      <c r="C7761" s="6" t="n">
        <v>82</v>
      </c>
      <c r="D7761" s="6" t="n">
        <v>-1</v>
      </c>
      <c r="E7761" s="6" t="n">
        <v>2.11501831501831</v>
      </c>
      <c r="F7761" s="6" t="n">
        <v>0</v>
      </c>
      <c r="G7761" s="6" t="n">
        <v>0.0644688644688642</v>
      </c>
      <c r="H7761" s="6" t="str">
        <f aca="false">IF(AND(A7761&gt;=Stimuli!$B$2,A7761&lt;=Stimuli!$C$2),Stimuli!$A$2,IF(AND(A7761&gt;=Stimuli!$B$3,A7761&lt;=Stimuli!$C$3),Stimuli!$A$3,IF(AND(A7761&gt;=Stimuli!$B$4,A7761&lt;=Stimuli!$C$4),Stimuli!$A$4,"")))</f>
        <v>02 e.l.f. - Power Grip Styling (30.03s)</v>
      </c>
      <c r="I7761" s="6" t="n">
        <f aca="false">(B7761-B7760)/((A7761-A7760)/1000)</f>
        <v>0.750183150183204</v>
      </c>
      <c r="J7761" s="6" t="n">
        <f aca="false">IF(OR(B7761&lt;Rules!$B$2,B7761&gt;Rules!$B$3,ABS(I7761)&gt;Rules!$B$4,OR(B7762&lt;Rules!$B$2,B7762&gt;Rules!$B$3,ABS(I7762)&gt;Rules!$B$4)),1,0)</f>
        <v>0</v>
      </c>
      <c r="K7761" s="6" t="str">
        <f aca="false">IF(F7761=1,COUNTIF($F$2:F7761,1),"")</f>
        <v/>
      </c>
    </row>
    <row r="7762" customFormat="false" ht="15" hidden="false" customHeight="false" outlineLevel="0" collapsed="false">
      <c r="A7762" s="6" t="n">
        <v>60956.618</v>
      </c>
      <c r="B7762" s="6" t="n">
        <v>2.14139194139194</v>
      </c>
      <c r="C7762" s="6" t="n">
        <v>82</v>
      </c>
      <c r="D7762" s="6" t="n">
        <v>-1</v>
      </c>
      <c r="E7762" s="6" t="n">
        <v>2.11501831501831</v>
      </c>
      <c r="F7762" s="6" t="n">
        <v>0</v>
      </c>
      <c r="G7762" s="6" t="n">
        <v>0.0644688644688642</v>
      </c>
      <c r="H7762" s="6" t="str">
        <f aca="false">IF(AND(A7762&gt;=Stimuli!$B$2,A7762&lt;=Stimuli!$C$2),Stimuli!$A$2,IF(AND(A7762&gt;=Stimuli!$B$3,A7762&lt;=Stimuli!$C$3),Stimuli!$A$3,IF(AND(A7762&gt;=Stimuli!$B$4,A7762&lt;=Stimuli!$C$4),Stimuli!$A$4,"")))</f>
        <v>02 e.l.f. - Power Grip Styling (30.03s)</v>
      </c>
      <c r="I7762" s="6" t="n">
        <f aca="false">(B7762-B7761)/((A7762-A7761)/1000)</f>
        <v>-0.937728937729048</v>
      </c>
      <c r="J7762" s="6" t="n">
        <f aca="false">IF(OR(B7762&lt;Rules!$B$2,B7762&gt;Rules!$B$3,ABS(I7762)&gt;Rules!$B$4,OR(B7763&lt;Rules!$B$2,B7763&gt;Rules!$B$3,ABS(I7763)&gt;Rules!$B$4)),1,0)</f>
        <v>0</v>
      </c>
      <c r="K7762" s="6" t="str">
        <f aca="false">IF(F7762=1,COUNTIF($F$2:F7762,1),"")</f>
        <v/>
      </c>
    </row>
    <row r="7763" customFormat="false" ht="15" hidden="false" customHeight="false" outlineLevel="0" collapsed="false">
      <c r="A7763" s="6" t="n">
        <v>60964.4305</v>
      </c>
      <c r="B7763" s="6" t="n">
        <v>2.14578754578755</v>
      </c>
      <c r="C7763" s="6" t="n">
        <v>82</v>
      </c>
      <c r="D7763" s="6" t="n">
        <v>-1</v>
      </c>
      <c r="E7763" s="6" t="n">
        <v>2.11648351648352</v>
      </c>
      <c r="F7763" s="6" t="n">
        <v>0</v>
      </c>
      <c r="G7763" s="6" t="n">
        <v>0.0644688644688642</v>
      </c>
      <c r="H7763" s="6" t="str">
        <f aca="false">IF(AND(A7763&gt;=Stimuli!$B$2,A7763&lt;=Stimuli!$C$2),Stimuli!$A$2,IF(AND(A7763&gt;=Stimuli!$B$3,A7763&lt;=Stimuli!$C$3),Stimuli!$A$3,IF(AND(A7763&gt;=Stimuli!$B$4,A7763&lt;=Stimuli!$C$4),Stimuli!$A$4,"")))</f>
        <v>02 e.l.f. - Power Grip Styling (30.03s)</v>
      </c>
      <c r="I7763" s="6" t="n">
        <f aca="false">(B7763-B7762)/((A7763-A7762)/1000)</f>
        <v>0.562637362637474</v>
      </c>
      <c r="J7763" s="6" t="n">
        <f aca="false">IF(OR(B7763&lt;Rules!$B$2,B7763&gt;Rules!$B$3,ABS(I7763)&gt;Rules!$B$4,OR(B7764&lt;Rules!$B$2,B7764&gt;Rules!$B$3,ABS(I7764)&gt;Rules!$B$4)),1,0)</f>
        <v>0</v>
      </c>
      <c r="K7763" s="6" t="str">
        <f aca="false">IF(F7763=1,COUNTIF($F$2:F7763,1),"")</f>
        <v/>
      </c>
    </row>
    <row r="7764" customFormat="false" ht="15" hidden="false" customHeight="false" outlineLevel="0" collapsed="false">
      <c r="A7764" s="6" t="n">
        <v>60972.243</v>
      </c>
      <c r="B7764" s="6" t="n">
        <v>2.14139194139194</v>
      </c>
      <c r="C7764" s="6" t="n">
        <v>82</v>
      </c>
      <c r="D7764" s="6" t="n">
        <v>-1</v>
      </c>
      <c r="E7764" s="6" t="n">
        <v>2.11648351648352</v>
      </c>
      <c r="F7764" s="6" t="n">
        <v>0</v>
      </c>
      <c r="G7764" s="6" t="n">
        <v>0.0644688644688642</v>
      </c>
      <c r="H7764" s="6" t="str">
        <f aca="false">IF(AND(A7764&gt;=Stimuli!$B$2,A7764&lt;=Stimuli!$C$2),Stimuli!$A$2,IF(AND(A7764&gt;=Stimuli!$B$3,A7764&lt;=Stimuli!$C$3),Stimuli!$A$3,IF(AND(A7764&gt;=Stimuli!$B$4,A7764&lt;=Stimuli!$C$4),Stimuli!$A$4,"")))</f>
        <v>02 e.l.f. - Power Grip Styling (30.03s)</v>
      </c>
      <c r="I7764" s="6" t="n">
        <f aca="false">(B7764-B7763)/((A7764-A7763)/1000)</f>
        <v>-0.562637362637474</v>
      </c>
      <c r="J7764" s="6" t="n">
        <f aca="false">IF(OR(B7764&lt;Rules!$B$2,B7764&gt;Rules!$B$3,ABS(I7764)&gt;Rules!$B$4,OR(B7765&lt;Rules!$B$2,B7765&gt;Rules!$B$3,ABS(I7765)&gt;Rules!$B$4)),1,0)</f>
        <v>0</v>
      </c>
      <c r="K7764" s="6" t="str">
        <f aca="false">IF(F7764=1,COUNTIF($F$2:F7764,1),"")</f>
        <v/>
      </c>
    </row>
    <row r="7765" customFormat="false" ht="15" hidden="false" customHeight="false" outlineLevel="0" collapsed="false">
      <c r="A7765" s="6" t="n">
        <v>60980.0555</v>
      </c>
      <c r="B7765" s="6" t="n">
        <v>2.14432234432234</v>
      </c>
      <c r="C7765" s="6" t="n">
        <v>82</v>
      </c>
      <c r="D7765" s="6" t="n">
        <v>-1</v>
      </c>
      <c r="E7765" s="6" t="n">
        <v>2.11648351648352</v>
      </c>
      <c r="F7765" s="6" t="n">
        <v>0</v>
      </c>
      <c r="G7765" s="6" t="n">
        <v>0.0644688644688642</v>
      </c>
      <c r="H7765" s="6" t="str">
        <f aca="false">IF(AND(A7765&gt;=Stimuli!$B$2,A7765&lt;=Stimuli!$C$2),Stimuli!$A$2,IF(AND(A7765&gt;=Stimuli!$B$3,A7765&lt;=Stimuli!$C$3),Stimuli!$A$3,IF(AND(A7765&gt;=Stimuli!$B$4,A7765&lt;=Stimuli!$C$4),Stimuli!$A$4,"")))</f>
        <v>02 e.l.f. - Power Grip Styling (30.03s)</v>
      </c>
      <c r="I7765" s="6" t="n">
        <f aca="false">(B7765-B7764)/((A7765-A7764)/1000)</f>
        <v>0.375091575091574</v>
      </c>
      <c r="J7765" s="6" t="n">
        <f aca="false">IF(OR(B7765&lt;Rules!$B$2,B7765&gt;Rules!$B$3,ABS(I7765)&gt;Rules!$B$4,OR(B7766&lt;Rules!$B$2,B7766&gt;Rules!$B$3,ABS(I7766)&gt;Rules!$B$4)),1,0)</f>
        <v>0</v>
      </c>
      <c r="K7765" s="6" t="str">
        <f aca="false">IF(F7765=1,COUNTIF($F$2:F7765,1),"")</f>
        <v/>
      </c>
    </row>
    <row r="7766" customFormat="false" ht="15" hidden="false" customHeight="false" outlineLevel="0" collapsed="false">
      <c r="A7766" s="6" t="n">
        <v>60987.868</v>
      </c>
      <c r="B7766" s="6" t="n">
        <v>2.14285714285714</v>
      </c>
      <c r="C7766" s="6" t="n">
        <v>82</v>
      </c>
      <c r="D7766" s="6" t="n">
        <v>-1</v>
      </c>
      <c r="E7766" s="6" t="n">
        <v>2.11794871794872</v>
      </c>
      <c r="F7766" s="6" t="n">
        <v>0</v>
      </c>
      <c r="G7766" s="6" t="n">
        <v>0.0644688644688642</v>
      </c>
      <c r="H7766" s="6" t="str">
        <f aca="false">IF(AND(A7766&gt;=Stimuli!$B$2,A7766&lt;=Stimuli!$C$2),Stimuli!$A$2,IF(AND(A7766&gt;=Stimuli!$B$3,A7766&lt;=Stimuli!$C$3),Stimuli!$A$3,IF(AND(A7766&gt;=Stimuli!$B$4,A7766&lt;=Stimuli!$C$4),Stimuli!$A$4,"")))</f>
        <v>02 e.l.f. - Power Grip Styling (30.03s)</v>
      </c>
      <c r="I7766" s="6" t="n">
        <f aca="false">(B7766-B7765)/((A7766-A7765)/1000)</f>
        <v>-0.18754578754573</v>
      </c>
      <c r="J7766" s="6" t="n">
        <f aca="false">IF(OR(B7766&lt;Rules!$B$2,B7766&gt;Rules!$B$3,ABS(I7766)&gt;Rules!$B$4,OR(B7767&lt;Rules!$B$2,B7767&gt;Rules!$B$3,ABS(I7767)&gt;Rules!$B$4)),1,0)</f>
        <v>0</v>
      </c>
      <c r="K7766" s="6" t="str">
        <f aca="false">IF(F7766=1,COUNTIF($F$2:F7766,1),"")</f>
        <v/>
      </c>
    </row>
    <row r="7767" customFormat="false" ht="15" hidden="false" customHeight="false" outlineLevel="0" collapsed="false">
      <c r="A7767" s="6" t="n">
        <v>60995.6805</v>
      </c>
      <c r="B7767" s="6" t="n">
        <v>2.14139194139194</v>
      </c>
      <c r="C7767" s="6" t="n">
        <v>82</v>
      </c>
      <c r="D7767" s="6" t="n">
        <v>-1</v>
      </c>
      <c r="E7767" s="6" t="n">
        <v>2.11794871794872</v>
      </c>
      <c r="F7767" s="6" t="n">
        <v>0</v>
      </c>
      <c r="G7767" s="6" t="n">
        <v>0.0644688644688642</v>
      </c>
      <c r="H7767" s="6" t="str">
        <f aca="false">IF(AND(A7767&gt;=Stimuli!$B$2,A7767&lt;=Stimuli!$C$2),Stimuli!$A$2,IF(AND(A7767&gt;=Stimuli!$B$3,A7767&lt;=Stimuli!$C$3),Stimuli!$A$3,IF(AND(A7767&gt;=Stimuli!$B$4,A7767&lt;=Stimuli!$C$4),Stimuli!$A$4,"")))</f>
        <v>02 e.l.f. - Power Grip Styling (30.03s)</v>
      </c>
      <c r="I7767" s="6" t="n">
        <f aca="false">(B7767-B7766)/((A7767-A7766)/1000)</f>
        <v>-0.187545787545844</v>
      </c>
      <c r="J7767" s="6" t="n">
        <f aca="false">IF(OR(B7767&lt;Rules!$B$2,B7767&gt;Rules!$B$3,ABS(I7767)&gt;Rules!$B$4,OR(B7768&lt;Rules!$B$2,B7768&gt;Rules!$B$3,ABS(I7768)&gt;Rules!$B$4)),1,0)</f>
        <v>0</v>
      </c>
      <c r="K7767" s="6" t="str">
        <f aca="false">IF(F7767=1,COUNTIF($F$2:F7767,1),"")</f>
        <v/>
      </c>
    </row>
    <row r="7768" customFormat="false" ht="15" hidden="false" customHeight="false" outlineLevel="0" collapsed="false">
      <c r="A7768" s="6" t="n">
        <v>61003.493</v>
      </c>
      <c r="B7768" s="6" t="n">
        <v>2.14285714285714</v>
      </c>
      <c r="C7768" s="6" t="n">
        <v>82</v>
      </c>
      <c r="D7768" s="6" t="n">
        <v>-1</v>
      </c>
      <c r="E7768" s="6" t="n">
        <v>2.11794871794872</v>
      </c>
      <c r="F7768" s="6" t="n">
        <v>0</v>
      </c>
      <c r="G7768" s="6" t="n">
        <v>0.0644688644688642</v>
      </c>
      <c r="H7768" s="6" t="str">
        <f aca="false">IF(AND(A7768&gt;=Stimuli!$B$2,A7768&lt;=Stimuli!$C$2),Stimuli!$A$2,IF(AND(A7768&gt;=Stimuli!$B$3,A7768&lt;=Stimuli!$C$3),Stimuli!$A$3,IF(AND(A7768&gt;=Stimuli!$B$4,A7768&lt;=Stimuli!$C$4),Stimuli!$A$4,"")))</f>
        <v>02 e.l.f. - Power Grip Styling (30.03s)</v>
      </c>
      <c r="I7768" s="6" t="n">
        <f aca="false">(B7768-B7767)/((A7768-A7767)/1000)</f>
        <v>0.187545787545844</v>
      </c>
      <c r="J7768" s="6" t="n">
        <f aca="false">IF(OR(B7768&lt;Rules!$B$2,B7768&gt;Rules!$B$3,ABS(I7768)&gt;Rules!$B$4,OR(B7769&lt;Rules!$B$2,B7769&gt;Rules!$B$3,ABS(I7769)&gt;Rules!$B$4)),1,0)</f>
        <v>0</v>
      </c>
      <c r="K7768" s="6" t="str">
        <f aca="false">IF(F7768=1,COUNTIF($F$2:F7768,1),"")</f>
        <v/>
      </c>
    </row>
    <row r="7769" customFormat="false" ht="15" hidden="false" customHeight="false" outlineLevel="0" collapsed="false">
      <c r="A7769" s="6" t="n">
        <v>61011.3055</v>
      </c>
      <c r="B7769" s="6" t="n">
        <v>2.13846153846154</v>
      </c>
      <c r="C7769" s="6" t="n">
        <v>82</v>
      </c>
      <c r="D7769" s="6" t="n">
        <v>-1</v>
      </c>
      <c r="E7769" s="6" t="n">
        <v>2.11794871794872</v>
      </c>
      <c r="F7769" s="6" t="n">
        <v>0</v>
      </c>
      <c r="G7769" s="6" t="n">
        <v>0.0644688644688642</v>
      </c>
      <c r="H7769" s="6" t="str">
        <f aca="false">IF(AND(A7769&gt;=Stimuli!$B$2,A7769&lt;=Stimuli!$C$2),Stimuli!$A$2,IF(AND(A7769&gt;=Stimuli!$B$3,A7769&lt;=Stimuli!$C$3),Stimuli!$A$3,IF(AND(A7769&gt;=Stimuli!$B$4,A7769&lt;=Stimuli!$C$4),Stimuli!$A$4,"")))</f>
        <v>02 e.l.f. - Power Grip Styling (30.03s)</v>
      </c>
      <c r="I7769" s="6" t="n">
        <f aca="false">(B7769-B7768)/((A7769-A7768)/1000)</f>
        <v>-0.562637362637418</v>
      </c>
      <c r="J7769" s="6" t="n">
        <f aca="false">IF(OR(B7769&lt;Rules!$B$2,B7769&gt;Rules!$B$3,ABS(I7769)&gt;Rules!$B$4,OR(B7770&lt;Rules!$B$2,B7770&gt;Rules!$B$3,ABS(I7770)&gt;Rules!$B$4)),1,0)</f>
        <v>0</v>
      </c>
      <c r="K7769" s="6" t="str">
        <f aca="false">IF(F7769=1,COUNTIF($F$2:F7769,1),"")</f>
        <v/>
      </c>
    </row>
    <row r="7770" customFormat="false" ht="15" hidden="false" customHeight="false" outlineLevel="0" collapsed="false">
      <c r="A7770" s="6" t="n">
        <v>61019.118</v>
      </c>
      <c r="B7770" s="6" t="n">
        <v>2.14285714285714</v>
      </c>
      <c r="C7770" s="6" t="n">
        <v>82</v>
      </c>
      <c r="D7770" s="6" t="n">
        <v>-1</v>
      </c>
      <c r="E7770" s="6" t="n">
        <v>2.11794871794872</v>
      </c>
      <c r="F7770" s="6" t="n">
        <v>0</v>
      </c>
      <c r="G7770" s="6" t="n">
        <v>0.0644688644688642</v>
      </c>
      <c r="H7770" s="6" t="str">
        <f aca="false">IF(AND(A7770&gt;=Stimuli!$B$2,A7770&lt;=Stimuli!$C$2),Stimuli!$A$2,IF(AND(A7770&gt;=Stimuli!$B$3,A7770&lt;=Stimuli!$C$3),Stimuli!$A$3,IF(AND(A7770&gt;=Stimuli!$B$4,A7770&lt;=Stimuli!$C$4),Stimuli!$A$4,"")))</f>
        <v>02 e.l.f. - Power Grip Styling (30.03s)</v>
      </c>
      <c r="I7770" s="6" t="n">
        <f aca="false">(B7770-B7769)/((A7770-A7769)/1000)</f>
        <v>0.562637362637418</v>
      </c>
      <c r="J7770" s="6" t="n">
        <f aca="false">IF(OR(B7770&lt;Rules!$B$2,B7770&gt;Rules!$B$3,ABS(I7770)&gt;Rules!$B$4,OR(B7771&lt;Rules!$B$2,B7771&gt;Rules!$B$3,ABS(I7771)&gt;Rules!$B$4)),1,0)</f>
        <v>0</v>
      </c>
      <c r="K7770" s="6" t="str">
        <f aca="false">IF(F7770=1,COUNTIF($F$2:F7770,1),"")</f>
        <v/>
      </c>
    </row>
    <row r="7771" customFormat="false" ht="15" hidden="false" customHeight="false" outlineLevel="0" collapsed="false">
      <c r="A7771" s="6" t="n">
        <v>61026.9305</v>
      </c>
      <c r="B7771" s="6" t="n">
        <v>2.13699633699634</v>
      </c>
      <c r="C7771" s="6" t="n">
        <v>82</v>
      </c>
      <c r="D7771" s="6" t="n">
        <v>-1</v>
      </c>
      <c r="E7771" s="6" t="n">
        <v>2.11794871794872</v>
      </c>
      <c r="F7771" s="6" t="n">
        <v>0</v>
      </c>
      <c r="G7771" s="6" t="n">
        <v>0.0644688644688642</v>
      </c>
      <c r="H7771" s="6" t="str">
        <f aca="false">IF(AND(A7771&gt;=Stimuli!$B$2,A7771&lt;=Stimuli!$C$2),Stimuli!$A$2,IF(AND(A7771&gt;=Stimuli!$B$3,A7771&lt;=Stimuli!$C$3),Stimuli!$A$3,IF(AND(A7771&gt;=Stimuli!$B$4,A7771&lt;=Stimuli!$C$4),Stimuli!$A$4,"")))</f>
        <v>02 e.l.f. - Power Grip Styling (30.03s)</v>
      </c>
      <c r="I7771" s="6" t="n">
        <f aca="false">(B7771-B7770)/((A7771-A7770)/1000)</f>
        <v>-0.750183150183148</v>
      </c>
      <c r="J7771" s="6" t="n">
        <f aca="false">IF(OR(B7771&lt;Rules!$B$2,B7771&gt;Rules!$B$3,ABS(I7771)&gt;Rules!$B$4,OR(B7772&lt;Rules!$B$2,B7772&gt;Rules!$B$3,ABS(I7772)&gt;Rules!$B$4)),1,0)</f>
        <v>0</v>
      </c>
      <c r="K7771" s="6" t="str">
        <f aca="false">IF(F7771=1,COUNTIF($F$2:F7771,1),"")</f>
        <v/>
      </c>
    </row>
    <row r="7772" customFormat="false" ht="15" hidden="false" customHeight="false" outlineLevel="0" collapsed="false">
      <c r="A7772" s="6" t="n">
        <v>61034.743</v>
      </c>
      <c r="B7772" s="6" t="n">
        <v>2.14285714285714</v>
      </c>
      <c r="C7772" s="6" t="n">
        <v>82</v>
      </c>
      <c r="D7772" s="6" t="n">
        <v>-1</v>
      </c>
      <c r="E7772" s="6" t="n">
        <v>2.11794871794872</v>
      </c>
      <c r="F7772" s="6" t="n">
        <v>0</v>
      </c>
      <c r="G7772" s="6" t="n">
        <v>0.0644688644688642</v>
      </c>
      <c r="H7772" s="6" t="str">
        <f aca="false">IF(AND(A7772&gt;=Stimuli!$B$2,A7772&lt;=Stimuli!$C$2),Stimuli!$A$2,IF(AND(A7772&gt;=Stimuli!$B$3,A7772&lt;=Stimuli!$C$3),Stimuli!$A$3,IF(AND(A7772&gt;=Stimuli!$B$4,A7772&lt;=Stimuli!$C$4),Stimuli!$A$4,"")))</f>
        <v>02 e.l.f. - Power Grip Styling (30.03s)</v>
      </c>
      <c r="I7772" s="6" t="n">
        <f aca="false">(B7772-B7771)/((A7772-A7771)/1000)</f>
        <v>0.750183150183148</v>
      </c>
      <c r="J7772" s="6" t="n">
        <f aca="false">IF(OR(B7772&lt;Rules!$B$2,B7772&gt;Rules!$B$3,ABS(I7772)&gt;Rules!$B$4,OR(B7773&lt;Rules!$B$2,B7773&gt;Rules!$B$3,ABS(I7773)&gt;Rules!$B$4)),1,0)</f>
        <v>0</v>
      </c>
      <c r="K7772" s="6" t="str">
        <f aca="false">IF(F7772=1,COUNTIF($F$2:F7772,1),"")</f>
        <v/>
      </c>
    </row>
    <row r="7773" customFormat="false" ht="15" hidden="false" customHeight="false" outlineLevel="0" collapsed="false">
      <c r="A7773" s="6" t="n">
        <v>61042.5555</v>
      </c>
      <c r="B7773" s="6" t="n">
        <v>2.13553113553114</v>
      </c>
      <c r="C7773" s="6" t="n">
        <v>82</v>
      </c>
      <c r="D7773" s="6" t="n">
        <v>-1</v>
      </c>
      <c r="E7773" s="6" t="n">
        <v>2.11941391941392</v>
      </c>
      <c r="F7773" s="6" t="n">
        <v>0</v>
      </c>
      <c r="G7773" s="6" t="n">
        <v>0.0644688644688642</v>
      </c>
      <c r="H7773" s="6" t="str">
        <f aca="false">IF(AND(A7773&gt;=Stimuli!$B$2,A7773&lt;=Stimuli!$C$2),Stimuli!$A$2,IF(AND(A7773&gt;=Stimuli!$B$3,A7773&lt;=Stimuli!$C$3),Stimuli!$A$3,IF(AND(A7773&gt;=Stimuli!$B$4,A7773&lt;=Stimuli!$C$4),Stimuli!$A$4,"")))</f>
        <v>02 e.l.f. - Power Grip Styling (30.03s)</v>
      </c>
      <c r="I7773" s="6" t="n">
        <f aca="false">(B7773-B7772)/((A7773-A7772)/1000)</f>
        <v>-0.937728937728991</v>
      </c>
      <c r="J7773" s="6" t="n">
        <f aca="false">IF(OR(B7773&lt;Rules!$B$2,B7773&gt;Rules!$B$3,ABS(I7773)&gt;Rules!$B$4,OR(B7774&lt;Rules!$B$2,B7774&gt;Rules!$B$3,ABS(I7774)&gt;Rules!$B$4)),1,0)</f>
        <v>0</v>
      </c>
      <c r="K7773" s="6" t="str">
        <f aca="false">IF(F7773=1,COUNTIF($F$2:F7773,1),"")</f>
        <v/>
      </c>
    </row>
    <row r="7774" customFormat="false" ht="15" hidden="false" customHeight="false" outlineLevel="0" collapsed="false">
      <c r="A7774" s="6" t="n">
        <v>61050.368</v>
      </c>
      <c r="B7774" s="6" t="n">
        <v>2.14285714285714</v>
      </c>
      <c r="C7774" s="6" t="n">
        <v>82</v>
      </c>
      <c r="D7774" s="6" t="n">
        <v>-1</v>
      </c>
      <c r="E7774" s="6" t="n">
        <v>2.11941391941392</v>
      </c>
      <c r="F7774" s="6" t="n">
        <v>0</v>
      </c>
      <c r="G7774" s="6" t="n">
        <v>0.0644688644688642</v>
      </c>
      <c r="H7774" s="6" t="str">
        <f aca="false">IF(AND(A7774&gt;=Stimuli!$B$2,A7774&lt;=Stimuli!$C$2),Stimuli!$A$2,IF(AND(A7774&gt;=Stimuli!$B$3,A7774&lt;=Stimuli!$C$3),Stimuli!$A$3,IF(AND(A7774&gt;=Stimuli!$B$4,A7774&lt;=Stimuli!$C$4),Stimuli!$A$4,"")))</f>
        <v>02 e.l.f. - Power Grip Styling (30.03s)</v>
      </c>
      <c r="I7774" s="6" t="n">
        <f aca="false">(B7774-B7773)/((A7774-A7773)/1000)</f>
        <v>0.937728937728991</v>
      </c>
      <c r="J7774" s="6" t="n">
        <f aca="false">IF(OR(B7774&lt;Rules!$B$2,B7774&gt;Rules!$B$3,ABS(I7774)&gt;Rules!$B$4,OR(B7775&lt;Rules!$B$2,B7775&gt;Rules!$B$3,ABS(I7775)&gt;Rules!$B$4)),1,0)</f>
        <v>0</v>
      </c>
      <c r="K7774" s="6" t="str">
        <f aca="false">IF(F7774=1,COUNTIF($F$2:F7774,1),"")</f>
        <v/>
      </c>
    </row>
    <row r="7775" customFormat="false" ht="15" hidden="false" customHeight="false" outlineLevel="0" collapsed="false">
      <c r="A7775" s="6" t="n">
        <v>61058.1805</v>
      </c>
      <c r="B7775" s="6" t="n">
        <v>2.13406593406593</v>
      </c>
      <c r="C7775" s="6" t="n">
        <v>82</v>
      </c>
      <c r="D7775" s="6" t="n">
        <v>-1</v>
      </c>
      <c r="E7775" s="6" t="n">
        <v>2.11941391941392</v>
      </c>
      <c r="F7775" s="6" t="n">
        <v>0</v>
      </c>
      <c r="G7775" s="6" t="n">
        <v>0.0644688644688642</v>
      </c>
      <c r="H7775" s="6" t="str">
        <f aca="false">IF(AND(A7775&gt;=Stimuli!$B$2,A7775&lt;=Stimuli!$C$2),Stimuli!$A$2,IF(AND(A7775&gt;=Stimuli!$B$3,A7775&lt;=Stimuli!$C$3),Stimuli!$A$3,IF(AND(A7775&gt;=Stimuli!$B$4,A7775&lt;=Stimuli!$C$4),Stimuli!$A$4,"")))</f>
        <v>02 e.l.f. - Power Grip Styling (30.03s)</v>
      </c>
      <c r="I7775" s="6" t="n">
        <f aca="false">(B7775-B7774)/((A7775-A7774)/1000)</f>
        <v>-1.12527472527472</v>
      </c>
      <c r="J7775" s="6" t="n">
        <f aca="false">IF(OR(B7775&lt;Rules!$B$2,B7775&gt;Rules!$B$3,ABS(I7775)&gt;Rules!$B$4,OR(B7776&lt;Rules!$B$2,B7776&gt;Rules!$B$3,ABS(I7776)&gt;Rules!$B$4)),1,0)</f>
        <v>0</v>
      </c>
      <c r="K7775" s="6" t="str">
        <f aca="false">IF(F7775=1,COUNTIF($F$2:F7775,1),"")</f>
        <v/>
      </c>
    </row>
    <row r="7776" customFormat="false" ht="15" hidden="false" customHeight="false" outlineLevel="0" collapsed="false">
      <c r="A7776" s="6" t="n">
        <v>61065.993</v>
      </c>
      <c r="B7776" s="6" t="n">
        <v>2.14139194139194</v>
      </c>
      <c r="C7776" s="6" t="n">
        <v>82</v>
      </c>
      <c r="D7776" s="6" t="n">
        <v>-1</v>
      </c>
      <c r="E7776" s="6" t="n">
        <v>2.11941391941392</v>
      </c>
      <c r="F7776" s="6" t="n">
        <v>0</v>
      </c>
      <c r="G7776" s="6" t="n">
        <v>0.0644688644688642</v>
      </c>
      <c r="H7776" s="6" t="str">
        <f aca="false">IF(AND(A7776&gt;=Stimuli!$B$2,A7776&lt;=Stimuli!$C$2),Stimuli!$A$2,IF(AND(A7776&gt;=Stimuli!$B$3,A7776&lt;=Stimuli!$C$3),Stimuli!$A$3,IF(AND(A7776&gt;=Stimuli!$B$4,A7776&lt;=Stimuli!$C$4),Stimuli!$A$4,"")))</f>
        <v>02 e.l.f. - Power Grip Styling (30.03s)</v>
      </c>
      <c r="I7776" s="6" t="n">
        <f aca="false">(B7776-B7775)/((A7776-A7775)/1000)</f>
        <v>0.937728937728878</v>
      </c>
      <c r="J7776" s="6" t="n">
        <f aca="false">IF(OR(B7776&lt;Rules!$B$2,B7776&gt;Rules!$B$3,ABS(I7776)&gt;Rules!$B$4,OR(B7777&lt;Rules!$B$2,B7777&gt;Rules!$B$3,ABS(I7777)&gt;Rules!$B$4)),1,0)</f>
        <v>0</v>
      </c>
      <c r="K7776" s="6" t="str">
        <f aca="false">IF(F7776=1,COUNTIF($F$2:F7776,1),"")</f>
        <v/>
      </c>
    </row>
    <row r="7777" customFormat="false" ht="15" hidden="false" customHeight="false" outlineLevel="0" collapsed="false">
      <c r="A7777" s="6" t="n">
        <v>61073.8055</v>
      </c>
      <c r="B7777" s="6" t="n">
        <v>2.13406593406593</v>
      </c>
      <c r="C7777" s="6" t="n">
        <v>82</v>
      </c>
      <c r="D7777" s="6" t="n">
        <v>-1</v>
      </c>
      <c r="E7777" s="6" t="n">
        <v>2.11941391941392</v>
      </c>
      <c r="F7777" s="6" t="n">
        <v>0</v>
      </c>
      <c r="G7777" s="6" t="n">
        <v>0.0644688644688642</v>
      </c>
      <c r="H7777" s="6" t="str">
        <f aca="false">IF(AND(A7777&gt;=Stimuli!$B$2,A7777&lt;=Stimuli!$C$2),Stimuli!$A$2,IF(AND(A7777&gt;=Stimuli!$B$3,A7777&lt;=Stimuli!$C$3),Stimuli!$A$3,IF(AND(A7777&gt;=Stimuli!$B$4,A7777&lt;=Stimuli!$C$4),Stimuli!$A$4,"")))</f>
        <v>02 e.l.f. - Power Grip Styling (30.03s)</v>
      </c>
      <c r="I7777" s="6" t="n">
        <f aca="false">(B7777-B7776)/((A7777-A7776)/1000)</f>
        <v>-0.937728937728878</v>
      </c>
      <c r="J7777" s="6" t="n">
        <f aca="false">IF(OR(B7777&lt;Rules!$B$2,B7777&gt;Rules!$B$3,ABS(I7777)&gt;Rules!$B$4,OR(B7778&lt;Rules!$B$2,B7778&gt;Rules!$B$3,ABS(I7778)&gt;Rules!$B$4)),1,0)</f>
        <v>0</v>
      </c>
      <c r="K7777" s="6" t="str">
        <f aca="false">IF(F7777=1,COUNTIF($F$2:F7777,1),"")</f>
        <v/>
      </c>
    </row>
    <row r="7778" customFormat="false" ht="15" hidden="false" customHeight="false" outlineLevel="0" collapsed="false">
      <c r="A7778" s="6" t="n">
        <v>61081.618</v>
      </c>
      <c r="B7778" s="6" t="n">
        <v>2.13846153846154</v>
      </c>
      <c r="C7778" s="6" t="n">
        <v>82</v>
      </c>
      <c r="D7778" s="6" t="n">
        <v>-1</v>
      </c>
      <c r="E7778" s="6" t="n">
        <v>2.11941391941392</v>
      </c>
      <c r="F7778" s="6" t="n">
        <v>0</v>
      </c>
      <c r="G7778" s="6" t="n">
        <v>0.0644688644688642</v>
      </c>
      <c r="H7778" s="6" t="str">
        <f aca="false">IF(AND(A7778&gt;=Stimuli!$B$2,A7778&lt;=Stimuli!$C$2),Stimuli!$A$2,IF(AND(A7778&gt;=Stimuli!$B$3,A7778&lt;=Stimuli!$C$3),Stimuli!$A$3,IF(AND(A7778&gt;=Stimuli!$B$4,A7778&lt;=Stimuli!$C$4),Stimuli!$A$4,"")))</f>
        <v>02 e.l.f. - Power Grip Styling (30.03s)</v>
      </c>
      <c r="I7778" s="6" t="n">
        <f aca="false">(B7778-B7777)/((A7778-A7777)/1000)</f>
        <v>0.562637362637304</v>
      </c>
      <c r="J7778" s="6" t="n">
        <f aca="false">IF(OR(B7778&lt;Rules!$B$2,B7778&gt;Rules!$B$3,ABS(I7778)&gt;Rules!$B$4,OR(B7779&lt;Rules!$B$2,B7779&gt;Rules!$B$3,ABS(I7779)&gt;Rules!$B$4)),1,0)</f>
        <v>0</v>
      </c>
      <c r="K7778" s="6" t="str">
        <f aca="false">IF(F7778=1,COUNTIF($F$2:F7778,1),"")</f>
        <v/>
      </c>
    </row>
    <row r="7779" customFormat="false" ht="15" hidden="false" customHeight="false" outlineLevel="0" collapsed="false">
      <c r="A7779" s="6" t="n">
        <v>61089.4305</v>
      </c>
      <c r="B7779" s="6" t="n">
        <v>2.13260073260073</v>
      </c>
      <c r="C7779" s="6" t="n">
        <v>82</v>
      </c>
      <c r="D7779" s="6" t="n">
        <v>-1</v>
      </c>
      <c r="E7779" s="6" t="n">
        <v>2.11941391941392</v>
      </c>
      <c r="F7779" s="6" t="n">
        <v>0</v>
      </c>
      <c r="G7779" s="6" t="n">
        <v>0.0644688644688642</v>
      </c>
      <c r="H7779" s="6" t="str">
        <f aca="false">IF(AND(A7779&gt;=Stimuli!$B$2,A7779&lt;=Stimuli!$C$2),Stimuli!$A$2,IF(AND(A7779&gt;=Stimuli!$B$3,A7779&lt;=Stimuli!$C$3),Stimuli!$A$3,IF(AND(A7779&gt;=Stimuli!$B$4,A7779&lt;=Stimuli!$C$4),Stimuli!$A$4,"")))</f>
        <v>02 e.l.f. - Power Grip Styling (30.03s)</v>
      </c>
      <c r="I7779" s="6" t="n">
        <f aca="false">(B7779-B7778)/((A7779-A7778)/1000)</f>
        <v>-0.750183150183034</v>
      </c>
      <c r="J7779" s="6" t="n">
        <f aca="false">IF(OR(B7779&lt;Rules!$B$2,B7779&gt;Rules!$B$3,ABS(I7779)&gt;Rules!$B$4,OR(B7780&lt;Rules!$B$2,B7780&gt;Rules!$B$3,ABS(I7780)&gt;Rules!$B$4)),1,0)</f>
        <v>0</v>
      </c>
      <c r="K7779" s="6" t="str">
        <f aca="false">IF(F7779=1,COUNTIF($F$2:F7779,1),"")</f>
        <v/>
      </c>
    </row>
    <row r="7780" customFormat="false" ht="15" hidden="false" customHeight="false" outlineLevel="0" collapsed="false">
      <c r="A7780" s="6" t="n">
        <v>61097.243</v>
      </c>
      <c r="B7780" s="6" t="n">
        <v>2.13553113553114</v>
      </c>
      <c r="C7780" s="6" t="n">
        <v>82</v>
      </c>
      <c r="D7780" s="6" t="n">
        <v>-1</v>
      </c>
      <c r="E7780" s="6" t="n">
        <v>2.12087912087912</v>
      </c>
      <c r="F7780" s="6" t="n">
        <v>0</v>
      </c>
      <c r="G7780" s="6" t="n">
        <v>0.0644688644688642</v>
      </c>
      <c r="H7780" s="6" t="str">
        <f aca="false">IF(AND(A7780&gt;=Stimuli!$B$2,A7780&lt;=Stimuli!$C$2),Stimuli!$A$2,IF(AND(A7780&gt;=Stimuli!$B$3,A7780&lt;=Stimuli!$C$3),Stimuli!$A$3,IF(AND(A7780&gt;=Stimuli!$B$4,A7780&lt;=Stimuli!$C$4),Stimuli!$A$4,"")))</f>
        <v>02 e.l.f. - Power Grip Styling (30.03s)</v>
      </c>
      <c r="I7780" s="6" t="n">
        <f aca="false">(B7780-B7779)/((A7780-A7779)/1000)</f>
        <v>0.37509157509146</v>
      </c>
      <c r="J7780" s="6" t="n">
        <f aca="false">IF(OR(B7780&lt;Rules!$B$2,B7780&gt;Rules!$B$3,ABS(I7780)&gt;Rules!$B$4,OR(B7781&lt;Rules!$B$2,B7781&gt;Rules!$B$3,ABS(I7781)&gt;Rules!$B$4)),1,0)</f>
        <v>0</v>
      </c>
      <c r="K7780" s="6" t="str">
        <f aca="false">IF(F7780=1,COUNTIF($F$2:F7780,1),"")</f>
        <v/>
      </c>
    </row>
    <row r="7781" customFormat="false" ht="15" hidden="false" customHeight="false" outlineLevel="0" collapsed="false">
      <c r="A7781" s="6" t="n">
        <v>61105.0555</v>
      </c>
      <c r="B7781" s="6" t="n">
        <v>2.13406593406593</v>
      </c>
      <c r="C7781" s="6" t="n">
        <v>82</v>
      </c>
      <c r="D7781" s="6" t="n">
        <v>-1</v>
      </c>
      <c r="E7781" s="6" t="n">
        <v>2.12087912087912</v>
      </c>
      <c r="F7781" s="6" t="n">
        <v>0</v>
      </c>
      <c r="G7781" s="6" t="n">
        <v>0.0644688644688642</v>
      </c>
      <c r="H7781" s="6" t="str">
        <f aca="false">IF(AND(A7781&gt;=Stimuli!$B$2,A7781&lt;=Stimuli!$C$2),Stimuli!$A$2,IF(AND(A7781&gt;=Stimuli!$B$3,A7781&lt;=Stimuli!$C$3),Stimuli!$A$3,IF(AND(A7781&gt;=Stimuli!$B$4,A7781&lt;=Stimuli!$C$4),Stimuli!$A$4,"")))</f>
        <v>02 e.l.f. - Power Grip Styling (30.03s)</v>
      </c>
      <c r="I7781" s="6" t="n">
        <f aca="false">(B7781-B7780)/((A7781-A7780)/1000)</f>
        <v>-0.18754578754573</v>
      </c>
      <c r="J7781" s="6" t="n">
        <f aca="false">IF(OR(B7781&lt;Rules!$B$2,B7781&gt;Rules!$B$3,ABS(I7781)&gt;Rules!$B$4,OR(B7782&lt;Rules!$B$2,B7782&gt;Rules!$B$3,ABS(I7782)&gt;Rules!$B$4)),1,0)</f>
        <v>0</v>
      </c>
      <c r="K7781" s="6" t="str">
        <f aca="false">IF(F7781=1,COUNTIF($F$2:F7781,1),"")</f>
        <v/>
      </c>
    </row>
    <row r="7782" customFormat="false" ht="15" hidden="false" customHeight="false" outlineLevel="0" collapsed="false">
      <c r="A7782" s="6" t="n">
        <v>61112.868</v>
      </c>
      <c r="B7782" s="6" t="n">
        <v>2.13406593406593</v>
      </c>
      <c r="C7782" s="6" t="n">
        <v>82</v>
      </c>
      <c r="D7782" s="6" t="n">
        <v>-1</v>
      </c>
      <c r="E7782" s="6" t="n">
        <v>2.12087912087912</v>
      </c>
      <c r="F7782" s="6" t="n">
        <v>0</v>
      </c>
      <c r="G7782" s="6" t="n">
        <v>0.0644688644688642</v>
      </c>
      <c r="H7782" s="6" t="str">
        <f aca="false">IF(AND(A7782&gt;=Stimuli!$B$2,A7782&lt;=Stimuli!$C$2),Stimuli!$A$2,IF(AND(A7782&gt;=Stimuli!$B$3,A7782&lt;=Stimuli!$C$3),Stimuli!$A$3,IF(AND(A7782&gt;=Stimuli!$B$4,A7782&lt;=Stimuli!$C$4),Stimuli!$A$4,"")))</f>
        <v>02 e.l.f. - Power Grip Styling (30.03s)</v>
      </c>
      <c r="I7782" s="6" t="n">
        <f aca="false">(B7782-B7781)/((A7782-A7781)/1000)</f>
        <v>0</v>
      </c>
      <c r="J7782" s="6" t="n">
        <f aca="false">IF(OR(B7782&lt;Rules!$B$2,B7782&gt;Rules!$B$3,ABS(I7782)&gt;Rules!$B$4,OR(B7783&lt;Rules!$B$2,B7783&gt;Rules!$B$3,ABS(I7783)&gt;Rules!$B$4)),1,0)</f>
        <v>0</v>
      </c>
      <c r="K7782" s="6" t="str">
        <f aca="false">IF(F7782=1,COUNTIF($F$2:F7782,1),"")</f>
        <v/>
      </c>
    </row>
    <row r="7783" customFormat="false" ht="15" hidden="false" customHeight="false" outlineLevel="0" collapsed="false">
      <c r="A7783" s="6" t="n">
        <v>61120.6805</v>
      </c>
      <c r="B7783" s="6" t="n">
        <v>2.13406593406593</v>
      </c>
      <c r="C7783" s="6" t="n">
        <v>82</v>
      </c>
      <c r="D7783" s="6" t="n">
        <v>-1</v>
      </c>
      <c r="E7783" s="6" t="n">
        <v>2.12234432234432</v>
      </c>
      <c r="F7783" s="6" t="n">
        <v>0</v>
      </c>
      <c r="G7783" s="6" t="n">
        <v>0.0644688644688642</v>
      </c>
      <c r="H7783" s="6" t="str">
        <f aca="false">IF(AND(A7783&gt;=Stimuli!$B$2,A7783&lt;=Stimuli!$C$2),Stimuli!$A$2,IF(AND(A7783&gt;=Stimuli!$B$3,A7783&lt;=Stimuli!$C$3),Stimuli!$A$3,IF(AND(A7783&gt;=Stimuli!$B$4,A7783&lt;=Stimuli!$C$4),Stimuli!$A$4,"")))</f>
        <v>02 e.l.f. - Power Grip Styling (30.03s)</v>
      </c>
      <c r="I7783" s="6" t="n">
        <f aca="false">(B7783-B7782)/((A7783-A7782)/1000)</f>
        <v>0</v>
      </c>
      <c r="J7783" s="6" t="n">
        <f aca="false">IF(OR(B7783&lt;Rules!$B$2,B7783&gt;Rules!$B$3,ABS(I7783)&gt;Rules!$B$4,OR(B7784&lt;Rules!$B$2,B7784&gt;Rules!$B$3,ABS(I7784)&gt;Rules!$B$4)),1,0)</f>
        <v>0</v>
      </c>
      <c r="K7783" s="6" t="str">
        <f aca="false">IF(F7783=1,COUNTIF($F$2:F7783,1),"")</f>
        <v/>
      </c>
    </row>
    <row r="7784" customFormat="false" ht="15" hidden="false" customHeight="false" outlineLevel="0" collapsed="false">
      <c r="A7784" s="6" t="n">
        <v>61128.493</v>
      </c>
      <c r="B7784" s="6" t="n">
        <v>2.13260073260073</v>
      </c>
      <c r="C7784" s="6" t="n">
        <v>82</v>
      </c>
      <c r="D7784" s="6" t="n">
        <v>-1</v>
      </c>
      <c r="E7784" s="6" t="n">
        <v>2.12380952380952</v>
      </c>
      <c r="F7784" s="6" t="n">
        <v>0</v>
      </c>
      <c r="G7784" s="6" t="n">
        <v>0.0644688644688642</v>
      </c>
      <c r="H7784" s="6" t="str">
        <f aca="false">IF(AND(A7784&gt;=Stimuli!$B$2,A7784&lt;=Stimuli!$C$2),Stimuli!$A$2,IF(AND(A7784&gt;=Stimuli!$B$3,A7784&lt;=Stimuli!$C$3),Stimuli!$A$3,IF(AND(A7784&gt;=Stimuli!$B$4,A7784&lt;=Stimuli!$C$4),Stimuli!$A$4,"")))</f>
        <v>02 e.l.f. - Power Grip Styling (30.03s)</v>
      </c>
      <c r="I7784" s="6" t="n">
        <f aca="false">(B7784-B7783)/((A7784-A7783)/1000)</f>
        <v>-0.18754578754573</v>
      </c>
      <c r="J7784" s="6" t="n">
        <f aca="false">IF(OR(B7784&lt;Rules!$B$2,B7784&gt;Rules!$B$3,ABS(I7784)&gt;Rules!$B$4,OR(B7785&lt;Rules!$B$2,B7785&gt;Rules!$B$3,ABS(I7785)&gt;Rules!$B$4)),1,0)</f>
        <v>0</v>
      </c>
      <c r="K7784" s="6" t="str">
        <f aca="false">IF(F7784=1,COUNTIF($F$2:F7784,1),"")</f>
        <v/>
      </c>
    </row>
    <row r="7785" customFormat="false" ht="15" hidden="false" customHeight="false" outlineLevel="0" collapsed="false">
      <c r="A7785" s="6" t="n">
        <v>61136.3055</v>
      </c>
      <c r="B7785" s="6" t="n">
        <v>2.13406593406593</v>
      </c>
      <c r="C7785" s="6" t="n">
        <v>82</v>
      </c>
      <c r="D7785" s="6" t="n">
        <v>-1</v>
      </c>
      <c r="E7785" s="6" t="n">
        <v>2.12380952380952</v>
      </c>
      <c r="F7785" s="6" t="n">
        <v>0</v>
      </c>
      <c r="G7785" s="6" t="n">
        <v>0.0644688644688642</v>
      </c>
      <c r="H7785" s="6" t="str">
        <f aca="false">IF(AND(A7785&gt;=Stimuli!$B$2,A7785&lt;=Stimuli!$C$2),Stimuli!$A$2,IF(AND(A7785&gt;=Stimuli!$B$3,A7785&lt;=Stimuli!$C$3),Stimuli!$A$3,IF(AND(A7785&gt;=Stimuli!$B$4,A7785&lt;=Stimuli!$C$4),Stimuli!$A$4,"")))</f>
        <v>02 e.l.f. - Power Grip Styling (30.03s)</v>
      </c>
      <c r="I7785" s="6" t="n">
        <f aca="false">(B7785-B7784)/((A7785-A7784)/1000)</f>
        <v>0.18754578754573</v>
      </c>
      <c r="J7785" s="6" t="n">
        <f aca="false">IF(OR(B7785&lt;Rules!$B$2,B7785&gt;Rules!$B$3,ABS(I7785)&gt;Rules!$B$4,OR(B7786&lt;Rules!$B$2,B7786&gt;Rules!$B$3,ABS(I7786)&gt;Rules!$B$4)),1,0)</f>
        <v>0</v>
      </c>
      <c r="K7785" s="6" t="str">
        <f aca="false">IF(F7785=1,COUNTIF($F$2:F7785,1),"")</f>
        <v/>
      </c>
    </row>
    <row r="7786" customFormat="false" ht="15" hidden="false" customHeight="false" outlineLevel="0" collapsed="false">
      <c r="A7786" s="6" t="n">
        <v>61144.118</v>
      </c>
      <c r="B7786" s="6" t="n">
        <v>2.12967032967033</v>
      </c>
      <c r="C7786" s="6" t="n">
        <v>82</v>
      </c>
      <c r="D7786" s="6" t="n">
        <v>-1</v>
      </c>
      <c r="E7786" s="6" t="n">
        <v>2.12380952380952</v>
      </c>
      <c r="F7786" s="6" t="n">
        <v>0</v>
      </c>
      <c r="G7786" s="6" t="n">
        <v>0.0644688644688642</v>
      </c>
      <c r="H7786" s="6" t="str">
        <f aca="false">IF(AND(A7786&gt;=Stimuli!$B$2,A7786&lt;=Stimuli!$C$2),Stimuli!$A$2,IF(AND(A7786&gt;=Stimuli!$B$3,A7786&lt;=Stimuli!$C$3),Stimuli!$A$3,IF(AND(A7786&gt;=Stimuli!$B$4,A7786&lt;=Stimuli!$C$4),Stimuli!$A$4,"")))</f>
        <v>02 e.l.f. - Power Grip Styling (30.03s)</v>
      </c>
      <c r="I7786" s="6" t="n">
        <f aca="false">(B7786-B7785)/((A7786-A7785)/1000)</f>
        <v>-0.562637362637304</v>
      </c>
      <c r="J7786" s="6" t="n">
        <f aca="false">IF(OR(B7786&lt;Rules!$B$2,B7786&gt;Rules!$B$3,ABS(I7786)&gt;Rules!$B$4,OR(B7787&lt;Rules!$B$2,B7787&gt;Rules!$B$3,ABS(I7787)&gt;Rules!$B$4)),1,0)</f>
        <v>0</v>
      </c>
      <c r="K7786" s="6" t="str">
        <f aca="false">IF(F7786=1,COUNTIF($F$2:F7786,1),"")</f>
        <v/>
      </c>
    </row>
    <row r="7787" customFormat="false" ht="15" hidden="false" customHeight="false" outlineLevel="0" collapsed="false">
      <c r="A7787" s="6" t="n">
        <v>61151.9305</v>
      </c>
      <c r="B7787" s="6" t="n">
        <v>2.13553113553114</v>
      </c>
      <c r="C7787" s="6" t="n">
        <v>82</v>
      </c>
      <c r="D7787" s="6" t="n">
        <v>-1</v>
      </c>
      <c r="E7787" s="6" t="n">
        <v>2.12527472527472</v>
      </c>
      <c r="F7787" s="6" t="n">
        <v>0</v>
      </c>
      <c r="G7787" s="6" t="n">
        <v>0.0644688644688642</v>
      </c>
      <c r="H7787" s="6" t="str">
        <f aca="false">IF(AND(A7787&gt;=Stimuli!$B$2,A7787&lt;=Stimuli!$C$2),Stimuli!$A$2,IF(AND(A7787&gt;=Stimuli!$B$3,A7787&lt;=Stimuli!$C$3),Stimuli!$A$3,IF(AND(A7787&gt;=Stimuli!$B$4,A7787&lt;=Stimuli!$C$4),Stimuli!$A$4,"")))</f>
        <v>02 e.l.f. - Power Grip Styling (30.03s)</v>
      </c>
      <c r="I7787" s="6" t="n">
        <f aca="false">(B7787-B7786)/((A7787-A7786)/1000)</f>
        <v>0.750183150183034</v>
      </c>
      <c r="J7787" s="6" t="n">
        <f aca="false">IF(OR(B7787&lt;Rules!$B$2,B7787&gt;Rules!$B$3,ABS(I7787)&gt;Rules!$B$4,OR(B7788&lt;Rules!$B$2,B7788&gt;Rules!$B$3,ABS(I7788)&gt;Rules!$B$4)),1,0)</f>
        <v>0</v>
      </c>
      <c r="K7787" s="6" t="str">
        <f aca="false">IF(F7787=1,COUNTIF($F$2:F7787,1),"")</f>
        <v/>
      </c>
    </row>
    <row r="7788" customFormat="false" ht="15" hidden="false" customHeight="false" outlineLevel="0" collapsed="false">
      <c r="A7788" s="6" t="n">
        <v>61159.743</v>
      </c>
      <c r="B7788" s="6" t="n">
        <v>2.12820512820513</v>
      </c>
      <c r="C7788" s="6" t="n">
        <v>82</v>
      </c>
      <c r="D7788" s="6" t="n">
        <v>-1</v>
      </c>
      <c r="E7788" s="6" t="n">
        <v>2.12527472527472</v>
      </c>
      <c r="F7788" s="6" t="n">
        <v>0</v>
      </c>
      <c r="G7788" s="6" t="n">
        <v>0.0644688644688642</v>
      </c>
      <c r="H7788" s="6" t="str">
        <f aca="false">IF(AND(A7788&gt;=Stimuli!$B$2,A7788&lt;=Stimuli!$C$2),Stimuli!$A$2,IF(AND(A7788&gt;=Stimuli!$B$3,A7788&lt;=Stimuli!$C$3),Stimuli!$A$3,IF(AND(A7788&gt;=Stimuli!$B$4,A7788&lt;=Stimuli!$C$4),Stimuli!$A$4,"")))</f>
        <v>02 e.l.f. - Power Grip Styling (30.03s)</v>
      </c>
      <c r="I7788" s="6" t="n">
        <f aca="false">(B7788-B7787)/((A7788-A7787)/1000)</f>
        <v>-0.937728937728878</v>
      </c>
      <c r="J7788" s="6" t="n">
        <f aca="false">IF(OR(B7788&lt;Rules!$B$2,B7788&gt;Rules!$B$3,ABS(I7788)&gt;Rules!$B$4,OR(B7789&lt;Rules!$B$2,B7789&gt;Rules!$B$3,ABS(I7789)&gt;Rules!$B$4)),1,0)</f>
        <v>0</v>
      </c>
      <c r="K7788" s="6" t="str">
        <f aca="false">IF(F7788=1,COUNTIF($F$2:F7788,1),"")</f>
        <v/>
      </c>
    </row>
    <row r="7789" customFormat="false" ht="15" hidden="false" customHeight="false" outlineLevel="0" collapsed="false">
      <c r="A7789" s="6" t="n">
        <v>61167.5555</v>
      </c>
      <c r="B7789" s="6" t="n">
        <v>2.13406593406593</v>
      </c>
      <c r="C7789" s="6" t="n">
        <v>82</v>
      </c>
      <c r="D7789" s="6" t="n">
        <v>-1</v>
      </c>
      <c r="E7789" s="6" t="n">
        <v>2.12527472527472</v>
      </c>
      <c r="F7789" s="6" t="n">
        <v>0</v>
      </c>
      <c r="G7789" s="6" t="n">
        <v>0.0644688644688642</v>
      </c>
      <c r="H7789" s="6" t="str">
        <f aca="false">IF(AND(A7789&gt;=Stimuli!$B$2,A7789&lt;=Stimuli!$C$2),Stimuli!$A$2,IF(AND(A7789&gt;=Stimuli!$B$3,A7789&lt;=Stimuli!$C$3),Stimuli!$A$3,IF(AND(A7789&gt;=Stimuli!$B$4,A7789&lt;=Stimuli!$C$4),Stimuli!$A$4,"")))</f>
        <v>02 e.l.f. - Power Grip Styling (30.03s)</v>
      </c>
      <c r="I7789" s="6" t="n">
        <f aca="false">(B7789-B7788)/((A7789-A7788)/1000)</f>
        <v>0.750183150183148</v>
      </c>
      <c r="J7789" s="6" t="n">
        <f aca="false">IF(OR(B7789&lt;Rules!$B$2,B7789&gt;Rules!$B$3,ABS(I7789)&gt;Rules!$B$4,OR(B7790&lt;Rules!$B$2,B7790&gt;Rules!$B$3,ABS(I7790)&gt;Rules!$B$4)),1,0)</f>
        <v>0</v>
      </c>
      <c r="K7789" s="6" t="str">
        <f aca="false">IF(F7789=1,COUNTIF($F$2:F7789,1),"")</f>
        <v/>
      </c>
    </row>
    <row r="7790" customFormat="false" ht="15" hidden="false" customHeight="false" outlineLevel="0" collapsed="false">
      <c r="A7790" s="6" t="n">
        <v>61175.368</v>
      </c>
      <c r="B7790" s="6" t="n">
        <v>2.12673992673993</v>
      </c>
      <c r="C7790" s="6" t="n">
        <v>82</v>
      </c>
      <c r="D7790" s="6" t="n">
        <v>-1</v>
      </c>
      <c r="E7790" s="6" t="n">
        <v>2.12527472527472</v>
      </c>
      <c r="F7790" s="6" t="n">
        <v>0</v>
      </c>
      <c r="G7790" s="6" t="n">
        <v>0.0644688644688642</v>
      </c>
      <c r="H7790" s="6" t="str">
        <f aca="false">IF(AND(A7790&gt;=Stimuli!$B$2,A7790&lt;=Stimuli!$C$2),Stimuli!$A$2,IF(AND(A7790&gt;=Stimuli!$B$3,A7790&lt;=Stimuli!$C$3),Stimuli!$A$3,IF(AND(A7790&gt;=Stimuli!$B$4,A7790&lt;=Stimuli!$C$4),Stimuli!$A$4,"")))</f>
        <v>02 e.l.f. - Power Grip Styling (30.03s)</v>
      </c>
      <c r="I7790" s="6" t="n">
        <f aca="false">(B7790-B7789)/((A7790-A7789)/1000)</f>
        <v>-0.937728937729048</v>
      </c>
      <c r="J7790" s="6" t="n">
        <f aca="false">IF(OR(B7790&lt;Rules!$B$2,B7790&gt;Rules!$B$3,ABS(I7790)&gt;Rules!$B$4,OR(B7791&lt;Rules!$B$2,B7791&gt;Rules!$B$3,ABS(I7791)&gt;Rules!$B$4)),1,0)</f>
        <v>0</v>
      </c>
      <c r="K7790" s="6" t="str">
        <f aca="false">IF(F7790=1,COUNTIF($F$2:F7790,1),"")</f>
        <v/>
      </c>
    </row>
    <row r="7791" customFormat="false" ht="15" hidden="false" customHeight="false" outlineLevel="0" collapsed="false">
      <c r="A7791" s="6" t="n">
        <v>61183.1805</v>
      </c>
      <c r="B7791" s="6" t="n">
        <v>2.13406593406593</v>
      </c>
      <c r="C7791" s="6" t="n">
        <v>82</v>
      </c>
      <c r="D7791" s="6" t="n">
        <v>-1</v>
      </c>
      <c r="E7791" s="6" t="n">
        <v>2.12527472527472</v>
      </c>
      <c r="F7791" s="6" t="n">
        <v>0</v>
      </c>
      <c r="G7791" s="6" t="n">
        <v>0.0644688644688642</v>
      </c>
      <c r="H7791" s="6" t="str">
        <f aca="false">IF(AND(A7791&gt;=Stimuli!$B$2,A7791&lt;=Stimuli!$C$2),Stimuli!$A$2,IF(AND(A7791&gt;=Stimuli!$B$3,A7791&lt;=Stimuli!$C$3),Stimuli!$A$3,IF(AND(A7791&gt;=Stimuli!$B$4,A7791&lt;=Stimuli!$C$4),Stimuli!$A$4,"")))</f>
        <v>02 e.l.f. - Power Grip Styling (30.03s)</v>
      </c>
      <c r="I7791" s="6" t="n">
        <f aca="false">(B7791-B7790)/((A7791-A7790)/1000)</f>
        <v>0.937728937729048</v>
      </c>
      <c r="J7791" s="6" t="n">
        <f aca="false">IF(OR(B7791&lt;Rules!$B$2,B7791&gt;Rules!$B$3,ABS(I7791)&gt;Rules!$B$4,OR(B7792&lt;Rules!$B$2,B7792&gt;Rules!$B$3,ABS(I7792)&gt;Rules!$B$4)),1,0)</f>
        <v>0</v>
      </c>
      <c r="K7791" s="6" t="str">
        <f aca="false">IF(F7791=1,COUNTIF($F$2:F7791,1),"")</f>
        <v/>
      </c>
    </row>
    <row r="7792" customFormat="false" ht="15" hidden="false" customHeight="false" outlineLevel="0" collapsed="false">
      <c r="A7792" s="6" t="n">
        <v>61190.993</v>
      </c>
      <c r="B7792" s="6" t="n">
        <v>2.12527472527473</v>
      </c>
      <c r="C7792" s="6" t="n">
        <v>82</v>
      </c>
      <c r="D7792" s="6" t="n">
        <v>-1</v>
      </c>
      <c r="E7792" s="6" t="n">
        <v>2.12527472527472</v>
      </c>
      <c r="F7792" s="6" t="n">
        <v>0</v>
      </c>
      <c r="G7792" s="6" t="n">
        <v>0.0644688644688642</v>
      </c>
      <c r="H7792" s="6" t="str">
        <f aca="false">IF(AND(A7792&gt;=Stimuli!$B$2,A7792&lt;=Stimuli!$C$2),Stimuli!$A$2,IF(AND(A7792&gt;=Stimuli!$B$3,A7792&lt;=Stimuli!$C$3),Stimuli!$A$3,IF(AND(A7792&gt;=Stimuli!$B$4,A7792&lt;=Stimuli!$C$4),Stimuli!$A$4,"")))</f>
        <v>02 e.l.f. - Power Grip Styling (30.03s)</v>
      </c>
      <c r="I7792" s="6" t="n">
        <f aca="false">(B7792-B7791)/((A7792-A7791)/1000)</f>
        <v>-1.12527472527478</v>
      </c>
      <c r="J7792" s="6" t="n">
        <f aca="false">IF(OR(B7792&lt;Rules!$B$2,B7792&gt;Rules!$B$3,ABS(I7792)&gt;Rules!$B$4,OR(B7793&lt;Rules!$B$2,B7793&gt;Rules!$B$3,ABS(I7793)&gt;Rules!$B$4)),1,0)</f>
        <v>0</v>
      </c>
      <c r="K7792" s="6" t="str">
        <f aca="false">IF(F7792=1,COUNTIF($F$2:F7792,1),"")</f>
        <v/>
      </c>
    </row>
    <row r="7793" customFormat="false" ht="15" hidden="false" customHeight="false" outlineLevel="0" collapsed="false">
      <c r="A7793" s="6" t="n">
        <v>61198.8055</v>
      </c>
      <c r="B7793" s="6" t="n">
        <v>2.13260073260073</v>
      </c>
      <c r="C7793" s="6" t="n">
        <v>82</v>
      </c>
      <c r="D7793" s="6" t="n">
        <v>-1</v>
      </c>
      <c r="E7793" s="6" t="n">
        <v>2.12527472527472</v>
      </c>
      <c r="F7793" s="6" t="n">
        <v>0</v>
      </c>
      <c r="G7793" s="6" t="n">
        <v>0.0644688644688642</v>
      </c>
      <c r="H7793" s="6" t="str">
        <f aca="false">IF(AND(A7793&gt;=Stimuli!$B$2,A7793&lt;=Stimuli!$C$2),Stimuli!$A$2,IF(AND(A7793&gt;=Stimuli!$B$3,A7793&lt;=Stimuli!$C$3),Stimuli!$A$3,IF(AND(A7793&gt;=Stimuli!$B$4,A7793&lt;=Stimuli!$C$4),Stimuli!$A$4,"")))</f>
        <v>02 e.l.f. - Power Grip Styling (30.03s)</v>
      </c>
      <c r="I7793" s="6" t="n">
        <f aca="false">(B7793-B7792)/((A7793-A7792)/1000)</f>
        <v>0.937728937729048</v>
      </c>
      <c r="J7793" s="6" t="n">
        <f aca="false">IF(OR(B7793&lt;Rules!$B$2,B7793&gt;Rules!$B$3,ABS(I7793)&gt;Rules!$B$4,OR(B7794&lt;Rules!$B$2,B7794&gt;Rules!$B$3,ABS(I7794)&gt;Rules!$B$4)),1,0)</f>
        <v>0</v>
      </c>
      <c r="K7793" s="6" t="str">
        <f aca="false">IF(F7793=1,COUNTIF($F$2:F7793,1),"")</f>
        <v/>
      </c>
    </row>
    <row r="7794" customFormat="false" ht="15" hidden="false" customHeight="false" outlineLevel="0" collapsed="false">
      <c r="A7794" s="6" t="n">
        <v>61206.618</v>
      </c>
      <c r="B7794" s="6" t="n">
        <v>2.12527472527473</v>
      </c>
      <c r="C7794" s="6" t="n">
        <v>82</v>
      </c>
      <c r="D7794" s="6" t="n">
        <v>-1</v>
      </c>
      <c r="E7794" s="6" t="n">
        <v>2.12673992673993</v>
      </c>
      <c r="F7794" s="6" t="n">
        <v>0</v>
      </c>
      <c r="G7794" s="6" t="n">
        <v>0.0644688644688642</v>
      </c>
      <c r="H7794" s="6" t="str">
        <f aca="false">IF(AND(A7794&gt;=Stimuli!$B$2,A7794&lt;=Stimuli!$C$2),Stimuli!$A$2,IF(AND(A7794&gt;=Stimuli!$B$3,A7794&lt;=Stimuli!$C$3),Stimuli!$A$3,IF(AND(A7794&gt;=Stimuli!$B$4,A7794&lt;=Stimuli!$C$4),Stimuli!$A$4,"")))</f>
        <v>02 e.l.f. - Power Grip Styling (30.03s)</v>
      </c>
      <c r="I7794" s="6" t="n">
        <f aca="false">(B7794-B7793)/((A7794-A7793)/1000)</f>
        <v>-0.937728937729048</v>
      </c>
      <c r="J7794" s="6" t="n">
        <f aca="false">IF(OR(B7794&lt;Rules!$B$2,B7794&gt;Rules!$B$3,ABS(I7794)&gt;Rules!$B$4,OR(B7795&lt;Rules!$B$2,B7795&gt;Rules!$B$3,ABS(I7795)&gt;Rules!$B$4)),1,0)</f>
        <v>0</v>
      </c>
      <c r="K7794" s="6" t="str">
        <f aca="false">IF(F7794=1,COUNTIF($F$2:F7794,1),"")</f>
        <v/>
      </c>
    </row>
    <row r="7795" customFormat="false" ht="15" hidden="false" customHeight="false" outlineLevel="0" collapsed="false">
      <c r="A7795" s="6" t="n">
        <v>61214.4305</v>
      </c>
      <c r="B7795" s="6" t="n">
        <v>2.12967032967033</v>
      </c>
      <c r="C7795" s="6" t="n">
        <v>82</v>
      </c>
      <c r="D7795" s="6" t="n">
        <v>-1</v>
      </c>
      <c r="E7795" s="6" t="n">
        <v>2.12673992673993</v>
      </c>
      <c r="F7795" s="6" t="n">
        <v>0</v>
      </c>
      <c r="G7795" s="6" t="n">
        <v>0.0644688644688642</v>
      </c>
      <c r="H7795" s="6" t="str">
        <f aca="false">IF(AND(A7795&gt;=Stimuli!$B$2,A7795&lt;=Stimuli!$C$2),Stimuli!$A$2,IF(AND(A7795&gt;=Stimuli!$B$3,A7795&lt;=Stimuli!$C$3),Stimuli!$A$3,IF(AND(A7795&gt;=Stimuli!$B$4,A7795&lt;=Stimuli!$C$4),Stimuli!$A$4,"")))</f>
        <v>02 e.l.f. - Power Grip Styling (30.03s)</v>
      </c>
      <c r="I7795" s="6" t="n">
        <f aca="false">(B7795-B7794)/((A7795-A7794)/1000)</f>
        <v>0.562637362637474</v>
      </c>
      <c r="J7795" s="6" t="n">
        <f aca="false">IF(OR(B7795&lt;Rules!$B$2,B7795&gt;Rules!$B$3,ABS(I7795)&gt;Rules!$B$4,OR(B7796&lt;Rules!$B$2,B7796&gt;Rules!$B$3,ABS(I7796)&gt;Rules!$B$4)),1,0)</f>
        <v>0</v>
      </c>
      <c r="K7795" s="6" t="str">
        <f aca="false">IF(F7795=1,COUNTIF($F$2:F7795,1),"")</f>
        <v/>
      </c>
    </row>
    <row r="7796" customFormat="false" ht="15" hidden="false" customHeight="false" outlineLevel="0" collapsed="false">
      <c r="A7796" s="6" t="n">
        <v>61222.243</v>
      </c>
      <c r="B7796" s="6" t="n">
        <v>2.12527472527473</v>
      </c>
      <c r="C7796" s="6" t="n">
        <v>82</v>
      </c>
      <c r="D7796" s="6" t="n">
        <v>-1</v>
      </c>
      <c r="E7796" s="6" t="n">
        <v>2.12673992673993</v>
      </c>
      <c r="F7796" s="6" t="n">
        <v>0</v>
      </c>
      <c r="G7796" s="6" t="n">
        <v>0.0644688644688642</v>
      </c>
      <c r="H7796" s="6" t="str">
        <f aca="false">IF(AND(A7796&gt;=Stimuli!$B$2,A7796&lt;=Stimuli!$C$2),Stimuli!$A$2,IF(AND(A7796&gt;=Stimuli!$B$3,A7796&lt;=Stimuli!$C$3),Stimuli!$A$3,IF(AND(A7796&gt;=Stimuli!$B$4,A7796&lt;=Stimuli!$C$4),Stimuli!$A$4,"")))</f>
        <v>02 e.l.f. - Power Grip Styling (30.03s)</v>
      </c>
      <c r="I7796" s="6" t="n">
        <f aca="false">(B7796-B7795)/((A7796-A7795)/1000)</f>
        <v>-0.562637362637474</v>
      </c>
      <c r="J7796" s="6" t="n">
        <f aca="false">IF(OR(B7796&lt;Rules!$B$2,B7796&gt;Rules!$B$3,ABS(I7796)&gt;Rules!$B$4,OR(B7797&lt;Rules!$B$2,B7797&gt;Rules!$B$3,ABS(I7797)&gt;Rules!$B$4)),1,0)</f>
        <v>0</v>
      </c>
      <c r="K7796" s="6" t="str">
        <f aca="false">IF(F7796=1,COUNTIF($F$2:F7796,1),"")</f>
        <v/>
      </c>
    </row>
    <row r="7797" customFormat="false" ht="15" hidden="false" customHeight="false" outlineLevel="0" collapsed="false">
      <c r="A7797" s="6" t="n">
        <v>61230.0555</v>
      </c>
      <c r="B7797" s="6" t="n">
        <v>2.12820512820513</v>
      </c>
      <c r="C7797" s="6" t="n">
        <v>82</v>
      </c>
      <c r="D7797" s="6" t="n">
        <v>-1</v>
      </c>
      <c r="E7797" s="6" t="n">
        <v>2.12673992673993</v>
      </c>
      <c r="F7797" s="6" t="n">
        <v>0</v>
      </c>
      <c r="G7797" s="6" t="n">
        <v>0.0644688644688642</v>
      </c>
      <c r="H7797" s="6" t="str">
        <f aca="false">IF(AND(A7797&gt;=Stimuli!$B$2,A7797&lt;=Stimuli!$C$2),Stimuli!$A$2,IF(AND(A7797&gt;=Stimuli!$B$3,A7797&lt;=Stimuli!$C$3),Stimuli!$A$3,IF(AND(A7797&gt;=Stimuli!$B$4,A7797&lt;=Stimuli!$C$4),Stimuli!$A$4,"")))</f>
        <v>02 e.l.f. - Power Grip Styling (30.03s)</v>
      </c>
      <c r="I7797" s="6" t="n">
        <f aca="false">(B7797-B7796)/((A7797-A7796)/1000)</f>
        <v>0.375091575091631</v>
      </c>
      <c r="J7797" s="6" t="n">
        <f aca="false">IF(OR(B7797&lt;Rules!$B$2,B7797&gt;Rules!$B$3,ABS(I7797)&gt;Rules!$B$4,OR(B7798&lt;Rules!$B$2,B7798&gt;Rules!$B$3,ABS(I7798)&gt;Rules!$B$4)),1,0)</f>
        <v>0</v>
      </c>
      <c r="K7797" s="6" t="str">
        <f aca="false">IF(F7797=1,COUNTIF($F$2:F7797,1),"")</f>
        <v/>
      </c>
    </row>
    <row r="7798" customFormat="false" ht="15" hidden="false" customHeight="false" outlineLevel="0" collapsed="false">
      <c r="A7798" s="6" t="n">
        <v>61237.868</v>
      </c>
      <c r="B7798" s="6" t="n">
        <v>2.12527472527473</v>
      </c>
      <c r="C7798" s="6" t="n">
        <v>82</v>
      </c>
      <c r="D7798" s="6" t="n">
        <v>-1</v>
      </c>
      <c r="E7798" s="6" t="n">
        <v>2.12673992673993</v>
      </c>
      <c r="F7798" s="6" t="n">
        <v>0</v>
      </c>
      <c r="G7798" s="6" t="n">
        <v>0.0644688644688642</v>
      </c>
      <c r="H7798" s="6" t="str">
        <f aca="false">IF(AND(A7798&gt;=Stimuli!$B$2,A7798&lt;=Stimuli!$C$2),Stimuli!$A$2,IF(AND(A7798&gt;=Stimuli!$B$3,A7798&lt;=Stimuli!$C$3),Stimuli!$A$3,IF(AND(A7798&gt;=Stimuli!$B$4,A7798&lt;=Stimuli!$C$4),Stimuli!$A$4,"")))</f>
        <v>02 e.l.f. - Power Grip Styling (30.03s)</v>
      </c>
      <c r="I7798" s="6" t="n">
        <f aca="false">(B7798-B7797)/((A7798-A7797)/1000)</f>
        <v>-0.375091575091631</v>
      </c>
      <c r="J7798" s="6" t="n">
        <f aca="false">IF(OR(B7798&lt;Rules!$B$2,B7798&gt;Rules!$B$3,ABS(I7798)&gt;Rules!$B$4,OR(B7799&lt;Rules!$B$2,B7799&gt;Rules!$B$3,ABS(I7799)&gt;Rules!$B$4)),1,0)</f>
        <v>0</v>
      </c>
      <c r="K7798" s="6" t="str">
        <f aca="false">IF(F7798=1,COUNTIF($F$2:F7798,1),"")</f>
        <v/>
      </c>
    </row>
    <row r="7799" customFormat="false" ht="15" hidden="false" customHeight="false" outlineLevel="0" collapsed="false">
      <c r="A7799" s="6" t="n">
        <v>61245.6805</v>
      </c>
      <c r="B7799" s="6" t="n">
        <v>2.12527472527473</v>
      </c>
      <c r="C7799" s="6" t="n">
        <v>82</v>
      </c>
      <c r="D7799" s="6" t="n">
        <v>-1</v>
      </c>
      <c r="E7799" s="6" t="n">
        <v>2.12673992673993</v>
      </c>
      <c r="F7799" s="6" t="n">
        <v>0</v>
      </c>
      <c r="G7799" s="6" t="n">
        <v>0.0644688644688642</v>
      </c>
      <c r="H7799" s="6" t="str">
        <f aca="false">IF(AND(A7799&gt;=Stimuli!$B$2,A7799&lt;=Stimuli!$C$2),Stimuli!$A$2,IF(AND(A7799&gt;=Stimuli!$B$3,A7799&lt;=Stimuli!$C$3),Stimuli!$A$3,IF(AND(A7799&gt;=Stimuli!$B$4,A7799&lt;=Stimuli!$C$4),Stimuli!$A$4,"")))</f>
        <v>02 e.l.f. - Power Grip Styling (30.03s)</v>
      </c>
      <c r="I7799" s="6" t="n">
        <f aca="false">(B7799-B7798)/((A7799-A7798)/1000)</f>
        <v>0</v>
      </c>
      <c r="J7799" s="6" t="n">
        <f aca="false">IF(OR(B7799&lt;Rules!$B$2,B7799&gt;Rules!$B$3,ABS(I7799)&gt;Rules!$B$4,OR(B7800&lt;Rules!$B$2,B7800&gt;Rules!$B$3,ABS(I7800)&gt;Rules!$B$4)),1,0)</f>
        <v>0</v>
      </c>
      <c r="K7799" s="6" t="str">
        <f aca="false">IF(F7799=1,COUNTIF($F$2:F7799,1),"")</f>
        <v/>
      </c>
    </row>
    <row r="7800" customFormat="false" ht="15" hidden="false" customHeight="false" outlineLevel="0" collapsed="false">
      <c r="A7800" s="6" t="n">
        <v>61253.493</v>
      </c>
      <c r="B7800" s="6" t="n">
        <v>2.12673992673993</v>
      </c>
      <c r="C7800" s="6" t="n">
        <v>82</v>
      </c>
      <c r="D7800" s="6" t="n">
        <v>-1</v>
      </c>
      <c r="E7800" s="6" t="n">
        <v>2.12673992673993</v>
      </c>
      <c r="F7800" s="6" t="n">
        <v>0</v>
      </c>
      <c r="G7800" s="6" t="n">
        <v>0.0644688644688642</v>
      </c>
      <c r="H7800" s="6" t="str">
        <f aca="false">IF(AND(A7800&gt;=Stimuli!$B$2,A7800&lt;=Stimuli!$C$2),Stimuli!$A$2,IF(AND(A7800&gt;=Stimuli!$B$3,A7800&lt;=Stimuli!$C$3),Stimuli!$A$3,IF(AND(A7800&gt;=Stimuli!$B$4,A7800&lt;=Stimuli!$C$4),Stimuli!$A$4,"")))</f>
        <v>02 e.l.f. - Power Grip Styling (30.03s)</v>
      </c>
      <c r="I7800" s="6" t="n">
        <f aca="false">(B7800-B7799)/((A7800-A7799)/1000)</f>
        <v>0.18754578754573</v>
      </c>
      <c r="J7800" s="6" t="n">
        <f aca="false">IF(OR(B7800&lt;Rules!$B$2,B7800&gt;Rules!$B$3,ABS(I7800)&gt;Rules!$B$4,OR(B7801&lt;Rules!$B$2,B7801&gt;Rules!$B$3,ABS(I7801)&gt;Rules!$B$4)),1,0)</f>
        <v>0</v>
      </c>
      <c r="K7800" s="6" t="str">
        <f aca="false">IF(F7800=1,COUNTIF($F$2:F7800,1),"")</f>
        <v/>
      </c>
    </row>
    <row r="7801" customFormat="false" ht="15" hidden="false" customHeight="false" outlineLevel="0" collapsed="false">
      <c r="A7801" s="6" t="n">
        <v>61261.3055</v>
      </c>
      <c r="B7801" s="6" t="n">
        <v>2.12380952380952</v>
      </c>
      <c r="C7801" s="6" t="n">
        <v>82</v>
      </c>
      <c r="D7801" s="6" t="n">
        <v>-1</v>
      </c>
      <c r="E7801" s="6" t="n">
        <v>2.12820512820513</v>
      </c>
      <c r="F7801" s="6" t="n">
        <v>0</v>
      </c>
      <c r="G7801" s="6" t="n">
        <v>0.0644688644688642</v>
      </c>
      <c r="H7801" s="6" t="str">
        <f aca="false">IF(AND(A7801&gt;=Stimuli!$B$2,A7801&lt;=Stimuli!$C$2),Stimuli!$A$2,IF(AND(A7801&gt;=Stimuli!$B$3,A7801&lt;=Stimuli!$C$3),Stimuli!$A$3,IF(AND(A7801&gt;=Stimuli!$B$4,A7801&lt;=Stimuli!$C$4),Stimuli!$A$4,"")))</f>
        <v>02 e.l.f. - Power Grip Styling (30.03s)</v>
      </c>
      <c r="I7801" s="6" t="n">
        <f aca="false">(B7801-B7800)/((A7801-A7800)/1000)</f>
        <v>-0.37509157509146</v>
      </c>
      <c r="J7801" s="6" t="n">
        <f aca="false">IF(OR(B7801&lt;Rules!$B$2,B7801&gt;Rules!$B$3,ABS(I7801)&gt;Rules!$B$4,OR(B7802&lt;Rules!$B$2,B7802&gt;Rules!$B$3,ABS(I7802)&gt;Rules!$B$4)),1,0)</f>
        <v>0</v>
      </c>
      <c r="K7801" s="6" t="str">
        <f aca="false">IF(F7801=1,COUNTIF($F$2:F7801,1),"")</f>
        <v/>
      </c>
    </row>
    <row r="7802" customFormat="false" ht="15" hidden="false" customHeight="false" outlineLevel="0" collapsed="false">
      <c r="A7802" s="6" t="n">
        <v>61269.118</v>
      </c>
      <c r="B7802" s="6" t="n">
        <v>2.12673992673993</v>
      </c>
      <c r="C7802" s="6" t="n">
        <v>82</v>
      </c>
      <c r="D7802" s="6" t="n">
        <v>-1</v>
      </c>
      <c r="E7802" s="6" t="n">
        <v>2.12820512820513</v>
      </c>
      <c r="F7802" s="6" t="n">
        <v>0</v>
      </c>
      <c r="G7802" s="6" t="n">
        <v>0</v>
      </c>
      <c r="H7802" s="6" t="str">
        <f aca="false">IF(AND(A7802&gt;=Stimuli!$B$2,A7802&lt;=Stimuli!$C$2),Stimuli!$A$2,IF(AND(A7802&gt;=Stimuli!$B$3,A7802&lt;=Stimuli!$C$3),Stimuli!$A$3,IF(AND(A7802&gt;=Stimuli!$B$4,A7802&lt;=Stimuli!$C$4),Stimuli!$A$4,"")))</f>
        <v>02 e.l.f. - Power Grip Styling (30.03s)</v>
      </c>
      <c r="I7802" s="6" t="n">
        <f aca="false">(B7802-B7801)/((A7802-A7801)/1000)</f>
        <v>0.37509157509146</v>
      </c>
      <c r="J7802" s="6" t="n">
        <f aca="false">IF(OR(B7802&lt;Rules!$B$2,B7802&gt;Rules!$B$3,ABS(I7802)&gt;Rules!$B$4,OR(B7803&lt;Rules!$B$2,B7803&gt;Rules!$B$3,ABS(I7803)&gt;Rules!$B$4)),1,0)</f>
        <v>0</v>
      </c>
      <c r="K7802" s="6" t="str">
        <f aca="false">IF(F7802=1,COUNTIF($F$2:F7802,1),"")</f>
        <v/>
      </c>
    </row>
    <row r="7803" customFormat="false" ht="15" hidden="false" customHeight="false" outlineLevel="0" collapsed="false">
      <c r="A7803" s="6" t="n">
        <v>61276.9305</v>
      </c>
      <c r="B7803" s="6" t="n">
        <v>2.12087912087912</v>
      </c>
      <c r="C7803" s="6" t="n">
        <v>82</v>
      </c>
      <c r="D7803" s="6" t="n">
        <v>-1</v>
      </c>
      <c r="E7803" s="6" t="n">
        <v>2.12820512820513</v>
      </c>
      <c r="F7803" s="6" t="n">
        <v>0</v>
      </c>
      <c r="G7803" s="6" t="n">
        <v>0</v>
      </c>
      <c r="H7803" s="6" t="str">
        <f aca="false">IF(AND(A7803&gt;=Stimuli!$B$2,A7803&lt;=Stimuli!$C$2),Stimuli!$A$2,IF(AND(A7803&gt;=Stimuli!$B$3,A7803&lt;=Stimuli!$C$3),Stimuli!$A$3,IF(AND(A7803&gt;=Stimuli!$B$4,A7803&lt;=Stimuli!$C$4),Stimuli!$A$4,"")))</f>
        <v>02 e.l.f. - Power Grip Styling (30.03s)</v>
      </c>
      <c r="I7803" s="6" t="n">
        <f aca="false">(B7803-B7802)/((A7803-A7802)/1000)</f>
        <v>-0.750183150183034</v>
      </c>
      <c r="J7803" s="6" t="n">
        <f aca="false">IF(OR(B7803&lt;Rules!$B$2,B7803&gt;Rules!$B$3,ABS(I7803)&gt;Rules!$B$4,OR(B7804&lt;Rules!$B$2,B7804&gt;Rules!$B$3,ABS(I7804)&gt;Rules!$B$4)),1,0)</f>
        <v>0</v>
      </c>
      <c r="K7803" s="6" t="str">
        <f aca="false">IF(F7803=1,COUNTIF($F$2:F7803,1),"")</f>
        <v/>
      </c>
    </row>
    <row r="7804" customFormat="false" ht="15" hidden="false" customHeight="false" outlineLevel="0" collapsed="false">
      <c r="A7804" s="6" t="n">
        <v>61284.743</v>
      </c>
      <c r="B7804" s="6" t="n">
        <v>2.12820512820513</v>
      </c>
      <c r="C7804" s="6" t="n">
        <v>82</v>
      </c>
      <c r="D7804" s="6" t="n">
        <v>-1</v>
      </c>
      <c r="E7804" s="6" t="n">
        <v>2.12820512820513</v>
      </c>
      <c r="F7804" s="6" t="n">
        <v>0</v>
      </c>
      <c r="G7804" s="6" t="n">
        <v>0</v>
      </c>
      <c r="H7804" s="6" t="str">
        <f aca="false">IF(AND(A7804&gt;=Stimuli!$B$2,A7804&lt;=Stimuli!$C$2),Stimuli!$A$2,IF(AND(A7804&gt;=Stimuli!$B$3,A7804&lt;=Stimuli!$C$3),Stimuli!$A$3,IF(AND(A7804&gt;=Stimuli!$B$4,A7804&lt;=Stimuli!$C$4),Stimuli!$A$4,"")))</f>
        <v>02 e.l.f. - Power Grip Styling (30.03s)</v>
      </c>
      <c r="I7804" s="6" t="n">
        <f aca="false">(B7804-B7803)/((A7804-A7803)/1000)</f>
        <v>0.937728937728934</v>
      </c>
      <c r="J7804" s="6" t="n">
        <f aca="false">IF(OR(B7804&lt;Rules!$B$2,B7804&gt;Rules!$B$3,ABS(I7804)&gt;Rules!$B$4,OR(B7805&lt;Rules!$B$2,B7805&gt;Rules!$B$3,ABS(I7805)&gt;Rules!$B$4)),1,0)</f>
        <v>0</v>
      </c>
      <c r="K7804" s="6" t="str">
        <f aca="false">IF(F7804=1,COUNTIF($F$2:F7804,1),"")</f>
        <v/>
      </c>
    </row>
    <row r="7805" customFormat="false" ht="15" hidden="false" customHeight="false" outlineLevel="0" collapsed="false">
      <c r="A7805" s="6" t="n">
        <v>61292.5555</v>
      </c>
      <c r="B7805" s="6" t="n">
        <v>2.11941391941392</v>
      </c>
      <c r="C7805" s="6" t="n">
        <v>82</v>
      </c>
      <c r="D7805" s="6" t="n">
        <v>-1</v>
      </c>
      <c r="E7805" s="6" t="n">
        <v>2.12967032967033</v>
      </c>
      <c r="F7805" s="6" t="n">
        <v>0</v>
      </c>
      <c r="G7805" s="6" t="n">
        <v>0</v>
      </c>
      <c r="H7805" s="6" t="str">
        <f aca="false">IF(AND(A7805&gt;=Stimuli!$B$2,A7805&lt;=Stimuli!$C$2),Stimuli!$A$2,IF(AND(A7805&gt;=Stimuli!$B$3,A7805&lt;=Stimuli!$C$3),Stimuli!$A$3,IF(AND(A7805&gt;=Stimuli!$B$4,A7805&lt;=Stimuli!$C$4),Stimuli!$A$4,"")))</f>
        <v>02 e.l.f. - Power Grip Styling (30.03s)</v>
      </c>
      <c r="I7805" s="6" t="n">
        <f aca="false">(B7805-B7804)/((A7805-A7804)/1000)</f>
        <v>-1.12527472527466</v>
      </c>
      <c r="J7805" s="6" t="n">
        <f aca="false">IF(OR(B7805&lt;Rules!$B$2,B7805&gt;Rules!$B$3,ABS(I7805)&gt;Rules!$B$4,OR(B7806&lt;Rules!$B$2,B7806&gt;Rules!$B$3,ABS(I7806)&gt;Rules!$B$4)),1,0)</f>
        <v>0</v>
      </c>
      <c r="K7805" s="6" t="str">
        <f aca="false">IF(F7805=1,COUNTIF($F$2:F7805,1),"")</f>
        <v/>
      </c>
    </row>
    <row r="7806" customFormat="false" ht="15" hidden="false" customHeight="false" outlineLevel="0" collapsed="false">
      <c r="A7806" s="6" t="n">
        <v>61300.368</v>
      </c>
      <c r="B7806" s="6" t="n">
        <v>2.12673992673993</v>
      </c>
      <c r="C7806" s="6" t="n">
        <v>82</v>
      </c>
      <c r="D7806" s="6" t="n">
        <v>-1</v>
      </c>
      <c r="E7806" s="6" t="n">
        <v>2.12967032967033</v>
      </c>
      <c r="F7806" s="6" t="n">
        <v>0</v>
      </c>
      <c r="G7806" s="6" t="n">
        <v>0</v>
      </c>
      <c r="H7806" s="6" t="str">
        <f aca="false">IF(AND(A7806&gt;=Stimuli!$B$2,A7806&lt;=Stimuli!$C$2),Stimuli!$A$2,IF(AND(A7806&gt;=Stimuli!$B$3,A7806&lt;=Stimuli!$C$3),Stimuli!$A$3,IF(AND(A7806&gt;=Stimuli!$B$4,A7806&lt;=Stimuli!$C$4),Stimuli!$A$4,"")))</f>
        <v>02 e.l.f. - Power Grip Styling (30.03s)</v>
      </c>
      <c r="I7806" s="6" t="n">
        <f aca="false">(B7806-B7805)/((A7806-A7805)/1000)</f>
        <v>0.937728937728764</v>
      </c>
      <c r="J7806" s="6" t="n">
        <f aca="false">IF(OR(B7806&lt;Rules!$B$2,B7806&gt;Rules!$B$3,ABS(I7806)&gt;Rules!$B$4,OR(B7807&lt;Rules!$B$2,B7807&gt;Rules!$B$3,ABS(I7807)&gt;Rules!$B$4)),1,0)</f>
        <v>0</v>
      </c>
      <c r="K7806" s="6" t="str">
        <f aca="false">IF(F7806=1,COUNTIF($F$2:F7806,1),"")</f>
        <v/>
      </c>
    </row>
    <row r="7807" customFormat="false" ht="15" hidden="false" customHeight="false" outlineLevel="0" collapsed="false">
      <c r="A7807" s="6" t="n">
        <v>61308.1805</v>
      </c>
      <c r="B7807" s="6" t="n">
        <v>2.11794871794872</v>
      </c>
      <c r="C7807" s="6" t="n">
        <v>82</v>
      </c>
      <c r="D7807" s="6" t="n">
        <v>-1</v>
      </c>
      <c r="E7807" s="6" t="n">
        <v>2.12967032967033</v>
      </c>
      <c r="F7807" s="6" t="n">
        <v>0</v>
      </c>
      <c r="G7807" s="6" t="n">
        <v>0</v>
      </c>
      <c r="H7807" s="6" t="str">
        <f aca="false">IF(AND(A7807&gt;=Stimuli!$B$2,A7807&lt;=Stimuli!$C$2),Stimuli!$A$2,IF(AND(A7807&gt;=Stimuli!$B$3,A7807&lt;=Stimuli!$C$3),Stimuli!$A$3,IF(AND(A7807&gt;=Stimuli!$B$4,A7807&lt;=Stimuli!$C$4),Stimuli!$A$4,"")))</f>
        <v>02 e.l.f. - Power Grip Styling (30.03s)</v>
      </c>
      <c r="I7807" s="6" t="n">
        <f aca="false">(B7807-B7806)/((A7807-A7806)/1000)</f>
        <v>-1.12527472527461</v>
      </c>
      <c r="J7807" s="6" t="n">
        <f aca="false">IF(OR(B7807&lt;Rules!$B$2,B7807&gt;Rules!$B$3,ABS(I7807)&gt;Rules!$B$4,OR(B7808&lt;Rules!$B$2,B7808&gt;Rules!$B$3,ABS(I7808)&gt;Rules!$B$4)),1,0)</f>
        <v>0</v>
      </c>
      <c r="K7807" s="6" t="str">
        <f aca="false">IF(F7807=1,COUNTIF($F$2:F7807,1),"")</f>
        <v/>
      </c>
    </row>
    <row r="7808" customFormat="false" ht="15" hidden="false" customHeight="false" outlineLevel="0" collapsed="false">
      <c r="A7808" s="6" t="n">
        <v>61315.993</v>
      </c>
      <c r="B7808" s="6" t="n">
        <v>2.12527472527473</v>
      </c>
      <c r="C7808" s="6" t="n">
        <v>82</v>
      </c>
      <c r="D7808" s="6" t="n">
        <v>-1</v>
      </c>
      <c r="E7808" s="6" t="n">
        <v>2.12967032967033</v>
      </c>
      <c r="F7808" s="6" t="n">
        <v>0</v>
      </c>
      <c r="G7808" s="6" t="n">
        <v>0</v>
      </c>
      <c r="H7808" s="6" t="str">
        <f aca="false">IF(AND(A7808&gt;=Stimuli!$B$2,A7808&lt;=Stimuli!$C$2),Stimuli!$A$2,IF(AND(A7808&gt;=Stimuli!$B$3,A7808&lt;=Stimuli!$C$3),Stimuli!$A$3,IF(AND(A7808&gt;=Stimuli!$B$4,A7808&lt;=Stimuli!$C$4),Stimuli!$A$4,"")))</f>
        <v>02 e.l.f. - Power Grip Styling (30.03s)</v>
      </c>
      <c r="I7808" s="6" t="n">
        <f aca="false">(B7808-B7807)/((A7808-A7807)/1000)</f>
        <v>0.937728937728878</v>
      </c>
      <c r="J7808" s="6" t="n">
        <f aca="false">IF(OR(B7808&lt;Rules!$B$2,B7808&gt;Rules!$B$3,ABS(I7808)&gt;Rules!$B$4,OR(B7809&lt;Rules!$B$2,B7809&gt;Rules!$B$3,ABS(I7809)&gt;Rules!$B$4)),1,0)</f>
        <v>0</v>
      </c>
      <c r="K7808" s="6" t="str">
        <f aca="false">IF(F7808=1,COUNTIF($F$2:F7808,1),"")</f>
        <v/>
      </c>
    </row>
    <row r="7809" customFormat="false" ht="15" hidden="false" customHeight="false" outlineLevel="0" collapsed="false">
      <c r="A7809" s="6" t="n">
        <v>61323.8055</v>
      </c>
      <c r="B7809" s="6" t="n">
        <v>2.11794871794872</v>
      </c>
      <c r="C7809" s="6" t="n">
        <v>82</v>
      </c>
      <c r="D7809" s="6" t="n">
        <v>-1</v>
      </c>
      <c r="E7809" s="6" t="n">
        <v>2.13113553113553</v>
      </c>
      <c r="F7809" s="6" t="n">
        <v>0</v>
      </c>
      <c r="G7809" s="6" t="n">
        <v>0</v>
      </c>
      <c r="H7809" s="6" t="str">
        <f aca="false">IF(AND(A7809&gt;=Stimuli!$B$2,A7809&lt;=Stimuli!$C$2),Stimuli!$A$2,IF(AND(A7809&gt;=Stimuli!$B$3,A7809&lt;=Stimuli!$C$3),Stimuli!$A$3,IF(AND(A7809&gt;=Stimuli!$B$4,A7809&lt;=Stimuli!$C$4),Stimuli!$A$4,"")))</f>
        <v>02 e.l.f. - Power Grip Styling (30.03s)</v>
      </c>
      <c r="I7809" s="6" t="n">
        <f aca="false">(B7809-B7808)/((A7809-A7808)/1000)</f>
        <v>-0.937728937728878</v>
      </c>
      <c r="J7809" s="6" t="n">
        <f aca="false">IF(OR(B7809&lt;Rules!$B$2,B7809&gt;Rules!$B$3,ABS(I7809)&gt;Rules!$B$4,OR(B7810&lt;Rules!$B$2,B7810&gt;Rules!$B$3,ABS(I7810)&gt;Rules!$B$4)),1,0)</f>
        <v>0</v>
      </c>
      <c r="K7809" s="6" t="str">
        <f aca="false">IF(F7809=1,COUNTIF($F$2:F7809,1),"")</f>
        <v/>
      </c>
    </row>
    <row r="7810" customFormat="false" ht="15" hidden="false" customHeight="false" outlineLevel="0" collapsed="false">
      <c r="A7810" s="6" t="n">
        <v>61331.618</v>
      </c>
      <c r="B7810" s="6" t="n">
        <v>2.12380952380952</v>
      </c>
      <c r="C7810" s="6" t="n">
        <v>82</v>
      </c>
      <c r="D7810" s="6" t="n">
        <v>-1</v>
      </c>
      <c r="E7810" s="6" t="n">
        <v>2.13260073260073</v>
      </c>
      <c r="F7810" s="6" t="n">
        <v>0</v>
      </c>
      <c r="G7810" s="6" t="n">
        <v>0</v>
      </c>
      <c r="H7810" s="6" t="str">
        <f aca="false">IF(AND(A7810&gt;=Stimuli!$B$2,A7810&lt;=Stimuli!$C$2),Stimuli!$A$2,IF(AND(A7810&gt;=Stimuli!$B$3,A7810&lt;=Stimuli!$C$3),Stimuli!$A$3,IF(AND(A7810&gt;=Stimuli!$B$4,A7810&lt;=Stimuli!$C$4),Stimuli!$A$4,"")))</f>
        <v>02 e.l.f. - Power Grip Styling (30.03s)</v>
      </c>
      <c r="I7810" s="6" t="n">
        <f aca="false">(B7810-B7809)/((A7810-A7809)/1000)</f>
        <v>0.750183150183148</v>
      </c>
      <c r="J7810" s="6" t="n">
        <f aca="false">IF(OR(B7810&lt;Rules!$B$2,B7810&gt;Rules!$B$3,ABS(I7810)&gt;Rules!$B$4,OR(B7811&lt;Rules!$B$2,B7811&gt;Rules!$B$3,ABS(I7811)&gt;Rules!$B$4)),1,0)</f>
        <v>0</v>
      </c>
      <c r="K7810" s="6" t="str">
        <f aca="false">IF(F7810=1,COUNTIF($F$2:F7810,1),"")</f>
        <v/>
      </c>
    </row>
    <row r="7811" customFormat="false" ht="15" hidden="false" customHeight="false" outlineLevel="0" collapsed="false">
      <c r="A7811" s="6" t="n">
        <v>61339.4305</v>
      </c>
      <c r="B7811" s="6" t="n">
        <v>2.11648351648352</v>
      </c>
      <c r="C7811" s="6" t="n">
        <v>82</v>
      </c>
      <c r="D7811" s="6" t="n">
        <v>-1</v>
      </c>
      <c r="E7811" s="6" t="n">
        <v>2.13260073260073</v>
      </c>
      <c r="F7811" s="6" t="n">
        <v>0</v>
      </c>
      <c r="G7811" s="6" t="n">
        <v>0</v>
      </c>
      <c r="H7811" s="6" t="str">
        <f aca="false">IF(AND(A7811&gt;=Stimuli!$B$2,A7811&lt;=Stimuli!$C$2),Stimuli!$A$2,IF(AND(A7811&gt;=Stimuli!$B$3,A7811&lt;=Stimuli!$C$3),Stimuli!$A$3,IF(AND(A7811&gt;=Stimuli!$B$4,A7811&lt;=Stimuli!$C$4),Stimuli!$A$4,"")))</f>
        <v>02 e.l.f. - Power Grip Styling (30.03s)</v>
      </c>
      <c r="I7811" s="6" t="n">
        <f aca="false">(B7811-B7810)/((A7811-A7810)/1000)</f>
        <v>-0.937728937728991</v>
      </c>
      <c r="J7811" s="6" t="n">
        <f aca="false">IF(OR(B7811&lt;Rules!$B$2,B7811&gt;Rules!$B$3,ABS(I7811)&gt;Rules!$B$4,OR(B7812&lt;Rules!$B$2,B7812&gt;Rules!$B$3,ABS(I7812)&gt;Rules!$B$4)),1,0)</f>
        <v>0</v>
      </c>
      <c r="K7811" s="6" t="str">
        <f aca="false">IF(F7811=1,COUNTIF($F$2:F7811,1),"")</f>
        <v/>
      </c>
    </row>
    <row r="7812" customFormat="false" ht="15" hidden="false" customHeight="false" outlineLevel="0" collapsed="false">
      <c r="A7812" s="6" t="n">
        <v>61347.243</v>
      </c>
      <c r="B7812" s="6" t="n">
        <v>2.12087912087912</v>
      </c>
      <c r="C7812" s="6" t="n">
        <v>82</v>
      </c>
      <c r="D7812" s="6" t="n">
        <v>-1</v>
      </c>
      <c r="E7812" s="6" t="n">
        <v>2.13260073260073</v>
      </c>
      <c r="F7812" s="6" t="n">
        <v>0</v>
      </c>
      <c r="G7812" s="6" t="n">
        <v>0</v>
      </c>
      <c r="H7812" s="6" t="str">
        <f aca="false">IF(AND(A7812&gt;=Stimuli!$B$2,A7812&lt;=Stimuli!$C$2),Stimuli!$A$2,IF(AND(A7812&gt;=Stimuli!$B$3,A7812&lt;=Stimuli!$C$3),Stimuli!$A$3,IF(AND(A7812&gt;=Stimuli!$B$4,A7812&lt;=Stimuli!$C$4),Stimuli!$A$4,"")))</f>
        <v>02 e.l.f. - Power Grip Styling (30.03s)</v>
      </c>
      <c r="I7812" s="6" t="n">
        <f aca="false">(B7812-B7811)/((A7812-A7811)/1000)</f>
        <v>0.562637362637418</v>
      </c>
      <c r="J7812" s="6" t="n">
        <f aca="false">IF(OR(B7812&lt;Rules!$B$2,B7812&gt;Rules!$B$3,ABS(I7812)&gt;Rules!$B$4,OR(B7813&lt;Rules!$B$2,B7813&gt;Rules!$B$3,ABS(I7813)&gt;Rules!$B$4)),1,0)</f>
        <v>0</v>
      </c>
      <c r="K7812" s="6" t="str">
        <f aca="false">IF(F7812=1,COUNTIF($F$2:F7812,1),"")</f>
        <v/>
      </c>
    </row>
    <row r="7813" customFormat="false" ht="15" hidden="false" customHeight="false" outlineLevel="0" collapsed="false">
      <c r="A7813" s="6" t="n">
        <v>61355.0555</v>
      </c>
      <c r="B7813" s="6" t="n">
        <v>2.11794871794872</v>
      </c>
      <c r="C7813" s="6" t="n">
        <v>82</v>
      </c>
      <c r="D7813" s="6" t="n">
        <v>-1</v>
      </c>
      <c r="E7813" s="6" t="n">
        <v>2.13260073260073</v>
      </c>
      <c r="F7813" s="6" t="n">
        <v>0</v>
      </c>
      <c r="G7813" s="6" t="n">
        <v>0</v>
      </c>
      <c r="H7813" s="6" t="str">
        <f aca="false">IF(AND(A7813&gt;=Stimuli!$B$2,A7813&lt;=Stimuli!$C$2),Stimuli!$A$2,IF(AND(A7813&gt;=Stimuli!$B$3,A7813&lt;=Stimuli!$C$3),Stimuli!$A$3,IF(AND(A7813&gt;=Stimuli!$B$4,A7813&lt;=Stimuli!$C$4),Stimuli!$A$4,"")))</f>
        <v>02 e.l.f. - Power Grip Styling (30.03s)</v>
      </c>
      <c r="I7813" s="6" t="n">
        <f aca="false">(B7813-B7812)/((A7813-A7812)/1000)</f>
        <v>-0.375091575091574</v>
      </c>
      <c r="J7813" s="6" t="n">
        <f aca="false">IF(OR(B7813&lt;Rules!$B$2,B7813&gt;Rules!$B$3,ABS(I7813)&gt;Rules!$B$4,OR(B7814&lt;Rules!$B$2,B7814&gt;Rules!$B$3,ABS(I7814)&gt;Rules!$B$4)),1,0)</f>
        <v>0</v>
      </c>
      <c r="K7813" s="6" t="str">
        <f aca="false">IF(F7813=1,COUNTIF($F$2:F7813,1),"")</f>
        <v/>
      </c>
    </row>
    <row r="7814" customFormat="false" ht="15" hidden="false" customHeight="false" outlineLevel="0" collapsed="false">
      <c r="A7814" s="6" t="n">
        <v>61362.868</v>
      </c>
      <c r="B7814" s="6" t="n">
        <v>2.11941391941392</v>
      </c>
      <c r="C7814" s="6" t="n">
        <v>82</v>
      </c>
      <c r="D7814" s="6" t="n">
        <v>-1</v>
      </c>
      <c r="E7814" s="6" t="n">
        <v>2.13260073260073</v>
      </c>
      <c r="F7814" s="6" t="n">
        <v>0</v>
      </c>
      <c r="G7814" s="6" t="n">
        <v>0</v>
      </c>
      <c r="H7814" s="6" t="str">
        <f aca="false">IF(AND(A7814&gt;=Stimuli!$B$2,A7814&lt;=Stimuli!$C$2),Stimuli!$A$2,IF(AND(A7814&gt;=Stimuli!$B$3,A7814&lt;=Stimuli!$C$3),Stimuli!$A$3,IF(AND(A7814&gt;=Stimuli!$B$4,A7814&lt;=Stimuli!$C$4),Stimuli!$A$4,"")))</f>
        <v>02 e.l.f. - Power Grip Styling (30.03s)</v>
      </c>
      <c r="I7814" s="6" t="n">
        <f aca="false">(B7814-B7813)/((A7814-A7813)/1000)</f>
        <v>0.187545787545844</v>
      </c>
      <c r="J7814" s="6" t="n">
        <f aca="false">IF(OR(B7814&lt;Rules!$B$2,B7814&gt;Rules!$B$3,ABS(I7814)&gt;Rules!$B$4,OR(B7815&lt;Rules!$B$2,B7815&gt;Rules!$B$3,ABS(I7815)&gt;Rules!$B$4)),1,0)</f>
        <v>0</v>
      </c>
      <c r="K7814" s="6" t="str">
        <f aca="false">IF(F7814=1,COUNTIF($F$2:F7814,1),"")</f>
        <v/>
      </c>
    </row>
    <row r="7815" customFormat="false" ht="15" hidden="false" customHeight="false" outlineLevel="0" collapsed="false">
      <c r="A7815" s="6" t="n">
        <v>61370.6805</v>
      </c>
      <c r="B7815" s="6" t="n">
        <v>2.11794871794872</v>
      </c>
      <c r="C7815" s="6" t="n">
        <v>82</v>
      </c>
      <c r="D7815" s="6" t="n">
        <v>-1</v>
      </c>
      <c r="E7815" s="6" t="n">
        <v>2.13406593406593</v>
      </c>
      <c r="F7815" s="6" t="n">
        <v>0</v>
      </c>
      <c r="G7815" s="6" t="n">
        <v>0</v>
      </c>
      <c r="H7815" s="6" t="str">
        <f aca="false">IF(AND(A7815&gt;=Stimuli!$B$2,A7815&lt;=Stimuli!$C$2),Stimuli!$A$2,IF(AND(A7815&gt;=Stimuli!$B$3,A7815&lt;=Stimuli!$C$3),Stimuli!$A$3,IF(AND(A7815&gt;=Stimuli!$B$4,A7815&lt;=Stimuli!$C$4),Stimuli!$A$4,"")))</f>
        <v>02 e.l.f. - Power Grip Styling (30.03s)</v>
      </c>
      <c r="I7815" s="6" t="n">
        <f aca="false">(B7815-B7814)/((A7815-A7814)/1000)</f>
        <v>-0.187545787545844</v>
      </c>
      <c r="J7815" s="6" t="n">
        <f aca="false">IF(OR(B7815&lt;Rules!$B$2,B7815&gt;Rules!$B$3,ABS(I7815)&gt;Rules!$B$4,OR(B7816&lt;Rules!$B$2,B7816&gt;Rules!$B$3,ABS(I7816)&gt;Rules!$B$4)),1,0)</f>
        <v>0</v>
      </c>
      <c r="K7815" s="6" t="str">
        <f aca="false">IF(F7815=1,COUNTIF($F$2:F7815,1),"")</f>
        <v/>
      </c>
    </row>
    <row r="7816" customFormat="false" ht="15" hidden="false" customHeight="false" outlineLevel="0" collapsed="false">
      <c r="A7816" s="6" t="n">
        <v>61378.493</v>
      </c>
      <c r="B7816" s="6" t="n">
        <v>2.11648351648352</v>
      </c>
      <c r="C7816" s="6" t="n">
        <v>82</v>
      </c>
      <c r="D7816" s="6" t="n">
        <v>-1</v>
      </c>
      <c r="E7816" s="6" t="n">
        <v>2.13406593406593</v>
      </c>
      <c r="F7816" s="6" t="n">
        <v>0</v>
      </c>
      <c r="G7816" s="6" t="n">
        <v>0</v>
      </c>
      <c r="H7816" s="6" t="str">
        <f aca="false">IF(AND(A7816&gt;=Stimuli!$B$2,A7816&lt;=Stimuli!$C$2),Stimuli!$A$2,IF(AND(A7816&gt;=Stimuli!$B$3,A7816&lt;=Stimuli!$C$3),Stimuli!$A$3,IF(AND(A7816&gt;=Stimuli!$B$4,A7816&lt;=Stimuli!$C$4),Stimuli!$A$4,"")))</f>
        <v>02 e.l.f. - Power Grip Styling (30.03s)</v>
      </c>
      <c r="I7816" s="6" t="n">
        <f aca="false">(B7816-B7815)/((A7816-A7815)/1000)</f>
        <v>-0.187545787545844</v>
      </c>
      <c r="J7816" s="6" t="n">
        <f aca="false">IF(OR(B7816&lt;Rules!$B$2,B7816&gt;Rules!$B$3,ABS(I7816)&gt;Rules!$B$4,OR(B7817&lt;Rules!$B$2,B7817&gt;Rules!$B$3,ABS(I7817)&gt;Rules!$B$4)),1,0)</f>
        <v>0</v>
      </c>
      <c r="K7816" s="6" t="str">
        <f aca="false">IF(F7816=1,COUNTIF($F$2:F7816,1),"")</f>
        <v/>
      </c>
    </row>
    <row r="7817" customFormat="false" ht="15" hidden="false" customHeight="false" outlineLevel="0" collapsed="false">
      <c r="A7817" s="6" t="n">
        <v>61386.3055</v>
      </c>
      <c r="B7817" s="6" t="n">
        <v>2.11941391941392</v>
      </c>
      <c r="C7817" s="6" t="n">
        <v>82</v>
      </c>
      <c r="D7817" s="6" t="n">
        <v>-1</v>
      </c>
      <c r="E7817" s="6" t="n">
        <v>2.13406593406593</v>
      </c>
      <c r="F7817" s="6" t="n">
        <v>0</v>
      </c>
      <c r="G7817" s="6" t="n">
        <v>0</v>
      </c>
      <c r="H7817" s="6" t="str">
        <f aca="false">IF(AND(A7817&gt;=Stimuli!$B$2,A7817&lt;=Stimuli!$C$2),Stimuli!$A$2,IF(AND(A7817&gt;=Stimuli!$B$3,A7817&lt;=Stimuli!$C$3),Stimuli!$A$3,IF(AND(A7817&gt;=Stimuli!$B$4,A7817&lt;=Stimuli!$C$4),Stimuli!$A$4,"")))</f>
        <v>02 e.l.f. - Power Grip Styling (30.03s)</v>
      </c>
      <c r="I7817" s="6" t="n">
        <f aca="false">(B7817-B7816)/((A7817-A7816)/1000)</f>
        <v>0.375091575091687</v>
      </c>
      <c r="J7817" s="6" t="n">
        <f aca="false">IF(OR(B7817&lt;Rules!$B$2,B7817&gt;Rules!$B$3,ABS(I7817)&gt;Rules!$B$4,OR(B7818&lt;Rules!$B$2,B7818&gt;Rules!$B$3,ABS(I7818)&gt;Rules!$B$4)),1,0)</f>
        <v>0</v>
      </c>
      <c r="K7817" s="6" t="str">
        <f aca="false">IF(F7817=1,COUNTIF($F$2:F7817,1),"")</f>
        <v/>
      </c>
    </row>
    <row r="7818" customFormat="false" ht="15" hidden="false" customHeight="false" outlineLevel="0" collapsed="false">
      <c r="A7818" s="6" t="n">
        <v>61394.118</v>
      </c>
      <c r="B7818" s="6" t="n">
        <v>2.11501831501832</v>
      </c>
      <c r="C7818" s="6" t="n">
        <v>82</v>
      </c>
      <c r="D7818" s="6" t="n">
        <v>-1</v>
      </c>
      <c r="E7818" s="6" t="n">
        <v>2.13406593406593</v>
      </c>
      <c r="F7818" s="6" t="n">
        <v>0</v>
      </c>
      <c r="G7818" s="6" t="n">
        <v>0</v>
      </c>
      <c r="H7818" s="6" t="str">
        <f aca="false">IF(AND(A7818&gt;=Stimuli!$B$2,A7818&lt;=Stimuli!$C$2),Stimuli!$A$2,IF(AND(A7818&gt;=Stimuli!$B$3,A7818&lt;=Stimuli!$C$3),Stimuli!$A$3,IF(AND(A7818&gt;=Stimuli!$B$4,A7818&lt;=Stimuli!$C$4),Stimuli!$A$4,"")))</f>
        <v>02 e.l.f. - Power Grip Styling (30.03s)</v>
      </c>
      <c r="I7818" s="6" t="n">
        <f aca="false">(B7818-B7817)/((A7818-A7817)/1000)</f>
        <v>-0.562637362637418</v>
      </c>
      <c r="J7818" s="6" t="n">
        <f aca="false">IF(OR(B7818&lt;Rules!$B$2,B7818&gt;Rules!$B$3,ABS(I7818)&gt;Rules!$B$4,OR(B7819&lt;Rules!$B$2,B7819&gt;Rules!$B$3,ABS(I7819)&gt;Rules!$B$4)),1,0)</f>
        <v>0</v>
      </c>
      <c r="K7818" s="6" t="str">
        <f aca="false">IF(F7818=1,COUNTIF($F$2:F7818,1),"")</f>
        <v/>
      </c>
    </row>
    <row r="7819" customFormat="false" ht="15" hidden="false" customHeight="false" outlineLevel="0" collapsed="false">
      <c r="A7819" s="6" t="n">
        <v>61401.9305</v>
      </c>
      <c r="B7819" s="6" t="n">
        <v>2.11941391941392</v>
      </c>
      <c r="C7819" s="6" t="n">
        <v>82</v>
      </c>
      <c r="D7819" s="6" t="n">
        <v>-1</v>
      </c>
      <c r="E7819" s="6" t="n">
        <v>2.13406593406593</v>
      </c>
      <c r="F7819" s="6" t="n">
        <v>0</v>
      </c>
      <c r="G7819" s="6" t="n">
        <v>0</v>
      </c>
      <c r="H7819" s="6" t="str">
        <f aca="false">IF(AND(A7819&gt;=Stimuli!$B$2,A7819&lt;=Stimuli!$C$2),Stimuli!$A$2,IF(AND(A7819&gt;=Stimuli!$B$3,A7819&lt;=Stimuli!$C$3),Stimuli!$A$3,IF(AND(A7819&gt;=Stimuli!$B$4,A7819&lt;=Stimuli!$C$4),Stimuli!$A$4,"")))</f>
        <v>02 e.l.f. - Power Grip Styling (30.03s)</v>
      </c>
      <c r="I7819" s="6" t="n">
        <f aca="false">(B7819-B7818)/((A7819-A7818)/1000)</f>
        <v>0.562637362637418</v>
      </c>
      <c r="J7819" s="6" t="n">
        <f aca="false">IF(OR(B7819&lt;Rules!$B$2,B7819&gt;Rules!$B$3,ABS(I7819)&gt;Rules!$B$4,OR(B7820&lt;Rules!$B$2,B7820&gt;Rules!$B$3,ABS(I7820)&gt;Rules!$B$4)),1,0)</f>
        <v>0</v>
      </c>
      <c r="K7819" s="6" t="str">
        <f aca="false">IF(F7819=1,COUNTIF($F$2:F7819,1),"")</f>
        <v/>
      </c>
    </row>
    <row r="7820" customFormat="false" ht="15" hidden="false" customHeight="false" outlineLevel="0" collapsed="false">
      <c r="A7820" s="6" t="n">
        <v>61409.743</v>
      </c>
      <c r="B7820" s="6" t="n">
        <v>2.11355311355311</v>
      </c>
      <c r="C7820" s="6" t="n">
        <v>82</v>
      </c>
      <c r="D7820" s="6" t="n">
        <v>-1</v>
      </c>
      <c r="E7820" s="6" t="n">
        <v>2.13406593406593</v>
      </c>
      <c r="F7820" s="6" t="n">
        <v>0</v>
      </c>
      <c r="G7820" s="6" t="n">
        <v>0</v>
      </c>
      <c r="H7820" s="6" t="str">
        <f aca="false">IF(AND(A7820&gt;=Stimuli!$B$2,A7820&lt;=Stimuli!$C$2),Stimuli!$A$2,IF(AND(A7820&gt;=Stimuli!$B$3,A7820&lt;=Stimuli!$C$3),Stimuli!$A$3,IF(AND(A7820&gt;=Stimuli!$B$4,A7820&lt;=Stimuli!$C$4),Stimuli!$A$4,"")))</f>
        <v>02 e.l.f. - Power Grip Styling (30.03s)</v>
      </c>
      <c r="I7820" s="6" t="n">
        <f aca="false">(B7820-B7819)/((A7820-A7819)/1000)</f>
        <v>-0.750183150183261</v>
      </c>
      <c r="J7820" s="6" t="n">
        <f aca="false">IF(OR(B7820&lt;Rules!$B$2,B7820&gt;Rules!$B$3,ABS(I7820)&gt;Rules!$B$4,OR(B7821&lt;Rules!$B$2,B7821&gt;Rules!$B$3,ABS(I7821)&gt;Rules!$B$4)),1,0)</f>
        <v>0</v>
      </c>
      <c r="K7820" s="6" t="str">
        <f aca="false">IF(F7820=1,COUNTIF($F$2:F7820,1),"")</f>
        <v/>
      </c>
    </row>
    <row r="7821" customFormat="false" ht="15" hidden="false" customHeight="false" outlineLevel="0" collapsed="false">
      <c r="A7821" s="6" t="n">
        <v>61417.5555</v>
      </c>
      <c r="B7821" s="6" t="n">
        <v>2.11941391941392</v>
      </c>
      <c r="C7821" s="6" t="n">
        <v>82</v>
      </c>
      <c r="D7821" s="6" t="n">
        <v>-1</v>
      </c>
      <c r="E7821" s="6" t="n">
        <v>2.13406593406593</v>
      </c>
      <c r="F7821" s="6" t="n">
        <v>0</v>
      </c>
      <c r="G7821" s="6" t="n">
        <v>0</v>
      </c>
      <c r="H7821" s="6" t="str">
        <f aca="false">IF(AND(A7821&gt;=Stimuli!$B$2,A7821&lt;=Stimuli!$C$2),Stimuli!$A$2,IF(AND(A7821&gt;=Stimuli!$B$3,A7821&lt;=Stimuli!$C$3),Stimuli!$A$3,IF(AND(A7821&gt;=Stimuli!$B$4,A7821&lt;=Stimuli!$C$4),Stimuli!$A$4,"")))</f>
        <v>02 e.l.f. - Power Grip Styling (30.03s)</v>
      </c>
      <c r="I7821" s="6" t="n">
        <f aca="false">(B7821-B7820)/((A7821-A7820)/1000)</f>
        <v>0.750183150183261</v>
      </c>
      <c r="J7821" s="6" t="n">
        <f aca="false">IF(OR(B7821&lt;Rules!$B$2,B7821&gt;Rules!$B$3,ABS(I7821)&gt;Rules!$B$4,OR(B7822&lt;Rules!$B$2,B7822&gt;Rules!$B$3,ABS(I7822)&gt;Rules!$B$4)),1,0)</f>
        <v>0</v>
      </c>
      <c r="K7821" s="6" t="str">
        <f aca="false">IF(F7821=1,COUNTIF($F$2:F7821,1),"")</f>
        <v/>
      </c>
    </row>
    <row r="7822" customFormat="false" ht="15" hidden="false" customHeight="false" outlineLevel="0" collapsed="false">
      <c r="A7822" s="6" t="n">
        <v>61425.368</v>
      </c>
      <c r="B7822" s="6" t="n">
        <v>2.11062271062271</v>
      </c>
      <c r="C7822" s="6" t="n">
        <v>82</v>
      </c>
      <c r="D7822" s="6" t="n">
        <v>-1</v>
      </c>
      <c r="E7822" s="6" t="n">
        <v>2.13406593406593</v>
      </c>
      <c r="F7822" s="6" t="n">
        <v>0</v>
      </c>
      <c r="G7822" s="6" t="n">
        <v>0</v>
      </c>
      <c r="H7822" s="6" t="str">
        <f aca="false">IF(AND(A7822&gt;=Stimuli!$B$2,A7822&lt;=Stimuli!$C$2),Stimuli!$A$2,IF(AND(A7822&gt;=Stimuli!$B$3,A7822&lt;=Stimuli!$C$3),Stimuli!$A$3,IF(AND(A7822&gt;=Stimuli!$B$4,A7822&lt;=Stimuli!$C$4),Stimuli!$A$4,"")))</f>
        <v>02 e.l.f. - Power Grip Styling (30.03s)</v>
      </c>
      <c r="I7822" s="6" t="n">
        <f aca="false">(B7822-B7821)/((A7822-A7821)/1000)</f>
        <v>-1.12527472527489</v>
      </c>
      <c r="J7822" s="6" t="n">
        <f aca="false">IF(OR(B7822&lt;Rules!$B$2,B7822&gt;Rules!$B$3,ABS(I7822)&gt;Rules!$B$4,OR(B7823&lt;Rules!$B$2,B7823&gt;Rules!$B$3,ABS(I7823)&gt;Rules!$B$4)),1,0)</f>
        <v>0</v>
      </c>
      <c r="K7822" s="6" t="str">
        <f aca="false">IF(F7822=1,COUNTIF($F$2:F7822,1),"")</f>
        <v/>
      </c>
    </row>
    <row r="7823" customFormat="false" ht="15" hidden="false" customHeight="false" outlineLevel="0" collapsed="false">
      <c r="A7823" s="6" t="n">
        <v>61433.1805</v>
      </c>
      <c r="B7823" s="6" t="n">
        <v>2.11941391941392</v>
      </c>
      <c r="C7823" s="6" t="n">
        <v>82</v>
      </c>
      <c r="D7823" s="6" t="n">
        <v>-1</v>
      </c>
      <c r="E7823" s="6" t="n">
        <v>2.13406593406593</v>
      </c>
      <c r="F7823" s="6" t="n">
        <v>0</v>
      </c>
      <c r="G7823" s="6" t="n">
        <v>0</v>
      </c>
      <c r="H7823" s="6" t="str">
        <f aca="false">IF(AND(A7823&gt;=Stimuli!$B$2,A7823&lt;=Stimuli!$C$2),Stimuli!$A$2,IF(AND(A7823&gt;=Stimuli!$B$3,A7823&lt;=Stimuli!$C$3),Stimuli!$A$3,IF(AND(A7823&gt;=Stimuli!$B$4,A7823&lt;=Stimuli!$C$4),Stimuli!$A$4,"")))</f>
        <v>02 e.l.f. - Power Grip Styling (30.03s)</v>
      </c>
      <c r="I7823" s="6" t="n">
        <f aca="false">(B7823-B7822)/((A7823-A7822)/1000)</f>
        <v>1.12527472527489</v>
      </c>
      <c r="J7823" s="6" t="n">
        <f aca="false">IF(OR(B7823&lt;Rules!$B$2,B7823&gt;Rules!$B$3,ABS(I7823)&gt;Rules!$B$4,OR(B7824&lt;Rules!$B$2,B7824&gt;Rules!$B$3,ABS(I7824)&gt;Rules!$B$4)),1,0)</f>
        <v>0</v>
      </c>
      <c r="K7823" s="6" t="str">
        <f aca="false">IF(F7823=1,COUNTIF($F$2:F7823,1),"")</f>
        <v/>
      </c>
    </row>
    <row r="7824" customFormat="false" ht="15" hidden="false" customHeight="false" outlineLevel="0" collapsed="false">
      <c r="A7824" s="6" t="n">
        <v>61440.993</v>
      </c>
      <c r="B7824" s="6" t="n">
        <v>2.11062271062271</v>
      </c>
      <c r="C7824" s="6" t="n">
        <v>82</v>
      </c>
      <c r="D7824" s="6" t="n">
        <v>-1</v>
      </c>
      <c r="E7824" s="6" t="n">
        <v>2.13406593406593</v>
      </c>
      <c r="F7824" s="6" t="n">
        <v>0</v>
      </c>
      <c r="G7824" s="6" t="n">
        <v>0</v>
      </c>
      <c r="H7824" s="6" t="str">
        <f aca="false">IF(AND(A7824&gt;=Stimuli!$B$2,A7824&lt;=Stimuli!$C$2),Stimuli!$A$2,IF(AND(A7824&gt;=Stimuli!$B$3,A7824&lt;=Stimuli!$C$3),Stimuli!$A$3,IF(AND(A7824&gt;=Stimuli!$B$4,A7824&lt;=Stimuli!$C$4),Stimuli!$A$4,"")))</f>
        <v>02 e.l.f. - Power Grip Styling (30.03s)</v>
      </c>
      <c r="I7824" s="6" t="n">
        <f aca="false">(B7824-B7823)/((A7824-A7823)/1000)</f>
        <v>-1.12527472527489</v>
      </c>
      <c r="J7824" s="6" t="n">
        <f aca="false">IF(OR(B7824&lt;Rules!$B$2,B7824&gt;Rules!$B$3,ABS(I7824)&gt;Rules!$B$4,OR(B7825&lt;Rules!$B$2,B7825&gt;Rules!$B$3,ABS(I7825)&gt;Rules!$B$4)),1,0)</f>
        <v>0</v>
      </c>
      <c r="K7824" s="6" t="str">
        <f aca="false">IF(F7824=1,COUNTIF($F$2:F7824,1),"")</f>
        <v/>
      </c>
    </row>
    <row r="7825" customFormat="false" ht="15" hidden="false" customHeight="false" outlineLevel="0" collapsed="false">
      <c r="A7825" s="6" t="n">
        <v>61448.8055</v>
      </c>
      <c r="B7825" s="6" t="n">
        <v>2.11794871794872</v>
      </c>
      <c r="C7825" s="6" t="n">
        <v>82</v>
      </c>
      <c r="D7825" s="6" t="n">
        <v>-1</v>
      </c>
      <c r="E7825" s="6" t="n">
        <v>2.13406593406593</v>
      </c>
      <c r="F7825" s="6" t="n">
        <v>0</v>
      </c>
      <c r="G7825" s="6" t="n">
        <v>0</v>
      </c>
      <c r="H7825" s="6" t="str">
        <f aca="false">IF(AND(A7825&gt;=Stimuli!$B$2,A7825&lt;=Stimuli!$C$2),Stimuli!$A$2,IF(AND(A7825&gt;=Stimuli!$B$3,A7825&lt;=Stimuli!$C$3),Stimuli!$A$3,IF(AND(A7825&gt;=Stimuli!$B$4,A7825&lt;=Stimuli!$C$4),Stimuli!$A$4,"")))</f>
        <v>02 e.l.f. - Power Grip Styling (30.03s)</v>
      </c>
      <c r="I7825" s="6" t="n">
        <f aca="false">(B7825-B7824)/((A7825-A7824)/1000)</f>
        <v>0.937728937729048</v>
      </c>
      <c r="J7825" s="6" t="n">
        <f aca="false">IF(OR(B7825&lt;Rules!$B$2,B7825&gt;Rules!$B$3,ABS(I7825)&gt;Rules!$B$4,OR(B7826&lt;Rules!$B$2,B7826&gt;Rules!$B$3,ABS(I7826)&gt;Rules!$B$4)),1,0)</f>
        <v>0</v>
      </c>
      <c r="K7825" s="6" t="str">
        <f aca="false">IF(F7825=1,COUNTIF($F$2:F7825,1),"")</f>
        <v/>
      </c>
    </row>
    <row r="7826" customFormat="false" ht="15" hidden="false" customHeight="false" outlineLevel="0" collapsed="false">
      <c r="A7826" s="6" t="n">
        <v>61456.618</v>
      </c>
      <c r="B7826" s="6" t="n">
        <v>2.11062271062271</v>
      </c>
      <c r="C7826" s="6" t="n">
        <v>82</v>
      </c>
      <c r="D7826" s="6" t="n">
        <v>-1</v>
      </c>
      <c r="E7826" s="6" t="n">
        <v>2.13553113553114</v>
      </c>
      <c r="F7826" s="6" t="n">
        <v>0</v>
      </c>
      <c r="G7826" s="6" t="n">
        <v>0</v>
      </c>
      <c r="H7826" s="6" t="str">
        <f aca="false">IF(AND(A7826&gt;=Stimuli!$B$2,A7826&lt;=Stimuli!$C$2),Stimuli!$A$2,IF(AND(A7826&gt;=Stimuli!$B$3,A7826&lt;=Stimuli!$C$3),Stimuli!$A$3,IF(AND(A7826&gt;=Stimuli!$B$4,A7826&lt;=Stimuli!$C$4),Stimuli!$A$4,"")))</f>
        <v>02 e.l.f. - Power Grip Styling (30.03s)</v>
      </c>
      <c r="I7826" s="6" t="n">
        <f aca="false">(B7826-B7825)/((A7826-A7825)/1000)</f>
        <v>-0.937728937729048</v>
      </c>
      <c r="J7826" s="6" t="n">
        <f aca="false">IF(OR(B7826&lt;Rules!$B$2,B7826&gt;Rules!$B$3,ABS(I7826)&gt;Rules!$B$4,OR(B7827&lt;Rules!$B$2,B7827&gt;Rules!$B$3,ABS(I7827)&gt;Rules!$B$4)),1,0)</f>
        <v>0</v>
      </c>
      <c r="K7826" s="6" t="str">
        <f aca="false">IF(F7826=1,COUNTIF($F$2:F7826,1),"")</f>
        <v/>
      </c>
    </row>
    <row r="7827" customFormat="false" ht="15" hidden="false" customHeight="false" outlineLevel="0" collapsed="false">
      <c r="A7827" s="6" t="n">
        <v>61464.4305</v>
      </c>
      <c r="B7827" s="6" t="n">
        <v>2.11501831501832</v>
      </c>
      <c r="C7827" s="6" t="n">
        <v>82</v>
      </c>
      <c r="D7827" s="6" t="n">
        <v>-1</v>
      </c>
      <c r="E7827" s="6" t="n">
        <v>2.13553113553114</v>
      </c>
      <c r="F7827" s="6" t="n">
        <v>0</v>
      </c>
      <c r="G7827" s="6" t="n">
        <v>0</v>
      </c>
      <c r="H7827" s="6" t="str">
        <f aca="false">IF(AND(A7827&gt;=Stimuli!$B$2,A7827&lt;=Stimuli!$C$2),Stimuli!$A$2,IF(AND(A7827&gt;=Stimuli!$B$3,A7827&lt;=Stimuli!$C$3),Stimuli!$A$3,IF(AND(A7827&gt;=Stimuli!$B$4,A7827&lt;=Stimuli!$C$4),Stimuli!$A$4,"")))</f>
        <v>02 e.l.f. - Power Grip Styling (30.03s)</v>
      </c>
      <c r="I7827" s="6" t="n">
        <f aca="false">(B7827-B7826)/((A7827-A7826)/1000)</f>
        <v>0.562637362637474</v>
      </c>
      <c r="J7827" s="6" t="n">
        <f aca="false">IF(OR(B7827&lt;Rules!$B$2,B7827&gt;Rules!$B$3,ABS(I7827)&gt;Rules!$B$4,OR(B7828&lt;Rules!$B$2,B7828&gt;Rules!$B$3,ABS(I7828)&gt;Rules!$B$4)),1,0)</f>
        <v>0</v>
      </c>
      <c r="K7827" s="6" t="str">
        <f aca="false">IF(F7827=1,COUNTIF($F$2:F7827,1),"")</f>
        <v/>
      </c>
    </row>
    <row r="7828" customFormat="false" ht="15" hidden="false" customHeight="false" outlineLevel="0" collapsed="false">
      <c r="A7828" s="6" t="n">
        <v>61472.243</v>
      </c>
      <c r="B7828" s="6" t="n">
        <v>2.11062271062271</v>
      </c>
      <c r="C7828" s="6" t="n">
        <v>82</v>
      </c>
      <c r="D7828" s="6" t="n">
        <v>-1</v>
      </c>
      <c r="E7828" s="6" t="n">
        <v>2.13553113553114</v>
      </c>
      <c r="F7828" s="6" t="n">
        <v>0</v>
      </c>
      <c r="G7828" s="6" t="n">
        <v>0</v>
      </c>
      <c r="H7828" s="6" t="str">
        <f aca="false">IF(AND(A7828&gt;=Stimuli!$B$2,A7828&lt;=Stimuli!$C$2),Stimuli!$A$2,IF(AND(A7828&gt;=Stimuli!$B$3,A7828&lt;=Stimuli!$C$3),Stimuli!$A$3,IF(AND(A7828&gt;=Stimuli!$B$4,A7828&lt;=Stimuli!$C$4),Stimuli!$A$4,"")))</f>
        <v>02 e.l.f. - Power Grip Styling (30.03s)</v>
      </c>
      <c r="I7828" s="6" t="n">
        <f aca="false">(B7828-B7827)/((A7828-A7827)/1000)</f>
        <v>-0.562637362637474</v>
      </c>
      <c r="J7828" s="6" t="n">
        <f aca="false">IF(OR(B7828&lt;Rules!$B$2,B7828&gt;Rules!$B$3,ABS(I7828)&gt;Rules!$B$4,OR(B7829&lt;Rules!$B$2,B7829&gt;Rules!$B$3,ABS(I7829)&gt;Rules!$B$4)),1,0)</f>
        <v>0</v>
      </c>
      <c r="K7828" s="6" t="str">
        <f aca="false">IF(F7828=1,COUNTIF($F$2:F7828,1),"")</f>
        <v/>
      </c>
    </row>
    <row r="7829" customFormat="false" ht="15" hidden="false" customHeight="false" outlineLevel="0" collapsed="false">
      <c r="A7829" s="6" t="n">
        <v>61480.0555</v>
      </c>
      <c r="B7829" s="6" t="n">
        <v>2.11355311355311</v>
      </c>
      <c r="C7829" s="6" t="n">
        <v>82</v>
      </c>
      <c r="D7829" s="6" t="n">
        <v>-1</v>
      </c>
      <c r="E7829" s="6" t="n">
        <v>2.13553113553114</v>
      </c>
      <c r="F7829" s="6" t="n">
        <v>0</v>
      </c>
      <c r="G7829" s="6" t="n">
        <v>0</v>
      </c>
      <c r="H7829" s="6" t="str">
        <f aca="false">IF(AND(A7829&gt;=Stimuli!$B$2,A7829&lt;=Stimuli!$C$2),Stimuli!$A$2,IF(AND(A7829&gt;=Stimuli!$B$3,A7829&lt;=Stimuli!$C$3),Stimuli!$A$3,IF(AND(A7829&gt;=Stimuli!$B$4,A7829&lt;=Stimuli!$C$4),Stimuli!$A$4,"")))</f>
        <v>02 e.l.f. - Power Grip Styling (30.03s)</v>
      </c>
      <c r="I7829" s="6" t="n">
        <f aca="false">(B7829-B7828)/((A7829-A7828)/1000)</f>
        <v>0.375091575091631</v>
      </c>
      <c r="J7829" s="6" t="n">
        <f aca="false">IF(OR(B7829&lt;Rules!$B$2,B7829&gt;Rules!$B$3,ABS(I7829)&gt;Rules!$B$4,OR(B7830&lt;Rules!$B$2,B7830&gt;Rules!$B$3,ABS(I7830)&gt;Rules!$B$4)),1,0)</f>
        <v>0</v>
      </c>
      <c r="K7829" s="6" t="str">
        <f aca="false">IF(F7829=1,COUNTIF($F$2:F7829,1),"")</f>
        <v/>
      </c>
    </row>
    <row r="7830" customFormat="false" ht="15" hidden="false" customHeight="false" outlineLevel="0" collapsed="false">
      <c r="A7830" s="6" t="n">
        <v>61487.868</v>
      </c>
      <c r="B7830" s="6" t="n">
        <v>2.11062271062271</v>
      </c>
      <c r="C7830" s="6" t="n">
        <v>82</v>
      </c>
      <c r="D7830" s="6" t="n">
        <v>-1</v>
      </c>
      <c r="E7830" s="6" t="n">
        <v>2.13553113553114</v>
      </c>
      <c r="F7830" s="6" t="n">
        <v>0</v>
      </c>
      <c r="G7830" s="6" t="n">
        <v>0</v>
      </c>
      <c r="H7830" s="6" t="str">
        <f aca="false">IF(AND(A7830&gt;=Stimuli!$B$2,A7830&lt;=Stimuli!$C$2),Stimuli!$A$2,IF(AND(A7830&gt;=Stimuli!$B$3,A7830&lt;=Stimuli!$C$3),Stimuli!$A$3,IF(AND(A7830&gt;=Stimuli!$B$4,A7830&lt;=Stimuli!$C$4),Stimuli!$A$4,"")))</f>
        <v>02 e.l.f. - Power Grip Styling (30.03s)</v>
      </c>
      <c r="I7830" s="6" t="n">
        <f aca="false">(B7830-B7829)/((A7830-A7829)/1000)</f>
        <v>-0.375091575091631</v>
      </c>
      <c r="J7830" s="6" t="n">
        <f aca="false">IF(OR(B7830&lt;Rules!$B$2,B7830&gt;Rules!$B$3,ABS(I7830)&gt;Rules!$B$4,OR(B7831&lt;Rules!$B$2,B7831&gt;Rules!$B$3,ABS(I7831)&gt;Rules!$B$4)),1,0)</f>
        <v>0</v>
      </c>
      <c r="K7830" s="6" t="str">
        <f aca="false">IF(F7830=1,COUNTIF($F$2:F7830,1),"")</f>
        <v/>
      </c>
    </row>
    <row r="7831" customFormat="false" ht="15" hidden="false" customHeight="false" outlineLevel="0" collapsed="false">
      <c r="A7831" s="6" t="n">
        <v>61495.6805</v>
      </c>
      <c r="B7831" s="6" t="n">
        <v>2.11062271062271</v>
      </c>
      <c r="C7831" s="6" t="n">
        <v>82</v>
      </c>
      <c r="D7831" s="6" t="n">
        <v>-1</v>
      </c>
      <c r="E7831" s="6" t="n">
        <v>2.13699633699634</v>
      </c>
      <c r="F7831" s="6" t="n">
        <v>0</v>
      </c>
      <c r="G7831" s="6" t="n">
        <v>0</v>
      </c>
      <c r="H7831" s="6" t="str">
        <f aca="false">IF(AND(A7831&gt;=Stimuli!$B$2,A7831&lt;=Stimuli!$C$2),Stimuli!$A$2,IF(AND(A7831&gt;=Stimuli!$B$3,A7831&lt;=Stimuli!$C$3),Stimuli!$A$3,IF(AND(A7831&gt;=Stimuli!$B$4,A7831&lt;=Stimuli!$C$4),Stimuli!$A$4,"")))</f>
        <v>02 e.l.f. - Power Grip Styling (30.03s)</v>
      </c>
      <c r="I7831" s="6" t="n">
        <f aca="false">(B7831-B7830)/((A7831-A7830)/1000)</f>
        <v>0</v>
      </c>
      <c r="J7831" s="6" t="n">
        <f aca="false">IF(OR(B7831&lt;Rules!$B$2,B7831&gt;Rules!$B$3,ABS(I7831)&gt;Rules!$B$4,OR(B7832&lt;Rules!$B$2,B7832&gt;Rules!$B$3,ABS(I7832)&gt;Rules!$B$4)),1,0)</f>
        <v>0</v>
      </c>
      <c r="K7831" s="6" t="str">
        <f aca="false">IF(F7831=1,COUNTIF($F$2:F7831,1),"")</f>
        <v/>
      </c>
    </row>
    <row r="7832" customFormat="false" ht="15" hidden="false" customHeight="false" outlineLevel="0" collapsed="false">
      <c r="A7832" s="6" t="n">
        <v>61503.493</v>
      </c>
      <c r="B7832" s="6" t="n">
        <v>2.11208791208791</v>
      </c>
      <c r="C7832" s="6" t="n">
        <v>82</v>
      </c>
      <c r="D7832" s="6" t="n">
        <v>-1</v>
      </c>
      <c r="E7832" s="6" t="n">
        <v>2.13699633699634</v>
      </c>
      <c r="F7832" s="6" t="n">
        <v>0</v>
      </c>
      <c r="G7832" s="6" t="n">
        <v>0</v>
      </c>
      <c r="H7832" s="6" t="str">
        <f aca="false">IF(AND(A7832&gt;=Stimuli!$B$2,A7832&lt;=Stimuli!$C$2),Stimuli!$A$2,IF(AND(A7832&gt;=Stimuli!$B$3,A7832&lt;=Stimuli!$C$3),Stimuli!$A$3,IF(AND(A7832&gt;=Stimuli!$B$4,A7832&lt;=Stimuli!$C$4),Stimuli!$A$4,"")))</f>
        <v>02 e.l.f. - Power Grip Styling (30.03s)</v>
      </c>
      <c r="I7832" s="6" t="n">
        <f aca="false">(B7832-B7831)/((A7832-A7831)/1000)</f>
        <v>0.187545787545901</v>
      </c>
      <c r="J7832" s="6" t="n">
        <f aca="false">IF(OR(B7832&lt;Rules!$B$2,B7832&gt;Rules!$B$3,ABS(I7832)&gt;Rules!$B$4,OR(B7833&lt;Rules!$B$2,B7833&gt;Rules!$B$3,ABS(I7833)&gt;Rules!$B$4)),1,0)</f>
        <v>0</v>
      </c>
      <c r="K7832" s="6" t="str">
        <f aca="false">IF(F7832=1,COUNTIF($F$2:F7832,1),"")</f>
        <v/>
      </c>
    </row>
    <row r="7833" customFormat="false" ht="15" hidden="false" customHeight="false" outlineLevel="0" collapsed="false">
      <c r="A7833" s="6" t="n">
        <v>61511.3055</v>
      </c>
      <c r="B7833" s="6" t="n">
        <v>2.10915750915751</v>
      </c>
      <c r="C7833" s="6" t="n">
        <v>82</v>
      </c>
      <c r="D7833" s="6" t="n">
        <v>-1</v>
      </c>
      <c r="E7833" s="6" t="n">
        <v>2.13846153846154</v>
      </c>
      <c r="F7833" s="6" t="n">
        <v>0</v>
      </c>
      <c r="G7833" s="6" t="n">
        <v>0</v>
      </c>
      <c r="H7833" s="6" t="str">
        <f aca="false">IF(AND(A7833&gt;=Stimuli!$B$2,A7833&lt;=Stimuli!$C$2),Stimuli!$A$2,IF(AND(A7833&gt;=Stimuli!$B$3,A7833&lt;=Stimuli!$C$3),Stimuli!$A$3,IF(AND(A7833&gt;=Stimuli!$B$4,A7833&lt;=Stimuli!$C$4),Stimuli!$A$4,"")))</f>
        <v>02 e.l.f. - Power Grip Styling (30.03s)</v>
      </c>
      <c r="I7833" s="6" t="n">
        <f aca="false">(B7833-B7832)/((A7833-A7832)/1000)</f>
        <v>-0.375091575091574</v>
      </c>
      <c r="J7833" s="6" t="n">
        <f aca="false">IF(OR(B7833&lt;Rules!$B$2,B7833&gt;Rules!$B$3,ABS(I7833)&gt;Rules!$B$4,OR(B7834&lt;Rules!$B$2,B7834&gt;Rules!$B$3,ABS(I7834)&gt;Rules!$B$4)),1,0)</f>
        <v>0</v>
      </c>
      <c r="K7833" s="6" t="str">
        <f aca="false">IF(F7833=1,COUNTIF($F$2:F7833,1),"")</f>
        <v/>
      </c>
    </row>
    <row r="7834" customFormat="false" ht="15" hidden="false" customHeight="false" outlineLevel="0" collapsed="false">
      <c r="A7834" s="6" t="n">
        <v>61519.118</v>
      </c>
      <c r="B7834" s="6" t="n">
        <v>2.11208791208791</v>
      </c>
      <c r="C7834" s="6" t="n">
        <v>82</v>
      </c>
      <c r="D7834" s="6" t="n">
        <v>-1</v>
      </c>
      <c r="E7834" s="6" t="n">
        <v>2.13846153846154</v>
      </c>
      <c r="F7834" s="6" t="n">
        <v>0</v>
      </c>
      <c r="G7834" s="6" t="n">
        <v>0</v>
      </c>
      <c r="H7834" s="6" t="str">
        <f aca="false">IF(AND(A7834&gt;=Stimuli!$B$2,A7834&lt;=Stimuli!$C$2),Stimuli!$A$2,IF(AND(A7834&gt;=Stimuli!$B$3,A7834&lt;=Stimuli!$C$3),Stimuli!$A$3,IF(AND(A7834&gt;=Stimuli!$B$4,A7834&lt;=Stimuli!$C$4),Stimuli!$A$4,"")))</f>
        <v>02 e.l.f. - Power Grip Styling (30.03s)</v>
      </c>
      <c r="I7834" s="6" t="n">
        <f aca="false">(B7834-B7833)/((A7834-A7833)/1000)</f>
        <v>0.375091575091574</v>
      </c>
      <c r="J7834" s="6" t="n">
        <f aca="false">IF(OR(B7834&lt;Rules!$B$2,B7834&gt;Rules!$B$3,ABS(I7834)&gt;Rules!$B$4,OR(B7835&lt;Rules!$B$2,B7835&gt;Rules!$B$3,ABS(I7835)&gt;Rules!$B$4)),1,0)</f>
        <v>0</v>
      </c>
      <c r="K7834" s="6" t="str">
        <f aca="false">IF(F7834=1,COUNTIF($F$2:F7834,1),"")</f>
        <v/>
      </c>
    </row>
    <row r="7835" customFormat="false" ht="15" hidden="false" customHeight="false" outlineLevel="0" collapsed="false">
      <c r="A7835" s="6" t="n">
        <v>61526.9305</v>
      </c>
      <c r="B7835" s="6" t="n">
        <v>2.10622710622711</v>
      </c>
      <c r="C7835" s="6" t="n">
        <v>82</v>
      </c>
      <c r="D7835" s="6" t="n">
        <v>-1</v>
      </c>
      <c r="E7835" s="6" t="n">
        <v>2.13846153846154</v>
      </c>
      <c r="F7835" s="6" t="n">
        <v>0</v>
      </c>
      <c r="G7835" s="6" t="n">
        <v>0</v>
      </c>
      <c r="H7835" s="6" t="str">
        <f aca="false">IF(AND(A7835&gt;=Stimuli!$B$2,A7835&lt;=Stimuli!$C$2),Stimuli!$A$2,IF(AND(A7835&gt;=Stimuli!$B$3,A7835&lt;=Stimuli!$C$3),Stimuli!$A$3,IF(AND(A7835&gt;=Stimuli!$B$4,A7835&lt;=Stimuli!$C$4),Stimuli!$A$4,"")))</f>
        <v>02 e.l.f. - Power Grip Styling (30.03s)</v>
      </c>
      <c r="I7835" s="6" t="n">
        <f aca="false">(B7835-B7834)/((A7835-A7834)/1000)</f>
        <v>-0.750183150183204</v>
      </c>
      <c r="J7835" s="6" t="n">
        <f aca="false">IF(OR(B7835&lt;Rules!$B$2,B7835&gt;Rules!$B$3,ABS(I7835)&gt;Rules!$B$4,OR(B7836&lt;Rules!$B$2,B7836&gt;Rules!$B$3,ABS(I7836)&gt;Rules!$B$4)),1,0)</f>
        <v>0</v>
      </c>
      <c r="K7835" s="6" t="str">
        <f aca="false">IF(F7835=1,COUNTIF($F$2:F7835,1),"")</f>
        <v/>
      </c>
    </row>
    <row r="7836" customFormat="false" ht="15" hidden="false" customHeight="false" outlineLevel="0" collapsed="false">
      <c r="A7836" s="6" t="n">
        <v>61534.743</v>
      </c>
      <c r="B7836" s="6" t="n">
        <v>2.11208791208791</v>
      </c>
      <c r="C7836" s="6" t="n">
        <v>82</v>
      </c>
      <c r="D7836" s="6" t="n">
        <v>-1</v>
      </c>
      <c r="E7836" s="6" t="n">
        <v>2.13846153846154</v>
      </c>
      <c r="F7836" s="6" t="n">
        <v>0</v>
      </c>
      <c r="G7836" s="6" t="n">
        <v>0</v>
      </c>
      <c r="H7836" s="6" t="str">
        <f aca="false">IF(AND(A7836&gt;=Stimuli!$B$2,A7836&lt;=Stimuli!$C$2),Stimuli!$A$2,IF(AND(A7836&gt;=Stimuli!$B$3,A7836&lt;=Stimuli!$C$3),Stimuli!$A$3,IF(AND(A7836&gt;=Stimuli!$B$4,A7836&lt;=Stimuli!$C$4),Stimuli!$A$4,"")))</f>
        <v>02 e.l.f. - Power Grip Styling (30.03s)</v>
      </c>
      <c r="I7836" s="6" t="n">
        <f aca="false">(B7836-B7835)/((A7836-A7835)/1000)</f>
        <v>0.750183150183204</v>
      </c>
      <c r="J7836" s="6" t="n">
        <f aca="false">IF(OR(B7836&lt;Rules!$B$2,B7836&gt;Rules!$B$3,ABS(I7836)&gt;Rules!$B$4,OR(B7837&lt;Rules!$B$2,B7837&gt;Rules!$B$3,ABS(I7837)&gt;Rules!$B$4)),1,0)</f>
        <v>0</v>
      </c>
      <c r="K7836" s="6" t="str">
        <f aca="false">IF(F7836=1,COUNTIF($F$2:F7836,1),"")</f>
        <v/>
      </c>
    </row>
    <row r="7837" customFormat="false" ht="15" hidden="false" customHeight="false" outlineLevel="0" collapsed="false">
      <c r="A7837" s="6" t="n">
        <v>61542.5555</v>
      </c>
      <c r="B7837" s="6" t="n">
        <v>2.1047619047619</v>
      </c>
      <c r="C7837" s="6" t="n">
        <v>82</v>
      </c>
      <c r="D7837" s="6" t="n">
        <v>-1</v>
      </c>
      <c r="E7837" s="6" t="n">
        <v>2.13846153846154</v>
      </c>
      <c r="F7837" s="6" t="n">
        <v>0</v>
      </c>
      <c r="G7837" s="6" t="n">
        <v>0</v>
      </c>
      <c r="H7837" s="6" t="str">
        <f aca="false">IF(AND(A7837&gt;=Stimuli!$B$2,A7837&lt;=Stimuli!$C$2),Stimuli!$A$2,IF(AND(A7837&gt;=Stimuli!$B$3,A7837&lt;=Stimuli!$C$3),Stimuli!$A$3,IF(AND(A7837&gt;=Stimuli!$B$4,A7837&lt;=Stimuli!$C$4),Stimuli!$A$4,"")))</f>
        <v>02 e.l.f. - Power Grip Styling (30.03s)</v>
      </c>
      <c r="I7837" s="6" t="n">
        <f aca="false">(B7837-B7836)/((A7837-A7836)/1000)</f>
        <v>-0.937728937729048</v>
      </c>
      <c r="J7837" s="6" t="n">
        <f aca="false">IF(OR(B7837&lt;Rules!$B$2,B7837&gt;Rules!$B$3,ABS(I7837)&gt;Rules!$B$4,OR(B7838&lt;Rules!$B$2,B7838&gt;Rules!$B$3,ABS(I7838)&gt;Rules!$B$4)),1,0)</f>
        <v>0</v>
      </c>
      <c r="K7837" s="6" t="str">
        <f aca="false">IF(F7837=1,COUNTIF($F$2:F7837,1),"")</f>
        <v/>
      </c>
    </row>
    <row r="7838" customFormat="false" ht="15" hidden="false" customHeight="false" outlineLevel="0" collapsed="false">
      <c r="A7838" s="6" t="n">
        <v>61550.368</v>
      </c>
      <c r="B7838" s="6" t="n">
        <v>2.11208791208791</v>
      </c>
      <c r="C7838" s="6" t="n">
        <v>82</v>
      </c>
      <c r="D7838" s="6" t="n">
        <v>-1</v>
      </c>
      <c r="E7838" s="6" t="n">
        <v>2.13992673992674</v>
      </c>
      <c r="F7838" s="6" t="n">
        <v>0</v>
      </c>
      <c r="G7838" s="6" t="n">
        <v>0</v>
      </c>
      <c r="H7838" s="6" t="str">
        <f aca="false">IF(AND(A7838&gt;=Stimuli!$B$2,A7838&lt;=Stimuli!$C$2),Stimuli!$A$2,IF(AND(A7838&gt;=Stimuli!$B$3,A7838&lt;=Stimuli!$C$3),Stimuli!$A$3,IF(AND(A7838&gt;=Stimuli!$B$4,A7838&lt;=Stimuli!$C$4),Stimuli!$A$4,"")))</f>
        <v>02 e.l.f. - Power Grip Styling (30.03s)</v>
      </c>
      <c r="I7838" s="6" t="n">
        <f aca="false">(B7838-B7837)/((A7838-A7837)/1000)</f>
        <v>0.937728937729048</v>
      </c>
      <c r="J7838" s="6" t="n">
        <f aca="false">IF(OR(B7838&lt;Rules!$B$2,B7838&gt;Rules!$B$3,ABS(I7838)&gt;Rules!$B$4,OR(B7839&lt;Rules!$B$2,B7839&gt;Rules!$B$3,ABS(I7839)&gt;Rules!$B$4)),1,0)</f>
        <v>0</v>
      </c>
      <c r="K7838" s="6" t="str">
        <f aca="false">IF(F7838=1,COUNTIF($F$2:F7838,1),"")</f>
        <v/>
      </c>
    </row>
    <row r="7839" customFormat="false" ht="15" hidden="false" customHeight="false" outlineLevel="0" collapsed="false">
      <c r="A7839" s="6" t="n">
        <v>61558.1805</v>
      </c>
      <c r="B7839" s="6" t="n">
        <v>2.1047619047619</v>
      </c>
      <c r="C7839" s="6" t="n">
        <v>82</v>
      </c>
      <c r="D7839" s="6" t="n">
        <v>-1</v>
      </c>
      <c r="E7839" s="6" t="n">
        <v>2.13992673992674</v>
      </c>
      <c r="F7839" s="6" t="n">
        <v>0</v>
      </c>
      <c r="G7839" s="6" t="n">
        <v>0</v>
      </c>
      <c r="H7839" s="6" t="str">
        <f aca="false">IF(AND(A7839&gt;=Stimuli!$B$2,A7839&lt;=Stimuli!$C$2),Stimuli!$A$2,IF(AND(A7839&gt;=Stimuli!$B$3,A7839&lt;=Stimuli!$C$3),Stimuli!$A$3,IF(AND(A7839&gt;=Stimuli!$B$4,A7839&lt;=Stimuli!$C$4),Stimuli!$A$4,"")))</f>
        <v>02 e.l.f. - Power Grip Styling (30.03s)</v>
      </c>
      <c r="I7839" s="6" t="n">
        <f aca="false">(B7839-B7838)/((A7839-A7838)/1000)</f>
        <v>-0.937728937729048</v>
      </c>
      <c r="J7839" s="6" t="n">
        <f aca="false">IF(OR(B7839&lt;Rules!$B$2,B7839&gt;Rules!$B$3,ABS(I7839)&gt;Rules!$B$4,OR(B7840&lt;Rules!$B$2,B7840&gt;Rules!$B$3,ABS(I7840)&gt;Rules!$B$4)),1,0)</f>
        <v>0</v>
      </c>
      <c r="K7839" s="6" t="str">
        <f aca="false">IF(F7839=1,COUNTIF($F$2:F7839,1),"")</f>
        <v/>
      </c>
    </row>
    <row r="7840" customFormat="false" ht="15" hidden="false" customHeight="false" outlineLevel="0" collapsed="false">
      <c r="A7840" s="6" t="n">
        <v>61565.993</v>
      </c>
      <c r="B7840" s="6" t="n">
        <v>2.11208791208791</v>
      </c>
      <c r="C7840" s="6" t="n">
        <v>82</v>
      </c>
      <c r="D7840" s="6" t="n">
        <v>-1</v>
      </c>
      <c r="E7840" s="6" t="n">
        <v>2.13992673992674</v>
      </c>
      <c r="F7840" s="6" t="n">
        <v>0</v>
      </c>
      <c r="G7840" s="6" t="n">
        <v>0</v>
      </c>
      <c r="H7840" s="6" t="str">
        <f aca="false">IF(AND(A7840&gt;=Stimuli!$B$2,A7840&lt;=Stimuli!$C$2),Stimuli!$A$2,IF(AND(A7840&gt;=Stimuli!$B$3,A7840&lt;=Stimuli!$C$3),Stimuli!$A$3,IF(AND(A7840&gt;=Stimuli!$B$4,A7840&lt;=Stimuli!$C$4),Stimuli!$A$4,"")))</f>
        <v>02 e.l.f. - Power Grip Styling (30.03s)</v>
      </c>
      <c r="I7840" s="6" t="n">
        <f aca="false">(B7840-B7839)/((A7840-A7839)/1000)</f>
        <v>0.937728937729048</v>
      </c>
      <c r="J7840" s="6" t="n">
        <f aca="false">IF(OR(B7840&lt;Rules!$B$2,B7840&gt;Rules!$B$3,ABS(I7840)&gt;Rules!$B$4,OR(B7841&lt;Rules!$B$2,B7841&gt;Rules!$B$3,ABS(I7841)&gt;Rules!$B$4)),1,0)</f>
        <v>0</v>
      </c>
      <c r="K7840" s="6" t="str">
        <f aca="false">IF(F7840=1,COUNTIF($F$2:F7840,1),"")</f>
        <v/>
      </c>
    </row>
    <row r="7841" customFormat="false" ht="15" hidden="false" customHeight="false" outlineLevel="0" collapsed="false">
      <c r="A7841" s="6" t="n">
        <v>61573.8055</v>
      </c>
      <c r="B7841" s="6" t="n">
        <v>2.1032967032967</v>
      </c>
      <c r="C7841" s="6" t="n">
        <v>82</v>
      </c>
      <c r="D7841" s="6" t="n">
        <v>-1</v>
      </c>
      <c r="E7841" s="6" t="n">
        <v>2.13992673992674</v>
      </c>
      <c r="F7841" s="6" t="n">
        <v>0</v>
      </c>
      <c r="G7841" s="6" t="n">
        <v>0</v>
      </c>
      <c r="H7841" s="6" t="str">
        <f aca="false">IF(AND(A7841&gt;=Stimuli!$B$2,A7841&lt;=Stimuli!$C$2),Stimuli!$A$2,IF(AND(A7841&gt;=Stimuli!$B$3,A7841&lt;=Stimuli!$C$3),Stimuli!$A$3,IF(AND(A7841&gt;=Stimuli!$B$4,A7841&lt;=Stimuli!$C$4),Stimuli!$A$4,"")))</f>
        <v>02 e.l.f. - Power Grip Styling (30.03s)</v>
      </c>
      <c r="I7841" s="6" t="n">
        <f aca="false">(B7841-B7840)/((A7841-A7840)/1000)</f>
        <v>-1.12527472527478</v>
      </c>
      <c r="J7841" s="6" t="n">
        <f aca="false">IF(OR(B7841&lt;Rules!$B$2,B7841&gt;Rules!$B$3,ABS(I7841)&gt;Rules!$B$4,OR(B7842&lt;Rules!$B$2,B7842&gt;Rules!$B$3,ABS(I7842)&gt;Rules!$B$4)),1,0)</f>
        <v>0</v>
      </c>
      <c r="K7841" s="6" t="str">
        <f aca="false">IF(F7841=1,COUNTIF($F$2:F7841,1),"")</f>
        <v/>
      </c>
    </row>
    <row r="7842" customFormat="false" ht="15" hidden="false" customHeight="false" outlineLevel="0" collapsed="false">
      <c r="A7842" s="6" t="n">
        <v>61581.618</v>
      </c>
      <c r="B7842" s="6" t="n">
        <v>2.10915750915751</v>
      </c>
      <c r="C7842" s="6" t="n">
        <v>83</v>
      </c>
      <c r="D7842" s="6" t="n">
        <v>718.75</v>
      </c>
      <c r="E7842" s="6" t="n">
        <v>2.14139194139194</v>
      </c>
      <c r="F7842" s="6" t="n">
        <v>0</v>
      </c>
      <c r="G7842" s="6" t="n">
        <v>0</v>
      </c>
      <c r="H7842" s="6" t="str">
        <f aca="false">IF(AND(A7842&gt;=Stimuli!$B$2,A7842&lt;=Stimuli!$C$2),Stimuli!$A$2,IF(AND(A7842&gt;=Stimuli!$B$3,A7842&lt;=Stimuli!$C$3),Stimuli!$A$3,IF(AND(A7842&gt;=Stimuli!$B$4,A7842&lt;=Stimuli!$C$4),Stimuli!$A$4,"")))</f>
        <v>02 e.l.f. - Power Grip Styling (30.03s)</v>
      </c>
      <c r="I7842" s="6" t="n">
        <f aca="false">(B7842-B7841)/((A7842-A7841)/1000)</f>
        <v>0.750183150183204</v>
      </c>
      <c r="J7842" s="6" t="n">
        <f aca="false">IF(OR(B7842&lt;Rules!$B$2,B7842&gt;Rules!$B$3,ABS(I7842)&gt;Rules!$B$4,OR(B7843&lt;Rules!$B$2,B7843&gt;Rules!$B$3,ABS(I7843)&gt;Rules!$B$4)),1,0)</f>
        <v>0</v>
      </c>
      <c r="K7842" s="6" t="str">
        <f aca="false">IF(F7842=1,COUNTIF($F$2:F7842,1),"")</f>
        <v/>
      </c>
    </row>
    <row r="7843" customFormat="false" ht="15" hidden="false" customHeight="false" outlineLevel="0" collapsed="false">
      <c r="A7843" s="6" t="n">
        <v>61589.4305</v>
      </c>
      <c r="B7843" s="6" t="n">
        <v>2.1032967032967</v>
      </c>
      <c r="C7843" s="6" t="n">
        <v>83</v>
      </c>
      <c r="D7843" s="6" t="n">
        <v>-1</v>
      </c>
      <c r="E7843" s="6" t="n">
        <v>2.14139194139194</v>
      </c>
      <c r="F7843" s="6" t="n">
        <v>0</v>
      </c>
      <c r="G7843" s="6" t="n">
        <v>0</v>
      </c>
      <c r="H7843" s="6" t="str">
        <f aca="false">IF(AND(A7843&gt;=Stimuli!$B$2,A7843&lt;=Stimuli!$C$2),Stimuli!$A$2,IF(AND(A7843&gt;=Stimuli!$B$3,A7843&lt;=Stimuli!$C$3),Stimuli!$A$3,IF(AND(A7843&gt;=Stimuli!$B$4,A7843&lt;=Stimuli!$C$4),Stimuli!$A$4,"")))</f>
        <v>02 e.l.f. - Power Grip Styling (30.03s)</v>
      </c>
      <c r="I7843" s="6" t="n">
        <f aca="false">(B7843-B7842)/((A7843-A7842)/1000)</f>
        <v>-0.750183150183204</v>
      </c>
      <c r="J7843" s="6" t="n">
        <f aca="false">IF(OR(B7843&lt;Rules!$B$2,B7843&gt;Rules!$B$3,ABS(I7843)&gt;Rules!$B$4,OR(B7844&lt;Rules!$B$2,B7844&gt;Rules!$B$3,ABS(I7844)&gt;Rules!$B$4)),1,0)</f>
        <v>0</v>
      </c>
      <c r="K7843" s="6" t="str">
        <f aca="false">IF(F7843=1,COUNTIF($F$2:F7843,1),"")</f>
        <v/>
      </c>
    </row>
    <row r="7844" customFormat="false" ht="15" hidden="false" customHeight="false" outlineLevel="0" collapsed="false">
      <c r="A7844" s="6" t="n">
        <v>61597.243</v>
      </c>
      <c r="B7844" s="6" t="n">
        <v>2.10769230769231</v>
      </c>
      <c r="C7844" s="6" t="n">
        <v>83</v>
      </c>
      <c r="D7844" s="6" t="n">
        <v>-1</v>
      </c>
      <c r="E7844" s="6" t="n">
        <v>2.14139194139194</v>
      </c>
      <c r="F7844" s="6" t="n">
        <v>0</v>
      </c>
      <c r="G7844" s="6" t="n">
        <v>0</v>
      </c>
      <c r="H7844" s="6" t="str">
        <f aca="false">IF(AND(A7844&gt;=Stimuli!$B$2,A7844&lt;=Stimuli!$C$2),Stimuli!$A$2,IF(AND(A7844&gt;=Stimuli!$B$3,A7844&lt;=Stimuli!$C$3),Stimuli!$A$3,IF(AND(A7844&gt;=Stimuli!$B$4,A7844&lt;=Stimuli!$C$4),Stimuli!$A$4,"")))</f>
        <v>02 e.l.f. - Power Grip Styling (30.03s)</v>
      </c>
      <c r="I7844" s="6" t="n">
        <f aca="false">(B7844-B7843)/((A7844-A7843)/1000)</f>
        <v>0.562637362637474</v>
      </c>
      <c r="J7844" s="6" t="n">
        <f aca="false">IF(OR(B7844&lt;Rules!$B$2,B7844&gt;Rules!$B$3,ABS(I7844)&gt;Rules!$B$4,OR(B7845&lt;Rules!$B$2,B7845&gt;Rules!$B$3,ABS(I7845)&gt;Rules!$B$4)),1,0)</f>
        <v>0</v>
      </c>
      <c r="K7844" s="6" t="str">
        <f aca="false">IF(F7844=1,COUNTIF($F$2:F7844,1),"")</f>
        <v/>
      </c>
    </row>
    <row r="7845" customFormat="false" ht="15" hidden="false" customHeight="false" outlineLevel="0" collapsed="false">
      <c r="A7845" s="6" t="n">
        <v>61605.0555</v>
      </c>
      <c r="B7845" s="6" t="n">
        <v>2.1047619047619</v>
      </c>
      <c r="C7845" s="6" t="n">
        <v>83</v>
      </c>
      <c r="D7845" s="6" t="n">
        <v>-1</v>
      </c>
      <c r="E7845" s="6" t="n">
        <v>2.14139194139194</v>
      </c>
      <c r="F7845" s="6" t="n">
        <v>0</v>
      </c>
      <c r="G7845" s="6" t="n">
        <v>0</v>
      </c>
      <c r="H7845" s="6" t="str">
        <f aca="false">IF(AND(A7845&gt;=Stimuli!$B$2,A7845&lt;=Stimuli!$C$2),Stimuli!$A$2,IF(AND(A7845&gt;=Stimuli!$B$3,A7845&lt;=Stimuli!$C$3),Stimuli!$A$3,IF(AND(A7845&gt;=Stimuli!$B$4,A7845&lt;=Stimuli!$C$4),Stimuli!$A$4,"")))</f>
        <v>02 e.l.f. - Power Grip Styling (30.03s)</v>
      </c>
      <c r="I7845" s="6" t="n">
        <f aca="false">(B7845-B7844)/((A7845-A7844)/1000)</f>
        <v>-0.375091575091744</v>
      </c>
      <c r="J7845" s="6" t="n">
        <f aca="false">IF(OR(B7845&lt;Rules!$B$2,B7845&gt;Rules!$B$3,ABS(I7845)&gt;Rules!$B$4,OR(B7846&lt;Rules!$B$2,B7846&gt;Rules!$B$3,ABS(I7846)&gt;Rules!$B$4)),1,0)</f>
        <v>0</v>
      </c>
      <c r="K7845" s="6" t="str">
        <f aca="false">IF(F7845=1,COUNTIF($F$2:F7845,1),"")</f>
        <v/>
      </c>
    </row>
    <row r="7846" customFormat="false" ht="15" hidden="false" customHeight="false" outlineLevel="0" collapsed="false">
      <c r="A7846" s="6" t="n">
        <v>61612.868</v>
      </c>
      <c r="B7846" s="6" t="n">
        <v>2.10622710622711</v>
      </c>
      <c r="C7846" s="6" t="n">
        <v>83</v>
      </c>
      <c r="D7846" s="6" t="n">
        <v>-1</v>
      </c>
      <c r="E7846" s="6" t="n">
        <v>2.14139194139194</v>
      </c>
      <c r="F7846" s="6" t="n">
        <v>0</v>
      </c>
      <c r="G7846" s="6" t="n">
        <v>0</v>
      </c>
      <c r="H7846" s="6" t="str">
        <f aca="false">IF(AND(A7846&gt;=Stimuli!$B$2,A7846&lt;=Stimuli!$C$2),Stimuli!$A$2,IF(AND(A7846&gt;=Stimuli!$B$3,A7846&lt;=Stimuli!$C$3),Stimuli!$A$3,IF(AND(A7846&gt;=Stimuli!$B$4,A7846&lt;=Stimuli!$C$4),Stimuli!$A$4,"")))</f>
        <v>02 e.l.f. - Power Grip Styling (30.03s)</v>
      </c>
      <c r="I7846" s="6" t="n">
        <f aca="false">(B7846-B7845)/((A7846-A7845)/1000)</f>
        <v>0.187545787545844</v>
      </c>
      <c r="J7846" s="6" t="n">
        <f aca="false">IF(OR(B7846&lt;Rules!$B$2,B7846&gt;Rules!$B$3,ABS(I7846)&gt;Rules!$B$4,OR(B7847&lt;Rules!$B$2,B7847&gt;Rules!$B$3,ABS(I7847)&gt;Rules!$B$4)),1,0)</f>
        <v>0</v>
      </c>
      <c r="K7846" s="6" t="str">
        <f aca="false">IF(F7846=1,COUNTIF($F$2:F7846,1),"")</f>
        <v/>
      </c>
    </row>
    <row r="7847" customFormat="false" ht="15" hidden="false" customHeight="false" outlineLevel="0" collapsed="false">
      <c r="A7847" s="6" t="n">
        <v>61620.6805</v>
      </c>
      <c r="B7847" s="6" t="n">
        <v>2.1047619047619</v>
      </c>
      <c r="C7847" s="6" t="n">
        <v>83</v>
      </c>
      <c r="D7847" s="6" t="n">
        <v>-1</v>
      </c>
      <c r="E7847" s="6" t="n">
        <v>2.14139194139194</v>
      </c>
      <c r="F7847" s="6" t="n">
        <v>0</v>
      </c>
      <c r="G7847" s="6" t="n">
        <v>0</v>
      </c>
      <c r="H7847" s="6" t="str">
        <f aca="false">IF(AND(A7847&gt;=Stimuli!$B$2,A7847&lt;=Stimuli!$C$2),Stimuli!$A$2,IF(AND(A7847&gt;=Stimuli!$B$3,A7847&lt;=Stimuli!$C$3),Stimuli!$A$3,IF(AND(A7847&gt;=Stimuli!$B$4,A7847&lt;=Stimuli!$C$4),Stimuli!$A$4,"")))</f>
        <v>02 e.l.f. - Power Grip Styling (30.03s)</v>
      </c>
      <c r="I7847" s="6" t="n">
        <f aca="false">(B7847-B7846)/((A7847-A7846)/1000)</f>
        <v>-0.187545787545844</v>
      </c>
      <c r="J7847" s="6" t="n">
        <f aca="false">IF(OR(B7847&lt;Rules!$B$2,B7847&gt;Rules!$B$3,ABS(I7847)&gt;Rules!$B$4,OR(B7848&lt;Rules!$B$2,B7848&gt;Rules!$B$3,ABS(I7848)&gt;Rules!$B$4)),1,0)</f>
        <v>0</v>
      </c>
      <c r="K7847" s="6" t="str">
        <f aca="false">IF(F7847=1,COUNTIF($F$2:F7847,1),"")</f>
        <v/>
      </c>
    </row>
    <row r="7848" customFormat="false" ht="15" hidden="false" customHeight="false" outlineLevel="0" collapsed="false">
      <c r="A7848" s="6" t="n">
        <v>61628.493</v>
      </c>
      <c r="B7848" s="6" t="n">
        <v>2.1047619047619</v>
      </c>
      <c r="C7848" s="6" t="n">
        <v>83</v>
      </c>
      <c r="D7848" s="6" t="n">
        <v>-1</v>
      </c>
      <c r="E7848" s="6" t="n">
        <v>2.14139194139194</v>
      </c>
      <c r="F7848" s="6" t="n">
        <v>0</v>
      </c>
      <c r="G7848" s="6" t="n">
        <v>0</v>
      </c>
      <c r="H7848" s="6" t="str">
        <f aca="false">IF(AND(A7848&gt;=Stimuli!$B$2,A7848&lt;=Stimuli!$C$2),Stimuli!$A$2,IF(AND(A7848&gt;=Stimuli!$B$3,A7848&lt;=Stimuli!$C$3),Stimuli!$A$3,IF(AND(A7848&gt;=Stimuli!$B$4,A7848&lt;=Stimuli!$C$4),Stimuli!$A$4,"")))</f>
        <v>02 e.l.f. - Power Grip Styling (30.03s)</v>
      </c>
      <c r="I7848" s="6" t="n">
        <f aca="false">(B7848-B7847)/((A7848-A7847)/1000)</f>
        <v>0</v>
      </c>
      <c r="J7848" s="6" t="n">
        <f aca="false">IF(OR(B7848&lt;Rules!$B$2,B7848&gt;Rules!$B$3,ABS(I7848)&gt;Rules!$B$4,OR(B7849&lt;Rules!$B$2,B7849&gt;Rules!$B$3,ABS(I7849)&gt;Rules!$B$4)),1,0)</f>
        <v>0</v>
      </c>
      <c r="K7848" s="6" t="str">
        <f aca="false">IF(F7848=1,COUNTIF($F$2:F7848,1),"")</f>
        <v/>
      </c>
    </row>
    <row r="7849" customFormat="false" ht="15" hidden="false" customHeight="false" outlineLevel="0" collapsed="false">
      <c r="A7849" s="6" t="n">
        <v>61636.3055</v>
      </c>
      <c r="B7849" s="6" t="n">
        <v>2.10622710622711</v>
      </c>
      <c r="C7849" s="6" t="n">
        <v>83</v>
      </c>
      <c r="D7849" s="6" t="n">
        <v>-1</v>
      </c>
      <c r="E7849" s="6" t="n">
        <v>2.14139194139194</v>
      </c>
      <c r="F7849" s="6" t="n">
        <v>0</v>
      </c>
      <c r="G7849" s="6" t="n">
        <v>0</v>
      </c>
      <c r="H7849" s="6" t="str">
        <f aca="false">IF(AND(A7849&gt;=Stimuli!$B$2,A7849&lt;=Stimuli!$C$2),Stimuli!$A$2,IF(AND(A7849&gt;=Stimuli!$B$3,A7849&lt;=Stimuli!$C$3),Stimuli!$A$3,IF(AND(A7849&gt;=Stimuli!$B$4,A7849&lt;=Stimuli!$C$4),Stimuli!$A$4,"")))</f>
        <v>02 e.l.f. - Power Grip Styling (30.03s)</v>
      </c>
      <c r="I7849" s="6" t="n">
        <f aca="false">(B7849-B7848)/((A7849-A7848)/1000)</f>
        <v>0.187545787545844</v>
      </c>
      <c r="J7849" s="6" t="n">
        <f aca="false">IF(OR(B7849&lt;Rules!$B$2,B7849&gt;Rules!$B$3,ABS(I7849)&gt;Rules!$B$4,OR(B7850&lt;Rules!$B$2,B7850&gt;Rules!$B$3,ABS(I7850)&gt;Rules!$B$4)),1,0)</f>
        <v>0</v>
      </c>
      <c r="K7849" s="6" t="str">
        <f aca="false">IF(F7849=1,COUNTIF($F$2:F7849,1),"")</f>
        <v/>
      </c>
    </row>
    <row r="7850" customFormat="false" ht="15" hidden="false" customHeight="false" outlineLevel="0" collapsed="false">
      <c r="A7850" s="6" t="n">
        <v>61644.118</v>
      </c>
      <c r="B7850" s="6" t="n">
        <v>2.1018315018315</v>
      </c>
      <c r="C7850" s="6" t="n">
        <v>83</v>
      </c>
      <c r="D7850" s="6" t="n">
        <v>-1</v>
      </c>
      <c r="E7850" s="6" t="n">
        <v>2.14139194139194</v>
      </c>
      <c r="F7850" s="6" t="n">
        <v>0</v>
      </c>
      <c r="G7850" s="6" t="n">
        <v>0</v>
      </c>
      <c r="H7850" s="6" t="str">
        <f aca="false">IF(AND(A7850&gt;=Stimuli!$B$2,A7850&lt;=Stimuli!$C$2),Stimuli!$A$2,IF(AND(A7850&gt;=Stimuli!$B$3,A7850&lt;=Stimuli!$C$3),Stimuli!$A$3,IF(AND(A7850&gt;=Stimuli!$B$4,A7850&lt;=Stimuli!$C$4),Stimuli!$A$4,"")))</f>
        <v>02 e.l.f. - Power Grip Styling (30.03s)</v>
      </c>
      <c r="I7850" s="6" t="n">
        <f aca="false">(B7850-B7849)/((A7850-A7849)/1000)</f>
        <v>-0.562637362637418</v>
      </c>
      <c r="J7850" s="6" t="n">
        <f aca="false">IF(OR(B7850&lt;Rules!$B$2,B7850&gt;Rules!$B$3,ABS(I7850)&gt;Rules!$B$4,OR(B7851&lt;Rules!$B$2,B7851&gt;Rules!$B$3,ABS(I7851)&gt;Rules!$B$4)),1,0)</f>
        <v>0</v>
      </c>
      <c r="K7850" s="6" t="str">
        <f aca="false">IF(F7850=1,COUNTIF($F$2:F7850,1),"")</f>
        <v/>
      </c>
    </row>
    <row r="7851" customFormat="false" ht="15" hidden="false" customHeight="false" outlineLevel="0" collapsed="false">
      <c r="A7851" s="6" t="n">
        <v>61651.9305</v>
      </c>
      <c r="B7851" s="6" t="n">
        <v>2.10622710622711</v>
      </c>
      <c r="C7851" s="6" t="n">
        <v>83</v>
      </c>
      <c r="D7851" s="6" t="n">
        <v>-1</v>
      </c>
      <c r="E7851" s="6" t="n">
        <v>2.14139194139194</v>
      </c>
      <c r="F7851" s="6" t="n">
        <v>0</v>
      </c>
      <c r="G7851" s="6" t="n">
        <v>0</v>
      </c>
      <c r="H7851" s="6" t="str">
        <f aca="false">IF(AND(A7851&gt;=Stimuli!$B$2,A7851&lt;=Stimuli!$C$2),Stimuli!$A$2,IF(AND(A7851&gt;=Stimuli!$B$3,A7851&lt;=Stimuli!$C$3),Stimuli!$A$3,IF(AND(A7851&gt;=Stimuli!$B$4,A7851&lt;=Stimuli!$C$4),Stimuli!$A$4,"")))</f>
        <v>02 e.l.f. - Power Grip Styling (30.03s)</v>
      </c>
      <c r="I7851" s="6" t="n">
        <f aca="false">(B7851-B7850)/((A7851-A7850)/1000)</f>
        <v>0.562637362637418</v>
      </c>
      <c r="J7851" s="6" t="n">
        <f aca="false">IF(OR(B7851&lt;Rules!$B$2,B7851&gt;Rules!$B$3,ABS(I7851)&gt;Rules!$B$4,OR(B7852&lt;Rules!$B$2,B7852&gt;Rules!$B$3,ABS(I7852)&gt;Rules!$B$4)),1,0)</f>
        <v>0</v>
      </c>
      <c r="K7851" s="6" t="str">
        <f aca="false">IF(F7851=1,COUNTIF($F$2:F7851,1),"")</f>
        <v/>
      </c>
    </row>
    <row r="7852" customFormat="false" ht="15" hidden="false" customHeight="false" outlineLevel="0" collapsed="false">
      <c r="A7852" s="6" t="n">
        <v>61659.743</v>
      </c>
      <c r="B7852" s="6" t="n">
        <v>2.1003663003663</v>
      </c>
      <c r="C7852" s="6" t="n">
        <v>83</v>
      </c>
      <c r="D7852" s="6" t="n">
        <v>-1</v>
      </c>
      <c r="E7852" s="6" t="n">
        <v>2.14285714285714</v>
      </c>
      <c r="F7852" s="6" t="n">
        <v>0</v>
      </c>
      <c r="G7852" s="6" t="n">
        <v>0</v>
      </c>
      <c r="H7852" s="6" t="str">
        <f aca="false">IF(AND(A7852&gt;=Stimuli!$B$2,A7852&lt;=Stimuli!$C$2),Stimuli!$A$2,IF(AND(A7852&gt;=Stimuli!$B$3,A7852&lt;=Stimuli!$C$3),Stimuli!$A$3,IF(AND(A7852&gt;=Stimuli!$B$4,A7852&lt;=Stimuli!$C$4),Stimuli!$A$4,"")))</f>
        <v>02 e.l.f. - Power Grip Styling (30.03s)</v>
      </c>
      <c r="I7852" s="6" t="n">
        <f aca="false">(B7852-B7851)/((A7852-A7851)/1000)</f>
        <v>-0.750183150183148</v>
      </c>
      <c r="J7852" s="6" t="n">
        <f aca="false">IF(OR(B7852&lt;Rules!$B$2,B7852&gt;Rules!$B$3,ABS(I7852)&gt;Rules!$B$4,OR(B7853&lt;Rules!$B$2,B7853&gt;Rules!$B$3,ABS(I7853)&gt;Rules!$B$4)),1,0)</f>
        <v>0</v>
      </c>
      <c r="K7852" s="6" t="str">
        <f aca="false">IF(F7852=1,COUNTIF($F$2:F7852,1),"")</f>
        <v/>
      </c>
    </row>
    <row r="7853" customFormat="false" ht="15" hidden="false" customHeight="false" outlineLevel="0" collapsed="false">
      <c r="A7853" s="6" t="n">
        <v>61667.5555</v>
      </c>
      <c r="B7853" s="6" t="n">
        <v>2.10622710622711</v>
      </c>
      <c r="C7853" s="6" t="n">
        <v>83</v>
      </c>
      <c r="D7853" s="6" t="n">
        <v>-1</v>
      </c>
      <c r="E7853" s="6" t="n">
        <v>2.14285714285714</v>
      </c>
      <c r="F7853" s="6" t="n">
        <v>0</v>
      </c>
      <c r="G7853" s="6" t="n">
        <v>0</v>
      </c>
      <c r="H7853" s="6" t="str">
        <f aca="false">IF(AND(A7853&gt;=Stimuli!$B$2,A7853&lt;=Stimuli!$C$2),Stimuli!$A$2,IF(AND(A7853&gt;=Stimuli!$B$3,A7853&lt;=Stimuli!$C$3),Stimuli!$A$3,IF(AND(A7853&gt;=Stimuli!$B$4,A7853&lt;=Stimuli!$C$4),Stimuli!$A$4,"")))</f>
        <v>02 e.l.f. - Power Grip Styling (30.03s)</v>
      </c>
      <c r="I7853" s="6" t="n">
        <f aca="false">(B7853-B7852)/((A7853-A7852)/1000)</f>
        <v>0.750183150183148</v>
      </c>
      <c r="J7853" s="6" t="n">
        <f aca="false">IF(OR(B7853&lt;Rules!$B$2,B7853&gt;Rules!$B$3,ABS(I7853)&gt;Rules!$B$4,OR(B7854&lt;Rules!$B$2,B7854&gt;Rules!$B$3,ABS(I7854)&gt;Rules!$B$4)),1,0)</f>
        <v>0</v>
      </c>
      <c r="K7853" s="6" t="str">
        <f aca="false">IF(F7853=1,COUNTIF($F$2:F7853,1),"")</f>
        <v/>
      </c>
    </row>
    <row r="7854" customFormat="false" ht="15" hidden="false" customHeight="false" outlineLevel="0" collapsed="false">
      <c r="A7854" s="6" t="n">
        <v>61675.368</v>
      </c>
      <c r="B7854" s="6" t="n">
        <v>2.0989010989011</v>
      </c>
      <c r="C7854" s="6" t="n">
        <v>83</v>
      </c>
      <c r="D7854" s="6" t="n">
        <v>-1</v>
      </c>
      <c r="E7854" s="6" t="n">
        <v>2.14285714285714</v>
      </c>
      <c r="F7854" s="6" t="n">
        <v>0</v>
      </c>
      <c r="G7854" s="6" t="n">
        <v>0</v>
      </c>
      <c r="H7854" s="6" t="str">
        <f aca="false">IF(AND(A7854&gt;=Stimuli!$B$2,A7854&lt;=Stimuli!$C$2),Stimuli!$A$2,IF(AND(A7854&gt;=Stimuli!$B$3,A7854&lt;=Stimuli!$C$3),Stimuli!$A$3,IF(AND(A7854&gt;=Stimuli!$B$4,A7854&lt;=Stimuli!$C$4),Stimuli!$A$4,"")))</f>
        <v>02 e.l.f. - Power Grip Styling (30.03s)</v>
      </c>
      <c r="I7854" s="6" t="n">
        <f aca="false">(B7854-B7853)/((A7854-A7853)/1000)</f>
        <v>-0.937728937728878</v>
      </c>
      <c r="J7854" s="6" t="n">
        <f aca="false">IF(OR(B7854&lt;Rules!$B$2,B7854&gt;Rules!$B$3,ABS(I7854)&gt;Rules!$B$4,OR(B7855&lt;Rules!$B$2,B7855&gt;Rules!$B$3,ABS(I7855)&gt;Rules!$B$4)),1,0)</f>
        <v>0</v>
      </c>
      <c r="K7854" s="6" t="str">
        <f aca="false">IF(F7854=1,COUNTIF($F$2:F7854,1),"")</f>
        <v/>
      </c>
    </row>
    <row r="7855" customFormat="false" ht="15" hidden="false" customHeight="false" outlineLevel="0" collapsed="false">
      <c r="A7855" s="6" t="n">
        <v>61683.1805</v>
      </c>
      <c r="B7855" s="6" t="n">
        <v>2.10622710622711</v>
      </c>
      <c r="C7855" s="6" t="n">
        <v>83</v>
      </c>
      <c r="D7855" s="6" t="n">
        <v>-1</v>
      </c>
      <c r="E7855" s="6" t="n">
        <v>2.14285714285714</v>
      </c>
      <c r="F7855" s="6" t="n">
        <v>0</v>
      </c>
      <c r="G7855" s="6" t="n">
        <v>0</v>
      </c>
      <c r="H7855" s="6" t="str">
        <f aca="false">IF(AND(A7855&gt;=Stimuli!$B$2,A7855&lt;=Stimuli!$C$2),Stimuli!$A$2,IF(AND(A7855&gt;=Stimuli!$B$3,A7855&lt;=Stimuli!$C$3),Stimuli!$A$3,IF(AND(A7855&gt;=Stimuli!$B$4,A7855&lt;=Stimuli!$C$4),Stimuli!$A$4,"")))</f>
        <v>02 e.l.f. - Power Grip Styling (30.03s)</v>
      </c>
      <c r="I7855" s="6" t="n">
        <f aca="false">(B7855-B7854)/((A7855-A7854)/1000)</f>
        <v>0.937728937728878</v>
      </c>
      <c r="J7855" s="6" t="n">
        <f aca="false">IF(OR(B7855&lt;Rules!$B$2,B7855&gt;Rules!$B$3,ABS(I7855)&gt;Rules!$B$4,OR(B7856&lt;Rules!$B$2,B7856&gt;Rules!$B$3,ABS(I7856)&gt;Rules!$B$4)),1,0)</f>
        <v>0</v>
      </c>
      <c r="K7855" s="6" t="str">
        <f aca="false">IF(F7855=1,COUNTIF($F$2:F7855,1),"")</f>
        <v/>
      </c>
    </row>
    <row r="7856" customFormat="false" ht="15" hidden="false" customHeight="false" outlineLevel="0" collapsed="false">
      <c r="A7856" s="6" t="n">
        <v>61690.993</v>
      </c>
      <c r="B7856" s="6" t="n">
        <v>2.0989010989011</v>
      </c>
      <c r="C7856" s="6" t="n">
        <v>83</v>
      </c>
      <c r="D7856" s="6" t="n">
        <v>-1</v>
      </c>
      <c r="E7856" s="6" t="n">
        <v>2.14285714285714</v>
      </c>
      <c r="F7856" s="6" t="n">
        <v>0</v>
      </c>
      <c r="G7856" s="6" t="n">
        <v>0</v>
      </c>
      <c r="H7856" s="6" t="str">
        <f aca="false">IF(AND(A7856&gt;=Stimuli!$B$2,A7856&lt;=Stimuli!$C$2),Stimuli!$A$2,IF(AND(A7856&gt;=Stimuli!$B$3,A7856&lt;=Stimuli!$C$3),Stimuli!$A$3,IF(AND(A7856&gt;=Stimuli!$B$4,A7856&lt;=Stimuli!$C$4),Stimuli!$A$4,"")))</f>
        <v>02 e.l.f. - Power Grip Styling (30.03s)</v>
      </c>
      <c r="I7856" s="6" t="n">
        <f aca="false">(B7856-B7855)/((A7856-A7855)/1000)</f>
        <v>-0.937728937728878</v>
      </c>
      <c r="J7856" s="6" t="n">
        <f aca="false">IF(OR(B7856&lt;Rules!$B$2,B7856&gt;Rules!$B$3,ABS(I7856)&gt;Rules!$B$4,OR(B7857&lt;Rules!$B$2,B7857&gt;Rules!$B$3,ABS(I7857)&gt;Rules!$B$4)),1,0)</f>
        <v>0</v>
      </c>
      <c r="K7856" s="6" t="str">
        <f aca="false">IF(F7856=1,COUNTIF($F$2:F7856,1),"")</f>
        <v/>
      </c>
    </row>
    <row r="7857" customFormat="false" ht="15" hidden="false" customHeight="false" outlineLevel="0" collapsed="false">
      <c r="A7857" s="6" t="n">
        <v>61698.8055</v>
      </c>
      <c r="B7857" s="6" t="n">
        <v>2.10622710622711</v>
      </c>
      <c r="C7857" s="6" t="n">
        <v>83</v>
      </c>
      <c r="D7857" s="6" t="n">
        <v>-1</v>
      </c>
      <c r="E7857" s="6" t="n">
        <v>2.14285714285714</v>
      </c>
      <c r="F7857" s="6" t="n">
        <v>0</v>
      </c>
      <c r="G7857" s="6" t="n">
        <v>0</v>
      </c>
      <c r="H7857" s="6" t="str">
        <f aca="false">IF(AND(A7857&gt;=Stimuli!$B$2,A7857&lt;=Stimuli!$C$2),Stimuli!$A$2,IF(AND(A7857&gt;=Stimuli!$B$3,A7857&lt;=Stimuli!$C$3),Stimuli!$A$3,IF(AND(A7857&gt;=Stimuli!$B$4,A7857&lt;=Stimuli!$C$4),Stimuli!$A$4,"")))</f>
        <v>02 e.l.f. - Power Grip Styling (30.03s)</v>
      </c>
      <c r="I7857" s="6" t="n">
        <f aca="false">(B7857-B7856)/((A7857-A7856)/1000)</f>
        <v>0.937728937728878</v>
      </c>
      <c r="J7857" s="6" t="n">
        <f aca="false">IF(OR(B7857&lt;Rules!$B$2,B7857&gt;Rules!$B$3,ABS(I7857)&gt;Rules!$B$4,OR(B7858&lt;Rules!$B$2,B7858&gt;Rules!$B$3,ABS(I7858)&gt;Rules!$B$4)),1,0)</f>
        <v>0</v>
      </c>
      <c r="K7857" s="6" t="str">
        <f aca="false">IF(F7857=1,COUNTIF($F$2:F7857,1),"")</f>
        <v/>
      </c>
    </row>
    <row r="7858" customFormat="false" ht="15" hidden="false" customHeight="false" outlineLevel="0" collapsed="false">
      <c r="A7858" s="6" t="n">
        <v>61706.618</v>
      </c>
      <c r="B7858" s="6" t="n">
        <v>2.0989010989011</v>
      </c>
      <c r="C7858" s="6" t="n">
        <v>83</v>
      </c>
      <c r="D7858" s="6" t="n">
        <v>-1</v>
      </c>
      <c r="E7858" s="6" t="n">
        <v>2.14285714285714</v>
      </c>
      <c r="F7858" s="6" t="n">
        <v>0</v>
      </c>
      <c r="G7858" s="6" t="n">
        <v>0</v>
      </c>
      <c r="H7858" s="6" t="str">
        <f aca="false">IF(AND(A7858&gt;=Stimuli!$B$2,A7858&lt;=Stimuli!$C$2),Stimuli!$A$2,IF(AND(A7858&gt;=Stimuli!$B$3,A7858&lt;=Stimuli!$C$3),Stimuli!$A$3,IF(AND(A7858&gt;=Stimuli!$B$4,A7858&lt;=Stimuli!$C$4),Stimuli!$A$4,"")))</f>
        <v>02 e.l.f. - Power Grip Styling (30.03s)</v>
      </c>
      <c r="I7858" s="6" t="n">
        <f aca="false">(B7858-B7857)/((A7858-A7857)/1000)</f>
        <v>-0.937728937728878</v>
      </c>
      <c r="J7858" s="6" t="n">
        <f aca="false">IF(OR(B7858&lt;Rules!$B$2,B7858&gt;Rules!$B$3,ABS(I7858)&gt;Rules!$B$4,OR(B7859&lt;Rules!$B$2,B7859&gt;Rules!$B$3,ABS(I7859)&gt;Rules!$B$4)),1,0)</f>
        <v>0</v>
      </c>
      <c r="K7858" s="6" t="str">
        <f aca="false">IF(F7858=1,COUNTIF($F$2:F7858,1),"")</f>
        <v/>
      </c>
    </row>
    <row r="7859" customFormat="false" ht="15" hidden="false" customHeight="false" outlineLevel="0" collapsed="false">
      <c r="A7859" s="6" t="n">
        <v>61714.4305</v>
      </c>
      <c r="B7859" s="6" t="n">
        <v>2.1047619047619</v>
      </c>
      <c r="C7859" s="6" t="n">
        <v>83</v>
      </c>
      <c r="D7859" s="6" t="n">
        <v>-1</v>
      </c>
      <c r="E7859" s="6" t="n">
        <v>2.14285714285714</v>
      </c>
      <c r="F7859" s="6" t="n">
        <v>0</v>
      </c>
      <c r="G7859" s="6" t="n">
        <v>0</v>
      </c>
      <c r="H7859" s="6" t="str">
        <f aca="false">IF(AND(A7859&gt;=Stimuli!$B$2,A7859&lt;=Stimuli!$C$2),Stimuli!$A$2,IF(AND(A7859&gt;=Stimuli!$B$3,A7859&lt;=Stimuli!$C$3),Stimuli!$A$3,IF(AND(A7859&gt;=Stimuli!$B$4,A7859&lt;=Stimuli!$C$4),Stimuli!$A$4,"")))</f>
        <v>02 e.l.f. - Power Grip Styling (30.03s)</v>
      </c>
      <c r="I7859" s="6" t="n">
        <f aca="false">(B7859-B7858)/((A7859-A7858)/1000)</f>
        <v>0.750183150183034</v>
      </c>
      <c r="J7859" s="6" t="n">
        <f aca="false">IF(OR(B7859&lt;Rules!$B$2,B7859&gt;Rules!$B$3,ABS(I7859)&gt;Rules!$B$4,OR(B7860&lt;Rules!$B$2,B7860&gt;Rules!$B$3,ABS(I7860)&gt;Rules!$B$4)),1,0)</f>
        <v>0</v>
      </c>
      <c r="K7859" s="6" t="str">
        <f aca="false">IF(F7859=1,COUNTIF($F$2:F7859,1),"")</f>
        <v/>
      </c>
    </row>
    <row r="7860" customFormat="false" ht="15" hidden="false" customHeight="false" outlineLevel="0" collapsed="false">
      <c r="A7860" s="6" t="n">
        <v>61722.243</v>
      </c>
      <c r="B7860" s="6" t="n">
        <v>2.0989010989011</v>
      </c>
      <c r="C7860" s="6" t="n">
        <v>83</v>
      </c>
      <c r="D7860" s="6" t="n">
        <v>-1</v>
      </c>
      <c r="E7860" s="6" t="n">
        <v>2.14285714285714</v>
      </c>
      <c r="F7860" s="6" t="n">
        <v>0</v>
      </c>
      <c r="G7860" s="6" t="n">
        <v>0</v>
      </c>
      <c r="H7860" s="6" t="str">
        <f aca="false">IF(AND(A7860&gt;=Stimuli!$B$2,A7860&lt;=Stimuli!$C$2),Stimuli!$A$2,IF(AND(A7860&gt;=Stimuli!$B$3,A7860&lt;=Stimuli!$C$3),Stimuli!$A$3,IF(AND(A7860&gt;=Stimuli!$B$4,A7860&lt;=Stimuli!$C$4),Stimuli!$A$4,"")))</f>
        <v>02 e.l.f. - Power Grip Styling (30.03s)</v>
      </c>
      <c r="I7860" s="6" t="n">
        <f aca="false">(B7860-B7859)/((A7860-A7859)/1000)</f>
        <v>-0.750183150183034</v>
      </c>
      <c r="J7860" s="6" t="n">
        <f aca="false">IF(OR(B7860&lt;Rules!$B$2,B7860&gt;Rules!$B$3,ABS(I7860)&gt;Rules!$B$4,OR(B7861&lt;Rules!$B$2,B7861&gt;Rules!$B$3,ABS(I7861)&gt;Rules!$B$4)),1,0)</f>
        <v>0</v>
      </c>
      <c r="K7860" s="6" t="str">
        <f aca="false">IF(F7860=1,COUNTIF($F$2:F7860,1),"")</f>
        <v/>
      </c>
    </row>
    <row r="7861" customFormat="false" ht="15" hidden="false" customHeight="false" outlineLevel="0" collapsed="false">
      <c r="A7861" s="6" t="n">
        <v>61730.0555</v>
      </c>
      <c r="B7861" s="6" t="n">
        <v>2.1018315018315</v>
      </c>
      <c r="C7861" s="6" t="n">
        <v>83</v>
      </c>
      <c r="D7861" s="6" t="n">
        <v>-1</v>
      </c>
      <c r="E7861" s="6" t="n">
        <v>2.14285714285714</v>
      </c>
      <c r="F7861" s="6" t="n">
        <v>0</v>
      </c>
      <c r="G7861" s="6" t="n">
        <v>0</v>
      </c>
      <c r="H7861" s="6" t="str">
        <f aca="false">IF(AND(A7861&gt;=Stimuli!$B$2,A7861&lt;=Stimuli!$C$2),Stimuli!$A$2,IF(AND(A7861&gt;=Stimuli!$B$3,A7861&lt;=Stimuli!$C$3),Stimuli!$A$3,IF(AND(A7861&gt;=Stimuli!$B$4,A7861&lt;=Stimuli!$C$4),Stimuli!$A$4,"")))</f>
        <v>02 e.l.f. - Power Grip Styling (30.03s)</v>
      </c>
      <c r="I7861" s="6" t="n">
        <f aca="false">(B7861-B7860)/((A7861-A7860)/1000)</f>
        <v>0.37509157509146</v>
      </c>
      <c r="J7861" s="6" t="n">
        <f aca="false">IF(OR(B7861&lt;Rules!$B$2,B7861&gt;Rules!$B$3,ABS(I7861)&gt;Rules!$B$4,OR(B7862&lt;Rules!$B$2,B7862&gt;Rules!$B$3,ABS(I7862)&gt;Rules!$B$4)),1,0)</f>
        <v>0</v>
      </c>
      <c r="K7861" s="6" t="str">
        <f aca="false">IF(F7861=1,COUNTIF($F$2:F7861,1),"")</f>
        <v/>
      </c>
    </row>
    <row r="7862" customFormat="false" ht="15" hidden="false" customHeight="false" outlineLevel="0" collapsed="false">
      <c r="A7862" s="6" t="n">
        <v>61737.868</v>
      </c>
      <c r="B7862" s="6" t="n">
        <v>2.0989010989011</v>
      </c>
      <c r="C7862" s="6" t="n">
        <v>83</v>
      </c>
      <c r="D7862" s="6" t="n">
        <v>-1</v>
      </c>
      <c r="E7862" s="6" t="n">
        <v>2.14432234432234</v>
      </c>
      <c r="F7862" s="6" t="n">
        <v>0</v>
      </c>
      <c r="G7862" s="6" t="n">
        <v>0</v>
      </c>
      <c r="H7862" s="6" t="str">
        <f aca="false">IF(AND(A7862&gt;=Stimuli!$B$2,A7862&lt;=Stimuli!$C$2),Stimuli!$A$2,IF(AND(A7862&gt;=Stimuli!$B$3,A7862&lt;=Stimuli!$C$3),Stimuli!$A$3,IF(AND(A7862&gt;=Stimuli!$B$4,A7862&lt;=Stimuli!$C$4),Stimuli!$A$4,"")))</f>
        <v>02 e.l.f. - Power Grip Styling (30.03s)</v>
      </c>
      <c r="I7862" s="6" t="n">
        <f aca="false">(B7862-B7861)/((A7862-A7861)/1000)</f>
        <v>-0.37509157509146</v>
      </c>
      <c r="J7862" s="6" t="n">
        <f aca="false">IF(OR(B7862&lt;Rules!$B$2,B7862&gt;Rules!$B$3,ABS(I7862)&gt;Rules!$B$4,OR(B7863&lt;Rules!$B$2,B7863&gt;Rules!$B$3,ABS(I7863)&gt;Rules!$B$4)),1,0)</f>
        <v>0</v>
      </c>
      <c r="K7862" s="6" t="str">
        <f aca="false">IF(F7862=1,COUNTIF($F$2:F7862,1),"")</f>
        <v/>
      </c>
    </row>
    <row r="7863" customFormat="false" ht="15" hidden="false" customHeight="false" outlineLevel="0" collapsed="false">
      <c r="A7863" s="6" t="n">
        <v>61745.6805</v>
      </c>
      <c r="B7863" s="6" t="n">
        <v>2.0989010989011</v>
      </c>
      <c r="C7863" s="6" t="n">
        <v>83</v>
      </c>
      <c r="D7863" s="6" t="n">
        <v>-1</v>
      </c>
      <c r="E7863" s="6" t="n">
        <v>2.14432234432234</v>
      </c>
      <c r="F7863" s="6" t="n">
        <v>0</v>
      </c>
      <c r="G7863" s="6" t="n">
        <v>0</v>
      </c>
      <c r="H7863" s="6" t="str">
        <f aca="false">IF(AND(A7863&gt;=Stimuli!$B$2,A7863&lt;=Stimuli!$C$2),Stimuli!$A$2,IF(AND(A7863&gt;=Stimuli!$B$3,A7863&lt;=Stimuli!$C$3),Stimuli!$A$3,IF(AND(A7863&gt;=Stimuli!$B$4,A7863&lt;=Stimuli!$C$4),Stimuli!$A$4,"")))</f>
        <v>02 e.l.f. - Power Grip Styling (30.03s)</v>
      </c>
      <c r="I7863" s="6" t="n">
        <f aca="false">(B7863-B7862)/((A7863-A7862)/1000)</f>
        <v>0</v>
      </c>
      <c r="J7863" s="6" t="n">
        <f aca="false">IF(OR(B7863&lt;Rules!$B$2,B7863&gt;Rules!$B$3,ABS(I7863)&gt;Rules!$B$4,OR(B7864&lt;Rules!$B$2,B7864&gt;Rules!$B$3,ABS(I7864)&gt;Rules!$B$4)),1,0)</f>
        <v>0</v>
      </c>
      <c r="K7863" s="6" t="str">
        <f aca="false">IF(F7863=1,COUNTIF($F$2:F7863,1),"")</f>
        <v/>
      </c>
    </row>
    <row r="7864" customFormat="false" ht="15" hidden="false" customHeight="false" outlineLevel="0" collapsed="false">
      <c r="A7864" s="6" t="n">
        <v>61753.493</v>
      </c>
      <c r="B7864" s="6" t="n">
        <v>2.1003663003663</v>
      </c>
      <c r="C7864" s="6" t="n">
        <v>83</v>
      </c>
      <c r="D7864" s="6" t="n">
        <v>-1</v>
      </c>
      <c r="E7864" s="6" t="n">
        <v>2.14432234432234</v>
      </c>
      <c r="F7864" s="6" t="n">
        <v>0</v>
      </c>
      <c r="G7864" s="6" t="n">
        <v>0</v>
      </c>
      <c r="H7864" s="6" t="str">
        <f aca="false">IF(AND(A7864&gt;=Stimuli!$B$2,A7864&lt;=Stimuli!$C$2),Stimuli!$A$2,IF(AND(A7864&gt;=Stimuli!$B$3,A7864&lt;=Stimuli!$C$3),Stimuli!$A$3,IF(AND(A7864&gt;=Stimuli!$B$4,A7864&lt;=Stimuli!$C$4),Stimuli!$A$4,"")))</f>
        <v>02 e.l.f. - Power Grip Styling (30.03s)</v>
      </c>
      <c r="I7864" s="6" t="n">
        <f aca="false">(B7864-B7863)/((A7864-A7863)/1000)</f>
        <v>0.18754578754573</v>
      </c>
      <c r="J7864" s="6" t="n">
        <f aca="false">IF(OR(B7864&lt;Rules!$B$2,B7864&gt;Rules!$B$3,ABS(I7864)&gt;Rules!$B$4,OR(B7865&lt;Rules!$B$2,B7865&gt;Rules!$B$3,ABS(I7865)&gt;Rules!$B$4)),1,0)</f>
        <v>0</v>
      </c>
      <c r="K7864" s="6" t="str">
        <f aca="false">IF(F7864=1,COUNTIF($F$2:F7864,1),"")</f>
        <v/>
      </c>
    </row>
    <row r="7865" customFormat="false" ht="15" hidden="false" customHeight="false" outlineLevel="0" collapsed="false">
      <c r="A7865" s="6" t="n">
        <v>61761.3055</v>
      </c>
      <c r="B7865" s="6" t="n">
        <v>2.0974358974359</v>
      </c>
      <c r="C7865" s="6" t="n">
        <v>83</v>
      </c>
      <c r="D7865" s="6" t="n">
        <v>-1</v>
      </c>
      <c r="E7865" s="6" t="n">
        <v>2.14432234432234</v>
      </c>
      <c r="F7865" s="6" t="n">
        <v>0</v>
      </c>
      <c r="G7865" s="6" t="n">
        <v>0</v>
      </c>
      <c r="H7865" s="6" t="str">
        <f aca="false">IF(AND(A7865&gt;=Stimuli!$B$2,A7865&lt;=Stimuli!$C$2),Stimuli!$A$2,IF(AND(A7865&gt;=Stimuli!$B$3,A7865&lt;=Stimuli!$C$3),Stimuli!$A$3,IF(AND(A7865&gt;=Stimuli!$B$4,A7865&lt;=Stimuli!$C$4),Stimuli!$A$4,"")))</f>
        <v>02 e.l.f. - Power Grip Styling (30.03s)</v>
      </c>
      <c r="I7865" s="6" t="n">
        <f aca="false">(B7865-B7864)/((A7865-A7864)/1000)</f>
        <v>-0.375091575091574</v>
      </c>
      <c r="J7865" s="6" t="n">
        <f aca="false">IF(OR(B7865&lt;Rules!$B$2,B7865&gt;Rules!$B$3,ABS(I7865)&gt;Rules!$B$4,OR(B7866&lt;Rules!$B$2,B7866&gt;Rules!$B$3,ABS(I7866)&gt;Rules!$B$4)),1,0)</f>
        <v>0</v>
      </c>
      <c r="K7865" s="6" t="str">
        <f aca="false">IF(F7865=1,COUNTIF($F$2:F7865,1),"")</f>
        <v/>
      </c>
    </row>
    <row r="7866" customFormat="false" ht="15" hidden="false" customHeight="false" outlineLevel="0" collapsed="false">
      <c r="A7866" s="6" t="n">
        <v>61769.118</v>
      </c>
      <c r="B7866" s="6" t="n">
        <v>2.1003663003663</v>
      </c>
      <c r="C7866" s="6" t="n">
        <v>83</v>
      </c>
      <c r="D7866" s="6" t="n">
        <v>-1</v>
      </c>
      <c r="E7866" s="6" t="n">
        <v>2.14578754578755</v>
      </c>
      <c r="F7866" s="6" t="n">
        <v>0</v>
      </c>
      <c r="G7866" s="6" t="n">
        <v>0</v>
      </c>
      <c r="H7866" s="6" t="str">
        <f aca="false">IF(AND(A7866&gt;=Stimuli!$B$2,A7866&lt;=Stimuli!$C$2),Stimuli!$A$2,IF(AND(A7866&gt;=Stimuli!$B$3,A7866&lt;=Stimuli!$C$3),Stimuli!$A$3,IF(AND(A7866&gt;=Stimuli!$B$4,A7866&lt;=Stimuli!$C$4),Stimuli!$A$4,"")))</f>
        <v>02 e.l.f. - Power Grip Styling (30.03s)</v>
      </c>
      <c r="I7866" s="6" t="n">
        <f aca="false">(B7866-B7865)/((A7866-A7865)/1000)</f>
        <v>0.375091575091574</v>
      </c>
      <c r="J7866" s="6" t="n">
        <f aca="false">IF(OR(B7866&lt;Rules!$B$2,B7866&gt;Rules!$B$3,ABS(I7866)&gt;Rules!$B$4,OR(B7867&lt;Rules!$B$2,B7867&gt;Rules!$B$3,ABS(I7867)&gt;Rules!$B$4)),1,0)</f>
        <v>0</v>
      </c>
      <c r="K7866" s="6" t="str">
        <f aca="false">IF(F7866=1,COUNTIF($F$2:F7866,1),"")</f>
        <v/>
      </c>
    </row>
    <row r="7867" customFormat="false" ht="15" hidden="false" customHeight="false" outlineLevel="0" collapsed="false">
      <c r="A7867" s="6" t="n">
        <v>61776.9305</v>
      </c>
      <c r="B7867" s="6" t="n">
        <v>2.0945054945055</v>
      </c>
      <c r="C7867" s="6" t="n">
        <v>83</v>
      </c>
      <c r="D7867" s="6" t="n">
        <v>-1</v>
      </c>
      <c r="E7867" s="6" t="n">
        <v>2.14578754578755</v>
      </c>
      <c r="F7867" s="6" t="n">
        <v>0</v>
      </c>
      <c r="G7867" s="6" t="n">
        <v>0</v>
      </c>
      <c r="H7867" s="6" t="str">
        <f aca="false">IF(AND(A7867&gt;=Stimuli!$B$2,A7867&lt;=Stimuli!$C$2),Stimuli!$A$2,IF(AND(A7867&gt;=Stimuli!$B$3,A7867&lt;=Stimuli!$C$3),Stimuli!$A$3,IF(AND(A7867&gt;=Stimuli!$B$4,A7867&lt;=Stimuli!$C$4),Stimuli!$A$4,"")))</f>
        <v>02 e.l.f. - Power Grip Styling (30.03s)</v>
      </c>
      <c r="I7867" s="6" t="n">
        <f aca="false">(B7867-B7866)/((A7867-A7866)/1000)</f>
        <v>-0.750183150183034</v>
      </c>
      <c r="J7867" s="6" t="n">
        <f aca="false">IF(OR(B7867&lt;Rules!$B$2,B7867&gt;Rules!$B$3,ABS(I7867)&gt;Rules!$B$4,OR(B7868&lt;Rules!$B$2,B7868&gt;Rules!$B$3,ABS(I7868)&gt;Rules!$B$4)),1,0)</f>
        <v>0</v>
      </c>
      <c r="K7867" s="6" t="str">
        <f aca="false">IF(F7867=1,COUNTIF($F$2:F7867,1),"")</f>
        <v/>
      </c>
    </row>
    <row r="7868" customFormat="false" ht="15" hidden="false" customHeight="false" outlineLevel="0" collapsed="false">
      <c r="A7868" s="6" t="n">
        <v>61784.743</v>
      </c>
      <c r="B7868" s="6" t="n">
        <v>2.1018315018315</v>
      </c>
      <c r="C7868" s="6" t="n">
        <v>83</v>
      </c>
      <c r="D7868" s="6" t="n">
        <v>-1</v>
      </c>
      <c r="E7868" s="6" t="n">
        <v>2.14578754578755</v>
      </c>
      <c r="F7868" s="6" t="n">
        <v>0</v>
      </c>
      <c r="G7868" s="6" t="n">
        <v>0</v>
      </c>
      <c r="H7868" s="6" t="str">
        <f aca="false">IF(AND(A7868&gt;=Stimuli!$B$2,A7868&lt;=Stimuli!$C$2),Stimuli!$A$2,IF(AND(A7868&gt;=Stimuli!$B$3,A7868&lt;=Stimuli!$C$3),Stimuli!$A$3,IF(AND(A7868&gt;=Stimuli!$B$4,A7868&lt;=Stimuli!$C$4),Stimuli!$A$4,"")))</f>
        <v>02 e.l.f. - Power Grip Styling (30.03s)</v>
      </c>
      <c r="I7868" s="6" t="n">
        <f aca="false">(B7868-B7867)/((A7868-A7867)/1000)</f>
        <v>0.937728937728764</v>
      </c>
      <c r="J7868" s="6" t="n">
        <f aca="false">IF(OR(B7868&lt;Rules!$B$2,B7868&gt;Rules!$B$3,ABS(I7868)&gt;Rules!$B$4,OR(B7869&lt;Rules!$B$2,B7869&gt;Rules!$B$3,ABS(I7869)&gt;Rules!$B$4)),1,0)</f>
        <v>0</v>
      </c>
      <c r="K7868" s="6" t="str">
        <f aca="false">IF(F7868=1,COUNTIF($F$2:F7868,1),"")</f>
        <v/>
      </c>
    </row>
    <row r="7869" customFormat="false" ht="15" hidden="false" customHeight="false" outlineLevel="0" collapsed="false">
      <c r="A7869" s="6" t="n">
        <v>61792.5555</v>
      </c>
      <c r="B7869" s="6" t="n">
        <v>2.0945054945055</v>
      </c>
      <c r="C7869" s="6" t="n">
        <v>83</v>
      </c>
      <c r="D7869" s="6" t="n">
        <v>-1</v>
      </c>
      <c r="E7869" s="6" t="n">
        <v>2.14578754578755</v>
      </c>
      <c r="F7869" s="6" t="n">
        <v>0</v>
      </c>
      <c r="G7869" s="6" t="n">
        <v>0</v>
      </c>
      <c r="H7869" s="6" t="str">
        <f aca="false">IF(AND(A7869&gt;=Stimuli!$B$2,A7869&lt;=Stimuli!$C$2),Stimuli!$A$2,IF(AND(A7869&gt;=Stimuli!$B$3,A7869&lt;=Stimuli!$C$3),Stimuli!$A$3,IF(AND(A7869&gt;=Stimuli!$B$4,A7869&lt;=Stimuli!$C$4),Stimuli!$A$4,"")))</f>
        <v>02 e.l.f. - Power Grip Styling (30.03s)</v>
      </c>
      <c r="I7869" s="6" t="n">
        <f aca="false">(B7869-B7868)/((A7869-A7868)/1000)</f>
        <v>-0.937728937728764</v>
      </c>
      <c r="J7869" s="6" t="n">
        <f aca="false">IF(OR(B7869&lt;Rules!$B$2,B7869&gt;Rules!$B$3,ABS(I7869)&gt;Rules!$B$4,OR(B7870&lt;Rules!$B$2,B7870&gt;Rules!$B$3,ABS(I7870)&gt;Rules!$B$4)),1,0)</f>
        <v>0</v>
      </c>
      <c r="K7869" s="6" t="str">
        <f aca="false">IF(F7869=1,COUNTIF($F$2:F7869,1),"")</f>
        <v/>
      </c>
    </row>
    <row r="7870" customFormat="false" ht="15" hidden="false" customHeight="false" outlineLevel="0" collapsed="false">
      <c r="A7870" s="6" t="n">
        <v>61800.368</v>
      </c>
      <c r="B7870" s="6" t="n">
        <v>2.1018315018315</v>
      </c>
      <c r="C7870" s="6" t="n">
        <v>83</v>
      </c>
      <c r="D7870" s="6" t="n">
        <v>-1</v>
      </c>
      <c r="E7870" s="6" t="n">
        <v>2.14725274725275</v>
      </c>
      <c r="F7870" s="6" t="n">
        <v>0</v>
      </c>
      <c r="G7870" s="6" t="n">
        <v>0</v>
      </c>
      <c r="H7870" s="6" t="str">
        <f aca="false">IF(AND(A7870&gt;=Stimuli!$B$2,A7870&lt;=Stimuli!$C$2),Stimuli!$A$2,IF(AND(A7870&gt;=Stimuli!$B$3,A7870&lt;=Stimuli!$C$3),Stimuli!$A$3,IF(AND(A7870&gt;=Stimuli!$B$4,A7870&lt;=Stimuli!$C$4),Stimuli!$A$4,"")))</f>
        <v>02 e.l.f. - Power Grip Styling (30.03s)</v>
      </c>
      <c r="I7870" s="6" t="n">
        <f aca="false">(B7870-B7869)/((A7870-A7869)/1000)</f>
        <v>0.937728937728764</v>
      </c>
      <c r="J7870" s="6" t="n">
        <f aca="false">IF(OR(B7870&lt;Rules!$B$2,B7870&gt;Rules!$B$3,ABS(I7870)&gt;Rules!$B$4,OR(B7871&lt;Rules!$B$2,B7871&gt;Rules!$B$3,ABS(I7871)&gt;Rules!$B$4)),1,0)</f>
        <v>0</v>
      </c>
      <c r="K7870" s="6" t="str">
        <f aca="false">IF(F7870=1,COUNTIF($F$2:F7870,1),"")</f>
        <v/>
      </c>
    </row>
    <row r="7871" customFormat="false" ht="15" hidden="false" customHeight="false" outlineLevel="0" collapsed="false">
      <c r="A7871" s="6" t="n">
        <v>61808.1805</v>
      </c>
      <c r="B7871" s="6" t="n">
        <v>2.09304029304029</v>
      </c>
      <c r="C7871" s="6" t="n">
        <v>83</v>
      </c>
      <c r="D7871" s="6" t="n">
        <v>-1</v>
      </c>
      <c r="E7871" s="6" t="n">
        <v>2.14725274725275</v>
      </c>
      <c r="F7871" s="6" t="n">
        <v>0</v>
      </c>
      <c r="G7871" s="6" t="n">
        <v>0</v>
      </c>
      <c r="H7871" s="6" t="str">
        <f aca="false">IF(AND(A7871&gt;=Stimuli!$B$2,A7871&lt;=Stimuli!$C$2),Stimuli!$A$2,IF(AND(A7871&gt;=Stimuli!$B$3,A7871&lt;=Stimuli!$C$3),Stimuli!$A$3,IF(AND(A7871&gt;=Stimuli!$B$4,A7871&lt;=Stimuli!$C$4),Stimuli!$A$4,"")))</f>
        <v>02 e.l.f. - Power Grip Styling (30.03s)</v>
      </c>
      <c r="I7871" s="6" t="n">
        <f aca="false">(B7871-B7870)/((A7871-A7870)/1000)</f>
        <v>-1.12527472527461</v>
      </c>
      <c r="J7871" s="6" t="n">
        <f aca="false">IF(OR(B7871&lt;Rules!$B$2,B7871&gt;Rules!$B$3,ABS(I7871)&gt;Rules!$B$4,OR(B7872&lt;Rules!$B$2,B7872&gt;Rules!$B$3,ABS(I7872)&gt;Rules!$B$4)),1,0)</f>
        <v>0</v>
      </c>
      <c r="K7871" s="6" t="str">
        <f aca="false">IF(F7871=1,COUNTIF($F$2:F7871,1),"")</f>
        <v/>
      </c>
    </row>
    <row r="7872" customFormat="false" ht="15" hidden="false" customHeight="false" outlineLevel="0" collapsed="false">
      <c r="A7872" s="6" t="n">
        <v>61815.993</v>
      </c>
      <c r="B7872" s="6" t="n">
        <v>2.1003663003663</v>
      </c>
      <c r="C7872" s="6" t="n">
        <v>83</v>
      </c>
      <c r="D7872" s="6" t="n">
        <v>-1</v>
      </c>
      <c r="E7872" s="6" t="n">
        <v>2.14871794871795</v>
      </c>
      <c r="F7872" s="6" t="n">
        <v>0</v>
      </c>
      <c r="G7872" s="6" t="n">
        <v>0</v>
      </c>
      <c r="H7872" s="6" t="str">
        <f aca="false">IF(AND(A7872&gt;=Stimuli!$B$2,A7872&lt;=Stimuli!$C$2),Stimuli!$A$2,IF(AND(A7872&gt;=Stimuli!$B$3,A7872&lt;=Stimuli!$C$3),Stimuli!$A$3,IF(AND(A7872&gt;=Stimuli!$B$4,A7872&lt;=Stimuli!$C$4),Stimuli!$A$4,"")))</f>
        <v>02 e.l.f. - Power Grip Styling (30.03s)</v>
      </c>
      <c r="I7872" s="6" t="n">
        <f aca="false">(B7872-B7871)/((A7872-A7871)/1000)</f>
        <v>0.937728937728878</v>
      </c>
      <c r="J7872" s="6" t="n">
        <f aca="false">IF(OR(B7872&lt;Rules!$B$2,B7872&gt;Rules!$B$3,ABS(I7872)&gt;Rules!$B$4,OR(B7873&lt;Rules!$B$2,B7873&gt;Rules!$B$3,ABS(I7873)&gt;Rules!$B$4)),1,0)</f>
        <v>0</v>
      </c>
      <c r="K7872" s="6" t="str">
        <f aca="false">IF(F7872=1,COUNTIF($F$2:F7872,1),"")</f>
        <v/>
      </c>
    </row>
    <row r="7873" customFormat="false" ht="15" hidden="false" customHeight="false" outlineLevel="0" collapsed="false">
      <c r="A7873" s="6" t="n">
        <v>61823.8055</v>
      </c>
      <c r="B7873" s="6" t="n">
        <v>2.09304029304029</v>
      </c>
      <c r="C7873" s="6" t="n">
        <v>83</v>
      </c>
      <c r="D7873" s="6" t="n">
        <v>-1</v>
      </c>
      <c r="E7873" s="6" t="n">
        <v>2.14871794871795</v>
      </c>
      <c r="F7873" s="6" t="n">
        <v>0</v>
      </c>
      <c r="G7873" s="6" t="n">
        <v>0</v>
      </c>
      <c r="H7873" s="6" t="str">
        <f aca="false">IF(AND(A7873&gt;=Stimuli!$B$2,A7873&lt;=Stimuli!$C$2),Stimuli!$A$2,IF(AND(A7873&gt;=Stimuli!$B$3,A7873&lt;=Stimuli!$C$3),Stimuli!$A$3,IF(AND(A7873&gt;=Stimuli!$B$4,A7873&lt;=Stimuli!$C$4),Stimuli!$A$4,"")))</f>
        <v>02 e.l.f. - Power Grip Styling (30.03s)</v>
      </c>
      <c r="I7873" s="6" t="n">
        <f aca="false">(B7873-B7872)/((A7873-A7872)/1000)</f>
        <v>-0.937728937728878</v>
      </c>
      <c r="J7873" s="6" t="n">
        <f aca="false">IF(OR(B7873&lt;Rules!$B$2,B7873&gt;Rules!$B$3,ABS(I7873)&gt;Rules!$B$4,OR(B7874&lt;Rules!$B$2,B7874&gt;Rules!$B$3,ABS(I7874)&gt;Rules!$B$4)),1,0)</f>
        <v>0</v>
      </c>
      <c r="K7873" s="6" t="str">
        <f aca="false">IF(F7873=1,COUNTIF($F$2:F7873,1),"")</f>
        <v/>
      </c>
    </row>
    <row r="7874" customFormat="false" ht="15" hidden="false" customHeight="false" outlineLevel="0" collapsed="false">
      <c r="A7874" s="6" t="n">
        <v>61831.618</v>
      </c>
      <c r="B7874" s="6" t="n">
        <v>2.0989010989011</v>
      </c>
      <c r="C7874" s="6" t="n">
        <v>83</v>
      </c>
      <c r="D7874" s="6" t="n">
        <v>-1</v>
      </c>
      <c r="E7874" s="6" t="n">
        <v>2.14871794871795</v>
      </c>
      <c r="F7874" s="6" t="n">
        <v>0</v>
      </c>
      <c r="G7874" s="6" t="n">
        <v>0</v>
      </c>
      <c r="H7874" s="6" t="str">
        <f aca="false">IF(AND(A7874&gt;=Stimuli!$B$2,A7874&lt;=Stimuli!$C$2),Stimuli!$A$2,IF(AND(A7874&gt;=Stimuli!$B$3,A7874&lt;=Stimuli!$C$3),Stimuli!$A$3,IF(AND(A7874&gt;=Stimuli!$B$4,A7874&lt;=Stimuli!$C$4),Stimuli!$A$4,"")))</f>
        <v>02 e.l.f. - Power Grip Styling (30.03s)</v>
      </c>
      <c r="I7874" s="6" t="n">
        <f aca="false">(B7874-B7873)/((A7874-A7873)/1000)</f>
        <v>0.750183150183148</v>
      </c>
      <c r="J7874" s="6" t="n">
        <f aca="false">IF(OR(B7874&lt;Rules!$B$2,B7874&gt;Rules!$B$3,ABS(I7874)&gt;Rules!$B$4,OR(B7875&lt;Rules!$B$2,B7875&gt;Rules!$B$3,ABS(I7875)&gt;Rules!$B$4)),1,0)</f>
        <v>0</v>
      </c>
      <c r="K7874" s="6" t="str">
        <f aca="false">IF(F7874=1,COUNTIF($F$2:F7874,1),"")</f>
        <v/>
      </c>
    </row>
    <row r="7875" customFormat="false" ht="15" hidden="false" customHeight="false" outlineLevel="0" collapsed="false">
      <c r="A7875" s="6" t="n">
        <v>61839.4305</v>
      </c>
      <c r="B7875" s="6" t="n">
        <v>2.09304029304029</v>
      </c>
      <c r="C7875" s="6" t="n">
        <v>83</v>
      </c>
      <c r="D7875" s="6" t="n">
        <v>-1</v>
      </c>
      <c r="E7875" s="6" t="n">
        <v>2.14871794871795</v>
      </c>
      <c r="F7875" s="6" t="n">
        <v>0</v>
      </c>
      <c r="G7875" s="6" t="n">
        <v>0</v>
      </c>
      <c r="H7875" s="6" t="str">
        <f aca="false">IF(AND(A7875&gt;=Stimuli!$B$2,A7875&lt;=Stimuli!$C$2),Stimuli!$A$2,IF(AND(A7875&gt;=Stimuli!$B$3,A7875&lt;=Stimuli!$C$3),Stimuli!$A$3,IF(AND(A7875&gt;=Stimuli!$B$4,A7875&lt;=Stimuli!$C$4),Stimuli!$A$4,"")))</f>
        <v>02 e.l.f. - Power Grip Styling (30.03s)</v>
      </c>
      <c r="I7875" s="6" t="n">
        <f aca="false">(B7875-B7874)/((A7875-A7874)/1000)</f>
        <v>-0.750183150183148</v>
      </c>
      <c r="J7875" s="6" t="n">
        <f aca="false">IF(OR(B7875&lt;Rules!$B$2,B7875&gt;Rules!$B$3,ABS(I7875)&gt;Rules!$B$4,OR(B7876&lt;Rules!$B$2,B7876&gt;Rules!$B$3,ABS(I7876)&gt;Rules!$B$4)),1,0)</f>
        <v>0</v>
      </c>
      <c r="K7875" s="6" t="str">
        <f aca="false">IF(F7875=1,COUNTIF($F$2:F7875,1),"")</f>
        <v/>
      </c>
    </row>
    <row r="7876" customFormat="false" ht="15" hidden="false" customHeight="false" outlineLevel="0" collapsed="false">
      <c r="A7876" s="6" t="n">
        <v>61847.243</v>
      </c>
      <c r="B7876" s="6" t="n">
        <v>2.0974358974359</v>
      </c>
      <c r="C7876" s="6" t="n">
        <v>83</v>
      </c>
      <c r="D7876" s="6" t="n">
        <v>-1</v>
      </c>
      <c r="E7876" s="6" t="n">
        <v>2.14871794871795</v>
      </c>
      <c r="F7876" s="6" t="n">
        <v>0</v>
      </c>
      <c r="G7876" s="6" t="n">
        <v>0</v>
      </c>
      <c r="H7876" s="6" t="str">
        <f aca="false">IF(AND(A7876&gt;=Stimuli!$B$2,A7876&lt;=Stimuli!$C$2),Stimuli!$A$2,IF(AND(A7876&gt;=Stimuli!$B$3,A7876&lt;=Stimuli!$C$3),Stimuli!$A$3,IF(AND(A7876&gt;=Stimuli!$B$4,A7876&lt;=Stimuli!$C$4),Stimuli!$A$4,"")))</f>
        <v>02 e.l.f. - Power Grip Styling (30.03s)</v>
      </c>
      <c r="I7876" s="6" t="n">
        <f aca="false">(B7876-B7875)/((A7876-A7875)/1000)</f>
        <v>0.562637362637304</v>
      </c>
      <c r="J7876" s="6" t="n">
        <f aca="false">IF(OR(B7876&lt;Rules!$B$2,B7876&gt;Rules!$B$3,ABS(I7876)&gt;Rules!$B$4,OR(B7877&lt;Rules!$B$2,B7877&gt;Rules!$B$3,ABS(I7877)&gt;Rules!$B$4)),1,0)</f>
        <v>0</v>
      </c>
      <c r="K7876" s="6" t="str">
        <f aca="false">IF(F7876=1,COUNTIF($F$2:F7876,1),"")</f>
        <v/>
      </c>
    </row>
    <row r="7877" customFormat="false" ht="15" hidden="false" customHeight="false" outlineLevel="0" collapsed="false">
      <c r="A7877" s="6" t="n">
        <v>61855.0555</v>
      </c>
      <c r="B7877" s="6" t="n">
        <v>2.09304029304029</v>
      </c>
      <c r="C7877" s="6" t="n">
        <v>83</v>
      </c>
      <c r="D7877" s="6" t="n">
        <v>-1</v>
      </c>
      <c r="E7877" s="6" t="n">
        <v>2.14871794871795</v>
      </c>
      <c r="F7877" s="6" t="n">
        <v>0</v>
      </c>
      <c r="G7877" s="6" t="n">
        <v>0</v>
      </c>
      <c r="H7877" s="6" t="str">
        <f aca="false">IF(AND(A7877&gt;=Stimuli!$B$2,A7877&lt;=Stimuli!$C$2),Stimuli!$A$2,IF(AND(A7877&gt;=Stimuli!$B$3,A7877&lt;=Stimuli!$C$3),Stimuli!$A$3,IF(AND(A7877&gt;=Stimuli!$B$4,A7877&lt;=Stimuli!$C$4),Stimuli!$A$4,"")))</f>
        <v>02 e.l.f. - Power Grip Styling (30.03s)</v>
      </c>
      <c r="I7877" s="6" t="n">
        <f aca="false">(B7877-B7876)/((A7877-A7876)/1000)</f>
        <v>-0.562637362637304</v>
      </c>
      <c r="J7877" s="6" t="n">
        <f aca="false">IF(OR(B7877&lt;Rules!$B$2,B7877&gt;Rules!$B$3,ABS(I7877)&gt;Rules!$B$4,OR(B7878&lt;Rules!$B$2,B7878&gt;Rules!$B$3,ABS(I7878)&gt;Rules!$B$4)),1,0)</f>
        <v>0</v>
      </c>
      <c r="K7877" s="6" t="str">
        <f aca="false">IF(F7877=1,COUNTIF($F$2:F7877,1),"")</f>
        <v/>
      </c>
    </row>
    <row r="7878" customFormat="false" ht="15" hidden="false" customHeight="false" outlineLevel="0" collapsed="false">
      <c r="A7878" s="6" t="n">
        <v>61862.868</v>
      </c>
      <c r="B7878" s="6" t="n">
        <v>2.0959706959707</v>
      </c>
      <c r="C7878" s="6" t="n">
        <v>83</v>
      </c>
      <c r="D7878" s="6" t="n">
        <v>-1</v>
      </c>
      <c r="E7878" s="6" t="n">
        <v>2.15018315018315</v>
      </c>
      <c r="F7878" s="6" t="n">
        <v>0</v>
      </c>
      <c r="G7878" s="6" t="n">
        <v>0</v>
      </c>
      <c r="H7878" s="6" t="str">
        <f aca="false">IF(AND(A7878&gt;=Stimuli!$B$2,A7878&lt;=Stimuli!$C$2),Stimuli!$A$2,IF(AND(A7878&gt;=Stimuli!$B$3,A7878&lt;=Stimuli!$C$3),Stimuli!$A$3,IF(AND(A7878&gt;=Stimuli!$B$4,A7878&lt;=Stimuli!$C$4),Stimuli!$A$4,"")))</f>
        <v>02 e.l.f. - Power Grip Styling (30.03s)</v>
      </c>
      <c r="I7878" s="6" t="n">
        <f aca="false">(B7878-B7877)/((A7878-A7877)/1000)</f>
        <v>0.375091575091574</v>
      </c>
      <c r="J7878" s="6" t="n">
        <f aca="false">IF(OR(B7878&lt;Rules!$B$2,B7878&gt;Rules!$B$3,ABS(I7878)&gt;Rules!$B$4,OR(B7879&lt;Rules!$B$2,B7879&gt;Rules!$B$3,ABS(I7879)&gt;Rules!$B$4)),1,0)</f>
        <v>0</v>
      </c>
      <c r="K7878" s="6" t="str">
        <f aca="false">IF(F7878=1,COUNTIF($F$2:F7878,1),"")</f>
        <v/>
      </c>
    </row>
    <row r="7879" customFormat="false" ht="15" hidden="false" customHeight="false" outlineLevel="0" collapsed="false">
      <c r="A7879" s="6" t="n">
        <v>61870.6805</v>
      </c>
      <c r="B7879" s="6" t="n">
        <v>2.0945054945055</v>
      </c>
      <c r="C7879" s="6" t="n">
        <v>83</v>
      </c>
      <c r="D7879" s="6" t="n">
        <v>-1</v>
      </c>
      <c r="E7879" s="6" t="n">
        <v>2.15018315018315</v>
      </c>
      <c r="F7879" s="6" t="n">
        <v>0</v>
      </c>
      <c r="G7879" s="6" t="n">
        <v>0</v>
      </c>
      <c r="H7879" s="6" t="str">
        <f aca="false">IF(AND(A7879&gt;=Stimuli!$B$2,A7879&lt;=Stimuli!$C$2),Stimuli!$A$2,IF(AND(A7879&gt;=Stimuli!$B$3,A7879&lt;=Stimuli!$C$3),Stimuli!$A$3,IF(AND(A7879&gt;=Stimuli!$B$4,A7879&lt;=Stimuli!$C$4),Stimuli!$A$4,"")))</f>
        <v>02 e.l.f. - Power Grip Styling (30.03s)</v>
      </c>
      <c r="I7879" s="6" t="n">
        <f aca="false">(B7879-B7878)/((A7879-A7878)/1000)</f>
        <v>-0.18754578754573</v>
      </c>
      <c r="J7879" s="6" t="n">
        <f aca="false">IF(OR(B7879&lt;Rules!$B$2,B7879&gt;Rules!$B$3,ABS(I7879)&gt;Rules!$B$4,OR(B7880&lt;Rules!$B$2,B7880&gt;Rules!$B$3,ABS(I7880)&gt;Rules!$B$4)),1,0)</f>
        <v>0</v>
      </c>
      <c r="K7879" s="6" t="str">
        <f aca="false">IF(F7879=1,COUNTIF($F$2:F7879,1),"")</f>
        <v/>
      </c>
    </row>
    <row r="7880" customFormat="false" ht="15" hidden="false" customHeight="false" outlineLevel="0" collapsed="false">
      <c r="A7880" s="6" t="n">
        <v>61878.493</v>
      </c>
      <c r="B7880" s="6" t="n">
        <v>2.09304029304029</v>
      </c>
      <c r="C7880" s="6" t="n">
        <v>83</v>
      </c>
      <c r="D7880" s="6" t="n">
        <v>-1</v>
      </c>
      <c r="E7880" s="6" t="n">
        <v>2.15018315018315</v>
      </c>
      <c r="F7880" s="6" t="n">
        <v>0</v>
      </c>
      <c r="G7880" s="6" t="n">
        <v>0</v>
      </c>
      <c r="H7880" s="6" t="str">
        <f aca="false">IF(AND(A7880&gt;=Stimuli!$B$2,A7880&lt;=Stimuli!$C$2),Stimuli!$A$2,IF(AND(A7880&gt;=Stimuli!$B$3,A7880&lt;=Stimuli!$C$3),Stimuli!$A$3,IF(AND(A7880&gt;=Stimuli!$B$4,A7880&lt;=Stimuli!$C$4),Stimuli!$A$4,"")))</f>
        <v>02 e.l.f. - Power Grip Styling (30.03s)</v>
      </c>
      <c r="I7880" s="6" t="n">
        <f aca="false">(B7880-B7879)/((A7880-A7879)/1000)</f>
        <v>-0.187545787545844</v>
      </c>
      <c r="J7880" s="6" t="n">
        <f aca="false">IF(OR(B7880&lt;Rules!$B$2,B7880&gt;Rules!$B$3,ABS(I7880)&gt;Rules!$B$4,OR(B7881&lt;Rules!$B$2,B7881&gt;Rules!$B$3,ABS(I7881)&gt;Rules!$B$4)),1,0)</f>
        <v>0</v>
      </c>
      <c r="K7880" s="6" t="str">
        <f aca="false">IF(F7880=1,COUNTIF($F$2:F7880,1),"")</f>
        <v/>
      </c>
    </row>
    <row r="7881" customFormat="false" ht="15" hidden="false" customHeight="false" outlineLevel="0" collapsed="false">
      <c r="A7881" s="6" t="n">
        <v>61886.3055</v>
      </c>
      <c r="B7881" s="6" t="n">
        <v>2.0959706959707</v>
      </c>
      <c r="C7881" s="6" t="n">
        <v>83</v>
      </c>
      <c r="D7881" s="6" t="n">
        <v>-1</v>
      </c>
      <c r="E7881" s="6" t="n">
        <v>2.15018315018315</v>
      </c>
      <c r="F7881" s="6" t="n">
        <v>0</v>
      </c>
      <c r="G7881" s="6" t="n">
        <v>0</v>
      </c>
      <c r="H7881" s="6" t="str">
        <f aca="false">IF(AND(A7881&gt;=Stimuli!$B$2,A7881&lt;=Stimuli!$C$2),Stimuli!$A$2,IF(AND(A7881&gt;=Stimuli!$B$3,A7881&lt;=Stimuli!$C$3),Stimuli!$A$3,IF(AND(A7881&gt;=Stimuli!$B$4,A7881&lt;=Stimuli!$C$4),Stimuli!$A$4,"")))</f>
        <v>02 e.l.f. - Power Grip Styling (30.03s)</v>
      </c>
      <c r="I7881" s="6" t="n">
        <f aca="false">(B7881-B7880)/((A7881-A7880)/1000)</f>
        <v>0.375091575091574</v>
      </c>
      <c r="J7881" s="6" t="n">
        <f aca="false">IF(OR(B7881&lt;Rules!$B$2,B7881&gt;Rules!$B$3,ABS(I7881)&gt;Rules!$B$4,OR(B7882&lt;Rules!$B$2,B7882&gt;Rules!$B$3,ABS(I7882)&gt;Rules!$B$4)),1,0)</f>
        <v>0</v>
      </c>
      <c r="K7881" s="6" t="str">
        <f aca="false">IF(F7881=1,COUNTIF($F$2:F7881,1),"")</f>
        <v/>
      </c>
    </row>
    <row r="7882" customFormat="false" ht="15" hidden="false" customHeight="false" outlineLevel="0" collapsed="false">
      <c r="A7882" s="6" t="n">
        <v>61894.118</v>
      </c>
      <c r="B7882" s="6" t="n">
        <v>2.09157509157509</v>
      </c>
      <c r="C7882" s="6" t="n">
        <v>83</v>
      </c>
      <c r="D7882" s="6" t="n">
        <v>-1</v>
      </c>
      <c r="E7882" s="6" t="n">
        <v>2.15018315018315</v>
      </c>
      <c r="F7882" s="6" t="n">
        <v>0</v>
      </c>
      <c r="G7882" s="6" t="n">
        <v>0</v>
      </c>
      <c r="H7882" s="6" t="str">
        <f aca="false">IF(AND(A7882&gt;=Stimuli!$B$2,A7882&lt;=Stimuli!$C$2),Stimuli!$A$2,IF(AND(A7882&gt;=Stimuli!$B$3,A7882&lt;=Stimuli!$C$3),Stimuli!$A$3,IF(AND(A7882&gt;=Stimuli!$B$4,A7882&lt;=Stimuli!$C$4),Stimuli!$A$4,"")))</f>
        <v>02 e.l.f. - Power Grip Styling (30.03s)</v>
      </c>
      <c r="I7882" s="6" t="n">
        <f aca="false">(B7882-B7881)/((A7882-A7881)/1000)</f>
        <v>-0.562637362637474</v>
      </c>
      <c r="J7882" s="6" t="n">
        <f aca="false">IF(OR(B7882&lt;Rules!$B$2,B7882&gt;Rules!$B$3,ABS(I7882)&gt;Rules!$B$4,OR(B7883&lt;Rules!$B$2,B7883&gt;Rules!$B$3,ABS(I7883)&gt;Rules!$B$4)),1,0)</f>
        <v>0</v>
      </c>
      <c r="K7882" s="6" t="str">
        <f aca="false">IF(F7882=1,COUNTIF($F$2:F7882,1),"")</f>
        <v/>
      </c>
    </row>
    <row r="7883" customFormat="false" ht="15" hidden="false" customHeight="false" outlineLevel="0" collapsed="false">
      <c r="A7883" s="6" t="n">
        <v>61901.9305</v>
      </c>
      <c r="B7883" s="6" t="n">
        <v>2.0959706959707</v>
      </c>
      <c r="C7883" s="6" t="n">
        <v>83</v>
      </c>
      <c r="D7883" s="6" t="n">
        <v>-1</v>
      </c>
      <c r="E7883" s="6" t="n">
        <v>2.15018315018315</v>
      </c>
      <c r="F7883" s="6" t="n">
        <v>0</v>
      </c>
      <c r="G7883" s="6" t="n">
        <v>0</v>
      </c>
      <c r="H7883" s="6" t="str">
        <f aca="false">IF(AND(A7883&gt;=Stimuli!$B$2,A7883&lt;=Stimuli!$C$2),Stimuli!$A$2,IF(AND(A7883&gt;=Stimuli!$B$3,A7883&lt;=Stimuli!$C$3),Stimuli!$A$3,IF(AND(A7883&gt;=Stimuli!$B$4,A7883&lt;=Stimuli!$C$4),Stimuli!$A$4,"")))</f>
        <v>02 e.l.f. - Power Grip Styling (30.03s)</v>
      </c>
      <c r="I7883" s="6" t="n">
        <f aca="false">(B7883-B7882)/((A7883-A7882)/1000)</f>
        <v>0.562637362637474</v>
      </c>
      <c r="J7883" s="6" t="n">
        <f aca="false">IF(OR(B7883&lt;Rules!$B$2,B7883&gt;Rules!$B$3,ABS(I7883)&gt;Rules!$B$4,OR(B7884&lt;Rules!$B$2,B7884&gt;Rules!$B$3,ABS(I7884)&gt;Rules!$B$4)),1,0)</f>
        <v>0</v>
      </c>
      <c r="K7883" s="6" t="str">
        <f aca="false">IF(F7883=1,COUNTIF($F$2:F7883,1),"")</f>
        <v/>
      </c>
    </row>
    <row r="7884" customFormat="false" ht="15" hidden="false" customHeight="false" outlineLevel="0" collapsed="false">
      <c r="A7884" s="6" t="n">
        <v>61909.743</v>
      </c>
      <c r="B7884" s="6" t="n">
        <v>2.08864468864469</v>
      </c>
      <c r="C7884" s="6" t="n">
        <v>83</v>
      </c>
      <c r="D7884" s="6" t="n">
        <v>-1</v>
      </c>
      <c r="E7884" s="6" t="n">
        <v>2.15018315018315</v>
      </c>
      <c r="F7884" s="6" t="n">
        <v>0</v>
      </c>
      <c r="G7884" s="6" t="n">
        <v>0</v>
      </c>
      <c r="H7884" s="6" t="str">
        <f aca="false">IF(AND(A7884&gt;=Stimuli!$B$2,A7884&lt;=Stimuli!$C$2),Stimuli!$A$2,IF(AND(A7884&gt;=Stimuli!$B$3,A7884&lt;=Stimuli!$C$3),Stimuli!$A$3,IF(AND(A7884&gt;=Stimuli!$B$4,A7884&lt;=Stimuli!$C$4),Stimuli!$A$4,"")))</f>
        <v>02 e.l.f. - Power Grip Styling (30.03s)</v>
      </c>
      <c r="I7884" s="6" t="n">
        <f aca="false">(B7884-B7883)/((A7884-A7883)/1000)</f>
        <v>-0.937728937729048</v>
      </c>
      <c r="J7884" s="6" t="n">
        <f aca="false">IF(OR(B7884&lt;Rules!$B$2,B7884&gt;Rules!$B$3,ABS(I7884)&gt;Rules!$B$4,OR(B7885&lt;Rules!$B$2,B7885&gt;Rules!$B$3,ABS(I7885)&gt;Rules!$B$4)),1,0)</f>
        <v>0</v>
      </c>
      <c r="K7884" s="6" t="str">
        <f aca="false">IF(F7884=1,COUNTIF($F$2:F7884,1),"")</f>
        <v/>
      </c>
    </row>
    <row r="7885" customFormat="false" ht="15" hidden="false" customHeight="false" outlineLevel="0" collapsed="false">
      <c r="A7885" s="6" t="n">
        <v>61917.5555</v>
      </c>
      <c r="B7885" s="6" t="n">
        <v>2.0959706959707</v>
      </c>
      <c r="C7885" s="6" t="n">
        <v>83</v>
      </c>
      <c r="D7885" s="6" t="n">
        <v>-1</v>
      </c>
      <c r="E7885" s="6" t="n">
        <v>2.15018315018315</v>
      </c>
      <c r="F7885" s="6" t="n">
        <v>0</v>
      </c>
      <c r="G7885" s="6" t="n">
        <v>0</v>
      </c>
      <c r="H7885" s="6" t="str">
        <f aca="false">IF(AND(A7885&gt;=Stimuli!$B$2,A7885&lt;=Stimuli!$C$2),Stimuli!$A$2,IF(AND(A7885&gt;=Stimuli!$B$3,A7885&lt;=Stimuli!$C$3),Stimuli!$A$3,IF(AND(A7885&gt;=Stimuli!$B$4,A7885&lt;=Stimuli!$C$4),Stimuli!$A$4,"")))</f>
        <v>02 e.l.f. - Power Grip Styling (30.03s)</v>
      </c>
      <c r="I7885" s="6" t="n">
        <f aca="false">(B7885-B7884)/((A7885-A7884)/1000)</f>
        <v>0.937728937729048</v>
      </c>
      <c r="J7885" s="6" t="n">
        <f aca="false">IF(OR(B7885&lt;Rules!$B$2,B7885&gt;Rules!$B$3,ABS(I7885)&gt;Rules!$B$4,OR(B7886&lt;Rules!$B$2,B7886&gt;Rules!$B$3,ABS(I7886)&gt;Rules!$B$4)),1,0)</f>
        <v>0</v>
      </c>
      <c r="K7885" s="6" t="str">
        <f aca="false">IF(F7885=1,COUNTIF($F$2:F7885,1),"")</f>
        <v/>
      </c>
    </row>
    <row r="7886" customFormat="false" ht="15" hidden="false" customHeight="false" outlineLevel="0" collapsed="false">
      <c r="A7886" s="6" t="n">
        <v>61925.368</v>
      </c>
      <c r="B7886" s="6" t="n">
        <v>2.08864468864469</v>
      </c>
      <c r="C7886" s="6" t="n">
        <v>83</v>
      </c>
      <c r="D7886" s="6" t="n">
        <v>-1</v>
      </c>
      <c r="E7886" s="6" t="n">
        <v>2.15018315018315</v>
      </c>
      <c r="F7886" s="6" t="n">
        <v>0</v>
      </c>
      <c r="G7886" s="6" t="n">
        <v>0</v>
      </c>
      <c r="H7886" s="6" t="str">
        <f aca="false">IF(AND(A7886&gt;=Stimuli!$B$2,A7886&lt;=Stimuli!$C$2),Stimuli!$A$2,IF(AND(A7886&gt;=Stimuli!$B$3,A7886&lt;=Stimuli!$C$3),Stimuli!$A$3,IF(AND(A7886&gt;=Stimuli!$B$4,A7886&lt;=Stimuli!$C$4),Stimuli!$A$4,"")))</f>
        <v>02 e.l.f. - Power Grip Styling (30.03s)</v>
      </c>
      <c r="I7886" s="6" t="n">
        <f aca="false">(B7886-B7885)/((A7886-A7885)/1000)</f>
        <v>-0.937728937729048</v>
      </c>
      <c r="J7886" s="6" t="n">
        <f aca="false">IF(OR(B7886&lt;Rules!$B$2,B7886&gt;Rules!$B$3,ABS(I7886)&gt;Rules!$B$4,OR(B7887&lt;Rules!$B$2,B7887&gt;Rules!$B$3,ABS(I7887)&gt;Rules!$B$4)),1,0)</f>
        <v>0</v>
      </c>
      <c r="K7886" s="6" t="str">
        <f aca="false">IF(F7886=1,COUNTIF($F$2:F7886,1),"")</f>
        <v/>
      </c>
    </row>
    <row r="7887" customFormat="false" ht="15" hidden="false" customHeight="false" outlineLevel="0" collapsed="false">
      <c r="A7887" s="6" t="n">
        <v>61933.1805</v>
      </c>
      <c r="B7887" s="6" t="n">
        <v>2.0959706959707</v>
      </c>
      <c r="C7887" s="6" t="n">
        <v>83</v>
      </c>
      <c r="D7887" s="6" t="n">
        <v>-1</v>
      </c>
      <c r="E7887" s="6" t="n">
        <v>2.15018315018315</v>
      </c>
      <c r="F7887" s="6" t="n">
        <v>0</v>
      </c>
      <c r="G7887" s="6" t="n">
        <v>0</v>
      </c>
      <c r="H7887" s="6" t="str">
        <f aca="false">IF(AND(A7887&gt;=Stimuli!$B$2,A7887&lt;=Stimuli!$C$2),Stimuli!$A$2,IF(AND(A7887&gt;=Stimuli!$B$3,A7887&lt;=Stimuli!$C$3),Stimuli!$A$3,IF(AND(A7887&gt;=Stimuli!$B$4,A7887&lt;=Stimuli!$C$4),Stimuli!$A$4,"")))</f>
        <v>02 e.l.f. - Power Grip Styling (30.03s)</v>
      </c>
      <c r="I7887" s="6" t="n">
        <f aca="false">(B7887-B7886)/((A7887-A7886)/1000)</f>
        <v>0.937728937729048</v>
      </c>
      <c r="J7887" s="6" t="n">
        <f aca="false">IF(OR(B7887&lt;Rules!$B$2,B7887&gt;Rules!$B$3,ABS(I7887)&gt;Rules!$B$4,OR(B7888&lt;Rules!$B$2,B7888&gt;Rules!$B$3,ABS(I7888)&gt;Rules!$B$4)),1,0)</f>
        <v>0</v>
      </c>
      <c r="K7887" s="6" t="str">
        <f aca="false">IF(F7887=1,COUNTIF($F$2:F7887,1),"")</f>
        <v/>
      </c>
    </row>
    <row r="7888" customFormat="false" ht="15" hidden="false" customHeight="false" outlineLevel="0" collapsed="false">
      <c r="A7888" s="6" t="n">
        <v>61940.993</v>
      </c>
      <c r="B7888" s="6" t="n">
        <v>2.08717948717949</v>
      </c>
      <c r="C7888" s="6" t="n">
        <v>83</v>
      </c>
      <c r="D7888" s="6" t="n">
        <v>-1</v>
      </c>
      <c r="E7888" s="6" t="n">
        <v>2.15018315018315</v>
      </c>
      <c r="F7888" s="6" t="n">
        <v>0</v>
      </c>
      <c r="G7888" s="6" t="n">
        <v>0</v>
      </c>
      <c r="H7888" s="6" t="str">
        <f aca="false">IF(AND(A7888&gt;=Stimuli!$B$2,A7888&lt;=Stimuli!$C$2),Stimuli!$A$2,IF(AND(A7888&gt;=Stimuli!$B$3,A7888&lt;=Stimuli!$C$3),Stimuli!$A$3,IF(AND(A7888&gt;=Stimuli!$B$4,A7888&lt;=Stimuli!$C$4),Stimuli!$A$4,"")))</f>
        <v>02 e.l.f. - Power Grip Styling (30.03s)</v>
      </c>
      <c r="I7888" s="6" t="n">
        <f aca="false">(B7888-B7887)/((A7888-A7887)/1000)</f>
        <v>-1.12527472527478</v>
      </c>
      <c r="J7888" s="6" t="n">
        <f aca="false">IF(OR(B7888&lt;Rules!$B$2,B7888&gt;Rules!$B$3,ABS(I7888)&gt;Rules!$B$4,OR(B7889&lt;Rules!$B$2,B7889&gt;Rules!$B$3,ABS(I7889)&gt;Rules!$B$4)),1,0)</f>
        <v>0</v>
      </c>
      <c r="K7888" s="6" t="str">
        <f aca="false">IF(F7888=1,COUNTIF($F$2:F7888,1),"")</f>
        <v/>
      </c>
    </row>
    <row r="7889" customFormat="false" ht="15" hidden="false" customHeight="false" outlineLevel="0" collapsed="false">
      <c r="A7889" s="6" t="n">
        <v>61948.8055</v>
      </c>
      <c r="B7889" s="6" t="n">
        <v>2.0945054945055</v>
      </c>
      <c r="C7889" s="6" t="n">
        <v>83</v>
      </c>
      <c r="D7889" s="6" t="n">
        <v>-1</v>
      </c>
      <c r="E7889" s="6" t="n">
        <v>2.15164835164835</v>
      </c>
      <c r="F7889" s="6" t="n">
        <v>0</v>
      </c>
      <c r="G7889" s="6" t="n">
        <v>0</v>
      </c>
      <c r="H7889" s="6" t="str">
        <f aca="false">IF(AND(A7889&gt;=Stimuli!$B$2,A7889&lt;=Stimuli!$C$2),Stimuli!$A$2,IF(AND(A7889&gt;=Stimuli!$B$3,A7889&lt;=Stimuli!$C$3),Stimuli!$A$3,IF(AND(A7889&gt;=Stimuli!$B$4,A7889&lt;=Stimuli!$C$4),Stimuli!$A$4,"")))</f>
        <v>02 e.l.f. - Power Grip Styling (30.03s)</v>
      </c>
      <c r="I7889" s="6" t="n">
        <f aca="false">(B7889-B7888)/((A7889-A7888)/1000)</f>
        <v>0.937728937729048</v>
      </c>
      <c r="J7889" s="6" t="n">
        <f aca="false">IF(OR(B7889&lt;Rules!$B$2,B7889&gt;Rules!$B$3,ABS(I7889)&gt;Rules!$B$4,OR(B7890&lt;Rules!$B$2,B7890&gt;Rules!$B$3,ABS(I7890)&gt;Rules!$B$4)),1,0)</f>
        <v>0</v>
      </c>
      <c r="K7889" s="6" t="str">
        <f aca="false">IF(F7889=1,COUNTIF($F$2:F7889,1),"")</f>
        <v/>
      </c>
    </row>
    <row r="7890" customFormat="false" ht="15" hidden="false" customHeight="false" outlineLevel="0" collapsed="false">
      <c r="A7890" s="6" t="n">
        <v>61956.618</v>
      </c>
      <c r="B7890" s="6" t="n">
        <v>2.08717948717949</v>
      </c>
      <c r="C7890" s="6" t="n">
        <v>83</v>
      </c>
      <c r="D7890" s="6" t="n">
        <v>-1</v>
      </c>
      <c r="E7890" s="6" t="n">
        <v>2.15164835164835</v>
      </c>
      <c r="F7890" s="6" t="n">
        <v>0</v>
      </c>
      <c r="G7890" s="6" t="n">
        <v>0</v>
      </c>
      <c r="H7890" s="6" t="str">
        <f aca="false">IF(AND(A7890&gt;=Stimuli!$B$2,A7890&lt;=Stimuli!$C$2),Stimuli!$A$2,IF(AND(A7890&gt;=Stimuli!$B$3,A7890&lt;=Stimuli!$C$3),Stimuli!$A$3,IF(AND(A7890&gt;=Stimuli!$B$4,A7890&lt;=Stimuli!$C$4),Stimuli!$A$4,"")))</f>
        <v>02 e.l.f. - Power Grip Styling (30.03s)</v>
      </c>
      <c r="I7890" s="6" t="n">
        <f aca="false">(B7890-B7889)/((A7890-A7889)/1000)</f>
        <v>-0.937728937729048</v>
      </c>
      <c r="J7890" s="6" t="n">
        <f aca="false">IF(OR(B7890&lt;Rules!$B$2,B7890&gt;Rules!$B$3,ABS(I7890)&gt;Rules!$B$4,OR(B7891&lt;Rules!$B$2,B7891&gt;Rules!$B$3,ABS(I7891)&gt;Rules!$B$4)),1,0)</f>
        <v>0</v>
      </c>
      <c r="K7890" s="6" t="str">
        <f aca="false">IF(F7890=1,COUNTIF($F$2:F7890,1),"")</f>
        <v/>
      </c>
    </row>
    <row r="7891" customFormat="false" ht="15" hidden="false" customHeight="false" outlineLevel="0" collapsed="false">
      <c r="A7891" s="6" t="n">
        <v>61964.4305</v>
      </c>
      <c r="B7891" s="6" t="n">
        <v>2.09304029304029</v>
      </c>
      <c r="C7891" s="6" t="n">
        <v>83</v>
      </c>
      <c r="D7891" s="6" t="n">
        <v>-1</v>
      </c>
      <c r="E7891" s="6" t="n">
        <v>2.15164835164835</v>
      </c>
      <c r="F7891" s="6" t="n">
        <v>0</v>
      </c>
      <c r="G7891" s="6" t="n">
        <v>0</v>
      </c>
      <c r="H7891" s="6" t="str">
        <f aca="false">IF(AND(A7891&gt;=Stimuli!$B$2,A7891&lt;=Stimuli!$C$2),Stimuli!$A$2,IF(AND(A7891&gt;=Stimuli!$B$3,A7891&lt;=Stimuli!$C$3),Stimuli!$A$3,IF(AND(A7891&gt;=Stimuli!$B$4,A7891&lt;=Stimuli!$C$4),Stimuli!$A$4,"")))</f>
        <v>02 e.l.f. - Power Grip Styling (30.03s)</v>
      </c>
      <c r="I7891" s="6" t="n">
        <f aca="false">(B7891-B7890)/((A7891-A7890)/1000)</f>
        <v>0.750183150183204</v>
      </c>
      <c r="J7891" s="6" t="n">
        <f aca="false">IF(OR(B7891&lt;Rules!$B$2,B7891&gt;Rules!$B$3,ABS(I7891)&gt;Rules!$B$4,OR(B7892&lt;Rules!$B$2,B7892&gt;Rules!$B$3,ABS(I7892)&gt;Rules!$B$4)),1,0)</f>
        <v>0</v>
      </c>
      <c r="K7891" s="6" t="str">
        <f aca="false">IF(F7891=1,COUNTIF($F$2:F7891,1),"")</f>
        <v/>
      </c>
    </row>
    <row r="7892" customFormat="false" ht="15" hidden="false" customHeight="false" outlineLevel="0" collapsed="false">
      <c r="A7892" s="6" t="n">
        <v>61972.243</v>
      </c>
      <c r="B7892" s="6" t="n">
        <v>2.08717948717949</v>
      </c>
      <c r="C7892" s="6" t="n">
        <v>83</v>
      </c>
      <c r="D7892" s="6" t="n">
        <v>-1</v>
      </c>
      <c r="E7892" s="6" t="n">
        <v>2.15164835164835</v>
      </c>
      <c r="F7892" s="6" t="n">
        <v>0</v>
      </c>
      <c r="G7892" s="6" t="n">
        <v>0</v>
      </c>
      <c r="H7892" s="6" t="str">
        <f aca="false">IF(AND(A7892&gt;=Stimuli!$B$2,A7892&lt;=Stimuli!$C$2),Stimuli!$A$2,IF(AND(A7892&gt;=Stimuli!$B$3,A7892&lt;=Stimuli!$C$3),Stimuli!$A$3,IF(AND(A7892&gt;=Stimuli!$B$4,A7892&lt;=Stimuli!$C$4),Stimuli!$A$4,"")))</f>
        <v>02 e.l.f. - Power Grip Styling (30.03s)</v>
      </c>
      <c r="I7892" s="6" t="n">
        <f aca="false">(B7892-B7891)/((A7892-A7891)/1000)</f>
        <v>-0.750183150183204</v>
      </c>
      <c r="J7892" s="6" t="n">
        <f aca="false">IF(OR(B7892&lt;Rules!$B$2,B7892&gt;Rules!$B$3,ABS(I7892)&gt;Rules!$B$4,OR(B7893&lt;Rules!$B$2,B7893&gt;Rules!$B$3,ABS(I7893)&gt;Rules!$B$4)),1,0)</f>
        <v>0</v>
      </c>
      <c r="K7892" s="6" t="str">
        <f aca="false">IF(F7892=1,COUNTIF($F$2:F7892,1),"")</f>
        <v/>
      </c>
    </row>
    <row r="7893" customFormat="false" ht="15" hidden="false" customHeight="false" outlineLevel="0" collapsed="false">
      <c r="A7893" s="6" t="n">
        <v>61980.0555</v>
      </c>
      <c r="B7893" s="6" t="n">
        <v>2.09010989010989</v>
      </c>
      <c r="C7893" s="6" t="n">
        <v>83</v>
      </c>
      <c r="D7893" s="6" t="n">
        <v>-1</v>
      </c>
      <c r="E7893" s="6" t="n">
        <v>2.15164835164835</v>
      </c>
      <c r="F7893" s="6" t="n">
        <v>0</v>
      </c>
      <c r="G7893" s="6" t="n">
        <v>0</v>
      </c>
      <c r="H7893" s="6" t="str">
        <f aca="false">IF(AND(A7893&gt;=Stimuli!$B$2,A7893&lt;=Stimuli!$C$2),Stimuli!$A$2,IF(AND(A7893&gt;=Stimuli!$B$3,A7893&lt;=Stimuli!$C$3),Stimuli!$A$3,IF(AND(A7893&gt;=Stimuli!$B$4,A7893&lt;=Stimuli!$C$4),Stimuli!$A$4,"")))</f>
        <v>02 e.l.f. - Power Grip Styling (30.03s)</v>
      </c>
      <c r="I7893" s="6" t="n">
        <f aca="false">(B7893-B7892)/((A7893-A7892)/1000)</f>
        <v>0.375091575091574</v>
      </c>
      <c r="J7893" s="6" t="n">
        <f aca="false">IF(OR(B7893&lt;Rules!$B$2,B7893&gt;Rules!$B$3,ABS(I7893)&gt;Rules!$B$4,OR(B7894&lt;Rules!$B$2,B7894&gt;Rules!$B$3,ABS(I7894)&gt;Rules!$B$4)),1,0)</f>
        <v>0</v>
      </c>
      <c r="K7893" s="6" t="str">
        <f aca="false">IF(F7893=1,COUNTIF($F$2:F7893,1),"")</f>
        <v/>
      </c>
    </row>
    <row r="7894" customFormat="false" ht="15" hidden="false" customHeight="false" outlineLevel="0" collapsed="false">
      <c r="A7894" s="6" t="n">
        <v>61987.868</v>
      </c>
      <c r="B7894" s="6" t="n">
        <v>2.08864468864469</v>
      </c>
      <c r="C7894" s="6" t="n">
        <v>83</v>
      </c>
      <c r="D7894" s="6" t="n">
        <v>-1</v>
      </c>
      <c r="E7894" s="6" t="n">
        <v>2.15164835164835</v>
      </c>
      <c r="F7894" s="6" t="n">
        <v>0</v>
      </c>
      <c r="G7894" s="6" t="n">
        <v>0</v>
      </c>
      <c r="H7894" s="6" t="str">
        <f aca="false">IF(AND(A7894&gt;=Stimuli!$B$2,A7894&lt;=Stimuli!$C$2),Stimuli!$A$2,IF(AND(A7894&gt;=Stimuli!$B$3,A7894&lt;=Stimuli!$C$3),Stimuli!$A$3,IF(AND(A7894&gt;=Stimuli!$B$4,A7894&lt;=Stimuli!$C$4),Stimuli!$A$4,"")))</f>
        <v>02 e.l.f. - Power Grip Styling (30.03s)</v>
      </c>
      <c r="I7894" s="6" t="n">
        <f aca="false">(B7894-B7893)/((A7894-A7893)/1000)</f>
        <v>-0.187545787545844</v>
      </c>
      <c r="J7894" s="6" t="n">
        <f aca="false">IF(OR(B7894&lt;Rules!$B$2,B7894&gt;Rules!$B$3,ABS(I7894)&gt;Rules!$B$4,OR(B7895&lt;Rules!$B$2,B7895&gt;Rules!$B$3,ABS(I7895)&gt;Rules!$B$4)),1,0)</f>
        <v>0</v>
      </c>
      <c r="K7894" s="6" t="str">
        <f aca="false">IF(F7894=1,COUNTIF($F$2:F7894,1),"")</f>
        <v/>
      </c>
    </row>
    <row r="7895" customFormat="false" ht="15" hidden="false" customHeight="false" outlineLevel="0" collapsed="false">
      <c r="A7895" s="6" t="n">
        <v>61995.6805</v>
      </c>
      <c r="B7895" s="6" t="n">
        <v>2.08864468864469</v>
      </c>
      <c r="C7895" s="6" t="n">
        <v>83</v>
      </c>
      <c r="D7895" s="6" t="n">
        <v>-1</v>
      </c>
      <c r="E7895" s="6" t="n">
        <v>2.15164835164835</v>
      </c>
      <c r="F7895" s="6" t="n">
        <v>0</v>
      </c>
      <c r="G7895" s="6" t="n">
        <v>0</v>
      </c>
      <c r="H7895" s="6" t="str">
        <f aca="false">IF(AND(A7895&gt;=Stimuli!$B$2,A7895&lt;=Stimuli!$C$2),Stimuli!$A$2,IF(AND(A7895&gt;=Stimuli!$B$3,A7895&lt;=Stimuli!$C$3),Stimuli!$A$3,IF(AND(A7895&gt;=Stimuli!$B$4,A7895&lt;=Stimuli!$C$4),Stimuli!$A$4,"")))</f>
        <v>02 e.l.f. - Power Grip Styling (30.03s)</v>
      </c>
      <c r="I7895" s="6" t="n">
        <f aca="false">(B7895-B7894)/((A7895-A7894)/1000)</f>
        <v>0</v>
      </c>
      <c r="J7895" s="6" t="n">
        <f aca="false">IF(OR(B7895&lt;Rules!$B$2,B7895&gt;Rules!$B$3,ABS(I7895)&gt;Rules!$B$4,OR(B7896&lt;Rules!$B$2,B7896&gt;Rules!$B$3,ABS(I7896)&gt;Rules!$B$4)),1,0)</f>
        <v>0</v>
      </c>
      <c r="K7895" s="6" t="str">
        <f aca="false">IF(F7895=1,COUNTIF($F$2:F7895,1),"")</f>
        <v/>
      </c>
    </row>
    <row r="7896" customFormat="false" ht="15" hidden="false" customHeight="false" outlineLevel="0" collapsed="false">
      <c r="A7896" s="6" t="n">
        <v>62003.493</v>
      </c>
      <c r="B7896" s="6" t="n">
        <v>2.08864468864469</v>
      </c>
      <c r="C7896" s="6" t="n">
        <v>83</v>
      </c>
      <c r="D7896" s="6" t="n">
        <v>-1</v>
      </c>
      <c r="E7896" s="6" t="n">
        <v>2.15311355311355</v>
      </c>
      <c r="F7896" s="6" t="n">
        <v>0</v>
      </c>
      <c r="G7896" s="6" t="n">
        <v>0</v>
      </c>
      <c r="H7896" s="6" t="str">
        <f aca="false">IF(AND(A7896&gt;=Stimuli!$B$2,A7896&lt;=Stimuli!$C$2),Stimuli!$A$2,IF(AND(A7896&gt;=Stimuli!$B$3,A7896&lt;=Stimuli!$C$3),Stimuli!$A$3,IF(AND(A7896&gt;=Stimuli!$B$4,A7896&lt;=Stimuli!$C$4),Stimuli!$A$4,"")))</f>
        <v>02 e.l.f. - Power Grip Styling (30.03s)</v>
      </c>
      <c r="I7896" s="6" t="n">
        <f aca="false">(B7896-B7895)/((A7896-A7895)/1000)</f>
        <v>0</v>
      </c>
      <c r="J7896" s="6" t="n">
        <f aca="false">IF(OR(B7896&lt;Rules!$B$2,B7896&gt;Rules!$B$3,ABS(I7896)&gt;Rules!$B$4,OR(B7897&lt;Rules!$B$2,B7897&gt;Rules!$B$3,ABS(I7897)&gt;Rules!$B$4)),1,0)</f>
        <v>0</v>
      </c>
      <c r="K7896" s="6" t="str">
        <f aca="false">IF(F7896=1,COUNTIF($F$2:F7896,1),"")</f>
        <v/>
      </c>
    </row>
    <row r="7897" customFormat="false" ht="15" hidden="false" customHeight="false" outlineLevel="0" collapsed="false">
      <c r="A7897" s="6" t="n">
        <v>62011.3055</v>
      </c>
      <c r="B7897" s="6" t="n">
        <v>2.08717948717949</v>
      </c>
      <c r="C7897" s="6" t="n">
        <v>83</v>
      </c>
      <c r="D7897" s="6" t="n">
        <v>-1</v>
      </c>
      <c r="E7897" s="6" t="n">
        <v>2.15311355311355</v>
      </c>
      <c r="F7897" s="6" t="n">
        <v>0</v>
      </c>
      <c r="G7897" s="6" t="n">
        <v>0</v>
      </c>
      <c r="H7897" s="6" t="str">
        <f aca="false">IF(AND(A7897&gt;=Stimuli!$B$2,A7897&lt;=Stimuli!$C$2),Stimuli!$A$2,IF(AND(A7897&gt;=Stimuli!$B$3,A7897&lt;=Stimuli!$C$3),Stimuli!$A$3,IF(AND(A7897&gt;=Stimuli!$B$4,A7897&lt;=Stimuli!$C$4),Stimuli!$A$4,"")))</f>
        <v>02 e.l.f. - Power Grip Styling (30.03s)</v>
      </c>
      <c r="I7897" s="6" t="n">
        <f aca="false">(B7897-B7896)/((A7897-A7896)/1000)</f>
        <v>-0.18754578754573</v>
      </c>
      <c r="J7897" s="6" t="n">
        <f aca="false">IF(OR(B7897&lt;Rules!$B$2,B7897&gt;Rules!$B$3,ABS(I7897)&gt;Rules!$B$4,OR(B7898&lt;Rules!$B$2,B7898&gt;Rules!$B$3,ABS(I7898)&gt;Rules!$B$4)),1,0)</f>
        <v>0</v>
      </c>
      <c r="K7897" s="6" t="str">
        <f aca="false">IF(F7897=1,COUNTIF($F$2:F7897,1),"")</f>
        <v/>
      </c>
    </row>
    <row r="7898" customFormat="false" ht="15" hidden="false" customHeight="false" outlineLevel="0" collapsed="false">
      <c r="A7898" s="6" t="n">
        <v>62019.118</v>
      </c>
      <c r="B7898" s="6" t="n">
        <v>2.09010989010989</v>
      </c>
      <c r="C7898" s="6" t="n">
        <v>83</v>
      </c>
      <c r="D7898" s="6" t="n">
        <v>-1</v>
      </c>
      <c r="E7898" s="6" t="n">
        <v>2.15311355311355</v>
      </c>
      <c r="F7898" s="6" t="n">
        <v>0</v>
      </c>
      <c r="G7898" s="6" t="n">
        <v>0</v>
      </c>
      <c r="H7898" s="6" t="str">
        <f aca="false">IF(AND(A7898&gt;=Stimuli!$B$2,A7898&lt;=Stimuli!$C$2),Stimuli!$A$2,IF(AND(A7898&gt;=Stimuli!$B$3,A7898&lt;=Stimuli!$C$3),Stimuli!$A$3,IF(AND(A7898&gt;=Stimuli!$B$4,A7898&lt;=Stimuli!$C$4),Stimuli!$A$4,"")))</f>
        <v>02 e.l.f. - Power Grip Styling (30.03s)</v>
      </c>
      <c r="I7898" s="6" t="n">
        <f aca="false">(B7898-B7897)/((A7898-A7897)/1000)</f>
        <v>0.375091575091574</v>
      </c>
      <c r="J7898" s="6" t="n">
        <f aca="false">IF(OR(B7898&lt;Rules!$B$2,B7898&gt;Rules!$B$3,ABS(I7898)&gt;Rules!$B$4,OR(B7899&lt;Rules!$B$2,B7899&gt;Rules!$B$3,ABS(I7899)&gt;Rules!$B$4)),1,0)</f>
        <v>0</v>
      </c>
      <c r="K7898" s="6" t="str">
        <f aca="false">IF(F7898=1,COUNTIF($F$2:F7898,1),"")</f>
        <v/>
      </c>
    </row>
    <row r="7899" customFormat="false" ht="15" hidden="false" customHeight="false" outlineLevel="0" collapsed="false">
      <c r="A7899" s="6" t="n">
        <v>62026.9305</v>
      </c>
      <c r="B7899" s="6" t="n">
        <v>2.08571428571429</v>
      </c>
      <c r="C7899" s="6" t="n">
        <v>83</v>
      </c>
      <c r="D7899" s="6" t="n">
        <v>-1</v>
      </c>
      <c r="E7899" s="6" t="n">
        <v>2.15311355311355</v>
      </c>
      <c r="F7899" s="6" t="n">
        <v>0</v>
      </c>
      <c r="G7899" s="6" t="n">
        <v>0</v>
      </c>
      <c r="H7899" s="6" t="str">
        <f aca="false">IF(AND(A7899&gt;=Stimuli!$B$2,A7899&lt;=Stimuli!$C$2),Stimuli!$A$2,IF(AND(A7899&gt;=Stimuli!$B$3,A7899&lt;=Stimuli!$C$3),Stimuli!$A$3,IF(AND(A7899&gt;=Stimuli!$B$4,A7899&lt;=Stimuli!$C$4),Stimuli!$A$4,"")))</f>
        <v>02 e.l.f. - Power Grip Styling (30.03s)</v>
      </c>
      <c r="I7899" s="6" t="n">
        <f aca="false">(B7899-B7898)/((A7899-A7898)/1000)</f>
        <v>-0.562637362637418</v>
      </c>
      <c r="J7899" s="6" t="n">
        <f aca="false">IF(OR(B7899&lt;Rules!$B$2,B7899&gt;Rules!$B$3,ABS(I7899)&gt;Rules!$B$4,OR(B7900&lt;Rules!$B$2,B7900&gt;Rules!$B$3,ABS(I7900)&gt;Rules!$B$4)),1,0)</f>
        <v>0</v>
      </c>
      <c r="K7899" s="6" t="str">
        <f aca="false">IF(F7899=1,COUNTIF($F$2:F7899,1),"")</f>
        <v/>
      </c>
    </row>
    <row r="7900" customFormat="false" ht="15" hidden="false" customHeight="false" outlineLevel="0" collapsed="false">
      <c r="A7900" s="6" t="n">
        <v>62034.743</v>
      </c>
      <c r="B7900" s="6" t="n">
        <v>2.09157509157509</v>
      </c>
      <c r="C7900" s="6" t="n">
        <v>83</v>
      </c>
      <c r="D7900" s="6" t="n">
        <v>-1</v>
      </c>
      <c r="E7900" s="6" t="n">
        <v>2.15457875457875</v>
      </c>
      <c r="F7900" s="6" t="n">
        <v>0</v>
      </c>
      <c r="G7900" s="6" t="n">
        <v>0</v>
      </c>
      <c r="H7900" s="6" t="str">
        <f aca="false">IF(AND(A7900&gt;=Stimuli!$B$2,A7900&lt;=Stimuli!$C$2),Stimuli!$A$2,IF(AND(A7900&gt;=Stimuli!$B$3,A7900&lt;=Stimuli!$C$3),Stimuli!$A$3,IF(AND(A7900&gt;=Stimuli!$B$4,A7900&lt;=Stimuli!$C$4),Stimuli!$A$4,"")))</f>
        <v>02 e.l.f. - Power Grip Styling (30.03s)</v>
      </c>
      <c r="I7900" s="6" t="n">
        <f aca="false">(B7900-B7899)/((A7900-A7899)/1000)</f>
        <v>0.750183150183148</v>
      </c>
      <c r="J7900" s="6" t="n">
        <f aca="false">IF(OR(B7900&lt;Rules!$B$2,B7900&gt;Rules!$B$3,ABS(I7900)&gt;Rules!$B$4,OR(B7901&lt;Rules!$B$2,B7901&gt;Rules!$B$3,ABS(I7901)&gt;Rules!$B$4)),1,0)</f>
        <v>0</v>
      </c>
      <c r="K7900" s="6" t="str">
        <f aca="false">IF(F7900=1,COUNTIF($F$2:F7900,1),"")</f>
        <v/>
      </c>
    </row>
    <row r="7901" customFormat="false" ht="15" hidden="false" customHeight="false" outlineLevel="0" collapsed="false">
      <c r="A7901" s="6" t="n">
        <v>62042.5555</v>
      </c>
      <c r="B7901" s="6" t="n">
        <v>2.08424908424908</v>
      </c>
      <c r="C7901" s="6" t="n">
        <v>83</v>
      </c>
      <c r="D7901" s="6" t="n">
        <v>-1</v>
      </c>
      <c r="E7901" s="6" t="n">
        <v>2.15457875457875</v>
      </c>
      <c r="F7901" s="6" t="n">
        <v>0</v>
      </c>
      <c r="G7901" s="6" t="n">
        <v>0</v>
      </c>
      <c r="H7901" s="6" t="str">
        <f aca="false">IF(AND(A7901&gt;=Stimuli!$B$2,A7901&lt;=Stimuli!$C$2),Stimuli!$A$2,IF(AND(A7901&gt;=Stimuli!$B$3,A7901&lt;=Stimuli!$C$3),Stimuli!$A$3,IF(AND(A7901&gt;=Stimuli!$B$4,A7901&lt;=Stimuli!$C$4),Stimuli!$A$4,"")))</f>
        <v>02 e.l.f. - Power Grip Styling (30.03s)</v>
      </c>
      <c r="I7901" s="6" t="n">
        <f aca="false">(B7901-B7900)/((A7901-A7900)/1000)</f>
        <v>-0.937728937728878</v>
      </c>
      <c r="J7901" s="6" t="n">
        <f aca="false">IF(OR(B7901&lt;Rules!$B$2,B7901&gt;Rules!$B$3,ABS(I7901)&gt;Rules!$B$4,OR(B7902&lt;Rules!$B$2,B7902&gt;Rules!$B$3,ABS(I7902)&gt;Rules!$B$4)),1,0)</f>
        <v>0</v>
      </c>
      <c r="K7901" s="6" t="str">
        <f aca="false">IF(F7901=1,COUNTIF($F$2:F7901,1),"")</f>
        <v/>
      </c>
    </row>
    <row r="7902" customFormat="false" ht="15" hidden="false" customHeight="false" outlineLevel="0" collapsed="false">
      <c r="A7902" s="6" t="n">
        <v>62050.368</v>
      </c>
      <c r="B7902" s="6" t="n">
        <v>2.09010989010989</v>
      </c>
      <c r="C7902" s="6" t="n">
        <v>83</v>
      </c>
      <c r="D7902" s="6" t="n">
        <v>-1</v>
      </c>
      <c r="E7902" s="6" t="n">
        <v>2.15457875457875</v>
      </c>
      <c r="F7902" s="6" t="n">
        <v>0</v>
      </c>
      <c r="G7902" s="6" t="n">
        <v>0</v>
      </c>
      <c r="H7902" s="6" t="str">
        <f aca="false">IF(AND(A7902&gt;=Stimuli!$B$2,A7902&lt;=Stimuli!$C$2),Stimuli!$A$2,IF(AND(A7902&gt;=Stimuli!$B$3,A7902&lt;=Stimuli!$C$3),Stimuli!$A$3,IF(AND(A7902&gt;=Stimuli!$B$4,A7902&lt;=Stimuli!$C$4),Stimuli!$A$4,"")))</f>
        <v>02 e.l.f. - Power Grip Styling (30.03s)</v>
      </c>
      <c r="I7902" s="6" t="n">
        <f aca="false">(B7902-B7901)/((A7902-A7901)/1000)</f>
        <v>0.750183150183148</v>
      </c>
      <c r="J7902" s="6" t="n">
        <f aca="false">IF(OR(B7902&lt;Rules!$B$2,B7902&gt;Rules!$B$3,ABS(I7902)&gt;Rules!$B$4,OR(B7903&lt;Rules!$B$2,B7903&gt;Rules!$B$3,ABS(I7903)&gt;Rules!$B$4)),1,0)</f>
        <v>0</v>
      </c>
      <c r="K7902" s="6" t="str">
        <f aca="false">IF(F7902=1,COUNTIF($F$2:F7902,1),"")</f>
        <v/>
      </c>
    </row>
    <row r="7903" customFormat="false" ht="15" hidden="false" customHeight="false" outlineLevel="0" collapsed="false">
      <c r="A7903" s="6" t="n">
        <v>62058.1805</v>
      </c>
      <c r="B7903" s="6" t="n">
        <v>2.08278388278388</v>
      </c>
      <c r="C7903" s="6" t="n">
        <v>83</v>
      </c>
      <c r="D7903" s="6" t="n">
        <v>-1</v>
      </c>
      <c r="E7903" s="6" t="n">
        <v>2.15457875457875</v>
      </c>
      <c r="F7903" s="6" t="n">
        <v>0</v>
      </c>
      <c r="G7903" s="6" t="n">
        <v>0</v>
      </c>
      <c r="H7903" s="6" t="str">
        <f aca="false">IF(AND(A7903&gt;=Stimuli!$B$2,A7903&lt;=Stimuli!$C$2),Stimuli!$A$2,IF(AND(A7903&gt;=Stimuli!$B$3,A7903&lt;=Stimuli!$C$3),Stimuli!$A$3,IF(AND(A7903&gt;=Stimuli!$B$4,A7903&lt;=Stimuli!$C$4),Stimuli!$A$4,"")))</f>
        <v>02 e.l.f. - Power Grip Styling (30.03s)</v>
      </c>
      <c r="I7903" s="6" t="n">
        <f aca="false">(B7903-B7902)/((A7903-A7902)/1000)</f>
        <v>-0.937728937728878</v>
      </c>
      <c r="J7903" s="6" t="n">
        <f aca="false">IF(OR(B7903&lt;Rules!$B$2,B7903&gt;Rules!$B$3,ABS(I7903)&gt;Rules!$B$4,OR(B7904&lt;Rules!$B$2,B7904&gt;Rules!$B$3,ABS(I7904)&gt;Rules!$B$4)),1,0)</f>
        <v>0</v>
      </c>
      <c r="K7903" s="6" t="str">
        <f aca="false">IF(F7903=1,COUNTIF($F$2:F7903,1),"")</f>
        <v/>
      </c>
    </row>
    <row r="7904" customFormat="false" ht="15" hidden="false" customHeight="false" outlineLevel="0" collapsed="false">
      <c r="A7904" s="6" t="n">
        <v>62065.993</v>
      </c>
      <c r="B7904" s="6" t="n">
        <v>2.09010989010989</v>
      </c>
      <c r="C7904" s="6" t="n">
        <v>83</v>
      </c>
      <c r="D7904" s="6" t="n">
        <v>-1</v>
      </c>
      <c r="E7904" s="6" t="n">
        <v>2.15604395604396</v>
      </c>
      <c r="F7904" s="6" t="n">
        <v>0</v>
      </c>
      <c r="G7904" s="6" t="n">
        <v>0</v>
      </c>
      <c r="H7904" s="6" t="str">
        <f aca="false">IF(AND(A7904&gt;=Stimuli!$B$2,A7904&lt;=Stimuli!$C$2),Stimuli!$A$2,IF(AND(A7904&gt;=Stimuli!$B$3,A7904&lt;=Stimuli!$C$3),Stimuli!$A$3,IF(AND(A7904&gt;=Stimuli!$B$4,A7904&lt;=Stimuli!$C$4),Stimuli!$A$4,"")))</f>
        <v>02 e.l.f. - Power Grip Styling (30.03s)</v>
      </c>
      <c r="I7904" s="6" t="n">
        <f aca="false">(B7904-B7903)/((A7904-A7903)/1000)</f>
        <v>0.937728937728878</v>
      </c>
      <c r="J7904" s="6" t="n">
        <f aca="false">IF(OR(B7904&lt;Rules!$B$2,B7904&gt;Rules!$B$3,ABS(I7904)&gt;Rules!$B$4,OR(B7905&lt;Rules!$B$2,B7905&gt;Rules!$B$3,ABS(I7905)&gt;Rules!$B$4)),1,0)</f>
        <v>0</v>
      </c>
      <c r="K7904" s="6" t="str">
        <f aca="false">IF(F7904=1,COUNTIF($F$2:F7904,1),"")</f>
        <v/>
      </c>
    </row>
    <row r="7905" customFormat="false" ht="15" hidden="false" customHeight="false" outlineLevel="0" collapsed="false">
      <c r="A7905" s="6" t="n">
        <v>62073.8055</v>
      </c>
      <c r="B7905" s="6" t="n">
        <v>2.08131868131868</v>
      </c>
      <c r="C7905" s="6" t="n">
        <v>83</v>
      </c>
      <c r="D7905" s="6" t="n">
        <v>-1</v>
      </c>
      <c r="E7905" s="6" t="n">
        <v>2.15604395604396</v>
      </c>
      <c r="F7905" s="6" t="n">
        <v>0</v>
      </c>
      <c r="G7905" s="6" t="n">
        <v>0</v>
      </c>
      <c r="H7905" s="6" t="str">
        <f aca="false">IF(AND(A7905&gt;=Stimuli!$B$2,A7905&lt;=Stimuli!$C$2),Stimuli!$A$2,IF(AND(A7905&gt;=Stimuli!$B$3,A7905&lt;=Stimuli!$C$3),Stimuli!$A$3,IF(AND(A7905&gt;=Stimuli!$B$4,A7905&lt;=Stimuli!$C$4),Stimuli!$A$4,"")))</f>
        <v>02 e.l.f. - Power Grip Styling (30.03s)</v>
      </c>
      <c r="I7905" s="6" t="n">
        <f aca="false">(B7905-B7904)/((A7905-A7904)/1000)</f>
        <v>-1.12527472527472</v>
      </c>
      <c r="J7905" s="6" t="n">
        <f aca="false">IF(OR(B7905&lt;Rules!$B$2,B7905&gt;Rules!$B$3,ABS(I7905)&gt;Rules!$B$4,OR(B7906&lt;Rules!$B$2,B7906&gt;Rules!$B$3,ABS(I7906)&gt;Rules!$B$4)),1,0)</f>
        <v>0</v>
      </c>
      <c r="K7905" s="6" t="str">
        <f aca="false">IF(F7905=1,COUNTIF($F$2:F7905,1),"")</f>
        <v/>
      </c>
    </row>
    <row r="7906" customFormat="false" ht="15" hidden="false" customHeight="false" outlineLevel="0" collapsed="false">
      <c r="A7906" s="6" t="n">
        <v>62081.618</v>
      </c>
      <c r="B7906" s="6" t="n">
        <v>2.08864468864469</v>
      </c>
      <c r="C7906" s="6" t="n">
        <v>83</v>
      </c>
      <c r="D7906" s="6" t="n">
        <v>-1</v>
      </c>
      <c r="E7906" s="6" t="n">
        <v>2.15604395604396</v>
      </c>
      <c r="F7906" s="6" t="n">
        <v>0</v>
      </c>
      <c r="G7906" s="6" t="n">
        <v>0</v>
      </c>
      <c r="H7906" s="6" t="str">
        <f aca="false">IF(AND(A7906&gt;=Stimuli!$B$2,A7906&lt;=Stimuli!$C$2),Stimuli!$A$2,IF(AND(A7906&gt;=Stimuli!$B$3,A7906&lt;=Stimuli!$C$3),Stimuli!$A$3,IF(AND(A7906&gt;=Stimuli!$B$4,A7906&lt;=Stimuli!$C$4),Stimuli!$A$4,"")))</f>
        <v>02 e.l.f. - Power Grip Styling (30.03s)</v>
      </c>
      <c r="I7906" s="6" t="n">
        <f aca="false">(B7906-B7905)/((A7906-A7905)/1000)</f>
        <v>0.937728937728878</v>
      </c>
      <c r="J7906" s="6" t="n">
        <f aca="false">IF(OR(B7906&lt;Rules!$B$2,B7906&gt;Rules!$B$3,ABS(I7906)&gt;Rules!$B$4,OR(B7907&lt;Rules!$B$2,B7907&gt;Rules!$B$3,ABS(I7907)&gt;Rules!$B$4)),1,0)</f>
        <v>0</v>
      </c>
      <c r="K7906" s="6" t="str">
        <f aca="false">IF(F7906=1,COUNTIF($F$2:F7906,1),"")</f>
        <v/>
      </c>
    </row>
    <row r="7907" customFormat="false" ht="15" hidden="false" customHeight="false" outlineLevel="0" collapsed="false">
      <c r="A7907" s="6" t="n">
        <v>62089.4305</v>
      </c>
      <c r="B7907" s="6" t="n">
        <v>2.08131868131868</v>
      </c>
      <c r="C7907" s="6" t="n">
        <v>83</v>
      </c>
      <c r="D7907" s="6" t="n">
        <v>-1</v>
      </c>
      <c r="E7907" s="6" t="n">
        <v>2.15604395604396</v>
      </c>
      <c r="F7907" s="6" t="n">
        <v>0</v>
      </c>
      <c r="G7907" s="6" t="n">
        <v>0</v>
      </c>
      <c r="H7907" s="6" t="str">
        <f aca="false">IF(AND(A7907&gt;=Stimuli!$B$2,A7907&lt;=Stimuli!$C$2),Stimuli!$A$2,IF(AND(A7907&gt;=Stimuli!$B$3,A7907&lt;=Stimuli!$C$3),Stimuli!$A$3,IF(AND(A7907&gt;=Stimuli!$B$4,A7907&lt;=Stimuli!$C$4),Stimuli!$A$4,"")))</f>
        <v>02 e.l.f. - Power Grip Styling (30.03s)</v>
      </c>
      <c r="I7907" s="6" t="n">
        <f aca="false">(B7907-B7906)/((A7907-A7906)/1000)</f>
        <v>-0.937728937728878</v>
      </c>
      <c r="J7907" s="6" t="n">
        <f aca="false">IF(OR(B7907&lt;Rules!$B$2,B7907&gt;Rules!$B$3,ABS(I7907)&gt;Rules!$B$4,OR(B7908&lt;Rules!$B$2,B7908&gt;Rules!$B$3,ABS(I7908)&gt;Rules!$B$4)),1,0)</f>
        <v>0</v>
      </c>
      <c r="K7907" s="6" t="str">
        <f aca="false">IF(F7907=1,COUNTIF($F$2:F7907,1),"")</f>
        <v/>
      </c>
    </row>
    <row r="7908" customFormat="false" ht="15" hidden="false" customHeight="false" outlineLevel="0" collapsed="false">
      <c r="A7908" s="6" t="n">
        <v>62097.243</v>
      </c>
      <c r="B7908" s="6" t="n">
        <v>2.08571428571429</v>
      </c>
      <c r="C7908" s="6" t="n">
        <v>83</v>
      </c>
      <c r="D7908" s="6" t="n">
        <v>-1</v>
      </c>
      <c r="E7908" s="6" t="n">
        <v>2.15604395604396</v>
      </c>
      <c r="F7908" s="6" t="n">
        <v>0</v>
      </c>
      <c r="G7908" s="6" t="n">
        <v>0</v>
      </c>
      <c r="H7908" s="6" t="str">
        <f aca="false">IF(AND(A7908&gt;=Stimuli!$B$2,A7908&lt;=Stimuli!$C$2),Stimuli!$A$2,IF(AND(A7908&gt;=Stimuli!$B$3,A7908&lt;=Stimuli!$C$3),Stimuli!$A$3,IF(AND(A7908&gt;=Stimuli!$B$4,A7908&lt;=Stimuli!$C$4),Stimuli!$A$4,"")))</f>
        <v>02 e.l.f. - Power Grip Styling (30.03s)</v>
      </c>
      <c r="I7908" s="6" t="n">
        <f aca="false">(B7908-B7907)/((A7908-A7907)/1000)</f>
        <v>0.562637362637304</v>
      </c>
      <c r="J7908" s="6" t="n">
        <f aca="false">IF(OR(B7908&lt;Rules!$B$2,B7908&gt;Rules!$B$3,ABS(I7908)&gt;Rules!$B$4,OR(B7909&lt;Rules!$B$2,B7909&gt;Rules!$B$3,ABS(I7909)&gt;Rules!$B$4)),1,0)</f>
        <v>0</v>
      </c>
      <c r="K7908" s="6" t="str">
        <f aca="false">IF(F7908=1,COUNTIF($F$2:F7908,1),"")</f>
        <v/>
      </c>
    </row>
    <row r="7909" customFormat="false" ht="15" hidden="false" customHeight="false" outlineLevel="0" collapsed="false">
      <c r="A7909" s="6" t="n">
        <v>62105.0555</v>
      </c>
      <c r="B7909" s="6" t="n">
        <v>2.08131868131868</v>
      </c>
      <c r="C7909" s="6" t="n">
        <v>83</v>
      </c>
      <c r="D7909" s="6" t="n">
        <v>-1</v>
      </c>
      <c r="E7909" s="6" t="n">
        <v>2.15604395604396</v>
      </c>
      <c r="F7909" s="6" t="n">
        <v>0</v>
      </c>
      <c r="G7909" s="6" t="n">
        <v>0</v>
      </c>
      <c r="H7909" s="6" t="str">
        <f aca="false">IF(AND(A7909&gt;=Stimuli!$B$2,A7909&lt;=Stimuli!$C$2),Stimuli!$A$2,IF(AND(A7909&gt;=Stimuli!$B$3,A7909&lt;=Stimuli!$C$3),Stimuli!$A$3,IF(AND(A7909&gt;=Stimuli!$B$4,A7909&lt;=Stimuli!$C$4),Stimuli!$A$4,"")))</f>
        <v>02 e.l.f. - Power Grip Styling (30.03s)</v>
      </c>
      <c r="I7909" s="6" t="n">
        <f aca="false">(B7909-B7908)/((A7909-A7908)/1000)</f>
        <v>-0.562637362637304</v>
      </c>
      <c r="J7909" s="6" t="n">
        <f aca="false">IF(OR(B7909&lt;Rules!$B$2,B7909&gt;Rules!$B$3,ABS(I7909)&gt;Rules!$B$4,OR(B7910&lt;Rules!$B$2,B7910&gt;Rules!$B$3,ABS(I7910)&gt;Rules!$B$4)),1,0)</f>
        <v>0</v>
      </c>
      <c r="K7909" s="6" t="str">
        <f aca="false">IF(F7909=1,COUNTIF($F$2:F7909,1),"")</f>
        <v/>
      </c>
    </row>
    <row r="7910" customFormat="false" ht="15" hidden="false" customHeight="false" outlineLevel="0" collapsed="false">
      <c r="A7910" s="6" t="n">
        <v>62112.868</v>
      </c>
      <c r="B7910" s="6" t="n">
        <v>2.08424908424908</v>
      </c>
      <c r="C7910" s="6" t="n">
        <v>83</v>
      </c>
      <c r="D7910" s="6" t="n">
        <v>-1</v>
      </c>
      <c r="E7910" s="6" t="n">
        <v>2.15604395604396</v>
      </c>
      <c r="F7910" s="6" t="n">
        <v>0</v>
      </c>
      <c r="G7910" s="6" t="n">
        <v>0</v>
      </c>
      <c r="H7910" s="6" t="str">
        <f aca="false">IF(AND(A7910&gt;=Stimuli!$B$2,A7910&lt;=Stimuli!$C$2),Stimuli!$A$2,IF(AND(A7910&gt;=Stimuli!$B$3,A7910&lt;=Stimuli!$C$3),Stimuli!$A$3,IF(AND(A7910&gt;=Stimuli!$B$4,A7910&lt;=Stimuli!$C$4),Stimuli!$A$4,"")))</f>
        <v>02 e.l.f. - Power Grip Styling (30.03s)</v>
      </c>
      <c r="I7910" s="6" t="n">
        <f aca="false">(B7910-B7909)/((A7910-A7909)/1000)</f>
        <v>0.375091575091574</v>
      </c>
      <c r="J7910" s="6" t="n">
        <f aca="false">IF(OR(B7910&lt;Rules!$B$2,B7910&gt;Rules!$B$3,ABS(I7910)&gt;Rules!$B$4,OR(B7911&lt;Rules!$B$2,B7911&gt;Rules!$B$3,ABS(I7911)&gt;Rules!$B$4)),1,0)</f>
        <v>0</v>
      </c>
      <c r="K7910" s="6" t="str">
        <f aca="false">IF(F7910=1,COUNTIF($F$2:F7910,1),"")</f>
        <v/>
      </c>
    </row>
    <row r="7911" customFormat="false" ht="15" hidden="false" customHeight="false" outlineLevel="0" collapsed="false">
      <c r="A7911" s="6" t="n">
        <v>62120.6805</v>
      </c>
      <c r="B7911" s="6" t="n">
        <v>2.08278388278388</v>
      </c>
      <c r="C7911" s="6" t="n">
        <v>83</v>
      </c>
      <c r="D7911" s="6" t="n">
        <v>-1</v>
      </c>
      <c r="E7911" s="6" t="n">
        <v>2.15750915750916</v>
      </c>
      <c r="F7911" s="6" t="n">
        <v>0</v>
      </c>
      <c r="G7911" s="6" t="n">
        <v>0</v>
      </c>
      <c r="H7911" s="6" t="str">
        <f aca="false">IF(AND(A7911&gt;=Stimuli!$B$2,A7911&lt;=Stimuli!$C$2),Stimuli!$A$2,IF(AND(A7911&gt;=Stimuli!$B$3,A7911&lt;=Stimuli!$C$3),Stimuli!$A$3,IF(AND(A7911&gt;=Stimuli!$B$4,A7911&lt;=Stimuli!$C$4),Stimuli!$A$4,"")))</f>
        <v>02 e.l.f. - Power Grip Styling (30.03s)</v>
      </c>
      <c r="I7911" s="6" t="n">
        <f aca="false">(B7911-B7910)/((A7911-A7910)/1000)</f>
        <v>-0.18754578754573</v>
      </c>
      <c r="J7911" s="6" t="n">
        <f aca="false">IF(OR(B7911&lt;Rules!$B$2,B7911&gt;Rules!$B$3,ABS(I7911)&gt;Rules!$B$4,OR(B7912&lt;Rules!$B$2,B7912&gt;Rules!$B$3,ABS(I7912)&gt;Rules!$B$4)),1,0)</f>
        <v>0</v>
      </c>
      <c r="K7911" s="6" t="str">
        <f aca="false">IF(F7911=1,COUNTIF($F$2:F7911,1),"")</f>
        <v/>
      </c>
    </row>
    <row r="7912" customFormat="false" ht="15" hidden="false" customHeight="false" outlineLevel="0" collapsed="false">
      <c r="A7912" s="6" t="n">
        <v>62128.493</v>
      </c>
      <c r="B7912" s="6" t="n">
        <v>2.08278388278388</v>
      </c>
      <c r="C7912" s="6" t="n">
        <v>83</v>
      </c>
      <c r="D7912" s="6" t="n">
        <v>-1</v>
      </c>
      <c r="E7912" s="6" t="n">
        <v>2.15750915750916</v>
      </c>
      <c r="F7912" s="6" t="n">
        <v>0</v>
      </c>
      <c r="G7912" s="6" t="n">
        <v>0</v>
      </c>
      <c r="H7912" s="6" t="str">
        <f aca="false">IF(AND(A7912&gt;=Stimuli!$B$2,A7912&lt;=Stimuli!$C$2),Stimuli!$A$2,IF(AND(A7912&gt;=Stimuli!$B$3,A7912&lt;=Stimuli!$C$3),Stimuli!$A$3,IF(AND(A7912&gt;=Stimuli!$B$4,A7912&lt;=Stimuli!$C$4),Stimuli!$A$4,"")))</f>
        <v>02 e.l.f. - Power Grip Styling (30.03s)</v>
      </c>
      <c r="I7912" s="6" t="n">
        <f aca="false">(B7912-B7911)/((A7912-A7911)/1000)</f>
        <v>0</v>
      </c>
      <c r="J7912" s="6" t="n">
        <f aca="false">IF(OR(B7912&lt;Rules!$B$2,B7912&gt;Rules!$B$3,ABS(I7912)&gt;Rules!$B$4,OR(B7913&lt;Rules!$B$2,B7913&gt;Rules!$B$3,ABS(I7913)&gt;Rules!$B$4)),1,0)</f>
        <v>0</v>
      </c>
      <c r="K7912" s="6" t="str">
        <f aca="false">IF(F7912=1,COUNTIF($F$2:F7912,1),"")</f>
        <v/>
      </c>
    </row>
    <row r="7913" customFormat="false" ht="15" hidden="false" customHeight="false" outlineLevel="0" collapsed="false">
      <c r="A7913" s="6" t="n">
        <v>62136.3055</v>
      </c>
      <c r="B7913" s="6" t="n">
        <v>2.08424908424908</v>
      </c>
      <c r="C7913" s="6" t="n">
        <v>83</v>
      </c>
      <c r="D7913" s="6" t="n">
        <v>-1</v>
      </c>
      <c r="E7913" s="6" t="n">
        <v>2.15750915750916</v>
      </c>
      <c r="F7913" s="6" t="n">
        <v>0</v>
      </c>
      <c r="G7913" s="6" t="n">
        <v>0</v>
      </c>
      <c r="H7913" s="6" t="str">
        <f aca="false">IF(AND(A7913&gt;=Stimuli!$B$2,A7913&lt;=Stimuli!$C$2),Stimuli!$A$2,IF(AND(A7913&gt;=Stimuli!$B$3,A7913&lt;=Stimuli!$C$3),Stimuli!$A$3,IF(AND(A7913&gt;=Stimuli!$B$4,A7913&lt;=Stimuli!$C$4),Stimuli!$A$4,"")))</f>
        <v>02 e.l.f. - Power Grip Styling (30.03s)</v>
      </c>
      <c r="I7913" s="6" t="n">
        <f aca="false">(B7913-B7912)/((A7913-A7912)/1000)</f>
        <v>0.18754578754573</v>
      </c>
      <c r="J7913" s="6" t="n">
        <f aca="false">IF(OR(B7913&lt;Rules!$B$2,B7913&gt;Rules!$B$3,ABS(I7913)&gt;Rules!$B$4,OR(B7914&lt;Rules!$B$2,B7914&gt;Rules!$B$3,ABS(I7914)&gt;Rules!$B$4)),1,0)</f>
        <v>0</v>
      </c>
      <c r="K7913" s="6" t="str">
        <f aca="false">IF(F7913=1,COUNTIF($F$2:F7913,1),"")</f>
        <v/>
      </c>
    </row>
    <row r="7914" customFormat="false" ht="15" hidden="false" customHeight="false" outlineLevel="0" collapsed="false">
      <c r="A7914" s="6" t="n">
        <v>62144.118</v>
      </c>
      <c r="B7914" s="6" t="n">
        <v>2.07985347985348</v>
      </c>
      <c r="C7914" s="6" t="n">
        <v>83</v>
      </c>
      <c r="D7914" s="6" t="n">
        <v>-1</v>
      </c>
      <c r="E7914" s="6" t="n">
        <v>2.15750915750916</v>
      </c>
      <c r="F7914" s="6" t="n">
        <v>0</v>
      </c>
      <c r="G7914" s="6" t="n">
        <v>0</v>
      </c>
      <c r="H7914" s="6" t="str">
        <f aca="false">IF(AND(A7914&gt;=Stimuli!$B$2,A7914&lt;=Stimuli!$C$2),Stimuli!$A$2,IF(AND(A7914&gt;=Stimuli!$B$3,A7914&lt;=Stimuli!$C$3),Stimuli!$A$3,IF(AND(A7914&gt;=Stimuli!$B$4,A7914&lt;=Stimuli!$C$4),Stimuli!$A$4,"")))</f>
        <v>02 e.l.f. - Power Grip Styling (30.03s)</v>
      </c>
      <c r="I7914" s="6" t="n">
        <f aca="false">(B7914-B7913)/((A7914-A7913)/1000)</f>
        <v>-0.562637362637304</v>
      </c>
      <c r="J7914" s="6" t="n">
        <f aca="false">IF(OR(B7914&lt;Rules!$B$2,B7914&gt;Rules!$B$3,ABS(I7914)&gt;Rules!$B$4,OR(B7915&lt;Rules!$B$2,B7915&gt;Rules!$B$3,ABS(I7915)&gt;Rules!$B$4)),1,0)</f>
        <v>0</v>
      </c>
      <c r="K7914" s="6" t="str">
        <f aca="false">IF(F7914=1,COUNTIF($F$2:F7914,1),"")</f>
        <v/>
      </c>
    </row>
    <row r="7915" customFormat="false" ht="15" hidden="false" customHeight="false" outlineLevel="0" collapsed="false">
      <c r="A7915" s="6" t="n">
        <v>62151.9305</v>
      </c>
      <c r="B7915" s="6" t="n">
        <v>2.08571428571429</v>
      </c>
      <c r="C7915" s="6" t="n">
        <v>83</v>
      </c>
      <c r="D7915" s="6" t="n">
        <v>-1</v>
      </c>
      <c r="E7915" s="6" t="n">
        <v>2.15750915750916</v>
      </c>
      <c r="F7915" s="6" t="n">
        <v>0</v>
      </c>
      <c r="G7915" s="6" t="n">
        <v>0</v>
      </c>
      <c r="H7915" s="6" t="str">
        <f aca="false">IF(AND(A7915&gt;=Stimuli!$B$2,A7915&lt;=Stimuli!$C$2),Stimuli!$A$2,IF(AND(A7915&gt;=Stimuli!$B$3,A7915&lt;=Stimuli!$C$3),Stimuli!$A$3,IF(AND(A7915&gt;=Stimuli!$B$4,A7915&lt;=Stimuli!$C$4),Stimuli!$A$4,"")))</f>
        <v>02 e.l.f. - Power Grip Styling (30.03s)</v>
      </c>
      <c r="I7915" s="6" t="n">
        <f aca="false">(B7915-B7914)/((A7915-A7914)/1000)</f>
        <v>0.750183150183034</v>
      </c>
      <c r="J7915" s="6" t="n">
        <f aca="false">IF(OR(B7915&lt;Rules!$B$2,B7915&gt;Rules!$B$3,ABS(I7915)&gt;Rules!$B$4,OR(B7916&lt;Rules!$B$2,B7916&gt;Rules!$B$3,ABS(I7916)&gt;Rules!$B$4)),1,0)</f>
        <v>0</v>
      </c>
      <c r="K7915" s="6" t="str">
        <f aca="false">IF(F7915=1,COUNTIF($F$2:F7915,1),"")</f>
        <v/>
      </c>
    </row>
    <row r="7916" customFormat="false" ht="15" hidden="false" customHeight="false" outlineLevel="0" collapsed="false">
      <c r="A7916" s="6" t="n">
        <v>62159.743</v>
      </c>
      <c r="B7916" s="6" t="n">
        <v>2.07838827838828</v>
      </c>
      <c r="C7916" s="6" t="n">
        <v>83</v>
      </c>
      <c r="D7916" s="6" t="n">
        <v>-1</v>
      </c>
      <c r="E7916" s="6" t="n">
        <v>2.15750915750916</v>
      </c>
      <c r="F7916" s="6" t="n">
        <v>0</v>
      </c>
      <c r="G7916" s="6" t="n">
        <v>0</v>
      </c>
      <c r="H7916" s="6" t="str">
        <f aca="false">IF(AND(A7916&gt;=Stimuli!$B$2,A7916&lt;=Stimuli!$C$2),Stimuli!$A$2,IF(AND(A7916&gt;=Stimuli!$B$3,A7916&lt;=Stimuli!$C$3),Stimuli!$A$3,IF(AND(A7916&gt;=Stimuli!$B$4,A7916&lt;=Stimuli!$C$4),Stimuli!$A$4,"")))</f>
        <v>02 e.l.f. - Power Grip Styling (30.03s)</v>
      </c>
      <c r="I7916" s="6" t="n">
        <f aca="false">(B7916-B7915)/((A7916-A7915)/1000)</f>
        <v>-0.937728937728878</v>
      </c>
      <c r="J7916" s="6" t="n">
        <f aca="false">IF(OR(B7916&lt;Rules!$B$2,B7916&gt;Rules!$B$3,ABS(I7916)&gt;Rules!$B$4,OR(B7917&lt;Rules!$B$2,B7917&gt;Rules!$B$3,ABS(I7917)&gt;Rules!$B$4)),1,0)</f>
        <v>0</v>
      </c>
      <c r="K7916" s="6" t="str">
        <f aca="false">IF(F7916=1,COUNTIF($F$2:F7916,1),"")</f>
        <v/>
      </c>
    </row>
    <row r="7917" customFormat="false" ht="15" hidden="false" customHeight="false" outlineLevel="0" collapsed="false">
      <c r="A7917" s="6" t="n">
        <v>62167.5555</v>
      </c>
      <c r="B7917" s="6" t="n">
        <v>2.08571428571429</v>
      </c>
      <c r="C7917" s="6" t="n">
        <v>83</v>
      </c>
      <c r="D7917" s="6" t="n">
        <v>-1</v>
      </c>
      <c r="E7917" s="6" t="n">
        <v>2.15750915750916</v>
      </c>
      <c r="F7917" s="6" t="n">
        <v>0</v>
      </c>
      <c r="G7917" s="6" t="n">
        <v>0</v>
      </c>
      <c r="H7917" s="6" t="str">
        <f aca="false">IF(AND(A7917&gt;=Stimuli!$B$2,A7917&lt;=Stimuli!$C$2),Stimuli!$A$2,IF(AND(A7917&gt;=Stimuli!$B$3,A7917&lt;=Stimuli!$C$3),Stimuli!$A$3,IF(AND(A7917&gt;=Stimuli!$B$4,A7917&lt;=Stimuli!$C$4),Stimuli!$A$4,"")))</f>
        <v>02 e.l.f. - Power Grip Styling (30.03s)</v>
      </c>
      <c r="I7917" s="6" t="n">
        <f aca="false">(B7917-B7916)/((A7917-A7916)/1000)</f>
        <v>0.937728937728878</v>
      </c>
      <c r="J7917" s="6" t="n">
        <f aca="false">IF(OR(B7917&lt;Rules!$B$2,B7917&gt;Rules!$B$3,ABS(I7917)&gt;Rules!$B$4,OR(B7918&lt;Rules!$B$2,B7918&gt;Rules!$B$3,ABS(I7918)&gt;Rules!$B$4)),1,0)</f>
        <v>0</v>
      </c>
      <c r="K7917" s="6" t="str">
        <f aca="false">IF(F7917=1,COUNTIF($F$2:F7917,1),"")</f>
        <v/>
      </c>
    </row>
    <row r="7918" customFormat="false" ht="15" hidden="false" customHeight="false" outlineLevel="0" collapsed="false">
      <c r="A7918" s="6" t="n">
        <v>62175.368</v>
      </c>
      <c r="B7918" s="6" t="n">
        <v>2.07692307692308</v>
      </c>
      <c r="C7918" s="6" t="n">
        <v>83</v>
      </c>
      <c r="D7918" s="6" t="n">
        <v>-1</v>
      </c>
      <c r="E7918" s="6" t="n">
        <v>2.15750915750916</v>
      </c>
      <c r="F7918" s="6" t="n">
        <v>0</v>
      </c>
      <c r="G7918" s="6" t="n">
        <v>0</v>
      </c>
      <c r="H7918" s="6" t="str">
        <f aca="false">IF(AND(A7918&gt;=Stimuli!$B$2,A7918&lt;=Stimuli!$C$2),Stimuli!$A$2,IF(AND(A7918&gt;=Stimuli!$B$3,A7918&lt;=Stimuli!$C$3),Stimuli!$A$3,IF(AND(A7918&gt;=Stimuli!$B$4,A7918&lt;=Stimuli!$C$4),Stimuli!$A$4,"")))</f>
        <v>02 e.l.f. - Power Grip Styling (30.03s)</v>
      </c>
      <c r="I7918" s="6" t="n">
        <f aca="false">(B7918-B7917)/((A7918-A7917)/1000)</f>
        <v>-1.12527472527461</v>
      </c>
      <c r="J7918" s="6" t="n">
        <f aca="false">IF(OR(B7918&lt;Rules!$B$2,B7918&gt;Rules!$B$3,ABS(I7918)&gt;Rules!$B$4,OR(B7919&lt;Rules!$B$2,B7919&gt;Rules!$B$3,ABS(I7919)&gt;Rules!$B$4)),1,0)</f>
        <v>0</v>
      </c>
      <c r="K7918" s="6" t="str">
        <f aca="false">IF(F7918=1,COUNTIF($F$2:F7918,1),"")</f>
        <v/>
      </c>
    </row>
    <row r="7919" customFormat="false" ht="15" hidden="false" customHeight="false" outlineLevel="0" collapsed="false">
      <c r="A7919" s="6" t="n">
        <v>62183.1805</v>
      </c>
      <c r="B7919" s="6" t="n">
        <v>2.08424908424908</v>
      </c>
      <c r="C7919" s="6" t="n">
        <v>83</v>
      </c>
      <c r="D7919" s="6" t="n">
        <v>-1</v>
      </c>
      <c r="E7919" s="6" t="n">
        <v>2.15750915750916</v>
      </c>
      <c r="F7919" s="6" t="n">
        <v>0</v>
      </c>
      <c r="G7919" s="6" t="n">
        <v>0</v>
      </c>
      <c r="H7919" s="6" t="str">
        <f aca="false">IF(AND(A7919&gt;=Stimuli!$B$2,A7919&lt;=Stimuli!$C$2),Stimuli!$A$2,IF(AND(A7919&gt;=Stimuli!$B$3,A7919&lt;=Stimuli!$C$3),Stimuli!$A$3,IF(AND(A7919&gt;=Stimuli!$B$4,A7919&lt;=Stimuli!$C$4),Stimuli!$A$4,"")))</f>
        <v>02 e.l.f. - Power Grip Styling (30.03s)</v>
      </c>
      <c r="I7919" s="6" t="n">
        <f aca="false">(B7919-B7918)/((A7919-A7918)/1000)</f>
        <v>0.937728937728878</v>
      </c>
      <c r="J7919" s="6" t="n">
        <f aca="false">IF(OR(B7919&lt;Rules!$B$2,B7919&gt;Rules!$B$3,ABS(I7919)&gt;Rules!$B$4,OR(B7920&lt;Rules!$B$2,B7920&gt;Rules!$B$3,ABS(I7920)&gt;Rules!$B$4)),1,0)</f>
        <v>0</v>
      </c>
      <c r="K7919" s="6" t="str">
        <f aca="false">IF(F7919=1,COUNTIF($F$2:F7919,1),"")</f>
        <v/>
      </c>
    </row>
    <row r="7920" customFormat="false" ht="15" hidden="false" customHeight="false" outlineLevel="0" collapsed="false">
      <c r="A7920" s="6" t="n">
        <v>62190.993</v>
      </c>
      <c r="B7920" s="6" t="n">
        <v>2.07692307692308</v>
      </c>
      <c r="C7920" s="6" t="n">
        <v>83</v>
      </c>
      <c r="D7920" s="6" t="n">
        <v>-1</v>
      </c>
      <c r="E7920" s="6" t="n">
        <v>2.15750915750916</v>
      </c>
      <c r="F7920" s="6" t="n">
        <v>0</v>
      </c>
      <c r="G7920" s="6" t="n">
        <v>0</v>
      </c>
      <c r="H7920" s="6" t="str">
        <f aca="false">IF(AND(A7920&gt;=Stimuli!$B$2,A7920&lt;=Stimuli!$C$2),Stimuli!$A$2,IF(AND(A7920&gt;=Stimuli!$B$3,A7920&lt;=Stimuli!$C$3),Stimuli!$A$3,IF(AND(A7920&gt;=Stimuli!$B$4,A7920&lt;=Stimuli!$C$4),Stimuli!$A$4,"")))</f>
        <v>02 e.l.f. - Power Grip Styling (30.03s)</v>
      </c>
      <c r="I7920" s="6" t="n">
        <f aca="false">(B7920-B7919)/((A7920-A7919)/1000)</f>
        <v>-0.937728937728878</v>
      </c>
      <c r="J7920" s="6" t="n">
        <f aca="false">IF(OR(B7920&lt;Rules!$B$2,B7920&gt;Rules!$B$3,ABS(I7920)&gt;Rules!$B$4,OR(B7921&lt;Rules!$B$2,B7921&gt;Rules!$B$3,ABS(I7921)&gt;Rules!$B$4)),1,0)</f>
        <v>0</v>
      </c>
      <c r="K7920" s="6" t="str">
        <f aca="false">IF(F7920=1,COUNTIF($F$2:F7920,1),"")</f>
        <v/>
      </c>
    </row>
    <row r="7921" customFormat="false" ht="15" hidden="false" customHeight="false" outlineLevel="0" collapsed="false">
      <c r="A7921" s="6" t="n">
        <v>62198.8055</v>
      </c>
      <c r="B7921" s="6" t="n">
        <v>2.08424908424908</v>
      </c>
      <c r="C7921" s="6" t="n">
        <v>83</v>
      </c>
      <c r="D7921" s="6" t="n">
        <v>-1</v>
      </c>
      <c r="E7921" s="6" t="n">
        <v>2.15750915750916</v>
      </c>
      <c r="F7921" s="6" t="n">
        <v>0</v>
      </c>
      <c r="G7921" s="6" t="n">
        <v>0</v>
      </c>
      <c r="H7921" s="6" t="str">
        <f aca="false">IF(AND(A7921&gt;=Stimuli!$B$2,A7921&lt;=Stimuli!$C$2),Stimuli!$A$2,IF(AND(A7921&gt;=Stimuli!$B$3,A7921&lt;=Stimuli!$C$3),Stimuli!$A$3,IF(AND(A7921&gt;=Stimuli!$B$4,A7921&lt;=Stimuli!$C$4),Stimuli!$A$4,"")))</f>
        <v>02 e.l.f. - Power Grip Styling (30.03s)</v>
      </c>
      <c r="I7921" s="6" t="n">
        <f aca="false">(B7921-B7920)/((A7921-A7920)/1000)</f>
        <v>0.937728937728878</v>
      </c>
      <c r="J7921" s="6" t="n">
        <f aca="false">IF(OR(B7921&lt;Rules!$B$2,B7921&gt;Rules!$B$3,ABS(I7921)&gt;Rules!$B$4,OR(B7922&lt;Rules!$B$2,B7922&gt;Rules!$B$3,ABS(I7922)&gt;Rules!$B$4)),1,0)</f>
        <v>0</v>
      </c>
      <c r="K7921" s="6" t="str">
        <f aca="false">IF(F7921=1,COUNTIF($F$2:F7921,1),"")</f>
        <v/>
      </c>
    </row>
    <row r="7922" customFormat="false" ht="15" hidden="false" customHeight="false" outlineLevel="0" collapsed="false">
      <c r="A7922" s="6" t="n">
        <v>62206.618</v>
      </c>
      <c r="B7922" s="6" t="n">
        <v>2.07692307692308</v>
      </c>
      <c r="C7922" s="6" t="n">
        <v>83</v>
      </c>
      <c r="D7922" s="6" t="n">
        <v>-1</v>
      </c>
      <c r="E7922" s="6" t="n">
        <v>2.15897435897436</v>
      </c>
      <c r="F7922" s="6" t="n">
        <v>0</v>
      </c>
      <c r="G7922" s="6" t="n">
        <v>0</v>
      </c>
      <c r="H7922" s="6" t="str">
        <f aca="false">IF(AND(A7922&gt;=Stimuli!$B$2,A7922&lt;=Stimuli!$C$2),Stimuli!$A$2,IF(AND(A7922&gt;=Stimuli!$B$3,A7922&lt;=Stimuli!$C$3),Stimuli!$A$3,IF(AND(A7922&gt;=Stimuli!$B$4,A7922&lt;=Stimuli!$C$4),Stimuli!$A$4,"")))</f>
        <v>02 e.l.f. - Power Grip Styling (30.03s)</v>
      </c>
      <c r="I7922" s="6" t="n">
        <f aca="false">(B7922-B7921)/((A7922-A7921)/1000)</f>
        <v>-0.937728937728878</v>
      </c>
      <c r="J7922" s="6" t="n">
        <f aca="false">IF(OR(B7922&lt;Rules!$B$2,B7922&gt;Rules!$B$3,ABS(I7922)&gt;Rules!$B$4,OR(B7923&lt;Rules!$B$2,B7923&gt;Rules!$B$3,ABS(I7923)&gt;Rules!$B$4)),1,0)</f>
        <v>0</v>
      </c>
      <c r="K7922" s="6" t="str">
        <f aca="false">IF(F7922=1,COUNTIF($F$2:F7922,1),"")</f>
        <v/>
      </c>
    </row>
    <row r="7923" customFormat="false" ht="15" hidden="false" customHeight="false" outlineLevel="0" collapsed="false">
      <c r="A7923" s="6" t="n">
        <v>62214.4305</v>
      </c>
      <c r="B7923" s="6" t="n">
        <v>2.08424908424908</v>
      </c>
      <c r="C7923" s="6" t="n">
        <v>83</v>
      </c>
      <c r="D7923" s="6" t="n">
        <v>-1</v>
      </c>
      <c r="E7923" s="6" t="n">
        <v>2.15897435897436</v>
      </c>
      <c r="F7923" s="6" t="n">
        <v>0</v>
      </c>
      <c r="G7923" s="6" t="n">
        <v>0</v>
      </c>
      <c r="H7923" s="6" t="str">
        <f aca="false">IF(AND(A7923&gt;=Stimuli!$B$2,A7923&lt;=Stimuli!$C$2),Stimuli!$A$2,IF(AND(A7923&gt;=Stimuli!$B$3,A7923&lt;=Stimuli!$C$3),Stimuli!$A$3,IF(AND(A7923&gt;=Stimuli!$B$4,A7923&lt;=Stimuli!$C$4),Stimuli!$A$4,"")))</f>
        <v>02 e.l.f. - Power Grip Styling (30.03s)</v>
      </c>
      <c r="I7923" s="6" t="n">
        <f aca="false">(B7923-B7922)/((A7923-A7922)/1000)</f>
        <v>0.937728937728878</v>
      </c>
      <c r="J7923" s="6" t="n">
        <f aca="false">IF(OR(B7923&lt;Rules!$B$2,B7923&gt;Rules!$B$3,ABS(I7923)&gt;Rules!$B$4,OR(B7924&lt;Rules!$B$2,B7924&gt;Rules!$B$3,ABS(I7924)&gt;Rules!$B$4)),1,0)</f>
        <v>0</v>
      </c>
      <c r="K7923" s="6" t="str">
        <f aca="false">IF(F7923=1,COUNTIF($F$2:F7923,1),"")</f>
        <v/>
      </c>
    </row>
    <row r="7924" customFormat="false" ht="15" hidden="false" customHeight="false" outlineLevel="0" collapsed="false">
      <c r="A7924" s="6" t="n">
        <v>62222.243</v>
      </c>
      <c r="B7924" s="6" t="n">
        <v>2.07838827838828</v>
      </c>
      <c r="C7924" s="6" t="n">
        <v>83</v>
      </c>
      <c r="D7924" s="6" t="n">
        <v>-1</v>
      </c>
      <c r="E7924" s="6" t="n">
        <v>2.15897435897436</v>
      </c>
      <c r="F7924" s="6" t="n">
        <v>0</v>
      </c>
      <c r="G7924" s="6" t="n">
        <v>0</v>
      </c>
      <c r="H7924" s="6" t="str">
        <f aca="false">IF(AND(A7924&gt;=Stimuli!$B$2,A7924&lt;=Stimuli!$C$2),Stimuli!$A$2,IF(AND(A7924&gt;=Stimuli!$B$3,A7924&lt;=Stimuli!$C$3),Stimuli!$A$3,IF(AND(A7924&gt;=Stimuli!$B$4,A7924&lt;=Stimuli!$C$4),Stimuli!$A$4,"")))</f>
        <v>02 e.l.f. - Power Grip Styling (30.03s)</v>
      </c>
      <c r="I7924" s="6" t="n">
        <f aca="false">(B7924-B7923)/((A7924-A7923)/1000)</f>
        <v>-0.750183150183148</v>
      </c>
      <c r="J7924" s="6" t="n">
        <f aca="false">IF(OR(B7924&lt;Rules!$B$2,B7924&gt;Rules!$B$3,ABS(I7924)&gt;Rules!$B$4,OR(B7925&lt;Rules!$B$2,B7925&gt;Rules!$B$3,ABS(I7925)&gt;Rules!$B$4)),1,0)</f>
        <v>0</v>
      </c>
      <c r="K7924" s="6" t="str">
        <f aca="false">IF(F7924=1,COUNTIF($F$2:F7924,1),"")</f>
        <v/>
      </c>
    </row>
    <row r="7925" customFormat="false" ht="15" hidden="false" customHeight="false" outlineLevel="0" collapsed="false">
      <c r="A7925" s="6" t="n">
        <v>62230.0555</v>
      </c>
      <c r="B7925" s="6" t="n">
        <v>2.08131868131868</v>
      </c>
      <c r="C7925" s="6" t="n">
        <v>83</v>
      </c>
      <c r="D7925" s="6" t="n">
        <v>-1</v>
      </c>
      <c r="E7925" s="6" t="n">
        <v>2.15897435897436</v>
      </c>
      <c r="F7925" s="6" t="n">
        <v>0</v>
      </c>
      <c r="G7925" s="6" t="n">
        <v>0</v>
      </c>
      <c r="H7925" s="6" t="str">
        <f aca="false">IF(AND(A7925&gt;=Stimuli!$B$2,A7925&lt;=Stimuli!$C$2),Stimuli!$A$2,IF(AND(A7925&gt;=Stimuli!$B$3,A7925&lt;=Stimuli!$C$3),Stimuli!$A$3,IF(AND(A7925&gt;=Stimuli!$B$4,A7925&lt;=Stimuli!$C$4),Stimuli!$A$4,"")))</f>
        <v>02 e.l.f. - Power Grip Styling (30.03s)</v>
      </c>
      <c r="I7925" s="6" t="n">
        <f aca="false">(B7925-B7924)/((A7925-A7924)/1000)</f>
        <v>0.375091575091574</v>
      </c>
      <c r="J7925" s="6" t="n">
        <f aca="false">IF(OR(B7925&lt;Rules!$B$2,B7925&gt;Rules!$B$3,ABS(I7925)&gt;Rules!$B$4,OR(B7926&lt;Rules!$B$2,B7926&gt;Rules!$B$3,ABS(I7926)&gt;Rules!$B$4)),1,0)</f>
        <v>0</v>
      </c>
      <c r="K7925" s="6" t="str">
        <f aca="false">IF(F7925=1,COUNTIF($F$2:F7925,1),"")</f>
        <v/>
      </c>
    </row>
    <row r="7926" customFormat="false" ht="15" hidden="false" customHeight="false" outlineLevel="0" collapsed="false">
      <c r="A7926" s="6" t="n">
        <v>62237.868</v>
      </c>
      <c r="B7926" s="6" t="n">
        <v>2.07985347985348</v>
      </c>
      <c r="C7926" s="6" t="n">
        <v>83</v>
      </c>
      <c r="D7926" s="6" t="n">
        <v>-1</v>
      </c>
      <c r="E7926" s="6" t="n">
        <v>2.15897435897436</v>
      </c>
      <c r="F7926" s="6" t="n">
        <v>0</v>
      </c>
      <c r="G7926" s="6" t="n">
        <v>0</v>
      </c>
      <c r="H7926" s="6" t="str">
        <f aca="false">IF(AND(A7926&gt;=Stimuli!$B$2,A7926&lt;=Stimuli!$C$2),Stimuli!$A$2,IF(AND(A7926&gt;=Stimuli!$B$3,A7926&lt;=Stimuli!$C$3),Stimuli!$A$3,IF(AND(A7926&gt;=Stimuli!$B$4,A7926&lt;=Stimuli!$C$4),Stimuli!$A$4,"")))</f>
        <v>02 e.l.f. - Power Grip Styling (30.03s)</v>
      </c>
      <c r="I7926" s="6" t="n">
        <f aca="false">(B7926-B7925)/((A7926-A7925)/1000)</f>
        <v>-0.18754578754573</v>
      </c>
      <c r="J7926" s="6" t="n">
        <f aca="false">IF(OR(B7926&lt;Rules!$B$2,B7926&gt;Rules!$B$3,ABS(I7926)&gt;Rules!$B$4,OR(B7927&lt;Rules!$B$2,B7927&gt;Rules!$B$3,ABS(I7927)&gt;Rules!$B$4)),1,0)</f>
        <v>0</v>
      </c>
      <c r="K7926" s="6" t="str">
        <f aca="false">IF(F7926=1,COUNTIF($F$2:F7926,1),"")</f>
        <v/>
      </c>
    </row>
    <row r="7927" customFormat="false" ht="15" hidden="false" customHeight="false" outlineLevel="0" collapsed="false">
      <c r="A7927" s="6" t="n">
        <v>62245.6805</v>
      </c>
      <c r="B7927" s="6" t="n">
        <v>2.07985347985348</v>
      </c>
      <c r="C7927" s="6" t="n">
        <v>83</v>
      </c>
      <c r="D7927" s="6" t="n">
        <v>-1</v>
      </c>
      <c r="E7927" s="6" t="n">
        <v>2.15897435897436</v>
      </c>
      <c r="F7927" s="6" t="n">
        <v>0</v>
      </c>
      <c r="G7927" s="6" t="n">
        <v>0</v>
      </c>
      <c r="H7927" s="6" t="str">
        <f aca="false">IF(AND(A7927&gt;=Stimuli!$B$2,A7927&lt;=Stimuli!$C$2),Stimuli!$A$2,IF(AND(A7927&gt;=Stimuli!$B$3,A7927&lt;=Stimuli!$C$3),Stimuli!$A$3,IF(AND(A7927&gt;=Stimuli!$B$4,A7927&lt;=Stimuli!$C$4),Stimuli!$A$4,"")))</f>
        <v>02 e.l.f. - Power Grip Styling (30.03s)</v>
      </c>
      <c r="I7927" s="6" t="n">
        <f aca="false">(B7927-B7926)/((A7927-A7926)/1000)</f>
        <v>0</v>
      </c>
      <c r="J7927" s="6" t="n">
        <f aca="false">IF(OR(B7927&lt;Rules!$B$2,B7927&gt;Rules!$B$3,ABS(I7927)&gt;Rules!$B$4,OR(B7928&lt;Rules!$B$2,B7928&gt;Rules!$B$3,ABS(I7928)&gt;Rules!$B$4)),1,0)</f>
        <v>0</v>
      </c>
      <c r="K7927" s="6" t="str">
        <f aca="false">IF(F7927=1,COUNTIF($F$2:F7927,1),"")</f>
        <v/>
      </c>
    </row>
    <row r="7928" customFormat="false" ht="15" hidden="false" customHeight="false" outlineLevel="0" collapsed="false">
      <c r="A7928" s="6" t="n">
        <v>62253.493</v>
      </c>
      <c r="B7928" s="6" t="n">
        <v>2.08131868131868</v>
      </c>
      <c r="C7928" s="6" t="n">
        <v>83</v>
      </c>
      <c r="D7928" s="6" t="n">
        <v>-1</v>
      </c>
      <c r="E7928" s="6" t="n">
        <v>2.15897435897436</v>
      </c>
      <c r="F7928" s="6" t="n">
        <v>0</v>
      </c>
      <c r="G7928" s="6" t="n">
        <v>0</v>
      </c>
      <c r="H7928" s="6" t="str">
        <f aca="false">IF(AND(A7928&gt;=Stimuli!$B$2,A7928&lt;=Stimuli!$C$2),Stimuli!$A$2,IF(AND(A7928&gt;=Stimuli!$B$3,A7928&lt;=Stimuli!$C$3),Stimuli!$A$3,IF(AND(A7928&gt;=Stimuli!$B$4,A7928&lt;=Stimuli!$C$4),Stimuli!$A$4,"")))</f>
        <v>02 e.l.f. - Power Grip Styling (30.03s)</v>
      </c>
      <c r="I7928" s="6" t="n">
        <f aca="false">(B7928-B7927)/((A7928-A7927)/1000)</f>
        <v>0.18754578754573</v>
      </c>
      <c r="J7928" s="6" t="n">
        <f aca="false">IF(OR(B7928&lt;Rules!$B$2,B7928&gt;Rules!$B$3,ABS(I7928)&gt;Rules!$B$4,OR(B7929&lt;Rules!$B$2,B7929&gt;Rules!$B$3,ABS(I7929)&gt;Rules!$B$4)),1,0)</f>
        <v>0</v>
      </c>
      <c r="K7928" s="6" t="str">
        <f aca="false">IF(F7928=1,COUNTIF($F$2:F7928,1),"")</f>
        <v/>
      </c>
    </row>
    <row r="7929" customFormat="false" ht="15" hidden="false" customHeight="false" outlineLevel="0" collapsed="false">
      <c r="A7929" s="6" t="n">
        <v>62261.3055</v>
      </c>
      <c r="B7929" s="6" t="n">
        <v>2.07985347985348</v>
      </c>
      <c r="C7929" s="6" t="n">
        <v>83</v>
      </c>
      <c r="D7929" s="6" t="n">
        <v>-1</v>
      </c>
      <c r="E7929" s="6" t="n">
        <v>2.15897435897436</v>
      </c>
      <c r="F7929" s="6" t="n">
        <v>0</v>
      </c>
      <c r="G7929" s="6" t="n">
        <v>0</v>
      </c>
      <c r="H7929" s="6" t="str">
        <f aca="false">IF(AND(A7929&gt;=Stimuli!$B$2,A7929&lt;=Stimuli!$C$2),Stimuli!$A$2,IF(AND(A7929&gt;=Stimuli!$B$3,A7929&lt;=Stimuli!$C$3),Stimuli!$A$3,IF(AND(A7929&gt;=Stimuli!$B$4,A7929&lt;=Stimuli!$C$4),Stimuli!$A$4,"")))</f>
        <v>02 e.l.f. - Power Grip Styling (30.03s)</v>
      </c>
      <c r="I7929" s="6" t="n">
        <f aca="false">(B7929-B7928)/((A7929-A7928)/1000)</f>
        <v>-0.18754578754573</v>
      </c>
      <c r="J7929" s="6" t="n">
        <f aca="false">IF(OR(B7929&lt;Rules!$B$2,B7929&gt;Rules!$B$3,ABS(I7929)&gt;Rules!$B$4,OR(B7930&lt;Rules!$B$2,B7930&gt;Rules!$B$3,ABS(I7930)&gt;Rules!$B$4)),1,0)</f>
        <v>0</v>
      </c>
      <c r="K7929" s="6" t="str">
        <f aca="false">IF(F7929=1,COUNTIF($F$2:F7929,1),"")</f>
        <v/>
      </c>
    </row>
    <row r="7930" customFormat="false" ht="15" hidden="false" customHeight="false" outlineLevel="0" collapsed="false">
      <c r="A7930" s="6" t="n">
        <v>62269.118</v>
      </c>
      <c r="B7930" s="6" t="n">
        <v>2.08278388278388</v>
      </c>
      <c r="C7930" s="6" t="n">
        <v>83</v>
      </c>
      <c r="D7930" s="6" t="n">
        <v>-1</v>
      </c>
      <c r="E7930" s="6" t="n">
        <v>2.15897435897436</v>
      </c>
      <c r="F7930" s="6" t="n">
        <v>0</v>
      </c>
      <c r="G7930" s="6" t="n">
        <v>0</v>
      </c>
      <c r="H7930" s="6" t="str">
        <f aca="false">IF(AND(A7930&gt;=Stimuli!$B$2,A7930&lt;=Stimuli!$C$2),Stimuli!$A$2,IF(AND(A7930&gt;=Stimuli!$B$3,A7930&lt;=Stimuli!$C$3),Stimuli!$A$3,IF(AND(A7930&gt;=Stimuli!$B$4,A7930&lt;=Stimuli!$C$4),Stimuli!$A$4,"")))</f>
        <v>02 e.l.f. - Power Grip Styling (30.03s)</v>
      </c>
      <c r="I7930" s="6" t="n">
        <f aca="false">(B7930-B7929)/((A7930-A7929)/1000)</f>
        <v>0.375091575091574</v>
      </c>
      <c r="J7930" s="6" t="n">
        <f aca="false">IF(OR(B7930&lt;Rules!$B$2,B7930&gt;Rules!$B$3,ABS(I7930)&gt;Rules!$B$4,OR(B7931&lt;Rules!$B$2,B7931&gt;Rules!$B$3,ABS(I7931)&gt;Rules!$B$4)),1,0)</f>
        <v>0</v>
      </c>
      <c r="K7930" s="6" t="str">
        <f aca="false">IF(F7930=1,COUNTIF($F$2:F7930,1),"")</f>
        <v/>
      </c>
    </row>
    <row r="7931" customFormat="false" ht="15" hidden="false" customHeight="false" outlineLevel="0" collapsed="false">
      <c r="A7931" s="6" t="n">
        <v>62276.9305</v>
      </c>
      <c r="B7931" s="6" t="n">
        <v>2.07838827838828</v>
      </c>
      <c r="C7931" s="6" t="n">
        <v>83</v>
      </c>
      <c r="D7931" s="6" t="n">
        <v>-1</v>
      </c>
      <c r="E7931" s="6" t="n">
        <v>2.15897435897436</v>
      </c>
      <c r="F7931" s="6" t="n">
        <v>0</v>
      </c>
      <c r="G7931" s="6" t="n">
        <v>0</v>
      </c>
      <c r="H7931" s="6" t="str">
        <f aca="false">IF(AND(A7931&gt;=Stimuli!$B$2,A7931&lt;=Stimuli!$C$2),Stimuli!$A$2,IF(AND(A7931&gt;=Stimuli!$B$3,A7931&lt;=Stimuli!$C$3),Stimuli!$A$3,IF(AND(A7931&gt;=Stimuli!$B$4,A7931&lt;=Stimuli!$C$4),Stimuli!$A$4,"")))</f>
        <v>02 e.l.f. - Power Grip Styling (30.03s)</v>
      </c>
      <c r="I7931" s="6" t="n">
        <f aca="false">(B7931-B7930)/((A7931-A7930)/1000)</f>
        <v>-0.562637362637418</v>
      </c>
      <c r="J7931" s="6" t="n">
        <f aca="false">IF(OR(B7931&lt;Rules!$B$2,B7931&gt;Rules!$B$3,ABS(I7931)&gt;Rules!$B$4,OR(B7932&lt;Rules!$B$2,B7932&gt;Rules!$B$3,ABS(I7932)&gt;Rules!$B$4)),1,0)</f>
        <v>0</v>
      </c>
      <c r="K7931" s="6" t="str">
        <f aca="false">IF(F7931=1,COUNTIF($F$2:F7931,1),"")</f>
        <v/>
      </c>
    </row>
    <row r="7932" customFormat="false" ht="15" hidden="false" customHeight="false" outlineLevel="0" collapsed="false">
      <c r="A7932" s="6" t="n">
        <v>62284.743</v>
      </c>
      <c r="B7932" s="6" t="n">
        <v>2.08424908424908</v>
      </c>
      <c r="C7932" s="6" t="n">
        <v>83</v>
      </c>
      <c r="D7932" s="6" t="n">
        <v>-1</v>
      </c>
      <c r="E7932" s="6" t="n">
        <v>2.15897435897436</v>
      </c>
      <c r="F7932" s="6" t="n">
        <v>0</v>
      </c>
      <c r="G7932" s="6" t="n">
        <v>0</v>
      </c>
      <c r="H7932" s="6" t="str">
        <f aca="false">IF(AND(A7932&gt;=Stimuli!$B$2,A7932&lt;=Stimuli!$C$2),Stimuli!$A$2,IF(AND(A7932&gt;=Stimuli!$B$3,A7932&lt;=Stimuli!$C$3),Stimuli!$A$3,IF(AND(A7932&gt;=Stimuli!$B$4,A7932&lt;=Stimuli!$C$4),Stimuli!$A$4,"")))</f>
        <v>02 e.l.f. - Power Grip Styling (30.03s)</v>
      </c>
      <c r="I7932" s="6" t="n">
        <f aca="false">(B7932-B7931)/((A7932-A7931)/1000)</f>
        <v>0.750183150183148</v>
      </c>
      <c r="J7932" s="6" t="n">
        <f aca="false">IF(OR(B7932&lt;Rules!$B$2,B7932&gt;Rules!$B$3,ABS(I7932)&gt;Rules!$B$4,OR(B7933&lt;Rules!$B$2,B7933&gt;Rules!$B$3,ABS(I7933)&gt;Rules!$B$4)),1,0)</f>
        <v>0</v>
      </c>
      <c r="K7932" s="6" t="str">
        <f aca="false">IF(F7932=1,COUNTIF($F$2:F7932,1),"")</f>
        <v/>
      </c>
    </row>
    <row r="7933" customFormat="false" ht="15" hidden="false" customHeight="false" outlineLevel="0" collapsed="false">
      <c r="A7933" s="6" t="n">
        <v>62292.5555</v>
      </c>
      <c r="B7933" s="6" t="n">
        <v>2.07985347985348</v>
      </c>
      <c r="C7933" s="6" t="n">
        <v>82</v>
      </c>
      <c r="D7933" s="6" t="n">
        <v>726.5625</v>
      </c>
      <c r="E7933" s="6" t="n">
        <v>2.15897435897436</v>
      </c>
      <c r="F7933" s="6" t="n">
        <v>0</v>
      </c>
      <c r="G7933" s="6" t="n">
        <v>0</v>
      </c>
      <c r="H7933" s="6" t="str">
        <f aca="false">IF(AND(A7933&gt;=Stimuli!$B$2,A7933&lt;=Stimuli!$C$2),Stimuli!$A$2,IF(AND(A7933&gt;=Stimuli!$B$3,A7933&lt;=Stimuli!$C$3),Stimuli!$A$3,IF(AND(A7933&gt;=Stimuli!$B$4,A7933&lt;=Stimuli!$C$4),Stimuli!$A$4,"")))</f>
        <v>02 e.l.f. - Power Grip Styling (30.03s)</v>
      </c>
      <c r="I7933" s="6" t="n">
        <f aca="false">(B7933-B7932)/((A7933-A7932)/1000)</f>
        <v>-0.562637362637304</v>
      </c>
      <c r="J7933" s="6" t="n">
        <f aca="false">IF(OR(B7933&lt;Rules!$B$2,B7933&gt;Rules!$B$3,ABS(I7933)&gt;Rules!$B$4,OR(B7934&lt;Rules!$B$2,B7934&gt;Rules!$B$3,ABS(I7934)&gt;Rules!$B$4)),1,0)</f>
        <v>0</v>
      </c>
      <c r="K7933" s="6" t="str">
        <f aca="false">IF(F7933=1,COUNTIF($F$2:F7933,1),"")</f>
        <v/>
      </c>
    </row>
    <row r="7934" customFormat="false" ht="15" hidden="false" customHeight="false" outlineLevel="0" collapsed="false">
      <c r="A7934" s="6" t="n">
        <v>62300.368</v>
      </c>
      <c r="B7934" s="6" t="n">
        <v>2.08717948717949</v>
      </c>
      <c r="C7934" s="6" t="n">
        <v>82</v>
      </c>
      <c r="D7934" s="6" t="n">
        <v>-1</v>
      </c>
      <c r="E7934" s="6" t="n">
        <v>2.16043956043956</v>
      </c>
      <c r="F7934" s="6" t="n">
        <v>0</v>
      </c>
      <c r="G7934" s="6" t="n">
        <v>0</v>
      </c>
      <c r="H7934" s="6" t="str">
        <f aca="false">IF(AND(A7934&gt;=Stimuli!$B$2,A7934&lt;=Stimuli!$C$2),Stimuli!$A$2,IF(AND(A7934&gt;=Stimuli!$B$3,A7934&lt;=Stimuli!$C$3),Stimuli!$A$3,IF(AND(A7934&gt;=Stimuli!$B$4,A7934&lt;=Stimuli!$C$4),Stimuli!$A$4,"")))</f>
        <v>02 e.l.f. - Power Grip Styling (30.03s)</v>
      </c>
      <c r="I7934" s="6" t="n">
        <f aca="false">(B7934-B7933)/((A7934-A7933)/1000)</f>
        <v>0.937728937728878</v>
      </c>
      <c r="J7934" s="6" t="n">
        <f aca="false">IF(OR(B7934&lt;Rules!$B$2,B7934&gt;Rules!$B$3,ABS(I7934)&gt;Rules!$B$4,OR(B7935&lt;Rules!$B$2,B7935&gt;Rules!$B$3,ABS(I7935)&gt;Rules!$B$4)),1,0)</f>
        <v>0</v>
      </c>
      <c r="K7934" s="6" t="str">
        <f aca="false">IF(F7934=1,COUNTIF($F$2:F7934,1),"")</f>
        <v/>
      </c>
    </row>
    <row r="7935" customFormat="false" ht="15" hidden="false" customHeight="false" outlineLevel="0" collapsed="false">
      <c r="A7935" s="6" t="n">
        <v>62308.1805</v>
      </c>
      <c r="B7935" s="6" t="n">
        <v>2.07985347985348</v>
      </c>
      <c r="C7935" s="6" t="n">
        <v>82</v>
      </c>
      <c r="D7935" s="6" t="n">
        <v>-1</v>
      </c>
      <c r="E7935" s="6" t="n">
        <v>2.16043956043956</v>
      </c>
      <c r="F7935" s="6" t="n">
        <v>0</v>
      </c>
      <c r="G7935" s="6" t="n">
        <v>0</v>
      </c>
      <c r="H7935" s="6" t="str">
        <f aca="false">IF(AND(A7935&gt;=Stimuli!$B$2,A7935&lt;=Stimuli!$C$2),Stimuli!$A$2,IF(AND(A7935&gt;=Stimuli!$B$3,A7935&lt;=Stimuli!$C$3),Stimuli!$A$3,IF(AND(A7935&gt;=Stimuli!$B$4,A7935&lt;=Stimuli!$C$4),Stimuli!$A$4,"")))</f>
        <v>02 e.l.f. - Power Grip Styling (30.03s)</v>
      </c>
      <c r="I7935" s="6" t="n">
        <f aca="false">(B7935-B7934)/((A7935-A7934)/1000)</f>
        <v>-0.937728937728878</v>
      </c>
      <c r="J7935" s="6" t="n">
        <f aca="false">IF(OR(B7935&lt;Rules!$B$2,B7935&gt;Rules!$B$3,ABS(I7935)&gt;Rules!$B$4,OR(B7936&lt;Rules!$B$2,B7936&gt;Rules!$B$3,ABS(I7936)&gt;Rules!$B$4)),1,0)</f>
        <v>0</v>
      </c>
      <c r="K7935" s="6" t="str">
        <f aca="false">IF(F7935=1,COUNTIF($F$2:F7935,1),"")</f>
        <v/>
      </c>
    </row>
    <row r="7936" customFormat="false" ht="15" hidden="false" customHeight="false" outlineLevel="0" collapsed="false">
      <c r="A7936" s="6" t="n">
        <v>62315.993</v>
      </c>
      <c r="B7936" s="6" t="n">
        <v>2.08864468864469</v>
      </c>
      <c r="C7936" s="6" t="n">
        <v>82</v>
      </c>
      <c r="D7936" s="6" t="n">
        <v>-1</v>
      </c>
      <c r="E7936" s="6" t="n">
        <v>2.16043956043956</v>
      </c>
      <c r="F7936" s="6" t="n">
        <v>0</v>
      </c>
      <c r="G7936" s="6" t="n">
        <v>0</v>
      </c>
      <c r="H7936" s="6" t="str">
        <f aca="false">IF(AND(A7936&gt;=Stimuli!$B$2,A7936&lt;=Stimuli!$C$2),Stimuli!$A$2,IF(AND(A7936&gt;=Stimuli!$B$3,A7936&lt;=Stimuli!$C$3),Stimuli!$A$3,IF(AND(A7936&gt;=Stimuli!$B$4,A7936&lt;=Stimuli!$C$4),Stimuli!$A$4,"")))</f>
        <v>02 e.l.f. - Power Grip Styling (30.03s)</v>
      </c>
      <c r="I7936" s="6" t="n">
        <f aca="false">(B7936-B7935)/((A7936-A7935)/1000)</f>
        <v>1.12527472527461</v>
      </c>
      <c r="J7936" s="6" t="n">
        <f aca="false">IF(OR(B7936&lt;Rules!$B$2,B7936&gt;Rules!$B$3,ABS(I7936)&gt;Rules!$B$4,OR(B7937&lt;Rules!$B$2,B7937&gt;Rules!$B$3,ABS(I7937)&gt;Rules!$B$4)),1,0)</f>
        <v>0</v>
      </c>
      <c r="K7936" s="6" t="str">
        <f aca="false">IF(F7936=1,COUNTIF($F$2:F7936,1),"")</f>
        <v/>
      </c>
    </row>
    <row r="7937" customFormat="false" ht="15" hidden="false" customHeight="false" outlineLevel="0" collapsed="false">
      <c r="A7937" s="6" t="n">
        <v>62323.8055</v>
      </c>
      <c r="B7937" s="6" t="n">
        <v>2.08131868131868</v>
      </c>
      <c r="C7937" s="6" t="n">
        <v>82</v>
      </c>
      <c r="D7937" s="6" t="n">
        <v>-1</v>
      </c>
      <c r="E7937" s="6" t="n">
        <v>2.16043956043956</v>
      </c>
      <c r="F7937" s="6" t="n">
        <v>0</v>
      </c>
      <c r="G7937" s="6" t="n">
        <v>0</v>
      </c>
      <c r="H7937" s="6" t="str">
        <f aca="false">IF(AND(A7937&gt;=Stimuli!$B$2,A7937&lt;=Stimuli!$C$2),Stimuli!$A$2,IF(AND(A7937&gt;=Stimuli!$B$3,A7937&lt;=Stimuli!$C$3),Stimuli!$A$3,IF(AND(A7937&gt;=Stimuli!$B$4,A7937&lt;=Stimuli!$C$4),Stimuli!$A$4,"")))</f>
        <v>02 e.l.f. - Power Grip Styling (30.03s)</v>
      </c>
      <c r="I7937" s="6" t="n">
        <f aca="false">(B7937-B7936)/((A7937-A7936)/1000)</f>
        <v>-0.937728937728878</v>
      </c>
      <c r="J7937" s="6" t="n">
        <f aca="false">IF(OR(B7937&lt;Rules!$B$2,B7937&gt;Rules!$B$3,ABS(I7937)&gt;Rules!$B$4,OR(B7938&lt;Rules!$B$2,B7938&gt;Rules!$B$3,ABS(I7938)&gt;Rules!$B$4)),1,0)</f>
        <v>0</v>
      </c>
      <c r="K7937" s="6" t="str">
        <f aca="false">IF(F7937=1,COUNTIF($F$2:F7937,1),"")</f>
        <v/>
      </c>
    </row>
    <row r="7938" customFormat="false" ht="15" hidden="false" customHeight="false" outlineLevel="0" collapsed="false">
      <c r="A7938" s="6" t="n">
        <v>62331.618</v>
      </c>
      <c r="B7938" s="6" t="n">
        <v>2.08864468864469</v>
      </c>
      <c r="C7938" s="6" t="n">
        <v>82</v>
      </c>
      <c r="D7938" s="6" t="n">
        <v>-1</v>
      </c>
      <c r="E7938" s="6" t="n">
        <v>2.16043956043956</v>
      </c>
      <c r="F7938" s="6" t="n">
        <v>0</v>
      </c>
      <c r="G7938" s="6" t="n">
        <v>0</v>
      </c>
      <c r="H7938" s="6" t="str">
        <f aca="false">IF(AND(A7938&gt;=Stimuli!$B$2,A7938&lt;=Stimuli!$C$2),Stimuli!$A$2,IF(AND(A7938&gt;=Stimuli!$B$3,A7938&lt;=Stimuli!$C$3),Stimuli!$A$3,IF(AND(A7938&gt;=Stimuli!$B$4,A7938&lt;=Stimuli!$C$4),Stimuli!$A$4,"")))</f>
        <v>02 e.l.f. - Power Grip Styling (30.03s)</v>
      </c>
      <c r="I7938" s="6" t="n">
        <f aca="false">(B7938-B7937)/((A7938-A7937)/1000)</f>
        <v>0.937728937728878</v>
      </c>
      <c r="J7938" s="6" t="n">
        <f aca="false">IF(OR(B7938&lt;Rules!$B$2,B7938&gt;Rules!$B$3,ABS(I7938)&gt;Rules!$B$4,OR(B7939&lt;Rules!$B$2,B7939&gt;Rules!$B$3,ABS(I7939)&gt;Rules!$B$4)),1,0)</f>
        <v>0</v>
      </c>
      <c r="K7938" s="6" t="str">
        <f aca="false">IF(F7938=1,COUNTIF($F$2:F7938,1),"")</f>
        <v/>
      </c>
    </row>
    <row r="7939" customFormat="false" ht="15" hidden="false" customHeight="false" outlineLevel="0" collapsed="false">
      <c r="A7939" s="6" t="n">
        <v>62339.4305</v>
      </c>
      <c r="B7939" s="6" t="n">
        <v>2.08278388278388</v>
      </c>
      <c r="C7939" s="6" t="n">
        <v>82</v>
      </c>
      <c r="D7939" s="6" t="n">
        <v>-1</v>
      </c>
      <c r="E7939" s="6" t="n">
        <v>2.16043956043956</v>
      </c>
      <c r="F7939" s="6" t="n">
        <v>0</v>
      </c>
      <c r="G7939" s="6" t="n">
        <v>0</v>
      </c>
      <c r="H7939" s="6" t="str">
        <f aca="false">IF(AND(A7939&gt;=Stimuli!$B$2,A7939&lt;=Stimuli!$C$2),Stimuli!$A$2,IF(AND(A7939&gt;=Stimuli!$B$3,A7939&lt;=Stimuli!$C$3),Stimuli!$A$3,IF(AND(A7939&gt;=Stimuli!$B$4,A7939&lt;=Stimuli!$C$4),Stimuli!$A$4,"")))</f>
        <v>02 e.l.f. - Power Grip Styling (30.03s)</v>
      </c>
      <c r="I7939" s="6" t="n">
        <f aca="false">(B7939-B7938)/((A7939-A7938)/1000)</f>
        <v>-0.750183150183034</v>
      </c>
      <c r="J7939" s="6" t="n">
        <f aca="false">IF(OR(B7939&lt;Rules!$B$2,B7939&gt;Rules!$B$3,ABS(I7939)&gt;Rules!$B$4,OR(B7940&lt;Rules!$B$2,B7940&gt;Rules!$B$3,ABS(I7940)&gt;Rules!$B$4)),1,0)</f>
        <v>0</v>
      </c>
      <c r="K7939" s="6" t="str">
        <f aca="false">IF(F7939=1,COUNTIF($F$2:F7939,1),"")</f>
        <v/>
      </c>
    </row>
    <row r="7940" customFormat="false" ht="15" hidden="false" customHeight="false" outlineLevel="0" collapsed="false">
      <c r="A7940" s="6" t="n">
        <v>62347.243</v>
      </c>
      <c r="B7940" s="6" t="n">
        <v>2.08864468864469</v>
      </c>
      <c r="C7940" s="6" t="n">
        <v>82</v>
      </c>
      <c r="D7940" s="6" t="n">
        <v>-1</v>
      </c>
      <c r="E7940" s="6" t="n">
        <v>2.16043956043956</v>
      </c>
      <c r="F7940" s="6" t="n">
        <v>0</v>
      </c>
      <c r="G7940" s="6" t="n">
        <v>0</v>
      </c>
      <c r="H7940" s="6" t="str">
        <f aca="false">IF(AND(A7940&gt;=Stimuli!$B$2,A7940&lt;=Stimuli!$C$2),Stimuli!$A$2,IF(AND(A7940&gt;=Stimuli!$B$3,A7940&lt;=Stimuli!$C$3),Stimuli!$A$3,IF(AND(A7940&gt;=Stimuli!$B$4,A7940&lt;=Stimuli!$C$4),Stimuli!$A$4,"")))</f>
        <v>02 e.l.f. - Power Grip Styling (30.03s)</v>
      </c>
      <c r="I7940" s="6" t="n">
        <f aca="false">(B7940-B7939)/((A7940-A7939)/1000)</f>
        <v>0.750183150183034</v>
      </c>
      <c r="J7940" s="6" t="n">
        <f aca="false">IF(OR(B7940&lt;Rules!$B$2,B7940&gt;Rules!$B$3,ABS(I7940)&gt;Rules!$B$4,OR(B7941&lt;Rules!$B$2,B7941&gt;Rules!$B$3,ABS(I7941)&gt;Rules!$B$4)),1,0)</f>
        <v>0</v>
      </c>
      <c r="K7940" s="6" t="str">
        <f aca="false">IF(F7940=1,COUNTIF($F$2:F7940,1),"")</f>
        <v/>
      </c>
    </row>
    <row r="7941" customFormat="false" ht="15" hidden="false" customHeight="false" outlineLevel="0" collapsed="false">
      <c r="A7941" s="6" t="n">
        <v>62355.0555</v>
      </c>
      <c r="B7941" s="6" t="n">
        <v>2.08424908424908</v>
      </c>
      <c r="C7941" s="6" t="n">
        <v>82</v>
      </c>
      <c r="D7941" s="6" t="n">
        <v>-1</v>
      </c>
      <c r="E7941" s="6" t="n">
        <v>2.16043956043956</v>
      </c>
      <c r="F7941" s="6" t="n">
        <v>0</v>
      </c>
      <c r="G7941" s="6" t="n">
        <v>0</v>
      </c>
      <c r="H7941" s="6" t="str">
        <f aca="false">IF(AND(A7941&gt;=Stimuli!$B$2,A7941&lt;=Stimuli!$C$2),Stimuli!$A$2,IF(AND(A7941&gt;=Stimuli!$B$3,A7941&lt;=Stimuli!$C$3),Stimuli!$A$3,IF(AND(A7941&gt;=Stimuli!$B$4,A7941&lt;=Stimuli!$C$4),Stimuli!$A$4,"")))</f>
        <v>02 e.l.f. - Power Grip Styling (30.03s)</v>
      </c>
      <c r="I7941" s="6" t="n">
        <f aca="false">(B7941-B7940)/((A7941-A7940)/1000)</f>
        <v>-0.562637362637304</v>
      </c>
      <c r="J7941" s="6" t="n">
        <f aca="false">IF(OR(B7941&lt;Rules!$B$2,B7941&gt;Rules!$B$3,ABS(I7941)&gt;Rules!$B$4,OR(B7942&lt;Rules!$B$2,B7942&gt;Rules!$B$3,ABS(I7942)&gt;Rules!$B$4)),1,0)</f>
        <v>0</v>
      </c>
      <c r="K7941" s="6" t="str">
        <f aca="false">IF(F7941=1,COUNTIF($F$2:F7941,1),"")</f>
        <v/>
      </c>
    </row>
    <row r="7942" customFormat="false" ht="15" hidden="false" customHeight="false" outlineLevel="0" collapsed="false">
      <c r="A7942" s="6" t="n">
        <v>62362.868</v>
      </c>
      <c r="B7942" s="6" t="n">
        <v>2.08717948717949</v>
      </c>
      <c r="C7942" s="6" t="n">
        <v>82</v>
      </c>
      <c r="D7942" s="6" t="n">
        <v>-1</v>
      </c>
      <c r="E7942" s="6" t="n">
        <v>2.16043956043956</v>
      </c>
      <c r="F7942" s="6" t="n">
        <v>0</v>
      </c>
      <c r="G7942" s="6" t="n">
        <v>0</v>
      </c>
      <c r="H7942" s="6" t="str">
        <f aca="false">IF(AND(A7942&gt;=Stimuli!$B$2,A7942&lt;=Stimuli!$C$2),Stimuli!$A$2,IF(AND(A7942&gt;=Stimuli!$B$3,A7942&lt;=Stimuli!$C$3),Stimuli!$A$3,IF(AND(A7942&gt;=Stimuli!$B$4,A7942&lt;=Stimuli!$C$4),Stimuli!$A$4,"")))</f>
        <v>02 e.l.f. - Power Grip Styling (30.03s)</v>
      </c>
      <c r="I7942" s="6" t="n">
        <f aca="false">(B7942-B7941)/((A7942-A7941)/1000)</f>
        <v>0.375091575091574</v>
      </c>
      <c r="J7942" s="6" t="n">
        <f aca="false">IF(OR(B7942&lt;Rules!$B$2,B7942&gt;Rules!$B$3,ABS(I7942)&gt;Rules!$B$4,OR(B7943&lt;Rules!$B$2,B7943&gt;Rules!$B$3,ABS(I7943)&gt;Rules!$B$4)),1,0)</f>
        <v>0</v>
      </c>
      <c r="K7942" s="6" t="str">
        <f aca="false">IF(F7942=1,COUNTIF($F$2:F7942,1),"")</f>
        <v/>
      </c>
    </row>
    <row r="7943" customFormat="false" ht="15" hidden="false" customHeight="false" outlineLevel="0" collapsed="false">
      <c r="A7943" s="6" t="n">
        <v>62370.6805</v>
      </c>
      <c r="B7943" s="6" t="n">
        <v>2.08717948717949</v>
      </c>
      <c r="C7943" s="6" t="n">
        <v>82</v>
      </c>
      <c r="D7943" s="6" t="n">
        <v>-1</v>
      </c>
      <c r="E7943" s="6" t="n">
        <v>2.16043956043956</v>
      </c>
      <c r="F7943" s="6" t="n">
        <v>0</v>
      </c>
      <c r="G7943" s="6" t="n">
        <v>0</v>
      </c>
      <c r="H7943" s="6" t="str">
        <f aca="false">IF(AND(A7943&gt;=Stimuli!$B$2,A7943&lt;=Stimuli!$C$2),Stimuli!$A$2,IF(AND(A7943&gt;=Stimuli!$B$3,A7943&lt;=Stimuli!$C$3),Stimuli!$A$3,IF(AND(A7943&gt;=Stimuli!$B$4,A7943&lt;=Stimuli!$C$4),Stimuli!$A$4,"")))</f>
        <v>02 e.l.f. - Power Grip Styling (30.03s)</v>
      </c>
      <c r="I7943" s="6" t="n">
        <f aca="false">(B7943-B7942)/((A7943-A7942)/1000)</f>
        <v>0</v>
      </c>
      <c r="J7943" s="6" t="n">
        <f aca="false">IF(OR(B7943&lt;Rules!$B$2,B7943&gt;Rules!$B$3,ABS(I7943)&gt;Rules!$B$4,OR(B7944&lt;Rules!$B$2,B7944&gt;Rules!$B$3,ABS(I7944)&gt;Rules!$B$4)),1,0)</f>
        <v>0</v>
      </c>
      <c r="K7943" s="6" t="str">
        <f aca="false">IF(F7943=1,COUNTIF($F$2:F7943,1),"")</f>
        <v/>
      </c>
    </row>
    <row r="7944" customFormat="false" ht="15" hidden="false" customHeight="false" outlineLevel="0" collapsed="false">
      <c r="A7944" s="6" t="n">
        <v>62378.493</v>
      </c>
      <c r="B7944" s="6" t="n">
        <v>2.08717948717949</v>
      </c>
      <c r="C7944" s="6" t="n">
        <v>82</v>
      </c>
      <c r="D7944" s="6" t="n">
        <v>-1</v>
      </c>
      <c r="E7944" s="6" t="n">
        <v>2.16043956043956</v>
      </c>
      <c r="F7944" s="6" t="n">
        <v>0</v>
      </c>
      <c r="G7944" s="6" t="n">
        <v>0</v>
      </c>
      <c r="H7944" s="6" t="str">
        <f aca="false">IF(AND(A7944&gt;=Stimuli!$B$2,A7944&lt;=Stimuli!$C$2),Stimuli!$A$2,IF(AND(A7944&gt;=Stimuli!$B$3,A7944&lt;=Stimuli!$C$3),Stimuli!$A$3,IF(AND(A7944&gt;=Stimuli!$B$4,A7944&lt;=Stimuli!$C$4),Stimuli!$A$4,"")))</f>
        <v>02 e.l.f. - Power Grip Styling (30.03s)</v>
      </c>
      <c r="I7944" s="6" t="n">
        <f aca="false">(B7944-B7943)/((A7944-A7943)/1000)</f>
        <v>0</v>
      </c>
      <c r="J7944" s="6" t="n">
        <f aca="false">IF(OR(B7944&lt;Rules!$B$2,B7944&gt;Rules!$B$3,ABS(I7944)&gt;Rules!$B$4,OR(B7945&lt;Rules!$B$2,B7945&gt;Rules!$B$3,ABS(I7945)&gt;Rules!$B$4)),1,0)</f>
        <v>0</v>
      </c>
      <c r="K7944" s="6" t="str">
        <f aca="false">IF(F7944=1,COUNTIF($F$2:F7944,1),"")</f>
        <v/>
      </c>
    </row>
    <row r="7945" customFormat="false" ht="15" hidden="false" customHeight="false" outlineLevel="0" collapsed="false">
      <c r="A7945" s="6" t="n">
        <v>62386.3055</v>
      </c>
      <c r="B7945" s="6" t="n">
        <v>2.09010989010989</v>
      </c>
      <c r="C7945" s="6" t="n">
        <v>82</v>
      </c>
      <c r="D7945" s="6" t="n">
        <v>-1</v>
      </c>
      <c r="E7945" s="6" t="n">
        <v>2.16043956043956</v>
      </c>
      <c r="F7945" s="6" t="n">
        <v>0</v>
      </c>
      <c r="G7945" s="6" t="n">
        <v>0</v>
      </c>
      <c r="H7945" s="6" t="str">
        <f aca="false">IF(AND(A7945&gt;=Stimuli!$B$2,A7945&lt;=Stimuli!$C$2),Stimuli!$A$2,IF(AND(A7945&gt;=Stimuli!$B$3,A7945&lt;=Stimuli!$C$3),Stimuli!$A$3,IF(AND(A7945&gt;=Stimuli!$B$4,A7945&lt;=Stimuli!$C$4),Stimuli!$A$4,"")))</f>
        <v>02 e.l.f. - Power Grip Styling (30.03s)</v>
      </c>
      <c r="I7945" s="6" t="n">
        <f aca="false">(B7945-B7944)/((A7945-A7944)/1000)</f>
        <v>0.375091575091574</v>
      </c>
      <c r="J7945" s="6" t="n">
        <f aca="false">IF(OR(B7945&lt;Rules!$B$2,B7945&gt;Rules!$B$3,ABS(I7945)&gt;Rules!$B$4,OR(B7946&lt;Rules!$B$2,B7946&gt;Rules!$B$3,ABS(I7946)&gt;Rules!$B$4)),1,0)</f>
        <v>0</v>
      </c>
      <c r="K7945" s="6" t="str">
        <f aca="false">IF(F7945=1,COUNTIF($F$2:F7945,1),"")</f>
        <v/>
      </c>
    </row>
    <row r="7946" customFormat="false" ht="15" hidden="false" customHeight="false" outlineLevel="0" collapsed="false">
      <c r="A7946" s="6" t="n">
        <v>62394.118</v>
      </c>
      <c r="B7946" s="6" t="n">
        <v>2.08717948717949</v>
      </c>
      <c r="C7946" s="6" t="n">
        <v>82</v>
      </c>
      <c r="D7946" s="6" t="n">
        <v>-1</v>
      </c>
      <c r="E7946" s="6" t="n">
        <v>2.16043956043956</v>
      </c>
      <c r="F7946" s="6" t="n">
        <v>0</v>
      </c>
      <c r="G7946" s="6" t="n">
        <v>0</v>
      </c>
      <c r="H7946" s="6" t="str">
        <f aca="false">IF(AND(A7946&gt;=Stimuli!$B$2,A7946&lt;=Stimuli!$C$2),Stimuli!$A$2,IF(AND(A7946&gt;=Stimuli!$B$3,A7946&lt;=Stimuli!$C$3),Stimuli!$A$3,IF(AND(A7946&gt;=Stimuli!$B$4,A7946&lt;=Stimuli!$C$4),Stimuli!$A$4,"")))</f>
        <v>02 e.l.f. - Power Grip Styling (30.03s)</v>
      </c>
      <c r="I7946" s="6" t="n">
        <f aca="false">(B7946-B7945)/((A7946-A7945)/1000)</f>
        <v>-0.375091575091574</v>
      </c>
      <c r="J7946" s="6" t="n">
        <f aca="false">IF(OR(B7946&lt;Rules!$B$2,B7946&gt;Rules!$B$3,ABS(I7946)&gt;Rules!$B$4,OR(B7947&lt;Rules!$B$2,B7947&gt;Rules!$B$3,ABS(I7947)&gt;Rules!$B$4)),1,0)</f>
        <v>0</v>
      </c>
      <c r="K7946" s="6" t="str">
        <f aca="false">IF(F7946=1,COUNTIF($F$2:F7946,1),"")</f>
        <v/>
      </c>
    </row>
    <row r="7947" customFormat="false" ht="15" hidden="false" customHeight="false" outlineLevel="0" collapsed="false">
      <c r="A7947" s="6" t="n">
        <v>62401.9305</v>
      </c>
      <c r="B7947" s="6" t="n">
        <v>2.09304029304029</v>
      </c>
      <c r="C7947" s="6" t="n">
        <v>82</v>
      </c>
      <c r="D7947" s="6" t="n">
        <v>-1</v>
      </c>
      <c r="E7947" s="6" t="n">
        <v>2.16190476190476</v>
      </c>
      <c r="F7947" s="6" t="n">
        <v>0</v>
      </c>
      <c r="G7947" s="6" t="n">
        <v>0</v>
      </c>
      <c r="H7947" s="6" t="str">
        <f aca="false">IF(AND(A7947&gt;=Stimuli!$B$2,A7947&lt;=Stimuli!$C$2),Stimuli!$A$2,IF(AND(A7947&gt;=Stimuli!$B$3,A7947&lt;=Stimuli!$C$3),Stimuli!$A$3,IF(AND(A7947&gt;=Stimuli!$B$4,A7947&lt;=Stimuli!$C$4),Stimuli!$A$4,"")))</f>
        <v>02 e.l.f. - Power Grip Styling (30.03s)</v>
      </c>
      <c r="I7947" s="6" t="n">
        <f aca="false">(B7947-B7946)/((A7947-A7946)/1000)</f>
        <v>0.750183150183204</v>
      </c>
      <c r="J7947" s="6" t="n">
        <f aca="false">IF(OR(B7947&lt;Rules!$B$2,B7947&gt;Rules!$B$3,ABS(I7947)&gt;Rules!$B$4,OR(B7948&lt;Rules!$B$2,B7948&gt;Rules!$B$3,ABS(I7948)&gt;Rules!$B$4)),1,0)</f>
        <v>0</v>
      </c>
      <c r="K7947" s="6" t="str">
        <f aca="false">IF(F7947=1,COUNTIF($F$2:F7947,1),"")</f>
        <v/>
      </c>
    </row>
    <row r="7948" customFormat="false" ht="15" hidden="false" customHeight="false" outlineLevel="0" collapsed="false">
      <c r="A7948" s="6" t="n">
        <v>62409.743</v>
      </c>
      <c r="B7948" s="6" t="n">
        <v>2.08717948717949</v>
      </c>
      <c r="C7948" s="6" t="n">
        <v>82</v>
      </c>
      <c r="D7948" s="6" t="n">
        <v>-1</v>
      </c>
      <c r="E7948" s="6" t="n">
        <v>2.16190476190476</v>
      </c>
      <c r="F7948" s="6" t="n">
        <v>0</v>
      </c>
      <c r="G7948" s="6" t="n">
        <v>0</v>
      </c>
      <c r="H7948" s="6" t="str">
        <f aca="false">IF(AND(A7948&gt;=Stimuli!$B$2,A7948&lt;=Stimuli!$C$2),Stimuli!$A$2,IF(AND(A7948&gt;=Stimuli!$B$3,A7948&lt;=Stimuli!$C$3),Stimuli!$A$3,IF(AND(A7948&gt;=Stimuli!$B$4,A7948&lt;=Stimuli!$C$4),Stimuli!$A$4,"")))</f>
        <v>02 e.l.f. - Power Grip Styling (30.03s)</v>
      </c>
      <c r="I7948" s="6" t="n">
        <f aca="false">(B7948-B7947)/((A7948-A7947)/1000)</f>
        <v>-0.750183150183204</v>
      </c>
      <c r="J7948" s="6" t="n">
        <f aca="false">IF(OR(B7948&lt;Rules!$B$2,B7948&gt;Rules!$B$3,ABS(I7948)&gt;Rules!$B$4,OR(B7949&lt;Rules!$B$2,B7949&gt;Rules!$B$3,ABS(I7949)&gt;Rules!$B$4)),1,0)</f>
        <v>0</v>
      </c>
      <c r="K7948" s="6" t="str">
        <f aca="false">IF(F7948=1,COUNTIF($F$2:F7948,1),"")</f>
        <v/>
      </c>
    </row>
    <row r="7949" customFormat="false" ht="15" hidden="false" customHeight="false" outlineLevel="0" collapsed="false">
      <c r="A7949" s="6" t="n">
        <v>62417.5555</v>
      </c>
      <c r="B7949" s="6" t="n">
        <v>2.0945054945055</v>
      </c>
      <c r="C7949" s="6" t="n">
        <v>82</v>
      </c>
      <c r="D7949" s="6" t="n">
        <v>-1</v>
      </c>
      <c r="E7949" s="6" t="n">
        <v>2.16190476190476</v>
      </c>
      <c r="F7949" s="6" t="n">
        <v>0</v>
      </c>
      <c r="G7949" s="6" t="n">
        <v>0</v>
      </c>
      <c r="H7949" s="6" t="str">
        <f aca="false">IF(AND(A7949&gt;=Stimuli!$B$2,A7949&lt;=Stimuli!$C$2),Stimuli!$A$2,IF(AND(A7949&gt;=Stimuli!$B$3,A7949&lt;=Stimuli!$C$3),Stimuli!$A$3,IF(AND(A7949&gt;=Stimuli!$B$4,A7949&lt;=Stimuli!$C$4),Stimuli!$A$4,"")))</f>
        <v>02 e.l.f. - Power Grip Styling (30.03s)</v>
      </c>
      <c r="I7949" s="6" t="n">
        <f aca="false">(B7949-B7948)/((A7949-A7948)/1000)</f>
        <v>0.937728937729048</v>
      </c>
      <c r="J7949" s="6" t="n">
        <f aca="false">IF(OR(B7949&lt;Rules!$B$2,B7949&gt;Rules!$B$3,ABS(I7949)&gt;Rules!$B$4,OR(B7950&lt;Rules!$B$2,B7950&gt;Rules!$B$3,ABS(I7950)&gt;Rules!$B$4)),1,0)</f>
        <v>0</v>
      </c>
      <c r="K7949" s="6" t="str">
        <f aca="false">IF(F7949=1,COUNTIF($F$2:F7949,1),"")</f>
        <v/>
      </c>
    </row>
    <row r="7950" customFormat="false" ht="15" hidden="false" customHeight="false" outlineLevel="0" collapsed="false">
      <c r="A7950" s="6" t="n">
        <v>62425.368</v>
      </c>
      <c r="B7950" s="6" t="n">
        <v>2.08864468864469</v>
      </c>
      <c r="C7950" s="6" t="n">
        <v>82</v>
      </c>
      <c r="D7950" s="6" t="n">
        <v>-1</v>
      </c>
      <c r="E7950" s="6" t="n">
        <v>2.16190476190476</v>
      </c>
      <c r="F7950" s="6" t="n">
        <v>0</v>
      </c>
      <c r="G7950" s="6" t="n">
        <v>0</v>
      </c>
      <c r="H7950" s="6" t="str">
        <f aca="false">IF(AND(A7950&gt;=Stimuli!$B$2,A7950&lt;=Stimuli!$C$2),Stimuli!$A$2,IF(AND(A7950&gt;=Stimuli!$B$3,A7950&lt;=Stimuli!$C$3),Stimuli!$A$3,IF(AND(A7950&gt;=Stimuli!$B$4,A7950&lt;=Stimuli!$C$4),Stimuli!$A$4,"")))</f>
        <v>02 e.l.f. - Power Grip Styling (30.03s)</v>
      </c>
      <c r="I7950" s="6" t="n">
        <f aca="false">(B7950-B7949)/((A7950-A7949)/1000)</f>
        <v>-0.750183150183318</v>
      </c>
      <c r="J7950" s="6" t="n">
        <f aca="false">IF(OR(B7950&lt;Rules!$B$2,B7950&gt;Rules!$B$3,ABS(I7950)&gt;Rules!$B$4,OR(B7951&lt;Rules!$B$2,B7951&gt;Rules!$B$3,ABS(I7951)&gt;Rules!$B$4)),1,0)</f>
        <v>0</v>
      </c>
      <c r="K7950" s="6" t="str">
        <f aca="false">IF(F7950=1,COUNTIF($F$2:F7950,1),"")</f>
        <v/>
      </c>
    </row>
    <row r="7951" customFormat="false" ht="15" hidden="false" customHeight="false" outlineLevel="0" collapsed="false">
      <c r="A7951" s="6" t="n">
        <v>62433.1805</v>
      </c>
      <c r="B7951" s="6" t="n">
        <v>2.0974358974359</v>
      </c>
      <c r="C7951" s="6" t="n">
        <v>82</v>
      </c>
      <c r="D7951" s="6" t="n">
        <v>-1</v>
      </c>
      <c r="E7951" s="6" t="n">
        <v>2.16190476190476</v>
      </c>
      <c r="F7951" s="6" t="n">
        <v>0</v>
      </c>
      <c r="G7951" s="6" t="n">
        <v>0</v>
      </c>
      <c r="H7951" s="6" t="str">
        <f aca="false">IF(AND(A7951&gt;=Stimuli!$B$2,A7951&lt;=Stimuli!$C$2),Stimuli!$A$2,IF(AND(A7951&gt;=Stimuli!$B$3,A7951&lt;=Stimuli!$C$3),Stimuli!$A$3,IF(AND(A7951&gt;=Stimuli!$B$4,A7951&lt;=Stimuli!$C$4),Stimuli!$A$4,"")))</f>
        <v>02 e.l.f. - Power Grip Styling (30.03s)</v>
      </c>
      <c r="I7951" s="6" t="n">
        <f aca="false">(B7951-B7950)/((A7951-A7950)/1000)</f>
        <v>1.12527472527478</v>
      </c>
      <c r="J7951" s="6" t="n">
        <f aca="false">IF(OR(B7951&lt;Rules!$B$2,B7951&gt;Rules!$B$3,ABS(I7951)&gt;Rules!$B$4,OR(B7952&lt;Rules!$B$2,B7952&gt;Rules!$B$3,ABS(I7952)&gt;Rules!$B$4)),1,0)</f>
        <v>0</v>
      </c>
      <c r="K7951" s="6" t="str">
        <f aca="false">IF(F7951=1,COUNTIF($F$2:F7951,1),"")</f>
        <v/>
      </c>
    </row>
    <row r="7952" customFormat="false" ht="15" hidden="false" customHeight="false" outlineLevel="0" collapsed="false">
      <c r="A7952" s="6" t="n">
        <v>62440.993</v>
      </c>
      <c r="B7952" s="6" t="n">
        <v>2.09010989010989</v>
      </c>
      <c r="C7952" s="6" t="n">
        <v>82</v>
      </c>
      <c r="D7952" s="6" t="n">
        <v>-1</v>
      </c>
      <c r="E7952" s="6" t="n">
        <v>2.16190476190476</v>
      </c>
      <c r="F7952" s="6" t="n">
        <v>0</v>
      </c>
      <c r="G7952" s="6" t="n">
        <v>0</v>
      </c>
      <c r="H7952" s="6" t="str">
        <f aca="false">IF(AND(A7952&gt;=Stimuli!$B$2,A7952&lt;=Stimuli!$C$2),Stimuli!$A$2,IF(AND(A7952&gt;=Stimuli!$B$3,A7952&lt;=Stimuli!$C$3),Stimuli!$A$3,IF(AND(A7952&gt;=Stimuli!$B$4,A7952&lt;=Stimuli!$C$4),Stimuli!$A$4,"")))</f>
        <v>02 e.l.f. - Power Grip Styling (30.03s)</v>
      </c>
      <c r="I7952" s="6" t="n">
        <f aca="false">(B7952-B7951)/((A7952-A7951)/1000)</f>
        <v>-0.937728937728934</v>
      </c>
      <c r="J7952" s="6" t="n">
        <f aca="false">IF(OR(B7952&lt;Rules!$B$2,B7952&gt;Rules!$B$3,ABS(I7952)&gt;Rules!$B$4,OR(B7953&lt;Rules!$B$2,B7953&gt;Rules!$B$3,ABS(I7953)&gt;Rules!$B$4)),1,0)</f>
        <v>0</v>
      </c>
      <c r="K7952" s="6" t="str">
        <f aca="false">IF(F7952=1,COUNTIF($F$2:F7952,1),"")</f>
        <v/>
      </c>
    </row>
    <row r="7953" customFormat="false" ht="15" hidden="false" customHeight="false" outlineLevel="0" collapsed="false">
      <c r="A7953" s="6" t="n">
        <v>62448.8055</v>
      </c>
      <c r="B7953" s="6" t="n">
        <v>2.0989010989011</v>
      </c>
      <c r="C7953" s="6" t="n">
        <v>82</v>
      </c>
      <c r="D7953" s="6" t="n">
        <v>-1</v>
      </c>
      <c r="E7953" s="6" t="n">
        <v>2.16190476190476</v>
      </c>
      <c r="F7953" s="6" t="n">
        <v>0</v>
      </c>
      <c r="G7953" s="6" t="n">
        <v>0</v>
      </c>
      <c r="H7953" s="6" t="str">
        <f aca="false">IF(AND(A7953&gt;=Stimuli!$B$2,A7953&lt;=Stimuli!$C$2),Stimuli!$A$2,IF(AND(A7953&gt;=Stimuli!$B$3,A7953&lt;=Stimuli!$C$3),Stimuli!$A$3,IF(AND(A7953&gt;=Stimuli!$B$4,A7953&lt;=Stimuli!$C$4),Stimuli!$A$4,"")))</f>
        <v>02 e.l.f. - Power Grip Styling (30.03s)</v>
      </c>
      <c r="I7953" s="6" t="n">
        <f aca="false">(B7953-B7952)/((A7953-A7952)/1000)</f>
        <v>1.12527472527478</v>
      </c>
      <c r="J7953" s="6" t="n">
        <f aca="false">IF(OR(B7953&lt;Rules!$B$2,B7953&gt;Rules!$B$3,ABS(I7953)&gt;Rules!$B$4,OR(B7954&lt;Rules!$B$2,B7954&gt;Rules!$B$3,ABS(I7954)&gt;Rules!$B$4)),1,0)</f>
        <v>0</v>
      </c>
      <c r="K7953" s="6" t="str">
        <f aca="false">IF(F7953=1,COUNTIF($F$2:F7953,1),"")</f>
        <v/>
      </c>
    </row>
    <row r="7954" customFormat="false" ht="15" hidden="false" customHeight="false" outlineLevel="0" collapsed="false">
      <c r="A7954" s="6" t="n">
        <v>62456.618</v>
      </c>
      <c r="B7954" s="6" t="n">
        <v>2.09304029304029</v>
      </c>
      <c r="C7954" s="6" t="n">
        <v>82</v>
      </c>
      <c r="D7954" s="6" t="n">
        <v>-1</v>
      </c>
      <c r="E7954" s="6" t="n">
        <v>2.16190476190476</v>
      </c>
      <c r="F7954" s="6" t="n">
        <v>0</v>
      </c>
      <c r="G7954" s="6" t="n">
        <v>0</v>
      </c>
      <c r="H7954" s="6" t="str">
        <f aca="false">IF(AND(A7954&gt;=Stimuli!$B$2,A7954&lt;=Stimuli!$C$2),Stimuli!$A$2,IF(AND(A7954&gt;=Stimuli!$B$3,A7954&lt;=Stimuli!$C$3),Stimuli!$A$3,IF(AND(A7954&gt;=Stimuli!$B$4,A7954&lt;=Stimuli!$C$4),Stimuli!$A$4,"")))</f>
        <v>02 e.l.f. - Power Grip Styling (30.03s)</v>
      </c>
      <c r="I7954" s="6" t="n">
        <f aca="false">(B7954-B7953)/((A7954-A7953)/1000)</f>
        <v>-0.750183150183148</v>
      </c>
      <c r="J7954" s="6" t="n">
        <f aca="false">IF(OR(B7954&lt;Rules!$B$2,B7954&gt;Rules!$B$3,ABS(I7954)&gt;Rules!$B$4,OR(B7955&lt;Rules!$B$2,B7955&gt;Rules!$B$3,ABS(I7955)&gt;Rules!$B$4)),1,0)</f>
        <v>0</v>
      </c>
      <c r="K7954" s="6" t="str">
        <f aca="false">IF(F7954=1,COUNTIF($F$2:F7954,1),"")</f>
        <v/>
      </c>
    </row>
    <row r="7955" customFormat="false" ht="15" hidden="false" customHeight="false" outlineLevel="0" collapsed="false">
      <c r="A7955" s="6" t="n">
        <v>62464.4305</v>
      </c>
      <c r="B7955" s="6" t="n">
        <v>2.1003663003663</v>
      </c>
      <c r="C7955" s="6" t="n">
        <v>82</v>
      </c>
      <c r="D7955" s="6" t="n">
        <v>-1</v>
      </c>
      <c r="E7955" s="6" t="n">
        <v>2.16190476190476</v>
      </c>
      <c r="F7955" s="6" t="n">
        <v>0</v>
      </c>
      <c r="G7955" s="6" t="n">
        <v>0</v>
      </c>
      <c r="H7955" s="6" t="str">
        <f aca="false">IF(AND(A7955&gt;=Stimuli!$B$2,A7955&lt;=Stimuli!$C$2),Stimuli!$A$2,IF(AND(A7955&gt;=Stimuli!$B$3,A7955&lt;=Stimuli!$C$3),Stimuli!$A$3,IF(AND(A7955&gt;=Stimuli!$B$4,A7955&lt;=Stimuli!$C$4),Stimuli!$A$4,"")))</f>
        <v>02 e.l.f. - Power Grip Styling (30.03s)</v>
      </c>
      <c r="I7955" s="6" t="n">
        <f aca="false">(B7955-B7954)/((A7955-A7954)/1000)</f>
        <v>0.937728937728878</v>
      </c>
      <c r="J7955" s="6" t="n">
        <f aca="false">IF(OR(B7955&lt;Rules!$B$2,B7955&gt;Rules!$B$3,ABS(I7955)&gt;Rules!$B$4,OR(B7956&lt;Rules!$B$2,B7956&gt;Rules!$B$3,ABS(I7956)&gt;Rules!$B$4)),1,0)</f>
        <v>0</v>
      </c>
      <c r="K7955" s="6" t="str">
        <f aca="false">IF(F7955=1,COUNTIF($F$2:F7955,1),"")</f>
        <v/>
      </c>
    </row>
    <row r="7956" customFormat="false" ht="15" hidden="false" customHeight="false" outlineLevel="0" collapsed="false">
      <c r="A7956" s="6" t="n">
        <v>62472.243</v>
      </c>
      <c r="B7956" s="6" t="n">
        <v>2.0959706959707</v>
      </c>
      <c r="C7956" s="6" t="n">
        <v>82</v>
      </c>
      <c r="D7956" s="6" t="n">
        <v>-1</v>
      </c>
      <c r="E7956" s="6" t="n">
        <v>2.16190476190476</v>
      </c>
      <c r="F7956" s="6" t="n">
        <v>0</v>
      </c>
      <c r="G7956" s="6" t="n">
        <v>0</v>
      </c>
      <c r="H7956" s="6" t="str">
        <f aca="false">IF(AND(A7956&gt;=Stimuli!$B$2,A7956&lt;=Stimuli!$C$2),Stimuli!$A$2,IF(AND(A7956&gt;=Stimuli!$B$3,A7956&lt;=Stimuli!$C$3),Stimuli!$A$3,IF(AND(A7956&gt;=Stimuli!$B$4,A7956&lt;=Stimuli!$C$4),Stimuli!$A$4,"")))</f>
        <v>02 e.l.f. - Power Grip Styling (30.03s)</v>
      </c>
      <c r="I7956" s="6" t="n">
        <f aca="false">(B7956-B7955)/((A7956-A7955)/1000)</f>
        <v>-0.562637362637304</v>
      </c>
      <c r="J7956" s="6" t="n">
        <f aca="false">IF(OR(B7956&lt;Rules!$B$2,B7956&gt;Rules!$B$3,ABS(I7956)&gt;Rules!$B$4,OR(B7957&lt;Rules!$B$2,B7957&gt;Rules!$B$3,ABS(I7957)&gt;Rules!$B$4)),1,0)</f>
        <v>0</v>
      </c>
      <c r="K7956" s="6" t="str">
        <f aca="false">IF(F7956=1,COUNTIF($F$2:F7956,1),"")</f>
        <v/>
      </c>
    </row>
    <row r="7957" customFormat="false" ht="15" hidden="false" customHeight="false" outlineLevel="0" collapsed="false">
      <c r="A7957" s="6" t="n">
        <v>62480.0555</v>
      </c>
      <c r="B7957" s="6" t="n">
        <v>2.1018315018315</v>
      </c>
      <c r="C7957" s="6" t="n">
        <v>82</v>
      </c>
      <c r="D7957" s="6" t="n">
        <v>-1</v>
      </c>
      <c r="E7957" s="6" t="n">
        <v>2.16190476190476</v>
      </c>
      <c r="F7957" s="6" t="n">
        <v>0</v>
      </c>
      <c r="G7957" s="6" t="n">
        <v>0</v>
      </c>
      <c r="H7957" s="6" t="str">
        <f aca="false">IF(AND(A7957&gt;=Stimuli!$B$2,A7957&lt;=Stimuli!$C$2),Stimuli!$A$2,IF(AND(A7957&gt;=Stimuli!$B$3,A7957&lt;=Stimuli!$C$3),Stimuli!$A$3,IF(AND(A7957&gt;=Stimuli!$B$4,A7957&lt;=Stimuli!$C$4),Stimuli!$A$4,"")))</f>
        <v>02 e.l.f. - Power Grip Styling (30.03s)</v>
      </c>
      <c r="I7957" s="6" t="n">
        <f aca="false">(B7957-B7956)/((A7957-A7956)/1000)</f>
        <v>0.750183150183034</v>
      </c>
      <c r="J7957" s="6" t="n">
        <f aca="false">IF(OR(B7957&lt;Rules!$B$2,B7957&gt;Rules!$B$3,ABS(I7957)&gt;Rules!$B$4,OR(B7958&lt;Rules!$B$2,B7958&gt;Rules!$B$3,ABS(I7958)&gt;Rules!$B$4)),1,0)</f>
        <v>0</v>
      </c>
      <c r="K7957" s="6" t="str">
        <f aca="false">IF(F7957=1,COUNTIF($F$2:F7957,1),"")</f>
        <v/>
      </c>
    </row>
    <row r="7958" customFormat="false" ht="15" hidden="false" customHeight="false" outlineLevel="0" collapsed="false">
      <c r="A7958" s="6" t="n">
        <v>62487.868</v>
      </c>
      <c r="B7958" s="6" t="n">
        <v>2.1003663003663</v>
      </c>
      <c r="C7958" s="6" t="n">
        <v>82</v>
      </c>
      <c r="D7958" s="6" t="n">
        <v>-1</v>
      </c>
      <c r="E7958" s="6" t="n">
        <v>2.16190476190476</v>
      </c>
      <c r="F7958" s="6" t="n">
        <v>0</v>
      </c>
      <c r="G7958" s="6" t="n">
        <v>0</v>
      </c>
      <c r="H7958" s="6" t="str">
        <f aca="false">IF(AND(A7958&gt;=Stimuli!$B$2,A7958&lt;=Stimuli!$C$2),Stimuli!$A$2,IF(AND(A7958&gt;=Stimuli!$B$3,A7958&lt;=Stimuli!$C$3),Stimuli!$A$3,IF(AND(A7958&gt;=Stimuli!$B$4,A7958&lt;=Stimuli!$C$4),Stimuli!$A$4,"")))</f>
        <v>02 e.l.f. - Power Grip Styling (30.03s)</v>
      </c>
      <c r="I7958" s="6" t="n">
        <f aca="false">(B7958-B7957)/((A7958-A7957)/1000)</f>
        <v>-0.18754578754573</v>
      </c>
      <c r="J7958" s="6" t="n">
        <f aca="false">IF(OR(B7958&lt;Rules!$B$2,B7958&gt;Rules!$B$3,ABS(I7958)&gt;Rules!$B$4,OR(B7959&lt;Rules!$B$2,B7959&gt;Rules!$B$3,ABS(I7959)&gt;Rules!$B$4)),1,0)</f>
        <v>0</v>
      </c>
      <c r="K7958" s="6" t="str">
        <f aca="false">IF(F7958=1,COUNTIF($F$2:F7958,1),"")</f>
        <v/>
      </c>
    </row>
    <row r="7959" customFormat="false" ht="15" hidden="false" customHeight="false" outlineLevel="0" collapsed="false">
      <c r="A7959" s="6" t="n">
        <v>62495.6805</v>
      </c>
      <c r="B7959" s="6" t="n">
        <v>2.1032967032967</v>
      </c>
      <c r="C7959" s="6" t="n">
        <v>82</v>
      </c>
      <c r="D7959" s="6" t="n">
        <v>-1</v>
      </c>
      <c r="E7959" s="6" t="n">
        <v>2.16190476190476</v>
      </c>
      <c r="F7959" s="6" t="n">
        <v>0</v>
      </c>
      <c r="G7959" s="6" t="n">
        <v>0</v>
      </c>
      <c r="H7959" s="6" t="str">
        <f aca="false">IF(AND(A7959&gt;=Stimuli!$B$2,A7959&lt;=Stimuli!$C$2),Stimuli!$A$2,IF(AND(A7959&gt;=Stimuli!$B$3,A7959&lt;=Stimuli!$C$3),Stimuli!$A$3,IF(AND(A7959&gt;=Stimuli!$B$4,A7959&lt;=Stimuli!$C$4),Stimuli!$A$4,"")))</f>
        <v>02 e.l.f. - Power Grip Styling (30.03s)</v>
      </c>
      <c r="I7959" s="6" t="n">
        <f aca="false">(B7959-B7958)/((A7959-A7958)/1000)</f>
        <v>0.375091575091574</v>
      </c>
      <c r="J7959" s="6" t="n">
        <f aca="false">IF(OR(B7959&lt;Rules!$B$2,B7959&gt;Rules!$B$3,ABS(I7959)&gt;Rules!$B$4,OR(B7960&lt;Rules!$B$2,B7960&gt;Rules!$B$3,ABS(I7960)&gt;Rules!$B$4)),1,0)</f>
        <v>0</v>
      </c>
      <c r="K7959" s="6" t="str">
        <f aca="false">IF(F7959=1,COUNTIF($F$2:F7959,1),"")</f>
        <v/>
      </c>
    </row>
    <row r="7960" customFormat="false" ht="15" hidden="false" customHeight="false" outlineLevel="0" collapsed="false">
      <c r="A7960" s="6" t="n">
        <v>62503.493</v>
      </c>
      <c r="B7960" s="6" t="n">
        <v>2.1047619047619</v>
      </c>
      <c r="C7960" s="6" t="n">
        <v>82</v>
      </c>
      <c r="D7960" s="6" t="n">
        <v>-1</v>
      </c>
      <c r="E7960" s="6" t="n">
        <v>2.16190476190476</v>
      </c>
      <c r="F7960" s="6" t="n">
        <v>0</v>
      </c>
      <c r="G7960" s="6" t="n">
        <v>0</v>
      </c>
      <c r="H7960" s="6" t="str">
        <f aca="false">IF(AND(A7960&gt;=Stimuli!$B$2,A7960&lt;=Stimuli!$C$2),Stimuli!$A$2,IF(AND(A7960&gt;=Stimuli!$B$3,A7960&lt;=Stimuli!$C$3),Stimuli!$A$3,IF(AND(A7960&gt;=Stimuli!$B$4,A7960&lt;=Stimuli!$C$4),Stimuli!$A$4,"")))</f>
        <v>02 e.l.f. - Power Grip Styling (30.03s)</v>
      </c>
      <c r="I7960" s="6" t="n">
        <f aca="false">(B7960-B7959)/((A7960-A7959)/1000)</f>
        <v>0.18754578754573</v>
      </c>
      <c r="J7960" s="6" t="n">
        <f aca="false">IF(OR(B7960&lt;Rules!$B$2,B7960&gt;Rules!$B$3,ABS(I7960)&gt;Rules!$B$4,OR(B7961&lt;Rules!$B$2,B7961&gt;Rules!$B$3,ABS(I7961)&gt;Rules!$B$4)),1,0)</f>
        <v>0</v>
      </c>
      <c r="K7960" s="6" t="str">
        <f aca="false">IF(F7960=1,COUNTIF($F$2:F7960,1),"")</f>
        <v/>
      </c>
    </row>
    <row r="7961" customFormat="false" ht="15" hidden="false" customHeight="false" outlineLevel="0" collapsed="false">
      <c r="A7961" s="6" t="n">
        <v>62511.3055</v>
      </c>
      <c r="B7961" s="6" t="n">
        <v>2.1047619047619</v>
      </c>
      <c r="C7961" s="6" t="n">
        <v>82</v>
      </c>
      <c r="D7961" s="6" t="n">
        <v>-1</v>
      </c>
      <c r="E7961" s="6" t="n">
        <v>2.16190476190476</v>
      </c>
      <c r="F7961" s="6" t="n">
        <v>0</v>
      </c>
      <c r="G7961" s="6" t="n">
        <v>0</v>
      </c>
      <c r="H7961" s="6" t="str">
        <f aca="false">IF(AND(A7961&gt;=Stimuli!$B$2,A7961&lt;=Stimuli!$C$2),Stimuli!$A$2,IF(AND(A7961&gt;=Stimuli!$B$3,A7961&lt;=Stimuli!$C$3),Stimuli!$A$3,IF(AND(A7961&gt;=Stimuli!$B$4,A7961&lt;=Stimuli!$C$4),Stimuli!$A$4,"")))</f>
        <v>02 e.l.f. - Power Grip Styling (30.03s)</v>
      </c>
      <c r="I7961" s="6" t="n">
        <f aca="false">(B7961-B7960)/((A7961-A7960)/1000)</f>
        <v>0</v>
      </c>
      <c r="J7961" s="6" t="n">
        <f aca="false">IF(OR(B7961&lt;Rules!$B$2,B7961&gt;Rules!$B$3,ABS(I7961)&gt;Rules!$B$4,OR(B7962&lt;Rules!$B$2,B7962&gt;Rules!$B$3,ABS(I7962)&gt;Rules!$B$4)),1,0)</f>
        <v>0</v>
      </c>
      <c r="K7961" s="6" t="str">
        <f aca="false">IF(F7961=1,COUNTIF($F$2:F7961,1),"")</f>
        <v/>
      </c>
    </row>
    <row r="7962" customFormat="false" ht="15" hidden="false" customHeight="false" outlineLevel="0" collapsed="false">
      <c r="A7962" s="6" t="n">
        <v>62519.118</v>
      </c>
      <c r="B7962" s="6" t="n">
        <v>2.11062271062271</v>
      </c>
      <c r="C7962" s="6" t="n">
        <v>82</v>
      </c>
      <c r="D7962" s="6" t="n">
        <v>-1</v>
      </c>
      <c r="E7962" s="6" t="n">
        <v>2.16190476190476</v>
      </c>
      <c r="F7962" s="6" t="n">
        <v>0</v>
      </c>
      <c r="G7962" s="6" t="n">
        <v>0</v>
      </c>
      <c r="H7962" s="6" t="str">
        <f aca="false">IF(AND(A7962&gt;=Stimuli!$B$2,A7962&lt;=Stimuli!$C$2),Stimuli!$A$2,IF(AND(A7962&gt;=Stimuli!$B$3,A7962&lt;=Stimuli!$C$3),Stimuli!$A$3,IF(AND(A7962&gt;=Stimuli!$B$4,A7962&lt;=Stimuli!$C$4),Stimuli!$A$4,"")))</f>
        <v>02 e.l.f. - Power Grip Styling (30.03s)</v>
      </c>
      <c r="I7962" s="6" t="n">
        <f aca="false">(B7962-B7961)/((A7962-A7961)/1000)</f>
        <v>0.750183150183148</v>
      </c>
      <c r="J7962" s="6" t="n">
        <f aca="false">IF(OR(B7962&lt;Rules!$B$2,B7962&gt;Rules!$B$3,ABS(I7962)&gt;Rules!$B$4,OR(B7963&lt;Rules!$B$2,B7963&gt;Rules!$B$3,ABS(I7963)&gt;Rules!$B$4)),1,0)</f>
        <v>0</v>
      </c>
      <c r="K7962" s="6" t="str">
        <f aca="false">IF(F7962=1,COUNTIF($F$2:F7962,1),"")</f>
        <v/>
      </c>
    </row>
    <row r="7963" customFormat="false" ht="15" hidden="false" customHeight="false" outlineLevel="0" collapsed="false">
      <c r="A7963" s="6" t="n">
        <v>62526.9305</v>
      </c>
      <c r="B7963" s="6" t="n">
        <v>2.10622710622711</v>
      </c>
      <c r="C7963" s="6" t="n">
        <v>82</v>
      </c>
      <c r="D7963" s="6" t="n">
        <v>-1</v>
      </c>
      <c r="E7963" s="6" t="n">
        <v>2.16190476190476</v>
      </c>
      <c r="F7963" s="6" t="n">
        <v>0</v>
      </c>
      <c r="G7963" s="6" t="n">
        <v>0</v>
      </c>
      <c r="H7963" s="6" t="str">
        <f aca="false">IF(AND(A7963&gt;=Stimuli!$B$2,A7963&lt;=Stimuli!$C$2),Stimuli!$A$2,IF(AND(A7963&gt;=Stimuli!$B$3,A7963&lt;=Stimuli!$C$3),Stimuli!$A$3,IF(AND(A7963&gt;=Stimuli!$B$4,A7963&lt;=Stimuli!$C$4),Stimuli!$A$4,"")))</f>
        <v>02 e.l.f. - Power Grip Styling (30.03s)</v>
      </c>
      <c r="I7963" s="6" t="n">
        <f aca="false">(B7963-B7962)/((A7963-A7962)/1000)</f>
        <v>-0.562637362637304</v>
      </c>
      <c r="J7963" s="6" t="n">
        <f aca="false">IF(OR(B7963&lt;Rules!$B$2,B7963&gt;Rules!$B$3,ABS(I7963)&gt;Rules!$B$4,OR(B7964&lt;Rules!$B$2,B7964&gt;Rules!$B$3,ABS(I7964)&gt;Rules!$B$4)),1,0)</f>
        <v>0</v>
      </c>
      <c r="K7963" s="6" t="str">
        <f aca="false">IF(F7963=1,COUNTIF($F$2:F7963,1),"")</f>
        <v/>
      </c>
    </row>
    <row r="7964" customFormat="false" ht="15" hidden="false" customHeight="false" outlineLevel="0" collapsed="false">
      <c r="A7964" s="6" t="n">
        <v>62534.743</v>
      </c>
      <c r="B7964" s="6" t="n">
        <v>2.11501831501832</v>
      </c>
      <c r="C7964" s="6" t="n">
        <v>82</v>
      </c>
      <c r="D7964" s="6" t="n">
        <v>-1</v>
      </c>
      <c r="E7964" s="6" t="n">
        <v>2.16190476190476</v>
      </c>
      <c r="F7964" s="6" t="n">
        <v>0</v>
      </c>
      <c r="G7964" s="6" t="n">
        <v>0</v>
      </c>
      <c r="H7964" s="6" t="str">
        <f aca="false">IF(AND(A7964&gt;=Stimuli!$B$2,A7964&lt;=Stimuli!$C$2),Stimuli!$A$2,IF(AND(A7964&gt;=Stimuli!$B$3,A7964&lt;=Stimuli!$C$3),Stimuli!$A$3,IF(AND(A7964&gt;=Stimuli!$B$4,A7964&lt;=Stimuli!$C$4),Stimuli!$A$4,"")))</f>
        <v>02 e.l.f. - Power Grip Styling (30.03s)</v>
      </c>
      <c r="I7964" s="6" t="n">
        <f aca="false">(B7964-B7963)/((A7964-A7963)/1000)</f>
        <v>1.12527472527478</v>
      </c>
      <c r="J7964" s="6" t="n">
        <f aca="false">IF(OR(B7964&lt;Rules!$B$2,B7964&gt;Rules!$B$3,ABS(I7964)&gt;Rules!$B$4,OR(B7965&lt;Rules!$B$2,B7965&gt;Rules!$B$3,ABS(I7965)&gt;Rules!$B$4)),1,0)</f>
        <v>0</v>
      </c>
      <c r="K7964" s="6" t="str">
        <f aca="false">IF(F7964=1,COUNTIF($F$2:F7964,1),"")</f>
        <v/>
      </c>
    </row>
    <row r="7965" customFormat="false" ht="15" hidden="false" customHeight="false" outlineLevel="0" collapsed="false">
      <c r="A7965" s="6" t="n">
        <v>62542.5555</v>
      </c>
      <c r="B7965" s="6" t="n">
        <v>2.10915750915751</v>
      </c>
      <c r="C7965" s="6" t="n">
        <v>82</v>
      </c>
      <c r="D7965" s="6" t="n">
        <v>-1</v>
      </c>
      <c r="E7965" s="6" t="n">
        <v>2.16190476190476</v>
      </c>
      <c r="F7965" s="6" t="n">
        <v>0</v>
      </c>
      <c r="G7965" s="6" t="n">
        <v>0</v>
      </c>
      <c r="H7965" s="6" t="str">
        <f aca="false">IF(AND(A7965&gt;=Stimuli!$B$2,A7965&lt;=Stimuli!$C$2),Stimuli!$A$2,IF(AND(A7965&gt;=Stimuli!$B$3,A7965&lt;=Stimuli!$C$3),Stimuli!$A$3,IF(AND(A7965&gt;=Stimuli!$B$4,A7965&lt;=Stimuli!$C$4),Stimuli!$A$4,"")))</f>
        <v>02 e.l.f. - Power Grip Styling (30.03s)</v>
      </c>
      <c r="I7965" s="6" t="n">
        <f aca="false">(B7965-B7964)/((A7965-A7964)/1000)</f>
        <v>-0.750183150183148</v>
      </c>
      <c r="J7965" s="6" t="n">
        <f aca="false">IF(OR(B7965&lt;Rules!$B$2,B7965&gt;Rules!$B$3,ABS(I7965)&gt;Rules!$B$4,OR(B7966&lt;Rules!$B$2,B7966&gt;Rules!$B$3,ABS(I7966)&gt;Rules!$B$4)),1,0)</f>
        <v>0</v>
      </c>
      <c r="K7965" s="6" t="str">
        <f aca="false">IF(F7965=1,COUNTIF($F$2:F7965,1),"")</f>
        <v/>
      </c>
    </row>
    <row r="7966" customFormat="false" ht="15" hidden="false" customHeight="false" outlineLevel="0" collapsed="false">
      <c r="A7966" s="6" t="n">
        <v>62550.368</v>
      </c>
      <c r="B7966" s="6" t="n">
        <v>2.11794871794872</v>
      </c>
      <c r="C7966" s="6" t="n">
        <v>82</v>
      </c>
      <c r="D7966" s="6" t="n">
        <v>-1</v>
      </c>
      <c r="E7966" s="6" t="n">
        <v>2.16190476190476</v>
      </c>
      <c r="F7966" s="6" t="n">
        <v>0</v>
      </c>
      <c r="G7966" s="6" t="n">
        <v>0</v>
      </c>
      <c r="H7966" s="6" t="str">
        <f aca="false">IF(AND(A7966&gt;=Stimuli!$B$2,A7966&lt;=Stimuli!$C$2),Stimuli!$A$2,IF(AND(A7966&gt;=Stimuli!$B$3,A7966&lt;=Stimuli!$C$3),Stimuli!$A$3,IF(AND(A7966&gt;=Stimuli!$B$4,A7966&lt;=Stimuli!$C$4),Stimuli!$A$4,"")))</f>
        <v>02 e.l.f. - Power Grip Styling (30.03s)</v>
      </c>
      <c r="I7966" s="6" t="n">
        <f aca="false">(B7966-B7965)/((A7966-A7965)/1000)</f>
        <v>1.12527472527472</v>
      </c>
      <c r="J7966" s="6" t="n">
        <f aca="false">IF(OR(B7966&lt;Rules!$B$2,B7966&gt;Rules!$B$3,ABS(I7966)&gt;Rules!$B$4,OR(B7967&lt;Rules!$B$2,B7967&gt;Rules!$B$3,ABS(I7967)&gt;Rules!$B$4)),1,0)</f>
        <v>0</v>
      </c>
      <c r="K7966" s="6" t="str">
        <f aca="false">IF(F7966=1,COUNTIF($F$2:F7966,1),"")</f>
        <v/>
      </c>
    </row>
    <row r="7967" customFormat="false" ht="15" hidden="false" customHeight="false" outlineLevel="0" collapsed="false">
      <c r="A7967" s="6" t="n">
        <v>62558.1805</v>
      </c>
      <c r="B7967" s="6" t="n">
        <v>2.11355311355311</v>
      </c>
      <c r="C7967" s="6" t="n">
        <v>82</v>
      </c>
      <c r="D7967" s="6" t="n">
        <v>-1</v>
      </c>
      <c r="E7967" s="6" t="n">
        <v>2.16190476190476</v>
      </c>
      <c r="F7967" s="6" t="n">
        <v>0</v>
      </c>
      <c r="G7967" s="6" t="n">
        <v>0</v>
      </c>
      <c r="H7967" s="6" t="str">
        <f aca="false">IF(AND(A7967&gt;=Stimuli!$B$2,A7967&lt;=Stimuli!$C$2),Stimuli!$A$2,IF(AND(A7967&gt;=Stimuli!$B$3,A7967&lt;=Stimuli!$C$3),Stimuli!$A$3,IF(AND(A7967&gt;=Stimuli!$B$4,A7967&lt;=Stimuli!$C$4),Stimuli!$A$4,"")))</f>
        <v>02 e.l.f. - Power Grip Styling (30.03s)</v>
      </c>
      <c r="I7967" s="6" t="n">
        <f aca="false">(B7967-B7966)/((A7967-A7966)/1000)</f>
        <v>-0.562637362637418</v>
      </c>
      <c r="J7967" s="6" t="n">
        <f aca="false">IF(OR(B7967&lt;Rules!$B$2,B7967&gt;Rules!$B$3,ABS(I7967)&gt;Rules!$B$4,OR(B7968&lt;Rules!$B$2,B7968&gt;Rules!$B$3,ABS(I7968)&gt;Rules!$B$4)),1,0)</f>
        <v>0</v>
      </c>
      <c r="K7967" s="6" t="str">
        <f aca="false">IF(F7967=1,COUNTIF($F$2:F7967,1),"")</f>
        <v/>
      </c>
    </row>
    <row r="7968" customFormat="false" ht="15" hidden="false" customHeight="false" outlineLevel="0" collapsed="false">
      <c r="A7968" s="6" t="n">
        <v>62565.993</v>
      </c>
      <c r="B7968" s="6" t="n">
        <v>2.12234432234432</v>
      </c>
      <c r="C7968" s="6" t="n">
        <v>82</v>
      </c>
      <c r="D7968" s="6" t="n">
        <v>-1</v>
      </c>
      <c r="E7968" s="6" t="n">
        <v>2.16190476190476</v>
      </c>
      <c r="F7968" s="6" t="n">
        <v>0</v>
      </c>
      <c r="G7968" s="6" t="n">
        <v>0</v>
      </c>
      <c r="H7968" s="6" t="str">
        <f aca="false">IF(AND(A7968&gt;=Stimuli!$B$2,A7968&lt;=Stimuli!$C$2),Stimuli!$A$2,IF(AND(A7968&gt;=Stimuli!$B$3,A7968&lt;=Stimuli!$C$3),Stimuli!$A$3,IF(AND(A7968&gt;=Stimuli!$B$4,A7968&lt;=Stimuli!$C$4),Stimuli!$A$4,"")))</f>
        <v>02 e.l.f. - Power Grip Styling (30.03s)</v>
      </c>
      <c r="I7968" s="6" t="n">
        <f aca="false">(B7968-B7967)/((A7968-A7967)/1000)</f>
        <v>1.12527472527472</v>
      </c>
      <c r="J7968" s="6" t="n">
        <f aca="false">IF(OR(B7968&lt;Rules!$B$2,B7968&gt;Rules!$B$3,ABS(I7968)&gt;Rules!$B$4,OR(B7969&lt;Rules!$B$2,B7969&gt;Rules!$B$3,ABS(I7969)&gt;Rules!$B$4)),1,0)</f>
        <v>0</v>
      </c>
      <c r="K7968" s="6" t="str">
        <f aca="false">IF(F7968=1,COUNTIF($F$2:F7968,1),"")</f>
        <v/>
      </c>
    </row>
    <row r="7969" customFormat="false" ht="15" hidden="false" customHeight="false" outlineLevel="0" collapsed="false">
      <c r="A7969" s="6" t="n">
        <v>62573.8055</v>
      </c>
      <c r="B7969" s="6" t="n">
        <v>2.11648351648352</v>
      </c>
      <c r="C7969" s="6" t="n">
        <v>82</v>
      </c>
      <c r="D7969" s="6" t="n">
        <v>-1</v>
      </c>
      <c r="E7969" s="6" t="n">
        <v>2.16190476190476</v>
      </c>
      <c r="F7969" s="6" t="n">
        <v>0</v>
      </c>
      <c r="G7969" s="6" t="n">
        <v>0</v>
      </c>
      <c r="H7969" s="6" t="str">
        <f aca="false">IF(AND(A7969&gt;=Stimuli!$B$2,A7969&lt;=Stimuli!$C$2),Stimuli!$A$2,IF(AND(A7969&gt;=Stimuli!$B$3,A7969&lt;=Stimuli!$C$3),Stimuli!$A$3,IF(AND(A7969&gt;=Stimuli!$B$4,A7969&lt;=Stimuli!$C$4),Stimuli!$A$4,"")))</f>
        <v>02 e.l.f. - Power Grip Styling (30.03s)</v>
      </c>
      <c r="I7969" s="6" t="n">
        <f aca="false">(B7969-B7968)/((A7969-A7968)/1000)</f>
        <v>-0.750183150183148</v>
      </c>
      <c r="J7969" s="6" t="n">
        <f aca="false">IF(OR(B7969&lt;Rules!$B$2,B7969&gt;Rules!$B$3,ABS(I7969)&gt;Rules!$B$4,OR(B7970&lt;Rules!$B$2,B7970&gt;Rules!$B$3,ABS(I7970)&gt;Rules!$B$4)),1,0)</f>
        <v>0</v>
      </c>
      <c r="K7969" s="6" t="str">
        <f aca="false">IF(F7969=1,COUNTIF($F$2:F7969,1),"")</f>
        <v/>
      </c>
    </row>
    <row r="7970" customFormat="false" ht="15" hidden="false" customHeight="false" outlineLevel="0" collapsed="false">
      <c r="A7970" s="6" t="n">
        <v>62581.618</v>
      </c>
      <c r="B7970" s="6" t="n">
        <v>2.12673992673993</v>
      </c>
      <c r="C7970" s="6" t="n">
        <v>82</v>
      </c>
      <c r="D7970" s="6" t="n">
        <v>-1</v>
      </c>
      <c r="E7970" s="6" t="n">
        <v>2.16190476190476</v>
      </c>
      <c r="F7970" s="6" t="n">
        <v>0</v>
      </c>
      <c r="G7970" s="6" t="n">
        <v>0</v>
      </c>
      <c r="H7970" s="6" t="str">
        <f aca="false">IF(AND(A7970&gt;=Stimuli!$B$2,A7970&lt;=Stimuli!$C$2),Stimuli!$A$2,IF(AND(A7970&gt;=Stimuli!$B$3,A7970&lt;=Stimuli!$C$3),Stimuli!$A$3,IF(AND(A7970&gt;=Stimuli!$B$4,A7970&lt;=Stimuli!$C$4),Stimuli!$A$4,"")))</f>
        <v>02 e.l.f. - Power Grip Styling (30.03s)</v>
      </c>
      <c r="I7970" s="6" t="n">
        <f aca="false">(B7970-B7969)/((A7970-A7969)/1000)</f>
        <v>1.31282051282045</v>
      </c>
      <c r="J7970" s="6" t="n">
        <f aca="false">IF(OR(B7970&lt;Rules!$B$2,B7970&gt;Rules!$B$3,ABS(I7970)&gt;Rules!$B$4,OR(B7971&lt;Rules!$B$2,B7971&gt;Rules!$B$3,ABS(I7971)&gt;Rules!$B$4)),1,0)</f>
        <v>0</v>
      </c>
      <c r="K7970" s="6" t="str">
        <f aca="false">IF(F7970=1,COUNTIF($F$2:F7970,1),"")</f>
        <v/>
      </c>
    </row>
    <row r="7971" customFormat="false" ht="15" hidden="false" customHeight="false" outlineLevel="0" collapsed="false">
      <c r="A7971" s="6" t="n">
        <v>62589.4305</v>
      </c>
      <c r="B7971" s="6" t="n">
        <v>2.12087912087912</v>
      </c>
      <c r="C7971" s="6" t="n">
        <v>82</v>
      </c>
      <c r="D7971" s="6" t="n">
        <v>-1</v>
      </c>
      <c r="E7971" s="6" t="n">
        <v>2.16190476190476</v>
      </c>
      <c r="F7971" s="6" t="n">
        <v>0</v>
      </c>
      <c r="G7971" s="6" t="n">
        <v>0</v>
      </c>
      <c r="H7971" s="6" t="str">
        <f aca="false">IF(AND(A7971&gt;=Stimuli!$B$2,A7971&lt;=Stimuli!$C$2),Stimuli!$A$2,IF(AND(A7971&gt;=Stimuli!$B$3,A7971&lt;=Stimuli!$C$3),Stimuli!$A$3,IF(AND(A7971&gt;=Stimuli!$B$4,A7971&lt;=Stimuli!$C$4),Stimuli!$A$4,"")))</f>
        <v>02 e.l.f. - Power Grip Styling (30.03s)</v>
      </c>
      <c r="I7971" s="6" t="n">
        <f aca="false">(B7971-B7970)/((A7971-A7970)/1000)</f>
        <v>-0.750183150183034</v>
      </c>
      <c r="J7971" s="6" t="n">
        <f aca="false">IF(OR(B7971&lt;Rules!$B$2,B7971&gt;Rules!$B$3,ABS(I7971)&gt;Rules!$B$4,OR(B7972&lt;Rules!$B$2,B7972&gt;Rules!$B$3,ABS(I7972)&gt;Rules!$B$4)),1,0)</f>
        <v>0</v>
      </c>
      <c r="K7971" s="6" t="str">
        <f aca="false">IF(F7971=1,COUNTIF($F$2:F7971,1),"")</f>
        <v/>
      </c>
    </row>
    <row r="7972" customFormat="false" ht="15" hidden="false" customHeight="false" outlineLevel="0" collapsed="false">
      <c r="A7972" s="6" t="n">
        <v>62597.243</v>
      </c>
      <c r="B7972" s="6" t="n">
        <v>2.12967032967033</v>
      </c>
      <c r="C7972" s="6" t="n">
        <v>82</v>
      </c>
      <c r="D7972" s="6" t="n">
        <v>-1</v>
      </c>
      <c r="E7972" s="6" t="n">
        <v>2.16190476190476</v>
      </c>
      <c r="F7972" s="6" t="n">
        <v>0</v>
      </c>
      <c r="G7972" s="6" t="n">
        <v>0</v>
      </c>
      <c r="H7972" s="6" t="str">
        <f aca="false">IF(AND(A7972&gt;=Stimuli!$B$2,A7972&lt;=Stimuli!$C$2),Stimuli!$A$2,IF(AND(A7972&gt;=Stimuli!$B$3,A7972&lt;=Stimuli!$C$3),Stimuli!$A$3,IF(AND(A7972&gt;=Stimuli!$B$4,A7972&lt;=Stimuli!$C$4),Stimuli!$A$4,"")))</f>
        <v>02 e.l.f. - Power Grip Styling (30.03s)</v>
      </c>
      <c r="I7972" s="6" t="n">
        <f aca="false">(B7972-B7971)/((A7972-A7971)/1000)</f>
        <v>1.12527472527478</v>
      </c>
      <c r="J7972" s="6" t="n">
        <f aca="false">IF(OR(B7972&lt;Rules!$B$2,B7972&gt;Rules!$B$3,ABS(I7972)&gt;Rules!$B$4,OR(B7973&lt;Rules!$B$2,B7973&gt;Rules!$B$3,ABS(I7973)&gt;Rules!$B$4)),1,0)</f>
        <v>0</v>
      </c>
      <c r="K7972" s="6" t="str">
        <f aca="false">IF(F7972=1,COUNTIF($F$2:F7972,1),"")</f>
        <v/>
      </c>
    </row>
    <row r="7973" customFormat="false" ht="15" hidden="false" customHeight="false" outlineLevel="0" collapsed="false">
      <c r="A7973" s="6" t="n">
        <v>62605.0555</v>
      </c>
      <c r="B7973" s="6" t="n">
        <v>2.12673992673993</v>
      </c>
      <c r="C7973" s="6" t="n">
        <v>82</v>
      </c>
      <c r="D7973" s="6" t="n">
        <v>-1</v>
      </c>
      <c r="E7973" s="6" t="n">
        <v>2.16190476190476</v>
      </c>
      <c r="F7973" s="6" t="n">
        <v>0</v>
      </c>
      <c r="G7973" s="6" t="n">
        <v>0</v>
      </c>
      <c r="H7973" s="6" t="str">
        <f aca="false">IF(AND(A7973&gt;=Stimuli!$B$2,A7973&lt;=Stimuli!$C$2),Stimuli!$A$2,IF(AND(A7973&gt;=Stimuli!$B$3,A7973&lt;=Stimuli!$C$3),Stimuli!$A$3,IF(AND(A7973&gt;=Stimuli!$B$4,A7973&lt;=Stimuli!$C$4),Stimuli!$A$4,"")))</f>
        <v>02 e.l.f. - Power Grip Styling (30.03s)</v>
      </c>
      <c r="I7973" s="6" t="n">
        <f aca="false">(B7973-B7972)/((A7973-A7972)/1000)</f>
        <v>-0.375091575091744</v>
      </c>
      <c r="J7973" s="6" t="n">
        <f aca="false">IF(OR(B7973&lt;Rules!$B$2,B7973&gt;Rules!$B$3,ABS(I7973)&gt;Rules!$B$4,OR(B7974&lt;Rules!$B$2,B7974&gt;Rules!$B$3,ABS(I7974)&gt;Rules!$B$4)),1,0)</f>
        <v>0</v>
      </c>
      <c r="K7973" s="6" t="str">
        <f aca="false">IF(F7973=1,COUNTIF($F$2:F7973,1),"")</f>
        <v/>
      </c>
    </row>
    <row r="7974" customFormat="false" ht="15" hidden="false" customHeight="false" outlineLevel="0" collapsed="false">
      <c r="A7974" s="6" t="n">
        <v>62612.868</v>
      </c>
      <c r="B7974" s="6" t="n">
        <v>2.13260073260073</v>
      </c>
      <c r="C7974" s="6" t="n">
        <v>82</v>
      </c>
      <c r="D7974" s="6" t="n">
        <v>-1</v>
      </c>
      <c r="E7974" s="6" t="n">
        <v>2.16190476190476</v>
      </c>
      <c r="F7974" s="6" t="n">
        <v>0</v>
      </c>
      <c r="G7974" s="6" t="n">
        <v>0</v>
      </c>
      <c r="H7974" s="6" t="str">
        <f aca="false">IF(AND(A7974&gt;=Stimuli!$B$2,A7974&lt;=Stimuli!$C$2),Stimuli!$A$2,IF(AND(A7974&gt;=Stimuli!$B$3,A7974&lt;=Stimuli!$C$3),Stimuli!$A$3,IF(AND(A7974&gt;=Stimuli!$B$4,A7974&lt;=Stimuli!$C$4),Stimuli!$A$4,"")))</f>
        <v>02 e.l.f. - Power Grip Styling (30.03s)</v>
      </c>
      <c r="I7974" s="6" t="n">
        <f aca="false">(B7974-B7973)/((A7974-A7973)/1000)</f>
        <v>0.750183150183318</v>
      </c>
      <c r="J7974" s="6" t="n">
        <f aca="false">IF(OR(B7974&lt;Rules!$B$2,B7974&gt;Rules!$B$3,ABS(I7974)&gt;Rules!$B$4,OR(B7975&lt;Rules!$B$2,B7975&gt;Rules!$B$3,ABS(I7975)&gt;Rules!$B$4)),1,0)</f>
        <v>0</v>
      </c>
      <c r="K7974" s="6" t="str">
        <f aca="false">IF(F7974=1,COUNTIF($F$2:F7974,1),"")</f>
        <v/>
      </c>
    </row>
    <row r="7975" customFormat="false" ht="15" hidden="false" customHeight="false" outlineLevel="0" collapsed="false">
      <c r="A7975" s="6" t="n">
        <v>62620.6805</v>
      </c>
      <c r="B7975" s="6" t="n">
        <v>2.13406593406593</v>
      </c>
      <c r="C7975" s="6" t="n">
        <v>82</v>
      </c>
      <c r="D7975" s="6" t="n">
        <v>-1</v>
      </c>
      <c r="E7975" s="6" t="n">
        <v>2.16190476190476</v>
      </c>
      <c r="F7975" s="6" t="n">
        <v>0</v>
      </c>
      <c r="G7975" s="6" t="n">
        <v>0</v>
      </c>
      <c r="H7975" s="6" t="str">
        <f aca="false">IF(AND(A7975&gt;=Stimuli!$B$2,A7975&lt;=Stimuli!$C$2),Stimuli!$A$2,IF(AND(A7975&gt;=Stimuli!$B$3,A7975&lt;=Stimuli!$C$3),Stimuli!$A$3,IF(AND(A7975&gt;=Stimuli!$B$4,A7975&lt;=Stimuli!$C$4),Stimuli!$A$4,"")))</f>
        <v>02 e.l.f. - Power Grip Styling (30.03s)</v>
      </c>
      <c r="I7975" s="6" t="n">
        <f aca="false">(B7975-B7974)/((A7975-A7974)/1000)</f>
        <v>0.18754578754573</v>
      </c>
      <c r="J7975" s="6" t="n">
        <f aca="false">IF(OR(B7975&lt;Rules!$B$2,B7975&gt;Rules!$B$3,ABS(I7975)&gt;Rules!$B$4,OR(B7976&lt;Rules!$B$2,B7976&gt;Rules!$B$3,ABS(I7976)&gt;Rules!$B$4)),1,0)</f>
        <v>0</v>
      </c>
      <c r="K7975" s="6" t="str">
        <f aca="false">IF(F7975=1,COUNTIF($F$2:F7975,1),"")</f>
        <v/>
      </c>
    </row>
    <row r="7976" customFormat="false" ht="15" hidden="false" customHeight="false" outlineLevel="0" collapsed="false">
      <c r="A7976" s="6" t="n">
        <v>62628.493</v>
      </c>
      <c r="B7976" s="6" t="n">
        <v>2.13553113553114</v>
      </c>
      <c r="C7976" s="6" t="n">
        <v>82</v>
      </c>
      <c r="D7976" s="6" t="n">
        <v>-1</v>
      </c>
      <c r="E7976" s="6" t="n">
        <v>2.16190476190476</v>
      </c>
      <c r="F7976" s="6" t="n">
        <v>0</v>
      </c>
      <c r="G7976" s="6" t="n">
        <v>0</v>
      </c>
      <c r="H7976" s="6" t="str">
        <f aca="false">IF(AND(A7976&gt;=Stimuli!$B$2,A7976&lt;=Stimuli!$C$2),Stimuli!$A$2,IF(AND(A7976&gt;=Stimuli!$B$3,A7976&lt;=Stimuli!$C$3),Stimuli!$A$3,IF(AND(A7976&gt;=Stimuli!$B$4,A7976&lt;=Stimuli!$C$4),Stimuli!$A$4,"")))</f>
        <v>02 e.l.f. - Power Grip Styling (30.03s)</v>
      </c>
      <c r="I7976" s="6" t="n">
        <f aca="false">(B7976-B7975)/((A7976-A7975)/1000)</f>
        <v>0.18754578754573</v>
      </c>
      <c r="J7976" s="6" t="n">
        <f aca="false">IF(OR(B7976&lt;Rules!$B$2,B7976&gt;Rules!$B$3,ABS(I7976)&gt;Rules!$B$4,OR(B7977&lt;Rules!$B$2,B7977&gt;Rules!$B$3,ABS(I7977)&gt;Rules!$B$4)),1,0)</f>
        <v>0</v>
      </c>
      <c r="K7976" s="6" t="str">
        <f aca="false">IF(F7976=1,COUNTIF($F$2:F7976,1),"")</f>
        <v/>
      </c>
    </row>
    <row r="7977" customFormat="false" ht="15" hidden="false" customHeight="false" outlineLevel="0" collapsed="false">
      <c r="A7977" s="6" t="n">
        <v>62636.3055</v>
      </c>
      <c r="B7977" s="6" t="n">
        <v>2.13992673992674</v>
      </c>
      <c r="C7977" s="6" t="n">
        <v>82</v>
      </c>
      <c r="D7977" s="6" t="n">
        <v>-1</v>
      </c>
      <c r="E7977" s="6" t="n">
        <v>2.16190476190476</v>
      </c>
      <c r="F7977" s="6" t="n">
        <v>0</v>
      </c>
      <c r="G7977" s="6" t="n">
        <v>0</v>
      </c>
      <c r="H7977" s="6" t="str">
        <f aca="false">IF(AND(A7977&gt;=Stimuli!$B$2,A7977&lt;=Stimuli!$C$2),Stimuli!$A$2,IF(AND(A7977&gt;=Stimuli!$B$3,A7977&lt;=Stimuli!$C$3),Stimuli!$A$3,IF(AND(A7977&gt;=Stimuli!$B$4,A7977&lt;=Stimuli!$C$4),Stimuli!$A$4,"")))</f>
        <v>02 e.l.f. - Power Grip Styling (30.03s)</v>
      </c>
      <c r="I7977" s="6" t="n">
        <f aca="false">(B7977-B7976)/((A7977-A7976)/1000)</f>
        <v>0.562637362637304</v>
      </c>
      <c r="J7977" s="6" t="n">
        <f aca="false">IF(OR(B7977&lt;Rules!$B$2,B7977&gt;Rules!$B$3,ABS(I7977)&gt;Rules!$B$4,OR(B7978&lt;Rules!$B$2,B7978&gt;Rules!$B$3,ABS(I7978)&gt;Rules!$B$4)),1,0)</f>
        <v>0</v>
      </c>
      <c r="K7977" s="6" t="str">
        <f aca="false">IF(F7977=1,COUNTIF($F$2:F7977,1),"")</f>
        <v/>
      </c>
    </row>
    <row r="7978" customFormat="false" ht="15" hidden="false" customHeight="false" outlineLevel="0" collapsed="false">
      <c r="A7978" s="6" t="n">
        <v>62644.118</v>
      </c>
      <c r="B7978" s="6" t="n">
        <v>2.13846153846154</v>
      </c>
      <c r="C7978" s="6" t="n">
        <v>82</v>
      </c>
      <c r="D7978" s="6" t="n">
        <v>-1</v>
      </c>
      <c r="E7978" s="6" t="n">
        <v>2.16190476190476</v>
      </c>
      <c r="F7978" s="6" t="n">
        <v>0</v>
      </c>
      <c r="G7978" s="6" t="n">
        <v>0</v>
      </c>
      <c r="H7978" s="6" t="str">
        <f aca="false">IF(AND(A7978&gt;=Stimuli!$B$2,A7978&lt;=Stimuli!$C$2),Stimuli!$A$2,IF(AND(A7978&gt;=Stimuli!$B$3,A7978&lt;=Stimuli!$C$3),Stimuli!$A$3,IF(AND(A7978&gt;=Stimuli!$B$4,A7978&lt;=Stimuli!$C$4),Stimuli!$A$4,"")))</f>
        <v>02 e.l.f. - Power Grip Styling (30.03s)</v>
      </c>
      <c r="I7978" s="6" t="n">
        <f aca="false">(B7978-B7977)/((A7978-A7977)/1000)</f>
        <v>-0.18754578754573</v>
      </c>
      <c r="J7978" s="6" t="n">
        <f aca="false">IF(OR(B7978&lt;Rules!$B$2,B7978&gt;Rules!$B$3,ABS(I7978)&gt;Rules!$B$4,OR(B7979&lt;Rules!$B$2,B7979&gt;Rules!$B$3,ABS(I7979)&gt;Rules!$B$4)),1,0)</f>
        <v>0</v>
      </c>
      <c r="K7978" s="6" t="str">
        <f aca="false">IF(F7978=1,COUNTIF($F$2:F7978,1),"")</f>
        <v/>
      </c>
    </row>
    <row r="7979" customFormat="false" ht="15" hidden="false" customHeight="false" outlineLevel="0" collapsed="false">
      <c r="A7979" s="6" t="n">
        <v>62651.9305</v>
      </c>
      <c r="B7979" s="6" t="n">
        <v>2.14578754578755</v>
      </c>
      <c r="C7979" s="6" t="n">
        <v>82</v>
      </c>
      <c r="D7979" s="6" t="n">
        <v>-1</v>
      </c>
      <c r="E7979" s="6" t="n">
        <v>2.16190476190476</v>
      </c>
      <c r="F7979" s="6" t="n">
        <v>0</v>
      </c>
      <c r="G7979" s="6" t="n">
        <v>0</v>
      </c>
      <c r="H7979" s="6" t="str">
        <f aca="false">IF(AND(A7979&gt;=Stimuli!$B$2,A7979&lt;=Stimuli!$C$2),Stimuli!$A$2,IF(AND(A7979&gt;=Stimuli!$B$3,A7979&lt;=Stimuli!$C$3),Stimuli!$A$3,IF(AND(A7979&gt;=Stimuli!$B$4,A7979&lt;=Stimuli!$C$4),Stimuli!$A$4,"")))</f>
        <v>02 e.l.f. - Power Grip Styling (30.03s)</v>
      </c>
      <c r="I7979" s="6" t="n">
        <f aca="false">(B7979-B7978)/((A7979-A7978)/1000)</f>
        <v>0.937728937729048</v>
      </c>
      <c r="J7979" s="6" t="n">
        <f aca="false">IF(OR(B7979&lt;Rules!$B$2,B7979&gt;Rules!$B$3,ABS(I7979)&gt;Rules!$B$4,OR(B7980&lt;Rules!$B$2,B7980&gt;Rules!$B$3,ABS(I7980)&gt;Rules!$B$4)),1,0)</f>
        <v>0</v>
      </c>
      <c r="K7979" s="6" t="str">
        <f aca="false">IF(F7979=1,COUNTIF($F$2:F7979,1),"")</f>
        <v/>
      </c>
    </row>
    <row r="7980" customFormat="false" ht="15" hidden="false" customHeight="false" outlineLevel="0" collapsed="false">
      <c r="A7980" s="6" t="n">
        <v>62659.743</v>
      </c>
      <c r="B7980" s="6" t="n">
        <v>2.14285714285714</v>
      </c>
      <c r="C7980" s="6" t="n">
        <v>82</v>
      </c>
      <c r="D7980" s="6" t="n">
        <v>-1</v>
      </c>
      <c r="E7980" s="6" t="n">
        <v>2.16190476190476</v>
      </c>
      <c r="F7980" s="6" t="n">
        <v>0</v>
      </c>
      <c r="G7980" s="6" t="n">
        <v>0</v>
      </c>
      <c r="H7980" s="6" t="str">
        <f aca="false">IF(AND(A7980&gt;=Stimuli!$B$2,A7980&lt;=Stimuli!$C$2),Stimuli!$A$2,IF(AND(A7980&gt;=Stimuli!$B$3,A7980&lt;=Stimuli!$C$3),Stimuli!$A$3,IF(AND(A7980&gt;=Stimuli!$B$4,A7980&lt;=Stimuli!$C$4),Stimuli!$A$4,"")))</f>
        <v>02 e.l.f. - Power Grip Styling (30.03s)</v>
      </c>
      <c r="I7980" s="6" t="n">
        <f aca="false">(B7980-B7979)/((A7980-A7979)/1000)</f>
        <v>-0.375091575091631</v>
      </c>
      <c r="J7980" s="6" t="n">
        <f aca="false">IF(OR(B7980&lt;Rules!$B$2,B7980&gt;Rules!$B$3,ABS(I7980)&gt;Rules!$B$4,OR(B7981&lt;Rules!$B$2,B7981&gt;Rules!$B$3,ABS(I7981)&gt;Rules!$B$4)),1,0)</f>
        <v>0</v>
      </c>
      <c r="K7980" s="6" t="str">
        <f aca="false">IF(F7980=1,COUNTIF($F$2:F7980,1),"")</f>
        <v/>
      </c>
    </row>
    <row r="7981" customFormat="false" ht="15" hidden="false" customHeight="false" outlineLevel="0" collapsed="false">
      <c r="A7981" s="6" t="n">
        <v>62667.5555</v>
      </c>
      <c r="B7981" s="6" t="n">
        <v>2.15164835164835</v>
      </c>
      <c r="C7981" s="6" t="n">
        <v>82</v>
      </c>
      <c r="D7981" s="6" t="n">
        <v>-1</v>
      </c>
      <c r="E7981" s="6" t="n">
        <v>2.16190476190476</v>
      </c>
      <c r="F7981" s="6" t="n">
        <v>0</v>
      </c>
      <c r="G7981" s="6" t="n">
        <v>0</v>
      </c>
      <c r="H7981" s="6" t="str">
        <f aca="false">IF(AND(A7981&gt;=Stimuli!$B$2,A7981&lt;=Stimuli!$C$2),Stimuli!$A$2,IF(AND(A7981&gt;=Stimuli!$B$3,A7981&lt;=Stimuli!$C$3),Stimuli!$A$3,IF(AND(A7981&gt;=Stimuli!$B$4,A7981&lt;=Stimuli!$C$4),Stimuli!$A$4,"")))</f>
        <v>02 e.l.f. - Power Grip Styling (30.03s)</v>
      </c>
      <c r="I7981" s="6" t="n">
        <f aca="false">(B7981-B7980)/((A7981-A7980)/1000)</f>
        <v>1.12527472527466</v>
      </c>
      <c r="J7981" s="6" t="n">
        <f aca="false">IF(OR(B7981&lt;Rules!$B$2,B7981&gt;Rules!$B$3,ABS(I7981)&gt;Rules!$B$4,OR(B7982&lt;Rules!$B$2,B7982&gt;Rules!$B$3,ABS(I7982)&gt;Rules!$B$4)),1,0)</f>
        <v>0</v>
      </c>
      <c r="K7981" s="6" t="str">
        <f aca="false">IF(F7981=1,COUNTIF($F$2:F7981,1),"")</f>
        <v/>
      </c>
    </row>
    <row r="7982" customFormat="false" ht="15" hidden="false" customHeight="false" outlineLevel="0" collapsed="false">
      <c r="A7982" s="6" t="n">
        <v>62675.368</v>
      </c>
      <c r="B7982" s="6" t="n">
        <v>2.14725274725275</v>
      </c>
      <c r="C7982" s="6" t="n">
        <v>82</v>
      </c>
      <c r="D7982" s="6" t="n">
        <v>-1</v>
      </c>
      <c r="E7982" s="6" t="n">
        <v>2.16190476190476</v>
      </c>
      <c r="F7982" s="6" t="n">
        <v>0</v>
      </c>
      <c r="G7982" s="6" t="n">
        <v>0</v>
      </c>
      <c r="H7982" s="6" t="str">
        <f aca="false">IF(AND(A7982&gt;=Stimuli!$B$2,A7982&lt;=Stimuli!$C$2),Stimuli!$A$2,IF(AND(A7982&gt;=Stimuli!$B$3,A7982&lt;=Stimuli!$C$3),Stimuli!$A$3,IF(AND(A7982&gt;=Stimuli!$B$4,A7982&lt;=Stimuli!$C$4),Stimuli!$A$4,"")))</f>
        <v>02 e.l.f. - Power Grip Styling (30.03s)</v>
      </c>
      <c r="I7982" s="6" t="n">
        <f aca="false">(B7982-B7981)/((A7982-A7981)/1000)</f>
        <v>-0.562637362637304</v>
      </c>
      <c r="J7982" s="6" t="n">
        <f aca="false">IF(OR(B7982&lt;Rules!$B$2,B7982&gt;Rules!$B$3,ABS(I7982)&gt;Rules!$B$4,OR(B7983&lt;Rules!$B$2,B7983&gt;Rules!$B$3,ABS(I7983)&gt;Rules!$B$4)),1,0)</f>
        <v>0</v>
      </c>
      <c r="K7982" s="6" t="str">
        <f aca="false">IF(F7982=1,COUNTIF($F$2:F7982,1),"")</f>
        <v/>
      </c>
    </row>
    <row r="7983" customFormat="false" ht="15" hidden="false" customHeight="false" outlineLevel="0" collapsed="false">
      <c r="A7983" s="6" t="n">
        <v>62683.1805</v>
      </c>
      <c r="B7983" s="6" t="n">
        <v>2.15750915750916</v>
      </c>
      <c r="C7983" s="6" t="n">
        <v>82</v>
      </c>
      <c r="D7983" s="6" t="n">
        <v>-1</v>
      </c>
      <c r="E7983" s="6" t="n">
        <v>2.16190476190476</v>
      </c>
      <c r="F7983" s="6" t="n">
        <v>0</v>
      </c>
      <c r="G7983" s="6" t="n">
        <v>0</v>
      </c>
      <c r="H7983" s="6" t="str">
        <f aca="false">IF(AND(A7983&gt;=Stimuli!$B$2,A7983&lt;=Stimuli!$C$2),Stimuli!$A$2,IF(AND(A7983&gt;=Stimuli!$B$3,A7983&lt;=Stimuli!$C$3),Stimuli!$A$3,IF(AND(A7983&gt;=Stimuli!$B$4,A7983&lt;=Stimuli!$C$4),Stimuli!$A$4,"")))</f>
        <v>02 e.l.f. - Power Grip Styling (30.03s)</v>
      </c>
      <c r="I7983" s="6" t="n">
        <f aca="false">(B7983-B7982)/((A7983-A7982)/1000)</f>
        <v>1.31282051282045</v>
      </c>
      <c r="J7983" s="6" t="n">
        <f aca="false">IF(OR(B7983&lt;Rules!$B$2,B7983&gt;Rules!$B$3,ABS(I7983)&gt;Rules!$B$4,OR(B7984&lt;Rules!$B$2,B7984&gt;Rules!$B$3,ABS(I7984)&gt;Rules!$B$4)),1,0)</f>
        <v>0</v>
      </c>
      <c r="K7983" s="6" t="str">
        <f aca="false">IF(F7983=1,COUNTIF($F$2:F7983,1),"")</f>
        <v/>
      </c>
    </row>
    <row r="7984" customFormat="false" ht="15" hidden="false" customHeight="false" outlineLevel="0" collapsed="false">
      <c r="A7984" s="6" t="n">
        <v>62690.993</v>
      </c>
      <c r="B7984" s="6" t="n">
        <v>2.15311355311355</v>
      </c>
      <c r="C7984" s="6" t="n">
        <v>82</v>
      </c>
      <c r="D7984" s="6" t="n">
        <v>-1</v>
      </c>
      <c r="E7984" s="6" t="n">
        <v>2.16190476190476</v>
      </c>
      <c r="F7984" s="6" t="n">
        <v>0</v>
      </c>
      <c r="G7984" s="6" t="n">
        <v>0</v>
      </c>
      <c r="H7984" s="6" t="str">
        <f aca="false">IF(AND(A7984&gt;=Stimuli!$B$2,A7984&lt;=Stimuli!$C$2),Stimuli!$A$2,IF(AND(A7984&gt;=Stimuli!$B$3,A7984&lt;=Stimuli!$C$3),Stimuli!$A$3,IF(AND(A7984&gt;=Stimuli!$B$4,A7984&lt;=Stimuli!$C$4),Stimuli!$A$4,"")))</f>
        <v>02 e.l.f. - Power Grip Styling (30.03s)</v>
      </c>
      <c r="I7984" s="6" t="n">
        <f aca="false">(B7984-B7983)/((A7984-A7983)/1000)</f>
        <v>-0.562637362637304</v>
      </c>
      <c r="J7984" s="6" t="n">
        <f aca="false">IF(OR(B7984&lt;Rules!$B$2,B7984&gt;Rules!$B$3,ABS(I7984)&gt;Rules!$B$4,OR(B7985&lt;Rules!$B$2,B7985&gt;Rules!$B$3,ABS(I7985)&gt;Rules!$B$4)),1,0)</f>
        <v>0</v>
      </c>
      <c r="K7984" s="6" t="str">
        <f aca="false">IF(F7984=1,COUNTIF($F$2:F7984,1),"")</f>
        <v/>
      </c>
    </row>
    <row r="7985" customFormat="false" ht="15" hidden="false" customHeight="false" outlineLevel="0" collapsed="false">
      <c r="A7985" s="6" t="n">
        <v>62698.8055</v>
      </c>
      <c r="B7985" s="6" t="n">
        <v>2.16336996336996</v>
      </c>
      <c r="C7985" s="6" t="n">
        <v>82</v>
      </c>
      <c r="D7985" s="6" t="n">
        <v>-1</v>
      </c>
      <c r="E7985" s="6" t="n">
        <v>2.16190476190476</v>
      </c>
      <c r="F7985" s="6" t="n">
        <v>0</v>
      </c>
      <c r="G7985" s="6" t="n">
        <v>0</v>
      </c>
      <c r="H7985" s="6" t="str">
        <f aca="false">IF(AND(A7985&gt;=Stimuli!$B$2,A7985&lt;=Stimuli!$C$2),Stimuli!$A$2,IF(AND(A7985&gt;=Stimuli!$B$3,A7985&lt;=Stimuli!$C$3),Stimuli!$A$3,IF(AND(A7985&gt;=Stimuli!$B$4,A7985&lt;=Stimuli!$C$4),Stimuli!$A$4,"")))</f>
        <v>02 e.l.f. - Power Grip Styling (30.03s)</v>
      </c>
      <c r="I7985" s="6" t="n">
        <f aca="false">(B7985-B7984)/((A7985-A7984)/1000)</f>
        <v>1.31282051282045</v>
      </c>
      <c r="J7985" s="6" t="n">
        <f aca="false">IF(OR(B7985&lt;Rules!$B$2,B7985&gt;Rules!$B$3,ABS(I7985)&gt;Rules!$B$4,OR(B7986&lt;Rules!$B$2,B7986&gt;Rules!$B$3,ABS(I7986)&gt;Rules!$B$4)),1,0)</f>
        <v>0</v>
      </c>
      <c r="K7985" s="6" t="str">
        <f aca="false">IF(F7985=1,COUNTIF($F$2:F7985,1),"")</f>
        <v/>
      </c>
    </row>
    <row r="7986" customFormat="false" ht="15" hidden="false" customHeight="false" outlineLevel="0" collapsed="false">
      <c r="A7986" s="6" t="n">
        <v>62706.618</v>
      </c>
      <c r="B7986" s="6" t="n">
        <v>2.15750915750916</v>
      </c>
      <c r="C7986" s="6" t="n">
        <v>82</v>
      </c>
      <c r="D7986" s="6" t="n">
        <v>-1</v>
      </c>
      <c r="E7986" s="6" t="n">
        <v>2.16190476190476</v>
      </c>
      <c r="F7986" s="6" t="n">
        <v>0</v>
      </c>
      <c r="G7986" s="6" t="n">
        <v>0</v>
      </c>
      <c r="H7986" s="6" t="str">
        <f aca="false">IF(AND(A7986&gt;=Stimuli!$B$2,A7986&lt;=Stimuli!$C$2),Stimuli!$A$2,IF(AND(A7986&gt;=Stimuli!$B$3,A7986&lt;=Stimuli!$C$3),Stimuli!$A$3,IF(AND(A7986&gt;=Stimuli!$B$4,A7986&lt;=Stimuli!$C$4),Stimuli!$A$4,"")))</f>
        <v>02 e.l.f. - Power Grip Styling (30.03s)</v>
      </c>
      <c r="I7986" s="6" t="n">
        <f aca="false">(B7986-B7985)/((A7986-A7985)/1000)</f>
        <v>-0.750183150183148</v>
      </c>
      <c r="J7986" s="6" t="n">
        <f aca="false">IF(OR(B7986&lt;Rules!$B$2,B7986&gt;Rules!$B$3,ABS(I7986)&gt;Rules!$B$4,OR(B7987&lt;Rules!$B$2,B7987&gt;Rules!$B$3,ABS(I7987)&gt;Rules!$B$4)),1,0)</f>
        <v>0</v>
      </c>
      <c r="K7986" s="6" t="str">
        <f aca="false">IF(F7986=1,COUNTIF($F$2:F7986,1),"")</f>
        <v/>
      </c>
    </row>
    <row r="7987" customFormat="false" ht="15" hidden="false" customHeight="false" outlineLevel="0" collapsed="false">
      <c r="A7987" s="6" t="n">
        <v>62714.4305</v>
      </c>
      <c r="B7987" s="6" t="n">
        <v>2.16630036630037</v>
      </c>
      <c r="C7987" s="6" t="n">
        <v>82</v>
      </c>
      <c r="D7987" s="6" t="n">
        <v>-1</v>
      </c>
      <c r="E7987" s="6" t="n">
        <v>2.16190476190476</v>
      </c>
      <c r="F7987" s="6" t="n">
        <v>0</v>
      </c>
      <c r="G7987" s="6" t="n">
        <v>0</v>
      </c>
      <c r="H7987" s="6" t="str">
        <f aca="false">IF(AND(A7987&gt;=Stimuli!$B$2,A7987&lt;=Stimuli!$C$2),Stimuli!$A$2,IF(AND(A7987&gt;=Stimuli!$B$3,A7987&lt;=Stimuli!$C$3),Stimuli!$A$3,IF(AND(A7987&gt;=Stimuli!$B$4,A7987&lt;=Stimuli!$C$4),Stimuli!$A$4,"")))</f>
        <v>02 e.l.f. - Power Grip Styling (30.03s)</v>
      </c>
      <c r="I7987" s="6" t="n">
        <f aca="false">(B7987-B7986)/((A7987-A7986)/1000)</f>
        <v>1.12527472527489</v>
      </c>
      <c r="J7987" s="6" t="n">
        <f aca="false">IF(OR(B7987&lt;Rules!$B$2,B7987&gt;Rules!$B$3,ABS(I7987)&gt;Rules!$B$4,OR(B7988&lt;Rules!$B$2,B7988&gt;Rules!$B$3,ABS(I7988)&gt;Rules!$B$4)),1,0)</f>
        <v>0</v>
      </c>
      <c r="K7987" s="6" t="str">
        <f aca="false">IF(F7987=1,COUNTIF($F$2:F7987,1),"")</f>
        <v/>
      </c>
    </row>
    <row r="7988" customFormat="false" ht="15" hidden="false" customHeight="false" outlineLevel="0" collapsed="false">
      <c r="A7988" s="6" t="n">
        <v>62722.243</v>
      </c>
      <c r="B7988" s="6" t="n">
        <v>2.16336996336996</v>
      </c>
      <c r="C7988" s="6" t="n">
        <v>82</v>
      </c>
      <c r="D7988" s="6" t="n">
        <v>-1</v>
      </c>
      <c r="E7988" s="6" t="n">
        <v>2.16190476190476</v>
      </c>
      <c r="F7988" s="6" t="n">
        <v>0</v>
      </c>
      <c r="G7988" s="6" t="n">
        <v>0</v>
      </c>
      <c r="H7988" s="6" t="str">
        <f aca="false">IF(AND(A7988&gt;=Stimuli!$B$2,A7988&lt;=Stimuli!$C$2),Stimuli!$A$2,IF(AND(A7988&gt;=Stimuli!$B$3,A7988&lt;=Stimuli!$C$3),Stimuli!$A$3,IF(AND(A7988&gt;=Stimuli!$B$4,A7988&lt;=Stimuli!$C$4),Stimuli!$A$4,"")))</f>
        <v>02 e.l.f. - Power Grip Styling (30.03s)</v>
      </c>
      <c r="I7988" s="6" t="n">
        <f aca="false">(B7988-B7987)/((A7988-A7987)/1000)</f>
        <v>-0.375091575091744</v>
      </c>
      <c r="J7988" s="6" t="n">
        <f aca="false">IF(OR(B7988&lt;Rules!$B$2,B7988&gt;Rules!$B$3,ABS(I7988)&gt;Rules!$B$4,OR(B7989&lt;Rules!$B$2,B7989&gt;Rules!$B$3,ABS(I7989)&gt;Rules!$B$4)),1,0)</f>
        <v>0</v>
      </c>
      <c r="K7988" s="6" t="str">
        <f aca="false">IF(F7988=1,COUNTIF($F$2:F7988,1),"")</f>
        <v/>
      </c>
    </row>
    <row r="7989" customFormat="false" ht="15" hidden="false" customHeight="false" outlineLevel="0" collapsed="false">
      <c r="A7989" s="6" t="n">
        <v>62730.0555</v>
      </c>
      <c r="B7989" s="6" t="n">
        <v>2.17069597069597</v>
      </c>
      <c r="C7989" s="6" t="n">
        <v>82</v>
      </c>
      <c r="D7989" s="6" t="n">
        <v>-1</v>
      </c>
      <c r="E7989" s="6" t="n">
        <v>2.16190476190476</v>
      </c>
      <c r="F7989" s="6" t="n">
        <v>0</v>
      </c>
      <c r="G7989" s="6" t="n">
        <v>0</v>
      </c>
      <c r="H7989" s="6" t="str">
        <f aca="false">IF(AND(A7989&gt;=Stimuli!$B$2,A7989&lt;=Stimuli!$C$2),Stimuli!$A$2,IF(AND(A7989&gt;=Stimuli!$B$3,A7989&lt;=Stimuli!$C$3),Stimuli!$A$3,IF(AND(A7989&gt;=Stimuli!$B$4,A7989&lt;=Stimuli!$C$4),Stimuli!$A$4,"")))</f>
        <v>02 e.l.f. - Power Grip Styling (30.03s)</v>
      </c>
      <c r="I7989" s="6" t="n">
        <f aca="false">(B7989-B7988)/((A7989-A7988)/1000)</f>
        <v>0.937728937729048</v>
      </c>
      <c r="J7989" s="6" t="n">
        <f aca="false">IF(OR(B7989&lt;Rules!$B$2,B7989&gt;Rules!$B$3,ABS(I7989)&gt;Rules!$B$4,OR(B7990&lt;Rules!$B$2,B7990&gt;Rules!$B$3,ABS(I7990)&gt;Rules!$B$4)),1,0)</f>
        <v>0</v>
      </c>
      <c r="K7989" s="6" t="str">
        <f aca="false">IF(F7989=1,COUNTIF($F$2:F7989,1),"")</f>
        <v/>
      </c>
    </row>
    <row r="7990" customFormat="false" ht="15" hidden="false" customHeight="false" outlineLevel="0" collapsed="false">
      <c r="A7990" s="6" t="n">
        <v>62737.868</v>
      </c>
      <c r="B7990" s="6" t="n">
        <v>2.17069597069597</v>
      </c>
      <c r="C7990" s="6" t="n">
        <v>82</v>
      </c>
      <c r="D7990" s="6" t="n">
        <v>-1</v>
      </c>
      <c r="E7990" s="6" t="n">
        <v>2.16190476190476</v>
      </c>
      <c r="F7990" s="6" t="n">
        <v>0</v>
      </c>
      <c r="G7990" s="6" t="n">
        <v>0</v>
      </c>
      <c r="H7990" s="6" t="str">
        <f aca="false">IF(AND(A7990&gt;=Stimuli!$B$2,A7990&lt;=Stimuli!$C$2),Stimuli!$A$2,IF(AND(A7990&gt;=Stimuli!$B$3,A7990&lt;=Stimuli!$C$3),Stimuli!$A$3,IF(AND(A7990&gt;=Stimuli!$B$4,A7990&lt;=Stimuli!$C$4),Stimuli!$A$4,"")))</f>
        <v>02 e.l.f. - Power Grip Styling (30.03s)</v>
      </c>
      <c r="I7990" s="6" t="n">
        <f aca="false">(B7990-B7989)/((A7990-A7989)/1000)</f>
        <v>0</v>
      </c>
      <c r="J7990" s="6" t="n">
        <f aca="false">IF(OR(B7990&lt;Rules!$B$2,B7990&gt;Rules!$B$3,ABS(I7990)&gt;Rules!$B$4,OR(B7991&lt;Rules!$B$2,B7991&gt;Rules!$B$3,ABS(I7991)&gt;Rules!$B$4)),1,0)</f>
        <v>0</v>
      </c>
      <c r="K7990" s="6" t="str">
        <f aca="false">IF(F7990=1,COUNTIF($F$2:F7990,1),"")</f>
        <v/>
      </c>
    </row>
    <row r="7991" customFormat="false" ht="15" hidden="false" customHeight="false" outlineLevel="0" collapsed="false">
      <c r="A7991" s="6" t="n">
        <v>62745.6805</v>
      </c>
      <c r="B7991" s="6" t="n">
        <v>2.17509157509158</v>
      </c>
      <c r="C7991" s="6" t="n">
        <v>82</v>
      </c>
      <c r="D7991" s="6" t="n">
        <v>-1</v>
      </c>
      <c r="E7991" s="6" t="n">
        <v>2.16190476190476</v>
      </c>
      <c r="F7991" s="6" t="n">
        <v>0</v>
      </c>
      <c r="G7991" s="6" t="n">
        <v>0</v>
      </c>
      <c r="H7991" s="6" t="str">
        <f aca="false">IF(AND(A7991&gt;=Stimuli!$B$2,A7991&lt;=Stimuli!$C$2),Stimuli!$A$2,IF(AND(A7991&gt;=Stimuli!$B$3,A7991&lt;=Stimuli!$C$3),Stimuli!$A$3,IF(AND(A7991&gt;=Stimuli!$B$4,A7991&lt;=Stimuli!$C$4),Stimuli!$A$4,"")))</f>
        <v>02 e.l.f. - Power Grip Styling (30.03s)</v>
      </c>
      <c r="I7991" s="6" t="n">
        <f aca="false">(B7991-B7990)/((A7991-A7990)/1000)</f>
        <v>0.562637362637304</v>
      </c>
      <c r="J7991" s="6" t="n">
        <f aca="false">IF(OR(B7991&lt;Rules!$B$2,B7991&gt;Rules!$B$3,ABS(I7991)&gt;Rules!$B$4,OR(B7992&lt;Rules!$B$2,B7992&gt;Rules!$B$3,ABS(I7992)&gt;Rules!$B$4)),1,0)</f>
        <v>0</v>
      </c>
      <c r="K7991" s="6" t="str">
        <f aca="false">IF(F7991=1,COUNTIF($F$2:F7991,1),"")</f>
        <v/>
      </c>
    </row>
    <row r="7992" customFormat="false" ht="15" hidden="false" customHeight="false" outlineLevel="0" collapsed="false">
      <c r="A7992" s="6" t="n">
        <v>62753.493</v>
      </c>
      <c r="B7992" s="6" t="n">
        <v>2.17655677655678</v>
      </c>
      <c r="C7992" s="6" t="n">
        <v>82</v>
      </c>
      <c r="D7992" s="6" t="n">
        <v>-1</v>
      </c>
      <c r="E7992" s="6" t="n">
        <v>2.16190476190476</v>
      </c>
      <c r="F7992" s="6" t="n">
        <v>0</v>
      </c>
      <c r="G7992" s="6" t="n">
        <v>0</v>
      </c>
      <c r="H7992" s="6" t="str">
        <f aca="false">IF(AND(A7992&gt;=Stimuli!$B$2,A7992&lt;=Stimuli!$C$2),Stimuli!$A$2,IF(AND(A7992&gt;=Stimuli!$B$3,A7992&lt;=Stimuli!$C$3),Stimuli!$A$3,IF(AND(A7992&gt;=Stimuli!$B$4,A7992&lt;=Stimuli!$C$4),Stimuli!$A$4,"")))</f>
        <v>02 e.l.f. - Power Grip Styling (30.03s)</v>
      </c>
      <c r="I7992" s="6" t="n">
        <f aca="false">(B7992-B7991)/((A7992-A7991)/1000)</f>
        <v>0.18754578754573</v>
      </c>
      <c r="J7992" s="6" t="n">
        <f aca="false">IF(OR(B7992&lt;Rules!$B$2,B7992&gt;Rules!$B$3,ABS(I7992)&gt;Rules!$B$4,OR(B7993&lt;Rules!$B$2,B7993&gt;Rules!$B$3,ABS(I7993)&gt;Rules!$B$4)),1,0)</f>
        <v>0</v>
      </c>
      <c r="K7992" s="6" t="str">
        <f aca="false">IF(F7992=1,COUNTIF($F$2:F7992,1),"")</f>
        <v/>
      </c>
    </row>
    <row r="7993" customFormat="false" ht="15" hidden="false" customHeight="false" outlineLevel="0" collapsed="false">
      <c r="A7993" s="6" t="n">
        <v>62761.3055</v>
      </c>
      <c r="B7993" s="6" t="n">
        <v>2.17802197802198</v>
      </c>
      <c r="C7993" s="6" t="n">
        <v>82</v>
      </c>
      <c r="D7993" s="6" t="n">
        <v>-1</v>
      </c>
      <c r="E7993" s="6" t="n">
        <v>2.16190476190476</v>
      </c>
      <c r="F7993" s="6" t="n">
        <v>0</v>
      </c>
      <c r="G7993" s="6" t="n">
        <v>0</v>
      </c>
      <c r="H7993" s="6" t="str">
        <f aca="false">IF(AND(A7993&gt;=Stimuli!$B$2,A7993&lt;=Stimuli!$C$2),Stimuli!$A$2,IF(AND(A7993&gt;=Stimuli!$B$3,A7993&lt;=Stimuli!$C$3),Stimuli!$A$3,IF(AND(A7993&gt;=Stimuli!$B$4,A7993&lt;=Stimuli!$C$4),Stimuli!$A$4,"")))</f>
        <v>02 e.l.f. - Power Grip Styling (30.03s)</v>
      </c>
      <c r="I7993" s="6" t="n">
        <f aca="false">(B7993-B7992)/((A7993-A7992)/1000)</f>
        <v>0.187545787545844</v>
      </c>
      <c r="J7993" s="6" t="n">
        <f aca="false">IF(OR(B7993&lt;Rules!$B$2,B7993&gt;Rules!$B$3,ABS(I7993)&gt;Rules!$B$4,OR(B7994&lt;Rules!$B$2,B7994&gt;Rules!$B$3,ABS(I7994)&gt;Rules!$B$4)),1,0)</f>
        <v>0</v>
      </c>
      <c r="K7993" s="6" t="str">
        <f aca="false">IF(F7993=1,COUNTIF($F$2:F7993,1),"")</f>
        <v/>
      </c>
    </row>
    <row r="7994" customFormat="false" ht="15" hidden="false" customHeight="false" outlineLevel="0" collapsed="false">
      <c r="A7994" s="6" t="n">
        <v>62769.118</v>
      </c>
      <c r="B7994" s="6" t="n">
        <v>2.18534798534799</v>
      </c>
      <c r="C7994" s="6" t="n">
        <v>82</v>
      </c>
      <c r="D7994" s="6" t="n">
        <v>-1</v>
      </c>
      <c r="E7994" s="6" t="n">
        <v>2.16190476190476</v>
      </c>
      <c r="F7994" s="6" t="n">
        <v>0</v>
      </c>
      <c r="G7994" s="6" t="n">
        <v>0</v>
      </c>
      <c r="H7994" s="6" t="str">
        <f aca="false">IF(AND(A7994&gt;=Stimuli!$B$2,A7994&lt;=Stimuli!$C$2),Stimuli!$A$2,IF(AND(A7994&gt;=Stimuli!$B$3,A7994&lt;=Stimuli!$C$3),Stimuli!$A$3,IF(AND(A7994&gt;=Stimuli!$B$4,A7994&lt;=Stimuli!$C$4),Stimuli!$A$4,"")))</f>
        <v>02 e.l.f. - Power Grip Styling (30.03s)</v>
      </c>
      <c r="I7994" s="6" t="n">
        <f aca="false">(B7994-B7993)/((A7994-A7993)/1000)</f>
        <v>0.937728937728934</v>
      </c>
      <c r="J7994" s="6" t="n">
        <f aca="false">IF(OR(B7994&lt;Rules!$B$2,B7994&gt;Rules!$B$3,ABS(I7994)&gt;Rules!$B$4,OR(B7995&lt;Rules!$B$2,B7995&gt;Rules!$B$3,ABS(I7995)&gt;Rules!$B$4)),1,0)</f>
        <v>0</v>
      </c>
      <c r="K7994" s="6" t="str">
        <f aca="false">IF(F7994=1,COUNTIF($F$2:F7994,1),"")</f>
        <v/>
      </c>
    </row>
    <row r="7995" customFormat="false" ht="15" hidden="false" customHeight="false" outlineLevel="0" collapsed="false">
      <c r="A7995" s="6" t="n">
        <v>62776.9305</v>
      </c>
      <c r="B7995" s="6" t="n">
        <v>2.18534798534799</v>
      </c>
      <c r="C7995" s="6" t="n">
        <v>82</v>
      </c>
      <c r="D7995" s="6" t="n">
        <v>-1</v>
      </c>
      <c r="E7995" s="6" t="n">
        <v>2.16190476190476</v>
      </c>
      <c r="F7995" s="6" t="n">
        <v>0</v>
      </c>
      <c r="G7995" s="6" t="n">
        <v>0.208058608058608</v>
      </c>
      <c r="H7995" s="6" t="str">
        <f aca="false">IF(AND(A7995&gt;=Stimuli!$B$2,A7995&lt;=Stimuli!$C$2),Stimuli!$A$2,IF(AND(A7995&gt;=Stimuli!$B$3,A7995&lt;=Stimuli!$C$3),Stimuli!$A$3,IF(AND(A7995&gt;=Stimuli!$B$4,A7995&lt;=Stimuli!$C$4),Stimuli!$A$4,"")))</f>
        <v>02 e.l.f. - Power Grip Styling (30.03s)</v>
      </c>
      <c r="I7995" s="6" t="n">
        <f aca="false">(B7995-B7994)/((A7995-A7994)/1000)</f>
        <v>0</v>
      </c>
      <c r="J7995" s="6" t="n">
        <f aca="false">IF(OR(B7995&lt;Rules!$B$2,B7995&gt;Rules!$B$3,ABS(I7995)&gt;Rules!$B$4,OR(B7996&lt;Rules!$B$2,B7996&gt;Rules!$B$3,ABS(I7996)&gt;Rules!$B$4)),1,0)</f>
        <v>0</v>
      </c>
      <c r="K7995" s="6" t="str">
        <f aca="false">IF(F7995=1,COUNTIF($F$2:F7995,1),"")</f>
        <v/>
      </c>
    </row>
    <row r="7996" customFormat="false" ht="15" hidden="false" customHeight="false" outlineLevel="0" collapsed="false">
      <c r="A7996" s="6" t="n">
        <v>62784.743</v>
      </c>
      <c r="B7996" s="6" t="n">
        <v>2.19413919413919</v>
      </c>
      <c r="C7996" s="6" t="n">
        <v>82</v>
      </c>
      <c r="D7996" s="6" t="n">
        <v>-1</v>
      </c>
      <c r="E7996" s="6" t="n">
        <v>2.16190476190476</v>
      </c>
      <c r="F7996" s="6" t="n">
        <v>0</v>
      </c>
      <c r="G7996" s="6" t="n">
        <v>0.208058608058608</v>
      </c>
      <c r="H7996" s="6" t="str">
        <f aca="false">IF(AND(A7996&gt;=Stimuli!$B$2,A7996&lt;=Stimuli!$C$2),Stimuli!$A$2,IF(AND(A7996&gt;=Stimuli!$B$3,A7996&lt;=Stimuli!$C$3),Stimuli!$A$3,IF(AND(A7996&gt;=Stimuli!$B$4,A7996&lt;=Stimuli!$C$4),Stimuli!$A$4,"")))</f>
        <v>02 e.l.f. - Power Grip Styling (30.03s)</v>
      </c>
      <c r="I7996" s="6" t="n">
        <f aca="false">(B7996-B7995)/((A7996-A7995)/1000)</f>
        <v>1.12527472527461</v>
      </c>
      <c r="J7996" s="6" t="n">
        <f aca="false">IF(OR(B7996&lt;Rules!$B$2,B7996&gt;Rules!$B$3,ABS(I7996)&gt;Rules!$B$4,OR(B7997&lt;Rules!$B$2,B7997&gt;Rules!$B$3,ABS(I7997)&gt;Rules!$B$4)),1,0)</f>
        <v>0</v>
      </c>
      <c r="K7996" s="6" t="str">
        <f aca="false">IF(F7996=1,COUNTIF($F$2:F7996,1),"")</f>
        <v/>
      </c>
    </row>
    <row r="7997" customFormat="false" ht="15" hidden="false" customHeight="false" outlineLevel="0" collapsed="false">
      <c r="A7997" s="6" t="n">
        <v>62792.5555</v>
      </c>
      <c r="B7997" s="6" t="n">
        <v>2.19120879120879</v>
      </c>
      <c r="C7997" s="6" t="n">
        <v>82</v>
      </c>
      <c r="D7997" s="6" t="n">
        <v>-1</v>
      </c>
      <c r="E7997" s="6" t="n">
        <v>2.16190476190476</v>
      </c>
      <c r="F7997" s="6" t="n">
        <v>0</v>
      </c>
      <c r="G7997" s="6" t="n">
        <v>0.208058608058608</v>
      </c>
      <c r="H7997" s="6" t="str">
        <f aca="false">IF(AND(A7997&gt;=Stimuli!$B$2,A7997&lt;=Stimuli!$C$2),Stimuli!$A$2,IF(AND(A7997&gt;=Stimuli!$B$3,A7997&lt;=Stimuli!$C$3),Stimuli!$A$3,IF(AND(A7997&gt;=Stimuli!$B$4,A7997&lt;=Stimuli!$C$4),Stimuli!$A$4,"")))</f>
        <v>02 e.l.f. - Power Grip Styling (30.03s)</v>
      </c>
      <c r="I7997" s="6" t="n">
        <f aca="false">(B7997-B7996)/((A7997-A7996)/1000)</f>
        <v>-0.37509157509146</v>
      </c>
      <c r="J7997" s="6" t="n">
        <f aca="false">IF(OR(B7997&lt;Rules!$B$2,B7997&gt;Rules!$B$3,ABS(I7997)&gt;Rules!$B$4,OR(B7998&lt;Rules!$B$2,B7998&gt;Rules!$B$3,ABS(I7998)&gt;Rules!$B$4)),1,0)</f>
        <v>0</v>
      </c>
      <c r="K7997" s="6" t="str">
        <f aca="false">IF(F7997=1,COUNTIF($F$2:F7997,1),"")</f>
        <v/>
      </c>
    </row>
    <row r="7998" customFormat="false" ht="15" hidden="false" customHeight="false" outlineLevel="0" collapsed="false">
      <c r="A7998" s="6" t="n">
        <v>62800.368</v>
      </c>
      <c r="B7998" s="6" t="n">
        <v>2.2014652014652</v>
      </c>
      <c r="C7998" s="6" t="n">
        <v>82</v>
      </c>
      <c r="D7998" s="6" t="n">
        <v>-1</v>
      </c>
      <c r="E7998" s="6" t="n">
        <v>2.16190476190476</v>
      </c>
      <c r="F7998" s="6" t="n">
        <v>0</v>
      </c>
      <c r="G7998" s="6" t="n">
        <v>0.208058608058608</v>
      </c>
      <c r="H7998" s="6" t="str">
        <f aca="false">IF(AND(A7998&gt;=Stimuli!$B$2,A7998&lt;=Stimuli!$C$2),Stimuli!$A$2,IF(AND(A7998&gt;=Stimuli!$B$3,A7998&lt;=Stimuli!$C$3),Stimuli!$A$3,IF(AND(A7998&gt;=Stimuli!$B$4,A7998&lt;=Stimuli!$C$4),Stimuli!$A$4,"")))</f>
        <v>02 e.l.f. - Power Grip Styling (30.03s)</v>
      </c>
      <c r="I7998" s="6" t="n">
        <f aca="false">(B7998-B7997)/((A7998-A7997)/1000)</f>
        <v>1.31282051282051</v>
      </c>
      <c r="J7998" s="6" t="n">
        <f aca="false">IF(OR(B7998&lt;Rules!$B$2,B7998&gt;Rules!$B$3,ABS(I7998)&gt;Rules!$B$4,OR(B7999&lt;Rules!$B$2,B7999&gt;Rules!$B$3,ABS(I7999)&gt;Rules!$B$4)),1,0)</f>
        <v>0</v>
      </c>
      <c r="K7998" s="6" t="str">
        <f aca="false">IF(F7998=1,COUNTIF($F$2:F7998,1),"")</f>
        <v/>
      </c>
    </row>
    <row r="7999" customFormat="false" ht="15" hidden="false" customHeight="false" outlineLevel="0" collapsed="false">
      <c r="A7999" s="6" t="n">
        <v>62808.1805</v>
      </c>
      <c r="B7999" s="6" t="n">
        <v>2.1970695970696</v>
      </c>
      <c r="C7999" s="6" t="n">
        <v>82</v>
      </c>
      <c r="D7999" s="6" t="n">
        <v>-1</v>
      </c>
      <c r="E7999" s="6" t="n">
        <v>2.16190476190476</v>
      </c>
      <c r="F7999" s="6" t="n">
        <v>0</v>
      </c>
      <c r="G7999" s="6" t="n">
        <v>0.208058608058608</v>
      </c>
      <c r="H7999" s="6" t="str">
        <f aca="false">IF(AND(A7999&gt;=Stimuli!$B$2,A7999&lt;=Stimuli!$C$2),Stimuli!$A$2,IF(AND(A7999&gt;=Stimuli!$B$3,A7999&lt;=Stimuli!$C$3),Stimuli!$A$3,IF(AND(A7999&gt;=Stimuli!$B$4,A7999&lt;=Stimuli!$C$4),Stimuli!$A$4,"")))</f>
        <v>02 e.l.f. - Power Grip Styling (30.03s)</v>
      </c>
      <c r="I7999" s="6" t="n">
        <f aca="false">(B7999-B7998)/((A7999-A7998)/1000)</f>
        <v>-0.562637362637361</v>
      </c>
      <c r="J7999" s="6" t="n">
        <f aca="false">IF(OR(B7999&lt;Rules!$B$2,B7999&gt;Rules!$B$3,ABS(I7999)&gt;Rules!$B$4,OR(B8000&lt;Rules!$B$2,B8000&gt;Rules!$B$3,ABS(I8000)&gt;Rules!$B$4)),1,0)</f>
        <v>0</v>
      </c>
      <c r="K7999" s="6" t="str">
        <f aca="false">IF(F7999=1,COUNTIF($F$2:F7999,1),"")</f>
        <v/>
      </c>
    </row>
    <row r="8000" customFormat="false" ht="15" hidden="false" customHeight="false" outlineLevel="0" collapsed="false">
      <c r="A8000" s="6" t="n">
        <v>62815.993</v>
      </c>
      <c r="B8000" s="6" t="n">
        <v>2.20732600732601</v>
      </c>
      <c r="C8000" s="6" t="n">
        <v>82</v>
      </c>
      <c r="D8000" s="6" t="n">
        <v>-1</v>
      </c>
      <c r="E8000" s="6" t="n">
        <v>2.16190476190476</v>
      </c>
      <c r="F8000" s="6" t="n">
        <v>0</v>
      </c>
      <c r="G8000" s="6" t="n">
        <v>0.208058608058608</v>
      </c>
      <c r="H8000" s="6" t="str">
        <f aca="false">IF(AND(A8000&gt;=Stimuli!$B$2,A8000&lt;=Stimuli!$C$2),Stimuli!$A$2,IF(AND(A8000&gt;=Stimuli!$B$3,A8000&lt;=Stimuli!$C$3),Stimuli!$A$3,IF(AND(A8000&gt;=Stimuli!$B$4,A8000&lt;=Stimuli!$C$4),Stimuli!$A$4,"")))</f>
        <v>02 e.l.f. - Power Grip Styling (30.03s)</v>
      </c>
      <c r="I8000" s="6" t="n">
        <f aca="false">(B8000-B7999)/((A8000-A7999)/1000)</f>
        <v>1.31282051282051</v>
      </c>
      <c r="J8000" s="6" t="n">
        <f aca="false">IF(OR(B8000&lt;Rules!$B$2,B8000&gt;Rules!$B$3,ABS(I8000)&gt;Rules!$B$4,OR(B8001&lt;Rules!$B$2,B8001&gt;Rules!$B$3,ABS(I8001)&gt;Rules!$B$4)),1,0)</f>
        <v>0</v>
      </c>
      <c r="K8000" s="6" t="str">
        <f aca="false">IF(F8000=1,COUNTIF($F$2:F8000,1),"")</f>
        <v/>
      </c>
    </row>
    <row r="8001" customFormat="false" ht="15" hidden="false" customHeight="false" outlineLevel="0" collapsed="false">
      <c r="A8001" s="6" t="n">
        <v>62823.8055</v>
      </c>
      <c r="B8001" s="6" t="n">
        <v>2.2014652014652</v>
      </c>
      <c r="C8001" s="6" t="n">
        <v>82</v>
      </c>
      <c r="D8001" s="6" t="n">
        <v>-1</v>
      </c>
      <c r="E8001" s="6" t="n">
        <v>2.16190476190476</v>
      </c>
      <c r="F8001" s="6" t="n">
        <v>0</v>
      </c>
      <c r="G8001" s="6" t="n">
        <v>0.208058608058608</v>
      </c>
      <c r="H8001" s="6" t="str">
        <f aca="false">IF(AND(A8001&gt;=Stimuli!$B$2,A8001&lt;=Stimuli!$C$2),Stimuli!$A$2,IF(AND(A8001&gt;=Stimuli!$B$3,A8001&lt;=Stimuli!$C$3),Stimuli!$A$3,IF(AND(A8001&gt;=Stimuli!$B$4,A8001&lt;=Stimuli!$C$4),Stimuli!$A$4,"")))</f>
        <v>02 e.l.f. - Power Grip Styling (30.03s)</v>
      </c>
      <c r="I8001" s="6" t="n">
        <f aca="false">(B8001-B8000)/((A8001-A8000)/1000)</f>
        <v>-0.750183150183148</v>
      </c>
      <c r="J8001" s="6" t="n">
        <f aca="false">IF(OR(B8001&lt;Rules!$B$2,B8001&gt;Rules!$B$3,ABS(I8001)&gt;Rules!$B$4,OR(B8002&lt;Rules!$B$2,B8002&gt;Rules!$B$3,ABS(I8002)&gt;Rules!$B$4)),1,0)</f>
        <v>0</v>
      </c>
      <c r="K8001" s="6" t="str">
        <f aca="false">IF(F8001=1,COUNTIF($F$2:F8001,1),"")</f>
        <v/>
      </c>
    </row>
    <row r="8002" customFormat="false" ht="15" hidden="false" customHeight="false" outlineLevel="0" collapsed="false">
      <c r="A8002" s="6" t="n">
        <v>62831.618</v>
      </c>
      <c r="B8002" s="6" t="n">
        <v>2.21172161172161</v>
      </c>
      <c r="C8002" s="6" t="n">
        <v>82</v>
      </c>
      <c r="D8002" s="6" t="n">
        <v>-1</v>
      </c>
      <c r="E8002" s="6" t="n">
        <v>2.16190476190476</v>
      </c>
      <c r="F8002" s="6" t="n">
        <v>0</v>
      </c>
      <c r="G8002" s="6" t="n">
        <v>0.208058608058608</v>
      </c>
      <c r="H8002" s="6" t="str">
        <f aca="false">IF(AND(A8002&gt;=Stimuli!$B$2,A8002&lt;=Stimuli!$C$2),Stimuli!$A$2,IF(AND(A8002&gt;=Stimuli!$B$3,A8002&lt;=Stimuli!$C$3),Stimuli!$A$3,IF(AND(A8002&gt;=Stimuli!$B$4,A8002&lt;=Stimuli!$C$4),Stimuli!$A$4,"")))</f>
        <v>02 e.l.f. - Power Grip Styling (30.03s)</v>
      </c>
      <c r="I8002" s="6" t="n">
        <f aca="false">(B8002-B8001)/((A8002-A8001)/1000)</f>
        <v>1.31282051282057</v>
      </c>
      <c r="J8002" s="6" t="n">
        <f aca="false">IF(OR(B8002&lt;Rules!$B$2,B8002&gt;Rules!$B$3,ABS(I8002)&gt;Rules!$B$4,OR(B8003&lt;Rules!$B$2,B8003&gt;Rules!$B$3,ABS(I8003)&gt;Rules!$B$4)),1,0)</f>
        <v>0</v>
      </c>
      <c r="K8002" s="6" t="str">
        <f aca="false">IF(F8002=1,COUNTIF($F$2:F8002,1),"")</f>
        <v/>
      </c>
    </row>
    <row r="8003" customFormat="false" ht="15" hidden="false" customHeight="false" outlineLevel="0" collapsed="false">
      <c r="A8003" s="6" t="n">
        <v>62839.4305</v>
      </c>
      <c r="B8003" s="6" t="n">
        <v>2.20879120879121</v>
      </c>
      <c r="C8003" s="6" t="n">
        <v>82</v>
      </c>
      <c r="D8003" s="6" t="n">
        <v>-1</v>
      </c>
      <c r="E8003" s="6" t="n">
        <v>2.16190476190476</v>
      </c>
      <c r="F8003" s="6" t="n">
        <v>0</v>
      </c>
      <c r="G8003" s="6" t="n">
        <v>0.208058608058608</v>
      </c>
      <c r="H8003" s="6" t="str">
        <f aca="false">IF(AND(A8003&gt;=Stimuli!$B$2,A8003&lt;=Stimuli!$C$2),Stimuli!$A$2,IF(AND(A8003&gt;=Stimuli!$B$3,A8003&lt;=Stimuli!$C$3),Stimuli!$A$3,IF(AND(A8003&gt;=Stimuli!$B$4,A8003&lt;=Stimuli!$C$4),Stimuli!$A$4,"")))</f>
        <v>02 e.l.f. - Power Grip Styling (30.03s)</v>
      </c>
      <c r="I8003" s="6" t="n">
        <f aca="false">(B8003-B8002)/((A8003-A8002)/1000)</f>
        <v>-0.375091575091687</v>
      </c>
      <c r="J8003" s="6" t="n">
        <f aca="false">IF(OR(B8003&lt;Rules!$B$2,B8003&gt;Rules!$B$3,ABS(I8003)&gt;Rules!$B$4,OR(B8004&lt;Rules!$B$2,B8004&gt;Rules!$B$3,ABS(I8004)&gt;Rules!$B$4)),1,0)</f>
        <v>0</v>
      </c>
      <c r="K8003" s="6" t="str">
        <f aca="false">IF(F8003=1,COUNTIF($F$2:F8003,1),"")</f>
        <v/>
      </c>
    </row>
    <row r="8004" customFormat="false" ht="15" hidden="false" customHeight="false" outlineLevel="0" collapsed="false">
      <c r="A8004" s="6" t="n">
        <v>62847.243</v>
      </c>
      <c r="B8004" s="6" t="n">
        <v>2.21758241758242</v>
      </c>
      <c r="C8004" s="6" t="n">
        <v>82</v>
      </c>
      <c r="D8004" s="6" t="n">
        <v>-1</v>
      </c>
      <c r="E8004" s="6" t="n">
        <v>2.16190476190476</v>
      </c>
      <c r="F8004" s="6" t="n">
        <v>0</v>
      </c>
      <c r="G8004" s="6" t="n">
        <v>0.208058608058608</v>
      </c>
      <c r="H8004" s="6" t="str">
        <f aca="false">IF(AND(A8004&gt;=Stimuli!$B$2,A8004&lt;=Stimuli!$C$2),Stimuli!$A$2,IF(AND(A8004&gt;=Stimuli!$B$3,A8004&lt;=Stimuli!$C$3),Stimuli!$A$3,IF(AND(A8004&gt;=Stimuli!$B$4,A8004&lt;=Stimuli!$C$4),Stimuli!$A$4,"")))</f>
        <v>02 e.l.f. - Power Grip Styling (30.03s)</v>
      </c>
      <c r="I8004" s="6" t="n">
        <f aca="false">(B8004-B8003)/((A8004-A8003)/1000)</f>
        <v>1.12527472527489</v>
      </c>
      <c r="J8004" s="6" t="n">
        <f aca="false">IF(OR(B8004&lt;Rules!$B$2,B8004&gt;Rules!$B$3,ABS(I8004)&gt;Rules!$B$4,OR(B8005&lt;Rules!$B$2,B8005&gt;Rules!$B$3,ABS(I8005)&gt;Rules!$B$4)),1,0)</f>
        <v>0</v>
      </c>
      <c r="K8004" s="6" t="str">
        <f aca="false">IF(F8004=1,COUNTIF($F$2:F8004,1),"")</f>
        <v/>
      </c>
    </row>
    <row r="8005" customFormat="false" ht="15" hidden="false" customHeight="false" outlineLevel="0" collapsed="false">
      <c r="A8005" s="6" t="n">
        <v>62855.0555</v>
      </c>
      <c r="B8005" s="6" t="n">
        <v>2.21611721611722</v>
      </c>
      <c r="C8005" s="6" t="n">
        <v>82</v>
      </c>
      <c r="D8005" s="6" t="n">
        <v>-1</v>
      </c>
      <c r="E8005" s="6" t="n">
        <v>2.16190476190476</v>
      </c>
      <c r="F8005" s="6" t="n">
        <v>0</v>
      </c>
      <c r="G8005" s="6" t="n">
        <v>0.208058608058608</v>
      </c>
      <c r="H8005" s="6" t="str">
        <f aca="false">IF(AND(A8005&gt;=Stimuli!$B$2,A8005&lt;=Stimuli!$C$2),Stimuli!$A$2,IF(AND(A8005&gt;=Stimuli!$B$3,A8005&lt;=Stimuli!$C$3),Stimuli!$A$3,IF(AND(A8005&gt;=Stimuli!$B$4,A8005&lt;=Stimuli!$C$4),Stimuli!$A$4,"")))</f>
        <v>02 e.l.f. - Power Grip Styling (30.03s)</v>
      </c>
      <c r="I8005" s="6" t="n">
        <f aca="false">(B8005-B8004)/((A8005-A8004)/1000)</f>
        <v>-0.187545787545901</v>
      </c>
      <c r="J8005" s="6" t="n">
        <f aca="false">IF(OR(B8005&lt;Rules!$B$2,B8005&gt;Rules!$B$3,ABS(I8005)&gt;Rules!$B$4,OR(B8006&lt;Rules!$B$2,B8006&gt;Rules!$B$3,ABS(I8006)&gt;Rules!$B$4)),1,0)</f>
        <v>0</v>
      </c>
      <c r="K8005" s="6" t="str">
        <f aca="false">IF(F8005=1,COUNTIF($F$2:F8005,1),"")</f>
        <v/>
      </c>
    </row>
    <row r="8006" customFormat="false" ht="15" hidden="false" customHeight="false" outlineLevel="0" collapsed="false">
      <c r="A8006" s="6" t="n">
        <v>62862.868</v>
      </c>
      <c r="B8006" s="6" t="n">
        <v>2.22051282051282</v>
      </c>
      <c r="C8006" s="6" t="n">
        <v>82</v>
      </c>
      <c r="D8006" s="6" t="n">
        <v>-1</v>
      </c>
      <c r="E8006" s="6" t="n">
        <v>2.16190476190476</v>
      </c>
      <c r="F8006" s="6" t="n">
        <v>0</v>
      </c>
      <c r="G8006" s="6" t="n">
        <v>0.208058608058608</v>
      </c>
      <c r="H8006" s="6" t="str">
        <f aca="false">IF(AND(A8006&gt;=Stimuli!$B$2,A8006&lt;=Stimuli!$C$2),Stimuli!$A$2,IF(AND(A8006&gt;=Stimuli!$B$3,A8006&lt;=Stimuli!$C$3),Stimuli!$A$3,IF(AND(A8006&gt;=Stimuli!$B$4,A8006&lt;=Stimuli!$C$4),Stimuli!$A$4,"")))</f>
        <v>02 e.l.f. - Power Grip Styling (30.03s)</v>
      </c>
      <c r="I8006" s="6" t="n">
        <f aca="false">(B8006-B8005)/((A8006-A8005)/1000)</f>
        <v>0.562637362637361</v>
      </c>
      <c r="J8006" s="6" t="n">
        <f aca="false">IF(OR(B8006&lt;Rules!$B$2,B8006&gt;Rules!$B$3,ABS(I8006)&gt;Rules!$B$4,OR(B8007&lt;Rules!$B$2,B8007&gt;Rules!$B$3,ABS(I8007)&gt;Rules!$B$4)),1,0)</f>
        <v>0</v>
      </c>
      <c r="K8006" s="6" t="str">
        <f aca="false">IF(F8006=1,COUNTIF($F$2:F8006,1),"")</f>
        <v/>
      </c>
    </row>
    <row r="8007" customFormat="false" ht="15" hidden="false" customHeight="false" outlineLevel="0" collapsed="false">
      <c r="A8007" s="6" t="n">
        <v>62870.6805</v>
      </c>
      <c r="B8007" s="6" t="n">
        <v>2.22197802197802</v>
      </c>
      <c r="C8007" s="6" t="n">
        <v>82</v>
      </c>
      <c r="D8007" s="6" t="n">
        <v>-1</v>
      </c>
      <c r="E8007" s="6" t="n">
        <v>2.16190476190476</v>
      </c>
      <c r="F8007" s="6" t="n">
        <v>0</v>
      </c>
      <c r="G8007" s="6" t="n">
        <v>0.208058608058608</v>
      </c>
      <c r="H8007" s="6" t="str">
        <f aca="false">IF(AND(A8007&gt;=Stimuli!$B$2,A8007&lt;=Stimuli!$C$2),Stimuli!$A$2,IF(AND(A8007&gt;=Stimuli!$B$3,A8007&lt;=Stimuli!$C$3),Stimuli!$A$3,IF(AND(A8007&gt;=Stimuli!$B$4,A8007&lt;=Stimuli!$C$4),Stimuli!$A$4,"")))</f>
        <v>02 e.l.f. - Power Grip Styling (30.03s)</v>
      </c>
      <c r="I8007" s="6" t="n">
        <f aca="false">(B8007-B8006)/((A8007-A8006)/1000)</f>
        <v>0.187545787545844</v>
      </c>
      <c r="J8007" s="6" t="n">
        <f aca="false">IF(OR(B8007&lt;Rules!$B$2,B8007&gt;Rules!$B$3,ABS(I8007)&gt;Rules!$B$4,OR(B8008&lt;Rules!$B$2,B8008&gt;Rules!$B$3,ABS(I8008)&gt;Rules!$B$4)),1,0)</f>
        <v>0</v>
      </c>
      <c r="K8007" s="6" t="str">
        <f aca="false">IF(F8007=1,COUNTIF($F$2:F8007,1),"")</f>
        <v/>
      </c>
    </row>
    <row r="8008" customFormat="false" ht="15" hidden="false" customHeight="false" outlineLevel="0" collapsed="false">
      <c r="A8008" s="6" t="n">
        <v>62878.493</v>
      </c>
      <c r="B8008" s="6" t="n">
        <v>2.22490842490843</v>
      </c>
      <c r="C8008" s="6" t="n">
        <v>82</v>
      </c>
      <c r="D8008" s="6" t="n">
        <v>-1</v>
      </c>
      <c r="E8008" s="6" t="n">
        <v>2.16190476190476</v>
      </c>
      <c r="F8008" s="6" t="n">
        <v>0</v>
      </c>
      <c r="G8008" s="6" t="n">
        <v>0.208058608058608</v>
      </c>
      <c r="H8008" s="6" t="str">
        <f aca="false">IF(AND(A8008&gt;=Stimuli!$B$2,A8008&lt;=Stimuli!$C$2),Stimuli!$A$2,IF(AND(A8008&gt;=Stimuli!$B$3,A8008&lt;=Stimuli!$C$3),Stimuli!$A$3,IF(AND(A8008&gt;=Stimuli!$B$4,A8008&lt;=Stimuli!$C$4),Stimuli!$A$4,"")))</f>
        <v>02 e.l.f. - Power Grip Styling (30.03s)</v>
      </c>
      <c r="I8008" s="6" t="n">
        <f aca="false">(B8008-B8007)/((A8008-A8007)/1000)</f>
        <v>0.375091575091574</v>
      </c>
      <c r="J8008" s="6" t="n">
        <f aca="false">IF(OR(B8008&lt;Rules!$B$2,B8008&gt;Rules!$B$3,ABS(I8008)&gt;Rules!$B$4,OR(B8009&lt;Rules!$B$2,B8009&gt;Rules!$B$3,ABS(I8009)&gt;Rules!$B$4)),1,0)</f>
        <v>0</v>
      </c>
      <c r="K8008" s="6" t="str">
        <f aca="false">IF(F8008=1,COUNTIF($F$2:F8008,1),"")</f>
        <v/>
      </c>
    </row>
    <row r="8009" customFormat="false" ht="15" hidden="false" customHeight="false" outlineLevel="0" collapsed="false">
      <c r="A8009" s="6" t="n">
        <v>62886.3055</v>
      </c>
      <c r="B8009" s="6" t="n">
        <v>2.22930402930403</v>
      </c>
      <c r="C8009" s="6" t="n">
        <v>82</v>
      </c>
      <c r="D8009" s="6" t="n">
        <v>-1</v>
      </c>
      <c r="E8009" s="6" t="n">
        <v>2.16190476190476</v>
      </c>
      <c r="F8009" s="6" t="n">
        <v>0</v>
      </c>
      <c r="G8009" s="6" t="n">
        <v>0.208058608058608</v>
      </c>
      <c r="H8009" s="6" t="str">
        <f aca="false">IF(AND(A8009&gt;=Stimuli!$B$2,A8009&lt;=Stimuli!$C$2),Stimuli!$A$2,IF(AND(A8009&gt;=Stimuli!$B$3,A8009&lt;=Stimuli!$C$3),Stimuli!$A$3,IF(AND(A8009&gt;=Stimuli!$B$4,A8009&lt;=Stimuli!$C$4),Stimuli!$A$4,"")))</f>
        <v>02 e.l.f. - Power Grip Styling (30.03s)</v>
      </c>
      <c r="I8009" s="6" t="n">
        <f aca="false">(B8009-B8008)/((A8009-A8008)/1000)</f>
        <v>0.562637362637304</v>
      </c>
      <c r="J8009" s="6" t="n">
        <f aca="false">IF(OR(B8009&lt;Rules!$B$2,B8009&gt;Rules!$B$3,ABS(I8009)&gt;Rules!$B$4,OR(B8010&lt;Rules!$B$2,B8010&gt;Rules!$B$3,ABS(I8010)&gt;Rules!$B$4)),1,0)</f>
        <v>0</v>
      </c>
      <c r="K8009" s="6" t="str">
        <f aca="false">IF(F8009=1,COUNTIF($F$2:F8009,1),"")</f>
        <v/>
      </c>
    </row>
    <row r="8010" customFormat="false" ht="15" hidden="false" customHeight="false" outlineLevel="0" collapsed="false">
      <c r="A8010" s="6" t="n">
        <v>62894.118</v>
      </c>
      <c r="B8010" s="6" t="n">
        <v>2.22930402930403</v>
      </c>
      <c r="C8010" s="6" t="n">
        <v>82</v>
      </c>
      <c r="D8010" s="6" t="n">
        <v>-1</v>
      </c>
      <c r="E8010" s="6" t="n">
        <v>2.16190476190476</v>
      </c>
      <c r="F8010" s="6" t="n">
        <v>0</v>
      </c>
      <c r="G8010" s="6" t="n">
        <v>0.208058608058608</v>
      </c>
      <c r="H8010" s="6" t="str">
        <f aca="false">IF(AND(A8010&gt;=Stimuli!$B$2,A8010&lt;=Stimuli!$C$2),Stimuli!$A$2,IF(AND(A8010&gt;=Stimuli!$B$3,A8010&lt;=Stimuli!$C$3),Stimuli!$A$3,IF(AND(A8010&gt;=Stimuli!$B$4,A8010&lt;=Stimuli!$C$4),Stimuli!$A$4,"")))</f>
        <v>02 e.l.f. - Power Grip Styling (30.03s)</v>
      </c>
      <c r="I8010" s="6" t="n">
        <f aca="false">(B8010-B8009)/((A8010-A8009)/1000)</f>
        <v>0</v>
      </c>
      <c r="J8010" s="6" t="n">
        <f aca="false">IF(OR(B8010&lt;Rules!$B$2,B8010&gt;Rules!$B$3,ABS(I8010)&gt;Rules!$B$4,OR(B8011&lt;Rules!$B$2,B8011&gt;Rules!$B$3,ABS(I8011)&gt;Rules!$B$4)),1,0)</f>
        <v>0</v>
      </c>
      <c r="K8010" s="6" t="str">
        <f aca="false">IF(F8010=1,COUNTIF($F$2:F8010,1),"")</f>
        <v/>
      </c>
    </row>
    <row r="8011" customFormat="false" ht="15" hidden="false" customHeight="false" outlineLevel="0" collapsed="false">
      <c r="A8011" s="6" t="n">
        <v>62901.9305</v>
      </c>
      <c r="B8011" s="6" t="n">
        <v>2.23516483516484</v>
      </c>
      <c r="C8011" s="6" t="n">
        <v>82</v>
      </c>
      <c r="D8011" s="6" t="n">
        <v>-1</v>
      </c>
      <c r="E8011" s="6" t="n">
        <v>2.16190476190476</v>
      </c>
      <c r="F8011" s="6" t="n">
        <v>0</v>
      </c>
      <c r="G8011" s="6" t="n">
        <v>0.208058608058608</v>
      </c>
      <c r="H8011" s="6" t="str">
        <f aca="false">IF(AND(A8011&gt;=Stimuli!$B$2,A8011&lt;=Stimuli!$C$2),Stimuli!$A$2,IF(AND(A8011&gt;=Stimuli!$B$3,A8011&lt;=Stimuli!$C$3),Stimuli!$A$3,IF(AND(A8011&gt;=Stimuli!$B$4,A8011&lt;=Stimuli!$C$4),Stimuli!$A$4,"")))</f>
        <v>02 e.l.f. - Power Grip Styling (30.03s)</v>
      </c>
      <c r="I8011" s="6" t="n">
        <f aca="false">(B8011-B8010)/((A8011-A8010)/1000)</f>
        <v>0.750183150183204</v>
      </c>
      <c r="J8011" s="6" t="n">
        <f aca="false">IF(OR(B8011&lt;Rules!$B$2,B8011&gt;Rules!$B$3,ABS(I8011)&gt;Rules!$B$4,OR(B8012&lt;Rules!$B$2,B8012&gt;Rules!$B$3,ABS(I8012)&gt;Rules!$B$4)),1,0)</f>
        <v>0</v>
      </c>
      <c r="K8011" s="6" t="str">
        <f aca="false">IF(F8011=1,COUNTIF($F$2:F8011,1),"")</f>
        <v/>
      </c>
    </row>
    <row r="8012" customFormat="false" ht="15" hidden="false" customHeight="false" outlineLevel="0" collapsed="false">
      <c r="A8012" s="6" t="n">
        <v>62909.743</v>
      </c>
      <c r="B8012" s="6" t="n">
        <v>2.23369963369963</v>
      </c>
      <c r="C8012" s="6" t="n">
        <v>82</v>
      </c>
      <c r="D8012" s="6" t="n">
        <v>-1</v>
      </c>
      <c r="E8012" s="6" t="n">
        <v>2.16190476190476</v>
      </c>
      <c r="F8012" s="6" t="n">
        <v>0</v>
      </c>
      <c r="G8012" s="6" t="n">
        <v>0.208058608058608</v>
      </c>
      <c r="H8012" s="6" t="str">
        <f aca="false">IF(AND(A8012&gt;=Stimuli!$B$2,A8012&lt;=Stimuli!$C$2),Stimuli!$A$2,IF(AND(A8012&gt;=Stimuli!$B$3,A8012&lt;=Stimuli!$C$3),Stimuli!$A$3,IF(AND(A8012&gt;=Stimuli!$B$4,A8012&lt;=Stimuli!$C$4),Stimuli!$A$4,"")))</f>
        <v>02 e.l.f. - Power Grip Styling (30.03s)</v>
      </c>
      <c r="I8012" s="6" t="n">
        <f aca="false">(B8012-B8011)/((A8012-A8011)/1000)</f>
        <v>-0.187545787545901</v>
      </c>
      <c r="J8012" s="6" t="n">
        <f aca="false">IF(OR(B8012&lt;Rules!$B$2,B8012&gt;Rules!$B$3,ABS(I8012)&gt;Rules!$B$4,OR(B8013&lt;Rules!$B$2,B8013&gt;Rules!$B$3,ABS(I8013)&gt;Rules!$B$4)),1,0)</f>
        <v>0</v>
      </c>
      <c r="K8012" s="6" t="str">
        <f aca="false">IF(F8012=1,COUNTIF($F$2:F8012,1),"")</f>
        <v/>
      </c>
    </row>
    <row r="8013" customFormat="false" ht="15" hidden="false" customHeight="false" outlineLevel="0" collapsed="false">
      <c r="A8013" s="6" t="n">
        <v>62917.5555</v>
      </c>
      <c r="B8013" s="6" t="n">
        <v>2.24249084249084</v>
      </c>
      <c r="C8013" s="6" t="n">
        <v>82</v>
      </c>
      <c r="D8013" s="6" t="n">
        <v>-1</v>
      </c>
      <c r="E8013" s="6" t="n">
        <v>2.16190476190476</v>
      </c>
      <c r="F8013" s="6" t="n">
        <v>0</v>
      </c>
      <c r="G8013" s="6" t="n">
        <v>0.208058608058608</v>
      </c>
      <c r="H8013" s="6" t="str">
        <f aca="false">IF(AND(A8013&gt;=Stimuli!$B$2,A8013&lt;=Stimuli!$C$2),Stimuli!$A$2,IF(AND(A8013&gt;=Stimuli!$B$3,A8013&lt;=Stimuli!$C$3),Stimuli!$A$3,IF(AND(A8013&gt;=Stimuli!$B$4,A8013&lt;=Stimuli!$C$4),Stimuli!$A$4,"")))</f>
        <v>02 e.l.f. - Power Grip Styling (30.03s)</v>
      </c>
      <c r="I8013" s="6" t="n">
        <f aca="false">(B8013-B8012)/((A8013-A8012)/1000)</f>
        <v>1.12527472527478</v>
      </c>
      <c r="J8013" s="6" t="n">
        <f aca="false">IF(OR(B8013&lt;Rules!$B$2,B8013&gt;Rules!$B$3,ABS(I8013)&gt;Rules!$B$4,OR(B8014&lt;Rules!$B$2,B8014&gt;Rules!$B$3,ABS(I8014)&gt;Rules!$B$4)),1,0)</f>
        <v>0</v>
      </c>
      <c r="K8013" s="6" t="str">
        <f aca="false">IF(F8013=1,COUNTIF($F$2:F8013,1),"")</f>
        <v/>
      </c>
    </row>
    <row r="8014" customFormat="false" ht="15" hidden="false" customHeight="false" outlineLevel="0" collapsed="false">
      <c r="A8014" s="6" t="n">
        <v>62925.368</v>
      </c>
      <c r="B8014" s="6" t="n">
        <v>2.23809523809524</v>
      </c>
      <c r="C8014" s="6" t="n">
        <v>82</v>
      </c>
      <c r="D8014" s="6" t="n">
        <v>-1</v>
      </c>
      <c r="E8014" s="6" t="n">
        <v>2.16190476190476</v>
      </c>
      <c r="F8014" s="6" t="n">
        <v>0</v>
      </c>
      <c r="G8014" s="6" t="n">
        <v>0.208058608058608</v>
      </c>
      <c r="H8014" s="6" t="str">
        <f aca="false">IF(AND(A8014&gt;=Stimuli!$B$2,A8014&lt;=Stimuli!$C$2),Stimuli!$A$2,IF(AND(A8014&gt;=Stimuli!$B$3,A8014&lt;=Stimuli!$C$3),Stimuli!$A$3,IF(AND(A8014&gt;=Stimuli!$B$4,A8014&lt;=Stimuli!$C$4),Stimuli!$A$4,"")))</f>
        <v>02 e.l.f. - Power Grip Styling (30.03s)</v>
      </c>
      <c r="I8014" s="6" t="n">
        <f aca="false">(B8014-B8013)/((A8014-A8013)/1000)</f>
        <v>-0.562637362637304</v>
      </c>
      <c r="J8014" s="6" t="n">
        <f aca="false">IF(OR(B8014&lt;Rules!$B$2,B8014&gt;Rules!$B$3,ABS(I8014)&gt;Rules!$B$4,OR(B8015&lt;Rules!$B$2,B8015&gt;Rules!$B$3,ABS(I8015)&gt;Rules!$B$4)),1,0)</f>
        <v>0</v>
      </c>
      <c r="K8014" s="6" t="str">
        <f aca="false">IF(F8014=1,COUNTIF($F$2:F8014,1),"")</f>
        <v/>
      </c>
    </row>
    <row r="8015" customFormat="false" ht="15" hidden="false" customHeight="false" outlineLevel="0" collapsed="false">
      <c r="A8015" s="6" t="n">
        <v>62933.1805</v>
      </c>
      <c r="B8015" s="6" t="n">
        <v>2.24688644688645</v>
      </c>
      <c r="C8015" s="6" t="n">
        <v>82</v>
      </c>
      <c r="D8015" s="6" t="n">
        <v>-1</v>
      </c>
      <c r="E8015" s="6" t="n">
        <v>2.16190476190476</v>
      </c>
      <c r="F8015" s="6" t="n">
        <v>0</v>
      </c>
      <c r="G8015" s="6" t="n">
        <v>0.208058608058608</v>
      </c>
      <c r="H8015" s="6" t="str">
        <f aca="false">IF(AND(A8015&gt;=Stimuli!$B$2,A8015&lt;=Stimuli!$C$2),Stimuli!$A$2,IF(AND(A8015&gt;=Stimuli!$B$3,A8015&lt;=Stimuli!$C$3),Stimuli!$A$3,IF(AND(A8015&gt;=Stimuli!$B$4,A8015&lt;=Stimuli!$C$4),Stimuli!$A$4,"")))</f>
        <v>02 e.l.f. - Power Grip Styling (30.03s)</v>
      </c>
      <c r="I8015" s="6" t="n">
        <f aca="false">(B8015-B8014)/((A8015-A8014)/1000)</f>
        <v>1.12527472527484</v>
      </c>
      <c r="J8015" s="6" t="n">
        <f aca="false">IF(OR(B8015&lt;Rules!$B$2,B8015&gt;Rules!$B$3,ABS(I8015)&gt;Rules!$B$4,OR(B8016&lt;Rules!$B$2,B8016&gt;Rules!$B$3,ABS(I8016)&gt;Rules!$B$4)),1,0)</f>
        <v>0</v>
      </c>
      <c r="K8015" s="6" t="str">
        <f aca="false">IF(F8015=1,COUNTIF($F$2:F8015,1),"")</f>
        <v/>
      </c>
    </row>
    <row r="8016" customFormat="false" ht="15" hidden="false" customHeight="false" outlineLevel="0" collapsed="false">
      <c r="A8016" s="6" t="n">
        <v>62940.993</v>
      </c>
      <c r="B8016" s="6" t="n">
        <v>2.24249084249084</v>
      </c>
      <c r="C8016" s="6" t="n">
        <v>82</v>
      </c>
      <c r="D8016" s="6" t="n">
        <v>-1</v>
      </c>
      <c r="E8016" s="6" t="n">
        <v>2.16190476190476</v>
      </c>
      <c r="F8016" s="6" t="n">
        <v>0</v>
      </c>
      <c r="G8016" s="6" t="n">
        <v>0.208058608058608</v>
      </c>
      <c r="H8016" s="6" t="str">
        <f aca="false">IF(AND(A8016&gt;=Stimuli!$B$2,A8016&lt;=Stimuli!$C$2),Stimuli!$A$2,IF(AND(A8016&gt;=Stimuli!$B$3,A8016&lt;=Stimuli!$C$3),Stimuli!$A$3,IF(AND(A8016&gt;=Stimuli!$B$4,A8016&lt;=Stimuli!$C$4),Stimuli!$A$4,"")))</f>
        <v>02 e.l.f. - Power Grip Styling (30.03s)</v>
      </c>
      <c r="I8016" s="6" t="n">
        <f aca="false">(B8016-B8015)/((A8016-A8015)/1000)</f>
        <v>-0.562637362637531</v>
      </c>
      <c r="J8016" s="6" t="n">
        <f aca="false">IF(OR(B8016&lt;Rules!$B$2,B8016&gt;Rules!$B$3,ABS(I8016)&gt;Rules!$B$4,OR(B8017&lt;Rules!$B$2,B8017&gt;Rules!$B$3,ABS(I8017)&gt;Rules!$B$4)),1,0)</f>
        <v>0</v>
      </c>
      <c r="K8016" s="6" t="str">
        <f aca="false">IF(F8016=1,COUNTIF($F$2:F8016,1),"")</f>
        <v/>
      </c>
    </row>
    <row r="8017" customFormat="false" ht="15" hidden="false" customHeight="false" outlineLevel="0" collapsed="false">
      <c r="A8017" s="6" t="n">
        <v>62948.8055</v>
      </c>
      <c r="B8017" s="6" t="n">
        <v>2.25274725274725</v>
      </c>
      <c r="C8017" s="6" t="n">
        <v>82</v>
      </c>
      <c r="D8017" s="6" t="n">
        <v>-1</v>
      </c>
      <c r="E8017" s="6" t="n">
        <v>2.16190476190476</v>
      </c>
      <c r="F8017" s="6" t="n">
        <v>0</v>
      </c>
      <c r="G8017" s="6" t="n">
        <v>0.208058608058608</v>
      </c>
      <c r="H8017" s="6" t="str">
        <f aca="false">IF(AND(A8017&gt;=Stimuli!$B$2,A8017&lt;=Stimuli!$C$2),Stimuli!$A$2,IF(AND(A8017&gt;=Stimuli!$B$3,A8017&lt;=Stimuli!$C$3),Stimuli!$A$3,IF(AND(A8017&gt;=Stimuli!$B$4,A8017&lt;=Stimuli!$C$4),Stimuli!$A$4,"")))</f>
        <v>02 e.l.f. - Power Grip Styling (30.03s)</v>
      </c>
      <c r="I8017" s="6" t="n">
        <f aca="false">(B8017-B8016)/((A8017-A8016)/1000)</f>
        <v>1.31282051282045</v>
      </c>
      <c r="J8017" s="6" t="n">
        <f aca="false">IF(OR(B8017&lt;Rules!$B$2,B8017&gt;Rules!$B$3,ABS(I8017)&gt;Rules!$B$4,OR(B8018&lt;Rules!$B$2,B8018&gt;Rules!$B$3,ABS(I8018)&gt;Rules!$B$4)),1,0)</f>
        <v>0</v>
      </c>
      <c r="K8017" s="6" t="str">
        <f aca="false">IF(F8017=1,COUNTIF($F$2:F8017,1),"")</f>
        <v/>
      </c>
    </row>
    <row r="8018" customFormat="false" ht="15" hidden="false" customHeight="false" outlineLevel="0" collapsed="false">
      <c r="A8018" s="6" t="n">
        <v>62956.618</v>
      </c>
      <c r="B8018" s="6" t="n">
        <v>2.24835164835165</v>
      </c>
      <c r="C8018" s="6" t="n">
        <v>82</v>
      </c>
      <c r="D8018" s="6" t="n">
        <v>-1</v>
      </c>
      <c r="E8018" s="6" t="n">
        <v>2.16190476190476</v>
      </c>
      <c r="F8018" s="6" t="n">
        <v>0</v>
      </c>
      <c r="G8018" s="6" t="n">
        <v>0.208058608058608</v>
      </c>
      <c r="H8018" s="6" t="str">
        <f aca="false">IF(AND(A8018&gt;=Stimuli!$B$2,A8018&lt;=Stimuli!$C$2),Stimuli!$A$2,IF(AND(A8018&gt;=Stimuli!$B$3,A8018&lt;=Stimuli!$C$3),Stimuli!$A$3,IF(AND(A8018&gt;=Stimuli!$B$4,A8018&lt;=Stimuli!$C$4),Stimuli!$A$4,"")))</f>
        <v>02 e.l.f. - Power Grip Styling (30.03s)</v>
      </c>
      <c r="I8018" s="6" t="n">
        <f aca="false">(B8018-B8017)/((A8018-A8017)/1000)</f>
        <v>-0.562637362637304</v>
      </c>
      <c r="J8018" s="6" t="n">
        <f aca="false">IF(OR(B8018&lt;Rules!$B$2,B8018&gt;Rules!$B$3,ABS(I8018)&gt;Rules!$B$4,OR(B8019&lt;Rules!$B$2,B8019&gt;Rules!$B$3,ABS(I8019)&gt;Rules!$B$4)),1,0)</f>
        <v>0</v>
      </c>
      <c r="K8018" s="6" t="str">
        <f aca="false">IF(F8018=1,COUNTIF($F$2:F8018,1),"")</f>
        <v/>
      </c>
    </row>
    <row r="8019" customFormat="false" ht="15" hidden="false" customHeight="false" outlineLevel="0" collapsed="false">
      <c r="A8019" s="6" t="n">
        <v>62964.4305</v>
      </c>
      <c r="B8019" s="6" t="n">
        <v>2.25714285714286</v>
      </c>
      <c r="C8019" s="6" t="n">
        <v>82</v>
      </c>
      <c r="D8019" s="6" t="n">
        <v>-1</v>
      </c>
      <c r="E8019" s="6" t="n">
        <v>2.16190476190476</v>
      </c>
      <c r="F8019" s="6" t="n">
        <v>0</v>
      </c>
      <c r="G8019" s="6" t="n">
        <v>0.208058608058608</v>
      </c>
      <c r="H8019" s="6" t="str">
        <f aca="false">IF(AND(A8019&gt;=Stimuli!$B$2,A8019&lt;=Stimuli!$C$2),Stimuli!$A$2,IF(AND(A8019&gt;=Stimuli!$B$3,A8019&lt;=Stimuli!$C$3),Stimuli!$A$3,IF(AND(A8019&gt;=Stimuli!$B$4,A8019&lt;=Stimuli!$C$4),Stimuli!$A$4,"")))</f>
        <v>02 e.l.f. - Power Grip Styling (30.03s)</v>
      </c>
      <c r="I8019" s="6" t="n">
        <f aca="false">(B8019-B8018)/((A8019-A8018)/1000)</f>
        <v>1.12527472527461</v>
      </c>
      <c r="J8019" s="6" t="n">
        <f aca="false">IF(OR(B8019&lt;Rules!$B$2,B8019&gt;Rules!$B$3,ABS(I8019)&gt;Rules!$B$4,OR(B8020&lt;Rules!$B$2,B8020&gt;Rules!$B$3,ABS(I8020)&gt;Rules!$B$4)),1,0)</f>
        <v>0</v>
      </c>
      <c r="K8019" s="6" t="str">
        <f aca="false">IF(F8019=1,COUNTIF($F$2:F8019,1),"")</f>
        <v/>
      </c>
    </row>
    <row r="8020" customFormat="false" ht="15" hidden="false" customHeight="false" outlineLevel="0" collapsed="false">
      <c r="A8020" s="6" t="n">
        <v>62972.243</v>
      </c>
      <c r="B8020" s="6" t="n">
        <v>2.25421245421245</v>
      </c>
      <c r="C8020" s="6" t="n">
        <v>82</v>
      </c>
      <c r="D8020" s="6" t="n">
        <v>-1</v>
      </c>
      <c r="E8020" s="6" t="n">
        <v>2.16190476190476</v>
      </c>
      <c r="F8020" s="6" t="n">
        <v>0</v>
      </c>
      <c r="G8020" s="6" t="n">
        <v>0.208058608058608</v>
      </c>
      <c r="H8020" s="6" t="str">
        <f aca="false">IF(AND(A8020&gt;=Stimuli!$B$2,A8020&lt;=Stimuli!$C$2),Stimuli!$A$2,IF(AND(A8020&gt;=Stimuli!$B$3,A8020&lt;=Stimuli!$C$3),Stimuli!$A$3,IF(AND(A8020&gt;=Stimuli!$B$4,A8020&lt;=Stimuli!$C$4),Stimuli!$A$4,"")))</f>
        <v>02 e.l.f. - Power Grip Styling (30.03s)</v>
      </c>
      <c r="I8020" s="6" t="n">
        <f aca="false">(B8020-B8019)/((A8020-A8019)/1000)</f>
        <v>-0.375091575091403</v>
      </c>
      <c r="J8020" s="6" t="n">
        <f aca="false">IF(OR(B8020&lt;Rules!$B$2,B8020&gt;Rules!$B$3,ABS(I8020)&gt;Rules!$B$4,OR(B8021&lt;Rules!$B$2,B8021&gt;Rules!$B$3,ABS(I8021)&gt;Rules!$B$4)),1,0)</f>
        <v>0</v>
      </c>
      <c r="K8020" s="6" t="str">
        <f aca="false">IF(F8020=1,COUNTIF($F$2:F8020,1),"")</f>
        <v/>
      </c>
    </row>
    <row r="8021" customFormat="false" ht="15" hidden="false" customHeight="false" outlineLevel="0" collapsed="false">
      <c r="A8021" s="6" t="n">
        <v>62980.0555</v>
      </c>
      <c r="B8021" s="6" t="n">
        <v>2.26007326007326</v>
      </c>
      <c r="C8021" s="6" t="n">
        <v>82</v>
      </c>
      <c r="D8021" s="6" t="n">
        <v>-1</v>
      </c>
      <c r="E8021" s="6" t="n">
        <v>2.16190476190476</v>
      </c>
      <c r="F8021" s="6" t="n">
        <v>0</v>
      </c>
      <c r="G8021" s="6" t="n">
        <v>0.208058608058608</v>
      </c>
      <c r="H8021" s="6" t="str">
        <f aca="false">IF(AND(A8021&gt;=Stimuli!$B$2,A8021&lt;=Stimuli!$C$2),Stimuli!$A$2,IF(AND(A8021&gt;=Stimuli!$B$3,A8021&lt;=Stimuli!$C$3),Stimuli!$A$3,IF(AND(A8021&gt;=Stimuli!$B$4,A8021&lt;=Stimuli!$C$4),Stimuli!$A$4,"")))</f>
        <v>02 e.l.f. - Power Grip Styling (30.03s)</v>
      </c>
      <c r="I8021" s="6" t="n">
        <f aca="false">(B8021-B8020)/((A8021-A8020)/1000)</f>
        <v>0.750183150183148</v>
      </c>
      <c r="J8021" s="6" t="n">
        <f aca="false">IF(OR(B8021&lt;Rules!$B$2,B8021&gt;Rules!$B$3,ABS(I8021)&gt;Rules!$B$4,OR(B8022&lt;Rules!$B$2,B8022&gt;Rules!$B$3,ABS(I8022)&gt;Rules!$B$4)),1,0)</f>
        <v>0</v>
      </c>
      <c r="K8021" s="6" t="str">
        <f aca="false">IF(F8021=1,COUNTIF($F$2:F8021,1),"")</f>
        <v/>
      </c>
    </row>
    <row r="8022" customFormat="false" ht="15" hidden="false" customHeight="false" outlineLevel="0" collapsed="false">
      <c r="A8022" s="6" t="n">
        <v>62987.868</v>
      </c>
      <c r="B8022" s="6" t="n">
        <v>2.26007326007326</v>
      </c>
      <c r="C8022" s="6" t="n">
        <v>82</v>
      </c>
      <c r="D8022" s="6" t="n">
        <v>-1</v>
      </c>
      <c r="E8022" s="6" t="n">
        <v>2.16190476190476</v>
      </c>
      <c r="F8022" s="6" t="n">
        <v>0</v>
      </c>
      <c r="G8022" s="6" t="n">
        <v>0.208058608058608</v>
      </c>
      <c r="H8022" s="6" t="str">
        <f aca="false">IF(AND(A8022&gt;=Stimuli!$B$2,A8022&lt;=Stimuli!$C$2),Stimuli!$A$2,IF(AND(A8022&gt;=Stimuli!$B$3,A8022&lt;=Stimuli!$C$3),Stimuli!$A$3,IF(AND(A8022&gt;=Stimuli!$B$4,A8022&lt;=Stimuli!$C$4),Stimuli!$A$4,"")))</f>
        <v>02 e.l.f. - Power Grip Styling (30.03s)</v>
      </c>
      <c r="I8022" s="6" t="n">
        <f aca="false">(B8022-B8021)/((A8022-A8021)/1000)</f>
        <v>0</v>
      </c>
      <c r="J8022" s="6" t="n">
        <f aca="false">IF(OR(B8022&lt;Rules!$B$2,B8022&gt;Rules!$B$3,ABS(I8022)&gt;Rules!$B$4,OR(B8023&lt;Rules!$B$2,B8023&gt;Rules!$B$3,ABS(I8023)&gt;Rules!$B$4)),1,0)</f>
        <v>0</v>
      </c>
      <c r="K8022" s="6" t="str">
        <f aca="false">IF(F8022=1,COUNTIF($F$2:F8022,1),"")</f>
        <v/>
      </c>
    </row>
    <row r="8023" customFormat="false" ht="15" hidden="false" customHeight="false" outlineLevel="0" collapsed="false">
      <c r="A8023" s="6" t="n">
        <v>62995.6805</v>
      </c>
      <c r="B8023" s="6" t="n">
        <v>2.26446886446886</v>
      </c>
      <c r="C8023" s="6" t="n">
        <v>82</v>
      </c>
      <c r="D8023" s="6" t="n">
        <v>-1</v>
      </c>
      <c r="E8023" s="6" t="n">
        <v>2.16190476190476</v>
      </c>
      <c r="F8023" s="6" t="n">
        <v>0</v>
      </c>
      <c r="G8023" s="6" t="n">
        <v>0.208058608058608</v>
      </c>
      <c r="H8023" s="6" t="str">
        <f aca="false">IF(AND(A8023&gt;=Stimuli!$B$2,A8023&lt;=Stimuli!$C$2),Stimuli!$A$2,IF(AND(A8023&gt;=Stimuli!$B$3,A8023&lt;=Stimuli!$C$3),Stimuli!$A$3,IF(AND(A8023&gt;=Stimuli!$B$4,A8023&lt;=Stimuli!$C$4),Stimuli!$A$4,"")))</f>
        <v>02 e.l.f. - Power Grip Styling (30.03s)</v>
      </c>
      <c r="I8023" s="6" t="n">
        <f aca="false">(B8023-B8022)/((A8023-A8022)/1000)</f>
        <v>0.562637362637304</v>
      </c>
      <c r="J8023" s="6" t="n">
        <f aca="false">IF(OR(B8023&lt;Rules!$B$2,B8023&gt;Rules!$B$3,ABS(I8023)&gt;Rules!$B$4,OR(B8024&lt;Rules!$B$2,B8024&gt;Rules!$B$3,ABS(I8024)&gt;Rules!$B$4)),1,0)</f>
        <v>0</v>
      </c>
      <c r="K8023" s="6" t="str">
        <f aca="false">IF(F8023=1,COUNTIF($F$2:F8023,1),"")</f>
        <v/>
      </c>
    </row>
    <row r="8024" customFormat="false" ht="15" hidden="false" customHeight="false" outlineLevel="0" collapsed="false">
      <c r="A8024" s="6" t="n">
        <v>63003.493</v>
      </c>
      <c r="B8024" s="6" t="n">
        <v>2.26593406593407</v>
      </c>
      <c r="C8024" s="6" t="n">
        <v>82</v>
      </c>
      <c r="D8024" s="6" t="n">
        <v>-1</v>
      </c>
      <c r="E8024" s="6" t="n">
        <v>2.16190476190476</v>
      </c>
      <c r="F8024" s="6" t="n">
        <v>0</v>
      </c>
      <c r="G8024" s="6" t="n">
        <v>0.208058608058608</v>
      </c>
      <c r="H8024" s="6" t="str">
        <f aca="false">IF(AND(A8024&gt;=Stimuli!$B$2,A8024&lt;=Stimuli!$C$2),Stimuli!$A$2,IF(AND(A8024&gt;=Stimuli!$B$3,A8024&lt;=Stimuli!$C$3),Stimuli!$A$3,IF(AND(A8024&gt;=Stimuli!$B$4,A8024&lt;=Stimuli!$C$4),Stimuli!$A$4,"")))</f>
        <v>02 e.l.f. - Power Grip Styling (30.03s)</v>
      </c>
      <c r="I8024" s="6" t="n">
        <f aca="false">(B8024-B8023)/((A8024-A8023)/1000)</f>
        <v>0.18754578754573</v>
      </c>
      <c r="J8024" s="6" t="n">
        <f aca="false">IF(OR(B8024&lt;Rules!$B$2,B8024&gt;Rules!$B$3,ABS(I8024)&gt;Rules!$B$4,OR(B8025&lt;Rules!$B$2,B8025&gt;Rules!$B$3,ABS(I8025)&gt;Rules!$B$4)),1,0)</f>
        <v>0</v>
      </c>
      <c r="K8024" s="6" t="str">
        <f aca="false">IF(F8024=1,COUNTIF($F$2:F8024,1),"")</f>
        <v/>
      </c>
    </row>
    <row r="8025" customFormat="false" ht="15" hidden="false" customHeight="false" outlineLevel="0" collapsed="false">
      <c r="A8025" s="6" t="n">
        <v>63011.3055</v>
      </c>
      <c r="B8025" s="6" t="n">
        <v>2.26739926739927</v>
      </c>
      <c r="C8025" s="6" t="n">
        <v>82</v>
      </c>
      <c r="D8025" s="6" t="n">
        <v>-1</v>
      </c>
      <c r="E8025" s="6" t="n">
        <v>2.16190476190476</v>
      </c>
      <c r="F8025" s="6" t="n">
        <v>0</v>
      </c>
      <c r="G8025" s="6" t="n">
        <v>0.208058608058608</v>
      </c>
      <c r="H8025" s="6" t="str">
        <f aca="false">IF(AND(A8025&gt;=Stimuli!$B$2,A8025&lt;=Stimuli!$C$2),Stimuli!$A$2,IF(AND(A8025&gt;=Stimuli!$B$3,A8025&lt;=Stimuli!$C$3),Stimuli!$A$3,IF(AND(A8025&gt;=Stimuli!$B$4,A8025&lt;=Stimuli!$C$4),Stimuli!$A$4,"")))</f>
        <v>02 e.l.f. - Power Grip Styling (30.03s)</v>
      </c>
      <c r="I8025" s="6" t="n">
        <f aca="false">(B8025-B8024)/((A8025-A8024)/1000)</f>
        <v>0.187545787545844</v>
      </c>
      <c r="J8025" s="6" t="n">
        <f aca="false">IF(OR(B8025&lt;Rules!$B$2,B8025&gt;Rules!$B$3,ABS(I8025)&gt;Rules!$B$4,OR(B8026&lt;Rules!$B$2,B8026&gt;Rules!$B$3,ABS(I8026)&gt;Rules!$B$4)),1,0)</f>
        <v>0</v>
      </c>
      <c r="K8025" s="6" t="str">
        <f aca="false">IF(F8025=1,COUNTIF($F$2:F8025,1),"")</f>
        <v/>
      </c>
    </row>
    <row r="8026" customFormat="false" ht="15" hidden="false" customHeight="false" outlineLevel="0" collapsed="false">
      <c r="A8026" s="6" t="n">
        <v>63019.118</v>
      </c>
      <c r="B8026" s="6" t="n">
        <v>2.27326007326007</v>
      </c>
      <c r="C8026" s="6" t="n">
        <v>84</v>
      </c>
      <c r="D8026" s="6" t="n">
        <v>710.9375</v>
      </c>
      <c r="E8026" s="6" t="n">
        <v>2.16190476190476</v>
      </c>
      <c r="F8026" s="6" t="n">
        <v>0</v>
      </c>
      <c r="G8026" s="6" t="n">
        <v>0.208058608058608</v>
      </c>
      <c r="H8026" s="6" t="str">
        <f aca="false">IF(AND(A8026&gt;=Stimuli!$B$2,A8026&lt;=Stimuli!$C$2),Stimuli!$A$2,IF(AND(A8026&gt;=Stimuli!$B$3,A8026&lt;=Stimuli!$C$3),Stimuli!$A$3,IF(AND(A8026&gt;=Stimuli!$B$4,A8026&lt;=Stimuli!$C$4),Stimuli!$A$4,"")))</f>
        <v>02 e.l.f. - Power Grip Styling (30.03s)</v>
      </c>
      <c r="I8026" s="6" t="n">
        <f aca="false">(B8026-B8025)/((A8026-A8025)/1000)</f>
        <v>0.750183150183204</v>
      </c>
      <c r="J8026" s="6" t="n">
        <f aca="false">IF(OR(B8026&lt;Rules!$B$2,B8026&gt;Rules!$B$3,ABS(I8026)&gt;Rules!$B$4,OR(B8027&lt;Rules!$B$2,B8027&gt;Rules!$B$3,ABS(I8027)&gt;Rules!$B$4)),1,0)</f>
        <v>0</v>
      </c>
      <c r="K8026" s="6" t="str">
        <f aca="false">IF(F8026=1,COUNTIF($F$2:F8026,1),"")</f>
        <v/>
      </c>
    </row>
    <row r="8027" customFormat="false" ht="15" hidden="false" customHeight="false" outlineLevel="0" collapsed="false">
      <c r="A8027" s="6" t="n">
        <v>63026.9305</v>
      </c>
      <c r="B8027" s="6" t="n">
        <v>2.27179487179487</v>
      </c>
      <c r="C8027" s="6" t="n">
        <v>84</v>
      </c>
      <c r="D8027" s="6" t="n">
        <v>-1</v>
      </c>
      <c r="E8027" s="6" t="n">
        <v>2.16190476190476</v>
      </c>
      <c r="F8027" s="6" t="n">
        <v>0</v>
      </c>
      <c r="G8027" s="6" t="n">
        <v>0.208058608058608</v>
      </c>
      <c r="H8027" s="6" t="str">
        <f aca="false">IF(AND(A8027&gt;=Stimuli!$B$2,A8027&lt;=Stimuli!$C$2),Stimuli!$A$2,IF(AND(A8027&gt;=Stimuli!$B$3,A8027&lt;=Stimuli!$C$3),Stimuli!$A$3,IF(AND(A8027&gt;=Stimuli!$B$4,A8027&lt;=Stimuli!$C$4),Stimuli!$A$4,"")))</f>
        <v>02 e.l.f. - Power Grip Styling (30.03s)</v>
      </c>
      <c r="I8027" s="6" t="n">
        <f aca="false">(B8027-B8026)/((A8027-A8026)/1000)</f>
        <v>-0.18754578754573</v>
      </c>
      <c r="J8027" s="6" t="n">
        <f aca="false">IF(OR(B8027&lt;Rules!$B$2,B8027&gt;Rules!$B$3,ABS(I8027)&gt;Rules!$B$4,OR(B8028&lt;Rules!$B$2,B8028&gt;Rules!$B$3,ABS(I8028)&gt;Rules!$B$4)),1,0)</f>
        <v>0</v>
      </c>
      <c r="K8027" s="6" t="str">
        <f aca="false">IF(F8027=1,COUNTIF($F$2:F8027,1),"")</f>
        <v/>
      </c>
    </row>
    <row r="8028" customFormat="false" ht="15" hidden="false" customHeight="false" outlineLevel="0" collapsed="false">
      <c r="A8028" s="6" t="n">
        <v>63034.743</v>
      </c>
      <c r="B8028" s="6" t="n">
        <v>2.27912087912088</v>
      </c>
      <c r="C8028" s="6" t="n">
        <v>84</v>
      </c>
      <c r="D8028" s="6" t="n">
        <v>-1</v>
      </c>
      <c r="E8028" s="6" t="n">
        <v>2.16190476190476</v>
      </c>
      <c r="F8028" s="6" t="n">
        <v>0</v>
      </c>
      <c r="G8028" s="6" t="n">
        <v>0.208058608058608</v>
      </c>
      <c r="H8028" s="6" t="str">
        <f aca="false">IF(AND(A8028&gt;=Stimuli!$B$2,A8028&lt;=Stimuli!$C$2),Stimuli!$A$2,IF(AND(A8028&gt;=Stimuli!$B$3,A8028&lt;=Stimuli!$C$3),Stimuli!$A$3,IF(AND(A8028&gt;=Stimuli!$B$4,A8028&lt;=Stimuli!$C$4),Stimuli!$A$4,"")))</f>
        <v>02 e.l.f. - Power Grip Styling (30.03s)</v>
      </c>
      <c r="I8028" s="6" t="n">
        <f aca="false">(B8028-B8027)/((A8028-A8027)/1000)</f>
        <v>0.937728937728878</v>
      </c>
      <c r="J8028" s="6" t="n">
        <f aca="false">IF(OR(B8028&lt;Rules!$B$2,B8028&gt;Rules!$B$3,ABS(I8028)&gt;Rules!$B$4,OR(B8029&lt;Rules!$B$2,B8029&gt;Rules!$B$3,ABS(I8029)&gt;Rules!$B$4)),1,0)</f>
        <v>0</v>
      </c>
      <c r="K8028" s="6" t="str">
        <f aca="false">IF(F8028=1,COUNTIF($F$2:F8028,1),"")</f>
        <v/>
      </c>
    </row>
    <row r="8029" customFormat="false" ht="15" hidden="false" customHeight="false" outlineLevel="0" collapsed="false">
      <c r="A8029" s="6" t="n">
        <v>63042.5555</v>
      </c>
      <c r="B8029" s="6" t="n">
        <v>2.27619047619048</v>
      </c>
      <c r="C8029" s="6" t="n">
        <v>84</v>
      </c>
      <c r="D8029" s="6" t="n">
        <v>-1</v>
      </c>
      <c r="E8029" s="6" t="n">
        <v>2.16190476190476</v>
      </c>
      <c r="F8029" s="6" t="n">
        <v>0</v>
      </c>
      <c r="G8029" s="6" t="n">
        <v>0.208058608058608</v>
      </c>
      <c r="H8029" s="6" t="str">
        <f aca="false">IF(AND(A8029&gt;=Stimuli!$B$2,A8029&lt;=Stimuli!$C$2),Stimuli!$A$2,IF(AND(A8029&gt;=Stimuli!$B$3,A8029&lt;=Stimuli!$C$3),Stimuli!$A$3,IF(AND(A8029&gt;=Stimuli!$B$4,A8029&lt;=Stimuli!$C$4),Stimuli!$A$4,"")))</f>
        <v>02 e.l.f. - Power Grip Styling (30.03s)</v>
      </c>
      <c r="I8029" s="6" t="n">
        <f aca="false">(B8029-B8028)/((A8029-A8028)/1000)</f>
        <v>-0.37509157509146</v>
      </c>
      <c r="J8029" s="6" t="n">
        <f aca="false">IF(OR(B8029&lt;Rules!$B$2,B8029&gt;Rules!$B$3,ABS(I8029)&gt;Rules!$B$4,OR(B8030&lt;Rules!$B$2,B8030&gt;Rules!$B$3,ABS(I8030)&gt;Rules!$B$4)),1,0)</f>
        <v>0</v>
      </c>
      <c r="K8029" s="6" t="str">
        <f aca="false">IF(F8029=1,COUNTIF($F$2:F8029,1),"")</f>
        <v/>
      </c>
    </row>
    <row r="8030" customFormat="false" ht="15" hidden="false" customHeight="false" outlineLevel="0" collapsed="false">
      <c r="A8030" s="6" t="n">
        <v>63050.368</v>
      </c>
      <c r="B8030" s="6" t="n">
        <v>2.28498168498169</v>
      </c>
      <c r="C8030" s="6" t="n">
        <v>84</v>
      </c>
      <c r="D8030" s="6" t="n">
        <v>-1</v>
      </c>
      <c r="E8030" s="6" t="n">
        <v>2.16190476190476</v>
      </c>
      <c r="F8030" s="6" t="n">
        <v>0</v>
      </c>
      <c r="G8030" s="6" t="n">
        <v>0.208058608058608</v>
      </c>
      <c r="H8030" s="6" t="str">
        <f aca="false">IF(AND(A8030&gt;=Stimuli!$B$2,A8030&lt;=Stimuli!$C$2),Stimuli!$A$2,IF(AND(A8030&gt;=Stimuli!$B$3,A8030&lt;=Stimuli!$C$3),Stimuli!$A$3,IF(AND(A8030&gt;=Stimuli!$B$4,A8030&lt;=Stimuli!$C$4),Stimuli!$A$4,"")))</f>
        <v>02 e.l.f. - Power Grip Styling (30.03s)</v>
      </c>
      <c r="I8030" s="6" t="n">
        <f aca="false">(B8030-B8029)/((A8030-A8029)/1000)</f>
        <v>1.12527472527461</v>
      </c>
      <c r="J8030" s="6" t="n">
        <f aca="false">IF(OR(B8030&lt;Rules!$B$2,B8030&gt;Rules!$B$3,ABS(I8030)&gt;Rules!$B$4,OR(B8031&lt;Rules!$B$2,B8031&gt;Rules!$B$3,ABS(I8031)&gt;Rules!$B$4)),1,0)</f>
        <v>0</v>
      </c>
      <c r="K8030" s="6" t="str">
        <f aca="false">IF(F8030=1,COUNTIF($F$2:F8030,1),"")</f>
        <v/>
      </c>
    </row>
    <row r="8031" customFormat="false" ht="15" hidden="false" customHeight="false" outlineLevel="0" collapsed="false">
      <c r="A8031" s="6" t="n">
        <v>63058.1805</v>
      </c>
      <c r="B8031" s="6" t="n">
        <v>2.28058608058608</v>
      </c>
      <c r="C8031" s="6" t="n">
        <v>84</v>
      </c>
      <c r="D8031" s="6" t="n">
        <v>-1</v>
      </c>
      <c r="E8031" s="6" t="n">
        <v>2.16190476190476</v>
      </c>
      <c r="F8031" s="6" t="n">
        <v>0</v>
      </c>
      <c r="G8031" s="6" t="n">
        <v>0.208058608058608</v>
      </c>
      <c r="H8031" s="6" t="str">
        <f aca="false">IF(AND(A8031&gt;=Stimuli!$B$2,A8031&lt;=Stimuli!$C$2),Stimuli!$A$2,IF(AND(A8031&gt;=Stimuli!$B$3,A8031&lt;=Stimuli!$C$3),Stimuli!$A$3,IF(AND(A8031&gt;=Stimuli!$B$4,A8031&lt;=Stimuli!$C$4),Stimuli!$A$4,"")))</f>
        <v>02 e.l.f. - Power Grip Styling (30.03s)</v>
      </c>
      <c r="I8031" s="6" t="n">
        <f aca="false">(B8031-B8030)/((A8031-A8030)/1000)</f>
        <v>-0.562637362637418</v>
      </c>
      <c r="J8031" s="6" t="n">
        <f aca="false">IF(OR(B8031&lt;Rules!$B$2,B8031&gt;Rules!$B$3,ABS(I8031)&gt;Rules!$B$4,OR(B8032&lt;Rules!$B$2,B8032&gt;Rules!$B$3,ABS(I8032)&gt;Rules!$B$4)),1,0)</f>
        <v>0</v>
      </c>
      <c r="K8031" s="6" t="str">
        <f aca="false">IF(F8031=1,COUNTIF($F$2:F8031,1),"")</f>
        <v/>
      </c>
    </row>
    <row r="8032" customFormat="false" ht="15" hidden="false" customHeight="false" outlineLevel="0" collapsed="false">
      <c r="A8032" s="6" t="n">
        <v>63065.993</v>
      </c>
      <c r="B8032" s="6" t="n">
        <v>2.29084249084249</v>
      </c>
      <c r="C8032" s="6" t="n">
        <v>84</v>
      </c>
      <c r="D8032" s="6" t="n">
        <v>-1</v>
      </c>
      <c r="E8032" s="6" t="n">
        <v>2.16190476190476</v>
      </c>
      <c r="F8032" s="6" t="n">
        <v>0</v>
      </c>
      <c r="G8032" s="6" t="n">
        <v>0.208058608058608</v>
      </c>
      <c r="H8032" s="6" t="str">
        <f aca="false">IF(AND(A8032&gt;=Stimuli!$B$2,A8032&lt;=Stimuli!$C$2),Stimuli!$A$2,IF(AND(A8032&gt;=Stimuli!$B$3,A8032&lt;=Stimuli!$C$3),Stimuli!$A$3,IF(AND(A8032&gt;=Stimuli!$B$4,A8032&lt;=Stimuli!$C$4),Stimuli!$A$4,"")))</f>
        <v>02 e.l.f. - Power Grip Styling (30.03s)</v>
      </c>
      <c r="I8032" s="6" t="n">
        <f aca="false">(B8032-B8031)/((A8032-A8031)/1000)</f>
        <v>1.31282051282045</v>
      </c>
      <c r="J8032" s="6" t="n">
        <f aca="false">IF(OR(B8032&lt;Rules!$B$2,B8032&gt;Rules!$B$3,ABS(I8032)&gt;Rules!$B$4,OR(B8033&lt;Rules!$B$2,B8033&gt;Rules!$B$3,ABS(I8033)&gt;Rules!$B$4)),1,0)</f>
        <v>0</v>
      </c>
      <c r="K8032" s="6" t="str">
        <f aca="false">IF(F8032=1,COUNTIF($F$2:F8032,1),"")</f>
        <v/>
      </c>
    </row>
    <row r="8033" customFormat="false" ht="15" hidden="false" customHeight="false" outlineLevel="0" collapsed="false">
      <c r="A8033" s="6" t="n">
        <v>63073.8055</v>
      </c>
      <c r="B8033" s="6" t="n">
        <v>2.28498168498169</v>
      </c>
      <c r="C8033" s="6" t="n">
        <v>84</v>
      </c>
      <c r="D8033" s="6" t="n">
        <v>-1</v>
      </c>
      <c r="E8033" s="6" t="n">
        <v>2.16190476190476</v>
      </c>
      <c r="F8033" s="6" t="n">
        <v>0</v>
      </c>
      <c r="G8033" s="6" t="n">
        <v>0.208058608058608</v>
      </c>
      <c r="H8033" s="6" t="str">
        <f aca="false">IF(AND(A8033&gt;=Stimuli!$B$2,A8033&lt;=Stimuli!$C$2),Stimuli!$A$2,IF(AND(A8033&gt;=Stimuli!$B$3,A8033&lt;=Stimuli!$C$3),Stimuli!$A$3,IF(AND(A8033&gt;=Stimuli!$B$4,A8033&lt;=Stimuli!$C$4),Stimuli!$A$4,"")))</f>
        <v>02 e.l.f. - Power Grip Styling (30.03s)</v>
      </c>
      <c r="I8033" s="6" t="n">
        <f aca="false">(B8033-B8032)/((A8033-A8032)/1000)</f>
        <v>-0.750183150183034</v>
      </c>
      <c r="J8033" s="6" t="n">
        <f aca="false">IF(OR(B8033&lt;Rules!$B$2,B8033&gt;Rules!$B$3,ABS(I8033)&gt;Rules!$B$4,OR(B8034&lt;Rules!$B$2,B8034&gt;Rules!$B$3,ABS(I8034)&gt;Rules!$B$4)),1,0)</f>
        <v>0</v>
      </c>
      <c r="K8033" s="6" t="str">
        <f aca="false">IF(F8033=1,COUNTIF($F$2:F8033,1),"")</f>
        <v/>
      </c>
    </row>
    <row r="8034" customFormat="false" ht="15" hidden="false" customHeight="false" outlineLevel="0" collapsed="false">
      <c r="A8034" s="6" t="n">
        <v>63081.618</v>
      </c>
      <c r="B8034" s="6" t="n">
        <v>2.2952380952381</v>
      </c>
      <c r="C8034" s="6" t="n">
        <v>84</v>
      </c>
      <c r="D8034" s="6" t="n">
        <v>-1</v>
      </c>
      <c r="E8034" s="6" t="n">
        <v>2.16190476190476</v>
      </c>
      <c r="F8034" s="6" t="n">
        <v>0</v>
      </c>
      <c r="G8034" s="6" t="n">
        <v>0.208058608058608</v>
      </c>
      <c r="H8034" s="6" t="str">
        <f aca="false">IF(AND(A8034&gt;=Stimuli!$B$2,A8034&lt;=Stimuli!$C$2),Stimuli!$A$2,IF(AND(A8034&gt;=Stimuli!$B$3,A8034&lt;=Stimuli!$C$3),Stimuli!$A$3,IF(AND(A8034&gt;=Stimuli!$B$4,A8034&lt;=Stimuli!$C$4),Stimuli!$A$4,"")))</f>
        <v>02 e.l.f. - Power Grip Styling (30.03s)</v>
      </c>
      <c r="I8034" s="6" t="n">
        <f aca="false">(B8034-B8033)/((A8034-A8033)/1000)</f>
        <v>1.31282051282051</v>
      </c>
      <c r="J8034" s="6" t="n">
        <f aca="false">IF(OR(B8034&lt;Rules!$B$2,B8034&gt;Rules!$B$3,ABS(I8034)&gt;Rules!$B$4,OR(B8035&lt;Rules!$B$2,B8035&gt;Rules!$B$3,ABS(I8035)&gt;Rules!$B$4)),1,0)</f>
        <v>0</v>
      </c>
      <c r="K8034" s="6" t="str">
        <f aca="false">IF(F8034=1,COUNTIF($F$2:F8034,1),"")</f>
        <v/>
      </c>
    </row>
    <row r="8035" customFormat="false" ht="15" hidden="false" customHeight="false" outlineLevel="0" collapsed="false">
      <c r="A8035" s="6" t="n">
        <v>63089.4305</v>
      </c>
      <c r="B8035" s="6" t="n">
        <v>2.28937728937729</v>
      </c>
      <c r="C8035" s="6" t="n">
        <v>84</v>
      </c>
      <c r="D8035" s="6" t="n">
        <v>-1</v>
      </c>
      <c r="E8035" s="6" t="n">
        <v>2.16190476190476</v>
      </c>
      <c r="F8035" s="6" t="n">
        <v>0</v>
      </c>
      <c r="G8035" s="6" t="n">
        <v>0.208058608058608</v>
      </c>
      <c r="H8035" s="6" t="str">
        <f aca="false">IF(AND(A8035&gt;=Stimuli!$B$2,A8035&lt;=Stimuli!$C$2),Stimuli!$A$2,IF(AND(A8035&gt;=Stimuli!$B$3,A8035&lt;=Stimuli!$C$3),Stimuli!$A$3,IF(AND(A8035&gt;=Stimuli!$B$4,A8035&lt;=Stimuli!$C$4),Stimuli!$A$4,"")))</f>
        <v>02 e.l.f. - Power Grip Styling (30.03s)</v>
      </c>
      <c r="I8035" s="6" t="n">
        <f aca="false">(B8035-B8034)/((A8035-A8034)/1000)</f>
        <v>-0.750183150183034</v>
      </c>
      <c r="J8035" s="6" t="n">
        <f aca="false">IF(OR(B8035&lt;Rules!$B$2,B8035&gt;Rules!$B$3,ABS(I8035)&gt;Rules!$B$4,OR(B8036&lt;Rules!$B$2,B8036&gt;Rules!$B$3,ABS(I8036)&gt;Rules!$B$4)),1,0)</f>
        <v>0</v>
      </c>
      <c r="K8035" s="6" t="str">
        <f aca="false">IF(F8035=1,COUNTIF($F$2:F8035,1),"")</f>
        <v/>
      </c>
    </row>
    <row r="8036" customFormat="false" ht="15" hidden="false" customHeight="false" outlineLevel="0" collapsed="false">
      <c r="A8036" s="6" t="n">
        <v>63097.243</v>
      </c>
      <c r="B8036" s="6" t="n">
        <v>2.2981684981685</v>
      </c>
      <c r="C8036" s="6" t="n">
        <v>84</v>
      </c>
      <c r="D8036" s="6" t="n">
        <v>-1</v>
      </c>
      <c r="E8036" s="6" t="n">
        <v>2.16190476190476</v>
      </c>
      <c r="F8036" s="6" t="n">
        <v>0</v>
      </c>
      <c r="G8036" s="6" t="n">
        <v>0.208058608058608</v>
      </c>
      <c r="H8036" s="6" t="str">
        <f aca="false">IF(AND(A8036&gt;=Stimuli!$B$2,A8036&lt;=Stimuli!$C$2),Stimuli!$A$2,IF(AND(A8036&gt;=Stimuli!$B$3,A8036&lt;=Stimuli!$C$3),Stimuli!$A$3,IF(AND(A8036&gt;=Stimuli!$B$4,A8036&lt;=Stimuli!$C$4),Stimuli!$A$4,"")))</f>
        <v>02 e.l.f. - Power Grip Styling (30.03s)</v>
      </c>
      <c r="I8036" s="6" t="n">
        <f aca="false">(B8036-B8035)/((A8036-A8035)/1000)</f>
        <v>1.12527472527461</v>
      </c>
      <c r="J8036" s="6" t="n">
        <f aca="false">IF(OR(B8036&lt;Rules!$B$2,B8036&gt;Rules!$B$3,ABS(I8036)&gt;Rules!$B$4,OR(B8037&lt;Rules!$B$2,B8037&gt;Rules!$B$3,ABS(I8037)&gt;Rules!$B$4)),1,0)</f>
        <v>0</v>
      </c>
      <c r="K8036" s="6" t="str">
        <f aca="false">IF(F8036=1,COUNTIF($F$2:F8036,1),"")</f>
        <v/>
      </c>
    </row>
    <row r="8037" customFormat="false" ht="15" hidden="false" customHeight="false" outlineLevel="0" collapsed="false">
      <c r="A8037" s="6" t="n">
        <v>63105.0555</v>
      </c>
      <c r="B8037" s="6" t="n">
        <v>2.2952380952381</v>
      </c>
      <c r="C8037" s="6" t="n">
        <v>84</v>
      </c>
      <c r="D8037" s="6" t="n">
        <v>-1</v>
      </c>
      <c r="E8037" s="6" t="n">
        <v>2.16190476190476</v>
      </c>
      <c r="F8037" s="6" t="n">
        <v>0</v>
      </c>
      <c r="G8037" s="6" t="n">
        <v>0.208058608058608</v>
      </c>
      <c r="H8037" s="6" t="str">
        <f aca="false">IF(AND(A8037&gt;=Stimuli!$B$2,A8037&lt;=Stimuli!$C$2),Stimuli!$A$2,IF(AND(A8037&gt;=Stimuli!$B$3,A8037&lt;=Stimuli!$C$3),Stimuli!$A$3,IF(AND(A8037&gt;=Stimuli!$B$4,A8037&lt;=Stimuli!$C$4),Stimuli!$A$4,"")))</f>
        <v>02 e.l.f. - Power Grip Styling (30.03s)</v>
      </c>
      <c r="I8037" s="6" t="n">
        <f aca="false">(B8037-B8036)/((A8037-A8036)/1000)</f>
        <v>-0.375091575091574</v>
      </c>
      <c r="J8037" s="6" t="n">
        <f aca="false">IF(OR(B8037&lt;Rules!$B$2,B8037&gt;Rules!$B$3,ABS(I8037)&gt;Rules!$B$4,OR(B8038&lt;Rules!$B$2,B8038&gt;Rules!$B$3,ABS(I8038)&gt;Rules!$B$4)),1,0)</f>
        <v>0</v>
      </c>
      <c r="K8037" s="6" t="str">
        <f aca="false">IF(F8037=1,COUNTIF($F$2:F8037,1),"")</f>
        <v/>
      </c>
    </row>
    <row r="8038" customFormat="false" ht="15" hidden="false" customHeight="false" outlineLevel="0" collapsed="false">
      <c r="A8038" s="6" t="n">
        <v>63112.868</v>
      </c>
      <c r="B8038" s="6" t="n">
        <v>2.3010989010989</v>
      </c>
      <c r="C8038" s="6" t="n">
        <v>84</v>
      </c>
      <c r="D8038" s="6" t="n">
        <v>-1</v>
      </c>
      <c r="E8038" s="6" t="n">
        <v>2.16190476190476</v>
      </c>
      <c r="F8038" s="6" t="n">
        <v>0</v>
      </c>
      <c r="G8038" s="6" t="n">
        <v>0.208058608058608</v>
      </c>
      <c r="H8038" s="6" t="str">
        <f aca="false">IF(AND(A8038&gt;=Stimuli!$B$2,A8038&lt;=Stimuli!$C$2),Stimuli!$A$2,IF(AND(A8038&gt;=Stimuli!$B$3,A8038&lt;=Stimuli!$C$3),Stimuli!$A$3,IF(AND(A8038&gt;=Stimuli!$B$4,A8038&lt;=Stimuli!$C$4),Stimuli!$A$4,"")))</f>
        <v>02 e.l.f. - Power Grip Styling (30.03s)</v>
      </c>
      <c r="I8038" s="6" t="n">
        <f aca="false">(B8038-B8037)/((A8038-A8037)/1000)</f>
        <v>0.750183150183148</v>
      </c>
      <c r="J8038" s="6" t="n">
        <f aca="false">IF(OR(B8038&lt;Rules!$B$2,B8038&gt;Rules!$B$3,ABS(I8038)&gt;Rules!$B$4,OR(B8039&lt;Rules!$B$2,B8039&gt;Rules!$B$3,ABS(I8039)&gt;Rules!$B$4)),1,0)</f>
        <v>0</v>
      </c>
      <c r="K8038" s="6" t="str">
        <f aca="false">IF(F8038=1,COUNTIF($F$2:F8038,1),"")</f>
        <v/>
      </c>
    </row>
    <row r="8039" customFormat="false" ht="15" hidden="false" customHeight="false" outlineLevel="0" collapsed="false">
      <c r="A8039" s="6" t="n">
        <v>63120.6805</v>
      </c>
      <c r="B8039" s="6" t="n">
        <v>2.3010989010989</v>
      </c>
      <c r="C8039" s="6" t="n">
        <v>84</v>
      </c>
      <c r="D8039" s="6" t="n">
        <v>-1</v>
      </c>
      <c r="E8039" s="6" t="n">
        <v>2.16190476190476</v>
      </c>
      <c r="F8039" s="6" t="n">
        <v>0</v>
      </c>
      <c r="G8039" s="6" t="n">
        <v>0.208058608058608</v>
      </c>
      <c r="H8039" s="6" t="str">
        <f aca="false">IF(AND(A8039&gt;=Stimuli!$B$2,A8039&lt;=Stimuli!$C$2),Stimuli!$A$2,IF(AND(A8039&gt;=Stimuli!$B$3,A8039&lt;=Stimuli!$C$3),Stimuli!$A$3,IF(AND(A8039&gt;=Stimuli!$B$4,A8039&lt;=Stimuli!$C$4),Stimuli!$A$4,"")))</f>
        <v>02 e.l.f. - Power Grip Styling (30.03s)</v>
      </c>
      <c r="I8039" s="6" t="n">
        <f aca="false">(B8039-B8038)/((A8039-A8038)/1000)</f>
        <v>0</v>
      </c>
      <c r="J8039" s="6" t="n">
        <f aca="false">IF(OR(B8039&lt;Rules!$B$2,B8039&gt;Rules!$B$3,ABS(I8039)&gt;Rules!$B$4,OR(B8040&lt;Rules!$B$2,B8040&gt;Rules!$B$3,ABS(I8040)&gt;Rules!$B$4)),1,0)</f>
        <v>0</v>
      </c>
      <c r="K8039" s="6" t="str">
        <f aca="false">IF(F8039=1,COUNTIF($F$2:F8039,1),"")</f>
        <v/>
      </c>
    </row>
    <row r="8040" customFormat="false" ht="15" hidden="false" customHeight="false" outlineLevel="0" collapsed="false">
      <c r="A8040" s="6" t="n">
        <v>63128.493</v>
      </c>
      <c r="B8040" s="6" t="n">
        <v>2.30549450549451</v>
      </c>
      <c r="C8040" s="6" t="n">
        <v>84</v>
      </c>
      <c r="D8040" s="6" t="n">
        <v>-1</v>
      </c>
      <c r="E8040" s="6" t="n">
        <v>2.16190476190476</v>
      </c>
      <c r="F8040" s="6" t="n">
        <v>0</v>
      </c>
      <c r="G8040" s="6" t="n">
        <v>0.208058608058608</v>
      </c>
      <c r="H8040" s="6" t="str">
        <f aca="false">IF(AND(A8040&gt;=Stimuli!$B$2,A8040&lt;=Stimuli!$C$2),Stimuli!$A$2,IF(AND(A8040&gt;=Stimuli!$B$3,A8040&lt;=Stimuli!$C$3),Stimuli!$A$3,IF(AND(A8040&gt;=Stimuli!$B$4,A8040&lt;=Stimuli!$C$4),Stimuli!$A$4,"")))</f>
        <v>02 e.l.f. - Power Grip Styling (30.03s)</v>
      </c>
      <c r="I8040" s="6" t="n">
        <f aca="false">(B8040-B8039)/((A8040-A8039)/1000)</f>
        <v>0.562637362637304</v>
      </c>
      <c r="J8040" s="6" t="n">
        <f aca="false">IF(OR(B8040&lt;Rules!$B$2,B8040&gt;Rules!$B$3,ABS(I8040)&gt;Rules!$B$4,OR(B8041&lt;Rules!$B$2,B8041&gt;Rules!$B$3,ABS(I8041)&gt;Rules!$B$4)),1,0)</f>
        <v>0</v>
      </c>
      <c r="K8040" s="6" t="str">
        <f aca="false">IF(F8040=1,COUNTIF($F$2:F8040,1),"")</f>
        <v/>
      </c>
    </row>
    <row r="8041" customFormat="false" ht="15" hidden="false" customHeight="false" outlineLevel="0" collapsed="false">
      <c r="A8041" s="6" t="n">
        <v>63136.3055</v>
      </c>
      <c r="B8041" s="6" t="n">
        <v>2.30842490842491</v>
      </c>
      <c r="C8041" s="6" t="n">
        <v>84</v>
      </c>
      <c r="D8041" s="6" t="n">
        <v>-1</v>
      </c>
      <c r="E8041" s="6" t="n">
        <v>2.16190476190476</v>
      </c>
      <c r="F8041" s="6" t="n">
        <v>0</v>
      </c>
      <c r="G8041" s="6" t="n">
        <v>0.208058608058608</v>
      </c>
      <c r="H8041" s="6" t="str">
        <f aca="false">IF(AND(A8041&gt;=Stimuli!$B$2,A8041&lt;=Stimuli!$C$2),Stimuli!$A$2,IF(AND(A8041&gt;=Stimuli!$B$3,A8041&lt;=Stimuli!$C$3),Stimuli!$A$3,IF(AND(A8041&gt;=Stimuli!$B$4,A8041&lt;=Stimuli!$C$4),Stimuli!$A$4,"")))</f>
        <v>02 e.l.f. - Power Grip Styling (30.03s)</v>
      </c>
      <c r="I8041" s="6" t="n">
        <f aca="false">(B8041-B8040)/((A8041-A8040)/1000)</f>
        <v>0.375091575091744</v>
      </c>
      <c r="J8041" s="6" t="n">
        <f aca="false">IF(OR(B8041&lt;Rules!$B$2,B8041&gt;Rules!$B$3,ABS(I8041)&gt;Rules!$B$4,OR(B8042&lt;Rules!$B$2,B8042&gt;Rules!$B$3,ABS(I8042)&gt;Rules!$B$4)),1,0)</f>
        <v>0</v>
      </c>
      <c r="K8041" s="6" t="str">
        <f aca="false">IF(F8041=1,COUNTIF($F$2:F8041,1),"")</f>
        <v/>
      </c>
    </row>
    <row r="8042" customFormat="false" ht="15" hidden="false" customHeight="false" outlineLevel="0" collapsed="false">
      <c r="A8042" s="6" t="n">
        <v>63144.118</v>
      </c>
      <c r="B8042" s="6" t="n">
        <v>2.30695970695971</v>
      </c>
      <c r="C8042" s="6" t="n">
        <v>84</v>
      </c>
      <c r="D8042" s="6" t="n">
        <v>-1</v>
      </c>
      <c r="E8042" s="6" t="n">
        <v>2.16190476190476</v>
      </c>
      <c r="F8042" s="6" t="n">
        <v>0</v>
      </c>
      <c r="G8042" s="6" t="n">
        <v>0.208058608058608</v>
      </c>
      <c r="H8042" s="6" t="str">
        <f aca="false">IF(AND(A8042&gt;=Stimuli!$B$2,A8042&lt;=Stimuli!$C$2),Stimuli!$A$2,IF(AND(A8042&gt;=Stimuli!$B$3,A8042&lt;=Stimuli!$C$3),Stimuli!$A$3,IF(AND(A8042&gt;=Stimuli!$B$4,A8042&lt;=Stimuli!$C$4),Stimuli!$A$4,"")))</f>
        <v>02 e.l.f. - Power Grip Styling (30.03s)</v>
      </c>
      <c r="I8042" s="6" t="n">
        <f aca="false">(B8042-B8041)/((A8042-A8041)/1000)</f>
        <v>-0.187545787545844</v>
      </c>
      <c r="J8042" s="6" t="n">
        <f aca="false">IF(OR(B8042&lt;Rules!$B$2,B8042&gt;Rules!$B$3,ABS(I8042)&gt;Rules!$B$4,OR(B8043&lt;Rules!$B$2,B8043&gt;Rules!$B$3,ABS(I8043)&gt;Rules!$B$4)),1,0)</f>
        <v>0</v>
      </c>
      <c r="K8042" s="6" t="str">
        <f aca="false">IF(F8042=1,COUNTIF($F$2:F8042,1),"")</f>
        <v/>
      </c>
    </row>
    <row r="8043" customFormat="false" ht="15" hidden="false" customHeight="false" outlineLevel="0" collapsed="false">
      <c r="A8043" s="6" t="n">
        <v>63151.9305</v>
      </c>
      <c r="B8043" s="6" t="n">
        <v>2.31428571428571</v>
      </c>
      <c r="C8043" s="6" t="n">
        <v>84</v>
      </c>
      <c r="D8043" s="6" t="n">
        <v>-1</v>
      </c>
      <c r="E8043" s="6" t="n">
        <v>2.16190476190476</v>
      </c>
      <c r="F8043" s="6" t="n">
        <v>0</v>
      </c>
      <c r="G8043" s="6" t="n">
        <v>0.208058608058608</v>
      </c>
      <c r="H8043" s="6" t="str">
        <f aca="false">IF(AND(A8043&gt;=Stimuli!$B$2,A8043&lt;=Stimuli!$C$2),Stimuli!$A$2,IF(AND(A8043&gt;=Stimuli!$B$3,A8043&lt;=Stimuli!$C$3),Stimuli!$A$3,IF(AND(A8043&gt;=Stimuli!$B$4,A8043&lt;=Stimuli!$C$4),Stimuli!$A$4,"")))</f>
        <v>02 e.l.f. - Power Grip Styling (30.03s)</v>
      </c>
      <c r="I8043" s="6" t="n">
        <f aca="false">(B8043-B8042)/((A8043-A8042)/1000)</f>
        <v>0.937728937728878</v>
      </c>
      <c r="J8043" s="6" t="n">
        <f aca="false">IF(OR(B8043&lt;Rules!$B$2,B8043&gt;Rules!$B$3,ABS(I8043)&gt;Rules!$B$4,OR(B8044&lt;Rules!$B$2,B8044&gt;Rules!$B$3,ABS(I8044)&gt;Rules!$B$4)),1,0)</f>
        <v>0</v>
      </c>
      <c r="K8043" s="6" t="str">
        <f aca="false">IF(F8043=1,COUNTIF($F$2:F8043,1),"")</f>
        <v/>
      </c>
    </row>
    <row r="8044" customFormat="false" ht="15" hidden="false" customHeight="false" outlineLevel="0" collapsed="false">
      <c r="A8044" s="6" t="n">
        <v>63159.743</v>
      </c>
      <c r="B8044" s="6" t="n">
        <v>2.31135531135531</v>
      </c>
      <c r="C8044" s="6" t="n">
        <v>84</v>
      </c>
      <c r="D8044" s="6" t="n">
        <v>-1</v>
      </c>
      <c r="E8044" s="6" t="n">
        <v>2.16190476190476</v>
      </c>
      <c r="F8044" s="6" t="n">
        <v>0</v>
      </c>
      <c r="G8044" s="6" t="n">
        <v>0.208058608058608</v>
      </c>
      <c r="H8044" s="6" t="str">
        <f aca="false">IF(AND(A8044&gt;=Stimuli!$B$2,A8044&lt;=Stimuli!$C$2),Stimuli!$A$2,IF(AND(A8044&gt;=Stimuli!$B$3,A8044&lt;=Stimuli!$C$3),Stimuli!$A$3,IF(AND(A8044&gt;=Stimuli!$B$4,A8044&lt;=Stimuli!$C$4),Stimuli!$A$4,"")))</f>
        <v>02 e.l.f. - Power Grip Styling (30.03s)</v>
      </c>
      <c r="I8044" s="6" t="n">
        <f aca="false">(B8044-B8043)/((A8044-A8043)/1000)</f>
        <v>-0.375091575091574</v>
      </c>
      <c r="J8044" s="6" t="n">
        <f aca="false">IF(OR(B8044&lt;Rules!$B$2,B8044&gt;Rules!$B$3,ABS(I8044)&gt;Rules!$B$4,OR(B8045&lt;Rules!$B$2,B8045&gt;Rules!$B$3,ABS(I8045)&gt;Rules!$B$4)),1,0)</f>
        <v>0</v>
      </c>
      <c r="K8044" s="6" t="str">
        <f aca="false">IF(F8044=1,COUNTIF($F$2:F8044,1),"")</f>
        <v/>
      </c>
    </row>
    <row r="8045" customFormat="false" ht="15" hidden="false" customHeight="false" outlineLevel="0" collapsed="false">
      <c r="A8045" s="6" t="n">
        <v>63167.5555</v>
      </c>
      <c r="B8045" s="6" t="n">
        <v>2.31868131868132</v>
      </c>
      <c r="C8045" s="6" t="n">
        <v>84</v>
      </c>
      <c r="D8045" s="6" t="n">
        <v>-1</v>
      </c>
      <c r="E8045" s="6" t="n">
        <v>2.16190476190476</v>
      </c>
      <c r="F8045" s="6" t="n">
        <v>0</v>
      </c>
      <c r="G8045" s="6" t="n">
        <v>0.208058608058608</v>
      </c>
      <c r="H8045" s="6" t="str">
        <f aca="false">IF(AND(A8045&gt;=Stimuli!$B$2,A8045&lt;=Stimuli!$C$2),Stimuli!$A$2,IF(AND(A8045&gt;=Stimuli!$B$3,A8045&lt;=Stimuli!$C$3),Stimuli!$A$3,IF(AND(A8045&gt;=Stimuli!$B$4,A8045&lt;=Stimuli!$C$4),Stimuli!$A$4,"")))</f>
        <v>02 e.l.f. - Power Grip Styling (30.03s)</v>
      </c>
      <c r="I8045" s="6" t="n">
        <f aca="false">(B8045-B8044)/((A8045-A8044)/1000)</f>
        <v>0.937728937728991</v>
      </c>
      <c r="J8045" s="6" t="n">
        <f aca="false">IF(OR(B8045&lt;Rules!$B$2,B8045&gt;Rules!$B$3,ABS(I8045)&gt;Rules!$B$4,OR(B8046&lt;Rules!$B$2,B8046&gt;Rules!$B$3,ABS(I8046)&gt;Rules!$B$4)),1,0)</f>
        <v>0</v>
      </c>
      <c r="K8045" s="6" t="str">
        <f aca="false">IF(F8045=1,COUNTIF($F$2:F8045,1),"")</f>
        <v/>
      </c>
    </row>
    <row r="8046" customFormat="false" ht="15" hidden="false" customHeight="false" outlineLevel="0" collapsed="false">
      <c r="A8046" s="6" t="n">
        <v>63175.368</v>
      </c>
      <c r="B8046" s="6" t="n">
        <v>2.31428571428571</v>
      </c>
      <c r="C8046" s="6" t="n">
        <v>84</v>
      </c>
      <c r="D8046" s="6" t="n">
        <v>-1</v>
      </c>
      <c r="E8046" s="6" t="n">
        <v>2.16190476190476</v>
      </c>
      <c r="F8046" s="6" t="n">
        <v>0</v>
      </c>
      <c r="G8046" s="6" t="n">
        <v>0.208058608058608</v>
      </c>
      <c r="H8046" s="6" t="str">
        <f aca="false">IF(AND(A8046&gt;=Stimuli!$B$2,A8046&lt;=Stimuli!$C$2),Stimuli!$A$2,IF(AND(A8046&gt;=Stimuli!$B$3,A8046&lt;=Stimuli!$C$3),Stimuli!$A$3,IF(AND(A8046&gt;=Stimuli!$B$4,A8046&lt;=Stimuli!$C$4),Stimuli!$A$4,"")))</f>
        <v>02 e.l.f. - Power Grip Styling (30.03s)</v>
      </c>
      <c r="I8046" s="6" t="n">
        <f aca="false">(B8046-B8045)/((A8046-A8045)/1000)</f>
        <v>-0.562637362637418</v>
      </c>
      <c r="J8046" s="6" t="n">
        <f aca="false">IF(OR(B8046&lt;Rules!$B$2,B8046&gt;Rules!$B$3,ABS(I8046)&gt;Rules!$B$4,OR(B8047&lt;Rules!$B$2,B8047&gt;Rules!$B$3,ABS(I8047)&gt;Rules!$B$4)),1,0)</f>
        <v>0</v>
      </c>
      <c r="K8046" s="6" t="str">
        <f aca="false">IF(F8046=1,COUNTIF($F$2:F8046,1),"")</f>
        <v/>
      </c>
    </row>
    <row r="8047" customFormat="false" ht="15" hidden="false" customHeight="false" outlineLevel="0" collapsed="false">
      <c r="A8047" s="6" t="n">
        <v>63183.1805</v>
      </c>
      <c r="B8047" s="6" t="n">
        <v>2.32307692307692</v>
      </c>
      <c r="C8047" s="6" t="n">
        <v>84</v>
      </c>
      <c r="D8047" s="6" t="n">
        <v>-1</v>
      </c>
      <c r="E8047" s="6" t="n">
        <v>2.16190476190476</v>
      </c>
      <c r="F8047" s="6" t="n">
        <v>0</v>
      </c>
      <c r="G8047" s="6" t="n">
        <v>0.208058608058608</v>
      </c>
      <c r="H8047" s="6" t="str">
        <f aca="false">IF(AND(A8047&gt;=Stimuli!$B$2,A8047&lt;=Stimuli!$C$2),Stimuli!$A$2,IF(AND(A8047&gt;=Stimuli!$B$3,A8047&lt;=Stimuli!$C$3),Stimuli!$A$3,IF(AND(A8047&gt;=Stimuli!$B$4,A8047&lt;=Stimuli!$C$4),Stimuli!$A$4,"")))</f>
        <v>02 e.l.f. - Power Grip Styling (30.03s)</v>
      </c>
      <c r="I8047" s="6" t="n">
        <f aca="false">(B8047-B8046)/((A8047-A8046)/1000)</f>
        <v>1.12527472527472</v>
      </c>
      <c r="J8047" s="6" t="n">
        <f aca="false">IF(OR(B8047&lt;Rules!$B$2,B8047&gt;Rules!$B$3,ABS(I8047)&gt;Rules!$B$4,OR(B8048&lt;Rules!$B$2,B8048&gt;Rules!$B$3,ABS(I8048)&gt;Rules!$B$4)),1,0)</f>
        <v>0</v>
      </c>
      <c r="K8047" s="6" t="str">
        <f aca="false">IF(F8047=1,COUNTIF($F$2:F8047,1),"")</f>
        <v/>
      </c>
    </row>
    <row r="8048" customFormat="false" ht="15" hidden="false" customHeight="false" outlineLevel="0" collapsed="false">
      <c r="A8048" s="6" t="n">
        <v>63190.993</v>
      </c>
      <c r="B8048" s="6" t="n">
        <v>2.31721611721612</v>
      </c>
      <c r="C8048" s="6" t="n">
        <v>84</v>
      </c>
      <c r="D8048" s="6" t="n">
        <v>-1</v>
      </c>
      <c r="E8048" s="6" t="n">
        <v>2.16190476190476</v>
      </c>
      <c r="F8048" s="6" t="n">
        <v>0</v>
      </c>
      <c r="G8048" s="6" t="n">
        <v>0.208058608058608</v>
      </c>
      <c r="H8048" s="6" t="str">
        <f aca="false">IF(AND(A8048&gt;=Stimuli!$B$2,A8048&lt;=Stimuli!$C$2),Stimuli!$A$2,IF(AND(A8048&gt;=Stimuli!$B$3,A8048&lt;=Stimuli!$C$3),Stimuli!$A$3,IF(AND(A8048&gt;=Stimuli!$B$4,A8048&lt;=Stimuli!$C$4),Stimuli!$A$4,"")))</f>
        <v>02 e.l.f. - Power Grip Styling (30.03s)</v>
      </c>
      <c r="I8048" s="6" t="n">
        <f aca="false">(B8048-B8047)/((A8048-A8047)/1000)</f>
        <v>-0.750183150183148</v>
      </c>
      <c r="J8048" s="6" t="n">
        <f aca="false">IF(OR(B8048&lt;Rules!$B$2,B8048&gt;Rules!$B$3,ABS(I8048)&gt;Rules!$B$4,OR(B8049&lt;Rules!$B$2,B8049&gt;Rules!$B$3,ABS(I8049)&gt;Rules!$B$4)),1,0)</f>
        <v>0</v>
      </c>
      <c r="K8048" s="6" t="str">
        <f aca="false">IF(F8048=1,COUNTIF($F$2:F8048,1),"")</f>
        <v/>
      </c>
    </row>
    <row r="8049" customFormat="false" ht="15" hidden="false" customHeight="false" outlineLevel="0" collapsed="false">
      <c r="A8049" s="6" t="n">
        <v>63198.8055</v>
      </c>
      <c r="B8049" s="6" t="n">
        <v>2.32747252747253</v>
      </c>
      <c r="C8049" s="6" t="n">
        <v>84</v>
      </c>
      <c r="D8049" s="6" t="n">
        <v>-1</v>
      </c>
      <c r="E8049" s="6" t="n">
        <v>2.16190476190476</v>
      </c>
      <c r="F8049" s="6" t="n">
        <v>0</v>
      </c>
      <c r="G8049" s="6" t="n">
        <v>0.208058608058608</v>
      </c>
      <c r="H8049" s="6" t="str">
        <f aca="false">IF(AND(A8049&gt;=Stimuli!$B$2,A8049&lt;=Stimuli!$C$2),Stimuli!$A$2,IF(AND(A8049&gt;=Stimuli!$B$3,A8049&lt;=Stimuli!$C$3),Stimuli!$A$3,IF(AND(A8049&gt;=Stimuli!$B$4,A8049&lt;=Stimuli!$C$4),Stimuli!$A$4,"")))</f>
        <v>02 e.l.f. - Power Grip Styling (30.03s)</v>
      </c>
      <c r="I8049" s="6" t="n">
        <f aca="false">(B8049-B8048)/((A8049-A8048)/1000)</f>
        <v>1.31282051282051</v>
      </c>
      <c r="J8049" s="6" t="n">
        <f aca="false">IF(OR(B8049&lt;Rules!$B$2,B8049&gt;Rules!$B$3,ABS(I8049)&gt;Rules!$B$4,OR(B8050&lt;Rules!$B$2,B8050&gt;Rules!$B$3,ABS(I8050)&gt;Rules!$B$4)),1,0)</f>
        <v>0</v>
      </c>
      <c r="K8049" s="6" t="str">
        <f aca="false">IF(F8049=1,COUNTIF($F$2:F8049,1),"")</f>
        <v/>
      </c>
    </row>
    <row r="8050" customFormat="false" ht="15" hidden="false" customHeight="false" outlineLevel="0" collapsed="false">
      <c r="A8050" s="6" t="n">
        <v>63206.618</v>
      </c>
      <c r="B8050" s="6" t="n">
        <v>2.32307692307692</v>
      </c>
      <c r="C8050" s="6" t="n">
        <v>84</v>
      </c>
      <c r="D8050" s="6" t="n">
        <v>-1</v>
      </c>
      <c r="E8050" s="6" t="n">
        <v>2.16190476190476</v>
      </c>
      <c r="F8050" s="6" t="n">
        <v>0</v>
      </c>
      <c r="G8050" s="6" t="n">
        <v>0.208058608058608</v>
      </c>
      <c r="H8050" s="6" t="str">
        <f aca="false">IF(AND(A8050&gt;=Stimuli!$B$2,A8050&lt;=Stimuli!$C$2),Stimuli!$A$2,IF(AND(A8050&gt;=Stimuli!$B$3,A8050&lt;=Stimuli!$C$3),Stimuli!$A$3,IF(AND(A8050&gt;=Stimuli!$B$4,A8050&lt;=Stimuli!$C$4),Stimuli!$A$4,"")))</f>
        <v>02 e.l.f. - Power Grip Styling (30.03s)</v>
      </c>
      <c r="I8050" s="6" t="n">
        <f aca="false">(B8050-B8049)/((A8050-A8049)/1000)</f>
        <v>-0.562637362637361</v>
      </c>
      <c r="J8050" s="6" t="n">
        <f aca="false">IF(OR(B8050&lt;Rules!$B$2,B8050&gt;Rules!$B$3,ABS(I8050)&gt;Rules!$B$4,OR(B8051&lt;Rules!$B$2,B8051&gt;Rules!$B$3,ABS(I8051)&gt;Rules!$B$4)),1,0)</f>
        <v>0</v>
      </c>
      <c r="K8050" s="6" t="str">
        <f aca="false">IF(F8050=1,COUNTIF($F$2:F8050,1),"")</f>
        <v/>
      </c>
    </row>
    <row r="8051" customFormat="false" ht="15" hidden="false" customHeight="false" outlineLevel="0" collapsed="false">
      <c r="A8051" s="6" t="n">
        <v>63214.4305</v>
      </c>
      <c r="B8051" s="6" t="n">
        <v>2.33186813186813</v>
      </c>
      <c r="C8051" s="6" t="n">
        <v>84</v>
      </c>
      <c r="D8051" s="6" t="n">
        <v>-1</v>
      </c>
      <c r="E8051" s="6" t="n">
        <v>2.16190476190476</v>
      </c>
      <c r="F8051" s="6" t="n">
        <v>0</v>
      </c>
      <c r="G8051" s="6" t="n">
        <v>0.208058608058608</v>
      </c>
      <c r="H8051" s="6" t="str">
        <f aca="false">IF(AND(A8051&gt;=Stimuli!$B$2,A8051&lt;=Stimuli!$C$2),Stimuli!$A$2,IF(AND(A8051&gt;=Stimuli!$B$3,A8051&lt;=Stimuli!$C$3),Stimuli!$A$3,IF(AND(A8051&gt;=Stimuli!$B$4,A8051&lt;=Stimuli!$C$4),Stimuli!$A$4,"")))</f>
        <v>02 e.l.f. - Power Grip Styling (30.03s)</v>
      </c>
      <c r="I8051" s="6" t="n">
        <f aca="false">(B8051-B8050)/((A8051-A8050)/1000)</f>
        <v>1.12527472527478</v>
      </c>
      <c r="J8051" s="6" t="n">
        <f aca="false">IF(OR(B8051&lt;Rules!$B$2,B8051&gt;Rules!$B$3,ABS(I8051)&gt;Rules!$B$4,OR(B8052&lt;Rules!$B$2,B8052&gt;Rules!$B$3,ABS(I8052)&gt;Rules!$B$4)),1,0)</f>
        <v>0</v>
      </c>
      <c r="K8051" s="6" t="str">
        <f aca="false">IF(F8051=1,COUNTIF($F$2:F8051,1),"")</f>
        <v/>
      </c>
    </row>
    <row r="8052" customFormat="false" ht="15" hidden="false" customHeight="false" outlineLevel="0" collapsed="false">
      <c r="A8052" s="6" t="n">
        <v>63222.243</v>
      </c>
      <c r="B8052" s="6" t="n">
        <v>2.32600732600733</v>
      </c>
      <c r="C8052" s="6" t="n">
        <v>84</v>
      </c>
      <c r="D8052" s="6" t="n">
        <v>-1</v>
      </c>
      <c r="E8052" s="6" t="n">
        <v>2.16190476190476</v>
      </c>
      <c r="F8052" s="6" t="n">
        <v>0</v>
      </c>
      <c r="G8052" s="6" t="n">
        <v>0.208058608058608</v>
      </c>
      <c r="H8052" s="6" t="str">
        <f aca="false">IF(AND(A8052&gt;=Stimuli!$B$2,A8052&lt;=Stimuli!$C$2),Stimuli!$A$2,IF(AND(A8052&gt;=Stimuli!$B$3,A8052&lt;=Stimuli!$C$3),Stimuli!$A$3,IF(AND(A8052&gt;=Stimuli!$B$4,A8052&lt;=Stimuli!$C$4),Stimuli!$A$4,"")))</f>
        <v>02 e.l.f. - Power Grip Styling (30.03s)</v>
      </c>
      <c r="I8052" s="6" t="n">
        <f aca="false">(B8052-B8051)/((A8052-A8051)/1000)</f>
        <v>-0.750183150183318</v>
      </c>
      <c r="J8052" s="6" t="n">
        <f aca="false">IF(OR(B8052&lt;Rules!$B$2,B8052&gt;Rules!$B$3,ABS(I8052)&gt;Rules!$B$4,OR(B8053&lt;Rules!$B$2,B8053&gt;Rules!$B$3,ABS(I8053)&gt;Rules!$B$4)),1,0)</f>
        <v>0</v>
      </c>
      <c r="K8052" s="6" t="str">
        <f aca="false">IF(F8052=1,COUNTIF($F$2:F8052,1),"")</f>
        <v/>
      </c>
    </row>
    <row r="8053" customFormat="false" ht="15" hidden="false" customHeight="false" outlineLevel="0" collapsed="false">
      <c r="A8053" s="6" t="n">
        <v>63230.0555</v>
      </c>
      <c r="B8053" s="6" t="n">
        <v>2.33333333333333</v>
      </c>
      <c r="C8053" s="6" t="n">
        <v>84</v>
      </c>
      <c r="D8053" s="6" t="n">
        <v>-1</v>
      </c>
      <c r="E8053" s="6" t="n">
        <v>2.16190476190476</v>
      </c>
      <c r="F8053" s="6" t="n">
        <v>0</v>
      </c>
      <c r="G8053" s="6" t="n">
        <v>0.208058608058608</v>
      </c>
      <c r="H8053" s="6" t="str">
        <f aca="false">IF(AND(A8053&gt;=Stimuli!$B$2,A8053&lt;=Stimuli!$C$2),Stimuli!$A$2,IF(AND(A8053&gt;=Stimuli!$B$3,A8053&lt;=Stimuli!$C$3),Stimuli!$A$3,IF(AND(A8053&gt;=Stimuli!$B$4,A8053&lt;=Stimuli!$C$4),Stimuli!$A$4,"")))</f>
        <v>02 e.l.f. - Power Grip Styling (30.03s)</v>
      </c>
      <c r="I8053" s="6" t="n">
        <f aca="false">(B8053-B8052)/((A8053-A8052)/1000)</f>
        <v>0.937728937729048</v>
      </c>
      <c r="J8053" s="6" t="n">
        <f aca="false">IF(OR(B8053&lt;Rules!$B$2,B8053&gt;Rules!$B$3,ABS(I8053)&gt;Rules!$B$4,OR(B8054&lt;Rules!$B$2,B8054&gt;Rules!$B$3,ABS(I8054)&gt;Rules!$B$4)),1,0)</f>
        <v>0</v>
      </c>
      <c r="K8053" s="6" t="str">
        <f aca="false">IF(F8053=1,COUNTIF($F$2:F8053,1),"")</f>
        <v/>
      </c>
    </row>
    <row r="8054" customFormat="false" ht="15" hidden="false" customHeight="false" outlineLevel="0" collapsed="false">
      <c r="A8054" s="6" t="n">
        <v>63237.868</v>
      </c>
      <c r="B8054" s="6" t="n">
        <v>2.33040293040293</v>
      </c>
      <c r="C8054" s="6" t="n">
        <v>84</v>
      </c>
      <c r="D8054" s="6" t="n">
        <v>-1</v>
      </c>
      <c r="E8054" s="6" t="n">
        <v>2.16190476190476</v>
      </c>
      <c r="F8054" s="6" t="n">
        <v>0</v>
      </c>
      <c r="G8054" s="6" t="n">
        <v>0.208058608058608</v>
      </c>
      <c r="H8054" s="6" t="str">
        <f aca="false">IF(AND(A8054&gt;=Stimuli!$B$2,A8054&lt;=Stimuli!$C$2),Stimuli!$A$2,IF(AND(A8054&gt;=Stimuli!$B$3,A8054&lt;=Stimuli!$C$3),Stimuli!$A$3,IF(AND(A8054&gt;=Stimuli!$B$4,A8054&lt;=Stimuli!$C$4),Stimuli!$A$4,"")))</f>
        <v>02 e.l.f. - Power Grip Styling (30.03s)</v>
      </c>
      <c r="I8054" s="6" t="n">
        <f aca="false">(B8054-B8053)/((A8054-A8053)/1000)</f>
        <v>-0.375091575091574</v>
      </c>
      <c r="J8054" s="6" t="n">
        <f aca="false">IF(OR(B8054&lt;Rules!$B$2,B8054&gt;Rules!$B$3,ABS(I8054)&gt;Rules!$B$4,OR(B8055&lt;Rules!$B$2,B8055&gt;Rules!$B$3,ABS(I8055)&gt;Rules!$B$4)),1,0)</f>
        <v>0</v>
      </c>
      <c r="K8054" s="6" t="str">
        <f aca="false">IF(F8054=1,COUNTIF($F$2:F8054,1),"")</f>
        <v/>
      </c>
    </row>
    <row r="8055" customFormat="false" ht="15" hidden="false" customHeight="false" outlineLevel="0" collapsed="false">
      <c r="A8055" s="6" t="n">
        <v>63245.6805</v>
      </c>
      <c r="B8055" s="6" t="n">
        <v>2.33626373626374</v>
      </c>
      <c r="C8055" s="6" t="n">
        <v>84</v>
      </c>
      <c r="D8055" s="6" t="n">
        <v>-1</v>
      </c>
      <c r="E8055" s="6" t="n">
        <v>2.16190476190476</v>
      </c>
      <c r="F8055" s="6" t="n">
        <v>0</v>
      </c>
      <c r="G8055" s="6" t="n">
        <v>0.208058608058608</v>
      </c>
      <c r="H8055" s="6" t="str">
        <f aca="false">IF(AND(A8055&gt;=Stimuli!$B$2,A8055&lt;=Stimuli!$C$2),Stimuli!$A$2,IF(AND(A8055&gt;=Stimuli!$B$3,A8055&lt;=Stimuli!$C$3),Stimuli!$A$3,IF(AND(A8055&gt;=Stimuli!$B$4,A8055&lt;=Stimuli!$C$4),Stimuli!$A$4,"")))</f>
        <v>02 e.l.f. - Power Grip Styling (30.03s)</v>
      </c>
      <c r="I8055" s="6" t="n">
        <f aca="false">(B8055-B8054)/((A8055-A8054)/1000)</f>
        <v>0.750183150183148</v>
      </c>
      <c r="J8055" s="6" t="n">
        <f aca="false">IF(OR(B8055&lt;Rules!$B$2,B8055&gt;Rules!$B$3,ABS(I8055)&gt;Rules!$B$4,OR(B8056&lt;Rules!$B$2,B8056&gt;Rules!$B$3,ABS(I8056)&gt;Rules!$B$4)),1,0)</f>
        <v>0</v>
      </c>
      <c r="K8055" s="6" t="str">
        <f aca="false">IF(F8055=1,COUNTIF($F$2:F8055,1),"")</f>
        <v/>
      </c>
    </row>
    <row r="8056" customFormat="false" ht="15" hidden="false" customHeight="false" outlineLevel="0" collapsed="false">
      <c r="A8056" s="6" t="n">
        <v>63253.493</v>
      </c>
      <c r="B8056" s="6" t="n">
        <v>2.33626373626374</v>
      </c>
      <c r="C8056" s="6" t="n">
        <v>84</v>
      </c>
      <c r="D8056" s="6" t="n">
        <v>-1</v>
      </c>
      <c r="E8056" s="6" t="n">
        <v>2.16190476190476</v>
      </c>
      <c r="F8056" s="6" t="n">
        <v>0</v>
      </c>
      <c r="G8056" s="6" t="n">
        <v>0.208058608058608</v>
      </c>
      <c r="H8056" s="6" t="str">
        <f aca="false">IF(AND(A8056&gt;=Stimuli!$B$2,A8056&lt;=Stimuli!$C$2),Stimuli!$A$2,IF(AND(A8056&gt;=Stimuli!$B$3,A8056&lt;=Stimuli!$C$3),Stimuli!$A$3,IF(AND(A8056&gt;=Stimuli!$B$4,A8056&lt;=Stimuli!$C$4),Stimuli!$A$4,"")))</f>
        <v>02 e.l.f. - Power Grip Styling (30.03s)</v>
      </c>
      <c r="I8056" s="6" t="n">
        <f aca="false">(B8056-B8055)/((A8056-A8055)/1000)</f>
        <v>0</v>
      </c>
      <c r="J8056" s="6" t="n">
        <f aca="false">IF(OR(B8056&lt;Rules!$B$2,B8056&gt;Rules!$B$3,ABS(I8056)&gt;Rules!$B$4,OR(B8057&lt;Rules!$B$2,B8057&gt;Rules!$B$3,ABS(I8057)&gt;Rules!$B$4)),1,0)</f>
        <v>0</v>
      </c>
      <c r="K8056" s="6" t="str">
        <f aca="false">IF(F8056=1,COUNTIF($F$2:F8056,1),"")</f>
        <v/>
      </c>
    </row>
    <row r="8057" customFormat="false" ht="15" hidden="false" customHeight="false" outlineLevel="0" collapsed="false">
      <c r="A8057" s="6" t="n">
        <v>63261.3055</v>
      </c>
      <c r="B8057" s="6" t="n">
        <v>2.33772893772894</v>
      </c>
      <c r="C8057" s="6" t="n">
        <v>84</v>
      </c>
      <c r="D8057" s="6" t="n">
        <v>-1</v>
      </c>
      <c r="E8057" s="6" t="n">
        <v>2.16190476190476</v>
      </c>
      <c r="F8057" s="6" t="n">
        <v>0</v>
      </c>
      <c r="G8057" s="6" t="n">
        <v>0.208058608058608</v>
      </c>
      <c r="H8057" s="6" t="str">
        <f aca="false">IF(AND(A8057&gt;=Stimuli!$B$2,A8057&lt;=Stimuli!$C$2),Stimuli!$A$2,IF(AND(A8057&gt;=Stimuli!$B$3,A8057&lt;=Stimuli!$C$3),Stimuli!$A$3,IF(AND(A8057&gt;=Stimuli!$B$4,A8057&lt;=Stimuli!$C$4),Stimuli!$A$4,"")))</f>
        <v>02 e.l.f. - Power Grip Styling (30.03s)</v>
      </c>
      <c r="I8057" s="6" t="n">
        <f aca="false">(B8057-B8056)/((A8057-A8056)/1000)</f>
        <v>0.18754578754573</v>
      </c>
      <c r="J8057" s="6" t="n">
        <f aca="false">IF(OR(B8057&lt;Rules!$B$2,B8057&gt;Rules!$B$3,ABS(I8057)&gt;Rules!$B$4,OR(B8058&lt;Rules!$B$2,B8058&gt;Rules!$B$3,ABS(I8058)&gt;Rules!$B$4)),1,0)</f>
        <v>0</v>
      </c>
      <c r="K8057" s="6" t="str">
        <f aca="false">IF(F8057=1,COUNTIF($F$2:F8057,1),"")</f>
        <v/>
      </c>
    </row>
    <row r="8058" customFormat="false" ht="15" hidden="false" customHeight="false" outlineLevel="0" collapsed="false">
      <c r="A8058" s="6" t="n">
        <v>63269.118</v>
      </c>
      <c r="B8058" s="6" t="n">
        <v>2.34212454212454</v>
      </c>
      <c r="C8058" s="6" t="n">
        <v>84</v>
      </c>
      <c r="D8058" s="6" t="n">
        <v>-1</v>
      </c>
      <c r="E8058" s="6" t="n">
        <v>2.16190476190476</v>
      </c>
      <c r="F8058" s="6" t="n">
        <v>0</v>
      </c>
      <c r="G8058" s="6" t="n">
        <v>0.208058608058608</v>
      </c>
      <c r="H8058" s="6" t="str">
        <f aca="false">IF(AND(A8058&gt;=Stimuli!$B$2,A8058&lt;=Stimuli!$C$2),Stimuli!$A$2,IF(AND(A8058&gt;=Stimuli!$B$3,A8058&lt;=Stimuli!$C$3),Stimuli!$A$3,IF(AND(A8058&gt;=Stimuli!$B$4,A8058&lt;=Stimuli!$C$4),Stimuli!$A$4,"")))</f>
        <v>02 e.l.f. - Power Grip Styling (30.03s)</v>
      </c>
      <c r="I8058" s="6" t="n">
        <f aca="false">(B8058-B8057)/((A8058-A8057)/1000)</f>
        <v>0.562637362637418</v>
      </c>
      <c r="J8058" s="6" t="n">
        <f aca="false">IF(OR(B8058&lt;Rules!$B$2,B8058&gt;Rules!$B$3,ABS(I8058)&gt;Rules!$B$4,OR(B8059&lt;Rules!$B$2,B8059&gt;Rules!$B$3,ABS(I8059)&gt;Rules!$B$4)),1,0)</f>
        <v>0</v>
      </c>
      <c r="K8058" s="6" t="str">
        <f aca="false">IF(F8058=1,COUNTIF($F$2:F8058,1),"")</f>
        <v/>
      </c>
    </row>
    <row r="8059" customFormat="false" ht="15" hidden="false" customHeight="false" outlineLevel="0" collapsed="false">
      <c r="A8059" s="6" t="n">
        <v>63276.9305</v>
      </c>
      <c r="B8059" s="6" t="n">
        <v>2.34065934065934</v>
      </c>
      <c r="C8059" s="6" t="n">
        <v>84</v>
      </c>
      <c r="D8059" s="6" t="n">
        <v>-1</v>
      </c>
      <c r="E8059" s="6" t="n">
        <v>2.16190476190476</v>
      </c>
      <c r="F8059" s="6" t="n">
        <v>0</v>
      </c>
      <c r="G8059" s="6" t="n">
        <v>0.208058608058608</v>
      </c>
      <c r="H8059" s="6" t="str">
        <f aca="false">IF(AND(A8059&gt;=Stimuli!$B$2,A8059&lt;=Stimuli!$C$2),Stimuli!$A$2,IF(AND(A8059&gt;=Stimuli!$B$3,A8059&lt;=Stimuli!$C$3),Stimuli!$A$3,IF(AND(A8059&gt;=Stimuli!$B$4,A8059&lt;=Stimuli!$C$4),Stimuli!$A$4,"")))</f>
        <v>02 e.l.f. - Power Grip Styling (30.03s)</v>
      </c>
      <c r="I8059" s="6" t="n">
        <f aca="false">(B8059-B8058)/((A8059-A8058)/1000)</f>
        <v>-0.18754578754573</v>
      </c>
      <c r="J8059" s="6" t="n">
        <f aca="false">IF(OR(B8059&lt;Rules!$B$2,B8059&gt;Rules!$B$3,ABS(I8059)&gt;Rules!$B$4,OR(B8060&lt;Rules!$B$2,B8060&gt;Rules!$B$3,ABS(I8060)&gt;Rules!$B$4)),1,0)</f>
        <v>0</v>
      </c>
      <c r="K8059" s="6" t="str">
        <f aca="false">IF(F8059=1,COUNTIF($F$2:F8059,1),"")</f>
        <v/>
      </c>
    </row>
    <row r="8060" customFormat="false" ht="15" hidden="false" customHeight="false" outlineLevel="0" collapsed="false">
      <c r="A8060" s="6" t="n">
        <v>63284.743</v>
      </c>
      <c r="B8060" s="6" t="n">
        <v>2.34798534798535</v>
      </c>
      <c r="C8060" s="6" t="n">
        <v>84</v>
      </c>
      <c r="D8060" s="6" t="n">
        <v>-1</v>
      </c>
      <c r="E8060" s="6" t="n">
        <v>2.16190476190476</v>
      </c>
      <c r="F8060" s="6" t="n">
        <v>0</v>
      </c>
      <c r="G8060" s="6" t="n">
        <v>0.208058608058608</v>
      </c>
      <c r="H8060" s="6" t="str">
        <f aca="false">IF(AND(A8060&gt;=Stimuli!$B$2,A8060&lt;=Stimuli!$C$2),Stimuli!$A$2,IF(AND(A8060&gt;=Stimuli!$B$3,A8060&lt;=Stimuli!$C$3),Stimuli!$A$3,IF(AND(A8060&gt;=Stimuli!$B$4,A8060&lt;=Stimuli!$C$4),Stimuli!$A$4,"")))</f>
        <v>02 e.l.f. - Power Grip Styling (30.03s)</v>
      </c>
      <c r="I8060" s="6" t="n">
        <f aca="false">(B8060-B8059)/((A8060-A8059)/1000)</f>
        <v>0.937728937728934</v>
      </c>
      <c r="J8060" s="6" t="n">
        <f aca="false">IF(OR(B8060&lt;Rules!$B$2,B8060&gt;Rules!$B$3,ABS(I8060)&gt;Rules!$B$4,OR(B8061&lt;Rules!$B$2,B8061&gt;Rules!$B$3,ABS(I8061)&gt;Rules!$B$4)),1,0)</f>
        <v>0</v>
      </c>
      <c r="K8060" s="6" t="str">
        <f aca="false">IF(F8060=1,COUNTIF($F$2:F8060,1),"")</f>
        <v/>
      </c>
    </row>
    <row r="8061" customFormat="false" ht="15" hidden="false" customHeight="false" outlineLevel="0" collapsed="false">
      <c r="A8061" s="6" t="n">
        <v>63292.5555</v>
      </c>
      <c r="B8061" s="6" t="n">
        <v>2.34358974358974</v>
      </c>
      <c r="C8061" s="6" t="n">
        <v>84</v>
      </c>
      <c r="D8061" s="6" t="n">
        <v>-1</v>
      </c>
      <c r="E8061" s="6" t="n">
        <v>2.16190476190476</v>
      </c>
      <c r="F8061" s="6" t="n">
        <v>0</v>
      </c>
      <c r="G8061" s="6" t="n">
        <v>0.208058608058608</v>
      </c>
      <c r="H8061" s="6" t="str">
        <f aca="false">IF(AND(A8061&gt;=Stimuli!$B$2,A8061&lt;=Stimuli!$C$2),Stimuli!$A$2,IF(AND(A8061&gt;=Stimuli!$B$3,A8061&lt;=Stimuli!$C$3),Stimuli!$A$3,IF(AND(A8061&gt;=Stimuli!$B$4,A8061&lt;=Stimuli!$C$4),Stimuli!$A$4,"")))</f>
        <v>02 e.l.f. - Power Grip Styling (30.03s)</v>
      </c>
      <c r="I8061" s="6" t="n">
        <f aca="false">(B8061-B8060)/((A8061-A8060)/1000)</f>
        <v>-0.562637362637304</v>
      </c>
      <c r="J8061" s="6" t="n">
        <f aca="false">IF(OR(B8061&lt;Rules!$B$2,B8061&gt;Rules!$B$3,ABS(I8061)&gt;Rules!$B$4,OR(B8062&lt;Rules!$B$2,B8062&gt;Rules!$B$3,ABS(I8062)&gt;Rules!$B$4)),1,0)</f>
        <v>0</v>
      </c>
      <c r="K8061" s="6" t="str">
        <f aca="false">IF(F8061=1,COUNTIF($F$2:F8061,1),"")</f>
        <v/>
      </c>
    </row>
    <row r="8062" customFormat="false" ht="15" hidden="false" customHeight="false" outlineLevel="0" collapsed="false">
      <c r="A8062" s="6" t="n">
        <v>63300.368</v>
      </c>
      <c r="B8062" s="6" t="n">
        <v>2.35091575091575</v>
      </c>
      <c r="C8062" s="6" t="n">
        <v>84</v>
      </c>
      <c r="D8062" s="6" t="n">
        <v>-1</v>
      </c>
      <c r="E8062" s="6" t="n">
        <v>2.16190476190476</v>
      </c>
      <c r="F8062" s="6" t="n">
        <v>0</v>
      </c>
      <c r="G8062" s="6" t="n">
        <v>0.208058608058608</v>
      </c>
      <c r="H8062" s="6" t="str">
        <f aca="false">IF(AND(A8062&gt;=Stimuli!$B$2,A8062&lt;=Stimuli!$C$2),Stimuli!$A$2,IF(AND(A8062&gt;=Stimuli!$B$3,A8062&lt;=Stimuli!$C$3),Stimuli!$A$3,IF(AND(A8062&gt;=Stimuli!$B$4,A8062&lt;=Stimuli!$C$4),Stimuli!$A$4,"")))</f>
        <v>02 e.l.f. - Power Grip Styling (30.03s)</v>
      </c>
      <c r="I8062" s="6" t="n">
        <f aca="false">(B8062-B8061)/((A8062-A8061)/1000)</f>
        <v>0.937728937728878</v>
      </c>
      <c r="J8062" s="6" t="n">
        <f aca="false">IF(OR(B8062&lt;Rules!$B$2,B8062&gt;Rules!$B$3,ABS(I8062)&gt;Rules!$B$4,OR(B8063&lt;Rules!$B$2,B8063&gt;Rules!$B$3,ABS(I8063)&gt;Rules!$B$4)),1,0)</f>
        <v>0</v>
      </c>
      <c r="K8062" s="6" t="str">
        <f aca="false">IF(F8062=1,COUNTIF($F$2:F8062,1),"")</f>
        <v/>
      </c>
    </row>
    <row r="8063" customFormat="false" ht="15" hidden="false" customHeight="false" outlineLevel="0" collapsed="false">
      <c r="A8063" s="6" t="n">
        <v>63308.1805</v>
      </c>
      <c r="B8063" s="6" t="n">
        <v>2.34652014652015</v>
      </c>
      <c r="C8063" s="6" t="n">
        <v>84</v>
      </c>
      <c r="D8063" s="6" t="n">
        <v>-1</v>
      </c>
      <c r="E8063" s="6" t="n">
        <v>2.16190476190476</v>
      </c>
      <c r="F8063" s="6" t="n">
        <v>0</v>
      </c>
      <c r="G8063" s="6" t="n">
        <v>0.208058608058608</v>
      </c>
      <c r="H8063" s="6" t="str">
        <f aca="false">IF(AND(A8063&gt;=Stimuli!$B$2,A8063&lt;=Stimuli!$C$2),Stimuli!$A$2,IF(AND(A8063&gt;=Stimuli!$B$3,A8063&lt;=Stimuli!$C$3),Stimuli!$A$3,IF(AND(A8063&gt;=Stimuli!$B$4,A8063&lt;=Stimuli!$C$4),Stimuli!$A$4,"")))</f>
        <v>02 e.l.f. - Power Grip Styling (30.03s)</v>
      </c>
      <c r="I8063" s="6" t="n">
        <f aca="false">(B8063-B8062)/((A8063-A8062)/1000)</f>
        <v>-0.562637362637304</v>
      </c>
      <c r="J8063" s="6" t="n">
        <f aca="false">IF(OR(B8063&lt;Rules!$B$2,B8063&gt;Rules!$B$3,ABS(I8063)&gt;Rules!$B$4,OR(B8064&lt;Rules!$B$2,B8064&gt;Rules!$B$3,ABS(I8064)&gt;Rules!$B$4)),1,0)</f>
        <v>0</v>
      </c>
      <c r="K8063" s="6" t="str">
        <f aca="false">IF(F8063=1,COUNTIF($F$2:F8063,1),"")</f>
        <v/>
      </c>
    </row>
    <row r="8064" customFormat="false" ht="15" hidden="false" customHeight="false" outlineLevel="0" collapsed="false">
      <c r="A8064" s="6" t="n">
        <v>63315.993</v>
      </c>
      <c r="B8064" s="6" t="n">
        <v>2.35384615384615</v>
      </c>
      <c r="C8064" s="6" t="n">
        <v>84</v>
      </c>
      <c r="D8064" s="6" t="n">
        <v>-1</v>
      </c>
      <c r="E8064" s="6" t="n">
        <v>2.16190476190476</v>
      </c>
      <c r="F8064" s="6" t="n">
        <v>0</v>
      </c>
      <c r="G8064" s="6" t="n">
        <v>0.208058608058608</v>
      </c>
      <c r="H8064" s="6" t="str">
        <f aca="false">IF(AND(A8064&gt;=Stimuli!$B$2,A8064&lt;=Stimuli!$C$2),Stimuli!$A$2,IF(AND(A8064&gt;=Stimuli!$B$3,A8064&lt;=Stimuli!$C$3),Stimuli!$A$3,IF(AND(A8064&gt;=Stimuli!$B$4,A8064&lt;=Stimuli!$C$4),Stimuli!$A$4,"")))</f>
        <v>02 e.l.f. - Power Grip Styling (30.03s)</v>
      </c>
      <c r="I8064" s="6" t="n">
        <f aca="false">(B8064-B8063)/((A8064-A8063)/1000)</f>
        <v>0.937728937728764</v>
      </c>
      <c r="J8064" s="6" t="n">
        <f aca="false">IF(OR(B8064&lt;Rules!$B$2,B8064&gt;Rules!$B$3,ABS(I8064)&gt;Rules!$B$4,OR(B8065&lt;Rules!$B$2,B8065&gt;Rules!$B$3,ABS(I8065)&gt;Rules!$B$4)),1,0)</f>
        <v>0</v>
      </c>
      <c r="K8064" s="6" t="str">
        <f aca="false">IF(F8064=1,COUNTIF($F$2:F8064,1),"")</f>
        <v/>
      </c>
    </row>
    <row r="8065" customFormat="false" ht="15" hidden="false" customHeight="false" outlineLevel="0" collapsed="false">
      <c r="A8065" s="6" t="n">
        <v>63323.8055</v>
      </c>
      <c r="B8065" s="6" t="n">
        <v>2.34798534798535</v>
      </c>
      <c r="C8065" s="6" t="n">
        <v>84</v>
      </c>
      <c r="D8065" s="6" t="n">
        <v>-1</v>
      </c>
      <c r="E8065" s="6" t="n">
        <v>2.16190476190476</v>
      </c>
      <c r="F8065" s="6" t="n">
        <v>0</v>
      </c>
      <c r="G8065" s="6" t="n">
        <v>0.208058608058608</v>
      </c>
      <c r="H8065" s="6" t="str">
        <f aca="false">IF(AND(A8065&gt;=Stimuli!$B$2,A8065&lt;=Stimuli!$C$2),Stimuli!$A$2,IF(AND(A8065&gt;=Stimuli!$B$3,A8065&lt;=Stimuli!$C$3),Stimuli!$A$3,IF(AND(A8065&gt;=Stimuli!$B$4,A8065&lt;=Stimuli!$C$4),Stimuli!$A$4,"")))</f>
        <v>02 e.l.f. - Power Grip Styling (30.03s)</v>
      </c>
      <c r="I8065" s="6" t="n">
        <f aca="false">(B8065-B8064)/((A8065-A8064)/1000)</f>
        <v>-0.750183150183034</v>
      </c>
      <c r="J8065" s="6" t="n">
        <f aca="false">IF(OR(B8065&lt;Rules!$B$2,B8065&gt;Rules!$B$3,ABS(I8065)&gt;Rules!$B$4,OR(B8066&lt;Rules!$B$2,B8066&gt;Rules!$B$3,ABS(I8066)&gt;Rules!$B$4)),1,0)</f>
        <v>0</v>
      </c>
      <c r="K8065" s="6" t="str">
        <f aca="false">IF(F8065=1,COUNTIF($F$2:F8065,1),"")</f>
        <v/>
      </c>
    </row>
    <row r="8066" customFormat="false" ht="15" hidden="false" customHeight="false" outlineLevel="0" collapsed="false">
      <c r="A8066" s="6" t="n">
        <v>63331.618</v>
      </c>
      <c r="B8066" s="6" t="n">
        <v>2.35677655677656</v>
      </c>
      <c r="C8066" s="6" t="n">
        <v>84</v>
      </c>
      <c r="D8066" s="6" t="n">
        <v>-1</v>
      </c>
      <c r="E8066" s="6" t="n">
        <v>2.16190476190476</v>
      </c>
      <c r="F8066" s="6" t="n">
        <v>0</v>
      </c>
      <c r="G8066" s="6" t="n">
        <v>0.208058608058608</v>
      </c>
      <c r="H8066" s="6" t="str">
        <f aca="false">IF(AND(A8066&gt;=Stimuli!$B$2,A8066&lt;=Stimuli!$C$2),Stimuli!$A$2,IF(AND(A8066&gt;=Stimuli!$B$3,A8066&lt;=Stimuli!$C$3),Stimuli!$A$3,IF(AND(A8066&gt;=Stimuli!$B$4,A8066&lt;=Stimuli!$C$4),Stimuli!$A$4,"")))</f>
        <v>02 e.l.f. - Power Grip Styling (30.03s)</v>
      </c>
      <c r="I8066" s="6" t="n">
        <f aca="false">(B8066-B8065)/((A8066-A8065)/1000)</f>
        <v>1.12527472527461</v>
      </c>
      <c r="J8066" s="6" t="n">
        <f aca="false">IF(OR(B8066&lt;Rules!$B$2,B8066&gt;Rules!$B$3,ABS(I8066)&gt;Rules!$B$4,OR(B8067&lt;Rules!$B$2,B8067&gt;Rules!$B$3,ABS(I8067)&gt;Rules!$B$4)),1,0)</f>
        <v>0</v>
      </c>
      <c r="K8066" s="6" t="str">
        <f aca="false">IF(F8066=1,COUNTIF($F$2:F8066,1),"")</f>
        <v/>
      </c>
    </row>
    <row r="8067" customFormat="false" ht="15" hidden="false" customHeight="false" outlineLevel="0" collapsed="false">
      <c r="A8067" s="6" t="n">
        <v>63339.4305</v>
      </c>
      <c r="B8067" s="6" t="n">
        <v>2.35091575091575</v>
      </c>
      <c r="C8067" s="6" t="n">
        <v>84</v>
      </c>
      <c r="D8067" s="6" t="n">
        <v>-1</v>
      </c>
      <c r="E8067" s="6" t="n">
        <v>2.16190476190476</v>
      </c>
      <c r="F8067" s="6" t="n">
        <v>0</v>
      </c>
      <c r="G8067" s="6" t="n">
        <v>0.208058608058608</v>
      </c>
      <c r="H8067" s="6" t="str">
        <f aca="false">IF(AND(A8067&gt;=Stimuli!$B$2,A8067&lt;=Stimuli!$C$2),Stimuli!$A$2,IF(AND(A8067&gt;=Stimuli!$B$3,A8067&lt;=Stimuli!$C$3),Stimuli!$A$3,IF(AND(A8067&gt;=Stimuli!$B$4,A8067&lt;=Stimuli!$C$4),Stimuli!$A$4,"")))</f>
        <v>02 e.l.f. - Power Grip Styling (30.03s)</v>
      </c>
      <c r="I8067" s="6" t="n">
        <f aca="false">(B8067-B8066)/((A8067-A8066)/1000)</f>
        <v>-0.750183150183034</v>
      </c>
      <c r="J8067" s="6" t="n">
        <f aca="false">IF(OR(B8067&lt;Rules!$B$2,B8067&gt;Rules!$B$3,ABS(I8067)&gt;Rules!$B$4,OR(B8068&lt;Rules!$B$2,B8068&gt;Rules!$B$3,ABS(I8068)&gt;Rules!$B$4)),1,0)</f>
        <v>0</v>
      </c>
      <c r="K8067" s="6" t="str">
        <f aca="false">IF(F8067=1,COUNTIF($F$2:F8067,1),"")</f>
        <v/>
      </c>
    </row>
    <row r="8068" customFormat="false" ht="15" hidden="false" customHeight="false" outlineLevel="0" collapsed="false">
      <c r="A8068" s="6" t="n">
        <v>63347.243</v>
      </c>
      <c r="B8068" s="6" t="n">
        <v>2.35824175824176</v>
      </c>
      <c r="C8068" s="6" t="n">
        <v>84</v>
      </c>
      <c r="D8068" s="6" t="n">
        <v>-1</v>
      </c>
      <c r="E8068" s="6" t="n">
        <v>2.16190476190476</v>
      </c>
      <c r="F8068" s="6" t="n">
        <v>0</v>
      </c>
      <c r="G8068" s="6" t="n">
        <v>0.208058608058608</v>
      </c>
      <c r="H8068" s="6" t="str">
        <f aca="false">IF(AND(A8068&gt;=Stimuli!$B$2,A8068&lt;=Stimuli!$C$2),Stimuli!$A$2,IF(AND(A8068&gt;=Stimuli!$B$3,A8068&lt;=Stimuli!$C$3),Stimuli!$A$3,IF(AND(A8068&gt;=Stimuli!$B$4,A8068&lt;=Stimuli!$C$4),Stimuli!$A$4,"")))</f>
        <v>02 e.l.f. - Power Grip Styling (30.03s)</v>
      </c>
      <c r="I8068" s="6" t="n">
        <f aca="false">(B8068-B8067)/((A8068-A8067)/1000)</f>
        <v>0.937728937728764</v>
      </c>
      <c r="J8068" s="6" t="n">
        <f aca="false">IF(OR(B8068&lt;Rules!$B$2,B8068&gt;Rules!$B$3,ABS(I8068)&gt;Rules!$B$4,OR(B8069&lt;Rules!$B$2,B8069&gt;Rules!$B$3,ABS(I8069)&gt;Rules!$B$4)),1,0)</f>
        <v>0</v>
      </c>
      <c r="K8068" s="6" t="str">
        <f aca="false">IF(F8068=1,COUNTIF($F$2:F8068,1),"")</f>
        <v/>
      </c>
    </row>
    <row r="8069" customFormat="false" ht="15" hidden="false" customHeight="false" outlineLevel="0" collapsed="false">
      <c r="A8069" s="6" t="n">
        <v>63355.0555</v>
      </c>
      <c r="B8069" s="6" t="n">
        <v>2.35384615384615</v>
      </c>
      <c r="C8069" s="6" t="n">
        <v>84</v>
      </c>
      <c r="D8069" s="6" t="n">
        <v>-1</v>
      </c>
      <c r="E8069" s="6" t="n">
        <v>2.16190476190476</v>
      </c>
      <c r="F8069" s="6" t="n">
        <v>0</v>
      </c>
      <c r="G8069" s="6" t="n">
        <v>0.208058608058608</v>
      </c>
      <c r="H8069" s="6" t="str">
        <f aca="false">IF(AND(A8069&gt;=Stimuli!$B$2,A8069&lt;=Stimuli!$C$2),Stimuli!$A$2,IF(AND(A8069&gt;=Stimuli!$B$3,A8069&lt;=Stimuli!$C$3),Stimuli!$A$3,IF(AND(A8069&gt;=Stimuli!$B$4,A8069&lt;=Stimuli!$C$4),Stimuli!$A$4,"")))</f>
        <v>02 e.l.f. - Power Grip Styling (30.03s)</v>
      </c>
      <c r="I8069" s="6" t="n">
        <f aca="false">(B8069-B8068)/((A8069-A8068)/1000)</f>
        <v>-0.562637362637304</v>
      </c>
      <c r="J8069" s="6" t="n">
        <f aca="false">IF(OR(B8069&lt;Rules!$B$2,B8069&gt;Rules!$B$3,ABS(I8069)&gt;Rules!$B$4,OR(B8070&lt;Rules!$B$2,B8070&gt;Rules!$B$3,ABS(I8070)&gt;Rules!$B$4)),1,0)</f>
        <v>0</v>
      </c>
      <c r="K8069" s="6" t="str">
        <f aca="false">IF(F8069=1,COUNTIF($F$2:F8069,1),"")</f>
        <v/>
      </c>
    </row>
    <row r="8070" customFormat="false" ht="15" hidden="false" customHeight="false" outlineLevel="0" collapsed="false">
      <c r="A8070" s="6" t="n">
        <v>63362.868</v>
      </c>
      <c r="B8070" s="6" t="n">
        <v>2.35970695970696</v>
      </c>
      <c r="C8070" s="6" t="n">
        <v>84</v>
      </c>
      <c r="D8070" s="6" t="n">
        <v>-1</v>
      </c>
      <c r="E8070" s="6" t="n">
        <v>2.16190476190476</v>
      </c>
      <c r="F8070" s="6" t="n">
        <v>0</v>
      </c>
      <c r="G8070" s="6" t="n">
        <v>0.208058608058608</v>
      </c>
      <c r="H8070" s="6" t="str">
        <f aca="false">IF(AND(A8070&gt;=Stimuli!$B$2,A8070&lt;=Stimuli!$C$2),Stimuli!$A$2,IF(AND(A8070&gt;=Stimuli!$B$3,A8070&lt;=Stimuli!$C$3),Stimuli!$A$3,IF(AND(A8070&gt;=Stimuli!$B$4,A8070&lt;=Stimuli!$C$4),Stimuli!$A$4,"")))</f>
        <v>02 e.l.f. - Power Grip Styling (30.03s)</v>
      </c>
      <c r="I8070" s="6" t="n">
        <f aca="false">(B8070-B8069)/((A8070-A8069)/1000)</f>
        <v>0.750183150183318</v>
      </c>
      <c r="J8070" s="6" t="n">
        <f aca="false">IF(OR(B8070&lt;Rules!$B$2,B8070&gt;Rules!$B$3,ABS(I8070)&gt;Rules!$B$4,OR(B8071&lt;Rules!$B$2,B8071&gt;Rules!$B$3,ABS(I8071)&gt;Rules!$B$4)),1,0)</f>
        <v>0</v>
      </c>
      <c r="K8070" s="6" t="str">
        <f aca="false">IF(F8070=1,COUNTIF($F$2:F8070,1),"")</f>
        <v/>
      </c>
    </row>
    <row r="8071" customFormat="false" ht="15" hidden="false" customHeight="false" outlineLevel="0" collapsed="false">
      <c r="A8071" s="6" t="n">
        <v>63370.6805</v>
      </c>
      <c r="B8071" s="6" t="n">
        <v>2.35824175824176</v>
      </c>
      <c r="C8071" s="6" t="n">
        <v>84</v>
      </c>
      <c r="D8071" s="6" t="n">
        <v>-1</v>
      </c>
      <c r="E8071" s="6" t="n">
        <v>2.16190476190476</v>
      </c>
      <c r="F8071" s="6" t="n">
        <v>0</v>
      </c>
      <c r="G8071" s="6" t="n">
        <v>0.208058608058608</v>
      </c>
      <c r="H8071" s="6" t="str">
        <f aca="false">IF(AND(A8071&gt;=Stimuli!$B$2,A8071&lt;=Stimuli!$C$2),Stimuli!$A$2,IF(AND(A8071&gt;=Stimuli!$B$3,A8071&lt;=Stimuli!$C$3),Stimuli!$A$3,IF(AND(A8071&gt;=Stimuli!$B$4,A8071&lt;=Stimuli!$C$4),Stimuli!$A$4,"")))</f>
        <v>02 e.l.f. - Power Grip Styling (30.03s)</v>
      </c>
      <c r="I8071" s="6" t="n">
        <f aca="false">(B8071-B8070)/((A8071-A8070)/1000)</f>
        <v>-0.187545787546014</v>
      </c>
      <c r="J8071" s="6" t="n">
        <f aca="false">IF(OR(B8071&lt;Rules!$B$2,B8071&gt;Rules!$B$3,ABS(I8071)&gt;Rules!$B$4,OR(B8072&lt;Rules!$B$2,B8072&gt;Rules!$B$3,ABS(I8072)&gt;Rules!$B$4)),1,0)</f>
        <v>0</v>
      </c>
      <c r="K8071" s="6" t="str">
        <f aca="false">IF(F8071=1,COUNTIF($F$2:F8071,1),"")</f>
        <v/>
      </c>
    </row>
    <row r="8072" customFormat="false" ht="15" hidden="false" customHeight="false" outlineLevel="0" collapsed="false">
      <c r="A8072" s="6" t="n">
        <v>63378.493</v>
      </c>
      <c r="B8072" s="6" t="n">
        <v>2.36117216117216</v>
      </c>
      <c r="C8072" s="6" t="n">
        <v>84</v>
      </c>
      <c r="D8072" s="6" t="n">
        <v>-1</v>
      </c>
      <c r="E8072" s="6" t="n">
        <v>2.16190476190476</v>
      </c>
      <c r="F8072" s="6" t="n">
        <v>0</v>
      </c>
      <c r="G8072" s="6" t="n">
        <v>0.208058608058608</v>
      </c>
      <c r="H8072" s="6" t="str">
        <f aca="false">IF(AND(A8072&gt;=Stimuli!$B$2,A8072&lt;=Stimuli!$C$2),Stimuli!$A$2,IF(AND(A8072&gt;=Stimuli!$B$3,A8072&lt;=Stimuli!$C$3),Stimuli!$A$3,IF(AND(A8072&gt;=Stimuli!$B$4,A8072&lt;=Stimuli!$C$4),Stimuli!$A$4,"")))</f>
        <v>02 e.l.f. - Power Grip Styling (30.03s)</v>
      </c>
      <c r="I8072" s="6" t="n">
        <f aca="false">(B8072-B8071)/((A8072-A8071)/1000)</f>
        <v>0.375091575091744</v>
      </c>
      <c r="J8072" s="6" t="n">
        <f aca="false">IF(OR(B8072&lt;Rules!$B$2,B8072&gt;Rules!$B$3,ABS(I8072)&gt;Rules!$B$4,OR(B8073&lt;Rules!$B$2,B8073&gt;Rules!$B$3,ABS(I8073)&gt;Rules!$B$4)),1,0)</f>
        <v>0</v>
      </c>
      <c r="K8072" s="6" t="str">
        <f aca="false">IF(F8072=1,COUNTIF($F$2:F8072,1),"")</f>
        <v/>
      </c>
    </row>
    <row r="8073" customFormat="false" ht="15" hidden="false" customHeight="false" outlineLevel="0" collapsed="false">
      <c r="A8073" s="6" t="n">
        <v>63386.3055</v>
      </c>
      <c r="B8073" s="6" t="n">
        <v>2.36117216117216</v>
      </c>
      <c r="C8073" s="6" t="n">
        <v>84</v>
      </c>
      <c r="D8073" s="6" t="n">
        <v>-1</v>
      </c>
      <c r="E8073" s="6" t="n">
        <v>2.16190476190476</v>
      </c>
      <c r="F8073" s="6" t="n">
        <v>0</v>
      </c>
      <c r="G8073" s="6" t="n">
        <v>0.208058608058608</v>
      </c>
      <c r="H8073" s="6" t="str">
        <f aca="false">IF(AND(A8073&gt;=Stimuli!$B$2,A8073&lt;=Stimuli!$C$2),Stimuli!$A$2,IF(AND(A8073&gt;=Stimuli!$B$3,A8073&lt;=Stimuli!$C$3),Stimuli!$A$3,IF(AND(A8073&gt;=Stimuli!$B$4,A8073&lt;=Stimuli!$C$4),Stimuli!$A$4,"")))</f>
        <v>02 e.l.f. - Power Grip Styling (30.03s)</v>
      </c>
      <c r="I8073" s="6" t="n">
        <f aca="false">(B8073-B8072)/((A8073-A8072)/1000)</f>
        <v>0</v>
      </c>
      <c r="J8073" s="6" t="n">
        <f aca="false">IF(OR(B8073&lt;Rules!$B$2,B8073&gt;Rules!$B$3,ABS(I8073)&gt;Rules!$B$4,OR(B8074&lt;Rules!$B$2,B8074&gt;Rules!$B$3,ABS(I8074)&gt;Rules!$B$4)),1,0)</f>
        <v>0</v>
      </c>
      <c r="K8073" s="6" t="str">
        <f aca="false">IF(F8073=1,COUNTIF($F$2:F8073,1),"")</f>
        <v/>
      </c>
    </row>
    <row r="8074" customFormat="false" ht="15" hidden="false" customHeight="false" outlineLevel="0" collapsed="false">
      <c r="A8074" s="6" t="n">
        <v>63394.118</v>
      </c>
      <c r="B8074" s="6" t="n">
        <v>2.36117216117216</v>
      </c>
      <c r="C8074" s="6" t="n">
        <v>84</v>
      </c>
      <c r="D8074" s="6" t="n">
        <v>-1</v>
      </c>
      <c r="E8074" s="6" t="n">
        <v>2.16190476190476</v>
      </c>
      <c r="F8074" s="6" t="n">
        <v>0</v>
      </c>
      <c r="G8074" s="6" t="n">
        <v>0.208058608058608</v>
      </c>
      <c r="H8074" s="6" t="str">
        <f aca="false">IF(AND(A8074&gt;=Stimuli!$B$2,A8074&lt;=Stimuli!$C$2),Stimuli!$A$2,IF(AND(A8074&gt;=Stimuli!$B$3,A8074&lt;=Stimuli!$C$3),Stimuli!$A$3,IF(AND(A8074&gt;=Stimuli!$B$4,A8074&lt;=Stimuli!$C$4),Stimuli!$A$4,"")))</f>
        <v>02 e.l.f. - Power Grip Styling (30.03s)</v>
      </c>
      <c r="I8074" s="6" t="n">
        <f aca="false">(B8074-B8073)/((A8074-A8073)/1000)</f>
        <v>0</v>
      </c>
      <c r="J8074" s="6" t="n">
        <f aca="false">IF(OR(B8074&lt;Rules!$B$2,B8074&gt;Rules!$B$3,ABS(I8074)&gt;Rules!$B$4,OR(B8075&lt;Rules!$B$2,B8075&gt;Rules!$B$3,ABS(I8075)&gt;Rules!$B$4)),1,0)</f>
        <v>0</v>
      </c>
      <c r="K8074" s="6" t="str">
        <f aca="false">IF(F8074=1,COUNTIF($F$2:F8074,1),"")</f>
        <v/>
      </c>
    </row>
    <row r="8075" customFormat="false" ht="15" hidden="false" customHeight="false" outlineLevel="0" collapsed="false">
      <c r="A8075" s="6" t="n">
        <v>63401.9305</v>
      </c>
      <c r="B8075" s="6" t="n">
        <v>2.36556776556777</v>
      </c>
      <c r="C8075" s="6" t="n">
        <v>84</v>
      </c>
      <c r="D8075" s="6" t="n">
        <v>-1</v>
      </c>
      <c r="E8075" s="6" t="n">
        <v>2.16190476190476</v>
      </c>
      <c r="F8075" s="6" t="n">
        <v>0</v>
      </c>
      <c r="G8075" s="6" t="n">
        <v>0.208058608058608</v>
      </c>
      <c r="H8075" s="6" t="str">
        <f aca="false">IF(AND(A8075&gt;=Stimuli!$B$2,A8075&lt;=Stimuli!$C$2),Stimuli!$A$2,IF(AND(A8075&gt;=Stimuli!$B$3,A8075&lt;=Stimuli!$C$3),Stimuli!$A$3,IF(AND(A8075&gt;=Stimuli!$B$4,A8075&lt;=Stimuli!$C$4),Stimuli!$A$4,"")))</f>
        <v>02 e.l.f. - Power Grip Styling (30.03s)</v>
      </c>
      <c r="I8075" s="6" t="n">
        <f aca="false">(B8075-B8074)/((A8075-A8074)/1000)</f>
        <v>0.562637362637304</v>
      </c>
      <c r="J8075" s="6" t="n">
        <f aca="false">IF(OR(B8075&lt;Rules!$B$2,B8075&gt;Rules!$B$3,ABS(I8075)&gt;Rules!$B$4,OR(B8076&lt;Rules!$B$2,B8076&gt;Rules!$B$3,ABS(I8076)&gt;Rules!$B$4)),1,0)</f>
        <v>0</v>
      </c>
      <c r="K8075" s="6" t="str">
        <f aca="false">IF(F8075=1,COUNTIF($F$2:F8075,1),"")</f>
        <v/>
      </c>
    </row>
    <row r="8076" customFormat="false" ht="15" hidden="false" customHeight="false" outlineLevel="0" collapsed="false">
      <c r="A8076" s="6" t="n">
        <v>63409.743</v>
      </c>
      <c r="B8076" s="6" t="n">
        <v>2.36263736263736</v>
      </c>
      <c r="C8076" s="6" t="n">
        <v>84</v>
      </c>
      <c r="D8076" s="6" t="n">
        <v>-1</v>
      </c>
      <c r="E8076" s="6" t="n">
        <v>2.16190476190476</v>
      </c>
      <c r="F8076" s="6" t="n">
        <v>0</v>
      </c>
      <c r="G8076" s="6" t="n">
        <v>0.208058608058608</v>
      </c>
      <c r="H8076" s="6" t="str">
        <f aca="false">IF(AND(A8076&gt;=Stimuli!$B$2,A8076&lt;=Stimuli!$C$2),Stimuli!$A$2,IF(AND(A8076&gt;=Stimuli!$B$3,A8076&lt;=Stimuli!$C$3),Stimuli!$A$3,IF(AND(A8076&gt;=Stimuli!$B$4,A8076&lt;=Stimuli!$C$4),Stimuli!$A$4,"")))</f>
        <v>02 e.l.f. - Power Grip Styling (30.03s)</v>
      </c>
      <c r="I8076" s="6" t="n">
        <f aca="false">(B8076-B8075)/((A8076-A8075)/1000)</f>
        <v>-0.375091575091631</v>
      </c>
      <c r="J8076" s="6" t="n">
        <f aca="false">IF(OR(B8076&lt;Rules!$B$2,B8076&gt;Rules!$B$3,ABS(I8076)&gt;Rules!$B$4,OR(B8077&lt;Rules!$B$2,B8077&gt;Rules!$B$3,ABS(I8077)&gt;Rules!$B$4)),1,0)</f>
        <v>0</v>
      </c>
      <c r="K8076" s="6" t="str">
        <f aca="false">IF(F8076=1,COUNTIF($F$2:F8076,1),"")</f>
        <v/>
      </c>
    </row>
    <row r="8077" customFormat="false" ht="15" hidden="false" customHeight="false" outlineLevel="0" collapsed="false">
      <c r="A8077" s="6" t="n">
        <v>63417.5555</v>
      </c>
      <c r="B8077" s="6" t="n">
        <v>2.36849816849817</v>
      </c>
      <c r="C8077" s="6" t="n">
        <v>84</v>
      </c>
      <c r="D8077" s="6" t="n">
        <v>-1</v>
      </c>
      <c r="E8077" s="6" t="n">
        <v>2.16190476190476</v>
      </c>
      <c r="F8077" s="6" t="n">
        <v>0</v>
      </c>
      <c r="G8077" s="6" t="n">
        <v>0.208058608058608</v>
      </c>
      <c r="H8077" s="6" t="str">
        <f aca="false">IF(AND(A8077&gt;=Stimuli!$B$2,A8077&lt;=Stimuli!$C$2),Stimuli!$A$2,IF(AND(A8077&gt;=Stimuli!$B$3,A8077&lt;=Stimuli!$C$3),Stimuli!$A$3,IF(AND(A8077&gt;=Stimuli!$B$4,A8077&lt;=Stimuli!$C$4),Stimuli!$A$4,"")))</f>
        <v>02 e.l.f. - Power Grip Styling (30.03s)</v>
      </c>
      <c r="I8077" s="6" t="n">
        <f aca="false">(B8077-B8076)/((A8077-A8076)/1000)</f>
        <v>0.750183150183204</v>
      </c>
      <c r="J8077" s="6" t="n">
        <f aca="false">IF(OR(B8077&lt;Rules!$B$2,B8077&gt;Rules!$B$3,ABS(I8077)&gt;Rules!$B$4,OR(B8078&lt;Rules!$B$2,B8078&gt;Rules!$B$3,ABS(I8078)&gt;Rules!$B$4)),1,0)</f>
        <v>0</v>
      </c>
      <c r="K8077" s="6" t="str">
        <f aca="false">IF(F8077=1,COUNTIF($F$2:F8077,1),"")</f>
        <v/>
      </c>
    </row>
    <row r="8078" customFormat="false" ht="15" hidden="false" customHeight="false" outlineLevel="0" collapsed="false">
      <c r="A8078" s="6" t="n">
        <v>63425.368</v>
      </c>
      <c r="B8078" s="6" t="n">
        <v>2.36410256410256</v>
      </c>
      <c r="C8078" s="6" t="n">
        <v>84</v>
      </c>
      <c r="D8078" s="6" t="n">
        <v>-1</v>
      </c>
      <c r="E8078" s="6" t="n">
        <v>2.16190476190476</v>
      </c>
      <c r="F8078" s="6" t="n">
        <v>0</v>
      </c>
      <c r="G8078" s="6" t="n">
        <v>0.208058608058608</v>
      </c>
      <c r="H8078" s="6" t="str">
        <f aca="false">IF(AND(A8078&gt;=Stimuli!$B$2,A8078&lt;=Stimuli!$C$2),Stimuli!$A$2,IF(AND(A8078&gt;=Stimuli!$B$3,A8078&lt;=Stimuli!$C$3),Stimuli!$A$3,IF(AND(A8078&gt;=Stimuli!$B$4,A8078&lt;=Stimuli!$C$4),Stimuli!$A$4,"")))</f>
        <v>02 e.l.f. - Power Grip Styling (30.03s)</v>
      </c>
      <c r="I8078" s="6" t="n">
        <f aca="false">(B8078-B8077)/((A8078-A8077)/1000)</f>
        <v>-0.562637362637304</v>
      </c>
      <c r="J8078" s="6" t="n">
        <f aca="false">IF(OR(B8078&lt;Rules!$B$2,B8078&gt;Rules!$B$3,ABS(I8078)&gt;Rules!$B$4,OR(B8079&lt;Rules!$B$2,B8079&gt;Rules!$B$3,ABS(I8079)&gt;Rules!$B$4)),1,0)</f>
        <v>0</v>
      </c>
      <c r="K8078" s="6" t="str">
        <f aca="false">IF(F8078=1,COUNTIF($F$2:F8078,1),"")</f>
        <v/>
      </c>
    </row>
    <row r="8079" customFormat="false" ht="15" hidden="false" customHeight="false" outlineLevel="0" collapsed="false">
      <c r="A8079" s="6" t="n">
        <v>63433.1805</v>
      </c>
      <c r="B8079" s="6" t="n">
        <v>2.37142857142857</v>
      </c>
      <c r="C8079" s="6" t="n">
        <v>84</v>
      </c>
      <c r="D8079" s="6" t="n">
        <v>-1</v>
      </c>
      <c r="E8079" s="6" t="n">
        <v>2.16190476190476</v>
      </c>
      <c r="F8079" s="6" t="n">
        <v>0</v>
      </c>
      <c r="G8079" s="6" t="n">
        <v>0.208058608058608</v>
      </c>
      <c r="H8079" s="6" t="str">
        <f aca="false">IF(AND(A8079&gt;=Stimuli!$B$2,A8079&lt;=Stimuli!$C$2),Stimuli!$A$2,IF(AND(A8079&gt;=Stimuli!$B$3,A8079&lt;=Stimuli!$C$3),Stimuli!$A$3,IF(AND(A8079&gt;=Stimuli!$B$4,A8079&lt;=Stimuli!$C$4),Stimuli!$A$4,"")))</f>
        <v>02 e.l.f. - Power Grip Styling (30.03s)</v>
      </c>
      <c r="I8079" s="6" t="n">
        <f aca="false">(B8079-B8078)/((A8079-A8078)/1000)</f>
        <v>0.937728937728878</v>
      </c>
      <c r="J8079" s="6" t="n">
        <f aca="false">IF(OR(B8079&lt;Rules!$B$2,B8079&gt;Rules!$B$3,ABS(I8079)&gt;Rules!$B$4,OR(B8080&lt;Rules!$B$2,B8080&gt;Rules!$B$3,ABS(I8080)&gt;Rules!$B$4)),1,0)</f>
        <v>0</v>
      </c>
      <c r="K8079" s="6" t="str">
        <f aca="false">IF(F8079=1,COUNTIF($F$2:F8079,1),"")</f>
        <v/>
      </c>
    </row>
    <row r="8080" customFormat="false" ht="15" hidden="false" customHeight="false" outlineLevel="0" collapsed="false">
      <c r="A8080" s="6" t="n">
        <v>63440.993</v>
      </c>
      <c r="B8080" s="6" t="n">
        <v>2.36410256410256</v>
      </c>
      <c r="C8080" s="6" t="n">
        <v>84</v>
      </c>
      <c r="D8080" s="6" t="n">
        <v>-1</v>
      </c>
      <c r="E8080" s="6" t="n">
        <v>2.16190476190476</v>
      </c>
      <c r="F8080" s="6" t="n">
        <v>0</v>
      </c>
      <c r="G8080" s="6" t="n">
        <v>0.208058608058608</v>
      </c>
      <c r="H8080" s="6" t="str">
        <f aca="false">IF(AND(A8080&gt;=Stimuli!$B$2,A8080&lt;=Stimuli!$C$2),Stimuli!$A$2,IF(AND(A8080&gt;=Stimuli!$B$3,A8080&lt;=Stimuli!$C$3),Stimuli!$A$3,IF(AND(A8080&gt;=Stimuli!$B$4,A8080&lt;=Stimuli!$C$4),Stimuli!$A$4,"")))</f>
        <v>02 e.l.f. - Power Grip Styling (30.03s)</v>
      </c>
      <c r="I8080" s="6" t="n">
        <f aca="false">(B8080-B8079)/((A8080-A8079)/1000)</f>
        <v>-0.937728937728878</v>
      </c>
      <c r="J8080" s="6" t="n">
        <f aca="false">IF(OR(B8080&lt;Rules!$B$2,B8080&gt;Rules!$B$3,ABS(I8080)&gt;Rules!$B$4,OR(B8081&lt;Rules!$B$2,B8081&gt;Rules!$B$3,ABS(I8081)&gt;Rules!$B$4)),1,0)</f>
        <v>0</v>
      </c>
      <c r="K8080" s="6" t="str">
        <f aca="false">IF(F8080=1,COUNTIF($F$2:F8080,1),"")</f>
        <v/>
      </c>
    </row>
    <row r="8081" customFormat="false" ht="15" hidden="false" customHeight="false" outlineLevel="0" collapsed="false">
      <c r="A8081" s="6" t="n">
        <v>63448.8055</v>
      </c>
      <c r="B8081" s="6" t="n">
        <v>2.37289377289377</v>
      </c>
      <c r="C8081" s="6" t="n">
        <v>84</v>
      </c>
      <c r="D8081" s="6" t="n">
        <v>-1</v>
      </c>
      <c r="E8081" s="6" t="n">
        <v>2.16190476190476</v>
      </c>
      <c r="F8081" s="6" t="n">
        <v>0</v>
      </c>
      <c r="G8081" s="6" t="n">
        <v>0.208058608058608</v>
      </c>
      <c r="H8081" s="6" t="str">
        <f aca="false">IF(AND(A8081&gt;=Stimuli!$B$2,A8081&lt;=Stimuli!$C$2),Stimuli!$A$2,IF(AND(A8081&gt;=Stimuli!$B$3,A8081&lt;=Stimuli!$C$3),Stimuli!$A$3,IF(AND(A8081&gt;=Stimuli!$B$4,A8081&lt;=Stimuli!$C$4),Stimuli!$A$4,"")))</f>
        <v>02 e.l.f. - Power Grip Styling (30.03s)</v>
      </c>
      <c r="I8081" s="6" t="n">
        <f aca="false">(B8081-B8080)/((A8081-A8080)/1000)</f>
        <v>1.12527472527461</v>
      </c>
      <c r="J8081" s="6" t="n">
        <f aca="false">IF(OR(B8081&lt;Rules!$B$2,B8081&gt;Rules!$B$3,ABS(I8081)&gt;Rules!$B$4,OR(B8082&lt;Rules!$B$2,B8082&gt;Rules!$B$3,ABS(I8082)&gt;Rules!$B$4)),1,0)</f>
        <v>0</v>
      </c>
      <c r="K8081" s="6" t="str">
        <f aca="false">IF(F8081=1,COUNTIF($F$2:F8081,1),"")</f>
        <v/>
      </c>
    </row>
    <row r="8082" customFormat="false" ht="15" hidden="false" customHeight="false" outlineLevel="0" collapsed="false">
      <c r="A8082" s="6" t="n">
        <v>63456.618</v>
      </c>
      <c r="B8082" s="6" t="n">
        <v>2.36556776556777</v>
      </c>
      <c r="C8082" s="6" t="n">
        <v>84</v>
      </c>
      <c r="D8082" s="6" t="n">
        <v>-1</v>
      </c>
      <c r="E8082" s="6" t="n">
        <v>2.16190476190476</v>
      </c>
      <c r="F8082" s="6" t="n">
        <v>0</v>
      </c>
      <c r="G8082" s="6" t="n">
        <v>0.208058608058608</v>
      </c>
      <c r="H8082" s="6" t="str">
        <f aca="false">IF(AND(A8082&gt;=Stimuli!$B$2,A8082&lt;=Stimuli!$C$2),Stimuli!$A$2,IF(AND(A8082&gt;=Stimuli!$B$3,A8082&lt;=Stimuli!$C$3),Stimuli!$A$3,IF(AND(A8082&gt;=Stimuli!$B$4,A8082&lt;=Stimuli!$C$4),Stimuli!$A$4,"")))</f>
        <v>02 e.l.f. - Power Grip Styling (30.03s)</v>
      </c>
      <c r="I8082" s="6" t="n">
        <f aca="false">(B8082-B8081)/((A8082-A8081)/1000)</f>
        <v>-0.937728937728878</v>
      </c>
      <c r="J8082" s="6" t="n">
        <f aca="false">IF(OR(B8082&lt;Rules!$B$2,B8082&gt;Rules!$B$3,ABS(I8082)&gt;Rules!$B$4,OR(B8083&lt;Rules!$B$2,B8083&gt;Rules!$B$3,ABS(I8083)&gt;Rules!$B$4)),1,0)</f>
        <v>0</v>
      </c>
      <c r="K8082" s="6" t="str">
        <f aca="false">IF(F8082=1,COUNTIF($F$2:F8082,1),"")</f>
        <v/>
      </c>
    </row>
    <row r="8083" customFormat="false" ht="15" hidden="false" customHeight="false" outlineLevel="0" collapsed="false">
      <c r="A8083" s="6" t="n">
        <v>63464.4305</v>
      </c>
      <c r="B8083" s="6" t="n">
        <v>2.37435897435897</v>
      </c>
      <c r="C8083" s="6" t="n">
        <v>84</v>
      </c>
      <c r="D8083" s="6" t="n">
        <v>-1</v>
      </c>
      <c r="E8083" s="6" t="n">
        <v>2.16190476190476</v>
      </c>
      <c r="F8083" s="6" t="n">
        <v>0</v>
      </c>
      <c r="G8083" s="6" t="n">
        <v>0.208058608058608</v>
      </c>
      <c r="H8083" s="6" t="str">
        <f aca="false">IF(AND(A8083&gt;=Stimuli!$B$2,A8083&lt;=Stimuli!$C$2),Stimuli!$A$2,IF(AND(A8083&gt;=Stimuli!$B$3,A8083&lt;=Stimuli!$C$3),Stimuli!$A$3,IF(AND(A8083&gt;=Stimuli!$B$4,A8083&lt;=Stimuli!$C$4),Stimuli!$A$4,"")))</f>
        <v>02 e.l.f. - Power Grip Styling (30.03s)</v>
      </c>
      <c r="I8083" s="6" t="n">
        <f aca="false">(B8083-B8082)/((A8083-A8082)/1000)</f>
        <v>1.12527472527472</v>
      </c>
      <c r="J8083" s="6" t="n">
        <f aca="false">IF(OR(B8083&lt;Rules!$B$2,B8083&gt;Rules!$B$3,ABS(I8083)&gt;Rules!$B$4,OR(B8084&lt;Rules!$B$2,B8084&gt;Rules!$B$3,ABS(I8084)&gt;Rules!$B$4)),1,0)</f>
        <v>0</v>
      </c>
      <c r="K8083" s="6" t="str">
        <f aca="false">IF(F8083=1,COUNTIF($F$2:F8083,1),"")</f>
        <v/>
      </c>
    </row>
    <row r="8084" customFormat="false" ht="15" hidden="false" customHeight="false" outlineLevel="0" collapsed="false">
      <c r="A8084" s="6" t="n">
        <v>63472.243</v>
      </c>
      <c r="B8084" s="6" t="n">
        <v>2.36849816849817</v>
      </c>
      <c r="C8084" s="6" t="n">
        <v>84</v>
      </c>
      <c r="D8084" s="6" t="n">
        <v>-1</v>
      </c>
      <c r="E8084" s="6" t="n">
        <v>2.16190476190476</v>
      </c>
      <c r="F8084" s="6" t="n">
        <v>0</v>
      </c>
      <c r="G8084" s="6" t="n">
        <v>0.208058608058608</v>
      </c>
      <c r="H8084" s="6" t="str">
        <f aca="false">IF(AND(A8084&gt;=Stimuli!$B$2,A8084&lt;=Stimuli!$C$2),Stimuli!$A$2,IF(AND(A8084&gt;=Stimuli!$B$3,A8084&lt;=Stimuli!$C$3),Stimuli!$A$3,IF(AND(A8084&gt;=Stimuli!$B$4,A8084&lt;=Stimuli!$C$4),Stimuli!$A$4,"")))</f>
        <v>02 e.l.f. - Power Grip Styling (30.03s)</v>
      </c>
      <c r="I8084" s="6" t="n">
        <f aca="false">(B8084-B8083)/((A8084-A8083)/1000)</f>
        <v>-0.750183150183148</v>
      </c>
      <c r="J8084" s="6" t="n">
        <f aca="false">IF(OR(B8084&lt;Rules!$B$2,B8084&gt;Rules!$B$3,ABS(I8084)&gt;Rules!$B$4,OR(B8085&lt;Rules!$B$2,B8085&gt;Rules!$B$3,ABS(I8085)&gt;Rules!$B$4)),1,0)</f>
        <v>0</v>
      </c>
      <c r="K8084" s="6" t="str">
        <f aca="false">IF(F8084=1,COUNTIF($F$2:F8084,1),"")</f>
        <v/>
      </c>
    </row>
    <row r="8085" customFormat="false" ht="15" hidden="false" customHeight="false" outlineLevel="0" collapsed="false">
      <c r="A8085" s="6" t="n">
        <v>63480.0555</v>
      </c>
      <c r="B8085" s="6" t="n">
        <v>2.37435897435897</v>
      </c>
      <c r="C8085" s="6" t="n">
        <v>84</v>
      </c>
      <c r="D8085" s="6" t="n">
        <v>-1</v>
      </c>
      <c r="E8085" s="6" t="n">
        <v>2.16190476190476</v>
      </c>
      <c r="F8085" s="6" t="n">
        <v>0</v>
      </c>
      <c r="G8085" s="6" t="n">
        <v>0.208058608058608</v>
      </c>
      <c r="H8085" s="6" t="str">
        <f aca="false">IF(AND(A8085&gt;=Stimuli!$B$2,A8085&lt;=Stimuli!$C$2),Stimuli!$A$2,IF(AND(A8085&gt;=Stimuli!$B$3,A8085&lt;=Stimuli!$C$3),Stimuli!$A$3,IF(AND(A8085&gt;=Stimuli!$B$4,A8085&lt;=Stimuli!$C$4),Stimuli!$A$4,"")))</f>
        <v>02 e.l.f. - Power Grip Styling (30.03s)</v>
      </c>
      <c r="I8085" s="6" t="n">
        <f aca="false">(B8085-B8084)/((A8085-A8084)/1000)</f>
        <v>0.750183150183148</v>
      </c>
      <c r="J8085" s="6" t="n">
        <f aca="false">IF(OR(B8085&lt;Rules!$B$2,B8085&gt;Rules!$B$3,ABS(I8085)&gt;Rules!$B$4,OR(B8086&lt;Rules!$B$2,B8086&gt;Rules!$B$3,ABS(I8086)&gt;Rules!$B$4)),1,0)</f>
        <v>0</v>
      </c>
      <c r="K8085" s="6" t="str">
        <f aca="false">IF(F8085=1,COUNTIF($F$2:F8085,1),"")</f>
        <v/>
      </c>
    </row>
    <row r="8086" customFormat="false" ht="15" hidden="false" customHeight="false" outlineLevel="0" collapsed="false">
      <c r="A8086" s="6" t="n">
        <v>63487.868</v>
      </c>
      <c r="B8086" s="6" t="n">
        <v>2.37142857142857</v>
      </c>
      <c r="C8086" s="6" t="n">
        <v>84</v>
      </c>
      <c r="D8086" s="6" t="n">
        <v>-1</v>
      </c>
      <c r="E8086" s="6" t="n">
        <v>2.16190476190476</v>
      </c>
      <c r="F8086" s="6" t="n">
        <v>0</v>
      </c>
      <c r="G8086" s="6" t="n">
        <v>0.208058608058608</v>
      </c>
      <c r="H8086" s="6" t="str">
        <f aca="false">IF(AND(A8086&gt;=Stimuli!$B$2,A8086&lt;=Stimuli!$C$2),Stimuli!$A$2,IF(AND(A8086&gt;=Stimuli!$B$3,A8086&lt;=Stimuli!$C$3),Stimuli!$A$3,IF(AND(A8086&gt;=Stimuli!$B$4,A8086&lt;=Stimuli!$C$4),Stimuli!$A$4,"")))</f>
        <v>02 e.l.f. - Power Grip Styling (30.03s)</v>
      </c>
      <c r="I8086" s="6" t="n">
        <f aca="false">(B8086-B8085)/((A8086-A8085)/1000)</f>
        <v>-0.375091575091574</v>
      </c>
      <c r="J8086" s="6" t="n">
        <f aca="false">IF(OR(B8086&lt;Rules!$B$2,B8086&gt;Rules!$B$3,ABS(I8086)&gt;Rules!$B$4,OR(B8087&lt;Rules!$B$2,B8087&gt;Rules!$B$3,ABS(I8087)&gt;Rules!$B$4)),1,0)</f>
        <v>0</v>
      </c>
      <c r="K8086" s="6" t="str">
        <f aca="false">IF(F8086=1,COUNTIF($F$2:F8086,1),"")</f>
        <v/>
      </c>
    </row>
    <row r="8087" customFormat="false" ht="15" hidden="false" customHeight="false" outlineLevel="0" collapsed="false">
      <c r="A8087" s="6" t="n">
        <v>63495.6805</v>
      </c>
      <c r="B8087" s="6" t="n">
        <v>2.37435897435897</v>
      </c>
      <c r="C8087" s="6" t="n">
        <v>84</v>
      </c>
      <c r="D8087" s="6" t="n">
        <v>-1</v>
      </c>
      <c r="E8087" s="6" t="n">
        <v>2.16190476190476</v>
      </c>
      <c r="F8087" s="6" t="n">
        <v>0</v>
      </c>
      <c r="G8087" s="6" t="n">
        <v>0.208058608058608</v>
      </c>
      <c r="H8087" s="6" t="str">
        <f aca="false">IF(AND(A8087&gt;=Stimuli!$B$2,A8087&lt;=Stimuli!$C$2),Stimuli!$A$2,IF(AND(A8087&gt;=Stimuli!$B$3,A8087&lt;=Stimuli!$C$3),Stimuli!$A$3,IF(AND(A8087&gt;=Stimuli!$B$4,A8087&lt;=Stimuli!$C$4),Stimuli!$A$4,"")))</f>
        <v>02 e.l.f. - Power Grip Styling (30.03s)</v>
      </c>
      <c r="I8087" s="6" t="n">
        <f aca="false">(B8087-B8086)/((A8087-A8086)/1000)</f>
        <v>0.375091575091574</v>
      </c>
      <c r="J8087" s="6" t="n">
        <f aca="false">IF(OR(B8087&lt;Rules!$B$2,B8087&gt;Rules!$B$3,ABS(I8087)&gt;Rules!$B$4,OR(B8088&lt;Rules!$B$2,B8088&gt;Rules!$B$3,ABS(I8088)&gt;Rules!$B$4)),1,0)</f>
        <v>0</v>
      </c>
      <c r="K8087" s="6" t="str">
        <f aca="false">IF(F8087=1,COUNTIF($F$2:F8087,1),"")</f>
        <v/>
      </c>
    </row>
    <row r="8088" customFormat="false" ht="15" hidden="false" customHeight="false" outlineLevel="0" collapsed="false">
      <c r="A8088" s="6" t="n">
        <v>63503.493</v>
      </c>
      <c r="B8088" s="6" t="n">
        <v>2.37435897435897</v>
      </c>
      <c r="C8088" s="6" t="n">
        <v>84</v>
      </c>
      <c r="D8088" s="6" t="n">
        <v>-1</v>
      </c>
      <c r="E8088" s="6" t="n">
        <v>2.16190476190476</v>
      </c>
      <c r="F8088" s="6" t="n">
        <v>0</v>
      </c>
      <c r="G8088" s="6" t="n">
        <v>0.208058608058608</v>
      </c>
      <c r="H8088" s="6" t="str">
        <f aca="false">IF(AND(A8088&gt;=Stimuli!$B$2,A8088&lt;=Stimuli!$C$2),Stimuli!$A$2,IF(AND(A8088&gt;=Stimuli!$B$3,A8088&lt;=Stimuli!$C$3),Stimuli!$A$3,IF(AND(A8088&gt;=Stimuli!$B$4,A8088&lt;=Stimuli!$C$4),Stimuli!$A$4,"")))</f>
        <v>02 e.l.f. - Power Grip Styling (30.03s)</v>
      </c>
      <c r="I8088" s="6" t="n">
        <f aca="false">(B8088-B8087)/((A8088-A8087)/1000)</f>
        <v>0</v>
      </c>
      <c r="J8088" s="6" t="n">
        <f aca="false">IF(OR(B8088&lt;Rules!$B$2,B8088&gt;Rules!$B$3,ABS(I8088)&gt;Rules!$B$4,OR(B8089&lt;Rules!$B$2,B8089&gt;Rules!$B$3,ABS(I8089)&gt;Rules!$B$4)),1,0)</f>
        <v>0</v>
      </c>
      <c r="K8088" s="6" t="str">
        <f aca="false">IF(F8088=1,COUNTIF($F$2:F8088,1),"")</f>
        <v/>
      </c>
    </row>
    <row r="8089" customFormat="false" ht="15" hidden="false" customHeight="false" outlineLevel="0" collapsed="false">
      <c r="A8089" s="6" t="n">
        <v>63511.3055</v>
      </c>
      <c r="B8089" s="6" t="n">
        <v>2.37582417582418</v>
      </c>
      <c r="C8089" s="6" t="n">
        <v>84</v>
      </c>
      <c r="D8089" s="6" t="n">
        <v>-1</v>
      </c>
      <c r="E8089" s="6" t="n">
        <v>2.16190476190476</v>
      </c>
      <c r="F8089" s="6" t="n">
        <v>0</v>
      </c>
      <c r="G8089" s="6" t="n">
        <v>0.208058608058608</v>
      </c>
      <c r="H8089" s="6" t="str">
        <f aca="false">IF(AND(A8089&gt;=Stimuli!$B$2,A8089&lt;=Stimuli!$C$2),Stimuli!$A$2,IF(AND(A8089&gt;=Stimuli!$B$3,A8089&lt;=Stimuli!$C$3),Stimuli!$A$3,IF(AND(A8089&gt;=Stimuli!$B$4,A8089&lt;=Stimuli!$C$4),Stimuli!$A$4,"")))</f>
        <v>02 e.l.f. - Power Grip Styling (30.03s)</v>
      </c>
      <c r="I8089" s="6" t="n">
        <f aca="false">(B8089-B8088)/((A8089-A8088)/1000)</f>
        <v>0.187545787545844</v>
      </c>
      <c r="J8089" s="6" t="n">
        <f aca="false">IF(OR(B8089&lt;Rules!$B$2,B8089&gt;Rules!$B$3,ABS(I8089)&gt;Rules!$B$4,OR(B8090&lt;Rules!$B$2,B8090&gt;Rules!$B$3,ABS(I8090)&gt;Rules!$B$4)),1,0)</f>
        <v>0</v>
      </c>
      <c r="K8089" s="6" t="str">
        <f aca="false">IF(F8089=1,COUNTIF($F$2:F8089,1),"")</f>
        <v/>
      </c>
    </row>
    <row r="8090" customFormat="false" ht="15" hidden="false" customHeight="false" outlineLevel="0" collapsed="false">
      <c r="A8090" s="6" t="n">
        <v>63519.118</v>
      </c>
      <c r="B8090" s="6" t="n">
        <v>2.37875457875458</v>
      </c>
      <c r="C8090" s="6" t="n">
        <v>84</v>
      </c>
      <c r="D8090" s="6" t="n">
        <v>-1</v>
      </c>
      <c r="E8090" s="6" t="n">
        <v>2.16190476190476</v>
      </c>
      <c r="F8090" s="6" t="n">
        <v>0</v>
      </c>
      <c r="G8090" s="6" t="n">
        <v>0.208058608058608</v>
      </c>
      <c r="H8090" s="6" t="str">
        <f aca="false">IF(AND(A8090&gt;=Stimuli!$B$2,A8090&lt;=Stimuli!$C$2),Stimuli!$A$2,IF(AND(A8090&gt;=Stimuli!$B$3,A8090&lt;=Stimuli!$C$3),Stimuli!$A$3,IF(AND(A8090&gt;=Stimuli!$B$4,A8090&lt;=Stimuli!$C$4),Stimuli!$A$4,"")))</f>
        <v>02 e.l.f. - Power Grip Styling (30.03s)</v>
      </c>
      <c r="I8090" s="6" t="n">
        <f aca="false">(B8090-B8089)/((A8090-A8089)/1000)</f>
        <v>0.375091575091631</v>
      </c>
      <c r="J8090" s="6" t="n">
        <f aca="false">IF(OR(B8090&lt;Rules!$B$2,B8090&gt;Rules!$B$3,ABS(I8090)&gt;Rules!$B$4,OR(B8091&lt;Rules!$B$2,B8091&gt;Rules!$B$3,ABS(I8091)&gt;Rules!$B$4)),1,0)</f>
        <v>0</v>
      </c>
      <c r="K8090" s="6" t="str">
        <f aca="false">IF(F8090=1,COUNTIF($F$2:F8090,1),"")</f>
        <v/>
      </c>
    </row>
    <row r="8091" customFormat="false" ht="15" hidden="false" customHeight="false" outlineLevel="0" collapsed="false">
      <c r="A8091" s="6" t="n">
        <v>63526.9305</v>
      </c>
      <c r="B8091" s="6" t="n">
        <v>2.37582417582418</v>
      </c>
      <c r="C8091" s="6" t="n">
        <v>84</v>
      </c>
      <c r="D8091" s="6" t="n">
        <v>-1</v>
      </c>
      <c r="E8091" s="6" t="n">
        <v>2.16190476190476</v>
      </c>
      <c r="F8091" s="6" t="n">
        <v>0</v>
      </c>
      <c r="G8091" s="6" t="n">
        <v>0.208058608058608</v>
      </c>
      <c r="H8091" s="6" t="str">
        <f aca="false">IF(AND(A8091&gt;=Stimuli!$B$2,A8091&lt;=Stimuli!$C$2),Stimuli!$A$2,IF(AND(A8091&gt;=Stimuli!$B$3,A8091&lt;=Stimuli!$C$3),Stimuli!$A$3,IF(AND(A8091&gt;=Stimuli!$B$4,A8091&lt;=Stimuli!$C$4),Stimuli!$A$4,"")))</f>
        <v>02 e.l.f. - Power Grip Styling (30.03s)</v>
      </c>
      <c r="I8091" s="6" t="n">
        <f aca="false">(B8091-B8090)/((A8091-A8090)/1000)</f>
        <v>-0.375091575091631</v>
      </c>
      <c r="J8091" s="6" t="n">
        <f aca="false">IF(OR(B8091&lt;Rules!$B$2,B8091&gt;Rules!$B$3,ABS(I8091)&gt;Rules!$B$4,OR(B8092&lt;Rules!$B$2,B8092&gt;Rules!$B$3,ABS(I8092)&gt;Rules!$B$4)),1,0)</f>
        <v>0</v>
      </c>
      <c r="K8091" s="6" t="str">
        <f aca="false">IF(F8091=1,COUNTIF($F$2:F8091,1),"")</f>
        <v/>
      </c>
    </row>
    <row r="8092" customFormat="false" ht="15" hidden="false" customHeight="false" outlineLevel="0" collapsed="false">
      <c r="A8092" s="6" t="n">
        <v>63534.743</v>
      </c>
      <c r="B8092" s="6" t="n">
        <v>2.38168498168498</v>
      </c>
      <c r="C8092" s="6" t="n">
        <v>84</v>
      </c>
      <c r="D8092" s="6" t="n">
        <v>-1</v>
      </c>
      <c r="E8092" s="6" t="n">
        <v>2.16190476190476</v>
      </c>
      <c r="F8092" s="6" t="n">
        <v>0</v>
      </c>
      <c r="G8092" s="6" t="n">
        <v>0.208058608058608</v>
      </c>
      <c r="H8092" s="6" t="str">
        <f aca="false">IF(AND(A8092&gt;=Stimuli!$B$2,A8092&lt;=Stimuli!$C$2),Stimuli!$A$2,IF(AND(A8092&gt;=Stimuli!$B$3,A8092&lt;=Stimuli!$C$3),Stimuli!$A$3,IF(AND(A8092&gt;=Stimuli!$B$4,A8092&lt;=Stimuli!$C$4),Stimuli!$A$4,"")))</f>
        <v>02 e.l.f. - Power Grip Styling (30.03s)</v>
      </c>
      <c r="I8092" s="6" t="n">
        <f aca="false">(B8092-B8091)/((A8092-A8091)/1000)</f>
        <v>0.750183150183091</v>
      </c>
      <c r="J8092" s="6" t="n">
        <f aca="false">IF(OR(B8092&lt;Rules!$B$2,B8092&gt;Rules!$B$3,ABS(I8092)&gt;Rules!$B$4,OR(B8093&lt;Rules!$B$2,B8093&gt;Rules!$B$3,ABS(I8093)&gt;Rules!$B$4)),1,0)</f>
        <v>0</v>
      </c>
      <c r="K8092" s="6" t="str">
        <f aca="false">IF(F8092=1,COUNTIF($F$2:F8092,1),"")</f>
        <v/>
      </c>
    </row>
    <row r="8093" customFormat="false" ht="15" hidden="false" customHeight="false" outlineLevel="0" collapsed="false">
      <c r="A8093" s="6" t="n">
        <v>63542.5555</v>
      </c>
      <c r="B8093" s="6" t="n">
        <v>2.37582417582418</v>
      </c>
      <c r="C8093" s="6" t="n">
        <v>84</v>
      </c>
      <c r="D8093" s="6" t="n">
        <v>-1</v>
      </c>
      <c r="E8093" s="6" t="n">
        <v>2.16190476190476</v>
      </c>
      <c r="F8093" s="6" t="n">
        <v>0</v>
      </c>
      <c r="G8093" s="6" t="n">
        <v>0.208058608058608</v>
      </c>
      <c r="H8093" s="6" t="str">
        <f aca="false">IF(AND(A8093&gt;=Stimuli!$B$2,A8093&lt;=Stimuli!$C$2),Stimuli!$A$2,IF(AND(A8093&gt;=Stimuli!$B$3,A8093&lt;=Stimuli!$C$3),Stimuli!$A$3,IF(AND(A8093&gt;=Stimuli!$B$4,A8093&lt;=Stimuli!$C$4),Stimuli!$A$4,"")))</f>
        <v>02 e.l.f. - Power Grip Styling (30.03s)</v>
      </c>
      <c r="I8093" s="6" t="n">
        <f aca="false">(B8093-B8092)/((A8093-A8092)/1000)</f>
        <v>-0.750183150183091</v>
      </c>
      <c r="J8093" s="6" t="n">
        <f aca="false">IF(OR(B8093&lt;Rules!$B$2,B8093&gt;Rules!$B$3,ABS(I8093)&gt;Rules!$B$4,OR(B8094&lt;Rules!$B$2,B8094&gt;Rules!$B$3,ABS(I8094)&gt;Rules!$B$4)),1,0)</f>
        <v>0</v>
      </c>
      <c r="K8093" s="6" t="str">
        <f aca="false">IF(F8093=1,COUNTIF($F$2:F8093,1),"")</f>
        <v/>
      </c>
    </row>
    <row r="8094" customFormat="false" ht="15" hidden="false" customHeight="false" outlineLevel="0" collapsed="false">
      <c r="A8094" s="6" t="n">
        <v>63550.368</v>
      </c>
      <c r="B8094" s="6" t="n">
        <v>2.38315018315018</v>
      </c>
      <c r="C8094" s="6" t="n">
        <v>84</v>
      </c>
      <c r="D8094" s="6" t="n">
        <v>-1</v>
      </c>
      <c r="E8094" s="6" t="n">
        <v>2.16190476190476</v>
      </c>
      <c r="F8094" s="6" t="n">
        <v>0</v>
      </c>
      <c r="G8094" s="6" t="n">
        <v>0.208058608058608</v>
      </c>
      <c r="H8094" s="6" t="str">
        <f aca="false">IF(AND(A8094&gt;=Stimuli!$B$2,A8094&lt;=Stimuli!$C$2),Stimuli!$A$2,IF(AND(A8094&gt;=Stimuli!$B$3,A8094&lt;=Stimuli!$C$3),Stimuli!$A$3,IF(AND(A8094&gt;=Stimuli!$B$4,A8094&lt;=Stimuli!$C$4),Stimuli!$A$4,"")))</f>
        <v>02 e.l.f. - Power Grip Styling (30.03s)</v>
      </c>
      <c r="I8094" s="6" t="n">
        <f aca="false">(B8094-B8093)/((A8094-A8093)/1000)</f>
        <v>0.937728937728934</v>
      </c>
      <c r="J8094" s="6" t="n">
        <f aca="false">IF(OR(B8094&lt;Rules!$B$2,B8094&gt;Rules!$B$3,ABS(I8094)&gt;Rules!$B$4,OR(B8095&lt;Rules!$B$2,B8095&gt;Rules!$B$3,ABS(I8095)&gt;Rules!$B$4)),1,0)</f>
        <v>0</v>
      </c>
      <c r="K8094" s="6" t="str">
        <f aca="false">IF(F8094=1,COUNTIF($F$2:F8094,1),"")</f>
        <v/>
      </c>
    </row>
    <row r="8095" customFormat="false" ht="15" hidden="false" customHeight="false" outlineLevel="0" collapsed="false">
      <c r="A8095" s="6" t="n">
        <v>63558.1805</v>
      </c>
      <c r="B8095" s="6" t="n">
        <v>2.37728937728938</v>
      </c>
      <c r="C8095" s="6" t="n">
        <v>84</v>
      </c>
      <c r="D8095" s="6" t="n">
        <v>-1</v>
      </c>
      <c r="E8095" s="6" t="n">
        <v>2.16190476190476</v>
      </c>
      <c r="F8095" s="6" t="n">
        <v>0</v>
      </c>
      <c r="G8095" s="6" t="n">
        <v>0.208058608058608</v>
      </c>
      <c r="H8095" s="6" t="str">
        <f aca="false">IF(AND(A8095&gt;=Stimuli!$B$2,A8095&lt;=Stimuli!$C$2),Stimuli!$A$2,IF(AND(A8095&gt;=Stimuli!$B$3,A8095&lt;=Stimuli!$C$3),Stimuli!$A$3,IF(AND(A8095&gt;=Stimuli!$B$4,A8095&lt;=Stimuli!$C$4),Stimuli!$A$4,"")))</f>
        <v>02 e.l.f. - Power Grip Styling (30.03s)</v>
      </c>
      <c r="I8095" s="6" t="n">
        <f aca="false">(B8095-B8094)/((A8095-A8094)/1000)</f>
        <v>-0.750183150183034</v>
      </c>
      <c r="J8095" s="6" t="n">
        <f aca="false">IF(OR(B8095&lt;Rules!$B$2,B8095&gt;Rules!$B$3,ABS(I8095)&gt;Rules!$B$4,OR(B8096&lt;Rules!$B$2,B8096&gt;Rules!$B$3,ABS(I8096)&gt;Rules!$B$4)),1,0)</f>
        <v>0</v>
      </c>
      <c r="K8095" s="6" t="str">
        <f aca="false">IF(F8095=1,COUNTIF($F$2:F8095,1),"")</f>
        <v/>
      </c>
    </row>
    <row r="8096" customFormat="false" ht="15" hidden="false" customHeight="false" outlineLevel="0" collapsed="false">
      <c r="A8096" s="6" t="n">
        <v>63565.993</v>
      </c>
      <c r="B8096" s="6" t="n">
        <v>2.38461538461538</v>
      </c>
      <c r="C8096" s="6" t="n">
        <v>84</v>
      </c>
      <c r="D8096" s="6" t="n">
        <v>-1</v>
      </c>
      <c r="E8096" s="6" t="n">
        <v>2.16190476190476</v>
      </c>
      <c r="F8096" s="6" t="n">
        <v>0</v>
      </c>
      <c r="G8096" s="6" t="n">
        <v>0.208058608058608</v>
      </c>
      <c r="H8096" s="6" t="str">
        <f aca="false">IF(AND(A8096&gt;=Stimuli!$B$2,A8096&lt;=Stimuli!$C$2),Stimuli!$A$2,IF(AND(A8096&gt;=Stimuli!$B$3,A8096&lt;=Stimuli!$C$3),Stimuli!$A$3,IF(AND(A8096&gt;=Stimuli!$B$4,A8096&lt;=Stimuli!$C$4),Stimuli!$A$4,"")))</f>
        <v>02 e.l.f. - Power Grip Styling (30.03s)</v>
      </c>
      <c r="I8096" s="6" t="n">
        <f aca="false">(B8096-B8095)/((A8096-A8095)/1000)</f>
        <v>0.937728937728764</v>
      </c>
      <c r="J8096" s="6" t="n">
        <f aca="false">IF(OR(B8096&lt;Rules!$B$2,B8096&gt;Rules!$B$3,ABS(I8096)&gt;Rules!$B$4,OR(B8097&lt;Rules!$B$2,B8097&gt;Rules!$B$3,ABS(I8097)&gt;Rules!$B$4)),1,0)</f>
        <v>0</v>
      </c>
      <c r="K8096" s="6" t="str">
        <f aca="false">IF(F8096=1,COUNTIF($F$2:F8096,1),"")</f>
        <v/>
      </c>
    </row>
    <row r="8097" customFormat="false" ht="15" hidden="false" customHeight="false" outlineLevel="0" collapsed="false">
      <c r="A8097" s="6" t="n">
        <v>63573.8055</v>
      </c>
      <c r="B8097" s="6" t="n">
        <v>2.37875457875458</v>
      </c>
      <c r="C8097" s="6" t="n">
        <v>84</v>
      </c>
      <c r="D8097" s="6" t="n">
        <v>-1</v>
      </c>
      <c r="E8097" s="6" t="n">
        <v>2.16190476190476</v>
      </c>
      <c r="F8097" s="6" t="n">
        <v>0</v>
      </c>
      <c r="G8097" s="6" t="n">
        <v>0.208058608058608</v>
      </c>
      <c r="H8097" s="6" t="str">
        <f aca="false">IF(AND(A8097&gt;=Stimuli!$B$2,A8097&lt;=Stimuli!$C$2),Stimuli!$A$2,IF(AND(A8097&gt;=Stimuli!$B$3,A8097&lt;=Stimuli!$C$3),Stimuli!$A$3,IF(AND(A8097&gt;=Stimuli!$B$4,A8097&lt;=Stimuli!$C$4),Stimuli!$A$4,"")))</f>
        <v>02 e.l.f. - Power Grip Styling (30.03s)</v>
      </c>
      <c r="I8097" s="6" t="n">
        <f aca="false">(B8097-B8096)/((A8097-A8096)/1000)</f>
        <v>-0.750183150183034</v>
      </c>
      <c r="J8097" s="6" t="n">
        <f aca="false">IF(OR(B8097&lt;Rules!$B$2,B8097&gt;Rules!$B$3,ABS(I8097)&gt;Rules!$B$4,OR(B8098&lt;Rules!$B$2,B8098&gt;Rules!$B$3,ABS(I8098)&gt;Rules!$B$4)),1,0)</f>
        <v>0</v>
      </c>
      <c r="K8097" s="6" t="str">
        <f aca="false">IF(F8097=1,COUNTIF($F$2:F8097,1),"")</f>
        <v/>
      </c>
    </row>
    <row r="8098" customFormat="false" ht="15" hidden="false" customHeight="false" outlineLevel="0" collapsed="false">
      <c r="A8098" s="6" t="n">
        <v>63581.618</v>
      </c>
      <c r="B8098" s="6" t="n">
        <v>2.38608058608059</v>
      </c>
      <c r="C8098" s="6" t="n">
        <v>84</v>
      </c>
      <c r="D8098" s="6" t="n">
        <v>-1</v>
      </c>
      <c r="E8098" s="6" t="n">
        <v>2.16190476190476</v>
      </c>
      <c r="F8098" s="6" t="n">
        <v>0</v>
      </c>
      <c r="G8098" s="6" t="n">
        <v>0.208058608058608</v>
      </c>
      <c r="H8098" s="6" t="str">
        <f aca="false">IF(AND(A8098&gt;=Stimuli!$B$2,A8098&lt;=Stimuli!$C$2),Stimuli!$A$2,IF(AND(A8098&gt;=Stimuli!$B$3,A8098&lt;=Stimuli!$C$3),Stimuli!$A$3,IF(AND(A8098&gt;=Stimuli!$B$4,A8098&lt;=Stimuli!$C$4),Stimuli!$A$4,"")))</f>
        <v>02 e.l.f. - Power Grip Styling (30.03s)</v>
      </c>
      <c r="I8098" s="6" t="n">
        <f aca="false">(B8098-B8097)/((A8098-A8097)/1000)</f>
        <v>0.937728937728878</v>
      </c>
      <c r="J8098" s="6" t="n">
        <f aca="false">IF(OR(B8098&lt;Rules!$B$2,B8098&gt;Rules!$B$3,ABS(I8098)&gt;Rules!$B$4,OR(B8099&lt;Rules!$B$2,B8099&gt;Rules!$B$3,ABS(I8099)&gt;Rules!$B$4)),1,0)</f>
        <v>0</v>
      </c>
      <c r="K8098" s="6" t="str">
        <f aca="false">IF(F8098=1,COUNTIF($F$2:F8098,1),"")</f>
        <v/>
      </c>
    </row>
    <row r="8099" customFormat="false" ht="15" hidden="false" customHeight="false" outlineLevel="0" collapsed="false">
      <c r="A8099" s="6" t="n">
        <v>63589.4305</v>
      </c>
      <c r="B8099" s="6" t="n">
        <v>2.38021978021978</v>
      </c>
      <c r="C8099" s="6" t="n">
        <v>84</v>
      </c>
      <c r="D8099" s="6" t="n">
        <v>-1</v>
      </c>
      <c r="E8099" s="6" t="n">
        <v>2.16190476190476</v>
      </c>
      <c r="F8099" s="6" t="n">
        <v>0</v>
      </c>
      <c r="G8099" s="6" t="n">
        <v>0.208058608058608</v>
      </c>
      <c r="H8099" s="6" t="str">
        <f aca="false">IF(AND(A8099&gt;=Stimuli!$B$2,A8099&lt;=Stimuli!$C$2),Stimuli!$A$2,IF(AND(A8099&gt;=Stimuli!$B$3,A8099&lt;=Stimuli!$C$3),Stimuli!$A$3,IF(AND(A8099&gt;=Stimuli!$B$4,A8099&lt;=Stimuli!$C$4),Stimuli!$A$4,"")))</f>
        <v>02 e.l.f. - Power Grip Styling (30.03s)</v>
      </c>
      <c r="I8099" s="6" t="n">
        <f aca="false">(B8099-B8098)/((A8099-A8098)/1000)</f>
        <v>-0.750183150183148</v>
      </c>
      <c r="J8099" s="6" t="n">
        <f aca="false">IF(OR(B8099&lt;Rules!$B$2,B8099&gt;Rules!$B$3,ABS(I8099)&gt;Rules!$B$4,OR(B8100&lt;Rules!$B$2,B8100&gt;Rules!$B$3,ABS(I8100)&gt;Rules!$B$4)),1,0)</f>
        <v>0</v>
      </c>
      <c r="K8099" s="6" t="str">
        <f aca="false">IF(F8099=1,COUNTIF($F$2:F8099,1),"")</f>
        <v/>
      </c>
    </row>
    <row r="8100" customFormat="false" ht="15" hidden="false" customHeight="false" outlineLevel="0" collapsed="false">
      <c r="A8100" s="6" t="n">
        <v>63597.243</v>
      </c>
      <c r="B8100" s="6" t="n">
        <v>2.38608058608059</v>
      </c>
      <c r="C8100" s="6" t="n">
        <v>84</v>
      </c>
      <c r="D8100" s="6" t="n">
        <v>-1</v>
      </c>
      <c r="E8100" s="6" t="n">
        <v>2.16190476190476</v>
      </c>
      <c r="F8100" s="6" t="n">
        <v>0</v>
      </c>
      <c r="G8100" s="6" t="n">
        <v>0.208058608058608</v>
      </c>
      <c r="H8100" s="6" t="str">
        <f aca="false">IF(AND(A8100&gt;=Stimuli!$B$2,A8100&lt;=Stimuli!$C$2),Stimuli!$A$2,IF(AND(A8100&gt;=Stimuli!$B$3,A8100&lt;=Stimuli!$C$3),Stimuli!$A$3,IF(AND(A8100&gt;=Stimuli!$B$4,A8100&lt;=Stimuli!$C$4),Stimuli!$A$4,"")))</f>
        <v>02 e.l.f. - Power Grip Styling (30.03s)</v>
      </c>
      <c r="I8100" s="6" t="n">
        <f aca="false">(B8100-B8099)/((A8100-A8099)/1000)</f>
        <v>0.750183150183148</v>
      </c>
      <c r="J8100" s="6" t="n">
        <f aca="false">IF(OR(B8100&lt;Rules!$B$2,B8100&gt;Rules!$B$3,ABS(I8100)&gt;Rules!$B$4,OR(B8101&lt;Rules!$B$2,B8101&gt;Rules!$B$3,ABS(I8101)&gt;Rules!$B$4)),1,0)</f>
        <v>0</v>
      </c>
      <c r="K8100" s="6" t="str">
        <f aca="false">IF(F8100=1,COUNTIF($F$2:F8100,1),"")</f>
        <v/>
      </c>
    </row>
    <row r="8101" customFormat="false" ht="15" hidden="false" customHeight="false" outlineLevel="0" collapsed="false">
      <c r="A8101" s="6" t="n">
        <v>63605.0555</v>
      </c>
      <c r="B8101" s="6" t="n">
        <v>2.38168498168498</v>
      </c>
      <c r="C8101" s="6" t="n">
        <v>84</v>
      </c>
      <c r="D8101" s="6" t="n">
        <v>-1</v>
      </c>
      <c r="E8101" s="6" t="n">
        <v>2.16190476190476</v>
      </c>
      <c r="F8101" s="6" t="n">
        <v>0</v>
      </c>
      <c r="G8101" s="6" t="n">
        <v>0.208058608058608</v>
      </c>
      <c r="H8101" s="6" t="str">
        <f aca="false">IF(AND(A8101&gt;=Stimuli!$B$2,A8101&lt;=Stimuli!$C$2),Stimuli!$A$2,IF(AND(A8101&gt;=Stimuli!$B$3,A8101&lt;=Stimuli!$C$3),Stimuli!$A$3,IF(AND(A8101&gt;=Stimuli!$B$4,A8101&lt;=Stimuli!$C$4),Stimuli!$A$4,"")))</f>
        <v>02 e.l.f. - Power Grip Styling (30.03s)</v>
      </c>
      <c r="I8101" s="6" t="n">
        <f aca="false">(B8101-B8100)/((A8101-A8100)/1000)</f>
        <v>-0.562637362637418</v>
      </c>
      <c r="J8101" s="6" t="n">
        <f aca="false">IF(OR(B8101&lt;Rules!$B$2,B8101&gt;Rules!$B$3,ABS(I8101)&gt;Rules!$B$4,OR(B8102&lt;Rules!$B$2,B8102&gt;Rules!$B$3,ABS(I8102)&gt;Rules!$B$4)),1,0)</f>
        <v>0</v>
      </c>
      <c r="K8101" s="6" t="str">
        <f aca="false">IF(F8101=1,COUNTIF($F$2:F8101,1),"")</f>
        <v/>
      </c>
    </row>
    <row r="8102" customFormat="false" ht="15" hidden="false" customHeight="false" outlineLevel="0" collapsed="false">
      <c r="A8102" s="6" t="n">
        <v>63612.868</v>
      </c>
      <c r="B8102" s="6" t="n">
        <v>2.38608058608059</v>
      </c>
      <c r="C8102" s="6" t="n">
        <v>84</v>
      </c>
      <c r="D8102" s="6" t="n">
        <v>-1</v>
      </c>
      <c r="E8102" s="6" t="n">
        <v>2.16190476190476</v>
      </c>
      <c r="F8102" s="6" t="n">
        <v>0</v>
      </c>
      <c r="G8102" s="6" t="n">
        <v>0.208058608058608</v>
      </c>
      <c r="H8102" s="6" t="str">
        <f aca="false">IF(AND(A8102&gt;=Stimuli!$B$2,A8102&lt;=Stimuli!$C$2),Stimuli!$A$2,IF(AND(A8102&gt;=Stimuli!$B$3,A8102&lt;=Stimuli!$C$3),Stimuli!$A$3,IF(AND(A8102&gt;=Stimuli!$B$4,A8102&lt;=Stimuli!$C$4),Stimuli!$A$4,"")))</f>
        <v>02 e.l.f. - Power Grip Styling (30.03s)</v>
      </c>
      <c r="I8102" s="6" t="n">
        <f aca="false">(B8102-B8101)/((A8102-A8101)/1000)</f>
        <v>0.562637362637418</v>
      </c>
      <c r="J8102" s="6" t="n">
        <f aca="false">IF(OR(B8102&lt;Rules!$B$2,B8102&gt;Rules!$B$3,ABS(I8102)&gt;Rules!$B$4,OR(B8103&lt;Rules!$B$2,B8103&gt;Rules!$B$3,ABS(I8103)&gt;Rules!$B$4)),1,0)</f>
        <v>0</v>
      </c>
      <c r="K8102" s="6" t="str">
        <f aca="false">IF(F8102=1,COUNTIF($F$2:F8102,1),"")</f>
        <v/>
      </c>
    </row>
    <row r="8103" customFormat="false" ht="15" hidden="false" customHeight="false" outlineLevel="0" collapsed="false">
      <c r="A8103" s="6" t="n">
        <v>63620.6805</v>
      </c>
      <c r="B8103" s="6" t="n">
        <v>2.38461538461538</v>
      </c>
      <c r="C8103" s="6" t="n">
        <v>84</v>
      </c>
      <c r="D8103" s="6" t="n">
        <v>-1</v>
      </c>
      <c r="E8103" s="6" t="n">
        <v>2.16190476190476</v>
      </c>
      <c r="F8103" s="6" t="n">
        <v>0</v>
      </c>
      <c r="G8103" s="6" t="n">
        <v>0.208058608058608</v>
      </c>
      <c r="H8103" s="6" t="str">
        <f aca="false">IF(AND(A8103&gt;=Stimuli!$B$2,A8103&lt;=Stimuli!$C$2),Stimuli!$A$2,IF(AND(A8103&gt;=Stimuli!$B$3,A8103&lt;=Stimuli!$C$3),Stimuli!$A$3,IF(AND(A8103&gt;=Stimuli!$B$4,A8103&lt;=Stimuli!$C$4),Stimuli!$A$4,"")))</f>
        <v>02 e.l.f. - Power Grip Styling (30.03s)</v>
      </c>
      <c r="I8103" s="6" t="n">
        <f aca="false">(B8103-B8102)/((A8103-A8102)/1000)</f>
        <v>-0.187545787545844</v>
      </c>
      <c r="J8103" s="6" t="n">
        <f aca="false">IF(OR(B8103&lt;Rules!$B$2,B8103&gt;Rules!$B$3,ABS(I8103)&gt;Rules!$B$4,OR(B8104&lt;Rules!$B$2,B8104&gt;Rules!$B$3,ABS(I8104)&gt;Rules!$B$4)),1,0)</f>
        <v>0</v>
      </c>
      <c r="K8103" s="6" t="str">
        <f aca="false">IF(F8103=1,COUNTIF($F$2:F8103,1),"")</f>
        <v/>
      </c>
    </row>
    <row r="8104" customFormat="false" ht="15" hidden="false" customHeight="false" outlineLevel="0" collapsed="false">
      <c r="A8104" s="6" t="n">
        <v>63628.493</v>
      </c>
      <c r="B8104" s="6" t="n">
        <v>2.38608058608059</v>
      </c>
      <c r="C8104" s="6" t="n">
        <v>84</v>
      </c>
      <c r="D8104" s="6" t="n">
        <v>-1</v>
      </c>
      <c r="E8104" s="6" t="n">
        <v>2.16190476190476</v>
      </c>
      <c r="F8104" s="6" t="n">
        <v>0</v>
      </c>
      <c r="G8104" s="6" t="n">
        <v>0.208058608058608</v>
      </c>
      <c r="H8104" s="6" t="str">
        <f aca="false">IF(AND(A8104&gt;=Stimuli!$B$2,A8104&lt;=Stimuli!$C$2),Stimuli!$A$2,IF(AND(A8104&gt;=Stimuli!$B$3,A8104&lt;=Stimuli!$C$3),Stimuli!$A$3,IF(AND(A8104&gt;=Stimuli!$B$4,A8104&lt;=Stimuli!$C$4),Stimuli!$A$4,"")))</f>
        <v>02 e.l.f. - Power Grip Styling (30.03s)</v>
      </c>
      <c r="I8104" s="6" t="n">
        <f aca="false">(B8104-B8103)/((A8104-A8103)/1000)</f>
        <v>0.187545787545844</v>
      </c>
      <c r="J8104" s="6" t="n">
        <f aca="false">IF(OR(B8104&lt;Rules!$B$2,B8104&gt;Rules!$B$3,ABS(I8104)&gt;Rules!$B$4,OR(B8105&lt;Rules!$B$2,B8105&gt;Rules!$B$3,ABS(I8105)&gt;Rules!$B$4)),1,0)</f>
        <v>0</v>
      </c>
      <c r="K8104" s="6" t="str">
        <f aca="false">IF(F8104=1,COUNTIF($F$2:F8104,1),"")</f>
        <v/>
      </c>
    </row>
    <row r="8105" customFormat="false" ht="15" hidden="false" customHeight="false" outlineLevel="0" collapsed="false">
      <c r="A8105" s="6" t="n">
        <v>63636.3055</v>
      </c>
      <c r="B8105" s="6" t="n">
        <v>2.38608058608059</v>
      </c>
      <c r="C8105" s="6" t="n">
        <v>84</v>
      </c>
      <c r="D8105" s="6" t="n">
        <v>-1</v>
      </c>
      <c r="E8105" s="6" t="n">
        <v>2.16190476190476</v>
      </c>
      <c r="F8105" s="6" t="n">
        <v>0</v>
      </c>
      <c r="G8105" s="6" t="n">
        <v>0.208058608058608</v>
      </c>
      <c r="H8105" s="6" t="str">
        <f aca="false">IF(AND(A8105&gt;=Stimuli!$B$2,A8105&lt;=Stimuli!$C$2),Stimuli!$A$2,IF(AND(A8105&gt;=Stimuli!$B$3,A8105&lt;=Stimuli!$C$3),Stimuli!$A$3,IF(AND(A8105&gt;=Stimuli!$B$4,A8105&lt;=Stimuli!$C$4),Stimuli!$A$4,"")))</f>
        <v>02 e.l.f. - Power Grip Styling (30.03s)</v>
      </c>
      <c r="I8105" s="6" t="n">
        <f aca="false">(B8105-B8104)/((A8105-A8104)/1000)</f>
        <v>0</v>
      </c>
      <c r="J8105" s="6" t="n">
        <f aca="false">IF(OR(B8105&lt;Rules!$B$2,B8105&gt;Rules!$B$3,ABS(I8105)&gt;Rules!$B$4,OR(B8106&lt;Rules!$B$2,B8106&gt;Rules!$B$3,ABS(I8106)&gt;Rules!$B$4)),1,0)</f>
        <v>0</v>
      </c>
      <c r="K8105" s="6" t="str">
        <f aca="false">IF(F8105=1,COUNTIF($F$2:F8105,1),"")</f>
        <v/>
      </c>
    </row>
    <row r="8106" customFormat="false" ht="15" hidden="false" customHeight="false" outlineLevel="0" collapsed="false">
      <c r="A8106" s="6" t="n">
        <v>63644.118</v>
      </c>
      <c r="B8106" s="6" t="n">
        <v>2.38608058608059</v>
      </c>
      <c r="C8106" s="6" t="n">
        <v>84</v>
      </c>
      <c r="D8106" s="6" t="n">
        <v>-1</v>
      </c>
      <c r="E8106" s="6" t="n">
        <v>2.16190476190476</v>
      </c>
      <c r="F8106" s="6" t="n">
        <v>0</v>
      </c>
      <c r="G8106" s="6" t="n">
        <v>0.208058608058608</v>
      </c>
      <c r="H8106" s="6" t="str">
        <f aca="false">IF(AND(A8106&gt;=Stimuli!$B$2,A8106&lt;=Stimuli!$C$2),Stimuli!$A$2,IF(AND(A8106&gt;=Stimuli!$B$3,A8106&lt;=Stimuli!$C$3),Stimuli!$A$3,IF(AND(A8106&gt;=Stimuli!$B$4,A8106&lt;=Stimuli!$C$4),Stimuli!$A$4,"")))</f>
        <v>02 e.l.f. - Power Grip Styling (30.03s)</v>
      </c>
      <c r="I8106" s="6" t="n">
        <f aca="false">(B8106-B8105)/((A8106-A8105)/1000)</f>
        <v>0</v>
      </c>
      <c r="J8106" s="6" t="n">
        <f aca="false">IF(OR(B8106&lt;Rules!$B$2,B8106&gt;Rules!$B$3,ABS(I8106)&gt;Rules!$B$4,OR(B8107&lt;Rules!$B$2,B8107&gt;Rules!$B$3,ABS(I8107)&gt;Rules!$B$4)),1,0)</f>
        <v>0</v>
      </c>
      <c r="K8106" s="6" t="str">
        <f aca="false">IF(F8106=1,COUNTIF($F$2:F8106,1),"")</f>
        <v/>
      </c>
    </row>
    <row r="8107" customFormat="false" ht="15" hidden="false" customHeight="false" outlineLevel="0" collapsed="false">
      <c r="A8107" s="6" t="n">
        <v>63651.9305</v>
      </c>
      <c r="B8107" s="6" t="n">
        <v>2.38901098901099</v>
      </c>
      <c r="C8107" s="6" t="n">
        <v>84</v>
      </c>
      <c r="D8107" s="6" t="n">
        <v>-1</v>
      </c>
      <c r="E8107" s="6" t="n">
        <v>2.16190476190476</v>
      </c>
      <c r="F8107" s="6" t="n">
        <v>0</v>
      </c>
      <c r="G8107" s="6" t="n">
        <v>0.208058608058608</v>
      </c>
      <c r="H8107" s="6" t="str">
        <f aca="false">IF(AND(A8107&gt;=Stimuli!$B$2,A8107&lt;=Stimuli!$C$2),Stimuli!$A$2,IF(AND(A8107&gt;=Stimuli!$B$3,A8107&lt;=Stimuli!$C$3),Stimuli!$A$3,IF(AND(A8107&gt;=Stimuli!$B$4,A8107&lt;=Stimuli!$C$4),Stimuli!$A$4,"")))</f>
        <v>02 e.l.f. - Power Grip Styling (30.03s)</v>
      </c>
      <c r="I8107" s="6" t="n">
        <f aca="false">(B8107-B8106)/((A8107-A8106)/1000)</f>
        <v>0.375091575091574</v>
      </c>
      <c r="J8107" s="6" t="n">
        <f aca="false">IF(OR(B8107&lt;Rules!$B$2,B8107&gt;Rules!$B$3,ABS(I8107)&gt;Rules!$B$4,OR(B8108&lt;Rules!$B$2,B8108&gt;Rules!$B$3,ABS(I8108)&gt;Rules!$B$4)),1,0)</f>
        <v>0</v>
      </c>
      <c r="K8107" s="6" t="str">
        <f aca="false">IF(F8107=1,COUNTIF($F$2:F8107,1),"")</f>
        <v/>
      </c>
    </row>
    <row r="8108" customFormat="false" ht="15" hidden="false" customHeight="false" outlineLevel="0" collapsed="false">
      <c r="A8108" s="6" t="n">
        <v>63659.743</v>
      </c>
      <c r="B8108" s="6" t="n">
        <v>2.38461538461538</v>
      </c>
      <c r="C8108" s="6" t="n">
        <v>84</v>
      </c>
      <c r="D8108" s="6" t="n">
        <v>-1</v>
      </c>
      <c r="E8108" s="6" t="n">
        <v>2.16190476190476</v>
      </c>
      <c r="F8108" s="6" t="n">
        <v>0</v>
      </c>
      <c r="G8108" s="6" t="n">
        <v>0.208058608058608</v>
      </c>
      <c r="H8108" s="6" t="str">
        <f aca="false">IF(AND(A8108&gt;=Stimuli!$B$2,A8108&lt;=Stimuli!$C$2),Stimuli!$A$2,IF(AND(A8108&gt;=Stimuli!$B$3,A8108&lt;=Stimuli!$C$3),Stimuli!$A$3,IF(AND(A8108&gt;=Stimuli!$B$4,A8108&lt;=Stimuli!$C$4),Stimuli!$A$4,"")))</f>
        <v>02 e.l.f. - Power Grip Styling (30.03s)</v>
      </c>
      <c r="I8108" s="6" t="n">
        <f aca="false">(B8108-B8107)/((A8108-A8107)/1000)</f>
        <v>-0.562637362637418</v>
      </c>
      <c r="J8108" s="6" t="n">
        <f aca="false">IF(OR(B8108&lt;Rules!$B$2,B8108&gt;Rules!$B$3,ABS(I8108)&gt;Rules!$B$4,OR(B8109&lt;Rules!$B$2,B8109&gt;Rules!$B$3,ABS(I8109)&gt;Rules!$B$4)),1,0)</f>
        <v>0</v>
      </c>
      <c r="K8108" s="6" t="str">
        <f aca="false">IF(F8108=1,COUNTIF($F$2:F8108,1),"")</f>
        <v/>
      </c>
    </row>
    <row r="8109" customFormat="false" ht="15" hidden="false" customHeight="false" outlineLevel="0" collapsed="false">
      <c r="A8109" s="6" t="n">
        <v>63667.5555</v>
      </c>
      <c r="B8109" s="6" t="n">
        <v>2.39047619047619</v>
      </c>
      <c r="C8109" s="6" t="n">
        <v>84</v>
      </c>
      <c r="D8109" s="6" t="n">
        <v>-1</v>
      </c>
      <c r="E8109" s="6" t="n">
        <v>2.16190476190476</v>
      </c>
      <c r="F8109" s="6" t="n">
        <v>0</v>
      </c>
      <c r="G8109" s="6" t="n">
        <v>0.208058608058608</v>
      </c>
      <c r="H8109" s="6" t="str">
        <f aca="false">IF(AND(A8109&gt;=Stimuli!$B$2,A8109&lt;=Stimuli!$C$2),Stimuli!$A$2,IF(AND(A8109&gt;=Stimuli!$B$3,A8109&lt;=Stimuli!$C$3),Stimuli!$A$3,IF(AND(A8109&gt;=Stimuli!$B$4,A8109&lt;=Stimuli!$C$4),Stimuli!$A$4,"")))</f>
        <v>02 e.l.f. - Power Grip Styling (30.03s)</v>
      </c>
      <c r="I8109" s="6" t="n">
        <f aca="false">(B8109-B8108)/((A8109-A8108)/1000)</f>
        <v>0.750183150183148</v>
      </c>
      <c r="J8109" s="6" t="n">
        <f aca="false">IF(OR(B8109&lt;Rules!$B$2,B8109&gt;Rules!$B$3,ABS(I8109)&gt;Rules!$B$4,OR(B8110&lt;Rules!$B$2,B8110&gt;Rules!$B$3,ABS(I8110)&gt;Rules!$B$4)),1,0)</f>
        <v>0</v>
      </c>
      <c r="K8109" s="6" t="str">
        <f aca="false">IF(F8109=1,COUNTIF($F$2:F8109,1),"")</f>
        <v/>
      </c>
    </row>
    <row r="8110" customFormat="false" ht="15" hidden="false" customHeight="false" outlineLevel="0" collapsed="false">
      <c r="A8110" s="6" t="n">
        <v>63675.368</v>
      </c>
      <c r="B8110" s="6" t="n">
        <v>2.38461538461538</v>
      </c>
      <c r="C8110" s="6" t="n">
        <v>84</v>
      </c>
      <c r="D8110" s="6" t="n">
        <v>-1</v>
      </c>
      <c r="E8110" s="6" t="n">
        <v>2.16190476190476</v>
      </c>
      <c r="F8110" s="6" t="n">
        <v>0</v>
      </c>
      <c r="G8110" s="6" t="n">
        <v>0.208058608058608</v>
      </c>
      <c r="H8110" s="6" t="str">
        <f aca="false">IF(AND(A8110&gt;=Stimuli!$B$2,A8110&lt;=Stimuli!$C$2),Stimuli!$A$2,IF(AND(A8110&gt;=Stimuli!$B$3,A8110&lt;=Stimuli!$C$3),Stimuli!$A$3,IF(AND(A8110&gt;=Stimuli!$B$4,A8110&lt;=Stimuli!$C$4),Stimuli!$A$4,"")))</f>
        <v>02 e.l.f. - Power Grip Styling (30.03s)</v>
      </c>
      <c r="I8110" s="6" t="n">
        <f aca="false">(B8110-B8109)/((A8110-A8109)/1000)</f>
        <v>-0.750183150183148</v>
      </c>
      <c r="J8110" s="6" t="n">
        <f aca="false">IF(OR(B8110&lt;Rules!$B$2,B8110&gt;Rules!$B$3,ABS(I8110)&gt;Rules!$B$4,OR(B8111&lt;Rules!$B$2,B8111&gt;Rules!$B$3,ABS(I8111)&gt;Rules!$B$4)),1,0)</f>
        <v>0</v>
      </c>
      <c r="K8110" s="6" t="str">
        <f aca="false">IF(F8110=1,COUNTIF($F$2:F8110,1),"")</f>
        <v/>
      </c>
    </row>
    <row r="8111" customFormat="false" ht="15" hidden="false" customHeight="false" outlineLevel="0" collapsed="false">
      <c r="A8111" s="6" t="n">
        <v>63683.1805</v>
      </c>
      <c r="B8111" s="6" t="n">
        <v>2.39194139194139</v>
      </c>
      <c r="C8111" s="6" t="n">
        <v>84</v>
      </c>
      <c r="D8111" s="6" t="n">
        <v>-1</v>
      </c>
      <c r="E8111" s="6" t="n">
        <v>2.16190476190476</v>
      </c>
      <c r="F8111" s="6" t="n">
        <v>0</v>
      </c>
      <c r="G8111" s="6" t="n">
        <v>0.208058608058608</v>
      </c>
      <c r="H8111" s="6" t="str">
        <f aca="false">IF(AND(A8111&gt;=Stimuli!$B$2,A8111&lt;=Stimuli!$C$2),Stimuli!$A$2,IF(AND(A8111&gt;=Stimuli!$B$3,A8111&lt;=Stimuli!$C$3),Stimuli!$A$3,IF(AND(A8111&gt;=Stimuli!$B$4,A8111&lt;=Stimuli!$C$4),Stimuli!$A$4,"")))</f>
        <v>02 e.l.f. - Power Grip Styling (30.03s)</v>
      </c>
      <c r="I8111" s="6" t="n">
        <f aca="false">(B8111-B8110)/((A8111-A8110)/1000)</f>
        <v>0.937728937728991</v>
      </c>
      <c r="J8111" s="6" t="n">
        <f aca="false">IF(OR(B8111&lt;Rules!$B$2,B8111&gt;Rules!$B$3,ABS(I8111)&gt;Rules!$B$4,OR(B8112&lt;Rules!$B$2,B8112&gt;Rules!$B$3,ABS(I8112)&gt;Rules!$B$4)),1,0)</f>
        <v>0</v>
      </c>
      <c r="K8111" s="6" t="str">
        <f aca="false">IF(F8111=1,COUNTIF($F$2:F8111,1),"")</f>
        <v/>
      </c>
    </row>
    <row r="8112" customFormat="false" ht="15" hidden="false" customHeight="false" outlineLevel="0" collapsed="false">
      <c r="A8112" s="6" t="n">
        <v>63690.993</v>
      </c>
      <c r="B8112" s="6" t="n">
        <v>2.38461538461538</v>
      </c>
      <c r="C8112" s="6" t="n">
        <v>84</v>
      </c>
      <c r="D8112" s="6" t="n">
        <v>-1</v>
      </c>
      <c r="E8112" s="6" t="n">
        <v>2.16190476190476</v>
      </c>
      <c r="F8112" s="6" t="n">
        <v>0</v>
      </c>
      <c r="G8112" s="6" t="n">
        <v>0.208058608058608</v>
      </c>
      <c r="H8112" s="6" t="str">
        <f aca="false">IF(AND(A8112&gt;=Stimuli!$B$2,A8112&lt;=Stimuli!$C$2),Stimuli!$A$2,IF(AND(A8112&gt;=Stimuli!$B$3,A8112&lt;=Stimuli!$C$3),Stimuli!$A$3,IF(AND(A8112&gt;=Stimuli!$B$4,A8112&lt;=Stimuli!$C$4),Stimuli!$A$4,"")))</f>
        <v>02 e.l.f. - Power Grip Styling (30.03s)</v>
      </c>
      <c r="I8112" s="6" t="n">
        <f aca="false">(B8112-B8111)/((A8112-A8111)/1000)</f>
        <v>-0.937728937728991</v>
      </c>
      <c r="J8112" s="6" t="n">
        <f aca="false">IF(OR(B8112&lt;Rules!$B$2,B8112&gt;Rules!$B$3,ABS(I8112)&gt;Rules!$B$4,OR(B8113&lt;Rules!$B$2,B8113&gt;Rules!$B$3,ABS(I8113)&gt;Rules!$B$4)),1,0)</f>
        <v>0</v>
      </c>
      <c r="K8112" s="6" t="str">
        <f aca="false">IF(F8112=1,COUNTIF($F$2:F8112,1),"")</f>
        <v/>
      </c>
    </row>
    <row r="8113" customFormat="false" ht="15" hidden="false" customHeight="false" outlineLevel="0" collapsed="false">
      <c r="A8113" s="6" t="n">
        <v>63698.8055</v>
      </c>
      <c r="B8113" s="6" t="n">
        <v>2.39340659340659</v>
      </c>
      <c r="C8113" s="6" t="n">
        <v>84</v>
      </c>
      <c r="D8113" s="6" t="n">
        <v>-1</v>
      </c>
      <c r="E8113" s="6" t="n">
        <v>2.16190476190476</v>
      </c>
      <c r="F8113" s="6" t="n">
        <v>1</v>
      </c>
      <c r="G8113" s="6" t="n">
        <v>0.208058608058608</v>
      </c>
      <c r="H8113" s="6" t="str">
        <f aca="false">IF(AND(A8113&gt;=Stimuli!$B$2,A8113&lt;=Stimuli!$C$2),Stimuli!$A$2,IF(AND(A8113&gt;=Stimuli!$B$3,A8113&lt;=Stimuli!$C$3),Stimuli!$A$3,IF(AND(A8113&gt;=Stimuli!$B$4,A8113&lt;=Stimuli!$C$4),Stimuli!$A$4,"")))</f>
        <v>02 e.l.f. - Power Grip Styling (30.03s)</v>
      </c>
      <c r="I8113" s="6" t="n">
        <f aca="false">(B8113-B8112)/((A8113-A8112)/1000)</f>
        <v>1.12527472527472</v>
      </c>
      <c r="J8113" s="6" t="n">
        <f aca="false">IF(OR(B8113&lt;Rules!$B$2,B8113&gt;Rules!$B$3,ABS(I8113)&gt;Rules!$B$4,OR(B8114&lt;Rules!$B$2,B8114&gt;Rules!$B$3,ABS(I8114)&gt;Rules!$B$4)),1,0)</f>
        <v>0</v>
      </c>
      <c r="K8113" s="6" t="n">
        <f aca="false">IF(F8113=1,COUNTIF($F$2:F8113,1),"")</f>
        <v>10</v>
      </c>
    </row>
    <row r="8114" customFormat="false" ht="15" hidden="false" customHeight="false" outlineLevel="0" collapsed="false">
      <c r="A8114" s="6" t="n">
        <v>63706.618</v>
      </c>
      <c r="B8114" s="6" t="n">
        <v>2.38461538461538</v>
      </c>
      <c r="C8114" s="6" t="n">
        <v>84</v>
      </c>
      <c r="D8114" s="6" t="n">
        <v>-1</v>
      </c>
      <c r="E8114" s="6" t="n">
        <v>2.16190476190476</v>
      </c>
      <c r="F8114" s="6" t="n">
        <v>0</v>
      </c>
      <c r="G8114" s="6" t="n">
        <v>0.208058608058608</v>
      </c>
      <c r="H8114" s="6" t="str">
        <f aca="false">IF(AND(A8114&gt;=Stimuli!$B$2,A8114&lt;=Stimuli!$C$2),Stimuli!$A$2,IF(AND(A8114&gt;=Stimuli!$B$3,A8114&lt;=Stimuli!$C$3),Stimuli!$A$3,IF(AND(A8114&gt;=Stimuli!$B$4,A8114&lt;=Stimuli!$C$4),Stimuli!$A$4,"")))</f>
        <v>02 e.l.f. - Power Grip Styling (30.03s)</v>
      </c>
      <c r="I8114" s="6" t="n">
        <f aca="false">(B8114-B8113)/((A8114-A8113)/1000)</f>
        <v>-1.12527472527472</v>
      </c>
      <c r="J8114" s="6" t="n">
        <f aca="false">IF(OR(B8114&lt;Rules!$B$2,B8114&gt;Rules!$B$3,ABS(I8114)&gt;Rules!$B$4,OR(B8115&lt;Rules!$B$2,B8115&gt;Rules!$B$3,ABS(I8115)&gt;Rules!$B$4)),1,0)</f>
        <v>0</v>
      </c>
      <c r="K8114" s="6" t="str">
        <f aca="false">IF(F8114=1,COUNTIF($F$2:F8114,1),"")</f>
        <v/>
      </c>
    </row>
    <row r="8115" customFormat="false" ht="15" hidden="false" customHeight="false" outlineLevel="0" collapsed="false">
      <c r="A8115" s="6" t="n">
        <v>63714.4305</v>
      </c>
      <c r="B8115" s="6" t="n">
        <v>2.39194139194139</v>
      </c>
      <c r="C8115" s="6" t="n">
        <v>84</v>
      </c>
      <c r="D8115" s="6" t="n">
        <v>-1</v>
      </c>
      <c r="E8115" s="6" t="n">
        <v>2.16190476190476</v>
      </c>
      <c r="F8115" s="6" t="n">
        <v>0</v>
      </c>
      <c r="G8115" s="6" t="n">
        <v>0.208058608058608</v>
      </c>
      <c r="H8115" s="6" t="str">
        <f aca="false">IF(AND(A8115&gt;=Stimuli!$B$2,A8115&lt;=Stimuli!$C$2),Stimuli!$A$2,IF(AND(A8115&gt;=Stimuli!$B$3,A8115&lt;=Stimuli!$C$3),Stimuli!$A$3,IF(AND(A8115&gt;=Stimuli!$B$4,A8115&lt;=Stimuli!$C$4),Stimuli!$A$4,"")))</f>
        <v>02 e.l.f. - Power Grip Styling (30.03s)</v>
      </c>
      <c r="I8115" s="6" t="n">
        <f aca="false">(B8115-B8114)/((A8115-A8114)/1000)</f>
        <v>0.937728937728991</v>
      </c>
      <c r="J8115" s="6" t="n">
        <f aca="false">IF(OR(B8115&lt;Rules!$B$2,B8115&gt;Rules!$B$3,ABS(I8115)&gt;Rules!$B$4,OR(B8116&lt;Rules!$B$2,B8116&gt;Rules!$B$3,ABS(I8116)&gt;Rules!$B$4)),1,0)</f>
        <v>0</v>
      </c>
      <c r="K8115" s="6" t="str">
        <f aca="false">IF(F8115=1,COUNTIF($F$2:F8115,1),"")</f>
        <v/>
      </c>
    </row>
    <row r="8116" customFormat="false" ht="15" hidden="false" customHeight="false" outlineLevel="0" collapsed="false">
      <c r="A8116" s="6" t="n">
        <v>63722.243</v>
      </c>
      <c r="B8116" s="6" t="n">
        <v>2.38461538461538</v>
      </c>
      <c r="C8116" s="6" t="n">
        <v>84</v>
      </c>
      <c r="D8116" s="6" t="n">
        <v>-1</v>
      </c>
      <c r="E8116" s="6" t="n">
        <v>2.16190476190476</v>
      </c>
      <c r="F8116" s="6" t="n">
        <v>0</v>
      </c>
      <c r="G8116" s="6" t="n">
        <v>0.208058608058608</v>
      </c>
      <c r="H8116" s="6" t="str">
        <f aca="false">IF(AND(A8116&gt;=Stimuli!$B$2,A8116&lt;=Stimuli!$C$2),Stimuli!$A$2,IF(AND(A8116&gt;=Stimuli!$B$3,A8116&lt;=Stimuli!$C$3),Stimuli!$A$3,IF(AND(A8116&gt;=Stimuli!$B$4,A8116&lt;=Stimuli!$C$4),Stimuli!$A$4,"")))</f>
        <v>02 e.l.f. - Power Grip Styling (30.03s)</v>
      </c>
      <c r="I8116" s="6" t="n">
        <f aca="false">(B8116-B8115)/((A8116-A8115)/1000)</f>
        <v>-0.937728937728991</v>
      </c>
      <c r="J8116" s="6" t="n">
        <f aca="false">IF(OR(B8116&lt;Rules!$B$2,B8116&gt;Rules!$B$3,ABS(I8116)&gt;Rules!$B$4,OR(B8117&lt;Rules!$B$2,B8117&gt;Rules!$B$3,ABS(I8117)&gt;Rules!$B$4)),1,0)</f>
        <v>0</v>
      </c>
      <c r="K8116" s="6" t="str">
        <f aca="false">IF(F8116=1,COUNTIF($F$2:F8116,1),"")</f>
        <v/>
      </c>
    </row>
    <row r="8117" customFormat="false" ht="15" hidden="false" customHeight="false" outlineLevel="0" collapsed="false">
      <c r="A8117" s="6" t="n">
        <v>63730.0555</v>
      </c>
      <c r="B8117" s="6" t="n">
        <v>2.39047619047619</v>
      </c>
      <c r="C8117" s="6" t="n">
        <v>84</v>
      </c>
      <c r="D8117" s="6" t="n">
        <v>-1</v>
      </c>
      <c r="E8117" s="6" t="n">
        <v>2.16190476190476</v>
      </c>
      <c r="F8117" s="6" t="n">
        <v>0</v>
      </c>
      <c r="G8117" s="6" t="n">
        <v>0.208058608058608</v>
      </c>
      <c r="H8117" s="6" t="str">
        <f aca="false">IF(AND(A8117&gt;=Stimuli!$B$2,A8117&lt;=Stimuli!$C$2),Stimuli!$A$2,IF(AND(A8117&gt;=Stimuli!$B$3,A8117&lt;=Stimuli!$C$3),Stimuli!$A$3,IF(AND(A8117&gt;=Stimuli!$B$4,A8117&lt;=Stimuli!$C$4),Stimuli!$A$4,"")))</f>
        <v>02 e.l.f. - Power Grip Styling (30.03s)</v>
      </c>
      <c r="I8117" s="6" t="n">
        <f aca="false">(B8117-B8116)/((A8117-A8116)/1000)</f>
        <v>0.750183150183148</v>
      </c>
      <c r="J8117" s="6" t="n">
        <f aca="false">IF(OR(B8117&lt;Rules!$B$2,B8117&gt;Rules!$B$3,ABS(I8117)&gt;Rules!$B$4,OR(B8118&lt;Rules!$B$2,B8118&gt;Rules!$B$3,ABS(I8118)&gt;Rules!$B$4)),1,0)</f>
        <v>0</v>
      </c>
      <c r="K8117" s="6" t="str">
        <f aca="false">IF(F8117=1,COUNTIF($F$2:F8117,1),"")</f>
        <v/>
      </c>
    </row>
    <row r="8118" customFormat="false" ht="15" hidden="false" customHeight="false" outlineLevel="0" collapsed="false">
      <c r="A8118" s="6" t="n">
        <v>63737.868</v>
      </c>
      <c r="B8118" s="6" t="n">
        <v>2.38608058608059</v>
      </c>
      <c r="C8118" s="6" t="n">
        <v>84</v>
      </c>
      <c r="D8118" s="6" t="n">
        <v>-1</v>
      </c>
      <c r="E8118" s="6" t="n">
        <v>2.16190476190476</v>
      </c>
      <c r="F8118" s="6" t="n">
        <v>0</v>
      </c>
      <c r="G8118" s="6" t="n">
        <v>0.208058608058608</v>
      </c>
      <c r="H8118" s="6" t="str">
        <f aca="false">IF(AND(A8118&gt;=Stimuli!$B$2,A8118&lt;=Stimuli!$C$2),Stimuli!$A$2,IF(AND(A8118&gt;=Stimuli!$B$3,A8118&lt;=Stimuli!$C$3),Stimuli!$A$3,IF(AND(A8118&gt;=Stimuli!$B$4,A8118&lt;=Stimuli!$C$4),Stimuli!$A$4,"")))</f>
        <v>02 e.l.f. - Power Grip Styling (30.03s)</v>
      </c>
      <c r="I8118" s="6" t="n">
        <f aca="false">(B8118-B8117)/((A8118-A8117)/1000)</f>
        <v>-0.562637362637304</v>
      </c>
      <c r="J8118" s="6" t="n">
        <f aca="false">IF(OR(B8118&lt;Rules!$B$2,B8118&gt;Rules!$B$3,ABS(I8118)&gt;Rules!$B$4,OR(B8119&lt;Rules!$B$2,B8119&gt;Rules!$B$3,ABS(I8119)&gt;Rules!$B$4)),1,0)</f>
        <v>0</v>
      </c>
      <c r="K8118" s="6" t="str">
        <f aca="false">IF(F8118=1,COUNTIF($F$2:F8118,1),"")</f>
        <v/>
      </c>
    </row>
    <row r="8119" customFormat="false" ht="15" hidden="false" customHeight="false" outlineLevel="0" collapsed="false">
      <c r="A8119" s="6" t="n">
        <v>63745.6805</v>
      </c>
      <c r="B8119" s="6" t="n">
        <v>2.38901098901099</v>
      </c>
      <c r="C8119" s="6" t="n">
        <v>84</v>
      </c>
      <c r="D8119" s="6" t="n">
        <v>-1</v>
      </c>
      <c r="E8119" s="6" t="n">
        <v>2.16190476190476</v>
      </c>
      <c r="F8119" s="6" t="n">
        <v>0</v>
      </c>
      <c r="G8119" s="6" t="n">
        <v>0.208058608058608</v>
      </c>
      <c r="H8119" s="6" t="str">
        <f aca="false">IF(AND(A8119&gt;=Stimuli!$B$2,A8119&lt;=Stimuli!$C$2),Stimuli!$A$2,IF(AND(A8119&gt;=Stimuli!$B$3,A8119&lt;=Stimuli!$C$3),Stimuli!$A$3,IF(AND(A8119&gt;=Stimuli!$B$4,A8119&lt;=Stimuli!$C$4),Stimuli!$A$4,"")))</f>
        <v>02 e.l.f. - Power Grip Styling (30.03s)</v>
      </c>
      <c r="I8119" s="6" t="n">
        <f aca="false">(B8119-B8118)/((A8119-A8118)/1000)</f>
        <v>0.375091575091574</v>
      </c>
      <c r="J8119" s="6" t="n">
        <f aca="false">IF(OR(B8119&lt;Rules!$B$2,B8119&gt;Rules!$B$3,ABS(I8119)&gt;Rules!$B$4,OR(B8120&lt;Rules!$B$2,B8120&gt;Rules!$B$3,ABS(I8120)&gt;Rules!$B$4)),1,0)</f>
        <v>0</v>
      </c>
      <c r="K8119" s="6" t="str">
        <f aca="false">IF(F8119=1,COUNTIF($F$2:F8119,1),"")</f>
        <v/>
      </c>
    </row>
    <row r="8120" customFormat="false" ht="15" hidden="false" customHeight="false" outlineLevel="0" collapsed="false">
      <c r="A8120" s="6" t="n">
        <v>63753.493</v>
      </c>
      <c r="B8120" s="6" t="n">
        <v>2.38754578754579</v>
      </c>
      <c r="C8120" s="6" t="n">
        <v>84</v>
      </c>
      <c r="D8120" s="6" t="n">
        <v>-1</v>
      </c>
      <c r="E8120" s="6" t="n">
        <v>2.16190476190476</v>
      </c>
      <c r="F8120" s="6" t="n">
        <v>0</v>
      </c>
      <c r="G8120" s="6" t="n">
        <v>0.208058608058608</v>
      </c>
      <c r="H8120" s="6" t="str">
        <f aca="false">IF(AND(A8120&gt;=Stimuli!$B$2,A8120&lt;=Stimuli!$C$2),Stimuli!$A$2,IF(AND(A8120&gt;=Stimuli!$B$3,A8120&lt;=Stimuli!$C$3),Stimuli!$A$3,IF(AND(A8120&gt;=Stimuli!$B$4,A8120&lt;=Stimuli!$C$4),Stimuli!$A$4,"")))</f>
        <v>02 e.l.f. - Power Grip Styling (30.03s)</v>
      </c>
      <c r="I8120" s="6" t="n">
        <f aca="false">(B8120-B8119)/((A8120-A8119)/1000)</f>
        <v>-0.18754578754573</v>
      </c>
      <c r="J8120" s="6" t="n">
        <f aca="false">IF(OR(B8120&lt;Rules!$B$2,B8120&gt;Rules!$B$3,ABS(I8120)&gt;Rules!$B$4,OR(B8121&lt;Rules!$B$2,B8121&gt;Rules!$B$3,ABS(I8121)&gt;Rules!$B$4)),1,0)</f>
        <v>0</v>
      </c>
      <c r="K8120" s="6" t="str">
        <f aca="false">IF(F8120=1,COUNTIF($F$2:F8120,1),"")</f>
        <v/>
      </c>
    </row>
    <row r="8121" customFormat="false" ht="15" hidden="false" customHeight="false" outlineLevel="0" collapsed="false">
      <c r="A8121" s="6" t="n">
        <v>63761.3055</v>
      </c>
      <c r="B8121" s="6" t="n">
        <v>2.38754578754579</v>
      </c>
      <c r="C8121" s="6" t="n">
        <v>84</v>
      </c>
      <c r="D8121" s="6" t="n">
        <v>-1</v>
      </c>
      <c r="E8121" s="6" t="n">
        <v>2.16190476190476</v>
      </c>
      <c r="F8121" s="6" t="n">
        <v>0</v>
      </c>
      <c r="G8121" s="6" t="n">
        <v>0.208058608058608</v>
      </c>
      <c r="H8121" s="6" t="str">
        <f aca="false">IF(AND(A8121&gt;=Stimuli!$B$2,A8121&lt;=Stimuli!$C$2),Stimuli!$A$2,IF(AND(A8121&gt;=Stimuli!$B$3,A8121&lt;=Stimuli!$C$3),Stimuli!$A$3,IF(AND(A8121&gt;=Stimuli!$B$4,A8121&lt;=Stimuli!$C$4),Stimuli!$A$4,"")))</f>
        <v>02 e.l.f. - Power Grip Styling (30.03s)</v>
      </c>
      <c r="I8121" s="6" t="n">
        <f aca="false">(B8121-B8120)/((A8121-A8120)/1000)</f>
        <v>0</v>
      </c>
      <c r="J8121" s="6" t="n">
        <f aca="false">IF(OR(B8121&lt;Rules!$B$2,B8121&gt;Rules!$B$3,ABS(I8121)&gt;Rules!$B$4,OR(B8122&lt;Rules!$B$2,B8122&gt;Rules!$B$3,ABS(I8122)&gt;Rules!$B$4)),1,0)</f>
        <v>0</v>
      </c>
      <c r="K8121" s="6" t="str">
        <f aca="false">IF(F8121=1,COUNTIF($F$2:F8121,1),"")</f>
        <v/>
      </c>
    </row>
    <row r="8122" customFormat="false" ht="15" hidden="false" customHeight="false" outlineLevel="0" collapsed="false">
      <c r="A8122" s="6" t="n">
        <v>63769.118</v>
      </c>
      <c r="B8122" s="6" t="n">
        <v>2.38901098901099</v>
      </c>
      <c r="C8122" s="6" t="n">
        <v>82</v>
      </c>
      <c r="D8122" s="6" t="n">
        <v>726.5625</v>
      </c>
      <c r="E8122" s="6" t="n">
        <v>2.16190476190476</v>
      </c>
      <c r="F8122" s="6" t="n">
        <v>0</v>
      </c>
      <c r="G8122" s="6" t="n">
        <v>0.208058608058608</v>
      </c>
      <c r="H8122" s="6" t="str">
        <f aca="false">IF(AND(A8122&gt;=Stimuli!$B$2,A8122&lt;=Stimuli!$C$2),Stimuli!$A$2,IF(AND(A8122&gt;=Stimuli!$B$3,A8122&lt;=Stimuli!$C$3),Stimuli!$A$3,IF(AND(A8122&gt;=Stimuli!$B$4,A8122&lt;=Stimuli!$C$4),Stimuli!$A$4,"")))</f>
        <v>02 e.l.f. - Power Grip Styling (30.03s)</v>
      </c>
      <c r="I8122" s="6" t="n">
        <f aca="false">(B8122-B8121)/((A8122-A8121)/1000)</f>
        <v>0.18754578754573</v>
      </c>
      <c r="J8122" s="6" t="n">
        <f aca="false">IF(OR(B8122&lt;Rules!$B$2,B8122&gt;Rules!$B$3,ABS(I8122)&gt;Rules!$B$4,OR(B8123&lt;Rules!$B$2,B8123&gt;Rules!$B$3,ABS(I8123)&gt;Rules!$B$4)),1,0)</f>
        <v>0</v>
      </c>
      <c r="K8122" s="6" t="str">
        <f aca="false">IF(F8122=1,COUNTIF($F$2:F8122,1),"")</f>
        <v/>
      </c>
    </row>
    <row r="8123" customFormat="false" ht="15" hidden="false" customHeight="false" outlineLevel="0" collapsed="false">
      <c r="A8123" s="6" t="n">
        <v>63776.9305</v>
      </c>
      <c r="B8123" s="6" t="n">
        <v>2.38608058608059</v>
      </c>
      <c r="C8123" s="6" t="n">
        <v>82</v>
      </c>
      <c r="D8123" s="6" t="n">
        <v>-1</v>
      </c>
      <c r="E8123" s="6" t="n">
        <v>2.16190476190476</v>
      </c>
      <c r="F8123" s="6" t="n">
        <v>0</v>
      </c>
      <c r="G8123" s="6" t="n">
        <v>0.208058608058608</v>
      </c>
      <c r="H8123" s="6" t="str">
        <f aca="false">IF(AND(A8123&gt;=Stimuli!$B$2,A8123&lt;=Stimuli!$C$2),Stimuli!$A$2,IF(AND(A8123&gt;=Stimuli!$B$3,A8123&lt;=Stimuli!$C$3),Stimuli!$A$3,IF(AND(A8123&gt;=Stimuli!$B$4,A8123&lt;=Stimuli!$C$4),Stimuli!$A$4,"")))</f>
        <v>02 e.l.f. - Power Grip Styling (30.03s)</v>
      </c>
      <c r="I8123" s="6" t="n">
        <f aca="false">(B8123-B8122)/((A8123-A8122)/1000)</f>
        <v>-0.375091575091574</v>
      </c>
      <c r="J8123" s="6" t="n">
        <f aca="false">IF(OR(B8123&lt;Rules!$B$2,B8123&gt;Rules!$B$3,ABS(I8123)&gt;Rules!$B$4,OR(B8124&lt;Rules!$B$2,B8124&gt;Rules!$B$3,ABS(I8124)&gt;Rules!$B$4)),1,0)</f>
        <v>0</v>
      </c>
      <c r="K8123" s="6" t="str">
        <f aca="false">IF(F8123=1,COUNTIF($F$2:F8123,1),"")</f>
        <v/>
      </c>
    </row>
    <row r="8124" customFormat="false" ht="15" hidden="false" customHeight="false" outlineLevel="0" collapsed="false">
      <c r="A8124" s="6" t="n">
        <v>63784.743</v>
      </c>
      <c r="B8124" s="6" t="n">
        <v>2.38901098901099</v>
      </c>
      <c r="C8124" s="6" t="n">
        <v>82</v>
      </c>
      <c r="D8124" s="6" t="n">
        <v>-1</v>
      </c>
      <c r="E8124" s="6" t="n">
        <v>2.16190476190476</v>
      </c>
      <c r="F8124" s="6" t="n">
        <v>0</v>
      </c>
      <c r="G8124" s="6" t="n">
        <v>0.208058608058608</v>
      </c>
      <c r="H8124" s="6" t="str">
        <f aca="false">IF(AND(A8124&gt;=Stimuli!$B$2,A8124&lt;=Stimuli!$C$2),Stimuli!$A$2,IF(AND(A8124&gt;=Stimuli!$B$3,A8124&lt;=Stimuli!$C$3),Stimuli!$A$3,IF(AND(A8124&gt;=Stimuli!$B$4,A8124&lt;=Stimuli!$C$4),Stimuli!$A$4,"")))</f>
        <v>02 e.l.f. - Power Grip Styling (30.03s)</v>
      </c>
      <c r="I8124" s="6" t="n">
        <f aca="false">(B8124-B8123)/((A8124-A8123)/1000)</f>
        <v>0.375091575091574</v>
      </c>
      <c r="J8124" s="6" t="n">
        <f aca="false">IF(OR(B8124&lt;Rules!$B$2,B8124&gt;Rules!$B$3,ABS(I8124)&gt;Rules!$B$4,OR(B8125&lt;Rules!$B$2,B8125&gt;Rules!$B$3,ABS(I8125)&gt;Rules!$B$4)),1,0)</f>
        <v>0</v>
      </c>
      <c r="K8124" s="6" t="str">
        <f aca="false">IF(F8124=1,COUNTIF($F$2:F8124,1),"")</f>
        <v/>
      </c>
    </row>
    <row r="8125" customFormat="false" ht="15" hidden="false" customHeight="false" outlineLevel="0" collapsed="false">
      <c r="A8125" s="6" t="n">
        <v>63792.5555</v>
      </c>
      <c r="B8125" s="6" t="n">
        <v>2.38461538461538</v>
      </c>
      <c r="C8125" s="6" t="n">
        <v>82</v>
      </c>
      <c r="D8125" s="6" t="n">
        <v>-1</v>
      </c>
      <c r="E8125" s="6" t="n">
        <v>2.16190476190476</v>
      </c>
      <c r="F8125" s="6" t="n">
        <v>0</v>
      </c>
      <c r="G8125" s="6" t="n">
        <v>0.208058608058608</v>
      </c>
      <c r="H8125" s="6" t="str">
        <f aca="false">IF(AND(A8125&gt;=Stimuli!$B$2,A8125&lt;=Stimuli!$C$2),Stimuli!$A$2,IF(AND(A8125&gt;=Stimuli!$B$3,A8125&lt;=Stimuli!$C$3),Stimuli!$A$3,IF(AND(A8125&gt;=Stimuli!$B$4,A8125&lt;=Stimuli!$C$4),Stimuli!$A$4,"")))</f>
        <v>02 e.l.f. - Power Grip Styling (30.03s)</v>
      </c>
      <c r="I8125" s="6" t="n">
        <f aca="false">(B8125-B8124)/((A8125-A8124)/1000)</f>
        <v>-0.562637362637418</v>
      </c>
      <c r="J8125" s="6" t="n">
        <f aca="false">IF(OR(B8125&lt;Rules!$B$2,B8125&gt;Rules!$B$3,ABS(I8125)&gt;Rules!$B$4,OR(B8126&lt;Rules!$B$2,B8126&gt;Rules!$B$3,ABS(I8126)&gt;Rules!$B$4)),1,0)</f>
        <v>0</v>
      </c>
      <c r="K8125" s="6" t="str">
        <f aca="false">IF(F8125=1,COUNTIF($F$2:F8125,1),"")</f>
        <v/>
      </c>
    </row>
    <row r="8126" customFormat="false" ht="15" hidden="false" customHeight="false" outlineLevel="0" collapsed="false">
      <c r="A8126" s="6" t="n">
        <v>63800.368</v>
      </c>
      <c r="B8126" s="6" t="n">
        <v>2.39047619047619</v>
      </c>
      <c r="C8126" s="6" t="n">
        <v>82</v>
      </c>
      <c r="D8126" s="6" t="n">
        <v>-1</v>
      </c>
      <c r="E8126" s="6" t="n">
        <v>2.16190476190476</v>
      </c>
      <c r="F8126" s="6" t="n">
        <v>0</v>
      </c>
      <c r="G8126" s="6" t="n">
        <v>0.208058608058608</v>
      </c>
      <c r="H8126" s="6" t="str">
        <f aca="false">IF(AND(A8126&gt;=Stimuli!$B$2,A8126&lt;=Stimuli!$C$2),Stimuli!$A$2,IF(AND(A8126&gt;=Stimuli!$B$3,A8126&lt;=Stimuli!$C$3),Stimuli!$A$3,IF(AND(A8126&gt;=Stimuli!$B$4,A8126&lt;=Stimuli!$C$4),Stimuli!$A$4,"")))</f>
        <v>02 e.l.f. - Power Grip Styling (30.03s)</v>
      </c>
      <c r="I8126" s="6" t="n">
        <f aca="false">(B8126-B8125)/((A8126-A8125)/1000)</f>
        <v>0.750183150183148</v>
      </c>
      <c r="J8126" s="6" t="n">
        <f aca="false">IF(OR(B8126&lt;Rules!$B$2,B8126&gt;Rules!$B$3,ABS(I8126)&gt;Rules!$B$4,OR(B8127&lt;Rules!$B$2,B8127&gt;Rules!$B$3,ABS(I8127)&gt;Rules!$B$4)),1,0)</f>
        <v>0</v>
      </c>
      <c r="K8126" s="6" t="str">
        <f aca="false">IF(F8126=1,COUNTIF($F$2:F8126,1),"")</f>
        <v/>
      </c>
    </row>
    <row r="8127" customFormat="false" ht="15" hidden="false" customHeight="false" outlineLevel="0" collapsed="false">
      <c r="A8127" s="6" t="n">
        <v>63808.1805</v>
      </c>
      <c r="B8127" s="6" t="n">
        <v>2.38168498168498</v>
      </c>
      <c r="C8127" s="6" t="n">
        <v>82</v>
      </c>
      <c r="D8127" s="6" t="n">
        <v>-1</v>
      </c>
      <c r="E8127" s="6" t="n">
        <v>2.16190476190476</v>
      </c>
      <c r="F8127" s="6" t="n">
        <v>0</v>
      </c>
      <c r="G8127" s="6" t="n">
        <v>0.208058608058608</v>
      </c>
      <c r="H8127" s="6" t="str">
        <f aca="false">IF(AND(A8127&gt;=Stimuli!$B$2,A8127&lt;=Stimuli!$C$2),Stimuli!$A$2,IF(AND(A8127&gt;=Stimuli!$B$3,A8127&lt;=Stimuli!$C$3),Stimuli!$A$3,IF(AND(A8127&gt;=Stimuli!$B$4,A8127&lt;=Stimuli!$C$4),Stimuli!$A$4,"")))</f>
        <v>02 e.l.f. - Power Grip Styling (30.03s)</v>
      </c>
      <c r="I8127" s="6" t="n">
        <f aca="false">(B8127-B8126)/((A8127-A8126)/1000)</f>
        <v>-1.12527472527472</v>
      </c>
      <c r="J8127" s="6" t="n">
        <f aca="false">IF(OR(B8127&lt;Rules!$B$2,B8127&gt;Rules!$B$3,ABS(I8127)&gt;Rules!$B$4,OR(B8128&lt;Rules!$B$2,B8128&gt;Rules!$B$3,ABS(I8128)&gt;Rules!$B$4)),1,0)</f>
        <v>0</v>
      </c>
      <c r="K8127" s="6" t="str">
        <f aca="false">IF(F8127=1,COUNTIF($F$2:F8127,1),"")</f>
        <v/>
      </c>
    </row>
    <row r="8128" customFormat="false" ht="15" hidden="false" customHeight="false" outlineLevel="0" collapsed="false">
      <c r="A8128" s="6" t="n">
        <v>63815.993</v>
      </c>
      <c r="B8128" s="6" t="n">
        <v>2.38901098901099</v>
      </c>
      <c r="C8128" s="6" t="n">
        <v>82</v>
      </c>
      <c r="D8128" s="6" t="n">
        <v>-1</v>
      </c>
      <c r="E8128" s="6" t="n">
        <v>2.16190476190476</v>
      </c>
      <c r="F8128" s="6" t="n">
        <v>0</v>
      </c>
      <c r="G8128" s="6" t="n">
        <v>0.208058608058608</v>
      </c>
      <c r="H8128" s="6" t="str">
        <f aca="false">IF(AND(A8128&gt;=Stimuli!$B$2,A8128&lt;=Stimuli!$C$2),Stimuli!$A$2,IF(AND(A8128&gt;=Stimuli!$B$3,A8128&lt;=Stimuli!$C$3),Stimuli!$A$3,IF(AND(A8128&gt;=Stimuli!$B$4,A8128&lt;=Stimuli!$C$4),Stimuli!$A$4,"")))</f>
        <v>02 e.l.f. - Power Grip Styling (30.03s)</v>
      </c>
      <c r="I8128" s="6" t="n">
        <f aca="false">(B8128-B8127)/((A8128-A8127)/1000)</f>
        <v>0.937728937728991</v>
      </c>
      <c r="J8128" s="6" t="n">
        <f aca="false">IF(OR(B8128&lt;Rules!$B$2,B8128&gt;Rules!$B$3,ABS(I8128)&gt;Rules!$B$4,OR(B8129&lt;Rules!$B$2,B8129&gt;Rules!$B$3,ABS(I8129)&gt;Rules!$B$4)),1,0)</f>
        <v>0</v>
      </c>
      <c r="K8128" s="6" t="str">
        <f aca="false">IF(F8128=1,COUNTIF($F$2:F8128,1),"")</f>
        <v/>
      </c>
    </row>
    <row r="8129" customFormat="false" ht="15" hidden="false" customHeight="false" outlineLevel="0" collapsed="false">
      <c r="A8129" s="6" t="n">
        <v>63823.8055</v>
      </c>
      <c r="B8129" s="6" t="n">
        <v>2.38168498168498</v>
      </c>
      <c r="C8129" s="6" t="n">
        <v>82</v>
      </c>
      <c r="D8129" s="6" t="n">
        <v>-1</v>
      </c>
      <c r="E8129" s="6" t="n">
        <v>2.16190476190476</v>
      </c>
      <c r="F8129" s="6" t="n">
        <v>0</v>
      </c>
      <c r="G8129" s="6" t="n">
        <v>0.208058608058608</v>
      </c>
      <c r="H8129" s="6" t="str">
        <f aca="false">IF(AND(A8129&gt;=Stimuli!$B$2,A8129&lt;=Stimuli!$C$2),Stimuli!$A$2,IF(AND(A8129&gt;=Stimuli!$B$3,A8129&lt;=Stimuli!$C$3),Stimuli!$A$3,IF(AND(A8129&gt;=Stimuli!$B$4,A8129&lt;=Stimuli!$C$4),Stimuli!$A$4,"")))</f>
        <v>02 e.l.f. - Power Grip Styling (30.03s)</v>
      </c>
      <c r="I8129" s="6" t="n">
        <f aca="false">(B8129-B8128)/((A8129-A8128)/1000)</f>
        <v>-0.937728937728991</v>
      </c>
      <c r="J8129" s="6" t="n">
        <f aca="false">IF(OR(B8129&lt;Rules!$B$2,B8129&gt;Rules!$B$3,ABS(I8129)&gt;Rules!$B$4,OR(B8130&lt;Rules!$B$2,B8130&gt;Rules!$B$3,ABS(I8130)&gt;Rules!$B$4)),1,0)</f>
        <v>0</v>
      </c>
      <c r="K8129" s="6" t="str">
        <f aca="false">IF(F8129=1,COUNTIF($F$2:F8129,1),"")</f>
        <v/>
      </c>
    </row>
    <row r="8130" customFormat="false" ht="15" hidden="false" customHeight="false" outlineLevel="0" collapsed="false">
      <c r="A8130" s="6" t="n">
        <v>63831.618</v>
      </c>
      <c r="B8130" s="6" t="n">
        <v>2.38901098901099</v>
      </c>
      <c r="C8130" s="6" t="n">
        <v>82</v>
      </c>
      <c r="D8130" s="6" t="n">
        <v>-1</v>
      </c>
      <c r="E8130" s="6" t="n">
        <v>2.16190476190476</v>
      </c>
      <c r="F8130" s="6" t="n">
        <v>0</v>
      </c>
      <c r="G8130" s="6" t="n">
        <v>0.208058608058608</v>
      </c>
      <c r="H8130" s="6" t="str">
        <f aca="false">IF(AND(A8130&gt;=Stimuli!$B$2,A8130&lt;=Stimuli!$C$2),Stimuli!$A$2,IF(AND(A8130&gt;=Stimuli!$B$3,A8130&lt;=Stimuli!$C$3),Stimuli!$A$3,IF(AND(A8130&gt;=Stimuli!$B$4,A8130&lt;=Stimuli!$C$4),Stimuli!$A$4,"")))</f>
        <v>02 e.l.f. - Power Grip Styling (30.03s)</v>
      </c>
      <c r="I8130" s="6" t="n">
        <f aca="false">(B8130-B8129)/((A8130-A8129)/1000)</f>
        <v>0.937728937728991</v>
      </c>
      <c r="J8130" s="6" t="n">
        <f aca="false">IF(OR(B8130&lt;Rules!$B$2,B8130&gt;Rules!$B$3,ABS(I8130)&gt;Rules!$B$4,OR(B8131&lt;Rules!$B$2,B8131&gt;Rules!$B$3,ABS(I8131)&gt;Rules!$B$4)),1,0)</f>
        <v>0</v>
      </c>
      <c r="K8130" s="6" t="str">
        <f aca="false">IF(F8130=1,COUNTIF($F$2:F8130,1),"")</f>
        <v/>
      </c>
    </row>
    <row r="8131" customFormat="false" ht="15" hidden="false" customHeight="false" outlineLevel="0" collapsed="false">
      <c r="A8131" s="6" t="n">
        <v>63839.4305</v>
      </c>
      <c r="B8131" s="6" t="n">
        <v>2.38021978021978</v>
      </c>
      <c r="C8131" s="6" t="n">
        <v>82</v>
      </c>
      <c r="D8131" s="6" t="n">
        <v>-1</v>
      </c>
      <c r="E8131" s="6" t="n">
        <v>2.16190476190476</v>
      </c>
      <c r="F8131" s="6" t="n">
        <v>0</v>
      </c>
      <c r="G8131" s="6" t="n">
        <v>0.208058608058608</v>
      </c>
      <c r="H8131" s="6" t="str">
        <f aca="false">IF(AND(A8131&gt;=Stimuli!$B$2,A8131&lt;=Stimuli!$C$2),Stimuli!$A$2,IF(AND(A8131&gt;=Stimuli!$B$3,A8131&lt;=Stimuli!$C$3),Stimuli!$A$3,IF(AND(A8131&gt;=Stimuli!$B$4,A8131&lt;=Stimuli!$C$4),Stimuli!$A$4,"")))</f>
        <v>02 e.l.f. - Power Grip Styling (30.03s)</v>
      </c>
      <c r="I8131" s="6" t="n">
        <f aca="false">(B8131-B8130)/((A8131-A8130)/1000)</f>
        <v>-1.12527472527472</v>
      </c>
      <c r="J8131" s="6" t="n">
        <f aca="false">IF(OR(B8131&lt;Rules!$B$2,B8131&gt;Rules!$B$3,ABS(I8131)&gt;Rules!$B$4,OR(B8132&lt;Rules!$B$2,B8132&gt;Rules!$B$3,ABS(I8132)&gt;Rules!$B$4)),1,0)</f>
        <v>0</v>
      </c>
      <c r="K8131" s="6" t="str">
        <f aca="false">IF(F8131=1,COUNTIF($F$2:F8131,1),"")</f>
        <v/>
      </c>
    </row>
    <row r="8132" customFormat="false" ht="15" hidden="false" customHeight="false" outlineLevel="0" collapsed="false">
      <c r="A8132" s="6" t="n">
        <v>63847.243</v>
      </c>
      <c r="B8132" s="6" t="n">
        <v>2.38608058608059</v>
      </c>
      <c r="C8132" s="6" t="n">
        <v>82</v>
      </c>
      <c r="D8132" s="6" t="n">
        <v>-1</v>
      </c>
      <c r="E8132" s="6" t="n">
        <v>2.16190476190476</v>
      </c>
      <c r="F8132" s="6" t="n">
        <v>0</v>
      </c>
      <c r="G8132" s="6" t="n">
        <v>0.208058608058608</v>
      </c>
      <c r="H8132" s="6" t="str">
        <f aca="false">IF(AND(A8132&gt;=Stimuli!$B$2,A8132&lt;=Stimuli!$C$2),Stimuli!$A$2,IF(AND(A8132&gt;=Stimuli!$B$3,A8132&lt;=Stimuli!$C$3),Stimuli!$A$3,IF(AND(A8132&gt;=Stimuli!$B$4,A8132&lt;=Stimuli!$C$4),Stimuli!$A$4,"")))</f>
        <v>02 e.l.f. - Power Grip Styling (30.03s)</v>
      </c>
      <c r="I8132" s="6" t="n">
        <f aca="false">(B8132-B8131)/((A8132-A8131)/1000)</f>
        <v>0.750183150183148</v>
      </c>
      <c r="J8132" s="6" t="n">
        <f aca="false">IF(OR(B8132&lt;Rules!$B$2,B8132&gt;Rules!$B$3,ABS(I8132)&gt;Rules!$B$4,OR(B8133&lt;Rules!$B$2,B8133&gt;Rules!$B$3,ABS(I8133)&gt;Rules!$B$4)),1,0)</f>
        <v>0</v>
      </c>
      <c r="K8132" s="6" t="str">
        <f aca="false">IF(F8132=1,COUNTIF($F$2:F8132,1),"")</f>
        <v/>
      </c>
    </row>
    <row r="8133" customFormat="false" ht="15" hidden="false" customHeight="false" outlineLevel="0" collapsed="false">
      <c r="A8133" s="6" t="n">
        <v>63855.0555</v>
      </c>
      <c r="B8133" s="6" t="n">
        <v>2.38021978021978</v>
      </c>
      <c r="C8133" s="6" t="n">
        <v>82</v>
      </c>
      <c r="D8133" s="6" t="n">
        <v>-1</v>
      </c>
      <c r="E8133" s="6" t="n">
        <v>2.16190476190476</v>
      </c>
      <c r="F8133" s="6" t="n">
        <v>0</v>
      </c>
      <c r="G8133" s="6" t="n">
        <v>0.208058608058608</v>
      </c>
      <c r="H8133" s="6" t="str">
        <f aca="false">IF(AND(A8133&gt;=Stimuli!$B$2,A8133&lt;=Stimuli!$C$2),Stimuli!$A$2,IF(AND(A8133&gt;=Stimuli!$B$3,A8133&lt;=Stimuli!$C$3),Stimuli!$A$3,IF(AND(A8133&gt;=Stimuli!$B$4,A8133&lt;=Stimuli!$C$4),Stimuli!$A$4,"")))</f>
        <v>02 e.l.f. - Power Grip Styling (30.03s)</v>
      </c>
      <c r="I8133" s="6" t="n">
        <f aca="false">(B8133-B8132)/((A8133-A8132)/1000)</f>
        <v>-0.750183150183148</v>
      </c>
      <c r="J8133" s="6" t="n">
        <f aca="false">IF(OR(B8133&lt;Rules!$B$2,B8133&gt;Rules!$B$3,ABS(I8133)&gt;Rules!$B$4,OR(B8134&lt;Rules!$B$2,B8134&gt;Rules!$B$3,ABS(I8134)&gt;Rules!$B$4)),1,0)</f>
        <v>0</v>
      </c>
      <c r="K8133" s="6" t="str">
        <f aca="false">IF(F8133=1,COUNTIF($F$2:F8133,1),"")</f>
        <v/>
      </c>
    </row>
    <row r="8134" customFormat="false" ht="15" hidden="false" customHeight="false" outlineLevel="0" collapsed="false">
      <c r="A8134" s="6" t="n">
        <v>63862.868</v>
      </c>
      <c r="B8134" s="6" t="n">
        <v>2.38461538461538</v>
      </c>
      <c r="C8134" s="6" t="n">
        <v>82</v>
      </c>
      <c r="D8134" s="6" t="n">
        <v>-1</v>
      </c>
      <c r="E8134" s="6" t="n">
        <v>2.16190476190476</v>
      </c>
      <c r="F8134" s="6" t="n">
        <v>0</v>
      </c>
      <c r="G8134" s="6" t="n">
        <v>0.208058608058608</v>
      </c>
      <c r="H8134" s="6" t="str">
        <f aca="false">IF(AND(A8134&gt;=Stimuli!$B$2,A8134&lt;=Stimuli!$C$2),Stimuli!$A$2,IF(AND(A8134&gt;=Stimuli!$B$3,A8134&lt;=Stimuli!$C$3),Stimuli!$A$3,IF(AND(A8134&gt;=Stimuli!$B$4,A8134&lt;=Stimuli!$C$4),Stimuli!$A$4,"")))</f>
        <v>02 e.l.f. - Power Grip Styling (30.03s)</v>
      </c>
      <c r="I8134" s="6" t="n">
        <f aca="false">(B8134-B8133)/((A8134-A8133)/1000)</f>
        <v>0.562637362637304</v>
      </c>
      <c r="J8134" s="6" t="n">
        <f aca="false">IF(OR(B8134&lt;Rules!$B$2,B8134&gt;Rules!$B$3,ABS(I8134)&gt;Rules!$B$4,OR(B8135&lt;Rules!$B$2,B8135&gt;Rules!$B$3,ABS(I8135)&gt;Rules!$B$4)),1,0)</f>
        <v>0</v>
      </c>
      <c r="K8134" s="6" t="str">
        <f aca="false">IF(F8134=1,COUNTIF($F$2:F8134,1),"")</f>
        <v/>
      </c>
    </row>
    <row r="8135" customFormat="false" ht="15" hidden="false" customHeight="false" outlineLevel="0" collapsed="false">
      <c r="A8135" s="6" t="n">
        <v>63870.6805</v>
      </c>
      <c r="B8135" s="6" t="n">
        <v>2.38021978021978</v>
      </c>
      <c r="C8135" s="6" t="n">
        <v>82</v>
      </c>
      <c r="D8135" s="6" t="n">
        <v>-1</v>
      </c>
      <c r="E8135" s="6" t="n">
        <v>2.16190476190476</v>
      </c>
      <c r="F8135" s="6" t="n">
        <v>0</v>
      </c>
      <c r="G8135" s="6" t="n">
        <v>0.208058608058608</v>
      </c>
      <c r="H8135" s="6" t="str">
        <f aca="false">IF(AND(A8135&gt;=Stimuli!$B$2,A8135&lt;=Stimuli!$C$2),Stimuli!$A$2,IF(AND(A8135&gt;=Stimuli!$B$3,A8135&lt;=Stimuli!$C$3),Stimuli!$A$3,IF(AND(A8135&gt;=Stimuli!$B$4,A8135&lt;=Stimuli!$C$4),Stimuli!$A$4,"")))</f>
        <v>02 e.l.f. - Power Grip Styling (30.03s)</v>
      </c>
      <c r="I8135" s="6" t="n">
        <f aca="false">(B8135-B8134)/((A8135-A8134)/1000)</f>
        <v>-0.562637362637304</v>
      </c>
      <c r="J8135" s="6" t="n">
        <f aca="false">IF(OR(B8135&lt;Rules!$B$2,B8135&gt;Rules!$B$3,ABS(I8135)&gt;Rules!$B$4,OR(B8136&lt;Rules!$B$2,B8136&gt;Rules!$B$3,ABS(I8136)&gt;Rules!$B$4)),1,0)</f>
        <v>0</v>
      </c>
      <c r="K8135" s="6" t="str">
        <f aca="false">IF(F8135=1,COUNTIF($F$2:F8135,1),"")</f>
        <v/>
      </c>
    </row>
    <row r="8136" customFormat="false" ht="15" hidden="false" customHeight="false" outlineLevel="0" collapsed="false">
      <c r="A8136" s="6" t="n">
        <v>63878.493</v>
      </c>
      <c r="B8136" s="6" t="n">
        <v>2.38168498168498</v>
      </c>
      <c r="C8136" s="6" t="n">
        <v>82</v>
      </c>
      <c r="D8136" s="6" t="n">
        <v>-1</v>
      </c>
      <c r="E8136" s="6" t="n">
        <v>2.16190476190476</v>
      </c>
      <c r="F8136" s="6" t="n">
        <v>0</v>
      </c>
      <c r="G8136" s="6" t="n">
        <v>0.208058608058608</v>
      </c>
      <c r="H8136" s="6" t="str">
        <f aca="false">IF(AND(A8136&gt;=Stimuli!$B$2,A8136&lt;=Stimuli!$C$2),Stimuli!$A$2,IF(AND(A8136&gt;=Stimuli!$B$3,A8136&lt;=Stimuli!$C$3),Stimuli!$A$3,IF(AND(A8136&gt;=Stimuli!$B$4,A8136&lt;=Stimuli!$C$4),Stimuli!$A$4,"")))</f>
        <v>02 e.l.f. - Power Grip Styling (30.03s)</v>
      </c>
      <c r="I8136" s="6" t="n">
        <f aca="false">(B8136-B8135)/((A8136-A8135)/1000)</f>
        <v>0.18754578754573</v>
      </c>
      <c r="J8136" s="6" t="n">
        <f aca="false">IF(OR(B8136&lt;Rules!$B$2,B8136&gt;Rules!$B$3,ABS(I8136)&gt;Rules!$B$4,OR(B8137&lt;Rules!$B$2,B8137&gt;Rules!$B$3,ABS(I8137)&gt;Rules!$B$4)),1,0)</f>
        <v>0</v>
      </c>
      <c r="K8136" s="6" t="str">
        <f aca="false">IF(F8136=1,COUNTIF($F$2:F8136,1),"")</f>
        <v/>
      </c>
    </row>
    <row r="8137" customFormat="false" ht="15" hidden="false" customHeight="false" outlineLevel="0" collapsed="false">
      <c r="A8137" s="6" t="n">
        <v>63886.3055</v>
      </c>
      <c r="B8137" s="6" t="n">
        <v>2.38021978021978</v>
      </c>
      <c r="C8137" s="6" t="n">
        <v>82</v>
      </c>
      <c r="D8137" s="6" t="n">
        <v>-1</v>
      </c>
      <c r="E8137" s="6" t="n">
        <v>2.16190476190476</v>
      </c>
      <c r="F8137" s="6" t="n">
        <v>0</v>
      </c>
      <c r="G8137" s="6" t="n">
        <v>0.208058608058608</v>
      </c>
      <c r="H8137" s="6" t="str">
        <f aca="false">IF(AND(A8137&gt;=Stimuli!$B$2,A8137&lt;=Stimuli!$C$2),Stimuli!$A$2,IF(AND(A8137&gt;=Stimuli!$B$3,A8137&lt;=Stimuli!$C$3),Stimuli!$A$3,IF(AND(A8137&gt;=Stimuli!$B$4,A8137&lt;=Stimuli!$C$4),Stimuli!$A$4,"")))</f>
        <v>02 e.l.f. - Power Grip Styling (30.03s)</v>
      </c>
      <c r="I8137" s="6" t="n">
        <f aca="false">(B8137-B8136)/((A8137-A8136)/1000)</f>
        <v>-0.18754578754573</v>
      </c>
      <c r="J8137" s="6" t="n">
        <f aca="false">IF(OR(B8137&lt;Rules!$B$2,B8137&gt;Rules!$B$3,ABS(I8137)&gt;Rules!$B$4,OR(B8138&lt;Rules!$B$2,B8138&gt;Rules!$B$3,ABS(I8138)&gt;Rules!$B$4)),1,0)</f>
        <v>0</v>
      </c>
      <c r="K8137" s="6" t="str">
        <f aca="false">IF(F8137=1,COUNTIF($F$2:F8137,1),"")</f>
        <v/>
      </c>
    </row>
    <row r="8138" customFormat="false" ht="15" hidden="false" customHeight="false" outlineLevel="0" collapsed="false">
      <c r="A8138" s="6" t="n">
        <v>63894.118</v>
      </c>
      <c r="B8138" s="6" t="n">
        <v>2.37875457875458</v>
      </c>
      <c r="C8138" s="6" t="n">
        <v>82</v>
      </c>
      <c r="D8138" s="6" t="n">
        <v>-1</v>
      </c>
      <c r="E8138" s="6" t="n">
        <v>2.16190476190476</v>
      </c>
      <c r="F8138" s="6" t="n">
        <v>0</v>
      </c>
      <c r="G8138" s="6" t="n">
        <v>0.208058608058608</v>
      </c>
      <c r="H8138" s="6" t="str">
        <f aca="false">IF(AND(A8138&gt;=Stimuli!$B$2,A8138&lt;=Stimuli!$C$2),Stimuli!$A$2,IF(AND(A8138&gt;=Stimuli!$B$3,A8138&lt;=Stimuli!$C$3),Stimuli!$A$3,IF(AND(A8138&gt;=Stimuli!$B$4,A8138&lt;=Stimuli!$C$4),Stimuli!$A$4,"")))</f>
        <v>02 e.l.f. - Power Grip Styling (30.03s)</v>
      </c>
      <c r="I8138" s="6" t="n">
        <f aca="false">(B8138-B8137)/((A8138-A8137)/1000)</f>
        <v>-0.18754578754573</v>
      </c>
      <c r="J8138" s="6" t="n">
        <f aca="false">IF(OR(B8138&lt;Rules!$B$2,B8138&gt;Rules!$B$3,ABS(I8138)&gt;Rules!$B$4,OR(B8139&lt;Rules!$B$2,B8139&gt;Rules!$B$3,ABS(I8139)&gt;Rules!$B$4)),1,0)</f>
        <v>0</v>
      </c>
      <c r="K8138" s="6" t="str">
        <f aca="false">IF(F8138=1,COUNTIF($F$2:F8138,1),"")</f>
        <v/>
      </c>
    </row>
    <row r="8139" customFormat="false" ht="15" hidden="false" customHeight="false" outlineLevel="0" collapsed="false">
      <c r="A8139" s="6" t="n">
        <v>63901.9305</v>
      </c>
      <c r="B8139" s="6" t="n">
        <v>2.38168498168498</v>
      </c>
      <c r="C8139" s="6" t="n">
        <v>82</v>
      </c>
      <c r="D8139" s="6" t="n">
        <v>-1</v>
      </c>
      <c r="E8139" s="6" t="n">
        <v>2.16190476190476</v>
      </c>
      <c r="F8139" s="6" t="n">
        <v>0</v>
      </c>
      <c r="G8139" s="6" t="n">
        <v>0.208058608058608</v>
      </c>
      <c r="H8139" s="6" t="str">
        <f aca="false">IF(AND(A8139&gt;=Stimuli!$B$2,A8139&lt;=Stimuli!$C$2),Stimuli!$A$2,IF(AND(A8139&gt;=Stimuli!$B$3,A8139&lt;=Stimuli!$C$3),Stimuli!$A$3,IF(AND(A8139&gt;=Stimuli!$B$4,A8139&lt;=Stimuli!$C$4),Stimuli!$A$4,"")))</f>
        <v>02 e.l.f. - Power Grip Styling (30.03s)</v>
      </c>
      <c r="I8139" s="6" t="n">
        <f aca="false">(B8139-B8138)/((A8139-A8138)/1000)</f>
        <v>0.37509157509146</v>
      </c>
      <c r="J8139" s="6" t="n">
        <f aca="false">IF(OR(B8139&lt;Rules!$B$2,B8139&gt;Rules!$B$3,ABS(I8139)&gt;Rules!$B$4,OR(B8140&lt;Rules!$B$2,B8140&gt;Rules!$B$3,ABS(I8140)&gt;Rules!$B$4)),1,0)</f>
        <v>0</v>
      </c>
      <c r="K8139" s="6" t="str">
        <f aca="false">IF(F8139=1,COUNTIF($F$2:F8139,1),"")</f>
        <v/>
      </c>
    </row>
    <row r="8140" customFormat="false" ht="15" hidden="false" customHeight="false" outlineLevel="0" collapsed="false">
      <c r="A8140" s="6" t="n">
        <v>63909.743</v>
      </c>
      <c r="B8140" s="6" t="n">
        <v>2.37582417582418</v>
      </c>
      <c r="C8140" s="6" t="n">
        <v>82</v>
      </c>
      <c r="D8140" s="6" t="n">
        <v>-1</v>
      </c>
      <c r="E8140" s="6" t="n">
        <v>2.16190476190476</v>
      </c>
      <c r="F8140" s="6" t="n">
        <v>0</v>
      </c>
      <c r="G8140" s="6" t="n">
        <v>0.208058608058608</v>
      </c>
      <c r="H8140" s="6" t="str">
        <f aca="false">IF(AND(A8140&gt;=Stimuli!$B$2,A8140&lt;=Stimuli!$C$2),Stimuli!$A$2,IF(AND(A8140&gt;=Stimuli!$B$3,A8140&lt;=Stimuli!$C$3),Stimuli!$A$3,IF(AND(A8140&gt;=Stimuli!$B$4,A8140&lt;=Stimuli!$C$4),Stimuli!$A$4,"")))</f>
        <v>02 e.l.f. - Power Grip Styling (30.03s)</v>
      </c>
      <c r="I8140" s="6" t="n">
        <f aca="false">(B8140-B8139)/((A8140-A8139)/1000)</f>
        <v>-0.750183150183091</v>
      </c>
      <c r="J8140" s="6" t="n">
        <f aca="false">IF(OR(B8140&lt;Rules!$B$2,B8140&gt;Rules!$B$3,ABS(I8140)&gt;Rules!$B$4,OR(B8141&lt;Rules!$B$2,B8141&gt;Rules!$B$3,ABS(I8141)&gt;Rules!$B$4)),1,0)</f>
        <v>0</v>
      </c>
      <c r="K8140" s="6" t="str">
        <f aca="false">IF(F8140=1,COUNTIF($F$2:F8140,1),"")</f>
        <v/>
      </c>
    </row>
    <row r="8141" customFormat="false" ht="15" hidden="false" customHeight="false" outlineLevel="0" collapsed="false">
      <c r="A8141" s="6" t="n">
        <v>63917.5555</v>
      </c>
      <c r="B8141" s="6" t="n">
        <v>2.38021978021978</v>
      </c>
      <c r="C8141" s="6" t="n">
        <v>82</v>
      </c>
      <c r="D8141" s="6" t="n">
        <v>-1</v>
      </c>
      <c r="E8141" s="6" t="n">
        <v>2.16190476190476</v>
      </c>
      <c r="F8141" s="6" t="n">
        <v>0</v>
      </c>
      <c r="G8141" s="6" t="n">
        <v>0.208058608058608</v>
      </c>
      <c r="H8141" s="6" t="str">
        <f aca="false">IF(AND(A8141&gt;=Stimuli!$B$2,A8141&lt;=Stimuli!$C$2),Stimuli!$A$2,IF(AND(A8141&gt;=Stimuli!$B$3,A8141&lt;=Stimuli!$C$3),Stimuli!$A$3,IF(AND(A8141&gt;=Stimuli!$B$4,A8141&lt;=Stimuli!$C$4),Stimuli!$A$4,"")))</f>
        <v>02 e.l.f. - Power Grip Styling (30.03s)</v>
      </c>
      <c r="I8141" s="6" t="n">
        <f aca="false">(B8141-B8140)/((A8141-A8140)/1000)</f>
        <v>0.562637362637361</v>
      </c>
      <c r="J8141" s="6" t="n">
        <f aca="false">IF(OR(B8141&lt;Rules!$B$2,B8141&gt;Rules!$B$3,ABS(I8141)&gt;Rules!$B$4,OR(B8142&lt;Rules!$B$2,B8142&gt;Rules!$B$3,ABS(I8142)&gt;Rules!$B$4)),1,0)</f>
        <v>0</v>
      </c>
      <c r="K8141" s="6" t="str">
        <f aca="false">IF(F8141=1,COUNTIF($F$2:F8141,1),"")</f>
        <v/>
      </c>
    </row>
    <row r="8142" customFormat="false" ht="15" hidden="false" customHeight="false" outlineLevel="0" collapsed="false">
      <c r="A8142" s="6" t="n">
        <v>63925.368</v>
      </c>
      <c r="B8142" s="6" t="n">
        <v>2.37435897435897</v>
      </c>
      <c r="C8142" s="6" t="n">
        <v>82</v>
      </c>
      <c r="D8142" s="6" t="n">
        <v>-1</v>
      </c>
      <c r="E8142" s="6" t="n">
        <v>2.16190476190476</v>
      </c>
      <c r="F8142" s="6" t="n">
        <v>0</v>
      </c>
      <c r="G8142" s="6" t="n">
        <v>0.208058608058608</v>
      </c>
      <c r="H8142" s="6" t="str">
        <f aca="false">IF(AND(A8142&gt;=Stimuli!$B$2,A8142&lt;=Stimuli!$C$2),Stimuli!$A$2,IF(AND(A8142&gt;=Stimuli!$B$3,A8142&lt;=Stimuli!$C$3),Stimuli!$A$3,IF(AND(A8142&gt;=Stimuli!$B$4,A8142&lt;=Stimuli!$C$4),Stimuli!$A$4,"")))</f>
        <v>02 e.l.f. - Power Grip Styling (30.03s)</v>
      </c>
      <c r="I8142" s="6" t="n">
        <f aca="false">(B8142-B8141)/((A8142-A8141)/1000)</f>
        <v>-0.750183150183204</v>
      </c>
      <c r="J8142" s="6" t="n">
        <f aca="false">IF(OR(B8142&lt;Rules!$B$2,B8142&gt;Rules!$B$3,ABS(I8142)&gt;Rules!$B$4,OR(B8143&lt;Rules!$B$2,B8143&gt;Rules!$B$3,ABS(I8143)&gt;Rules!$B$4)),1,0)</f>
        <v>0</v>
      </c>
      <c r="K8142" s="6" t="str">
        <f aca="false">IF(F8142=1,COUNTIF($F$2:F8142,1),"")</f>
        <v/>
      </c>
    </row>
    <row r="8143" customFormat="false" ht="15" hidden="false" customHeight="false" outlineLevel="0" collapsed="false">
      <c r="A8143" s="6" t="n">
        <v>63933.1805</v>
      </c>
      <c r="B8143" s="6" t="n">
        <v>2.38021978021978</v>
      </c>
      <c r="C8143" s="6" t="n">
        <v>82</v>
      </c>
      <c r="D8143" s="6" t="n">
        <v>-1</v>
      </c>
      <c r="E8143" s="6" t="n">
        <v>2.16190476190476</v>
      </c>
      <c r="F8143" s="6" t="n">
        <v>0</v>
      </c>
      <c r="G8143" s="6" t="n">
        <v>0.208058608058608</v>
      </c>
      <c r="H8143" s="6" t="str">
        <f aca="false">IF(AND(A8143&gt;=Stimuli!$B$2,A8143&lt;=Stimuli!$C$2),Stimuli!$A$2,IF(AND(A8143&gt;=Stimuli!$B$3,A8143&lt;=Stimuli!$C$3),Stimuli!$A$3,IF(AND(A8143&gt;=Stimuli!$B$4,A8143&lt;=Stimuli!$C$4),Stimuli!$A$4,"")))</f>
        <v>02 e.l.f. - Power Grip Styling (30.03s)</v>
      </c>
      <c r="I8143" s="6" t="n">
        <f aca="false">(B8143-B8142)/((A8143-A8142)/1000)</f>
        <v>0.750183150183204</v>
      </c>
      <c r="J8143" s="6" t="n">
        <f aca="false">IF(OR(B8143&lt;Rules!$B$2,B8143&gt;Rules!$B$3,ABS(I8143)&gt;Rules!$B$4,OR(B8144&lt;Rules!$B$2,B8144&gt;Rules!$B$3,ABS(I8144)&gt;Rules!$B$4)),1,0)</f>
        <v>0</v>
      </c>
      <c r="K8143" s="6" t="str">
        <f aca="false">IF(F8143=1,COUNTIF($F$2:F8143,1),"")</f>
        <v/>
      </c>
    </row>
    <row r="8144" customFormat="false" ht="15" hidden="false" customHeight="false" outlineLevel="0" collapsed="false">
      <c r="A8144" s="6" t="n">
        <v>63940.993</v>
      </c>
      <c r="B8144" s="6" t="n">
        <v>2.37289377289377</v>
      </c>
      <c r="C8144" s="6" t="n">
        <v>82</v>
      </c>
      <c r="D8144" s="6" t="n">
        <v>-1</v>
      </c>
      <c r="E8144" s="6" t="n">
        <v>2.16190476190476</v>
      </c>
      <c r="F8144" s="6" t="n">
        <v>0</v>
      </c>
      <c r="G8144" s="6" t="n">
        <v>0.208058608058608</v>
      </c>
      <c r="H8144" s="6" t="str">
        <f aca="false">IF(AND(A8144&gt;=Stimuli!$B$2,A8144&lt;=Stimuli!$C$2),Stimuli!$A$2,IF(AND(A8144&gt;=Stimuli!$B$3,A8144&lt;=Stimuli!$C$3),Stimuli!$A$3,IF(AND(A8144&gt;=Stimuli!$B$4,A8144&lt;=Stimuli!$C$4),Stimuli!$A$4,"")))</f>
        <v>02 e.l.f. - Power Grip Styling (30.03s)</v>
      </c>
      <c r="I8144" s="6" t="n">
        <f aca="false">(B8144-B8143)/((A8144-A8143)/1000)</f>
        <v>-0.937728937729048</v>
      </c>
      <c r="J8144" s="6" t="n">
        <f aca="false">IF(OR(B8144&lt;Rules!$B$2,B8144&gt;Rules!$B$3,ABS(I8144)&gt;Rules!$B$4,OR(B8145&lt;Rules!$B$2,B8145&gt;Rules!$B$3,ABS(I8145)&gt;Rules!$B$4)),1,0)</f>
        <v>0</v>
      </c>
      <c r="K8144" s="6" t="str">
        <f aca="false">IF(F8144=1,COUNTIF($F$2:F8144,1),"")</f>
        <v/>
      </c>
    </row>
    <row r="8145" customFormat="false" ht="15" hidden="false" customHeight="false" outlineLevel="0" collapsed="false">
      <c r="A8145" s="6" t="n">
        <v>63948.8055</v>
      </c>
      <c r="B8145" s="6" t="n">
        <v>2.38021978021978</v>
      </c>
      <c r="C8145" s="6" t="n">
        <v>82</v>
      </c>
      <c r="D8145" s="6" t="n">
        <v>-1</v>
      </c>
      <c r="E8145" s="6" t="n">
        <v>2.16190476190476</v>
      </c>
      <c r="F8145" s="6" t="n">
        <v>0</v>
      </c>
      <c r="G8145" s="6" t="n">
        <v>0.208058608058608</v>
      </c>
      <c r="H8145" s="6" t="str">
        <f aca="false">IF(AND(A8145&gt;=Stimuli!$B$2,A8145&lt;=Stimuli!$C$2),Stimuli!$A$2,IF(AND(A8145&gt;=Stimuli!$B$3,A8145&lt;=Stimuli!$C$3),Stimuli!$A$3,IF(AND(A8145&gt;=Stimuli!$B$4,A8145&lt;=Stimuli!$C$4),Stimuli!$A$4,"")))</f>
        <v>02 e.l.f. - Power Grip Styling (30.03s)</v>
      </c>
      <c r="I8145" s="6" t="n">
        <f aca="false">(B8145-B8144)/((A8145-A8144)/1000)</f>
        <v>0.937728937729048</v>
      </c>
      <c r="J8145" s="6" t="n">
        <f aca="false">IF(OR(B8145&lt;Rules!$B$2,B8145&gt;Rules!$B$3,ABS(I8145)&gt;Rules!$B$4,OR(B8146&lt;Rules!$B$2,B8146&gt;Rules!$B$3,ABS(I8146)&gt;Rules!$B$4)),1,0)</f>
        <v>0</v>
      </c>
      <c r="K8145" s="6" t="str">
        <f aca="false">IF(F8145=1,COUNTIF($F$2:F8145,1),"")</f>
        <v/>
      </c>
    </row>
    <row r="8146" customFormat="false" ht="15" hidden="false" customHeight="false" outlineLevel="0" collapsed="false">
      <c r="A8146" s="6" t="n">
        <v>63956.618</v>
      </c>
      <c r="B8146" s="6" t="n">
        <v>2.37142857142857</v>
      </c>
      <c r="C8146" s="6" t="n">
        <v>82</v>
      </c>
      <c r="D8146" s="6" t="n">
        <v>-1</v>
      </c>
      <c r="E8146" s="6" t="n">
        <v>2.16190476190476</v>
      </c>
      <c r="F8146" s="6" t="n">
        <v>0</v>
      </c>
      <c r="G8146" s="6" t="n">
        <v>0.208058608058608</v>
      </c>
      <c r="H8146" s="6" t="str">
        <f aca="false">IF(AND(A8146&gt;=Stimuli!$B$2,A8146&lt;=Stimuli!$C$2),Stimuli!$A$2,IF(AND(A8146&gt;=Stimuli!$B$3,A8146&lt;=Stimuli!$C$3),Stimuli!$A$3,IF(AND(A8146&gt;=Stimuli!$B$4,A8146&lt;=Stimuli!$C$4),Stimuli!$A$4,"")))</f>
        <v>02 e.l.f. - Power Grip Styling (30.03s)</v>
      </c>
      <c r="I8146" s="6" t="n">
        <f aca="false">(B8146-B8145)/((A8146-A8145)/1000)</f>
        <v>-1.12527472527478</v>
      </c>
      <c r="J8146" s="6" t="n">
        <f aca="false">IF(OR(B8146&lt;Rules!$B$2,B8146&gt;Rules!$B$3,ABS(I8146)&gt;Rules!$B$4,OR(B8147&lt;Rules!$B$2,B8147&gt;Rules!$B$3,ABS(I8147)&gt;Rules!$B$4)),1,0)</f>
        <v>0</v>
      </c>
      <c r="K8146" s="6" t="str">
        <f aca="false">IF(F8146=1,COUNTIF($F$2:F8146,1),"")</f>
        <v/>
      </c>
    </row>
    <row r="8147" customFormat="false" ht="15" hidden="false" customHeight="false" outlineLevel="0" collapsed="false">
      <c r="A8147" s="6" t="n">
        <v>63964.4305</v>
      </c>
      <c r="B8147" s="6" t="n">
        <v>2.37728937728938</v>
      </c>
      <c r="C8147" s="6" t="n">
        <v>82</v>
      </c>
      <c r="D8147" s="6" t="n">
        <v>-1</v>
      </c>
      <c r="E8147" s="6" t="n">
        <v>2.16190476190476</v>
      </c>
      <c r="F8147" s="6" t="n">
        <v>0</v>
      </c>
      <c r="G8147" s="6" t="n">
        <v>0.208058608058608</v>
      </c>
      <c r="H8147" s="6" t="str">
        <f aca="false">IF(AND(A8147&gt;=Stimuli!$B$2,A8147&lt;=Stimuli!$C$2),Stimuli!$A$2,IF(AND(A8147&gt;=Stimuli!$B$3,A8147&lt;=Stimuli!$C$3),Stimuli!$A$3,IF(AND(A8147&gt;=Stimuli!$B$4,A8147&lt;=Stimuli!$C$4),Stimuli!$A$4,"")))</f>
        <v>02 e.l.f. - Power Grip Styling (30.03s)</v>
      </c>
      <c r="I8147" s="6" t="n">
        <f aca="false">(B8147-B8146)/((A8147-A8146)/1000)</f>
        <v>0.750183150183318</v>
      </c>
      <c r="J8147" s="6" t="n">
        <f aca="false">IF(OR(B8147&lt;Rules!$B$2,B8147&gt;Rules!$B$3,ABS(I8147)&gt;Rules!$B$4,OR(B8148&lt;Rules!$B$2,B8148&gt;Rules!$B$3,ABS(I8148)&gt;Rules!$B$4)),1,0)</f>
        <v>0</v>
      </c>
      <c r="K8147" s="6" t="str">
        <f aca="false">IF(F8147=1,COUNTIF($F$2:F8147,1),"")</f>
        <v/>
      </c>
    </row>
    <row r="8148" customFormat="false" ht="15" hidden="false" customHeight="false" outlineLevel="0" collapsed="false">
      <c r="A8148" s="6" t="n">
        <v>63972.243</v>
      </c>
      <c r="B8148" s="6" t="n">
        <v>2.36996336996337</v>
      </c>
      <c r="C8148" s="6" t="n">
        <v>82</v>
      </c>
      <c r="D8148" s="6" t="n">
        <v>-1</v>
      </c>
      <c r="E8148" s="6" t="n">
        <v>2.16190476190476</v>
      </c>
      <c r="F8148" s="6" t="n">
        <v>0</v>
      </c>
      <c r="G8148" s="6" t="n">
        <v>0.208058608058608</v>
      </c>
      <c r="H8148" s="6" t="str">
        <f aca="false">IF(AND(A8148&gt;=Stimuli!$B$2,A8148&lt;=Stimuli!$C$2),Stimuli!$A$2,IF(AND(A8148&gt;=Stimuli!$B$3,A8148&lt;=Stimuli!$C$3),Stimuli!$A$3,IF(AND(A8148&gt;=Stimuli!$B$4,A8148&lt;=Stimuli!$C$4),Stimuli!$A$4,"")))</f>
        <v>02 e.l.f. - Power Grip Styling (30.03s)</v>
      </c>
      <c r="I8148" s="6" t="n">
        <f aca="false">(B8148-B8147)/((A8148-A8147)/1000)</f>
        <v>-0.937728937729162</v>
      </c>
      <c r="J8148" s="6" t="n">
        <f aca="false">IF(OR(B8148&lt;Rules!$B$2,B8148&gt;Rules!$B$3,ABS(I8148)&gt;Rules!$B$4,OR(B8149&lt;Rules!$B$2,B8149&gt;Rules!$B$3,ABS(I8149)&gt;Rules!$B$4)),1,0)</f>
        <v>0</v>
      </c>
      <c r="K8148" s="6" t="str">
        <f aca="false">IF(F8148=1,COUNTIF($F$2:F8148,1),"")</f>
        <v/>
      </c>
    </row>
    <row r="8149" customFormat="false" ht="15" hidden="false" customHeight="false" outlineLevel="0" collapsed="false">
      <c r="A8149" s="6" t="n">
        <v>63980.0555</v>
      </c>
      <c r="B8149" s="6" t="n">
        <v>2.37435897435897</v>
      </c>
      <c r="C8149" s="6" t="n">
        <v>82</v>
      </c>
      <c r="D8149" s="6" t="n">
        <v>-1</v>
      </c>
      <c r="E8149" s="6" t="n">
        <v>2.16190476190476</v>
      </c>
      <c r="F8149" s="6" t="n">
        <v>0</v>
      </c>
      <c r="G8149" s="6" t="n">
        <v>0.208058608058608</v>
      </c>
      <c r="H8149" s="6" t="str">
        <f aca="false">IF(AND(A8149&gt;=Stimuli!$B$2,A8149&lt;=Stimuli!$C$2),Stimuli!$A$2,IF(AND(A8149&gt;=Stimuli!$B$3,A8149&lt;=Stimuli!$C$3),Stimuli!$A$3,IF(AND(A8149&gt;=Stimuli!$B$4,A8149&lt;=Stimuli!$C$4),Stimuli!$A$4,"")))</f>
        <v>02 e.l.f. - Power Grip Styling (30.03s)</v>
      </c>
      <c r="I8149" s="6" t="n">
        <f aca="false">(B8149-B8148)/((A8149-A8148)/1000)</f>
        <v>0.562637362637418</v>
      </c>
      <c r="J8149" s="6" t="n">
        <f aca="false">IF(OR(B8149&lt;Rules!$B$2,B8149&gt;Rules!$B$3,ABS(I8149)&gt;Rules!$B$4,OR(B8150&lt;Rules!$B$2,B8150&gt;Rules!$B$3,ABS(I8150)&gt;Rules!$B$4)),1,0)</f>
        <v>0</v>
      </c>
      <c r="K8149" s="6" t="str">
        <f aca="false">IF(F8149=1,COUNTIF($F$2:F8149,1),"")</f>
        <v/>
      </c>
    </row>
    <row r="8150" customFormat="false" ht="15" hidden="false" customHeight="false" outlineLevel="0" collapsed="false">
      <c r="A8150" s="6" t="n">
        <v>63987.868</v>
      </c>
      <c r="B8150" s="6" t="n">
        <v>2.36849816849817</v>
      </c>
      <c r="C8150" s="6" t="n">
        <v>82</v>
      </c>
      <c r="D8150" s="6" t="n">
        <v>-1</v>
      </c>
      <c r="E8150" s="6" t="n">
        <v>2.16190476190476</v>
      </c>
      <c r="F8150" s="6" t="n">
        <v>0</v>
      </c>
      <c r="G8150" s="6" t="n">
        <v>0.208058608058608</v>
      </c>
      <c r="H8150" s="6" t="str">
        <f aca="false">IF(AND(A8150&gt;=Stimuli!$B$2,A8150&lt;=Stimuli!$C$2),Stimuli!$A$2,IF(AND(A8150&gt;=Stimuli!$B$3,A8150&lt;=Stimuli!$C$3),Stimuli!$A$3,IF(AND(A8150&gt;=Stimuli!$B$4,A8150&lt;=Stimuli!$C$4),Stimuli!$A$4,"")))</f>
        <v>02 e.l.f. - Power Grip Styling (30.03s)</v>
      </c>
      <c r="I8150" s="6" t="n">
        <f aca="false">(B8150-B8149)/((A8150-A8149)/1000)</f>
        <v>-0.750183150183148</v>
      </c>
      <c r="J8150" s="6" t="n">
        <f aca="false">IF(OR(B8150&lt;Rules!$B$2,B8150&gt;Rules!$B$3,ABS(I8150)&gt;Rules!$B$4,OR(B8151&lt;Rules!$B$2,B8151&gt;Rules!$B$3,ABS(I8151)&gt;Rules!$B$4)),1,0)</f>
        <v>0</v>
      </c>
      <c r="K8150" s="6" t="str">
        <f aca="false">IF(F8150=1,COUNTIF($F$2:F8150,1),"")</f>
        <v/>
      </c>
    </row>
    <row r="8151" customFormat="false" ht="15" hidden="false" customHeight="false" outlineLevel="0" collapsed="false">
      <c r="A8151" s="6" t="n">
        <v>63995.6805</v>
      </c>
      <c r="B8151" s="6" t="n">
        <v>2.37142857142857</v>
      </c>
      <c r="C8151" s="6" t="n">
        <v>82</v>
      </c>
      <c r="D8151" s="6" t="n">
        <v>-1</v>
      </c>
      <c r="E8151" s="6" t="n">
        <v>2.16190476190476</v>
      </c>
      <c r="F8151" s="6" t="n">
        <v>0</v>
      </c>
      <c r="G8151" s="6" t="n">
        <v>0.208058608058608</v>
      </c>
      <c r="H8151" s="6" t="str">
        <f aca="false">IF(AND(A8151&gt;=Stimuli!$B$2,A8151&lt;=Stimuli!$C$2),Stimuli!$A$2,IF(AND(A8151&gt;=Stimuli!$B$3,A8151&lt;=Stimuli!$C$3),Stimuli!$A$3,IF(AND(A8151&gt;=Stimuli!$B$4,A8151&lt;=Stimuli!$C$4),Stimuli!$A$4,"")))</f>
        <v>02 e.l.f. - Power Grip Styling (30.03s)</v>
      </c>
      <c r="I8151" s="6" t="n">
        <f aca="false">(B8151-B8150)/((A8151-A8150)/1000)</f>
        <v>0.375091575091574</v>
      </c>
      <c r="J8151" s="6" t="n">
        <f aca="false">IF(OR(B8151&lt;Rules!$B$2,B8151&gt;Rules!$B$3,ABS(I8151)&gt;Rules!$B$4,OR(B8152&lt;Rules!$B$2,B8152&gt;Rules!$B$3,ABS(I8152)&gt;Rules!$B$4)),1,0)</f>
        <v>0</v>
      </c>
      <c r="K8151" s="6" t="str">
        <f aca="false">IF(F8151=1,COUNTIF($F$2:F8151,1),"")</f>
        <v/>
      </c>
    </row>
    <row r="8152" customFormat="false" ht="15" hidden="false" customHeight="false" outlineLevel="0" collapsed="false">
      <c r="A8152" s="6" t="n">
        <v>64003.493</v>
      </c>
      <c r="B8152" s="6" t="n">
        <v>2.36849816849817</v>
      </c>
      <c r="C8152" s="6" t="n">
        <v>82</v>
      </c>
      <c r="D8152" s="6" t="n">
        <v>-1</v>
      </c>
      <c r="E8152" s="6" t="n">
        <v>2.16190476190476</v>
      </c>
      <c r="F8152" s="6" t="n">
        <v>0</v>
      </c>
      <c r="G8152" s="6" t="n">
        <v>0.208058608058608</v>
      </c>
      <c r="H8152" s="6" t="str">
        <f aca="false">IF(AND(A8152&gt;=Stimuli!$B$2,A8152&lt;=Stimuli!$C$2),Stimuli!$A$2,IF(AND(A8152&gt;=Stimuli!$B$3,A8152&lt;=Stimuli!$C$3),Stimuli!$A$3,IF(AND(A8152&gt;=Stimuli!$B$4,A8152&lt;=Stimuli!$C$4),Stimuli!$A$4,"")))</f>
        <v>02 e.l.f. - Power Grip Styling (30.03s)</v>
      </c>
      <c r="I8152" s="6" t="n">
        <f aca="false">(B8152-B8151)/((A8152-A8151)/1000)</f>
        <v>-0.375091575091574</v>
      </c>
      <c r="J8152" s="6" t="n">
        <f aca="false">IF(OR(B8152&lt;Rules!$B$2,B8152&gt;Rules!$B$3,ABS(I8152)&gt;Rules!$B$4,OR(B8153&lt;Rules!$B$2,B8153&gt;Rules!$B$3,ABS(I8153)&gt;Rules!$B$4)),1,0)</f>
        <v>0</v>
      </c>
      <c r="K8152" s="6" t="str">
        <f aca="false">IF(F8152=1,COUNTIF($F$2:F8152,1),"")</f>
        <v/>
      </c>
    </row>
    <row r="8153" customFormat="false" ht="15" hidden="false" customHeight="false" outlineLevel="0" collapsed="false">
      <c r="A8153" s="6" t="n">
        <v>64011.3055</v>
      </c>
      <c r="B8153" s="6" t="n">
        <v>2.36849816849817</v>
      </c>
      <c r="C8153" s="6" t="n">
        <v>82</v>
      </c>
      <c r="D8153" s="6" t="n">
        <v>-1</v>
      </c>
      <c r="E8153" s="6" t="n">
        <v>2.16190476190476</v>
      </c>
      <c r="F8153" s="6" t="n">
        <v>0</v>
      </c>
      <c r="G8153" s="6" t="n">
        <v>0.208058608058608</v>
      </c>
      <c r="H8153" s="6" t="str">
        <f aca="false">IF(AND(A8153&gt;=Stimuli!$B$2,A8153&lt;=Stimuli!$C$2),Stimuli!$A$2,IF(AND(A8153&gt;=Stimuli!$B$3,A8153&lt;=Stimuli!$C$3),Stimuli!$A$3,IF(AND(A8153&gt;=Stimuli!$B$4,A8153&lt;=Stimuli!$C$4),Stimuli!$A$4,"")))</f>
        <v>02 e.l.f. - Power Grip Styling (30.03s)</v>
      </c>
      <c r="I8153" s="6" t="n">
        <f aca="false">(B8153-B8152)/((A8153-A8152)/1000)</f>
        <v>0</v>
      </c>
      <c r="J8153" s="6" t="n">
        <f aca="false">IF(OR(B8153&lt;Rules!$B$2,B8153&gt;Rules!$B$3,ABS(I8153)&gt;Rules!$B$4,OR(B8154&lt;Rules!$B$2,B8154&gt;Rules!$B$3,ABS(I8154)&gt;Rules!$B$4)),1,0)</f>
        <v>0</v>
      </c>
      <c r="K8153" s="6" t="str">
        <f aca="false">IF(F8153=1,COUNTIF($F$2:F8153,1),"")</f>
        <v/>
      </c>
    </row>
    <row r="8154" customFormat="false" ht="15" hidden="false" customHeight="false" outlineLevel="0" collapsed="false">
      <c r="A8154" s="6" t="n">
        <v>64019.118</v>
      </c>
      <c r="B8154" s="6" t="n">
        <v>2.36996336996337</v>
      </c>
      <c r="C8154" s="6" t="n">
        <v>82</v>
      </c>
      <c r="D8154" s="6" t="n">
        <v>-1</v>
      </c>
      <c r="E8154" s="6" t="n">
        <v>2.16190476190476</v>
      </c>
      <c r="F8154" s="6" t="n">
        <v>0</v>
      </c>
      <c r="G8154" s="6" t="n">
        <v>0.208058608058608</v>
      </c>
      <c r="H8154" s="6" t="str">
        <f aca="false">IF(AND(A8154&gt;=Stimuli!$B$2,A8154&lt;=Stimuli!$C$2),Stimuli!$A$2,IF(AND(A8154&gt;=Stimuli!$B$3,A8154&lt;=Stimuli!$C$3),Stimuli!$A$3,IF(AND(A8154&gt;=Stimuli!$B$4,A8154&lt;=Stimuli!$C$4),Stimuli!$A$4,"")))</f>
        <v>02 e.l.f. - Power Grip Styling (30.03s)</v>
      </c>
      <c r="I8154" s="6" t="n">
        <f aca="false">(B8154-B8153)/((A8154-A8153)/1000)</f>
        <v>0.18754578754573</v>
      </c>
      <c r="J8154" s="6" t="n">
        <f aca="false">IF(OR(B8154&lt;Rules!$B$2,B8154&gt;Rules!$B$3,ABS(I8154)&gt;Rules!$B$4,OR(B8155&lt;Rules!$B$2,B8155&gt;Rules!$B$3,ABS(I8155)&gt;Rules!$B$4)),1,0)</f>
        <v>0</v>
      </c>
      <c r="K8154" s="6" t="str">
        <f aca="false">IF(F8154=1,COUNTIF($F$2:F8154,1),"")</f>
        <v/>
      </c>
    </row>
    <row r="8155" customFormat="false" ht="15" hidden="false" customHeight="false" outlineLevel="0" collapsed="false">
      <c r="A8155" s="6" t="n">
        <v>64026.9305</v>
      </c>
      <c r="B8155" s="6" t="n">
        <v>2.36556776556777</v>
      </c>
      <c r="C8155" s="6" t="n">
        <v>82</v>
      </c>
      <c r="D8155" s="6" t="n">
        <v>-1</v>
      </c>
      <c r="E8155" s="6" t="n">
        <v>2.16190476190476</v>
      </c>
      <c r="F8155" s="6" t="n">
        <v>0</v>
      </c>
      <c r="G8155" s="6" t="n">
        <v>0.208058608058608</v>
      </c>
      <c r="H8155" s="6" t="str">
        <f aca="false">IF(AND(A8155&gt;=Stimuli!$B$2,A8155&lt;=Stimuli!$C$2),Stimuli!$A$2,IF(AND(A8155&gt;=Stimuli!$B$3,A8155&lt;=Stimuli!$C$3),Stimuli!$A$3,IF(AND(A8155&gt;=Stimuli!$B$4,A8155&lt;=Stimuli!$C$4),Stimuli!$A$4,"")))</f>
        <v>02 e.l.f. - Power Grip Styling (30.03s)</v>
      </c>
      <c r="I8155" s="6" t="n">
        <f aca="false">(B8155-B8154)/((A8155-A8154)/1000)</f>
        <v>-0.562637362637304</v>
      </c>
      <c r="J8155" s="6" t="n">
        <f aca="false">IF(OR(B8155&lt;Rules!$B$2,B8155&gt;Rules!$B$3,ABS(I8155)&gt;Rules!$B$4,OR(B8156&lt;Rules!$B$2,B8156&gt;Rules!$B$3,ABS(I8156)&gt;Rules!$B$4)),1,0)</f>
        <v>0</v>
      </c>
      <c r="K8155" s="6" t="str">
        <f aca="false">IF(F8155=1,COUNTIF($F$2:F8155,1),"")</f>
        <v/>
      </c>
    </row>
    <row r="8156" customFormat="false" ht="15" hidden="false" customHeight="false" outlineLevel="0" collapsed="false">
      <c r="A8156" s="6" t="n">
        <v>64034.743</v>
      </c>
      <c r="B8156" s="6" t="n">
        <v>2.36849816849817</v>
      </c>
      <c r="C8156" s="6" t="n">
        <v>82</v>
      </c>
      <c r="D8156" s="6" t="n">
        <v>-1</v>
      </c>
      <c r="E8156" s="6" t="n">
        <v>2.16190476190476</v>
      </c>
      <c r="F8156" s="6" t="n">
        <v>0</v>
      </c>
      <c r="G8156" s="6" t="n">
        <v>0.208058608058608</v>
      </c>
      <c r="H8156" s="6" t="str">
        <f aca="false">IF(AND(A8156&gt;=Stimuli!$B$2,A8156&lt;=Stimuli!$C$2),Stimuli!$A$2,IF(AND(A8156&gt;=Stimuli!$B$3,A8156&lt;=Stimuli!$C$3),Stimuli!$A$3,IF(AND(A8156&gt;=Stimuli!$B$4,A8156&lt;=Stimuli!$C$4),Stimuli!$A$4,"")))</f>
        <v>02 e.l.f. - Power Grip Styling (30.03s)</v>
      </c>
      <c r="I8156" s="6" t="n">
        <f aca="false">(B8156-B8155)/((A8156-A8155)/1000)</f>
        <v>0.375091575091574</v>
      </c>
      <c r="J8156" s="6" t="n">
        <f aca="false">IF(OR(B8156&lt;Rules!$B$2,B8156&gt;Rules!$B$3,ABS(I8156)&gt;Rules!$B$4,OR(B8157&lt;Rules!$B$2,B8157&gt;Rules!$B$3,ABS(I8157)&gt;Rules!$B$4)),1,0)</f>
        <v>0</v>
      </c>
      <c r="K8156" s="6" t="str">
        <f aca="false">IF(F8156=1,COUNTIF($F$2:F8156,1),"")</f>
        <v/>
      </c>
    </row>
    <row r="8157" customFormat="false" ht="15" hidden="false" customHeight="false" outlineLevel="0" collapsed="false">
      <c r="A8157" s="6" t="n">
        <v>64042.5555</v>
      </c>
      <c r="B8157" s="6" t="n">
        <v>2.36410256410256</v>
      </c>
      <c r="C8157" s="6" t="n">
        <v>82</v>
      </c>
      <c r="D8157" s="6" t="n">
        <v>-1</v>
      </c>
      <c r="E8157" s="6" t="n">
        <v>2.16190476190476</v>
      </c>
      <c r="F8157" s="6" t="n">
        <v>0</v>
      </c>
      <c r="G8157" s="6" t="n">
        <v>0.208058608058608</v>
      </c>
      <c r="H8157" s="6" t="str">
        <f aca="false">IF(AND(A8157&gt;=Stimuli!$B$2,A8157&lt;=Stimuli!$C$2),Stimuli!$A$2,IF(AND(A8157&gt;=Stimuli!$B$3,A8157&lt;=Stimuli!$C$3),Stimuli!$A$3,IF(AND(A8157&gt;=Stimuli!$B$4,A8157&lt;=Stimuli!$C$4),Stimuli!$A$4,"")))</f>
        <v>02 e.l.f. - Power Grip Styling (30.03s)</v>
      </c>
      <c r="I8157" s="6" t="n">
        <f aca="false">(B8157-B8156)/((A8157-A8156)/1000)</f>
        <v>-0.562637362637304</v>
      </c>
      <c r="J8157" s="6" t="n">
        <f aca="false">IF(OR(B8157&lt;Rules!$B$2,B8157&gt;Rules!$B$3,ABS(I8157)&gt;Rules!$B$4,OR(B8158&lt;Rules!$B$2,B8158&gt;Rules!$B$3,ABS(I8158)&gt;Rules!$B$4)),1,0)</f>
        <v>0</v>
      </c>
      <c r="K8157" s="6" t="str">
        <f aca="false">IF(F8157=1,COUNTIF($F$2:F8157,1),"")</f>
        <v/>
      </c>
    </row>
    <row r="8158" customFormat="false" ht="15" hidden="false" customHeight="false" outlineLevel="0" collapsed="false">
      <c r="A8158" s="6" t="n">
        <v>64050.368</v>
      </c>
      <c r="B8158" s="6" t="n">
        <v>2.36849816849817</v>
      </c>
      <c r="C8158" s="6" t="n">
        <v>82</v>
      </c>
      <c r="D8158" s="6" t="n">
        <v>-1</v>
      </c>
      <c r="E8158" s="6" t="n">
        <v>2.16190476190476</v>
      </c>
      <c r="F8158" s="6" t="n">
        <v>0</v>
      </c>
      <c r="G8158" s="6" t="n">
        <v>0.208058608058608</v>
      </c>
      <c r="H8158" s="6" t="str">
        <f aca="false">IF(AND(A8158&gt;=Stimuli!$B$2,A8158&lt;=Stimuli!$C$2),Stimuli!$A$2,IF(AND(A8158&gt;=Stimuli!$B$3,A8158&lt;=Stimuli!$C$3),Stimuli!$A$3,IF(AND(A8158&gt;=Stimuli!$B$4,A8158&lt;=Stimuli!$C$4),Stimuli!$A$4,"")))</f>
        <v>02 e.l.f. - Power Grip Styling (30.03s)</v>
      </c>
      <c r="I8158" s="6" t="n">
        <f aca="false">(B8158-B8157)/((A8158-A8157)/1000)</f>
        <v>0.562637362637304</v>
      </c>
      <c r="J8158" s="6" t="n">
        <f aca="false">IF(OR(B8158&lt;Rules!$B$2,B8158&gt;Rules!$B$3,ABS(I8158)&gt;Rules!$B$4,OR(B8159&lt;Rules!$B$2,B8159&gt;Rules!$B$3,ABS(I8159)&gt;Rules!$B$4)),1,0)</f>
        <v>0</v>
      </c>
      <c r="K8158" s="6" t="str">
        <f aca="false">IF(F8158=1,COUNTIF($F$2:F8158,1),"")</f>
        <v/>
      </c>
    </row>
    <row r="8159" customFormat="false" ht="15" hidden="false" customHeight="false" outlineLevel="0" collapsed="false">
      <c r="A8159" s="6" t="n">
        <v>64058.1805</v>
      </c>
      <c r="B8159" s="6" t="n">
        <v>2.36117216117216</v>
      </c>
      <c r="C8159" s="6" t="n">
        <v>82</v>
      </c>
      <c r="D8159" s="6" t="n">
        <v>-1</v>
      </c>
      <c r="E8159" s="6" t="n">
        <v>2.16190476190476</v>
      </c>
      <c r="F8159" s="6" t="n">
        <v>0</v>
      </c>
      <c r="G8159" s="6" t="n">
        <v>0.208058608058608</v>
      </c>
      <c r="H8159" s="6" t="str">
        <f aca="false">IF(AND(A8159&gt;=Stimuli!$B$2,A8159&lt;=Stimuli!$C$2),Stimuli!$A$2,IF(AND(A8159&gt;=Stimuli!$B$3,A8159&lt;=Stimuli!$C$3),Stimuli!$A$3,IF(AND(A8159&gt;=Stimuli!$B$4,A8159&lt;=Stimuli!$C$4),Stimuli!$A$4,"")))</f>
        <v>02 e.l.f. - Power Grip Styling (30.03s)</v>
      </c>
      <c r="I8159" s="6" t="n">
        <f aca="false">(B8159-B8158)/((A8159-A8158)/1000)</f>
        <v>-0.937728937728878</v>
      </c>
      <c r="J8159" s="6" t="n">
        <f aca="false">IF(OR(B8159&lt;Rules!$B$2,B8159&gt;Rules!$B$3,ABS(I8159)&gt;Rules!$B$4,OR(B8160&lt;Rules!$B$2,B8160&gt;Rules!$B$3,ABS(I8160)&gt;Rules!$B$4)),1,0)</f>
        <v>0</v>
      </c>
      <c r="K8159" s="6" t="str">
        <f aca="false">IF(F8159=1,COUNTIF($F$2:F8159,1),"")</f>
        <v/>
      </c>
    </row>
    <row r="8160" customFormat="false" ht="15" hidden="false" customHeight="false" outlineLevel="0" collapsed="false">
      <c r="A8160" s="6" t="n">
        <v>64065.993</v>
      </c>
      <c r="B8160" s="6" t="n">
        <v>2.36703296703297</v>
      </c>
      <c r="C8160" s="6" t="n">
        <v>82</v>
      </c>
      <c r="D8160" s="6" t="n">
        <v>-1</v>
      </c>
      <c r="E8160" s="6" t="n">
        <v>2.16190476190476</v>
      </c>
      <c r="F8160" s="6" t="n">
        <v>0</v>
      </c>
      <c r="G8160" s="6" t="n">
        <v>0.208058608058608</v>
      </c>
      <c r="H8160" s="6" t="str">
        <f aca="false">IF(AND(A8160&gt;=Stimuli!$B$2,A8160&lt;=Stimuli!$C$2),Stimuli!$A$2,IF(AND(A8160&gt;=Stimuli!$B$3,A8160&lt;=Stimuli!$C$3),Stimuli!$A$3,IF(AND(A8160&gt;=Stimuli!$B$4,A8160&lt;=Stimuli!$C$4),Stimuli!$A$4,"")))</f>
        <v>02 e.l.f. - Power Grip Styling (30.03s)</v>
      </c>
      <c r="I8160" s="6" t="n">
        <f aca="false">(B8160-B8159)/((A8160-A8159)/1000)</f>
        <v>0.750183150183148</v>
      </c>
      <c r="J8160" s="6" t="n">
        <f aca="false">IF(OR(B8160&lt;Rules!$B$2,B8160&gt;Rules!$B$3,ABS(I8160)&gt;Rules!$B$4,OR(B8161&lt;Rules!$B$2,B8161&gt;Rules!$B$3,ABS(I8161)&gt;Rules!$B$4)),1,0)</f>
        <v>0</v>
      </c>
      <c r="K8160" s="6" t="str">
        <f aca="false">IF(F8160=1,COUNTIF($F$2:F8160,1),"")</f>
        <v/>
      </c>
    </row>
    <row r="8161" customFormat="false" ht="15" hidden="false" customHeight="false" outlineLevel="0" collapsed="false">
      <c r="A8161" s="6" t="n">
        <v>64073.8055</v>
      </c>
      <c r="B8161" s="6" t="n">
        <v>2.35970695970696</v>
      </c>
      <c r="C8161" s="6" t="n">
        <v>82</v>
      </c>
      <c r="D8161" s="6" t="n">
        <v>-1</v>
      </c>
      <c r="E8161" s="6" t="n">
        <v>2.16190476190476</v>
      </c>
      <c r="F8161" s="6" t="n">
        <v>0</v>
      </c>
      <c r="G8161" s="6" t="n">
        <v>0.208058608058608</v>
      </c>
      <c r="H8161" s="6" t="str">
        <f aca="false">IF(AND(A8161&gt;=Stimuli!$B$2,A8161&lt;=Stimuli!$C$2),Stimuli!$A$2,IF(AND(A8161&gt;=Stimuli!$B$3,A8161&lt;=Stimuli!$C$3),Stimuli!$A$3,IF(AND(A8161&gt;=Stimuli!$B$4,A8161&lt;=Stimuli!$C$4),Stimuli!$A$4,"")))</f>
        <v>02 e.l.f. - Power Grip Styling (30.03s)</v>
      </c>
      <c r="I8161" s="6" t="n">
        <f aca="false">(B8161-B8160)/((A8161-A8160)/1000)</f>
        <v>-0.937728937728878</v>
      </c>
      <c r="J8161" s="6" t="n">
        <f aca="false">IF(OR(B8161&lt;Rules!$B$2,B8161&gt;Rules!$B$3,ABS(I8161)&gt;Rules!$B$4,OR(B8162&lt;Rules!$B$2,B8162&gt;Rules!$B$3,ABS(I8162)&gt;Rules!$B$4)),1,0)</f>
        <v>0</v>
      </c>
      <c r="K8161" s="6" t="str">
        <f aca="false">IF(F8161=1,COUNTIF($F$2:F8161,1),"")</f>
        <v/>
      </c>
    </row>
    <row r="8162" customFormat="false" ht="15" hidden="false" customHeight="false" outlineLevel="0" collapsed="false">
      <c r="A8162" s="6" t="n">
        <v>64081.618</v>
      </c>
      <c r="B8162" s="6" t="n">
        <v>2.36556776556777</v>
      </c>
      <c r="C8162" s="6" t="n">
        <v>82</v>
      </c>
      <c r="D8162" s="6" t="n">
        <v>-1</v>
      </c>
      <c r="E8162" s="6" t="n">
        <v>2.16190476190476</v>
      </c>
      <c r="F8162" s="6" t="n">
        <v>0</v>
      </c>
      <c r="G8162" s="6" t="n">
        <v>0.208058608058608</v>
      </c>
      <c r="H8162" s="6" t="str">
        <f aca="false">IF(AND(A8162&gt;=Stimuli!$B$2,A8162&lt;=Stimuli!$C$2),Stimuli!$A$2,IF(AND(A8162&gt;=Stimuli!$B$3,A8162&lt;=Stimuli!$C$3),Stimuli!$A$3,IF(AND(A8162&gt;=Stimuli!$B$4,A8162&lt;=Stimuli!$C$4),Stimuli!$A$4,"")))</f>
        <v>02 e.l.f. - Power Grip Styling (30.03s)</v>
      </c>
      <c r="I8162" s="6" t="n">
        <f aca="false">(B8162-B8161)/((A8162-A8161)/1000)</f>
        <v>0.750183150183034</v>
      </c>
      <c r="J8162" s="6" t="n">
        <f aca="false">IF(OR(B8162&lt;Rules!$B$2,B8162&gt;Rules!$B$3,ABS(I8162)&gt;Rules!$B$4,OR(B8163&lt;Rules!$B$2,B8163&gt;Rules!$B$3,ABS(I8163)&gt;Rules!$B$4)),1,0)</f>
        <v>0</v>
      </c>
      <c r="K8162" s="6" t="str">
        <f aca="false">IF(F8162=1,COUNTIF($F$2:F8162,1),"")</f>
        <v/>
      </c>
    </row>
    <row r="8163" customFormat="false" ht="15" hidden="false" customHeight="false" outlineLevel="0" collapsed="false">
      <c r="A8163" s="6" t="n">
        <v>64089.4305</v>
      </c>
      <c r="B8163" s="6" t="n">
        <v>2.35677655677656</v>
      </c>
      <c r="C8163" s="6" t="n">
        <v>82</v>
      </c>
      <c r="D8163" s="6" t="n">
        <v>-1</v>
      </c>
      <c r="E8163" s="6" t="n">
        <v>2.16190476190476</v>
      </c>
      <c r="F8163" s="6" t="n">
        <v>0</v>
      </c>
      <c r="G8163" s="6" t="n">
        <v>0.208058608058608</v>
      </c>
      <c r="H8163" s="6" t="str">
        <f aca="false">IF(AND(A8163&gt;=Stimuli!$B$2,A8163&lt;=Stimuli!$C$2),Stimuli!$A$2,IF(AND(A8163&gt;=Stimuli!$B$3,A8163&lt;=Stimuli!$C$3),Stimuli!$A$3,IF(AND(A8163&gt;=Stimuli!$B$4,A8163&lt;=Stimuli!$C$4),Stimuli!$A$4,"")))</f>
        <v>02 e.l.f. - Power Grip Styling (30.03s)</v>
      </c>
      <c r="I8163" s="6" t="n">
        <f aca="false">(B8163-B8162)/((A8163-A8162)/1000)</f>
        <v>-1.12527472527478</v>
      </c>
      <c r="J8163" s="6" t="n">
        <f aca="false">IF(OR(B8163&lt;Rules!$B$2,B8163&gt;Rules!$B$3,ABS(I8163)&gt;Rules!$B$4,OR(B8164&lt;Rules!$B$2,B8164&gt;Rules!$B$3,ABS(I8164)&gt;Rules!$B$4)),1,0)</f>
        <v>0</v>
      </c>
      <c r="K8163" s="6" t="str">
        <f aca="false">IF(F8163=1,COUNTIF($F$2:F8163,1),"")</f>
        <v/>
      </c>
    </row>
    <row r="8164" customFormat="false" ht="15" hidden="false" customHeight="false" outlineLevel="0" collapsed="false">
      <c r="A8164" s="6" t="n">
        <v>64097.243</v>
      </c>
      <c r="B8164" s="6" t="n">
        <v>2.36263736263736</v>
      </c>
      <c r="C8164" s="6" t="n">
        <v>82</v>
      </c>
      <c r="D8164" s="6" t="n">
        <v>-1</v>
      </c>
      <c r="E8164" s="6" t="n">
        <v>2.16190476190476</v>
      </c>
      <c r="F8164" s="6" t="n">
        <v>0</v>
      </c>
      <c r="G8164" s="6" t="n">
        <v>0.208058608058608</v>
      </c>
      <c r="H8164" s="6" t="str">
        <f aca="false">IF(AND(A8164&gt;=Stimuli!$B$2,A8164&lt;=Stimuli!$C$2),Stimuli!$A$2,IF(AND(A8164&gt;=Stimuli!$B$3,A8164&lt;=Stimuli!$C$3),Stimuli!$A$3,IF(AND(A8164&gt;=Stimuli!$B$4,A8164&lt;=Stimuli!$C$4),Stimuli!$A$4,"")))</f>
        <v>02 e.l.f. - Power Grip Styling (30.03s)</v>
      </c>
      <c r="I8164" s="6" t="n">
        <f aca="false">(B8164-B8163)/((A8164-A8163)/1000)</f>
        <v>0.750183150183148</v>
      </c>
      <c r="J8164" s="6" t="n">
        <f aca="false">IF(OR(B8164&lt;Rules!$B$2,B8164&gt;Rules!$B$3,ABS(I8164)&gt;Rules!$B$4,OR(B8165&lt;Rules!$B$2,B8165&gt;Rules!$B$3,ABS(I8165)&gt;Rules!$B$4)),1,0)</f>
        <v>0</v>
      </c>
      <c r="K8164" s="6" t="str">
        <f aca="false">IF(F8164=1,COUNTIF($F$2:F8164,1),"")</f>
        <v/>
      </c>
    </row>
    <row r="8165" customFormat="false" ht="15" hidden="false" customHeight="false" outlineLevel="0" collapsed="false">
      <c r="A8165" s="6" t="n">
        <v>64105.0555</v>
      </c>
      <c r="B8165" s="6" t="n">
        <v>2.35531135531136</v>
      </c>
      <c r="C8165" s="6" t="n">
        <v>82</v>
      </c>
      <c r="D8165" s="6" t="n">
        <v>-1</v>
      </c>
      <c r="E8165" s="6" t="n">
        <v>2.16190476190476</v>
      </c>
      <c r="F8165" s="6" t="n">
        <v>0</v>
      </c>
      <c r="G8165" s="6" t="n">
        <v>0.208058608058608</v>
      </c>
      <c r="H8165" s="6" t="str">
        <f aca="false">IF(AND(A8165&gt;=Stimuli!$B$2,A8165&lt;=Stimuli!$C$2),Stimuli!$A$2,IF(AND(A8165&gt;=Stimuli!$B$3,A8165&lt;=Stimuli!$C$3),Stimuli!$A$3,IF(AND(A8165&gt;=Stimuli!$B$4,A8165&lt;=Stimuli!$C$4),Stimuli!$A$4,"")))</f>
        <v>02 e.l.f. - Power Grip Styling (30.03s)</v>
      </c>
      <c r="I8165" s="6" t="n">
        <f aca="false">(B8165-B8164)/((A8165-A8164)/1000)</f>
        <v>-0.937728937728878</v>
      </c>
      <c r="J8165" s="6" t="n">
        <f aca="false">IF(OR(B8165&lt;Rules!$B$2,B8165&gt;Rules!$B$3,ABS(I8165)&gt;Rules!$B$4,OR(B8166&lt;Rules!$B$2,B8166&gt;Rules!$B$3,ABS(I8166)&gt;Rules!$B$4)),1,0)</f>
        <v>0</v>
      </c>
      <c r="K8165" s="6" t="str">
        <f aca="false">IF(F8165=1,COUNTIF($F$2:F8165,1),"")</f>
        <v/>
      </c>
    </row>
    <row r="8166" customFormat="false" ht="15" hidden="false" customHeight="false" outlineLevel="0" collapsed="false">
      <c r="A8166" s="6" t="n">
        <v>64112.868</v>
      </c>
      <c r="B8166" s="6" t="n">
        <v>2.35970695970696</v>
      </c>
      <c r="C8166" s="6" t="n">
        <v>82</v>
      </c>
      <c r="D8166" s="6" t="n">
        <v>-1</v>
      </c>
      <c r="E8166" s="6" t="n">
        <v>2.16190476190476</v>
      </c>
      <c r="F8166" s="6" t="n">
        <v>0</v>
      </c>
      <c r="G8166" s="6" t="n">
        <v>0.208058608058608</v>
      </c>
      <c r="H8166" s="6" t="str">
        <f aca="false">IF(AND(A8166&gt;=Stimuli!$B$2,A8166&lt;=Stimuli!$C$2),Stimuli!$A$2,IF(AND(A8166&gt;=Stimuli!$B$3,A8166&lt;=Stimuli!$C$3),Stimuli!$A$3,IF(AND(A8166&gt;=Stimuli!$B$4,A8166&lt;=Stimuli!$C$4),Stimuli!$A$4,"")))</f>
        <v>02 e.l.f. - Power Grip Styling (30.03s)</v>
      </c>
      <c r="I8166" s="6" t="n">
        <f aca="false">(B8166-B8165)/((A8166-A8165)/1000)</f>
        <v>0.562637362637474</v>
      </c>
      <c r="J8166" s="6" t="n">
        <f aca="false">IF(OR(B8166&lt;Rules!$B$2,B8166&gt;Rules!$B$3,ABS(I8166)&gt;Rules!$B$4,OR(B8167&lt;Rules!$B$2,B8167&gt;Rules!$B$3,ABS(I8167)&gt;Rules!$B$4)),1,0)</f>
        <v>0</v>
      </c>
      <c r="K8166" s="6" t="str">
        <f aca="false">IF(F8166=1,COUNTIF($F$2:F8166,1),"")</f>
        <v/>
      </c>
    </row>
    <row r="8167" customFormat="false" ht="15" hidden="false" customHeight="false" outlineLevel="0" collapsed="false">
      <c r="A8167" s="6" t="n">
        <v>64120.6805</v>
      </c>
      <c r="B8167" s="6" t="n">
        <v>2.35531135531136</v>
      </c>
      <c r="C8167" s="6" t="n">
        <v>82</v>
      </c>
      <c r="D8167" s="6" t="n">
        <v>-1</v>
      </c>
      <c r="E8167" s="6" t="n">
        <v>2.16190476190476</v>
      </c>
      <c r="F8167" s="6" t="n">
        <v>0</v>
      </c>
      <c r="G8167" s="6" t="n">
        <v>0.208058608058608</v>
      </c>
      <c r="H8167" s="6" t="str">
        <f aca="false">IF(AND(A8167&gt;=Stimuli!$B$2,A8167&lt;=Stimuli!$C$2),Stimuli!$A$2,IF(AND(A8167&gt;=Stimuli!$B$3,A8167&lt;=Stimuli!$C$3),Stimuli!$A$3,IF(AND(A8167&gt;=Stimuli!$B$4,A8167&lt;=Stimuli!$C$4),Stimuli!$A$4,"")))</f>
        <v>02 e.l.f. - Power Grip Styling (30.03s)</v>
      </c>
      <c r="I8167" s="6" t="n">
        <f aca="false">(B8167-B8166)/((A8167-A8166)/1000)</f>
        <v>-0.562637362637474</v>
      </c>
      <c r="J8167" s="6" t="n">
        <f aca="false">IF(OR(B8167&lt;Rules!$B$2,B8167&gt;Rules!$B$3,ABS(I8167)&gt;Rules!$B$4,OR(B8168&lt;Rules!$B$2,B8168&gt;Rules!$B$3,ABS(I8168)&gt;Rules!$B$4)),1,0)</f>
        <v>0</v>
      </c>
      <c r="K8167" s="6" t="str">
        <f aca="false">IF(F8167=1,COUNTIF($F$2:F8167,1),"")</f>
        <v/>
      </c>
    </row>
    <row r="8168" customFormat="false" ht="15" hidden="false" customHeight="false" outlineLevel="0" collapsed="false">
      <c r="A8168" s="6" t="n">
        <v>64128.493</v>
      </c>
      <c r="B8168" s="6" t="n">
        <v>2.35677655677656</v>
      </c>
      <c r="C8168" s="6" t="n">
        <v>82</v>
      </c>
      <c r="D8168" s="6" t="n">
        <v>-1</v>
      </c>
      <c r="E8168" s="6" t="n">
        <v>2.16190476190476</v>
      </c>
      <c r="F8168" s="6" t="n">
        <v>0</v>
      </c>
      <c r="G8168" s="6" t="n">
        <v>0.208058608058608</v>
      </c>
      <c r="H8168" s="6" t="str">
        <f aca="false">IF(AND(A8168&gt;=Stimuli!$B$2,A8168&lt;=Stimuli!$C$2),Stimuli!$A$2,IF(AND(A8168&gt;=Stimuli!$B$3,A8168&lt;=Stimuli!$C$3),Stimuli!$A$3,IF(AND(A8168&gt;=Stimuli!$B$4,A8168&lt;=Stimuli!$C$4),Stimuli!$A$4,"")))</f>
        <v>02 e.l.f. - Power Grip Styling (30.03s)</v>
      </c>
      <c r="I8168" s="6" t="n">
        <f aca="false">(B8168-B8167)/((A8168-A8167)/1000)</f>
        <v>0.18754578754573</v>
      </c>
      <c r="J8168" s="6" t="n">
        <f aca="false">IF(OR(B8168&lt;Rules!$B$2,B8168&gt;Rules!$B$3,ABS(I8168)&gt;Rules!$B$4,OR(B8169&lt;Rules!$B$2,B8169&gt;Rules!$B$3,ABS(I8169)&gt;Rules!$B$4)),1,0)</f>
        <v>0</v>
      </c>
      <c r="K8168" s="6" t="str">
        <f aca="false">IF(F8168=1,COUNTIF($F$2:F8168,1),"")</f>
        <v/>
      </c>
    </row>
    <row r="8169" customFormat="false" ht="15" hidden="false" customHeight="false" outlineLevel="0" collapsed="false">
      <c r="A8169" s="6" t="n">
        <v>64136.3055</v>
      </c>
      <c r="B8169" s="6" t="n">
        <v>2.35531135531136</v>
      </c>
      <c r="C8169" s="6" t="n">
        <v>82</v>
      </c>
      <c r="D8169" s="6" t="n">
        <v>-1</v>
      </c>
      <c r="E8169" s="6" t="n">
        <v>2.16190476190476</v>
      </c>
      <c r="F8169" s="6" t="n">
        <v>0</v>
      </c>
      <c r="G8169" s="6" t="n">
        <v>0.208058608058608</v>
      </c>
      <c r="H8169" s="6" t="str">
        <f aca="false">IF(AND(A8169&gt;=Stimuli!$B$2,A8169&lt;=Stimuli!$C$2),Stimuli!$A$2,IF(AND(A8169&gt;=Stimuli!$B$3,A8169&lt;=Stimuli!$C$3),Stimuli!$A$3,IF(AND(A8169&gt;=Stimuli!$B$4,A8169&lt;=Stimuli!$C$4),Stimuli!$A$4,"")))</f>
        <v>02 e.l.f. - Power Grip Styling (30.03s)</v>
      </c>
      <c r="I8169" s="6" t="n">
        <f aca="false">(B8169-B8168)/((A8169-A8168)/1000)</f>
        <v>-0.18754578754573</v>
      </c>
      <c r="J8169" s="6" t="n">
        <f aca="false">IF(OR(B8169&lt;Rules!$B$2,B8169&gt;Rules!$B$3,ABS(I8169)&gt;Rules!$B$4,OR(B8170&lt;Rules!$B$2,B8170&gt;Rules!$B$3,ABS(I8170)&gt;Rules!$B$4)),1,0)</f>
        <v>0</v>
      </c>
      <c r="K8169" s="6" t="str">
        <f aca="false">IF(F8169=1,COUNTIF($F$2:F8169,1),"")</f>
        <v/>
      </c>
    </row>
    <row r="8170" customFormat="false" ht="15" hidden="false" customHeight="false" outlineLevel="0" collapsed="false">
      <c r="A8170" s="6" t="n">
        <v>64144.118</v>
      </c>
      <c r="B8170" s="6" t="n">
        <v>2.35384615384615</v>
      </c>
      <c r="C8170" s="6" t="n">
        <v>82</v>
      </c>
      <c r="D8170" s="6" t="n">
        <v>-1</v>
      </c>
      <c r="E8170" s="6" t="n">
        <v>2.16190476190476</v>
      </c>
      <c r="F8170" s="6" t="n">
        <v>0</v>
      </c>
      <c r="G8170" s="6" t="n">
        <v>0.208058608058608</v>
      </c>
      <c r="H8170" s="6" t="str">
        <f aca="false">IF(AND(A8170&gt;=Stimuli!$B$2,A8170&lt;=Stimuli!$C$2),Stimuli!$A$2,IF(AND(A8170&gt;=Stimuli!$B$3,A8170&lt;=Stimuli!$C$3),Stimuli!$A$3,IF(AND(A8170&gt;=Stimuli!$B$4,A8170&lt;=Stimuli!$C$4),Stimuli!$A$4,"")))</f>
        <v>02 e.l.f. - Power Grip Styling (30.03s)</v>
      </c>
      <c r="I8170" s="6" t="n">
        <f aca="false">(B8170-B8169)/((A8170-A8169)/1000)</f>
        <v>-0.187545787545844</v>
      </c>
      <c r="J8170" s="6" t="n">
        <f aca="false">IF(OR(B8170&lt;Rules!$B$2,B8170&gt;Rules!$B$3,ABS(I8170)&gt;Rules!$B$4,OR(B8171&lt;Rules!$B$2,B8171&gt;Rules!$B$3,ABS(I8171)&gt;Rules!$B$4)),1,0)</f>
        <v>0</v>
      </c>
      <c r="K8170" s="6" t="str">
        <f aca="false">IF(F8170=1,COUNTIF($F$2:F8170,1),"")</f>
        <v/>
      </c>
    </row>
    <row r="8171" customFormat="false" ht="15" hidden="false" customHeight="false" outlineLevel="0" collapsed="false">
      <c r="A8171" s="6" t="n">
        <v>64151.9305</v>
      </c>
      <c r="B8171" s="6" t="n">
        <v>2.35531135531136</v>
      </c>
      <c r="C8171" s="6" t="n">
        <v>82</v>
      </c>
      <c r="D8171" s="6" t="n">
        <v>-1</v>
      </c>
      <c r="E8171" s="6" t="n">
        <v>2.16190476190476</v>
      </c>
      <c r="F8171" s="6" t="n">
        <v>0</v>
      </c>
      <c r="G8171" s="6" t="n">
        <v>0.208058608058608</v>
      </c>
      <c r="H8171" s="6" t="str">
        <f aca="false">IF(AND(A8171&gt;=Stimuli!$B$2,A8171&lt;=Stimuli!$C$2),Stimuli!$A$2,IF(AND(A8171&gt;=Stimuli!$B$3,A8171&lt;=Stimuli!$C$3),Stimuli!$A$3,IF(AND(A8171&gt;=Stimuli!$B$4,A8171&lt;=Stimuli!$C$4),Stimuli!$A$4,"")))</f>
        <v>02 e.l.f. - Power Grip Styling (30.03s)</v>
      </c>
      <c r="I8171" s="6" t="n">
        <f aca="false">(B8171-B8170)/((A8171-A8170)/1000)</f>
        <v>0.187545787545844</v>
      </c>
      <c r="J8171" s="6" t="n">
        <f aca="false">IF(OR(B8171&lt;Rules!$B$2,B8171&gt;Rules!$B$3,ABS(I8171)&gt;Rules!$B$4,OR(B8172&lt;Rules!$B$2,B8172&gt;Rules!$B$3,ABS(I8172)&gt;Rules!$B$4)),1,0)</f>
        <v>0</v>
      </c>
      <c r="K8171" s="6" t="str">
        <f aca="false">IF(F8171=1,COUNTIF($F$2:F8171,1),"")</f>
        <v/>
      </c>
    </row>
    <row r="8172" customFormat="false" ht="15" hidden="false" customHeight="false" outlineLevel="0" collapsed="false">
      <c r="A8172" s="6" t="n">
        <v>64159.743</v>
      </c>
      <c r="B8172" s="6" t="n">
        <v>2.35238095238095</v>
      </c>
      <c r="C8172" s="6" t="n">
        <v>82</v>
      </c>
      <c r="D8172" s="6" t="n">
        <v>-1</v>
      </c>
      <c r="E8172" s="6" t="n">
        <v>2.16190476190476</v>
      </c>
      <c r="F8172" s="6" t="n">
        <v>0</v>
      </c>
      <c r="G8172" s="6" t="n">
        <v>0.208058608058608</v>
      </c>
      <c r="H8172" s="6" t="str">
        <f aca="false">IF(AND(A8172&gt;=Stimuli!$B$2,A8172&lt;=Stimuli!$C$2),Stimuli!$A$2,IF(AND(A8172&gt;=Stimuli!$B$3,A8172&lt;=Stimuli!$C$3),Stimuli!$A$3,IF(AND(A8172&gt;=Stimuli!$B$4,A8172&lt;=Stimuli!$C$4),Stimuli!$A$4,"")))</f>
        <v>02 e.l.f. - Power Grip Styling (30.03s)</v>
      </c>
      <c r="I8172" s="6" t="n">
        <f aca="false">(B8172-B8171)/((A8172-A8171)/1000)</f>
        <v>-0.375091575091574</v>
      </c>
      <c r="J8172" s="6" t="n">
        <f aca="false">IF(OR(B8172&lt;Rules!$B$2,B8172&gt;Rules!$B$3,ABS(I8172)&gt;Rules!$B$4,OR(B8173&lt;Rules!$B$2,B8173&gt;Rules!$B$3,ABS(I8173)&gt;Rules!$B$4)),1,0)</f>
        <v>0</v>
      </c>
      <c r="K8172" s="6" t="str">
        <f aca="false">IF(F8172=1,COUNTIF($F$2:F8172,1),"")</f>
        <v/>
      </c>
    </row>
    <row r="8173" customFormat="false" ht="15" hidden="false" customHeight="false" outlineLevel="0" collapsed="false">
      <c r="A8173" s="6" t="n">
        <v>64167.5555</v>
      </c>
      <c r="B8173" s="6" t="n">
        <v>2.35531135531136</v>
      </c>
      <c r="C8173" s="6" t="n">
        <v>82</v>
      </c>
      <c r="D8173" s="6" t="n">
        <v>-1</v>
      </c>
      <c r="E8173" s="6" t="n">
        <v>2.16190476190476</v>
      </c>
      <c r="F8173" s="6" t="n">
        <v>0</v>
      </c>
      <c r="G8173" s="6" t="n">
        <v>0.208058608058608</v>
      </c>
      <c r="H8173" s="6" t="str">
        <f aca="false">IF(AND(A8173&gt;=Stimuli!$B$2,A8173&lt;=Stimuli!$C$2),Stimuli!$A$2,IF(AND(A8173&gt;=Stimuli!$B$3,A8173&lt;=Stimuli!$C$3),Stimuli!$A$3,IF(AND(A8173&gt;=Stimuli!$B$4,A8173&lt;=Stimuli!$C$4),Stimuli!$A$4,"")))</f>
        <v>02 e.l.f. - Power Grip Styling (30.03s)</v>
      </c>
      <c r="I8173" s="6" t="n">
        <f aca="false">(B8173-B8172)/((A8173-A8172)/1000)</f>
        <v>0.375091575091574</v>
      </c>
      <c r="J8173" s="6" t="n">
        <f aca="false">IF(OR(B8173&lt;Rules!$B$2,B8173&gt;Rules!$B$3,ABS(I8173)&gt;Rules!$B$4,OR(B8174&lt;Rules!$B$2,B8174&gt;Rules!$B$3,ABS(I8174)&gt;Rules!$B$4)),1,0)</f>
        <v>0</v>
      </c>
      <c r="K8173" s="6" t="str">
        <f aca="false">IF(F8173=1,COUNTIF($F$2:F8173,1),"")</f>
        <v/>
      </c>
    </row>
    <row r="8174" customFormat="false" ht="15" hidden="false" customHeight="false" outlineLevel="0" collapsed="false">
      <c r="A8174" s="6" t="n">
        <v>64175.368</v>
      </c>
      <c r="B8174" s="6" t="n">
        <v>2.34945054945055</v>
      </c>
      <c r="C8174" s="6" t="n">
        <v>82</v>
      </c>
      <c r="D8174" s="6" t="n">
        <v>-1</v>
      </c>
      <c r="E8174" s="6" t="n">
        <v>2.16190476190476</v>
      </c>
      <c r="F8174" s="6" t="n">
        <v>0</v>
      </c>
      <c r="G8174" s="6" t="n">
        <v>0.208058608058608</v>
      </c>
      <c r="H8174" s="6" t="str">
        <f aca="false">IF(AND(A8174&gt;=Stimuli!$B$2,A8174&lt;=Stimuli!$C$2),Stimuli!$A$2,IF(AND(A8174&gt;=Stimuli!$B$3,A8174&lt;=Stimuli!$C$3),Stimuli!$A$3,IF(AND(A8174&gt;=Stimuli!$B$4,A8174&lt;=Stimuli!$C$4),Stimuli!$A$4,"")))</f>
        <v>02 e.l.f. - Power Grip Styling (30.03s)</v>
      </c>
      <c r="I8174" s="6" t="n">
        <f aca="false">(B8174-B8173)/((A8174-A8173)/1000)</f>
        <v>-0.750183150183148</v>
      </c>
      <c r="J8174" s="6" t="n">
        <f aca="false">IF(OR(B8174&lt;Rules!$B$2,B8174&gt;Rules!$B$3,ABS(I8174)&gt;Rules!$B$4,OR(B8175&lt;Rules!$B$2,B8175&gt;Rules!$B$3,ABS(I8175)&gt;Rules!$B$4)),1,0)</f>
        <v>0</v>
      </c>
      <c r="K8174" s="6" t="str">
        <f aca="false">IF(F8174=1,COUNTIF($F$2:F8174,1),"")</f>
        <v/>
      </c>
    </row>
    <row r="8175" customFormat="false" ht="15" hidden="false" customHeight="false" outlineLevel="0" collapsed="false">
      <c r="A8175" s="6" t="n">
        <v>64183.1805</v>
      </c>
      <c r="B8175" s="6" t="n">
        <v>2.35531135531136</v>
      </c>
      <c r="C8175" s="6" t="n">
        <v>82</v>
      </c>
      <c r="D8175" s="6" t="n">
        <v>-1</v>
      </c>
      <c r="E8175" s="6" t="n">
        <v>2.16190476190476</v>
      </c>
      <c r="F8175" s="6" t="n">
        <v>0</v>
      </c>
      <c r="G8175" s="6" t="n">
        <v>0.208058608058608</v>
      </c>
      <c r="H8175" s="6" t="str">
        <f aca="false">IF(AND(A8175&gt;=Stimuli!$B$2,A8175&lt;=Stimuli!$C$2),Stimuli!$A$2,IF(AND(A8175&gt;=Stimuli!$B$3,A8175&lt;=Stimuli!$C$3),Stimuli!$A$3,IF(AND(A8175&gt;=Stimuli!$B$4,A8175&lt;=Stimuli!$C$4),Stimuli!$A$4,"")))</f>
        <v>02 e.l.f. - Power Grip Styling (30.03s)</v>
      </c>
      <c r="I8175" s="6" t="n">
        <f aca="false">(B8175-B8174)/((A8175-A8174)/1000)</f>
        <v>0.750183150183148</v>
      </c>
      <c r="J8175" s="6" t="n">
        <f aca="false">IF(OR(B8175&lt;Rules!$B$2,B8175&gt;Rules!$B$3,ABS(I8175)&gt;Rules!$B$4,OR(B8176&lt;Rules!$B$2,B8176&gt;Rules!$B$3,ABS(I8176)&gt;Rules!$B$4)),1,0)</f>
        <v>0</v>
      </c>
      <c r="K8175" s="6" t="str">
        <f aca="false">IF(F8175=1,COUNTIF($F$2:F8175,1),"")</f>
        <v/>
      </c>
    </row>
    <row r="8176" customFormat="false" ht="15" hidden="false" customHeight="false" outlineLevel="0" collapsed="false">
      <c r="A8176" s="6" t="n">
        <v>64190.993</v>
      </c>
      <c r="B8176" s="6" t="n">
        <v>2.34652014652015</v>
      </c>
      <c r="C8176" s="6" t="n">
        <v>82</v>
      </c>
      <c r="D8176" s="6" t="n">
        <v>-1</v>
      </c>
      <c r="E8176" s="6" t="n">
        <v>2.16190476190476</v>
      </c>
      <c r="F8176" s="6" t="n">
        <v>0</v>
      </c>
      <c r="G8176" s="6" t="n">
        <v>0.208058608058608</v>
      </c>
      <c r="H8176" s="6" t="str">
        <f aca="false">IF(AND(A8176&gt;=Stimuli!$B$2,A8176&lt;=Stimuli!$C$2),Stimuli!$A$2,IF(AND(A8176&gt;=Stimuli!$B$3,A8176&lt;=Stimuli!$C$3),Stimuli!$A$3,IF(AND(A8176&gt;=Stimuli!$B$4,A8176&lt;=Stimuli!$C$4),Stimuli!$A$4,"")))</f>
        <v>02 e.l.f. - Power Grip Styling (30.03s)</v>
      </c>
      <c r="I8176" s="6" t="n">
        <f aca="false">(B8176-B8175)/((A8176-A8175)/1000)</f>
        <v>-1.12527472527461</v>
      </c>
      <c r="J8176" s="6" t="n">
        <f aca="false">IF(OR(B8176&lt;Rules!$B$2,B8176&gt;Rules!$B$3,ABS(I8176)&gt;Rules!$B$4,OR(B8177&lt;Rules!$B$2,B8177&gt;Rules!$B$3,ABS(I8177)&gt;Rules!$B$4)),1,0)</f>
        <v>0</v>
      </c>
      <c r="K8176" s="6" t="str">
        <f aca="false">IF(F8176=1,COUNTIF($F$2:F8176,1),"")</f>
        <v/>
      </c>
    </row>
    <row r="8177" customFormat="false" ht="15" hidden="false" customHeight="false" outlineLevel="0" collapsed="false">
      <c r="A8177" s="6" t="n">
        <v>64198.8055</v>
      </c>
      <c r="B8177" s="6" t="n">
        <v>2.35384615384615</v>
      </c>
      <c r="C8177" s="6" t="n">
        <v>82</v>
      </c>
      <c r="D8177" s="6" t="n">
        <v>-1</v>
      </c>
      <c r="E8177" s="6" t="n">
        <v>2.16190476190476</v>
      </c>
      <c r="F8177" s="6" t="n">
        <v>0</v>
      </c>
      <c r="G8177" s="6" t="n">
        <v>0.208058608058608</v>
      </c>
      <c r="H8177" s="6" t="str">
        <f aca="false">IF(AND(A8177&gt;=Stimuli!$B$2,A8177&lt;=Stimuli!$C$2),Stimuli!$A$2,IF(AND(A8177&gt;=Stimuli!$B$3,A8177&lt;=Stimuli!$C$3),Stimuli!$A$3,IF(AND(A8177&gt;=Stimuli!$B$4,A8177&lt;=Stimuli!$C$4),Stimuli!$A$4,"")))</f>
        <v>02 e.l.f. - Power Grip Styling (30.03s)</v>
      </c>
      <c r="I8177" s="6" t="n">
        <f aca="false">(B8177-B8176)/((A8177-A8176)/1000)</f>
        <v>0.937728937728764</v>
      </c>
      <c r="J8177" s="6" t="n">
        <f aca="false">IF(OR(B8177&lt;Rules!$B$2,B8177&gt;Rules!$B$3,ABS(I8177)&gt;Rules!$B$4,OR(B8178&lt;Rules!$B$2,B8178&gt;Rules!$B$3,ABS(I8178)&gt;Rules!$B$4)),1,0)</f>
        <v>0</v>
      </c>
      <c r="K8177" s="6" t="str">
        <f aca="false">IF(F8177=1,COUNTIF($F$2:F8177,1),"")</f>
        <v/>
      </c>
    </row>
    <row r="8178" customFormat="false" ht="15" hidden="false" customHeight="false" outlineLevel="0" collapsed="false">
      <c r="A8178" s="6" t="n">
        <v>64206.618</v>
      </c>
      <c r="B8178" s="6" t="n">
        <v>2.34505494505495</v>
      </c>
      <c r="C8178" s="6" t="n">
        <v>82</v>
      </c>
      <c r="D8178" s="6" t="n">
        <v>-1</v>
      </c>
      <c r="E8178" s="6" t="n">
        <v>2.16190476190476</v>
      </c>
      <c r="F8178" s="6" t="n">
        <v>0</v>
      </c>
      <c r="G8178" s="6" t="n">
        <v>0.208058608058608</v>
      </c>
      <c r="H8178" s="6" t="str">
        <f aca="false">IF(AND(A8178&gt;=Stimuli!$B$2,A8178&lt;=Stimuli!$C$2),Stimuli!$A$2,IF(AND(A8178&gt;=Stimuli!$B$3,A8178&lt;=Stimuli!$C$3),Stimuli!$A$3,IF(AND(A8178&gt;=Stimuli!$B$4,A8178&lt;=Stimuli!$C$4),Stimuli!$A$4,"")))</f>
        <v>02 e.l.f. - Power Grip Styling (30.03s)</v>
      </c>
      <c r="I8178" s="6" t="n">
        <f aca="false">(B8178-B8177)/((A8178-A8177)/1000)</f>
        <v>-1.12527472527461</v>
      </c>
      <c r="J8178" s="6" t="n">
        <f aca="false">IF(OR(B8178&lt;Rules!$B$2,B8178&gt;Rules!$B$3,ABS(I8178)&gt;Rules!$B$4,OR(B8179&lt;Rules!$B$2,B8179&gt;Rules!$B$3,ABS(I8179)&gt;Rules!$B$4)),1,0)</f>
        <v>0</v>
      </c>
      <c r="K8178" s="6" t="str">
        <f aca="false">IF(F8178=1,COUNTIF($F$2:F8178,1),"")</f>
        <v/>
      </c>
    </row>
    <row r="8179" customFormat="false" ht="15" hidden="false" customHeight="false" outlineLevel="0" collapsed="false">
      <c r="A8179" s="6" t="n">
        <v>64214.4305</v>
      </c>
      <c r="B8179" s="6" t="n">
        <v>2.35091575091575</v>
      </c>
      <c r="C8179" s="6" t="n">
        <v>82</v>
      </c>
      <c r="D8179" s="6" t="n">
        <v>-1</v>
      </c>
      <c r="E8179" s="6" t="n">
        <v>2.16190476190476</v>
      </c>
      <c r="F8179" s="6" t="n">
        <v>0</v>
      </c>
      <c r="G8179" s="6" t="n">
        <v>0.208058608058608</v>
      </c>
      <c r="H8179" s="6" t="str">
        <f aca="false">IF(AND(A8179&gt;=Stimuli!$B$2,A8179&lt;=Stimuli!$C$2),Stimuli!$A$2,IF(AND(A8179&gt;=Stimuli!$B$3,A8179&lt;=Stimuli!$C$3),Stimuli!$A$3,IF(AND(A8179&gt;=Stimuli!$B$4,A8179&lt;=Stimuli!$C$4),Stimuli!$A$4,"")))</f>
        <v>02 e.l.f. - Power Grip Styling (30.03s)</v>
      </c>
      <c r="I8179" s="6" t="n">
        <f aca="false">(B8179-B8178)/((A8179-A8178)/1000)</f>
        <v>0.750183150183148</v>
      </c>
      <c r="J8179" s="6" t="n">
        <f aca="false">IF(OR(B8179&lt;Rules!$B$2,B8179&gt;Rules!$B$3,ABS(I8179)&gt;Rules!$B$4,OR(B8180&lt;Rules!$B$2,B8180&gt;Rules!$B$3,ABS(I8180)&gt;Rules!$B$4)),1,0)</f>
        <v>0</v>
      </c>
      <c r="K8179" s="6" t="str">
        <f aca="false">IF(F8179=1,COUNTIF($F$2:F8179,1),"")</f>
        <v/>
      </c>
    </row>
    <row r="8180" customFormat="false" ht="15" hidden="false" customHeight="false" outlineLevel="0" collapsed="false">
      <c r="A8180" s="6" t="n">
        <v>64222.243</v>
      </c>
      <c r="B8180" s="6" t="n">
        <v>2.34358974358974</v>
      </c>
      <c r="C8180" s="6" t="n">
        <v>82</v>
      </c>
      <c r="D8180" s="6" t="n">
        <v>-1</v>
      </c>
      <c r="E8180" s="6" t="n">
        <v>2.16190476190476</v>
      </c>
      <c r="F8180" s="6" t="n">
        <v>0</v>
      </c>
      <c r="G8180" s="6" t="n">
        <v>0.208058608058608</v>
      </c>
      <c r="H8180" s="6" t="str">
        <f aca="false">IF(AND(A8180&gt;=Stimuli!$B$2,A8180&lt;=Stimuli!$C$2),Stimuli!$A$2,IF(AND(A8180&gt;=Stimuli!$B$3,A8180&lt;=Stimuli!$C$3),Stimuli!$A$3,IF(AND(A8180&gt;=Stimuli!$B$4,A8180&lt;=Stimuli!$C$4),Stimuli!$A$4,"")))</f>
        <v>02 e.l.f. - Power Grip Styling (30.03s)</v>
      </c>
      <c r="I8180" s="6" t="n">
        <f aca="false">(B8180-B8179)/((A8180-A8179)/1000)</f>
        <v>-0.937728937728878</v>
      </c>
      <c r="J8180" s="6" t="n">
        <f aca="false">IF(OR(B8180&lt;Rules!$B$2,B8180&gt;Rules!$B$3,ABS(I8180)&gt;Rules!$B$4,OR(B8181&lt;Rules!$B$2,B8181&gt;Rules!$B$3,ABS(I8181)&gt;Rules!$B$4)),1,0)</f>
        <v>0</v>
      </c>
      <c r="K8180" s="6" t="str">
        <f aca="false">IF(F8180=1,COUNTIF($F$2:F8180,1),"")</f>
        <v/>
      </c>
    </row>
    <row r="8181" customFormat="false" ht="15" hidden="false" customHeight="false" outlineLevel="0" collapsed="false">
      <c r="A8181" s="6" t="n">
        <v>64230.0555</v>
      </c>
      <c r="B8181" s="6" t="n">
        <v>2.34945054945055</v>
      </c>
      <c r="C8181" s="6" t="n">
        <v>82</v>
      </c>
      <c r="D8181" s="6" t="n">
        <v>-1</v>
      </c>
      <c r="E8181" s="6" t="n">
        <v>2.16190476190476</v>
      </c>
      <c r="F8181" s="6" t="n">
        <v>0</v>
      </c>
      <c r="G8181" s="6" t="n">
        <v>0.208058608058608</v>
      </c>
      <c r="H8181" s="6" t="str">
        <f aca="false">IF(AND(A8181&gt;=Stimuli!$B$2,A8181&lt;=Stimuli!$C$2),Stimuli!$A$2,IF(AND(A8181&gt;=Stimuli!$B$3,A8181&lt;=Stimuli!$C$3),Stimuli!$A$3,IF(AND(A8181&gt;=Stimuli!$B$4,A8181&lt;=Stimuli!$C$4),Stimuli!$A$4,"")))</f>
        <v>02 e.l.f. - Power Grip Styling (30.03s)</v>
      </c>
      <c r="I8181" s="6" t="n">
        <f aca="false">(B8181-B8180)/((A8181-A8180)/1000)</f>
        <v>0.750183150183034</v>
      </c>
      <c r="J8181" s="6" t="n">
        <f aca="false">IF(OR(B8181&lt;Rules!$B$2,B8181&gt;Rules!$B$3,ABS(I8181)&gt;Rules!$B$4,OR(B8182&lt;Rules!$B$2,B8182&gt;Rules!$B$3,ABS(I8182)&gt;Rules!$B$4)),1,0)</f>
        <v>0</v>
      </c>
      <c r="K8181" s="6" t="str">
        <f aca="false">IF(F8181=1,COUNTIF($F$2:F8181,1),"")</f>
        <v/>
      </c>
    </row>
    <row r="8182" customFormat="false" ht="15" hidden="false" customHeight="false" outlineLevel="0" collapsed="false">
      <c r="A8182" s="6" t="n">
        <v>64237.868</v>
      </c>
      <c r="B8182" s="6" t="n">
        <v>2.34212454212454</v>
      </c>
      <c r="C8182" s="6" t="n">
        <v>82</v>
      </c>
      <c r="D8182" s="6" t="n">
        <v>-1</v>
      </c>
      <c r="E8182" s="6" t="n">
        <v>2.16190476190476</v>
      </c>
      <c r="F8182" s="6" t="n">
        <v>0</v>
      </c>
      <c r="G8182" s="6" t="n">
        <v>0.208058608058608</v>
      </c>
      <c r="H8182" s="6" t="str">
        <f aca="false">IF(AND(A8182&gt;=Stimuli!$B$2,A8182&lt;=Stimuli!$C$2),Stimuli!$A$2,IF(AND(A8182&gt;=Stimuli!$B$3,A8182&lt;=Stimuli!$C$3),Stimuli!$A$3,IF(AND(A8182&gt;=Stimuli!$B$4,A8182&lt;=Stimuli!$C$4),Stimuli!$A$4,"")))</f>
        <v>02 e.l.f. - Power Grip Styling (30.03s)</v>
      </c>
      <c r="I8182" s="6" t="n">
        <f aca="false">(B8182-B8181)/((A8182-A8181)/1000)</f>
        <v>-0.937728937728934</v>
      </c>
      <c r="J8182" s="6" t="n">
        <f aca="false">IF(OR(B8182&lt;Rules!$B$2,B8182&gt;Rules!$B$3,ABS(I8182)&gt;Rules!$B$4,OR(B8183&lt;Rules!$B$2,B8183&gt;Rules!$B$3,ABS(I8183)&gt;Rules!$B$4)),1,0)</f>
        <v>0</v>
      </c>
      <c r="K8182" s="6" t="str">
        <f aca="false">IF(F8182=1,COUNTIF($F$2:F8182,1),"")</f>
        <v/>
      </c>
    </row>
    <row r="8183" customFormat="false" ht="15" hidden="false" customHeight="false" outlineLevel="0" collapsed="false">
      <c r="A8183" s="6" t="n">
        <v>64245.6805</v>
      </c>
      <c r="B8183" s="6" t="n">
        <v>2.34505494505495</v>
      </c>
      <c r="C8183" s="6" t="n">
        <v>82</v>
      </c>
      <c r="D8183" s="6" t="n">
        <v>-1</v>
      </c>
      <c r="E8183" s="6" t="n">
        <v>2.16190476190476</v>
      </c>
      <c r="F8183" s="6" t="n">
        <v>0</v>
      </c>
      <c r="G8183" s="6" t="n">
        <v>0.208058608058608</v>
      </c>
      <c r="H8183" s="6" t="str">
        <f aca="false">IF(AND(A8183&gt;=Stimuli!$B$2,A8183&lt;=Stimuli!$C$2),Stimuli!$A$2,IF(AND(A8183&gt;=Stimuli!$B$3,A8183&lt;=Stimuli!$C$3),Stimuli!$A$3,IF(AND(A8183&gt;=Stimuli!$B$4,A8183&lt;=Stimuli!$C$4),Stimuli!$A$4,"")))</f>
        <v>02 e.l.f. - Power Grip Styling (30.03s)</v>
      </c>
      <c r="I8183" s="6" t="n">
        <f aca="false">(B8183-B8182)/((A8183-A8182)/1000)</f>
        <v>0.375091575091631</v>
      </c>
      <c r="J8183" s="6" t="n">
        <f aca="false">IF(OR(B8183&lt;Rules!$B$2,B8183&gt;Rules!$B$3,ABS(I8183)&gt;Rules!$B$4,OR(B8184&lt;Rules!$B$2,B8184&gt;Rules!$B$3,ABS(I8184)&gt;Rules!$B$4)),1,0)</f>
        <v>0</v>
      </c>
      <c r="K8183" s="6" t="str">
        <f aca="false">IF(F8183=1,COUNTIF($F$2:F8183,1),"")</f>
        <v/>
      </c>
    </row>
    <row r="8184" customFormat="false" ht="15" hidden="false" customHeight="false" outlineLevel="0" collapsed="false">
      <c r="A8184" s="6" t="n">
        <v>64253.493</v>
      </c>
      <c r="B8184" s="6" t="n">
        <v>2.34212454212454</v>
      </c>
      <c r="C8184" s="6" t="n">
        <v>82</v>
      </c>
      <c r="D8184" s="6" t="n">
        <v>-1</v>
      </c>
      <c r="E8184" s="6" t="n">
        <v>2.16190476190476</v>
      </c>
      <c r="F8184" s="6" t="n">
        <v>0</v>
      </c>
      <c r="G8184" s="6" t="n">
        <v>0.208058608058608</v>
      </c>
      <c r="H8184" s="6" t="str">
        <f aca="false">IF(AND(A8184&gt;=Stimuli!$B$2,A8184&lt;=Stimuli!$C$2),Stimuli!$A$2,IF(AND(A8184&gt;=Stimuli!$B$3,A8184&lt;=Stimuli!$C$3),Stimuli!$A$3,IF(AND(A8184&gt;=Stimuli!$B$4,A8184&lt;=Stimuli!$C$4),Stimuli!$A$4,"")))</f>
        <v>02 e.l.f. - Power Grip Styling (30.03s)</v>
      </c>
      <c r="I8184" s="6" t="n">
        <f aca="false">(B8184-B8183)/((A8184-A8183)/1000)</f>
        <v>-0.375091575091631</v>
      </c>
      <c r="J8184" s="6" t="n">
        <f aca="false">IF(OR(B8184&lt;Rules!$B$2,B8184&gt;Rules!$B$3,ABS(I8184)&gt;Rules!$B$4,OR(B8185&lt;Rules!$B$2,B8185&gt;Rules!$B$3,ABS(I8185)&gt;Rules!$B$4)),1,0)</f>
        <v>0</v>
      </c>
      <c r="K8184" s="6" t="str">
        <f aca="false">IF(F8184=1,COUNTIF($F$2:F8184,1),"")</f>
        <v/>
      </c>
    </row>
    <row r="8185" customFormat="false" ht="15" hidden="false" customHeight="false" outlineLevel="0" collapsed="false">
      <c r="A8185" s="6" t="n">
        <v>64261.3055</v>
      </c>
      <c r="B8185" s="6" t="n">
        <v>2.34212454212454</v>
      </c>
      <c r="C8185" s="6" t="n">
        <v>82</v>
      </c>
      <c r="D8185" s="6" t="n">
        <v>-1</v>
      </c>
      <c r="E8185" s="6" t="n">
        <v>2.16190476190476</v>
      </c>
      <c r="F8185" s="6" t="n">
        <v>0</v>
      </c>
      <c r="G8185" s="6" t="n">
        <v>0.208058608058608</v>
      </c>
      <c r="H8185" s="6" t="str">
        <f aca="false">IF(AND(A8185&gt;=Stimuli!$B$2,A8185&lt;=Stimuli!$C$2),Stimuli!$A$2,IF(AND(A8185&gt;=Stimuli!$B$3,A8185&lt;=Stimuli!$C$3),Stimuli!$A$3,IF(AND(A8185&gt;=Stimuli!$B$4,A8185&lt;=Stimuli!$C$4),Stimuli!$A$4,"")))</f>
        <v>02 e.l.f. - Power Grip Styling (30.03s)</v>
      </c>
      <c r="I8185" s="6" t="n">
        <f aca="false">(B8185-B8184)/((A8185-A8184)/1000)</f>
        <v>0</v>
      </c>
      <c r="J8185" s="6" t="n">
        <f aca="false">IF(OR(B8185&lt;Rules!$B$2,B8185&gt;Rules!$B$3,ABS(I8185)&gt;Rules!$B$4,OR(B8186&lt;Rules!$B$2,B8186&gt;Rules!$B$3,ABS(I8186)&gt;Rules!$B$4)),1,0)</f>
        <v>0</v>
      </c>
      <c r="K8185" s="6" t="str">
        <f aca="false">IF(F8185=1,COUNTIF($F$2:F8185,1),"")</f>
        <v/>
      </c>
    </row>
    <row r="8186" customFormat="false" ht="15" hidden="false" customHeight="false" outlineLevel="0" collapsed="false">
      <c r="A8186" s="6" t="n">
        <v>64269.118</v>
      </c>
      <c r="B8186" s="6" t="n">
        <v>2.34212454212454</v>
      </c>
      <c r="C8186" s="6" t="n">
        <v>82</v>
      </c>
      <c r="D8186" s="6" t="n">
        <v>-1</v>
      </c>
      <c r="E8186" s="6" t="n">
        <v>2.16190476190476</v>
      </c>
      <c r="F8186" s="6" t="n">
        <v>0</v>
      </c>
      <c r="G8186" s="6" t="n">
        <v>0.208058608058608</v>
      </c>
      <c r="H8186" s="6" t="str">
        <f aca="false">IF(AND(A8186&gt;=Stimuli!$B$2,A8186&lt;=Stimuli!$C$2),Stimuli!$A$2,IF(AND(A8186&gt;=Stimuli!$B$3,A8186&lt;=Stimuli!$C$3),Stimuli!$A$3,IF(AND(A8186&gt;=Stimuli!$B$4,A8186&lt;=Stimuli!$C$4),Stimuli!$A$4,"")))</f>
        <v>02 e.l.f. - Power Grip Styling (30.03s)</v>
      </c>
      <c r="I8186" s="6" t="n">
        <f aca="false">(B8186-B8185)/((A8186-A8185)/1000)</f>
        <v>0</v>
      </c>
      <c r="J8186" s="6" t="n">
        <f aca="false">IF(OR(B8186&lt;Rules!$B$2,B8186&gt;Rules!$B$3,ABS(I8186)&gt;Rules!$B$4,OR(B8187&lt;Rules!$B$2,B8187&gt;Rules!$B$3,ABS(I8187)&gt;Rules!$B$4)),1,0)</f>
        <v>0</v>
      </c>
      <c r="K8186" s="6" t="str">
        <f aca="false">IF(F8186=1,COUNTIF($F$2:F8186,1),"")</f>
        <v/>
      </c>
    </row>
    <row r="8187" customFormat="false" ht="15" hidden="false" customHeight="false" outlineLevel="0" collapsed="false">
      <c r="A8187" s="6" t="n">
        <v>64276.9305</v>
      </c>
      <c r="B8187" s="6" t="n">
        <v>2.33919413919414</v>
      </c>
      <c r="C8187" s="6" t="n">
        <v>82</v>
      </c>
      <c r="D8187" s="6" t="n">
        <v>-1</v>
      </c>
      <c r="E8187" s="6" t="n">
        <v>2.16190476190476</v>
      </c>
      <c r="F8187" s="6" t="n">
        <v>0</v>
      </c>
      <c r="G8187" s="6" t="n">
        <v>0.208058608058608</v>
      </c>
      <c r="H8187" s="6" t="str">
        <f aca="false">IF(AND(A8187&gt;=Stimuli!$B$2,A8187&lt;=Stimuli!$C$2),Stimuli!$A$2,IF(AND(A8187&gt;=Stimuli!$B$3,A8187&lt;=Stimuli!$C$3),Stimuli!$A$3,IF(AND(A8187&gt;=Stimuli!$B$4,A8187&lt;=Stimuli!$C$4),Stimuli!$A$4,"")))</f>
        <v>02 e.l.f. - Power Grip Styling (30.03s)</v>
      </c>
      <c r="I8187" s="6" t="n">
        <f aca="false">(B8187-B8186)/((A8187-A8186)/1000)</f>
        <v>-0.375091575091687</v>
      </c>
      <c r="J8187" s="6" t="n">
        <f aca="false">IF(OR(B8187&lt;Rules!$B$2,B8187&gt;Rules!$B$3,ABS(I8187)&gt;Rules!$B$4,OR(B8188&lt;Rules!$B$2,B8188&gt;Rules!$B$3,ABS(I8188)&gt;Rules!$B$4)),1,0)</f>
        <v>0</v>
      </c>
      <c r="K8187" s="6" t="str">
        <f aca="false">IF(F8187=1,COUNTIF($F$2:F8187,1),"")</f>
        <v/>
      </c>
    </row>
    <row r="8188" customFormat="false" ht="15" hidden="false" customHeight="false" outlineLevel="0" collapsed="false">
      <c r="A8188" s="6" t="n">
        <v>64284.743</v>
      </c>
      <c r="B8188" s="6" t="n">
        <v>2.34065934065934</v>
      </c>
      <c r="C8188" s="6" t="n">
        <v>82</v>
      </c>
      <c r="D8188" s="6" t="n">
        <v>-1</v>
      </c>
      <c r="E8188" s="6" t="n">
        <v>2.16190476190476</v>
      </c>
      <c r="F8188" s="6" t="n">
        <v>0</v>
      </c>
      <c r="G8188" s="6" t="n">
        <v>0.208058608058608</v>
      </c>
      <c r="H8188" s="6" t="str">
        <f aca="false">IF(AND(A8188&gt;=Stimuli!$B$2,A8188&lt;=Stimuli!$C$2),Stimuli!$A$2,IF(AND(A8188&gt;=Stimuli!$B$3,A8188&lt;=Stimuli!$C$3),Stimuli!$A$3,IF(AND(A8188&gt;=Stimuli!$B$4,A8188&lt;=Stimuli!$C$4),Stimuli!$A$4,"")))</f>
        <v>02 e.l.f. - Power Grip Styling (30.03s)</v>
      </c>
      <c r="I8188" s="6" t="n">
        <f aca="false">(B8188-B8187)/((A8188-A8187)/1000)</f>
        <v>0.187545787545957</v>
      </c>
      <c r="J8188" s="6" t="n">
        <f aca="false">IF(OR(B8188&lt;Rules!$B$2,B8188&gt;Rules!$B$3,ABS(I8188)&gt;Rules!$B$4,OR(B8189&lt;Rules!$B$2,B8189&gt;Rules!$B$3,ABS(I8189)&gt;Rules!$B$4)),1,0)</f>
        <v>0</v>
      </c>
      <c r="K8188" s="6" t="str">
        <f aca="false">IF(F8188=1,COUNTIF($F$2:F8188,1),"")</f>
        <v/>
      </c>
    </row>
    <row r="8189" customFormat="false" ht="15" hidden="false" customHeight="false" outlineLevel="0" collapsed="false">
      <c r="A8189" s="6" t="n">
        <v>64292.5555</v>
      </c>
      <c r="B8189" s="6" t="n">
        <v>2.33479853479853</v>
      </c>
      <c r="C8189" s="6" t="n">
        <v>82</v>
      </c>
      <c r="D8189" s="6" t="n">
        <v>-1</v>
      </c>
      <c r="E8189" s="6" t="n">
        <v>2.16190476190476</v>
      </c>
      <c r="F8189" s="6" t="n">
        <v>0</v>
      </c>
      <c r="G8189" s="6" t="n">
        <v>0.208058608058608</v>
      </c>
      <c r="H8189" s="6" t="str">
        <f aca="false">IF(AND(A8189&gt;=Stimuli!$B$2,A8189&lt;=Stimuli!$C$2),Stimuli!$A$2,IF(AND(A8189&gt;=Stimuli!$B$3,A8189&lt;=Stimuli!$C$3),Stimuli!$A$3,IF(AND(A8189&gt;=Stimuli!$B$4,A8189&lt;=Stimuli!$C$4),Stimuli!$A$4,"")))</f>
        <v>02 e.l.f. - Power Grip Styling (30.03s)</v>
      </c>
      <c r="I8189" s="6" t="n">
        <f aca="false">(B8189-B8188)/((A8189-A8188)/1000)</f>
        <v>-0.750183150183261</v>
      </c>
      <c r="J8189" s="6" t="n">
        <f aca="false">IF(OR(B8189&lt;Rules!$B$2,B8189&gt;Rules!$B$3,ABS(I8189)&gt;Rules!$B$4,OR(B8190&lt;Rules!$B$2,B8190&gt;Rules!$B$3,ABS(I8190)&gt;Rules!$B$4)),1,0)</f>
        <v>0</v>
      </c>
      <c r="K8189" s="6" t="str">
        <f aca="false">IF(F8189=1,COUNTIF($F$2:F8189,1),"")</f>
        <v/>
      </c>
    </row>
    <row r="8190" customFormat="false" ht="15" hidden="false" customHeight="false" outlineLevel="0" collapsed="false">
      <c r="A8190" s="6" t="n">
        <v>64300.368</v>
      </c>
      <c r="B8190" s="6" t="n">
        <v>2.33919413919414</v>
      </c>
      <c r="C8190" s="6" t="n">
        <v>82</v>
      </c>
      <c r="D8190" s="6" t="n">
        <v>-1</v>
      </c>
      <c r="E8190" s="6" t="n">
        <v>2.16190476190476</v>
      </c>
      <c r="F8190" s="6" t="n">
        <v>0</v>
      </c>
      <c r="G8190" s="6" t="n">
        <v>0.208058608058608</v>
      </c>
      <c r="H8190" s="6" t="str">
        <f aca="false">IF(AND(A8190&gt;=Stimuli!$B$2,A8190&lt;=Stimuli!$C$2),Stimuli!$A$2,IF(AND(A8190&gt;=Stimuli!$B$3,A8190&lt;=Stimuli!$C$3),Stimuli!$A$3,IF(AND(A8190&gt;=Stimuli!$B$4,A8190&lt;=Stimuli!$C$4),Stimuli!$A$4,"")))</f>
        <v>02 e.l.f. - Power Grip Styling (30.03s)</v>
      </c>
      <c r="I8190" s="6" t="n">
        <f aca="false">(B8190-B8189)/((A8190-A8189)/1000)</f>
        <v>0.562637362637304</v>
      </c>
      <c r="J8190" s="6" t="n">
        <f aca="false">IF(OR(B8190&lt;Rules!$B$2,B8190&gt;Rules!$B$3,ABS(I8190)&gt;Rules!$B$4,OR(B8191&lt;Rules!$B$2,B8191&gt;Rules!$B$3,ABS(I8191)&gt;Rules!$B$4)),1,0)</f>
        <v>0</v>
      </c>
      <c r="K8190" s="6" t="str">
        <f aca="false">IF(F8190=1,COUNTIF($F$2:F8190,1),"")</f>
        <v/>
      </c>
    </row>
    <row r="8191" customFormat="false" ht="15" hidden="false" customHeight="false" outlineLevel="0" collapsed="false">
      <c r="A8191" s="6" t="n">
        <v>64308.1805</v>
      </c>
      <c r="B8191" s="6" t="n">
        <v>2.33333333333333</v>
      </c>
      <c r="C8191" s="6" t="n">
        <v>82</v>
      </c>
      <c r="D8191" s="6" t="n">
        <v>-1</v>
      </c>
      <c r="E8191" s="6" t="n">
        <v>2.16190476190476</v>
      </c>
      <c r="F8191" s="6" t="n">
        <v>0</v>
      </c>
      <c r="G8191" s="6" t="n">
        <v>0.208058608058608</v>
      </c>
      <c r="H8191" s="6" t="str">
        <f aca="false">IF(AND(A8191&gt;=Stimuli!$B$2,A8191&lt;=Stimuli!$C$2),Stimuli!$A$2,IF(AND(A8191&gt;=Stimuli!$B$3,A8191&lt;=Stimuli!$C$3),Stimuli!$A$3,IF(AND(A8191&gt;=Stimuli!$B$4,A8191&lt;=Stimuli!$C$4),Stimuli!$A$4,"")))</f>
        <v>02 e.l.f. - Power Grip Styling (30.03s)</v>
      </c>
      <c r="I8191" s="6" t="n">
        <f aca="false">(B8191-B8190)/((A8191-A8190)/1000)</f>
        <v>-0.750183150183034</v>
      </c>
      <c r="J8191" s="6" t="n">
        <f aca="false">IF(OR(B8191&lt;Rules!$B$2,B8191&gt;Rules!$B$3,ABS(I8191)&gt;Rules!$B$4,OR(B8192&lt;Rules!$B$2,B8192&gt;Rules!$B$3,ABS(I8192)&gt;Rules!$B$4)),1,0)</f>
        <v>0</v>
      </c>
      <c r="K8191" s="6" t="str">
        <f aca="false">IF(F8191=1,COUNTIF($F$2:F8191,1),"")</f>
        <v/>
      </c>
    </row>
    <row r="8192" customFormat="false" ht="15" hidden="false" customHeight="false" outlineLevel="0" collapsed="false">
      <c r="A8192" s="6" t="n">
        <v>64315.993</v>
      </c>
      <c r="B8192" s="6" t="n">
        <v>2.33919413919414</v>
      </c>
      <c r="C8192" s="6" t="n">
        <v>82</v>
      </c>
      <c r="D8192" s="6" t="n">
        <v>-1</v>
      </c>
      <c r="E8192" s="6" t="n">
        <v>2.16190476190476</v>
      </c>
      <c r="F8192" s="6" t="n">
        <v>0</v>
      </c>
      <c r="G8192" s="6" t="n">
        <v>0.208058608058608</v>
      </c>
      <c r="H8192" s="6" t="str">
        <f aca="false">IF(AND(A8192&gt;=Stimuli!$B$2,A8192&lt;=Stimuli!$C$2),Stimuli!$A$2,IF(AND(A8192&gt;=Stimuli!$B$3,A8192&lt;=Stimuli!$C$3),Stimuli!$A$3,IF(AND(A8192&gt;=Stimuli!$B$4,A8192&lt;=Stimuli!$C$4),Stimuli!$A$4,"")))</f>
        <v>02 e.l.f. - Power Grip Styling (30.03s)</v>
      </c>
      <c r="I8192" s="6" t="n">
        <f aca="false">(B8192-B8191)/((A8192-A8191)/1000)</f>
        <v>0.750183150183034</v>
      </c>
      <c r="J8192" s="6" t="n">
        <f aca="false">IF(OR(B8192&lt;Rules!$B$2,B8192&gt;Rules!$B$3,ABS(I8192)&gt;Rules!$B$4,OR(B8193&lt;Rules!$B$2,B8193&gt;Rules!$B$3,ABS(I8193)&gt;Rules!$B$4)),1,0)</f>
        <v>0</v>
      </c>
      <c r="K8192" s="6" t="str">
        <f aca="false">IF(F8192=1,COUNTIF($F$2:F8192,1),"")</f>
        <v/>
      </c>
    </row>
    <row r="8193" customFormat="false" ht="15" hidden="false" customHeight="false" outlineLevel="0" collapsed="false">
      <c r="A8193" s="6" t="n">
        <v>64323.8055</v>
      </c>
      <c r="B8193" s="6" t="n">
        <v>2.33040293040293</v>
      </c>
      <c r="C8193" s="6" t="n">
        <v>82</v>
      </c>
      <c r="D8193" s="6" t="n">
        <v>-1</v>
      </c>
      <c r="E8193" s="6" t="n">
        <v>2.16190476190476</v>
      </c>
      <c r="F8193" s="6" t="n">
        <v>0</v>
      </c>
      <c r="G8193" s="6" t="n">
        <v>0.208058608058608</v>
      </c>
      <c r="H8193" s="6" t="str">
        <f aca="false">IF(AND(A8193&gt;=Stimuli!$B$2,A8193&lt;=Stimuli!$C$2),Stimuli!$A$2,IF(AND(A8193&gt;=Stimuli!$B$3,A8193&lt;=Stimuli!$C$3),Stimuli!$A$3,IF(AND(A8193&gt;=Stimuli!$B$4,A8193&lt;=Stimuli!$C$4),Stimuli!$A$4,"")))</f>
        <v>02 e.l.f. - Power Grip Styling (30.03s)</v>
      </c>
      <c r="I8193" s="6" t="n">
        <f aca="false">(B8193-B8192)/((A8193-A8192)/1000)</f>
        <v>-1.12527472527461</v>
      </c>
      <c r="J8193" s="6" t="n">
        <f aca="false">IF(OR(B8193&lt;Rules!$B$2,B8193&gt;Rules!$B$3,ABS(I8193)&gt;Rules!$B$4,OR(B8194&lt;Rules!$B$2,B8194&gt;Rules!$B$3,ABS(I8194)&gt;Rules!$B$4)),1,0)</f>
        <v>0</v>
      </c>
      <c r="K8193" s="6" t="str">
        <f aca="false">IF(F8193=1,COUNTIF($F$2:F8193,1),"")</f>
        <v/>
      </c>
    </row>
    <row r="8194" customFormat="false" ht="15" hidden="false" customHeight="false" outlineLevel="0" collapsed="false">
      <c r="A8194" s="6" t="n">
        <v>64331.618</v>
      </c>
      <c r="B8194" s="6" t="n">
        <v>2.33772893772894</v>
      </c>
      <c r="C8194" s="6" t="n">
        <v>82</v>
      </c>
      <c r="D8194" s="6" t="n">
        <v>-1</v>
      </c>
      <c r="E8194" s="6" t="n">
        <v>2.16190476190476</v>
      </c>
      <c r="F8194" s="6" t="n">
        <v>0</v>
      </c>
      <c r="G8194" s="6" t="n">
        <v>0.208058608058608</v>
      </c>
      <c r="H8194" s="6" t="str">
        <f aca="false">IF(AND(A8194&gt;=Stimuli!$B$2,A8194&lt;=Stimuli!$C$2),Stimuli!$A$2,IF(AND(A8194&gt;=Stimuli!$B$3,A8194&lt;=Stimuli!$C$3),Stimuli!$A$3,IF(AND(A8194&gt;=Stimuli!$B$4,A8194&lt;=Stimuli!$C$4),Stimuli!$A$4,"")))</f>
        <v>02 e.l.f. - Power Grip Styling (30.03s)</v>
      </c>
      <c r="I8194" s="6" t="n">
        <f aca="false">(B8194-B8193)/((A8194-A8193)/1000)</f>
        <v>0.937728937728878</v>
      </c>
      <c r="J8194" s="6" t="n">
        <f aca="false">IF(OR(B8194&lt;Rules!$B$2,B8194&gt;Rules!$B$3,ABS(I8194)&gt;Rules!$B$4,OR(B8195&lt;Rules!$B$2,B8195&gt;Rules!$B$3,ABS(I8195)&gt;Rules!$B$4)),1,0)</f>
        <v>0</v>
      </c>
      <c r="K8194" s="6" t="str">
        <f aca="false">IF(F8194=1,COUNTIF($F$2:F8194,1),"")</f>
        <v/>
      </c>
    </row>
    <row r="8195" customFormat="false" ht="15" hidden="false" customHeight="false" outlineLevel="0" collapsed="false">
      <c r="A8195" s="6" t="n">
        <v>64339.4305</v>
      </c>
      <c r="B8195" s="6" t="n">
        <v>2.32893772893773</v>
      </c>
      <c r="C8195" s="6" t="n">
        <v>82</v>
      </c>
      <c r="D8195" s="6" t="n">
        <v>-1</v>
      </c>
      <c r="E8195" s="6" t="n">
        <v>2.16190476190476</v>
      </c>
      <c r="F8195" s="6" t="n">
        <v>0</v>
      </c>
      <c r="G8195" s="6" t="n">
        <v>0.208058608058608</v>
      </c>
      <c r="H8195" s="6" t="str">
        <f aca="false">IF(AND(A8195&gt;=Stimuli!$B$2,A8195&lt;=Stimuli!$C$2),Stimuli!$A$2,IF(AND(A8195&gt;=Stimuli!$B$3,A8195&lt;=Stimuli!$C$3),Stimuli!$A$3,IF(AND(A8195&gt;=Stimuli!$B$4,A8195&lt;=Stimuli!$C$4),Stimuli!$A$4,"")))</f>
        <v>02 e.l.f. - Power Grip Styling (30.03s)</v>
      </c>
      <c r="I8195" s="6" t="n">
        <f aca="false">(B8195-B8194)/((A8195-A8194)/1000)</f>
        <v>-1.12527472527461</v>
      </c>
      <c r="J8195" s="6" t="n">
        <f aca="false">IF(OR(B8195&lt;Rules!$B$2,B8195&gt;Rules!$B$3,ABS(I8195)&gt;Rules!$B$4,OR(B8196&lt;Rules!$B$2,B8196&gt;Rules!$B$3,ABS(I8196)&gt;Rules!$B$4)),1,0)</f>
        <v>0</v>
      </c>
      <c r="K8195" s="6" t="str">
        <f aca="false">IF(F8195=1,COUNTIF($F$2:F8195,1),"")</f>
        <v/>
      </c>
    </row>
    <row r="8196" customFormat="false" ht="15" hidden="false" customHeight="false" outlineLevel="0" collapsed="false">
      <c r="A8196" s="6" t="n">
        <v>64347.243</v>
      </c>
      <c r="B8196" s="6" t="n">
        <v>2.33479853479853</v>
      </c>
      <c r="C8196" s="6" t="n">
        <v>82</v>
      </c>
      <c r="D8196" s="6" t="n">
        <v>-1</v>
      </c>
      <c r="E8196" s="6" t="n">
        <v>2.16190476190476</v>
      </c>
      <c r="F8196" s="6" t="n">
        <v>0</v>
      </c>
      <c r="G8196" s="6" t="n">
        <v>0.208058608058608</v>
      </c>
      <c r="H8196" s="6" t="str">
        <f aca="false">IF(AND(A8196&gt;=Stimuli!$B$2,A8196&lt;=Stimuli!$C$2),Stimuli!$A$2,IF(AND(A8196&gt;=Stimuli!$B$3,A8196&lt;=Stimuli!$C$3),Stimuli!$A$3,IF(AND(A8196&gt;=Stimuli!$B$4,A8196&lt;=Stimuli!$C$4),Stimuli!$A$4,"")))</f>
        <v>02 e.l.f. - Power Grip Styling (30.03s)</v>
      </c>
      <c r="I8196" s="6" t="n">
        <f aca="false">(B8196-B8195)/((A8196-A8195)/1000)</f>
        <v>0.750183150183034</v>
      </c>
      <c r="J8196" s="6" t="n">
        <f aca="false">IF(OR(B8196&lt;Rules!$B$2,B8196&gt;Rules!$B$3,ABS(I8196)&gt;Rules!$B$4,OR(B8197&lt;Rules!$B$2,B8197&gt;Rules!$B$3,ABS(I8197)&gt;Rules!$B$4)),1,0)</f>
        <v>0</v>
      </c>
      <c r="K8196" s="6" t="str">
        <f aca="false">IF(F8196=1,COUNTIF($F$2:F8196,1),"")</f>
        <v/>
      </c>
    </row>
    <row r="8197" customFormat="false" ht="15" hidden="false" customHeight="false" outlineLevel="0" collapsed="false">
      <c r="A8197" s="6" t="n">
        <v>64355.0555</v>
      </c>
      <c r="B8197" s="6" t="n">
        <v>2.32747252747253</v>
      </c>
      <c r="C8197" s="6" t="n">
        <v>82</v>
      </c>
      <c r="D8197" s="6" t="n">
        <v>-1</v>
      </c>
      <c r="E8197" s="6" t="n">
        <v>2.16043956043956</v>
      </c>
      <c r="F8197" s="6" t="n">
        <v>0</v>
      </c>
      <c r="G8197" s="6" t="n">
        <v>0.208058608058608</v>
      </c>
      <c r="H8197" s="6" t="str">
        <f aca="false">IF(AND(A8197&gt;=Stimuli!$B$2,A8197&lt;=Stimuli!$C$2),Stimuli!$A$2,IF(AND(A8197&gt;=Stimuli!$B$3,A8197&lt;=Stimuli!$C$3),Stimuli!$A$3,IF(AND(A8197&gt;=Stimuli!$B$4,A8197&lt;=Stimuli!$C$4),Stimuli!$A$4,"")))</f>
        <v>02 e.l.f. - Power Grip Styling (30.03s)</v>
      </c>
      <c r="I8197" s="6" t="n">
        <f aca="false">(B8197-B8196)/((A8197-A8196)/1000)</f>
        <v>-0.937728937728878</v>
      </c>
      <c r="J8197" s="6" t="n">
        <f aca="false">IF(OR(B8197&lt;Rules!$B$2,B8197&gt;Rules!$B$3,ABS(I8197)&gt;Rules!$B$4,OR(B8198&lt;Rules!$B$2,B8198&gt;Rules!$B$3,ABS(I8198)&gt;Rules!$B$4)),1,0)</f>
        <v>0</v>
      </c>
      <c r="K8197" s="6" t="str">
        <f aca="false">IF(F8197=1,COUNTIF($F$2:F8197,1),"")</f>
        <v/>
      </c>
    </row>
    <row r="8198" customFormat="false" ht="15" hidden="false" customHeight="false" outlineLevel="0" collapsed="false">
      <c r="A8198" s="6" t="n">
        <v>64362.868</v>
      </c>
      <c r="B8198" s="6" t="n">
        <v>2.33186813186813</v>
      </c>
      <c r="C8198" s="6" t="n">
        <v>82</v>
      </c>
      <c r="D8198" s="6" t="n">
        <v>-1</v>
      </c>
      <c r="E8198" s="6" t="n">
        <v>2.16043956043956</v>
      </c>
      <c r="F8198" s="6" t="n">
        <v>0</v>
      </c>
      <c r="G8198" s="6" t="n">
        <v>0.208058608058608</v>
      </c>
      <c r="H8198" s="6" t="str">
        <f aca="false">IF(AND(A8198&gt;=Stimuli!$B$2,A8198&lt;=Stimuli!$C$2),Stimuli!$A$2,IF(AND(A8198&gt;=Stimuli!$B$3,A8198&lt;=Stimuli!$C$3),Stimuli!$A$3,IF(AND(A8198&gt;=Stimuli!$B$4,A8198&lt;=Stimuli!$C$4),Stimuli!$A$4,"")))</f>
        <v>02 e.l.f. - Power Grip Styling (30.03s)</v>
      </c>
      <c r="I8198" s="6" t="n">
        <f aca="false">(B8198-B8197)/((A8198-A8197)/1000)</f>
        <v>0.562637362637418</v>
      </c>
      <c r="J8198" s="6" t="n">
        <f aca="false">IF(OR(B8198&lt;Rules!$B$2,B8198&gt;Rules!$B$3,ABS(I8198)&gt;Rules!$B$4,OR(B8199&lt;Rules!$B$2,B8199&gt;Rules!$B$3,ABS(I8199)&gt;Rules!$B$4)),1,0)</f>
        <v>0</v>
      </c>
      <c r="K8198" s="6" t="str">
        <f aca="false">IF(F8198=1,COUNTIF($F$2:F8198,1),"")</f>
        <v/>
      </c>
    </row>
    <row r="8199" customFormat="false" ht="15" hidden="false" customHeight="false" outlineLevel="0" collapsed="false">
      <c r="A8199" s="6" t="n">
        <v>64370.6805</v>
      </c>
      <c r="B8199" s="6" t="n">
        <v>2.32600732600733</v>
      </c>
      <c r="C8199" s="6" t="n">
        <v>82</v>
      </c>
      <c r="D8199" s="6" t="n">
        <v>-1</v>
      </c>
      <c r="E8199" s="6" t="n">
        <v>2.16043956043956</v>
      </c>
      <c r="F8199" s="6" t="n">
        <v>0</v>
      </c>
      <c r="G8199" s="6" t="n">
        <v>0.208058608058608</v>
      </c>
      <c r="H8199" s="6" t="str">
        <f aca="false">IF(AND(A8199&gt;=Stimuli!$B$2,A8199&lt;=Stimuli!$C$2),Stimuli!$A$2,IF(AND(A8199&gt;=Stimuli!$B$3,A8199&lt;=Stimuli!$C$3),Stimuli!$A$3,IF(AND(A8199&gt;=Stimuli!$B$4,A8199&lt;=Stimuli!$C$4),Stimuli!$A$4,"")))</f>
        <v>02 e.l.f. - Power Grip Styling (30.03s)</v>
      </c>
      <c r="I8199" s="6" t="n">
        <f aca="false">(B8199-B8198)/((A8199-A8198)/1000)</f>
        <v>-0.750183150183318</v>
      </c>
      <c r="J8199" s="6" t="n">
        <f aca="false">IF(OR(B8199&lt;Rules!$B$2,B8199&gt;Rules!$B$3,ABS(I8199)&gt;Rules!$B$4,OR(B8200&lt;Rules!$B$2,B8200&gt;Rules!$B$3,ABS(I8200)&gt;Rules!$B$4)),1,0)</f>
        <v>0</v>
      </c>
      <c r="K8199" s="6" t="str">
        <f aca="false">IF(F8199=1,COUNTIF($F$2:F8199,1),"")</f>
        <v/>
      </c>
    </row>
    <row r="8200" customFormat="false" ht="15" hidden="false" customHeight="false" outlineLevel="0" collapsed="false">
      <c r="A8200" s="6" t="n">
        <v>64378.493</v>
      </c>
      <c r="B8200" s="6" t="n">
        <v>2.32893772893773</v>
      </c>
      <c r="C8200" s="6" t="n">
        <v>82</v>
      </c>
      <c r="D8200" s="6" t="n">
        <v>-1</v>
      </c>
      <c r="E8200" s="6" t="n">
        <v>2.16043956043956</v>
      </c>
      <c r="F8200" s="6" t="n">
        <v>0</v>
      </c>
      <c r="G8200" s="6" t="n">
        <v>0.208058608058608</v>
      </c>
      <c r="H8200" s="6" t="str">
        <f aca="false">IF(AND(A8200&gt;=Stimuli!$B$2,A8200&lt;=Stimuli!$C$2),Stimuli!$A$2,IF(AND(A8200&gt;=Stimuli!$B$3,A8200&lt;=Stimuli!$C$3),Stimuli!$A$3,IF(AND(A8200&gt;=Stimuli!$B$4,A8200&lt;=Stimuli!$C$4),Stimuli!$A$4,"")))</f>
        <v>02 e.l.f. - Power Grip Styling (30.03s)</v>
      </c>
      <c r="I8200" s="6" t="n">
        <f aca="false">(B8200-B8199)/((A8200-A8199)/1000)</f>
        <v>0.375091575091744</v>
      </c>
      <c r="J8200" s="6" t="n">
        <f aca="false">IF(OR(B8200&lt;Rules!$B$2,B8200&gt;Rules!$B$3,ABS(I8200)&gt;Rules!$B$4,OR(B8201&lt;Rules!$B$2,B8201&gt;Rules!$B$3,ABS(I8201)&gt;Rules!$B$4)),1,0)</f>
        <v>0</v>
      </c>
      <c r="K8200" s="6" t="str">
        <f aca="false">IF(F8200=1,COUNTIF($F$2:F8200,1),"")</f>
        <v/>
      </c>
    </row>
    <row r="8201" customFormat="false" ht="15" hidden="false" customHeight="false" outlineLevel="0" collapsed="false">
      <c r="A8201" s="6" t="n">
        <v>64386.3055</v>
      </c>
      <c r="B8201" s="6" t="n">
        <v>2.32600732600733</v>
      </c>
      <c r="C8201" s="6" t="n">
        <v>82</v>
      </c>
      <c r="D8201" s="6" t="n">
        <v>-1</v>
      </c>
      <c r="E8201" s="6" t="n">
        <v>2.16043956043956</v>
      </c>
      <c r="F8201" s="6" t="n">
        <v>0</v>
      </c>
      <c r="G8201" s="6" t="n">
        <v>0.208058608058608</v>
      </c>
      <c r="H8201" s="6" t="str">
        <f aca="false">IF(AND(A8201&gt;=Stimuli!$B$2,A8201&lt;=Stimuli!$C$2),Stimuli!$A$2,IF(AND(A8201&gt;=Stimuli!$B$3,A8201&lt;=Stimuli!$C$3),Stimuli!$A$3,IF(AND(A8201&gt;=Stimuli!$B$4,A8201&lt;=Stimuli!$C$4),Stimuli!$A$4,"")))</f>
        <v>02 e.l.f. - Power Grip Styling (30.03s)</v>
      </c>
      <c r="I8201" s="6" t="n">
        <f aca="false">(B8201-B8200)/((A8201-A8200)/1000)</f>
        <v>-0.375091575091744</v>
      </c>
      <c r="J8201" s="6" t="n">
        <f aca="false">IF(OR(B8201&lt;Rules!$B$2,B8201&gt;Rules!$B$3,ABS(I8201)&gt;Rules!$B$4,OR(B8202&lt;Rules!$B$2,B8202&gt;Rules!$B$3,ABS(I8202)&gt;Rules!$B$4)),1,0)</f>
        <v>0</v>
      </c>
      <c r="K8201" s="6" t="str">
        <f aca="false">IF(F8201=1,COUNTIF($F$2:F8201,1),"")</f>
        <v/>
      </c>
    </row>
    <row r="8202" customFormat="false" ht="15" hidden="false" customHeight="false" outlineLevel="0" collapsed="false">
      <c r="A8202" s="6" t="n">
        <v>64394.118</v>
      </c>
      <c r="B8202" s="6" t="n">
        <v>2.32600732600733</v>
      </c>
      <c r="C8202" s="6" t="n">
        <v>82</v>
      </c>
      <c r="D8202" s="6" t="n">
        <v>-1</v>
      </c>
      <c r="E8202" s="6" t="n">
        <v>2.16043956043956</v>
      </c>
      <c r="F8202" s="6" t="n">
        <v>0</v>
      </c>
      <c r="G8202" s="6" t="n">
        <v>0.208058608058608</v>
      </c>
      <c r="H8202" s="6" t="str">
        <f aca="false">IF(AND(A8202&gt;=Stimuli!$B$2,A8202&lt;=Stimuli!$C$2),Stimuli!$A$2,IF(AND(A8202&gt;=Stimuli!$B$3,A8202&lt;=Stimuli!$C$3),Stimuli!$A$3,IF(AND(A8202&gt;=Stimuli!$B$4,A8202&lt;=Stimuli!$C$4),Stimuli!$A$4,"")))</f>
        <v>02 e.l.f. - Power Grip Styling (30.03s)</v>
      </c>
      <c r="I8202" s="6" t="n">
        <f aca="false">(B8202-B8201)/((A8202-A8201)/1000)</f>
        <v>0</v>
      </c>
      <c r="J8202" s="6" t="n">
        <f aca="false">IF(OR(B8202&lt;Rules!$B$2,B8202&gt;Rules!$B$3,ABS(I8202)&gt;Rules!$B$4,OR(B8203&lt;Rules!$B$2,B8203&gt;Rules!$B$3,ABS(I8203)&gt;Rules!$B$4)),1,0)</f>
        <v>0</v>
      </c>
      <c r="K8202" s="6" t="str">
        <f aca="false">IF(F8202=1,COUNTIF($F$2:F8202,1),"")</f>
        <v/>
      </c>
    </row>
    <row r="8203" customFormat="false" ht="15" hidden="false" customHeight="false" outlineLevel="0" collapsed="false">
      <c r="A8203" s="6" t="n">
        <v>64401.9305</v>
      </c>
      <c r="B8203" s="6" t="n">
        <v>2.32600732600733</v>
      </c>
      <c r="C8203" s="6" t="n">
        <v>82</v>
      </c>
      <c r="D8203" s="6" t="n">
        <v>-1</v>
      </c>
      <c r="E8203" s="6" t="n">
        <v>2.16043956043956</v>
      </c>
      <c r="F8203" s="6" t="n">
        <v>0</v>
      </c>
      <c r="G8203" s="6" t="n">
        <v>0.208058608058608</v>
      </c>
      <c r="H8203" s="6" t="str">
        <f aca="false">IF(AND(A8203&gt;=Stimuli!$B$2,A8203&lt;=Stimuli!$C$2),Stimuli!$A$2,IF(AND(A8203&gt;=Stimuli!$B$3,A8203&lt;=Stimuli!$C$3),Stimuli!$A$3,IF(AND(A8203&gt;=Stimuli!$B$4,A8203&lt;=Stimuli!$C$4),Stimuli!$A$4,"")))</f>
        <v>02 e.l.f. - Power Grip Styling (30.03s)</v>
      </c>
      <c r="I8203" s="6" t="n">
        <f aca="false">(B8203-B8202)/((A8203-A8202)/1000)</f>
        <v>0</v>
      </c>
      <c r="J8203" s="6" t="n">
        <f aca="false">IF(OR(B8203&lt;Rules!$B$2,B8203&gt;Rules!$B$3,ABS(I8203)&gt;Rules!$B$4,OR(B8204&lt;Rules!$B$2,B8204&gt;Rules!$B$3,ABS(I8204)&gt;Rules!$B$4)),1,0)</f>
        <v>0</v>
      </c>
      <c r="K8203" s="6" t="str">
        <f aca="false">IF(F8203=1,COUNTIF($F$2:F8203,1),"")</f>
        <v/>
      </c>
    </row>
    <row r="8204" customFormat="false" ht="15" hidden="false" customHeight="false" outlineLevel="0" collapsed="false">
      <c r="A8204" s="6" t="n">
        <v>64409.743</v>
      </c>
      <c r="B8204" s="6" t="n">
        <v>2.32161172161172</v>
      </c>
      <c r="C8204" s="6" t="n">
        <v>82</v>
      </c>
      <c r="D8204" s="6" t="n">
        <v>-1</v>
      </c>
      <c r="E8204" s="6" t="n">
        <v>2.16043956043956</v>
      </c>
      <c r="F8204" s="6" t="n">
        <v>0</v>
      </c>
      <c r="G8204" s="6" t="n">
        <v>0.208058608058608</v>
      </c>
      <c r="H8204" s="6" t="str">
        <f aca="false">IF(AND(A8204&gt;=Stimuli!$B$2,A8204&lt;=Stimuli!$C$2),Stimuli!$A$2,IF(AND(A8204&gt;=Stimuli!$B$3,A8204&lt;=Stimuli!$C$3),Stimuli!$A$3,IF(AND(A8204&gt;=Stimuli!$B$4,A8204&lt;=Stimuli!$C$4),Stimuli!$A$4,"")))</f>
        <v>02 e.l.f. - Power Grip Styling (30.03s)</v>
      </c>
      <c r="I8204" s="6" t="n">
        <f aca="false">(B8204-B8203)/((A8204-A8203)/1000)</f>
        <v>-0.562637362637304</v>
      </c>
      <c r="J8204" s="6" t="n">
        <f aca="false">IF(OR(B8204&lt;Rules!$B$2,B8204&gt;Rules!$B$3,ABS(I8204)&gt;Rules!$B$4,OR(B8205&lt;Rules!$B$2,B8205&gt;Rules!$B$3,ABS(I8205)&gt;Rules!$B$4)),1,0)</f>
        <v>0</v>
      </c>
      <c r="K8204" s="6" t="str">
        <f aca="false">IF(F8204=1,COUNTIF($F$2:F8204,1),"")</f>
        <v/>
      </c>
    </row>
    <row r="8205" customFormat="false" ht="15" hidden="false" customHeight="false" outlineLevel="0" collapsed="false">
      <c r="A8205" s="6" t="n">
        <v>64417.5555</v>
      </c>
      <c r="B8205" s="6" t="n">
        <v>2.32454212454212</v>
      </c>
      <c r="C8205" s="6" t="n">
        <v>82</v>
      </c>
      <c r="D8205" s="6" t="n">
        <v>-1</v>
      </c>
      <c r="E8205" s="6" t="n">
        <v>2.16043956043956</v>
      </c>
      <c r="F8205" s="6" t="n">
        <v>0</v>
      </c>
      <c r="G8205" s="6" t="n">
        <v>0.208058608058608</v>
      </c>
      <c r="H8205" s="6" t="str">
        <f aca="false">IF(AND(A8205&gt;=Stimuli!$B$2,A8205&lt;=Stimuli!$C$2),Stimuli!$A$2,IF(AND(A8205&gt;=Stimuli!$B$3,A8205&lt;=Stimuli!$C$3),Stimuli!$A$3,IF(AND(A8205&gt;=Stimuli!$B$4,A8205&lt;=Stimuli!$C$4),Stimuli!$A$4,"")))</f>
        <v>02 e.l.f. - Power Grip Styling (30.03s)</v>
      </c>
      <c r="I8205" s="6" t="n">
        <f aca="false">(B8205-B8204)/((A8205-A8204)/1000)</f>
        <v>0.375091575091574</v>
      </c>
      <c r="J8205" s="6" t="n">
        <f aca="false">IF(OR(B8205&lt;Rules!$B$2,B8205&gt;Rules!$B$3,ABS(I8205)&gt;Rules!$B$4,OR(B8206&lt;Rules!$B$2,B8206&gt;Rules!$B$3,ABS(I8206)&gt;Rules!$B$4)),1,0)</f>
        <v>0</v>
      </c>
      <c r="K8205" s="6" t="str">
        <f aca="false">IF(F8205=1,COUNTIF($F$2:F8205,1),"")</f>
        <v/>
      </c>
    </row>
    <row r="8206" customFormat="false" ht="15" hidden="false" customHeight="false" outlineLevel="0" collapsed="false">
      <c r="A8206" s="6" t="n">
        <v>64425.368</v>
      </c>
      <c r="B8206" s="6" t="n">
        <v>2.31721611721612</v>
      </c>
      <c r="C8206" s="6" t="n">
        <v>82</v>
      </c>
      <c r="D8206" s="6" t="n">
        <v>-1</v>
      </c>
      <c r="E8206" s="6" t="n">
        <v>2.16043956043956</v>
      </c>
      <c r="F8206" s="6" t="n">
        <v>0</v>
      </c>
      <c r="G8206" s="6" t="n">
        <v>0.208058608058608</v>
      </c>
      <c r="H8206" s="6" t="str">
        <f aca="false">IF(AND(A8206&gt;=Stimuli!$B$2,A8206&lt;=Stimuli!$C$2),Stimuli!$A$2,IF(AND(A8206&gt;=Stimuli!$B$3,A8206&lt;=Stimuli!$C$3),Stimuli!$A$3,IF(AND(A8206&gt;=Stimuli!$B$4,A8206&lt;=Stimuli!$C$4),Stimuli!$A$4,"")))</f>
        <v>02 e.l.f. - Power Grip Styling (30.03s)</v>
      </c>
      <c r="I8206" s="6" t="n">
        <f aca="false">(B8206-B8205)/((A8206-A8205)/1000)</f>
        <v>-0.937728937728878</v>
      </c>
      <c r="J8206" s="6" t="n">
        <f aca="false">IF(OR(B8206&lt;Rules!$B$2,B8206&gt;Rules!$B$3,ABS(I8206)&gt;Rules!$B$4,OR(B8207&lt;Rules!$B$2,B8207&gt;Rules!$B$3,ABS(I8207)&gt;Rules!$B$4)),1,0)</f>
        <v>0</v>
      </c>
      <c r="K8206" s="6" t="str">
        <f aca="false">IF(F8206=1,COUNTIF($F$2:F8206,1),"")</f>
        <v/>
      </c>
    </row>
    <row r="8207" customFormat="false" ht="15" hidden="false" customHeight="false" outlineLevel="0" collapsed="false">
      <c r="A8207" s="6" t="n">
        <v>64433.1805</v>
      </c>
      <c r="B8207" s="6" t="n">
        <v>2.32307692307692</v>
      </c>
      <c r="C8207" s="6" t="n">
        <v>82</v>
      </c>
      <c r="D8207" s="6" t="n">
        <v>-1</v>
      </c>
      <c r="E8207" s="6" t="n">
        <v>2.16043956043956</v>
      </c>
      <c r="F8207" s="6" t="n">
        <v>0</v>
      </c>
      <c r="G8207" s="6" t="n">
        <v>0.208058608058608</v>
      </c>
      <c r="H8207" s="6" t="str">
        <f aca="false">IF(AND(A8207&gt;=Stimuli!$B$2,A8207&lt;=Stimuli!$C$2),Stimuli!$A$2,IF(AND(A8207&gt;=Stimuli!$B$3,A8207&lt;=Stimuli!$C$3),Stimuli!$A$3,IF(AND(A8207&gt;=Stimuli!$B$4,A8207&lt;=Stimuli!$C$4),Stimuli!$A$4,"")))</f>
        <v>02 e.l.f. - Power Grip Styling (30.03s)</v>
      </c>
      <c r="I8207" s="6" t="n">
        <f aca="false">(B8207-B8206)/((A8207-A8206)/1000)</f>
        <v>0.750183150183148</v>
      </c>
      <c r="J8207" s="6" t="n">
        <f aca="false">IF(OR(B8207&lt;Rules!$B$2,B8207&gt;Rules!$B$3,ABS(I8207)&gt;Rules!$B$4,OR(B8208&lt;Rules!$B$2,B8208&gt;Rules!$B$3,ABS(I8208)&gt;Rules!$B$4)),1,0)</f>
        <v>0</v>
      </c>
      <c r="K8207" s="6" t="str">
        <f aca="false">IF(F8207=1,COUNTIF($F$2:F8207,1),"")</f>
        <v/>
      </c>
    </row>
    <row r="8208" customFormat="false" ht="15" hidden="false" customHeight="false" outlineLevel="0" collapsed="false">
      <c r="A8208" s="6" t="n">
        <v>64440.993</v>
      </c>
      <c r="B8208" s="6" t="n">
        <v>2.31428571428571</v>
      </c>
      <c r="C8208" s="6" t="n">
        <v>82</v>
      </c>
      <c r="D8208" s="6" t="n">
        <v>-1</v>
      </c>
      <c r="E8208" s="6" t="n">
        <v>2.16043956043956</v>
      </c>
      <c r="F8208" s="6" t="n">
        <v>0</v>
      </c>
      <c r="G8208" s="6" t="n">
        <v>0.208058608058608</v>
      </c>
      <c r="H8208" s="6" t="str">
        <f aca="false">IF(AND(A8208&gt;=Stimuli!$B$2,A8208&lt;=Stimuli!$C$2),Stimuli!$A$2,IF(AND(A8208&gt;=Stimuli!$B$3,A8208&lt;=Stimuli!$C$3),Stimuli!$A$3,IF(AND(A8208&gt;=Stimuli!$B$4,A8208&lt;=Stimuli!$C$4),Stimuli!$A$4,"")))</f>
        <v>02 e.l.f. - Power Grip Styling (30.03s)</v>
      </c>
      <c r="I8208" s="6" t="n">
        <f aca="false">(B8208-B8207)/((A8208-A8207)/1000)</f>
        <v>-1.12527472527472</v>
      </c>
      <c r="J8208" s="6" t="n">
        <f aca="false">IF(OR(B8208&lt;Rules!$B$2,B8208&gt;Rules!$B$3,ABS(I8208)&gt;Rules!$B$4,OR(B8209&lt;Rules!$B$2,B8209&gt;Rules!$B$3,ABS(I8209)&gt;Rules!$B$4)),1,0)</f>
        <v>0</v>
      </c>
      <c r="K8208" s="6" t="str">
        <f aca="false">IF(F8208=1,COUNTIF($F$2:F8208,1),"")</f>
        <v/>
      </c>
    </row>
    <row r="8209" customFormat="false" ht="15" hidden="false" customHeight="false" outlineLevel="0" collapsed="false">
      <c r="A8209" s="6" t="n">
        <v>64448.8055</v>
      </c>
      <c r="B8209" s="6" t="n">
        <v>2.32161172161172</v>
      </c>
      <c r="C8209" s="6" t="n">
        <v>82</v>
      </c>
      <c r="D8209" s="6" t="n">
        <v>-1</v>
      </c>
      <c r="E8209" s="6" t="n">
        <v>2.16043956043956</v>
      </c>
      <c r="F8209" s="6" t="n">
        <v>0</v>
      </c>
      <c r="G8209" s="6" t="n">
        <v>0.208058608058608</v>
      </c>
      <c r="H8209" s="6" t="str">
        <f aca="false">IF(AND(A8209&gt;=Stimuli!$B$2,A8209&lt;=Stimuli!$C$2),Stimuli!$A$2,IF(AND(A8209&gt;=Stimuli!$B$3,A8209&lt;=Stimuli!$C$3),Stimuli!$A$3,IF(AND(A8209&gt;=Stimuli!$B$4,A8209&lt;=Stimuli!$C$4),Stimuli!$A$4,"")))</f>
        <v>02 e.l.f. - Power Grip Styling (30.03s)</v>
      </c>
      <c r="I8209" s="6" t="n">
        <f aca="false">(B8209-B8208)/((A8209-A8208)/1000)</f>
        <v>0.937728937728878</v>
      </c>
      <c r="J8209" s="6" t="n">
        <f aca="false">IF(OR(B8209&lt;Rules!$B$2,B8209&gt;Rules!$B$3,ABS(I8209)&gt;Rules!$B$4,OR(B8210&lt;Rules!$B$2,B8210&gt;Rules!$B$3,ABS(I8210)&gt;Rules!$B$4)),1,0)</f>
        <v>0</v>
      </c>
      <c r="K8209" s="6" t="str">
        <f aca="false">IF(F8209=1,COUNTIF($F$2:F8209,1),"")</f>
        <v/>
      </c>
    </row>
    <row r="8210" customFormat="false" ht="15" hidden="false" customHeight="false" outlineLevel="0" collapsed="false">
      <c r="A8210" s="6" t="n">
        <v>64456.618</v>
      </c>
      <c r="B8210" s="6" t="n">
        <v>2.31282051282051</v>
      </c>
      <c r="C8210" s="6" t="n">
        <v>82</v>
      </c>
      <c r="D8210" s="6" t="n">
        <v>-1</v>
      </c>
      <c r="E8210" s="6" t="n">
        <v>2.16043956043956</v>
      </c>
      <c r="F8210" s="6" t="n">
        <v>0</v>
      </c>
      <c r="G8210" s="6" t="n">
        <v>0.208058608058608</v>
      </c>
      <c r="H8210" s="6" t="str">
        <f aca="false">IF(AND(A8210&gt;=Stimuli!$B$2,A8210&lt;=Stimuli!$C$2),Stimuli!$A$2,IF(AND(A8210&gt;=Stimuli!$B$3,A8210&lt;=Stimuli!$C$3),Stimuli!$A$3,IF(AND(A8210&gt;=Stimuli!$B$4,A8210&lt;=Stimuli!$C$4),Stimuli!$A$4,"")))</f>
        <v>02 e.l.f. - Power Grip Styling (30.03s)</v>
      </c>
      <c r="I8210" s="6" t="n">
        <f aca="false">(B8210-B8209)/((A8210-A8209)/1000)</f>
        <v>-1.12527472527472</v>
      </c>
      <c r="J8210" s="6" t="n">
        <f aca="false">IF(OR(B8210&lt;Rules!$B$2,B8210&gt;Rules!$B$3,ABS(I8210)&gt;Rules!$B$4,OR(B8211&lt;Rules!$B$2,B8211&gt;Rules!$B$3,ABS(I8211)&gt;Rules!$B$4)),1,0)</f>
        <v>0</v>
      </c>
      <c r="K8210" s="6" t="str">
        <f aca="false">IF(F8210=1,COUNTIF($F$2:F8210,1),"")</f>
        <v/>
      </c>
    </row>
    <row r="8211" customFormat="false" ht="15" hidden="false" customHeight="false" outlineLevel="0" collapsed="false">
      <c r="A8211" s="6" t="n">
        <v>64464.4305</v>
      </c>
      <c r="B8211" s="6" t="n">
        <v>2.31868131868132</v>
      </c>
      <c r="C8211" s="6" t="n">
        <v>82</v>
      </c>
      <c r="D8211" s="6" t="n">
        <v>-1</v>
      </c>
      <c r="E8211" s="6" t="n">
        <v>2.16043956043956</v>
      </c>
      <c r="F8211" s="6" t="n">
        <v>0</v>
      </c>
      <c r="G8211" s="6" t="n">
        <v>0.208058608058608</v>
      </c>
      <c r="H8211" s="6" t="str">
        <f aca="false">IF(AND(A8211&gt;=Stimuli!$B$2,A8211&lt;=Stimuli!$C$2),Stimuli!$A$2,IF(AND(A8211&gt;=Stimuli!$B$3,A8211&lt;=Stimuli!$C$3),Stimuli!$A$3,IF(AND(A8211&gt;=Stimuli!$B$4,A8211&lt;=Stimuli!$C$4),Stimuli!$A$4,"")))</f>
        <v>02 e.l.f. - Power Grip Styling (30.03s)</v>
      </c>
      <c r="I8211" s="6" t="n">
        <f aca="false">(B8211-B8210)/((A8211-A8210)/1000)</f>
        <v>0.750183150183261</v>
      </c>
      <c r="J8211" s="6" t="n">
        <f aca="false">IF(OR(B8211&lt;Rules!$B$2,B8211&gt;Rules!$B$3,ABS(I8211)&gt;Rules!$B$4,OR(B8212&lt;Rules!$B$2,B8212&gt;Rules!$B$3,ABS(I8212)&gt;Rules!$B$4)),1,0)</f>
        <v>0</v>
      </c>
      <c r="K8211" s="6" t="str">
        <f aca="false">IF(F8211=1,COUNTIF($F$2:F8211,1),"")</f>
        <v/>
      </c>
    </row>
    <row r="8212" customFormat="false" ht="15" hidden="false" customHeight="false" outlineLevel="0" collapsed="false">
      <c r="A8212" s="6" t="n">
        <v>64472.243</v>
      </c>
      <c r="B8212" s="6" t="n">
        <v>2.30989010989011</v>
      </c>
      <c r="C8212" s="6" t="n">
        <v>82</v>
      </c>
      <c r="D8212" s="6" t="n">
        <v>-1</v>
      </c>
      <c r="E8212" s="6" t="n">
        <v>2.16043956043956</v>
      </c>
      <c r="F8212" s="6" t="n">
        <v>0</v>
      </c>
      <c r="G8212" s="6" t="n">
        <v>0.208058608058608</v>
      </c>
      <c r="H8212" s="6" t="str">
        <f aca="false">IF(AND(A8212&gt;=Stimuli!$B$2,A8212&lt;=Stimuli!$C$2),Stimuli!$A$2,IF(AND(A8212&gt;=Stimuli!$B$3,A8212&lt;=Stimuli!$C$3),Stimuli!$A$3,IF(AND(A8212&gt;=Stimuli!$B$4,A8212&lt;=Stimuli!$C$4),Stimuli!$A$4,"")))</f>
        <v>02 e.l.f. - Power Grip Styling (30.03s)</v>
      </c>
      <c r="I8212" s="6" t="n">
        <f aca="false">(B8212-B8211)/((A8212-A8211)/1000)</f>
        <v>-1.12527472527472</v>
      </c>
      <c r="J8212" s="6" t="n">
        <f aca="false">IF(OR(B8212&lt;Rules!$B$2,B8212&gt;Rules!$B$3,ABS(I8212)&gt;Rules!$B$4,OR(B8213&lt;Rules!$B$2,B8213&gt;Rules!$B$3,ABS(I8213)&gt;Rules!$B$4)),1,0)</f>
        <v>0</v>
      </c>
      <c r="K8212" s="6" t="str">
        <f aca="false">IF(F8212=1,COUNTIF($F$2:F8212,1),"")</f>
        <v/>
      </c>
    </row>
    <row r="8213" customFormat="false" ht="15" hidden="false" customHeight="false" outlineLevel="0" collapsed="false">
      <c r="A8213" s="6" t="n">
        <v>64480.0555</v>
      </c>
      <c r="B8213" s="6" t="n">
        <v>2.31575091575092</v>
      </c>
      <c r="C8213" s="6" t="n">
        <v>82</v>
      </c>
      <c r="D8213" s="6" t="n">
        <v>-1</v>
      </c>
      <c r="E8213" s="6" t="n">
        <v>2.16043956043956</v>
      </c>
      <c r="F8213" s="6" t="n">
        <v>0</v>
      </c>
      <c r="G8213" s="6" t="n">
        <v>0.208058608058608</v>
      </c>
      <c r="H8213" s="6" t="str">
        <f aca="false">IF(AND(A8213&gt;=Stimuli!$B$2,A8213&lt;=Stimuli!$C$2),Stimuli!$A$2,IF(AND(A8213&gt;=Stimuli!$B$3,A8213&lt;=Stimuli!$C$3),Stimuli!$A$3,IF(AND(A8213&gt;=Stimuli!$B$4,A8213&lt;=Stimuli!$C$4),Stimuli!$A$4,"")))</f>
        <v>02 e.l.f. - Power Grip Styling (30.03s)</v>
      </c>
      <c r="I8213" s="6" t="n">
        <f aca="false">(B8213-B8212)/((A8213-A8212)/1000)</f>
        <v>0.750183150183148</v>
      </c>
      <c r="J8213" s="6" t="n">
        <f aca="false">IF(OR(B8213&lt;Rules!$B$2,B8213&gt;Rules!$B$3,ABS(I8213)&gt;Rules!$B$4,OR(B8214&lt;Rules!$B$2,B8214&gt;Rules!$B$3,ABS(I8214)&gt;Rules!$B$4)),1,0)</f>
        <v>0</v>
      </c>
      <c r="K8213" s="6" t="str">
        <f aca="false">IF(F8213=1,COUNTIF($F$2:F8213,1),"")</f>
        <v/>
      </c>
    </row>
    <row r="8214" customFormat="false" ht="15" hidden="false" customHeight="false" outlineLevel="0" collapsed="false">
      <c r="A8214" s="6" t="n">
        <v>64487.868</v>
      </c>
      <c r="B8214" s="6" t="n">
        <v>2.30842490842491</v>
      </c>
      <c r="C8214" s="6" t="n">
        <v>82</v>
      </c>
      <c r="D8214" s="6" t="n">
        <v>-1</v>
      </c>
      <c r="E8214" s="6" t="n">
        <v>2.16043956043956</v>
      </c>
      <c r="F8214" s="6" t="n">
        <v>0</v>
      </c>
      <c r="G8214" s="6" t="n">
        <v>0.208058608058608</v>
      </c>
      <c r="H8214" s="6" t="str">
        <f aca="false">IF(AND(A8214&gt;=Stimuli!$B$2,A8214&lt;=Stimuli!$C$2),Stimuli!$A$2,IF(AND(A8214&gt;=Stimuli!$B$3,A8214&lt;=Stimuli!$C$3),Stimuli!$A$3,IF(AND(A8214&gt;=Stimuli!$B$4,A8214&lt;=Stimuli!$C$4),Stimuli!$A$4,"")))</f>
        <v>02 e.l.f. - Power Grip Styling (30.03s)</v>
      </c>
      <c r="I8214" s="6" t="n">
        <f aca="false">(B8214-B8213)/((A8214-A8213)/1000)</f>
        <v>-0.937728937728878</v>
      </c>
      <c r="J8214" s="6" t="n">
        <f aca="false">IF(OR(B8214&lt;Rules!$B$2,B8214&gt;Rules!$B$3,ABS(I8214)&gt;Rules!$B$4,OR(B8215&lt;Rules!$B$2,B8215&gt;Rules!$B$3,ABS(I8215)&gt;Rules!$B$4)),1,0)</f>
        <v>0</v>
      </c>
      <c r="K8214" s="6" t="str">
        <f aca="false">IF(F8214=1,COUNTIF($F$2:F8214,1),"")</f>
        <v/>
      </c>
    </row>
    <row r="8215" customFormat="false" ht="15" hidden="false" customHeight="false" outlineLevel="0" collapsed="false">
      <c r="A8215" s="6" t="n">
        <v>64495.6805</v>
      </c>
      <c r="B8215" s="6" t="n">
        <v>2.31135531135531</v>
      </c>
      <c r="C8215" s="6" t="n">
        <v>82</v>
      </c>
      <c r="D8215" s="6" t="n">
        <v>-1</v>
      </c>
      <c r="E8215" s="6" t="n">
        <v>2.16043956043956</v>
      </c>
      <c r="F8215" s="6" t="n">
        <v>0</v>
      </c>
      <c r="G8215" s="6" t="n">
        <v>0.208058608058608</v>
      </c>
      <c r="H8215" s="6" t="str">
        <f aca="false">IF(AND(A8215&gt;=Stimuli!$B$2,A8215&lt;=Stimuli!$C$2),Stimuli!$A$2,IF(AND(A8215&gt;=Stimuli!$B$3,A8215&lt;=Stimuli!$C$3),Stimuli!$A$3,IF(AND(A8215&gt;=Stimuli!$B$4,A8215&lt;=Stimuli!$C$4),Stimuli!$A$4,"")))</f>
        <v>02 e.l.f. - Power Grip Styling (30.03s)</v>
      </c>
      <c r="I8215" s="6" t="n">
        <f aca="false">(B8215-B8214)/((A8215-A8214)/1000)</f>
        <v>0.37509157509146</v>
      </c>
      <c r="J8215" s="6" t="n">
        <f aca="false">IF(OR(B8215&lt;Rules!$B$2,B8215&gt;Rules!$B$3,ABS(I8215)&gt;Rules!$B$4,OR(B8216&lt;Rules!$B$2,B8216&gt;Rules!$B$3,ABS(I8216)&gt;Rules!$B$4)),1,0)</f>
        <v>0</v>
      </c>
      <c r="K8215" s="6" t="str">
        <f aca="false">IF(F8215=1,COUNTIF($F$2:F8215,1),"")</f>
        <v/>
      </c>
    </row>
    <row r="8216" customFormat="false" ht="15" hidden="false" customHeight="false" outlineLevel="0" collapsed="false">
      <c r="A8216" s="6" t="n">
        <v>64503.493</v>
      </c>
      <c r="B8216" s="6" t="n">
        <v>2.30842490842491</v>
      </c>
      <c r="C8216" s="6" t="n">
        <v>82</v>
      </c>
      <c r="D8216" s="6" t="n">
        <v>-1</v>
      </c>
      <c r="E8216" s="6" t="n">
        <v>2.16043956043956</v>
      </c>
      <c r="F8216" s="6" t="n">
        <v>0</v>
      </c>
      <c r="G8216" s="6" t="n">
        <v>0.208058608058608</v>
      </c>
      <c r="H8216" s="6" t="str">
        <f aca="false">IF(AND(A8216&gt;=Stimuli!$B$2,A8216&lt;=Stimuli!$C$2),Stimuli!$A$2,IF(AND(A8216&gt;=Stimuli!$B$3,A8216&lt;=Stimuli!$C$3),Stimuli!$A$3,IF(AND(A8216&gt;=Stimuli!$B$4,A8216&lt;=Stimuli!$C$4),Stimuli!$A$4,"")))</f>
        <v>02 e.l.f. - Power Grip Styling (30.03s)</v>
      </c>
      <c r="I8216" s="6" t="n">
        <f aca="false">(B8216-B8215)/((A8216-A8215)/1000)</f>
        <v>-0.37509157509146</v>
      </c>
      <c r="J8216" s="6" t="n">
        <f aca="false">IF(OR(B8216&lt;Rules!$B$2,B8216&gt;Rules!$B$3,ABS(I8216)&gt;Rules!$B$4,OR(B8217&lt;Rules!$B$2,B8217&gt;Rules!$B$3,ABS(I8217)&gt;Rules!$B$4)),1,0)</f>
        <v>0</v>
      </c>
      <c r="K8216" s="6" t="str">
        <f aca="false">IF(F8216=1,COUNTIF($F$2:F8216,1),"")</f>
        <v/>
      </c>
    </row>
    <row r="8217" customFormat="false" ht="15" hidden="false" customHeight="false" outlineLevel="0" collapsed="false">
      <c r="A8217" s="6" t="n">
        <v>64511.3055</v>
      </c>
      <c r="B8217" s="6" t="n">
        <v>2.30842490842491</v>
      </c>
      <c r="C8217" s="6" t="n">
        <v>80</v>
      </c>
      <c r="D8217" s="6" t="n">
        <v>750</v>
      </c>
      <c r="E8217" s="6" t="n">
        <v>2.16043956043956</v>
      </c>
      <c r="F8217" s="6" t="n">
        <v>0</v>
      </c>
      <c r="G8217" s="6" t="n">
        <v>0.208058608058608</v>
      </c>
      <c r="H8217" s="6" t="str">
        <f aca="false">IF(AND(A8217&gt;=Stimuli!$B$2,A8217&lt;=Stimuli!$C$2),Stimuli!$A$2,IF(AND(A8217&gt;=Stimuli!$B$3,A8217&lt;=Stimuli!$C$3),Stimuli!$A$3,IF(AND(A8217&gt;=Stimuli!$B$4,A8217&lt;=Stimuli!$C$4),Stimuli!$A$4,"")))</f>
        <v>02 e.l.f. - Power Grip Styling (30.03s)</v>
      </c>
      <c r="I8217" s="6" t="n">
        <f aca="false">(B8217-B8216)/((A8217-A8216)/1000)</f>
        <v>0</v>
      </c>
      <c r="J8217" s="6" t="n">
        <f aca="false">IF(OR(B8217&lt;Rules!$B$2,B8217&gt;Rules!$B$3,ABS(I8217)&gt;Rules!$B$4,OR(B8218&lt;Rules!$B$2,B8218&gt;Rules!$B$3,ABS(I8218)&gt;Rules!$B$4)),1,0)</f>
        <v>0</v>
      </c>
      <c r="K8217" s="6" t="str">
        <f aca="false">IF(F8217=1,COUNTIF($F$2:F8217,1),"")</f>
        <v/>
      </c>
    </row>
    <row r="8218" customFormat="false" ht="15" hidden="false" customHeight="false" outlineLevel="0" collapsed="false">
      <c r="A8218" s="6" t="n">
        <v>64519.118</v>
      </c>
      <c r="B8218" s="6" t="n">
        <v>2.30695970695971</v>
      </c>
      <c r="C8218" s="6" t="n">
        <v>80</v>
      </c>
      <c r="D8218" s="6" t="n">
        <v>-1</v>
      </c>
      <c r="E8218" s="6" t="n">
        <v>2.15897435897436</v>
      </c>
      <c r="F8218" s="6" t="n">
        <v>0</v>
      </c>
      <c r="G8218" s="6" t="n">
        <v>0.208058608058608</v>
      </c>
      <c r="H8218" s="6" t="str">
        <f aca="false">IF(AND(A8218&gt;=Stimuli!$B$2,A8218&lt;=Stimuli!$C$2),Stimuli!$A$2,IF(AND(A8218&gt;=Stimuli!$B$3,A8218&lt;=Stimuli!$C$3),Stimuli!$A$3,IF(AND(A8218&gt;=Stimuli!$B$4,A8218&lt;=Stimuli!$C$4),Stimuli!$A$4,"")))</f>
        <v>02 e.l.f. - Power Grip Styling (30.03s)</v>
      </c>
      <c r="I8218" s="6" t="n">
        <f aca="false">(B8218-B8217)/((A8218-A8217)/1000)</f>
        <v>-0.187545787545844</v>
      </c>
      <c r="J8218" s="6" t="n">
        <f aca="false">IF(OR(B8218&lt;Rules!$B$2,B8218&gt;Rules!$B$3,ABS(I8218)&gt;Rules!$B$4,OR(B8219&lt;Rules!$B$2,B8219&gt;Rules!$B$3,ABS(I8219)&gt;Rules!$B$4)),1,0)</f>
        <v>0</v>
      </c>
      <c r="K8218" s="6" t="str">
        <f aca="false">IF(F8218=1,COUNTIF($F$2:F8218,1),"")</f>
        <v/>
      </c>
    </row>
    <row r="8219" customFormat="false" ht="15" hidden="false" customHeight="false" outlineLevel="0" collapsed="false">
      <c r="A8219" s="6" t="n">
        <v>64526.9305</v>
      </c>
      <c r="B8219" s="6" t="n">
        <v>2.3040293040293</v>
      </c>
      <c r="C8219" s="6" t="n">
        <v>80</v>
      </c>
      <c r="D8219" s="6" t="n">
        <v>-1</v>
      </c>
      <c r="E8219" s="6" t="n">
        <v>2.15897435897436</v>
      </c>
      <c r="F8219" s="6" t="n">
        <v>0</v>
      </c>
      <c r="G8219" s="6" t="n">
        <v>0.208058608058608</v>
      </c>
      <c r="H8219" s="6" t="str">
        <f aca="false">IF(AND(A8219&gt;=Stimuli!$B$2,A8219&lt;=Stimuli!$C$2),Stimuli!$A$2,IF(AND(A8219&gt;=Stimuli!$B$3,A8219&lt;=Stimuli!$C$3),Stimuli!$A$3,IF(AND(A8219&gt;=Stimuli!$B$4,A8219&lt;=Stimuli!$C$4),Stimuli!$A$4,"")))</f>
        <v>02 e.l.f. - Power Grip Styling (30.03s)</v>
      </c>
      <c r="I8219" s="6" t="n">
        <f aca="false">(B8219-B8218)/((A8219-A8218)/1000)</f>
        <v>-0.375091575091744</v>
      </c>
      <c r="J8219" s="6" t="n">
        <f aca="false">IF(OR(B8219&lt;Rules!$B$2,B8219&gt;Rules!$B$3,ABS(I8219)&gt;Rules!$B$4,OR(B8220&lt;Rules!$B$2,B8220&gt;Rules!$B$3,ABS(I8220)&gt;Rules!$B$4)),1,0)</f>
        <v>0</v>
      </c>
      <c r="K8219" s="6" t="str">
        <f aca="false">IF(F8219=1,COUNTIF($F$2:F8219,1),"")</f>
        <v/>
      </c>
    </row>
    <row r="8220" customFormat="false" ht="15" hidden="false" customHeight="false" outlineLevel="0" collapsed="false">
      <c r="A8220" s="6" t="n">
        <v>64534.743</v>
      </c>
      <c r="B8220" s="6" t="n">
        <v>2.30695970695971</v>
      </c>
      <c r="C8220" s="6" t="n">
        <v>80</v>
      </c>
      <c r="D8220" s="6" t="n">
        <v>-1</v>
      </c>
      <c r="E8220" s="6" t="n">
        <v>2.15897435897436</v>
      </c>
      <c r="F8220" s="6" t="n">
        <v>0</v>
      </c>
      <c r="G8220" s="6" t="n">
        <v>0.208058608058608</v>
      </c>
      <c r="H8220" s="6" t="str">
        <f aca="false">IF(AND(A8220&gt;=Stimuli!$B$2,A8220&lt;=Stimuli!$C$2),Stimuli!$A$2,IF(AND(A8220&gt;=Stimuli!$B$3,A8220&lt;=Stimuli!$C$3),Stimuli!$A$3,IF(AND(A8220&gt;=Stimuli!$B$4,A8220&lt;=Stimuli!$C$4),Stimuli!$A$4,"")))</f>
        <v>02 e.l.f. - Power Grip Styling (30.03s)</v>
      </c>
      <c r="I8220" s="6" t="n">
        <f aca="false">(B8220-B8219)/((A8220-A8219)/1000)</f>
        <v>0.375091575091744</v>
      </c>
      <c r="J8220" s="6" t="n">
        <f aca="false">IF(OR(B8220&lt;Rules!$B$2,B8220&gt;Rules!$B$3,ABS(I8220)&gt;Rules!$B$4,OR(B8221&lt;Rules!$B$2,B8221&gt;Rules!$B$3,ABS(I8221)&gt;Rules!$B$4)),1,0)</f>
        <v>0</v>
      </c>
      <c r="K8220" s="6" t="str">
        <f aca="false">IF(F8220=1,COUNTIF($F$2:F8220,1),"")</f>
        <v/>
      </c>
    </row>
    <row r="8221" customFormat="false" ht="15" hidden="false" customHeight="false" outlineLevel="0" collapsed="false">
      <c r="A8221" s="6" t="n">
        <v>64542.5555</v>
      </c>
      <c r="B8221" s="6" t="n">
        <v>2.3010989010989</v>
      </c>
      <c r="C8221" s="6" t="n">
        <v>80</v>
      </c>
      <c r="D8221" s="6" t="n">
        <v>-1</v>
      </c>
      <c r="E8221" s="6" t="n">
        <v>2.15897435897436</v>
      </c>
      <c r="F8221" s="6" t="n">
        <v>0</v>
      </c>
      <c r="G8221" s="6" t="n">
        <v>0.208058608058608</v>
      </c>
      <c r="H8221" s="6" t="str">
        <f aca="false">IF(AND(A8221&gt;=Stimuli!$B$2,A8221&lt;=Stimuli!$C$2),Stimuli!$A$2,IF(AND(A8221&gt;=Stimuli!$B$3,A8221&lt;=Stimuli!$C$3),Stimuli!$A$3,IF(AND(A8221&gt;=Stimuli!$B$4,A8221&lt;=Stimuli!$C$4),Stimuli!$A$4,"")))</f>
        <v>02 e.l.f. - Power Grip Styling (30.03s)</v>
      </c>
      <c r="I8221" s="6" t="n">
        <f aca="false">(B8221-B8220)/((A8221-A8220)/1000)</f>
        <v>-0.750183150183204</v>
      </c>
      <c r="J8221" s="6" t="n">
        <f aca="false">IF(OR(B8221&lt;Rules!$B$2,B8221&gt;Rules!$B$3,ABS(I8221)&gt;Rules!$B$4,OR(B8222&lt;Rules!$B$2,B8222&gt;Rules!$B$3,ABS(I8222)&gt;Rules!$B$4)),1,0)</f>
        <v>0</v>
      </c>
      <c r="K8221" s="6" t="str">
        <f aca="false">IF(F8221=1,COUNTIF($F$2:F8221,1),"")</f>
        <v/>
      </c>
    </row>
    <row r="8222" customFormat="false" ht="15" hidden="false" customHeight="false" outlineLevel="0" collapsed="false">
      <c r="A8222" s="6" t="n">
        <v>64550.368</v>
      </c>
      <c r="B8222" s="6" t="n">
        <v>2.30549450549451</v>
      </c>
      <c r="C8222" s="6" t="n">
        <v>80</v>
      </c>
      <c r="D8222" s="6" t="n">
        <v>-1</v>
      </c>
      <c r="E8222" s="6" t="n">
        <v>2.15897435897436</v>
      </c>
      <c r="F8222" s="6" t="n">
        <v>0</v>
      </c>
      <c r="G8222" s="6" t="n">
        <v>0.208058608058608</v>
      </c>
      <c r="H8222" s="6" t="str">
        <f aca="false">IF(AND(A8222&gt;=Stimuli!$B$2,A8222&lt;=Stimuli!$C$2),Stimuli!$A$2,IF(AND(A8222&gt;=Stimuli!$B$3,A8222&lt;=Stimuli!$C$3),Stimuli!$A$3,IF(AND(A8222&gt;=Stimuli!$B$4,A8222&lt;=Stimuli!$C$4),Stimuli!$A$4,"")))</f>
        <v>02 e.l.f. - Power Grip Styling (30.03s)</v>
      </c>
      <c r="I8222" s="6" t="n">
        <f aca="false">(B8222-B8221)/((A8222-A8221)/1000)</f>
        <v>0.562637362637304</v>
      </c>
      <c r="J8222" s="6" t="n">
        <f aca="false">IF(OR(B8222&lt;Rules!$B$2,B8222&gt;Rules!$B$3,ABS(I8222)&gt;Rules!$B$4,OR(B8223&lt;Rules!$B$2,B8223&gt;Rules!$B$3,ABS(I8223)&gt;Rules!$B$4)),1,0)</f>
        <v>0</v>
      </c>
      <c r="K8222" s="6" t="str">
        <f aca="false">IF(F8222=1,COUNTIF($F$2:F8222,1),"")</f>
        <v/>
      </c>
    </row>
    <row r="8223" customFormat="false" ht="15" hidden="false" customHeight="false" outlineLevel="0" collapsed="false">
      <c r="A8223" s="6" t="n">
        <v>64558.1805</v>
      </c>
      <c r="B8223" s="6" t="n">
        <v>2.2981684981685</v>
      </c>
      <c r="C8223" s="6" t="n">
        <v>80</v>
      </c>
      <c r="D8223" s="6" t="n">
        <v>-1</v>
      </c>
      <c r="E8223" s="6" t="n">
        <v>2.15897435897436</v>
      </c>
      <c r="F8223" s="6" t="n">
        <v>0</v>
      </c>
      <c r="G8223" s="6" t="n">
        <v>0.208058608058608</v>
      </c>
      <c r="H8223" s="6" t="str">
        <f aca="false">IF(AND(A8223&gt;=Stimuli!$B$2,A8223&lt;=Stimuli!$C$2),Stimuli!$A$2,IF(AND(A8223&gt;=Stimuli!$B$3,A8223&lt;=Stimuli!$C$3),Stimuli!$A$3,IF(AND(A8223&gt;=Stimuli!$B$4,A8223&lt;=Stimuli!$C$4),Stimuli!$A$4,"")))</f>
        <v>02 e.l.f. - Power Grip Styling (30.03s)</v>
      </c>
      <c r="I8223" s="6" t="n">
        <f aca="false">(B8223-B8222)/((A8223-A8222)/1000)</f>
        <v>-0.937728937728878</v>
      </c>
      <c r="J8223" s="6" t="n">
        <f aca="false">IF(OR(B8223&lt;Rules!$B$2,B8223&gt;Rules!$B$3,ABS(I8223)&gt;Rules!$B$4,OR(B8224&lt;Rules!$B$2,B8224&gt;Rules!$B$3,ABS(I8224)&gt;Rules!$B$4)),1,0)</f>
        <v>0</v>
      </c>
      <c r="K8223" s="6" t="str">
        <f aca="false">IF(F8223=1,COUNTIF($F$2:F8223,1),"")</f>
        <v/>
      </c>
    </row>
    <row r="8224" customFormat="false" ht="15" hidden="false" customHeight="false" outlineLevel="0" collapsed="false">
      <c r="A8224" s="6" t="n">
        <v>64565.993</v>
      </c>
      <c r="B8224" s="6" t="n">
        <v>2.30549450549451</v>
      </c>
      <c r="C8224" s="6" t="n">
        <v>80</v>
      </c>
      <c r="D8224" s="6" t="n">
        <v>-1</v>
      </c>
      <c r="E8224" s="6" t="n">
        <v>2.15897435897436</v>
      </c>
      <c r="F8224" s="6" t="n">
        <v>0</v>
      </c>
      <c r="G8224" s="6" t="n">
        <v>0.208058608058608</v>
      </c>
      <c r="H8224" s="6" t="str">
        <f aca="false">IF(AND(A8224&gt;=Stimuli!$B$2,A8224&lt;=Stimuli!$C$2),Stimuli!$A$2,IF(AND(A8224&gt;=Stimuli!$B$3,A8224&lt;=Stimuli!$C$3),Stimuli!$A$3,IF(AND(A8224&gt;=Stimuli!$B$4,A8224&lt;=Stimuli!$C$4),Stimuli!$A$4,"")))</f>
        <v>02 e.l.f. - Power Grip Styling (30.03s)</v>
      </c>
      <c r="I8224" s="6" t="n">
        <f aca="false">(B8224-B8223)/((A8224-A8223)/1000)</f>
        <v>0.937728937728878</v>
      </c>
      <c r="J8224" s="6" t="n">
        <f aca="false">IF(OR(B8224&lt;Rules!$B$2,B8224&gt;Rules!$B$3,ABS(I8224)&gt;Rules!$B$4,OR(B8225&lt;Rules!$B$2,B8225&gt;Rules!$B$3,ABS(I8225)&gt;Rules!$B$4)),1,0)</f>
        <v>0</v>
      </c>
      <c r="K8224" s="6" t="str">
        <f aca="false">IF(F8224=1,COUNTIF($F$2:F8224,1),"")</f>
        <v/>
      </c>
    </row>
    <row r="8225" customFormat="false" ht="15" hidden="false" customHeight="false" outlineLevel="0" collapsed="false">
      <c r="A8225" s="6" t="n">
        <v>64573.8055</v>
      </c>
      <c r="B8225" s="6" t="n">
        <v>2.2967032967033</v>
      </c>
      <c r="C8225" s="6" t="n">
        <v>80</v>
      </c>
      <c r="D8225" s="6" t="n">
        <v>-1</v>
      </c>
      <c r="E8225" s="6" t="n">
        <v>2.15897435897436</v>
      </c>
      <c r="F8225" s="6" t="n">
        <v>0</v>
      </c>
      <c r="G8225" s="6" t="n">
        <v>0.208058608058608</v>
      </c>
      <c r="H8225" s="6" t="str">
        <f aca="false">IF(AND(A8225&gt;=Stimuli!$B$2,A8225&lt;=Stimuli!$C$2),Stimuli!$A$2,IF(AND(A8225&gt;=Stimuli!$B$3,A8225&lt;=Stimuli!$C$3),Stimuli!$A$3,IF(AND(A8225&gt;=Stimuli!$B$4,A8225&lt;=Stimuli!$C$4),Stimuli!$A$4,"")))</f>
        <v>02 e.l.f. - Power Grip Styling (30.03s)</v>
      </c>
      <c r="I8225" s="6" t="n">
        <f aca="false">(B8225-B8224)/((A8225-A8224)/1000)</f>
        <v>-1.12527472527461</v>
      </c>
      <c r="J8225" s="6" t="n">
        <f aca="false">IF(OR(B8225&lt;Rules!$B$2,B8225&gt;Rules!$B$3,ABS(I8225)&gt;Rules!$B$4,OR(B8226&lt;Rules!$B$2,B8226&gt;Rules!$B$3,ABS(I8226)&gt;Rules!$B$4)),1,0)</f>
        <v>0</v>
      </c>
      <c r="K8225" s="6" t="str">
        <f aca="false">IF(F8225=1,COUNTIF($F$2:F8225,1),"")</f>
        <v/>
      </c>
    </row>
    <row r="8226" customFormat="false" ht="15" hidden="false" customHeight="false" outlineLevel="0" collapsed="false">
      <c r="A8226" s="6" t="n">
        <v>64581.618</v>
      </c>
      <c r="B8226" s="6" t="n">
        <v>2.3025641025641</v>
      </c>
      <c r="C8226" s="6" t="n">
        <v>80</v>
      </c>
      <c r="D8226" s="6" t="n">
        <v>-1</v>
      </c>
      <c r="E8226" s="6" t="n">
        <v>2.15750915750916</v>
      </c>
      <c r="F8226" s="6" t="n">
        <v>0</v>
      </c>
      <c r="G8226" s="6" t="n">
        <v>0.208058608058608</v>
      </c>
      <c r="H8226" s="6" t="str">
        <f aca="false">IF(AND(A8226&gt;=Stimuli!$B$2,A8226&lt;=Stimuli!$C$2),Stimuli!$A$2,IF(AND(A8226&gt;=Stimuli!$B$3,A8226&lt;=Stimuli!$C$3),Stimuli!$A$3,IF(AND(A8226&gt;=Stimuli!$B$4,A8226&lt;=Stimuli!$C$4),Stimuli!$A$4,"")))</f>
        <v>02 e.l.f. - Power Grip Styling (30.03s)</v>
      </c>
      <c r="I8226" s="6" t="n">
        <f aca="false">(B8226-B8225)/((A8226-A8225)/1000)</f>
        <v>0.750183150183034</v>
      </c>
      <c r="J8226" s="6" t="n">
        <f aca="false">IF(OR(B8226&lt;Rules!$B$2,B8226&gt;Rules!$B$3,ABS(I8226)&gt;Rules!$B$4,OR(B8227&lt;Rules!$B$2,B8227&gt;Rules!$B$3,ABS(I8227)&gt;Rules!$B$4)),1,0)</f>
        <v>0</v>
      </c>
      <c r="K8226" s="6" t="str">
        <f aca="false">IF(F8226=1,COUNTIF($F$2:F8226,1),"")</f>
        <v/>
      </c>
    </row>
    <row r="8227" customFormat="false" ht="15" hidden="false" customHeight="false" outlineLevel="0" collapsed="false">
      <c r="A8227" s="6" t="n">
        <v>64589.4305</v>
      </c>
      <c r="B8227" s="6" t="n">
        <v>2.2952380952381</v>
      </c>
      <c r="C8227" s="6" t="n">
        <v>80</v>
      </c>
      <c r="D8227" s="6" t="n">
        <v>-1</v>
      </c>
      <c r="E8227" s="6" t="n">
        <v>2.15750915750916</v>
      </c>
      <c r="F8227" s="6" t="n">
        <v>0</v>
      </c>
      <c r="G8227" s="6" t="n">
        <v>0.208058608058608</v>
      </c>
      <c r="H8227" s="6" t="str">
        <f aca="false">IF(AND(A8227&gt;=Stimuli!$B$2,A8227&lt;=Stimuli!$C$2),Stimuli!$A$2,IF(AND(A8227&gt;=Stimuli!$B$3,A8227&lt;=Stimuli!$C$3),Stimuli!$A$3,IF(AND(A8227&gt;=Stimuli!$B$4,A8227&lt;=Stimuli!$C$4),Stimuli!$A$4,"")))</f>
        <v>02 e.l.f. - Power Grip Styling (30.03s)</v>
      </c>
      <c r="I8227" s="6" t="n">
        <f aca="false">(B8227-B8226)/((A8227-A8226)/1000)</f>
        <v>-0.937728937728878</v>
      </c>
      <c r="J8227" s="6" t="n">
        <f aca="false">IF(OR(B8227&lt;Rules!$B$2,B8227&gt;Rules!$B$3,ABS(I8227)&gt;Rules!$B$4,OR(B8228&lt;Rules!$B$2,B8228&gt;Rules!$B$3,ABS(I8228)&gt;Rules!$B$4)),1,0)</f>
        <v>0</v>
      </c>
      <c r="K8227" s="6" t="str">
        <f aca="false">IF(F8227=1,COUNTIF($F$2:F8227,1),"")</f>
        <v/>
      </c>
    </row>
    <row r="8228" customFormat="false" ht="15" hidden="false" customHeight="false" outlineLevel="0" collapsed="false">
      <c r="A8228" s="6" t="n">
        <v>64597.243</v>
      </c>
      <c r="B8228" s="6" t="n">
        <v>2.3010989010989</v>
      </c>
      <c r="C8228" s="6" t="n">
        <v>80</v>
      </c>
      <c r="D8228" s="6" t="n">
        <v>-1</v>
      </c>
      <c r="E8228" s="6" t="n">
        <v>2.15750915750916</v>
      </c>
      <c r="F8228" s="6" t="n">
        <v>0</v>
      </c>
      <c r="G8228" s="6" t="n">
        <v>0.208058608058608</v>
      </c>
      <c r="H8228" s="6" t="str">
        <f aca="false">IF(AND(A8228&gt;=Stimuli!$B$2,A8228&lt;=Stimuli!$C$2),Stimuli!$A$2,IF(AND(A8228&gt;=Stimuli!$B$3,A8228&lt;=Stimuli!$C$3),Stimuli!$A$3,IF(AND(A8228&gt;=Stimuli!$B$4,A8228&lt;=Stimuli!$C$4),Stimuli!$A$4,"")))</f>
        <v>02 e.l.f. - Power Grip Styling (30.03s)</v>
      </c>
      <c r="I8228" s="6" t="n">
        <f aca="false">(B8228-B8227)/((A8228-A8227)/1000)</f>
        <v>0.750183150183148</v>
      </c>
      <c r="J8228" s="6" t="n">
        <f aca="false">IF(OR(B8228&lt;Rules!$B$2,B8228&gt;Rules!$B$3,ABS(I8228)&gt;Rules!$B$4,OR(B8229&lt;Rules!$B$2,B8229&gt;Rules!$B$3,ABS(I8229)&gt;Rules!$B$4)),1,0)</f>
        <v>0</v>
      </c>
      <c r="K8228" s="6" t="str">
        <f aca="false">IF(F8228=1,COUNTIF($F$2:F8228,1),"")</f>
        <v/>
      </c>
    </row>
    <row r="8229" customFormat="false" ht="15" hidden="false" customHeight="false" outlineLevel="0" collapsed="false">
      <c r="A8229" s="6" t="n">
        <v>64605.0555</v>
      </c>
      <c r="B8229" s="6" t="n">
        <v>2.29230769230769</v>
      </c>
      <c r="C8229" s="6" t="n">
        <v>80</v>
      </c>
      <c r="D8229" s="6" t="n">
        <v>-1</v>
      </c>
      <c r="E8229" s="6" t="n">
        <v>2.15750915750916</v>
      </c>
      <c r="F8229" s="6" t="n">
        <v>0</v>
      </c>
      <c r="G8229" s="6" t="n">
        <v>0.208058608058608</v>
      </c>
      <c r="H8229" s="6" t="str">
        <f aca="false">IF(AND(A8229&gt;=Stimuli!$B$2,A8229&lt;=Stimuli!$C$2),Stimuli!$A$2,IF(AND(A8229&gt;=Stimuli!$B$3,A8229&lt;=Stimuli!$C$3),Stimuli!$A$3,IF(AND(A8229&gt;=Stimuli!$B$4,A8229&lt;=Stimuli!$C$4),Stimuli!$A$4,"")))</f>
        <v>02 e.l.f. - Power Grip Styling (30.03s)</v>
      </c>
      <c r="I8229" s="6" t="n">
        <f aca="false">(B8229-B8228)/((A8229-A8228)/1000)</f>
        <v>-1.12527472527472</v>
      </c>
      <c r="J8229" s="6" t="n">
        <f aca="false">IF(OR(B8229&lt;Rules!$B$2,B8229&gt;Rules!$B$3,ABS(I8229)&gt;Rules!$B$4,OR(B8230&lt;Rules!$B$2,B8230&gt;Rules!$B$3,ABS(I8230)&gt;Rules!$B$4)),1,0)</f>
        <v>0</v>
      </c>
      <c r="K8229" s="6" t="str">
        <f aca="false">IF(F8229=1,COUNTIF($F$2:F8229,1),"")</f>
        <v/>
      </c>
    </row>
    <row r="8230" customFormat="false" ht="15" hidden="false" customHeight="false" outlineLevel="0" collapsed="false">
      <c r="A8230" s="6" t="n">
        <v>64612.868</v>
      </c>
      <c r="B8230" s="6" t="n">
        <v>2.2967032967033</v>
      </c>
      <c r="C8230" s="6" t="n">
        <v>80</v>
      </c>
      <c r="D8230" s="6" t="n">
        <v>-1</v>
      </c>
      <c r="E8230" s="6" t="n">
        <v>2.15750915750916</v>
      </c>
      <c r="F8230" s="6" t="n">
        <v>0</v>
      </c>
      <c r="G8230" s="6" t="n">
        <v>0.208058608058608</v>
      </c>
      <c r="H8230" s="6" t="str">
        <f aca="false">IF(AND(A8230&gt;=Stimuli!$B$2,A8230&lt;=Stimuli!$C$2),Stimuli!$A$2,IF(AND(A8230&gt;=Stimuli!$B$3,A8230&lt;=Stimuli!$C$3),Stimuli!$A$3,IF(AND(A8230&gt;=Stimuli!$B$4,A8230&lt;=Stimuli!$C$4),Stimuli!$A$4,"")))</f>
        <v>02 e.l.f. - Power Grip Styling (30.03s)</v>
      </c>
      <c r="I8230" s="6" t="n">
        <f aca="false">(B8230-B8229)/((A8230-A8229)/1000)</f>
        <v>0.562637362637418</v>
      </c>
      <c r="J8230" s="6" t="n">
        <f aca="false">IF(OR(B8230&lt;Rules!$B$2,B8230&gt;Rules!$B$3,ABS(I8230)&gt;Rules!$B$4,OR(B8231&lt;Rules!$B$2,B8231&gt;Rules!$B$3,ABS(I8231)&gt;Rules!$B$4)),1,0)</f>
        <v>0</v>
      </c>
      <c r="K8230" s="6" t="str">
        <f aca="false">IF(F8230=1,COUNTIF($F$2:F8230,1),"")</f>
        <v/>
      </c>
    </row>
    <row r="8231" customFormat="false" ht="15" hidden="false" customHeight="false" outlineLevel="0" collapsed="false">
      <c r="A8231" s="6" t="n">
        <v>64620.6805</v>
      </c>
      <c r="B8231" s="6" t="n">
        <v>2.29230769230769</v>
      </c>
      <c r="C8231" s="6" t="n">
        <v>80</v>
      </c>
      <c r="D8231" s="6" t="n">
        <v>-1</v>
      </c>
      <c r="E8231" s="6" t="n">
        <v>2.15750915750916</v>
      </c>
      <c r="F8231" s="6" t="n">
        <v>0</v>
      </c>
      <c r="G8231" s="6" t="n">
        <v>0.208058608058608</v>
      </c>
      <c r="H8231" s="6" t="str">
        <f aca="false">IF(AND(A8231&gt;=Stimuli!$B$2,A8231&lt;=Stimuli!$C$2),Stimuli!$A$2,IF(AND(A8231&gt;=Stimuli!$B$3,A8231&lt;=Stimuli!$C$3),Stimuli!$A$3,IF(AND(A8231&gt;=Stimuli!$B$4,A8231&lt;=Stimuli!$C$4),Stimuli!$A$4,"")))</f>
        <v>02 e.l.f. - Power Grip Styling (30.03s)</v>
      </c>
      <c r="I8231" s="6" t="n">
        <f aca="false">(B8231-B8230)/((A8231-A8230)/1000)</f>
        <v>-0.562637362637418</v>
      </c>
      <c r="J8231" s="6" t="n">
        <f aca="false">IF(OR(B8231&lt;Rules!$B$2,B8231&gt;Rules!$B$3,ABS(I8231)&gt;Rules!$B$4,OR(B8232&lt;Rules!$B$2,B8232&gt;Rules!$B$3,ABS(I8232)&gt;Rules!$B$4)),1,0)</f>
        <v>0</v>
      </c>
      <c r="K8231" s="6" t="str">
        <f aca="false">IF(F8231=1,COUNTIF($F$2:F8231,1),"")</f>
        <v/>
      </c>
    </row>
    <row r="8232" customFormat="false" ht="15" hidden="false" customHeight="false" outlineLevel="0" collapsed="false">
      <c r="A8232" s="6" t="n">
        <v>64628.493</v>
      </c>
      <c r="B8232" s="6" t="n">
        <v>2.29377289377289</v>
      </c>
      <c r="C8232" s="6" t="n">
        <v>80</v>
      </c>
      <c r="D8232" s="6" t="n">
        <v>-1</v>
      </c>
      <c r="E8232" s="6" t="n">
        <v>2.15750915750916</v>
      </c>
      <c r="F8232" s="6" t="n">
        <v>0</v>
      </c>
      <c r="G8232" s="6" t="n">
        <v>0.208058608058608</v>
      </c>
      <c r="H8232" s="6" t="str">
        <f aca="false">IF(AND(A8232&gt;=Stimuli!$B$2,A8232&lt;=Stimuli!$C$2),Stimuli!$A$2,IF(AND(A8232&gt;=Stimuli!$B$3,A8232&lt;=Stimuli!$C$3),Stimuli!$A$3,IF(AND(A8232&gt;=Stimuli!$B$4,A8232&lt;=Stimuli!$C$4),Stimuli!$A$4,"")))</f>
        <v>02 e.l.f. - Power Grip Styling (30.03s)</v>
      </c>
      <c r="I8232" s="6" t="n">
        <f aca="false">(B8232-B8231)/((A8232-A8231)/1000)</f>
        <v>0.187545787545844</v>
      </c>
      <c r="J8232" s="6" t="n">
        <f aca="false">IF(OR(B8232&lt;Rules!$B$2,B8232&gt;Rules!$B$3,ABS(I8232)&gt;Rules!$B$4,OR(B8233&lt;Rules!$B$2,B8233&gt;Rules!$B$3,ABS(I8233)&gt;Rules!$B$4)),1,0)</f>
        <v>0</v>
      </c>
      <c r="K8232" s="6" t="str">
        <f aca="false">IF(F8232=1,COUNTIF($F$2:F8232,1),"")</f>
        <v/>
      </c>
    </row>
    <row r="8233" customFormat="false" ht="15" hidden="false" customHeight="false" outlineLevel="0" collapsed="false">
      <c r="A8233" s="6" t="n">
        <v>64636.3055</v>
      </c>
      <c r="B8233" s="6" t="n">
        <v>2.29084249084249</v>
      </c>
      <c r="C8233" s="6" t="n">
        <v>80</v>
      </c>
      <c r="D8233" s="6" t="n">
        <v>-1</v>
      </c>
      <c r="E8233" s="6" t="n">
        <v>2.15750915750916</v>
      </c>
      <c r="F8233" s="6" t="n">
        <v>0</v>
      </c>
      <c r="G8233" s="6" t="n">
        <v>0.208058608058608</v>
      </c>
      <c r="H8233" s="6" t="str">
        <f aca="false">IF(AND(A8233&gt;=Stimuli!$B$2,A8233&lt;=Stimuli!$C$2),Stimuli!$A$2,IF(AND(A8233&gt;=Stimuli!$B$3,A8233&lt;=Stimuli!$C$3),Stimuli!$A$3,IF(AND(A8233&gt;=Stimuli!$B$4,A8233&lt;=Stimuli!$C$4),Stimuli!$A$4,"")))</f>
        <v>02 e.l.f. - Power Grip Styling (30.03s)</v>
      </c>
      <c r="I8233" s="6" t="n">
        <f aca="false">(B8233-B8232)/((A8233-A8232)/1000)</f>
        <v>-0.375091575091744</v>
      </c>
      <c r="J8233" s="6" t="n">
        <f aca="false">IF(OR(B8233&lt;Rules!$B$2,B8233&gt;Rules!$B$3,ABS(I8233)&gt;Rules!$B$4,OR(B8234&lt;Rules!$B$2,B8234&gt;Rules!$B$3,ABS(I8234)&gt;Rules!$B$4)),1,0)</f>
        <v>0</v>
      </c>
      <c r="K8233" s="6" t="str">
        <f aca="false">IF(F8233=1,COUNTIF($F$2:F8233,1),"")</f>
        <v/>
      </c>
    </row>
    <row r="8234" customFormat="false" ht="15" hidden="false" customHeight="false" outlineLevel="0" collapsed="false">
      <c r="A8234" s="6" t="n">
        <v>64644.118</v>
      </c>
      <c r="B8234" s="6" t="n">
        <v>2.29084249084249</v>
      </c>
      <c r="C8234" s="6" t="n">
        <v>80</v>
      </c>
      <c r="D8234" s="6" t="n">
        <v>-1</v>
      </c>
      <c r="E8234" s="6" t="n">
        <v>2.15750915750916</v>
      </c>
      <c r="F8234" s="6" t="n">
        <v>0</v>
      </c>
      <c r="G8234" s="6" t="n">
        <v>0.208058608058608</v>
      </c>
      <c r="H8234" s="6" t="str">
        <f aca="false">IF(AND(A8234&gt;=Stimuli!$B$2,A8234&lt;=Stimuli!$C$2),Stimuli!$A$2,IF(AND(A8234&gt;=Stimuli!$B$3,A8234&lt;=Stimuli!$C$3),Stimuli!$A$3,IF(AND(A8234&gt;=Stimuli!$B$4,A8234&lt;=Stimuli!$C$4),Stimuli!$A$4,"")))</f>
        <v>02 e.l.f. - Power Grip Styling (30.03s)</v>
      </c>
      <c r="I8234" s="6" t="n">
        <f aca="false">(B8234-B8233)/((A8234-A8233)/1000)</f>
        <v>0</v>
      </c>
      <c r="J8234" s="6" t="n">
        <f aca="false">IF(OR(B8234&lt;Rules!$B$2,B8234&gt;Rules!$B$3,ABS(I8234)&gt;Rules!$B$4,OR(B8235&lt;Rules!$B$2,B8235&gt;Rules!$B$3,ABS(I8235)&gt;Rules!$B$4)),1,0)</f>
        <v>0</v>
      </c>
      <c r="K8234" s="6" t="str">
        <f aca="false">IF(F8234=1,COUNTIF($F$2:F8234,1),"")</f>
        <v/>
      </c>
    </row>
    <row r="8235" customFormat="false" ht="15" hidden="false" customHeight="false" outlineLevel="0" collapsed="false">
      <c r="A8235" s="6" t="n">
        <v>64651.9305</v>
      </c>
      <c r="B8235" s="6" t="n">
        <v>2.29084249084249</v>
      </c>
      <c r="C8235" s="6" t="n">
        <v>80</v>
      </c>
      <c r="D8235" s="6" t="n">
        <v>-1</v>
      </c>
      <c r="E8235" s="6" t="n">
        <v>2.15750915750916</v>
      </c>
      <c r="F8235" s="6" t="n">
        <v>0</v>
      </c>
      <c r="G8235" s="6" t="n">
        <v>0.208058608058608</v>
      </c>
      <c r="H8235" s="6" t="str">
        <f aca="false">IF(AND(A8235&gt;=Stimuli!$B$2,A8235&lt;=Stimuli!$C$2),Stimuli!$A$2,IF(AND(A8235&gt;=Stimuli!$B$3,A8235&lt;=Stimuli!$C$3),Stimuli!$A$3,IF(AND(A8235&gt;=Stimuli!$B$4,A8235&lt;=Stimuli!$C$4),Stimuli!$A$4,"")))</f>
        <v>02 e.l.f. - Power Grip Styling (30.03s)</v>
      </c>
      <c r="I8235" s="6" t="n">
        <f aca="false">(B8235-B8234)/((A8235-A8234)/1000)</f>
        <v>0</v>
      </c>
      <c r="J8235" s="6" t="n">
        <f aca="false">IF(OR(B8235&lt;Rules!$B$2,B8235&gt;Rules!$B$3,ABS(I8235)&gt;Rules!$B$4,OR(B8236&lt;Rules!$B$2,B8236&gt;Rules!$B$3,ABS(I8236)&gt;Rules!$B$4)),1,0)</f>
        <v>0</v>
      </c>
      <c r="K8235" s="6" t="str">
        <f aca="false">IF(F8235=1,COUNTIF($F$2:F8235,1),"")</f>
        <v/>
      </c>
    </row>
    <row r="8236" customFormat="false" ht="15" hidden="false" customHeight="false" outlineLevel="0" collapsed="false">
      <c r="A8236" s="6" t="n">
        <v>64659.743</v>
      </c>
      <c r="B8236" s="6" t="n">
        <v>2.28644688644689</v>
      </c>
      <c r="C8236" s="6" t="n">
        <v>80</v>
      </c>
      <c r="D8236" s="6" t="n">
        <v>-1</v>
      </c>
      <c r="E8236" s="6" t="n">
        <v>2.15604395604396</v>
      </c>
      <c r="F8236" s="6" t="n">
        <v>0</v>
      </c>
      <c r="G8236" s="6" t="n">
        <v>0.208058608058608</v>
      </c>
      <c r="H8236" s="6" t="str">
        <f aca="false">IF(AND(A8236&gt;=Stimuli!$B$2,A8236&lt;=Stimuli!$C$2),Stimuli!$A$2,IF(AND(A8236&gt;=Stimuli!$B$3,A8236&lt;=Stimuli!$C$3),Stimuli!$A$3,IF(AND(A8236&gt;=Stimuli!$B$4,A8236&lt;=Stimuli!$C$4),Stimuli!$A$4,"")))</f>
        <v>02 e.l.f. - Power Grip Styling (30.03s)</v>
      </c>
      <c r="I8236" s="6" t="n">
        <f aca="false">(B8236-B8235)/((A8236-A8235)/1000)</f>
        <v>-0.562637362637304</v>
      </c>
      <c r="J8236" s="6" t="n">
        <f aca="false">IF(OR(B8236&lt;Rules!$B$2,B8236&gt;Rules!$B$3,ABS(I8236)&gt;Rules!$B$4,OR(B8237&lt;Rules!$B$2,B8237&gt;Rules!$B$3,ABS(I8237)&gt;Rules!$B$4)),1,0)</f>
        <v>0</v>
      </c>
      <c r="K8236" s="6" t="str">
        <f aca="false">IF(F8236=1,COUNTIF($F$2:F8236,1),"")</f>
        <v/>
      </c>
    </row>
    <row r="8237" customFormat="false" ht="15" hidden="false" customHeight="false" outlineLevel="0" collapsed="false">
      <c r="A8237" s="6" t="n">
        <v>64667.5555</v>
      </c>
      <c r="B8237" s="6" t="n">
        <v>2.29084249084249</v>
      </c>
      <c r="C8237" s="6" t="n">
        <v>80</v>
      </c>
      <c r="D8237" s="6" t="n">
        <v>-1</v>
      </c>
      <c r="E8237" s="6" t="n">
        <v>2.15604395604396</v>
      </c>
      <c r="F8237" s="6" t="n">
        <v>0</v>
      </c>
      <c r="G8237" s="6" t="n">
        <v>0.208058608058608</v>
      </c>
      <c r="H8237" s="6" t="str">
        <f aca="false">IF(AND(A8237&gt;=Stimuli!$B$2,A8237&lt;=Stimuli!$C$2),Stimuli!$A$2,IF(AND(A8237&gt;=Stimuli!$B$3,A8237&lt;=Stimuli!$C$3),Stimuli!$A$3,IF(AND(A8237&gt;=Stimuli!$B$4,A8237&lt;=Stimuli!$C$4),Stimuli!$A$4,"")))</f>
        <v>02 e.l.f. - Power Grip Styling (30.03s)</v>
      </c>
      <c r="I8237" s="6" t="n">
        <f aca="false">(B8237-B8236)/((A8237-A8236)/1000)</f>
        <v>0.562637362637304</v>
      </c>
      <c r="J8237" s="6" t="n">
        <f aca="false">IF(OR(B8237&lt;Rules!$B$2,B8237&gt;Rules!$B$3,ABS(I8237)&gt;Rules!$B$4,OR(B8238&lt;Rules!$B$2,B8238&gt;Rules!$B$3,ABS(I8238)&gt;Rules!$B$4)),1,0)</f>
        <v>0</v>
      </c>
      <c r="K8237" s="6" t="str">
        <f aca="false">IF(F8237=1,COUNTIF($F$2:F8237,1),"")</f>
        <v/>
      </c>
    </row>
    <row r="8238" customFormat="false" ht="15" hidden="false" customHeight="false" outlineLevel="0" collapsed="false">
      <c r="A8238" s="6" t="n">
        <v>64675.368</v>
      </c>
      <c r="B8238" s="6" t="n">
        <v>2.28498168498169</v>
      </c>
      <c r="C8238" s="6" t="n">
        <v>80</v>
      </c>
      <c r="D8238" s="6" t="n">
        <v>-1</v>
      </c>
      <c r="E8238" s="6" t="n">
        <v>2.15604395604396</v>
      </c>
      <c r="F8238" s="6" t="n">
        <v>0</v>
      </c>
      <c r="G8238" s="6" t="n">
        <v>0.208058608058608</v>
      </c>
      <c r="H8238" s="6" t="str">
        <f aca="false">IF(AND(A8238&gt;=Stimuli!$B$2,A8238&lt;=Stimuli!$C$2),Stimuli!$A$2,IF(AND(A8238&gt;=Stimuli!$B$3,A8238&lt;=Stimuli!$C$3),Stimuli!$A$3,IF(AND(A8238&gt;=Stimuli!$B$4,A8238&lt;=Stimuli!$C$4),Stimuli!$A$4,"")))</f>
        <v>02 e.l.f. - Power Grip Styling (30.03s)</v>
      </c>
      <c r="I8238" s="6" t="n">
        <f aca="false">(B8238-B8237)/((A8238-A8237)/1000)</f>
        <v>-0.750183150183034</v>
      </c>
      <c r="J8238" s="6" t="n">
        <f aca="false">IF(OR(B8238&lt;Rules!$B$2,B8238&gt;Rules!$B$3,ABS(I8238)&gt;Rules!$B$4,OR(B8239&lt;Rules!$B$2,B8239&gt;Rules!$B$3,ABS(I8239)&gt;Rules!$B$4)),1,0)</f>
        <v>0</v>
      </c>
      <c r="K8238" s="6" t="str">
        <f aca="false">IF(F8238=1,COUNTIF($F$2:F8238,1),"")</f>
        <v/>
      </c>
    </row>
    <row r="8239" customFormat="false" ht="15" hidden="false" customHeight="false" outlineLevel="0" collapsed="false">
      <c r="A8239" s="6" t="n">
        <v>64683.1805</v>
      </c>
      <c r="B8239" s="6" t="n">
        <v>2.29084249084249</v>
      </c>
      <c r="C8239" s="6" t="n">
        <v>80</v>
      </c>
      <c r="D8239" s="6" t="n">
        <v>-1</v>
      </c>
      <c r="E8239" s="6" t="n">
        <v>2.15604395604396</v>
      </c>
      <c r="F8239" s="6" t="n">
        <v>0</v>
      </c>
      <c r="G8239" s="6" t="n">
        <v>0.208058608058608</v>
      </c>
      <c r="H8239" s="6" t="str">
        <f aca="false">IF(AND(A8239&gt;=Stimuli!$B$2,A8239&lt;=Stimuli!$C$2),Stimuli!$A$2,IF(AND(A8239&gt;=Stimuli!$B$3,A8239&lt;=Stimuli!$C$3),Stimuli!$A$3,IF(AND(A8239&gt;=Stimuli!$B$4,A8239&lt;=Stimuli!$C$4),Stimuli!$A$4,"")))</f>
        <v>02 e.l.f. - Power Grip Styling (30.03s)</v>
      </c>
      <c r="I8239" s="6" t="n">
        <f aca="false">(B8239-B8238)/((A8239-A8238)/1000)</f>
        <v>0.750183150183034</v>
      </c>
      <c r="J8239" s="6" t="n">
        <f aca="false">IF(OR(B8239&lt;Rules!$B$2,B8239&gt;Rules!$B$3,ABS(I8239)&gt;Rules!$B$4,OR(B8240&lt;Rules!$B$2,B8240&gt;Rules!$B$3,ABS(I8240)&gt;Rules!$B$4)),1,0)</f>
        <v>0</v>
      </c>
      <c r="K8239" s="6" t="str">
        <f aca="false">IF(F8239=1,COUNTIF($F$2:F8239,1),"")</f>
        <v/>
      </c>
    </row>
    <row r="8240" customFormat="false" ht="15" hidden="false" customHeight="false" outlineLevel="0" collapsed="false">
      <c r="A8240" s="6" t="n">
        <v>64690.993</v>
      </c>
      <c r="B8240" s="6" t="n">
        <v>2.28205128205128</v>
      </c>
      <c r="C8240" s="6" t="n">
        <v>80</v>
      </c>
      <c r="D8240" s="6" t="n">
        <v>-1</v>
      </c>
      <c r="E8240" s="6" t="n">
        <v>2.15604395604396</v>
      </c>
      <c r="F8240" s="6" t="n">
        <v>0</v>
      </c>
      <c r="G8240" s="6" t="n">
        <v>0.208058608058608</v>
      </c>
      <c r="H8240" s="6" t="str">
        <f aca="false">IF(AND(A8240&gt;=Stimuli!$B$2,A8240&lt;=Stimuli!$C$2),Stimuli!$A$2,IF(AND(A8240&gt;=Stimuli!$B$3,A8240&lt;=Stimuli!$C$3),Stimuli!$A$3,IF(AND(A8240&gt;=Stimuli!$B$4,A8240&lt;=Stimuli!$C$4),Stimuli!$A$4,"")))</f>
        <v>02 e.l.f. - Power Grip Styling (30.03s)</v>
      </c>
      <c r="I8240" s="6" t="n">
        <f aca="false">(B8240-B8239)/((A8240-A8239)/1000)</f>
        <v>-1.12527472527472</v>
      </c>
      <c r="J8240" s="6" t="n">
        <f aca="false">IF(OR(B8240&lt;Rules!$B$2,B8240&gt;Rules!$B$3,ABS(I8240)&gt;Rules!$B$4,OR(B8241&lt;Rules!$B$2,B8241&gt;Rules!$B$3,ABS(I8241)&gt;Rules!$B$4)),1,0)</f>
        <v>0</v>
      </c>
      <c r="K8240" s="6" t="str">
        <f aca="false">IF(F8240=1,COUNTIF($F$2:F8240,1),"")</f>
        <v/>
      </c>
    </row>
    <row r="8241" customFormat="false" ht="15" hidden="false" customHeight="false" outlineLevel="0" collapsed="false">
      <c r="A8241" s="6" t="n">
        <v>64698.8055</v>
      </c>
      <c r="B8241" s="6" t="n">
        <v>2.28937728937729</v>
      </c>
      <c r="C8241" s="6" t="n">
        <v>80</v>
      </c>
      <c r="D8241" s="6" t="n">
        <v>-1</v>
      </c>
      <c r="E8241" s="6" t="n">
        <v>2.15604395604396</v>
      </c>
      <c r="F8241" s="6" t="n">
        <v>0</v>
      </c>
      <c r="G8241" s="6" t="n">
        <v>0.208058608058608</v>
      </c>
      <c r="H8241" s="6" t="str">
        <f aca="false">IF(AND(A8241&gt;=Stimuli!$B$2,A8241&lt;=Stimuli!$C$2),Stimuli!$A$2,IF(AND(A8241&gt;=Stimuli!$B$3,A8241&lt;=Stimuli!$C$3),Stimuli!$A$3,IF(AND(A8241&gt;=Stimuli!$B$4,A8241&lt;=Stimuli!$C$4),Stimuli!$A$4,"")))</f>
        <v>02 e.l.f. - Power Grip Styling (30.03s)</v>
      </c>
      <c r="I8241" s="6" t="n">
        <f aca="false">(B8241-B8240)/((A8241-A8240)/1000)</f>
        <v>0.937728937729162</v>
      </c>
      <c r="J8241" s="6" t="n">
        <f aca="false">IF(OR(B8241&lt;Rules!$B$2,B8241&gt;Rules!$B$3,ABS(I8241)&gt;Rules!$B$4,OR(B8242&lt;Rules!$B$2,B8242&gt;Rules!$B$3,ABS(I8242)&gt;Rules!$B$4)),1,0)</f>
        <v>0</v>
      </c>
      <c r="K8241" s="6" t="str">
        <f aca="false">IF(F8241=1,COUNTIF($F$2:F8241,1),"")</f>
        <v/>
      </c>
    </row>
    <row r="8242" customFormat="false" ht="15" hidden="false" customHeight="false" outlineLevel="0" collapsed="false">
      <c r="A8242" s="6" t="n">
        <v>64706.618</v>
      </c>
      <c r="B8242" s="6" t="n">
        <v>2.28058608058608</v>
      </c>
      <c r="C8242" s="6" t="n">
        <v>80</v>
      </c>
      <c r="D8242" s="6" t="n">
        <v>-1</v>
      </c>
      <c r="E8242" s="6" t="n">
        <v>2.15457875457875</v>
      </c>
      <c r="F8242" s="6" t="n">
        <v>0</v>
      </c>
      <c r="G8242" s="6" t="n">
        <v>0.208058608058608</v>
      </c>
      <c r="H8242" s="6" t="str">
        <f aca="false">IF(AND(A8242&gt;=Stimuli!$B$2,A8242&lt;=Stimuli!$C$2),Stimuli!$A$2,IF(AND(A8242&gt;=Stimuli!$B$3,A8242&lt;=Stimuli!$C$3),Stimuli!$A$3,IF(AND(A8242&gt;=Stimuli!$B$4,A8242&lt;=Stimuli!$C$4),Stimuli!$A$4,"")))</f>
        <v>02 e.l.f. - Power Grip Styling (30.03s)</v>
      </c>
      <c r="I8242" s="6" t="n">
        <f aca="false">(B8242-B8241)/((A8242-A8241)/1000)</f>
        <v>-1.12527472527489</v>
      </c>
      <c r="J8242" s="6" t="n">
        <f aca="false">IF(OR(B8242&lt;Rules!$B$2,B8242&gt;Rules!$B$3,ABS(I8242)&gt;Rules!$B$4,OR(B8243&lt;Rules!$B$2,B8243&gt;Rules!$B$3,ABS(I8243)&gt;Rules!$B$4)),1,0)</f>
        <v>0</v>
      </c>
      <c r="K8242" s="6" t="str">
        <f aca="false">IF(F8242=1,COUNTIF($F$2:F8242,1),"")</f>
        <v/>
      </c>
    </row>
    <row r="8243" customFormat="false" ht="15" hidden="false" customHeight="false" outlineLevel="0" collapsed="false">
      <c r="A8243" s="6" t="n">
        <v>64714.4305</v>
      </c>
      <c r="B8243" s="6" t="n">
        <v>2.28644688644689</v>
      </c>
      <c r="C8243" s="6" t="n">
        <v>80</v>
      </c>
      <c r="D8243" s="6" t="n">
        <v>-1</v>
      </c>
      <c r="E8243" s="6" t="n">
        <v>2.15457875457875</v>
      </c>
      <c r="F8243" s="6" t="n">
        <v>0</v>
      </c>
      <c r="G8243" s="6" t="n">
        <v>0.208058608058608</v>
      </c>
      <c r="H8243" s="6" t="str">
        <f aca="false">IF(AND(A8243&gt;=Stimuli!$B$2,A8243&lt;=Stimuli!$C$2),Stimuli!$A$2,IF(AND(A8243&gt;=Stimuli!$B$3,A8243&lt;=Stimuli!$C$3),Stimuli!$A$3,IF(AND(A8243&gt;=Stimuli!$B$4,A8243&lt;=Stimuli!$C$4),Stimuli!$A$4,"")))</f>
        <v>02 e.l.f. - Power Grip Styling (30.03s)</v>
      </c>
      <c r="I8243" s="6" t="n">
        <f aca="false">(B8243-B8242)/((A8243-A8242)/1000)</f>
        <v>0.750183150183148</v>
      </c>
      <c r="J8243" s="6" t="n">
        <f aca="false">IF(OR(B8243&lt;Rules!$B$2,B8243&gt;Rules!$B$3,ABS(I8243)&gt;Rules!$B$4,OR(B8244&lt;Rules!$B$2,B8244&gt;Rules!$B$3,ABS(I8244)&gt;Rules!$B$4)),1,0)</f>
        <v>0</v>
      </c>
      <c r="K8243" s="6" t="str">
        <f aca="false">IF(F8243=1,COUNTIF($F$2:F8243,1),"")</f>
        <v/>
      </c>
    </row>
    <row r="8244" customFormat="false" ht="15" hidden="false" customHeight="false" outlineLevel="0" collapsed="false">
      <c r="A8244" s="6" t="n">
        <v>64722.243</v>
      </c>
      <c r="B8244" s="6" t="n">
        <v>2.27912087912088</v>
      </c>
      <c r="C8244" s="6" t="n">
        <v>80</v>
      </c>
      <c r="D8244" s="6" t="n">
        <v>-1</v>
      </c>
      <c r="E8244" s="6" t="n">
        <v>2.15457875457875</v>
      </c>
      <c r="F8244" s="6" t="n">
        <v>0</v>
      </c>
      <c r="G8244" s="6" t="n">
        <v>0.208058608058608</v>
      </c>
      <c r="H8244" s="6" t="str">
        <f aca="false">IF(AND(A8244&gt;=Stimuli!$B$2,A8244&lt;=Stimuli!$C$2),Stimuli!$A$2,IF(AND(A8244&gt;=Stimuli!$B$3,A8244&lt;=Stimuli!$C$3),Stimuli!$A$3,IF(AND(A8244&gt;=Stimuli!$B$4,A8244&lt;=Stimuli!$C$4),Stimuli!$A$4,"")))</f>
        <v>02 e.l.f. - Power Grip Styling (30.03s)</v>
      </c>
      <c r="I8244" s="6" t="n">
        <f aca="false">(B8244-B8243)/((A8244-A8243)/1000)</f>
        <v>-0.937728937728878</v>
      </c>
      <c r="J8244" s="6" t="n">
        <f aca="false">IF(OR(B8244&lt;Rules!$B$2,B8244&gt;Rules!$B$3,ABS(I8244)&gt;Rules!$B$4,OR(B8245&lt;Rules!$B$2,B8245&gt;Rules!$B$3,ABS(I8245)&gt;Rules!$B$4)),1,0)</f>
        <v>0</v>
      </c>
      <c r="K8244" s="6" t="str">
        <f aca="false">IF(F8244=1,COUNTIF($F$2:F8244,1),"")</f>
        <v/>
      </c>
    </row>
    <row r="8245" customFormat="false" ht="15" hidden="false" customHeight="false" outlineLevel="0" collapsed="false">
      <c r="A8245" s="6" t="n">
        <v>64730.0555</v>
      </c>
      <c r="B8245" s="6" t="n">
        <v>2.28351648351648</v>
      </c>
      <c r="C8245" s="6" t="n">
        <v>80</v>
      </c>
      <c r="D8245" s="6" t="n">
        <v>-1</v>
      </c>
      <c r="E8245" s="6" t="n">
        <v>2.15457875457875</v>
      </c>
      <c r="F8245" s="6" t="n">
        <v>0</v>
      </c>
      <c r="G8245" s="6" t="n">
        <v>0.208058608058608</v>
      </c>
      <c r="H8245" s="6" t="str">
        <f aca="false">IF(AND(A8245&gt;=Stimuli!$B$2,A8245&lt;=Stimuli!$C$2),Stimuli!$A$2,IF(AND(A8245&gt;=Stimuli!$B$3,A8245&lt;=Stimuli!$C$3),Stimuli!$A$3,IF(AND(A8245&gt;=Stimuli!$B$4,A8245&lt;=Stimuli!$C$4),Stimuli!$A$4,"")))</f>
        <v>02 e.l.f. - Power Grip Styling (30.03s)</v>
      </c>
      <c r="I8245" s="6" t="n">
        <f aca="false">(B8245-B8244)/((A8245-A8244)/1000)</f>
        <v>0.562637362637304</v>
      </c>
      <c r="J8245" s="6" t="n">
        <f aca="false">IF(OR(B8245&lt;Rules!$B$2,B8245&gt;Rules!$B$3,ABS(I8245)&gt;Rules!$B$4,OR(B8246&lt;Rules!$B$2,B8246&gt;Rules!$B$3,ABS(I8246)&gt;Rules!$B$4)),1,0)</f>
        <v>0</v>
      </c>
      <c r="K8245" s="6" t="str">
        <f aca="false">IF(F8245=1,COUNTIF($F$2:F8245,1),"")</f>
        <v/>
      </c>
    </row>
    <row r="8246" customFormat="false" ht="15" hidden="false" customHeight="false" outlineLevel="0" collapsed="false">
      <c r="A8246" s="6" t="n">
        <v>64737.868</v>
      </c>
      <c r="B8246" s="6" t="n">
        <v>2.27619047619048</v>
      </c>
      <c r="C8246" s="6" t="n">
        <v>80</v>
      </c>
      <c r="D8246" s="6" t="n">
        <v>-1</v>
      </c>
      <c r="E8246" s="6" t="n">
        <v>2.15457875457875</v>
      </c>
      <c r="F8246" s="6" t="n">
        <v>0</v>
      </c>
      <c r="G8246" s="6" t="n">
        <v>0.208058608058608</v>
      </c>
      <c r="H8246" s="6" t="str">
        <f aca="false">IF(AND(A8246&gt;=Stimuli!$B$2,A8246&lt;=Stimuli!$C$2),Stimuli!$A$2,IF(AND(A8246&gt;=Stimuli!$B$3,A8246&lt;=Stimuli!$C$3),Stimuli!$A$3,IF(AND(A8246&gt;=Stimuli!$B$4,A8246&lt;=Stimuli!$C$4),Stimuli!$A$4,"")))</f>
        <v>02 e.l.f. - Power Grip Styling (30.03s)</v>
      </c>
      <c r="I8246" s="6" t="n">
        <f aca="false">(B8246-B8245)/((A8246-A8245)/1000)</f>
        <v>-0.937728937728764</v>
      </c>
      <c r="J8246" s="6" t="n">
        <f aca="false">IF(OR(B8246&lt;Rules!$B$2,B8246&gt;Rules!$B$3,ABS(I8246)&gt;Rules!$B$4,OR(B8247&lt;Rules!$B$2,B8247&gt;Rules!$B$3,ABS(I8247)&gt;Rules!$B$4)),1,0)</f>
        <v>0</v>
      </c>
      <c r="K8246" s="6" t="str">
        <f aca="false">IF(F8246=1,COUNTIF($F$2:F8246,1),"")</f>
        <v/>
      </c>
    </row>
    <row r="8247" customFormat="false" ht="15" hidden="false" customHeight="false" outlineLevel="0" collapsed="false">
      <c r="A8247" s="6" t="n">
        <v>64745.6805</v>
      </c>
      <c r="B8247" s="6" t="n">
        <v>2.28058608058608</v>
      </c>
      <c r="C8247" s="6" t="n">
        <v>80</v>
      </c>
      <c r="D8247" s="6" t="n">
        <v>-1</v>
      </c>
      <c r="E8247" s="6" t="n">
        <v>2.15311355311355</v>
      </c>
      <c r="F8247" s="6" t="n">
        <v>0</v>
      </c>
      <c r="G8247" s="6" t="n">
        <v>0.208058608058608</v>
      </c>
      <c r="H8247" s="6" t="str">
        <f aca="false">IF(AND(A8247&gt;=Stimuli!$B$2,A8247&lt;=Stimuli!$C$2),Stimuli!$A$2,IF(AND(A8247&gt;=Stimuli!$B$3,A8247&lt;=Stimuli!$C$3),Stimuli!$A$3,IF(AND(A8247&gt;=Stimuli!$B$4,A8247&lt;=Stimuli!$C$4),Stimuli!$A$4,"")))</f>
        <v>02 e.l.f. - Power Grip Styling (30.03s)</v>
      </c>
      <c r="I8247" s="6" t="n">
        <f aca="false">(B8247-B8246)/((A8247-A8246)/1000)</f>
        <v>0.56263736263719</v>
      </c>
      <c r="J8247" s="6" t="n">
        <f aca="false">IF(OR(B8247&lt;Rules!$B$2,B8247&gt;Rules!$B$3,ABS(I8247)&gt;Rules!$B$4,OR(B8248&lt;Rules!$B$2,B8248&gt;Rules!$B$3,ABS(I8248)&gt;Rules!$B$4)),1,0)</f>
        <v>0</v>
      </c>
      <c r="K8247" s="6" t="str">
        <f aca="false">IF(F8247=1,COUNTIF($F$2:F8247,1),"")</f>
        <v/>
      </c>
    </row>
    <row r="8248" customFormat="false" ht="15" hidden="false" customHeight="false" outlineLevel="0" collapsed="false">
      <c r="A8248" s="6" t="n">
        <v>64753.493</v>
      </c>
      <c r="B8248" s="6" t="n">
        <v>2.27619047619048</v>
      </c>
      <c r="C8248" s="6" t="n">
        <v>80</v>
      </c>
      <c r="D8248" s="6" t="n">
        <v>-1</v>
      </c>
      <c r="E8248" s="6" t="n">
        <v>2.15311355311355</v>
      </c>
      <c r="F8248" s="6" t="n">
        <v>0</v>
      </c>
      <c r="G8248" s="6" t="n">
        <v>0.208058608058608</v>
      </c>
      <c r="H8248" s="6" t="str">
        <f aca="false">IF(AND(A8248&gt;=Stimuli!$B$2,A8248&lt;=Stimuli!$C$2),Stimuli!$A$2,IF(AND(A8248&gt;=Stimuli!$B$3,A8248&lt;=Stimuli!$C$3),Stimuli!$A$3,IF(AND(A8248&gt;=Stimuli!$B$4,A8248&lt;=Stimuli!$C$4),Stimuli!$A$4,"")))</f>
        <v>02 e.l.f. - Power Grip Styling (30.03s)</v>
      </c>
      <c r="I8248" s="6" t="n">
        <f aca="false">(B8248-B8247)/((A8248-A8247)/1000)</f>
        <v>-0.56263736263719</v>
      </c>
      <c r="J8248" s="6" t="n">
        <f aca="false">IF(OR(B8248&lt;Rules!$B$2,B8248&gt;Rules!$B$3,ABS(I8248)&gt;Rules!$B$4,OR(B8249&lt;Rules!$B$2,B8249&gt;Rules!$B$3,ABS(I8249)&gt;Rules!$B$4)),1,0)</f>
        <v>0</v>
      </c>
      <c r="K8248" s="6" t="str">
        <f aca="false">IF(F8248=1,COUNTIF($F$2:F8248,1),"")</f>
        <v/>
      </c>
    </row>
    <row r="8249" customFormat="false" ht="15" hidden="false" customHeight="false" outlineLevel="0" collapsed="false">
      <c r="A8249" s="6" t="n">
        <v>64761.3055</v>
      </c>
      <c r="B8249" s="6" t="n">
        <v>2.27765567765568</v>
      </c>
      <c r="C8249" s="6" t="n">
        <v>80</v>
      </c>
      <c r="D8249" s="6" t="n">
        <v>-1</v>
      </c>
      <c r="E8249" s="6" t="n">
        <v>2.15311355311355</v>
      </c>
      <c r="F8249" s="6" t="n">
        <v>0</v>
      </c>
      <c r="G8249" s="6" t="n">
        <v>0.208058608058608</v>
      </c>
      <c r="H8249" s="6" t="str">
        <f aca="false">IF(AND(A8249&gt;=Stimuli!$B$2,A8249&lt;=Stimuli!$C$2),Stimuli!$A$2,IF(AND(A8249&gt;=Stimuli!$B$3,A8249&lt;=Stimuli!$C$3),Stimuli!$A$3,IF(AND(A8249&gt;=Stimuli!$B$4,A8249&lt;=Stimuli!$C$4),Stimuli!$A$4,"")))</f>
        <v>02 e.l.f. - Power Grip Styling (30.03s)</v>
      </c>
      <c r="I8249" s="6" t="n">
        <f aca="false">(B8249-B8248)/((A8249-A8248)/1000)</f>
        <v>0.187545787545616</v>
      </c>
      <c r="J8249" s="6" t="n">
        <f aca="false">IF(OR(B8249&lt;Rules!$B$2,B8249&gt;Rules!$B$3,ABS(I8249)&gt;Rules!$B$4,OR(B8250&lt;Rules!$B$2,B8250&gt;Rules!$B$3,ABS(I8250)&gt;Rules!$B$4)),1,0)</f>
        <v>0</v>
      </c>
      <c r="K8249" s="6" t="str">
        <f aca="false">IF(F8249=1,COUNTIF($F$2:F8249,1),"")</f>
        <v/>
      </c>
    </row>
    <row r="8250" customFormat="false" ht="15" hidden="false" customHeight="false" outlineLevel="0" collapsed="false">
      <c r="A8250" s="6" t="n">
        <v>64769.118</v>
      </c>
      <c r="B8250" s="6" t="n">
        <v>2.27619047619048</v>
      </c>
      <c r="C8250" s="6" t="n">
        <v>80</v>
      </c>
      <c r="D8250" s="6" t="n">
        <v>-1</v>
      </c>
      <c r="E8250" s="6" t="n">
        <v>2.15311355311355</v>
      </c>
      <c r="F8250" s="6" t="n">
        <v>0</v>
      </c>
      <c r="G8250" s="6" t="n">
        <v>0.208058608058608</v>
      </c>
      <c r="H8250" s="6" t="str">
        <f aca="false">IF(AND(A8250&gt;=Stimuli!$B$2,A8250&lt;=Stimuli!$C$2),Stimuli!$A$2,IF(AND(A8250&gt;=Stimuli!$B$3,A8250&lt;=Stimuli!$C$3),Stimuli!$A$3,IF(AND(A8250&gt;=Stimuli!$B$4,A8250&lt;=Stimuli!$C$4),Stimuli!$A$4,"")))</f>
        <v>02 e.l.f. - Power Grip Styling (30.03s)</v>
      </c>
      <c r="I8250" s="6" t="n">
        <f aca="false">(B8250-B8249)/((A8250-A8249)/1000)</f>
        <v>-0.187545787545616</v>
      </c>
      <c r="J8250" s="6" t="n">
        <f aca="false">IF(OR(B8250&lt;Rules!$B$2,B8250&gt;Rules!$B$3,ABS(I8250)&gt;Rules!$B$4,OR(B8251&lt;Rules!$B$2,B8251&gt;Rules!$B$3,ABS(I8251)&gt;Rules!$B$4)),1,0)</f>
        <v>0</v>
      </c>
      <c r="K8250" s="6" t="str">
        <f aca="false">IF(F8250=1,COUNTIF($F$2:F8250,1),"")</f>
        <v/>
      </c>
    </row>
    <row r="8251" customFormat="false" ht="15" hidden="false" customHeight="false" outlineLevel="0" collapsed="false">
      <c r="A8251" s="6" t="n">
        <v>64776.9305</v>
      </c>
      <c r="B8251" s="6" t="n">
        <v>2.27472527472527</v>
      </c>
      <c r="C8251" s="6" t="n">
        <v>80</v>
      </c>
      <c r="D8251" s="6" t="n">
        <v>-1</v>
      </c>
      <c r="E8251" s="6" t="n">
        <v>2.15311355311355</v>
      </c>
      <c r="F8251" s="6" t="n">
        <v>0</v>
      </c>
      <c r="G8251" s="6" t="n">
        <v>0.208058608058608</v>
      </c>
      <c r="H8251" s="6" t="str">
        <f aca="false">IF(AND(A8251&gt;=Stimuli!$B$2,A8251&lt;=Stimuli!$C$2),Stimuli!$A$2,IF(AND(A8251&gt;=Stimuli!$B$3,A8251&lt;=Stimuli!$C$3),Stimuli!$A$3,IF(AND(A8251&gt;=Stimuli!$B$4,A8251&lt;=Stimuli!$C$4),Stimuli!$A$4,"")))</f>
        <v>02 e.l.f. - Power Grip Styling (30.03s)</v>
      </c>
      <c r="I8251" s="6" t="n">
        <f aca="false">(B8251-B8250)/((A8251-A8250)/1000)</f>
        <v>-0.187545787545957</v>
      </c>
      <c r="J8251" s="6" t="n">
        <f aca="false">IF(OR(B8251&lt;Rules!$B$2,B8251&gt;Rules!$B$3,ABS(I8251)&gt;Rules!$B$4,OR(B8252&lt;Rules!$B$2,B8252&gt;Rules!$B$3,ABS(I8252)&gt;Rules!$B$4)),1,0)</f>
        <v>0</v>
      </c>
      <c r="K8251" s="6" t="str">
        <f aca="false">IF(F8251=1,COUNTIF($F$2:F8251,1),"")</f>
        <v/>
      </c>
    </row>
    <row r="8252" customFormat="false" ht="15" hidden="false" customHeight="false" outlineLevel="0" collapsed="false">
      <c r="A8252" s="6" t="n">
        <v>64784.743</v>
      </c>
      <c r="B8252" s="6" t="n">
        <v>2.27619047619048</v>
      </c>
      <c r="C8252" s="6" t="n">
        <v>80</v>
      </c>
      <c r="D8252" s="6" t="n">
        <v>-1</v>
      </c>
      <c r="E8252" s="6" t="n">
        <v>2.15311355311355</v>
      </c>
      <c r="F8252" s="6" t="n">
        <v>0</v>
      </c>
      <c r="G8252" s="6" t="n">
        <v>0.208058608058608</v>
      </c>
      <c r="H8252" s="6" t="str">
        <f aca="false">IF(AND(A8252&gt;=Stimuli!$B$2,A8252&lt;=Stimuli!$C$2),Stimuli!$A$2,IF(AND(A8252&gt;=Stimuli!$B$3,A8252&lt;=Stimuli!$C$3),Stimuli!$A$3,IF(AND(A8252&gt;=Stimuli!$B$4,A8252&lt;=Stimuli!$C$4),Stimuli!$A$4,"")))</f>
        <v>02 e.l.f. - Power Grip Styling (30.03s)</v>
      </c>
      <c r="I8252" s="6" t="n">
        <f aca="false">(B8252-B8251)/((A8252-A8251)/1000)</f>
        <v>0.187545787545957</v>
      </c>
      <c r="J8252" s="6" t="n">
        <f aca="false">IF(OR(B8252&lt;Rules!$B$2,B8252&gt;Rules!$B$3,ABS(I8252)&gt;Rules!$B$4,OR(B8253&lt;Rules!$B$2,B8253&gt;Rules!$B$3,ABS(I8253)&gt;Rules!$B$4)),1,0)</f>
        <v>0</v>
      </c>
      <c r="K8252" s="6" t="str">
        <f aca="false">IF(F8252=1,COUNTIF($F$2:F8252,1),"")</f>
        <v/>
      </c>
    </row>
    <row r="8253" customFormat="false" ht="15" hidden="false" customHeight="false" outlineLevel="0" collapsed="false">
      <c r="A8253" s="6" t="n">
        <v>64792.5555</v>
      </c>
      <c r="B8253" s="6" t="n">
        <v>2.27032967032967</v>
      </c>
      <c r="C8253" s="6" t="n">
        <v>80</v>
      </c>
      <c r="D8253" s="6" t="n">
        <v>-1</v>
      </c>
      <c r="E8253" s="6" t="n">
        <v>2.15311355311355</v>
      </c>
      <c r="F8253" s="6" t="n">
        <v>0</v>
      </c>
      <c r="G8253" s="6" t="n">
        <v>0.208058608058608</v>
      </c>
      <c r="H8253" s="6" t="str">
        <f aca="false">IF(AND(A8253&gt;=Stimuli!$B$2,A8253&lt;=Stimuli!$C$2),Stimuli!$A$2,IF(AND(A8253&gt;=Stimuli!$B$3,A8253&lt;=Stimuli!$C$3),Stimuli!$A$3,IF(AND(A8253&gt;=Stimuli!$B$4,A8253&lt;=Stimuli!$C$4),Stimuli!$A$4,"")))</f>
        <v>02 e.l.f. - Power Grip Styling (30.03s)</v>
      </c>
      <c r="I8253" s="6" t="n">
        <f aca="false">(B8253-B8252)/((A8253-A8252)/1000)</f>
        <v>-0.750183150183318</v>
      </c>
      <c r="J8253" s="6" t="n">
        <f aca="false">IF(OR(B8253&lt;Rules!$B$2,B8253&gt;Rules!$B$3,ABS(I8253)&gt;Rules!$B$4,OR(B8254&lt;Rules!$B$2,B8254&gt;Rules!$B$3,ABS(I8254)&gt;Rules!$B$4)),1,0)</f>
        <v>0</v>
      </c>
      <c r="K8253" s="6" t="str">
        <f aca="false">IF(F8253=1,COUNTIF($F$2:F8253,1),"")</f>
        <v/>
      </c>
    </row>
    <row r="8254" customFormat="false" ht="15" hidden="false" customHeight="false" outlineLevel="0" collapsed="false">
      <c r="A8254" s="6" t="n">
        <v>64800.368</v>
      </c>
      <c r="B8254" s="6" t="n">
        <v>2.27472527472527</v>
      </c>
      <c r="C8254" s="6" t="n">
        <v>80</v>
      </c>
      <c r="D8254" s="6" t="n">
        <v>-1</v>
      </c>
      <c r="E8254" s="6" t="n">
        <v>2.15311355311355</v>
      </c>
      <c r="F8254" s="6" t="n">
        <v>0</v>
      </c>
      <c r="G8254" s="6" t="n">
        <v>0.208058608058608</v>
      </c>
      <c r="H8254" s="6" t="str">
        <f aca="false">IF(AND(A8254&gt;=Stimuli!$B$2,A8254&lt;=Stimuli!$C$2),Stimuli!$A$2,IF(AND(A8254&gt;=Stimuli!$B$3,A8254&lt;=Stimuli!$C$3),Stimuli!$A$3,IF(AND(A8254&gt;=Stimuli!$B$4,A8254&lt;=Stimuli!$C$4),Stimuli!$A$4,"")))</f>
        <v>02 e.l.f. - Power Grip Styling (30.03s)</v>
      </c>
      <c r="I8254" s="6" t="n">
        <f aca="false">(B8254-B8253)/((A8254-A8253)/1000)</f>
        <v>0.562637362637361</v>
      </c>
      <c r="J8254" s="6" t="n">
        <f aca="false">IF(OR(B8254&lt;Rules!$B$2,B8254&gt;Rules!$B$3,ABS(I8254)&gt;Rules!$B$4,OR(B8255&lt;Rules!$B$2,B8255&gt;Rules!$B$3,ABS(I8255)&gt;Rules!$B$4)),1,0)</f>
        <v>0</v>
      </c>
      <c r="K8254" s="6" t="str">
        <f aca="false">IF(F8254=1,COUNTIF($F$2:F8254,1),"")</f>
        <v/>
      </c>
    </row>
    <row r="8255" customFormat="false" ht="15" hidden="false" customHeight="false" outlineLevel="0" collapsed="false">
      <c r="A8255" s="6" t="n">
        <v>64808.1805</v>
      </c>
      <c r="B8255" s="6" t="n">
        <v>2.26886446886447</v>
      </c>
      <c r="C8255" s="6" t="n">
        <v>80</v>
      </c>
      <c r="D8255" s="6" t="n">
        <v>-1</v>
      </c>
      <c r="E8255" s="6" t="n">
        <v>2.15164835164835</v>
      </c>
      <c r="F8255" s="6" t="n">
        <v>0</v>
      </c>
      <c r="G8255" s="6" t="n">
        <v>0.208058608058608</v>
      </c>
      <c r="H8255" s="6" t="str">
        <f aca="false">IF(AND(A8255&gt;=Stimuli!$B$2,A8255&lt;=Stimuli!$C$2),Stimuli!$A$2,IF(AND(A8255&gt;=Stimuli!$B$3,A8255&lt;=Stimuli!$C$3),Stimuli!$A$3,IF(AND(A8255&gt;=Stimuli!$B$4,A8255&lt;=Stimuli!$C$4),Stimuli!$A$4,"")))</f>
        <v>02 e.l.f. - Power Grip Styling (30.03s)</v>
      </c>
      <c r="I8255" s="6" t="n">
        <f aca="false">(B8255-B8254)/((A8255-A8254)/1000)</f>
        <v>-0.750183150183204</v>
      </c>
      <c r="J8255" s="6" t="n">
        <f aca="false">IF(OR(B8255&lt;Rules!$B$2,B8255&gt;Rules!$B$3,ABS(I8255)&gt;Rules!$B$4,OR(B8256&lt;Rules!$B$2,B8256&gt;Rules!$B$3,ABS(I8256)&gt;Rules!$B$4)),1,0)</f>
        <v>0</v>
      </c>
      <c r="K8255" s="6" t="str">
        <f aca="false">IF(F8255=1,COUNTIF($F$2:F8255,1),"")</f>
        <v/>
      </c>
    </row>
    <row r="8256" customFormat="false" ht="15" hidden="false" customHeight="false" outlineLevel="0" collapsed="false">
      <c r="A8256" s="6" t="n">
        <v>64815.993</v>
      </c>
      <c r="B8256" s="6" t="n">
        <v>2.27472527472527</v>
      </c>
      <c r="C8256" s="6" t="n">
        <v>80</v>
      </c>
      <c r="D8256" s="6" t="n">
        <v>-1</v>
      </c>
      <c r="E8256" s="6" t="n">
        <v>2.15164835164835</v>
      </c>
      <c r="F8256" s="6" t="n">
        <v>0</v>
      </c>
      <c r="G8256" s="6" t="n">
        <v>0.208058608058608</v>
      </c>
      <c r="H8256" s="6" t="str">
        <f aca="false">IF(AND(A8256&gt;=Stimuli!$B$2,A8256&lt;=Stimuli!$C$2),Stimuli!$A$2,IF(AND(A8256&gt;=Stimuli!$B$3,A8256&lt;=Stimuli!$C$3),Stimuli!$A$3,IF(AND(A8256&gt;=Stimuli!$B$4,A8256&lt;=Stimuli!$C$4),Stimuli!$A$4,"")))</f>
        <v>02 e.l.f. - Power Grip Styling (30.03s)</v>
      </c>
      <c r="I8256" s="6" t="n">
        <f aca="false">(B8256-B8255)/((A8256-A8255)/1000)</f>
        <v>0.750183150183204</v>
      </c>
      <c r="J8256" s="6" t="n">
        <f aca="false">IF(OR(B8256&lt;Rules!$B$2,B8256&gt;Rules!$B$3,ABS(I8256)&gt;Rules!$B$4,OR(B8257&lt;Rules!$B$2,B8257&gt;Rules!$B$3,ABS(I8257)&gt;Rules!$B$4)),1,0)</f>
        <v>0</v>
      </c>
      <c r="K8256" s="6" t="str">
        <f aca="false">IF(F8256=1,COUNTIF($F$2:F8256,1),"")</f>
        <v/>
      </c>
    </row>
    <row r="8257" customFormat="false" ht="15" hidden="false" customHeight="false" outlineLevel="0" collapsed="false">
      <c r="A8257" s="6" t="n">
        <v>64823.8055</v>
      </c>
      <c r="B8257" s="6" t="n">
        <v>2.26593406593407</v>
      </c>
      <c r="C8257" s="6" t="n">
        <v>80</v>
      </c>
      <c r="D8257" s="6" t="n">
        <v>-1</v>
      </c>
      <c r="E8257" s="6" t="n">
        <v>2.15164835164835</v>
      </c>
      <c r="F8257" s="6" t="n">
        <v>0</v>
      </c>
      <c r="G8257" s="6" t="n">
        <v>0.208058608058608</v>
      </c>
      <c r="H8257" s="6" t="str">
        <f aca="false">IF(AND(A8257&gt;=Stimuli!$B$2,A8257&lt;=Stimuli!$C$2),Stimuli!$A$2,IF(AND(A8257&gt;=Stimuli!$B$3,A8257&lt;=Stimuli!$C$3),Stimuli!$A$3,IF(AND(A8257&gt;=Stimuli!$B$4,A8257&lt;=Stimuli!$C$4),Stimuli!$A$4,"")))</f>
        <v>02 e.l.f. - Power Grip Styling (30.03s)</v>
      </c>
      <c r="I8257" s="6" t="n">
        <f aca="false">(B8257-B8256)/((A8257-A8256)/1000)</f>
        <v>-1.12527472527478</v>
      </c>
      <c r="J8257" s="6" t="n">
        <f aca="false">IF(OR(B8257&lt;Rules!$B$2,B8257&gt;Rules!$B$3,ABS(I8257)&gt;Rules!$B$4,OR(B8258&lt;Rules!$B$2,B8258&gt;Rules!$B$3,ABS(I8258)&gt;Rules!$B$4)),1,0)</f>
        <v>0</v>
      </c>
      <c r="K8257" s="6" t="str">
        <f aca="false">IF(F8257=1,COUNTIF($F$2:F8257,1),"")</f>
        <v/>
      </c>
    </row>
    <row r="8258" customFormat="false" ht="15" hidden="false" customHeight="false" outlineLevel="0" collapsed="false">
      <c r="A8258" s="6" t="n">
        <v>64831.618</v>
      </c>
      <c r="B8258" s="6" t="n">
        <v>2.27326007326007</v>
      </c>
      <c r="C8258" s="6" t="n">
        <v>80</v>
      </c>
      <c r="D8258" s="6" t="n">
        <v>-1</v>
      </c>
      <c r="E8258" s="6" t="n">
        <v>2.15164835164835</v>
      </c>
      <c r="F8258" s="6" t="n">
        <v>0</v>
      </c>
      <c r="G8258" s="6" t="n">
        <v>0.208058608058608</v>
      </c>
      <c r="H8258" s="6" t="str">
        <f aca="false">IF(AND(A8258&gt;=Stimuli!$B$2,A8258&lt;=Stimuli!$C$2),Stimuli!$A$2,IF(AND(A8258&gt;=Stimuli!$B$3,A8258&lt;=Stimuli!$C$3),Stimuli!$A$3,IF(AND(A8258&gt;=Stimuli!$B$4,A8258&lt;=Stimuli!$C$4),Stimuli!$A$4,"")))</f>
        <v>02 e.l.f. - Power Grip Styling (30.03s)</v>
      </c>
      <c r="I8258" s="6" t="n">
        <f aca="false">(B8258-B8257)/((A8258-A8257)/1000)</f>
        <v>0.937728937729048</v>
      </c>
      <c r="J8258" s="6" t="n">
        <f aca="false">IF(OR(B8258&lt;Rules!$B$2,B8258&gt;Rules!$B$3,ABS(I8258)&gt;Rules!$B$4,OR(B8259&lt;Rules!$B$2,B8259&gt;Rules!$B$3,ABS(I8259)&gt;Rules!$B$4)),1,0)</f>
        <v>0</v>
      </c>
      <c r="K8258" s="6" t="str">
        <f aca="false">IF(F8258=1,COUNTIF($F$2:F8258,1),"")</f>
        <v/>
      </c>
    </row>
    <row r="8259" customFormat="false" ht="15" hidden="false" customHeight="false" outlineLevel="0" collapsed="false">
      <c r="A8259" s="6" t="n">
        <v>64839.4305</v>
      </c>
      <c r="B8259" s="6" t="n">
        <v>2.26300366300366</v>
      </c>
      <c r="C8259" s="6" t="n">
        <v>80</v>
      </c>
      <c r="D8259" s="6" t="n">
        <v>-1</v>
      </c>
      <c r="E8259" s="6" t="n">
        <v>2.15164835164835</v>
      </c>
      <c r="F8259" s="6" t="n">
        <v>0</v>
      </c>
      <c r="G8259" s="6" t="n">
        <v>0.208058608058608</v>
      </c>
      <c r="H8259" s="6" t="str">
        <f aca="false">IF(AND(A8259&gt;=Stimuli!$B$2,A8259&lt;=Stimuli!$C$2),Stimuli!$A$2,IF(AND(A8259&gt;=Stimuli!$B$3,A8259&lt;=Stimuli!$C$3),Stimuli!$A$3,IF(AND(A8259&gt;=Stimuli!$B$4,A8259&lt;=Stimuli!$C$4),Stimuli!$A$4,"")))</f>
        <v>02 e.l.f. - Power Grip Styling (30.03s)</v>
      </c>
      <c r="I8259" s="6" t="n">
        <f aca="false">(B8259-B8258)/((A8259-A8258)/1000)</f>
        <v>-1.31282051282051</v>
      </c>
      <c r="J8259" s="6" t="n">
        <f aca="false">IF(OR(B8259&lt;Rules!$B$2,B8259&gt;Rules!$B$3,ABS(I8259)&gt;Rules!$B$4,OR(B8260&lt;Rules!$B$2,B8260&gt;Rules!$B$3,ABS(I8260)&gt;Rules!$B$4)),1,0)</f>
        <v>0</v>
      </c>
      <c r="K8259" s="6" t="str">
        <f aca="false">IF(F8259=1,COUNTIF($F$2:F8259,1),"")</f>
        <v/>
      </c>
    </row>
    <row r="8260" customFormat="false" ht="15" hidden="false" customHeight="false" outlineLevel="0" collapsed="false">
      <c r="A8260" s="6" t="n">
        <v>64847.243</v>
      </c>
      <c r="B8260" s="6" t="n">
        <v>2.27032967032967</v>
      </c>
      <c r="C8260" s="6" t="n">
        <v>80</v>
      </c>
      <c r="D8260" s="6" t="n">
        <v>-1</v>
      </c>
      <c r="E8260" s="6" t="n">
        <v>2.15164835164835</v>
      </c>
      <c r="F8260" s="6" t="n">
        <v>0</v>
      </c>
      <c r="G8260" s="6" t="n">
        <v>0.208058608058608</v>
      </c>
      <c r="H8260" s="6" t="str">
        <f aca="false">IF(AND(A8260&gt;=Stimuli!$B$2,A8260&lt;=Stimuli!$C$2),Stimuli!$A$2,IF(AND(A8260&gt;=Stimuli!$B$3,A8260&lt;=Stimuli!$C$3),Stimuli!$A$3,IF(AND(A8260&gt;=Stimuli!$B$4,A8260&lt;=Stimuli!$C$4),Stimuli!$A$4,"")))</f>
        <v>02 e.l.f. - Power Grip Styling (30.03s)</v>
      </c>
      <c r="I8260" s="6" t="n">
        <f aca="false">(B8260-B8259)/((A8260-A8259)/1000)</f>
        <v>0.937728937728878</v>
      </c>
      <c r="J8260" s="6" t="n">
        <f aca="false">IF(OR(B8260&lt;Rules!$B$2,B8260&gt;Rules!$B$3,ABS(I8260)&gt;Rules!$B$4,OR(B8261&lt;Rules!$B$2,B8261&gt;Rules!$B$3,ABS(I8261)&gt;Rules!$B$4)),1,0)</f>
        <v>0</v>
      </c>
      <c r="K8260" s="6" t="str">
        <f aca="false">IF(F8260=1,COUNTIF($F$2:F8260,1),"")</f>
        <v/>
      </c>
    </row>
    <row r="8261" customFormat="false" ht="15" hidden="false" customHeight="false" outlineLevel="0" collapsed="false">
      <c r="A8261" s="6" t="n">
        <v>64855.0555</v>
      </c>
      <c r="B8261" s="6" t="n">
        <v>2.26300366300366</v>
      </c>
      <c r="C8261" s="6" t="n">
        <v>80</v>
      </c>
      <c r="D8261" s="6" t="n">
        <v>-1</v>
      </c>
      <c r="E8261" s="6" t="n">
        <v>2.15164835164835</v>
      </c>
      <c r="F8261" s="6" t="n">
        <v>0</v>
      </c>
      <c r="G8261" s="6" t="n">
        <v>0.208058608058608</v>
      </c>
      <c r="H8261" s="6" t="str">
        <f aca="false">IF(AND(A8261&gt;=Stimuli!$B$2,A8261&lt;=Stimuli!$C$2),Stimuli!$A$2,IF(AND(A8261&gt;=Stimuli!$B$3,A8261&lt;=Stimuli!$C$3),Stimuli!$A$3,IF(AND(A8261&gt;=Stimuli!$B$4,A8261&lt;=Stimuli!$C$4),Stimuli!$A$4,"")))</f>
        <v>02 e.l.f. - Power Grip Styling (30.03s)</v>
      </c>
      <c r="I8261" s="6" t="n">
        <f aca="false">(B8261-B8260)/((A8261-A8260)/1000)</f>
        <v>-0.937728937728878</v>
      </c>
      <c r="J8261" s="6" t="n">
        <f aca="false">IF(OR(B8261&lt;Rules!$B$2,B8261&gt;Rules!$B$3,ABS(I8261)&gt;Rules!$B$4,OR(B8262&lt;Rules!$B$2,B8262&gt;Rules!$B$3,ABS(I8262)&gt;Rules!$B$4)),1,0)</f>
        <v>0</v>
      </c>
      <c r="K8261" s="6" t="str">
        <f aca="false">IF(F8261=1,COUNTIF($F$2:F8261,1),"")</f>
        <v/>
      </c>
    </row>
    <row r="8262" customFormat="false" ht="15" hidden="false" customHeight="false" outlineLevel="0" collapsed="false">
      <c r="A8262" s="6" t="n">
        <v>64862.868</v>
      </c>
      <c r="B8262" s="6" t="n">
        <v>2.26739926739927</v>
      </c>
      <c r="C8262" s="6" t="n">
        <v>80</v>
      </c>
      <c r="D8262" s="6" t="n">
        <v>-1</v>
      </c>
      <c r="E8262" s="6" t="n">
        <v>2.15164835164835</v>
      </c>
      <c r="F8262" s="6" t="n">
        <v>0</v>
      </c>
      <c r="G8262" s="6" t="n">
        <v>0.208058608058608</v>
      </c>
      <c r="H8262" s="6" t="str">
        <f aca="false">IF(AND(A8262&gt;=Stimuli!$B$2,A8262&lt;=Stimuli!$C$2),Stimuli!$A$2,IF(AND(A8262&gt;=Stimuli!$B$3,A8262&lt;=Stimuli!$C$3),Stimuli!$A$3,IF(AND(A8262&gt;=Stimuli!$B$4,A8262&lt;=Stimuli!$C$4),Stimuli!$A$4,"")))</f>
        <v>02 e.l.f. - Power Grip Styling (30.03s)</v>
      </c>
      <c r="I8262" s="6" t="n">
        <f aca="false">(B8262-B8261)/((A8262-A8261)/1000)</f>
        <v>0.562637362637304</v>
      </c>
      <c r="J8262" s="6" t="n">
        <f aca="false">IF(OR(B8262&lt;Rules!$B$2,B8262&gt;Rules!$B$3,ABS(I8262)&gt;Rules!$B$4,OR(B8263&lt;Rules!$B$2,B8263&gt;Rules!$B$3,ABS(I8263)&gt;Rules!$B$4)),1,0)</f>
        <v>0</v>
      </c>
      <c r="K8262" s="6" t="str">
        <f aca="false">IF(F8262=1,COUNTIF($F$2:F8262,1),"")</f>
        <v/>
      </c>
    </row>
    <row r="8263" customFormat="false" ht="15" hidden="false" customHeight="false" outlineLevel="0" collapsed="false">
      <c r="A8263" s="6" t="n">
        <v>64870.6805</v>
      </c>
      <c r="B8263" s="6" t="n">
        <v>2.26300366300366</v>
      </c>
      <c r="C8263" s="6" t="n">
        <v>80</v>
      </c>
      <c r="D8263" s="6" t="n">
        <v>-1</v>
      </c>
      <c r="E8263" s="6" t="n">
        <v>2.15164835164835</v>
      </c>
      <c r="F8263" s="6" t="n">
        <v>0</v>
      </c>
      <c r="G8263" s="6" t="n">
        <v>0.208058608058608</v>
      </c>
      <c r="H8263" s="6" t="str">
        <f aca="false">IF(AND(A8263&gt;=Stimuli!$B$2,A8263&lt;=Stimuli!$C$2),Stimuli!$A$2,IF(AND(A8263&gt;=Stimuli!$B$3,A8263&lt;=Stimuli!$C$3),Stimuli!$A$3,IF(AND(A8263&gt;=Stimuli!$B$4,A8263&lt;=Stimuli!$C$4),Stimuli!$A$4,"")))</f>
        <v>02 e.l.f. - Power Grip Styling (30.03s)</v>
      </c>
      <c r="I8263" s="6" t="n">
        <f aca="false">(B8263-B8262)/((A8263-A8262)/1000)</f>
        <v>-0.562637362637304</v>
      </c>
      <c r="J8263" s="6" t="n">
        <f aca="false">IF(OR(B8263&lt;Rules!$B$2,B8263&gt;Rules!$B$3,ABS(I8263)&gt;Rules!$B$4,OR(B8264&lt;Rules!$B$2,B8264&gt;Rules!$B$3,ABS(I8264)&gt;Rules!$B$4)),1,0)</f>
        <v>0</v>
      </c>
      <c r="K8263" s="6" t="str">
        <f aca="false">IF(F8263=1,COUNTIF($F$2:F8263,1),"")</f>
        <v/>
      </c>
    </row>
    <row r="8264" customFormat="false" ht="15" hidden="false" customHeight="false" outlineLevel="0" collapsed="false">
      <c r="A8264" s="6" t="n">
        <v>64878.493</v>
      </c>
      <c r="B8264" s="6" t="n">
        <v>2.26446886446886</v>
      </c>
      <c r="C8264" s="6" t="n">
        <v>80</v>
      </c>
      <c r="D8264" s="6" t="n">
        <v>-1</v>
      </c>
      <c r="E8264" s="6" t="n">
        <v>2.15164835164835</v>
      </c>
      <c r="F8264" s="6" t="n">
        <v>0</v>
      </c>
      <c r="G8264" s="6" t="n">
        <v>0.208058608058608</v>
      </c>
      <c r="H8264" s="6" t="str">
        <f aca="false">IF(AND(A8264&gt;=Stimuli!$B$2,A8264&lt;=Stimuli!$C$2),Stimuli!$A$2,IF(AND(A8264&gt;=Stimuli!$B$3,A8264&lt;=Stimuli!$C$3),Stimuli!$A$3,IF(AND(A8264&gt;=Stimuli!$B$4,A8264&lt;=Stimuli!$C$4),Stimuli!$A$4,"")))</f>
        <v>02 e.l.f. - Power Grip Styling (30.03s)</v>
      </c>
      <c r="I8264" s="6" t="n">
        <f aca="false">(B8264-B8263)/((A8264-A8263)/1000)</f>
        <v>0.18754578754573</v>
      </c>
      <c r="J8264" s="6" t="n">
        <f aca="false">IF(OR(B8264&lt;Rules!$B$2,B8264&gt;Rules!$B$3,ABS(I8264)&gt;Rules!$B$4,OR(B8265&lt;Rules!$B$2,B8265&gt;Rules!$B$3,ABS(I8265)&gt;Rules!$B$4)),1,0)</f>
        <v>0</v>
      </c>
      <c r="K8264" s="6" t="str">
        <f aca="false">IF(F8264=1,COUNTIF($F$2:F8264,1),"")</f>
        <v/>
      </c>
    </row>
    <row r="8265" customFormat="false" ht="15" hidden="false" customHeight="false" outlineLevel="0" collapsed="false">
      <c r="A8265" s="6" t="n">
        <v>64886.3055</v>
      </c>
      <c r="B8265" s="6" t="n">
        <v>2.26153846153846</v>
      </c>
      <c r="C8265" s="6" t="n">
        <v>80</v>
      </c>
      <c r="D8265" s="6" t="n">
        <v>-1</v>
      </c>
      <c r="E8265" s="6" t="n">
        <v>2.15164835164835</v>
      </c>
      <c r="F8265" s="6" t="n">
        <v>0</v>
      </c>
      <c r="G8265" s="6" t="n">
        <v>0.208058608058608</v>
      </c>
      <c r="H8265" s="6" t="str">
        <f aca="false">IF(AND(A8265&gt;=Stimuli!$B$2,A8265&lt;=Stimuli!$C$2),Stimuli!$A$2,IF(AND(A8265&gt;=Stimuli!$B$3,A8265&lt;=Stimuli!$C$3),Stimuli!$A$3,IF(AND(A8265&gt;=Stimuli!$B$4,A8265&lt;=Stimuli!$C$4),Stimuli!$A$4,"")))</f>
        <v>02 e.l.f. - Power Grip Styling (30.03s)</v>
      </c>
      <c r="I8265" s="6" t="n">
        <f aca="false">(B8265-B8264)/((A8265-A8264)/1000)</f>
        <v>-0.375091575091574</v>
      </c>
      <c r="J8265" s="6" t="n">
        <f aca="false">IF(OR(B8265&lt;Rules!$B$2,B8265&gt;Rules!$B$3,ABS(I8265)&gt;Rules!$B$4,OR(B8266&lt;Rules!$B$2,B8266&gt;Rules!$B$3,ABS(I8266)&gt;Rules!$B$4)),1,0)</f>
        <v>0</v>
      </c>
      <c r="K8265" s="6" t="str">
        <f aca="false">IF(F8265=1,COUNTIF($F$2:F8265,1),"")</f>
        <v/>
      </c>
    </row>
    <row r="8266" customFormat="false" ht="15" hidden="false" customHeight="false" outlineLevel="0" collapsed="false">
      <c r="A8266" s="6" t="n">
        <v>64894.118</v>
      </c>
      <c r="B8266" s="6" t="n">
        <v>2.26153846153846</v>
      </c>
      <c r="C8266" s="6" t="n">
        <v>80</v>
      </c>
      <c r="D8266" s="6" t="n">
        <v>-1</v>
      </c>
      <c r="E8266" s="6" t="n">
        <v>2.15164835164835</v>
      </c>
      <c r="F8266" s="6" t="n">
        <v>0</v>
      </c>
      <c r="G8266" s="6" t="n">
        <v>0.208058608058608</v>
      </c>
      <c r="H8266" s="6" t="str">
        <f aca="false">IF(AND(A8266&gt;=Stimuli!$B$2,A8266&lt;=Stimuli!$C$2),Stimuli!$A$2,IF(AND(A8266&gt;=Stimuli!$B$3,A8266&lt;=Stimuli!$C$3),Stimuli!$A$3,IF(AND(A8266&gt;=Stimuli!$B$4,A8266&lt;=Stimuli!$C$4),Stimuli!$A$4,"")))</f>
        <v>02 e.l.f. - Power Grip Styling (30.03s)</v>
      </c>
      <c r="I8266" s="6" t="n">
        <f aca="false">(B8266-B8265)/((A8266-A8265)/1000)</f>
        <v>0</v>
      </c>
      <c r="J8266" s="6" t="n">
        <f aca="false">IF(OR(B8266&lt;Rules!$B$2,B8266&gt;Rules!$B$3,ABS(I8266)&gt;Rules!$B$4,OR(B8267&lt;Rules!$B$2,B8267&gt;Rules!$B$3,ABS(I8267)&gt;Rules!$B$4)),1,0)</f>
        <v>0</v>
      </c>
      <c r="K8266" s="6" t="str">
        <f aca="false">IF(F8266=1,COUNTIF($F$2:F8266,1),"")</f>
        <v/>
      </c>
    </row>
    <row r="8267" customFormat="false" ht="15" hidden="false" customHeight="false" outlineLevel="0" collapsed="false">
      <c r="A8267" s="6" t="n">
        <v>64901.9305</v>
      </c>
      <c r="B8267" s="6" t="n">
        <v>2.26153846153846</v>
      </c>
      <c r="C8267" s="6" t="n">
        <v>80</v>
      </c>
      <c r="D8267" s="6" t="n">
        <v>-1</v>
      </c>
      <c r="E8267" s="6" t="n">
        <v>2.15164835164835</v>
      </c>
      <c r="F8267" s="6" t="n">
        <v>0</v>
      </c>
      <c r="G8267" s="6" t="n">
        <v>0.208058608058608</v>
      </c>
      <c r="H8267" s="6" t="str">
        <f aca="false">IF(AND(A8267&gt;=Stimuli!$B$2,A8267&lt;=Stimuli!$C$2),Stimuli!$A$2,IF(AND(A8267&gt;=Stimuli!$B$3,A8267&lt;=Stimuli!$C$3),Stimuli!$A$3,IF(AND(A8267&gt;=Stimuli!$B$4,A8267&lt;=Stimuli!$C$4),Stimuli!$A$4,"")))</f>
        <v>02 e.l.f. - Power Grip Styling (30.03s)</v>
      </c>
      <c r="I8267" s="6" t="n">
        <f aca="false">(B8267-B8266)/((A8267-A8266)/1000)</f>
        <v>0</v>
      </c>
      <c r="J8267" s="6" t="n">
        <f aca="false">IF(OR(B8267&lt;Rules!$B$2,B8267&gt;Rules!$B$3,ABS(I8267)&gt;Rules!$B$4,OR(B8268&lt;Rules!$B$2,B8268&gt;Rules!$B$3,ABS(I8268)&gt;Rules!$B$4)),1,0)</f>
        <v>0</v>
      </c>
      <c r="K8267" s="6" t="str">
        <f aca="false">IF(F8267=1,COUNTIF($F$2:F8267,1),"")</f>
        <v/>
      </c>
    </row>
    <row r="8268" customFormat="false" ht="15" hidden="false" customHeight="false" outlineLevel="0" collapsed="false">
      <c r="A8268" s="6" t="n">
        <v>64909.743</v>
      </c>
      <c r="B8268" s="6" t="n">
        <v>2.25860805860806</v>
      </c>
      <c r="C8268" s="6" t="n">
        <v>80</v>
      </c>
      <c r="D8268" s="6" t="n">
        <v>-1</v>
      </c>
      <c r="E8268" s="6" t="n">
        <v>2.15164835164835</v>
      </c>
      <c r="F8268" s="6" t="n">
        <v>0</v>
      </c>
      <c r="G8268" s="6" t="n">
        <v>0.208058608058608</v>
      </c>
      <c r="H8268" s="6" t="str">
        <f aca="false">IF(AND(A8268&gt;=Stimuli!$B$2,A8268&lt;=Stimuli!$C$2),Stimuli!$A$2,IF(AND(A8268&gt;=Stimuli!$B$3,A8268&lt;=Stimuli!$C$3),Stimuli!$A$3,IF(AND(A8268&gt;=Stimuli!$B$4,A8268&lt;=Stimuli!$C$4),Stimuli!$A$4,"")))</f>
        <v>02 e.l.f. - Power Grip Styling (30.03s)</v>
      </c>
      <c r="I8268" s="6" t="n">
        <f aca="false">(B8268-B8267)/((A8268-A8267)/1000)</f>
        <v>-0.37509157509146</v>
      </c>
      <c r="J8268" s="6" t="n">
        <f aca="false">IF(OR(B8268&lt;Rules!$B$2,B8268&gt;Rules!$B$3,ABS(I8268)&gt;Rules!$B$4,OR(B8269&lt;Rules!$B$2,B8269&gt;Rules!$B$3,ABS(I8269)&gt;Rules!$B$4)),1,0)</f>
        <v>0</v>
      </c>
      <c r="K8268" s="6" t="str">
        <f aca="false">IF(F8268=1,COUNTIF($F$2:F8268,1),"")</f>
        <v/>
      </c>
    </row>
    <row r="8269" customFormat="false" ht="15" hidden="false" customHeight="false" outlineLevel="0" collapsed="false">
      <c r="A8269" s="6" t="n">
        <v>64917.5555</v>
      </c>
      <c r="B8269" s="6" t="n">
        <v>2.26153846153846</v>
      </c>
      <c r="C8269" s="6" t="n">
        <v>80</v>
      </c>
      <c r="D8269" s="6" t="n">
        <v>-1</v>
      </c>
      <c r="E8269" s="6" t="n">
        <v>2.15164835164835</v>
      </c>
      <c r="F8269" s="6" t="n">
        <v>0</v>
      </c>
      <c r="G8269" s="6" t="n">
        <v>0.208058608058608</v>
      </c>
      <c r="H8269" s="6" t="str">
        <f aca="false">IF(AND(A8269&gt;=Stimuli!$B$2,A8269&lt;=Stimuli!$C$2),Stimuli!$A$2,IF(AND(A8269&gt;=Stimuli!$B$3,A8269&lt;=Stimuli!$C$3),Stimuli!$A$3,IF(AND(A8269&gt;=Stimuli!$B$4,A8269&lt;=Stimuli!$C$4),Stimuli!$A$4,"")))</f>
        <v>02 e.l.f. - Power Grip Styling (30.03s)</v>
      </c>
      <c r="I8269" s="6" t="n">
        <f aca="false">(B8269-B8268)/((A8269-A8268)/1000)</f>
        <v>0.37509157509146</v>
      </c>
      <c r="J8269" s="6" t="n">
        <f aca="false">IF(OR(B8269&lt;Rules!$B$2,B8269&gt;Rules!$B$3,ABS(I8269)&gt;Rules!$B$4,OR(B8270&lt;Rules!$B$2,B8270&gt;Rules!$B$3,ABS(I8270)&gt;Rules!$B$4)),1,0)</f>
        <v>0</v>
      </c>
      <c r="K8269" s="6" t="str">
        <f aca="false">IF(F8269=1,COUNTIF($F$2:F8269,1),"")</f>
        <v/>
      </c>
    </row>
    <row r="8270" customFormat="false" ht="15" hidden="false" customHeight="false" outlineLevel="0" collapsed="false">
      <c r="A8270" s="6" t="n">
        <v>64925.368</v>
      </c>
      <c r="B8270" s="6" t="n">
        <v>2.25567765567766</v>
      </c>
      <c r="C8270" s="6" t="n">
        <v>80</v>
      </c>
      <c r="D8270" s="6" t="n">
        <v>-1</v>
      </c>
      <c r="E8270" s="6" t="n">
        <v>2.15164835164835</v>
      </c>
      <c r="F8270" s="6" t="n">
        <v>0</v>
      </c>
      <c r="G8270" s="6" t="n">
        <v>0.208058608058608</v>
      </c>
      <c r="H8270" s="6" t="str">
        <f aca="false">IF(AND(A8270&gt;=Stimuli!$B$2,A8270&lt;=Stimuli!$C$2),Stimuli!$A$2,IF(AND(A8270&gt;=Stimuli!$B$3,A8270&lt;=Stimuli!$C$3),Stimuli!$A$3,IF(AND(A8270&gt;=Stimuli!$B$4,A8270&lt;=Stimuli!$C$4),Stimuli!$A$4,"")))</f>
        <v>02 e.l.f. - Power Grip Styling (30.03s)</v>
      </c>
      <c r="I8270" s="6" t="n">
        <f aca="false">(B8270-B8269)/((A8270-A8269)/1000)</f>
        <v>-0.750183150183148</v>
      </c>
      <c r="J8270" s="6" t="n">
        <f aca="false">IF(OR(B8270&lt;Rules!$B$2,B8270&gt;Rules!$B$3,ABS(I8270)&gt;Rules!$B$4,OR(B8271&lt;Rules!$B$2,B8271&gt;Rules!$B$3,ABS(I8271)&gt;Rules!$B$4)),1,0)</f>
        <v>0</v>
      </c>
      <c r="K8270" s="6" t="str">
        <f aca="false">IF(F8270=1,COUNTIF($F$2:F8270,1),"")</f>
        <v/>
      </c>
    </row>
    <row r="8271" customFormat="false" ht="15" hidden="false" customHeight="false" outlineLevel="0" collapsed="false">
      <c r="A8271" s="6" t="n">
        <v>64933.1805</v>
      </c>
      <c r="B8271" s="6" t="n">
        <v>2.26153846153846</v>
      </c>
      <c r="C8271" s="6" t="n">
        <v>80</v>
      </c>
      <c r="D8271" s="6" t="n">
        <v>-1</v>
      </c>
      <c r="E8271" s="6" t="n">
        <v>2.15164835164835</v>
      </c>
      <c r="F8271" s="6" t="n">
        <v>0</v>
      </c>
      <c r="G8271" s="6" t="n">
        <v>0.208058608058608</v>
      </c>
      <c r="H8271" s="6" t="str">
        <f aca="false">IF(AND(A8271&gt;=Stimuli!$B$2,A8271&lt;=Stimuli!$C$2),Stimuli!$A$2,IF(AND(A8271&gt;=Stimuli!$B$3,A8271&lt;=Stimuli!$C$3),Stimuli!$A$3,IF(AND(A8271&gt;=Stimuli!$B$4,A8271&lt;=Stimuli!$C$4),Stimuli!$A$4,"")))</f>
        <v>02 e.l.f. - Power Grip Styling (30.03s)</v>
      </c>
      <c r="I8271" s="6" t="n">
        <f aca="false">(B8271-B8270)/((A8271-A8270)/1000)</f>
        <v>0.750183150183148</v>
      </c>
      <c r="J8271" s="6" t="n">
        <f aca="false">IF(OR(B8271&lt;Rules!$B$2,B8271&gt;Rules!$B$3,ABS(I8271)&gt;Rules!$B$4,OR(B8272&lt;Rules!$B$2,B8272&gt;Rules!$B$3,ABS(I8272)&gt;Rules!$B$4)),1,0)</f>
        <v>0</v>
      </c>
      <c r="K8271" s="6" t="str">
        <f aca="false">IF(F8271=1,COUNTIF($F$2:F8271,1),"")</f>
        <v/>
      </c>
    </row>
    <row r="8272" customFormat="false" ht="15" hidden="false" customHeight="false" outlineLevel="0" collapsed="false">
      <c r="A8272" s="6" t="n">
        <v>64940.993</v>
      </c>
      <c r="B8272" s="6" t="n">
        <v>2.25274725274725</v>
      </c>
      <c r="C8272" s="6" t="n">
        <v>80</v>
      </c>
      <c r="D8272" s="6" t="n">
        <v>-1</v>
      </c>
      <c r="E8272" s="6" t="n">
        <v>2.15164835164835</v>
      </c>
      <c r="F8272" s="6" t="n">
        <v>0</v>
      </c>
      <c r="G8272" s="6" t="n">
        <v>0.208058608058608</v>
      </c>
      <c r="H8272" s="6" t="str">
        <f aca="false">IF(AND(A8272&gt;=Stimuli!$B$2,A8272&lt;=Stimuli!$C$2),Stimuli!$A$2,IF(AND(A8272&gt;=Stimuli!$B$3,A8272&lt;=Stimuli!$C$3),Stimuli!$A$3,IF(AND(A8272&gt;=Stimuli!$B$4,A8272&lt;=Stimuli!$C$4),Stimuli!$A$4,"")))</f>
        <v>02 e.l.f. - Power Grip Styling (30.03s)</v>
      </c>
      <c r="I8272" s="6" t="n">
        <f aca="false">(B8272-B8271)/((A8272-A8271)/1000)</f>
        <v>-1.12527472527478</v>
      </c>
      <c r="J8272" s="6" t="n">
        <f aca="false">IF(OR(B8272&lt;Rules!$B$2,B8272&gt;Rules!$B$3,ABS(I8272)&gt;Rules!$B$4,OR(B8273&lt;Rules!$B$2,B8273&gt;Rules!$B$3,ABS(I8273)&gt;Rules!$B$4)),1,0)</f>
        <v>0</v>
      </c>
      <c r="K8272" s="6" t="str">
        <f aca="false">IF(F8272=1,COUNTIF($F$2:F8272,1),"")</f>
        <v/>
      </c>
    </row>
    <row r="8273" customFormat="false" ht="15" hidden="false" customHeight="false" outlineLevel="0" collapsed="false">
      <c r="A8273" s="6" t="n">
        <v>64948.8055</v>
      </c>
      <c r="B8273" s="6" t="n">
        <v>2.26007326007326</v>
      </c>
      <c r="C8273" s="6" t="n">
        <v>80</v>
      </c>
      <c r="D8273" s="6" t="n">
        <v>-1</v>
      </c>
      <c r="E8273" s="6" t="n">
        <v>2.15164835164835</v>
      </c>
      <c r="F8273" s="6" t="n">
        <v>0</v>
      </c>
      <c r="G8273" s="6" t="n">
        <v>0.208058608058608</v>
      </c>
      <c r="H8273" s="6" t="str">
        <f aca="false">IF(AND(A8273&gt;=Stimuli!$B$2,A8273&lt;=Stimuli!$C$2),Stimuli!$A$2,IF(AND(A8273&gt;=Stimuli!$B$3,A8273&lt;=Stimuli!$C$3),Stimuli!$A$3,IF(AND(A8273&gt;=Stimuli!$B$4,A8273&lt;=Stimuli!$C$4),Stimuli!$A$4,"")))</f>
        <v>02 e.l.f. - Power Grip Styling (30.03s)</v>
      </c>
      <c r="I8273" s="6" t="n">
        <f aca="false">(B8273-B8272)/((A8273-A8272)/1000)</f>
        <v>0.937728937729048</v>
      </c>
      <c r="J8273" s="6" t="n">
        <f aca="false">IF(OR(B8273&lt;Rules!$B$2,B8273&gt;Rules!$B$3,ABS(I8273)&gt;Rules!$B$4,OR(B8274&lt;Rules!$B$2,B8274&gt;Rules!$B$3,ABS(I8274)&gt;Rules!$B$4)),1,0)</f>
        <v>0</v>
      </c>
      <c r="K8273" s="6" t="str">
        <f aca="false">IF(F8273=1,COUNTIF($F$2:F8273,1),"")</f>
        <v/>
      </c>
    </row>
    <row r="8274" customFormat="false" ht="15" hidden="false" customHeight="false" outlineLevel="0" collapsed="false">
      <c r="A8274" s="6" t="n">
        <v>64956.618</v>
      </c>
      <c r="B8274" s="6" t="n">
        <v>2.25128205128205</v>
      </c>
      <c r="C8274" s="6" t="n">
        <v>80</v>
      </c>
      <c r="D8274" s="6" t="n">
        <v>-1</v>
      </c>
      <c r="E8274" s="6" t="n">
        <v>2.15164835164835</v>
      </c>
      <c r="F8274" s="6" t="n">
        <v>0</v>
      </c>
      <c r="G8274" s="6" t="n">
        <v>0.208058608058608</v>
      </c>
      <c r="H8274" s="6" t="str">
        <f aca="false">IF(AND(A8274&gt;=Stimuli!$B$2,A8274&lt;=Stimuli!$C$2),Stimuli!$A$2,IF(AND(A8274&gt;=Stimuli!$B$3,A8274&lt;=Stimuli!$C$3),Stimuli!$A$3,IF(AND(A8274&gt;=Stimuli!$B$4,A8274&lt;=Stimuli!$C$4),Stimuli!$A$4,"")))</f>
        <v>02 e.l.f. - Power Grip Styling (30.03s)</v>
      </c>
      <c r="I8274" s="6" t="n">
        <f aca="false">(B8274-B8273)/((A8274-A8273)/1000)</f>
        <v>-1.12527472527461</v>
      </c>
      <c r="J8274" s="6" t="n">
        <f aca="false">IF(OR(B8274&lt;Rules!$B$2,B8274&gt;Rules!$B$3,ABS(I8274)&gt;Rules!$B$4,OR(B8275&lt;Rules!$B$2,B8275&gt;Rules!$B$3,ABS(I8275)&gt;Rules!$B$4)),1,0)</f>
        <v>0</v>
      </c>
      <c r="K8274" s="6" t="str">
        <f aca="false">IF(F8274=1,COUNTIF($F$2:F8274,1),"")</f>
        <v/>
      </c>
    </row>
    <row r="8275" customFormat="false" ht="15" hidden="false" customHeight="false" outlineLevel="0" collapsed="false">
      <c r="A8275" s="6" t="n">
        <v>64964.4305</v>
      </c>
      <c r="B8275" s="6" t="n">
        <v>2.25860805860806</v>
      </c>
      <c r="C8275" s="6" t="n">
        <v>80</v>
      </c>
      <c r="D8275" s="6" t="n">
        <v>-1</v>
      </c>
      <c r="E8275" s="6" t="n">
        <v>2.15164835164835</v>
      </c>
      <c r="F8275" s="6" t="n">
        <v>0</v>
      </c>
      <c r="G8275" s="6" t="n">
        <v>0.208058608058608</v>
      </c>
      <c r="H8275" s="6" t="str">
        <f aca="false">IF(AND(A8275&gt;=Stimuli!$B$2,A8275&lt;=Stimuli!$C$2),Stimuli!$A$2,IF(AND(A8275&gt;=Stimuli!$B$3,A8275&lt;=Stimuli!$C$3),Stimuli!$A$3,IF(AND(A8275&gt;=Stimuli!$B$4,A8275&lt;=Stimuli!$C$4),Stimuli!$A$4,"")))</f>
        <v>02 e.l.f. - Power Grip Styling (30.03s)</v>
      </c>
      <c r="I8275" s="6" t="n">
        <f aca="false">(B8275-B8274)/((A8275-A8274)/1000)</f>
        <v>0.937728937728878</v>
      </c>
      <c r="J8275" s="6" t="n">
        <f aca="false">IF(OR(B8275&lt;Rules!$B$2,B8275&gt;Rules!$B$3,ABS(I8275)&gt;Rules!$B$4,OR(B8276&lt;Rules!$B$2,B8276&gt;Rules!$B$3,ABS(I8276)&gt;Rules!$B$4)),1,0)</f>
        <v>0</v>
      </c>
      <c r="K8275" s="6" t="str">
        <f aca="false">IF(F8275=1,COUNTIF($F$2:F8275,1),"")</f>
        <v/>
      </c>
    </row>
    <row r="8276" customFormat="false" ht="15" hidden="false" customHeight="false" outlineLevel="0" collapsed="false">
      <c r="A8276" s="6" t="n">
        <v>64972.243</v>
      </c>
      <c r="B8276" s="6" t="n">
        <v>2.24981684981685</v>
      </c>
      <c r="C8276" s="6" t="n">
        <v>80</v>
      </c>
      <c r="D8276" s="6" t="n">
        <v>-1</v>
      </c>
      <c r="E8276" s="6" t="n">
        <v>2.15164835164835</v>
      </c>
      <c r="F8276" s="6" t="n">
        <v>0</v>
      </c>
      <c r="G8276" s="6" t="n">
        <v>0.208058608058608</v>
      </c>
      <c r="H8276" s="6" t="str">
        <f aca="false">IF(AND(A8276&gt;=Stimuli!$B$2,A8276&lt;=Stimuli!$C$2),Stimuli!$A$2,IF(AND(A8276&gt;=Stimuli!$B$3,A8276&lt;=Stimuli!$C$3),Stimuli!$A$3,IF(AND(A8276&gt;=Stimuli!$B$4,A8276&lt;=Stimuli!$C$4),Stimuli!$A$4,"")))</f>
        <v>02 e.l.f. - Power Grip Styling (30.03s)</v>
      </c>
      <c r="I8276" s="6" t="n">
        <f aca="false">(B8276-B8275)/((A8276-A8275)/1000)</f>
        <v>-1.12527472527478</v>
      </c>
      <c r="J8276" s="6" t="n">
        <f aca="false">IF(OR(B8276&lt;Rules!$B$2,B8276&gt;Rules!$B$3,ABS(I8276)&gt;Rules!$B$4,OR(B8277&lt;Rules!$B$2,B8277&gt;Rules!$B$3,ABS(I8277)&gt;Rules!$B$4)),1,0)</f>
        <v>0</v>
      </c>
      <c r="K8276" s="6" t="str">
        <f aca="false">IF(F8276=1,COUNTIF($F$2:F8276,1),"")</f>
        <v/>
      </c>
    </row>
    <row r="8277" customFormat="false" ht="15" hidden="false" customHeight="false" outlineLevel="0" collapsed="false">
      <c r="A8277" s="6" t="n">
        <v>64980.0555</v>
      </c>
      <c r="B8277" s="6" t="n">
        <v>2.25567765567766</v>
      </c>
      <c r="C8277" s="6" t="n">
        <v>80</v>
      </c>
      <c r="D8277" s="6" t="n">
        <v>-1</v>
      </c>
      <c r="E8277" s="6" t="n">
        <v>2.15164835164835</v>
      </c>
      <c r="F8277" s="6" t="n">
        <v>0</v>
      </c>
      <c r="G8277" s="6" t="n">
        <v>0.208058608058608</v>
      </c>
      <c r="H8277" s="6" t="str">
        <f aca="false">IF(AND(A8277&gt;=Stimuli!$B$2,A8277&lt;=Stimuli!$C$2),Stimuli!$A$2,IF(AND(A8277&gt;=Stimuli!$B$3,A8277&lt;=Stimuli!$C$3),Stimuli!$A$3,IF(AND(A8277&gt;=Stimuli!$B$4,A8277&lt;=Stimuli!$C$4),Stimuli!$A$4,"")))</f>
        <v>02 e.l.f. - Power Grip Styling (30.03s)</v>
      </c>
      <c r="I8277" s="6" t="n">
        <f aca="false">(B8277-B8276)/((A8277-A8276)/1000)</f>
        <v>0.750183150183091</v>
      </c>
      <c r="J8277" s="6" t="n">
        <f aca="false">IF(OR(B8277&lt;Rules!$B$2,B8277&gt;Rules!$B$3,ABS(I8277)&gt;Rules!$B$4,OR(B8278&lt;Rules!$B$2,B8278&gt;Rules!$B$3,ABS(I8278)&gt;Rules!$B$4)),1,0)</f>
        <v>0</v>
      </c>
      <c r="K8277" s="6" t="str">
        <f aca="false">IF(F8277=1,COUNTIF($F$2:F8277,1),"")</f>
        <v/>
      </c>
    </row>
    <row r="8278" customFormat="false" ht="15" hidden="false" customHeight="false" outlineLevel="0" collapsed="false">
      <c r="A8278" s="6" t="n">
        <v>64987.868</v>
      </c>
      <c r="B8278" s="6" t="n">
        <v>2.24981684981685</v>
      </c>
      <c r="C8278" s="6" t="n">
        <v>80</v>
      </c>
      <c r="D8278" s="6" t="n">
        <v>-1</v>
      </c>
      <c r="E8278" s="6" t="n">
        <v>2.15164835164835</v>
      </c>
      <c r="F8278" s="6" t="n">
        <v>0</v>
      </c>
      <c r="G8278" s="6" t="n">
        <v>0.208058608058608</v>
      </c>
      <c r="H8278" s="6" t="str">
        <f aca="false">IF(AND(A8278&gt;=Stimuli!$B$2,A8278&lt;=Stimuli!$C$2),Stimuli!$A$2,IF(AND(A8278&gt;=Stimuli!$B$3,A8278&lt;=Stimuli!$C$3),Stimuli!$A$3,IF(AND(A8278&gt;=Stimuli!$B$4,A8278&lt;=Stimuli!$C$4),Stimuli!$A$4,"")))</f>
        <v>02 e.l.f. - Power Grip Styling (30.03s)</v>
      </c>
      <c r="I8278" s="6" t="n">
        <f aca="false">(B8278-B8277)/((A8278-A8277)/1000)</f>
        <v>-0.750183150183091</v>
      </c>
      <c r="J8278" s="6" t="n">
        <f aca="false">IF(OR(B8278&lt;Rules!$B$2,B8278&gt;Rules!$B$3,ABS(I8278)&gt;Rules!$B$4,OR(B8279&lt;Rules!$B$2,B8279&gt;Rules!$B$3,ABS(I8279)&gt;Rules!$B$4)),1,0)</f>
        <v>0</v>
      </c>
      <c r="K8278" s="6" t="str">
        <f aca="false">IF(F8278=1,COUNTIF($F$2:F8278,1),"")</f>
        <v/>
      </c>
    </row>
    <row r="8279" customFormat="false" ht="15" hidden="false" customHeight="false" outlineLevel="0" collapsed="false">
      <c r="A8279" s="6" t="n">
        <v>64995.6805</v>
      </c>
      <c r="B8279" s="6" t="n">
        <v>2.25274725274725</v>
      </c>
      <c r="C8279" s="6" t="n">
        <v>80</v>
      </c>
      <c r="D8279" s="6" t="n">
        <v>-1</v>
      </c>
      <c r="E8279" s="6" t="n">
        <v>2.15164835164835</v>
      </c>
      <c r="F8279" s="6" t="n">
        <v>0</v>
      </c>
      <c r="G8279" s="6" t="n">
        <v>0.208058608058608</v>
      </c>
      <c r="H8279" s="6" t="str">
        <f aca="false">IF(AND(A8279&gt;=Stimuli!$B$2,A8279&lt;=Stimuli!$C$2),Stimuli!$A$2,IF(AND(A8279&gt;=Stimuli!$B$3,A8279&lt;=Stimuli!$C$3),Stimuli!$A$3,IF(AND(A8279&gt;=Stimuli!$B$4,A8279&lt;=Stimuli!$C$4),Stimuli!$A$4,"")))</f>
        <v>02 e.l.f. - Power Grip Styling (30.03s)</v>
      </c>
      <c r="I8279" s="6" t="n">
        <f aca="false">(B8279-B8278)/((A8279-A8278)/1000)</f>
        <v>0.37509157509146</v>
      </c>
      <c r="J8279" s="6" t="n">
        <f aca="false">IF(OR(B8279&lt;Rules!$B$2,B8279&gt;Rules!$B$3,ABS(I8279)&gt;Rules!$B$4,OR(B8280&lt;Rules!$B$2,B8280&gt;Rules!$B$3,ABS(I8280)&gt;Rules!$B$4)),1,0)</f>
        <v>0</v>
      </c>
      <c r="K8279" s="6" t="str">
        <f aca="false">IF(F8279=1,COUNTIF($F$2:F8279,1),"")</f>
        <v/>
      </c>
    </row>
    <row r="8280" customFormat="false" ht="15" hidden="false" customHeight="false" outlineLevel="0" collapsed="false">
      <c r="A8280" s="6" t="n">
        <v>65003.493</v>
      </c>
      <c r="B8280" s="6" t="n">
        <v>2.24835164835165</v>
      </c>
      <c r="C8280" s="6" t="n">
        <v>80</v>
      </c>
      <c r="D8280" s="6" t="n">
        <v>-1</v>
      </c>
      <c r="E8280" s="6" t="n">
        <v>2.15164835164835</v>
      </c>
      <c r="F8280" s="6" t="n">
        <v>0</v>
      </c>
      <c r="G8280" s="6" t="n">
        <v>0.208058608058608</v>
      </c>
      <c r="H8280" s="6" t="str">
        <f aca="false">IF(AND(A8280&gt;=Stimuli!$B$2,A8280&lt;=Stimuli!$C$2),Stimuli!$A$2,IF(AND(A8280&gt;=Stimuli!$B$3,A8280&lt;=Stimuli!$C$3),Stimuli!$A$3,IF(AND(A8280&gt;=Stimuli!$B$4,A8280&lt;=Stimuli!$C$4),Stimuli!$A$4,"")))</f>
        <v>02 e.l.f. - Power Grip Styling (30.03s)</v>
      </c>
      <c r="I8280" s="6" t="n">
        <f aca="false">(B8280-B8279)/((A8280-A8279)/1000)</f>
        <v>-0.562637362637304</v>
      </c>
      <c r="J8280" s="6" t="n">
        <f aca="false">IF(OR(B8280&lt;Rules!$B$2,B8280&gt;Rules!$B$3,ABS(I8280)&gt;Rules!$B$4,OR(B8281&lt;Rules!$B$2,B8281&gt;Rules!$B$3,ABS(I8281)&gt;Rules!$B$4)),1,0)</f>
        <v>0</v>
      </c>
      <c r="K8280" s="6" t="str">
        <f aca="false">IF(F8280=1,COUNTIF($F$2:F8280,1),"")</f>
        <v/>
      </c>
    </row>
    <row r="8281" customFormat="false" ht="15" hidden="false" customHeight="false" outlineLevel="0" collapsed="false">
      <c r="A8281" s="6" t="n">
        <v>65011.3055</v>
      </c>
      <c r="B8281" s="6" t="n">
        <v>2.24981684981685</v>
      </c>
      <c r="C8281" s="6" t="n">
        <v>80</v>
      </c>
      <c r="D8281" s="6" t="n">
        <v>-1</v>
      </c>
      <c r="E8281" s="6" t="n">
        <v>2.15164835164835</v>
      </c>
      <c r="F8281" s="6" t="n">
        <v>0</v>
      </c>
      <c r="G8281" s="6" t="n">
        <v>0.208058608058608</v>
      </c>
      <c r="H8281" s="6" t="str">
        <f aca="false">IF(AND(A8281&gt;=Stimuli!$B$2,A8281&lt;=Stimuli!$C$2),Stimuli!$A$2,IF(AND(A8281&gt;=Stimuli!$B$3,A8281&lt;=Stimuli!$C$3),Stimuli!$A$3,IF(AND(A8281&gt;=Stimuli!$B$4,A8281&lt;=Stimuli!$C$4),Stimuli!$A$4,"")))</f>
        <v>02 e.l.f. - Power Grip Styling (30.03s)</v>
      </c>
      <c r="I8281" s="6" t="n">
        <f aca="false">(B8281-B8280)/((A8281-A8280)/1000)</f>
        <v>0.187545787545844</v>
      </c>
      <c r="J8281" s="6" t="n">
        <f aca="false">IF(OR(B8281&lt;Rules!$B$2,B8281&gt;Rules!$B$3,ABS(I8281)&gt;Rules!$B$4,OR(B8282&lt;Rules!$B$2,B8282&gt;Rules!$B$3,ABS(I8282)&gt;Rules!$B$4)),1,0)</f>
        <v>0</v>
      </c>
      <c r="K8281" s="6" t="str">
        <f aca="false">IF(F8281=1,COUNTIF($F$2:F8281,1),"")</f>
        <v/>
      </c>
    </row>
    <row r="8282" customFormat="false" ht="15" hidden="false" customHeight="false" outlineLevel="0" collapsed="false">
      <c r="A8282" s="6" t="n">
        <v>65019.118</v>
      </c>
      <c r="B8282" s="6" t="n">
        <v>2.24981684981685</v>
      </c>
      <c r="C8282" s="6" t="n">
        <v>80</v>
      </c>
      <c r="D8282" s="6" t="n">
        <v>-1</v>
      </c>
      <c r="E8282" s="6" t="n">
        <v>2.15164835164835</v>
      </c>
      <c r="F8282" s="6" t="n">
        <v>0</v>
      </c>
      <c r="G8282" s="6" t="n">
        <v>0.208058608058608</v>
      </c>
      <c r="H8282" s="6" t="str">
        <f aca="false">IF(AND(A8282&gt;=Stimuli!$B$2,A8282&lt;=Stimuli!$C$2),Stimuli!$A$2,IF(AND(A8282&gt;=Stimuli!$B$3,A8282&lt;=Stimuli!$C$3),Stimuli!$A$3,IF(AND(A8282&gt;=Stimuli!$B$4,A8282&lt;=Stimuli!$C$4),Stimuli!$A$4,"")))</f>
        <v>02 e.l.f. - Power Grip Styling (30.03s)</v>
      </c>
      <c r="I8282" s="6" t="n">
        <f aca="false">(B8282-B8281)/((A8282-A8281)/1000)</f>
        <v>0</v>
      </c>
      <c r="J8282" s="6" t="n">
        <f aca="false">IF(OR(B8282&lt;Rules!$B$2,B8282&gt;Rules!$B$3,ABS(I8282)&gt;Rules!$B$4,OR(B8283&lt;Rules!$B$2,B8283&gt;Rules!$B$3,ABS(I8283)&gt;Rules!$B$4)),1,0)</f>
        <v>0</v>
      </c>
      <c r="K8282" s="6" t="str">
        <f aca="false">IF(F8282=1,COUNTIF($F$2:F8282,1),"")</f>
        <v/>
      </c>
    </row>
    <row r="8283" customFormat="false" ht="15" hidden="false" customHeight="false" outlineLevel="0" collapsed="false">
      <c r="A8283" s="6" t="n">
        <v>65026.9305</v>
      </c>
      <c r="B8283" s="6" t="n">
        <v>2.24688644688645</v>
      </c>
      <c r="C8283" s="6" t="n">
        <v>80</v>
      </c>
      <c r="D8283" s="6" t="n">
        <v>-1</v>
      </c>
      <c r="E8283" s="6" t="n">
        <v>2.15164835164835</v>
      </c>
      <c r="F8283" s="6" t="n">
        <v>0</v>
      </c>
      <c r="G8283" s="6" t="n">
        <v>0.208058608058608</v>
      </c>
      <c r="H8283" s="6" t="str">
        <f aca="false">IF(AND(A8283&gt;=Stimuli!$B$2,A8283&lt;=Stimuli!$C$2),Stimuli!$A$2,IF(AND(A8283&gt;=Stimuli!$B$3,A8283&lt;=Stimuli!$C$3),Stimuli!$A$3,IF(AND(A8283&gt;=Stimuli!$B$4,A8283&lt;=Stimuli!$C$4),Stimuli!$A$4,"")))</f>
        <v>02 e.l.f. - Power Grip Styling (30.03s)</v>
      </c>
      <c r="I8283" s="6" t="n">
        <f aca="false">(B8283-B8282)/((A8283-A8282)/1000)</f>
        <v>-0.37509157509146</v>
      </c>
      <c r="J8283" s="6" t="n">
        <f aca="false">IF(OR(B8283&lt;Rules!$B$2,B8283&gt;Rules!$B$3,ABS(I8283)&gt;Rules!$B$4,OR(B8284&lt;Rules!$B$2,B8284&gt;Rules!$B$3,ABS(I8284)&gt;Rules!$B$4)),1,0)</f>
        <v>0</v>
      </c>
      <c r="K8283" s="6" t="str">
        <f aca="false">IF(F8283=1,COUNTIF($F$2:F8283,1),"")</f>
        <v/>
      </c>
    </row>
    <row r="8284" customFormat="false" ht="15" hidden="false" customHeight="false" outlineLevel="0" collapsed="false">
      <c r="A8284" s="6" t="n">
        <v>65034.743</v>
      </c>
      <c r="B8284" s="6" t="n">
        <v>2.24981684981685</v>
      </c>
      <c r="C8284" s="6" t="n">
        <v>80</v>
      </c>
      <c r="D8284" s="6" t="n">
        <v>-1</v>
      </c>
      <c r="E8284" s="6" t="n">
        <v>2.15164835164835</v>
      </c>
      <c r="F8284" s="6" t="n">
        <v>0</v>
      </c>
      <c r="G8284" s="6" t="n">
        <v>0.208058608058608</v>
      </c>
      <c r="H8284" s="6" t="str">
        <f aca="false">IF(AND(A8284&gt;=Stimuli!$B$2,A8284&lt;=Stimuli!$C$2),Stimuli!$A$2,IF(AND(A8284&gt;=Stimuli!$B$3,A8284&lt;=Stimuli!$C$3),Stimuli!$A$3,IF(AND(A8284&gt;=Stimuli!$B$4,A8284&lt;=Stimuli!$C$4),Stimuli!$A$4,"")))</f>
        <v>02 e.l.f. - Power Grip Styling (30.03s)</v>
      </c>
      <c r="I8284" s="6" t="n">
        <f aca="false">(B8284-B8283)/((A8284-A8283)/1000)</f>
        <v>0.37509157509146</v>
      </c>
      <c r="J8284" s="6" t="n">
        <f aca="false">IF(OR(B8284&lt;Rules!$B$2,B8284&gt;Rules!$B$3,ABS(I8284)&gt;Rules!$B$4,OR(B8285&lt;Rules!$B$2,B8285&gt;Rules!$B$3,ABS(I8285)&gt;Rules!$B$4)),1,0)</f>
        <v>0</v>
      </c>
      <c r="K8284" s="6" t="str">
        <f aca="false">IF(F8284=1,COUNTIF($F$2:F8284,1),"")</f>
        <v/>
      </c>
    </row>
    <row r="8285" customFormat="false" ht="15" hidden="false" customHeight="false" outlineLevel="0" collapsed="false">
      <c r="A8285" s="6" t="n">
        <v>65042.5555</v>
      </c>
      <c r="B8285" s="6" t="n">
        <v>2.24395604395604</v>
      </c>
      <c r="C8285" s="6" t="n">
        <v>80</v>
      </c>
      <c r="D8285" s="6" t="n">
        <v>-1</v>
      </c>
      <c r="E8285" s="6" t="n">
        <v>2.15164835164835</v>
      </c>
      <c r="F8285" s="6" t="n">
        <v>0</v>
      </c>
      <c r="G8285" s="6" t="n">
        <v>0.208058608058608</v>
      </c>
      <c r="H8285" s="6" t="str">
        <f aca="false">IF(AND(A8285&gt;=Stimuli!$B$2,A8285&lt;=Stimuli!$C$2),Stimuli!$A$2,IF(AND(A8285&gt;=Stimuli!$B$3,A8285&lt;=Stimuli!$C$3),Stimuli!$A$3,IF(AND(A8285&gt;=Stimuli!$B$4,A8285&lt;=Stimuli!$C$4),Stimuli!$A$4,"")))</f>
        <v>02 e.l.f. - Power Grip Styling (30.03s)</v>
      </c>
      <c r="I8285" s="6" t="n">
        <f aca="false">(B8285-B8284)/((A8285-A8284)/1000)</f>
        <v>-0.750183150183261</v>
      </c>
      <c r="J8285" s="6" t="n">
        <f aca="false">IF(OR(B8285&lt;Rules!$B$2,B8285&gt;Rules!$B$3,ABS(I8285)&gt;Rules!$B$4,OR(B8286&lt;Rules!$B$2,B8286&gt;Rules!$B$3,ABS(I8286)&gt;Rules!$B$4)),1,0)</f>
        <v>0</v>
      </c>
      <c r="K8285" s="6" t="str">
        <f aca="false">IF(F8285=1,COUNTIF($F$2:F8285,1),"")</f>
        <v/>
      </c>
    </row>
    <row r="8286" customFormat="false" ht="15" hidden="false" customHeight="false" outlineLevel="0" collapsed="false">
      <c r="A8286" s="6" t="n">
        <v>65050.368</v>
      </c>
      <c r="B8286" s="6" t="n">
        <v>2.24981684981685</v>
      </c>
      <c r="C8286" s="6" t="n">
        <v>80</v>
      </c>
      <c r="D8286" s="6" t="n">
        <v>-1</v>
      </c>
      <c r="E8286" s="6" t="n">
        <v>2.15164835164835</v>
      </c>
      <c r="F8286" s="6" t="n">
        <v>0</v>
      </c>
      <c r="G8286" s="6" t="n">
        <v>0.208058608058608</v>
      </c>
      <c r="H8286" s="6" t="str">
        <f aca="false">IF(AND(A8286&gt;=Stimuli!$B$2,A8286&lt;=Stimuli!$C$2),Stimuli!$A$2,IF(AND(A8286&gt;=Stimuli!$B$3,A8286&lt;=Stimuli!$C$3),Stimuli!$A$3,IF(AND(A8286&gt;=Stimuli!$B$4,A8286&lt;=Stimuli!$C$4),Stimuli!$A$4,"")))</f>
        <v>02 e.l.f. - Power Grip Styling (30.03s)</v>
      </c>
      <c r="I8286" s="6" t="n">
        <f aca="false">(B8286-B8285)/((A8286-A8285)/1000)</f>
        <v>0.750183150183261</v>
      </c>
      <c r="J8286" s="6" t="n">
        <f aca="false">IF(OR(B8286&lt;Rules!$B$2,B8286&gt;Rules!$B$3,ABS(I8286)&gt;Rules!$B$4,OR(B8287&lt;Rules!$B$2,B8287&gt;Rules!$B$3,ABS(I8287)&gt;Rules!$B$4)),1,0)</f>
        <v>0</v>
      </c>
      <c r="K8286" s="6" t="str">
        <f aca="false">IF(F8286=1,COUNTIF($F$2:F8286,1),"")</f>
        <v/>
      </c>
    </row>
    <row r="8287" customFormat="false" ht="15" hidden="false" customHeight="false" outlineLevel="0" collapsed="false">
      <c r="A8287" s="6" t="n">
        <v>65058.1805</v>
      </c>
      <c r="B8287" s="6" t="n">
        <v>2.24249084249084</v>
      </c>
      <c r="C8287" s="6" t="n">
        <v>80</v>
      </c>
      <c r="D8287" s="6" t="n">
        <v>-1</v>
      </c>
      <c r="E8287" s="6" t="n">
        <v>2.15164835164835</v>
      </c>
      <c r="F8287" s="6" t="n">
        <v>0</v>
      </c>
      <c r="G8287" s="6" t="n">
        <v>0.208058608058608</v>
      </c>
      <c r="H8287" s="6" t="str">
        <f aca="false">IF(AND(A8287&gt;=Stimuli!$B$2,A8287&lt;=Stimuli!$C$2),Stimuli!$A$2,IF(AND(A8287&gt;=Stimuli!$B$3,A8287&lt;=Stimuli!$C$3),Stimuli!$A$3,IF(AND(A8287&gt;=Stimuli!$B$4,A8287&lt;=Stimuli!$C$4),Stimuli!$A$4,"")))</f>
        <v>02 e.l.f. - Power Grip Styling (30.03s)</v>
      </c>
      <c r="I8287" s="6" t="n">
        <f aca="false">(B8287-B8286)/((A8287-A8286)/1000)</f>
        <v>-0.937728937728991</v>
      </c>
      <c r="J8287" s="6" t="n">
        <f aca="false">IF(OR(B8287&lt;Rules!$B$2,B8287&gt;Rules!$B$3,ABS(I8287)&gt;Rules!$B$4,OR(B8288&lt;Rules!$B$2,B8288&gt;Rules!$B$3,ABS(I8288)&gt;Rules!$B$4)),1,0)</f>
        <v>0</v>
      </c>
      <c r="K8287" s="6" t="str">
        <f aca="false">IF(F8287=1,COUNTIF($F$2:F8287,1),"")</f>
        <v/>
      </c>
    </row>
    <row r="8288" customFormat="false" ht="15" hidden="false" customHeight="false" outlineLevel="0" collapsed="false">
      <c r="A8288" s="6" t="n">
        <v>65065.993</v>
      </c>
      <c r="B8288" s="6" t="n">
        <v>2.24835164835165</v>
      </c>
      <c r="C8288" s="6" t="n">
        <v>80</v>
      </c>
      <c r="D8288" s="6" t="n">
        <v>-1</v>
      </c>
      <c r="E8288" s="6" t="n">
        <v>2.15164835164835</v>
      </c>
      <c r="F8288" s="6" t="n">
        <v>0</v>
      </c>
      <c r="G8288" s="6" t="n">
        <v>0.208058608058608</v>
      </c>
      <c r="H8288" s="6" t="str">
        <f aca="false">IF(AND(A8288&gt;=Stimuli!$B$2,A8288&lt;=Stimuli!$C$2),Stimuli!$A$2,IF(AND(A8288&gt;=Stimuli!$B$3,A8288&lt;=Stimuli!$C$3),Stimuli!$A$3,IF(AND(A8288&gt;=Stimuli!$B$4,A8288&lt;=Stimuli!$C$4),Stimuli!$A$4,"")))</f>
        <v>02 e.l.f. - Power Grip Styling (30.03s)</v>
      </c>
      <c r="I8288" s="6" t="n">
        <f aca="false">(B8288-B8287)/((A8288-A8287)/1000)</f>
        <v>0.750183150183148</v>
      </c>
      <c r="J8288" s="6" t="n">
        <f aca="false">IF(OR(B8288&lt;Rules!$B$2,B8288&gt;Rules!$B$3,ABS(I8288)&gt;Rules!$B$4,OR(B8289&lt;Rules!$B$2,B8289&gt;Rules!$B$3,ABS(I8289)&gt;Rules!$B$4)),1,0)</f>
        <v>0</v>
      </c>
      <c r="K8288" s="6" t="str">
        <f aca="false">IF(F8288=1,COUNTIF($F$2:F8288,1),"")</f>
        <v/>
      </c>
    </row>
    <row r="8289" customFormat="false" ht="15" hidden="false" customHeight="false" outlineLevel="0" collapsed="false">
      <c r="A8289" s="6" t="n">
        <v>65073.8055</v>
      </c>
      <c r="B8289" s="6" t="n">
        <v>2.23956043956044</v>
      </c>
      <c r="C8289" s="6" t="n">
        <v>80</v>
      </c>
      <c r="D8289" s="6" t="n">
        <v>-1</v>
      </c>
      <c r="E8289" s="6" t="n">
        <v>2.15164835164835</v>
      </c>
      <c r="F8289" s="6" t="n">
        <v>0</v>
      </c>
      <c r="G8289" s="6" t="n">
        <v>0.208058608058608</v>
      </c>
      <c r="H8289" s="6" t="str">
        <f aca="false">IF(AND(A8289&gt;=Stimuli!$B$2,A8289&lt;=Stimuli!$C$2),Stimuli!$A$2,IF(AND(A8289&gt;=Stimuli!$B$3,A8289&lt;=Stimuli!$C$3),Stimuli!$A$3,IF(AND(A8289&gt;=Stimuli!$B$4,A8289&lt;=Stimuli!$C$4),Stimuli!$A$4,"")))</f>
        <v>02 e.l.f. - Power Grip Styling (30.03s)</v>
      </c>
      <c r="I8289" s="6" t="n">
        <f aca="false">(B8289-B8288)/((A8289-A8288)/1000)</f>
        <v>-1.12527472527472</v>
      </c>
      <c r="J8289" s="6" t="n">
        <f aca="false">IF(OR(B8289&lt;Rules!$B$2,B8289&gt;Rules!$B$3,ABS(I8289)&gt;Rules!$B$4,OR(B8290&lt;Rules!$B$2,B8290&gt;Rules!$B$3,ABS(I8290)&gt;Rules!$B$4)),1,0)</f>
        <v>0</v>
      </c>
      <c r="K8289" s="6" t="str">
        <f aca="false">IF(F8289=1,COUNTIF($F$2:F8289,1),"")</f>
        <v/>
      </c>
    </row>
    <row r="8290" customFormat="false" ht="15" hidden="false" customHeight="false" outlineLevel="0" collapsed="false">
      <c r="A8290" s="6" t="n">
        <v>65081.618</v>
      </c>
      <c r="B8290" s="6" t="n">
        <v>2.24688644688645</v>
      </c>
      <c r="C8290" s="6" t="n">
        <v>80</v>
      </c>
      <c r="D8290" s="6" t="n">
        <v>-1</v>
      </c>
      <c r="E8290" s="6" t="n">
        <v>2.15164835164835</v>
      </c>
      <c r="F8290" s="6" t="n">
        <v>0</v>
      </c>
      <c r="G8290" s="6" t="n">
        <v>0.208058608058608</v>
      </c>
      <c r="H8290" s="6" t="str">
        <f aca="false">IF(AND(A8290&gt;=Stimuli!$B$2,A8290&lt;=Stimuli!$C$2),Stimuli!$A$2,IF(AND(A8290&gt;=Stimuli!$B$3,A8290&lt;=Stimuli!$C$3),Stimuli!$A$3,IF(AND(A8290&gt;=Stimuli!$B$4,A8290&lt;=Stimuli!$C$4),Stimuli!$A$4,"")))</f>
        <v>02 e.l.f. - Power Grip Styling (30.03s)</v>
      </c>
      <c r="I8290" s="6" t="n">
        <f aca="false">(B8290-B8289)/((A8290-A8289)/1000)</f>
        <v>0.937728937729105</v>
      </c>
      <c r="J8290" s="6" t="n">
        <f aca="false">IF(OR(B8290&lt;Rules!$B$2,B8290&gt;Rules!$B$3,ABS(I8290)&gt;Rules!$B$4,OR(B8291&lt;Rules!$B$2,B8291&gt;Rules!$B$3,ABS(I8291)&gt;Rules!$B$4)),1,0)</f>
        <v>0</v>
      </c>
      <c r="K8290" s="6" t="str">
        <f aca="false">IF(F8290=1,COUNTIF($F$2:F8290,1),"")</f>
        <v/>
      </c>
    </row>
    <row r="8291" customFormat="false" ht="15" hidden="false" customHeight="false" outlineLevel="0" collapsed="false">
      <c r="A8291" s="6" t="n">
        <v>65089.4305</v>
      </c>
      <c r="B8291" s="6" t="n">
        <v>2.23809523809524</v>
      </c>
      <c r="C8291" s="6" t="n">
        <v>80</v>
      </c>
      <c r="D8291" s="6" t="n">
        <v>-1</v>
      </c>
      <c r="E8291" s="6" t="n">
        <v>2.15164835164835</v>
      </c>
      <c r="F8291" s="6" t="n">
        <v>0</v>
      </c>
      <c r="G8291" s="6" t="n">
        <v>0.208058608058608</v>
      </c>
      <c r="H8291" s="6" t="str">
        <f aca="false">IF(AND(A8291&gt;=Stimuli!$B$2,A8291&lt;=Stimuli!$C$2),Stimuli!$A$2,IF(AND(A8291&gt;=Stimuli!$B$3,A8291&lt;=Stimuli!$C$3),Stimuli!$A$3,IF(AND(A8291&gt;=Stimuli!$B$4,A8291&lt;=Stimuli!$C$4),Stimuli!$A$4,"")))</f>
        <v>02 e.l.f. - Power Grip Styling (30.03s)</v>
      </c>
      <c r="I8291" s="6" t="n">
        <f aca="false">(B8291-B8290)/((A8291-A8290)/1000)</f>
        <v>-1.12527472527484</v>
      </c>
      <c r="J8291" s="6" t="n">
        <f aca="false">IF(OR(B8291&lt;Rules!$B$2,B8291&gt;Rules!$B$3,ABS(I8291)&gt;Rules!$B$4,OR(B8292&lt;Rules!$B$2,B8292&gt;Rules!$B$3,ABS(I8292)&gt;Rules!$B$4)),1,0)</f>
        <v>0</v>
      </c>
      <c r="K8291" s="6" t="str">
        <f aca="false">IF(F8291=1,COUNTIF($F$2:F8291,1),"")</f>
        <v/>
      </c>
    </row>
    <row r="8292" customFormat="false" ht="15" hidden="false" customHeight="false" outlineLevel="0" collapsed="false">
      <c r="A8292" s="6" t="n">
        <v>65097.243</v>
      </c>
      <c r="B8292" s="6" t="n">
        <v>2.24542124542125</v>
      </c>
      <c r="C8292" s="6" t="n">
        <v>80</v>
      </c>
      <c r="D8292" s="6" t="n">
        <v>-1</v>
      </c>
      <c r="E8292" s="6" t="n">
        <v>2.15164835164835</v>
      </c>
      <c r="F8292" s="6" t="n">
        <v>0</v>
      </c>
      <c r="G8292" s="6" t="n">
        <v>0.208058608058608</v>
      </c>
      <c r="H8292" s="6" t="str">
        <f aca="false">IF(AND(A8292&gt;=Stimuli!$B$2,A8292&lt;=Stimuli!$C$2),Stimuli!$A$2,IF(AND(A8292&gt;=Stimuli!$B$3,A8292&lt;=Stimuli!$C$3),Stimuli!$A$3,IF(AND(A8292&gt;=Stimuli!$B$4,A8292&lt;=Stimuli!$C$4),Stimuli!$A$4,"")))</f>
        <v>02 e.l.f. - Power Grip Styling (30.03s)</v>
      </c>
      <c r="I8292" s="6" t="n">
        <f aca="false">(B8292-B8291)/((A8292-A8291)/1000)</f>
        <v>0.937728937728878</v>
      </c>
      <c r="J8292" s="6" t="n">
        <f aca="false">IF(OR(B8292&lt;Rules!$B$2,B8292&gt;Rules!$B$3,ABS(I8292)&gt;Rules!$B$4,OR(B8293&lt;Rules!$B$2,B8293&gt;Rules!$B$3,ABS(I8293)&gt;Rules!$B$4)),1,0)</f>
        <v>0</v>
      </c>
      <c r="K8292" s="6" t="str">
        <f aca="false">IF(F8292=1,COUNTIF($F$2:F8292,1),"")</f>
        <v/>
      </c>
    </row>
    <row r="8293" customFormat="false" ht="15" hidden="false" customHeight="false" outlineLevel="0" collapsed="false">
      <c r="A8293" s="6" t="n">
        <v>65105.0555</v>
      </c>
      <c r="B8293" s="6" t="n">
        <v>2.23663003663004</v>
      </c>
      <c r="C8293" s="6" t="n">
        <v>80</v>
      </c>
      <c r="D8293" s="6" t="n">
        <v>-1</v>
      </c>
      <c r="E8293" s="6" t="n">
        <v>2.15164835164835</v>
      </c>
      <c r="F8293" s="6" t="n">
        <v>0</v>
      </c>
      <c r="G8293" s="6" t="n">
        <v>0.208058608058608</v>
      </c>
      <c r="H8293" s="6" t="str">
        <f aca="false">IF(AND(A8293&gt;=Stimuli!$B$2,A8293&lt;=Stimuli!$C$2),Stimuli!$A$2,IF(AND(A8293&gt;=Stimuli!$B$3,A8293&lt;=Stimuli!$C$3),Stimuli!$A$3,IF(AND(A8293&gt;=Stimuli!$B$4,A8293&lt;=Stimuli!$C$4),Stimuli!$A$4,"")))</f>
        <v>02 e.l.f. - Power Grip Styling (30.03s)</v>
      </c>
      <c r="I8293" s="6" t="n">
        <f aca="false">(B8293-B8292)/((A8293-A8292)/1000)</f>
        <v>-1.12527472527461</v>
      </c>
      <c r="J8293" s="6" t="n">
        <f aca="false">IF(OR(B8293&lt;Rules!$B$2,B8293&gt;Rules!$B$3,ABS(I8293)&gt;Rules!$B$4,OR(B8294&lt;Rules!$B$2,B8294&gt;Rules!$B$3,ABS(I8294)&gt;Rules!$B$4)),1,0)</f>
        <v>0</v>
      </c>
      <c r="K8293" s="6" t="str">
        <f aca="false">IF(F8293=1,COUNTIF($F$2:F8293,1),"")</f>
        <v/>
      </c>
    </row>
    <row r="8294" customFormat="false" ht="15" hidden="false" customHeight="false" outlineLevel="0" collapsed="false">
      <c r="A8294" s="6" t="n">
        <v>65112.868</v>
      </c>
      <c r="B8294" s="6" t="n">
        <v>2.24249084249084</v>
      </c>
      <c r="C8294" s="6" t="n">
        <v>80</v>
      </c>
      <c r="D8294" s="6" t="n">
        <v>-1</v>
      </c>
      <c r="E8294" s="6" t="n">
        <v>2.15164835164835</v>
      </c>
      <c r="F8294" s="6" t="n">
        <v>0</v>
      </c>
      <c r="G8294" s="6" t="n">
        <v>0.208058608058608</v>
      </c>
      <c r="H8294" s="6" t="str">
        <f aca="false">IF(AND(A8294&gt;=Stimuli!$B$2,A8294&lt;=Stimuli!$C$2),Stimuli!$A$2,IF(AND(A8294&gt;=Stimuli!$B$3,A8294&lt;=Stimuli!$C$3),Stimuli!$A$3,IF(AND(A8294&gt;=Stimuli!$B$4,A8294&lt;=Stimuli!$C$4),Stimuli!$A$4,"")))</f>
        <v>02 e.l.f. - Power Grip Styling (30.03s)</v>
      </c>
      <c r="I8294" s="6" t="n">
        <f aca="false">(B8294-B8293)/((A8294-A8293)/1000)</f>
        <v>0.750183150183034</v>
      </c>
      <c r="J8294" s="6" t="n">
        <f aca="false">IF(OR(B8294&lt;Rules!$B$2,B8294&gt;Rules!$B$3,ABS(I8294)&gt;Rules!$B$4,OR(B8295&lt;Rules!$B$2,B8295&gt;Rules!$B$3,ABS(I8295)&gt;Rules!$B$4)),1,0)</f>
        <v>0</v>
      </c>
      <c r="K8294" s="6" t="str">
        <f aca="false">IF(F8294=1,COUNTIF($F$2:F8294,1),"")</f>
        <v/>
      </c>
    </row>
    <row r="8295" customFormat="false" ht="15" hidden="false" customHeight="false" outlineLevel="0" collapsed="false">
      <c r="A8295" s="6" t="n">
        <v>65120.6805</v>
      </c>
      <c r="B8295" s="6" t="n">
        <v>2.23663003663004</v>
      </c>
      <c r="C8295" s="6" t="n">
        <v>80</v>
      </c>
      <c r="D8295" s="6" t="n">
        <v>-1</v>
      </c>
      <c r="E8295" s="6" t="n">
        <v>2.15164835164835</v>
      </c>
      <c r="F8295" s="6" t="n">
        <v>0</v>
      </c>
      <c r="G8295" s="6" t="n">
        <v>0.208058608058608</v>
      </c>
      <c r="H8295" s="6" t="str">
        <f aca="false">IF(AND(A8295&gt;=Stimuli!$B$2,A8295&lt;=Stimuli!$C$2),Stimuli!$A$2,IF(AND(A8295&gt;=Stimuli!$B$3,A8295&lt;=Stimuli!$C$3),Stimuli!$A$3,IF(AND(A8295&gt;=Stimuli!$B$4,A8295&lt;=Stimuli!$C$4),Stimuli!$A$4,"")))</f>
        <v>02 e.l.f. - Power Grip Styling (30.03s)</v>
      </c>
      <c r="I8295" s="6" t="n">
        <f aca="false">(B8295-B8294)/((A8295-A8294)/1000)</f>
        <v>-0.750183150183034</v>
      </c>
      <c r="J8295" s="6" t="n">
        <f aca="false">IF(OR(B8295&lt;Rules!$B$2,B8295&gt;Rules!$B$3,ABS(I8295)&gt;Rules!$B$4,OR(B8296&lt;Rules!$B$2,B8296&gt;Rules!$B$3,ABS(I8296)&gt;Rules!$B$4)),1,0)</f>
        <v>0</v>
      </c>
      <c r="K8295" s="6" t="str">
        <f aca="false">IF(F8295=1,COUNTIF($F$2:F8295,1),"")</f>
        <v/>
      </c>
    </row>
    <row r="8296" customFormat="false" ht="15" hidden="false" customHeight="false" outlineLevel="0" collapsed="false">
      <c r="A8296" s="6" t="n">
        <v>65128.493</v>
      </c>
      <c r="B8296" s="6" t="n">
        <v>2.23956043956044</v>
      </c>
      <c r="C8296" s="6" t="n">
        <v>80</v>
      </c>
      <c r="D8296" s="6" t="n">
        <v>-1</v>
      </c>
      <c r="E8296" s="6" t="n">
        <v>2.15164835164835</v>
      </c>
      <c r="F8296" s="6" t="n">
        <v>0</v>
      </c>
      <c r="G8296" s="6" t="n">
        <v>0.208058608058608</v>
      </c>
      <c r="H8296" s="6" t="str">
        <f aca="false">IF(AND(A8296&gt;=Stimuli!$B$2,A8296&lt;=Stimuli!$C$2),Stimuli!$A$2,IF(AND(A8296&gt;=Stimuli!$B$3,A8296&lt;=Stimuli!$C$3),Stimuli!$A$3,IF(AND(A8296&gt;=Stimuli!$B$4,A8296&lt;=Stimuli!$C$4),Stimuli!$A$4,"")))</f>
        <v>02 e.l.f. - Power Grip Styling (30.03s)</v>
      </c>
      <c r="I8296" s="6" t="n">
        <f aca="false">(B8296-B8295)/((A8296-A8295)/1000)</f>
        <v>0.37509157509146</v>
      </c>
      <c r="J8296" s="6" t="n">
        <f aca="false">IF(OR(B8296&lt;Rules!$B$2,B8296&gt;Rules!$B$3,ABS(I8296)&gt;Rules!$B$4,OR(B8297&lt;Rules!$B$2,B8297&gt;Rules!$B$3,ABS(I8297)&gt;Rules!$B$4)),1,0)</f>
        <v>0</v>
      </c>
      <c r="K8296" s="6" t="str">
        <f aca="false">IF(F8296=1,COUNTIF($F$2:F8296,1),"")</f>
        <v/>
      </c>
    </row>
    <row r="8297" customFormat="false" ht="15" hidden="false" customHeight="false" outlineLevel="0" collapsed="false">
      <c r="A8297" s="6" t="n">
        <v>65136.3055</v>
      </c>
      <c r="B8297" s="6" t="n">
        <v>2.23663003663004</v>
      </c>
      <c r="C8297" s="6" t="n">
        <v>80</v>
      </c>
      <c r="D8297" s="6" t="n">
        <v>-1</v>
      </c>
      <c r="E8297" s="6" t="n">
        <v>2.15164835164835</v>
      </c>
      <c r="F8297" s="6" t="n">
        <v>0</v>
      </c>
      <c r="G8297" s="6" t="n">
        <v>0.208058608058608</v>
      </c>
      <c r="H8297" s="6" t="str">
        <f aca="false">IF(AND(A8297&gt;=Stimuli!$B$2,A8297&lt;=Stimuli!$C$2),Stimuli!$A$2,IF(AND(A8297&gt;=Stimuli!$B$3,A8297&lt;=Stimuli!$C$3),Stimuli!$A$3,IF(AND(A8297&gt;=Stimuli!$B$4,A8297&lt;=Stimuli!$C$4),Stimuli!$A$4,"")))</f>
        <v>02 e.l.f. - Power Grip Styling (30.03s)</v>
      </c>
      <c r="I8297" s="6" t="n">
        <f aca="false">(B8297-B8296)/((A8297-A8296)/1000)</f>
        <v>-0.37509157509146</v>
      </c>
      <c r="J8297" s="6" t="n">
        <f aca="false">IF(OR(B8297&lt;Rules!$B$2,B8297&gt;Rules!$B$3,ABS(I8297)&gt;Rules!$B$4,OR(B8298&lt;Rules!$B$2,B8298&gt;Rules!$B$3,ABS(I8298)&gt;Rules!$B$4)),1,0)</f>
        <v>0</v>
      </c>
      <c r="K8297" s="6" t="str">
        <f aca="false">IF(F8297=1,COUNTIF($F$2:F8297,1),"")</f>
        <v/>
      </c>
    </row>
    <row r="8298" customFormat="false" ht="15" hidden="false" customHeight="false" outlineLevel="0" collapsed="false">
      <c r="A8298" s="6" t="n">
        <v>65144.118</v>
      </c>
      <c r="B8298" s="6" t="n">
        <v>2.23663003663004</v>
      </c>
      <c r="C8298" s="6" t="n">
        <v>80</v>
      </c>
      <c r="D8298" s="6" t="n">
        <v>-1</v>
      </c>
      <c r="E8298" s="6" t="n">
        <v>2.15164835164835</v>
      </c>
      <c r="F8298" s="6" t="n">
        <v>0</v>
      </c>
      <c r="G8298" s="6" t="n">
        <v>0.208058608058608</v>
      </c>
      <c r="H8298" s="6" t="str">
        <f aca="false">IF(AND(A8298&gt;=Stimuli!$B$2,A8298&lt;=Stimuli!$C$2),Stimuli!$A$2,IF(AND(A8298&gt;=Stimuli!$B$3,A8298&lt;=Stimuli!$C$3),Stimuli!$A$3,IF(AND(A8298&gt;=Stimuli!$B$4,A8298&lt;=Stimuli!$C$4),Stimuli!$A$4,"")))</f>
        <v>02 e.l.f. - Power Grip Styling (30.03s)</v>
      </c>
      <c r="I8298" s="6" t="n">
        <f aca="false">(B8298-B8297)/((A8298-A8297)/1000)</f>
        <v>0</v>
      </c>
      <c r="J8298" s="6" t="n">
        <f aca="false">IF(OR(B8298&lt;Rules!$B$2,B8298&gt;Rules!$B$3,ABS(I8298)&gt;Rules!$B$4,OR(B8299&lt;Rules!$B$2,B8299&gt;Rules!$B$3,ABS(I8299)&gt;Rules!$B$4)),1,0)</f>
        <v>0</v>
      </c>
      <c r="K8298" s="6" t="str">
        <f aca="false">IF(F8298=1,COUNTIF($F$2:F8298,1),"")</f>
        <v/>
      </c>
    </row>
    <row r="8299" customFormat="false" ht="15" hidden="false" customHeight="false" outlineLevel="0" collapsed="false">
      <c r="A8299" s="6" t="n">
        <v>65151.9305</v>
      </c>
      <c r="B8299" s="6" t="n">
        <v>2.23663003663004</v>
      </c>
      <c r="C8299" s="6" t="n">
        <v>80</v>
      </c>
      <c r="D8299" s="6" t="n">
        <v>-1</v>
      </c>
      <c r="E8299" s="6" t="n">
        <v>2.15164835164835</v>
      </c>
      <c r="F8299" s="6" t="n">
        <v>0</v>
      </c>
      <c r="G8299" s="6" t="n">
        <v>0.208058608058608</v>
      </c>
      <c r="H8299" s="6" t="str">
        <f aca="false">IF(AND(A8299&gt;=Stimuli!$B$2,A8299&lt;=Stimuli!$C$2),Stimuli!$A$2,IF(AND(A8299&gt;=Stimuli!$B$3,A8299&lt;=Stimuli!$C$3),Stimuli!$A$3,IF(AND(A8299&gt;=Stimuli!$B$4,A8299&lt;=Stimuli!$C$4),Stimuli!$A$4,"")))</f>
        <v>02 e.l.f. - Power Grip Styling (30.03s)</v>
      </c>
      <c r="I8299" s="6" t="n">
        <f aca="false">(B8299-B8298)/((A8299-A8298)/1000)</f>
        <v>0</v>
      </c>
      <c r="J8299" s="6" t="n">
        <f aca="false">IF(OR(B8299&lt;Rules!$B$2,B8299&gt;Rules!$B$3,ABS(I8299)&gt;Rules!$B$4,OR(B8300&lt;Rules!$B$2,B8300&gt;Rules!$B$3,ABS(I8300)&gt;Rules!$B$4)),1,0)</f>
        <v>0</v>
      </c>
      <c r="K8299" s="6" t="str">
        <f aca="false">IF(F8299=1,COUNTIF($F$2:F8299,1),"")</f>
        <v/>
      </c>
    </row>
    <row r="8300" customFormat="false" ht="15" hidden="false" customHeight="false" outlineLevel="0" collapsed="false">
      <c r="A8300" s="6" t="n">
        <v>65159.743</v>
      </c>
      <c r="B8300" s="6" t="n">
        <v>2.23369963369963</v>
      </c>
      <c r="C8300" s="6" t="n">
        <v>80</v>
      </c>
      <c r="D8300" s="6" t="n">
        <v>-1</v>
      </c>
      <c r="E8300" s="6" t="n">
        <v>2.15164835164835</v>
      </c>
      <c r="F8300" s="6" t="n">
        <v>0</v>
      </c>
      <c r="G8300" s="6" t="n">
        <v>0.208058608058608</v>
      </c>
      <c r="H8300" s="6" t="str">
        <f aca="false">IF(AND(A8300&gt;=Stimuli!$B$2,A8300&lt;=Stimuli!$C$2),Stimuli!$A$2,IF(AND(A8300&gt;=Stimuli!$B$3,A8300&lt;=Stimuli!$C$3),Stimuli!$A$3,IF(AND(A8300&gt;=Stimuli!$B$4,A8300&lt;=Stimuli!$C$4),Stimuli!$A$4,"")))</f>
        <v>02 e.l.f. - Power Grip Styling (30.03s)</v>
      </c>
      <c r="I8300" s="6" t="n">
        <f aca="false">(B8300-B8299)/((A8300-A8299)/1000)</f>
        <v>-0.375091575091744</v>
      </c>
      <c r="J8300" s="6" t="n">
        <f aca="false">IF(OR(B8300&lt;Rules!$B$2,B8300&gt;Rules!$B$3,ABS(I8300)&gt;Rules!$B$4,OR(B8301&lt;Rules!$B$2,B8301&gt;Rules!$B$3,ABS(I8301)&gt;Rules!$B$4)),1,0)</f>
        <v>0</v>
      </c>
      <c r="K8300" s="6" t="str">
        <f aca="false">IF(F8300=1,COUNTIF($F$2:F8300,1),"")</f>
        <v/>
      </c>
    </row>
    <row r="8301" customFormat="false" ht="15" hidden="false" customHeight="false" outlineLevel="0" collapsed="false">
      <c r="A8301" s="6" t="n">
        <v>65167.5555</v>
      </c>
      <c r="B8301" s="6" t="n">
        <v>2.23663003663004</v>
      </c>
      <c r="C8301" s="6" t="n">
        <v>80</v>
      </c>
      <c r="D8301" s="6" t="n">
        <v>-1</v>
      </c>
      <c r="E8301" s="6" t="n">
        <v>2.15164835164835</v>
      </c>
      <c r="F8301" s="6" t="n">
        <v>0</v>
      </c>
      <c r="G8301" s="6" t="n">
        <v>0.208058608058608</v>
      </c>
      <c r="H8301" s="6" t="str">
        <f aca="false">IF(AND(A8301&gt;=Stimuli!$B$2,A8301&lt;=Stimuli!$C$2),Stimuli!$A$2,IF(AND(A8301&gt;=Stimuli!$B$3,A8301&lt;=Stimuli!$C$3),Stimuli!$A$3,IF(AND(A8301&gt;=Stimuli!$B$4,A8301&lt;=Stimuli!$C$4),Stimuli!$A$4,"")))</f>
        <v>02 e.l.f. - Power Grip Styling (30.03s)</v>
      </c>
      <c r="I8301" s="6" t="n">
        <f aca="false">(B8301-B8300)/((A8301-A8300)/1000)</f>
        <v>0.375091575091744</v>
      </c>
      <c r="J8301" s="6" t="n">
        <f aca="false">IF(OR(B8301&lt;Rules!$B$2,B8301&gt;Rules!$B$3,ABS(I8301)&gt;Rules!$B$4,OR(B8302&lt;Rules!$B$2,B8302&gt;Rules!$B$3,ABS(I8302)&gt;Rules!$B$4)),1,0)</f>
        <v>0</v>
      </c>
      <c r="K8301" s="6" t="str">
        <f aca="false">IF(F8301=1,COUNTIF($F$2:F8301,1),"")</f>
        <v/>
      </c>
    </row>
    <row r="8302" customFormat="false" ht="15" hidden="false" customHeight="false" outlineLevel="0" collapsed="false">
      <c r="A8302" s="6" t="n">
        <v>65175.368</v>
      </c>
      <c r="B8302" s="6" t="n">
        <v>2.23076923076923</v>
      </c>
      <c r="C8302" s="6" t="n">
        <v>80</v>
      </c>
      <c r="D8302" s="6" t="n">
        <v>-1</v>
      </c>
      <c r="E8302" s="6" t="n">
        <v>2.15164835164835</v>
      </c>
      <c r="F8302" s="6" t="n">
        <v>0</v>
      </c>
      <c r="G8302" s="6" t="n">
        <v>0.208058608058608</v>
      </c>
      <c r="H8302" s="6" t="str">
        <f aca="false">IF(AND(A8302&gt;=Stimuli!$B$2,A8302&lt;=Stimuli!$C$2),Stimuli!$A$2,IF(AND(A8302&gt;=Stimuli!$B$3,A8302&lt;=Stimuli!$C$3),Stimuli!$A$3,IF(AND(A8302&gt;=Stimuli!$B$4,A8302&lt;=Stimuli!$C$4),Stimuli!$A$4,"")))</f>
        <v>02 e.l.f. - Power Grip Styling (30.03s)</v>
      </c>
      <c r="I8302" s="6" t="n">
        <f aca="false">(B8302-B8301)/((A8302-A8301)/1000)</f>
        <v>-0.750183150183204</v>
      </c>
      <c r="J8302" s="6" t="n">
        <f aca="false">IF(OR(B8302&lt;Rules!$B$2,B8302&gt;Rules!$B$3,ABS(I8302)&gt;Rules!$B$4,OR(B8303&lt;Rules!$B$2,B8303&gt;Rules!$B$3,ABS(I8303)&gt;Rules!$B$4)),1,0)</f>
        <v>0</v>
      </c>
      <c r="K8302" s="6" t="str">
        <f aca="false">IF(F8302=1,COUNTIF($F$2:F8302,1),"")</f>
        <v/>
      </c>
    </row>
    <row r="8303" customFormat="false" ht="15" hidden="false" customHeight="false" outlineLevel="0" collapsed="false">
      <c r="A8303" s="6" t="n">
        <v>65183.1805</v>
      </c>
      <c r="B8303" s="6" t="n">
        <v>2.23663003663004</v>
      </c>
      <c r="C8303" s="6" t="n">
        <v>80</v>
      </c>
      <c r="D8303" s="6" t="n">
        <v>-1</v>
      </c>
      <c r="E8303" s="6" t="n">
        <v>2.15164835164835</v>
      </c>
      <c r="F8303" s="6" t="n">
        <v>0</v>
      </c>
      <c r="G8303" s="6" t="n">
        <v>0.208058608058608</v>
      </c>
      <c r="H8303" s="6" t="str">
        <f aca="false">IF(AND(A8303&gt;=Stimuli!$B$2,A8303&lt;=Stimuli!$C$2),Stimuli!$A$2,IF(AND(A8303&gt;=Stimuli!$B$3,A8303&lt;=Stimuli!$C$3),Stimuli!$A$3,IF(AND(A8303&gt;=Stimuli!$B$4,A8303&lt;=Stimuli!$C$4),Stimuli!$A$4,"")))</f>
        <v>02 e.l.f. - Power Grip Styling (30.03s)</v>
      </c>
      <c r="I8303" s="6" t="n">
        <f aca="false">(B8303-B8302)/((A8303-A8302)/1000)</f>
        <v>0.750183150183204</v>
      </c>
      <c r="J8303" s="6" t="n">
        <f aca="false">IF(OR(B8303&lt;Rules!$B$2,B8303&gt;Rules!$B$3,ABS(I8303)&gt;Rules!$B$4,OR(B8304&lt;Rules!$B$2,B8304&gt;Rules!$B$3,ABS(I8304)&gt;Rules!$B$4)),1,0)</f>
        <v>0</v>
      </c>
      <c r="K8303" s="6" t="str">
        <f aca="false">IF(F8303=1,COUNTIF($F$2:F8303,1),"")</f>
        <v/>
      </c>
    </row>
    <row r="8304" customFormat="false" ht="15" hidden="false" customHeight="false" outlineLevel="0" collapsed="false">
      <c r="A8304" s="6" t="n">
        <v>65190.993</v>
      </c>
      <c r="B8304" s="6" t="n">
        <v>2.22930402930403</v>
      </c>
      <c r="C8304" s="6" t="n">
        <v>80</v>
      </c>
      <c r="D8304" s="6" t="n">
        <v>-1</v>
      </c>
      <c r="E8304" s="6" t="n">
        <v>2.15164835164835</v>
      </c>
      <c r="F8304" s="6" t="n">
        <v>0</v>
      </c>
      <c r="G8304" s="6" t="n">
        <v>0.208058608058608</v>
      </c>
      <c r="H8304" s="6" t="str">
        <f aca="false">IF(AND(A8304&gt;=Stimuli!$B$2,A8304&lt;=Stimuli!$C$2),Stimuli!$A$2,IF(AND(A8304&gt;=Stimuli!$B$3,A8304&lt;=Stimuli!$C$3),Stimuli!$A$3,IF(AND(A8304&gt;=Stimuli!$B$4,A8304&lt;=Stimuli!$C$4),Stimuli!$A$4,"")))</f>
        <v>02 e.l.f. - Power Grip Styling (30.03s)</v>
      </c>
      <c r="I8304" s="6" t="n">
        <f aca="false">(B8304-B8303)/((A8304-A8303)/1000)</f>
        <v>-0.937728937729048</v>
      </c>
      <c r="J8304" s="6" t="n">
        <f aca="false">IF(OR(B8304&lt;Rules!$B$2,B8304&gt;Rules!$B$3,ABS(I8304)&gt;Rules!$B$4,OR(B8305&lt;Rules!$B$2,B8305&gt;Rules!$B$3,ABS(I8305)&gt;Rules!$B$4)),1,0)</f>
        <v>0</v>
      </c>
      <c r="K8304" s="6" t="str">
        <f aca="false">IF(F8304=1,COUNTIF($F$2:F8304,1),"")</f>
        <v/>
      </c>
    </row>
    <row r="8305" customFormat="false" ht="15" hidden="false" customHeight="false" outlineLevel="0" collapsed="false">
      <c r="A8305" s="6" t="n">
        <v>65198.8055</v>
      </c>
      <c r="B8305" s="6" t="n">
        <v>2.23516483516484</v>
      </c>
      <c r="C8305" s="6" t="n">
        <v>80</v>
      </c>
      <c r="D8305" s="6" t="n">
        <v>-1</v>
      </c>
      <c r="E8305" s="6" t="n">
        <v>2.15164835164835</v>
      </c>
      <c r="F8305" s="6" t="n">
        <v>0</v>
      </c>
      <c r="G8305" s="6" t="n">
        <v>0.208058608058608</v>
      </c>
      <c r="H8305" s="6" t="str">
        <f aca="false">IF(AND(A8305&gt;=Stimuli!$B$2,A8305&lt;=Stimuli!$C$2),Stimuli!$A$2,IF(AND(A8305&gt;=Stimuli!$B$3,A8305&lt;=Stimuli!$C$3),Stimuli!$A$3,IF(AND(A8305&gt;=Stimuli!$B$4,A8305&lt;=Stimuli!$C$4),Stimuli!$A$4,"")))</f>
        <v>02 e.l.f. - Power Grip Styling (30.03s)</v>
      </c>
      <c r="I8305" s="6" t="n">
        <f aca="false">(B8305-B8304)/((A8305-A8304)/1000)</f>
        <v>0.750183150183204</v>
      </c>
      <c r="J8305" s="6" t="n">
        <f aca="false">IF(OR(B8305&lt;Rules!$B$2,B8305&gt;Rules!$B$3,ABS(I8305)&gt;Rules!$B$4,OR(B8306&lt;Rules!$B$2,B8306&gt;Rules!$B$3,ABS(I8306)&gt;Rules!$B$4)),1,0)</f>
        <v>0</v>
      </c>
      <c r="K8305" s="6" t="str">
        <f aca="false">IF(F8305=1,COUNTIF($F$2:F8305,1),"")</f>
        <v/>
      </c>
    </row>
    <row r="8306" customFormat="false" ht="15" hidden="false" customHeight="false" outlineLevel="0" collapsed="false">
      <c r="A8306" s="6" t="n">
        <v>65206.618</v>
      </c>
      <c r="B8306" s="6" t="n">
        <v>2.22783882783883</v>
      </c>
      <c r="C8306" s="6" t="n">
        <v>80</v>
      </c>
      <c r="D8306" s="6" t="n">
        <v>-1</v>
      </c>
      <c r="E8306" s="6" t="n">
        <v>2.15164835164835</v>
      </c>
      <c r="F8306" s="6" t="n">
        <v>0</v>
      </c>
      <c r="G8306" s="6" t="n">
        <v>0.208058608058608</v>
      </c>
      <c r="H8306" s="6" t="str">
        <f aca="false">IF(AND(A8306&gt;=Stimuli!$B$2,A8306&lt;=Stimuli!$C$2),Stimuli!$A$2,IF(AND(A8306&gt;=Stimuli!$B$3,A8306&lt;=Stimuli!$C$3),Stimuli!$A$3,IF(AND(A8306&gt;=Stimuli!$B$4,A8306&lt;=Stimuli!$C$4),Stimuli!$A$4,"")))</f>
        <v>02 e.l.f. - Power Grip Styling (30.03s)</v>
      </c>
      <c r="I8306" s="6" t="n">
        <f aca="false">(B8306-B8305)/((A8306-A8305)/1000)</f>
        <v>-0.937728937729048</v>
      </c>
      <c r="J8306" s="6" t="n">
        <f aca="false">IF(OR(B8306&lt;Rules!$B$2,B8306&gt;Rules!$B$3,ABS(I8306)&gt;Rules!$B$4,OR(B8307&lt;Rules!$B$2,B8307&gt;Rules!$B$3,ABS(I8307)&gt;Rules!$B$4)),1,0)</f>
        <v>0</v>
      </c>
      <c r="K8306" s="6" t="str">
        <f aca="false">IF(F8306=1,COUNTIF($F$2:F8306,1),"")</f>
        <v/>
      </c>
    </row>
    <row r="8307" customFormat="false" ht="15" hidden="false" customHeight="false" outlineLevel="0" collapsed="false">
      <c r="A8307" s="6" t="n">
        <v>65214.4305</v>
      </c>
      <c r="B8307" s="6" t="n">
        <v>2.23369963369963</v>
      </c>
      <c r="C8307" s="6" t="n">
        <v>80</v>
      </c>
      <c r="D8307" s="6" t="n">
        <v>-1</v>
      </c>
      <c r="E8307" s="6" t="n">
        <v>2.15164835164835</v>
      </c>
      <c r="F8307" s="6" t="n">
        <v>0</v>
      </c>
      <c r="G8307" s="6" t="n">
        <v>0.208058608058608</v>
      </c>
      <c r="H8307" s="6" t="str">
        <f aca="false">IF(AND(A8307&gt;=Stimuli!$B$2,A8307&lt;=Stimuli!$C$2),Stimuli!$A$2,IF(AND(A8307&gt;=Stimuli!$B$3,A8307&lt;=Stimuli!$C$3),Stimuli!$A$3,IF(AND(A8307&gt;=Stimuli!$B$4,A8307&lt;=Stimuli!$C$4),Stimuli!$A$4,"")))</f>
        <v>02 e.l.f. - Power Grip Styling (30.03s)</v>
      </c>
      <c r="I8307" s="6" t="n">
        <f aca="false">(B8307-B8306)/((A8307-A8306)/1000)</f>
        <v>0.750183150183148</v>
      </c>
      <c r="J8307" s="6" t="n">
        <f aca="false">IF(OR(B8307&lt;Rules!$B$2,B8307&gt;Rules!$B$3,ABS(I8307)&gt;Rules!$B$4,OR(B8308&lt;Rules!$B$2,B8308&gt;Rules!$B$3,ABS(I8308)&gt;Rules!$B$4)),1,0)</f>
        <v>0</v>
      </c>
      <c r="K8307" s="6" t="str">
        <f aca="false">IF(F8307=1,COUNTIF($F$2:F8307,1),"")</f>
        <v/>
      </c>
    </row>
    <row r="8308" customFormat="false" ht="15" hidden="false" customHeight="false" outlineLevel="0" collapsed="false">
      <c r="A8308" s="6" t="n">
        <v>65222.243</v>
      </c>
      <c r="B8308" s="6" t="n">
        <v>2.22637362637363</v>
      </c>
      <c r="C8308" s="6" t="n">
        <v>80</v>
      </c>
      <c r="D8308" s="6" t="n">
        <v>-1</v>
      </c>
      <c r="E8308" s="6" t="n">
        <v>2.15164835164835</v>
      </c>
      <c r="F8308" s="6" t="n">
        <v>0</v>
      </c>
      <c r="G8308" s="6" t="n">
        <v>0.208058608058608</v>
      </c>
      <c r="H8308" s="6" t="str">
        <f aca="false">IF(AND(A8308&gt;=Stimuli!$B$2,A8308&lt;=Stimuli!$C$2),Stimuli!$A$2,IF(AND(A8308&gt;=Stimuli!$B$3,A8308&lt;=Stimuli!$C$3),Stimuli!$A$3,IF(AND(A8308&gt;=Stimuli!$B$4,A8308&lt;=Stimuli!$C$4),Stimuli!$A$4,"")))</f>
        <v>02 e.l.f. - Power Grip Styling (30.03s)</v>
      </c>
      <c r="I8308" s="6" t="n">
        <f aca="false">(B8308-B8307)/((A8308-A8307)/1000)</f>
        <v>-0.937728937728878</v>
      </c>
      <c r="J8308" s="6" t="n">
        <f aca="false">IF(OR(B8308&lt;Rules!$B$2,B8308&gt;Rules!$B$3,ABS(I8308)&gt;Rules!$B$4,OR(B8309&lt;Rules!$B$2,B8309&gt;Rules!$B$3,ABS(I8309)&gt;Rules!$B$4)),1,0)</f>
        <v>0</v>
      </c>
      <c r="K8308" s="6" t="str">
        <f aca="false">IF(F8308=1,COUNTIF($F$2:F8308,1),"")</f>
        <v/>
      </c>
    </row>
    <row r="8309" customFormat="false" ht="15" hidden="false" customHeight="false" outlineLevel="0" collapsed="false">
      <c r="A8309" s="6" t="n">
        <v>65230.0555</v>
      </c>
      <c r="B8309" s="6" t="n">
        <v>2.23223443223443</v>
      </c>
      <c r="C8309" s="6" t="n">
        <v>80</v>
      </c>
      <c r="D8309" s="6" t="n">
        <v>-1</v>
      </c>
      <c r="E8309" s="6" t="n">
        <v>2.15164835164835</v>
      </c>
      <c r="F8309" s="6" t="n">
        <v>0</v>
      </c>
      <c r="G8309" s="6" t="n">
        <v>0.208058608058608</v>
      </c>
      <c r="H8309" s="6" t="str">
        <f aca="false">IF(AND(A8309&gt;=Stimuli!$B$2,A8309&lt;=Stimuli!$C$2),Stimuli!$A$2,IF(AND(A8309&gt;=Stimuli!$B$3,A8309&lt;=Stimuli!$C$3),Stimuli!$A$3,IF(AND(A8309&gt;=Stimuli!$B$4,A8309&lt;=Stimuli!$C$4),Stimuli!$A$4,"")))</f>
        <v>02 e.l.f. - Power Grip Styling (30.03s)</v>
      </c>
      <c r="I8309" s="6" t="n">
        <f aca="false">(B8309-B8308)/((A8309-A8308)/1000)</f>
        <v>0.750183150183148</v>
      </c>
      <c r="J8309" s="6" t="n">
        <f aca="false">IF(OR(B8309&lt;Rules!$B$2,B8309&gt;Rules!$B$3,ABS(I8309)&gt;Rules!$B$4,OR(B8310&lt;Rules!$B$2,B8310&gt;Rules!$B$3,ABS(I8310)&gt;Rules!$B$4)),1,0)</f>
        <v>0</v>
      </c>
      <c r="K8309" s="6" t="str">
        <f aca="false">IF(F8309=1,COUNTIF($F$2:F8309,1),"")</f>
        <v/>
      </c>
    </row>
    <row r="8310" customFormat="false" ht="15" hidden="false" customHeight="false" outlineLevel="0" collapsed="false">
      <c r="A8310" s="6" t="n">
        <v>65237.868</v>
      </c>
      <c r="B8310" s="6" t="n">
        <v>2.22490842490843</v>
      </c>
      <c r="C8310" s="6" t="n">
        <v>80</v>
      </c>
      <c r="D8310" s="6" t="n">
        <v>-1</v>
      </c>
      <c r="E8310" s="6" t="n">
        <v>2.15164835164835</v>
      </c>
      <c r="F8310" s="6" t="n">
        <v>0</v>
      </c>
      <c r="G8310" s="6" t="n">
        <v>0.208058608058608</v>
      </c>
      <c r="H8310" s="6" t="str">
        <f aca="false">IF(AND(A8310&gt;=Stimuli!$B$2,A8310&lt;=Stimuli!$C$2),Stimuli!$A$2,IF(AND(A8310&gt;=Stimuli!$B$3,A8310&lt;=Stimuli!$C$3),Stimuli!$A$3,IF(AND(A8310&gt;=Stimuli!$B$4,A8310&lt;=Stimuli!$C$4),Stimuli!$A$4,"")))</f>
        <v>02 e.l.f. - Power Grip Styling (30.03s)</v>
      </c>
      <c r="I8310" s="6" t="n">
        <f aca="false">(B8310-B8309)/((A8310-A8309)/1000)</f>
        <v>-0.937728937728878</v>
      </c>
      <c r="J8310" s="6" t="n">
        <f aca="false">IF(OR(B8310&lt;Rules!$B$2,B8310&gt;Rules!$B$3,ABS(I8310)&gt;Rules!$B$4,OR(B8311&lt;Rules!$B$2,B8311&gt;Rules!$B$3,ABS(I8311)&gt;Rules!$B$4)),1,0)</f>
        <v>0</v>
      </c>
      <c r="K8310" s="6" t="str">
        <f aca="false">IF(F8310=1,COUNTIF($F$2:F8310,1),"")</f>
        <v/>
      </c>
    </row>
    <row r="8311" customFormat="false" ht="15" hidden="false" customHeight="false" outlineLevel="0" collapsed="false">
      <c r="A8311" s="6" t="n">
        <v>65245.6805</v>
      </c>
      <c r="B8311" s="6" t="n">
        <v>2.22930402930403</v>
      </c>
      <c r="C8311" s="6" t="n">
        <v>80</v>
      </c>
      <c r="D8311" s="6" t="n">
        <v>-1</v>
      </c>
      <c r="E8311" s="6" t="n">
        <v>2.15164835164835</v>
      </c>
      <c r="F8311" s="6" t="n">
        <v>0</v>
      </c>
      <c r="G8311" s="6" t="n">
        <v>0.208058608058608</v>
      </c>
      <c r="H8311" s="6" t="str">
        <f aca="false">IF(AND(A8311&gt;=Stimuli!$B$2,A8311&lt;=Stimuli!$C$2),Stimuli!$A$2,IF(AND(A8311&gt;=Stimuli!$B$3,A8311&lt;=Stimuli!$C$3),Stimuli!$A$3,IF(AND(A8311&gt;=Stimuli!$B$4,A8311&lt;=Stimuli!$C$4),Stimuli!$A$4,"")))</f>
        <v>02 e.l.f. - Power Grip Styling (30.03s)</v>
      </c>
      <c r="I8311" s="6" t="n">
        <f aca="false">(B8311-B8310)/((A8311-A8310)/1000)</f>
        <v>0.562637362637304</v>
      </c>
      <c r="J8311" s="6" t="n">
        <f aca="false">IF(OR(B8311&lt;Rules!$B$2,B8311&gt;Rules!$B$3,ABS(I8311)&gt;Rules!$B$4,OR(B8312&lt;Rules!$B$2,B8312&gt;Rules!$B$3,ABS(I8312)&gt;Rules!$B$4)),1,0)</f>
        <v>0</v>
      </c>
      <c r="K8311" s="6" t="str">
        <f aca="false">IF(F8311=1,COUNTIF($F$2:F8311,1),"")</f>
        <v/>
      </c>
    </row>
    <row r="8312" customFormat="false" ht="15" hidden="false" customHeight="false" outlineLevel="0" collapsed="false">
      <c r="A8312" s="6" t="n">
        <v>65253.493</v>
      </c>
      <c r="B8312" s="6" t="n">
        <v>2.22490842490843</v>
      </c>
      <c r="C8312" s="6" t="n">
        <v>80</v>
      </c>
      <c r="D8312" s="6" t="n">
        <v>742.1875</v>
      </c>
      <c r="E8312" s="6" t="n">
        <v>2.15164835164835</v>
      </c>
      <c r="F8312" s="6" t="n">
        <v>0</v>
      </c>
      <c r="G8312" s="6" t="n">
        <v>0.208058608058608</v>
      </c>
      <c r="H8312" s="6" t="str">
        <f aca="false">IF(AND(A8312&gt;=Stimuli!$B$2,A8312&lt;=Stimuli!$C$2),Stimuli!$A$2,IF(AND(A8312&gt;=Stimuli!$B$3,A8312&lt;=Stimuli!$C$3),Stimuli!$A$3,IF(AND(A8312&gt;=Stimuli!$B$4,A8312&lt;=Stimuli!$C$4),Stimuli!$A$4,"")))</f>
        <v>02 e.l.f. - Power Grip Styling (30.03s)</v>
      </c>
      <c r="I8312" s="6" t="n">
        <f aca="false">(B8312-B8311)/((A8312-A8311)/1000)</f>
        <v>-0.562637362637304</v>
      </c>
      <c r="J8312" s="6" t="n">
        <f aca="false">IF(OR(B8312&lt;Rules!$B$2,B8312&gt;Rules!$B$3,ABS(I8312)&gt;Rules!$B$4,OR(B8313&lt;Rules!$B$2,B8313&gt;Rules!$B$3,ABS(I8313)&gt;Rules!$B$4)),1,0)</f>
        <v>0</v>
      </c>
      <c r="K8312" s="6" t="str">
        <f aca="false">IF(F8312=1,COUNTIF($F$2:F8312,1),"")</f>
        <v/>
      </c>
    </row>
    <row r="8313" customFormat="false" ht="15" hidden="false" customHeight="false" outlineLevel="0" collapsed="false">
      <c r="A8313" s="6" t="n">
        <v>65261.3055</v>
      </c>
      <c r="B8313" s="6" t="n">
        <v>2.22637362637363</v>
      </c>
      <c r="C8313" s="6" t="n">
        <v>80</v>
      </c>
      <c r="D8313" s="6" t="n">
        <v>-1</v>
      </c>
      <c r="E8313" s="6" t="n">
        <v>2.15164835164835</v>
      </c>
      <c r="F8313" s="6" t="n">
        <v>0</v>
      </c>
      <c r="G8313" s="6" t="n">
        <v>0.208058608058608</v>
      </c>
      <c r="H8313" s="6" t="str">
        <f aca="false">IF(AND(A8313&gt;=Stimuli!$B$2,A8313&lt;=Stimuli!$C$2),Stimuli!$A$2,IF(AND(A8313&gt;=Stimuli!$B$3,A8313&lt;=Stimuli!$C$3),Stimuli!$A$3,IF(AND(A8313&gt;=Stimuli!$B$4,A8313&lt;=Stimuli!$C$4),Stimuli!$A$4,"")))</f>
        <v>02 e.l.f. - Power Grip Styling (30.03s)</v>
      </c>
      <c r="I8313" s="6" t="n">
        <f aca="false">(B8313-B8312)/((A8313-A8312)/1000)</f>
        <v>0.18754578754573</v>
      </c>
      <c r="J8313" s="6" t="n">
        <f aca="false">IF(OR(B8313&lt;Rules!$B$2,B8313&gt;Rules!$B$3,ABS(I8313)&gt;Rules!$B$4,OR(B8314&lt;Rules!$B$2,B8314&gt;Rules!$B$3,ABS(I8314)&gt;Rules!$B$4)),1,0)</f>
        <v>0</v>
      </c>
      <c r="K8313" s="6" t="str">
        <f aca="false">IF(F8313=1,COUNTIF($F$2:F8313,1),"")</f>
        <v/>
      </c>
    </row>
    <row r="8314" customFormat="false" ht="15" hidden="false" customHeight="false" outlineLevel="0" collapsed="false">
      <c r="A8314" s="6" t="n">
        <v>65269.118</v>
      </c>
      <c r="B8314" s="6" t="n">
        <v>2.22637362637363</v>
      </c>
      <c r="C8314" s="6" t="n">
        <v>80</v>
      </c>
      <c r="D8314" s="6" t="n">
        <v>-1</v>
      </c>
      <c r="E8314" s="6" t="n">
        <v>2.15164835164835</v>
      </c>
      <c r="F8314" s="6" t="n">
        <v>0</v>
      </c>
      <c r="G8314" s="6" t="n">
        <v>0.208058608058608</v>
      </c>
      <c r="H8314" s="6" t="str">
        <f aca="false">IF(AND(A8314&gt;=Stimuli!$B$2,A8314&lt;=Stimuli!$C$2),Stimuli!$A$2,IF(AND(A8314&gt;=Stimuli!$B$3,A8314&lt;=Stimuli!$C$3),Stimuli!$A$3,IF(AND(A8314&gt;=Stimuli!$B$4,A8314&lt;=Stimuli!$C$4),Stimuli!$A$4,"")))</f>
        <v>02 e.l.f. - Power Grip Styling (30.03s)</v>
      </c>
      <c r="I8314" s="6" t="n">
        <f aca="false">(B8314-B8313)/((A8314-A8313)/1000)</f>
        <v>0</v>
      </c>
      <c r="J8314" s="6" t="n">
        <f aca="false">IF(OR(B8314&lt;Rules!$B$2,B8314&gt;Rules!$B$3,ABS(I8314)&gt;Rules!$B$4,OR(B8315&lt;Rules!$B$2,B8315&gt;Rules!$B$3,ABS(I8315)&gt;Rules!$B$4)),1,0)</f>
        <v>0</v>
      </c>
      <c r="K8314" s="6" t="str">
        <f aca="false">IF(F8314=1,COUNTIF($F$2:F8314,1),"")</f>
        <v/>
      </c>
    </row>
    <row r="8315" customFormat="false" ht="15" hidden="false" customHeight="false" outlineLevel="0" collapsed="false">
      <c r="A8315" s="6" t="n">
        <v>65276.9305</v>
      </c>
      <c r="B8315" s="6" t="n">
        <v>2.22344322344322</v>
      </c>
      <c r="C8315" s="6" t="n">
        <v>80</v>
      </c>
      <c r="D8315" s="6" t="n">
        <v>-1</v>
      </c>
      <c r="E8315" s="6" t="n">
        <v>2.15164835164835</v>
      </c>
      <c r="F8315" s="6" t="n">
        <v>0</v>
      </c>
      <c r="G8315" s="6" t="n">
        <v>0.208058608058608</v>
      </c>
      <c r="H8315" s="6" t="str">
        <f aca="false">IF(AND(A8315&gt;=Stimuli!$B$2,A8315&lt;=Stimuli!$C$2),Stimuli!$A$2,IF(AND(A8315&gt;=Stimuli!$B$3,A8315&lt;=Stimuli!$C$3),Stimuli!$A$3,IF(AND(A8315&gt;=Stimuli!$B$4,A8315&lt;=Stimuli!$C$4),Stimuli!$A$4,"")))</f>
        <v>02 e.l.f. - Power Grip Styling (30.03s)</v>
      </c>
      <c r="I8315" s="6" t="n">
        <f aca="false">(B8315-B8314)/((A8315-A8314)/1000)</f>
        <v>-0.37509157509146</v>
      </c>
      <c r="J8315" s="6" t="n">
        <f aca="false">IF(OR(B8315&lt;Rules!$B$2,B8315&gt;Rules!$B$3,ABS(I8315)&gt;Rules!$B$4,OR(B8316&lt;Rules!$B$2,B8316&gt;Rules!$B$3,ABS(I8316)&gt;Rules!$B$4)),1,0)</f>
        <v>0</v>
      </c>
      <c r="K8315" s="6" t="str">
        <f aca="false">IF(F8315=1,COUNTIF($F$2:F8315,1),"")</f>
        <v/>
      </c>
    </row>
    <row r="8316" customFormat="false" ht="15" hidden="false" customHeight="false" outlineLevel="0" collapsed="false">
      <c r="A8316" s="6" t="n">
        <v>65284.743</v>
      </c>
      <c r="B8316" s="6" t="n">
        <v>2.22637362637363</v>
      </c>
      <c r="C8316" s="6" t="n">
        <v>80</v>
      </c>
      <c r="D8316" s="6" t="n">
        <v>-1</v>
      </c>
      <c r="E8316" s="6" t="n">
        <v>2.15164835164835</v>
      </c>
      <c r="F8316" s="6" t="n">
        <v>0</v>
      </c>
      <c r="G8316" s="6" t="n">
        <v>0.208058608058608</v>
      </c>
      <c r="H8316" s="6" t="str">
        <f aca="false">IF(AND(A8316&gt;=Stimuli!$B$2,A8316&lt;=Stimuli!$C$2),Stimuli!$A$2,IF(AND(A8316&gt;=Stimuli!$B$3,A8316&lt;=Stimuli!$C$3),Stimuli!$A$3,IF(AND(A8316&gt;=Stimuli!$B$4,A8316&lt;=Stimuli!$C$4),Stimuli!$A$4,"")))</f>
        <v>02 e.l.f. - Power Grip Styling (30.03s)</v>
      </c>
      <c r="I8316" s="6" t="n">
        <f aca="false">(B8316-B8315)/((A8316-A8315)/1000)</f>
        <v>0.37509157509146</v>
      </c>
      <c r="J8316" s="6" t="n">
        <f aca="false">IF(OR(B8316&lt;Rules!$B$2,B8316&gt;Rules!$B$3,ABS(I8316)&gt;Rules!$B$4,OR(B8317&lt;Rules!$B$2,B8317&gt;Rules!$B$3,ABS(I8317)&gt;Rules!$B$4)),1,0)</f>
        <v>0</v>
      </c>
      <c r="K8316" s="6" t="str">
        <f aca="false">IF(F8316=1,COUNTIF($F$2:F8316,1),"")</f>
        <v/>
      </c>
    </row>
    <row r="8317" customFormat="false" ht="15" hidden="false" customHeight="false" outlineLevel="0" collapsed="false">
      <c r="A8317" s="6" t="n">
        <v>65292.5555</v>
      </c>
      <c r="B8317" s="6" t="n">
        <v>2.22197802197802</v>
      </c>
      <c r="C8317" s="6" t="n">
        <v>80</v>
      </c>
      <c r="D8317" s="6" t="n">
        <v>-1</v>
      </c>
      <c r="E8317" s="6" t="n">
        <v>2.15164835164835</v>
      </c>
      <c r="F8317" s="6" t="n">
        <v>0</v>
      </c>
      <c r="G8317" s="6" t="n">
        <v>0.208058608058608</v>
      </c>
      <c r="H8317" s="6" t="str">
        <f aca="false">IF(AND(A8317&gt;=Stimuli!$B$2,A8317&lt;=Stimuli!$C$2),Stimuli!$A$2,IF(AND(A8317&gt;=Stimuli!$B$3,A8317&lt;=Stimuli!$C$3),Stimuli!$A$3,IF(AND(A8317&gt;=Stimuli!$B$4,A8317&lt;=Stimuli!$C$4),Stimuli!$A$4,"")))</f>
        <v>02 e.l.f. - Power Grip Styling (30.03s)</v>
      </c>
      <c r="I8317" s="6" t="n">
        <f aca="false">(B8317-B8316)/((A8317-A8316)/1000)</f>
        <v>-0.562637362637304</v>
      </c>
      <c r="J8317" s="6" t="n">
        <f aca="false">IF(OR(B8317&lt;Rules!$B$2,B8317&gt;Rules!$B$3,ABS(I8317)&gt;Rules!$B$4,OR(B8318&lt;Rules!$B$2,B8318&gt;Rules!$B$3,ABS(I8318)&gt;Rules!$B$4)),1,0)</f>
        <v>0</v>
      </c>
      <c r="K8317" s="6" t="str">
        <f aca="false">IF(F8317=1,COUNTIF($F$2:F8317,1),"")</f>
        <v/>
      </c>
    </row>
    <row r="8318" customFormat="false" ht="15" hidden="false" customHeight="false" outlineLevel="0" collapsed="false">
      <c r="A8318" s="6" t="n">
        <v>65300.368</v>
      </c>
      <c r="B8318" s="6" t="n">
        <v>2.22490842490843</v>
      </c>
      <c r="C8318" s="6" t="n">
        <v>80</v>
      </c>
      <c r="D8318" s="6" t="n">
        <v>-1</v>
      </c>
      <c r="E8318" s="6" t="n">
        <v>2.15164835164835</v>
      </c>
      <c r="F8318" s="6" t="n">
        <v>0</v>
      </c>
      <c r="G8318" s="6" t="n">
        <v>0.208058608058608</v>
      </c>
      <c r="H8318" s="6" t="str">
        <f aca="false">IF(AND(A8318&gt;=Stimuli!$B$2,A8318&lt;=Stimuli!$C$2),Stimuli!$A$2,IF(AND(A8318&gt;=Stimuli!$B$3,A8318&lt;=Stimuli!$C$3),Stimuli!$A$3,IF(AND(A8318&gt;=Stimuli!$B$4,A8318&lt;=Stimuli!$C$4),Stimuli!$A$4,"")))</f>
        <v>02 e.l.f. - Power Grip Styling (30.03s)</v>
      </c>
      <c r="I8318" s="6" t="n">
        <f aca="false">(B8318-B8317)/((A8318-A8317)/1000)</f>
        <v>0.375091575091574</v>
      </c>
      <c r="J8318" s="6" t="n">
        <f aca="false">IF(OR(B8318&lt;Rules!$B$2,B8318&gt;Rules!$B$3,ABS(I8318)&gt;Rules!$B$4,OR(B8319&lt;Rules!$B$2,B8319&gt;Rules!$B$3,ABS(I8319)&gt;Rules!$B$4)),1,0)</f>
        <v>0</v>
      </c>
      <c r="K8318" s="6" t="str">
        <f aca="false">IF(F8318=1,COUNTIF($F$2:F8318,1),"")</f>
        <v/>
      </c>
    </row>
    <row r="8319" customFormat="false" ht="15" hidden="false" customHeight="false" outlineLevel="0" collapsed="false">
      <c r="A8319" s="6" t="n">
        <v>65308.1805</v>
      </c>
      <c r="B8319" s="6" t="n">
        <v>2.22051282051282</v>
      </c>
      <c r="C8319" s="6" t="n">
        <v>80</v>
      </c>
      <c r="D8319" s="6" t="n">
        <v>-1</v>
      </c>
      <c r="E8319" s="6" t="n">
        <v>2.15164835164835</v>
      </c>
      <c r="F8319" s="6" t="n">
        <v>0</v>
      </c>
      <c r="G8319" s="6" t="n">
        <v>0.208058608058608</v>
      </c>
      <c r="H8319" s="6" t="str">
        <f aca="false">IF(AND(A8319&gt;=Stimuli!$B$2,A8319&lt;=Stimuli!$C$2),Stimuli!$A$2,IF(AND(A8319&gt;=Stimuli!$B$3,A8319&lt;=Stimuli!$C$3),Stimuli!$A$3,IF(AND(A8319&gt;=Stimuli!$B$4,A8319&lt;=Stimuli!$C$4),Stimuli!$A$4,"")))</f>
        <v>02 e.l.f. - Power Grip Styling (30.03s)</v>
      </c>
      <c r="I8319" s="6" t="n">
        <f aca="false">(B8319-B8318)/((A8319-A8318)/1000)</f>
        <v>-0.562637362637418</v>
      </c>
      <c r="J8319" s="6" t="n">
        <f aca="false">IF(OR(B8319&lt;Rules!$B$2,B8319&gt;Rules!$B$3,ABS(I8319)&gt;Rules!$B$4,OR(B8320&lt;Rules!$B$2,B8320&gt;Rules!$B$3,ABS(I8320)&gt;Rules!$B$4)),1,0)</f>
        <v>0</v>
      </c>
      <c r="K8319" s="6" t="str">
        <f aca="false">IF(F8319=1,COUNTIF($F$2:F8319,1),"")</f>
        <v/>
      </c>
    </row>
    <row r="8320" customFormat="false" ht="15" hidden="false" customHeight="false" outlineLevel="0" collapsed="false">
      <c r="A8320" s="6" t="n">
        <v>65315.993</v>
      </c>
      <c r="B8320" s="6" t="n">
        <v>2.22490842490843</v>
      </c>
      <c r="C8320" s="6" t="n">
        <v>80</v>
      </c>
      <c r="D8320" s="6" t="n">
        <v>-1</v>
      </c>
      <c r="E8320" s="6" t="n">
        <v>2.15164835164835</v>
      </c>
      <c r="F8320" s="6" t="n">
        <v>0</v>
      </c>
      <c r="G8320" s="6" t="n">
        <v>0.208058608058608</v>
      </c>
      <c r="H8320" s="6" t="str">
        <f aca="false">IF(AND(A8320&gt;=Stimuli!$B$2,A8320&lt;=Stimuli!$C$2),Stimuli!$A$2,IF(AND(A8320&gt;=Stimuli!$B$3,A8320&lt;=Stimuli!$C$3),Stimuli!$A$3,IF(AND(A8320&gt;=Stimuli!$B$4,A8320&lt;=Stimuli!$C$4),Stimuli!$A$4,"")))</f>
        <v>02 e.l.f. - Power Grip Styling (30.03s)</v>
      </c>
      <c r="I8320" s="6" t="n">
        <f aca="false">(B8320-B8319)/((A8320-A8319)/1000)</f>
        <v>0.562637362637418</v>
      </c>
      <c r="J8320" s="6" t="n">
        <f aca="false">IF(OR(B8320&lt;Rules!$B$2,B8320&gt;Rules!$B$3,ABS(I8320)&gt;Rules!$B$4,OR(B8321&lt;Rules!$B$2,B8321&gt;Rules!$B$3,ABS(I8321)&gt;Rules!$B$4)),1,0)</f>
        <v>0</v>
      </c>
      <c r="K8320" s="6" t="str">
        <f aca="false">IF(F8320=1,COUNTIF($F$2:F8320,1),"")</f>
        <v/>
      </c>
    </row>
    <row r="8321" customFormat="false" ht="15" hidden="false" customHeight="false" outlineLevel="0" collapsed="false">
      <c r="A8321" s="6" t="n">
        <v>65323.8055</v>
      </c>
      <c r="B8321" s="6" t="n">
        <v>2.21758241758242</v>
      </c>
      <c r="C8321" s="6" t="n">
        <v>80</v>
      </c>
      <c r="D8321" s="6" t="n">
        <v>-1</v>
      </c>
      <c r="E8321" s="6" t="n">
        <v>2.15164835164835</v>
      </c>
      <c r="F8321" s="6" t="n">
        <v>0</v>
      </c>
      <c r="G8321" s="6" t="n">
        <v>0.208058608058608</v>
      </c>
      <c r="H8321" s="6" t="str">
        <f aca="false">IF(AND(A8321&gt;=Stimuli!$B$2,A8321&lt;=Stimuli!$C$2),Stimuli!$A$2,IF(AND(A8321&gt;=Stimuli!$B$3,A8321&lt;=Stimuli!$C$3),Stimuli!$A$3,IF(AND(A8321&gt;=Stimuli!$B$4,A8321&lt;=Stimuli!$C$4),Stimuli!$A$4,"")))</f>
        <v>02 e.l.f. - Power Grip Styling (30.03s)</v>
      </c>
      <c r="I8321" s="6" t="n">
        <f aca="false">(B8321-B8320)/((A8321-A8320)/1000)</f>
        <v>-0.937728937728878</v>
      </c>
      <c r="J8321" s="6" t="n">
        <f aca="false">IF(OR(B8321&lt;Rules!$B$2,B8321&gt;Rules!$B$3,ABS(I8321)&gt;Rules!$B$4,OR(B8322&lt;Rules!$B$2,B8322&gt;Rules!$B$3,ABS(I8322)&gt;Rules!$B$4)),1,0)</f>
        <v>0</v>
      </c>
      <c r="K8321" s="6" t="str">
        <f aca="false">IF(F8321=1,COUNTIF($F$2:F8321,1),"")</f>
        <v/>
      </c>
    </row>
    <row r="8322" customFormat="false" ht="15" hidden="false" customHeight="false" outlineLevel="0" collapsed="false">
      <c r="A8322" s="6" t="n">
        <v>65331.618</v>
      </c>
      <c r="B8322" s="6" t="n">
        <v>2.22490842490843</v>
      </c>
      <c r="C8322" s="6" t="n">
        <v>80</v>
      </c>
      <c r="D8322" s="6" t="n">
        <v>-1</v>
      </c>
      <c r="E8322" s="6" t="n">
        <v>2.15164835164835</v>
      </c>
      <c r="F8322" s="6" t="n">
        <v>0</v>
      </c>
      <c r="G8322" s="6" t="n">
        <v>0.208058608058608</v>
      </c>
      <c r="H8322" s="6" t="str">
        <f aca="false">IF(AND(A8322&gt;=Stimuli!$B$2,A8322&lt;=Stimuli!$C$2),Stimuli!$A$2,IF(AND(A8322&gt;=Stimuli!$B$3,A8322&lt;=Stimuli!$C$3),Stimuli!$A$3,IF(AND(A8322&gt;=Stimuli!$B$4,A8322&lt;=Stimuli!$C$4),Stimuli!$A$4,"")))</f>
        <v>02 e.l.f. - Power Grip Styling (30.03s)</v>
      </c>
      <c r="I8322" s="6" t="n">
        <f aca="false">(B8322-B8321)/((A8322-A8321)/1000)</f>
        <v>0.937728937728878</v>
      </c>
      <c r="J8322" s="6" t="n">
        <f aca="false">IF(OR(B8322&lt;Rules!$B$2,B8322&gt;Rules!$B$3,ABS(I8322)&gt;Rules!$B$4,OR(B8323&lt;Rules!$B$2,B8323&gt;Rules!$B$3,ABS(I8323)&gt;Rules!$B$4)),1,0)</f>
        <v>0</v>
      </c>
      <c r="K8322" s="6" t="str">
        <f aca="false">IF(F8322=1,COUNTIF($F$2:F8322,1),"")</f>
        <v/>
      </c>
    </row>
    <row r="8323" customFormat="false" ht="15" hidden="false" customHeight="false" outlineLevel="0" collapsed="false">
      <c r="A8323" s="6" t="n">
        <v>65339.4305</v>
      </c>
      <c r="B8323" s="6" t="n">
        <v>2.21611721611722</v>
      </c>
      <c r="C8323" s="6" t="n">
        <v>80</v>
      </c>
      <c r="D8323" s="6" t="n">
        <v>-1</v>
      </c>
      <c r="E8323" s="6" t="n">
        <v>2.15164835164835</v>
      </c>
      <c r="F8323" s="6" t="n">
        <v>0</v>
      </c>
      <c r="G8323" s="6" t="n">
        <v>0.208058608058608</v>
      </c>
      <c r="H8323" s="6" t="str">
        <f aca="false">IF(AND(A8323&gt;=Stimuli!$B$2,A8323&lt;=Stimuli!$C$2),Stimuli!$A$2,IF(AND(A8323&gt;=Stimuli!$B$3,A8323&lt;=Stimuli!$C$3),Stimuli!$A$3,IF(AND(A8323&gt;=Stimuli!$B$4,A8323&lt;=Stimuli!$C$4),Stimuli!$A$4,"")))</f>
        <v>02 e.l.f. - Power Grip Styling (30.03s)</v>
      </c>
      <c r="I8323" s="6" t="n">
        <f aca="false">(B8323-B8322)/((A8323-A8322)/1000)</f>
        <v>-1.12527472527478</v>
      </c>
      <c r="J8323" s="6" t="n">
        <f aca="false">IF(OR(B8323&lt;Rules!$B$2,B8323&gt;Rules!$B$3,ABS(I8323)&gt;Rules!$B$4,OR(B8324&lt;Rules!$B$2,B8324&gt;Rules!$B$3,ABS(I8324)&gt;Rules!$B$4)),1,0)</f>
        <v>0</v>
      </c>
      <c r="K8323" s="6" t="str">
        <f aca="false">IF(F8323=1,COUNTIF($F$2:F8323,1),"")</f>
        <v/>
      </c>
    </row>
    <row r="8324" customFormat="false" ht="15" hidden="false" customHeight="false" outlineLevel="0" collapsed="false">
      <c r="A8324" s="6" t="n">
        <v>65347.243</v>
      </c>
      <c r="B8324" s="6" t="n">
        <v>2.22344322344322</v>
      </c>
      <c r="C8324" s="6" t="n">
        <v>80</v>
      </c>
      <c r="D8324" s="6" t="n">
        <v>-1</v>
      </c>
      <c r="E8324" s="6" t="n">
        <v>2.15164835164835</v>
      </c>
      <c r="F8324" s="6" t="n">
        <v>0</v>
      </c>
      <c r="G8324" s="6" t="n">
        <v>0.208058608058608</v>
      </c>
      <c r="H8324" s="6" t="str">
        <f aca="false">IF(AND(A8324&gt;=Stimuli!$B$2,A8324&lt;=Stimuli!$C$2),Stimuli!$A$2,IF(AND(A8324&gt;=Stimuli!$B$3,A8324&lt;=Stimuli!$C$3),Stimuli!$A$3,IF(AND(A8324&gt;=Stimuli!$B$4,A8324&lt;=Stimuli!$C$4),Stimuli!$A$4,"")))</f>
        <v>02 e.l.f. - Power Grip Styling (30.03s)</v>
      </c>
      <c r="I8324" s="6" t="n">
        <f aca="false">(B8324-B8323)/((A8324-A8323)/1000)</f>
        <v>0.937728937729048</v>
      </c>
      <c r="J8324" s="6" t="n">
        <f aca="false">IF(OR(B8324&lt;Rules!$B$2,B8324&gt;Rules!$B$3,ABS(I8324)&gt;Rules!$B$4,OR(B8325&lt;Rules!$B$2,B8325&gt;Rules!$B$3,ABS(I8325)&gt;Rules!$B$4)),1,0)</f>
        <v>0</v>
      </c>
      <c r="K8324" s="6" t="str">
        <f aca="false">IF(F8324=1,COUNTIF($F$2:F8324,1),"")</f>
        <v/>
      </c>
    </row>
    <row r="8325" customFormat="false" ht="15" hidden="false" customHeight="false" outlineLevel="0" collapsed="false">
      <c r="A8325" s="6" t="n">
        <v>65355.0555</v>
      </c>
      <c r="B8325" s="6" t="n">
        <v>2.21611721611722</v>
      </c>
      <c r="C8325" s="6" t="n">
        <v>80</v>
      </c>
      <c r="D8325" s="6" t="n">
        <v>-1</v>
      </c>
      <c r="E8325" s="6" t="n">
        <v>2.15164835164835</v>
      </c>
      <c r="F8325" s="6" t="n">
        <v>0</v>
      </c>
      <c r="G8325" s="6" t="n">
        <v>0.208058608058608</v>
      </c>
      <c r="H8325" s="6" t="str">
        <f aca="false">IF(AND(A8325&gt;=Stimuli!$B$2,A8325&lt;=Stimuli!$C$2),Stimuli!$A$2,IF(AND(A8325&gt;=Stimuli!$B$3,A8325&lt;=Stimuli!$C$3),Stimuli!$A$3,IF(AND(A8325&gt;=Stimuli!$B$4,A8325&lt;=Stimuli!$C$4),Stimuli!$A$4,"")))</f>
        <v>02 e.l.f. - Power Grip Styling (30.03s)</v>
      </c>
      <c r="I8325" s="6" t="n">
        <f aca="false">(B8325-B8324)/((A8325-A8324)/1000)</f>
        <v>-0.937728937729048</v>
      </c>
      <c r="J8325" s="6" t="n">
        <f aca="false">IF(OR(B8325&lt;Rules!$B$2,B8325&gt;Rules!$B$3,ABS(I8325)&gt;Rules!$B$4,OR(B8326&lt;Rules!$B$2,B8326&gt;Rules!$B$3,ABS(I8326)&gt;Rules!$B$4)),1,0)</f>
        <v>0</v>
      </c>
      <c r="K8325" s="6" t="str">
        <f aca="false">IF(F8325=1,COUNTIF($F$2:F8325,1),"")</f>
        <v/>
      </c>
    </row>
    <row r="8326" customFormat="false" ht="15" hidden="false" customHeight="false" outlineLevel="0" collapsed="false">
      <c r="A8326" s="6" t="n">
        <v>65362.868</v>
      </c>
      <c r="B8326" s="6" t="n">
        <v>2.22051282051282</v>
      </c>
      <c r="C8326" s="6" t="n">
        <v>80</v>
      </c>
      <c r="D8326" s="6" t="n">
        <v>-1</v>
      </c>
      <c r="E8326" s="6" t="n">
        <v>2.15164835164835</v>
      </c>
      <c r="F8326" s="6" t="n">
        <v>0</v>
      </c>
      <c r="G8326" s="6" t="n">
        <v>0.208058608058608</v>
      </c>
      <c r="H8326" s="6" t="str">
        <f aca="false">IF(AND(A8326&gt;=Stimuli!$B$2,A8326&lt;=Stimuli!$C$2),Stimuli!$A$2,IF(AND(A8326&gt;=Stimuli!$B$3,A8326&lt;=Stimuli!$C$3),Stimuli!$A$3,IF(AND(A8326&gt;=Stimuli!$B$4,A8326&lt;=Stimuli!$C$4),Stimuli!$A$4,"")))</f>
        <v>02 e.l.f. - Power Grip Styling (30.03s)</v>
      </c>
      <c r="I8326" s="6" t="n">
        <f aca="false">(B8326-B8325)/((A8326-A8325)/1000)</f>
        <v>0.562637362637361</v>
      </c>
      <c r="J8326" s="6" t="n">
        <f aca="false">IF(OR(B8326&lt;Rules!$B$2,B8326&gt;Rules!$B$3,ABS(I8326)&gt;Rules!$B$4,OR(B8327&lt;Rules!$B$2,B8327&gt;Rules!$B$3,ABS(I8327)&gt;Rules!$B$4)),1,0)</f>
        <v>0</v>
      </c>
      <c r="K8326" s="6" t="str">
        <f aca="false">IF(F8326=1,COUNTIF($F$2:F8326,1),"")</f>
        <v/>
      </c>
    </row>
    <row r="8327" customFormat="false" ht="15" hidden="false" customHeight="false" outlineLevel="0" collapsed="false">
      <c r="A8327" s="6" t="n">
        <v>65370.6805</v>
      </c>
      <c r="B8327" s="6" t="n">
        <v>2.21465201465201</v>
      </c>
      <c r="C8327" s="6" t="n">
        <v>80</v>
      </c>
      <c r="D8327" s="6" t="n">
        <v>-1</v>
      </c>
      <c r="E8327" s="6" t="n">
        <v>2.15164835164835</v>
      </c>
      <c r="F8327" s="6" t="n">
        <v>0</v>
      </c>
      <c r="G8327" s="6" t="n">
        <v>0.208058608058608</v>
      </c>
      <c r="H8327" s="6" t="str">
        <f aca="false">IF(AND(A8327&gt;=Stimuli!$B$2,A8327&lt;=Stimuli!$C$2),Stimuli!$A$2,IF(AND(A8327&gt;=Stimuli!$B$3,A8327&lt;=Stimuli!$C$3),Stimuli!$A$3,IF(AND(A8327&gt;=Stimuli!$B$4,A8327&lt;=Stimuli!$C$4),Stimuli!$A$4,"")))</f>
        <v>02 e.l.f. - Power Grip Styling (30.03s)</v>
      </c>
      <c r="I8327" s="6" t="n">
        <f aca="false">(B8327-B8326)/((A8327-A8326)/1000)</f>
        <v>-0.750183150183318</v>
      </c>
      <c r="J8327" s="6" t="n">
        <f aca="false">IF(OR(B8327&lt;Rules!$B$2,B8327&gt;Rules!$B$3,ABS(I8327)&gt;Rules!$B$4,OR(B8328&lt;Rules!$B$2,B8328&gt;Rules!$B$3,ABS(I8328)&gt;Rules!$B$4)),1,0)</f>
        <v>0</v>
      </c>
      <c r="K8327" s="6" t="str">
        <f aca="false">IF(F8327=1,COUNTIF($F$2:F8327,1),"")</f>
        <v/>
      </c>
    </row>
    <row r="8328" customFormat="false" ht="15" hidden="false" customHeight="false" outlineLevel="0" collapsed="false">
      <c r="A8328" s="6" t="n">
        <v>65378.493</v>
      </c>
      <c r="B8328" s="6" t="n">
        <v>2.21758241758242</v>
      </c>
      <c r="C8328" s="6" t="n">
        <v>80</v>
      </c>
      <c r="D8328" s="6" t="n">
        <v>-1</v>
      </c>
      <c r="E8328" s="6" t="n">
        <v>2.15164835164835</v>
      </c>
      <c r="F8328" s="6" t="n">
        <v>0</v>
      </c>
      <c r="G8328" s="6" t="n">
        <v>0.208058608058608</v>
      </c>
      <c r="H8328" s="6" t="str">
        <f aca="false">IF(AND(A8328&gt;=Stimuli!$B$2,A8328&lt;=Stimuli!$C$2),Stimuli!$A$2,IF(AND(A8328&gt;=Stimuli!$B$3,A8328&lt;=Stimuli!$C$3),Stimuli!$A$3,IF(AND(A8328&gt;=Stimuli!$B$4,A8328&lt;=Stimuli!$C$4),Stimuli!$A$4,"")))</f>
        <v>02 e.l.f. - Power Grip Styling (30.03s)</v>
      </c>
      <c r="I8328" s="6" t="n">
        <f aca="false">(B8328-B8327)/((A8328-A8327)/1000)</f>
        <v>0.375091575091858</v>
      </c>
      <c r="J8328" s="6" t="n">
        <f aca="false">IF(OR(B8328&lt;Rules!$B$2,B8328&gt;Rules!$B$3,ABS(I8328)&gt;Rules!$B$4,OR(B8329&lt;Rules!$B$2,B8329&gt;Rules!$B$3,ABS(I8329)&gt;Rules!$B$4)),1,0)</f>
        <v>0</v>
      </c>
      <c r="K8328" s="6" t="str">
        <f aca="false">IF(F8328=1,COUNTIF($F$2:F8328,1),"")</f>
        <v/>
      </c>
    </row>
    <row r="8329" customFormat="false" ht="15" hidden="false" customHeight="false" outlineLevel="0" collapsed="false">
      <c r="A8329" s="6" t="n">
        <v>65386.3055</v>
      </c>
      <c r="B8329" s="6" t="n">
        <v>2.21611721611722</v>
      </c>
      <c r="C8329" s="6" t="n">
        <v>80</v>
      </c>
      <c r="D8329" s="6" t="n">
        <v>-1</v>
      </c>
      <c r="E8329" s="6" t="n">
        <v>2.15164835164835</v>
      </c>
      <c r="F8329" s="6" t="n">
        <v>0</v>
      </c>
      <c r="G8329" s="6" t="n">
        <v>0.208058608058608</v>
      </c>
      <c r="H8329" s="6" t="str">
        <f aca="false">IF(AND(A8329&gt;=Stimuli!$B$2,A8329&lt;=Stimuli!$C$2),Stimuli!$A$2,IF(AND(A8329&gt;=Stimuli!$B$3,A8329&lt;=Stimuli!$C$3),Stimuli!$A$3,IF(AND(A8329&gt;=Stimuli!$B$4,A8329&lt;=Stimuli!$C$4),Stimuli!$A$4,"")))</f>
        <v>02 e.l.f. - Power Grip Styling (30.03s)</v>
      </c>
      <c r="I8329" s="6" t="n">
        <f aca="false">(B8329-B8328)/((A8329-A8328)/1000)</f>
        <v>-0.187545787545901</v>
      </c>
      <c r="J8329" s="6" t="n">
        <f aca="false">IF(OR(B8329&lt;Rules!$B$2,B8329&gt;Rules!$B$3,ABS(I8329)&gt;Rules!$B$4,OR(B8330&lt;Rules!$B$2,B8330&gt;Rules!$B$3,ABS(I8330)&gt;Rules!$B$4)),1,0)</f>
        <v>0</v>
      </c>
      <c r="K8329" s="6" t="str">
        <f aca="false">IF(F8329=1,COUNTIF($F$2:F8329,1),"")</f>
        <v/>
      </c>
    </row>
    <row r="8330" customFormat="false" ht="15" hidden="false" customHeight="false" outlineLevel="0" collapsed="false">
      <c r="A8330" s="6" t="n">
        <v>65394.118</v>
      </c>
      <c r="B8330" s="6" t="n">
        <v>2.21611721611722</v>
      </c>
      <c r="C8330" s="6" t="n">
        <v>80</v>
      </c>
      <c r="D8330" s="6" t="n">
        <v>-1</v>
      </c>
      <c r="E8330" s="6" t="n">
        <v>2.15164835164835</v>
      </c>
      <c r="F8330" s="6" t="n">
        <v>0</v>
      </c>
      <c r="G8330" s="6" t="n">
        <v>0.208058608058608</v>
      </c>
      <c r="H8330" s="6" t="str">
        <f aca="false">IF(AND(A8330&gt;=Stimuli!$B$2,A8330&lt;=Stimuli!$C$2),Stimuli!$A$2,IF(AND(A8330&gt;=Stimuli!$B$3,A8330&lt;=Stimuli!$C$3),Stimuli!$A$3,IF(AND(A8330&gt;=Stimuli!$B$4,A8330&lt;=Stimuli!$C$4),Stimuli!$A$4,"")))</f>
        <v>02 e.l.f. - Power Grip Styling (30.03s)</v>
      </c>
      <c r="I8330" s="6" t="n">
        <f aca="false">(B8330-B8329)/((A8330-A8329)/1000)</f>
        <v>0</v>
      </c>
      <c r="J8330" s="6" t="n">
        <f aca="false">IF(OR(B8330&lt;Rules!$B$2,B8330&gt;Rules!$B$3,ABS(I8330)&gt;Rules!$B$4,OR(B8331&lt;Rules!$B$2,B8331&gt;Rules!$B$3,ABS(I8331)&gt;Rules!$B$4)),1,0)</f>
        <v>0</v>
      </c>
      <c r="K8330" s="6" t="str">
        <f aca="false">IF(F8330=1,COUNTIF($F$2:F8330,1),"")</f>
        <v/>
      </c>
    </row>
    <row r="8331" customFormat="false" ht="15" hidden="false" customHeight="false" outlineLevel="0" collapsed="false">
      <c r="A8331" s="6" t="n">
        <v>65401.9305</v>
      </c>
      <c r="B8331" s="6" t="n">
        <v>2.21611721611722</v>
      </c>
      <c r="C8331" s="6" t="n">
        <v>80</v>
      </c>
      <c r="D8331" s="6" t="n">
        <v>-1</v>
      </c>
      <c r="E8331" s="6" t="n">
        <v>2.15164835164835</v>
      </c>
      <c r="F8331" s="6" t="n">
        <v>0</v>
      </c>
      <c r="G8331" s="6" t="n">
        <v>0.208058608058608</v>
      </c>
      <c r="H8331" s="6" t="str">
        <f aca="false">IF(AND(A8331&gt;=Stimuli!$B$2,A8331&lt;=Stimuli!$C$2),Stimuli!$A$2,IF(AND(A8331&gt;=Stimuli!$B$3,A8331&lt;=Stimuli!$C$3),Stimuli!$A$3,IF(AND(A8331&gt;=Stimuli!$B$4,A8331&lt;=Stimuli!$C$4),Stimuli!$A$4,"")))</f>
        <v>02 e.l.f. - Power Grip Styling (30.03s)</v>
      </c>
      <c r="I8331" s="6" t="n">
        <f aca="false">(B8331-B8330)/((A8331-A8330)/1000)</f>
        <v>0</v>
      </c>
      <c r="J8331" s="6" t="n">
        <f aca="false">IF(OR(B8331&lt;Rules!$B$2,B8331&gt;Rules!$B$3,ABS(I8331)&gt;Rules!$B$4,OR(B8332&lt;Rules!$B$2,B8332&gt;Rules!$B$3,ABS(I8332)&gt;Rules!$B$4)),1,0)</f>
        <v>0</v>
      </c>
      <c r="K8331" s="6" t="str">
        <f aca="false">IF(F8331=1,COUNTIF($F$2:F8331,1),"")</f>
        <v/>
      </c>
    </row>
    <row r="8332" customFormat="false" ht="15" hidden="false" customHeight="false" outlineLevel="0" collapsed="false">
      <c r="A8332" s="6" t="n">
        <v>65409.743</v>
      </c>
      <c r="B8332" s="6" t="n">
        <v>2.21465201465201</v>
      </c>
      <c r="C8332" s="6" t="n">
        <v>80</v>
      </c>
      <c r="D8332" s="6" t="n">
        <v>-1</v>
      </c>
      <c r="E8332" s="6" t="n">
        <v>2.15164835164835</v>
      </c>
      <c r="F8332" s="6" t="n">
        <v>0</v>
      </c>
      <c r="G8332" s="6" t="n">
        <v>0.208058608058608</v>
      </c>
      <c r="H8332" s="6" t="str">
        <f aca="false">IF(AND(A8332&gt;=Stimuli!$B$2,A8332&lt;=Stimuli!$C$2),Stimuli!$A$2,IF(AND(A8332&gt;=Stimuli!$B$3,A8332&lt;=Stimuli!$C$3),Stimuli!$A$3,IF(AND(A8332&gt;=Stimuli!$B$4,A8332&lt;=Stimuli!$C$4),Stimuli!$A$4,"")))</f>
        <v>02 e.l.f. - Power Grip Styling (30.03s)</v>
      </c>
      <c r="I8332" s="6" t="n">
        <f aca="false">(B8332-B8331)/((A8332-A8331)/1000)</f>
        <v>-0.187545787545957</v>
      </c>
      <c r="J8332" s="6" t="n">
        <f aca="false">IF(OR(B8332&lt;Rules!$B$2,B8332&gt;Rules!$B$3,ABS(I8332)&gt;Rules!$B$4,OR(B8333&lt;Rules!$B$2,B8333&gt;Rules!$B$3,ABS(I8333)&gt;Rules!$B$4)),1,0)</f>
        <v>0</v>
      </c>
      <c r="K8332" s="6" t="str">
        <f aca="false">IF(F8332=1,COUNTIF($F$2:F8332,1),"")</f>
        <v/>
      </c>
    </row>
    <row r="8333" customFormat="false" ht="15" hidden="false" customHeight="false" outlineLevel="0" collapsed="false">
      <c r="A8333" s="6" t="n">
        <v>65417.5555</v>
      </c>
      <c r="B8333" s="6" t="n">
        <v>2.21611721611722</v>
      </c>
      <c r="C8333" s="6" t="n">
        <v>80</v>
      </c>
      <c r="D8333" s="6" t="n">
        <v>-1</v>
      </c>
      <c r="E8333" s="6" t="n">
        <v>2.15164835164835</v>
      </c>
      <c r="F8333" s="6" t="n">
        <v>0</v>
      </c>
      <c r="G8333" s="6" t="n">
        <v>0.208058608058608</v>
      </c>
      <c r="H8333" s="6" t="str">
        <f aca="false">IF(AND(A8333&gt;=Stimuli!$B$2,A8333&lt;=Stimuli!$C$2),Stimuli!$A$2,IF(AND(A8333&gt;=Stimuli!$B$3,A8333&lt;=Stimuli!$C$3),Stimuli!$A$3,IF(AND(A8333&gt;=Stimuli!$B$4,A8333&lt;=Stimuli!$C$4),Stimuli!$A$4,"")))</f>
        <v>02 e.l.f. - Power Grip Styling (30.03s)</v>
      </c>
      <c r="I8333" s="6" t="n">
        <f aca="false">(B8333-B8332)/((A8333-A8332)/1000)</f>
        <v>0.187545787545957</v>
      </c>
      <c r="J8333" s="6" t="n">
        <f aca="false">IF(OR(B8333&lt;Rules!$B$2,B8333&gt;Rules!$B$3,ABS(I8333)&gt;Rules!$B$4,OR(B8334&lt;Rules!$B$2,B8334&gt;Rules!$B$3,ABS(I8334)&gt;Rules!$B$4)),1,0)</f>
        <v>0</v>
      </c>
      <c r="K8333" s="6" t="str">
        <f aca="false">IF(F8333=1,COUNTIF($F$2:F8333,1),"")</f>
        <v/>
      </c>
    </row>
    <row r="8334" customFormat="false" ht="15" hidden="false" customHeight="false" outlineLevel="0" collapsed="false">
      <c r="A8334" s="6" t="n">
        <v>65425.368</v>
      </c>
      <c r="B8334" s="6" t="n">
        <v>2.21172161172161</v>
      </c>
      <c r="C8334" s="6" t="n">
        <v>80</v>
      </c>
      <c r="D8334" s="6" t="n">
        <v>-1</v>
      </c>
      <c r="E8334" s="6" t="n">
        <v>2.15164835164835</v>
      </c>
      <c r="F8334" s="6" t="n">
        <v>0</v>
      </c>
      <c r="G8334" s="6" t="n">
        <v>0.208058608058608</v>
      </c>
      <c r="H8334" s="6" t="str">
        <f aca="false">IF(AND(A8334&gt;=Stimuli!$B$2,A8334&lt;=Stimuli!$C$2),Stimuli!$A$2,IF(AND(A8334&gt;=Stimuli!$B$3,A8334&lt;=Stimuli!$C$3),Stimuli!$A$3,IF(AND(A8334&gt;=Stimuli!$B$4,A8334&lt;=Stimuli!$C$4),Stimuli!$A$4,"")))</f>
        <v>02 e.l.f. - Power Grip Styling (30.03s)</v>
      </c>
      <c r="I8334" s="6" t="n">
        <f aca="false">(B8334-B8333)/((A8334-A8333)/1000)</f>
        <v>-0.562637362637304</v>
      </c>
      <c r="J8334" s="6" t="n">
        <f aca="false">IF(OR(B8334&lt;Rules!$B$2,B8334&gt;Rules!$B$3,ABS(I8334)&gt;Rules!$B$4,OR(B8335&lt;Rules!$B$2,B8335&gt;Rules!$B$3,ABS(I8335)&gt;Rules!$B$4)),1,0)</f>
        <v>0</v>
      </c>
      <c r="K8334" s="6" t="str">
        <f aca="false">IF(F8334=1,COUNTIF($F$2:F8334,1),"")</f>
        <v/>
      </c>
    </row>
    <row r="8335" customFormat="false" ht="15" hidden="false" customHeight="false" outlineLevel="0" collapsed="false">
      <c r="A8335" s="6" t="n">
        <v>65433.1805</v>
      </c>
      <c r="B8335" s="6" t="n">
        <v>2.21611721611722</v>
      </c>
      <c r="C8335" s="6" t="n">
        <v>80</v>
      </c>
      <c r="D8335" s="6" t="n">
        <v>-1</v>
      </c>
      <c r="E8335" s="6" t="n">
        <v>2.15164835164835</v>
      </c>
      <c r="F8335" s="6" t="n">
        <v>0</v>
      </c>
      <c r="G8335" s="6" t="n">
        <v>0.208058608058608</v>
      </c>
      <c r="H8335" s="6" t="str">
        <f aca="false">IF(AND(A8335&gt;=Stimuli!$B$2,A8335&lt;=Stimuli!$C$2),Stimuli!$A$2,IF(AND(A8335&gt;=Stimuli!$B$3,A8335&lt;=Stimuli!$C$3),Stimuli!$A$3,IF(AND(A8335&gt;=Stimuli!$B$4,A8335&lt;=Stimuli!$C$4),Stimuli!$A$4,"")))</f>
        <v>02 e.l.f. - Power Grip Styling (30.03s)</v>
      </c>
      <c r="I8335" s="6" t="n">
        <f aca="false">(B8335-B8334)/((A8335-A8334)/1000)</f>
        <v>0.562637362637304</v>
      </c>
      <c r="J8335" s="6" t="n">
        <f aca="false">IF(OR(B8335&lt;Rules!$B$2,B8335&gt;Rules!$B$3,ABS(I8335)&gt;Rules!$B$4,OR(B8336&lt;Rules!$B$2,B8336&gt;Rules!$B$3,ABS(I8336)&gt;Rules!$B$4)),1,0)</f>
        <v>0</v>
      </c>
      <c r="K8335" s="6" t="str">
        <f aca="false">IF(F8335=1,COUNTIF($F$2:F8335,1),"")</f>
        <v/>
      </c>
    </row>
    <row r="8336" customFormat="false" ht="15" hidden="false" customHeight="false" outlineLevel="0" collapsed="false">
      <c r="A8336" s="6" t="n">
        <v>65440.993</v>
      </c>
      <c r="B8336" s="6" t="n">
        <v>2.20879120879121</v>
      </c>
      <c r="C8336" s="6" t="n">
        <v>80</v>
      </c>
      <c r="D8336" s="6" t="n">
        <v>-1</v>
      </c>
      <c r="E8336" s="6" t="n">
        <v>2.15164835164835</v>
      </c>
      <c r="F8336" s="6" t="n">
        <v>0</v>
      </c>
      <c r="G8336" s="6" t="n">
        <v>0.208058608058608</v>
      </c>
      <c r="H8336" s="6" t="str">
        <f aca="false">IF(AND(A8336&gt;=Stimuli!$B$2,A8336&lt;=Stimuli!$C$2),Stimuli!$A$2,IF(AND(A8336&gt;=Stimuli!$B$3,A8336&lt;=Stimuli!$C$3),Stimuli!$A$3,IF(AND(A8336&gt;=Stimuli!$B$4,A8336&lt;=Stimuli!$C$4),Stimuli!$A$4,"")))</f>
        <v>02 e.l.f. - Power Grip Styling (30.03s)</v>
      </c>
      <c r="I8336" s="6" t="n">
        <f aca="false">(B8336-B8335)/((A8336-A8335)/1000)</f>
        <v>-0.937728937728991</v>
      </c>
      <c r="J8336" s="6" t="n">
        <f aca="false">IF(OR(B8336&lt;Rules!$B$2,B8336&gt;Rules!$B$3,ABS(I8336)&gt;Rules!$B$4,OR(B8337&lt;Rules!$B$2,B8337&gt;Rules!$B$3,ABS(I8337)&gt;Rules!$B$4)),1,0)</f>
        <v>0</v>
      </c>
      <c r="K8336" s="6" t="str">
        <f aca="false">IF(F8336=1,COUNTIF($F$2:F8336,1),"")</f>
        <v/>
      </c>
    </row>
    <row r="8337" customFormat="false" ht="15" hidden="false" customHeight="false" outlineLevel="0" collapsed="false">
      <c r="A8337" s="6" t="n">
        <v>65448.8055</v>
      </c>
      <c r="B8337" s="6" t="n">
        <v>2.21611721611722</v>
      </c>
      <c r="C8337" s="6" t="n">
        <v>80</v>
      </c>
      <c r="D8337" s="6" t="n">
        <v>-1</v>
      </c>
      <c r="E8337" s="6" t="n">
        <v>2.15164835164835</v>
      </c>
      <c r="F8337" s="6" t="n">
        <v>0</v>
      </c>
      <c r="G8337" s="6" t="n">
        <v>0.208058608058608</v>
      </c>
      <c r="H8337" s="6" t="str">
        <f aca="false">IF(AND(A8337&gt;=Stimuli!$B$2,A8337&lt;=Stimuli!$C$2),Stimuli!$A$2,IF(AND(A8337&gt;=Stimuli!$B$3,A8337&lt;=Stimuli!$C$3),Stimuli!$A$3,IF(AND(A8337&gt;=Stimuli!$B$4,A8337&lt;=Stimuli!$C$4),Stimuli!$A$4,"")))</f>
        <v>02 e.l.f. - Power Grip Styling (30.03s)</v>
      </c>
      <c r="I8337" s="6" t="n">
        <f aca="false">(B8337-B8336)/((A8337-A8336)/1000)</f>
        <v>0.937728937728991</v>
      </c>
      <c r="J8337" s="6" t="n">
        <f aca="false">IF(OR(B8337&lt;Rules!$B$2,B8337&gt;Rules!$B$3,ABS(I8337)&gt;Rules!$B$4,OR(B8338&lt;Rules!$B$2,B8338&gt;Rules!$B$3,ABS(I8338)&gt;Rules!$B$4)),1,0)</f>
        <v>0</v>
      </c>
      <c r="K8337" s="6" t="str">
        <f aca="false">IF(F8337=1,COUNTIF($F$2:F8337,1),"")</f>
        <v/>
      </c>
    </row>
    <row r="8338" customFormat="false" ht="15" hidden="false" customHeight="false" outlineLevel="0" collapsed="false">
      <c r="A8338" s="6" t="n">
        <v>65456.618</v>
      </c>
      <c r="B8338" s="6" t="n">
        <v>2.20879120879121</v>
      </c>
      <c r="C8338" s="6" t="n">
        <v>80</v>
      </c>
      <c r="D8338" s="6" t="n">
        <v>-1</v>
      </c>
      <c r="E8338" s="6" t="n">
        <v>2.15164835164835</v>
      </c>
      <c r="F8338" s="6" t="n">
        <v>0</v>
      </c>
      <c r="G8338" s="6" t="n">
        <v>0.208058608058608</v>
      </c>
      <c r="H8338" s="6" t="str">
        <f aca="false">IF(AND(A8338&gt;=Stimuli!$B$2,A8338&lt;=Stimuli!$C$2),Stimuli!$A$2,IF(AND(A8338&gt;=Stimuli!$B$3,A8338&lt;=Stimuli!$C$3),Stimuli!$A$3,IF(AND(A8338&gt;=Stimuli!$B$4,A8338&lt;=Stimuli!$C$4),Stimuli!$A$4,"")))</f>
        <v>02 e.l.f. - Power Grip Styling (30.03s)</v>
      </c>
      <c r="I8338" s="6" t="n">
        <f aca="false">(B8338-B8337)/((A8338-A8337)/1000)</f>
        <v>-0.937728937728991</v>
      </c>
      <c r="J8338" s="6" t="n">
        <f aca="false">IF(OR(B8338&lt;Rules!$B$2,B8338&gt;Rules!$B$3,ABS(I8338)&gt;Rules!$B$4,OR(B8339&lt;Rules!$B$2,B8339&gt;Rules!$B$3,ABS(I8339)&gt;Rules!$B$4)),1,0)</f>
        <v>0</v>
      </c>
      <c r="K8338" s="6" t="str">
        <f aca="false">IF(F8338=1,COUNTIF($F$2:F8338,1),"")</f>
        <v/>
      </c>
    </row>
    <row r="8339" customFormat="false" ht="15" hidden="false" customHeight="false" outlineLevel="0" collapsed="false">
      <c r="A8339" s="6" t="n">
        <v>65464.4305</v>
      </c>
      <c r="B8339" s="6" t="n">
        <v>2.21465201465201</v>
      </c>
      <c r="C8339" s="6" t="n">
        <v>80</v>
      </c>
      <c r="D8339" s="6" t="n">
        <v>-1</v>
      </c>
      <c r="E8339" s="6" t="n">
        <v>2.15164835164835</v>
      </c>
      <c r="F8339" s="6" t="n">
        <v>0</v>
      </c>
      <c r="G8339" s="6" t="n">
        <v>0.208058608058608</v>
      </c>
      <c r="H8339" s="6" t="str">
        <f aca="false">IF(AND(A8339&gt;=Stimuli!$B$2,A8339&lt;=Stimuli!$C$2),Stimuli!$A$2,IF(AND(A8339&gt;=Stimuli!$B$3,A8339&lt;=Stimuli!$C$3),Stimuli!$A$3,IF(AND(A8339&gt;=Stimuli!$B$4,A8339&lt;=Stimuli!$C$4),Stimuli!$A$4,"")))</f>
        <v>02 e.l.f. - Power Grip Styling (30.03s)</v>
      </c>
      <c r="I8339" s="6" t="n">
        <f aca="false">(B8339-B8338)/((A8339-A8338)/1000)</f>
        <v>0.750183150183034</v>
      </c>
      <c r="J8339" s="6" t="n">
        <f aca="false">IF(OR(B8339&lt;Rules!$B$2,B8339&gt;Rules!$B$3,ABS(I8339)&gt;Rules!$B$4,OR(B8340&lt;Rules!$B$2,B8340&gt;Rules!$B$3,ABS(I8340)&gt;Rules!$B$4)),1,0)</f>
        <v>0</v>
      </c>
      <c r="K8339" s="6" t="str">
        <f aca="false">IF(F8339=1,COUNTIF($F$2:F8339,1),"")</f>
        <v/>
      </c>
    </row>
    <row r="8340" customFormat="false" ht="15" hidden="false" customHeight="false" outlineLevel="0" collapsed="false">
      <c r="A8340" s="6" t="n">
        <v>65472.243</v>
      </c>
      <c r="B8340" s="6" t="n">
        <v>2.20732600732601</v>
      </c>
      <c r="C8340" s="6" t="n">
        <v>80</v>
      </c>
      <c r="D8340" s="6" t="n">
        <v>-1</v>
      </c>
      <c r="E8340" s="6" t="n">
        <v>2.15164835164835</v>
      </c>
      <c r="F8340" s="6" t="n">
        <v>0</v>
      </c>
      <c r="G8340" s="6" t="n">
        <v>0.208058608058608</v>
      </c>
      <c r="H8340" s="6" t="str">
        <f aca="false">IF(AND(A8340&gt;=Stimuli!$B$2,A8340&lt;=Stimuli!$C$2),Stimuli!$A$2,IF(AND(A8340&gt;=Stimuli!$B$3,A8340&lt;=Stimuli!$C$3),Stimuli!$A$3,IF(AND(A8340&gt;=Stimuli!$B$4,A8340&lt;=Stimuli!$C$4),Stimuli!$A$4,"")))</f>
        <v>02 e.l.f. - Power Grip Styling (30.03s)</v>
      </c>
      <c r="I8340" s="6" t="n">
        <f aca="false">(B8340-B8339)/((A8340-A8339)/1000)</f>
        <v>-0.937728937728764</v>
      </c>
      <c r="J8340" s="6" t="n">
        <f aca="false">IF(OR(B8340&lt;Rules!$B$2,B8340&gt;Rules!$B$3,ABS(I8340)&gt;Rules!$B$4,OR(B8341&lt;Rules!$B$2,B8341&gt;Rules!$B$3,ABS(I8341)&gt;Rules!$B$4)),1,0)</f>
        <v>0</v>
      </c>
      <c r="K8340" s="6" t="str">
        <f aca="false">IF(F8340=1,COUNTIF($F$2:F8340,1),"")</f>
        <v/>
      </c>
    </row>
    <row r="8341" customFormat="false" ht="15" hidden="false" customHeight="false" outlineLevel="0" collapsed="false">
      <c r="A8341" s="6" t="n">
        <v>65480.0555</v>
      </c>
      <c r="B8341" s="6" t="n">
        <v>2.21318681318681</v>
      </c>
      <c r="C8341" s="6" t="n">
        <v>80</v>
      </c>
      <c r="D8341" s="6" t="n">
        <v>-1</v>
      </c>
      <c r="E8341" s="6" t="n">
        <v>2.15164835164835</v>
      </c>
      <c r="F8341" s="6" t="n">
        <v>0</v>
      </c>
      <c r="G8341" s="6" t="n">
        <v>0.208058608058608</v>
      </c>
      <c r="H8341" s="6" t="str">
        <f aca="false">IF(AND(A8341&gt;=Stimuli!$B$2,A8341&lt;=Stimuli!$C$2),Stimuli!$A$2,IF(AND(A8341&gt;=Stimuli!$B$3,A8341&lt;=Stimuli!$C$3),Stimuli!$A$3,IF(AND(A8341&gt;=Stimuli!$B$4,A8341&lt;=Stimuli!$C$4),Stimuli!$A$4,"")))</f>
        <v>02 e.l.f. - Power Grip Styling (30.03s)</v>
      </c>
      <c r="I8341" s="6" t="n">
        <f aca="false">(B8341-B8340)/((A8341-A8340)/1000)</f>
        <v>0.750183150183148</v>
      </c>
      <c r="J8341" s="6" t="n">
        <f aca="false">IF(OR(B8341&lt;Rules!$B$2,B8341&gt;Rules!$B$3,ABS(I8341)&gt;Rules!$B$4,OR(B8342&lt;Rules!$B$2,B8342&gt;Rules!$B$3,ABS(I8342)&gt;Rules!$B$4)),1,0)</f>
        <v>0</v>
      </c>
      <c r="K8341" s="6" t="str">
        <f aca="false">IF(F8341=1,COUNTIF($F$2:F8341,1),"")</f>
        <v/>
      </c>
    </row>
    <row r="8342" customFormat="false" ht="15" hidden="false" customHeight="false" outlineLevel="0" collapsed="false">
      <c r="A8342" s="6" t="n">
        <v>65487.868</v>
      </c>
      <c r="B8342" s="6" t="n">
        <v>2.20732600732601</v>
      </c>
      <c r="C8342" s="6" t="n">
        <v>80</v>
      </c>
      <c r="D8342" s="6" t="n">
        <v>-1</v>
      </c>
      <c r="E8342" s="6" t="n">
        <v>2.15164835164835</v>
      </c>
      <c r="F8342" s="6" t="n">
        <v>0</v>
      </c>
      <c r="G8342" s="6" t="n">
        <v>0.208058608058608</v>
      </c>
      <c r="H8342" s="6" t="str">
        <f aca="false">IF(AND(A8342&gt;=Stimuli!$B$2,A8342&lt;=Stimuli!$C$2),Stimuli!$A$2,IF(AND(A8342&gt;=Stimuli!$B$3,A8342&lt;=Stimuli!$C$3),Stimuli!$A$3,IF(AND(A8342&gt;=Stimuli!$B$4,A8342&lt;=Stimuli!$C$4),Stimuli!$A$4,"")))</f>
        <v>02 e.l.f. - Power Grip Styling (30.03s)</v>
      </c>
      <c r="I8342" s="6" t="n">
        <f aca="false">(B8342-B8341)/((A8342-A8341)/1000)</f>
        <v>-0.750183150183148</v>
      </c>
      <c r="J8342" s="6" t="n">
        <f aca="false">IF(OR(B8342&lt;Rules!$B$2,B8342&gt;Rules!$B$3,ABS(I8342)&gt;Rules!$B$4,OR(B8343&lt;Rules!$B$2,B8343&gt;Rules!$B$3,ABS(I8343)&gt;Rules!$B$4)),1,0)</f>
        <v>0</v>
      </c>
      <c r="K8342" s="6" t="str">
        <f aca="false">IF(F8342=1,COUNTIF($F$2:F8342,1),"")</f>
        <v/>
      </c>
    </row>
    <row r="8343" customFormat="false" ht="15" hidden="false" customHeight="false" outlineLevel="0" collapsed="false">
      <c r="A8343" s="6" t="n">
        <v>65495.6805</v>
      </c>
      <c r="B8343" s="6" t="n">
        <v>2.21025641025641</v>
      </c>
      <c r="C8343" s="6" t="n">
        <v>80</v>
      </c>
      <c r="D8343" s="6" t="n">
        <v>-1</v>
      </c>
      <c r="E8343" s="6" t="n">
        <v>2.15164835164835</v>
      </c>
      <c r="F8343" s="6" t="n">
        <v>0</v>
      </c>
      <c r="G8343" s="6" t="n">
        <v>0.208058608058608</v>
      </c>
      <c r="H8343" s="6" t="str">
        <f aca="false">IF(AND(A8343&gt;=Stimuli!$B$2,A8343&lt;=Stimuli!$C$2),Stimuli!$A$2,IF(AND(A8343&gt;=Stimuli!$B$3,A8343&lt;=Stimuli!$C$3),Stimuli!$A$3,IF(AND(A8343&gt;=Stimuli!$B$4,A8343&lt;=Stimuli!$C$4),Stimuli!$A$4,"")))</f>
        <v>02 e.l.f. - Power Grip Styling (30.03s)</v>
      </c>
      <c r="I8343" s="6" t="n">
        <f aca="false">(B8343-B8342)/((A8343-A8342)/1000)</f>
        <v>0.375091575091574</v>
      </c>
      <c r="J8343" s="6" t="n">
        <f aca="false">IF(OR(B8343&lt;Rules!$B$2,B8343&gt;Rules!$B$3,ABS(I8343)&gt;Rules!$B$4,OR(B8344&lt;Rules!$B$2,B8344&gt;Rules!$B$3,ABS(I8344)&gt;Rules!$B$4)),1,0)</f>
        <v>0</v>
      </c>
      <c r="K8343" s="6" t="str">
        <f aca="false">IF(F8343=1,COUNTIF($F$2:F8343,1),"")</f>
        <v/>
      </c>
    </row>
    <row r="8344" customFormat="false" ht="15" hidden="false" customHeight="false" outlineLevel="0" collapsed="false">
      <c r="A8344" s="6" t="n">
        <v>65503.493</v>
      </c>
      <c r="B8344" s="6" t="n">
        <v>2.20586080586081</v>
      </c>
      <c r="C8344" s="6" t="n">
        <v>80</v>
      </c>
      <c r="D8344" s="6" t="n">
        <v>-1</v>
      </c>
      <c r="E8344" s="6" t="n">
        <v>2.15164835164835</v>
      </c>
      <c r="F8344" s="6" t="n">
        <v>0</v>
      </c>
      <c r="G8344" s="6" t="n">
        <v>0.208058608058608</v>
      </c>
      <c r="H8344" s="6" t="str">
        <f aca="false">IF(AND(A8344&gt;=Stimuli!$B$2,A8344&lt;=Stimuli!$C$2),Stimuli!$A$2,IF(AND(A8344&gt;=Stimuli!$B$3,A8344&lt;=Stimuli!$C$3),Stimuli!$A$3,IF(AND(A8344&gt;=Stimuli!$B$4,A8344&lt;=Stimuli!$C$4),Stimuli!$A$4,"")))</f>
        <v>02 e.l.f. - Power Grip Styling (30.03s)</v>
      </c>
      <c r="I8344" s="6" t="n">
        <f aca="false">(B8344-B8343)/((A8344-A8343)/1000)</f>
        <v>-0.562637362637304</v>
      </c>
      <c r="J8344" s="6" t="n">
        <f aca="false">IF(OR(B8344&lt;Rules!$B$2,B8344&gt;Rules!$B$3,ABS(I8344)&gt;Rules!$B$4,OR(B8345&lt;Rules!$B$2,B8345&gt;Rules!$B$3,ABS(I8345)&gt;Rules!$B$4)),1,0)</f>
        <v>0</v>
      </c>
      <c r="K8344" s="6" t="str">
        <f aca="false">IF(F8344=1,COUNTIF($F$2:F8344,1),"")</f>
        <v/>
      </c>
    </row>
    <row r="8345" customFormat="false" ht="15" hidden="false" customHeight="false" outlineLevel="0" collapsed="false">
      <c r="A8345" s="6" t="n">
        <v>65511.3055</v>
      </c>
      <c r="B8345" s="6" t="n">
        <v>2.20879120879121</v>
      </c>
      <c r="C8345" s="6" t="n">
        <v>80</v>
      </c>
      <c r="D8345" s="6" t="n">
        <v>-1</v>
      </c>
      <c r="E8345" s="6" t="n">
        <v>2.15164835164835</v>
      </c>
      <c r="F8345" s="6" t="n">
        <v>0</v>
      </c>
      <c r="G8345" s="6" t="n">
        <v>0.208058608058608</v>
      </c>
      <c r="H8345" s="6" t="str">
        <f aca="false">IF(AND(A8345&gt;=Stimuli!$B$2,A8345&lt;=Stimuli!$C$2),Stimuli!$A$2,IF(AND(A8345&gt;=Stimuli!$B$3,A8345&lt;=Stimuli!$C$3),Stimuli!$A$3,IF(AND(A8345&gt;=Stimuli!$B$4,A8345&lt;=Stimuli!$C$4),Stimuli!$A$4,"")))</f>
        <v>02 e.l.f. - Power Grip Styling (30.03s)</v>
      </c>
      <c r="I8345" s="6" t="n">
        <f aca="false">(B8345-B8344)/((A8345-A8344)/1000)</f>
        <v>0.37509157509146</v>
      </c>
      <c r="J8345" s="6" t="n">
        <f aca="false">IF(OR(B8345&lt;Rules!$B$2,B8345&gt;Rules!$B$3,ABS(I8345)&gt;Rules!$B$4,OR(B8346&lt;Rules!$B$2,B8346&gt;Rules!$B$3,ABS(I8346)&gt;Rules!$B$4)),1,0)</f>
        <v>0</v>
      </c>
      <c r="K8345" s="6" t="str">
        <f aca="false">IF(F8345=1,COUNTIF($F$2:F8345,1),"")</f>
        <v/>
      </c>
    </row>
    <row r="8346" customFormat="false" ht="15" hidden="false" customHeight="false" outlineLevel="0" collapsed="false">
      <c r="A8346" s="6" t="n">
        <v>65519.118</v>
      </c>
      <c r="B8346" s="6" t="n">
        <v>2.20732600732601</v>
      </c>
      <c r="C8346" s="6" t="n">
        <v>80</v>
      </c>
      <c r="D8346" s="6" t="n">
        <v>-1</v>
      </c>
      <c r="E8346" s="6" t="n">
        <v>2.15164835164835</v>
      </c>
      <c r="F8346" s="6" t="n">
        <v>0</v>
      </c>
      <c r="G8346" s="6" t="n">
        <v>0.208058608058608</v>
      </c>
      <c r="H8346" s="6" t="str">
        <f aca="false">IF(AND(A8346&gt;=Stimuli!$B$2,A8346&lt;=Stimuli!$C$2),Stimuli!$A$2,IF(AND(A8346&gt;=Stimuli!$B$3,A8346&lt;=Stimuli!$C$3),Stimuli!$A$3,IF(AND(A8346&gt;=Stimuli!$B$4,A8346&lt;=Stimuli!$C$4),Stimuli!$A$4,"")))</f>
        <v>02 e.l.f. - Power Grip Styling (30.03s)</v>
      </c>
      <c r="I8346" s="6" t="n">
        <f aca="false">(B8346-B8345)/((A8346-A8345)/1000)</f>
        <v>-0.18754578754573</v>
      </c>
      <c r="J8346" s="6" t="n">
        <f aca="false">IF(OR(B8346&lt;Rules!$B$2,B8346&gt;Rules!$B$3,ABS(I8346)&gt;Rules!$B$4,OR(B8347&lt;Rules!$B$2,B8347&gt;Rules!$B$3,ABS(I8347)&gt;Rules!$B$4)),1,0)</f>
        <v>0</v>
      </c>
      <c r="K8346" s="6" t="str">
        <f aca="false">IF(F8346=1,COUNTIF($F$2:F8346,1),"")</f>
        <v/>
      </c>
    </row>
    <row r="8347" customFormat="false" ht="15" hidden="false" customHeight="false" outlineLevel="0" collapsed="false">
      <c r="A8347" s="6" t="n">
        <v>65526.9305</v>
      </c>
      <c r="B8347" s="6" t="n">
        <v>2.20586080586081</v>
      </c>
      <c r="C8347" s="6" t="n">
        <v>80</v>
      </c>
      <c r="D8347" s="6" t="n">
        <v>-1</v>
      </c>
      <c r="E8347" s="6" t="n">
        <v>2.15164835164835</v>
      </c>
      <c r="F8347" s="6" t="n">
        <v>0</v>
      </c>
      <c r="G8347" s="6" t="n">
        <v>0.208058608058608</v>
      </c>
      <c r="H8347" s="6" t="str">
        <f aca="false">IF(AND(A8347&gt;=Stimuli!$B$2,A8347&lt;=Stimuli!$C$2),Stimuli!$A$2,IF(AND(A8347&gt;=Stimuli!$B$3,A8347&lt;=Stimuli!$C$3),Stimuli!$A$3,IF(AND(A8347&gt;=Stimuli!$B$4,A8347&lt;=Stimuli!$C$4),Stimuli!$A$4,"")))</f>
        <v>02 e.l.f. - Power Grip Styling (30.03s)</v>
      </c>
      <c r="I8347" s="6" t="n">
        <f aca="false">(B8347-B8346)/((A8347-A8346)/1000)</f>
        <v>-0.18754578754573</v>
      </c>
      <c r="J8347" s="6" t="n">
        <f aca="false">IF(OR(B8347&lt;Rules!$B$2,B8347&gt;Rules!$B$3,ABS(I8347)&gt;Rules!$B$4,OR(B8348&lt;Rules!$B$2,B8348&gt;Rules!$B$3,ABS(I8348)&gt;Rules!$B$4)),1,0)</f>
        <v>0</v>
      </c>
      <c r="K8347" s="6" t="str">
        <f aca="false">IF(F8347=1,COUNTIF($F$2:F8347,1),"")</f>
        <v/>
      </c>
    </row>
    <row r="8348" customFormat="false" ht="15" hidden="false" customHeight="false" outlineLevel="0" collapsed="false">
      <c r="A8348" s="6" t="n">
        <v>65534.743</v>
      </c>
      <c r="B8348" s="6" t="n">
        <v>2.20732600732601</v>
      </c>
      <c r="C8348" s="6" t="n">
        <v>80</v>
      </c>
      <c r="D8348" s="6" t="n">
        <v>-1</v>
      </c>
      <c r="E8348" s="6" t="n">
        <v>2.15164835164835</v>
      </c>
      <c r="F8348" s="6" t="n">
        <v>0</v>
      </c>
      <c r="G8348" s="6" t="n">
        <v>0.208058608058608</v>
      </c>
      <c r="H8348" s="6" t="str">
        <f aca="false">IF(AND(A8348&gt;=Stimuli!$B$2,A8348&lt;=Stimuli!$C$2),Stimuli!$A$2,IF(AND(A8348&gt;=Stimuli!$B$3,A8348&lt;=Stimuli!$C$3),Stimuli!$A$3,IF(AND(A8348&gt;=Stimuli!$B$4,A8348&lt;=Stimuli!$C$4),Stimuli!$A$4,"")))</f>
        <v>02 e.l.f. - Power Grip Styling (30.03s)</v>
      </c>
      <c r="I8348" s="6" t="n">
        <f aca="false">(B8348-B8347)/((A8348-A8347)/1000)</f>
        <v>0.18754578754573</v>
      </c>
      <c r="J8348" s="6" t="n">
        <f aca="false">IF(OR(B8348&lt;Rules!$B$2,B8348&gt;Rules!$B$3,ABS(I8348)&gt;Rules!$B$4,OR(B8349&lt;Rules!$B$2,B8349&gt;Rules!$B$3,ABS(I8349)&gt;Rules!$B$4)),1,0)</f>
        <v>0</v>
      </c>
      <c r="K8348" s="6" t="str">
        <f aca="false">IF(F8348=1,COUNTIF($F$2:F8348,1),"")</f>
        <v/>
      </c>
    </row>
    <row r="8349" customFormat="false" ht="15" hidden="false" customHeight="false" outlineLevel="0" collapsed="false">
      <c r="A8349" s="6" t="n">
        <v>65542.5555</v>
      </c>
      <c r="B8349" s="6" t="n">
        <v>2.20439560439561</v>
      </c>
      <c r="C8349" s="6" t="n">
        <v>80</v>
      </c>
      <c r="D8349" s="6" t="n">
        <v>-1</v>
      </c>
      <c r="E8349" s="6" t="n">
        <v>2.15164835164835</v>
      </c>
      <c r="F8349" s="6" t="n">
        <v>0</v>
      </c>
      <c r="G8349" s="6" t="n">
        <v>0.208058608058608</v>
      </c>
      <c r="H8349" s="6" t="str">
        <f aca="false">IF(AND(A8349&gt;=Stimuli!$B$2,A8349&lt;=Stimuli!$C$2),Stimuli!$A$2,IF(AND(A8349&gt;=Stimuli!$B$3,A8349&lt;=Stimuli!$C$3),Stimuli!$A$3,IF(AND(A8349&gt;=Stimuli!$B$4,A8349&lt;=Stimuli!$C$4),Stimuli!$A$4,"")))</f>
        <v>02 e.l.f. - Power Grip Styling (30.03s)</v>
      </c>
      <c r="I8349" s="6" t="n">
        <f aca="false">(B8349-B8348)/((A8349-A8348)/1000)</f>
        <v>-0.37509157509146</v>
      </c>
      <c r="J8349" s="6" t="n">
        <f aca="false">IF(OR(B8349&lt;Rules!$B$2,B8349&gt;Rules!$B$3,ABS(I8349)&gt;Rules!$B$4,OR(B8350&lt;Rules!$B$2,B8350&gt;Rules!$B$3,ABS(I8350)&gt;Rules!$B$4)),1,0)</f>
        <v>0</v>
      </c>
      <c r="K8349" s="6" t="str">
        <f aca="false">IF(F8349=1,COUNTIF($F$2:F8349,1),"")</f>
        <v/>
      </c>
    </row>
    <row r="8350" customFormat="false" ht="15" hidden="false" customHeight="false" outlineLevel="0" collapsed="false">
      <c r="A8350" s="6" t="n">
        <v>65550.368</v>
      </c>
      <c r="B8350" s="6" t="n">
        <v>2.20879120879121</v>
      </c>
      <c r="C8350" s="6" t="n">
        <v>80</v>
      </c>
      <c r="D8350" s="6" t="n">
        <v>-1</v>
      </c>
      <c r="E8350" s="6" t="n">
        <v>2.15164835164835</v>
      </c>
      <c r="F8350" s="6" t="n">
        <v>0</v>
      </c>
      <c r="G8350" s="6" t="n">
        <v>0.208058608058608</v>
      </c>
      <c r="H8350" s="6" t="str">
        <f aca="false">IF(AND(A8350&gt;=Stimuli!$B$2,A8350&lt;=Stimuli!$C$2),Stimuli!$A$2,IF(AND(A8350&gt;=Stimuli!$B$3,A8350&lt;=Stimuli!$C$3),Stimuli!$A$3,IF(AND(A8350&gt;=Stimuli!$B$4,A8350&lt;=Stimuli!$C$4),Stimuli!$A$4,"")))</f>
        <v>02 e.l.f. - Power Grip Styling (30.03s)</v>
      </c>
      <c r="I8350" s="6" t="n">
        <f aca="false">(B8350-B8349)/((A8350-A8349)/1000)</f>
        <v>0.56263736263719</v>
      </c>
      <c r="J8350" s="6" t="n">
        <f aca="false">IF(OR(B8350&lt;Rules!$B$2,B8350&gt;Rules!$B$3,ABS(I8350)&gt;Rules!$B$4,OR(B8351&lt;Rules!$B$2,B8351&gt;Rules!$B$3,ABS(I8351)&gt;Rules!$B$4)),1,0)</f>
        <v>0</v>
      </c>
      <c r="K8350" s="6" t="str">
        <f aca="false">IF(F8350=1,COUNTIF($F$2:F8350,1),"")</f>
        <v/>
      </c>
    </row>
    <row r="8351" customFormat="false" ht="15" hidden="false" customHeight="false" outlineLevel="0" collapsed="false">
      <c r="A8351" s="6" t="n">
        <v>65558.1805</v>
      </c>
      <c r="B8351" s="6" t="n">
        <v>2.2014652014652</v>
      </c>
      <c r="C8351" s="6" t="n">
        <v>80</v>
      </c>
      <c r="D8351" s="6" t="n">
        <v>-1</v>
      </c>
      <c r="E8351" s="6" t="n">
        <v>2.15164835164835</v>
      </c>
      <c r="F8351" s="6" t="n">
        <v>0</v>
      </c>
      <c r="G8351" s="6" t="n">
        <v>0.208058608058608</v>
      </c>
      <c r="H8351" s="6" t="str">
        <f aca="false">IF(AND(A8351&gt;=Stimuli!$B$2,A8351&lt;=Stimuli!$C$2),Stimuli!$A$2,IF(AND(A8351&gt;=Stimuli!$B$3,A8351&lt;=Stimuli!$C$3),Stimuli!$A$3,IF(AND(A8351&gt;=Stimuli!$B$4,A8351&lt;=Stimuli!$C$4),Stimuli!$A$4,"")))</f>
        <v>02 e.l.f. - Power Grip Styling (30.03s)</v>
      </c>
      <c r="I8351" s="6" t="n">
        <f aca="false">(B8351-B8350)/((A8351-A8350)/1000)</f>
        <v>-0.937728937728878</v>
      </c>
      <c r="J8351" s="6" t="n">
        <f aca="false">IF(OR(B8351&lt;Rules!$B$2,B8351&gt;Rules!$B$3,ABS(I8351)&gt;Rules!$B$4,OR(B8352&lt;Rules!$B$2,B8352&gt;Rules!$B$3,ABS(I8352)&gt;Rules!$B$4)),1,0)</f>
        <v>0</v>
      </c>
      <c r="K8351" s="6" t="str">
        <f aca="false">IF(F8351=1,COUNTIF($F$2:F8351,1),"")</f>
        <v/>
      </c>
    </row>
    <row r="8352" customFormat="false" ht="15" hidden="false" customHeight="false" outlineLevel="0" collapsed="false">
      <c r="A8352" s="6" t="n">
        <v>65565.993</v>
      </c>
      <c r="B8352" s="6" t="n">
        <v>2.20879120879121</v>
      </c>
      <c r="C8352" s="6" t="n">
        <v>80</v>
      </c>
      <c r="D8352" s="6" t="n">
        <v>-1</v>
      </c>
      <c r="E8352" s="6" t="n">
        <v>2.15164835164835</v>
      </c>
      <c r="F8352" s="6" t="n">
        <v>0</v>
      </c>
      <c r="G8352" s="6" t="n">
        <v>0.208058608058608</v>
      </c>
      <c r="H8352" s="6" t="str">
        <f aca="false">IF(AND(A8352&gt;=Stimuli!$B$2,A8352&lt;=Stimuli!$C$2),Stimuli!$A$2,IF(AND(A8352&gt;=Stimuli!$B$3,A8352&lt;=Stimuli!$C$3),Stimuli!$A$3,IF(AND(A8352&gt;=Stimuli!$B$4,A8352&lt;=Stimuli!$C$4),Stimuli!$A$4,"")))</f>
        <v>02 e.l.f. - Power Grip Styling (30.03s)</v>
      </c>
      <c r="I8352" s="6" t="n">
        <f aca="false">(B8352-B8351)/((A8352-A8351)/1000)</f>
        <v>0.937728937728878</v>
      </c>
      <c r="J8352" s="6" t="n">
        <f aca="false">IF(OR(B8352&lt;Rules!$B$2,B8352&gt;Rules!$B$3,ABS(I8352)&gt;Rules!$B$4,OR(B8353&lt;Rules!$B$2,B8353&gt;Rules!$B$3,ABS(I8353)&gt;Rules!$B$4)),1,0)</f>
        <v>0</v>
      </c>
      <c r="K8352" s="6" t="str">
        <f aca="false">IF(F8352=1,COUNTIF($F$2:F8352,1),"")</f>
        <v/>
      </c>
    </row>
    <row r="8353" customFormat="false" ht="15" hidden="false" customHeight="false" outlineLevel="0" collapsed="false">
      <c r="A8353" s="6" t="n">
        <v>65573.8055</v>
      </c>
      <c r="B8353" s="6" t="n">
        <v>2.2</v>
      </c>
      <c r="C8353" s="6" t="n">
        <v>80</v>
      </c>
      <c r="D8353" s="6" t="n">
        <v>-1</v>
      </c>
      <c r="E8353" s="6" t="n">
        <v>2.15164835164835</v>
      </c>
      <c r="F8353" s="6" t="n">
        <v>0</v>
      </c>
      <c r="G8353" s="6" t="n">
        <v>0.208058608058608</v>
      </c>
      <c r="H8353" s="6" t="str">
        <f aca="false">IF(AND(A8353&gt;=Stimuli!$B$2,A8353&lt;=Stimuli!$C$2),Stimuli!$A$2,IF(AND(A8353&gt;=Stimuli!$B$3,A8353&lt;=Stimuli!$C$3),Stimuli!$A$3,IF(AND(A8353&gt;=Stimuli!$B$4,A8353&lt;=Stimuli!$C$4),Stimuli!$A$4,"")))</f>
        <v>02 e.l.f. - Power Grip Styling (30.03s)</v>
      </c>
      <c r="I8353" s="6" t="n">
        <f aca="false">(B8353-B8352)/((A8353-A8352)/1000)</f>
        <v>-1.12527472527461</v>
      </c>
      <c r="J8353" s="6" t="n">
        <f aca="false">IF(OR(B8353&lt;Rules!$B$2,B8353&gt;Rules!$B$3,ABS(I8353)&gt;Rules!$B$4,OR(B8354&lt;Rules!$B$2,B8354&gt;Rules!$B$3,ABS(I8354)&gt;Rules!$B$4)),1,0)</f>
        <v>0</v>
      </c>
      <c r="K8353" s="6" t="str">
        <f aca="false">IF(F8353=1,COUNTIF($F$2:F8353,1),"")</f>
        <v/>
      </c>
    </row>
    <row r="8354" customFormat="false" ht="15" hidden="false" customHeight="false" outlineLevel="0" collapsed="false">
      <c r="A8354" s="6" t="n">
        <v>65581.618</v>
      </c>
      <c r="B8354" s="6" t="n">
        <v>2.20732600732601</v>
      </c>
      <c r="C8354" s="6" t="n">
        <v>80</v>
      </c>
      <c r="D8354" s="6" t="n">
        <v>-1</v>
      </c>
      <c r="E8354" s="6" t="n">
        <v>2.15164835164835</v>
      </c>
      <c r="F8354" s="6" t="n">
        <v>0</v>
      </c>
      <c r="G8354" s="6" t="n">
        <v>0.208058608058608</v>
      </c>
      <c r="H8354" s="6" t="str">
        <f aca="false">IF(AND(A8354&gt;=Stimuli!$B$2,A8354&lt;=Stimuli!$C$2),Stimuli!$A$2,IF(AND(A8354&gt;=Stimuli!$B$3,A8354&lt;=Stimuli!$C$3),Stimuli!$A$3,IF(AND(A8354&gt;=Stimuli!$B$4,A8354&lt;=Stimuli!$C$4),Stimuli!$A$4,"")))</f>
        <v>02 e.l.f. - Power Grip Styling (30.03s)</v>
      </c>
      <c r="I8354" s="6" t="n">
        <f aca="false">(B8354-B8353)/((A8354-A8353)/1000)</f>
        <v>0.937728937728878</v>
      </c>
      <c r="J8354" s="6" t="n">
        <f aca="false">IF(OR(B8354&lt;Rules!$B$2,B8354&gt;Rules!$B$3,ABS(I8354)&gt;Rules!$B$4,OR(B8355&lt;Rules!$B$2,B8355&gt;Rules!$B$3,ABS(I8355)&gt;Rules!$B$4)),1,0)</f>
        <v>0</v>
      </c>
      <c r="K8354" s="6" t="str">
        <f aca="false">IF(F8354=1,COUNTIF($F$2:F8354,1),"")</f>
        <v/>
      </c>
    </row>
    <row r="8355" customFormat="false" ht="15" hidden="false" customHeight="false" outlineLevel="0" collapsed="false">
      <c r="A8355" s="6" t="n">
        <v>65589.4305</v>
      </c>
      <c r="B8355" s="6" t="n">
        <v>2.2</v>
      </c>
      <c r="C8355" s="6" t="n">
        <v>80</v>
      </c>
      <c r="D8355" s="6" t="n">
        <v>-1</v>
      </c>
      <c r="E8355" s="6" t="n">
        <v>2.15164835164835</v>
      </c>
      <c r="F8355" s="6" t="n">
        <v>0</v>
      </c>
      <c r="G8355" s="6" t="n">
        <v>0.208058608058608</v>
      </c>
      <c r="H8355" s="6" t="str">
        <f aca="false">IF(AND(A8355&gt;=Stimuli!$B$2,A8355&lt;=Stimuli!$C$2),Stimuli!$A$2,IF(AND(A8355&gt;=Stimuli!$B$3,A8355&lt;=Stimuli!$C$3),Stimuli!$A$3,IF(AND(A8355&gt;=Stimuli!$B$4,A8355&lt;=Stimuli!$C$4),Stimuli!$A$4,"")))</f>
        <v>02 e.l.f. - Power Grip Styling (30.03s)</v>
      </c>
      <c r="I8355" s="6" t="n">
        <f aca="false">(B8355-B8354)/((A8355-A8354)/1000)</f>
        <v>-0.937728937728878</v>
      </c>
      <c r="J8355" s="6" t="n">
        <f aca="false">IF(OR(B8355&lt;Rules!$B$2,B8355&gt;Rules!$B$3,ABS(I8355)&gt;Rules!$B$4,OR(B8356&lt;Rules!$B$2,B8356&gt;Rules!$B$3,ABS(I8356)&gt;Rules!$B$4)),1,0)</f>
        <v>0</v>
      </c>
      <c r="K8355" s="6" t="str">
        <f aca="false">IF(F8355=1,COUNTIF($F$2:F8355,1),"")</f>
        <v/>
      </c>
    </row>
    <row r="8356" customFormat="false" ht="15" hidden="false" customHeight="false" outlineLevel="0" collapsed="false">
      <c r="A8356" s="6" t="n">
        <v>65597.243</v>
      </c>
      <c r="B8356" s="6" t="n">
        <v>2.20586080586081</v>
      </c>
      <c r="C8356" s="6" t="n">
        <v>80</v>
      </c>
      <c r="D8356" s="6" t="n">
        <v>-1</v>
      </c>
      <c r="E8356" s="6" t="n">
        <v>2.15164835164835</v>
      </c>
      <c r="F8356" s="6" t="n">
        <v>0</v>
      </c>
      <c r="G8356" s="6" t="n">
        <v>0.208058608058608</v>
      </c>
      <c r="H8356" s="6" t="str">
        <f aca="false">IF(AND(A8356&gt;=Stimuli!$B$2,A8356&lt;=Stimuli!$C$2),Stimuli!$A$2,IF(AND(A8356&gt;=Stimuli!$B$3,A8356&lt;=Stimuli!$C$3),Stimuli!$A$3,IF(AND(A8356&gt;=Stimuli!$B$4,A8356&lt;=Stimuli!$C$4),Stimuli!$A$4,"")))</f>
        <v>02 e.l.f. - Power Grip Styling (30.03s)</v>
      </c>
      <c r="I8356" s="6" t="n">
        <f aca="false">(B8356-B8355)/((A8356-A8355)/1000)</f>
        <v>0.750183150183148</v>
      </c>
      <c r="J8356" s="6" t="n">
        <f aca="false">IF(OR(B8356&lt;Rules!$B$2,B8356&gt;Rules!$B$3,ABS(I8356)&gt;Rules!$B$4,OR(B8357&lt;Rules!$B$2,B8357&gt;Rules!$B$3,ABS(I8357)&gt;Rules!$B$4)),1,0)</f>
        <v>0</v>
      </c>
      <c r="K8356" s="6" t="str">
        <f aca="false">IF(F8356=1,COUNTIF($F$2:F8356,1),"")</f>
        <v/>
      </c>
    </row>
    <row r="8357" customFormat="false" ht="15" hidden="false" customHeight="false" outlineLevel="0" collapsed="false">
      <c r="A8357" s="6" t="n">
        <v>65605.0555</v>
      </c>
      <c r="B8357" s="6" t="n">
        <v>2.1985347985348</v>
      </c>
      <c r="C8357" s="6" t="n">
        <v>80</v>
      </c>
      <c r="D8357" s="6" t="n">
        <v>-1</v>
      </c>
      <c r="E8357" s="6" t="n">
        <v>2.15164835164835</v>
      </c>
      <c r="F8357" s="6" t="n">
        <v>0</v>
      </c>
      <c r="G8357" s="6" t="n">
        <v>0.208058608058608</v>
      </c>
      <c r="H8357" s="6" t="str">
        <f aca="false">IF(AND(A8357&gt;=Stimuli!$B$2,A8357&lt;=Stimuli!$C$2),Stimuli!$A$2,IF(AND(A8357&gt;=Stimuli!$B$3,A8357&lt;=Stimuli!$C$3),Stimuli!$A$3,IF(AND(A8357&gt;=Stimuli!$B$4,A8357&lt;=Stimuli!$C$4),Stimuli!$A$4,"")))</f>
        <v>02 e.l.f. - Power Grip Styling (30.03s)</v>
      </c>
      <c r="I8357" s="6" t="n">
        <f aca="false">(B8357-B8356)/((A8357-A8356)/1000)</f>
        <v>-0.937728937729048</v>
      </c>
      <c r="J8357" s="6" t="n">
        <f aca="false">IF(OR(B8357&lt;Rules!$B$2,B8357&gt;Rules!$B$3,ABS(I8357)&gt;Rules!$B$4,OR(B8358&lt;Rules!$B$2,B8358&gt;Rules!$B$3,ABS(I8358)&gt;Rules!$B$4)),1,0)</f>
        <v>0</v>
      </c>
      <c r="K8357" s="6" t="str">
        <f aca="false">IF(F8357=1,COUNTIF($F$2:F8357,1),"")</f>
        <v/>
      </c>
    </row>
    <row r="8358" customFormat="false" ht="15" hidden="false" customHeight="false" outlineLevel="0" collapsed="false">
      <c r="A8358" s="6" t="n">
        <v>65612.868</v>
      </c>
      <c r="B8358" s="6" t="n">
        <v>2.20586080586081</v>
      </c>
      <c r="C8358" s="6" t="n">
        <v>80</v>
      </c>
      <c r="D8358" s="6" t="n">
        <v>-1</v>
      </c>
      <c r="E8358" s="6" t="n">
        <v>2.15164835164835</v>
      </c>
      <c r="F8358" s="6" t="n">
        <v>0</v>
      </c>
      <c r="G8358" s="6" t="n">
        <v>0.208058608058608</v>
      </c>
      <c r="H8358" s="6" t="str">
        <f aca="false">IF(AND(A8358&gt;=Stimuli!$B$2,A8358&lt;=Stimuli!$C$2),Stimuli!$A$2,IF(AND(A8358&gt;=Stimuli!$B$3,A8358&lt;=Stimuli!$C$3),Stimuli!$A$3,IF(AND(A8358&gt;=Stimuli!$B$4,A8358&lt;=Stimuli!$C$4),Stimuli!$A$4,"")))</f>
        <v>02 e.l.f. - Power Grip Styling (30.03s)</v>
      </c>
      <c r="I8358" s="6" t="n">
        <f aca="false">(B8358-B8357)/((A8358-A8357)/1000)</f>
        <v>0.937728937729048</v>
      </c>
      <c r="J8358" s="6" t="n">
        <f aca="false">IF(OR(B8358&lt;Rules!$B$2,B8358&gt;Rules!$B$3,ABS(I8358)&gt;Rules!$B$4,OR(B8359&lt;Rules!$B$2,B8359&gt;Rules!$B$3,ABS(I8359)&gt;Rules!$B$4)),1,0)</f>
        <v>0</v>
      </c>
      <c r="K8358" s="6" t="str">
        <f aca="false">IF(F8358=1,COUNTIF($F$2:F8358,1),"")</f>
        <v/>
      </c>
    </row>
    <row r="8359" customFormat="false" ht="15" hidden="false" customHeight="false" outlineLevel="0" collapsed="false">
      <c r="A8359" s="6" t="n">
        <v>65620.6805</v>
      </c>
      <c r="B8359" s="6" t="n">
        <v>2.2</v>
      </c>
      <c r="C8359" s="6" t="n">
        <v>80</v>
      </c>
      <c r="D8359" s="6" t="n">
        <v>-1</v>
      </c>
      <c r="E8359" s="6" t="n">
        <v>2.15164835164835</v>
      </c>
      <c r="F8359" s="6" t="n">
        <v>0</v>
      </c>
      <c r="G8359" s="6" t="n">
        <v>0.208058608058608</v>
      </c>
      <c r="H8359" s="6" t="str">
        <f aca="false">IF(AND(A8359&gt;=Stimuli!$B$2,A8359&lt;=Stimuli!$C$2),Stimuli!$A$2,IF(AND(A8359&gt;=Stimuli!$B$3,A8359&lt;=Stimuli!$C$3),Stimuli!$A$3,IF(AND(A8359&gt;=Stimuli!$B$4,A8359&lt;=Stimuli!$C$4),Stimuli!$A$4,"")))</f>
        <v>02 e.l.f. - Power Grip Styling (30.03s)</v>
      </c>
      <c r="I8359" s="6" t="n">
        <f aca="false">(B8359-B8358)/((A8359-A8358)/1000)</f>
        <v>-0.750183150183148</v>
      </c>
      <c r="J8359" s="6" t="n">
        <f aca="false">IF(OR(B8359&lt;Rules!$B$2,B8359&gt;Rules!$B$3,ABS(I8359)&gt;Rules!$B$4,OR(B8360&lt;Rules!$B$2,B8360&gt;Rules!$B$3,ABS(I8360)&gt;Rules!$B$4)),1,0)</f>
        <v>0</v>
      </c>
      <c r="K8359" s="6" t="str">
        <f aca="false">IF(F8359=1,COUNTIF($F$2:F8359,1),"")</f>
        <v/>
      </c>
    </row>
    <row r="8360" customFormat="false" ht="15" hidden="false" customHeight="false" outlineLevel="0" collapsed="false">
      <c r="A8360" s="6" t="n">
        <v>65628.493</v>
      </c>
      <c r="B8360" s="6" t="n">
        <v>2.2029304029304</v>
      </c>
      <c r="C8360" s="6" t="n">
        <v>80</v>
      </c>
      <c r="D8360" s="6" t="n">
        <v>-1</v>
      </c>
      <c r="E8360" s="6" t="n">
        <v>2.15164835164835</v>
      </c>
      <c r="F8360" s="6" t="n">
        <v>0</v>
      </c>
      <c r="G8360" s="6" t="n">
        <v>0.208058608058608</v>
      </c>
      <c r="H8360" s="6" t="str">
        <f aca="false">IF(AND(A8360&gt;=Stimuli!$B$2,A8360&lt;=Stimuli!$C$2),Stimuli!$A$2,IF(AND(A8360&gt;=Stimuli!$B$3,A8360&lt;=Stimuli!$C$3),Stimuli!$A$3,IF(AND(A8360&gt;=Stimuli!$B$4,A8360&lt;=Stimuli!$C$4),Stimuli!$A$4,"")))</f>
        <v>02 e.l.f. - Power Grip Styling (30.03s)</v>
      </c>
      <c r="I8360" s="6" t="n">
        <f aca="false">(B8360-B8359)/((A8360-A8359)/1000)</f>
        <v>0.375091575091574</v>
      </c>
      <c r="J8360" s="6" t="n">
        <f aca="false">IF(OR(B8360&lt;Rules!$B$2,B8360&gt;Rules!$B$3,ABS(I8360)&gt;Rules!$B$4,OR(B8361&lt;Rules!$B$2,B8361&gt;Rules!$B$3,ABS(I8361)&gt;Rules!$B$4)),1,0)</f>
        <v>0</v>
      </c>
      <c r="K8360" s="6" t="str">
        <f aca="false">IF(F8360=1,COUNTIF($F$2:F8360,1),"")</f>
        <v/>
      </c>
    </row>
    <row r="8361" customFormat="false" ht="15" hidden="false" customHeight="false" outlineLevel="0" collapsed="false">
      <c r="A8361" s="6" t="n">
        <v>65636.3055</v>
      </c>
      <c r="B8361" s="6" t="n">
        <v>2.1985347985348</v>
      </c>
      <c r="C8361" s="6" t="n">
        <v>80</v>
      </c>
      <c r="D8361" s="6" t="n">
        <v>-1</v>
      </c>
      <c r="E8361" s="6" t="n">
        <v>2.15164835164835</v>
      </c>
      <c r="F8361" s="6" t="n">
        <v>0</v>
      </c>
      <c r="G8361" s="6" t="n">
        <v>0.208058608058608</v>
      </c>
      <c r="H8361" s="6" t="str">
        <f aca="false">IF(AND(A8361&gt;=Stimuli!$B$2,A8361&lt;=Stimuli!$C$2),Stimuli!$A$2,IF(AND(A8361&gt;=Stimuli!$B$3,A8361&lt;=Stimuli!$C$3),Stimuli!$A$3,IF(AND(A8361&gt;=Stimuli!$B$4,A8361&lt;=Stimuli!$C$4),Stimuli!$A$4,"")))</f>
        <v>02 e.l.f. - Power Grip Styling (30.03s)</v>
      </c>
      <c r="I8361" s="6" t="n">
        <f aca="false">(B8361-B8360)/((A8361-A8360)/1000)</f>
        <v>-0.562637362637474</v>
      </c>
      <c r="J8361" s="6" t="n">
        <f aca="false">IF(OR(B8361&lt;Rules!$B$2,B8361&gt;Rules!$B$3,ABS(I8361)&gt;Rules!$B$4,OR(B8362&lt;Rules!$B$2,B8362&gt;Rules!$B$3,ABS(I8362)&gt;Rules!$B$4)),1,0)</f>
        <v>0</v>
      </c>
      <c r="K8361" s="6" t="str">
        <f aca="false">IF(F8361=1,COUNTIF($F$2:F8361,1),"")</f>
        <v/>
      </c>
    </row>
    <row r="8362" customFormat="false" ht="15" hidden="false" customHeight="false" outlineLevel="0" collapsed="false">
      <c r="A8362" s="6" t="n">
        <v>65644.118</v>
      </c>
      <c r="B8362" s="6" t="n">
        <v>2.2014652014652</v>
      </c>
      <c r="C8362" s="6" t="n">
        <v>80</v>
      </c>
      <c r="D8362" s="6" t="n">
        <v>-1</v>
      </c>
      <c r="E8362" s="6" t="n">
        <v>2.15164835164835</v>
      </c>
      <c r="F8362" s="6" t="n">
        <v>0</v>
      </c>
      <c r="G8362" s="6" t="n">
        <v>0.208058608058608</v>
      </c>
      <c r="H8362" s="6" t="str">
        <f aca="false">IF(AND(A8362&gt;=Stimuli!$B$2,A8362&lt;=Stimuli!$C$2),Stimuli!$A$2,IF(AND(A8362&gt;=Stimuli!$B$3,A8362&lt;=Stimuli!$C$3),Stimuli!$A$3,IF(AND(A8362&gt;=Stimuli!$B$4,A8362&lt;=Stimuli!$C$4),Stimuli!$A$4,"")))</f>
        <v>02 e.l.f. - Power Grip Styling (30.03s)</v>
      </c>
      <c r="I8362" s="6" t="n">
        <f aca="false">(B8362-B8361)/((A8362-A8361)/1000)</f>
        <v>0.375091575091631</v>
      </c>
      <c r="J8362" s="6" t="n">
        <f aca="false">IF(OR(B8362&lt;Rules!$B$2,B8362&gt;Rules!$B$3,ABS(I8362)&gt;Rules!$B$4,OR(B8363&lt;Rules!$B$2,B8363&gt;Rules!$B$3,ABS(I8363)&gt;Rules!$B$4)),1,0)</f>
        <v>0</v>
      </c>
      <c r="K8362" s="6" t="str">
        <f aca="false">IF(F8362=1,COUNTIF($F$2:F8362,1),"")</f>
        <v/>
      </c>
    </row>
    <row r="8363" customFormat="false" ht="15" hidden="false" customHeight="false" outlineLevel="0" collapsed="false">
      <c r="A8363" s="6" t="n">
        <v>65651.9305</v>
      </c>
      <c r="B8363" s="6" t="n">
        <v>2.2</v>
      </c>
      <c r="C8363" s="6" t="n">
        <v>80</v>
      </c>
      <c r="D8363" s="6" t="n">
        <v>-1</v>
      </c>
      <c r="E8363" s="6" t="n">
        <v>2.15164835164835</v>
      </c>
      <c r="F8363" s="6" t="n">
        <v>0</v>
      </c>
      <c r="G8363" s="6" t="n">
        <v>0.208058608058608</v>
      </c>
      <c r="H8363" s="6" t="str">
        <f aca="false">IF(AND(A8363&gt;=Stimuli!$B$2,A8363&lt;=Stimuli!$C$2),Stimuli!$A$2,IF(AND(A8363&gt;=Stimuli!$B$3,A8363&lt;=Stimuli!$C$3),Stimuli!$A$3,IF(AND(A8363&gt;=Stimuli!$B$4,A8363&lt;=Stimuli!$C$4),Stimuli!$A$4,"")))</f>
        <v>02 e.l.f. - Power Grip Styling (30.03s)</v>
      </c>
      <c r="I8363" s="6" t="n">
        <f aca="false">(B8363-B8362)/((A8363-A8362)/1000)</f>
        <v>-0.18754578754573</v>
      </c>
      <c r="J8363" s="6" t="n">
        <f aca="false">IF(OR(B8363&lt;Rules!$B$2,B8363&gt;Rules!$B$3,ABS(I8363)&gt;Rules!$B$4,OR(B8364&lt;Rules!$B$2,B8364&gt;Rules!$B$3,ABS(I8364)&gt;Rules!$B$4)),1,0)</f>
        <v>0</v>
      </c>
      <c r="K8363" s="6" t="str">
        <f aca="false">IF(F8363=1,COUNTIF($F$2:F8363,1),"")</f>
        <v/>
      </c>
    </row>
    <row r="8364" customFormat="false" ht="15" hidden="false" customHeight="false" outlineLevel="0" collapsed="false">
      <c r="A8364" s="6" t="n">
        <v>65659.743</v>
      </c>
      <c r="B8364" s="6" t="n">
        <v>2.1985347985348</v>
      </c>
      <c r="C8364" s="6" t="n">
        <v>80</v>
      </c>
      <c r="D8364" s="6" t="n">
        <v>-1</v>
      </c>
      <c r="E8364" s="6" t="n">
        <v>2.15164835164835</v>
      </c>
      <c r="F8364" s="6" t="n">
        <v>0</v>
      </c>
      <c r="G8364" s="6" t="n">
        <v>0.208058608058608</v>
      </c>
      <c r="H8364" s="6" t="str">
        <f aca="false">IF(AND(A8364&gt;=Stimuli!$B$2,A8364&lt;=Stimuli!$C$2),Stimuli!$A$2,IF(AND(A8364&gt;=Stimuli!$B$3,A8364&lt;=Stimuli!$C$3),Stimuli!$A$3,IF(AND(A8364&gt;=Stimuli!$B$4,A8364&lt;=Stimuli!$C$4),Stimuli!$A$4,"")))</f>
        <v>02 e.l.f. - Power Grip Styling (30.03s)</v>
      </c>
      <c r="I8364" s="6" t="n">
        <f aca="false">(B8364-B8363)/((A8364-A8363)/1000)</f>
        <v>-0.187545787545901</v>
      </c>
      <c r="J8364" s="6" t="n">
        <f aca="false">IF(OR(B8364&lt;Rules!$B$2,B8364&gt;Rules!$B$3,ABS(I8364)&gt;Rules!$B$4,OR(B8365&lt;Rules!$B$2,B8365&gt;Rules!$B$3,ABS(I8365)&gt;Rules!$B$4)),1,0)</f>
        <v>0</v>
      </c>
      <c r="K8364" s="6" t="str">
        <f aca="false">IF(F8364=1,COUNTIF($F$2:F8364,1),"")</f>
        <v/>
      </c>
    </row>
    <row r="8365" customFormat="false" ht="15" hidden="false" customHeight="false" outlineLevel="0" collapsed="false">
      <c r="A8365" s="6" t="n">
        <v>65667.5555</v>
      </c>
      <c r="B8365" s="6" t="n">
        <v>2.2014652014652</v>
      </c>
      <c r="C8365" s="6" t="n">
        <v>80</v>
      </c>
      <c r="D8365" s="6" t="n">
        <v>-1</v>
      </c>
      <c r="E8365" s="6" t="n">
        <v>2.15164835164835</v>
      </c>
      <c r="F8365" s="6" t="n">
        <v>0</v>
      </c>
      <c r="G8365" s="6" t="n">
        <v>0.208058608058608</v>
      </c>
      <c r="H8365" s="6" t="str">
        <f aca="false">IF(AND(A8365&gt;=Stimuli!$B$2,A8365&lt;=Stimuli!$C$2),Stimuli!$A$2,IF(AND(A8365&gt;=Stimuli!$B$3,A8365&lt;=Stimuli!$C$3),Stimuli!$A$3,IF(AND(A8365&gt;=Stimuli!$B$4,A8365&lt;=Stimuli!$C$4),Stimuli!$A$4,"")))</f>
        <v>02 e.l.f. - Power Grip Styling (30.03s)</v>
      </c>
      <c r="I8365" s="6" t="n">
        <f aca="false">(B8365-B8364)/((A8365-A8364)/1000)</f>
        <v>0.375091575091631</v>
      </c>
      <c r="J8365" s="6" t="n">
        <f aca="false">IF(OR(B8365&lt;Rules!$B$2,B8365&gt;Rules!$B$3,ABS(I8365)&gt;Rules!$B$4,OR(B8366&lt;Rules!$B$2,B8366&gt;Rules!$B$3,ABS(I8366)&gt;Rules!$B$4)),1,0)</f>
        <v>0</v>
      </c>
      <c r="K8365" s="6" t="str">
        <f aca="false">IF(F8365=1,COUNTIF($F$2:F8365,1),"")</f>
        <v/>
      </c>
    </row>
    <row r="8366" customFormat="false" ht="15" hidden="false" customHeight="false" outlineLevel="0" collapsed="false">
      <c r="A8366" s="6" t="n">
        <v>65675.368</v>
      </c>
      <c r="B8366" s="6" t="n">
        <v>2.1956043956044</v>
      </c>
      <c r="C8366" s="6" t="n">
        <v>80</v>
      </c>
      <c r="D8366" s="6" t="n">
        <v>-1</v>
      </c>
      <c r="E8366" s="6" t="n">
        <v>2.15164835164835</v>
      </c>
      <c r="F8366" s="6" t="n">
        <v>0</v>
      </c>
      <c r="G8366" s="6" t="n">
        <v>0.208058608058608</v>
      </c>
      <c r="H8366" s="6" t="str">
        <f aca="false">IF(AND(A8366&gt;=Stimuli!$B$2,A8366&lt;=Stimuli!$C$2),Stimuli!$A$2,IF(AND(A8366&gt;=Stimuli!$B$3,A8366&lt;=Stimuli!$C$3),Stimuli!$A$3,IF(AND(A8366&gt;=Stimuli!$B$4,A8366&lt;=Stimuli!$C$4),Stimuli!$A$4,"")))</f>
        <v>02 e.l.f. - Power Grip Styling (30.03s)</v>
      </c>
      <c r="I8366" s="6" t="n">
        <f aca="false">(B8366-B8365)/((A8366-A8365)/1000)</f>
        <v>-0.750183150183204</v>
      </c>
      <c r="J8366" s="6" t="n">
        <f aca="false">IF(OR(B8366&lt;Rules!$B$2,B8366&gt;Rules!$B$3,ABS(I8366)&gt;Rules!$B$4,OR(B8367&lt;Rules!$B$2,B8367&gt;Rules!$B$3,ABS(I8367)&gt;Rules!$B$4)),1,0)</f>
        <v>0</v>
      </c>
      <c r="K8366" s="6" t="str">
        <f aca="false">IF(F8366=1,COUNTIF($F$2:F8366,1),"")</f>
        <v/>
      </c>
    </row>
    <row r="8367" customFormat="false" ht="15" hidden="false" customHeight="false" outlineLevel="0" collapsed="false">
      <c r="A8367" s="6" t="n">
        <v>65683.1805</v>
      </c>
      <c r="B8367" s="6" t="n">
        <v>2.2014652014652</v>
      </c>
      <c r="C8367" s="6" t="n">
        <v>80</v>
      </c>
      <c r="D8367" s="6" t="n">
        <v>-1</v>
      </c>
      <c r="E8367" s="6" t="n">
        <v>2.15164835164835</v>
      </c>
      <c r="F8367" s="6" t="n">
        <v>0</v>
      </c>
      <c r="G8367" s="6" t="n">
        <v>0.208058608058608</v>
      </c>
      <c r="H8367" s="6" t="str">
        <f aca="false">IF(AND(A8367&gt;=Stimuli!$B$2,A8367&lt;=Stimuli!$C$2),Stimuli!$A$2,IF(AND(A8367&gt;=Stimuli!$B$3,A8367&lt;=Stimuli!$C$3),Stimuli!$A$3,IF(AND(A8367&gt;=Stimuli!$B$4,A8367&lt;=Stimuli!$C$4),Stimuli!$A$4,"")))</f>
        <v>02 e.l.f. - Power Grip Styling (30.03s)</v>
      </c>
      <c r="I8367" s="6" t="n">
        <f aca="false">(B8367-B8366)/((A8367-A8366)/1000)</f>
        <v>0.750183150183204</v>
      </c>
      <c r="J8367" s="6" t="n">
        <f aca="false">IF(OR(B8367&lt;Rules!$B$2,B8367&gt;Rules!$B$3,ABS(I8367)&gt;Rules!$B$4,OR(B8368&lt;Rules!$B$2,B8368&gt;Rules!$B$3,ABS(I8368)&gt;Rules!$B$4)),1,0)</f>
        <v>0</v>
      </c>
      <c r="K8367" s="6" t="str">
        <f aca="false">IF(F8367=1,COUNTIF($F$2:F8367,1),"")</f>
        <v/>
      </c>
    </row>
    <row r="8368" customFormat="false" ht="15" hidden="false" customHeight="false" outlineLevel="0" collapsed="false">
      <c r="A8368" s="6" t="n">
        <v>65690.993</v>
      </c>
      <c r="B8368" s="6" t="n">
        <v>2.19413919413919</v>
      </c>
      <c r="C8368" s="6" t="n">
        <v>80</v>
      </c>
      <c r="D8368" s="6" t="n">
        <v>-1</v>
      </c>
      <c r="E8368" s="6" t="n">
        <v>2.15164835164835</v>
      </c>
      <c r="F8368" s="6" t="n">
        <v>0</v>
      </c>
      <c r="G8368" s="6" t="n">
        <v>0.208058608058608</v>
      </c>
      <c r="H8368" s="6" t="str">
        <f aca="false">IF(AND(A8368&gt;=Stimuli!$B$2,A8368&lt;=Stimuli!$C$2),Stimuli!$A$2,IF(AND(A8368&gt;=Stimuli!$B$3,A8368&lt;=Stimuli!$C$3),Stimuli!$A$3,IF(AND(A8368&gt;=Stimuli!$B$4,A8368&lt;=Stimuli!$C$4),Stimuli!$A$4,"")))</f>
        <v>02 e.l.f. - Power Grip Styling (30.03s)</v>
      </c>
      <c r="I8368" s="6" t="n">
        <f aca="false">(B8368-B8367)/((A8368-A8367)/1000)</f>
        <v>-0.937728937729048</v>
      </c>
      <c r="J8368" s="6" t="n">
        <f aca="false">IF(OR(B8368&lt;Rules!$B$2,B8368&gt;Rules!$B$3,ABS(I8368)&gt;Rules!$B$4,OR(B8369&lt;Rules!$B$2,B8369&gt;Rules!$B$3,ABS(I8369)&gt;Rules!$B$4)),1,0)</f>
        <v>0</v>
      </c>
      <c r="K8368" s="6" t="str">
        <f aca="false">IF(F8368=1,COUNTIF($F$2:F8368,1),"")</f>
        <v/>
      </c>
    </row>
    <row r="8369" customFormat="false" ht="15" hidden="false" customHeight="false" outlineLevel="0" collapsed="false">
      <c r="A8369" s="6" t="n">
        <v>65698.8055</v>
      </c>
      <c r="B8369" s="6" t="n">
        <v>2.2014652014652</v>
      </c>
      <c r="C8369" s="6" t="n">
        <v>80</v>
      </c>
      <c r="D8369" s="6" t="n">
        <v>-1</v>
      </c>
      <c r="E8369" s="6" t="n">
        <v>2.15164835164835</v>
      </c>
      <c r="F8369" s="6" t="n">
        <v>0</v>
      </c>
      <c r="G8369" s="6" t="n">
        <v>0.208058608058608</v>
      </c>
      <c r="H8369" s="6" t="str">
        <f aca="false">IF(AND(A8369&gt;=Stimuli!$B$2,A8369&lt;=Stimuli!$C$2),Stimuli!$A$2,IF(AND(A8369&gt;=Stimuli!$B$3,A8369&lt;=Stimuli!$C$3),Stimuli!$A$3,IF(AND(A8369&gt;=Stimuli!$B$4,A8369&lt;=Stimuli!$C$4),Stimuli!$A$4,"")))</f>
        <v>02 e.l.f. - Power Grip Styling (30.03s)</v>
      </c>
      <c r="I8369" s="6" t="n">
        <f aca="false">(B8369-B8368)/((A8369-A8368)/1000)</f>
        <v>0.937728937729048</v>
      </c>
      <c r="J8369" s="6" t="n">
        <f aca="false">IF(OR(B8369&lt;Rules!$B$2,B8369&gt;Rules!$B$3,ABS(I8369)&gt;Rules!$B$4,OR(B8370&lt;Rules!$B$2,B8370&gt;Rules!$B$3,ABS(I8370)&gt;Rules!$B$4)),1,0)</f>
        <v>0</v>
      </c>
      <c r="K8369" s="6" t="str">
        <f aca="false">IF(F8369=1,COUNTIF($F$2:F8369,1),"")</f>
        <v/>
      </c>
    </row>
    <row r="8370" customFormat="false" ht="15" hidden="false" customHeight="false" outlineLevel="0" collapsed="false">
      <c r="A8370" s="6" t="n">
        <v>65706.618</v>
      </c>
      <c r="B8370" s="6" t="n">
        <v>2.19413919413919</v>
      </c>
      <c r="C8370" s="6" t="n">
        <v>80</v>
      </c>
      <c r="D8370" s="6" t="n">
        <v>-1</v>
      </c>
      <c r="E8370" s="6" t="n">
        <v>2.15164835164835</v>
      </c>
      <c r="F8370" s="6" t="n">
        <v>0</v>
      </c>
      <c r="G8370" s="6" t="n">
        <v>0.208058608058608</v>
      </c>
      <c r="H8370" s="6" t="str">
        <f aca="false">IF(AND(A8370&gt;=Stimuli!$B$2,A8370&lt;=Stimuli!$C$2),Stimuli!$A$2,IF(AND(A8370&gt;=Stimuli!$B$3,A8370&lt;=Stimuli!$C$3),Stimuli!$A$3,IF(AND(A8370&gt;=Stimuli!$B$4,A8370&lt;=Stimuli!$C$4),Stimuli!$A$4,"")))</f>
        <v>02 e.l.f. - Power Grip Styling (30.03s)</v>
      </c>
      <c r="I8370" s="6" t="n">
        <f aca="false">(B8370-B8369)/((A8370-A8369)/1000)</f>
        <v>-0.937728937729048</v>
      </c>
      <c r="J8370" s="6" t="n">
        <f aca="false">IF(OR(B8370&lt;Rules!$B$2,B8370&gt;Rules!$B$3,ABS(I8370)&gt;Rules!$B$4,OR(B8371&lt;Rules!$B$2,B8371&gt;Rules!$B$3,ABS(I8371)&gt;Rules!$B$4)),1,0)</f>
        <v>0</v>
      </c>
      <c r="K8370" s="6" t="str">
        <f aca="false">IF(F8370=1,COUNTIF($F$2:F8370,1),"")</f>
        <v/>
      </c>
    </row>
    <row r="8371" customFormat="false" ht="15" hidden="false" customHeight="false" outlineLevel="0" collapsed="false">
      <c r="A8371" s="6" t="n">
        <v>65714.4305</v>
      </c>
      <c r="B8371" s="6" t="n">
        <v>2.2014652014652</v>
      </c>
      <c r="C8371" s="6" t="n">
        <v>80</v>
      </c>
      <c r="D8371" s="6" t="n">
        <v>-1</v>
      </c>
      <c r="E8371" s="6" t="n">
        <v>2.15164835164835</v>
      </c>
      <c r="F8371" s="6" t="n">
        <v>0</v>
      </c>
      <c r="G8371" s="6" t="n">
        <v>0.208058608058608</v>
      </c>
      <c r="H8371" s="6" t="str">
        <f aca="false">IF(AND(A8371&gt;=Stimuli!$B$2,A8371&lt;=Stimuli!$C$2),Stimuli!$A$2,IF(AND(A8371&gt;=Stimuli!$B$3,A8371&lt;=Stimuli!$C$3),Stimuli!$A$3,IF(AND(A8371&gt;=Stimuli!$B$4,A8371&lt;=Stimuli!$C$4),Stimuli!$A$4,"")))</f>
        <v>02 e.l.f. - Power Grip Styling (30.03s)</v>
      </c>
      <c r="I8371" s="6" t="n">
        <f aca="false">(B8371-B8370)/((A8371-A8370)/1000)</f>
        <v>0.937728937729048</v>
      </c>
      <c r="J8371" s="6" t="n">
        <f aca="false">IF(OR(B8371&lt;Rules!$B$2,B8371&gt;Rules!$B$3,ABS(I8371)&gt;Rules!$B$4,OR(B8372&lt;Rules!$B$2,B8372&gt;Rules!$B$3,ABS(I8372)&gt;Rules!$B$4)),1,0)</f>
        <v>0</v>
      </c>
      <c r="K8371" s="6" t="str">
        <f aca="false">IF(F8371=1,COUNTIF($F$2:F8371,1),"")</f>
        <v/>
      </c>
    </row>
    <row r="8372" customFormat="false" ht="15" hidden="false" customHeight="false" outlineLevel="0" collapsed="false">
      <c r="A8372" s="6" t="n">
        <v>65722.243</v>
      </c>
      <c r="B8372" s="6" t="n">
        <v>2.19267399267399</v>
      </c>
      <c r="C8372" s="6" t="n">
        <v>80</v>
      </c>
      <c r="D8372" s="6" t="n">
        <v>-1</v>
      </c>
      <c r="E8372" s="6" t="n">
        <v>2.15164835164835</v>
      </c>
      <c r="F8372" s="6" t="n">
        <v>0</v>
      </c>
      <c r="G8372" s="6" t="n">
        <v>0.208058608058608</v>
      </c>
      <c r="H8372" s="6" t="str">
        <f aca="false">IF(AND(A8372&gt;=Stimuli!$B$2,A8372&lt;=Stimuli!$C$2),Stimuli!$A$2,IF(AND(A8372&gt;=Stimuli!$B$3,A8372&lt;=Stimuli!$C$3),Stimuli!$A$3,IF(AND(A8372&gt;=Stimuli!$B$4,A8372&lt;=Stimuli!$C$4),Stimuli!$A$4,"")))</f>
        <v>02 e.l.f. - Power Grip Styling (30.03s)</v>
      </c>
      <c r="I8372" s="6" t="n">
        <f aca="false">(B8372-B8371)/((A8372-A8371)/1000)</f>
        <v>-1.12527472527478</v>
      </c>
      <c r="J8372" s="6" t="n">
        <f aca="false">IF(OR(B8372&lt;Rules!$B$2,B8372&gt;Rules!$B$3,ABS(I8372)&gt;Rules!$B$4,OR(B8373&lt;Rules!$B$2,B8373&gt;Rules!$B$3,ABS(I8373)&gt;Rules!$B$4)),1,0)</f>
        <v>0</v>
      </c>
      <c r="K8372" s="6" t="str">
        <f aca="false">IF(F8372=1,COUNTIF($F$2:F8372,1),"")</f>
        <v/>
      </c>
    </row>
    <row r="8373" customFormat="false" ht="15" hidden="false" customHeight="false" outlineLevel="0" collapsed="false">
      <c r="A8373" s="6" t="n">
        <v>65730.0555</v>
      </c>
      <c r="B8373" s="6" t="n">
        <v>2.2</v>
      </c>
      <c r="C8373" s="6" t="n">
        <v>80</v>
      </c>
      <c r="D8373" s="6" t="n">
        <v>-1</v>
      </c>
      <c r="E8373" s="6" t="n">
        <v>2.15164835164835</v>
      </c>
      <c r="F8373" s="6" t="n">
        <v>0</v>
      </c>
      <c r="G8373" s="6" t="n">
        <v>0.208058608058608</v>
      </c>
      <c r="H8373" s="6" t="str">
        <f aca="false">IF(AND(A8373&gt;=Stimuli!$B$2,A8373&lt;=Stimuli!$C$2),Stimuli!$A$2,IF(AND(A8373&gt;=Stimuli!$B$3,A8373&lt;=Stimuli!$C$3),Stimuli!$A$3,IF(AND(A8373&gt;=Stimuli!$B$4,A8373&lt;=Stimuli!$C$4),Stimuli!$A$4,"")))</f>
        <v>02 e.l.f. - Power Grip Styling (30.03s)</v>
      </c>
      <c r="I8373" s="6" t="n">
        <f aca="false">(B8373-B8372)/((A8373-A8372)/1000)</f>
        <v>0.937728937729048</v>
      </c>
      <c r="J8373" s="6" t="n">
        <f aca="false">IF(OR(B8373&lt;Rules!$B$2,B8373&gt;Rules!$B$3,ABS(I8373)&gt;Rules!$B$4,OR(B8374&lt;Rules!$B$2,B8374&gt;Rules!$B$3,ABS(I8374)&gt;Rules!$B$4)),1,0)</f>
        <v>0</v>
      </c>
      <c r="K8373" s="6" t="str">
        <f aca="false">IF(F8373=1,COUNTIF($F$2:F8373,1),"")</f>
        <v/>
      </c>
    </row>
    <row r="8374" customFormat="false" ht="15" hidden="false" customHeight="false" outlineLevel="0" collapsed="false">
      <c r="A8374" s="6" t="n">
        <v>65737.868</v>
      </c>
      <c r="B8374" s="6" t="n">
        <v>2.19267399267399</v>
      </c>
      <c r="C8374" s="6" t="n">
        <v>80</v>
      </c>
      <c r="D8374" s="6" t="n">
        <v>-1</v>
      </c>
      <c r="E8374" s="6" t="n">
        <v>2.15164835164835</v>
      </c>
      <c r="F8374" s="6" t="n">
        <v>0</v>
      </c>
      <c r="G8374" s="6" t="n">
        <v>0.208058608058608</v>
      </c>
      <c r="H8374" s="6" t="str">
        <f aca="false">IF(AND(A8374&gt;=Stimuli!$B$2,A8374&lt;=Stimuli!$C$2),Stimuli!$A$2,IF(AND(A8374&gt;=Stimuli!$B$3,A8374&lt;=Stimuli!$C$3),Stimuli!$A$3,IF(AND(A8374&gt;=Stimuli!$B$4,A8374&lt;=Stimuli!$C$4),Stimuli!$A$4,"")))</f>
        <v>02 e.l.f. - Power Grip Styling (30.03s)</v>
      </c>
      <c r="I8374" s="6" t="n">
        <f aca="false">(B8374-B8373)/((A8374-A8373)/1000)</f>
        <v>-0.937728937729048</v>
      </c>
      <c r="J8374" s="6" t="n">
        <f aca="false">IF(OR(B8374&lt;Rules!$B$2,B8374&gt;Rules!$B$3,ABS(I8374)&gt;Rules!$B$4,OR(B8375&lt;Rules!$B$2,B8375&gt;Rules!$B$3,ABS(I8375)&gt;Rules!$B$4)),1,0)</f>
        <v>0</v>
      </c>
      <c r="K8374" s="6" t="str">
        <f aca="false">IF(F8374=1,COUNTIF($F$2:F8374,1),"")</f>
        <v/>
      </c>
    </row>
    <row r="8375" customFormat="false" ht="15" hidden="false" customHeight="false" outlineLevel="0" collapsed="false">
      <c r="A8375" s="6" t="n">
        <v>65745.6805</v>
      </c>
      <c r="B8375" s="6" t="n">
        <v>2.1970695970696</v>
      </c>
      <c r="C8375" s="6" t="n">
        <v>80</v>
      </c>
      <c r="D8375" s="6" t="n">
        <v>-1</v>
      </c>
      <c r="E8375" s="6" t="n">
        <v>2.15164835164835</v>
      </c>
      <c r="F8375" s="6" t="n">
        <v>0</v>
      </c>
      <c r="G8375" s="6" t="n">
        <v>0.208058608058608</v>
      </c>
      <c r="H8375" s="6" t="str">
        <f aca="false">IF(AND(A8375&gt;=Stimuli!$B$2,A8375&lt;=Stimuli!$C$2),Stimuli!$A$2,IF(AND(A8375&gt;=Stimuli!$B$3,A8375&lt;=Stimuli!$C$3),Stimuli!$A$3,IF(AND(A8375&gt;=Stimuli!$B$4,A8375&lt;=Stimuli!$C$4),Stimuli!$A$4,"")))</f>
        <v>02 e.l.f. - Power Grip Styling (30.03s)</v>
      </c>
      <c r="I8375" s="6" t="n">
        <f aca="false">(B8375-B8374)/((A8375-A8374)/1000)</f>
        <v>0.562637362637418</v>
      </c>
      <c r="J8375" s="6" t="n">
        <f aca="false">IF(OR(B8375&lt;Rules!$B$2,B8375&gt;Rules!$B$3,ABS(I8375)&gt;Rules!$B$4,OR(B8376&lt;Rules!$B$2,B8376&gt;Rules!$B$3,ABS(I8376)&gt;Rules!$B$4)),1,0)</f>
        <v>0</v>
      </c>
      <c r="K8375" s="6" t="str">
        <f aca="false">IF(F8375=1,COUNTIF($F$2:F8375,1),"")</f>
        <v/>
      </c>
    </row>
    <row r="8376" customFormat="false" ht="15" hidden="false" customHeight="false" outlineLevel="0" collapsed="false">
      <c r="A8376" s="6" t="n">
        <v>65753.493</v>
      </c>
      <c r="B8376" s="6" t="n">
        <v>2.19267399267399</v>
      </c>
      <c r="C8376" s="6" t="n">
        <v>80</v>
      </c>
      <c r="D8376" s="6" t="n">
        <v>-1</v>
      </c>
      <c r="E8376" s="6" t="n">
        <v>2.15164835164835</v>
      </c>
      <c r="F8376" s="6" t="n">
        <v>0</v>
      </c>
      <c r="G8376" s="6" t="n">
        <v>0.208058608058608</v>
      </c>
      <c r="H8376" s="6" t="str">
        <f aca="false">IF(AND(A8376&gt;=Stimuli!$B$2,A8376&lt;=Stimuli!$C$2),Stimuli!$A$2,IF(AND(A8376&gt;=Stimuli!$B$3,A8376&lt;=Stimuli!$C$3),Stimuli!$A$3,IF(AND(A8376&gt;=Stimuli!$B$4,A8376&lt;=Stimuli!$C$4),Stimuli!$A$4,"")))</f>
        <v>02 e.l.f. - Power Grip Styling (30.03s)</v>
      </c>
      <c r="I8376" s="6" t="n">
        <f aca="false">(B8376-B8375)/((A8376-A8375)/1000)</f>
        <v>-0.562637362637418</v>
      </c>
      <c r="J8376" s="6" t="n">
        <f aca="false">IF(OR(B8376&lt;Rules!$B$2,B8376&gt;Rules!$B$3,ABS(I8376)&gt;Rules!$B$4,OR(B8377&lt;Rules!$B$2,B8377&gt;Rules!$B$3,ABS(I8377)&gt;Rules!$B$4)),1,0)</f>
        <v>0</v>
      </c>
      <c r="K8376" s="6" t="str">
        <f aca="false">IF(F8376=1,COUNTIF($F$2:F8376,1),"")</f>
        <v/>
      </c>
    </row>
    <row r="8377" customFormat="false" ht="15" hidden="false" customHeight="false" outlineLevel="0" collapsed="false">
      <c r="A8377" s="6" t="n">
        <v>65761.3055</v>
      </c>
      <c r="B8377" s="6" t="n">
        <v>2.1956043956044</v>
      </c>
      <c r="C8377" s="6" t="n">
        <v>80</v>
      </c>
      <c r="D8377" s="6" t="n">
        <v>-1</v>
      </c>
      <c r="E8377" s="6" t="n">
        <v>2.15164835164835</v>
      </c>
      <c r="F8377" s="6" t="n">
        <v>0</v>
      </c>
      <c r="G8377" s="6" t="n">
        <v>0.208058608058608</v>
      </c>
      <c r="H8377" s="6" t="str">
        <f aca="false">IF(AND(A8377&gt;=Stimuli!$B$2,A8377&lt;=Stimuli!$C$2),Stimuli!$A$2,IF(AND(A8377&gt;=Stimuli!$B$3,A8377&lt;=Stimuli!$C$3),Stimuli!$A$3,IF(AND(A8377&gt;=Stimuli!$B$4,A8377&lt;=Stimuli!$C$4),Stimuli!$A$4,"")))</f>
        <v>02 e.l.f. - Power Grip Styling (30.03s)</v>
      </c>
      <c r="I8377" s="6" t="n">
        <f aca="false">(B8377-B8376)/((A8377-A8376)/1000)</f>
        <v>0.375091575091574</v>
      </c>
      <c r="J8377" s="6" t="n">
        <f aca="false">IF(OR(B8377&lt;Rules!$B$2,B8377&gt;Rules!$B$3,ABS(I8377)&gt;Rules!$B$4,OR(B8378&lt;Rules!$B$2,B8378&gt;Rules!$B$3,ABS(I8378)&gt;Rules!$B$4)),1,0)</f>
        <v>0</v>
      </c>
      <c r="K8377" s="6" t="str">
        <f aca="false">IF(F8377=1,COUNTIF($F$2:F8377,1),"")</f>
        <v/>
      </c>
    </row>
    <row r="8378" customFormat="false" ht="15" hidden="false" customHeight="false" outlineLevel="0" collapsed="false">
      <c r="A8378" s="6" t="n">
        <v>65769.118</v>
      </c>
      <c r="B8378" s="6" t="n">
        <v>2.19413919413919</v>
      </c>
      <c r="C8378" s="6" t="n">
        <v>80</v>
      </c>
      <c r="D8378" s="6" t="n">
        <v>-1</v>
      </c>
      <c r="E8378" s="6" t="n">
        <v>2.15164835164835</v>
      </c>
      <c r="F8378" s="6" t="n">
        <v>0</v>
      </c>
      <c r="G8378" s="6" t="n">
        <v>0.208058608058608</v>
      </c>
      <c r="H8378" s="6" t="str">
        <f aca="false">IF(AND(A8378&gt;=Stimuli!$B$2,A8378&lt;=Stimuli!$C$2),Stimuli!$A$2,IF(AND(A8378&gt;=Stimuli!$B$3,A8378&lt;=Stimuli!$C$3),Stimuli!$A$3,IF(AND(A8378&gt;=Stimuli!$B$4,A8378&lt;=Stimuli!$C$4),Stimuli!$A$4,"")))</f>
        <v>02 e.l.f. - Power Grip Styling (30.03s)</v>
      </c>
      <c r="I8378" s="6" t="n">
        <f aca="false">(B8378-B8377)/((A8378-A8377)/1000)</f>
        <v>-0.187545787545844</v>
      </c>
      <c r="J8378" s="6" t="n">
        <f aca="false">IF(OR(B8378&lt;Rules!$B$2,B8378&gt;Rules!$B$3,ABS(I8378)&gt;Rules!$B$4,OR(B8379&lt;Rules!$B$2,B8379&gt;Rules!$B$3,ABS(I8379)&gt;Rules!$B$4)),1,0)</f>
        <v>0</v>
      </c>
      <c r="K8378" s="6" t="str">
        <f aca="false">IF(F8378=1,COUNTIF($F$2:F8378,1),"")</f>
        <v/>
      </c>
    </row>
    <row r="8379" customFormat="false" ht="15" hidden="false" customHeight="false" outlineLevel="0" collapsed="false">
      <c r="A8379" s="6" t="n">
        <v>65776.9305</v>
      </c>
      <c r="B8379" s="6" t="n">
        <v>2.19413919413919</v>
      </c>
      <c r="C8379" s="6" t="n">
        <v>80</v>
      </c>
      <c r="D8379" s="6" t="n">
        <v>-1</v>
      </c>
      <c r="E8379" s="6" t="n">
        <v>2.15164835164835</v>
      </c>
      <c r="F8379" s="6" t="n">
        <v>0</v>
      </c>
      <c r="G8379" s="6" t="n">
        <v>0.208058608058608</v>
      </c>
      <c r="H8379" s="6" t="str">
        <f aca="false">IF(AND(A8379&gt;=Stimuli!$B$2,A8379&lt;=Stimuli!$C$2),Stimuli!$A$2,IF(AND(A8379&gt;=Stimuli!$B$3,A8379&lt;=Stimuli!$C$3),Stimuli!$A$3,IF(AND(A8379&gt;=Stimuli!$B$4,A8379&lt;=Stimuli!$C$4),Stimuli!$A$4,"")))</f>
        <v>02 e.l.f. - Power Grip Styling (30.03s)</v>
      </c>
      <c r="I8379" s="6" t="n">
        <f aca="false">(B8379-B8378)/((A8379-A8378)/1000)</f>
        <v>0</v>
      </c>
      <c r="J8379" s="6" t="n">
        <f aca="false">IF(OR(B8379&lt;Rules!$B$2,B8379&gt;Rules!$B$3,ABS(I8379)&gt;Rules!$B$4,OR(B8380&lt;Rules!$B$2,B8380&gt;Rules!$B$3,ABS(I8380)&gt;Rules!$B$4)),1,0)</f>
        <v>0</v>
      </c>
      <c r="K8379" s="6" t="str">
        <f aca="false">IF(F8379=1,COUNTIF($F$2:F8379,1),"")</f>
        <v/>
      </c>
    </row>
    <row r="8380" customFormat="false" ht="15" hidden="false" customHeight="false" outlineLevel="0" collapsed="false">
      <c r="A8380" s="6" t="n">
        <v>65784.743</v>
      </c>
      <c r="B8380" s="6" t="n">
        <v>2.19413919413919</v>
      </c>
      <c r="C8380" s="6" t="n">
        <v>80</v>
      </c>
      <c r="D8380" s="6" t="n">
        <v>-1</v>
      </c>
      <c r="E8380" s="6" t="n">
        <v>2.15164835164835</v>
      </c>
      <c r="F8380" s="6" t="n">
        <v>0</v>
      </c>
      <c r="G8380" s="6" t="n">
        <v>0.208058608058608</v>
      </c>
      <c r="H8380" s="6" t="str">
        <f aca="false">IF(AND(A8380&gt;=Stimuli!$B$2,A8380&lt;=Stimuli!$C$2),Stimuli!$A$2,IF(AND(A8380&gt;=Stimuli!$B$3,A8380&lt;=Stimuli!$C$3),Stimuli!$A$3,IF(AND(A8380&gt;=Stimuli!$B$4,A8380&lt;=Stimuli!$C$4),Stimuli!$A$4,"")))</f>
        <v>02 e.l.f. - Power Grip Styling (30.03s)</v>
      </c>
      <c r="I8380" s="6" t="n">
        <f aca="false">(B8380-B8379)/((A8380-A8379)/1000)</f>
        <v>0</v>
      </c>
      <c r="J8380" s="6" t="n">
        <f aca="false">IF(OR(B8380&lt;Rules!$B$2,B8380&gt;Rules!$B$3,ABS(I8380)&gt;Rules!$B$4,OR(B8381&lt;Rules!$B$2,B8381&gt;Rules!$B$3,ABS(I8381)&gt;Rules!$B$4)),1,0)</f>
        <v>0</v>
      </c>
      <c r="K8380" s="6" t="str">
        <f aca="false">IF(F8380=1,COUNTIF($F$2:F8380,1),"")</f>
        <v/>
      </c>
    </row>
    <row r="8381" customFormat="false" ht="15" hidden="false" customHeight="false" outlineLevel="0" collapsed="false">
      <c r="A8381" s="6" t="n">
        <v>65792.5555</v>
      </c>
      <c r="B8381" s="6" t="n">
        <v>2.19120879120879</v>
      </c>
      <c r="C8381" s="6" t="n">
        <v>80</v>
      </c>
      <c r="D8381" s="6" t="n">
        <v>-1</v>
      </c>
      <c r="E8381" s="6" t="n">
        <v>2.15164835164835</v>
      </c>
      <c r="F8381" s="6" t="n">
        <v>0</v>
      </c>
      <c r="G8381" s="6" t="n">
        <v>0.208058608058608</v>
      </c>
      <c r="H8381" s="6" t="str">
        <f aca="false">IF(AND(A8381&gt;=Stimuli!$B$2,A8381&lt;=Stimuli!$C$2),Stimuli!$A$2,IF(AND(A8381&gt;=Stimuli!$B$3,A8381&lt;=Stimuli!$C$3),Stimuli!$A$3,IF(AND(A8381&gt;=Stimuli!$B$4,A8381&lt;=Stimuli!$C$4),Stimuli!$A$4,"")))</f>
        <v>02 e.l.f. - Power Grip Styling (30.03s)</v>
      </c>
      <c r="I8381" s="6" t="n">
        <f aca="false">(B8381-B8380)/((A8381-A8380)/1000)</f>
        <v>-0.37509157509146</v>
      </c>
      <c r="J8381" s="6" t="n">
        <f aca="false">IF(OR(B8381&lt;Rules!$B$2,B8381&gt;Rules!$B$3,ABS(I8381)&gt;Rules!$B$4,OR(B8382&lt;Rules!$B$2,B8382&gt;Rules!$B$3,ABS(I8382)&gt;Rules!$B$4)),1,0)</f>
        <v>0</v>
      </c>
      <c r="K8381" s="6" t="str">
        <f aca="false">IF(F8381=1,COUNTIF($F$2:F8381,1),"")</f>
        <v/>
      </c>
    </row>
    <row r="8382" customFormat="false" ht="15" hidden="false" customHeight="false" outlineLevel="0" collapsed="false">
      <c r="A8382" s="6" t="n">
        <v>65800.368</v>
      </c>
      <c r="B8382" s="6" t="n">
        <v>2.1956043956044</v>
      </c>
      <c r="C8382" s="6" t="n">
        <v>80</v>
      </c>
      <c r="D8382" s="6" t="n">
        <v>-1</v>
      </c>
      <c r="E8382" s="6" t="n">
        <v>2.15164835164835</v>
      </c>
      <c r="F8382" s="6" t="n">
        <v>0</v>
      </c>
      <c r="G8382" s="6" t="n">
        <v>0.208058608058608</v>
      </c>
      <c r="H8382" s="6" t="str">
        <f aca="false">IF(AND(A8382&gt;=Stimuli!$B$2,A8382&lt;=Stimuli!$C$2),Stimuli!$A$2,IF(AND(A8382&gt;=Stimuli!$B$3,A8382&lt;=Stimuli!$C$3),Stimuli!$A$3,IF(AND(A8382&gt;=Stimuli!$B$4,A8382&lt;=Stimuli!$C$4),Stimuli!$A$4,"")))</f>
        <v>02 e.l.f. - Power Grip Styling (30.03s)</v>
      </c>
      <c r="I8382" s="6" t="n">
        <f aca="false">(B8382-B8381)/((A8382-A8381)/1000)</f>
        <v>0.562637362637304</v>
      </c>
      <c r="J8382" s="6" t="n">
        <f aca="false">IF(OR(B8382&lt;Rules!$B$2,B8382&gt;Rules!$B$3,ABS(I8382)&gt;Rules!$B$4,OR(B8383&lt;Rules!$B$2,B8383&gt;Rules!$B$3,ABS(I8383)&gt;Rules!$B$4)),1,0)</f>
        <v>0</v>
      </c>
      <c r="K8382" s="6" t="str">
        <f aca="false">IF(F8382=1,COUNTIF($F$2:F8382,1),"")</f>
        <v/>
      </c>
    </row>
    <row r="8383" customFormat="false" ht="15" hidden="false" customHeight="false" outlineLevel="0" collapsed="false">
      <c r="A8383" s="6" t="n">
        <v>65808.1805</v>
      </c>
      <c r="B8383" s="6" t="n">
        <v>2.18827838827839</v>
      </c>
      <c r="C8383" s="6" t="n">
        <v>80</v>
      </c>
      <c r="D8383" s="6" t="n">
        <v>-1</v>
      </c>
      <c r="E8383" s="6" t="n">
        <v>2.15164835164835</v>
      </c>
      <c r="F8383" s="6" t="n">
        <v>0</v>
      </c>
      <c r="G8383" s="6" t="n">
        <v>0.208058608058608</v>
      </c>
      <c r="H8383" s="6" t="str">
        <f aca="false">IF(AND(A8383&gt;=Stimuli!$B$2,A8383&lt;=Stimuli!$C$2),Stimuli!$A$2,IF(AND(A8383&gt;=Stimuli!$B$3,A8383&lt;=Stimuli!$C$3),Stimuli!$A$3,IF(AND(A8383&gt;=Stimuli!$B$4,A8383&lt;=Stimuli!$C$4),Stimuli!$A$4,"")))</f>
        <v>02 e.l.f. - Power Grip Styling (30.03s)</v>
      </c>
      <c r="I8383" s="6" t="n">
        <f aca="false">(B8383-B8382)/((A8383-A8382)/1000)</f>
        <v>-0.937728937728878</v>
      </c>
      <c r="J8383" s="6" t="n">
        <f aca="false">IF(OR(B8383&lt;Rules!$B$2,B8383&gt;Rules!$B$3,ABS(I8383)&gt;Rules!$B$4,OR(B8384&lt;Rules!$B$2,B8384&gt;Rules!$B$3,ABS(I8384)&gt;Rules!$B$4)),1,0)</f>
        <v>0</v>
      </c>
      <c r="K8383" s="6" t="str">
        <f aca="false">IF(F8383=1,COUNTIF($F$2:F8383,1),"")</f>
        <v/>
      </c>
    </row>
    <row r="8384" customFormat="false" ht="15" hidden="false" customHeight="false" outlineLevel="0" collapsed="false">
      <c r="A8384" s="6" t="n">
        <v>65815.993</v>
      </c>
      <c r="B8384" s="6" t="n">
        <v>2.19413919413919</v>
      </c>
      <c r="C8384" s="6" t="n">
        <v>80</v>
      </c>
      <c r="D8384" s="6" t="n">
        <v>-1</v>
      </c>
      <c r="E8384" s="6" t="n">
        <v>2.15164835164835</v>
      </c>
      <c r="F8384" s="6" t="n">
        <v>0</v>
      </c>
      <c r="G8384" s="6" t="n">
        <v>0.208058608058608</v>
      </c>
      <c r="H8384" s="6" t="str">
        <f aca="false">IF(AND(A8384&gt;=Stimuli!$B$2,A8384&lt;=Stimuli!$C$2),Stimuli!$A$2,IF(AND(A8384&gt;=Stimuli!$B$3,A8384&lt;=Stimuli!$C$3),Stimuli!$A$3,IF(AND(A8384&gt;=Stimuli!$B$4,A8384&lt;=Stimuli!$C$4),Stimuli!$A$4,"")))</f>
        <v>02 e.l.f. - Power Grip Styling (30.03s)</v>
      </c>
      <c r="I8384" s="6" t="n">
        <f aca="false">(B8384-B8383)/((A8384-A8383)/1000)</f>
        <v>0.750183150183034</v>
      </c>
      <c r="J8384" s="6" t="n">
        <f aca="false">IF(OR(B8384&lt;Rules!$B$2,B8384&gt;Rules!$B$3,ABS(I8384)&gt;Rules!$B$4,OR(B8385&lt;Rules!$B$2,B8385&gt;Rules!$B$3,ABS(I8385)&gt;Rules!$B$4)),1,0)</f>
        <v>0</v>
      </c>
      <c r="K8384" s="6" t="str">
        <f aca="false">IF(F8384=1,COUNTIF($F$2:F8384,1),"")</f>
        <v/>
      </c>
    </row>
    <row r="8385" customFormat="false" ht="15" hidden="false" customHeight="false" outlineLevel="0" collapsed="false">
      <c r="A8385" s="6" t="n">
        <v>65823.8055</v>
      </c>
      <c r="B8385" s="6" t="n">
        <v>2.18681318681319</v>
      </c>
      <c r="C8385" s="6" t="n">
        <v>80</v>
      </c>
      <c r="D8385" s="6" t="n">
        <v>-1</v>
      </c>
      <c r="E8385" s="6" t="n">
        <v>2.15164835164835</v>
      </c>
      <c r="F8385" s="6" t="n">
        <v>0</v>
      </c>
      <c r="G8385" s="6" t="n">
        <v>0.208058608058608</v>
      </c>
      <c r="H8385" s="6" t="str">
        <f aca="false">IF(AND(A8385&gt;=Stimuli!$B$2,A8385&lt;=Stimuli!$C$2),Stimuli!$A$2,IF(AND(A8385&gt;=Stimuli!$B$3,A8385&lt;=Stimuli!$C$3),Stimuli!$A$3,IF(AND(A8385&gt;=Stimuli!$B$4,A8385&lt;=Stimuli!$C$4),Stimuli!$A$4,"")))</f>
        <v>02 e.l.f. - Power Grip Styling (30.03s)</v>
      </c>
      <c r="I8385" s="6" t="n">
        <f aca="false">(B8385-B8384)/((A8385-A8384)/1000)</f>
        <v>-0.937728937728764</v>
      </c>
      <c r="J8385" s="6" t="n">
        <f aca="false">IF(OR(B8385&lt;Rules!$B$2,B8385&gt;Rules!$B$3,ABS(I8385)&gt;Rules!$B$4,OR(B8386&lt;Rules!$B$2,B8386&gt;Rules!$B$3,ABS(I8386)&gt;Rules!$B$4)),1,0)</f>
        <v>0</v>
      </c>
      <c r="K8385" s="6" t="str">
        <f aca="false">IF(F8385=1,COUNTIF($F$2:F8385,1),"")</f>
        <v/>
      </c>
    </row>
    <row r="8386" customFormat="false" ht="15" hidden="false" customHeight="false" outlineLevel="0" collapsed="false">
      <c r="A8386" s="6" t="n">
        <v>65831.618</v>
      </c>
      <c r="B8386" s="6" t="n">
        <v>2.19413919413919</v>
      </c>
      <c r="C8386" s="6" t="n">
        <v>80</v>
      </c>
      <c r="D8386" s="6" t="n">
        <v>-1</v>
      </c>
      <c r="E8386" s="6" t="n">
        <v>2.15164835164835</v>
      </c>
      <c r="F8386" s="6" t="n">
        <v>0</v>
      </c>
      <c r="G8386" s="6" t="n">
        <v>0.208058608058608</v>
      </c>
      <c r="H8386" s="6" t="str">
        <f aca="false">IF(AND(A8386&gt;=Stimuli!$B$2,A8386&lt;=Stimuli!$C$2),Stimuli!$A$2,IF(AND(A8386&gt;=Stimuli!$B$3,A8386&lt;=Stimuli!$C$3),Stimuli!$A$3,IF(AND(A8386&gt;=Stimuli!$B$4,A8386&lt;=Stimuli!$C$4),Stimuli!$A$4,"")))</f>
        <v>02 e.l.f. - Power Grip Styling (30.03s)</v>
      </c>
      <c r="I8386" s="6" t="n">
        <f aca="false">(B8386-B8385)/((A8386-A8385)/1000)</f>
        <v>0.937728937728764</v>
      </c>
      <c r="J8386" s="6" t="n">
        <f aca="false">IF(OR(B8386&lt;Rules!$B$2,B8386&gt;Rules!$B$3,ABS(I8386)&gt;Rules!$B$4,OR(B8387&lt;Rules!$B$2,B8387&gt;Rules!$B$3,ABS(I8387)&gt;Rules!$B$4)),1,0)</f>
        <v>0</v>
      </c>
      <c r="K8386" s="6" t="str">
        <f aca="false">IF(F8386=1,COUNTIF($F$2:F8386,1),"")</f>
        <v/>
      </c>
    </row>
    <row r="8387" customFormat="false" ht="15" hidden="false" customHeight="false" outlineLevel="0" collapsed="false">
      <c r="A8387" s="6" t="n">
        <v>65839.4305</v>
      </c>
      <c r="B8387" s="6" t="n">
        <v>2.18681318681319</v>
      </c>
      <c r="C8387" s="6" t="n">
        <v>80</v>
      </c>
      <c r="D8387" s="6" t="n">
        <v>-1</v>
      </c>
      <c r="E8387" s="6" t="n">
        <v>2.15164835164835</v>
      </c>
      <c r="F8387" s="6" t="n">
        <v>0</v>
      </c>
      <c r="G8387" s="6" t="n">
        <v>0.208058608058608</v>
      </c>
      <c r="H8387" s="6" t="str">
        <f aca="false">IF(AND(A8387&gt;=Stimuli!$B$2,A8387&lt;=Stimuli!$C$2),Stimuli!$A$2,IF(AND(A8387&gt;=Stimuli!$B$3,A8387&lt;=Stimuli!$C$3),Stimuli!$A$3,IF(AND(A8387&gt;=Stimuli!$B$4,A8387&lt;=Stimuli!$C$4),Stimuli!$A$4,"")))</f>
        <v>02 e.l.f. - Power Grip Styling (30.03s)</v>
      </c>
      <c r="I8387" s="6" t="n">
        <f aca="false">(B8387-B8386)/((A8387-A8386)/1000)</f>
        <v>-0.937728937728764</v>
      </c>
      <c r="J8387" s="6" t="n">
        <f aca="false">IF(OR(B8387&lt;Rules!$B$2,B8387&gt;Rules!$B$3,ABS(I8387)&gt;Rules!$B$4,OR(B8388&lt;Rules!$B$2,B8388&gt;Rules!$B$3,ABS(I8388)&gt;Rules!$B$4)),1,0)</f>
        <v>0</v>
      </c>
      <c r="K8387" s="6" t="str">
        <f aca="false">IF(F8387=1,COUNTIF($F$2:F8387,1),"")</f>
        <v/>
      </c>
    </row>
    <row r="8388" customFormat="false" ht="15" hidden="false" customHeight="false" outlineLevel="0" collapsed="false">
      <c r="A8388" s="6" t="n">
        <v>65847.243</v>
      </c>
      <c r="B8388" s="6" t="n">
        <v>2.19267399267399</v>
      </c>
      <c r="C8388" s="6" t="n">
        <v>80</v>
      </c>
      <c r="D8388" s="6" t="n">
        <v>-1</v>
      </c>
      <c r="E8388" s="6" t="n">
        <v>2.15164835164835</v>
      </c>
      <c r="F8388" s="6" t="n">
        <v>0</v>
      </c>
      <c r="G8388" s="6" t="n">
        <v>0.208058608058608</v>
      </c>
      <c r="H8388" s="6" t="str">
        <f aca="false">IF(AND(A8388&gt;=Stimuli!$B$2,A8388&lt;=Stimuli!$C$2),Stimuli!$A$2,IF(AND(A8388&gt;=Stimuli!$B$3,A8388&lt;=Stimuli!$C$3),Stimuli!$A$3,IF(AND(A8388&gt;=Stimuli!$B$4,A8388&lt;=Stimuli!$C$4),Stimuli!$A$4,"")))</f>
        <v>02 e.l.f. - Power Grip Styling (30.03s)</v>
      </c>
      <c r="I8388" s="6" t="n">
        <f aca="false">(B8388-B8387)/((A8388-A8387)/1000)</f>
        <v>0.750183150183034</v>
      </c>
      <c r="J8388" s="6" t="n">
        <f aca="false">IF(OR(B8388&lt;Rules!$B$2,B8388&gt;Rules!$B$3,ABS(I8388)&gt;Rules!$B$4,OR(B8389&lt;Rules!$B$2,B8389&gt;Rules!$B$3,ABS(I8389)&gt;Rules!$B$4)),1,0)</f>
        <v>0</v>
      </c>
      <c r="K8388" s="6" t="str">
        <f aca="false">IF(F8388=1,COUNTIF($F$2:F8388,1),"")</f>
        <v/>
      </c>
    </row>
    <row r="8389" customFormat="false" ht="15" hidden="false" customHeight="false" outlineLevel="0" collapsed="false">
      <c r="A8389" s="6" t="n">
        <v>65855.0555</v>
      </c>
      <c r="B8389" s="6" t="n">
        <v>2.18534798534799</v>
      </c>
      <c r="C8389" s="6" t="n">
        <v>80</v>
      </c>
      <c r="D8389" s="6" t="n">
        <v>-1</v>
      </c>
      <c r="E8389" s="6" t="n">
        <v>2.15164835164835</v>
      </c>
      <c r="F8389" s="6" t="n">
        <v>0</v>
      </c>
      <c r="G8389" s="6" t="n">
        <v>0.208058608058608</v>
      </c>
      <c r="H8389" s="6" t="str">
        <f aca="false">IF(AND(A8389&gt;=Stimuli!$B$2,A8389&lt;=Stimuli!$C$2),Stimuli!$A$2,IF(AND(A8389&gt;=Stimuli!$B$3,A8389&lt;=Stimuli!$C$3),Stimuli!$A$3,IF(AND(A8389&gt;=Stimuli!$B$4,A8389&lt;=Stimuli!$C$4),Stimuli!$A$4,"")))</f>
        <v>02 e.l.f. - Power Grip Styling (30.03s)</v>
      </c>
      <c r="I8389" s="6" t="n">
        <f aca="false">(B8389-B8388)/((A8389-A8388)/1000)</f>
        <v>-0.937728937728878</v>
      </c>
      <c r="J8389" s="6" t="n">
        <f aca="false">IF(OR(B8389&lt;Rules!$B$2,B8389&gt;Rules!$B$3,ABS(I8389)&gt;Rules!$B$4,OR(B8390&lt;Rules!$B$2,B8390&gt;Rules!$B$3,ABS(I8390)&gt;Rules!$B$4)),1,0)</f>
        <v>0</v>
      </c>
      <c r="K8389" s="6" t="str">
        <f aca="false">IF(F8389=1,COUNTIF($F$2:F8389,1),"")</f>
        <v/>
      </c>
    </row>
    <row r="8390" customFormat="false" ht="15" hidden="false" customHeight="false" outlineLevel="0" collapsed="false">
      <c r="A8390" s="6" t="n">
        <v>65862.868</v>
      </c>
      <c r="B8390" s="6" t="n">
        <v>2.19267399267399</v>
      </c>
      <c r="C8390" s="6" t="n">
        <v>80</v>
      </c>
      <c r="D8390" s="6" t="n">
        <v>-1</v>
      </c>
      <c r="E8390" s="6" t="n">
        <v>2.15164835164835</v>
      </c>
      <c r="F8390" s="6" t="n">
        <v>0</v>
      </c>
      <c r="G8390" s="6" t="n">
        <v>0.208058608058608</v>
      </c>
      <c r="H8390" s="6" t="str">
        <f aca="false">IF(AND(A8390&gt;=Stimuli!$B$2,A8390&lt;=Stimuli!$C$2),Stimuli!$A$2,IF(AND(A8390&gt;=Stimuli!$B$3,A8390&lt;=Stimuli!$C$3),Stimuli!$A$3,IF(AND(A8390&gt;=Stimuli!$B$4,A8390&lt;=Stimuli!$C$4),Stimuli!$A$4,"")))</f>
        <v>02 e.l.f. - Power Grip Styling (30.03s)</v>
      </c>
      <c r="I8390" s="6" t="n">
        <f aca="false">(B8390-B8389)/((A8390-A8389)/1000)</f>
        <v>0.937728937728878</v>
      </c>
      <c r="J8390" s="6" t="n">
        <f aca="false">IF(OR(B8390&lt;Rules!$B$2,B8390&gt;Rules!$B$3,ABS(I8390)&gt;Rules!$B$4,OR(B8391&lt;Rules!$B$2,B8391&gt;Rules!$B$3,ABS(I8391)&gt;Rules!$B$4)),1,0)</f>
        <v>0</v>
      </c>
      <c r="K8390" s="6" t="str">
        <f aca="false">IF(F8390=1,COUNTIF($F$2:F8390,1),"")</f>
        <v/>
      </c>
    </row>
    <row r="8391" customFormat="false" ht="15" hidden="false" customHeight="false" outlineLevel="0" collapsed="false">
      <c r="A8391" s="6" t="n">
        <v>65870.6805</v>
      </c>
      <c r="B8391" s="6" t="n">
        <v>2.18681318681319</v>
      </c>
      <c r="C8391" s="6" t="n">
        <v>80</v>
      </c>
      <c r="D8391" s="6" t="n">
        <v>-1</v>
      </c>
      <c r="E8391" s="6" t="n">
        <v>2.15164835164835</v>
      </c>
      <c r="F8391" s="6" t="n">
        <v>0</v>
      </c>
      <c r="G8391" s="6" t="n">
        <v>0.208058608058608</v>
      </c>
      <c r="H8391" s="6" t="str">
        <f aca="false">IF(AND(A8391&gt;=Stimuli!$B$2,A8391&lt;=Stimuli!$C$2),Stimuli!$A$2,IF(AND(A8391&gt;=Stimuli!$B$3,A8391&lt;=Stimuli!$C$3),Stimuli!$A$3,IF(AND(A8391&gt;=Stimuli!$B$4,A8391&lt;=Stimuli!$C$4),Stimuli!$A$4,"")))</f>
        <v>02 e.l.f. - Power Grip Styling (30.03s)</v>
      </c>
      <c r="I8391" s="6" t="n">
        <f aca="false">(B8391-B8390)/((A8391-A8390)/1000)</f>
        <v>-0.750183150183034</v>
      </c>
      <c r="J8391" s="6" t="n">
        <f aca="false">IF(OR(B8391&lt;Rules!$B$2,B8391&gt;Rules!$B$3,ABS(I8391)&gt;Rules!$B$4,OR(B8392&lt;Rules!$B$2,B8392&gt;Rules!$B$3,ABS(I8392)&gt;Rules!$B$4)),1,0)</f>
        <v>0</v>
      </c>
      <c r="K8391" s="6" t="str">
        <f aca="false">IF(F8391=1,COUNTIF($F$2:F8391,1),"")</f>
        <v/>
      </c>
    </row>
    <row r="8392" customFormat="false" ht="15" hidden="false" customHeight="false" outlineLevel="0" collapsed="false">
      <c r="A8392" s="6" t="n">
        <v>65878.493</v>
      </c>
      <c r="B8392" s="6" t="n">
        <v>2.18974358974359</v>
      </c>
      <c r="C8392" s="6" t="n">
        <v>80</v>
      </c>
      <c r="D8392" s="6" t="n">
        <v>-1</v>
      </c>
      <c r="E8392" s="6" t="n">
        <v>2.15164835164835</v>
      </c>
      <c r="F8392" s="6" t="n">
        <v>0</v>
      </c>
      <c r="G8392" s="6" t="n">
        <v>0.208058608058608</v>
      </c>
      <c r="H8392" s="6" t="str">
        <f aca="false">IF(AND(A8392&gt;=Stimuli!$B$2,A8392&lt;=Stimuli!$C$2),Stimuli!$A$2,IF(AND(A8392&gt;=Stimuli!$B$3,A8392&lt;=Stimuli!$C$3),Stimuli!$A$3,IF(AND(A8392&gt;=Stimuli!$B$4,A8392&lt;=Stimuli!$C$4),Stimuli!$A$4,"")))</f>
        <v>02 e.l.f. - Power Grip Styling (30.03s)</v>
      </c>
      <c r="I8392" s="6" t="n">
        <f aca="false">(B8392-B8391)/((A8392-A8391)/1000)</f>
        <v>0.37509157509146</v>
      </c>
      <c r="J8392" s="6" t="n">
        <f aca="false">IF(OR(B8392&lt;Rules!$B$2,B8392&gt;Rules!$B$3,ABS(I8392)&gt;Rules!$B$4,OR(B8393&lt;Rules!$B$2,B8393&gt;Rules!$B$3,ABS(I8393)&gt;Rules!$B$4)),1,0)</f>
        <v>0</v>
      </c>
      <c r="K8392" s="6" t="str">
        <f aca="false">IF(F8392=1,COUNTIF($F$2:F8392,1),"")</f>
        <v/>
      </c>
    </row>
    <row r="8393" customFormat="false" ht="15" hidden="false" customHeight="false" outlineLevel="0" collapsed="false">
      <c r="A8393" s="6" t="n">
        <v>65886.3055</v>
      </c>
      <c r="B8393" s="6" t="n">
        <v>2.18681318681319</v>
      </c>
      <c r="C8393" s="6" t="n">
        <v>80</v>
      </c>
      <c r="D8393" s="6" t="n">
        <v>-1</v>
      </c>
      <c r="E8393" s="6" t="n">
        <v>2.15164835164835</v>
      </c>
      <c r="F8393" s="6" t="n">
        <v>0</v>
      </c>
      <c r="G8393" s="6" t="n">
        <v>0.208058608058608</v>
      </c>
      <c r="H8393" s="6" t="str">
        <f aca="false">IF(AND(A8393&gt;=Stimuli!$B$2,A8393&lt;=Stimuli!$C$2),Stimuli!$A$2,IF(AND(A8393&gt;=Stimuli!$B$3,A8393&lt;=Stimuli!$C$3),Stimuli!$A$3,IF(AND(A8393&gt;=Stimuli!$B$4,A8393&lt;=Stimuli!$C$4),Stimuli!$A$4,"")))</f>
        <v>02 e.l.f. - Power Grip Styling (30.03s)</v>
      </c>
      <c r="I8393" s="6" t="n">
        <f aca="false">(B8393-B8392)/((A8393-A8392)/1000)</f>
        <v>-0.37509157509146</v>
      </c>
      <c r="J8393" s="6" t="n">
        <f aca="false">IF(OR(B8393&lt;Rules!$B$2,B8393&gt;Rules!$B$3,ABS(I8393)&gt;Rules!$B$4,OR(B8394&lt;Rules!$B$2,B8394&gt;Rules!$B$3,ABS(I8394)&gt;Rules!$B$4)),1,0)</f>
        <v>0</v>
      </c>
      <c r="K8393" s="6" t="str">
        <f aca="false">IF(F8393=1,COUNTIF($F$2:F8393,1),"")</f>
        <v/>
      </c>
    </row>
    <row r="8394" customFormat="false" ht="15" hidden="false" customHeight="false" outlineLevel="0" collapsed="false">
      <c r="A8394" s="6" t="n">
        <v>65894.118</v>
      </c>
      <c r="B8394" s="6" t="n">
        <v>2.18681318681319</v>
      </c>
      <c r="C8394" s="6" t="n">
        <v>80</v>
      </c>
      <c r="D8394" s="6" t="n">
        <v>-1</v>
      </c>
      <c r="E8394" s="6" t="n">
        <v>2.15164835164835</v>
      </c>
      <c r="F8394" s="6" t="n">
        <v>0</v>
      </c>
      <c r="G8394" s="6" t="n">
        <v>0.208058608058608</v>
      </c>
      <c r="H8394" s="6" t="str">
        <f aca="false">IF(AND(A8394&gt;=Stimuli!$B$2,A8394&lt;=Stimuli!$C$2),Stimuli!$A$2,IF(AND(A8394&gt;=Stimuli!$B$3,A8394&lt;=Stimuli!$C$3),Stimuli!$A$3,IF(AND(A8394&gt;=Stimuli!$B$4,A8394&lt;=Stimuli!$C$4),Stimuli!$A$4,"")))</f>
        <v>02 e.l.f. - Power Grip Styling (30.03s)</v>
      </c>
      <c r="I8394" s="6" t="n">
        <f aca="false">(B8394-B8393)/((A8394-A8393)/1000)</f>
        <v>0</v>
      </c>
      <c r="J8394" s="6" t="n">
        <f aca="false">IF(OR(B8394&lt;Rules!$B$2,B8394&gt;Rules!$B$3,ABS(I8394)&gt;Rules!$B$4,OR(B8395&lt;Rules!$B$2,B8395&gt;Rules!$B$3,ABS(I8395)&gt;Rules!$B$4)),1,0)</f>
        <v>0</v>
      </c>
      <c r="K8394" s="6" t="str">
        <f aca="false">IF(F8394=1,COUNTIF($F$2:F8394,1),"")</f>
        <v/>
      </c>
    </row>
    <row r="8395" customFormat="false" ht="15" hidden="false" customHeight="false" outlineLevel="0" collapsed="false">
      <c r="A8395" s="6" t="n">
        <v>65901.9305</v>
      </c>
      <c r="B8395" s="6" t="n">
        <v>2.18681318681319</v>
      </c>
      <c r="C8395" s="6" t="n">
        <v>80</v>
      </c>
      <c r="D8395" s="6" t="n">
        <v>-1</v>
      </c>
      <c r="E8395" s="6" t="n">
        <v>2.15164835164835</v>
      </c>
      <c r="F8395" s="6" t="n">
        <v>0</v>
      </c>
      <c r="G8395" s="6" t="n">
        <v>0.208058608058608</v>
      </c>
      <c r="H8395" s="6" t="str">
        <f aca="false">IF(AND(A8395&gt;=Stimuli!$B$2,A8395&lt;=Stimuli!$C$2),Stimuli!$A$2,IF(AND(A8395&gt;=Stimuli!$B$3,A8395&lt;=Stimuli!$C$3),Stimuli!$A$3,IF(AND(A8395&gt;=Stimuli!$B$4,A8395&lt;=Stimuli!$C$4),Stimuli!$A$4,"")))</f>
        <v>02 e.l.f. - Power Grip Styling (30.03s)</v>
      </c>
      <c r="I8395" s="6" t="n">
        <f aca="false">(B8395-B8394)/((A8395-A8394)/1000)</f>
        <v>0</v>
      </c>
      <c r="J8395" s="6" t="n">
        <f aca="false">IF(OR(B8395&lt;Rules!$B$2,B8395&gt;Rules!$B$3,ABS(I8395)&gt;Rules!$B$4,OR(B8396&lt;Rules!$B$2,B8396&gt;Rules!$B$3,ABS(I8396)&gt;Rules!$B$4)),1,0)</f>
        <v>0</v>
      </c>
      <c r="K8395" s="6" t="str">
        <f aca="false">IF(F8395=1,COUNTIF($F$2:F8395,1),"")</f>
        <v/>
      </c>
    </row>
    <row r="8396" customFormat="false" ht="15" hidden="false" customHeight="false" outlineLevel="0" collapsed="false">
      <c r="A8396" s="6" t="n">
        <v>65909.743</v>
      </c>
      <c r="B8396" s="6" t="n">
        <v>2.18534798534799</v>
      </c>
      <c r="C8396" s="6" t="n">
        <v>80</v>
      </c>
      <c r="D8396" s="6" t="n">
        <v>-1</v>
      </c>
      <c r="E8396" s="6" t="n">
        <v>2.15164835164835</v>
      </c>
      <c r="F8396" s="6" t="n">
        <v>0</v>
      </c>
      <c r="G8396" s="6" t="n">
        <v>0.208058608058608</v>
      </c>
      <c r="H8396" s="6" t="str">
        <f aca="false">IF(AND(A8396&gt;=Stimuli!$B$2,A8396&lt;=Stimuli!$C$2),Stimuli!$A$2,IF(AND(A8396&gt;=Stimuli!$B$3,A8396&lt;=Stimuli!$C$3),Stimuli!$A$3,IF(AND(A8396&gt;=Stimuli!$B$4,A8396&lt;=Stimuli!$C$4),Stimuli!$A$4,"")))</f>
        <v>02 e.l.f. - Power Grip Styling (30.03s)</v>
      </c>
      <c r="I8396" s="6" t="n">
        <f aca="false">(B8396-B8395)/((A8396-A8395)/1000)</f>
        <v>-0.187545787545844</v>
      </c>
      <c r="J8396" s="6" t="n">
        <f aca="false">IF(OR(B8396&lt;Rules!$B$2,B8396&gt;Rules!$B$3,ABS(I8396)&gt;Rules!$B$4,OR(B8397&lt;Rules!$B$2,B8397&gt;Rules!$B$3,ABS(I8397)&gt;Rules!$B$4)),1,0)</f>
        <v>0</v>
      </c>
      <c r="K8396" s="6" t="str">
        <f aca="false">IF(F8396=1,COUNTIF($F$2:F8396,1),"")</f>
        <v/>
      </c>
    </row>
    <row r="8397" customFormat="false" ht="15" hidden="false" customHeight="false" outlineLevel="0" collapsed="false">
      <c r="A8397" s="6" t="n">
        <v>65917.5555</v>
      </c>
      <c r="B8397" s="6" t="n">
        <v>2.18827838827839</v>
      </c>
      <c r="C8397" s="6" t="n">
        <v>80</v>
      </c>
      <c r="D8397" s="6" t="n">
        <v>-1</v>
      </c>
      <c r="E8397" s="6" t="n">
        <v>2.15164835164835</v>
      </c>
      <c r="F8397" s="6" t="n">
        <v>0</v>
      </c>
      <c r="G8397" s="6" t="n">
        <v>0.208058608058608</v>
      </c>
      <c r="H8397" s="6" t="str">
        <f aca="false">IF(AND(A8397&gt;=Stimuli!$B$2,A8397&lt;=Stimuli!$C$2),Stimuli!$A$2,IF(AND(A8397&gt;=Stimuli!$B$3,A8397&lt;=Stimuli!$C$3),Stimuli!$A$3,IF(AND(A8397&gt;=Stimuli!$B$4,A8397&lt;=Stimuli!$C$4),Stimuli!$A$4,"")))</f>
        <v>02 e.l.f. - Power Grip Styling (30.03s)</v>
      </c>
      <c r="I8397" s="6" t="n">
        <f aca="false">(B8397-B8396)/((A8397-A8396)/1000)</f>
        <v>0.375091575091574</v>
      </c>
      <c r="J8397" s="6" t="n">
        <f aca="false">IF(OR(B8397&lt;Rules!$B$2,B8397&gt;Rules!$B$3,ABS(I8397)&gt;Rules!$B$4,OR(B8398&lt;Rules!$B$2,B8398&gt;Rules!$B$3,ABS(I8398)&gt;Rules!$B$4)),1,0)</f>
        <v>0</v>
      </c>
      <c r="K8397" s="6" t="str">
        <f aca="false">IF(F8397=1,COUNTIF($F$2:F8397,1),"")</f>
        <v/>
      </c>
    </row>
    <row r="8398" customFormat="false" ht="15" hidden="false" customHeight="false" outlineLevel="0" collapsed="false">
      <c r="A8398" s="6" t="n">
        <v>65925.368</v>
      </c>
      <c r="B8398" s="6" t="n">
        <v>2.18241758241758</v>
      </c>
      <c r="C8398" s="6" t="n">
        <v>80</v>
      </c>
      <c r="D8398" s="6" t="n">
        <v>-1</v>
      </c>
      <c r="E8398" s="6" t="n">
        <v>2.15164835164835</v>
      </c>
      <c r="F8398" s="6" t="n">
        <v>0</v>
      </c>
      <c r="G8398" s="6" t="n">
        <v>0.208058608058608</v>
      </c>
      <c r="H8398" s="6" t="str">
        <f aca="false">IF(AND(A8398&gt;=Stimuli!$B$2,A8398&lt;=Stimuli!$C$2),Stimuli!$A$2,IF(AND(A8398&gt;=Stimuli!$B$3,A8398&lt;=Stimuli!$C$3),Stimuli!$A$3,IF(AND(A8398&gt;=Stimuli!$B$4,A8398&lt;=Stimuli!$C$4),Stimuli!$A$4,"")))</f>
        <v>02 e.l.f. - Power Grip Styling (30.03s)</v>
      </c>
      <c r="I8398" s="6" t="n">
        <f aca="false">(B8398-B8397)/((A8398-A8397)/1000)</f>
        <v>-0.750183150183148</v>
      </c>
      <c r="J8398" s="6" t="n">
        <f aca="false">IF(OR(B8398&lt;Rules!$B$2,B8398&gt;Rules!$B$3,ABS(I8398)&gt;Rules!$B$4,OR(B8399&lt;Rules!$B$2,B8399&gt;Rules!$B$3,ABS(I8399)&gt;Rules!$B$4)),1,0)</f>
        <v>0</v>
      </c>
      <c r="K8398" s="6" t="str">
        <f aca="false">IF(F8398=1,COUNTIF($F$2:F8398,1),"")</f>
        <v/>
      </c>
    </row>
    <row r="8399" customFormat="false" ht="15" hidden="false" customHeight="false" outlineLevel="0" collapsed="false">
      <c r="A8399" s="6" t="n">
        <v>65933.1805</v>
      </c>
      <c r="B8399" s="6" t="n">
        <v>2.18827838827839</v>
      </c>
      <c r="C8399" s="6" t="n">
        <v>80</v>
      </c>
      <c r="D8399" s="6" t="n">
        <v>-1</v>
      </c>
      <c r="E8399" s="6" t="n">
        <v>2.15164835164835</v>
      </c>
      <c r="F8399" s="6" t="n">
        <v>0</v>
      </c>
      <c r="G8399" s="6" t="n">
        <v>0.208058608058608</v>
      </c>
      <c r="H8399" s="6" t="str">
        <f aca="false">IF(AND(A8399&gt;=Stimuli!$B$2,A8399&lt;=Stimuli!$C$2),Stimuli!$A$2,IF(AND(A8399&gt;=Stimuli!$B$3,A8399&lt;=Stimuli!$C$3),Stimuli!$A$3,IF(AND(A8399&gt;=Stimuli!$B$4,A8399&lt;=Stimuli!$C$4),Stimuli!$A$4,"")))</f>
        <v>02 e.l.f. - Power Grip Styling (30.03s)</v>
      </c>
      <c r="I8399" s="6" t="n">
        <f aca="false">(B8399-B8398)/((A8399-A8398)/1000)</f>
        <v>0.750183150183148</v>
      </c>
      <c r="J8399" s="6" t="n">
        <f aca="false">IF(OR(B8399&lt;Rules!$B$2,B8399&gt;Rules!$B$3,ABS(I8399)&gt;Rules!$B$4,OR(B8400&lt;Rules!$B$2,B8400&gt;Rules!$B$3,ABS(I8400)&gt;Rules!$B$4)),1,0)</f>
        <v>0</v>
      </c>
      <c r="K8399" s="6" t="str">
        <f aca="false">IF(F8399=1,COUNTIF($F$2:F8399,1),"")</f>
        <v/>
      </c>
    </row>
    <row r="8400" customFormat="false" ht="15" hidden="false" customHeight="false" outlineLevel="0" collapsed="false">
      <c r="A8400" s="6" t="n">
        <v>65940.993</v>
      </c>
      <c r="B8400" s="6" t="n">
        <v>2.18095238095238</v>
      </c>
      <c r="C8400" s="6" t="n">
        <v>80</v>
      </c>
      <c r="D8400" s="6" t="n">
        <v>-1</v>
      </c>
      <c r="E8400" s="6" t="n">
        <v>2.15164835164835</v>
      </c>
      <c r="F8400" s="6" t="n">
        <v>0</v>
      </c>
      <c r="G8400" s="6" t="n">
        <v>0.208058608058608</v>
      </c>
      <c r="H8400" s="6" t="str">
        <f aca="false">IF(AND(A8400&gt;=Stimuli!$B$2,A8400&lt;=Stimuli!$C$2),Stimuli!$A$2,IF(AND(A8400&gt;=Stimuli!$B$3,A8400&lt;=Stimuli!$C$3),Stimuli!$A$3,IF(AND(A8400&gt;=Stimuli!$B$4,A8400&lt;=Stimuli!$C$4),Stimuli!$A$4,"")))</f>
        <v>02 e.l.f. - Power Grip Styling (30.03s)</v>
      </c>
      <c r="I8400" s="6" t="n">
        <f aca="false">(B8400-B8399)/((A8400-A8399)/1000)</f>
        <v>-0.937728937728878</v>
      </c>
      <c r="J8400" s="6" t="n">
        <f aca="false">IF(OR(B8400&lt;Rules!$B$2,B8400&gt;Rules!$B$3,ABS(I8400)&gt;Rules!$B$4,OR(B8401&lt;Rules!$B$2,B8401&gt;Rules!$B$3,ABS(I8401)&gt;Rules!$B$4)),1,0)</f>
        <v>0</v>
      </c>
      <c r="K8400" s="6" t="str">
        <f aca="false">IF(F8400=1,COUNTIF($F$2:F8400,1),"")</f>
        <v/>
      </c>
    </row>
    <row r="8401" customFormat="false" ht="15" hidden="false" customHeight="false" outlineLevel="0" collapsed="false">
      <c r="A8401" s="6" t="n">
        <v>65948.8055</v>
      </c>
      <c r="B8401" s="6" t="n">
        <v>2.18681318681319</v>
      </c>
      <c r="C8401" s="6" t="n">
        <v>80</v>
      </c>
      <c r="D8401" s="6" t="n">
        <v>-1</v>
      </c>
      <c r="E8401" s="6" t="n">
        <v>2.15164835164835</v>
      </c>
      <c r="F8401" s="6" t="n">
        <v>0</v>
      </c>
      <c r="G8401" s="6" t="n">
        <v>0.208058608058608</v>
      </c>
      <c r="H8401" s="6" t="str">
        <f aca="false">IF(AND(A8401&gt;=Stimuli!$B$2,A8401&lt;=Stimuli!$C$2),Stimuli!$A$2,IF(AND(A8401&gt;=Stimuli!$B$3,A8401&lt;=Stimuli!$C$3),Stimuli!$A$3,IF(AND(A8401&gt;=Stimuli!$B$4,A8401&lt;=Stimuli!$C$4),Stimuli!$A$4,"")))</f>
        <v>02 e.l.f. - Power Grip Styling (30.03s)</v>
      </c>
      <c r="I8401" s="6" t="n">
        <f aca="false">(B8401-B8400)/((A8401-A8400)/1000)</f>
        <v>0.750183150183148</v>
      </c>
      <c r="J8401" s="6" t="n">
        <f aca="false">IF(OR(B8401&lt;Rules!$B$2,B8401&gt;Rules!$B$3,ABS(I8401)&gt;Rules!$B$4,OR(B8402&lt;Rules!$B$2,B8402&gt;Rules!$B$3,ABS(I8402)&gt;Rules!$B$4)),1,0)</f>
        <v>0</v>
      </c>
      <c r="K8401" s="6" t="str">
        <f aca="false">IF(F8401=1,COUNTIF($F$2:F8401,1),"")</f>
        <v/>
      </c>
    </row>
    <row r="8402" customFormat="false" ht="15" hidden="false" customHeight="false" outlineLevel="0" collapsed="false">
      <c r="A8402" s="6" t="n">
        <v>65956.618</v>
      </c>
      <c r="B8402" s="6" t="n">
        <v>2.17948717948718</v>
      </c>
      <c r="C8402" s="6" t="n">
        <v>80</v>
      </c>
      <c r="D8402" s="6" t="n">
        <v>-1</v>
      </c>
      <c r="E8402" s="6" t="n">
        <v>2.15164835164835</v>
      </c>
      <c r="F8402" s="6" t="n">
        <v>0</v>
      </c>
      <c r="G8402" s="6" t="n">
        <v>0.208058608058608</v>
      </c>
      <c r="H8402" s="6" t="str">
        <f aca="false">IF(AND(A8402&gt;=Stimuli!$B$2,A8402&lt;=Stimuli!$C$2),Stimuli!$A$2,IF(AND(A8402&gt;=Stimuli!$B$3,A8402&lt;=Stimuli!$C$3),Stimuli!$A$3,IF(AND(A8402&gt;=Stimuli!$B$4,A8402&lt;=Stimuli!$C$4),Stimuli!$A$4,"")))</f>
        <v>02 e.l.f. - Power Grip Styling (30.03s)</v>
      </c>
      <c r="I8402" s="6" t="n">
        <f aca="false">(B8402-B8401)/((A8402-A8401)/1000)</f>
        <v>-0.937728937728878</v>
      </c>
      <c r="J8402" s="6" t="n">
        <f aca="false">IF(OR(B8402&lt;Rules!$B$2,B8402&gt;Rules!$B$3,ABS(I8402)&gt;Rules!$B$4,OR(B8403&lt;Rules!$B$2,B8403&gt;Rules!$B$3,ABS(I8403)&gt;Rules!$B$4)),1,0)</f>
        <v>0</v>
      </c>
      <c r="K8402" s="6" t="str">
        <f aca="false">IF(F8402=1,COUNTIF($F$2:F8402,1),"")</f>
        <v/>
      </c>
    </row>
    <row r="8403" customFormat="false" ht="15" hidden="false" customHeight="false" outlineLevel="0" collapsed="false">
      <c r="A8403" s="6" t="n">
        <v>65964.4305</v>
      </c>
      <c r="B8403" s="6" t="n">
        <v>2.18681318681319</v>
      </c>
      <c r="C8403" s="6" t="n">
        <v>80</v>
      </c>
      <c r="D8403" s="6" t="n">
        <v>-1</v>
      </c>
      <c r="E8403" s="6" t="n">
        <v>2.15164835164835</v>
      </c>
      <c r="F8403" s="6" t="n">
        <v>0</v>
      </c>
      <c r="G8403" s="6" t="n">
        <v>0.208058608058608</v>
      </c>
      <c r="H8403" s="6" t="str">
        <f aca="false">IF(AND(A8403&gt;=Stimuli!$B$2,A8403&lt;=Stimuli!$C$2),Stimuli!$A$2,IF(AND(A8403&gt;=Stimuli!$B$3,A8403&lt;=Stimuli!$C$3),Stimuli!$A$3,IF(AND(A8403&gt;=Stimuli!$B$4,A8403&lt;=Stimuli!$C$4),Stimuli!$A$4,"")))</f>
        <v>02 e.l.f. - Power Grip Styling (30.03s)</v>
      </c>
      <c r="I8403" s="6" t="n">
        <f aca="false">(B8403-B8402)/((A8403-A8402)/1000)</f>
        <v>0.937728937728878</v>
      </c>
      <c r="J8403" s="6" t="n">
        <f aca="false">IF(OR(B8403&lt;Rules!$B$2,B8403&gt;Rules!$B$3,ABS(I8403)&gt;Rules!$B$4,OR(B8404&lt;Rules!$B$2,B8404&gt;Rules!$B$3,ABS(I8404)&gt;Rules!$B$4)),1,0)</f>
        <v>0</v>
      </c>
      <c r="K8403" s="6" t="str">
        <f aca="false">IF(F8403=1,COUNTIF($F$2:F8403,1),"")</f>
        <v/>
      </c>
    </row>
    <row r="8404" customFormat="false" ht="15" hidden="false" customHeight="false" outlineLevel="0" collapsed="false">
      <c r="A8404" s="6" t="n">
        <v>65972.243</v>
      </c>
      <c r="B8404" s="6" t="n">
        <v>2.17802197802198</v>
      </c>
      <c r="C8404" s="6" t="n">
        <v>80</v>
      </c>
      <c r="D8404" s="6" t="n">
        <v>-1</v>
      </c>
      <c r="E8404" s="6" t="n">
        <v>2.15164835164835</v>
      </c>
      <c r="F8404" s="6" t="n">
        <v>0</v>
      </c>
      <c r="G8404" s="6" t="n">
        <v>0.208058608058608</v>
      </c>
      <c r="H8404" s="6" t="str">
        <f aca="false">IF(AND(A8404&gt;=Stimuli!$B$2,A8404&lt;=Stimuli!$C$2),Stimuli!$A$2,IF(AND(A8404&gt;=Stimuli!$B$3,A8404&lt;=Stimuli!$C$3),Stimuli!$A$3,IF(AND(A8404&gt;=Stimuli!$B$4,A8404&lt;=Stimuli!$C$4),Stimuli!$A$4,"")))</f>
        <v>02 e.l.f. - Power Grip Styling (30.03s)</v>
      </c>
      <c r="I8404" s="6" t="n">
        <f aca="false">(B8404-B8403)/((A8404-A8403)/1000)</f>
        <v>-1.12527472527478</v>
      </c>
      <c r="J8404" s="6" t="n">
        <f aca="false">IF(OR(B8404&lt;Rules!$B$2,B8404&gt;Rules!$B$3,ABS(I8404)&gt;Rules!$B$4,OR(B8405&lt;Rules!$B$2,B8405&gt;Rules!$B$3,ABS(I8405)&gt;Rules!$B$4)),1,0)</f>
        <v>0</v>
      </c>
      <c r="K8404" s="6" t="str">
        <f aca="false">IF(F8404=1,COUNTIF($F$2:F8404,1),"")</f>
        <v/>
      </c>
    </row>
    <row r="8405" customFormat="false" ht="15" hidden="false" customHeight="false" outlineLevel="0" collapsed="false">
      <c r="A8405" s="6" t="n">
        <v>65980.0555</v>
      </c>
      <c r="B8405" s="6" t="n">
        <v>2.18534798534799</v>
      </c>
      <c r="C8405" s="6" t="n">
        <v>80</v>
      </c>
      <c r="D8405" s="6" t="n">
        <v>742.1875</v>
      </c>
      <c r="E8405" s="6" t="n">
        <v>2.15164835164835</v>
      </c>
      <c r="F8405" s="6" t="n">
        <v>0</v>
      </c>
      <c r="G8405" s="6" t="n">
        <v>0.208058608058608</v>
      </c>
      <c r="H8405" s="6" t="str">
        <f aca="false">IF(AND(A8405&gt;=Stimuli!$B$2,A8405&lt;=Stimuli!$C$2),Stimuli!$A$2,IF(AND(A8405&gt;=Stimuli!$B$3,A8405&lt;=Stimuli!$C$3),Stimuli!$A$3,IF(AND(A8405&gt;=Stimuli!$B$4,A8405&lt;=Stimuli!$C$4),Stimuli!$A$4,"")))</f>
        <v>02 e.l.f. - Power Grip Styling (30.03s)</v>
      </c>
      <c r="I8405" s="6" t="n">
        <f aca="false">(B8405-B8404)/((A8405-A8404)/1000)</f>
        <v>0.937728937728934</v>
      </c>
      <c r="J8405" s="6" t="n">
        <f aca="false">IF(OR(B8405&lt;Rules!$B$2,B8405&gt;Rules!$B$3,ABS(I8405)&gt;Rules!$B$4,OR(B8406&lt;Rules!$B$2,B8406&gt;Rules!$B$3,ABS(I8406)&gt;Rules!$B$4)),1,0)</f>
        <v>0</v>
      </c>
      <c r="K8405" s="6" t="str">
        <f aca="false">IF(F8405=1,COUNTIF($F$2:F8405,1),"")</f>
        <v/>
      </c>
    </row>
    <row r="8406" customFormat="false" ht="15" hidden="false" customHeight="false" outlineLevel="0" collapsed="false">
      <c r="A8406" s="6" t="n">
        <v>65987.868</v>
      </c>
      <c r="B8406" s="6" t="n">
        <v>2.17802197802198</v>
      </c>
      <c r="C8406" s="6" t="n">
        <v>80</v>
      </c>
      <c r="D8406" s="6" t="n">
        <v>-1</v>
      </c>
      <c r="E8406" s="6" t="n">
        <v>2.15164835164835</v>
      </c>
      <c r="F8406" s="6" t="n">
        <v>0</v>
      </c>
      <c r="G8406" s="6" t="n">
        <v>0.208058608058608</v>
      </c>
      <c r="H8406" s="6" t="str">
        <f aca="false">IF(AND(A8406&gt;=Stimuli!$B$2,A8406&lt;=Stimuli!$C$2),Stimuli!$A$2,IF(AND(A8406&gt;=Stimuli!$B$3,A8406&lt;=Stimuli!$C$3),Stimuli!$A$3,IF(AND(A8406&gt;=Stimuli!$B$4,A8406&lt;=Stimuli!$C$4),Stimuli!$A$4,"")))</f>
        <v>02 e.l.f. - Power Grip Styling (30.03s)</v>
      </c>
      <c r="I8406" s="6" t="n">
        <f aca="false">(B8406-B8405)/((A8406-A8405)/1000)</f>
        <v>-0.937728937728934</v>
      </c>
      <c r="J8406" s="6" t="n">
        <f aca="false">IF(OR(B8406&lt;Rules!$B$2,B8406&gt;Rules!$B$3,ABS(I8406)&gt;Rules!$B$4,OR(B8407&lt;Rules!$B$2,B8407&gt;Rules!$B$3,ABS(I8407)&gt;Rules!$B$4)),1,0)</f>
        <v>0</v>
      </c>
      <c r="K8406" s="6" t="str">
        <f aca="false">IF(F8406=1,COUNTIF($F$2:F8406,1),"")</f>
        <v/>
      </c>
    </row>
    <row r="8407" customFormat="false" ht="15" hidden="false" customHeight="false" outlineLevel="0" collapsed="false">
      <c r="A8407" s="6" t="n">
        <v>65995.6805</v>
      </c>
      <c r="B8407" s="6" t="n">
        <v>2.18388278388278</v>
      </c>
      <c r="C8407" s="6" t="n">
        <v>80</v>
      </c>
      <c r="D8407" s="6" t="n">
        <v>-1</v>
      </c>
      <c r="E8407" s="6" t="n">
        <v>2.15164835164835</v>
      </c>
      <c r="F8407" s="6" t="n">
        <v>0</v>
      </c>
      <c r="G8407" s="6" t="n">
        <v>0.208058608058608</v>
      </c>
      <c r="H8407" s="6" t="str">
        <f aca="false">IF(AND(A8407&gt;=Stimuli!$B$2,A8407&lt;=Stimuli!$C$2),Stimuli!$A$2,IF(AND(A8407&gt;=Stimuli!$B$3,A8407&lt;=Stimuli!$C$3),Stimuli!$A$3,IF(AND(A8407&gt;=Stimuli!$B$4,A8407&lt;=Stimuli!$C$4),Stimuli!$A$4,"")))</f>
        <v>02 e.l.f. - Power Grip Styling (30.03s)</v>
      </c>
      <c r="I8407" s="6" t="n">
        <f aca="false">(B8407-B8406)/((A8407-A8406)/1000)</f>
        <v>0.750183150183204</v>
      </c>
      <c r="J8407" s="6" t="n">
        <f aca="false">IF(OR(B8407&lt;Rules!$B$2,B8407&gt;Rules!$B$3,ABS(I8407)&gt;Rules!$B$4,OR(B8408&lt;Rules!$B$2,B8408&gt;Rules!$B$3,ABS(I8408)&gt;Rules!$B$4)),1,0)</f>
        <v>0</v>
      </c>
      <c r="K8407" s="6" t="str">
        <f aca="false">IF(F8407=1,COUNTIF($F$2:F8407,1),"")</f>
        <v/>
      </c>
    </row>
    <row r="8408" customFormat="false" ht="15" hidden="false" customHeight="false" outlineLevel="0" collapsed="false">
      <c r="A8408" s="6" t="n">
        <v>66003.493</v>
      </c>
      <c r="B8408" s="6" t="n">
        <v>2.17948717948718</v>
      </c>
      <c r="C8408" s="6" t="n">
        <v>80</v>
      </c>
      <c r="D8408" s="6" t="n">
        <v>-1</v>
      </c>
      <c r="E8408" s="6" t="n">
        <v>2.15164835164835</v>
      </c>
      <c r="F8408" s="6" t="n">
        <v>0</v>
      </c>
      <c r="G8408" s="6" t="n">
        <v>0.208058608058608</v>
      </c>
      <c r="H8408" s="6" t="str">
        <f aca="false">IF(AND(A8408&gt;=Stimuli!$B$2,A8408&lt;=Stimuli!$C$2),Stimuli!$A$2,IF(AND(A8408&gt;=Stimuli!$B$3,A8408&lt;=Stimuli!$C$3),Stimuli!$A$3,IF(AND(A8408&gt;=Stimuli!$B$4,A8408&lt;=Stimuli!$C$4),Stimuli!$A$4,"")))</f>
        <v>02 e.l.f. - Power Grip Styling (30.03s)</v>
      </c>
      <c r="I8408" s="6" t="n">
        <f aca="false">(B8408-B8407)/((A8408-A8407)/1000)</f>
        <v>-0.562637362637304</v>
      </c>
      <c r="J8408" s="6" t="n">
        <f aca="false">IF(OR(B8408&lt;Rules!$B$2,B8408&gt;Rules!$B$3,ABS(I8408)&gt;Rules!$B$4,OR(B8409&lt;Rules!$B$2,B8409&gt;Rules!$B$3,ABS(I8409)&gt;Rules!$B$4)),1,0)</f>
        <v>0</v>
      </c>
      <c r="K8408" s="6" t="str">
        <f aca="false">IF(F8408=1,COUNTIF($F$2:F8408,1),"")</f>
        <v/>
      </c>
    </row>
    <row r="8409" customFormat="false" ht="15" hidden="false" customHeight="false" outlineLevel="0" collapsed="false">
      <c r="A8409" s="6" t="n">
        <v>66011.3055</v>
      </c>
      <c r="B8409" s="6" t="n">
        <v>2.18095238095238</v>
      </c>
      <c r="C8409" s="6" t="n">
        <v>80</v>
      </c>
      <c r="D8409" s="6" t="n">
        <v>-1</v>
      </c>
      <c r="E8409" s="6" t="n">
        <v>2.15164835164835</v>
      </c>
      <c r="F8409" s="6" t="n">
        <v>0</v>
      </c>
      <c r="G8409" s="6" t="n">
        <v>0.208058608058608</v>
      </c>
      <c r="H8409" s="6" t="str">
        <f aca="false">IF(AND(A8409&gt;=Stimuli!$B$2,A8409&lt;=Stimuli!$C$2),Stimuli!$A$2,IF(AND(A8409&gt;=Stimuli!$B$3,A8409&lt;=Stimuli!$C$3),Stimuli!$A$3,IF(AND(A8409&gt;=Stimuli!$B$4,A8409&lt;=Stimuli!$C$4),Stimuli!$A$4,"")))</f>
        <v>02 e.l.f. - Power Grip Styling (30.03s)</v>
      </c>
      <c r="I8409" s="6" t="n">
        <f aca="false">(B8409-B8408)/((A8409-A8408)/1000)</f>
        <v>0.18754578754573</v>
      </c>
      <c r="J8409" s="6" t="n">
        <f aca="false">IF(OR(B8409&lt;Rules!$B$2,B8409&gt;Rules!$B$3,ABS(I8409)&gt;Rules!$B$4,OR(B8410&lt;Rules!$B$2,B8410&gt;Rules!$B$3,ABS(I8410)&gt;Rules!$B$4)),1,0)</f>
        <v>0</v>
      </c>
      <c r="K8409" s="6" t="str">
        <f aca="false">IF(F8409=1,COUNTIF($F$2:F8409,1),"")</f>
        <v/>
      </c>
    </row>
    <row r="8410" customFormat="false" ht="15" hidden="false" customHeight="false" outlineLevel="0" collapsed="false">
      <c r="A8410" s="6" t="n">
        <v>66019.118</v>
      </c>
      <c r="B8410" s="6" t="n">
        <v>2.17948717948718</v>
      </c>
      <c r="C8410" s="6" t="n">
        <v>80</v>
      </c>
      <c r="D8410" s="6" t="n">
        <v>-1</v>
      </c>
      <c r="E8410" s="6" t="n">
        <v>2.15164835164835</v>
      </c>
      <c r="F8410" s="6" t="n">
        <v>0</v>
      </c>
      <c r="G8410" s="6" t="n">
        <v>0.208058608058608</v>
      </c>
      <c r="H8410" s="6" t="str">
        <f aca="false">IF(AND(A8410&gt;=Stimuli!$B$2,A8410&lt;=Stimuli!$C$2),Stimuli!$A$2,IF(AND(A8410&gt;=Stimuli!$B$3,A8410&lt;=Stimuli!$C$3),Stimuli!$A$3,IF(AND(A8410&gt;=Stimuli!$B$4,A8410&lt;=Stimuli!$C$4),Stimuli!$A$4,"")))</f>
        <v>02 e.l.f. - Power Grip Styling (30.03s)</v>
      </c>
      <c r="I8410" s="6" t="n">
        <f aca="false">(B8410-B8409)/((A8410-A8409)/1000)</f>
        <v>-0.18754578754573</v>
      </c>
      <c r="J8410" s="6" t="n">
        <f aca="false">IF(OR(B8410&lt;Rules!$B$2,B8410&gt;Rules!$B$3,ABS(I8410)&gt;Rules!$B$4,OR(B8411&lt;Rules!$B$2,B8411&gt;Rules!$B$3,ABS(I8411)&gt;Rules!$B$4)),1,0)</f>
        <v>0</v>
      </c>
      <c r="K8410" s="6" t="str">
        <f aca="false">IF(F8410=1,COUNTIF($F$2:F8410,1),"")</f>
        <v/>
      </c>
    </row>
    <row r="8411" customFormat="false" ht="15" hidden="false" customHeight="false" outlineLevel="0" collapsed="false">
      <c r="A8411" s="6" t="n">
        <v>66026.9305</v>
      </c>
      <c r="B8411" s="6" t="n">
        <v>2.17948717948718</v>
      </c>
      <c r="C8411" s="6" t="n">
        <v>80</v>
      </c>
      <c r="D8411" s="6" t="n">
        <v>-1</v>
      </c>
      <c r="E8411" s="6" t="n">
        <v>2.15164835164835</v>
      </c>
      <c r="F8411" s="6" t="n">
        <v>0</v>
      </c>
      <c r="G8411" s="6" t="n">
        <v>0.208058608058608</v>
      </c>
      <c r="H8411" s="6" t="str">
        <f aca="false">IF(AND(A8411&gt;=Stimuli!$B$2,A8411&lt;=Stimuli!$C$2),Stimuli!$A$2,IF(AND(A8411&gt;=Stimuli!$B$3,A8411&lt;=Stimuli!$C$3),Stimuli!$A$3,IF(AND(A8411&gt;=Stimuli!$B$4,A8411&lt;=Stimuli!$C$4),Stimuli!$A$4,"")))</f>
        <v>02 e.l.f. - Power Grip Styling (30.03s)</v>
      </c>
      <c r="I8411" s="6" t="n">
        <f aca="false">(B8411-B8410)/((A8411-A8410)/1000)</f>
        <v>0</v>
      </c>
      <c r="J8411" s="6" t="n">
        <f aca="false">IF(OR(B8411&lt;Rules!$B$2,B8411&gt;Rules!$B$3,ABS(I8411)&gt;Rules!$B$4,OR(B8412&lt;Rules!$B$2,B8412&gt;Rules!$B$3,ABS(I8412)&gt;Rules!$B$4)),1,0)</f>
        <v>0</v>
      </c>
      <c r="K8411" s="6" t="str">
        <f aca="false">IF(F8411=1,COUNTIF($F$2:F8411,1),"")</f>
        <v/>
      </c>
    </row>
    <row r="8412" customFormat="false" ht="15" hidden="false" customHeight="false" outlineLevel="0" collapsed="false">
      <c r="A8412" s="6" t="n">
        <v>66034.743</v>
      </c>
      <c r="B8412" s="6" t="n">
        <v>2.17948717948718</v>
      </c>
      <c r="C8412" s="6" t="n">
        <v>80</v>
      </c>
      <c r="D8412" s="6" t="n">
        <v>-1</v>
      </c>
      <c r="E8412" s="6" t="n">
        <v>2.15164835164835</v>
      </c>
      <c r="F8412" s="6" t="n">
        <v>0</v>
      </c>
      <c r="G8412" s="6" t="n">
        <v>0.208058608058608</v>
      </c>
      <c r="H8412" s="6" t="str">
        <f aca="false">IF(AND(A8412&gt;=Stimuli!$B$2,A8412&lt;=Stimuli!$C$2),Stimuli!$A$2,IF(AND(A8412&gt;=Stimuli!$B$3,A8412&lt;=Stimuli!$C$3),Stimuli!$A$3,IF(AND(A8412&gt;=Stimuli!$B$4,A8412&lt;=Stimuli!$C$4),Stimuli!$A$4,"")))</f>
        <v>02 e.l.f. - Power Grip Styling (30.03s)</v>
      </c>
      <c r="I8412" s="6" t="n">
        <f aca="false">(B8412-B8411)/((A8412-A8411)/1000)</f>
        <v>0</v>
      </c>
      <c r="J8412" s="6" t="n">
        <f aca="false">IF(OR(B8412&lt;Rules!$B$2,B8412&gt;Rules!$B$3,ABS(I8412)&gt;Rules!$B$4,OR(B8413&lt;Rules!$B$2,B8413&gt;Rules!$B$3,ABS(I8413)&gt;Rules!$B$4)),1,0)</f>
        <v>0</v>
      </c>
      <c r="K8412" s="6" t="str">
        <f aca="false">IF(F8412=1,COUNTIF($F$2:F8412,1),"")</f>
        <v/>
      </c>
    </row>
    <row r="8413" customFormat="false" ht="15" hidden="false" customHeight="false" outlineLevel="0" collapsed="false">
      <c r="A8413" s="6" t="n">
        <v>66042.5555</v>
      </c>
      <c r="B8413" s="6" t="n">
        <v>2.17802197802198</v>
      </c>
      <c r="C8413" s="6" t="n">
        <v>80</v>
      </c>
      <c r="D8413" s="6" t="n">
        <v>-1</v>
      </c>
      <c r="E8413" s="6" t="n">
        <v>2.15164835164835</v>
      </c>
      <c r="F8413" s="6" t="n">
        <v>0</v>
      </c>
      <c r="G8413" s="6" t="n">
        <v>0.208058608058608</v>
      </c>
      <c r="H8413" s="6" t="str">
        <f aca="false">IF(AND(A8413&gt;=Stimuli!$B$2,A8413&lt;=Stimuli!$C$2),Stimuli!$A$2,IF(AND(A8413&gt;=Stimuli!$B$3,A8413&lt;=Stimuli!$C$3),Stimuli!$A$3,IF(AND(A8413&gt;=Stimuli!$B$4,A8413&lt;=Stimuli!$C$4),Stimuli!$A$4,"")))</f>
        <v>02 e.l.f. - Power Grip Styling (30.03s)</v>
      </c>
      <c r="I8413" s="6" t="n">
        <f aca="false">(B8413-B8412)/((A8413-A8412)/1000)</f>
        <v>-0.187545787545901</v>
      </c>
      <c r="J8413" s="6" t="n">
        <f aca="false">IF(OR(B8413&lt;Rules!$B$2,B8413&gt;Rules!$B$3,ABS(I8413)&gt;Rules!$B$4,OR(B8414&lt;Rules!$B$2,B8414&gt;Rules!$B$3,ABS(I8414)&gt;Rules!$B$4)),1,0)</f>
        <v>0</v>
      </c>
      <c r="K8413" s="6" t="str">
        <f aca="false">IF(F8413=1,COUNTIF($F$2:F8413,1),"")</f>
        <v/>
      </c>
    </row>
    <row r="8414" customFormat="false" ht="15" hidden="false" customHeight="false" outlineLevel="0" collapsed="false">
      <c r="A8414" s="6" t="n">
        <v>66050.368</v>
      </c>
      <c r="B8414" s="6" t="n">
        <v>2.18095238095238</v>
      </c>
      <c r="C8414" s="6" t="n">
        <v>80</v>
      </c>
      <c r="D8414" s="6" t="n">
        <v>-1</v>
      </c>
      <c r="E8414" s="6" t="n">
        <v>2.15164835164835</v>
      </c>
      <c r="F8414" s="6" t="n">
        <v>0</v>
      </c>
      <c r="G8414" s="6" t="n">
        <v>0.208058608058608</v>
      </c>
      <c r="H8414" s="6" t="str">
        <f aca="false">IF(AND(A8414&gt;=Stimuli!$B$2,A8414&lt;=Stimuli!$C$2),Stimuli!$A$2,IF(AND(A8414&gt;=Stimuli!$B$3,A8414&lt;=Stimuli!$C$3),Stimuli!$A$3,IF(AND(A8414&gt;=Stimuli!$B$4,A8414&lt;=Stimuli!$C$4),Stimuli!$A$4,"")))</f>
        <v>02 e.l.f. - Power Grip Styling (30.03s)</v>
      </c>
      <c r="I8414" s="6" t="n">
        <f aca="false">(B8414-B8413)/((A8414-A8413)/1000)</f>
        <v>0.375091575091631</v>
      </c>
      <c r="J8414" s="6" t="n">
        <f aca="false">IF(OR(B8414&lt;Rules!$B$2,B8414&gt;Rules!$B$3,ABS(I8414)&gt;Rules!$B$4,OR(B8415&lt;Rules!$B$2,B8415&gt;Rules!$B$3,ABS(I8415)&gt;Rules!$B$4)),1,0)</f>
        <v>0</v>
      </c>
      <c r="K8414" s="6" t="str">
        <f aca="false">IF(F8414=1,COUNTIF($F$2:F8414,1),"")</f>
        <v/>
      </c>
    </row>
    <row r="8415" customFormat="false" ht="15" hidden="false" customHeight="false" outlineLevel="0" collapsed="false">
      <c r="A8415" s="6" t="n">
        <v>66058.1805</v>
      </c>
      <c r="B8415" s="6" t="n">
        <v>2.17509157509158</v>
      </c>
      <c r="C8415" s="6" t="n">
        <v>80</v>
      </c>
      <c r="D8415" s="6" t="n">
        <v>-1</v>
      </c>
      <c r="E8415" s="6" t="n">
        <v>2.15164835164835</v>
      </c>
      <c r="F8415" s="6" t="n">
        <v>0</v>
      </c>
      <c r="G8415" s="6" t="n">
        <v>0.208058608058608</v>
      </c>
      <c r="H8415" s="6" t="str">
        <f aca="false">IF(AND(A8415&gt;=Stimuli!$B$2,A8415&lt;=Stimuli!$C$2),Stimuli!$A$2,IF(AND(A8415&gt;=Stimuli!$B$3,A8415&lt;=Stimuli!$C$3),Stimuli!$A$3,IF(AND(A8415&gt;=Stimuli!$B$4,A8415&lt;=Stimuli!$C$4),Stimuli!$A$4,"")))</f>
        <v>02 e.l.f. - Power Grip Styling (30.03s)</v>
      </c>
      <c r="I8415" s="6" t="n">
        <f aca="false">(B8415-B8414)/((A8415-A8414)/1000)</f>
        <v>-0.750183150183204</v>
      </c>
      <c r="J8415" s="6" t="n">
        <f aca="false">IF(OR(B8415&lt;Rules!$B$2,B8415&gt;Rules!$B$3,ABS(I8415)&gt;Rules!$B$4,OR(B8416&lt;Rules!$B$2,B8416&gt;Rules!$B$3,ABS(I8416)&gt;Rules!$B$4)),1,0)</f>
        <v>0</v>
      </c>
      <c r="K8415" s="6" t="str">
        <f aca="false">IF(F8415=1,COUNTIF($F$2:F8415,1),"")</f>
        <v/>
      </c>
    </row>
    <row r="8416" customFormat="false" ht="15" hidden="false" customHeight="false" outlineLevel="0" collapsed="false">
      <c r="A8416" s="6" t="n">
        <v>66065.993</v>
      </c>
      <c r="B8416" s="6" t="n">
        <v>2.18241758241758</v>
      </c>
      <c r="C8416" s="6" t="n">
        <v>80</v>
      </c>
      <c r="D8416" s="6" t="n">
        <v>-1</v>
      </c>
      <c r="E8416" s="6" t="n">
        <v>2.15164835164835</v>
      </c>
      <c r="F8416" s="6" t="n">
        <v>0</v>
      </c>
      <c r="G8416" s="6" t="n">
        <v>0.208058608058608</v>
      </c>
      <c r="H8416" s="6" t="str">
        <f aca="false">IF(AND(A8416&gt;=Stimuli!$B$2,A8416&lt;=Stimuli!$C$2),Stimuli!$A$2,IF(AND(A8416&gt;=Stimuli!$B$3,A8416&lt;=Stimuli!$C$3),Stimuli!$A$3,IF(AND(A8416&gt;=Stimuli!$B$4,A8416&lt;=Stimuli!$C$4),Stimuli!$A$4,"")))</f>
        <v>02 e.l.f. - Power Grip Styling (30.03s)</v>
      </c>
      <c r="I8416" s="6" t="n">
        <f aca="false">(B8416-B8415)/((A8416-A8415)/1000)</f>
        <v>0.937728937728934</v>
      </c>
      <c r="J8416" s="6" t="n">
        <f aca="false">IF(OR(B8416&lt;Rules!$B$2,B8416&gt;Rules!$B$3,ABS(I8416)&gt;Rules!$B$4,OR(B8417&lt;Rules!$B$2,B8417&gt;Rules!$B$3,ABS(I8417)&gt;Rules!$B$4)),1,0)</f>
        <v>0</v>
      </c>
      <c r="K8416" s="6" t="str">
        <f aca="false">IF(F8416=1,COUNTIF($F$2:F8416,1),"")</f>
        <v/>
      </c>
    </row>
    <row r="8417" customFormat="false" ht="15" hidden="false" customHeight="false" outlineLevel="0" collapsed="false">
      <c r="A8417" s="6" t="n">
        <v>66073.8055</v>
      </c>
      <c r="B8417" s="6" t="n">
        <v>2.17362637362637</v>
      </c>
      <c r="C8417" s="6" t="n">
        <v>80</v>
      </c>
      <c r="D8417" s="6" t="n">
        <v>-1</v>
      </c>
      <c r="E8417" s="6" t="n">
        <v>2.15164835164835</v>
      </c>
      <c r="F8417" s="6" t="n">
        <v>0</v>
      </c>
      <c r="G8417" s="6" t="n">
        <v>0.208058608058608</v>
      </c>
      <c r="H8417" s="6" t="str">
        <f aca="false">IF(AND(A8417&gt;=Stimuli!$B$2,A8417&lt;=Stimuli!$C$2),Stimuli!$A$2,IF(AND(A8417&gt;=Stimuli!$B$3,A8417&lt;=Stimuli!$C$3),Stimuli!$A$3,IF(AND(A8417&gt;=Stimuli!$B$4,A8417&lt;=Stimuli!$C$4),Stimuli!$A$4,"")))</f>
        <v>02 e.l.f. - Power Grip Styling (30.03s)</v>
      </c>
      <c r="I8417" s="6" t="n">
        <f aca="false">(B8417-B8416)/((A8417-A8416)/1000)</f>
        <v>-1.12527472527478</v>
      </c>
      <c r="J8417" s="6" t="n">
        <f aca="false">IF(OR(B8417&lt;Rules!$B$2,B8417&gt;Rules!$B$3,ABS(I8417)&gt;Rules!$B$4,OR(B8418&lt;Rules!$B$2,B8418&gt;Rules!$B$3,ABS(I8418)&gt;Rules!$B$4)),1,0)</f>
        <v>0</v>
      </c>
      <c r="K8417" s="6" t="str">
        <f aca="false">IF(F8417=1,COUNTIF($F$2:F8417,1),"")</f>
        <v/>
      </c>
    </row>
    <row r="8418" customFormat="false" ht="15" hidden="false" customHeight="false" outlineLevel="0" collapsed="false">
      <c r="A8418" s="6" t="n">
        <v>66081.618</v>
      </c>
      <c r="B8418" s="6" t="n">
        <v>2.18095238095238</v>
      </c>
      <c r="C8418" s="6" t="n">
        <v>80</v>
      </c>
      <c r="D8418" s="6" t="n">
        <v>-1</v>
      </c>
      <c r="E8418" s="6" t="n">
        <v>2.15164835164835</v>
      </c>
      <c r="F8418" s="6" t="n">
        <v>0</v>
      </c>
      <c r="G8418" s="6" t="n">
        <v>0.208058608058608</v>
      </c>
      <c r="H8418" s="6" t="str">
        <f aca="false">IF(AND(A8418&gt;=Stimuli!$B$2,A8418&lt;=Stimuli!$C$2),Stimuli!$A$2,IF(AND(A8418&gt;=Stimuli!$B$3,A8418&lt;=Stimuli!$C$3),Stimuli!$A$3,IF(AND(A8418&gt;=Stimuli!$B$4,A8418&lt;=Stimuli!$C$4),Stimuli!$A$4,"")))</f>
        <v>02 e.l.f. - Power Grip Styling (30.03s)</v>
      </c>
      <c r="I8418" s="6" t="n">
        <f aca="false">(B8418-B8417)/((A8418-A8417)/1000)</f>
        <v>0.937728937729048</v>
      </c>
      <c r="J8418" s="6" t="n">
        <f aca="false">IF(OR(B8418&lt;Rules!$B$2,B8418&gt;Rules!$B$3,ABS(I8418)&gt;Rules!$B$4,OR(B8419&lt;Rules!$B$2,B8419&gt;Rules!$B$3,ABS(I8419)&gt;Rules!$B$4)),1,0)</f>
        <v>0</v>
      </c>
      <c r="K8418" s="6" t="str">
        <f aca="false">IF(F8418=1,COUNTIF($F$2:F8418,1),"")</f>
        <v/>
      </c>
    </row>
    <row r="8419" customFormat="false" ht="15" hidden="false" customHeight="false" outlineLevel="0" collapsed="false">
      <c r="A8419" s="6" t="n">
        <v>66089.4305</v>
      </c>
      <c r="B8419" s="6" t="n">
        <v>2.17216117216117</v>
      </c>
      <c r="C8419" s="6" t="n">
        <v>80</v>
      </c>
      <c r="D8419" s="6" t="n">
        <v>-1</v>
      </c>
      <c r="E8419" s="6" t="n">
        <v>2.15164835164835</v>
      </c>
      <c r="F8419" s="6" t="n">
        <v>0</v>
      </c>
      <c r="G8419" s="6" t="n">
        <v>0.208058608058608</v>
      </c>
      <c r="H8419" s="6" t="str">
        <f aca="false">IF(AND(A8419&gt;=Stimuli!$B$2,A8419&lt;=Stimuli!$C$2),Stimuli!$A$2,IF(AND(A8419&gt;=Stimuli!$B$3,A8419&lt;=Stimuli!$C$3),Stimuli!$A$3,IF(AND(A8419&gt;=Stimuli!$B$4,A8419&lt;=Stimuli!$C$4),Stimuli!$A$4,"")))</f>
        <v>02 e.l.f. - Power Grip Styling (30.03s)</v>
      </c>
      <c r="I8419" s="6" t="n">
        <f aca="false">(B8419-B8418)/((A8419-A8418)/1000)</f>
        <v>-1.12527472527478</v>
      </c>
      <c r="J8419" s="6" t="n">
        <f aca="false">IF(OR(B8419&lt;Rules!$B$2,B8419&gt;Rules!$B$3,ABS(I8419)&gt;Rules!$B$4,OR(B8420&lt;Rules!$B$2,B8420&gt;Rules!$B$3,ABS(I8420)&gt;Rules!$B$4)),1,0)</f>
        <v>0</v>
      </c>
      <c r="K8419" s="6" t="str">
        <f aca="false">IF(F8419=1,COUNTIF($F$2:F8419,1),"")</f>
        <v/>
      </c>
    </row>
    <row r="8420" customFormat="false" ht="15" hidden="false" customHeight="false" outlineLevel="0" collapsed="false">
      <c r="A8420" s="6" t="n">
        <v>66097.243</v>
      </c>
      <c r="B8420" s="6" t="n">
        <v>2.18095238095238</v>
      </c>
      <c r="C8420" s="6" t="n">
        <v>80</v>
      </c>
      <c r="D8420" s="6" t="n">
        <v>-1</v>
      </c>
      <c r="E8420" s="6" t="n">
        <v>2.15164835164835</v>
      </c>
      <c r="F8420" s="6" t="n">
        <v>0</v>
      </c>
      <c r="G8420" s="6" t="n">
        <v>0.208058608058608</v>
      </c>
      <c r="H8420" s="6" t="str">
        <f aca="false">IF(AND(A8420&gt;=Stimuli!$B$2,A8420&lt;=Stimuli!$C$2),Stimuli!$A$2,IF(AND(A8420&gt;=Stimuli!$B$3,A8420&lt;=Stimuli!$C$3),Stimuli!$A$3,IF(AND(A8420&gt;=Stimuli!$B$4,A8420&lt;=Stimuli!$C$4),Stimuli!$A$4,"")))</f>
        <v>02 e.l.f. - Power Grip Styling (30.03s)</v>
      </c>
      <c r="I8420" s="6" t="n">
        <f aca="false">(B8420-B8419)/((A8420-A8419)/1000)</f>
        <v>1.12527472527478</v>
      </c>
      <c r="J8420" s="6" t="n">
        <f aca="false">IF(OR(B8420&lt;Rules!$B$2,B8420&gt;Rules!$B$3,ABS(I8420)&gt;Rules!$B$4,OR(B8421&lt;Rules!$B$2,B8421&gt;Rules!$B$3,ABS(I8421)&gt;Rules!$B$4)),1,0)</f>
        <v>0</v>
      </c>
      <c r="K8420" s="6" t="str">
        <f aca="false">IF(F8420=1,COUNTIF($F$2:F8420,1),"")</f>
        <v/>
      </c>
    </row>
    <row r="8421" customFormat="false" ht="15" hidden="false" customHeight="false" outlineLevel="0" collapsed="false">
      <c r="A8421" s="6" t="n">
        <v>66105.0555</v>
      </c>
      <c r="B8421" s="6" t="n">
        <v>2.17216117216117</v>
      </c>
      <c r="C8421" s="6" t="n">
        <v>80</v>
      </c>
      <c r="D8421" s="6" t="n">
        <v>-1</v>
      </c>
      <c r="E8421" s="6" t="n">
        <v>2.15164835164835</v>
      </c>
      <c r="F8421" s="6" t="n">
        <v>0</v>
      </c>
      <c r="G8421" s="6" t="n">
        <v>0.208058608058608</v>
      </c>
      <c r="H8421" s="6" t="str">
        <f aca="false">IF(AND(A8421&gt;=Stimuli!$B$2,A8421&lt;=Stimuli!$C$2),Stimuli!$A$2,IF(AND(A8421&gt;=Stimuli!$B$3,A8421&lt;=Stimuli!$C$3),Stimuli!$A$3,IF(AND(A8421&gt;=Stimuli!$B$4,A8421&lt;=Stimuli!$C$4),Stimuli!$A$4,"")))</f>
        <v>02 e.l.f. - Power Grip Styling (30.03s)</v>
      </c>
      <c r="I8421" s="6" t="n">
        <f aca="false">(B8421-B8420)/((A8421-A8420)/1000)</f>
        <v>-1.12527472527478</v>
      </c>
      <c r="J8421" s="6" t="n">
        <f aca="false">IF(OR(B8421&lt;Rules!$B$2,B8421&gt;Rules!$B$3,ABS(I8421)&gt;Rules!$B$4,OR(B8422&lt;Rules!$B$2,B8422&gt;Rules!$B$3,ABS(I8422)&gt;Rules!$B$4)),1,0)</f>
        <v>0</v>
      </c>
      <c r="K8421" s="6" t="str">
        <f aca="false">IF(F8421=1,COUNTIF($F$2:F8421,1),"")</f>
        <v/>
      </c>
    </row>
    <row r="8422" customFormat="false" ht="15" hidden="false" customHeight="false" outlineLevel="0" collapsed="false">
      <c r="A8422" s="6" t="n">
        <v>66112.868</v>
      </c>
      <c r="B8422" s="6" t="n">
        <v>2.17802197802198</v>
      </c>
      <c r="C8422" s="6" t="n">
        <v>80</v>
      </c>
      <c r="D8422" s="6" t="n">
        <v>-1</v>
      </c>
      <c r="E8422" s="6" t="n">
        <v>2.15164835164835</v>
      </c>
      <c r="F8422" s="6" t="n">
        <v>0</v>
      </c>
      <c r="G8422" s="6" t="n">
        <v>0.208058608058608</v>
      </c>
      <c r="H8422" s="6" t="str">
        <f aca="false">IF(AND(A8422&gt;=Stimuli!$B$2,A8422&lt;=Stimuli!$C$2),Stimuli!$A$2,IF(AND(A8422&gt;=Stimuli!$B$3,A8422&lt;=Stimuli!$C$3),Stimuli!$A$3,IF(AND(A8422&gt;=Stimuli!$B$4,A8422&lt;=Stimuli!$C$4),Stimuli!$A$4,"")))</f>
        <v>02 e.l.f. - Power Grip Styling (30.03s)</v>
      </c>
      <c r="I8422" s="6" t="n">
        <f aca="false">(B8422-B8421)/((A8422-A8421)/1000)</f>
        <v>0.750183150183148</v>
      </c>
      <c r="J8422" s="6" t="n">
        <f aca="false">IF(OR(B8422&lt;Rules!$B$2,B8422&gt;Rules!$B$3,ABS(I8422)&gt;Rules!$B$4,OR(B8423&lt;Rules!$B$2,B8423&gt;Rules!$B$3,ABS(I8423)&gt;Rules!$B$4)),1,0)</f>
        <v>0</v>
      </c>
      <c r="K8422" s="6" t="str">
        <f aca="false">IF(F8422=1,COUNTIF($F$2:F8422,1),"")</f>
        <v/>
      </c>
    </row>
    <row r="8423" customFormat="false" ht="15" hidden="false" customHeight="false" outlineLevel="0" collapsed="false">
      <c r="A8423" s="6" t="n">
        <v>66120.6805</v>
      </c>
      <c r="B8423" s="6" t="n">
        <v>2.17216117216117</v>
      </c>
      <c r="C8423" s="6" t="n">
        <v>80</v>
      </c>
      <c r="D8423" s="6" t="n">
        <v>-1</v>
      </c>
      <c r="E8423" s="6" t="n">
        <v>2.15164835164835</v>
      </c>
      <c r="F8423" s="6" t="n">
        <v>0</v>
      </c>
      <c r="G8423" s="6" t="n">
        <v>0.208058608058608</v>
      </c>
      <c r="H8423" s="6" t="str">
        <f aca="false">IF(AND(A8423&gt;=Stimuli!$B$2,A8423&lt;=Stimuli!$C$2),Stimuli!$A$2,IF(AND(A8423&gt;=Stimuli!$B$3,A8423&lt;=Stimuli!$C$3),Stimuli!$A$3,IF(AND(A8423&gt;=Stimuli!$B$4,A8423&lt;=Stimuli!$C$4),Stimuli!$A$4,"")))</f>
        <v>02 e.l.f. - Power Grip Styling (30.03s)</v>
      </c>
      <c r="I8423" s="6" t="n">
        <f aca="false">(B8423-B8422)/((A8423-A8422)/1000)</f>
        <v>-0.750183150183148</v>
      </c>
      <c r="J8423" s="6" t="n">
        <f aca="false">IF(OR(B8423&lt;Rules!$B$2,B8423&gt;Rules!$B$3,ABS(I8423)&gt;Rules!$B$4,OR(B8424&lt;Rules!$B$2,B8424&gt;Rules!$B$3,ABS(I8424)&gt;Rules!$B$4)),1,0)</f>
        <v>0</v>
      </c>
      <c r="K8423" s="6" t="str">
        <f aca="false">IF(F8423=1,COUNTIF($F$2:F8423,1),"")</f>
        <v/>
      </c>
    </row>
    <row r="8424" customFormat="false" ht="15" hidden="false" customHeight="false" outlineLevel="0" collapsed="false">
      <c r="A8424" s="6" t="n">
        <v>66128.493</v>
      </c>
      <c r="B8424" s="6" t="n">
        <v>2.17655677655678</v>
      </c>
      <c r="C8424" s="6" t="n">
        <v>80</v>
      </c>
      <c r="D8424" s="6" t="n">
        <v>-1</v>
      </c>
      <c r="E8424" s="6" t="n">
        <v>2.15164835164835</v>
      </c>
      <c r="F8424" s="6" t="n">
        <v>0</v>
      </c>
      <c r="G8424" s="6" t="n">
        <v>0.208058608058608</v>
      </c>
      <c r="H8424" s="6" t="str">
        <f aca="false">IF(AND(A8424&gt;=Stimuli!$B$2,A8424&lt;=Stimuli!$C$2),Stimuli!$A$2,IF(AND(A8424&gt;=Stimuli!$B$3,A8424&lt;=Stimuli!$C$3),Stimuli!$A$3,IF(AND(A8424&gt;=Stimuli!$B$4,A8424&lt;=Stimuli!$C$4),Stimuli!$A$4,"")))</f>
        <v>02 e.l.f. - Power Grip Styling (30.03s)</v>
      </c>
      <c r="I8424" s="6" t="n">
        <f aca="false">(B8424-B8423)/((A8424-A8423)/1000)</f>
        <v>0.562637362637304</v>
      </c>
      <c r="J8424" s="6" t="n">
        <f aca="false">IF(OR(B8424&lt;Rules!$B$2,B8424&gt;Rules!$B$3,ABS(I8424)&gt;Rules!$B$4,OR(B8425&lt;Rules!$B$2,B8425&gt;Rules!$B$3,ABS(I8425)&gt;Rules!$B$4)),1,0)</f>
        <v>0</v>
      </c>
      <c r="K8424" s="6" t="str">
        <f aca="false">IF(F8424=1,COUNTIF($F$2:F8424,1),"")</f>
        <v/>
      </c>
    </row>
    <row r="8425" customFormat="false" ht="15" hidden="false" customHeight="false" outlineLevel="0" collapsed="false">
      <c r="A8425" s="6" t="n">
        <v>66136.3055</v>
      </c>
      <c r="B8425" s="6" t="n">
        <v>2.17362637362637</v>
      </c>
      <c r="C8425" s="6" t="n">
        <v>80</v>
      </c>
      <c r="D8425" s="6" t="n">
        <v>-1</v>
      </c>
      <c r="E8425" s="6" t="n">
        <v>2.15164835164835</v>
      </c>
      <c r="F8425" s="6" t="n">
        <v>0</v>
      </c>
      <c r="G8425" s="6" t="n">
        <v>0.208058608058608</v>
      </c>
      <c r="H8425" s="6" t="str">
        <f aca="false">IF(AND(A8425&gt;=Stimuli!$B$2,A8425&lt;=Stimuli!$C$2),Stimuli!$A$2,IF(AND(A8425&gt;=Stimuli!$B$3,A8425&lt;=Stimuli!$C$3),Stimuli!$A$3,IF(AND(A8425&gt;=Stimuli!$B$4,A8425&lt;=Stimuli!$C$4),Stimuli!$A$4,"")))</f>
        <v>02 e.l.f. - Power Grip Styling (30.03s)</v>
      </c>
      <c r="I8425" s="6" t="n">
        <f aca="false">(B8425-B8424)/((A8425-A8424)/1000)</f>
        <v>-0.375091575091574</v>
      </c>
      <c r="J8425" s="6" t="n">
        <f aca="false">IF(OR(B8425&lt;Rules!$B$2,B8425&gt;Rules!$B$3,ABS(I8425)&gt;Rules!$B$4,OR(B8426&lt;Rules!$B$2,B8426&gt;Rules!$B$3,ABS(I8426)&gt;Rules!$B$4)),1,0)</f>
        <v>0</v>
      </c>
      <c r="K8425" s="6" t="str">
        <f aca="false">IF(F8425=1,COUNTIF($F$2:F8425,1),"")</f>
        <v/>
      </c>
    </row>
    <row r="8426" customFormat="false" ht="15" hidden="false" customHeight="false" outlineLevel="0" collapsed="false">
      <c r="A8426" s="6" t="n">
        <v>66144.118</v>
      </c>
      <c r="B8426" s="6" t="n">
        <v>2.17509157509158</v>
      </c>
      <c r="C8426" s="6" t="n">
        <v>80</v>
      </c>
      <c r="D8426" s="6" t="n">
        <v>-1</v>
      </c>
      <c r="E8426" s="6" t="n">
        <v>2.15164835164835</v>
      </c>
      <c r="F8426" s="6" t="n">
        <v>0</v>
      </c>
      <c r="G8426" s="6" t="n">
        <v>0.208058608058608</v>
      </c>
      <c r="H8426" s="6" t="str">
        <f aca="false">IF(AND(A8426&gt;=Stimuli!$B$2,A8426&lt;=Stimuli!$C$2),Stimuli!$A$2,IF(AND(A8426&gt;=Stimuli!$B$3,A8426&lt;=Stimuli!$C$3),Stimuli!$A$3,IF(AND(A8426&gt;=Stimuli!$B$4,A8426&lt;=Stimuli!$C$4),Stimuli!$A$4,"")))</f>
        <v>02 e.l.f. - Power Grip Styling (30.03s)</v>
      </c>
      <c r="I8426" s="6" t="n">
        <f aca="false">(B8426-B8425)/((A8426-A8425)/1000)</f>
        <v>0.187545787545844</v>
      </c>
      <c r="J8426" s="6" t="n">
        <f aca="false">IF(OR(B8426&lt;Rules!$B$2,B8426&gt;Rules!$B$3,ABS(I8426)&gt;Rules!$B$4,OR(B8427&lt;Rules!$B$2,B8427&gt;Rules!$B$3,ABS(I8427)&gt;Rules!$B$4)),1,0)</f>
        <v>0</v>
      </c>
      <c r="K8426" s="6" t="str">
        <f aca="false">IF(F8426=1,COUNTIF($F$2:F8426,1),"")</f>
        <v/>
      </c>
    </row>
    <row r="8427" customFormat="false" ht="15" hidden="false" customHeight="false" outlineLevel="0" collapsed="false">
      <c r="A8427" s="6" t="n">
        <v>66151.9305</v>
      </c>
      <c r="B8427" s="6" t="n">
        <v>2.17362637362637</v>
      </c>
      <c r="C8427" s="6" t="n">
        <v>80</v>
      </c>
      <c r="D8427" s="6" t="n">
        <v>-1</v>
      </c>
      <c r="E8427" s="6" t="n">
        <v>2.15164835164835</v>
      </c>
      <c r="F8427" s="6" t="n">
        <v>0</v>
      </c>
      <c r="G8427" s="6" t="n">
        <v>0.208058608058608</v>
      </c>
      <c r="H8427" s="6" t="str">
        <f aca="false">IF(AND(A8427&gt;=Stimuli!$B$2,A8427&lt;=Stimuli!$C$2),Stimuli!$A$2,IF(AND(A8427&gt;=Stimuli!$B$3,A8427&lt;=Stimuli!$C$3),Stimuli!$A$3,IF(AND(A8427&gt;=Stimuli!$B$4,A8427&lt;=Stimuli!$C$4),Stimuli!$A$4,"")))</f>
        <v>02 e.l.f. - Power Grip Styling (30.03s)</v>
      </c>
      <c r="I8427" s="6" t="n">
        <f aca="false">(B8427-B8426)/((A8427-A8426)/1000)</f>
        <v>-0.187545787545844</v>
      </c>
      <c r="J8427" s="6" t="n">
        <f aca="false">IF(OR(B8427&lt;Rules!$B$2,B8427&gt;Rules!$B$3,ABS(I8427)&gt;Rules!$B$4,OR(B8428&lt;Rules!$B$2,B8428&gt;Rules!$B$3,ABS(I8428)&gt;Rules!$B$4)),1,0)</f>
        <v>0</v>
      </c>
      <c r="K8427" s="6" t="str">
        <f aca="false">IF(F8427=1,COUNTIF($F$2:F8427,1),"")</f>
        <v/>
      </c>
    </row>
    <row r="8428" customFormat="false" ht="15" hidden="false" customHeight="false" outlineLevel="0" collapsed="false">
      <c r="A8428" s="6" t="n">
        <v>66159.743</v>
      </c>
      <c r="B8428" s="6" t="n">
        <v>2.17216117216117</v>
      </c>
      <c r="C8428" s="6" t="n">
        <v>80</v>
      </c>
      <c r="D8428" s="6" t="n">
        <v>-1</v>
      </c>
      <c r="E8428" s="6" t="n">
        <v>2.15164835164835</v>
      </c>
      <c r="F8428" s="6" t="n">
        <v>0</v>
      </c>
      <c r="G8428" s="6" t="n">
        <v>0.208058608058608</v>
      </c>
      <c r="H8428" s="6" t="str">
        <f aca="false">IF(AND(A8428&gt;=Stimuli!$B$2,A8428&lt;=Stimuli!$C$2),Stimuli!$A$2,IF(AND(A8428&gt;=Stimuli!$B$3,A8428&lt;=Stimuli!$C$3),Stimuli!$A$3,IF(AND(A8428&gt;=Stimuli!$B$4,A8428&lt;=Stimuli!$C$4),Stimuli!$A$4,"")))</f>
        <v>02 e.l.f. - Power Grip Styling (30.03s)</v>
      </c>
      <c r="I8428" s="6" t="n">
        <f aca="false">(B8428-B8427)/((A8428-A8427)/1000)</f>
        <v>-0.18754578754573</v>
      </c>
      <c r="J8428" s="6" t="n">
        <f aca="false">IF(OR(B8428&lt;Rules!$B$2,B8428&gt;Rules!$B$3,ABS(I8428)&gt;Rules!$B$4,OR(B8429&lt;Rules!$B$2,B8429&gt;Rules!$B$3,ABS(I8429)&gt;Rules!$B$4)),1,0)</f>
        <v>0</v>
      </c>
      <c r="K8428" s="6" t="str">
        <f aca="false">IF(F8428=1,COUNTIF($F$2:F8428,1),"")</f>
        <v/>
      </c>
    </row>
    <row r="8429" customFormat="false" ht="15" hidden="false" customHeight="false" outlineLevel="0" collapsed="false">
      <c r="A8429" s="6" t="n">
        <v>66167.5555</v>
      </c>
      <c r="B8429" s="6" t="n">
        <v>2.17509157509158</v>
      </c>
      <c r="C8429" s="6" t="n">
        <v>80</v>
      </c>
      <c r="D8429" s="6" t="n">
        <v>-1</v>
      </c>
      <c r="E8429" s="6" t="n">
        <v>2.15164835164835</v>
      </c>
      <c r="F8429" s="6" t="n">
        <v>0</v>
      </c>
      <c r="G8429" s="6" t="n">
        <v>0.208058608058608</v>
      </c>
      <c r="H8429" s="6" t="str">
        <f aca="false">IF(AND(A8429&gt;=Stimuli!$B$2,A8429&lt;=Stimuli!$C$2),Stimuli!$A$2,IF(AND(A8429&gt;=Stimuli!$B$3,A8429&lt;=Stimuli!$C$3),Stimuli!$A$3,IF(AND(A8429&gt;=Stimuli!$B$4,A8429&lt;=Stimuli!$C$4),Stimuli!$A$4,"")))</f>
        <v>02 e.l.f. - Power Grip Styling (30.03s)</v>
      </c>
      <c r="I8429" s="6" t="n">
        <f aca="false">(B8429-B8428)/((A8429-A8428)/1000)</f>
        <v>0.375091575091574</v>
      </c>
      <c r="J8429" s="6" t="n">
        <f aca="false">IF(OR(B8429&lt;Rules!$B$2,B8429&gt;Rules!$B$3,ABS(I8429)&gt;Rules!$B$4,OR(B8430&lt;Rules!$B$2,B8430&gt;Rules!$B$3,ABS(I8430)&gt;Rules!$B$4)),1,0)</f>
        <v>0</v>
      </c>
      <c r="K8429" s="6" t="str">
        <f aca="false">IF(F8429=1,COUNTIF($F$2:F8429,1),"")</f>
        <v/>
      </c>
    </row>
    <row r="8430" customFormat="false" ht="15" hidden="false" customHeight="false" outlineLevel="0" collapsed="false">
      <c r="A8430" s="6" t="n">
        <v>66175.368</v>
      </c>
      <c r="B8430" s="6" t="n">
        <v>2.17069597069597</v>
      </c>
      <c r="C8430" s="6" t="n">
        <v>80</v>
      </c>
      <c r="D8430" s="6" t="n">
        <v>-1</v>
      </c>
      <c r="E8430" s="6" t="n">
        <v>2.15164835164835</v>
      </c>
      <c r="F8430" s="6" t="n">
        <v>0</v>
      </c>
      <c r="G8430" s="6" t="n">
        <v>0.208058608058608</v>
      </c>
      <c r="H8430" s="6" t="str">
        <f aca="false">IF(AND(A8430&gt;=Stimuli!$B$2,A8430&lt;=Stimuli!$C$2),Stimuli!$A$2,IF(AND(A8430&gt;=Stimuli!$B$3,A8430&lt;=Stimuli!$C$3),Stimuli!$A$3,IF(AND(A8430&gt;=Stimuli!$B$4,A8430&lt;=Stimuli!$C$4),Stimuli!$A$4,"")))</f>
        <v>02 e.l.f. - Power Grip Styling (30.03s)</v>
      </c>
      <c r="I8430" s="6" t="n">
        <f aca="false">(B8430-B8429)/((A8430-A8429)/1000)</f>
        <v>-0.562637362637304</v>
      </c>
      <c r="J8430" s="6" t="n">
        <f aca="false">IF(OR(B8430&lt;Rules!$B$2,B8430&gt;Rules!$B$3,ABS(I8430)&gt;Rules!$B$4,OR(B8431&lt;Rules!$B$2,B8431&gt;Rules!$B$3,ABS(I8431)&gt;Rules!$B$4)),1,0)</f>
        <v>0</v>
      </c>
      <c r="K8430" s="6" t="str">
        <f aca="false">IF(F8430=1,COUNTIF($F$2:F8430,1),"")</f>
        <v/>
      </c>
    </row>
    <row r="8431" customFormat="false" ht="15" hidden="false" customHeight="false" outlineLevel="0" collapsed="false">
      <c r="A8431" s="6" t="n">
        <v>66183.1805</v>
      </c>
      <c r="B8431" s="6" t="n">
        <v>2.17509157509158</v>
      </c>
      <c r="C8431" s="6" t="n">
        <v>80</v>
      </c>
      <c r="D8431" s="6" t="n">
        <v>-1</v>
      </c>
      <c r="E8431" s="6" t="n">
        <v>2.15164835164835</v>
      </c>
      <c r="F8431" s="6" t="n">
        <v>0</v>
      </c>
      <c r="G8431" s="6" t="n">
        <v>0.208058608058608</v>
      </c>
      <c r="H8431" s="6" t="str">
        <f aca="false">IF(AND(A8431&gt;=Stimuli!$B$2,A8431&lt;=Stimuli!$C$2),Stimuli!$A$2,IF(AND(A8431&gt;=Stimuli!$B$3,A8431&lt;=Stimuli!$C$3),Stimuli!$A$3,IF(AND(A8431&gt;=Stimuli!$B$4,A8431&lt;=Stimuli!$C$4),Stimuli!$A$4,"")))</f>
        <v>02 e.l.f. - Power Grip Styling (30.03s)</v>
      </c>
      <c r="I8431" s="6" t="n">
        <f aca="false">(B8431-B8430)/((A8431-A8430)/1000)</f>
        <v>0.562637362637304</v>
      </c>
      <c r="J8431" s="6" t="n">
        <f aca="false">IF(OR(B8431&lt;Rules!$B$2,B8431&gt;Rules!$B$3,ABS(I8431)&gt;Rules!$B$4,OR(B8432&lt;Rules!$B$2,B8432&gt;Rules!$B$3,ABS(I8432)&gt;Rules!$B$4)),1,0)</f>
        <v>0</v>
      </c>
      <c r="K8431" s="6" t="str">
        <f aca="false">IF(F8431=1,COUNTIF($F$2:F8431,1),"")</f>
        <v/>
      </c>
    </row>
    <row r="8432" customFormat="false" ht="15" hidden="false" customHeight="false" outlineLevel="0" collapsed="false">
      <c r="A8432" s="6" t="n">
        <v>66190.993</v>
      </c>
      <c r="B8432" s="6" t="n">
        <v>2.16923076923077</v>
      </c>
      <c r="C8432" s="6" t="n">
        <v>80</v>
      </c>
      <c r="D8432" s="6" t="n">
        <v>-1</v>
      </c>
      <c r="E8432" s="6" t="n">
        <v>2.15164835164835</v>
      </c>
      <c r="F8432" s="6" t="n">
        <v>0</v>
      </c>
      <c r="G8432" s="6" t="n">
        <v>0.208058608058608</v>
      </c>
      <c r="H8432" s="6" t="str">
        <f aca="false">IF(AND(A8432&gt;=Stimuli!$B$2,A8432&lt;=Stimuli!$C$2),Stimuli!$A$2,IF(AND(A8432&gt;=Stimuli!$B$3,A8432&lt;=Stimuli!$C$3),Stimuli!$A$3,IF(AND(A8432&gt;=Stimuli!$B$4,A8432&lt;=Stimuli!$C$4),Stimuli!$A$4,"")))</f>
        <v>02 e.l.f. - Power Grip Styling (30.03s)</v>
      </c>
      <c r="I8432" s="6" t="n">
        <f aca="false">(B8432-B8431)/((A8432-A8431)/1000)</f>
        <v>-0.750183150183148</v>
      </c>
      <c r="J8432" s="6" t="n">
        <f aca="false">IF(OR(B8432&lt;Rules!$B$2,B8432&gt;Rules!$B$3,ABS(I8432)&gt;Rules!$B$4,OR(B8433&lt;Rules!$B$2,B8433&gt;Rules!$B$3,ABS(I8433)&gt;Rules!$B$4)),1,0)</f>
        <v>0</v>
      </c>
      <c r="K8432" s="6" t="str">
        <f aca="false">IF(F8432=1,COUNTIF($F$2:F8432,1),"")</f>
        <v/>
      </c>
    </row>
    <row r="8433" customFormat="false" ht="15" hidden="false" customHeight="false" outlineLevel="0" collapsed="false">
      <c r="A8433" s="6" t="n">
        <v>66198.8055</v>
      </c>
      <c r="B8433" s="6" t="n">
        <v>2.17509157509158</v>
      </c>
      <c r="C8433" s="6" t="n">
        <v>80</v>
      </c>
      <c r="D8433" s="6" t="n">
        <v>-1</v>
      </c>
      <c r="E8433" s="6" t="n">
        <v>2.15164835164835</v>
      </c>
      <c r="F8433" s="6" t="n">
        <v>0</v>
      </c>
      <c r="G8433" s="6" t="n">
        <v>0.208058608058608</v>
      </c>
      <c r="H8433" s="6" t="str">
        <f aca="false">IF(AND(A8433&gt;=Stimuli!$B$2,A8433&lt;=Stimuli!$C$2),Stimuli!$A$2,IF(AND(A8433&gt;=Stimuli!$B$3,A8433&lt;=Stimuli!$C$3),Stimuli!$A$3,IF(AND(A8433&gt;=Stimuli!$B$4,A8433&lt;=Stimuli!$C$4),Stimuli!$A$4,"")))</f>
        <v>02 e.l.f. - Power Grip Styling (30.03s)</v>
      </c>
      <c r="I8433" s="6" t="n">
        <f aca="false">(B8433-B8432)/((A8433-A8432)/1000)</f>
        <v>0.750183150183148</v>
      </c>
      <c r="J8433" s="6" t="n">
        <f aca="false">IF(OR(B8433&lt;Rules!$B$2,B8433&gt;Rules!$B$3,ABS(I8433)&gt;Rules!$B$4,OR(B8434&lt;Rules!$B$2,B8434&gt;Rules!$B$3,ABS(I8434)&gt;Rules!$B$4)),1,0)</f>
        <v>0</v>
      </c>
      <c r="K8433" s="6" t="str">
        <f aca="false">IF(F8433=1,COUNTIF($F$2:F8433,1),"")</f>
        <v/>
      </c>
    </row>
    <row r="8434" customFormat="false" ht="15" hidden="false" customHeight="false" outlineLevel="0" collapsed="false">
      <c r="A8434" s="6" t="n">
        <v>66206.618</v>
      </c>
      <c r="B8434" s="6" t="n">
        <v>2.16776556776557</v>
      </c>
      <c r="C8434" s="6" t="n">
        <v>80</v>
      </c>
      <c r="D8434" s="6" t="n">
        <v>-1</v>
      </c>
      <c r="E8434" s="6" t="n">
        <v>2.15164835164835</v>
      </c>
      <c r="F8434" s="6" t="n">
        <v>0</v>
      </c>
      <c r="G8434" s="6" t="n">
        <v>0.208058608058608</v>
      </c>
      <c r="H8434" s="6" t="str">
        <f aca="false">IF(AND(A8434&gt;=Stimuli!$B$2,A8434&lt;=Stimuli!$C$2),Stimuli!$A$2,IF(AND(A8434&gt;=Stimuli!$B$3,A8434&lt;=Stimuli!$C$3),Stimuli!$A$3,IF(AND(A8434&gt;=Stimuli!$B$4,A8434&lt;=Stimuli!$C$4),Stimuli!$A$4,"")))</f>
        <v>02 e.l.f. - Power Grip Styling (30.03s)</v>
      </c>
      <c r="I8434" s="6" t="n">
        <f aca="false">(B8434-B8433)/((A8434-A8433)/1000)</f>
        <v>-0.937728937728878</v>
      </c>
      <c r="J8434" s="6" t="n">
        <f aca="false">IF(OR(B8434&lt;Rules!$B$2,B8434&gt;Rules!$B$3,ABS(I8434)&gt;Rules!$B$4,OR(B8435&lt;Rules!$B$2,B8435&gt;Rules!$B$3,ABS(I8435)&gt;Rules!$B$4)),1,0)</f>
        <v>0</v>
      </c>
      <c r="K8434" s="6" t="str">
        <f aca="false">IF(F8434=1,COUNTIF($F$2:F8434,1),"")</f>
        <v/>
      </c>
    </row>
    <row r="8435" customFormat="false" ht="15" hidden="false" customHeight="false" outlineLevel="0" collapsed="false">
      <c r="A8435" s="6" t="n">
        <v>66214.4305</v>
      </c>
      <c r="B8435" s="6" t="n">
        <v>2.17509157509158</v>
      </c>
      <c r="C8435" s="6" t="n">
        <v>80</v>
      </c>
      <c r="D8435" s="6" t="n">
        <v>-1</v>
      </c>
      <c r="E8435" s="6" t="n">
        <v>2.15164835164835</v>
      </c>
      <c r="F8435" s="6" t="n">
        <v>0</v>
      </c>
      <c r="G8435" s="6" t="n">
        <v>0.208058608058608</v>
      </c>
      <c r="H8435" s="6" t="str">
        <f aca="false">IF(AND(A8435&gt;=Stimuli!$B$2,A8435&lt;=Stimuli!$C$2),Stimuli!$A$2,IF(AND(A8435&gt;=Stimuli!$B$3,A8435&lt;=Stimuli!$C$3),Stimuli!$A$3,IF(AND(A8435&gt;=Stimuli!$B$4,A8435&lt;=Stimuli!$C$4),Stimuli!$A$4,"")))</f>
        <v>02 e.l.f. - Power Grip Styling (30.03s)</v>
      </c>
      <c r="I8435" s="6" t="n">
        <f aca="false">(B8435-B8434)/((A8435-A8434)/1000)</f>
        <v>0.937728937728878</v>
      </c>
      <c r="J8435" s="6" t="n">
        <f aca="false">IF(OR(B8435&lt;Rules!$B$2,B8435&gt;Rules!$B$3,ABS(I8435)&gt;Rules!$B$4,OR(B8436&lt;Rules!$B$2,B8436&gt;Rules!$B$3,ABS(I8436)&gt;Rules!$B$4)),1,0)</f>
        <v>0</v>
      </c>
      <c r="K8435" s="6" t="str">
        <f aca="false">IF(F8435=1,COUNTIF($F$2:F8435,1),"")</f>
        <v/>
      </c>
    </row>
    <row r="8436" customFormat="false" ht="15" hidden="false" customHeight="false" outlineLevel="0" collapsed="false">
      <c r="A8436" s="6" t="n">
        <v>66222.243</v>
      </c>
      <c r="B8436" s="6" t="n">
        <v>2.16776556776557</v>
      </c>
      <c r="C8436" s="6" t="n">
        <v>80</v>
      </c>
      <c r="D8436" s="6" t="n">
        <v>-1</v>
      </c>
      <c r="E8436" s="6" t="n">
        <v>2.15164835164835</v>
      </c>
      <c r="F8436" s="6" t="n">
        <v>0</v>
      </c>
      <c r="G8436" s="6" t="n">
        <v>0.208058608058608</v>
      </c>
      <c r="H8436" s="6" t="str">
        <f aca="false">IF(AND(A8436&gt;=Stimuli!$B$2,A8436&lt;=Stimuli!$C$2),Stimuli!$A$2,IF(AND(A8436&gt;=Stimuli!$B$3,A8436&lt;=Stimuli!$C$3),Stimuli!$A$3,IF(AND(A8436&gt;=Stimuli!$B$4,A8436&lt;=Stimuli!$C$4),Stimuli!$A$4,"")))</f>
        <v>02 e.l.f. - Power Grip Styling (30.03s)</v>
      </c>
      <c r="I8436" s="6" t="n">
        <f aca="false">(B8436-B8435)/((A8436-A8435)/1000)</f>
        <v>-0.937728937728878</v>
      </c>
      <c r="J8436" s="6" t="n">
        <f aca="false">IF(OR(B8436&lt;Rules!$B$2,B8436&gt;Rules!$B$3,ABS(I8436)&gt;Rules!$B$4,OR(B8437&lt;Rules!$B$2,B8437&gt;Rules!$B$3,ABS(I8437)&gt;Rules!$B$4)),1,0)</f>
        <v>0</v>
      </c>
      <c r="K8436" s="6" t="str">
        <f aca="false">IF(F8436=1,COUNTIF($F$2:F8436,1),"")</f>
        <v/>
      </c>
    </row>
    <row r="8437" customFormat="false" ht="15" hidden="false" customHeight="false" outlineLevel="0" collapsed="false">
      <c r="A8437" s="6" t="n">
        <v>66230.0555</v>
      </c>
      <c r="B8437" s="6" t="n">
        <v>2.17362637362637</v>
      </c>
      <c r="C8437" s="6" t="n">
        <v>80</v>
      </c>
      <c r="D8437" s="6" t="n">
        <v>-1</v>
      </c>
      <c r="E8437" s="6" t="n">
        <v>2.15164835164835</v>
      </c>
      <c r="F8437" s="6" t="n">
        <v>0</v>
      </c>
      <c r="G8437" s="6" t="n">
        <v>0.208058608058608</v>
      </c>
      <c r="H8437" s="6" t="str">
        <f aca="false">IF(AND(A8437&gt;=Stimuli!$B$2,A8437&lt;=Stimuli!$C$2),Stimuli!$A$2,IF(AND(A8437&gt;=Stimuli!$B$3,A8437&lt;=Stimuli!$C$3),Stimuli!$A$3,IF(AND(A8437&gt;=Stimuli!$B$4,A8437&lt;=Stimuli!$C$4),Stimuli!$A$4,"")))</f>
        <v>02 e.l.f. - Power Grip Styling (30.03s)</v>
      </c>
      <c r="I8437" s="6" t="n">
        <f aca="false">(B8437-B8436)/((A8437-A8436)/1000)</f>
        <v>0.750183150183034</v>
      </c>
      <c r="J8437" s="6" t="n">
        <f aca="false">IF(OR(B8437&lt;Rules!$B$2,B8437&gt;Rules!$B$3,ABS(I8437)&gt;Rules!$B$4,OR(B8438&lt;Rules!$B$2,B8438&gt;Rules!$B$3,ABS(I8438)&gt;Rules!$B$4)),1,0)</f>
        <v>0</v>
      </c>
      <c r="K8437" s="6" t="str">
        <f aca="false">IF(F8437=1,COUNTIF($F$2:F8437,1),"")</f>
        <v/>
      </c>
    </row>
    <row r="8438" customFormat="false" ht="15" hidden="false" customHeight="false" outlineLevel="0" collapsed="false">
      <c r="A8438" s="6" t="n">
        <v>66237.868</v>
      </c>
      <c r="B8438" s="6" t="n">
        <v>2.16630036630037</v>
      </c>
      <c r="C8438" s="6" t="n">
        <v>80</v>
      </c>
      <c r="D8438" s="6" t="n">
        <v>-1</v>
      </c>
      <c r="E8438" s="6" t="n">
        <v>2.15164835164835</v>
      </c>
      <c r="F8438" s="6" t="n">
        <v>0</v>
      </c>
      <c r="G8438" s="6" t="n">
        <v>0.208058608058608</v>
      </c>
      <c r="H8438" s="6" t="str">
        <f aca="false">IF(AND(A8438&gt;=Stimuli!$B$2,A8438&lt;=Stimuli!$C$2),Stimuli!$A$2,IF(AND(A8438&gt;=Stimuli!$B$3,A8438&lt;=Stimuli!$C$3),Stimuli!$A$3,IF(AND(A8438&gt;=Stimuli!$B$4,A8438&lt;=Stimuli!$C$4),Stimuli!$A$4,"")))</f>
        <v>02 e.l.f. - Power Grip Styling (30.03s)</v>
      </c>
      <c r="I8438" s="6" t="n">
        <f aca="false">(B8438-B8437)/((A8438-A8437)/1000)</f>
        <v>-0.937728937728764</v>
      </c>
      <c r="J8438" s="6" t="n">
        <f aca="false">IF(OR(B8438&lt;Rules!$B$2,B8438&gt;Rules!$B$3,ABS(I8438)&gt;Rules!$B$4,OR(B8439&lt;Rules!$B$2,B8439&gt;Rules!$B$3,ABS(I8439)&gt;Rules!$B$4)),1,0)</f>
        <v>0</v>
      </c>
      <c r="K8438" s="6" t="str">
        <f aca="false">IF(F8438=1,COUNTIF($F$2:F8438,1),"")</f>
        <v/>
      </c>
    </row>
    <row r="8439" customFormat="false" ht="15" hidden="false" customHeight="false" outlineLevel="0" collapsed="false">
      <c r="A8439" s="6" t="n">
        <v>66245.6805</v>
      </c>
      <c r="B8439" s="6" t="n">
        <v>2.17216117216117</v>
      </c>
      <c r="C8439" s="6" t="n">
        <v>80</v>
      </c>
      <c r="D8439" s="6" t="n">
        <v>-1</v>
      </c>
      <c r="E8439" s="6" t="n">
        <v>2.15164835164835</v>
      </c>
      <c r="F8439" s="6" t="n">
        <v>0</v>
      </c>
      <c r="G8439" s="6" t="n">
        <v>0.208058608058608</v>
      </c>
      <c r="H8439" s="6" t="str">
        <f aca="false">IF(AND(A8439&gt;=Stimuli!$B$2,A8439&lt;=Stimuli!$C$2),Stimuli!$A$2,IF(AND(A8439&gt;=Stimuli!$B$3,A8439&lt;=Stimuli!$C$3),Stimuli!$A$3,IF(AND(A8439&gt;=Stimuli!$B$4,A8439&lt;=Stimuli!$C$4),Stimuli!$A$4,"")))</f>
        <v>02 e.l.f. - Power Grip Styling (30.03s)</v>
      </c>
      <c r="I8439" s="6" t="n">
        <f aca="false">(B8439-B8438)/((A8439-A8438)/1000)</f>
        <v>0.750183150183034</v>
      </c>
      <c r="J8439" s="6" t="n">
        <f aca="false">IF(OR(B8439&lt;Rules!$B$2,B8439&gt;Rules!$B$3,ABS(I8439)&gt;Rules!$B$4,OR(B8440&lt;Rules!$B$2,B8440&gt;Rules!$B$3,ABS(I8440)&gt;Rules!$B$4)),1,0)</f>
        <v>0</v>
      </c>
      <c r="K8439" s="6" t="str">
        <f aca="false">IF(F8439=1,COUNTIF($F$2:F8439,1),"")</f>
        <v/>
      </c>
    </row>
    <row r="8440" customFormat="false" ht="15" hidden="false" customHeight="false" outlineLevel="0" collapsed="false">
      <c r="A8440" s="6" t="n">
        <v>66253.493</v>
      </c>
      <c r="B8440" s="6" t="n">
        <v>2.16776556776557</v>
      </c>
      <c r="C8440" s="6" t="n">
        <v>80</v>
      </c>
      <c r="D8440" s="6" t="n">
        <v>-1</v>
      </c>
      <c r="E8440" s="6" t="n">
        <v>2.15164835164835</v>
      </c>
      <c r="F8440" s="6" t="n">
        <v>0</v>
      </c>
      <c r="G8440" s="6" t="n">
        <v>0.208058608058608</v>
      </c>
      <c r="H8440" s="6" t="str">
        <f aca="false">IF(AND(A8440&gt;=Stimuli!$B$2,A8440&lt;=Stimuli!$C$2),Stimuli!$A$2,IF(AND(A8440&gt;=Stimuli!$B$3,A8440&lt;=Stimuli!$C$3),Stimuli!$A$3,IF(AND(A8440&gt;=Stimuli!$B$4,A8440&lt;=Stimuli!$C$4),Stimuli!$A$4,"")))</f>
        <v>02 e.l.f. - Power Grip Styling (30.03s)</v>
      </c>
      <c r="I8440" s="6" t="n">
        <f aca="false">(B8440-B8439)/((A8440-A8439)/1000)</f>
        <v>-0.562637362637304</v>
      </c>
      <c r="J8440" s="6" t="n">
        <f aca="false">IF(OR(B8440&lt;Rules!$B$2,B8440&gt;Rules!$B$3,ABS(I8440)&gt;Rules!$B$4,OR(B8441&lt;Rules!$B$2,B8441&gt;Rules!$B$3,ABS(I8441)&gt;Rules!$B$4)),1,0)</f>
        <v>0</v>
      </c>
      <c r="K8440" s="6" t="str">
        <f aca="false">IF(F8440=1,COUNTIF($F$2:F8440,1),"")</f>
        <v/>
      </c>
    </row>
    <row r="8441" customFormat="false" ht="15" hidden="false" customHeight="false" outlineLevel="0" collapsed="false">
      <c r="A8441" s="6" t="n">
        <v>66261.3055</v>
      </c>
      <c r="B8441" s="6" t="n">
        <v>2.17069597069597</v>
      </c>
      <c r="C8441" s="6" t="n">
        <v>80</v>
      </c>
      <c r="D8441" s="6" t="n">
        <v>-1</v>
      </c>
      <c r="E8441" s="6" t="n">
        <v>2.15164835164835</v>
      </c>
      <c r="F8441" s="6" t="n">
        <v>0</v>
      </c>
      <c r="G8441" s="6" t="n">
        <v>0.208058608058608</v>
      </c>
      <c r="H8441" s="6" t="str">
        <f aca="false">IF(AND(A8441&gt;=Stimuli!$B$2,A8441&lt;=Stimuli!$C$2),Stimuli!$A$2,IF(AND(A8441&gt;=Stimuli!$B$3,A8441&lt;=Stimuli!$C$3),Stimuli!$A$3,IF(AND(A8441&gt;=Stimuli!$B$4,A8441&lt;=Stimuli!$C$4),Stimuli!$A$4,"")))</f>
        <v>02 e.l.f. - Power Grip Styling (30.03s)</v>
      </c>
      <c r="I8441" s="6" t="n">
        <f aca="false">(B8441-B8440)/((A8441-A8440)/1000)</f>
        <v>0.375091575091574</v>
      </c>
      <c r="J8441" s="6" t="n">
        <f aca="false">IF(OR(B8441&lt;Rules!$B$2,B8441&gt;Rules!$B$3,ABS(I8441)&gt;Rules!$B$4,OR(B8442&lt;Rules!$B$2,B8442&gt;Rules!$B$3,ABS(I8442)&gt;Rules!$B$4)),1,0)</f>
        <v>0</v>
      </c>
      <c r="K8441" s="6" t="str">
        <f aca="false">IF(F8441=1,COUNTIF($F$2:F8441,1),"")</f>
        <v/>
      </c>
    </row>
    <row r="8442" customFormat="false" ht="15" hidden="false" customHeight="false" outlineLevel="0" collapsed="false">
      <c r="A8442" s="6" t="n">
        <v>66269.118</v>
      </c>
      <c r="B8442" s="6" t="n">
        <v>2.16776556776557</v>
      </c>
      <c r="C8442" s="6" t="n">
        <v>80</v>
      </c>
      <c r="D8442" s="6" t="n">
        <v>-1</v>
      </c>
      <c r="E8442" s="6" t="n">
        <v>2.15164835164835</v>
      </c>
      <c r="F8442" s="6" t="n">
        <v>0</v>
      </c>
      <c r="G8442" s="6" t="n">
        <v>0.208058608058608</v>
      </c>
      <c r="H8442" s="6" t="str">
        <f aca="false">IF(AND(A8442&gt;=Stimuli!$B$2,A8442&lt;=Stimuli!$C$2),Stimuli!$A$2,IF(AND(A8442&gt;=Stimuli!$B$3,A8442&lt;=Stimuli!$C$3),Stimuli!$A$3,IF(AND(A8442&gt;=Stimuli!$B$4,A8442&lt;=Stimuli!$C$4),Stimuli!$A$4,"")))</f>
        <v>02 e.l.f. - Power Grip Styling (30.03s)</v>
      </c>
      <c r="I8442" s="6" t="n">
        <f aca="false">(B8442-B8441)/((A8442-A8441)/1000)</f>
        <v>-0.375091575091574</v>
      </c>
      <c r="J8442" s="6" t="n">
        <f aca="false">IF(OR(B8442&lt;Rules!$B$2,B8442&gt;Rules!$B$3,ABS(I8442)&gt;Rules!$B$4,OR(B8443&lt;Rules!$B$2,B8443&gt;Rules!$B$3,ABS(I8443)&gt;Rules!$B$4)),1,0)</f>
        <v>0</v>
      </c>
      <c r="K8442" s="6" t="str">
        <f aca="false">IF(F8442=1,COUNTIF($F$2:F8442,1),"")</f>
        <v/>
      </c>
    </row>
    <row r="8443" customFormat="false" ht="15" hidden="false" customHeight="false" outlineLevel="0" collapsed="false">
      <c r="A8443" s="6" t="n">
        <v>66276.9305</v>
      </c>
      <c r="B8443" s="6" t="n">
        <v>2.16776556776557</v>
      </c>
      <c r="C8443" s="6" t="n">
        <v>80</v>
      </c>
      <c r="D8443" s="6" t="n">
        <v>-1</v>
      </c>
      <c r="E8443" s="6" t="n">
        <v>2.15164835164835</v>
      </c>
      <c r="F8443" s="6" t="n">
        <v>0</v>
      </c>
      <c r="G8443" s="6" t="n">
        <v>0.208058608058608</v>
      </c>
      <c r="H8443" s="6" t="str">
        <f aca="false">IF(AND(A8443&gt;=Stimuli!$B$2,A8443&lt;=Stimuli!$C$2),Stimuli!$A$2,IF(AND(A8443&gt;=Stimuli!$B$3,A8443&lt;=Stimuli!$C$3),Stimuli!$A$3,IF(AND(A8443&gt;=Stimuli!$B$4,A8443&lt;=Stimuli!$C$4),Stimuli!$A$4,"")))</f>
        <v>02 e.l.f. - Power Grip Styling (30.03s)</v>
      </c>
      <c r="I8443" s="6" t="n">
        <f aca="false">(B8443-B8442)/((A8443-A8442)/1000)</f>
        <v>0</v>
      </c>
      <c r="J8443" s="6" t="n">
        <f aca="false">IF(OR(B8443&lt;Rules!$B$2,B8443&gt;Rules!$B$3,ABS(I8443)&gt;Rules!$B$4,OR(B8444&lt;Rules!$B$2,B8444&gt;Rules!$B$3,ABS(I8444)&gt;Rules!$B$4)),1,0)</f>
        <v>0</v>
      </c>
      <c r="K8443" s="6" t="str">
        <f aca="false">IF(F8443=1,COUNTIF($F$2:F8443,1),"")</f>
        <v/>
      </c>
    </row>
    <row r="8444" customFormat="false" ht="15" hidden="false" customHeight="false" outlineLevel="0" collapsed="false">
      <c r="A8444" s="6" t="n">
        <v>66284.743</v>
      </c>
      <c r="B8444" s="6" t="n">
        <v>2.16923076923077</v>
      </c>
      <c r="C8444" s="6" t="n">
        <v>80</v>
      </c>
      <c r="D8444" s="6" t="n">
        <v>-1</v>
      </c>
      <c r="E8444" s="6" t="n">
        <v>2.15164835164835</v>
      </c>
      <c r="F8444" s="6" t="n">
        <v>0</v>
      </c>
      <c r="G8444" s="6" t="n">
        <v>0.208058608058608</v>
      </c>
      <c r="H8444" s="6" t="str">
        <f aca="false">IF(AND(A8444&gt;=Stimuli!$B$2,A8444&lt;=Stimuli!$C$2),Stimuli!$A$2,IF(AND(A8444&gt;=Stimuli!$B$3,A8444&lt;=Stimuli!$C$3),Stimuli!$A$3,IF(AND(A8444&gt;=Stimuli!$B$4,A8444&lt;=Stimuli!$C$4),Stimuli!$A$4,"")))</f>
        <v>02 e.l.f. - Power Grip Styling (30.03s)</v>
      </c>
      <c r="I8444" s="6" t="n">
        <f aca="false">(B8444-B8443)/((A8444-A8443)/1000)</f>
        <v>0.18754578754573</v>
      </c>
      <c r="J8444" s="6" t="n">
        <f aca="false">IF(OR(B8444&lt;Rules!$B$2,B8444&gt;Rules!$B$3,ABS(I8444)&gt;Rules!$B$4,OR(B8445&lt;Rules!$B$2,B8445&gt;Rules!$B$3,ABS(I8445)&gt;Rules!$B$4)),1,0)</f>
        <v>0</v>
      </c>
      <c r="K8444" s="6" t="str">
        <f aca="false">IF(F8444=1,COUNTIF($F$2:F8444,1),"")</f>
        <v/>
      </c>
    </row>
    <row r="8445" customFormat="false" ht="15" hidden="false" customHeight="false" outlineLevel="0" collapsed="false">
      <c r="A8445" s="6" t="n">
        <v>66292.5555</v>
      </c>
      <c r="B8445" s="6" t="n">
        <v>2.16630036630037</v>
      </c>
      <c r="C8445" s="6" t="n">
        <v>80</v>
      </c>
      <c r="D8445" s="6" t="n">
        <v>-1</v>
      </c>
      <c r="E8445" s="6" t="n">
        <v>2.15164835164835</v>
      </c>
      <c r="F8445" s="6" t="n">
        <v>0</v>
      </c>
      <c r="G8445" s="6" t="n">
        <v>0.208058608058608</v>
      </c>
      <c r="H8445" s="6" t="str">
        <f aca="false">IF(AND(A8445&gt;=Stimuli!$B$2,A8445&lt;=Stimuli!$C$2),Stimuli!$A$2,IF(AND(A8445&gt;=Stimuli!$B$3,A8445&lt;=Stimuli!$C$3),Stimuli!$A$3,IF(AND(A8445&gt;=Stimuli!$B$4,A8445&lt;=Stimuli!$C$4),Stimuli!$A$4,"")))</f>
        <v>02 e.l.f. - Power Grip Styling (30.03s)</v>
      </c>
      <c r="I8445" s="6" t="n">
        <f aca="false">(B8445-B8444)/((A8445-A8444)/1000)</f>
        <v>-0.37509157509146</v>
      </c>
      <c r="J8445" s="6" t="n">
        <f aca="false">IF(OR(B8445&lt;Rules!$B$2,B8445&gt;Rules!$B$3,ABS(I8445)&gt;Rules!$B$4,OR(B8446&lt;Rules!$B$2,B8446&gt;Rules!$B$3,ABS(I8446)&gt;Rules!$B$4)),1,0)</f>
        <v>0</v>
      </c>
      <c r="K8445" s="6" t="str">
        <f aca="false">IF(F8445=1,COUNTIF($F$2:F8445,1),"")</f>
        <v/>
      </c>
    </row>
    <row r="8446" customFormat="false" ht="15" hidden="false" customHeight="false" outlineLevel="0" collapsed="false">
      <c r="A8446" s="6" t="n">
        <v>66300.368</v>
      </c>
      <c r="B8446" s="6" t="n">
        <v>2.16923076923077</v>
      </c>
      <c r="C8446" s="6" t="n">
        <v>80</v>
      </c>
      <c r="D8446" s="6" t="n">
        <v>-1</v>
      </c>
      <c r="E8446" s="6" t="n">
        <v>2.15164835164835</v>
      </c>
      <c r="F8446" s="6" t="n">
        <v>0</v>
      </c>
      <c r="G8446" s="6" t="n">
        <v>0.208058608058608</v>
      </c>
      <c r="H8446" s="6" t="str">
        <f aca="false">IF(AND(A8446&gt;=Stimuli!$B$2,A8446&lt;=Stimuli!$C$2),Stimuli!$A$2,IF(AND(A8446&gt;=Stimuli!$B$3,A8446&lt;=Stimuli!$C$3),Stimuli!$A$3,IF(AND(A8446&gt;=Stimuli!$B$4,A8446&lt;=Stimuli!$C$4),Stimuli!$A$4,"")))</f>
        <v>02 e.l.f. - Power Grip Styling (30.03s)</v>
      </c>
      <c r="I8446" s="6" t="n">
        <f aca="false">(B8446-B8445)/((A8446-A8445)/1000)</f>
        <v>0.37509157509146</v>
      </c>
      <c r="J8446" s="6" t="n">
        <f aca="false">IF(OR(B8446&lt;Rules!$B$2,B8446&gt;Rules!$B$3,ABS(I8446)&gt;Rules!$B$4,OR(B8447&lt;Rules!$B$2,B8447&gt;Rules!$B$3,ABS(I8447)&gt;Rules!$B$4)),1,0)</f>
        <v>0</v>
      </c>
      <c r="K8446" s="6" t="str">
        <f aca="false">IF(F8446=1,COUNTIF($F$2:F8446,1),"")</f>
        <v/>
      </c>
    </row>
    <row r="8447" customFormat="false" ht="15" hidden="false" customHeight="false" outlineLevel="0" collapsed="false">
      <c r="A8447" s="6" t="n">
        <v>66308.1805</v>
      </c>
      <c r="B8447" s="6" t="n">
        <v>2.16483516483517</v>
      </c>
      <c r="C8447" s="6" t="n">
        <v>80</v>
      </c>
      <c r="D8447" s="6" t="n">
        <v>-1</v>
      </c>
      <c r="E8447" s="6" t="n">
        <v>2.15164835164835</v>
      </c>
      <c r="F8447" s="6" t="n">
        <v>0</v>
      </c>
      <c r="G8447" s="6" t="n">
        <v>0.208058608058608</v>
      </c>
      <c r="H8447" s="6" t="str">
        <f aca="false">IF(AND(A8447&gt;=Stimuli!$B$2,A8447&lt;=Stimuli!$C$2),Stimuli!$A$2,IF(AND(A8447&gt;=Stimuli!$B$3,A8447&lt;=Stimuli!$C$3),Stimuli!$A$3,IF(AND(A8447&gt;=Stimuli!$B$4,A8447&lt;=Stimuli!$C$4),Stimuli!$A$4,"")))</f>
        <v>02 e.l.f. - Power Grip Styling (30.03s)</v>
      </c>
      <c r="I8447" s="6" t="n">
        <f aca="false">(B8447-B8446)/((A8447-A8446)/1000)</f>
        <v>-0.562637362637304</v>
      </c>
      <c r="J8447" s="6" t="n">
        <f aca="false">IF(OR(B8447&lt;Rules!$B$2,B8447&gt;Rules!$B$3,ABS(I8447)&gt;Rules!$B$4,OR(B8448&lt;Rules!$B$2,B8448&gt;Rules!$B$3,ABS(I8448)&gt;Rules!$B$4)),1,0)</f>
        <v>0</v>
      </c>
      <c r="K8447" s="6" t="str">
        <f aca="false">IF(F8447=1,COUNTIF($F$2:F8447,1),"")</f>
        <v/>
      </c>
    </row>
    <row r="8448" customFormat="false" ht="15" hidden="false" customHeight="false" outlineLevel="0" collapsed="false">
      <c r="A8448" s="6" t="n">
        <v>66315.993</v>
      </c>
      <c r="B8448" s="6" t="n">
        <v>2.17069597069597</v>
      </c>
      <c r="C8448" s="6" t="n">
        <v>80</v>
      </c>
      <c r="D8448" s="6" t="n">
        <v>-1</v>
      </c>
      <c r="E8448" s="6" t="n">
        <v>2.15164835164835</v>
      </c>
      <c r="F8448" s="6" t="n">
        <v>0</v>
      </c>
      <c r="G8448" s="6" t="n">
        <v>0.208058608058608</v>
      </c>
      <c r="H8448" s="6" t="str">
        <f aca="false">IF(AND(A8448&gt;=Stimuli!$B$2,A8448&lt;=Stimuli!$C$2),Stimuli!$A$2,IF(AND(A8448&gt;=Stimuli!$B$3,A8448&lt;=Stimuli!$C$3),Stimuli!$A$3,IF(AND(A8448&gt;=Stimuli!$B$4,A8448&lt;=Stimuli!$C$4),Stimuli!$A$4,"")))</f>
        <v>02 e.l.f. - Power Grip Styling (30.03s)</v>
      </c>
      <c r="I8448" s="6" t="n">
        <f aca="false">(B8448-B8447)/((A8448-A8447)/1000)</f>
        <v>0.750183150183148</v>
      </c>
      <c r="J8448" s="6" t="n">
        <f aca="false">IF(OR(B8448&lt;Rules!$B$2,B8448&gt;Rules!$B$3,ABS(I8448)&gt;Rules!$B$4,OR(B8449&lt;Rules!$B$2,B8449&gt;Rules!$B$3,ABS(I8449)&gt;Rules!$B$4)),1,0)</f>
        <v>0</v>
      </c>
      <c r="K8448" s="6" t="str">
        <f aca="false">IF(F8448=1,COUNTIF($F$2:F8448,1),"")</f>
        <v/>
      </c>
    </row>
    <row r="8449" customFormat="false" ht="15" hidden="false" customHeight="false" outlineLevel="0" collapsed="false">
      <c r="A8449" s="6" t="n">
        <v>66323.8055</v>
      </c>
      <c r="B8449" s="6" t="n">
        <v>2.16336996336996</v>
      </c>
      <c r="C8449" s="6" t="n">
        <v>80</v>
      </c>
      <c r="D8449" s="6" t="n">
        <v>-1</v>
      </c>
      <c r="E8449" s="6" t="n">
        <v>2.15164835164835</v>
      </c>
      <c r="F8449" s="6" t="n">
        <v>0</v>
      </c>
      <c r="G8449" s="6" t="n">
        <v>0.208058608058608</v>
      </c>
      <c r="H8449" s="6" t="str">
        <f aca="false">IF(AND(A8449&gt;=Stimuli!$B$2,A8449&lt;=Stimuli!$C$2),Stimuli!$A$2,IF(AND(A8449&gt;=Stimuli!$B$3,A8449&lt;=Stimuli!$C$3),Stimuli!$A$3,IF(AND(A8449&gt;=Stimuli!$B$4,A8449&lt;=Stimuli!$C$4),Stimuli!$A$4,"")))</f>
        <v>02 e.l.f. - Power Grip Styling (30.03s)</v>
      </c>
      <c r="I8449" s="6" t="n">
        <f aca="false">(B8449-B8448)/((A8449-A8448)/1000)</f>
        <v>-0.937728937729048</v>
      </c>
      <c r="J8449" s="6" t="n">
        <f aca="false">IF(OR(B8449&lt;Rules!$B$2,B8449&gt;Rules!$B$3,ABS(I8449)&gt;Rules!$B$4,OR(B8450&lt;Rules!$B$2,B8450&gt;Rules!$B$3,ABS(I8450)&gt;Rules!$B$4)),1,0)</f>
        <v>0</v>
      </c>
      <c r="K8449" s="6" t="str">
        <f aca="false">IF(F8449=1,COUNTIF($F$2:F8449,1),"")</f>
        <v/>
      </c>
    </row>
    <row r="8450" customFormat="false" ht="15" hidden="false" customHeight="false" outlineLevel="0" collapsed="false">
      <c r="A8450" s="6" t="n">
        <v>66331.618</v>
      </c>
      <c r="B8450" s="6" t="n">
        <v>2.17069597069597</v>
      </c>
      <c r="C8450" s="6" t="n">
        <v>80</v>
      </c>
      <c r="D8450" s="6" t="n">
        <v>-1</v>
      </c>
      <c r="E8450" s="6" t="n">
        <v>2.15164835164835</v>
      </c>
      <c r="F8450" s="6" t="n">
        <v>0</v>
      </c>
      <c r="G8450" s="6" t="n">
        <v>0.208058608058608</v>
      </c>
      <c r="H8450" s="6" t="str">
        <f aca="false">IF(AND(A8450&gt;=Stimuli!$B$2,A8450&lt;=Stimuli!$C$2),Stimuli!$A$2,IF(AND(A8450&gt;=Stimuli!$B$3,A8450&lt;=Stimuli!$C$3),Stimuli!$A$3,IF(AND(A8450&gt;=Stimuli!$B$4,A8450&lt;=Stimuli!$C$4),Stimuli!$A$4,"")))</f>
        <v>02 e.l.f. - Power Grip Styling (30.03s)</v>
      </c>
      <c r="I8450" s="6" t="n">
        <f aca="false">(B8450-B8449)/((A8450-A8449)/1000)</f>
        <v>0.937728937729048</v>
      </c>
      <c r="J8450" s="6" t="n">
        <f aca="false">IF(OR(B8450&lt;Rules!$B$2,B8450&gt;Rules!$B$3,ABS(I8450)&gt;Rules!$B$4,OR(B8451&lt;Rules!$B$2,B8451&gt;Rules!$B$3,ABS(I8451)&gt;Rules!$B$4)),1,0)</f>
        <v>0</v>
      </c>
      <c r="K8450" s="6" t="str">
        <f aca="false">IF(F8450=1,COUNTIF($F$2:F8450,1),"")</f>
        <v/>
      </c>
    </row>
    <row r="8451" customFormat="false" ht="15" hidden="false" customHeight="false" outlineLevel="0" collapsed="false">
      <c r="A8451" s="6" t="n">
        <v>66339.4305</v>
      </c>
      <c r="B8451" s="6" t="n">
        <v>2.16190476190476</v>
      </c>
      <c r="C8451" s="6" t="n">
        <v>80</v>
      </c>
      <c r="D8451" s="6" t="n">
        <v>-1</v>
      </c>
      <c r="E8451" s="6" t="n">
        <v>2.15164835164835</v>
      </c>
      <c r="F8451" s="6" t="n">
        <v>0</v>
      </c>
      <c r="G8451" s="6" t="n">
        <v>0.208058608058608</v>
      </c>
      <c r="H8451" s="6" t="str">
        <f aca="false">IF(AND(A8451&gt;=Stimuli!$B$2,A8451&lt;=Stimuli!$C$2),Stimuli!$A$2,IF(AND(A8451&gt;=Stimuli!$B$3,A8451&lt;=Stimuli!$C$3),Stimuli!$A$3,IF(AND(A8451&gt;=Stimuli!$B$4,A8451&lt;=Stimuli!$C$4),Stimuli!$A$4,"")))</f>
        <v>02 e.l.f. - Power Grip Styling (30.03s)</v>
      </c>
      <c r="I8451" s="6" t="n">
        <f aca="false">(B8451-B8450)/((A8451-A8450)/1000)</f>
        <v>-1.12527472527489</v>
      </c>
      <c r="J8451" s="6" t="n">
        <f aca="false">IF(OR(B8451&lt;Rules!$B$2,B8451&gt;Rules!$B$3,ABS(I8451)&gt;Rules!$B$4,OR(B8452&lt;Rules!$B$2,B8452&gt;Rules!$B$3,ABS(I8452)&gt;Rules!$B$4)),1,0)</f>
        <v>0</v>
      </c>
      <c r="K8451" s="6" t="str">
        <f aca="false">IF(F8451=1,COUNTIF($F$2:F8451,1),"")</f>
        <v/>
      </c>
    </row>
    <row r="8452" customFormat="false" ht="15" hidden="false" customHeight="false" outlineLevel="0" collapsed="false">
      <c r="A8452" s="6" t="n">
        <v>66347.243</v>
      </c>
      <c r="B8452" s="6" t="n">
        <v>2.16923076923077</v>
      </c>
      <c r="C8452" s="6" t="n">
        <v>80</v>
      </c>
      <c r="D8452" s="6" t="n">
        <v>-1</v>
      </c>
      <c r="E8452" s="6" t="n">
        <v>2.15164835164835</v>
      </c>
      <c r="F8452" s="6" t="n">
        <v>0</v>
      </c>
      <c r="G8452" s="6" t="n">
        <v>0.208058608058608</v>
      </c>
      <c r="H8452" s="6" t="str">
        <f aca="false">IF(AND(A8452&gt;=Stimuli!$B$2,A8452&lt;=Stimuli!$C$2),Stimuli!$A$2,IF(AND(A8452&gt;=Stimuli!$B$3,A8452&lt;=Stimuli!$C$3),Stimuli!$A$3,IF(AND(A8452&gt;=Stimuli!$B$4,A8452&lt;=Stimuli!$C$4),Stimuli!$A$4,"")))</f>
        <v>02 e.l.f. - Power Grip Styling (30.03s)</v>
      </c>
      <c r="I8452" s="6" t="n">
        <f aca="false">(B8452-B8451)/((A8452-A8451)/1000)</f>
        <v>0.937728937729048</v>
      </c>
      <c r="J8452" s="6" t="n">
        <f aca="false">IF(OR(B8452&lt;Rules!$B$2,B8452&gt;Rules!$B$3,ABS(I8452)&gt;Rules!$B$4,OR(B8453&lt;Rules!$B$2,B8453&gt;Rules!$B$3,ABS(I8453)&gt;Rules!$B$4)),1,0)</f>
        <v>0</v>
      </c>
      <c r="K8452" s="6" t="str">
        <f aca="false">IF(F8452=1,COUNTIF($F$2:F8452,1),"")</f>
        <v/>
      </c>
    </row>
    <row r="8453" customFormat="false" ht="15" hidden="false" customHeight="false" outlineLevel="0" collapsed="false">
      <c r="A8453" s="6" t="n">
        <v>66355.0555</v>
      </c>
      <c r="B8453" s="6" t="n">
        <v>2.16190476190476</v>
      </c>
      <c r="C8453" s="6" t="n">
        <v>80</v>
      </c>
      <c r="D8453" s="6" t="n">
        <v>-1</v>
      </c>
      <c r="E8453" s="6" t="n">
        <v>2.15164835164835</v>
      </c>
      <c r="F8453" s="6" t="n">
        <v>0</v>
      </c>
      <c r="G8453" s="6" t="n">
        <v>0.208058608058608</v>
      </c>
      <c r="H8453" s="6" t="str">
        <f aca="false">IF(AND(A8453&gt;=Stimuli!$B$2,A8453&lt;=Stimuli!$C$2),Stimuli!$A$2,IF(AND(A8453&gt;=Stimuli!$B$3,A8453&lt;=Stimuli!$C$3),Stimuli!$A$3,IF(AND(A8453&gt;=Stimuli!$B$4,A8453&lt;=Stimuli!$C$4),Stimuli!$A$4,"")))</f>
        <v>02 e.l.f. - Power Grip Styling (30.03s)</v>
      </c>
      <c r="I8453" s="6" t="n">
        <f aca="false">(B8453-B8452)/((A8453-A8452)/1000)</f>
        <v>-0.937728937729048</v>
      </c>
      <c r="J8453" s="6" t="n">
        <f aca="false">IF(OR(B8453&lt;Rules!$B$2,B8453&gt;Rules!$B$3,ABS(I8453)&gt;Rules!$B$4,OR(B8454&lt;Rules!$B$2,B8454&gt;Rules!$B$3,ABS(I8454)&gt;Rules!$B$4)),1,0)</f>
        <v>0</v>
      </c>
      <c r="K8453" s="6" t="str">
        <f aca="false">IF(F8453=1,COUNTIF($F$2:F8453,1),"")</f>
        <v/>
      </c>
    </row>
    <row r="8454" customFormat="false" ht="15" hidden="false" customHeight="false" outlineLevel="0" collapsed="false">
      <c r="A8454" s="6" t="n">
        <v>66362.868</v>
      </c>
      <c r="B8454" s="6" t="n">
        <v>2.16776556776557</v>
      </c>
      <c r="C8454" s="6" t="n">
        <v>80</v>
      </c>
      <c r="D8454" s="6" t="n">
        <v>-1</v>
      </c>
      <c r="E8454" s="6" t="n">
        <v>2.15164835164835</v>
      </c>
      <c r="F8454" s="6" t="n">
        <v>0</v>
      </c>
      <c r="G8454" s="6" t="n">
        <v>0.208058608058608</v>
      </c>
      <c r="H8454" s="6" t="str">
        <f aca="false">IF(AND(A8454&gt;=Stimuli!$B$2,A8454&lt;=Stimuli!$C$2),Stimuli!$A$2,IF(AND(A8454&gt;=Stimuli!$B$3,A8454&lt;=Stimuli!$C$3),Stimuli!$A$3,IF(AND(A8454&gt;=Stimuli!$B$4,A8454&lt;=Stimuli!$C$4),Stimuli!$A$4,"")))</f>
        <v>02 e.l.f. - Power Grip Styling (30.03s)</v>
      </c>
      <c r="I8454" s="6" t="n">
        <f aca="false">(B8454-B8453)/((A8454-A8453)/1000)</f>
        <v>0.750183150183318</v>
      </c>
      <c r="J8454" s="6" t="n">
        <f aca="false">IF(OR(B8454&lt;Rules!$B$2,B8454&gt;Rules!$B$3,ABS(I8454)&gt;Rules!$B$4,OR(B8455&lt;Rules!$B$2,B8455&gt;Rules!$B$3,ABS(I8455)&gt;Rules!$B$4)),1,0)</f>
        <v>0</v>
      </c>
      <c r="K8454" s="6" t="str">
        <f aca="false">IF(F8454=1,COUNTIF($F$2:F8454,1),"")</f>
        <v/>
      </c>
    </row>
    <row r="8455" customFormat="false" ht="15" hidden="false" customHeight="false" outlineLevel="0" collapsed="false">
      <c r="A8455" s="6" t="n">
        <v>66370.6805</v>
      </c>
      <c r="B8455" s="6" t="n">
        <v>2.16190476190476</v>
      </c>
      <c r="C8455" s="6" t="n">
        <v>80</v>
      </c>
      <c r="D8455" s="6" t="n">
        <v>-1</v>
      </c>
      <c r="E8455" s="6" t="n">
        <v>2.15164835164835</v>
      </c>
      <c r="F8455" s="6" t="n">
        <v>0</v>
      </c>
      <c r="G8455" s="6" t="n">
        <v>0.208058608058608</v>
      </c>
      <c r="H8455" s="6" t="str">
        <f aca="false">IF(AND(A8455&gt;=Stimuli!$B$2,A8455&lt;=Stimuli!$C$2),Stimuli!$A$2,IF(AND(A8455&gt;=Stimuli!$B$3,A8455&lt;=Stimuli!$C$3),Stimuli!$A$3,IF(AND(A8455&gt;=Stimuli!$B$4,A8455&lt;=Stimuli!$C$4),Stimuli!$A$4,"")))</f>
        <v>02 e.l.f. - Power Grip Styling (30.03s)</v>
      </c>
      <c r="I8455" s="6" t="n">
        <f aca="false">(B8455-B8454)/((A8455-A8454)/1000)</f>
        <v>-0.750183150183318</v>
      </c>
      <c r="J8455" s="6" t="n">
        <f aca="false">IF(OR(B8455&lt;Rules!$B$2,B8455&gt;Rules!$B$3,ABS(I8455)&gt;Rules!$B$4,OR(B8456&lt;Rules!$B$2,B8456&gt;Rules!$B$3,ABS(I8456)&gt;Rules!$B$4)),1,0)</f>
        <v>0</v>
      </c>
      <c r="K8455" s="6" t="str">
        <f aca="false">IF(F8455=1,COUNTIF($F$2:F8455,1),"")</f>
        <v/>
      </c>
    </row>
    <row r="8456" customFormat="false" ht="15" hidden="false" customHeight="false" outlineLevel="0" collapsed="false">
      <c r="A8456" s="6" t="n">
        <v>66378.493</v>
      </c>
      <c r="B8456" s="6" t="n">
        <v>2.16630036630037</v>
      </c>
      <c r="C8456" s="6" t="n">
        <v>80</v>
      </c>
      <c r="D8456" s="6" t="n">
        <v>-1</v>
      </c>
      <c r="E8456" s="6" t="n">
        <v>2.15164835164835</v>
      </c>
      <c r="F8456" s="6" t="n">
        <v>0</v>
      </c>
      <c r="G8456" s="6" t="n">
        <v>0.208058608058608</v>
      </c>
      <c r="H8456" s="6" t="str">
        <f aca="false">IF(AND(A8456&gt;=Stimuli!$B$2,A8456&lt;=Stimuli!$C$2),Stimuli!$A$2,IF(AND(A8456&gt;=Stimuli!$B$3,A8456&lt;=Stimuli!$C$3),Stimuli!$A$3,IF(AND(A8456&gt;=Stimuli!$B$4,A8456&lt;=Stimuli!$C$4),Stimuli!$A$4,"")))</f>
        <v>02 e.l.f. - Power Grip Styling (30.03s)</v>
      </c>
      <c r="I8456" s="6" t="n">
        <f aca="false">(B8456-B8455)/((A8456-A8455)/1000)</f>
        <v>0.562637362637588</v>
      </c>
      <c r="J8456" s="6" t="n">
        <f aca="false">IF(OR(B8456&lt;Rules!$B$2,B8456&gt;Rules!$B$3,ABS(I8456)&gt;Rules!$B$4,OR(B8457&lt;Rules!$B$2,B8457&gt;Rules!$B$3,ABS(I8457)&gt;Rules!$B$4)),1,0)</f>
        <v>0</v>
      </c>
      <c r="K8456" s="6" t="str">
        <f aca="false">IF(F8456=1,COUNTIF($F$2:F8456,1),"")</f>
        <v/>
      </c>
    </row>
    <row r="8457" customFormat="false" ht="15" hidden="false" customHeight="false" outlineLevel="0" collapsed="false">
      <c r="A8457" s="6" t="n">
        <v>66386.3055</v>
      </c>
      <c r="B8457" s="6" t="n">
        <v>2.16190476190476</v>
      </c>
      <c r="C8457" s="6" t="n">
        <v>80</v>
      </c>
      <c r="D8457" s="6" t="n">
        <v>-1</v>
      </c>
      <c r="E8457" s="6" t="n">
        <v>2.15164835164835</v>
      </c>
      <c r="F8457" s="6" t="n">
        <v>0</v>
      </c>
      <c r="G8457" s="6" t="n">
        <v>0.208058608058608</v>
      </c>
      <c r="H8457" s="6" t="str">
        <f aca="false">IF(AND(A8457&gt;=Stimuli!$B$2,A8457&lt;=Stimuli!$C$2),Stimuli!$A$2,IF(AND(A8457&gt;=Stimuli!$B$3,A8457&lt;=Stimuli!$C$3),Stimuli!$A$3,IF(AND(A8457&gt;=Stimuli!$B$4,A8457&lt;=Stimuli!$C$4),Stimuli!$A$4,"")))</f>
        <v>02 e.l.f. - Power Grip Styling (30.03s)</v>
      </c>
      <c r="I8457" s="6" t="n">
        <f aca="false">(B8457-B8456)/((A8457-A8456)/1000)</f>
        <v>-0.562637362637588</v>
      </c>
      <c r="J8457" s="6" t="n">
        <f aca="false">IF(OR(B8457&lt;Rules!$B$2,B8457&gt;Rules!$B$3,ABS(I8457)&gt;Rules!$B$4,OR(B8458&lt;Rules!$B$2,B8458&gt;Rules!$B$3,ABS(I8458)&gt;Rules!$B$4)),1,0)</f>
        <v>0</v>
      </c>
      <c r="K8457" s="6" t="str">
        <f aca="false">IF(F8457=1,COUNTIF($F$2:F8457,1),"")</f>
        <v/>
      </c>
    </row>
    <row r="8458" customFormat="false" ht="15" hidden="false" customHeight="false" outlineLevel="0" collapsed="false">
      <c r="A8458" s="6" t="n">
        <v>66394.118</v>
      </c>
      <c r="B8458" s="6" t="n">
        <v>2.16336996336996</v>
      </c>
      <c r="C8458" s="6" t="n">
        <v>80</v>
      </c>
      <c r="D8458" s="6" t="n">
        <v>-1</v>
      </c>
      <c r="E8458" s="6" t="n">
        <v>2.15164835164835</v>
      </c>
      <c r="F8458" s="6" t="n">
        <v>0</v>
      </c>
      <c r="G8458" s="6" t="n">
        <v>0.208058608058608</v>
      </c>
      <c r="H8458" s="6" t="str">
        <f aca="false">IF(AND(A8458&gt;=Stimuli!$B$2,A8458&lt;=Stimuli!$C$2),Stimuli!$A$2,IF(AND(A8458&gt;=Stimuli!$B$3,A8458&lt;=Stimuli!$C$3),Stimuli!$A$3,IF(AND(A8458&gt;=Stimuli!$B$4,A8458&lt;=Stimuli!$C$4),Stimuli!$A$4,"")))</f>
        <v>02 e.l.f. - Power Grip Styling (30.03s)</v>
      </c>
      <c r="I8458" s="6" t="n">
        <f aca="false">(B8458-B8457)/((A8458-A8457)/1000)</f>
        <v>0.187545787545844</v>
      </c>
      <c r="J8458" s="6" t="n">
        <f aca="false">IF(OR(B8458&lt;Rules!$B$2,B8458&gt;Rules!$B$3,ABS(I8458)&gt;Rules!$B$4,OR(B8459&lt;Rules!$B$2,B8459&gt;Rules!$B$3,ABS(I8459)&gt;Rules!$B$4)),1,0)</f>
        <v>0</v>
      </c>
      <c r="K8458" s="6" t="str">
        <f aca="false">IF(F8458=1,COUNTIF($F$2:F8458,1),"")</f>
        <v/>
      </c>
    </row>
    <row r="8459" customFormat="false" ht="15" hidden="false" customHeight="false" outlineLevel="0" collapsed="false">
      <c r="A8459" s="6" t="n">
        <v>66401.9305</v>
      </c>
      <c r="B8459" s="6" t="n">
        <v>2.16336996336996</v>
      </c>
      <c r="C8459" s="6" t="n">
        <v>80</v>
      </c>
      <c r="D8459" s="6" t="n">
        <v>-1</v>
      </c>
      <c r="E8459" s="6" t="n">
        <v>2.15164835164835</v>
      </c>
      <c r="F8459" s="6" t="n">
        <v>0</v>
      </c>
      <c r="G8459" s="6" t="n">
        <v>0.208058608058608</v>
      </c>
      <c r="H8459" s="6" t="str">
        <f aca="false">IF(AND(A8459&gt;=Stimuli!$B$2,A8459&lt;=Stimuli!$C$2),Stimuli!$A$2,IF(AND(A8459&gt;=Stimuli!$B$3,A8459&lt;=Stimuli!$C$3),Stimuli!$A$3,IF(AND(A8459&gt;=Stimuli!$B$4,A8459&lt;=Stimuli!$C$4),Stimuli!$A$4,"")))</f>
        <v>02 e.l.f. - Power Grip Styling (30.03s)</v>
      </c>
      <c r="I8459" s="6" t="n">
        <f aca="false">(B8459-B8458)/((A8459-A8458)/1000)</f>
        <v>0</v>
      </c>
      <c r="J8459" s="6" t="n">
        <f aca="false">IF(OR(B8459&lt;Rules!$B$2,B8459&gt;Rules!$B$3,ABS(I8459)&gt;Rules!$B$4,OR(B8460&lt;Rules!$B$2,B8460&gt;Rules!$B$3,ABS(I8460)&gt;Rules!$B$4)),1,0)</f>
        <v>0</v>
      </c>
      <c r="K8459" s="6" t="str">
        <f aca="false">IF(F8459=1,COUNTIF($F$2:F8459,1),"")</f>
        <v/>
      </c>
    </row>
    <row r="8460" customFormat="false" ht="15" hidden="false" customHeight="false" outlineLevel="0" collapsed="false">
      <c r="A8460" s="6" t="n">
        <v>66409.743</v>
      </c>
      <c r="B8460" s="6" t="n">
        <v>2.16190476190476</v>
      </c>
      <c r="C8460" s="6" t="n">
        <v>80</v>
      </c>
      <c r="D8460" s="6" t="n">
        <v>-1</v>
      </c>
      <c r="E8460" s="6" t="n">
        <v>2.15164835164835</v>
      </c>
      <c r="F8460" s="6" t="n">
        <v>0</v>
      </c>
      <c r="G8460" s="6" t="n">
        <v>0.208058608058608</v>
      </c>
      <c r="H8460" s="6" t="str">
        <f aca="false">IF(AND(A8460&gt;=Stimuli!$B$2,A8460&lt;=Stimuli!$C$2),Stimuli!$A$2,IF(AND(A8460&gt;=Stimuli!$B$3,A8460&lt;=Stimuli!$C$3),Stimuli!$A$3,IF(AND(A8460&gt;=Stimuli!$B$4,A8460&lt;=Stimuli!$C$4),Stimuli!$A$4,"")))</f>
        <v>02 e.l.f. - Power Grip Styling (30.03s)</v>
      </c>
      <c r="I8460" s="6" t="n">
        <f aca="false">(B8460-B8459)/((A8460-A8459)/1000)</f>
        <v>-0.187545787545844</v>
      </c>
      <c r="J8460" s="6" t="n">
        <f aca="false">IF(OR(B8460&lt;Rules!$B$2,B8460&gt;Rules!$B$3,ABS(I8460)&gt;Rules!$B$4,OR(B8461&lt;Rules!$B$2,B8461&gt;Rules!$B$3,ABS(I8461)&gt;Rules!$B$4)),1,0)</f>
        <v>0</v>
      </c>
      <c r="K8460" s="6" t="str">
        <f aca="false">IF(F8460=1,COUNTIF($F$2:F8460,1),"")</f>
        <v/>
      </c>
    </row>
    <row r="8461" customFormat="false" ht="15" hidden="false" customHeight="false" outlineLevel="0" collapsed="false">
      <c r="A8461" s="6" t="n">
        <v>66417.5555</v>
      </c>
      <c r="B8461" s="6" t="n">
        <v>2.16483516483517</v>
      </c>
      <c r="C8461" s="6" t="n">
        <v>80</v>
      </c>
      <c r="D8461" s="6" t="n">
        <v>-1</v>
      </c>
      <c r="E8461" s="6" t="n">
        <v>2.15164835164835</v>
      </c>
      <c r="F8461" s="6" t="n">
        <v>0</v>
      </c>
      <c r="G8461" s="6" t="n">
        <v>0.208058608058608</v>
      </c>
      <c r="H8461" s="6" t="str">
        <f aca="false">IF(AND(A8461&gt;=Stimuli!$B$2,A8461&lt;=Stimuli!$C$2),Stimuli!$A$2,IF(AND(A8461&gt;=Stimuli!$B$3,A8461&lt;=Stimuli!$C$3),Stimuli!$A$3,IF(AND(A8461&gt;=Stimuli!$B$4,A8461&lt;=Stimuli!$C$4),Stimuli!$A$4,"")))</f>
        <v>02 e.l.f. - Power Grip Styling (30.03s)</v>
      </c>
      <c r="I8461" s="6" t="n">
        <f aca="false">(B8461-B8460)/((A8461-A8460)/1000)</f>
        <v>0.375091575091744</v>
      </c>
      <c r="J8461" s="6" t="n">
        <f aca="false">IF(OR(B8461&lt;Rules!$B$2,B8461&gt;Rules!$B$3,ABS(I8461)&gt;Rules!$B$4,OR(B8462&lt;Rules!$B$2,B8462&gt;Rules!$B$3,ABS(I8462)&gt;Rules!$B$4)),1,0)</f>
        <v>0</v>
      </c>
      <c r="K8461" s="6" t="str">
        <f aca="false">IF(F8461=1,COUNTIF($F$2:F8461,1),"")</f>
        <v/>
      </c>
    </row>
    <row r="8462" customFormat="false" ht="15" hidden="false" customHeight="false" outlineLevel="0" collapsed="false">
      <c r="A8462" s="6" t="n">
        <v>66425.368</v>
      </c>
      <c r="B8462" s="6" t="n">
        <v>2.16043956043956</v>
      </c>
      <c r="C8462" s="6" t="n">
        <v>80</v>
      </c>
      <c r="D8462" s="6" t="n">
        <v>-1</v>
      </c>
      <c r="E8462" s="6" t="n">
        <v>2.15164835164835</v>
      </c>
      <c r="F8462" s="6" t="n">
        <v>0</v>
      </c>
      <c r="G8462" s="6" t="n">
        <v>0.208058608058608</v>
      </c>
      <c r="H8462" s="6" t="str">
        <f aca="false">IF(AND(A8462&gt;=Stimuli!$B$2,A8462&lt;=Stimuli!$C$2),Stimuli!$A$2,IF(AND(A8462&gt;=Stimuli!$B$3,A8462&lt;=Stimuli!$C$3),Stimuli!$A$3,IF(AND(A8462&gt;=Stimuli!$B$4,A8462&lt;=Stimuli!$C$4),Stimuli!$A$4,"")))</f>
        <v>02 e.l.f. - Power Grip Styling (30.03s)</v>
      </c>
      <c r="I8462" s="6" t="n">
        <f aca="false">(B8462-B8461)/((A8462-A8461)/1000)</f>
        <v>-0.562637362637474</v>
      </c>
      <c r="J8462" s="6" t="n">
        <f aca="false">IF(OR(B8462&lt;Rules!$B$2,B8462&gt;Rules!$B$3,ABS(I8462)&gt;Rules!$B$4,OR(B8463&lt;Rules!$B$2,B8463&gt;Rules!$B$3,ABS(I8463)&gt;Rules!$B$4)),1,0)</f>
        <v>0</v>
      </c>
      <c r="K8462" s="6" t="str">
        <f aca="false">IF(F8462=1,COUNTIF($F$2:F8462,1),"")</f>
        <v/>
      </c>
    </row>
    <row r="8463" customFormat="false" ht="15" hidden="false" customHeight="false" outlineLevel="0" collapsed="false">
      <c r="A8463" s="6" t="n">
        <v>66433.1805</v>
      </c>
      <c r="B8463" s="6" t="n">
        <v>2.16483516483517</v>
      </c>
      <c r="C8463" s="6" t="n">
        <v>80</v>
      </c>
      <c r="D8463" s="6" t="n">
        <v>-1</v>
      </c>
      <c r="E8463" s="6" t="n">
        <v>2.15164835164835</v>
      </c>
      <c r="F8463" s="6" t="n">
        <v>0</v>
      </c>
      <c r="G8463" s="6" t="n">
        <v>0.208058608058608</v>
      </c>
      <c r="H8463" s="6" t="str">
        <f aca="false">IF(AND(A8463&gt;=Stimuli!$B$2,A8463&lt;=Stimuli!$C$2),Stimuli!$A$2,IF(AND(A8463&gt;=Stimuli!$B$3,A8463&lt;=Stimuli!$C$3),Stimuli!$A$3,IF(AND(A8463&gt;=Stimuli!$B$4,A8463&lt;=Stimuli!$C$4),Stimuli!$A$4,"")))</f>
        <v>02 e.l.f. - Power Grip Styling (30.03s)</v>
      </c>
      <c r="I8463" s="6" t="n">
        <f aca="false">(B8463-B8462)/((A8463-A8462)/1000)</f>
        <v>0.562637362637474</v>
      </c>
      <c r="J8463" s="6" t="n">
        <f aca="false">IF(OR(B8463&lt;Rules!$B$2,B8463&gt;Rules!$B$3,ABS(I8463)&gt;Rules!$B$4,OR(B8464&lt;Rules!$B$2,B8464&gt;Rules!$B$3,ABS(I8464)&gt;Rules!$B$4)),1,0)</f>
        <v>0</v>
      </c>
      <c r="K8463" s="6" t="str">
        <f aca="false">IF(F8463=1,COUNTIF($F$2:F8463,1),"")</f>
        <v/>
      </c>
    </row>
    <row r="8464" customFormat="false" ht="15" hidden="false" customHeight="false" outlineLevel="0" collapsed="false">
      <c r="A8464" s="6" t="n">
        <v>66440.993</v>
      </c>
      <c r="B8464" s="6" t="n">
        <v>2.15897435897436</v>
      </c>
      <c r="C8464" s="6" t="n">
        <v>80</v>
      </c>
      <c r="D8464" s="6" t="n">
        <v>-1</v>
      </c>
      <c r="E8464" s="6" t="n">
        <v>2.15164835164835</v>
      </c>
      <c r="F8464" s="6" t="n">
        <v>0</v>
      </c>
      <c r="G8464" s="6" t="n">
        <v>0.208058608058608</v>
      </c>
      <c r="H8464" s="6" t="str">
        <f aca="false">IF(AND(A8464&gt;=Stimuli!$B$2,A8464&lt;=Stimuli!$C$2),Stimuli!$A$2,IF(AND(A8464&gt;=Stimuli!$B$3,A8464&lt;=Stimuli!$C$3),Stimuli!$A$3,IF(AND(A8464&gt;=Stimuli!$B$4,A8464&lt;=Stimuli!$C$4),Stimuli!$A$4,"")))</f>
        <v>02 e.l.f. - Power Grip Styling (30.03s)</v>
      </c>
      <c r="I8464" s="6" t="n">
        <f aca="false">(B8464-B8463)/((A8464-A8463)/1000)</f>
        <v>-0.750183150183204</v>
      </c>
      <c r="J8464" s="6" t="n">
        <f aca="false">IF(OR(B8464&lt;Rules!$B$2,B8464&gt;Rules!$B$3,ABS(I8464)&gt;Rules!$B$4,OR(B8465&lt;Rules!$B$2,B8465&gt;Rules!$B$3,ABS(I8465)&gt;Rules!$B$4)),1,0)</f>
        <v>0</v>
      </c>
      <c r="K8464" s="6" t="str">
        <f aca="false">IF(F8464=1,COUNTIF($F$2:F8464,1),"")</f>
        <v/>
      </c>
    </row>
    <row r="8465" customFormat="false" ht="15" hidden="false" customHeight="false" outlineLevel="0" collapsed="false">
      <c r="A8465" s="6" t="n">
        <v>66448.8055</v>
      </c>
      <c r="B8465" s="6" t="n">
        <v>2.16483516483517</v>
      </c>
      <c r="C8465" s="6" t="n">
        <v>80</v>
      </c>
      <c r="D8465" s="6" t="n">
        <v>-1</v>
      </c>
      <c r="E8465" s="6" t="n">
        <v>2.15164835164835</v>
      </c>
      <c r="F8465" s="6" t="n">
        <v>0</v>
      </c>
      <c r="G8465" s="6" t="n">
        <v>0.208058608058608</v>
      </c>
      <c r="H8465" s="6" t="str">
        <f aca="false">IF(AND(A8465&gt;=Stimuli!$B$2,A8465&lt;=Stimuli!$C$2),Stimuli!$A$2,IF(AND(A8465&gt;=Stimuli!$B$3,A8465&lt;=Stimuli!$C$3),Stimuli!$A$3,IF(AND(A8465&gt;=Stimuli!$B$4,A8465&lt;=Stimuli!$C$4),Stimuli!$A$4,"")))</f>
        <v>02 e.l.f. - Power Grip Styling (30.03s)</v>
      </c>
      <c r="I8465" s="6" t="n">
        <f aca="false">(B8465-B8464)/((A8465-A8464)/1000)</f>
        <v>0.750183150183204</v>
      </c>
      <c r="J8465" s="6" t="n">
        <f aca="false">IF(OR(B8465&lt;Rules!$B$2,B8465&gt;Rules!$B$3,ABS(I8465)&gt;Rules!$B$4,OR(B8466&lt;Rules!$B$2,B8466&gt;Rules!$B$3,ABS(I8466)&gt;Rules!$B$4)),1,0)</f>
        <v>0</v>
      </c>
      <c r="K8465" s="6" t="str">
        <f aca="false">IF(F8465=1,COUNTIF($F$2:F8465,1),"")</f>
        <v/>
      </c>
    </row>
    <row r="8466" customFormat="false" ht="15" hidden="false" customHeight="false" outlineLevel="0" collapsed="false">
      <c r="A8466" s="6" t="n">
        <v>66456.618</v>
      </c>
      <c r="B8466" s="6" t="n">
        <v>2.15750915750916</v>
      </c>
      <c r="C8466" s="6" t="n">
        <v>80</v>
      </c>
      <c r="D8466" s="6" t="n">
        <v>-1</v>
      </c>
      <c r="E8466" s="6" t="n">
        <v>2.15164835164835</v>
      </c>
      <c r="F8466" s="6" t="n">
        <v>0</v>
      </c>
      <c r="G8466" s="6" t="n">
        <v>0.208058608058608</v>
      </c>
      <c r="H8466" s="6" t="str">
        <f aca="false">IF(AND(A8466&gt;=Stimuli!$B$2,A8466&lt;=Stimuli!$C$2),Stimuli!$A$2,IF(AND(A8466&gt;=Stimuli!$B$3,A8466&lt;=Stimuli!$C$3),Stimuli!$A$3,IF(AND(A8466&gt;=Stimuli!$B$4,A8466&lt;=Stimuli!$C$4),Stimuli!$A$4,"")))</f>
        <v>02 e.l.f. - Power Grip Styling (30.03s)</v>
      </c>
      <c r="I8466" s="6" t="n">
        <f aca="false">(B8466-B8465)/((A8466-A8465)/1000)</f>
        <v>-0.937728937729048</v>
      </c>
      <c r="J8466" s="6" t="n">
        <f aca="false">IF(OR(B8466&lt;Rules!$B$2,B8466&gt;Rules!$B$3,ABS(I8466)&gt;Rules!$B$4,OR(B8467&lt;Rules!$B$2,B8467&gt;Rules!$B$3,ABS(I8467)&gt;Rules!$B$4)),1,0)</f>
        <v>0</v>
      </c>
      <c r="K8466" s="6" t="str">
        <f aca="false">IF(F8466=1,COUNTIF($F$2:F8466,1),"")</f>
        <v/>
      </c>
    </row>
    <row r="8467" customFormat="false" ht="15" hidden="false" customHeight="false" outlineLevel="0" collapsed="false">
      <c r="A8467" s="6" t="n">
        <v>66464.4305</v>
      </c>
      <c r="B8467" s="6" t="n">
        <v>2.16483516483517</v>
      </c>
      <c r="C8467" s="6" t="n">
        <v>80</v>
      </c>
      <c r="D8467" s="6" t="n">
        <v>-1</v>
      </c>
      <c r="E8467" s="6" t="n">
        <v>2.15164835164835</v>
      </c>
      <c r="F8467" s="6" t="n">
        <v>0</v>
      </c>
      <c r="G8467" s="6" t="n">
        <v>0.208058608058608</v>
      </c>
      <c r="H8467" s="6" t="str">
        <f aca="false">IF(AND(A8467&gt;=Stimuli!$B$2,A8467&lt;=Stimuli!$C$2),Stimuli!$A$2,IF(AND(A8467&gt;=Stimuli!$B$3,A8467&lt;=Stimuli!$C$3),Stimuli!$A$3,IF(AND(A8467&gt;=Stimuli!$B$4,A8467&lt;=Stimuli!$C$4),Stimuli!$A$4,"")))</f>
        <v>02 e.l.f. - Power Grip Styling (30.03s)</v>
      </c>
      <c r="I8467" s="6" t="n">
        <f aca="false">(B8467-B8466)/((A8467-A8466)/1000)</f>
        <v>0.937728937729048</v>
      </c>
      <c r="J8467" s="6" t="n">
        <f aca="false">IF(OR(B8467&lt;Rules!$B$2,B8467&gt;Rules!$B$3,ABS(I8467)&gt;Rules!$B$4,OR(B8468&lt;Rules!$B$2,B8468&gt;Rules!$B$3,ABS(I8468)&gt;Rules!$B$4)),1,0)</f>
        <v>0</v>
      </c>
      <c r="K8467" s="6" t="str">
        <f aca="false">IF(F8467=1,COUNTIF($F$2:F8467,1),"")</f>
        <v/>
      </c>
    </row>
    <row r="8468" customFormat="false" ht="15" hidden="false" customHeight="false" outlineLevel="0" collapsed="false">
      <c r="A8468" s="6" t="n">
        <v>66472.243</v>
      </c>
      <c r="B8468" s="6" t="n">
        <v>2.15604395604396</v>
      </c>
      <c r="C8468" s="6" t="n">
        <v>80</v>
      </c>
      <c r="D8468" s="6" t="n">
        <v>-1</v>
      </c>
      <c r="E8468" s="6" t="n">
        <v>2.15164835164835</v>
      </c>
      <c r="F8468" s="6" t="n">
        <v>0</v>
      </c>
      <c r="G8468" s="6" t="n">
        <v>0.208058608058608</v>
      </c>
      <c r="H8468" s="6" t="str">
        <f aca="false">IF(AND(A8468&gt;=Stimuli!$B$2,A8468&lt;=Stimuli!$C$2),Stimuli!$A$2,IF(AND(A8468&gt;=Stimuli!$B$3,A8468&lt;=Stimuli!$C$3),Stimuli!$A$3,IF(AND(A8468&gt;=Stimuli!$B$4,A8468&lt;=Stimuli!$C$4),Stimuli!$A$4,"")))</f>
        <v>02 e.l.f. - Power Grip Styling (30.03s)</v>
      </c>
      <c r="I8468" s="6" t="n">
        <f aca="false">(B8468-B8467)/((A8468-A8467)/1000)</f>
        <v>-1.12527472527478</v>
      </c>
      <c r="J8468" s="6" t="n">
        <f aca="false">IF(OR(B8468&lt;Rules!$B$2,B8468&gt;Rules!$B$3,ABS(I8468)&gt;Rules!$B$4,OR(B8469&lt;Rules!$B$2,B8469&gt;Rules!$B$3,ABS(I8469)&gt;Rules!$B$4)),1,0)</f>
        <v>0</v>
      </c>
      <c r="K8468" s="6" t="str">
        <f aca="false">IF(F8468=1,COUNTIF($F$2:F8468,1),"")</f>
        <v/>
      </c>
    </row>
    <row r="8469" customFormat="false" ht="15" hidden="false" customHeight="false" outlineLevel="0" collapsed="false">
      <c r="A8469" s="6" t="n">
        <v>66480.0555</v>
      </c>
      <c r="B8469" s="6" t="n">
        <v>2.16336996336996</v>
      </c>
      <c r="C8469" s="6" t="n">
        <v>80</v>
      </c>
      <c r="D8469" s="6" t="n">
        <v>-1</v>
      </c>
      <c r="E8469" s="6" t="n">
        <v>2.15164835164835</v>
      </c>
      <c r="F8469" s="6" t="n">
        <v>0</v>
      </c>
      <c r="G8469" s="6" t="n">
        <v>0.208058608058608</v>
      </c>
      <c r="H8469" s="6" t="str">
        <f aca="false">IF(AND(A8469&gt;=Stimuli!$B$2,A8469&lt;=Stimuli!$C$2),Stimuli!$A$2,IF(AND(A8469&gt;=Stimuli!$B$3,A8469&lt;=Stimuli!$C$3),Stimuli!$A$3,IF(AND(A8469&gt;=Stimuli!$B$4,A8469&lt;=Stimuli!$C$4),Stimuli!$A$4,"")))</f>
        <v>02 e.l.f. - Power Grip Styling (30.03s)</v>
      </c>
      <c r="I8469" s="6" t="n">
        <f aca="false">(B8469-B8468)/((A8469-A8468)/1000)</f>
        <v>0.937728937728878</v>
      </c>
      <c r="J8469" s="6" t="n">
        <f aca="false">IF(OR(B8469&lt;Rules!$B$2,B8469&gt;Rules!$B$3,ABS(I8469)&gt;Rules!$B$4,OR(B8470&lt;Rules!$B$2,B8470&gt;Rules!$B$3,ABS(I8470)&gt;Rules!$B$4)),1,0)</f>
        <v>0</v>
      </c>
      <c r="K8469" s="6" t="str">
        <f aca="false">IF(F8469=1,COUNTIF($F$2:F8469,1),"")</f>
        <v/>
      </c>
    </row>
    <row r="8470" customFormat="false" ht="15" hidden="false" customHeight="false" outlineLevel="0" collapsed="false">
      <c r="A8470" s="6" t="n">
        <v>66487.868</v>
      </c>
      <c r="B8470" s="6" t="n">
        <v>2.15604395604396</v>
      </c>
      <c r="C8470" s="6" t="n">
        <v>80</v>
      </c>
      <c r="D8470" s="6" t="n">
        <v>-1</v>
      </c>
      <c r="E8470" s="6" t="n">
        <v>2.15164835164835</v>
      </c>
      <c r="F8470" s="6" t="n">
        <v>0</v>
      </c>
      <c r="G8470" s="6" t="n">
        <v>0.208058608058608</v>
      </c>
      <c r="H8470" s="6" t="str">
        <f aca="false">IF(AND(A8470&gt;=Stimuli!$B$2,A8470&lt;=Stimuli!$C$2),Stimuli!$A$2,IF(AND(A8470&gt;=Stimuli!$B$3,A8470&lt;=Stimuli!$C$3),Stimuli!$A$3,IF(AND(A8470&gt;=Stimuli!$B$4,A8470&lt;=Stimuli!$C$4),Stimuli!$A$4,"")))</f>
        <v>02 e.l.f. - Power Grip Styling (30.03s)</v>
      </c>
      <c r="I8470" s="6" t="n">
        <f aca="false">(B8470-B8469)/((A8470-A8469)/1000)</f>
        <v>-0.937728937728878</v>
      </c>
      <c r="J8470" s="6" t="n">
        <f aca="false">IF(OR(B8470&lt;Rules!$B$2,B8470&gt;Rules!$B$3,ABS(I8470)&gt;Rules!$B$4,OR(B8471&lt;Rules!$B$2,B8471&gt;Rules!$B$3,ABS(I8471)&gt;Rules!$B$4)),1,0)</f>
        <v>0</v>
      </c>
      <c r="K8470" s="6" t="str">
        <f aca="false">IF(F8470=1,COUNTIF($F$2:F8470,1),"")</f>
        <v/>
      </c>
    </row>
    <row r="8471" customFormat="false" ht="15" hidden="false" customHeight="false" outlineLevel="0" collapsed="false">
      <c r="A8471" s="6" t="n">
        <v>66495.6805</v>
      </c>
      <c r="B8471" s="6" t="n">
        <v>2.16190476190476</v>
      </c>
      <c r="C8471" s="6" t="n">
        <v>80</v>
      </c>
      <c r="D8471" s="6" t="n">
        <v>-1</v>
      </c>
      <c r="E8471" s="6" t="n">
        <v>2.15164835164835</v>
      </c>
      <c r="F8471" s="6" t="n">
        <v>0</v>
      </c>
      <c r="G8471" s="6" t="n">
        <v>0.208058608058608</v>
      </c>
      <c r="H8471" s="6" t="str">
        <f aca="false">IF(AND(A8471&gt;=Stimuli!$B$2,A8471&lt;=Stimuli!$C$2),Stimuli!$A$2,IF(AND(A8471&gt;=Stimuli!$B$3,A8471&lt;=Stimuli!$C$3),Stimuli!$A$3,IF(AND(A8471&gt;=Stimuli!$B$4,A8471&lt;=Stimuli!$C$4),Stimuli!$A$4,"")))</f>
        <v>02 e.l.f. - Power Grip Styling (30.03s)</v>
      </c>
      <c r="I8471" s="6" t="n">
        <f aca="false">(B8471-B8470)/((A8471-A8470)/1000)</f>
        <v>0.750183150183034</v>
      </c>
      <c r="J8471" s="6" t="n">
        <f aca="false">IF(OR(B8471&lt;Rules!$B$2,B8471&gt;Rules!$B$3,ABS(I8471)&gt;Rules!$B$4,OR(B8472&lt;Rules!$B$2,B8472&gt;Rules!$B$3,ABS(I8472)&gt;Rules!$B$4)),1,0)</f>
        <v>0</v>
      </c>
      <c r="K8471" s="6" t="str">
        <f aca="false">IF(F8471=1,COUNTIF($F$2:F8471,1),"")</f>
        <v/>
      </c>
    </row>
    <row r="8472" customFormat="false" ht="15" hidden="false" customHeight="false" outlineLevel="0" collapsed="false">
      <c r="A8472" s="6" t="n">
        <v>66503.493</v>
      </c>
      <c r="B8472" s="6" t="n">
        <v>2.15604395604396</v>
      </c>
      <c r="C8472" s="6" t="n">
        <v>80</v>
      </c>
      <c r="D8472" s="6" t="n">
        <v>-1</v>
      </c>
      <c r="E8472" s="6" t="n">
        <v>2.15164835164835</v>
      </c>
      <c r="F8472" s="6" t="n">
        <v>0</v>
      </c>
      <c r="G8472" s="6" t="n">
        <v>0.208058608058608</v>
      </c>
      <c r="H8472" s="6" t="str">
        <f aca="false">IF(AND(A8472&gt;=Stimuli!$B$2,A8472&lt;=Stimuli!$C$2),Stimuli!$A$2,IF(AND(A8472&gt;=Stimuli!$B$3,A8472&lt;=Stimuli!$C$3),Stimuli!$A$3,IF(AND(A8472&gt;=Stimuli!$B$4,A8472&lt;=Stimuli!$C$4),Stimuli!$A$4,"")))</f>
        <v>02 e.l.f. - Power Grip Styling (30.03s)</v>
      </c>
      <c r="I8472" s="6" t="n">
        <f aca="false">(B8472-B8471)/((A8472-A8471)/1000)</f>
        <v>-0.750183150183034</v>
      </c>
      <c r="J8472" s="6" t="n">
        <f aca="false">IF(OR(B8472&lt;Rules!$B$2,B8472&gt;Rules!$B$3,ABS(I8472)&gt;Rules!$B$4,OR(B8473&lt;Rules!$B$2,B8473&gt;Rules!$B$3,ABS(I8473)&gt;Rules!$B$4)),1,0)</f>
        <v>0</v>
      </c>
      <c r="K8472" s="6" t="str">
        <f aca="false">IF(F8472=1,COUNTIF($F$2:F8472,1),"")</f>
        <v/>
      </c>
    </row>
    <row r="8473" customFormat="false" ht="15" hidden="false" customHeight="false" outlineLevel="0" collapsed="false">
      <c r="A8473" s="6" t="n">
        <v>66511.3055</v>
      </c>
      <c r="B8473" s="6" t="n">
        <v>2.16043956043956</v>
      </c>
      <c r="C8473" s="6" t="n">
        <v>80</v>
      </c>
      <c r="D8473" s="6" t="n">
        <v>-1</v>
      </c>
      <c r="E8473" s="6" t="n">
        <v>2.15164835164835</v>
      </c>
      <c r="F8473" s="6" t="n">
        <v>0</v>
      </c>
      <c r="G8473" s="6" t="n">
        <v>0.208058608058608</v>
      </c>
      <c r="H8473" s="6" t="str">
        <f aca="false">IF(AND(A8473&gt;=Stimuli!$B$2,A8473&lt;=Stimuli!$C$2),Stimuli!$A$2,IF(AND(A8473&gt;=Stimuli!$B$3,A8473&lt;=Stimuli!$C$3),Stimuli!$A$3,IF(AND(A8473&gt;=Stimuli!$B$4,A8473&lt;=Stimuli!$C$4),Stimuli!$A$4,"")))</f>
        <v>02 e.l.f. - Power Grip Styling (30.03s)</v>
      </c>
      <c r="I8473" s="6" t="n">
        <f aca="false">(B8473-B8472)/((A8473-A8472)/1000)</f>
        <v>0.562637362637304</v>
      </c>
      <c r="J8473" s="6" t="n">
        <f aca="false">IF(OR(B8473&lt;Rules!$B$2,B8473&gt;Rules!$B$3,ABS(I8473)&gt;Rules!$B$4,OR(B8474&lt;Rules!$B$2,B8474&gt;Rules!$B$3,ABS(I8474)&gt;Rules!$B$4)),1,0)</f>
        <v>0</v>
      </c>
      <c r="K8473" s="6" t="str">
        <f aca="false">IF(F8473=1,COUNTIF($F$2:F8473,1),"")</f>
        <v/>
      </c>
    </row>
    <row r="8474" customFormat="false" ht="15" hidden="false" customHeight="false" outlineLevel="0" collapsed="false">
      <c r="A8474" s="6" t="n">
        <v>66519.118</v>
      </c>
      <c r="B8474" s="6" t="n">
        <v>2.15750915750916</v>
      </c>
      <c r="C8474" s="6" t="n">
        <v>80</v>
      </c>
      <c r="D8474" s="6" t="n">
        <v>-1</v>
      </c>
      <c r="E8474" s="6" t="n">
        <v>2.15164835164835</v>
      </c>
      <c r="F8474" s="6" t="n">
        <v>0</v>
      </c>
      <c r="G8474" s="6" t="n">
        <v>0.208058608058608</v>
      </c>
      <c r="H8474" s="6" t="str">
        <f aca="false">IF(AND(A8474&gt;=Stimuli!$B$2,A8474&lt;=Stimuli!$C$2),Stimuli!$A$2,IF(AND(A8474&gt;=Stimuli!$B$3,A8474&lt;=Stimuli!$C$3),Stimuli!$A$3,IF(AND(A8474&gt;=Stimuli!$B$4,A8474&lt;=Stimuli!$C$4),Stimuli!$A$4,"")))</f>
        <v>02 e.l.f. - Power Grip Styling (30.03s)</v>
      </c>
      <c r="I8474" s="6" t="n">
        <f aca="false">(B8474-B8473)/((A8474-A8473)/1000)</f>
        <v>-0.375091575091574</v>
      </c>
      <c r="J8474" s="6" t="n">
        <f aca="false">IF(OR(B8474&lt;Rules!$B$2,B8474&gt;Rules!$B$3,ABS(I8474)&gt;Rules!$B$4,OR(B8475&lt;Rules!$B$2,B8475&gt;Rules!$B$3,ABS(I8475)&gt;Rules!$B$4)),1,0)</f>
        <v>0</v>
      </c>
      <c r="K8474" s="6" t="str">
        <f aca="false">IF(F8474=1,COUNTIF($F$2:F8474,1),"")</f>
        <v/>
      </c>
    </row>
    <row r="8475" customFormat="false" ht="15" hidden="false" customHeight="false" outlineLevel="0" collapsed="false">
      <c r="A8475" s="6" t="n">
        <v>66526.9305</v>
      </c>
      <c r="B8475" s="6" t="n">
        <v>2.15750915750916</v>
      </c>
      <c r="C8475" s="6" t="n">
        <v>80</v>
      </c>
      <c r="D8475" s="6" t="n">
        <v>-1</v>
      </c>
      <c r="E8475" s="6" t="n">
        <v>2.15164835164835</v>
      </c>
      <c r="F8475" s="6" t="n">
        <v>0</v>
      </c>
      <c r="G8475" s="6" t="n">
        <v>0.208058608058608</v>
      </c>
      <c r="H8475" s="6" t="str">
        <f aca="false">IF(AND(A8475&gt;=Stimuli!$B$2,A8475&lt;=Stimuli!$C$2),Stimuli!$A$2,IF(AND(A8475&gt;=Stimuli!$B$3,A8475&lt;=Stimuli!$C$3),Stimuli!$A$3,IF(AND(A8475&gt;=Stimuli!$B$4,A8475&lt;=Stimuli!$C$4),Stimuli!$A$4,"")))</f>
        <v>02 e.l.f. - Power Grip Styling (30.03s)</v>
      </c>
      <c r="I8475" s="6" t="n">
        <f aca="false">(B8475-B8474)/((A8475-A8474)/1000)</f>
        <v>0</v>
      </c>
      <c r="J8475" s="6" t="n">
        <f aca="false">IF(OR(B8475&lt;Rules!$B$2,B8475&gt;Rules!$B$3,ABS(I8475)&gt;Rules!$B$4,OR(B8476&lt;Rules!$B$2,B8476&gt;Rules!$B$3,ABS(I8476)&gt;Rules!$B$4)),1,0)</f>
        <v>0</v>
      </c>
      <c r="K8475" s="6" t="str">
        <f aca="false">IF(F8475=1,COUNTIF($F$2:F8475,1),"")</f>
        <v/>
      </c>
    </row>
    <row r="8476" customFormat="false" ht="15" hidden="false" customHeight="false" outlineLevel="0" collapsed="false">
      <c r="A8476" s="6" t="n">
        <v>66534.743</v>
      </c>
      <c r="B8476" s="6" t="n">
        <v>2.15897435897436</v>
      </c>
      <c r="C8476" s="6" t="n">
        <v>80</v>
      </c>
      <c r="D8476" s="6" t="n">
        <v>-1</v>
      </c>
      <c r="E8476" s="6" t="n">
        <v>2.15164835164835</v>
      </c>
      <c r="F8476" s="6" t="n">
        <v>0</v>
      </c>
      <c r="G8476" s="6" t="n">
        <v>0.208058608058608</v>
      </c>
      <c r="H8476" s="6" t="str">
        <f aca="false">IF(AND(A8476&gt;=Stimuli!$B$2,A8476&lt;=Stimuli!$C$2),Stimuli!$A$2,IF(AND(A8476&gt;=Stimuli!$B$3,A8476&lt;=Stimuli!$C$3),Stimuli!$A$3,IF(AND(A8476&gt;=Stimuli!$B$4,A8476&lt;=Stimuli!$C$4),Stimuli!$A$4,"")))</f>
        <v>02 e.l.f. - Power Grip Styling (30.03s)</v>
      </c>
      <c r="I8476" s="6" t="n">
        <f aca="false">(B8476-B8475)/((A8476-A8475)/1000)</f>
        <v>0.187545787545844</v>
      </c>
      <c r="J8476" s="6" t="n">
        <f aca="false">IF(OR(B8476&lt;Rules!$B$2,B8476&gt;Rules!$B$3,ABS(I8476)&gt;Rules!$B$4,OR(B8477&lt;Rules!$B$2,B8477&gt;Rules!$B$3,ABS(I8477)&gt;Rules!$B$4)),1,0)</f>
        <v>0</v>
      </c>
      <c r="K8476" s="6" t="str">
        <f aca="false">IF(F8476=1,COUNTIF($F$2:F8476,1),"")</f>
        <v/>
      </c>
    </row>
    <row r="8477" customFormat="false" ht="15" hidden="false" customHeight="false" outlineLevel="0" collapsed="false">
      <c r="A8477" s="6" t="n">
        <v>66542.5555</v>
      </c>
      <c r="B8477" s="6" t="n">
        <v>2.15604395604396</v>
      </c>
      <c r="C8477" s="6" t="n">
        <v>80</v>
      </c>
      <c r="D8477" s="6" t="n">
        <v>-1</v>
      </c>
      <c r="E8477" s="6" t="n">
        <v>2.15164835164835</v>
      </c>
      <c r="F8477" s="6" t="n">
        <v>0</v>
      </c>
      <c r="G8477" s="6" t="n">
        <v>0.208058608058608</v>
      </c>
      <c r="H8477" s="6" t="str">
        <f aca="false">IF(AND(A8477&gt;=Stimuli!$B$2,A8477&lt;=Stimuli!$C$2),Stimuli!$A$2,IF(AND(A8477&gt;=Stimuli!$B$3,A8477&lt;=Stimuli!$C$3),Stimuli!$A$3,IF(AND(A8477&gt;=Stimuli!$B$4,A8477&lt;=Stimuli!$C$4),Stimuli!$A$4,"")))</f>
        <v>02 e.l.f. - Power Grip Styling (30.03s)</v>
      </c>
      <c r="I8477" s="6" t="n">
        <f aca="false">(B8477-B8476)/((A8477-A8476)/1000)</f>
        <v>-0.375091575091574</v>
      </c>
      <c r="J8477" s="6" t="n">
        <f aca="false">IF(OR(B8477&lt;Rules!$B$2,B8477&gt;Rules!$B$3,ABS(I8477)&gt;Rules!$B$4,OR(B8478&lt;Rules!$B$2,B8478&gt;Rules!$B$3,ABS(I8478)&gt;Rules!$B$4)),1,0)</f>
        <v>0</v>
      </c>
      <c r="K8477" s="6" t="str">
        <f aca="false">IF(F8477=1,COUNTIF($F$2:F8477,1),"")</f>
        <v/>
      </c>
    </row>
    <row r="8478" customFormat="false" ht="15" hidden="false" customHeight="false" outlineLevel="0" collapsed="false">
      <c r="A8478" s="6" t="n">
        <v>66550.368</v>
      </c>
      <c r="B8478" s="6" t="n">
        <v>2.16043956043956</v>
      </c>
      <c r="C8478" s="6" t="n">
        <v>80</v>
      </c>
      <c r="D8478" s="6" t="n">
        <v>-1</v>
      </c>
      <c r="E8478" s="6" t="n">
        <v>2.15164835164835</v>
      </c>
      <c r="F8478" s="6" t="n">
        <v>0</v>
      </c>
      <c r="G8478" s="6" t="n">
        <v>0.208058608058608</v>
      </c>
      <c r="H8478" s="6" t="str">
        <f aca="false">IF(AND(A8478&gt;=Stimuli!$B$2,A8478&lt;=Stimuli!$C$2),Stimuli!$A$2,IF(AND(A8478&gt;=Stimuli!$B$3,A8478&lt;=Stimuli!$C$3),Stimuli!$A$3,IF(AND(A8478&gt;=Stimuli!$B$4,A8478&lt;=Stimuli!$C$4),Stimuli!$A$4,"")))</f>
        <v>02 e.l.f. - Power Grip Styling (30.03s)</v>
      </c>
      <c r="I8478" s="6" t="n">
        <f aca="false">(B8478-B8477)/((A8478-A8477)/1000)</f>
        <v>0.562637362637304</v>
      </c>
      <c r="J8478" s="6" t="n">
        <f aca="false">IF(OR(B8478&lt;Rules!$B$2,B8478&gt;Rules!$B$3,ABS(I8478)&gt;Rules!$B$4,OR(B8479&lt;Rules!$B$2,B8479&gt;Rules!$B$3,ABS(I8479)&gt;Rules!$B$4)),1,0)</f>
        <v>0</v>
      </c>
      <c r="K8478" s="6" t="str">
        <f aca="false">IF(F8478=1,COUNTIF($F$2:F8478,1),"")</f>
        <v/>
      </c>
    </row>
    <row r="8479" customFormat="false" ht="15" hidden="false" customHeight="false" outlineLevel="0" collapsed="false">
      <c r="A8479" s="6" t="n">
        <v>66558.1805</v>
      </c>
      <c r="B8479" s="6" t="n">
        <v>2.15311355311355</v>
      </c>
      <c r="C8479" s="6" t="n">
        <v>80</v>
      </c>
      <c r="D8479" s="6" t="n">
        <v>-1</v>
      </c>
      <c r="E8479" s="6" t="n">
        <v>2.15164835164835</v>
      </c>
      <c r="F8479" s="6" t="n">
        <v>0</v>
      </c>
      <c r="G8479" s="6" t="n">
        <v>0.208058608058608</v>
      </c>
      <c r="H8479" s="6" t="str">
        <f aca="false">IF(AND(A8479&gt;=Stimuli!$B$2,A8479&lt;=Stimuli!$C$2),Stimuli!$A$2,IF(AND(A8479&gt;=Stimuli!$B$3,A8479&lt;=Stimuli!$C$3),Stimuli!$A$3,IF(AND(A8479&gt;=Stimuli!$B$4,A8479&lt;=Stimuli!$C$4),Stimuli!$A$4,"")))</f>
        <v>02 e.l.f. - Power Grip Styling (30.03s)</v>
      </c>
      <c r="I8479" s="6" t="n">
        <f aca="false">(B8479-B8478)/((A8479-A8478)/1000)</f>
        <v>-0.937728937728878</v>
      </c>
      <c r="J8479" s="6" t="n">
        <f aca="false">IF(OR(B8479&lt;Rules!$B$2,B8479&gt;Rules!$B$3,ABS(I8479)&gt;Rules!$B$4,OR(B8480&lt;Rules!$B$2,B8480&gt;Rules!$B$3,ABS(I8480)&gt;Rules!$B$4)),1,0)</f>
        <v>0</v>
      </c>
      <c r="K8479" s="6" t="str">
        <f aca="false">IF(F8479=1,COUNTIF($F$2:F8479,1),"")</f>
        <v/>
      </c>
    </row>
    <row r="8480" customFormat="false" ht="15" hidden="false" customHeight="false" outlineLevel="0" collapsed="false">
      <c r="A8480" s="6" t="n">
        <v>66565.993</v>
      </c>
      <c r="B8480" s="6" t="n">
        <v>2.16043956043956</v>
      </c>
      <c r="C8480" s="6" t="n">
        <v>80</v>
      </c>
      <c r="D8480" s="6" t="n">
        <v>-1</v>
      </c>
      <c r="E8480" s="6" t="n">
        <v>2.15164835164835</v>
      </c>
      <c r="F8480" s="6" t="n">
        <v>0</v>
      </c>
      <c r="G8480" s="6" t="n">
        <v>0.208058608058608</v>
      </c>
      <c r="H8480" s="6" t="str">
        <f aca="false">IF(AND(A8480&gt;=Stimuli!$B$2,A8480&lt;=Stimuli!$C$2),Stimuli!$A$2,IF(AND(A8480&gt;=Stimuli!$B$3,A8480&lt;=Stimuli!$C$3),Stimuli!$A$3,IF(AND(A8480&gt;=Stimuli!$B$4,A8480&lt;=Stimuli!$C$4),Stimuli!$A$4,"")))</f>
        <v>02 e.l.f. - Power Grip Styling (30.03s)</v>
      </c>
      <c r="I8480" s="6" t="n">
        <f aca="false">(B8480-B8479)/((A8480-A8479)/1000)</f>
        <v>0.937728937728878</v>
      </c>
      <c r="J8480" s="6" t="n">
        <f aca="false">IF(OR(B8480&lt;Rules!$B$2,B8480&gt;Rules!$B$3,ABS(I8480)&gt;Rules!$B$4,OR(B8481&lt;Rules!$B$2,B8481&gt;Rules!$B$3,ABS(I8481)&gt;Rules!$B$4)),1,0)</f>
        <v>0</v>
      </c>
      <c r="K8480" s="6" t="str">
        <f aca="false">IF(F8480=1,COUNTIF($F$2:F8480,1),"")</f>
        <v/>
      </c>
    </row>
    <row r="8481" customFormat="false" ht="15" hidden="false" customHeight="false" outlineLevel="0" collapsed="false">
      <c r="A8481" s="6" t="n">
        <v>66573.8055</v>
      </c>
      <c r="B8481" s="6" t="n">
        <v>2.15311355311355</v>
      </c>
      <c r="C8481" s="6" t="n">
        <v>80</v>
      </c>
      <c r="D8481" s="6" t="n">
        <v>-1</v>
      </c>
      <c r="E8481" s="6" t="n">
        <v>2.15164835164835</v>
      </c>
      <c r="F8481" s="6" t="n">
        <v>0</v>
      </c>
      <c r="G8481" s="6" t="n">
        <v>0.208058608058608</v>
      </c>
      <c r="H8481" s="6" t="str">
        <f aca="false">IF(AND(A8481&gt;=Stimuli!$B$2,A8481&lt;=Stimuli!$C$2),Stimuli!$A$2,IF(AND(A8481&gt;=Stimuli!$B$3,A8481&lt;=Stimuli!$C$3),Stimuli!$A$3,IF(AND(A8481&gt;=Stimuli!$B$4,A8481&lt;=Stimuli!$C$4),Stimuli!$A$4,"")))</f>
        <v>02 e.l.f. - Power Grip Styling (30.03s)</v>
      </c>
      <c r="I8481" s="6" t="n">
        <f aca="false">(B8481-B8480)/((A8481-A8480)/1000)</f>
        <v>-0.937728937728878</v>
      </c>
      <c r="J8481" s="6" t="n">
        <f aca="false">IF(OR(B8481&lt;Rules!$B$2,B8481&gt;Rules!$B$3,ABS(I8481)&gt;Rules!$B$4,OR(B8482&lt;Rules!$B$2,B8482&gt;Rules!$B$3,ABS(I8482)&gt;Rules!$B$4)),1,0)</f>
        <v>0</v>
      </c>
      <c r="K8481" s="6" t="str">
        <f aca="false">IF(F8481=1,COUNTIF($F$2:F8481,1),"")</f>
        <v/>
      </c>
    </row>
    <row r="8482" customFormat="false" ht="15" hidden="false" customHeight="false" outlineLevel="0" collapsed="false">
      <c r="A8482" s="6" t="n">
        <v>66581.618</v>
      </c>
      <c r="B8482" s="6" t="n">
        <v>2.16043956043956</v>
      </c>
      <c r="C8482" s="6" t="n">
        <v>80</v>
      </c>
      <c r="D8482" s="6" t="n">
        <v>-1</v>
      </c>
      <c r="E8482" s="6" t="n">
        <v>2.15164835164835</v>
      </c>
      <c r="F8482" s="6" t="n">
        <v>0</v>
      </c>
      <c r="G8482" s="6" t="n">
        <v>0.208058608058608</v>
      </c>
      <c r="H8482" s="6" t="str">
        <f aca="false">IF(AND(A8482&gt;=Stimuli!$B$2,A8482&lt;=Stimuli!$C$2),Stimuli!$A$2,IF(AND(A8482&gt;=Stimuli!$B$3,A8482&lt;=Stimuli!$C$3),Stimuli!$A$3,IF(AND(A8482&gt;=Stimuli!$B$4,A8482&lt;=Stimuli!$C$4),Stimuli!$A$4,"")))</f>
        <v>02 e.l.f. - Power Grip Styling (30.03s)</v>
      </c>
      <c r="I8482" s="6" t="n">
        <f aca="false">(B8482-B8481)/((A8482-A8481)/1000)</f>
        <v>0.937728937728878</v>
      </c>
      <c r="J8482" s="6" t="n">
        <f aca="false">IF(OR(B8482&lt;Rules!$B$2,B8482&gt;Rules!$B$3,ABS(I8482)&gt;Rules!$B$4,OR(B8483&lt;Rules!$B$2,B8483&gt;Rules!$B$3,ABS(I8483)&gt;Rules!$B$4)),1,0)</f>
        <v>0</v>
      </c>
      <c r="K8482" s="6" t="str">
        <f aca="false">IF(F8482=1,COUNTIF($F$2:F8482,1),"")</f>
        <v/>
      </c>
    </row>
    <row r="8483" customFormat="false" ht="15" hidden="false" customHeight="false" outlineLevel="0" collapsed="false">
      <c r="A8483" s="6" t="n">
        <v>66589.4305</v>
      </c>
      <c r="B8483" s="6" t="n">
        <v>2.15164835164835</v>
      </c>
      <c r="C8483" s="6" t="n">
        <v>80</v>
      </c>
      <c r="D8483" s="6" t="n">
        <v>-1</v>
      </c>
      <c r="E8483" s="6" t="n">
        <v>2.15164835164835</v>
      </c>
      <c r="F8483" s="6" t="n">
        <v>0</v>
      </c>
      <c r="G8483" s="6" t="n">
        <v>0.208058608058608</v>
      </c>
      <c r="H8483" s="6" t="str">
        <f aca="false">IF(AND(A8483&gt;=Stimuli!$B$2,A8483&lt;=Stimuli!$C$2),Stimuli!$A$2,IF(AND(A8483&gt;=Stimuli!$B$3,A8483&lt;=Stimuli!$C$3),Stimuli!$A$3,IF(AND(A8483&gt;=Stimuli!$B$4,A8483&lt;=Stimuli!$C$4),Stimuli!$A$4,"")))</f>
        <v>02 e.l.f. - Power Grip Styling (30.03s)</v>
      </c>
      <c r="I8483" s="6" t="n">
        <f aca="false">(B8483-B8482)/((A8483-A8482)/1000)</f>
        <v>-1.12527472527472</v>
      </c>
      <c r="J8483" s="6" t="n">
        <f aca="false">IF(OR(B8483&lt;Rules!$B$2,B8483&gt;Rules!$B$3,ABS(I8483)&gt;Rules!$B$4,OR(B8484&lt;Rules!$B$2,B8484&gt;Rules!$B$3,ABS(I8484)&gt;Rules!$B$4)),1,0)</f>
        <v>0</v>
      </c>
      <c r="K8483" s="6" t="str">
        <f aca="false">IF(F8483=1,COUNTIF($F$2:F8483,1),"")</f>
        <v/>
      </c>
    </row>
    <row r="8484" customFormat="false" ht="15" hidden="false" customHeight="false" outlineLevel="0" collapsed="false">
      <c r="A8484" s="6" t="n">
        <v>66597.243</v>
      </c>
      <c r="B8484" s="6" t="n">
        <v>2.15897435897436</v>
      </c>
      <c r="C8484" s="6" t="n">
        <v>80</v>
      </c>
      <c r="D8484" s="6" t="n">
        <v>-1</v>
      </c>
      <c r="E8484" s="6" t="n">
        <v>2.15164835164835</v>
      </c>
      <c r="F8484" s="6" t="n">
        <v>0</v>
      </c>
      <c r="G8484" s="6" t="n">
        <v>0.208058608058608</v>
      </c>
      <c r="H8484" s="6" t="str">
        <f aca="false">IF(AND(A8484&gt;=Stimuli!$B$2,A8484&lt;=Stimuli!$C$2),Stimuli!$A$2,IF(AND(A8484&gt;=Stimuli!$B$3,A8484&lt;=Stimuli!$C$3),Stimuli!$A$3,IF(AND(A8484&gt;=Stimuli!$B$4,A8484&lt;=Stimuli!$C$4),Stimuli!$A$4,"")))</f>
        <v>02 e.l.f. - Power Grip Styling (30.03s)</v>
      </c>
      <c r="I8484" s="6" t="n">
        <f aca="false">(B8484-B8483)/((A8484-A8483)/1000)</f>
        <v>0.937728937728991</v>
      </c>
      <c r="J8484" s="6" t="n">
        <f aca="false">IF(OR(B8484&lt;Rules!$B$2,B8484&gt;Rules!$B$3,ABS(I8484)&gt;Rules!$B$4,OR(B8485&lt;Rules!$B$2,B8485&gt;Rules!$B$3,ABS(I8485)&gt;Rules!$B$4)),1,0)</f>
        <v>0</v>
      </c>
      <c r="K8484" s="6" t="str">
        <f aca="false">IF(F8484=1,COUNTIF($F$2:F8484,1),"")</f>
        <v/>
      </c>
    </row>
    <row r="8485" customFormat="false" ht="15" hidden="false" customHeight="false" outlineLevel="0" collapsed="false">
      <c r="A8485" s="6" t="n">
        <v>66605.0555</v>
      </c>
      <c r="B8485" s="6" t="n">
        <v>2.15018315018315</v>
      </c>
      <c r="C8485" s="6" t="n">
        <v>80</v>
      </c>
      <c r="D8485" s="6" t="n">
        <v>-1</v>
      </c>
      <c r="E8485" s="6" t="n">
        <v>2.15164835164835</v>
      </c>
      <c r="F8485" s="6" t="n">
        <v>0</v>
      </c>
      <c r="G8485" s="6" t="n">
        <v>0.208058608058608</v>
      </c>
      <c r="H8485" s="6" t="str">
        <f aca="false">IF(AND(A8485&gt;=Stimuli!$B$2,A8485&lt;=Stimuli!$C$2),Stimuli!$A$2,IF(AND(A8485&gt;=Stimuli!$B$3,A8485&lt;=Stimuli!$C$3),Stimuli!$A$3,IF(AND(A8485&gt;=Stimuli!$B$4,A8485&lt;=Stimuli!$C$4),Stimuli!$A$4,"")))</f>
        <v>02 e.l.f. - Power Grip Styling (30.03s)</v>
      </c>
      <c r="I8485" s="6" t="n">
        <f aca="false">(B8485-B8484)/((A8485-A8484)/1000)</f>
        <v>-1.12527472527472</v>
      </c>
      <c r="J8485" s="6" t="n">
        <f aca="false">IF(OR(B8485&lt;Rules!$B$2,B8485&gt;Rules!$B$3,ABS(I8485)&gt;Rules!$B$4,OR(B8486&lt;Rules!$B$2,B8486&gt;Rules!$B$3,ABS(I8486)&gt;Rules!$B$4)),1,0)</f>
        <v>0</v>
      </c>
      <c r="K8485" s="6" t="str">
        <f aca="false">IF(F8485=1,COUNTIF($F$2:F8485,1),"")</f>
        <v/>
      </c>
    </row>
    <row r="8486" customFormat="false" ht="15" hidden="false" customHeight="false" outlineLevel="0" collapsed="false">
      <c r="A8486" s="6" t="n">
        <v>66612.868</v>
      </c>
      <c r="B8486" s="6" t="n">
        <v>2.15750915750916</v>
      </c>
      <c r="C8486" s="6" t="n">
        <v>80</v>
      </c>
      <c r="D8486" s="6" t="n">
        <v>-1</v>
      </c>
      <c r="E8486" s="6" t="n">
        <v>2.15164835164835</v>
      </c>
      <c r="F8486" s="6" t="n">
        <v>0</v>
      </c>
      <c r="G8486" s="6" t="n">
        <v>0.208058608058608</v>
      </c>
      <c r="H8486" s="6" t="str">
        <f aca="false">IF(AND(A8486&gt;=Stimuli!$B$2,A8486&lt;=Stimuli!$C$2),Stimuli!$A$2,IF(AND(A8486&gt;=Stimuli!$B$3,A8486&lt;=Stimuli!$C$3),Stimuli!$A$3,IF(AND(A8486&gt;=Stimuli!$B$4,A8486&lt;=Stimuli!$C$4),Stimuli!$A$4,"")))</f>
        <v>02 e.l.f. - Power Grip Styling (30.03s)</v>
      </c>
      <c r="I8486" s="6" t="n">
        <f aca="false">(B8486-B8485)/((A8486-A8485)/1000)</f>
        <v>0.937728937728878</v>
      </c>
      <c r="J8486" s="6" t="n">
        <f aca="false">IF(OR(B8486&lt;Rules!$B$2,B8486&gt;Rules!$B$3,ABS(I8486)&gt;Rules!$B$4,OR(B8487&lt;Rules!$B$2,B8487&gt;Rules!$B$3,ABS(I8487)&gt;Rules!$B$4)),1,0)</f>
        <v>0</v>
      </c>
      <c r="K8486" s="6" t="str">
        <f aca="false">IF(F8486=1,COUNTIF($F$2:F8486,1),"")</f>
        <v/>
      </c>
    </row>
    <row r="8487" customFormat="false" ht="15" hidden="false" customHeight="false" outlineLevel="0" collapsed="false">
      <c r="A8487" s="6" t="n">
        <v>66620.6805</v>
      </c>
      <c r="B8487" s="6" t="n">
        <v>2.15164835164835</v>
      </c>
      <c r="C8487" s="6" t="n">
        <v>80</v>
      </c>
      <c r="D8487" s="6" t="n">
        <v>-1</v>
      </c>
      <c r="E8487" s="6" t="n">
        <v>2.15164835164835</v>
      </c>
      <c r="F8487" s="6" t="n">
        <v>0</v>
      </c>
      <c r="G8487" s="6" t="n">
        <v>0.208058608058608</v>
      </c>
      <c r="H8487" s="6" t="str">
        <f aca="false">IF(AND(A8487&gt;=Stimuli!$B$2,A8487&lt;=Stimuli!$C$2),Stimuli!$A$2,IF(AND(A8487&gt;=Stimuli!$B$3,A8487&lt;=Stimuli!$C$3),Stimuli!$A$3,IF(AND(A8487&gt;=Stimuli!$B$4,A8487&lt;=Stimuli!$C$4),Stimuli!$A$4,"")))</f>
        <v>02 e.l.f. - Power Grip Styling (30.03s)</v>
      </c>
      <c r="I8487" s="6" t="n">
        <f aca="false">(B8487-B8486)/((A8487-A8486)/1000)</f>
        <v>-0.750183150183148</v>
      </c>
      <c r="J8487" s="6" t="n">
        <f aca="false">IF(OR(B8487&lt;Rules!$B$2,B8487&gt;Rules!$B$3,ABS(I8487)&gt;Rules!$B$4,OR(B8488&lt;Rules!$B$2,B8488&gt;Rules!$B$3,ABS(I8488)&gt;Rules!$B$4)),1,0)</f>
        <v>0</v>
      </c>
      <c r="K8487" s="6" t="str">
        <f aca="false">IF(F8487=1,COUNTIF($F$2:F8487,1),"")</f>
        <v/>
      </c>
    </row>
    <row r="8488" customFormat="false" ht="15" hidden="false" customHeight="false" outlineLevel="0" collapsed="false">
      <c r="A8488" s="6" t="n">
        <v>66628.493</v>
      </c>
      <c r="B8488" s="6" t="n">
        <v>2.15604395604396</v>
      </c>
      <c r="C8488" s="6" t="n">
        <v>80</v>
      </c>
      <c r="D8488" s="6" t="n">
        <v>-1</v>
      </c>
      <c r="E8488" s="6" t="n">
        <v>2.15164835164835</v>
      </c>
      <c r="F8488" s="6" t="n">
        <v>0</v>
      </c>
      <c r="G8488" s="6" t="n">
        <v>0.208058608058608</v>
      </c>
      <c r="H8488" s="6" t="str">
        <f aca="false">IF(AND(A8488&gt;=Stimuli!$B$2,A8488&lt;=Stimuli!$C$2),Stimuli!$A$2,IF(AND(A8488&gt;=Stimuli!$B$3,A8488&lt;=Stimuli!$C$3),Stimuli!$A$3,IF(AND(A8488&gt;=Stimuli!$B$4,A8488&lt;=Stimuli!$C$4),Stimuli!$A$4,"")))</f>
        <v>02 e.l.f. - Power Grip Styling (30.03s)</v>
      </c>
      <c r="I8488" s="6" t="n">
        <f aca="false">(B8488-B8487)/((A8488-A8487)/1000)</f>
        <v>0.562637362637418</v>
      </c>
      <c r="J8488" s="6" t="n">
        <f aca="false">IF(OR(B8488&lt;Rules!$B$2,B8488&gt;Rules!$B$3,ABS(I8488)&gt;Rules!$B$4,OR(B8489&lt;Rules!$B$2,B8489&gt;Rules!$B$3,ABS(I8489)&gt;Rules!$B$4)),1,0)</f>
        <v>0</v>
      </c>
      <c r="K8488" s="6" t="str">
        <f aca="false">IF(F8488=1,COUNTIF($F$2:F8488,1),"")</f>
        <v/>
      </c>
    </row>
    <row r="8489" customFormat="false" ht="15" hidden="false" customHeight="false" outlineLevel="0" collapsed="false">
      <c r="A8489" s="6" t="n">
        <v>66636.3055</v>
      </c>
      <c r="B8489" s="6" t="n">
        <v>2.15164835164835</v>
      </c>
      <c r="C8489" s="6" t="n">
        <v>80</v>
      </c>
      <c r="D8489" s="6" t="n">
        <v>-1</v>
      </c>
      <c r="E8489" s="6" t="n">
        <v>2.15164835164835</v>
      </c>
      <c r="F8489" s="6" t="n">
        <v>0</v>
      </c>
      <c r="G8489" s="6" t="n">
        <v>0.208058608058608</v>
      </c>
      <c r="H8489" s="6" t="str">
        <f aca="false">IF(AND(A8489&gt;=Stimuli!$B$2,A8489&lt;=Stimuli!$C$2),Stimuli!$A$2,IF(AND(A8489&gt;=Stimuli!$B$3,A8489&lt;=Stimuli!$C$3),Stimuli!$A$3,IF(AND(A8489&gt;=Stimuli!$B$4,A8489&lt;=Stimuli!$C$4),Stimuli!$A$4,"")))</f>
        <v>02 e.l.f. - Power Grip Styling (30.03s)</v>
      </c>
      <c r="I8489" s="6" t="n">
        <f aca="false">(B8489-B8488)/((A8489-A8488)/1000)</f>
        <v>-0.562637362637418</v>
      </c>
      <c r="J8489" s="6" t="n">
        <f aca="false">IF(OR(B8489&lt;Rules!$B$2,B8489&gt;Rules!$B$3,ABS(I8489)&gt;Rules!$B$4,OR(B8490&lt;Rules!$B$2,B8490&gt;Rules!$B$3,ABS(I8490)&gt;Rules!$B$4)),1,0)</f>
        <v>0</v>
      </c>
      <c r="K8489" s="6" t="str">
        <f aca="false">IF(F8489=1,COUNTIF($F$2:F8489,1),"")</f>
        <v/>
      </c>
    </row>
    <row r="8490" customFormat="false" ht="15" hidden="false" customHeight="false" outlineLevel="0" collapsed="false">
      <c r="A8490" s="6" t="n">
        <v>66644.118</v>
      </c>
      <c r="B8490" s="6" t="n">
        <v>2.15457875457875</v>
      </c>
      <c r="C8490" s="6" t="n">
        <v>80</v>
      </c>
      <c r="D8490" s="6" t="n">
        <v>-1</v>
      </c>
      <c r="E8490" s="6" t="n">
        <v>2.15164835164835</v>
      </c>
      <c r="F8490" s="6" t="n">
        <v>0</v>
      </c>
      <c r="G8490" s="6" t="n">
        <v>0.208058608058608</v>
      </c>
      <c r="H8490" s="6" t="str">
        <f aca="false">IF(AND(A8490&gt;=Stimuli!$B$2,A8490&lt;=Stimuli!$C$2),Stimuli!$A$2,IF(AND(A8490&gt;=Stimuli!$B$3,A8490&lt;=Stimuli!$C$3),Stimuli!$A$3,IF(AND(A8490&gt;=Stimuli!$B$4,A8490&lt;=Stimuli!$C$4),Stimuli!$A$4,"")))</f>
        <v>02 e.l.f. - Power Grip Styling (30.03s)</v>
      </c>
      <c r="I8490" s="6" t="n">
        <f aca="false">(B8490-B8489)/((A8490-A8489)/1000)</f>
        <v>0.375091575091574</v>
      </c>
      <c r="J8490" s="6" t="n">
        <f aca="false">IF(OR(B8490&lt;Rules!$B$2,B8490&gt;Rules!$B$3,ABS(I8490)&gt;Rules!$B$4,OR(B8491&lt;Rules!$B$2,B8491&gt;Rules!$B$3,ABS(I8491)&gt;Rules!$B$4)),1,0)</f>
        <v>0</v>
      </c>
      <c r="K8490" s="6" t="str">
        <f aca="false">IF(F8490=1,COUNTIF($F$2:F8490,1),"")</f>
        <v/>
      </c>
    </row>
    <row r="8491" customFormat="false" ht="15" hidden="false" customHeight="false" outlineLevel="0" collapsed="false">
      <c r="A8491" s="6" t="n">
        <v>66651.9305</v>
      </c>
      <c r="B8491" s="6" t="n">
        <v>2.15164835164835</v>
      </c>
      <c r="C8491" s="6" t="n">
        <v>80</v>
      </c>
      <c r="D8491" s="6" t="n">
        <v>-1</v>
      </c>
      <c r="E8491" s="6" t="n">
        <v>2.15164835164835</v>
      </c>
      <c r="F8491" s="6" t="n">
        <v>0</v>
      </c>
      <c r="G8491" s="6" t="n">
        <v>0.208058608058608</v>
      </c>
      <c r="H8491" s="6" t="str">
        <f aca="false">IF(AND(A8491&gt;=Stimuli!$B$2,A8491&lt;=Stimuli!$C$2),Stimuli!$A$2,IF(AND(A8491&gt;=Stimuli!$B$3,A8491&lt;=Stimuli!$C$3),Stimuli!$A$3,IF(AND(A8491&gt;=Stimuli!$B$4,A8491&lt;=Stimuli!$C$4),Stimuli!$A$4,"")))</f>
        <v>02 e.l.f. - Power Grip Styling (30.03s)</v>
      </c>
      <c r="I8491" s="6" t="n">
        <f aca="false">(B8491-B8490)/((A8491-A8490)/1000)</f>
        <v>-0.375091575091574</v>
      </c>
      <c r="J8491" s="6" t="n">
        <f aca="false">IF(OR(B8491&lt;Rules!$B$2,B8491&gt;Rules!$B$3,ABS(I8491)&gt;Rules!$B$4,OR(B8492&lt;Rules!$B$2,B8492&gt;Rules!$B$3,ABS(I8492)&gt;Rules!$B$4)),1,0)</f>
        <v>0</v>
      </c>
      <c r="K8491" s="6" t="str">
        <f aca="false">IF(F8491=1,COUNTIF($F$2:F8491,1),"")</f>
        <v/>
      </c>
    </row>
    <row r="8492" customFormat="false" ht="15" hidden="false" customHeight="false" outlineLevel="0" collapsed="false">
      <c r="A8492" s="6" t="n">
        <v>66659.743</v>
      </c>
      <c r="B8492" s="6" t="n">
        <v>2.15164835164835</v>
      </c>
      <c r="C8492" s="6" t="n">
        <v>80</v>
      </c>
      <c r="D8492" s="6" t="n">
        <v>-1</v>
      </c>
      <c r="E8492" s="6" t="n">
        <v>2.15164835164835</v>
      </c>
      <c r="F8492" s="6" t="n">
        <v>0</v>
      </c>
      <c r="G8492" s="6" t="n">
        <v>0.208058608058608</v>
      </c>
      <c r="H8492" s="6" t="str">
        <f aca="false">IF(AND(A8492&gt;=Stimuli!$B$2,A8492&lt;=Stimuli!$C$2),Stimuli!$A$2,IF(AND(A8492&gt;=Stimuli!$B$3,A8492&lt;=Stimuli!$C$3),Stimuli!$A$3,IF(AND(A8492&gt;=Stimuli!$B$4,A8492&lt;=Stimuli!$C$4),Stimuli!$A$4,"")))</f>
        <v>02 e.l.f. - Power Grip Styling (30.03s)</v>
      </c>
      <c r="I8492" s="6" t="n">
        <f aca="false">(B8492-B8491)/((A8492-A8491)/1000)</f>
        <v>0</v>
      </c>
      <c r="J8492" s="6" t="n">
        <f aca="false">IF(OR(B8492&lt;Rules!$B$2,B8492&gt;Rules!$B$3,ABS(I8492)&gt;Rules!$B$4,OR(B8493&lt;Rules!$B$2,B8493&gt;Rules!$B$3,ABS(I8493)&gt;Rules!$B$4)),1,0)</f>
        <v>0</v>
      </c>
      <c r="K8492" s="6" t="str">
        <f aca="false">IF(F8492=1,COUNTIF($F$2:F8492,1),"")</f>
        <v/>
      </c>
    </row>
    <row r="8493" customFormat="false" ht="15" hidden="false" customHeight="false" outlineLevel="0" collapsed="false">
      <c r="A8493" s="6" t="n">
        <v>66667.5555</v>
      </c>
      <c r="B8493" s="6" t="n">
        <v>2.15311355311355</v>
      </c>
      <c r="C8493" s="6" t="n">
        <v>80</v>
      </c>
      <c r="D8493" s="6" t="n">
        <v>-1</v>
      </c>
      <c r="E8493" s="6" t="n">
        <v>2.15164835164835</v>
      </c>
      <c r="F8493" s="6" t="n">
        <v>0</v>
      </c>
      <c r="G8493" s="6" t="n">
        <v>0.208058608058608</v>
      </c>
      <c r="H8493" s="6" t="str">
        <f aca="false">IF(AND(A8493&gt;=Stimuli!$B$2,A8493&lt;=Stimuli!$C$2),Stimuli!$A$2,IF(AND(A8493&gt;=Stimuli!$B$3,A8493&lt;=Stimuli!$C$3),Stimuli!$A$3,IF(AND(A8493&gt;=Stimuli!$B$4,A8493&lt;=Stimuli!$C$4),Stimuli!$A$4,"")))</f>
        <v>02 e.l.f. - Power Grip Styling (30.03s)</v>
      </c>
      <c r="I8493" s="6" t="n">
        <f aca="false">(B8493-B8492)/((A8493-A8492)/1000)</f>
        <v>0.187545787545844</v>
      </c>
      <c r="J8493" s="6" t="n">
        <f aca="false">IF(OR(B8493&lt;Rules!$B$2,B8493&gt;Rules!$B$3,ABS(I8493)&gt;Rules!$B$4,OR(B8494&lt;Rules!$B$2,B8494&gt;Rules!$B$3,ABS(I8494)&gt;Rules!$B$4)),1,0)</f>
        <v>0</v>
      </c>
      <c r="K8493" s="6" t="str">
        <f aca="false">IF(F8493=1,COUNTIF($F$2:F8493,1),"")</f>
        <v/>
      </c>
    </row>
    <row r="8494" customFormat="false" ht="15" hidden="false" customHeight="false" outlineLevel="0" collapsed="false">
      <c r="A8494" s="6" t="n">
        <v>66675.368</v>
      </c>
      <c r="B8494" s="6" t="n">
        <v>2.15018315018315</v>
      </c>
      <c r="C8494" s="6" t="n">
        <v>80</v>
      </c>
      <c r="D8494" s="6" t="n">
        <v>-1</v>
      </c>
      <c r="E8494" s="6" t="n">
        <v>2.15164835164835</v>
      </c>
      <c r="F8494" s="6" t="n">
        <v>0</v>
      </c>
      <c r="G8494" s="6" t="n">
        <v>0.208058608058608</v>
      </c>
      <c r="H8494" s="6" t="str">
        <f aca="false">IF(AND(A8494&gt;=Stimuli!$B$2,A8494&lt;=Stimuli!$C$2),Stimuli!$A$2,IF(AND(A8494&gt;=Stimuli!$B$3,A8494&lt;=Stimuli!$C$3),Stimuli!$A$3,IF(AND(A8494&gt;=Stimuli!$B$4,A8494&lt;=Stimuli!$C$4),Stimuli!$A$4,"")))</f>
        <v>02 e.l.f. - Power Grip Styling (30.03s)</v>
      </c>
      <c r="I8494" s="6" t="n">
        <f aca="false">(B8494-B8493)/((A8494-A8493)/1000)</f>
        <v>-0.375091575091574</v>
      </c>
      <c r="J8494" s="6" t="n">
        <f aca="false">IF(OR(B8494&lt;Rules!$B$2,B8494&gt;Rules!$B$3,ABS(I8494)&gt;Rules!$B$4,OR(B8495&lt;Rules!$B$2,B8495&gt;Rules!$B$3,ABS(I8495)&gt;Rules!$B$4)),1,0)</f>
        <v>0</v>
      </c>
      <c r="K8494" s="6" t="str">
        <f aca="false">IF(F8494=1,COUNTIF($F$2:F8494,1),"")</f>
        <v/>
      </c>
    </row>
    <row r="8495" customFormat="false" ht="15" hidden="false" customHeight="false" outlineLevel="0" collapsed="false">
      <c r="A8495" s="6" t="n">
        <v>66683.1805</v>
      </c>
      <c r="B8495" s="6" t="n">
        <v>2.15311355311355</v>
      </c>
      <c r="C8495" s="6" t="n">
        <v>80</v>
      </c>
      <c r="D8495" s="6" t="n">
        <v>-1</v>
      </c>
      <c r="E8495" s="6" t="n">
        <v>2.15164835164835</v>
      </c>
      <c r="F8495" s="6" t="n">
        <v>0</v>
      </c>
      <c r="G8495" s="6" t="n">
        <v>0.208058608058608</v>
      </c>
      <c r="H8495" s="6" t="str">
        <f aca="false">IF(AND(A8495&gt;=Stimuli!$B$2,A8495&lt;=Stimuli!$C$2),Stimuli!$A$2,IF(AND(A8495&gt;=Stimuli!$B$3,A8495&lt;=Stimuli!$C$3),Stimuli!$A$3,IF(AND(A8495&gt;=Stimuli!$B$4,A8495&lt;=Stimuli!$C$4),Stimuli!$A$4,"")))</f>
        <v>02 e.l.f. - Power Grip Styling (30.03s)</v>
      </c>
      <c r="I8495" s="6" t="n">
        <f aca="false">(B8495-B8494)/((A8495-A8494)/1000)</f>
        <v>0.375091575091574</v>
      </c>
      <c r="J8495" s="6" t="n">
        <f aca="false">IF(OR(B8495&lt;Rules!$B$2,B8495&gt;Rules!$B$3,ABS(I8495)&gt;Rules!$B$4,OR(B8496&lt;Rules!$B$2,B8496&gt;Rules!$B$3,ABS(I8496)&gt;Rules!$B$4)),1,0)</f>
        <v>0</v>
      </c>
      <c r="K8495" s="6" t="str">
        <f aca="false">IF(F8495=1,COUNTIF($F$2:F8495,1),"")</f>
        <v/>
      </c>
    </row>
    <row r="8496" customFormat="false" ht="15" hidden="false" customHeight="false" outlineLevel="0" collapsed="false">
      <c r="A8496" s="6" t="n">
        <v>66690.993</v>
      </c>
      <c r="B8496" s="6" t="n">
        <v>2.14871794871795</v>
      </c>
      <c r="C8496" s="6" t="n">
        <v>80</v>
      </c>
      <c r="D8496" s="6" t="n">
        <v>-1</v>
      </c>
      <c r="E8496" s="6" t="n">
        <v>2.15164835164835</v>
      </c>
      <c r="F8496" s="6" t="n">
        <v>0</v>
      </c>
      <c r="G8496" s="6" t="n">
        <v>0.208058608058608</v>
      </c>
      <c r="H8496" s="6" t="str">
        <f aca="false">IF(AND(A8496&gt;=Stimuli!$B$2,A8496&lt;=Stimuli!$C$2),Stimuli!$A$2,IF(AND(A8496&gt;=Stimuli!$B$3,A8496&lt;=Stimuli!$C$3),Stimuli!$A$3,IF(AND(A8496&gt;=Stimuli!$B$4,A8496&lt;=Stimuli!$C$4),Stimuli!$A$4,"")))</f>
        <v>02 e.l.f. - Power Grip Styling (30.03s)</v>
      </c>
      <c r="I8496" s="6" t="n">
        <f aca="false">(B8496-B8495)/((A8496-A8495)/1000)</f>
        <v>-0.562637362637304</v>
      </c>
      <c r="J8496" s="6" t="n">
        <f aca="false">IF(OR(B8496&lt;Rules!$B$2,B8496&gt;Rules!$B$3,ABS(I8496)&gt;Rules!$B$4,OR(B8497&lt;Rules!$B$2,B8497&gt;Rules!$B$3,ABS(I8497)&gt;Rules!$B$4)),1,0)</f>
        <v>0</v>
      </c>
      <c r="K8496" s="6" t="str">
        <f aca="false">IF(F8496=1,COUNTIF($F$2:F8496,1),"")</f>
        <v/>
      </c>
    </row>
    <row r="8497" customFormat="false" ht="15" hidden="false" customHeight="false" outlineLevel="0" collapsed="false">
      <c r="A8497" s="6" t="n">
        <v>66698.8055</v>
      </c>
      <c r="B8497" s="6" t="n">
        <v>2.15457875457875</v>
      </c>
      <c r="C8497" s="6" t="n">
        <v>82</v>
      </c>
      <c r="D8497" s="6" t="n">
        <v>726.5625</v>
      </c>
      <c r="E8497" s="6" t="n">
        <v>2.15164835164835</v>
      </c>
      <c r="F8497" s="6" t="n">
        <v>0</v>
      </c>
      <c r="G8497" s="6" t="n">
        <v>0.208058608058608</v>
      </c>
      <c r="H8497" s="6" t="str">
        <f aca="false">IF(AND(A8497&gt;=Stimuli!$B$2,A8497&lt;=Stimuli!$C$2),Stimuli!$A$2,IF(AND(A8497&gt;=Stimuli!$B$3,A8497&lt;=Stimuli!$C$3),Stimuli!$A$3,IF(AND(A8497&gt;=Stimuli!$B$4,A8497&lt;=Stimuli!$C$4),Stimuli!$A$4,"")))</f>
        <v>02 e.l.f. - Power Grip Styling (30.03s)</v>
      </c>
      <c r="I8497" s="6" t="n">
        <f aca="false">(B8497-B8496)/((A8497-A8496)/1000)</f>
        <v>0.750183150183034</v>
      </c>
      <c r="J8497" s="6" t="n">
        <f aca="false">IF(OR(B8497&lt;Rules!$B$2,B8497&gt;Rules!$B$3,ABS(I8497)&gt;Rules!$B$4,OR(B8498&lt;Rules!$B$2,B8498&gt;Rules!$B$3,ABS(I8498)&gt;Rules!$B$4)),1,0)</f>
        <v>0</v>
      </c>
      <c r="K8497" s="6" t="str">
        <f aca="false">IF(F8497=1,COUNTIF($F$2:F8497,1),"")</f>
        <v/>
      </c>
    </row>
    <row r="8498" customFormat="false" ht="15" hidden="false" customHeight="false" outlineLevel="0" collapsed="false">
      <c r="A8498" s="6" t="n">
        <v>66706.618</v>
      </c>
      <c r="B8498" s="6" t="n">
        <v>2.14725274725275</v>
      </c>
      <c r="C8498" s="6" t="n">
        <v>82</v>
      </c>
      <c r="D8498" s="6" t="n">
        <v>-1</v>
      </c>
      <c r="E8498" s="6" t="n">
        <v>2.15018315018315</v>
      </c>
      <c r="F8498" s="6" t="n">
        <v>0</v>
      </c>
      <c r="G8498" s="6" t="n">
        <v>0.208058608058608</v>
      </c>
      <c r="H8498" s="6" t="str">
        <f aca="false">IF(AND(A8498&gt;=Stimuli!$B$2,A8498&lt;=Stimuli!$C$2),Stimuli!$A$2,IF(AND(A8498&gt;=Stimuli!$B$3,A8498&lt;=Stimuli!$C$3),Stimuli!$A$3,IF(AND(A8498&gt;=Stimuli!$B$4,A8498&lt;=Stimuli!$C$4),Stimuli!$A$4,"")))</f>
        <v>02 e.l.f. - Power Grip Styling (30.03s)</v>
      </c>
      <c r="I8498" s="6" t="n">
        <f aca="false">(B8498-B8497)/((A8498-A8497)/1000)</f>
        <v>-0.937728937728878</v>
      </c>
      <c r="J8498" s="6" t="n">
        <f aca="false">IF(OR(B8498&lt;Rules!$B$2,B8498&gt;Rules!$B$3,ABS(I8498)&gt;Rules!$B$4,OR(B8499&lt;Rules!$B$2,B8499&gt;Rules!$B$3,ABS(I8499)&gt;Rules!$B$4)),1,0)</f>
        <v>0</v>
      </c>
      <c r="K8498" s="6" t="str">
        <f aca="false">IF(F8498=1,COUNTIF($F$2:F8498,1),"")</f>
        <v/>
      </c>
    </row>
    <row r="8499" customFormat="false" ht="15" hidden="false" customHeight="false" outlineLevel="0" collapsed="false">
      <c r="A8499" s="6" t="n">
        <v>66714.4305</v>
      </c>
      <c r="B8499" s="6" t="n">
        <v>2.15457875457875</v>
      </c>
      <c r="C8499" s="6" t="n">
        <v>82</v>
      </c>
      <c r="D8499" s="6" t="n">
        <v>-1</v>
      </c>
      <c r="E8499" s="6" t="n">
        <v>2.15018315018315</v>
      </c>
      <c r="F8499" s="6" t="n">
        <v>0</v>
      </c>
      <c r="G8499" s="6" t="n">
        <v>0.208058608058608</v>
      </c>
      <c r="H8499" s="6" t="str">
        <f aca="false">IF(AND(A8499&gt;=Stimuli!$B$2,A8499&lt;=Stimuli!$C$2),Stimuli!$A$2,IF(AND(A8499&gt;=Stimuli!$B$3,A8499&lt;=Stimuli!$C$3),Stimuli!$A$3,IF(AND(A8499&gt;=Stimuli!$B$4,A8499&lt;=Stimuli!$C$4),Stimuli!$A$4,"")))</f>
        <v>02 e.l.f. - Power Grip Styling (30.03s)</v>
      </c>
      <c r="I8499" s="6" t="n">
        <f aca="false">(B8499-B8498)/((A8499-A8498)/1000)</f>
        <v>0.937728937728878</v>
      </c>
      <c r="J8499" s="6" t="n">
        <f aca="false">IF(OR(B8499&lt;Rules!$B$2,B8499&gt;Rules!$B$3,ABS(I8499)&gt;Rules!$B$4,OR(B8500&lt;Rules!$B$2,B8500&gt;Rules!$B$3,ABS(I8500)&gt;Rules!$B$4)),1,0)</f>
        <v>0</v>
      </c>
      <c r="K8499" s="6" t="str">
        <f aca="false">IF(F8499=1,COUNTIF($F$2:F8499,1),"")</f>
        <v/>
      </c>
    </row>
    <row r="8500" customFormat="false" ht="15" hidden="false" customHeight="false" outlineLevel="0" collapsed="false">
      <c r="A8500" s="6" t="n">
        <v>66722.243</v>
      </c>
      <c r="B8500" s="6" t="n">
        <v>2.14578754578755</v>
      </c>
      <c r="C8500" s="6" t="n">
        <v>82</v>
      </c>
      <c r="D8500" s="6" t="n">
        <v>-1</v>
      </c>
      <c r="E8500" s="6" t="n">
        <v>2.15018315018315</v>
      </c>
      <c r="F8500" s="6" t="n">
        <v>0</v>
      </c>
      <c r="G8500" s="6" t="n">
        <v>0.208058608058608</v>
      </c>
      <c r="H8500" s="6" t="str">
        <f aca="false">IF(AND(A8500&gt;=Stimuli!$B$2,A8500&lt;=Stimuli!$C$2),Stimuli!$A$2,IF(AND(A8500&gt;=Stimuli!$B$3,A8500&lt;=Stimuli!$C$3),Stimuli!$A$3,IF(AND(A8500&gt;=Stimuli!$B$4,A8500&lt;=Stimuli!$C$4),Stimuli!$A$4,"")))</f>
        <v>02 e.l.f. - Power Grip Styling (30.03s)</v>
      </c>
      <c r="I8500" s="6" t="n">
        <f aca="false">(B8500-B8499)/((A8500-A8499)/1000)</f>
        <v>-1.12527472527461</v>
      </c>
      <c r="J8500" s="6" t="n">
        <f aca="false">IF(OR(B8500&lt;Rules!$B$2,B8500&gt;Rules!$B$3,ABS(I8500)&gt;Rules!$B$4,OR(B8501&lt;Rules!$B$2,B8501&gt;Rules!$B$3,ABS(I8501)&gt;Rules!$B$4)),1,0)</f>
        <v>0</v>
      </c>
      <c r="K8500" s="6" t="str">
        <f aca="false">IF(F8500=1,COUNTIF($F$2:F8500,1),"")</f>
        <v/>
      </c>
    </row>
    <row r="8501" customFormat="false" ht="15" hidden="false" customHeight="false" outlineLevel="0" collapsed="false">
      <c r="A8501" s="6" t="n">
        <v>66730.0555</v>
      </c>
      <c r="B8501" s="6" t="n">
        <v>2.15311355311355</v>
      </c>
      <c r="C8501" s="6" t="n">
        <v>82</v>
      </c>
      <c r="D8501" s="6" t="n">
        <v>-1</v>
      </c>
      <c r="E8501" s="6" t="n">
        <v>2.15018315018315</v>
      </c>
      <c r="F8501" s="6" t="n">
        <v>0</v>
      </c>
      <c r="G8501" s="6" t="n">
        <v>0.208058608058608</v>
      </c>
      <c r="H8501" s="6" t="str">
        <f aca="false">IF(AND(A8501&gt;=Stimuli!$B$2,A8501&lt;=Stimuli!$C$2),Stimuli!$A$2,IF(AND(A8501&gt;=Stimuli!$B$3,A8501&lt;=Stimuli!$C$3),Stimuli!$A$3,IF(AND(A8501&gt;=Stimuli!$B$4,A8501&lt;=Stimuli!$C$4),Stimuli!$A$4,"")))</f>
        <v>02 e.l.f. - Power Grip Styling (30.03s)</v>
      </c>
      <c r="I8501" s="6" t="n">
        <f aca="false">(B8501-B8500)/((A8501-A8500)/1000)</f>
        <v>0.937728937728878</v>
      </c>
      <c r="J8501" s="6" t="n">
        <f aca="false">IF(OR(B8501&lt;Rules!$B$2,B8501&gt;Rules!$B$3,ABS(I8501)&gt;Rules!$B$4,OR(B8502&lt;Rules!$B$2,B8502&gt;Rules!$B$3,ABS(I8502)&gt;Rules!$B$4)),1,0)</f>
        <v>0</v>
      </c>
      <c r="K8501" s="6" t="str">
        <f aca="false">IF(F8501=1,COUNTIF($F$2:F8501,1),"")</f>
        <v/>
      </c>
    </row>
    <row r="8502" customFormat="false" ht="15" hidden="false" customHeight="false" outlineLevel="0" collapsed="false">
      <c r="A8502" s="6" t="n">
        <v>66737.868</v>
      </c>
      <c r="B8502" s="6" t="n">
        <v>2.14578754578755</v>
      </c>
      <c r="C8502" s="6" t="n">
        <v>82</v>
      </c>
      <c r="D8502" s="6" t="n">
        <v>-1</v>
      </c>
      <c r="E8502" s="6" t="n">
        <v>2.15018315018315</v>
      </c>
      <c r="F8502" s="6" t="n">
        <v>0</v>
      </c>
      <c r="G8502" s="6" t="n">
        <v>0</v>
      </c>
      <c r="H8502" s="6" t="str">
        <f aca="false">IF(AND(A8502&gt;=Stimuli!$B$2,A8502&lt;=Stimuli!$C$2),Stimuli!$A$2,IF(AND(A8502&gt;=Stimuli!$B$3,A8502&lt;=Stimuli!$C$3),Stimuli!$A$3,IF(AND(A8502&gt;=Stimuli!$B$4,A8502&lt;=Stimuli!$C$4),Stimuli!$A$4,"")))</f>
        <v>02 e.l.f. - Power Grip Styling (30.03s)</v>
      </c>
      <c r="I8502" s="6" t="n">
        <f aca="false">(B8502-B8501)/((A8502-A8501)/1000)</f>
        <v>-0.937728937728878</v>
      </c>
      <c r="J8502" s="6" t="n">
        <f aca="false">IF(OR(B8502&lt;Rules!$B$2,B8502&gt;Rules!$B$3,ABS(I8502)&gt;Rules!$B$4,OR(B8503&lt;Rules!$B$2,B8503&gt;Rules!$B$3,ABS(I8503)&gt;Rules!$B$4)),1,0)</f>
        <v>0</v>
      </c>
      <c r="K8502" s="6" t="str">
        <f aca="false">IF(F8502=1,COUNTIF($F$2:F8502,1),"")</f>
        <v/>
      </c>
    </row>
    <row r="8503" customFormat="false" ht="15" hidden="false" customHeight="false" outlineLevel="0" collapsed="false">
      <c r="A8503" s="6" t="n">
        <v>66745.6805</v>
      </c>
      <c r="B8503" s="6" t="n">
        <v>2.15164835164835</v>
      </c>
      <c r="C8503" s="6" t="n">
        <v>82</v>
      </c>
      <c r="D8503" s="6" t="n">
        <v>-1</v>
      </c>
      <c r="E8503" s="6" t="n">
        <v>2.15018315018315</v>
      </c>
      <c r="F8503" s="6" t="n">
        <v>0</v>
      </c>
      <c r="G8503" s="6" t="n">
        <v>0</v>
      </c>
      <c r="H8503" s="6" t="str">
        <f aca="false">IF(AND(A8503&gt;=Stimuli!$B$2,A8503&lt;=Stimuli!$C$2),Stimuli!$A$2,IF(AND(A8503&gt;=Stimuli!$B$3,A8503&lt;=Stimuli!$C$3),Stimuli!$A$3,IF(AND(A8503&gt;=Stimuli!$B$4,A8503&lt;=Stimuli!$C$4),Stimuli!$A$4,"")))</f>
        <v>02 e.l.f. - Power Grip Styling (30.03s)</v>
      </c>
      <c r="I8503" s="6" t="n">
        <f aca="false">(B8503-B8502)/((A8503-A8502)/1000)</f>
        <v>0.750183150183034</v>
      </c>
      <c r="J8503" s="6" t="n">
        <f aca="false">IF(OR(B8503&lt;Rules!$B$2,B8503&gt;Rules!$B$3,ABS(I8503)&gt;Rules!$B$4,OR(B8504&lt;Rules!$B$2,B8504&gt;Rules!$B$3,ABS(I8504)&gt;Rules!$B$4)),1,0)</f>
        <v>0</v>
      </c>
      <c r="K8503" s="6" t="str">
        <f aca="false">IF(F8503=1,COUNTIF($F$2:F8503,1),"")</f>
        <v/>
      </c>
    </row>
    <row r="8504" customFormat="false" ht="15" hidden="false" customHeight="false" outlineLevel="0" collapsed="false">
      <c r="A8504" s="6" t="n">
        <v>66753.493</v>
      </c>
      <c r="B8504" s="6" t="n">
        <v>2.14578754578755</v>
      </c>
      <c r="C8504" s="6" t="n">
        <v>82</v>
      </c>
      <c r="D8504" s="6" t="n">
        <v>-1</v>
      </c>
      <c r="E8504" s="6" t="n">
        <v>2.14871794871795</v>
      </c>
      <c r="F8504" s="6" t="n">
        <v>0</v>
      </c>
      <c r="G8504" s="6" t="n">
        <v>0</v>
      </c>
      <c r="H8504" s="6" t="str">
        <f aca="false">IF(AND(A8504&gt;=Stimuli!$B$2,A8504&lt;=Stimuli!$C$2),Stimuli!$A$2,IF(AND(A8504&gt;=Stimuli!$B$3,A8504&lt;=Stimuli!$C$3),Stimuli!$A$3,IF(AND(A8504&gt;=Stimuli!$B$4,A8504&lt;=Stimuli!$C$4),Stimuli!$A$4,"")))</f>
        <v>02 e.l.f. - Power Grip Styling (30.03s)</v>
      </c>
      <c r="I8504" s="6" t="n">
        <f aca="false">(B8504-B8503)/((A8504-A8503)/1000)</f>
        <v>-0.750183150183034</v>
      </c>
      <c r="J8504" s="6" t="n">
        <f aca="false">IF(OR(B8504&lt;Rules!$B$2,B8504&gt;Rules!$B$3,ABS(I8504)&gt;Rules!$B$4,OR(B8505&lt;Rules!$B$2,B8505&gt;Rules!$B$3,ABS(I8505)&gt;Rules!$B$4)),1,0)</f>
        <v>0</v>
      </c>
      <c r="K8504" s="6" t="str">
        <f aca="false">IF(F8504=1,COUNTIF($F$2:F8504,1),"")</f>
        <v/>
      </c>
    </row>
    <row r="8505" customFormat="false" ht="15" hidden="false" customHeight="false" outlineLevel="0" collapsed="false">
      <c r="A8505" s="6" t="n">
        <v>66761.3055</v>
      </c>
      <c r="B8505" s="6" t="n">
        <v>2.15018315018315</v>
      </c>
      <c r="C8505" s="6" t="n">
        <v>82</v>
      </c>
      <c r="D8505" s="6" t="n">
        <v>-1</v>
      </c>
      <c r="E8505" s="6" t="n">
        <v>2.14871794871795</v>
      </c>
      <c r="F8505" s="6" t="n">
        <v>0</v>
      </c>
      <c r="G8505" s="6" t="n">
        <v>0</v>
      </c>
      <c r="H8505" s="6" t="str">
        <f aca="false">IF(AND(A8505&gt;=Stimuli!$B$2,A8505&lt;=Stimuli!$C$2),Stimuli!$A$2,IF(AND(A8505&gt;=Stimuli!$B$3,A8505&lt;=Stimuli!$C$3),Stimuli!$A$3,IF(AND(A8505&gt;=Stimuli!$B$4,A8505&lt;=Stimuli!$C$4),Stimuli!$A$4,"")))</f>
        <v>02 e.l.f. - Power Grip Styling (30.03s)</v>
      </c>
      <c r="I8505" s="6" t="n">
        <f aca="false">(B8505-B8504)/((A8505-A8504)/1000)</f>
        <v>0.562637362637304</v>
      </c>
      <c r="J8505" s="6" t="n">
        <f aca="false">IF(OR(B8505&lt;Rules!$B$2,B8505&gt;Rules!$B$3,ABS(I8505)&gt;Rules!$B$4,OR(B8506&lt;Rules!$B$2,B8506&gt;Rules!$B$3,ABS(I8506)&gt;Rules!$B$4)),1,0)</f>
        <v>0</v>
      </c>
      <c r="K8505" s="6" t="str">
        <f aca="false">IF(F8505=1,COUNTIF($F$2:F8505,1),"")</f>
        <v/>
      </c>
    </row>
    <row r="8506" customFormat="false" ht="15" hidden="false" customHeight="false" outlineLevel="0" collapsed="false">
      <c r="A8506" s="6" t="n">
        <v>66769.118</v>
      </c>
      <c r="B8506" s="6" t="n">
        <v>2.14725274725275</v>
      </c>
      <c r="C8506" s="6" t="n">
        <v>82</v>
      </c>
      <c r="D8506" s="6" t="n">
        <v>-1</v>
      </c>
      <c r="E8506" s="6" t="n">
        <v>2.14871794871795</v>
      </c>
      <c r="F8506" s="6" t="n">
        <v>0</v>
      </c>
      <c r="G8506" s="6" t="n">
        <v>0</v>
      </c>
      <c r="H8506" s="6" t="str">
        <f aca="false">IF(AND(A8506&gt;=Stimuli!$B$2,A8506&lt;=Stimuli!$C$2),Stimuli!$A$2,IF(AND(A8506&gt;=Stimuli!$B$3,A8506&lt;=Stimuli!$C$3),Stimuli!$A$3,IF(AND(A8506&gt;=Stimuli!$B$4,A8506&lt;=Stimuli!$C$4),Stimuli!$A$4,"")))</f>
        <v>02 e.l.f. - Power Grip Styling (30.03s)</v>
      </c>
      <c r="I8506" s="6" t="n">
        <f aca="false">(B8506-B8505)/((A8506-A8505)/1000)</f>
        <v>-0.375091575091574</v>
      </c>
      <c r="J8506" s="6" t="n">
        <f aca="false">IF(OR(B8506&lt;Rules!$B$2,B8506&gt;Rules!$B$3,ABS(I8506)&gt;Rules!$B$4,OR(B8507&lt;Rules!$B$2,B8507&gt;Rules!$B$3,ABS(I8507)&gt;Rules!$B$4)),1,0)</f>
        <v>0</v>
      </c>
      <c r="K8506" s="6" t="str">
        <f aca="false">IF(F8506=1,COUNTIF($F$2:F8506,1),"")</f>
        <v/>
      </c>
    </row>
    <row r="8507" customFormat="false" ht="15" hidden="false" customHeight="false" outlineLevel="0" collapsed="false">
      <c r="A8507" s="6" t="n">
        <v>66776.9305</v>
      </c>
      <c r="B8507" s="6" t="n">
        <v>2.14725274725275</v>
      </c>
      <c r="C8507" s="6" t="n">
        <v>82</v>
      </c>
      <c r="D8507" s="6" t="n">
        <v>-1</v>
      </c>
      <c r="E8507" s="6" t="n">
        <v>2.14725274725275</v>
      </c>
      <c r="F8507" s="6" t="n">
        <v>0</v>
      </c>
      <c r="G8507" s="6" t="n">
        <v>0</v>
      </c>
      <c r="H8507" s="6" t="str">
        <f aca="false">IF(AND(A8507&gt;=Stimuli!$B$2,A8507&lt;=Stimuli!$C$2),Stimuli!$A$2,IF(AND(A8507&gt;=Stimuli!$B$3,A8507&lt;=Stimuli!$C$3),Stimuli!$A$3,IF(AND(A8507&gt;=Stimuli!$B$4,A8507&lt;=Stimuli!$C$4),Stimuli!$A$4,"")))</f>
        <v>02 e.l.f. - Power Grip Styling (30.03s)</v>
      </c>
      <c r="I8507" s="6" t="n">
        <f aca="false">(B8507-B8506)/((A8507-A8506)/1000)</f>
        <v>0</v>
      </c>
      <c r="J8507" s="6" t="n">
        <f aca="false">IF(OR(B8507&lt;Rules!$B$2,B8507&gt;Rules!$B$3,ABS(I8507)&gt;Rules!$B$4,OR(B8508&lt;Rules!$B$2,B8508&gt;Rules!$B$3,ABS(I8508)&gt;Rules!$B$4)),1,0)</f>
        <v>0</v>
      </c>
      <c r="K8507" s="6" t="str">
        <f aca="false">IF(F8507=1,COUNTIF($F$2:F8507,1),"")</f>
        <v/>
      </c>
    </row>
    <row r="8508" customFormat="false" ht="15" hidden="false" customHeight="false" outlineLevel="0" collapsed="false">
      <c r="A8508" s="6" t="n">
        <v>66784.743</v>
      </c>
      <c r="B8508" s="6" t="n">
        <v>2.14725274725275</v>
      </c>
      <c r="C8508" s="6" t="n">
        <v>82</v>
      </c>
      <c r="D8508" s="6" t="n">
        <v>-1</v>
      </c>
      <c r="E8508" s="6" t="n">
        <v>2.14725274725275</v>
      </c>
      <c r="F8508" s="6" t="n">
        <v>0</v>
      </c>
      <c r="G8508" s="6" t="n">
        <v>0</v>
      </c>
      <c r="H8508" s="6" t="str">
        <f aca="false">IF(AND(A8508&gt;=Stimuli!$B$2,A8508&lt;=Stimuli!$C$2),Stimuli!$A$2,IF(AND(A8508&gt;=Stimuli!$B$3,A8508&lt;=Stimuli!$C$3),Stimuli!$A$3,IF(AND(A8508&gt;=Stimuli!$B$4,A8508&lt;=Stimuli!$C$4),Stimuli!$A$4,"")))</f>
        <v>02 e.l.f. - Power Grip Styling (30.03s)</v>
      </c>
      <c r="I8508" s="6" t="n">
        <f aca="false">(B8508-B8507)/((A8508-A8507)/1000)</f>
        <v>0</v>
      </c>
      <c r="J8508" s="6" t="n">
        <f aca="false">IF(OR(B8508&lt;Rules!$B$2,B8508&gt;Rules!$B$3,ABS(I8508)&gt;Rules!$B$4,OR(B8509&lt;Rules!$B$2,B8509&gt;Rules!$B$3,ABS(I8509)&gt;Rules!$B$4)),1,0)</f>
        <v>0</v>
      </c>
      <c r="K8508" s="6" t="str">
        <f aca="false">IF(F8508=1,COUNTIF($F$2:F8508,1),"")</f>
        <v/>
      </c>
    </row>
    <row r="8509" customFormat="false" ht="15" hidden="false" customHeight="false" outlineLevel="0" collapsed="false">
      <c r="A8509" s="6" t="n">
        <v>66792.5555</v>
      </c>
      <c r="B8509" s="6" t="n">
        <v>2.14578754578755</v>
      </c>
      <c r="C8509" s="6" t="n">
        <v>82</v>
      </c>
      <c r="D8509" s="6" t="n">
        <v>-1</v>
      </c>
      <c r="E8509" s="6" t="n">
        <v>2.14725274725275</v>
      </c>
      <c r="F8509" s="6" t="n">
        <v>0</v>
      </c>
      <c r="G8509" s="6" t="n">
        <v>0</v>
      </c>
      <c r="H8509" s="6" t="str">
        <f aca="false">IF(AND(A8509&gt;=Stimuli!$B$2,A8509&lt;=Stimuli!$C$2),Stimuli!$A$2,IF(AND(A8509&gt;=Stimuli!$B$3,A8509&lt;=Stimuli!$C$3),Stimuli!$A$3,IF(AND(A8509&gt;=Stimuli!$B$4,A8509&lt;=Stimuli!$C$4),Stimuli!$A$4,"")))</f>
        <v>02 e.l.f. - Power Grip Styling (30.03s)</v>
      </c>
      <c r="I8509" s="6" t="n">
        <f aca="false">(B8509-B8508)/((A8509-A8508)/1000)</f>
        <v>-0.18754578754573</v>
      </c>
      <c r="J8509" s="6" t="n">
        <f aca="false">IF(OR(B8509&lt;Rules!$B$2,B8509&gt;Rules!$B$3,ABS(I8509)&gt;Rules!$B$4,OR(B8510&lt;Rules!$B$2,B8510&gt;Rules!$B$3,ABS(I8510)&gt;Rules!$B$4)),1,0)</f>
        <v>0</v>
      </c>
      <c r="K8509" s="6" t="str">
        <f aca="false">IF(F8509=1,COUNTIF($F$2:F8509,1),"")</f>
        <v/>
      </c>
    </row>
    <row r="8510" customFormat="false" ht="15" hidden="false" customHeight="false" outlineLevel="0" collapsed="false">
      <c r="A8510" s="6" t="n">
        <v>66800.368</v>
      </c>
      <c r="B8510" s="6" t="n">
        <v>2.14871794871795</v>
      </c>
      <c r="C8510" s="6" t="n">
        <v>82</v>
      </c>
      <c r="D8510" s="6" t="n">
        <v>-1</v>
      </c>
      <c r="E8510" s="6" t="n">
        <v>2.14725274725275</v>
      </c>
      <c r="F8510" s="6" t="n">
        <v>0</v>
      </c>
      <c r="G8510" s="6" t="n">
        <v>0</v>
      </c>
      <c r="H8510" s="6" t="str">
        <f aca="false">IF(AND(A8510&gt;=Stimuli!$B$2,A8510&lt;=Stimuli!$C$2),Stimuli!$A$2,IF(AND(A8510&gt;=Stimuli!$B$3,A8510&lt;=Stimuli!$C$3),Stimuli!$A$3,IF(AND(A8510&gt;=Stimuli!$B$4,A8510&lt;=Stimuli!$C$4),Stimuli!$A$4,"")))</f>
        <v>02 e.l.f. - Power Grip Styling (30.03s)</v>
      </c>
      <c r="I8510" s="6" t="n">
        <f aca="false">(B8510-B8509)/((A8510-A8509)/1000)</f>
        <v>0.375091575091574</v>
      </c>
      <c r="J8510" s="6" t="n">
        <f aca="false">IF(OR(B8510&lt;Rules!$B$2,B8510&gt;Rules!$B$3,ABS(I8510)&gt;Rules!$B$4,OR(B8511&lt;Rules!$B$2,B8511&gt;Rules!$B$3,ABS(I8511)&gt;Rules!$B$4)),1,0)</f>
        <v>0</v>
      </c>
      <c r="K8510" s="6" t="str">
        <f aca="false">IF(F8510=1,COUNTIF($F$2:F8510,1),"")</f>
        <v/>
      </c>
    </row>
    <row r="8511" customFormat="false" ht="15" hidden="false" customHeight="false" outlineLevel="0" collapsed="false">
      <c r="A8511" s="6" t="n">
        <v>66808.1805</v>
      </c>
      <c r="B8511" s="6" t="n">
        <v>2.14432234432234</v>
      </c>
      <c r="C8511" s="6" t="n">
        <v>82</v>
      </c>
      <c r="D8511" s="6" t="n">
        <v>-1</v>
      </c>
      <c r="E8511" s="6" t="n">
        <v>2.14725274725275</v>
      </c>
      <c r="F8511" s="6" t="n">
        <v>0</v>
      </c>
      <c r="G8511" s="6" t="n">
        <v>0</v>
      </c>
      <c r="H8511" s="6" t="str">
        <f aca="false">IF(AND(A8511&gt;=Stimuli!$B$2,A8511&lt;=Stimuli!$C$2),Stimuli!$A$2,IF(AND(A8511&gt;=Stimuli!$B$3,A8511&lt;=Stimuli!$C$3),Stimuli!$A$3,IF(AND(A8511&gt;=Stimuli!$B$4,A8511&lt;=Stimuli!$C$4),Stimuli!$A$4,"")))</f>
        <v>02 e.l.f. - Power Grip Styling (30.03s)</v>
      </c>
      <c r="I8511" s="6" t="n">
        <f aca="false">(B8511-B8510)/((A8511-A8510)/1000)</f>
        <v>-0.562637362637474</v>
      </c>
      <c r="J8511" s="6" t="n">
        <f aca="false">IF(OR(B8511&lt;Rules!$B$2,B8511&gt;Rules!$B$3,ABS(I8511)&gt;Rules!$B$4,OR(B8512&lt;Rules!$B$2,B8512&gt;Rules!$B$3,ABS(I8512)&gt;Rules!$B$4)),1,0)</f>
        <v>0</v>
      </c>
      <c r="K8511" s="6" t="str">
        <f aca="false">IF(F8511=1,COUNTIF($F$2:F8511,1),"")</f>
        <v/>
      </c>
    </row>
    <row r="8512" customFormat="false" ht="15" hidden="false" customHeight="false" outlineLevel="0" collapsed="false">
      <c r="A8512" s="6" t="n">
        <v>66815.993</v>
      </c>
      <c r="B8512" s="6" t="n">
        <v>2.15018315018315</v>
      </c>
      <c r="C8512" s="6" t="n">
        <v>82</v>
      </c>
      <c r="D8512" s="6" t="n">
        <v>-1</v>
      </c>
      <c r="E8512" s="6" t="n">
        <v>2.14578754578755</v>
      </c>
      <c r="F8512" s="6" t="n">
        <v>0</v>
      </c>
      <c r="G8512" s="6" t="n">
        <v>0</v>
      </c>
      <c r="H8512" s="6" t="str">
        <f aca="false">IF(AND(A8512&gt;=Stimuli!$B$2,A8512&lt;=Stimuli!$C$2),Stimuli!$A$2,IF(AND(A8512&gt;=Stimuli!$B$3,A8512&lt;=Stimuli!$C$3),Stimuli!$A$3,IF(AND(A8512&gt;=Stimuli!$B$4,A8512&lt;=Stimuli!$C$4),Stimuli!$A$4,"")))</f>
        <v>02 e.l.f. - Power Grip Styling (30.03s)</v>
      </c>
      <c r="I8512" s="6" t="n">
        <f aca="false">(B8512-B8511)/((A8512-A8511)/1000)</f>
        <v>0.750183150183204</v>
      </c>
      <c r="J8512" s="6" t="n">
        <f aca="false">IF(OR(B8512&lt;Rules!$B$2,B8512&gt;Rules!$B$3,ABS(I8512)&gt;Rules!$B$4,OR(B8513&lt;Rules!$B$2,B8513&gt;Rules!$B$3,ABS(I8513)&gt;Rules!$B$4)),1,0)</f>
        <v>0</v>
      </c>
      <c r="K8512" s="6" t="str">
        <f aca="false">IF(F8512=1,COUNTIF($F$2:F8512,1),"")</f>
        <v/>
      </c>
    </row>
    <row r="8513" customFormat="false" ht="15" hidden="false" customHeight="false" outlineLevel="0" collapsed="false">
      <c r="A8513" s="6" t="n">
        <v>66823.8055</v>
      </c>
      <c r="B8513" s="6" t="n">
        <v>2.14285714285714</v>
      </c>
      <c r="C8513" s="6" t="n">
        <v>82</v>
      </c>
      <c r="D8513" s="6" t="n">
        <v>-1</v>
      </c>
      <c r="E8513" s="6" t="n">
        <v>2.14578754578755</v>
      </c>
      <c r="F8513" s="6" t="n">
        <v>0</v>
      </c>
      <c r="G8513" s="6" t="n">
        <v>0</v>
      </c>
      <c r="H8513" s="6" t="str">
        <f aca="false">IF(AND(A8513&gt;=Stimuli!$B$2,A8513&lt;=Stimuli!$C$2),Stimuli!$A$2,IF(AND(A8513&gt;=Stimuli!$B$3,A8513&lt;=Stimuli!$C$3),Stimuli!$A$3,IF(AND(A8513&gt;=Stimuli!$B$4,A8513&lt;=Stimuli!$C$4),Stimuli!$A$4,"")))</f>
        <v>02 e.l.f. - Power Grip Styling (30.03s)</v>
      </c>
      <c r="I8513" s="6" t="n">
        <f aca="false">(B8513-B8512)/((A8513-A8512)/1000)</f>
        <v>-0.937728937728934</v>
      </c>
      <c r="J8513" s="6" t="n">
        <f aca="false">IF(OR(B8513&lt;Rules!$B$2,B8513&gt;Rules!$B$3,ABS(I8513)&gt;Rules!$B$4,OR(B8514&lt;Rules!$B$2,B8514&gt;Rules!$B$3,ABS(I8514)&gt;Rules!$B$4)),1,0)</f>
        <v>0</v>
      </c>
      <c r="K8513" s="6" t="str">
        <f aca="false">IF(F8513=1,COUNTIF($F$2:F8513,1),"")</f>
        <v/>
      </c>
    </row>
    <row r="8514" customFormat="false" ht="15" hidden="false" customHeight="false" outlineLevel="0" collapsed="false">
      <c r="A8514" s="6" t="n">
        <v>66831.618</v>
      </c>
      <c r="B8514" s="6" t="n">
        <v>2.15018315018315</v>
      </c>
      <c r="C8514" s="6" t="n">
        <v>82</v>
      </c>
      <c r="D8514" s="6" t="n">
        <v>-1</v>
      </c>
      <c r="E8514" s="6" t="n">
        <v>2.14578754578755</v>
      </c>
      <c r="F8514" s="6" t="n">
        <v>0</v>
      </c>
      <c r="G8514" s="6" t="n">
        <v>0</v>
      </c>
      <c r="H8514" s="6" t="str">
        <f aca="false">IF(AND(A8514&gt;=Stimuli!$B$2,A8514&lt;=Stimuli!$C$2),Stimuli!$A$2,IF(AND(A8514&gt;=Stimuli!$B$3,A8514&lt;=Stimuli!$C$3),Stimuli!$A$3,IF(AND(A8514&gt;=Stimuli!$B$4,A8514&lt;=Stimuli!$C$4),Stimuli!$A$4,"")))</f>
        <v>02 e.l.f. - Power Grip Styling (30.03s)</v>
      </c>
      <c r="I8514" s="6" t="n">
        <f aca="false">(B8514-B8513)/((A8514-A8513)/1000)</f>
        <v>0.937728937728934</v>
      </c>
      <c r="J8514" s="6" t="n">
        <f aca="false">IF(OR(B8514&lt;Rules!$B$2,B8514&gt;Rules!$B$3,ABS(I8514)&gt;Rules!$B$4,OR(B8515&lt;Rules!$B$2,B8515&gt;Rules!$B$3,ABS(I8515)&gt;Rules!$B$4)),1,0)</f>
        <v>0</v>
      </c>
      <c r="K8514" s="6" t="str">
        <f aca="false">IF(F8514=1,COUNTIF($F$2:F8514,1),"")</f>
        <v/>
      </c>
    </row>
    <row r="8515" customFormat="false" ht="15" hidden="false" customHeight="false" outlineLevel="0" collapsed="false">
      <c r="A8515" s="6" t="n">
        <v>66839.4305</v>
      </c>
      <c r="B8515" s="6" t="n">
        <v>2.14139194139194</v>
      </c>
      <c r="C8515" s="6" t="n">
        <v>82</v>
      </c>
      <c r="D8515" s="6" t="n">
        <v>-1</v>
      </c>
      <c r="E8515" s="6" t="n">
        <v>2.14578754578755</v>
      </c>
      <c r="F8515" s="6" t="n">
        <v>0</v>
      </c>
      <c r="G8515" s="6" t="n">
        <v>0</v>
      </c>
      <c r="H8515" s="6" t="str">
        <f aca="false">IF(AND(A8515&gt;=Stimuli!$B$2,A8515&lt;=Stimuli!$C$2),Stimuli!$A$2,IF(AND(A8515&gt;=Stimuli!$B$3,A8515&lt;=Stimuli!$C$3),Stimuli!$A$3,IF(AND(A8515&gt;=Stimuli!$B$4,A8515&lt;=Stimuli!$C$4),Stimuli!$A$4,"")))</f>
        <v>02 e.l.f. - Power Grip Styling (30.03s)</v>
      </c>
      <c r="I8515" s="6" t="n">
        <f aca="false">(B8515-B8514)/((A8515-A8514)/1000)</f>
        <v>-1.12527472527478</v>
      </c>
      <c r="J8515" s="6" t="n">
        <f aca="false">IF(OR(B8515&lt;Rules!$B$2,B8515&gt;Rules!$B$3,ABS(I8515)&gt;Rules!$B$4,OR(B8516&lt;Rules!$B$2,B8516&gt;Rules!$B$3,ABS(I8516)&gt;Rules!$B$4)),1,0)</f>
        <v>0</v>
      </c>
      <c r="K8515" s="6" t="str">
        <f aca="false">IF(F8515=1,COUNTIF($F$2:F8515,1),"")</f>
        <v/>
      </c>
    </row>
    <row r="8516" customFormat="false" ht="15" hidden="false" customHeight="false" outlineLevel="0" collapsed="false">
      <c r="A8516" s="6" t="n">
        <v>66847.243</v>
      </c>
      <c r="B8516" s="6" t="n">
        <v>2.15018315018315</v>
      </c>
      <c r="C8516" s="6" t="n">
        <v>82</v>
      </c>
      <c r="D8516" s="6" t="n">
        <v>-1</v>
      </c>
      <c r="E8516" s="6" t="n">
        <v>2.14578754578755</v>
      </c>
      <c r="F8516" s="6" t="n">
        <v>0</v>
      </c>
      <c r="G8516" s="6" t="n">
        <v>0</v>
      </c>
      <c r="H8516" s="6" t="str">
        <f aca="false">IF(AND(A8516&gt;=Stimuli!$B$2,A8516&lt;=Stimuli!$C$2),Stimuli!$A$2,IF(AND(A8516&gt;=Stimuli!$B$3,A8516&lt;=Stimuli!$C$3),Stimuli!$A$3,IF(AND(A8516&gt;=Stimuli!$B$4,A8516&lt;=Stimuli!$C$4),Stimuli!$A$4,"")))</f>
        <v>02 e.l.f. - Power Grip Styling (30.03s)</v>
      </c>
      <c r="I8516" s="6" t="n">
        <f aca="false">(B8516-B8515)/((A8516-A8515)/1000)</f>
        <v>1.12527472527478</v>
      </c>
      <c r="J8516" s="6" t="n">
        <f aca="false">IF(OR(B8516&lt;Rules!$B$2,B8516&gt;Rules!$B$3,ABS(I8516)&gt;Rules!$B$4,OR(B8517&lt;Rules!$B$2,B8517&gt;Rules!$B$3,ABS(I8517)&gt;Rules!$B$4)),1,0)</f>
        <v>0</v>
      </c>
      <c r="K8516" s="6" t="str">
        <f aca="false">IF(F8516=1,COUNTIF($F$2:F8516,1),"")</f>
        <v/>
      </c>
    </row>
    <row r="8517" customFormat="false" ht="15" hidden="false" customHeight="false" outlineLevel="0" collapsed="false">
      <c r="A8517" s="6" t="n">
        <v>66855.0555</v>
      </c>
      <c r="B8517" s="6" t="n">
        <v>2.14139194139194</v>
      </c>
      <c r="C8517" s="6" t="n">
        <v>82</v>
      </c>
      <c r="D8517" s="6" t="n">
        <v>-1</v>
      </c>
      <c r="E8517" s="6" t="n">
        <v>2.14578754578755</v>
      </c>
      <c r="F8517" s="6" t="n">
        <v>0</v>
      </c>
      <c r="G8517" s="6" t="n">
        <v>0</v>
      </c>
      <c r="H8517" s="6" t="str">
        <f aca="false">IF(AND(A8517&gt;=Stimuli!$B$2,A8517&lt;=Stimuli!$C$2),Stimuli!$A$2,IF(AND(A8517&gt;=Stimuli!$B$3,A8517&lt;=Stimuli!$C$3),Stimuli!$A$3,IF(AND(A8517&gt;=Stimuli!$B$4,A8517&lt;=Stimuli!$C$4),Stimuli!$A$4,"")))</f>
        <v>02 e.l.f. - Power Grip Styling (30.03s)</v>
      </c>
      <c r="I8517" s="6" t="n">
        <f aca="false">(B8517-B8516)/((A8517-A8516)/1000)</f>
        <v>-1.12527472527478</v>
      </c>
      <c r="J8517" s="6" t="n">
        <f aca="false">IF(OR(B8517&lt;Rules!$B$2,B8517&gt;Rules!$B$3,ABS(I8517)&gt;Rules!$B$4,OR(B8518&lt;Rules!$B$2,B8518&gt;Rules!$B$3,ABS(I8518)&gt;Rules!$B$4)),1,0)</f>
        <v>0</v>
      </c>
      <c r="K8517" s="6" t="str">
        <f aca="false">IF(F8517=1,COUNTIF($F$2:F8517,1),"")</f>
        <v/>
      </c>
    </row>
    <row r="8518" customFormat="false" ht="15" hidden="false" customHeight="false" outlineLevel="0" collapsed="false">
      <c r="A8518" s="6" t="n">
        <v>66862.868</v>
      </c>
      <c r="B8518" s="6" t="n">
        <v>2.14871794871795</v>
      </c>
      <c r="C8518" s="6" t="n">
        <v>82</v>
      </c>
      <c r="D8518" s="6" t="n">
        <v>-1</v>
      </c>
      <c r="E8518" s="6" t="n">
        <v>2.14578754578755</v>
      </c>
      <c r="F8518" s="6" t="n">
        <v>0</v>
      </c>
      <c r="G8518" s="6" t="n">
        <v>0</v>
      </c>
      <c r="H8518" s="6" t="str">
        <f aca="false">IF(AND(A8518&gt;=Stimuli!$B$2,A8518&lt;=Stimuli!$C$2),Stimuli!$A$2,IF(AND(A8518&gt;=Stimuli!$B$3,A8518&lt;=Stimuli!$C$3),Stimuli!$A$3,IF(AND(A8518&gt;=Stimuli!$B$4,A8518&lt;=Stimuli!$C$4),Stimuli!$A$4,"")))</f>
        <v>02 e.l.f. - Power Grip Styling (30.03s)</v>
      </c>
      <c r="I8518" s="6" t="n">
        <f aca="false">(B8518-B8517)/((A8518-A8517)/1000)</f>
        <v>0.937728937729048</v>
      </c>
      <c r="J8518" s="6" t="n">
        <f aca="false">IF(OR(B8518&lt;Rules!$B$2,B8518&gt;Rules!$B$3,ABS(I8518)&gt;Rules!$B$4,OR(B8519&lt;Rules!$B$2,B8519&gt;Rules!$B$3,ABS(I8519)&gt;Rules!$B$4)),1,0)</f>
        <v>0</v>
      </c>
      <c r="K8518" s="6" t="str">
        <f aca="false">IF(F8518=1,COUNTIF($F$2:F8518,1),"")</f>
        <v/>
      </c>
    </row>
    <row r="8519" customFormat="false" ht="15" hidden="false" customHeight="false" outlineLevel="0" collapsed="false">
      <c r="A8519" s="6" t="n">
        <v>66870.6805</v>
      </c>
      <c r="B8519" s="6" t="n">
        <v>2.14139194139194</v>
      </c>
      <c r="C8519" s="6" t="n">
        <v>82</v>
      </c>
      <c r="D8519" s="6" t="n">
        <v>-1</v>
      </c>
      <c r="E8519" s="6" t="n">
        <v>2.14578754578755</v>
      </c>
      <c r="F8519" s="6" t="n">
        <v>0</v>
      </c>
      <c r="G8519" s="6" t="n">
        <v>0</v>
      </c>
      <c r="H8519" s="6" t="str">
        <f aca="false">IF(AND(A8519&gt;=Stimuli!$B$2,A8519&lt;=Stimuli!$C$2),Stimuli!$A$2,IF(AND(A8519&gt;=Stimuli!$B$3,A8519&lt;=Stimuli!$C$3),Stimuli!$A$3,IF(AND(A8519&gt;=Stimuli!$B$4,A8519&lt;=Stimuli!$C$4),Stimuli!$A$4,"")))</f>
        <v>02 e.l.f. - Power Grip Styling (30.03s)</v>
      </c>
      <c r="I8519" s="6" t="n">
        <f aca="false">(B8519-B8518)/((A8519-A8518)/1000)</f>
        <v>-0.937728937729048</v>
      </c>
      <c r="J8519" s="6" t="n">
        <f aca="false">IF(OR(B8519&lt;Rules!$B$2,B8519&gt;Rules!$B$3,ABS(I8519)&gt;Rules!$B$4,OR(B8520&lt;Rules!$B$2,B8520&gt;Rules!$B$3,ABS(I8520)&gt;Rules!$B$4)),1,0)</f>
        <v>0</v>
      </c>
      <c r="K8519" s="6" t="str">
        <f aca="false">IF(F8519=1,COUNTIF($F$2:F8519,1),"")</f>
        <v/>
      </c>
    </row>
    <row r="8520" customFormat="false" ht="15" hidden="false" customHeight="false" outlineLevel="0" collapsed="false">
      <c r="A8520" s="6" t="n">
        <v>66878.493</v>
      </c>
      <c r="B8520" s="6" t="n">
        <v>2.14725274725275</v>
      </c>
      <c r="C8520" s="6" t="n">
        <v>82</v>
      </c>
      <c r="D8520" s="6" t="n">
        <v>-1</v>
      </c>
      <c r="E8520" s="6" t="n">
        <v>2.14578754578755</v>
      </c>
      <c r="F8520" s="6" t="n">
        <v>0</v>
      </c>
      <c r="G8520" s="6" t="n">
        <v>0</v>
      </c>
      <c r="H8520" s="6" t="str">
        <f aca="false">IF(AND(A8520&gt;=Stimuli!$B$2,A8520&lt;=Stimuli!$C$2),Stimuli!$A$2,IF(AND(A8520&gt;=Stimuli!$B$3,A8520&lt;=Stimuli!$C$3),Stimuli!$A$3,IF(AND(A8520&gt;=Stimuli!$B$4,A8520&lt;=Stimuli!$C$4),Stimuli!$A$4,"")))</f>
        <v>02 e.l.f. - Power Grip Styling (30.03s)</v>
      </c>
      <c r="I8520" s="6" t="n">
        <f aca="false">(B8520-B8519)/((A8520-A8519)/1000)</f>
        <v>0.750183150183204</v>
      </c>
      <c r="J8520" s="6" t="n">
        <f aca="false">IF(OR(B8520&lt;Rules!$B$2,B8520&gt;Rules!$B$3,ABS(I8520)&gt;Rules!$B$4,OR(B8521&lt;Rules!$B$2,B8521&gt;Rules!$B$3,ABS(I8521)&gt;Rules!$B$4)),1,0)</f>
        <v>0</v>
      </c>
      <c r="K8520" s="6" t="str">
        <f aca="false">IF(F8520=1,COUNTIF($F$2:F8520,1),"")</f>
        <v/>
      </c>
    </row>
    <row r="8521" customFormat="false" ht="15" hidden="false" customHeight="false" outlineLevel="0" collapsed="false">
      <c r="A8521" s="6" t="n">
        <v>66886.3055</v>
      </c>
      <c r="B8521" s="6" t="n">
        <v>2.14285714285714</v>
      </c>
      <c r="C8521" s="6" t="n">
        <v>82</v>
      </c>
      <c r="D8521" s="6" t="n">
        <v>-1</v>
      </c>
      <c r="E8521" s="6" t="n">
        <v>2.14432234432234</v>
      </c>
      <c r="F8521" s="6" t="n">
        <v>0</v>
      </c>
      <c r="G8521" s="6" t="n">
        <v>0</v>
      </c>
      <c r="H8521" s="6" t="str">
        <f aca="false">IF(AND(A8521&gt;=Stimuli!$B$2,A8521&lt;=Stimuli!$C$2),Stimuli!$A$2,IF(AND(A8521&gt;=Stimuli!$B$3,A8521&lt;=Stimuli!$C$3),Stimuli!$A$3,IF(AND(A8521&gt;=Stimuli!$B$4,A8521&lt;=Stimuli!$C$4),Stimuli!$A$4,"")))</f>
        <v>02 e.l.f. - Power Grip Styling (30.03s)</v>
      </c>
      <c r="I8521" s="6" t="n">
        <f aca="false">(B8521-B8520)/((A8521-A8520)/1000)</f>
        <v>-0.562637362637361</v>
      </c>
      <c r="J8521" s="6" t="n">
        <f aca="false">IF(OR(B8521&lt;Rules!$B$2,B8521&gt;Rules!$B$3,ABS(I8521)&gt;Rules!$B$4,OR(B8522&lt;Rules!$B$2,B8522&gt;Rules!$B$3,ABS(I8522)&gt;Rules!$B$4)),1,0)</f>
        <v>0</v>
      </c>
      <c r="K8521" s="6" t="str">
        <f aca="false">IF(F8521=1,COUNTIF($F$2:F8521,1),"")</f>
        <v/>
      </c>
    </row>
    <row r="8522" customFormat="false" ht="15" hidden="false" customHeight="false" outlineLevel="0" collapsed="false">
      <c r="A8522" s="6" t="n">
        <v>66894.118</v>
      </c>
      <c r="B8522" s="6" t="n">
        <v>2.14578754578755</v>
      </c>
      <c r="C8522" s="6" t="n">
        <v>82</v>
      </c>
      <c r="D8522" s="6" t="n">
        <v>-1</v>
      </c>
      <c r="E8522" s="6" t="n">
        <v>2.14432234432234</v>
      </c>
      <c r="F8522" s="6" t="n">
        <v>0</v>
      </c>
      <c r="G8522" s="6" t="n">
        <v>0</v>
      </c>
      <c r="H8522" s="6" t="str">
        <f aca="false">IF(AND(A8522&gt;=Stimuli!$B$2,A8522&lt;=Stimuli!$C$2),Stimuli!$A$2,IF(AND(A8522&gt;=Stimuli!$B$3,A8522&lt;=Stimuli!$C$3),Stimuli!$A$3,IF(AND(A8522&gt;=Stimuli!$B$4,A8522&lt;=Stimuli!$C$4),Stimuli!$A$4,"")))</f>
        <v>02 e.l.f. - Power Grip Styling (30.03s)</v>
      </c>
      <c r="I8522" s="6" t="n">
        <f aca="false">(B8522-B8521)/((A8522-A8521)/1000)</f>
        <v>0.375091575091631</v>
      </c>
      <c r="J8522" s="6" t="n">
        <f aca="false">IF(OR(B8522&lt;Rules!$B$2,B8522&gt;Rules!$B$3,ABS(I8522)&gt;Rules!$B$4,OR(B8523&lt;Rules!$B$2,B8523&gt;Rules!$B$3,ABS(I8523)&gt;Rules!$B$4)),1,0)</f>
        <v>0</v>
      </c>
      <c r="K8522" s="6" t="str">
        <f aca="false">IF(F8522=1,COUNTIF($F$2:F8522,1),"")</f>
        <v/>
      </c>
    </row>
    <row r="8523" customFormat="false" ht="15" hidden="false" customHeight="false" outlineLevel="0" collapsed="false">
      <c r="A8523" s="6" t="n">
        <v>66901.9305</v>
      </c>
      <c r="B8523" s="6" t="n">
        <v>2.14285714285714</v>
      </c>
      <c r="C8523" s="6" t="n">
        <v>82</v>
      </c>
      <c r="D8523" s="6" t="n">
        <v>-1</v>
      </c>
      <c r="E8523" s="6" t="n">
        <v>2.14285714285714</v>
      </c>
      <c r="F8523" s="6" t="n">
        <v>0</v>
      </c>
      <c r="G8523" s="6" t="n">
        <v>0</v>
      </c>
      <c r="H8523" s="6" t="str">
        <f aca="false">IF(AND(A8523&gt;=Stimuli!$B$2,A8523&lt;=Stimuli!$C$2),Stimuli!$A$2,IF(AND(A8523&gt;=Stimuli!$B$3,A8523&lt;=Stimuli!$C$3),Stimuli!$A$3,IF(AND(A8523&gt;=Stimuli!$B$4,A8523&lt;=Stimuli!$C$4),Stimuli!$A$4,"")))</f>
        <v>02 e.l.f. - Power Grip Styling (30.03s)</v>
      </c>
      <c r="I8523" s="6" t="n">
        <f aca="false">(B8523-B8522)/((A8523-A8522)/1000)</f>
        <v>-0.375091575091631</v>
      </c>
      <c r="J8523" s="6" t="n">
        <f aca="false">IF(OR(B8523&lt;Rules!$B$2,B8523&gt;Rules!$B$3,ABS(I8523)&gt;Rules!$B$4,OR(B8524&lt;Rules!$B$2,B8524&gt;Rules!$B$3,ABS(I8524)&gt;Rules!$B$4)),1,0)</f>
        <v>0</v>
      </c>
      <c r="K8523" s="6" t="str">
        <f aca="false">IF(F8523=1,COUNTIF($F$2:F8523,1),"")</f>
        <v/>
      </c>
    </row>
    <row r="8524" customFormat="false" ht="15" hidden="false" customHeight="false" outlineLevel="0" collapsed="false">
      <c r="A8524" s="6" t="n">
        <v>66909.743</v>
      </c>
      <c r="B8524" s="6" t="n">
        <v>2.14285714285714</v>
      </c>
      <c r="C8524" s="6" t="n">
        <v>82</v>
      </c>
      <c r="D8524" s="6" t="n">
        <v>-1</v>
      </c>
      <c r="E8524" s="6" t="n">
        <v>2.14285714285714</v>
      </c>
      <c r="F8524" s="6" t="n">
        <v>0</v>
      </c>
      <c r="G8524" s="6" t="n">
        <v>0</v>
      </c>
      <c r="H8524" s="6" t="str">
        <f aca="false">IF(AND(A8524&gt;=Stimuli!$B$2,A8524&lt;=Stimuli!$C$2),Stimuli!$A$2,IF(AND(A8524&gt;=Stimuli!$B$3,A8524&lt;=Stimuli!$C$3),Stimuli!$A$3,IF(AND(A8524&gt;=Stimuli!$B$4,A8524&lt;=Stimuli!$C$4),Stimuli!$A$4,"")))</f>
        <v>02 e.l.f. - Power Grip Styling (30.03s)</v>
      </c>
      <c r="I8524" s="6" t="n">
        <f aca="false">(B8524-B8523)/((A8524-A8523)/1000)</f>
        <v>0</v>
      </c>
      <c r="J8524" s="6" t="n">
        <f aca="false">IF(OR(B8524&lt;Rules!$B$2,B8524&gt;Rules!$B$3,ABS(I8524)&gt;Rules!$B$4,OR(B8525&lt;Rules!$B$2,B8525&gt;Rules!$B$3,ABS(I8525)&gt;Rules!$B$4)),1,0)</f>
        <v>0</v>
      </c>
      <c r="K8524" s="6" t="str">
        <f aca="false">IF(F8524=1,COUNTIF($F$2:F8524,1),"")</f>
        <v/>
      </c>
    </row>
    <row r="8525" customFormat="false" ht="15" hidden="false" customHeight="false" outlineLevel="0" collapsed="false">
      <c r="A8525" s="6" t="n">
        <v>66917.5555</v>
      </c>
      <c r="B8525" s="6" t="n">
        <v>2.14432234432234</v>
      </c>
      <c r="C8525" s="6" t="n">
        <v>82</v>
      </c>
      <c r="D8525" s="6" t="n">
        <v>-1</v>
      </c>
      <c r="E8525" s="6" t="n">
        <v>2.14285714285714</v>
      </c>
      <c r="F8525" s="6" t="n">
        <v>0</v>
      </c>
      <c r="G8525" s="6" t="n">
        <v>0</v>
      </c>
      <c r="H8525" s="6" t="str">
        <f aca="false">IF(AND(A8525&gt;=Stimuli!$B$2,A8525&lt;=Stimuli!$C$2),Stimuli!$A$2,IF(AND(A8525&gt;=Stimuli!$B$3,A8525&lt;=Stimuli!$C$3),Stimuli!$A$3,IF(AND(A8525&gt;=Stimuli!$B$4,A8525&lt;=Stimuli!$C$4),Stimuli!$A$4,"")))</f>
        <v>02 e.l.f. - Power Grip Styling (30.03s)</v>
      </c>
      <c r="I8525" s="6" t="n">
        <f aca="false">(B8525-B8524)/((A8525-A8524)/1000)</f>
        <v>0.18754578754573</v>
      </c>
      <c r="J8525" s="6" t="n">
        <f aca="false">IF(OR(B8525&lt;Rules!$B$2,B8525&gt;Rules!$B$3,ABS(I8525)&gt;Rules!$B$4,OR(B8526&lt;Rules!$B$2,B8526&gt;Rules!$B$3,ABS(I8526)&gt;Rules!$B$4)),1,0)</f>
        <v>0</v>
      </c>
      <c r="K8525" s="6" t="str">
        <f aca="false">IF(F8525=1,COUNTIF($F$2:F8525,1),"")</f>
        <v/>
      </c>
    </row>
    <row r="8526" customFormat="false" ht="15" hidden="false" customHeight="false" outlineLevel="0" collapsed="false">
      <c r="A8526" s="6" t="n">
        <v>66925.368</v>
      </c>
      <c r="B8526" s="6" t="n">
        <v>2.14139194139194</v>
      </c>
      <c r="C8526" s="6" t="n">
        <v>82</v>
      </c>
      <c r="D8526" s="6" t="n">
        <v>-1</v>
      </c>
      <c r="E8526" s="6" t="n">
        <v>2.14285714285714</v>
      </c>
      <c r="F8526" s="6" t="n">
        <v>0</v>
      </c>
      <c r="G8526" s="6" t="n">
        <v>0</v>
      </c>
      <c r="H8526" s="6" t="str">
        <f aca="false">IF(AND(A8526&gt;=Stimuli!$B$2,A8526&lt;=Stimuli!$C$2),Stimuli!$A$2,IF(AND(A8526&gt;=Stimuli!$B$3,A8526&lt;=Stimuli!$C$3),Stimuli!$A$3,IF(AND(A8526&gt;=Stimuli!$B$4,A8526&lt;=Stimuli!$C$4),Stimuli!$A$4,"")))</f>
        <v>02 e.l.f. - Power Grip Styling (30.03s)</v>
      </c>
      <c r="I8526" s="6" t="n">
        <f aca="false">(B8526-B8525)/((A8526-A8525)/1000)</f>
        <v>-0.375091575091574</v>
      </c>
      <c r="J8526" s="6" t="n">
        <f aca="false">IF(OR(B8526&lt;Rules!$B$2,B8526&gt;Rules!$B$3,ABS(I8526)&gt;Rules!$B$4,OR(B8527&lt;Rules!$B$2,B8527&gt;Rules!$B$3,ABS(I8527)&gt;Rules!$B$4)),1,0)</f>
        <v>0</v>
      </c>
      <c r="K8526" s="6" t="str">
        <f aca="false">IF(F8526=1,COUNTIF($F$2:F8526,1),"")</f>
        <v/>
      </c>
    </row>
    <row r="8527" customFormat="false" ht="15" hidden="false" customHeight="false" outlineLevel="0" collapsed="false">
      <c r="A8527" s="6" t="n">
        <v>66933.1805</v>
      </c>
      <c r="B8527" s="6" t="n">
        <v>2.14578754578755</v>
      </c>
      <c r="C8527" s="6" t="n">
        <v>82</v>
      </c>
      <c r="D8527" s="6" t="n">
        <v>-1</v>
      </c>
      <c r="E8527" s="6" t="n">
        <v>2.14285714285714</v>
      </c>
      <c r="F8527" s="6" t="n">
        <v>0</v>
      </c>
      <c r="G8527" s="6" t="n">
        <v>0</v>
      </c>
      <c r="H8527" s="6" t="str">
        <f aca="false">IF(AND(A8527&gt;=Stimuli!$B$2,A8527&lt;=Stimuli!$C$2),Stimuli!$A$2,IF(AND(A8527&gt;=Stimuli!$B$3,A8527&lt;=Stimuli!$C$3),Stimuli!$A$3,IF(AND(A8527&gt;=Stimuli!$B$4,A8527&lt;=Stimuli!$C$4),Stimuli!$A$4,"")))</f>
        <v>02 e.l.f. - Power Grip Styling (30.03s)</v>
      </c>
      <c r="I8527" s="6" t="n">
        <f aca="false">(B8527-B8526)/((A8527-A8526)/1000)</f>
        <v>0.562637362637474</v>
      </c>
      <c r="J8527" s="6" t="n">
        <f aca="false">IF(OR(B8527&lt;Rules!$B$2,B8527&gt;Rules!$B$3,ABS(I8527)&gt;Rules!$B$4,OR(B8528&lt;Rules!$B$2,B8528&gt;Rules!$B$3,ABS(I8528)&gt;Rules!$B$4)),1,0)</f>
        <v>0</v>
      </c>
      <c r="K8527" s="6" t="str">
        <f aca="false">IF(F8527=1,COUNTIF($F$2:F8527,1),"")</f>
        <v/>
      </c>
    </row>
    <row r="8528" customFormat="false" ht="15" hidden="false" customHeight="false" outlineLevel="0" collapsed="false">
      <c r="A8528" s="6" t="n">
        <v>66940.993</v>
      </c>
      <c r="B8528" s="6" t="n">
        <v>2.13992673992674</v>
      </c>
      <c r="C8528" s="6" t="n">
        <v>82</v>
      </c>
      <c r="D8528" s="6" t="n">
        <v>-1</v>
      </c>
      <c r="E8528" s="6" t="n">
        <v>2.14139194139194</v>
      </c>
      <c r="F8528" s="6" t="n">
        <v>0</v>
      </c>
      <c r="G8528" s="6" t="n">
        <v>0</v>
      </c>
      <c r="H8528" s="6" t="str">
        <f aca="false">IF(AND(A8528&gt;=Stimuli!$B$2,A8528&lt;=Stimuli!$C$2),Stimuli!$A$2,IF(AND(A8528&gt;=Stimuli!$B$3,A8528&lt;=Stimuli!$C$3),Stimuli!$A$3,IF(AND(A8528&gt;=Stimuli!$B$4,A8528&lt;=Stimuli!$C$4),Stimuli!$A$4,"")))</f>
        <v>02 e.l.f. - Power Grip Styling (30.03s)</v>
      </c>
      <c r="I8528" s="6" t="n">
        <f aca="false">(B8528-B8527)/((A8528-A8527)/1000)</f>
        <v>-0.750183150183318</v>
      </c>
      <c r="J8528" s="6" t="n">
        <f aca="false">IF(OR(B8528&lt;Rules!$B$2,B8528&gt;Rules!$B$3,ABS(I8528)&gt;Rules!$B$4,OR(B8529&lt;Rules!$B$2,B8529&gt;Rules!$B$3,ABS(I8529)&gt;Rules!$B$4)),1,0)</f>
        <v>0</v>
      </c>
      <c r="K8528" s="6" t="str">
        <f aca="false">IF(F8528=1,COUNTIF($F$2:F8528,1),"")</f>
        <v/>
      </c>
    </row>
    <row r="8529" customFormat="false" ht="15" hidden="false" customHeight="false" outlineLevel="0" collapsed="false">
      <c r="A8529" s="6" t="n">
        <v>66948.8055</v>
      </c>
      <c r="B8529" s="6" t="n">
        <v>2.14578754578755</v>
      </c>
      <c r="C8529" s="6" t="n">
        <v>82</v>
      </c>
      <c r="D8529" s="6" t="n">
        <v>-1</v>
      </c>
      <c r="E8529" s="6" t="n">
        <v>2.14139194139194</v>
      </c>
      <c r="F8529" s="6" t="n">
        <v>0</v>
      </c>
      <c r="G8529" s="6" t="n">
        <v>0</v>
      </c>
      <c r="H8529" s="6" t="str">
        <f aca="false">IF(AND(A8529&gt;=Stimuli!$B$2,A8529&lt;=Stimuli!$C$2),Stimuli!$A$2,IF(AND(A8529&gt;=Stimuli!$B$3,A8529&lt;=Stimuli!$C$3),Stimuli!$A$3,IF(AND(A8529&gt;=Stimuli!$B$4,A8529&lt;=Stimuli!$C$4),Stimuli!$A$4,"")))</f>
        <v>02 e.l.f. - Power Grip Styling (30.03s)</v>
      </c>
      <c r="I8529" s="6" t="n">
        <f aca="false">(B8529-B8528)/((A8529-A8528)/1000)</f>
        <v>0.750183150183318</v>
      </c>
      <c r="J8529" s="6" t="n">
        <f aca="false">IF(OR(B8529&lt;Rules!$B$2,B8529&gt;Rules!$B$3,ABS(I8529)&gt;Rules!$B$4,OR(B8530&lt;Rules!$B$2,B8530&gt;Rules!$B$3,ABS(I8530)&gt;Rules!$B$4)),1,0)</f>
        <v>0</v>
      </c>
      <c r="K8529" s="6" t="str">
        <f aca="false">IF(F8529=1,COUNTIF($F$2:F8529,1),"")</f>
        <v/>
      </c>
    </row>
    <row r="8530" customFormat="false" ht="15" hidden="false" customHeight="false" outlineLevel="0" collapsed="false">
      <c r="A8530" s="6" t="n">
        <v>66956.618</v>
      </c>
      <c r="B8530" s="6" t="n">
        <v>2.13846153846154</v>
      </c>
      <c r="C8530" s="6" t="n">
        <v>82</v>
      </c>
      <c r="D8530" s="6" t="n">
        <v>-1</v>
      </c>
      <c r="E8530" s="6" t="n">
        <v>2.14139194139194</v>
      </c>
      <c r="F8530" s="6" t="n">
        <v>0</v>
      </c>
      <c r="G8530" s="6" t="n">
        <v>0</v>
      </c>
      <c r="H8530" s="6" t="str">
        <f aca="false">IF(AND(A8530&gt;=Stimuli!$B$2,A8530&lt;=Stimuli!$C$2),Stimuli!$A$2,IF(AND(A8530&gt;=Stimuli!$B$3,A8530&lt;=Stimuli!$C$3),Stimuli!$A$3,IF(AND(A8530&gt;=Stimuli!$B$4,A8530&lt;=Stimuli!$C$4),Stimuli!$A$4,"")))</f>
        <v>02 e.l.f. - Power Grip Styling (30.03s)</v>
      </c>
      <c r="I8530" s="6" t="n">
        <f aca="false">(B8530-B8529)/((A8530-A8529)/1000)</f>
        <v>-0.937728937729048</v>
      </c>
      <c r="J8530" s="6" t="n">
        <f aca="false">IF(OR(B8530&lt;Rules!$B$2,B8530&gt;Rules!$B$3,ABS(I8530)&gt;Rules!$B$4,OR(B8531&lt;Rules!$B$2,B8531&gt;Rules!$B$3,ABS(I8531)&gt;Rules!$B$4)),1,0)</f>
        <v>0</v>
      </c>
      <c r="K8530" s="6" t="str">
        <f aca="false">IF(F8530=1,COUNTIF($F$2:F8530,1),"")</f>
        <v/>
      </c>
    </row>
    <row r="8531" customFormat="false" ht="15" hidden="false" customHeight="false" outlineLevel="0" collapsed="false">
      <c r="A8531" s="6" t="n">
        <v>66964.4305</v>
      </c>
      <c r="B8531" s="6" t="n">
        <v>2.14578754578755</v>
      </c>
      <c r="C8531" s="6" t="n">
        <v>82</v>
      </c>
      <c r="D8531" s="6" t="n">
        <v>-1</v>
      </c>
      <c r="E8531" s="6" t="n">
        <v>2.14139194139194</v>
      </c>
      <c r="F8531" s="6" t="n">
        <v>0</v>
      </c>
      <c r="G8531" s="6" t="n">
        <v>0</v>
      </c>
      <c r="H8531" s="6" t="str">
        <f aca="false">IF(AND(A8531&gt;=Stimuli!$B$2,A8531&lt;=Stimuli!$C$2),Stimuli!$A$2,IF(AND(A8531&gt;=Stimuli!$B$3,A8531&lt;=Stimuli!$C$3),Stimuli!$A$3,IF(AND(A8531&gt;=Stimuli!$B$4,A8531&lt;=Stimuli!$C$4),Stimuli!$A$4,"")))</f>
        <v>02 e.l.f. - Power Grip Styling (30.03s)</v>
      </c>
      <c r="I8531" s="6" t="n">
        <f aca="false">(B8531-B8530)/((A8531-A8530)/1000)</f>
        <v>0.937728937729048</v>
      </c>
      <c r="J8531" s="6" t="n">
        <f aca="false">IF(OR(B8531&lt;Rules!$B$2,B8531&gt;Rules!$B$3,ABS(I8531)&gt;Rules!$B$4,OR(B8532&lt;Rules!$B$2,B8532&gt;Rules!$B$3,ABS(I8532)&gt;Rules!$B$4)),1,0)</f>
        <v>0</v>
      </c>
      <c r="K8531" s="6" t="str">
        <f aca="false">IF(F8531=1,COUNTIF($F$2:F8531,1),"")</f>
        <v/>
      </c>
    </row>
    <row r="8532" customFormat="false" ht="15" hidden="false" customHeight="false" outlineLevel="0" collapsed="false">
      <c r="A8532" s="6" t="n">
        <v>66972.243</v>
      </c>
      <c r="B8532" s="6" t="n">
        <v>2.13699633699634</v>
      </c>
      <c r="C8532" s="6" t="n">
        <v>82</v>
      </c>
      <c r="D8532" s="6" t="n">
        <v>-1</v>
      </c>
      <c r="E8532" s="6" t="n">
        <v>2.14139194139194</v>
      </c>
      <c r="F8532" s="6" t="n">
        <v>0</v>
      </c>
      <c r="G8532" s="6" t="n">
        <v>0</v>
      </c>
      <c r="H8532" s="6" t="str">
        <f aca="false">IF(AND(A8532&gt;=Stimuli!$B$2,A8532&lt;=Stimuli!$C$2),Stimuli!$A$2,IF(AND(A8532&gt;=Stimuli!$B$3,A8532&lt;=Stimuli!$C$3),Stimuli!$A$3,IF(AND(A8532&gt;=Stimuli!$B$4,A8532&lt;=Stimuli!$C$4),Stimuli!$A$4,"")))</f>
        <v>02 e.l.f. - Power Grip Styling (30.03s)</v>
      </c>
      <c r="I8532" s="6" t="n">
        <f aca="false">(B8532-B8531)/((A8532-A8531)/1000)</f>
        <v>-1.12527472527478</v>
      </c>
      <c r="J8532" s="6" t="n">
        <f aca="false">IF(OR(B8532&lt;Rules!$B$2,B8532&gt;Rules!$B$3,ABS(I8532)&gt;Rules!$B$4,OR(B8533&lt;Rules!$B$2,B8533&gt;Rules!$B$3,ABS(I8533)&gt;Rules!$B$4)),1,0)</f>
        <v>0</v>
      </c>
      <c r="K8532" s="6" t="str">
        <f aca="false">IF(F8532=1,COUNTIF($F$2:F8532,1),"")</f>
        <v/>
      </c>
    </row>
    <row r="8533" customFormat="false" ht="15" hidden="false" customHeight="false" outlineLevel="0" collapsed="false">
      <c r="A8533" s="6" t="n">
        <v>66980.0555</v>
      </c>
      <c r="B8533" s="6" t="n">
        <v>2.14578754578755</v>
      </c>
      <c r="C8533" s="6" t="n">
        <v>82</v>
      </c>
      <c r="D8533" s="6" t="n">
        <v>-1</v>
      </c>
      <c r="E8533" s="6" t="n">
        <v>2.14139194139194</v>
      </c>
      <c r="F8533" s="6" t="n">
        <v>0</v>
      </c>
      <c r="G8533" s="6" t="n">
        <v>0</v>
      </c>
      <c r="H8533" s="6" t="str">
        <f aca="false">IF(AND(A8533&gt;=Stimuli!$B$2,A8533&lt;=Stimuli!$C$2),Stimuli!$A$2,IF(AND(A8533&gt;=Stimuli!$B$3,A8533&lt;=Stimuli!$C$3),Stimuli!$A$3,IF(AND(A8533&gt;=Stimuli!$B$4,A8533&lt;=Stimuli!$C$4),Stimuli!$A$4,"")))</f>
        <v>02 e.l.f. - Power Grip Styling (30.03s)</v>
      </c>
      <c r="I8533" s="6" t="n">
        <f aca="false">(B8533-B8532)/((A8533-A8532)/1000)</f>
        <v>1.12527472527478</v>
      </c>
      <c r="J8533" s="6" t="n">
        <f aca="false">IF(OR(B8533&lt;Rules!$B$2,B8533&gt;Rules!$B$3,ABS(I8533)&gt;Rules!$B$4,OR(B8534&lt;Rules!$B$2,B8534&gt;Rules!$B$3,ABS(I8534)&gt;Rules!$B$4)),1,0)</f>
        <v>0</v>
      </c>
      <c r="K8533" s="6" t="str">
        <f aca="false">IF(F8533=1,COUNTIF($F$2:F8533,1),"")</f>
        <v/>
      </c>
    </row>
    <row r="8534" customFormat="false" ht="15" hidden="false" customHeight="false" outlineLevel="0" collapsed="false">
      <c r="A8534" s="6" t="n">
        <v>66987.868</v>
      </c>
      <c r="B8534" s="6" t="n">
        <v>2.13699633699634</v>
      </c>
      <c r="C8534" s="6" t="n">
        <v>82</v>
      </c>
      <c r="D8534" s="6" t="n">
        <v>-1</v>
      </c>
      <c r="E8534" s="6" t="n">
        <v>2.14139194139194</v>
      </c>
      <c r="F8534" s="6" t="n">
        <v>0</v>
      </c>
      <c r="G8534" s="6" t="n">
        <v>0</v>
      </c>
      <c r="H8534" s="6" t="str">
        <f aca="false">IF(AND(A8534&gt;=Stimuli!$B$2,A8534&lt;=Stimuli!$C$2),Stimuli!$A$2,IF(AND(A8534&gt;=Stimuli!$B$3,A8534&lt;=Stimuli!$C$3),Stimuli!$A$3,IF(AND(A8534&gt;=Stimuli!$B$4,A8534&lt;=Stimuli!$C$4),Stimuli!$A$4,"")))</f>
        <v>02 e.l.f. - Power Grip Styling (30.03s)</v>
      </c>
      <c r="I8534" s="6" t="n">
        <f aca="false">(B8534-B8533)/((A8534-A8533)/1000)</f>
        <v>-1.12527472527478</v>
      </c>
      <c r="J8534" s="6" t="n">
        <f aca="false">IF(OR(B8534&lt;Rules!$B$2,B8534&gt;Rules!$B$3,ABS(I8534)&gt;Rules!$B$4,OR(B8535&lt;Rules!$B$2,B8535&gt;Rules!$B$3,ABS(I8535)&gt;Rules!$B$4)),1,0)</f>
        <v>0</v>
      </c>
      <c r="K8534" s="6" t="str">
        <f aca="false">IF(F8534=1,COUNTIF($F$2:F8534,1),"")</f>
        <v/>
      </c>
    </row>
    <row r="8535" customFormat="false" ht="15" hidden="false" customHeight="false" outlineLevel="0" collapsed="false">
      <c r="A8535" s="6" t="n">
        <v>66995.6805</v>
      </c>
      <c r="B8535" s="6" t="n">
        <v>2.14285714285714</v>
      </c>
      <c r="C8535" s="6" t="n">
        <v>82</v>
      </c>
      <c r="D8535" s="6" t="n">
        <v>-1</v>
      </c>
      <c r="E8535" s="6" t="n">
        <v>2.14139194139194</v>
      </c>
      <c r="F8535" s="6" t="n">
        <v>0</v>
      </c>
      <c r="G8535" s="6" t="n">
        <v>0</v>
      </c>
      <c r="H8535" s="6" t="str">
        <f aca="false">IF(AND(A8535&gt;=Stimuli!$B$2,A8535&lt;=Stimuli!$C$2),Stimuli!$A$2,IF(AND(A8535&gt;=Stimuli!$B$3,A8535&lt;=Stimuli!$C$3),Stimuli!$A$3,IF(AND(A8535&gt;=Stimuli!$B$4,A8535&lt;=Stimuli!$C$4),Stimuli!$A$4,"")))</f>
        <v>02 e.l.f. - Power Grip Styling (30.03s)</v>
      </c>
      <c r="I8535" s="6" t="n">
        <f aca="false">(B8535-B8534)/((A8535-A8534)/1000)</f>
        <v>0.750183150183148</v>
      </c>
      <c r="J8535" s="6" t="n">
        <f aca="false">IF(OR(B8535&lt;Rules!$B$2,B8535&gt;Rules!$B$3,ABS(I8535)&gt;Rules!$B$4,OR(B8536&lt;Rules!$B$2,B8536&gt;Rules!$B$3,ABS(I8536)&gt;Rules!$B$4)),1,0)</f>
        <v>0</v>
      </c>
      <c r="K8535" s="6" t="str">
        <f aca="false">IF(F8535=1,COUNTIF($F$2:F8535,1),"")</f>
        <v/>
      </c>
    </row>
    <row r="8536" customFormat="false" ht="15" hidden="false" customHeight="false" outlineLevel="0" collapsed="false">
      <c r="A8536" s="6" t="n">
        <v>67003.493</v>
      </c>
      <c r="B8536" s="6" t="n">
        <v>2.13846153846154</v>
      </c>
      <c r="C8536" s="6" t="n">
        <v>82</v>
      </c>
      <c r="D8536" s="6" t="n">
        <v>-1</v>
      </c>
      <c r="E8536" s="6" t="n">
        <v>2.14139194139194</v>
      </c>
      <c r="F8536" s="6" t="n">
        <v>0</v>
      </c>
      <c r="G8536" s="6" t="n">
        <v>0</v>
      </c>
      <c r="H8536" s="6" t="str">
        <f aca="false">IF(AND(A8536&gt;=Stimuli!$B$2,A8536&lt;=Stimuli!$C$2),Stimuli!$A$2,IF(AND(A8536&gt;=Stimuli!$B$3,A8536&lt;=Stimuli!$C$3),Stimuli!$A$3,IF(AND(A8536&gt;=Stimuli!$B$4,A8536&lt;=Stimuli!$C$4),Stimuli!$A$4,"")))</f>
        <v>02 e.l.f. - Power Grip Styling (30.03s)</v>
      </c>
      <c r="I8536" s="6" t="n">
        <f aca="false">(B8536-B8535)/((A8536-A8535)/1000)</f>
        <v>-0.562637362637418</v>
      </c>
      <c r="J8536" s="6" t="n">
        <f aca="false">IF(OR(B8536&lt;Rules!$B$2,B8536&gt;Rules!$B$3,ABS(I8536)&gt;Rules!$B$4,OR(B8537&lt;Rules!$B$2,B8537&gt;Rules!$B$3,ABS(I8537)&gt;Rules!$B$4)),1,0)</f>
        <v>0</v>
      </c>
      <c r="K8536" s="6" t="str">
        <f aca="false">IF(F8536=1,COUNTIF($F$2:F8536,1),"")</f>
        <v/>
      </c>
    </row>
    <row r="8537" customFormat="false" ht="15" hidden="false" customHeight="false" outlineLevel="0" collapsed="false">
      <c r="A8537" s="6" t="n">
        <v>67011.3055</v>
      </c>
      <c r="B8537" s="6" t="n">
        <v>2.14139194139194</v>
      </c>
      <c r="C8537" s="6" t="n">
        <v>82</v>
      </c>
      <c r="D8537" s="6" t="n">
        <v>-1</v>
      </c>
      <c r="E8537" s="6" t="n">
        <v>2.14139194139194</v>
      </c>
      <c r="F8537" s="6" t="n">
        <v>0</v>
      </c>
      <c r="G8537" s="6" t="n">
        <v>0</v>
      </c>
      <c r="H8537" s="6" t="str">
        <f aca="false">IF(AND(A8537&gt;=Stimuli!$B$2,A8537&lt;=Stimuli!$C$2),Stimuli!$A$2,IF(AND(A8537&gt;=Stimuli!$B$3,A8537&lt;=Stimuli!$C$3),Stimuli!$A$3,IF(AND(A8537&gt;=Stimuli!$B$4,A8537&lt;=Stimuli!$C$4),Stimuli!$A$4,"")))</f>
        <v>02 e.l.f. - Power Grip Styling (30.03s)</v>
      </c>
      <c r="I8537" s="6" t="n">
        <f aca="false">(B8537-B8536)/((A8537-A8536)/1000)</f>
        <v>0.375091575091574</v>
      </c>
      <c r="J8537" s="6" t="n">
        <f aca="false">IF(OR(B8537&lt;Rules!$B$2,B8537&gt;Rules!$B$3,ABS(I8537)&gt;Rules!$B$4,OR(B8538&lt;Rules!$B$2,B8538&gt;Rules!$B$3,ABS(I8538)&gt;Rules!$B$4)),1,0)</f>
        <v>0</v>
      </c>
      <c r="K8537" s="6" t="str">
        <f aca="false">IF(F8537=1,COUNTIF($F$2:F8537,1),"")</f>
        <v/>
      </c>
    </row>
    <row r="8538" customFormat="false" ht="15" hidden="false" customHeight="false" outlineLevel="0" collapsed="false">
      <c r="A8538" s="6" t="n">
        <v>67019.118</v>
      </c>
      <c r="B8538" s="6" t="n">
        <v>2.13846153846154</v>
      </c>
      <c r="C8538" s="6" t="n">
        <v>82</v>
      </c>
      <c r="D8538" s="6" t="n">
        <v>-1</v>
      </c>
      <c r="E8538" s="6" t="n">
        <v>2.13992673992674</v>
      </c>
      <c r="F8538" s="6" t="n">
        <v>0</v>
      </c>
      <c r="G8538" s="6" t="n">
        <v>0</v>
      </c>
      <c r="H8538" s="6" t="str">
        <f aca="false">IF(AND(A8538&gt;=Stimuli!$B$2,A8538&lt;=Stimuli!$C$2),Stimuli!$A$2,IF(AND(A8538&gt;=Stimuli!$B$3,A8538&lt;=Stimuli!$C$3),Stimuli!$A$3,IF(AND(A8538&gt;=Stimuli!$B$4,A8538&lt;=Stimuli!$C$4),Stimuli!$A$4,"")))</f>
        <v>02 e.l.f. - Power Grip Styling (30.03s)</v>
      </c>
      <c r="I8538" s="6" t="n">
        <f aca="false">(B8538-B8537)/((A8538-A8537)/1000)</f>
        <v>-0.375091575091574</v>
      </c>
      <c r="J8538" s="6" t="n">
        <f aca="false">IF(OR(B8538&lt;Rules!$B$2,B8538&gt;Rules!$B$3,ABS(I8538)&gt;Rules!$B$4,OR(B8539&lt;Rules!$B$2,B8539&gt;Rules!$B$3,ABS(I8539)&gt;Rules!$B$4)),1,0)</f>
        <v>0</v>
      </c>
      <c r="K8538" s="6" t="str">
        <f aca="false">IF(F8538=1,COUNTIF($F$2:F8538,1),"")</f>
        <v/>
      </c>
    </row>
    <row r="8539" customFormat="false" ht="15" hidden="false" customHeight="false" outlineLevel="0" collapsed="false">
      <c r="A8539" s="6" t="n">
        <v>67026.9305</v>
      </c>
      <c r="B8539" s="6" t="n">
        <v>2.13992673992674</v>
      </c>
      <c r="C8539" s="6" t="n">
        <v>82</v>
      </c>
      <c r="D8539" s="6" t="n">
        <v>-1</v>
      </c>
      <c r="E8539" s="6" t="n">
        <v>2.13992673992674</v>
      </c>
      <c r="F8539" s="6" t="n">
        <v>0</v>
      </c>
      <c r="G8539" s="6" t="n">
        <v>0</v>
      </c>
      <c r="H8539" s="6" t="str">
        <f aca="false">IF(AND(A8539&gt;=Stimuli!$B$2,A8539&lt;=Stimuli!$C$2),Stimuli!$A$2,IF(AND(A8539&gt;=Stimuli!$B$3,A8539&lt;=Stimuli!$C$3),Stimuli!$A$3,IF(AND(A8539&gt;=Stimuli!$B$4,A8539&lt;=Stimuli!$C$4),Stimuli!$A$4,"")))</f>
        <v>02 e.l.f. - Power Grip Styling (30.03s)</v>
      </c>
      <c r="I8539" s="6" t="n">
        <f aca="false">(B8539-B8538)/((A8539-A8538)/1000)</f>
        <v>0.18754578754573</v>
      </c>
      <c r="J8539" s="6" t="n">
        <f aca="false">IF(OR(B8539&lt;Rules!$B$2,B8539&gt;Rules!$B$3,ABS(I8539)&gt;Rules!$B$4,OR(B8540&lt;Rules!$B$2,B8540&gt;Rules!$B$3,ABS(I8540)&gt;Rules!$B$4)),1,0)</f>
        <v>0</v>
      </c>
      <c r="K8539" s="6" t="str">
        <f aca="false">IF(F8539=1,COUNTIF($F$2:F8539,1),"")</f>
        <v/>
      </c>
    </row>
    <row r="8540" customFormat="false" ht="15" hidden="false" customHeight="false" outlineLevel="0" collapsed="false">
      <c r="A8540" s="6" t="n">
        <v>67034.743</v>
      </c>
      <c r="B8540" s="6" t="n">
        <v>2.13992673992674</v>
      </c>
      <c r="C8540" s="6" t="n">
        <v>82</v>
      </c>
      <c r="D8540" s="6" t="n">
        <v>-1</v>
      </c>
      <c r="E8540" s="6" t="n">
        <v>2.13992673992674</v>
      </c>
      <c r="F8540" s="6" t="n">
        <v>0</v>
      </c>
      <c r="G8540" s="6" t="n">
        <v>0</v>
      </c>
      <c r="H8540" s="6" t="str">
        <f aca="false">IF(AND(A8540&gt;=Stimuli!$B$2,A8540&lt;=Stimuli!$C$2),Stimuli!$A$2,IF(AND(A8540&gt;=Stimuli!$B$3,A8540&lt;=Stimuli!$C$3),Stimuli!$A$3,IF(AND(A8540&gt;=Stimuli!$B$4,A8540&lt;=Stimuli!$C$4),Stimuli!$A$4,"")))</f>
        <v>02 e.l.f. - Power Grip Styling (30.03s)</v>
      </c>
      <c r="I8540" s="6" t="n">
        <f aca="false">(B8540-B8539)/((A8540-A8539)/1000)</f>
        <v>0</v>
      </c>
      <c r="J8540" s="6" t="n">
        <f aca="false">IF(OR(B8540&lt;Rules!$B$2,B8540&gt;Rules!$B$3,ABS(I8540)&gt;Rules!$B$4,OR(B8541&lt;Rules!$B$2,B8541&gt;Rules!$B$3,ABS(I8541)&gt;Rules!$B$4)),1,0)</f>
        <v>0</v>
      </c>
      <c r="K8540" s="6" t="str">
        <f aca="false">IF(F8540=1,COUNTIF($F$2:F8540,1),"")</f>
        <v/>
      </c>
    </row>
    <row r="8541" customFormat="false" ht="15" hidden="false" customHeight="false" outlineLevel="0" collapsed="false">
      <c r="A8541" s="6" t="n">
        <v>67042.5555</v>
      </c>
      <c r="B8541" s="6" t="n">
        <v>2.13846153846154</v>
      </c>
      <c r="C8541" s="6" t="n">
        <v>82</v>
      </c>
      <c r="D8541" s="6" t="n">
        <v>-1</v>
      </c>
      <c r="E8541" s="6" t="n">
        <v>2.13992673992674</v>
      </c>
      <c r="F8541" s="6" t="n">
        <v>0</v>
      </c>
      <c r="G8541" s="6" t="n">
        <v>0</v>
      </c>
      <c r="H8541" s="6" t="str">
        <f aca="false">IF(AND(A8541&gt;=Stimuli!$B$2,A8541&lt;=Stimuli!$C$2),Stimuli!$A$2,IF(AND(A8541&gt;=Stimuli!$B$3,A8541&lt;=Stimuli!$C$3),Stimuli!$A$3,IF(AND(A8541&gt;=Stimuli!$B$4,A8541&lt;=Stimuli!$C$4),Stimuli!$A$4,"")))</f>
        <v>02 e.l.f. - Power Grip Styling (30.03s)</v>
      </c>
      <c r="I8541" s="6" t="n">
        <f aca="false">(B8541-B8540)/((A8541-A8540)/1000)</f>
        <v>-0.18754578754573</v>
      </c>
      <c r="J8541" s="6" t="n">
        <f aca="false">IF(OR(B8541&lt;Rules!$B$2,B8541&gt;Rules!$B$3,ABS(I8541)&gt;Rules!$B$4,OR(B8542&lt;Rules!$B$2,B8542&gt;Rules!$B$3,ABS(I8542)&gt;Rules!$B$4)),1,0)</f>
        <v>0</v>
      </c>
      <c r="K8541" s="6" t="str">
        <f aca="false">IF(F8541=1,COUNTIF($F$2:F8541,1),"")</f>
        <v/>
      </c>
    </row>
    <row r="8542" customFormat="false" ht="15" hidden="false" customHeight="false" outlineLevel="0" collapsed="false">
      <c r="A8542" s="6" t="n">
        <v>67050.368</v>
      </c>
      <c r="B8542" s="6" t="n">
        <v>2.14139194139194</v>
      </c>
      <c r="C8542" s="6" t="n">
        <v>82</v>
      </c>
      <c r="D8542" s="6" t="n">
        <v>-1</v>
      </c>
      <c r="E8542" s="6" t="n">
        <v>2.13846153846154</v>
      </c>
      <c r="F8542" s="6" t="n">
        <v>0</v>
      </c>
      <c r="G8542" s="6" t="n">
        <v>0</v>
      </c>
      <c r="H8542" s="6" t="str">
        <f aca="false">IF(AND(A8542&gt;=Stimuli!$B$2,A8542&lt;=Stimuli!$C$2),Stimuli!$A$2,IF(AND(A8542&gt;=Stimuli!$B$3,A8542&lt;=Stimuli!$C$3),Stimuli!$A$3,IF(AND(A8542&gt;=Stimuli!$B$4,A8542&lt;=Stimuli!$C$4),Stimuli!$A$4,"")))</f>
        <v>02 e.l.f. - Power Grip Styling (30.03s)</v>
      </c>
      <c r="I8542" s="6" t="n">
        <f aca="false">(B8542-B8541)/((A8542-A8541)/1000)</f>
        <v>0.375091575091574</v>
      </c>
      <c r="J8542" s="6" t="n">
        <f aca="false">IF(OR(B8542&lt;Rules!$B$2,B8542&gt;Rules!$B$3,ABS(I8542)&gt;Rules!$B$4,OR(B8543&lt;Rules!$B$2,B8543&gt;Rules!$B$3,ABS(I8543)&gt;Rules!$B$4)),1,0)</f>
        <v>0</v>
      </c>
      <c r="K8542" s="6" t="str">
        <f aca="false">IF(F8542=1,COUNTIF($F$2:F8542,1),"")</f>
        <v/>
      </c>
    </row>
    <row r="8543" customFormat="false" ht="15" hidden="false" customHeight="false" outlineLevel="0" collapsed="false">
      <c r="A8543" s="6" t="n">
        <v>67058.1805</v>
      </c>
      <c r="B8543" s="6" t="n">
        <v>2.13553113553114</v>
      </c>
      <c r="C8543" s="6" t="n">
        <v>82</v>
      </c>
      <c r="D8543" s="6" t="n">
        <v>-1</v>
      </c>
      <c r="E8543" s="6" t="n">
        <v>2.13846153846154</v>
      </c>
      <c r="F8543" s="6" t="n">
        <v>0</v>
      </c>
      <c r="G8543" s="6" t="n">
        <v>0</v>
      </c>
      <c r="H8543" s="6" t="str">
        <f aca="false">IF(AND(A8543&gt;=Stimuli!$B$2,A8543&lt;=Stimuli!$C$2),Stimuli!$A$2,IF(AND(A8543&gt;=Stimuli!$B$3,A8543&lt;=Stimuli!$C$3),Stimuli!$A$3,IF(AND(A8543&gt;=Stimuli!$B$4,A8543&lt;=Stimuli!$C$4),Stimuli!$A$4,"")))</f>
        <v>02 e.l.f. - Power Grip Styling (30.03s)</v>
      </c>
      <c r="I8543" s="6" t="n">
        <f aca="false">(B8543-B8542)/((A8543-A8542)/1000)</f>
        <v>-0.750183150183148</v>
      </c>
      <c r="J8543" s="6" t="n">
        <f aca="false">IF(OR(B8543&lt;Rules!$B$2,B8543&gt;Rules!$B$3,ABS(I8543)&gt;Rules!$B$4,OR(B8544&lt;Rules!$B$2,B8544&gt;Rules!$B$3,ABS(I8544)&gt;Rules!$B$4)),1,0)</f>
        <v>0</v>
      </c>
      <c r="K8543" s="6" t="str">
        <f aca="false">IF(F8543=1,COUNTIF($F$2:F8543,1),"")</f>
        <v/>
      </c>
    </row>
    <row r="8544" customFormat="false" ht="15" hidden="false" customHeight="false" outlineLevel="0" collapsed="false">
      <c r="A8544" s="6" t="n">
        <v>67065.993</v>
      </c>
      <c r="B8544" s="6" t="n">
        <v>2.14139194139194</v>
      </c>
      <c r="C8544" s="6" t="n">
        <v>82</v>
      </c>
      <c r="D8544" s="6" t="n">
        <v>-1</v>
      </c>
      <c r="E8544" s="6" t="n">
        <v>2.13846153846154</v>
      </c>
      <c r="F8544" s="6" t="n">
        <v>0</v>
      </c>
      <c r="G8544" s="6" t="n">
        <v>0</v>
      </c>
      <c r="H8544" s="6" t="str">
        <f aca="false">IF(AND(A8544&gt;=Stimuli!$B$2,A8544&lt;=Stimuli!$C$2),Stimuli!$A$2,IF(AND(A8544&gt;=Stimuli!$B$3,A8544&lt;=Stimuli!$C$3),Stimuli!$A$3,IF(AND(A8544&gt;=Stimuli!$B$4,A8544&lt;=Stimuli!$C$4),Stimuli!$A$4,"")))</f>
        <v>02 e.l.f. - Power Grip Styling (30.03s)</v>
      </c>
      <c r="I8544" s="6" t="n">
        <f aca="false">(B8544-B8543)/((A8544-A8543)/1000)</f>
        <v>0.750183150183148</v>
      </c>
      <c r="J8544" s="6" t="n">
        <f aca="false">IF(OR(B8544&lt;Rules!$B$2,B8544&gt;Rules!$B$3,ABS(I8544)&gt;Rules!$B$4,OR(B8545&lt;Rules!$B$2,B8545&gt;Rules!$B$3,ABS(I8545)&gt;Rules!$B$4)),1,0)</f>
        <v>0</v>
      </c>
      <c r="K8544" s="6" t="str">
        <f aca="false">IF(F8544=1,COUNTIF($F$2:F8544,1),"")</f>
        <v/>
      </c>
    </row>
    <row r="8545" customFormat="false" ht="15" hidden="false" customHeight="false" outlineLevel="0" collapsed="false">
      <c r="A8545" s="6" t="n">
        <v>67073.8055</v>
      </c>
      <c r="B8545" s="6" t="n">
        <v>2.13553113553114</v>
      </c>
      <c r="C8545" s="6" t="n">
        <v>82</v>
      </c>
      <c r="D8545" s="6" t="n">
        <v>-1</v>
      </c>
      <c r="E8545" s="6" t="n">
        <v>2.13846153846154</v>
      </c>
      <c r="F8545" s="6" t="n">
        <v>0</v>
      </c>
      <c r="G8545" s="6" t="n">
        <v>0</v>
      </c>
      <c r="H8545" s="6" t="str">
        <f aca="false">IF(AND(A8545&gt;=Stimuli!$B$2,A8545&lt;=Stimuli!$C$2),Stimuli!$A$2,IF(AND(A8545&gt;=Stimuli!$B$3,A8545&lt;=Stimuli!$C$3),Stimuli!$A$3,IF(AND(A8545&gt;=Stimuli!$B$4,A8545&lt;=Stimuli!$C$4),Stimuli!$A$4,"")))</f>
        <v>02 e.l.f. - Power Grip Styling (30.03s)</v>
      </c>
      <c r="I8545" s="6" t="n">
        <f aca="false">(B8545-B8544)/((A8545-A8544)/1000)</f>
        <v>-0.750183150183148</v>
      </c>
      <c r="J8545" s="6" t="n">
        <f aca="false">IF(OR(B8545&lt;Rules!$B$2,B8545&gt;Rules!$B$3,ABS(I8545)&gt;Rules!$B$4,OR(B8546&lt;Rules!$B$2,B8546&gt;Rules!$B$3,ABS(I8546)&gt;Rules!$B$4)),1,0)</f>
        <v>0</v>
      </c>
      <c r="K8545" s="6" t="str">
        <f aca="false">IF(F8545=1,COUNTIF($F$2:F8545,1),"")</f>
        <v/>
      </c>
    </row>
    <row r="8546" customFormat="false" ht="15" hidden="false" customHeight="false" outlineLevel="0" collapsed="false">
      <c r="A8546" s="6" t="n">
        <v>67081.618</v>
      </c>
      <c r="B8546" s="6" t="n">
        <v>2.14139194139194</v>
      </c>
      <c r="C8546" s="6" t="n">
        <v>82</v>
      </c>
      <c r="D8546" s="6" t="n">
        <v>-1</v>
      </c>
      <c r="E8546" s="6" t="n">
        <v>2.13846153846154</v>
      </c>
      <c r="F8546" s="6" t="n">
        <v>0</v>
      </c>
      <c r="G8546" s="6" t="n">
        <v>0</v>
      </c>
      <c r="H8546" s="6" t="str">
        <f aca="false">IF(AND(A8546&gt;=Stimuli!$B$2,A8546&lt;=Stimuli!$C$2),Stimuli!$A$2,IF(AND(A8546&gt;=Stimuli!$B$3,A8546&lt;=Stimuli!$C$3),Stimuli!$A$3,IF(AND(A8546&gt;=Stimuli!$B$4,A8546&lt;=Stimuli!$C$4),Stimuli!$A$4,"")))</f>
        <v>02 e.l.f. - Power Grip Styling (30.03s)</v>
      </c>
      <c r="I8546" s="6" t="n">
        <f aca="false">(B8546-B8545)/((A8546-A8545)/1000)</f>
        <v>0.750183150183148</v>
      </c>
      <c r="J8546" s="6" t="n">
        <f aca="false">IF(OR(B8546&lt;Rules!$B$2,B8546&gt;Rules!$B$3,ABS(I8546)&gt;Rules!$B$4,OR(B8547&lt;Rules!$B$2,B8547&gt;Rules!$B$3,ABS(I8547)&gt;Rules!$B$4)),1,0)</f>
        <v>0</v>
      </c>
      <c r="K8546" s="6" t="str">
        <f aca="false">IF(F8546=1,COUNTIF($F$2:F8546,1),"")</f>
        <v/>
      </c>
    </row>
    <row r="8547" customFormat="false" ht="15" hidden="false" customHeight="false" outlineLevel="0" collapsed="false">
      <c r="A8547" s="6" t="n">
        <v>67089.4305</v>
      </c>
      <c r="B8547" s="6" t="n">
        <v>2.13406593406593</v>
      </c>
      <c r="C8547" s="6" t="n">
        <v>82</v>
      </c>
      <c r="D8547" s="6" t="n">
        <v>-1</v>
      </c>
      <c r="E8547" s="6" t="n">
        <v>2.13846153846154</v>
      </c>
      <c r="F8547" s="6" t="n">
        <v>0</v>
      </c>
      <c r="G8547" s="6" t="n">
        <v>0</v>
      </c>
      <c r="H8547" s="6" t="str">
        <f aca="false">IF(AND(A8547&gt;=Stimuli!$B$2,A8547&lt;=Stimuli!$C$2),Stimuli!$A$2,IF(AND(A8547&gt;=Stimuli!$B$3,A8547&lt;=Stimuli!$C$3),Stimuli!$A$3,IF(AND(A8547&gt;=Stimuli!$B$4,A8547&lt;=Stimuli!$C$4),Stimuli!$A$4,"")))</f>
        <v>02 e.l.f. - Power Grip Styling (30.03s)</v>
      </c>
      <c r="I8547" s="6" t="n">
        <f aca="false">(B8547-B8546)/((A8547-A8546)/1000)</f>
        <v>-0.937728937728878</v>
      </c>
      <c r="J8547" s="6" t="n">
        <f aca="false">IF(OR(B8547&lt;Rules!$B$2,B8547&gt;Rules!$B$3,ABS(I8547)&gt;Rules!$B$4,OR(B8548&lt;Rules!$B$2,B8548&gt;Rules!$B$3,ABS(I8548)&gt;Rules!$B$4)),1,0)</f>
        <v>0</v>
      </c>
      <c r="K8547" s="6" t="str">
        <f aca="false">IF(F8547=1,COUNTIF($F$2:F8547,1),"")</f>
        <v/>
      </c>
    </row>
    <row r="8548" customFormat="false" ht="15" hidden="false" customHeight="false" outlineLevel="0" collapsed="false">
      <c r="A8548" s="6" t="n">
        <v>67097.243</v>
      </c>
      <c r="B8548" s="6" t="n">
        <v>2.14139194139194</v>
      </c>
      <c r="C8548" s="6" t="n">
        <v>82</v>
      </c>
      <c r="D8548" s="6" t="n">
        <v>-1</v>
      </c>
      <c r="E8548" s="6" t="n">
        <v>2.13846153846154</v>
      </c>
      <c r="F8548" s="6" t="n">
        <v>0</v>
      </c>
      <c r="G8548" s="6" t="n">
        <v>0</v>
      </c>
      <c r="H8548" s="6" t="str">
        <f aca="false">IF(AND(A8548&gt;=Stimuli!$B$2,A8548&lt;=Stimuli!$C$2),Stimuli!$A$2,IF(AND(A8548&gt;=Stimuli!$B$3,A8548&lt;=Stimuli!$C$3),Stimuli!$A$3,IF(AND(A8548&gt;=Stimuli!$B$4,A8548&lt;=Stimuli!$C$4),Stimuli!$A$4,"")))</f>
        <v>02 e.l.f. - Power Grip Styling (30.03s)</v>
      </c>
      <c r="I8548" s="6" t="n">
        <f aca="false">(B8548-B8547)/((A8548-A8547)/1000)</f>
        <v>0.937728937728878</v>
      </c>
      <c r="J8548" s="6" t="n">
        <f aca="false">IF(OR(B8548&lt;Rules!$B$2,B8548&gt;Rules!$B$3,ABS(I8548)&gt;Rules!$B$4,OR(B8549&lt;Rules!$B$2,B8549&gt;Rules!$B$3,ABS(I8549)&gt;Rules!$B$4)),1,0)</f>
        <v>0</v>
      </c>
      <c r="K8548" s="6" t="str">
        <f aca="false">IF(F8548=1,COUNTIF($F$2:F8548,1),"")</f>
        <v/>
      </c>
    </row>
    <row r="8549" customFormat="false" ht="15" hidden="false" customHeight="false" outlineLevel="0" collapsed="false">
      <c r="A8549" s="6" t="n">
        <v>67105.0555</v>
      </c>
      <c r="B8549" s="6" t="n">
        <v>2.13406593406593</v>
      </c>
      <c r="C8549" s="6" t="n">
        <v>82</v>
      </c>
      <c r="D8549" s="6" t="n">
        <v>-1</v>
      </c>
      <c r="E8549" s="6" t="n">
        <v>2.13846153846154</v>
      </c>
      <c r="F8549" s="6" t="n">
        <v>0</v>
      </c>
      <c r="G8549" s="6" t="n">
        <v>0</v>
      </c>
      <c r="H8549" s="6" t="str">
        <f aca="false">IF(AND(A8549&gt;=Stimuli!$B$2,A8549&lt;=Stimuli!$C$2),Stimuli!$A$2,IF(AND(A8549&gt;=Stimuli!$B$3,A8549&lt;=Stimuli!$C$3),Stimuli!$A$3,IF(AND(A8549&gt;=Stimuli!$B$4,A8549&lt;=Stimuli!$C$4),Stimuli!$A$4,"")))</f>
        <v>02 e.l.f. - Power Grip Styling (30.03s)</v>
      </c>
      <c r="I8549" s="6" t="n">
        <f aca="false">(B8549-B8548)/((A8549-A8548)/1000)</f>
        <v>-0.937728937728878</v>
      </c>
      <c r="J8549" s="6" t="n">
        <f aca="false">IF(OR(B8549&lt;Rules!$B$2,B8549&gt;Rules!$B$3,ABS(I8549)&gt;Rules!$B$4,OR(B8550&lt;Rules!$B$2,B8550&gt;Rules!$B$3,ABS(I8550)&gt;Rules!$B$4)),1,0)</f>
        <v>0</v>
      </c>
      <c r="K8549" s="6" t="str">
        <f aca="false">IF(F8549=1,COUNTIF($F$2:F8549,1),"")</f>
        <v/>
      </c>
    </row>
    <row r="8550" customFormat="false" ht="15" hidden="false" customHeight="false" outlineLevel="0" collapsed="false">
      <c r="A8550" s="6" t="n">
        <v>67112.868</v>
      </c>
      <c r="B8550" s="6" t="n">
        <v>2.14139194139194</v>
      </c>
      <c r="C8550" s="6" t="n">
        <v>82</v>
      </c>
      <c r="D8550" s="6" t="n">
        <v>-1</v>
      </c>
      <c r="E8550" s="6" t="n">
        <v>2.13699633699634</v>
      </c>
      <c r="F8550" s="6" t="n">
        <v>0</v>
      </c>
      <c r="G8550" s="6" t="n">
        <v>0</v>
      </c>
      <c r="H8550" s="6" t="str">
        <f aca="false">IF(AND(A8550&gt;=Stimuli!$B$2,A8550&lt;=Stimuli!$C$2),Stimuli!$A$2,IF(AND(A8550&gt;=Stimuli!$B$3,A8550&lt;=Stimuli!$C$3),Stimuli!$A$3,IF(AND(A8550&gt;=Stimuli!$B$4,A8550&lt;=Stimuli!$C$4),Stimuli!$A$4,"")))</f>
        <v>02 e.l.f. - Power Grip Styling (30.03s)</v>
      </c>
      <c r="I8550" s="6" t="n">
        <f aca="false">(B8550-B8549)/((A8550-A8549)/1000)</f>
        <v>0.937728937728878</v>
      </c>
      <c r="J8550" s="6" t="n">
        <f aca="false">IF(OR(B8550&lt;Rules!$B$2,B8550&gt;Rules!$B$3,ABS(I8550)&gt;Rules!$B$4,OR(B8551&lt;Rules!$B$2,B8551&gt;Rules!$B$3,ABS(I8551)&gt;Rules!$B$4)),1,0)</f>
        <v>0</v>
      </c>
      <c r="K8550" s="6" t="str">
        <f aca="false">IF(F8550=1,COUNTIF($F$2:F8550,1),"")</f>
        <v/>
      </c>
    </row>
    <row r="8551" customFormat="false" ht="15" hidden="false" customHeight="false" outlineLevel="0" collapsed="false">
      <c r="A8551" s="6" t="n">
        <v>67120.6805</v>
      </c>
      <c r="B8551" s="6" t="n">
        <v>2.13260073260073</v>
      </c>
      <c r="C8551" s="6" t="n">
        <v>82</v>
      </c>
      <c r="D8551" s="6" t="n">
        <v>-1</v>
      </c>
      <c r="E8551" s="6" t="n">
        <v>2.13699633699634</v>
      </c>
      <c r="F8551" s="6" t="n">
        <v>0</v>
      </c>
      <c r="G8551" s="6" t="n">
        <v>0</v>
      </c>
      <c r="H8551" s="6" t="str">
        <f aca="false">IF(AND(A8551&gt;=Stimuli!$B$2,A8551&lt;=Stimuli!$C$2),Stimuli!$A$2,IF(AND(A8551&gt;=Stimuli!$B$3,A8551&lt;=Stimuli!$C$3),Stimuli!$A$3,IF(AND(A8551&gt;=Stimuli!$B$4,A8551&lt;=Stimuli!$C$4),Stimuli!$A$4,"")))</f>
        <v>02 e.l.f. - Power Grip Styling (30.03s)</v>
      </c>
      <c r="I8551" s="6" t="n">
        <f aca="false">(B8551-B8550)/((A8551-A8550)/1000)</f>
        <v>-1.12527472527461</v>
      </c>
      <c r="J8551" s="6" t="n">
        <f aca="false">IF(OR(B8551&lt;Rules!$B$2,B8551&gt;Rules!$B$3,ABS(I8551)&gt;Rules!$B$4,OR(B8552&lt;Rules!$B$2,B8552&gt;Rules!$B$3,ABS(I8552)&gt;Rules!$B$4)),1,0)</f>
        <v>0</v>
      </c>
      <c r="K8551" s="6" t="str">
        <f aca="false">IF(F8551=1,COUNTIF($F$2:F8551,1),"")</f>
        <v/>
      </c>
    </row>
    <row r="8552" customFormat="false" ht="15" hidden="false" customHeight="false" outlineLevel="0" collapsed="false">
      <c r="A8552" s="6" t="n">
        <v>67128.493</v>
      </c>
      <c r="B8552" s="6" t="n">
        <v>2.13992673992674</v>
      </c>
      <c r="C8552" s="6" t="n">
        <v>82</v>
      </c>
      <c r="D8552" s="6" t="n">
        <v>-1</v>
      </c>
      <c r="E8552" s="6" t="n">
        <v>2.13699633699634</v>
      </c>
      <c r="F8552" s="6" t="n">
        <v>0</v>
      </c>
      <c r="G8552" s="6" t="n">
        <v>0</v>
      </c>
      <c r="H8552" s="6" t="str">
        <f aca="false">IF(AND(A8552&gt;=Stimuli!$B$2,A8552&lt;=Stimuli!$C$2),Stimuli!$A$2,IF(AND(A8552&gt;=Stimuli!$B$3,A8552&lt;=Stimuli!$C$3),Stimuli!$A$3,IF(AND(A8552&gt;=Stimuli!$B$4,A8552&lt;=Stimuli!$C$4),Stimuli!$A$4,"")))</f>
        <v>02 e.l.f. - Power Grip Styling (30.03s)</v>
      </c>
      <c r="I8552" s="6" t="n">
        <f aca="false">(B8552-B8551)/((A8552-A8551)/1000)</f>
        <v>0.937728937728764</v>
      </c>
      <c r="J8552" s="6" t="n">
        <f aca="false">IF(OR(B8552&lt;Rules!$B$2,B8552&gt;Rules!$B$3,ABS(I8552)&gt;Rules!$B$4,OR(B8553&lt;Rules!$B$2,B8553&gt;Rules!$B$3,ABS(I8553)&gt;Rules!$B$4)),1,0)</f>
        <v>0</v>
      </c>
      <c r="K8552" s="6" t="str">
        <f aca="false">IF(F8552=1,COUNTIF($F$2:F8552,1),"")</f>
        <v/>
      </c>
    </row>
    <row r="8553" customFormat="false" ht="15" hidden="false" customHeight="false" outlineLevel="0" collapsed="false">
      <c r="A8553" s="6" t="n">
        <v>67136.3055</v>
      </c>
      <c r="B8553" s="6" t="n">
        <v>2.13553113553114</v>
      </c>
      <c r="C8553" s="6" t="n">
        <v>82</v>
      </c>
      <c r="D8553" s="6" t="n">
        <v>-1</v>
      </c>
      <c r="E8553" s="6" t="n">
        <v>2.13699633699634</v>
      </c>
      <c r="F8553" s="6" t="n">
        <v>0</v>
      </c>
      <c r="G8553" s="6" t="n">
        <v>0</v>
      </c>
      <c r="H8553" s="6" t="str">
        <f aca="false">IF(AND(A8553&gt;=Stimuli!$B$2,A8553&lt;=Stimuli!$C$2),Stimuli!$A$2,IF(AND(A8553&gt;=Stimuli!$B$3,A8553&lt;=Stimuli!$C$3),Stimuli!$A$3,IF(AND(A8553&gt;=Stimuli!$B$4,A8553&lt;=Stimuli!$C$4),Stimuli!$A$4,"")))</f>
        <v>02 e.l.f. - Power Grip Styling (30.03s)</v>
      </c>
      <c r="I8553" s="6" t="n">
        <f aca="false">(B8553-B8552)/((A8553-A8552)/1000)</f>
        <v>-0.562637362637304</v>
      </c>
      <c r="J8553" s="6" t="n">
        <f aca="false">IF(OR(B8553&lt;Rules!$B$2,B8553&gt;Rules!$B$3,ABS(I8553)&gt;Rules!$B$4,OR(B8554&lt;Rules!$B$2,B8554&gt;Rules!$B$3,ABS(I8554)&gt;Rules!$B$4)),1,0)</f>
        <v>0</v>
      </c>
      <c r="K8553" s="6" t="str">
        <f aca="false">IF(F8553=1,COUNTIF($F$2:F8553,1),"")</f>
        <v/>
      </c>
    </row>
    <row r="8554" customFormat="false" ht="15" hidden="false" customHeight="false" outlineLevel="0" collapsed="false">
      <c r="A8554" s="6" t="n">
        <v>67144.118</v>
      </c>
      <c r="B8554" s="6" t="n">
        <v>2.13846153846154</v>
      </c>
      <c r="C8554" s="6" t="n">
        <v>82</v>
      </c>
      <c r="D8554" s="6" t="n">
        <v>-1</v>
      </c>
      <c r="E8554" s="6" t="n">
        <v>2.13699633699634</v>
      </c>
      <c r="F8554" s="6" t="n">
        <v>0</v>
      </c>
      <c r="G8554" s="6" t="n">
        <v>0</v>
      </c>
      <c r="H8554" s="6" t="str">
        <f aca="false">IF(AND(A8554&gt;=Stimuli!$B$2,A8554&lt;=Stimuli!$C$2),Stimuli!$A$2,IF(AND(A8554&gt;=Stimuli!$B$3,A8554&lt;=Stimuli!$C$3),Stimuli!$A$3,IF(AND(A8554&gt;=Stimuli!$B$4,A8554&lt;=Stimuli!$C$4),Stimuli!$A$4,"")))</f>
        <v>02 e.l.f. - Power Grip Styling (30.03s)</v>
      </c>
      <c r="I8554" s="6" t="n">
        <f aca="false">(B8554-B8553)/((A8554-A8553)/1000)</f>
        <v>0.375091575091574</v>
      </c>
      <c r="J8554" s="6" t="n">
        <f aca="false">IF(OR(B8554&lt;Rules!$B$2,B8554&gt;Rules!$B$3,ABS(I8554)&gt;Rules!$B$4,OR(B8555&lt;Rules!$B$2,B8555&gt;Rules!$B$3,ABS(I8555)&gt;Rules!$B$4)),1,0)</f>
        <v>0</v>
      </c>
      <c r="K8554" s="6" t="str">
        <f aca="false">IF(F8554=1,COUNTIF($F$2:F8554,1),"")</f>
        <v/>
      </c>
    </row>
    <row r="8555" customFormat="false" ht="15" hidden="false" customHeight="false" outlineLevel="0" collapsed="false">
      <c r="A8555" s="6" t="n">
        <v>67151.9305</v>
      </c>
      <c r="B8555" s="6" t="n">
        <v>2.13553113553114</v>
      </c>
      <c r="C8555" s="6" t="n">
        <v>82</v>
      </c>
      <c r="D8555" s="6" t="n">
        <v>-1</v>
      </c>
      <c r="E8555" s="6" t="n">
        <v>2.13553113553114</v>
      </c>
      <c r="F8555" s="6" t="n">
        <v>0</v>
      </c>
      <c r="G8555" s="6" t="n">
        <v>0</v>
      </c>
      <c r="H8555" s="6" t="str">
        <f aca="false">IF(AND(A8555&gt;=Stimuli!$B$2,A8555&lt;=Stimuli!$C$2),Stimuli!$A$2,IF(AND(A8555&gt;=Stimuli!$B$3,A8555&lt;=Stimuli!$C$3),Stimuli!$A$3,IF(AND(A8555&gt;=Stimuli!$B$4,A8555&lt;=Stimuli!$C$4),Stimuli!$A$4,"")))</f>
        <v>02 e.l.f. - Power Grip Styling (30.03s)</v>
      </c>
      <c r="I8555" s="6" t="n">
        <f aca="false">(B8555-B8554)/((A8555-A8554)/1000)</f>
        <v>-0.375091575091574</v>
      </c>
      <c r="J8555" s="6" t="n">
        <f aca="false">IF(OR(B8555&lt;Rules!$B$2,B8555&gt;Rules!$B$3,ABS(I8555)&gt;Rules!$B$4,OR(B8556&lt;Rules!$B$2,B8556&gt;Rules!$B$3,ABS(I8556)&gt;Rules!$B$4)),1,0)</f>
        <v>0</v>
      </c>
      <c r="K8555" s="6" t="str">
        <f aca="false">IF(F8555=1,COUNTIF($F$2:F8555,1),"")</f>
        <v/>
      </c>
    </row>
    <row r="8556" customFormat="false" ht="15" hidden="false" customHeight="false" outlineLevel="0" collapsed="false">
      <c r="A8556" s="6" t="n">
        <v>67159.743</v>
      </c>
      <c r="B8556" s="6" t="n">
        <v>2.13553113553114</v>
      </c>
      <c r="C8556" s="6" t="n">
        <v>82</v>
      </c>
      <c r="D8556" s="6" t="n">
        <v>-1</v>
      </c>
      <c r="E8556" s="6" t="n">
        <v>2.13553113553114</v>
      </c>
      <c r="F8556" s="6" t="n">
        <v>0</v>
      </c>
      <c r="G8556" s="6" t="n">
        <v>0</v>
      </c>
      <c r="H8556" s="6" t="str">
        <f aca="false">IF(AND(A8556&gt;=Stimuli!$B$2,A8556&lt;=Stimuli!$C$2),Stimuli!$A$2,IF(AND(A8556&gt;=Stimuli!$B$3,A8556&lt;=Stimuli!$C$3),Stimuli!$A$3,IF(AND(A8556&gt;=Stimuli!$B$4,A8556&lt;=Stimuli!$C$4),Stimuli!$A$4,"")))</f>
        <v>02 e.l.f. - Power Grip Styling (30.03s)</v>
      </c>
      <c r="I8556" s="6" t="n">
        <f aca="false">(B8556-B8555)/((A8556-A8555)/1000)</f>
        <v>0</v>
      </c>
      <c r="J8556" s="6" t="n">
        <f aca="false">IF(OR(B8556&lt;Rules!$B$2,B8556&gt;Rules!$B$3,ABS(I8556)&gt;Rules!$B$4,OR(B8557&lt;Rules!$B$2,B8557&gt;Rules!$B$3,ABS(I8557)&gt;Rules!$B$4)),1,0)</f>
        <v>0</v>
      </c>
      <c r="K8556" s="6" t="str">
        <f aca="false">IF(F8556=1,COUNTIF($F$2:F8556,1),"")</f>
        <v/>
      </c>
    </row>
    <row r="8557" customFormat="false" ht="15" hidden="false" customHeight="false" outlineLevel="0" collapsed="false">
      <c r="A8557" s="6" t="n">
        <v>67167.5555</v>
      </c>
      <c r="B8557" s="6" t="n">
        <v>2.13699633699634</v>
      </c>
      <c r="C8557" s="6" t="n">
        <v>82</v>
      </c>
      <c r="D8557" s="6" t="n">
        <v>-1</v>
      </c>
      <c r="E8557" s="6" t="n">
        <v>2.13553113553114</v>
      </c>
      <c r="F8557" s="6" t="n">
        <v>0</v>
      </c>
      <c r="G8557" s="6" t="n">
        <v>0</v>
      </c>
      <c r="H8557" s="6" t="str">
        <f aca="false">IF(AND(A8557&gt;=Stimuli!$B$2,A8557&lt;=Stimuli!$C$2),Stimuli!$A$2,IF(AND(A8557&gt;=Stimuli!$B$3,A8557&lt;=Stimuli!$C$3),Stimuli!$A$3,IF(AND(A8557&gt;=Stimuli!$B$4,A8557&lt;=Stimuli!$C$4),Stimuli!$A$4,"")))</f>
        <v>02 e.l.f. - Power Grip Styling (30.03s)</v>
      </c>
      <c r="I8557" s="6" t="n">
        <f aca="false">(B8557-B8556)/((A8557-A8556)/1000)</f>
        <v>0.187545787545844</v>
      </c>
      <c r="J8557" s="6" t="n">
        <f aca="false">IF(OR(B8557&lt;Rules!$B$2,B8557&gt;Rules!$B$3,ABS(I8557)&gt;Rules!$B$4,OR(B8558&lt;Rules!$B$2,B8558&gt;Rules!$B$3,ABS(I8558)&gt;Rules!$B$4)),1,0)</f>
        <v>0</v>
      </c>
      <c r="K8557" s="6" t="str">
        <f aca="false">IF(F8557=1,COUNTIF($F$2:F8557,1),"")</f>
        <v/>
      </c>
    </row>
    <row r="8558" customFormat="false" ht="15" hidden="false" customHeight="false" outlineLevel="0" collapsed="false">
      <c r="A8558" s="6" t="n">
        <v>67175.368</v>
      </c>
      <c r="B8558" s="6" t="n">
        <v>2.13406593406593</v>
      </c>
      <c r="C8558" s="6" t="n">
        <v>82</v>
      </c>
      <c r="D8558" s="6" t="n">
        <v>-1</v>
      </c>
      <c r="E8558" s="6" t="n">
        <v>2.13553113553114</v>
      </c>
      <c r="F8558" s="6" t="n">
        <v>0</v>
      </c>
      <c r="G8558" s="6" t="n">
        <v>0</v>
      </c>
      <c r="H8558" s="6" t="str">
        <f aca="false">IF(AND(A8558&gt;=Stimuli!$B$2,A8558&lt;=Stimuli!$C$2),Stimuli!$A$2,IF(AND(A8558&gt;=Stimuli!$B$3,A8558&lt;=Stimuli!$C$3),Stimuli!$A$3,IF(AND(A8558&gt;=Stimuli!$B$4,A8558&lt;=Stimuli!$C$4),Stimuli!$A$4,"")))</f>
        <v>02 e.l.f. - Power Grip Styling (30.03s)</v>
      </c>
      <c r="I8558" s="6" t="n">
        <f aca="false">(B8558-B8557)/((A8558-A8557)/1000)</f>
        <v>-0.375091575091574</v>
      </c>
      <c r="J8558" s="6" t="n">
        <f aca="false">IF(OR(B8558&lt;Rules!$B$2,B8558&gt;Rules!$B$3,ABS(I8558)&gt;Rules!$B$4,OR(B8559&lt;Rules!$B$2,B8559&gt;Rules!$B$3,ABS(I8559)&gt;Rules!$B$4)),1,0)</f>
        <v>0</v>
      </c>
      <c r="K8558" s="6" t="str">
        <f aca="false">IF(F8558=1,COUNTIF($F$2:F8558,1),"")</f>
        <v/>
      </c>
    </row>
    <row r="8559" customFormat="false" ht="15" hidden="false" customHeight="false" outlineLevel="0" collapsed="false">
      <c r="A8559" s="6" t="n">
        <v>67183.1805</v>
      </c>
      <c r="B8559" s="6" t="n">
        <v>2.13699633699634</v>
      </c>
      <c r="C8559" s="6" t="n">
        <v>82</v>
      </c>
      <c r="D8559" s="6" t="n">
        <v>-1</v>
      </c>
      <c r="E8559" s="6" t="n">
        <v>2.13553113553114</v>
      </c>
      <c r="F8559" s="6" t="n">
        <v>0</v>
      </c>
      <c r="G8559" s="6" t="n">
        <v>0</v>
      </c>
      <c r="H8559" s="6" t="str">
        <f aca="false">IF(AND(A8559&gt;=Stimuli!$B$2,A8559&lt;=Stimuli!$C$2),Stimuli!$A$2,IF(AND(A8559&gt;=Stimuli!$B$3,A8559&lt;=Stimuli!$C$3),Stimuli!$A$3,IF(AND(A8559&gt;=Stimuli!$B$4,A8559&lt;=Stimuli!$C$4),Stimuli!$A$4,"")))</f>
        <v>02 e.l.f. - Power Grip Styling (30.03s)</v>
      </c>
      <c r="I8559" s="6" t="n">
        <f aca="false">(B8559-B8558)/((A8559-A8558)/1000)</f>
        <v>0.375091575091574</v>
      </c>
      <c r="J8559" s="6" t="n">
        <f aca="false">IF(OR(B8559&lt;Rules!$B$2,B8559&gt;Rules!$B$3,ABS(I8559)&gt;Rules!$B$4,OR(B8560&lt;Rules!$B$2,B8560&gt;Rules!$B$3,ABS(I8560)&gt;Rules!$B$4)),1,0)</f>
        <v>0</v>
      </c>
      <c r="K8559" s="6" t="str">
        <f aca="false">IF(F8559=1,COUNTIF($F$2:F8559,1),"")</f>
        <v/>
      </c>
    </row>
    <row r="8560" customFormat="false" ht="15" hidden="false" customHeight="false" outlineLevel="0" collapsed="false">
      <c r="A8560" s="6" t="n">
        <v>67190.993</v>
      </c>
      <c r="B8560" s="6" t="n">
        <v>2.13260073260073</v>
      </c>
      <c r="C8560" s="6" t="n">
        <v>82</v>
      </c>
      <c r="D8560" s="6" t="n">
        <v>-1</v>
      </c>
      <c r="E8560" s="6" t="n">
        <v>2.13553113553114</v>
      </c>
      <c r="F8560" s="6" t="n">
        <v>0</v>
      </c>
      <c r="G8560" s="6" t="n">
        <v>0</v>
      </c>
      <c r="H8560" s="6" t="str">
        <f aca="false">IF(AND(A8560&gt;=Stimuli!$B$2,A8560&lt;=Stimuli!$C$2),Stimuli!$A$2,IF(AND(A8560&gt;=Stimuli!$B$3,A8560&lt;=Stimuli!$C$3),Stimuli!$A$3,IF(AND(A8560&gt;=Stimuli!$B$4,A8560&lt;=Stimuli!$C$4),Stimuli!$A$4,"")))</f>
        <v>02 e.l.f. - Power Grip Styling (30.03s)</v>
      </c>
      <c r="I8560" s="6" t="n">
        <f aca="false">(B8560-B8559)/((A8560-A8559)/1000)</f>
        <v>-0.562637362637304</v>
      </c>
      <c r="J8560" s="6" t="n">
        <f aca="false">IF(OR(B8560&lt;Rules!$B$2,B8560&gt;Rules!$B$3,ABS(I8560)&gt;Rules!$B$4,OR(B8561&lt;Rules!$B$2,B8561&gt;Rules!$B$3,ABS(I8561)&gt;Rules!$B$4)),1,0)</f>
        <v>0</v>
      </c>
      <c r="K8560" s="6" t="str">
        <f aca="false">IF(F8560=1,COUNTIF($F$2:F8560,1),"")</f>
        <v/>
      </c>
    </row>
    <row r="8561" customFormat="false" ht="15" hidden="false" customHeight="false" outlineLevel="0" collapsed="false">
      <c r="A8561" s="6" t="n">
        <v>67198.8055</v>
      </c>
      <c r="B8561" s="6" t="n">
        <v>2.13846153846154</v>
      </c>
      <c r="C8561" s="6" t="n">
        <v>82</v>
      </c>
      <c r="D8561" s="6" t="n">
        <v>-1</v>
      </c>
      <c r="E8561" s="6" t="n">
        <v>2.13553113553114</v>
      </c>
      <c r="F8561" s="6" t="n">
        <v>0</v>
      </c>
      <c r="G8561" s="6" t="n">
        <v>0</v>
      </c>
      <c r="H8561" s="6" t="str">
        <f aca="false">IF(AND(A8561&gt;=Stimuli!$B$2,A8561&lt;=Stimuli!$C$2),Stimuli!$A$2,IF(AND(A8561&gt;=Stimuli!$B$3,A8561&lt;=Stimuli!$C$3),Stimuli!$A$3,IF(AND(A8561&gt;=Stimuli!$B$4,A8561&lt;=Stimuli!$C$4),Stimuli!$A$4,"")))</f>
        <v>02 e.l.f. - Power Grip Styling (30.03s)</v>
      </c>
      <c r="I8561" s="6" t="n">
        <f aca="false">(B8561-B8560)/((A8561-A8560)/1000)</f>
        <v>0.750183150183034</v>
      </c>
      <c r="J8561" s="6" t="n">
        <f aca="false">IF(OR(B8561&lt;Rules!$B$2,B8561&gt;Rules!$B$3,ABS(I8561)&gt;Rules!$B$4,OR(B8562&lt;Rules!$B$2,B8562&gt;Rules!$B$3,ABS(I8562)&gt;Rules!$B$4)),1,0)</f>
        <v>0</v>
      </c>
      <c r="K8561" s="6" t="str">
        <f aca="false">IF(F8561=1,COUNTIF($F$2:F8561,1),"")</f>
        <v/>
      </c>
    </row>
    <row r="8562" customFormat="false" ht="15" hidden="false" customHeight="false" outlineLevel="0" collapsed="false">
      <c r="A8562" s="6" t="n">
        <v>67206.618</v>
      </c>
      <c r="B8562" s="6" t="n">
        <v>2.13113553113553</v>
      </c>
      <c r="C8562" s="6" t="n">
        <v>82</v>
      </c>
      <c r="D8562" s="6" t="n">
        <v>-1</v>
      </c>
      <c r="E8562" s="6" t="n">
        <v>2.13553113553114</v>
      </c>
      <c r="F8562" s="6" t="n">
        <v>0</v>
      </c>
      <c r="G8562" s="6" t="n">
        <v>0</v>
      </c>
      <c r="H8562" s="6" t="str">
        <f aca="false">IF(AND(A8562&gt;=Stimuli!$B$2,A8562&lt;=Stimuli!$C$2),Stimuli!$A$2,IF(AND(A8562&gt;=Stimuli!$B$3,A8562&lt;=Stimuli!$C$3),Stimuli!$A$3,IF(AND(A8562&gt;=Stimuli!$B$4,A8562&lt;=Stimuli!$C$4),Stimuli!$A$4,"")))</f>
        <v>02 e.l.f. - Power Grip Styling (30.03s)</v>
      </c>
      <c r="I8562" s="6" t="n">
        <f aca="false">(B8562-B8561)/((A8562-A8561)/1000)</f>
        <v>-0.937728937728878</v>
      </c>
      <c r="J8562" s="6" t="n">
        <f aca="false">IF(OR(B8562&lt;Rules!$B$2,B8562&gt;Rules!$B$3,ABS(I8562)&gt;Rules!$B$4,OR(B8563&lt;Rules!$B$2,B8563&gt;Rules!$B$3,ABS(I8563)&gt;Rules!$B$4)),1,0)</f>
        <v>0</v>
      </c>
      <c r="K8562" s="6" t="str">
        <f aca="false">IF(F8562=1,COUNTIF($F$2:F8562,1),"")</f>
        <v/>
      </c>
    </row>
    <row r="8563" customFormat="false" ht="15" hidden="false" customHeight="false" outlineLevel="0" collapsed="false">
      <c r="A8563" s="6" t="n">
        <v>67214.4305</v>
      </c>
      <c r="B8563" s="6" t="n">
        <v>2.13846153846154</v>
      </c>
      <c r="C8563" s="6" t="n">
        <v>82</v>
      </c>
      <c r="D8563" s="6" t="n">
        <v>-1</v>
      </c>
      <c r="E8563" s="6" t="n">
        <v>2.13406593406593</v>
      </c>
      <c r="F8563" s="6" t="n">
        <v>0</v>
      </c>
      <c r="G8563" s="6" t="n">
        <v>0</v>
      </c>
      <c r="H8563" s="6" t="str">
        <f aca="false">IF(AND(A8563&gt;=Stimuli!$B$2,A8563&lt;=Stimuli!$C$2),Stimuli!$A$2,IF(AND(A8563&gt;=Stimuli!$B$3,A8563&lt;=Stimuli!$C$3),Stimuli!$A$3,IF(AND(A8563&gt;=Stimuli!$B$4,A8563&lt;=Stimuli!$C$4),Stimuli!$A$4,"")))</f>
        <v>02 e.l.f. - Power Grip Styling (30.03s)</v>
      </c>
      <c r="I8563" s="6" t="n">
        <f aca="false">(B8563-B8562)/((A8563-A8562)/1000)</f>
        <v>0.937728937728878</v>
      </c>
      <c r="J8563" s="6" t="n">
        <f aca="false">IF(OR(B8563&lt;Rules!$B$2,B8563&gt;Rules!$B$3,ABS(I8563)&gt;Rules!$B$4,OR(B8564&lt;Rules!$B$2,B8564&gt;Rules!$B$3,ABS(I8564)&gt;Rules!$B$4)),1,0)</f>
        <v>0</v>
      </c>
      <c r="K8563" s="6" t="str">
        <f aca="false">IF(F8563=1,COUNTIF($F$2:F8563,1),"")</f>
        <v/>
      </c>
    </row>
    <row r="8564" customFormat="false" ht="15" hidden="false" customHeight="false" outlineLevel="0" collapsed="false">
      <c r="A8564" s="6" t="n">
        <v>67222.243</v>
      </c>
      <c r="B8564" s="6" t="n">
        <v>2.13113553113553</v>
      </c>
      <c r="C8564" s="6" t="n">
        <v>82</v>
      </c>
      <c r="D8564" s="6" t="n">
        <v>-1</v>
      </c>
      <c r="E8564" s="6" t="n">
        <v>2.13406593406593</v>
      </c>
      <c r="F8564" s="6" t="n">
        <v>0</v>
      </c>
      <c r="G8564" s="6" t="n">
        <v>0</v>
      </c>
      <c r="H8564" s="6" t="str">
        <f aca="false">IF(AND(A8564&gt;=Stimuli!$B$2,A8564&lt;=Stimuli!$C$2),Stimuli!$A$2,IF(AND(A8564&gt;=Stimuli!$B$3,A8564&lt;=Stimuli!$C$3),Stimuli!$A$3,IF(AND(A8564&gt;=Stimuli!$B$4,A8564&lt;=Stimuli!$C$4),Stimuli!$A$4,"")))</f>
        <v>02 e.l.f. - Power Grip Styling (30.03s)</v>
      </c>
      <c r="I8564" s="6" t="n">
        <f aca="false">(B8564-B8563)/((A8564-A8563)/1000)</f>
        <v>-0.937728937728878</v>
      </c>
      <c r="J8564" s="6" t="n">
        <f aca="false">IF(OR(B8564&lt;Rules!$B$2,B8564&gt;Rules!$B$3,ABS(I8564)&gt;Rules!$B$4,OR(B8565&lt;Rules!$B$2,B8565&gt;Rules!$B$3,ABS(I8565)&gt;Rules!$B$4)),1,0)</f>
        <v>0</v>
      </c>
      <c r="K8564" s="6" t="str">
        <f aca="false">IF(F8564=1,COUNTIF($F$2:F8564,1),"")</f>
        <v/>
      </c>
    </row>
    <row r="8565" customFormat="false" ht="15" hidden="false" customHeight="false" outlineLevel="0" collapsed="false">
      <c r="A8565" s="6" t="n">
        <v>67230.0555</v>
      </c>
      <c r="B8565" s="6" t="n">
        <v>2.13846153846154</v>
      </c>
      <c r="C8565" s="6" t="n">
        <v>82</v>
      </c>
      <c r="D8565" s="6" t="n">
        <v>-1</v>
      </c>
      <c r="E8565" s="6" t="n">
        <v>2.13406593406593</v>
      </c>
      <c r="F8565" s="6" t="n">
        <v>0</v>
      </c>
      <c r="G8565" s="6" t="n">
        <v>0</v>
      </c>
      <c r="H8565" s="6" t="str">
        <f aca="false">IF(AND(A8565&gt;=Stimuli!$B$2,A8565&lt;=Stimuli!$C$2),Stimuli!$A$2,IF(AND(A8565&gt;=Stimuli!$B$3,A8565&lt;=Stimuli!$C$3),Stimuli!$A$3,IF(AND(A8565&gt;=Stimuli!$B$4,A8565&lt;=Stimuli!$C$4),Stimuli!$A$4,"")))</f>
        <v>02 e.l.f. - Power Grip Styling (30.03s)</v>
      </c>
      <c r="I8565" s="6" t="n">
        <f aca="false">(B8565-B8564)/((A8565-A8564)/1000)</f>
        <v>0.937728937728878</v>
      </c>
      <c r="J8565" s="6" t="n">
        <f aca="false">IF(OR(B8565&lt;Rules!$B$2,B8565&gt;Rules!$B$3,ABS(I8565)&gt;Rules!$B$4,OR(B8566&lt;Rules!$B$2,B8566&gt;Rules!$B$3,ABS(I8566)&gt;Rules!$B$4)),1,0)</f>
        <v>0</v>
      </c>
      <c r="K8565" s="6" t="str">
        <f aca="false">IF(F8565=1,COUNTIF($F$2:F8565,1),"")</f>
        <v/>
      </c>
    </row>
    <row r="8566" customFormat="false" ht="15" hidden="false" customHeight="false" outlineLevel="0" collapsed="false">
      <c r="A8566" s="6" t="n">
        <v>67237.868</v>
      </c>
      <c r="B8566" s="6" t="n">
        <v>2.13113553113553</v>
      </c>
      <c r="C8566" s="6" t="n">
        <v>82</v>
      </c>
      <c r="D8566" s="6" t="n">
        <v>-1</v>
      </c>
      <c r="E8566" s="6" t="n">
        <v>2.13406593406593</v>
      </c>
      <c r="F8566" s="6" t="n">
        <v>0</v>
      </c>
      <c r="G8566" s="6" t="n">
        <v>0</v>
      </c>
      <c r="H8566" s="6" t="str">
        <f aca="false">IF(AND(A8566&gt;=Stimuli!$B$2,A8566&lt;=Stimuli!$C$2),Stimuli!$A$2,IF(AND(A8566&gt;=Stimuli!$B$3,A8566&lt;=Stimuli!$C$3),Stimuli!$A$3,IF(AND(A8566&gt;=Stimuli!$B$4,A8566&lt;=Stimuli!$C$4),Stimuli!$A$4,"")))</f>
        <v>02 e.l.f. - Power Grip Styling (30.03s)</v>
      </c>
      <c r="I8566" s="6" t="n">
        <f aca="false">(B8566-B8565)/((A8566-A8565)/1000)</f>
        <v>-0.937728937728878</v>
      </c>
      <c r="J8566" s="6" t="n">
        <f aca="false">IF(OR(B8566&lt;Rules!$B$2,B8566&gt;Rules!$B$3,ABS(I8566)&gt;Rules!$B$4,OR(B8567&lt;Rules!$B$2,B8567&gt;Rules!$B$3,ABS(I8567)&gt;Rules!$B$4)),1,0)</f>
        <v>0</v>
      </c>
      <c r="K8566" s="6" t="str">
        <f aca="false">IF(F8566=1,COUNTIF($F$2:F8566,1),"")</f>
        <v/>
      </c>
    </row>
    <row r="8567" customFormat="false" ht="15" hidden="false" customHeight="false" outlineLevel="0" collapsed="false">
      <c r="A8567" s="6" t="n">
        <v>67245.6805</v>
      </c>
      <c r="B8567" s="6" t="n">
        <v>2.13699633699634</v>
      </c>
      <c r="C8567" s="6" t="n">
        <v>82</v>
      </c>
      <c r="D8567" s="6" t="n">
        <v>-1</v>
      </c>
      <c r="E8567" s="6" t="n">
        <v>2.13406593406593</v>
      </c>
      <c r="F8567" s="6" t="n">
        <v>0</v>
      </c>
      <c r="G8567" s="6" t="n">
        <v>0</v>
      </c>
      <c r="H8567" s="6" t="str">
        <f aca="false">IF(AND(A8567&gt;=Stimuli!$B$2,A8567&lt;=Stimuli!$C$2),Stimuli!$A$2,IF(AND(A8567&gt;=Stimuli!$B$3,A8567&lt;=Stimuli!$C$3),Stimuli!$A$3,IF(AND(A8567&gt;=Stimuli!$B$4,A8567&lt;=Stimuli!$C$4),Stimuli!$A$4,"")))</f>
        <v>02 e.l.f. - Power Grip Styling (30.03s)</v>
      </c>
      <c r="I8567" s="6" t="n">
        <f aca="false">(B8567-B8566)/((A8567-A8566)/1000)</f>
        <v>0.750183150183148</v>
      </c>
      <c r="J8567" s="6" t="n">
        <f aca="false">IF(OR(B8567&lt;Rules!$B$2,B8567&gt;Rules!$B$3,ABS(I8567)&gt;Rules!$B$4,OR(B8568&lt;Rules!$B$2,B8568&gt;Rules!$B$3,ABS(I8568)&gt;Rules!$B$4)),1,0)</f>
        <v>0</v>
      </c>
      <c r="K8567" s="6" t="str">
        <f aca="false">IF(F8567=1,COUNTIF($F$2:F8567,1),"")</f>
        <v/>
      </c>
    </row>
    <row r="8568" customFormat="false" ht="15" hidden="false" customHeight="false" outlineLevel="0" collapsed="false">
      <c r="A8568" s="6" t="n">
        <v>67253.493</v>
      </c>
      <c r="B8568" s="6" t="n">
        <v>2.13113553113553</v>
      </c>
      <c r="C8568" s="6" t="n">
        <v>82</v>
      </c>
      <c r="D8568" s="6" t="n">
        <v>-1</v>
      </c>
      <c r="E8568" s="6" t="n">
        <v>2.13406593406593</v>
      </c>
      <c r="F8568" s="6" t="n">
        <v>0</v>
      </c>
      <c r="G8568" s="6" t="n">
        <v>0</v>
      </c>
      <c r="H8568" s="6" t="str">
        <f aca="false">IF(AND(A8568&gt;=Stimuli!$B$2,A8568&lt;=Stimuli!$C$2),Stimuli!$A$2,IF(AND(A8568&gt;=Stimuli!$B$3,A8568&lt;=Stimuli!$C$3),Stimuli!$A$3,IF(AND(A8568&gt;=Stimuli!$B$4,A8568&lt;=Stimuli!$C$4),Stimuli!$A$4,"")))</f>
        <v>02 e.l.f. - Power Grip Styling (30.03s)</v>
      </c>
      <c r="I8568" s="6" t="n">
        <f aca="false">(B8568-B8567)/((A8568-A8567)/1000)</f>
        <v>-0.750183150183148</v>
      </c>
      <c r="J8568" s="6" t="n">
        <f aca="false">IF(OR(B8568&lt;Rules!$B$2,B8568&gt;Rules!$B$3,ABS(I8568)&gt;Rules!$B$4,OR(B8569&lt;Rules!$B$2,B8569&gt;Rules!$B$3,ABS(I8569)&gt;Rules!$B$4)),1,0)</f>
        <v>0</v>
      </c>
      <c r="K8568" s="6" t="str">
        <f aca="false">IF(F8568=1,COUNTIF($F$2:F8568,1),"")</f>
        <v/>
      </c>
    </row>
    <row r="8569" customFormat="false" ht="15" hidden="false" customHeight="false" outlineLevel="0" collapsed="false">
      <c r="A8569" s="6" t="n">
        <v>67261.3055</v>
      </c>
      <c r="B8569" s="6" t="n">
        <v>2.13553113553114</v>
      </c>
      <c r="C8569" s="6" t="n">
        <v>82</v>
      </c>
      <c r="D8569" s="6" t="n">
        <v>-1</v>
      </c>
      <c r="E8569" s="6" t="n">
        <v>2.13260073260073</v>
      </c>
      <c r="F8569" s="6" t="n">
        <v>0</v>
      </c>
      <c r="G8569" s="6" t="n">
        <v>0</v>
      </c>
      <c r="H8569" s="6" t="str">
        <f aca="false">IF(AND(A8569&gt;=Stimuli!$B$2,A8569&lt;=Stimuli!$C$2),Stimuli!$A$2,IF(AND(A8569&gt;=Stimuli!$B$3,A8569&lt;=Stimuli!$C$3),Stimuli!$A$3,IF(AND(A8569&gt;=Stimuli!$B$4,A8569&lt;=Stimuli!$C$4),Stimuli!$A$4,"")))</f>
        <v>02 e.l.f. - Power Grip Styling (30.03s)</v>
      </c>
      <c r="I8569" s="6" t="n">
        <f aca="false">(B8569-B8568)/((A8569-A8568)/1000)</f>
        <v>0.562637362637304</v>
      </c>
      <c r="J8569" s="6" t="n">
        <f aca="false">IF(OR(B8569&lt;Rules!$B$2,B8569&gt;Rules!$B$3,ABS(I8569)&gt;Rules!$B$4,OR(B8570&lt;Rules!$B$2,B8570&gt;Rules!$B$3,ABS(I8570)&gt;Rules!$B$4)),1,0)</f>
        <v>0</v>
      </c>
      <c r="K8569" s="6" t="str">
        <f aca="false">IF(F8569=1,COUNTIF($F$2:F8569,1),"")</f>
        <v/>
      </c>
    </row>
    <row r="8570" customFormat="false" ht="15" hidden="false" customHeight="false" outlineLevel="0" collapsed="false">
      <c r="A8570" s="6" t="n">
        <v>67269.118</v>
      </c>
      <c r="B8570" s="6" t="n">
        <v>2.13260073260073</v>
      </c>
      <c r="C8570" s="6" t="n">
        <v>82</v>
      </c>
      <c r="D8570" s="6" t="n">
        <v>-1</v>
      </c>
      <c r="E8570" s="6" t="n">
        <v>2.13260073260073</v>
      </c>
      <c r="F8570" s="6" t="n">
        <v>0</v>
      </c>
      <c r="G8570" s="6" t="n">
        <v>0</v>
      </c>
      <c r="H8570" s="6" t="str">
        <f aca="false">IF(AND(A8570&gt;=Stimuli!$B$2,A8570&lt;=Stimuli!$C$2),Stimuli!$A$2,IF(AND(A8570&gt;=Stimuli!$B$3,A8570&lt;=Stimuli!$C$3),Stimuli!$A$3,IF(AND(A8570&gt;=Stimuli!$B$4,A8570&lt;=Stimuli!$C$4),Stimuli!$A$4,"")))</f>
        <v>02 e.l.f. - Power Grip Styling (30.03s)</v>
      </c>
      <c r="I8570" s="6" t="n">
        <f aca="false">(B8570-B8569)/((A8570-A8569)/1000)</f>
        <v>-0.37509157509146</v>
      </c>
      <c r="J8570" s="6" t="n">
        <f aca="false">IF(OR(B8570&lt;Rules!$B$2,B8570&gt;Rules!$B$3,ABS(I8570)&gt;Rules!$B$4,OR(B8571&lt;Rules!$B$2,B8571&gt;Rules!$B$3,ABS(I8571)&gt;Rules!$B$4)),1,0)</f>
        <v>0</v>
      </c>
      <c r="K8570" s="6" t="str">
        <f aca="false">IF(F8570=1,COUNTIF($F$2:F8570,1),"")</f>
        <v/>
      </c>
    </row>
    <row r="8571" customFormat="false" ht="15" hidden="false" customHeight="false" outlineLevel="0" collapsed="false">
      <c r="A8571" s="6" t="n">
        <v>67276.9305</v>
      </c>
      <c r="B8571" s="6" t="n">
        <v>2.13260073260073</v>
      </c>
      <c r="C8571" s="6" t="n">
        <v>82</v>
      </c>
      <c r="D8571" s="6" t="n">
        <v>-1</v>
      </c>
      <c r="E8571" s="6" t="n">
        <v>2.13260073260073</v>
      </c>
      <c r="F8571" s="6" t="n">
        <v>0</v>
      </c>
      <c r="G8571" s="6" t="n">
        <v>0</v>
      </c>
      <c r="H8571" s="6" t="str">
        <f aca="false">IF(AND(A8571&gt;=Stimuli!$B$2,A8571&lt;=Stimuli!$C$2),Stimuli!$A$2,IF(AND(A8571&gt;=Stimuli!$B$3,A8571&lt;=Stimuli!$C$3),Stimuli!$A$3,IF(AND(A8571&gt;=Stimuli!$B$4,A8571&lt;=Stimuli!$C$4),Stimuli!$A$4,"")))</f>
        <v>02 e.l.f. - Power Grip Styling (30.03s)</v>
      </c>
      <c r="I8571" s="6" t="n">
        <f aca="false">(B8571-B8570)/((A8571-A8570)/1000)</f>
        <v>0</v>
      </c>
      <c r="J8571" s="6" t="n">
        <f aca="false">IF(OR(B8571&lt;Rules!$B$2,B8571&gt;Rules!$B$3,ABS(I8571)&gt;Rules!$B$4,OR(B8572&lt;Rules!$B$2,B8572&gt;Rules!$B$3,ABS(I8572)&gt;Rules!$B$4)),1,0)</f>
        <v>0</v>
      </c>
      <c r="K8571" s="6" t="str">
        <f aca="false">IF(F8571=1,COUNTIF($F$2:F8571,1),"")</f>
        <v/>
      </c>
    </row>
    <row r="8572" customFormat="false" ht="15" hidden="false" customHeight="false" outlineLevel="0" collapsed="false">
      <c r="A8572" s="6" t="n">
        <v>67284.743</v>
      </c>
      <c r="B8572" s="6" t="n">
        <v>2.13260073260073</v>
      </c>
      <c r="C8572" s="6" t="n">
        <v>82</v>
      </c>
      <c r="D8572" s="6" t="n">
        <v>-1</v>
      </c>
      <c r="E8572" s="6" t="n">
        <v>2.13260073260073</v>
      </c>
      <c r="F8572" s="6" t="n">
        <v>0</v>
      </c>
      <c r="G8572" s="6" t="n">
        <v>0</v>
      </c>
      <c r="H8572" s="6" t="str">
        <f aca="false">IF(AND(A8572&gt;=Stimuli!$B$2,A8572&lt;=Stimuli!$C$2),Stimuli!$A$2,IF(AND(A8572&gt;=Stimuli!$B$3,A8572&lt;=Stimuli!$C$3),Stimuli!$A$3,IF(AND(A8572&gt;=Stimuli!$B$4,A8572&lt;=Stimuli!$C$4),Stimuli!$A$4,"")))</f>
        <v>02 e.l.f. - Power Grip Styling (30.03s)</v>
      </c>
      <c r="I8572" s="6" t="n">
        <f aca="false">(B8572-B8571)/((A8572-A8571)/1000)</f>
        <v>0</v>
      </c>
      <c r="J8572" s="6" t="n">
        <f aca="false">IF(OR(B8572&lt;Rules!$B$2,B8572&gt;Rules!$B$3,ABS(I8572)&gt;Rules!$B$4,OR(B8573&lt;Rules!$B$2,B8573&gt;Rules!$B$3,ABS(I8573)&gt;Rules!$B$4)),1,0)</f>
        <v>0</v>
      </c>
      <c r="K8572" s="6" t="str">
        <f aca="false">IF(F8572=1,COUNTIF($F$2:F8572,1),"")</f>
        <v/>
      </c>
    </row>
    <row r="8573" customFormat="false" ht="15" hidden="false" customHeight="false" outlineLevel="0" collapsed="false">
      <c r="A8573" s="6" t="n">
        <v>67292.5555</v>
      </c>
      <c r="B8573" s="6" t="n">
        <v>2.13113553113553</v>
      </c>
      <c r="C8573" s="6" t="n">
        <v>82</v>
      </c>
      <c r="D8573" s="6" t="n">
        <v>-1</v>
      </c>
      <c r="E8573" s="6" t="n">
        <v>2.13260073260073</v>
      </c>
      <c r="F8573" s="6" t="n">
        <v>0</v>
      </c>
      <c r="G8573" s="6" t="n">
        <v>0</v>
      </c>
      <c r="H8573" s="6" t="str">
        <f aca="false">IF(AND(A8573&gt;=Stimuli!$B$2,A8573&lt;=Stimuli!$C$2),Stimuli!$A$2,IF(AND(A8573&gt;=Stimuli!$B$3,A8573&lt;=Stimuli!$C$3),Stimuli!$A$3,IF(AND(A8573&gt;=Stimuli!$B$4,A8573&lt;=Stimuli!$C$4),Stimuli!$A$4,"")))</f>
        <v>02 e.l.f. - Power Grip Styling (30.03s)</v>
      </c>
      <c r="I8573" s="6" t="n">
        <f aca="false">(B8573-B8572)/((A8573-A8572)/1000)</f>
        <v>-0.187545787545844</v>
      </c>
      <c r="J8573" s="6" t="n">
        <f aca="false">IF(OR(B8573&lt;Rules!$B$2,B8573&gt;Rules!$B$3,ABS(I8573)&gt;Rules!$B$4,OR(B8574&lt;Rules!$B$2,B8574&gt;Rules!$B$3,ABS(I8574)&gt;Rules!$B$4)),1,0)</f>
        <v>0</v>
      </c>
      <c r="K8573" s="6" t="str">
        <f aca="false">IF(F8573=1,COUNTIF($F$2:F8573,1),"")</f>
        <v/>
      </c>
    </row>
    <row r="8574" customFormat="false" ht="15" hidden="false" customHeight="false" outlineLevel="0" collapsed="false">
      <c r="A8574" s="6" t="n">
        <v>67300.368</v>
      </c>
      <c r="B8574" s="6" t="n">
        <v>2.13406593406593</v>
      </c>
      <c r="C8574" s="6" t="n">
        <v>82</v>
      </c>
      <c r="D8574" s="6" t="n">
        <v>-1</v>
      </c>
      <c r="E8574" s="6" t="n">
        <v>2.13260073260073</v>
      </c>
      <c r="F8574" s="6" t="n">
        <v>0</v>
      </c>
      <c r="G8574" s="6" t="n">
        <v>0</v>
      </c>
      <c r="H8574" s="6" t="str">
        <f aca="false">IF(AND(A8574&gt;=Stimuli!$B$2,A8574&lt;=Stimuli!$C$2),Stimuli!$A$2,IF(AND(A8574&gt;=Stimuli!$B$3,A8574&lt;=Stimuli!$C$3),Stimuli!$A$3,IF(AND(A8574&gt;=Stimuli!$B$4,A8574&lt;=Stimuli!$C$4),Stimuli!$A$4,"")))</f>
        <v>02 e.l.f. - Power Grip Styling (30.03s)</v>
      </c>
      <c r="I8574" s="6" t="n">
        <f aca="false">(B8574-B8573)/((A8574-A8573)/1000)</f>
        <v>0.375091575091574</v>
      </c>
      <c r="J8574" s="6" t="n">
        <f aca="false">IF(OR(B8574&lt;Rules!$B$2,B8574&gt;Rules!$B$3,ABS(I8574)&gt;Rules!$B$4,OR(B8575&lt;Rules!$B$2,B8575&gt;Rules!$B$3,ABS(I8575)&gt;Rules!$B$4)),1,0)</f>
        <v>0</v>
      </c>
      <c r="K8574" s="6" t="str">
        <f aca="false">IF(F8574=1,COUNTIF($F$2:F8574,1),"")</f>
        <v/>
      </c>
    </row>
    <row r="8575" customFormat="false" ht="15" hidden="false" customHeight="false" outlineLevel="0" collapsed="false">
      <c r="A8575" s="6" t="n">
        <v>67308.1805</v>
      </c>
      <c r="B8575" s="6" t="n">
        <v>2.12967032967033</v>
      </c>
      <c r="C8575" s="6" t="n">
        <v>82</v>
      </c>
      <c r="D8575" s="6" t="n">
        <v>-1</v>
      </c>
      <c r="E8575" s="6" t="n">
        <v>2.13260073260073</v>
      </c>
      <c r="F8575" s="6" t="n">
        <v>0</v>
      </c>
      <c r="G8575" s="6" t="n">
        <v>0</v>
      </c>
      <c r="H8575" s="6" t="str">
        <f aca="false">IF(AND(A8575&gt;=Stimuli!$B$2,A8575&lt;=Stimuli!$C$2),Stimuli!$A$2,IF(AND(A8575&gt;=Stimuli!$B$3,A8575&lt;=Stimuli!$C$3),Stimuli!$A$3,IF(AND(A8575&gt;=Stimuli!$B$4,A8575&lt;=Stimuli!$C$4),Stimuli!$A$4,"")))</f>
        <v>02 e.l.f. - Power Grip Styling (30.03s)</v>
      </c>
      <c r="I8575" s="6" t="n">
        <f aca="false">(B8575-B8574)/((A8575-A8574)/1000)</f>
        <v>-0.562637362637304</v>
      </c>
      <c r="J8575" s="6" t="n">
        <f aca="false">IF(OR(B8575&lt;Rules!$B$2,B8575&gt;Rules!$B$3,ABS(I8575)&gt;Rules!$B$4,OR(B8576&lt;Rules!$B$2,B8576&gt;Rules!$B$3,ABS(I8576)&gt;Rules!$B$4)),1,0)</f>
        <v>0</v>
      </c>
      <c r="K8575" s="6" t="str">
        <f aca="false">IF(F8575=1,COUNTIF($F$2:F8575,1),"")</f>
        <v/>
      </c>
    </row>
    <row r="8576" customFormat="false" ht="15" hidden="false" customHeight="false" outlineLevel="0" collapsed="false">
      <c r="A8576" s="6" t="n">
        <v>67315.993</v>
      </c>
      <c r="B8576" s="6" t="n">
        <v>2.13406593406593</v>
      </c>
      <c r="C8576" s="6" t="n">
        <v>82</v>
      </c>
      <c r="D8576" s="6" t="n">
        <v>-1</v>
      </c>
      <c r="E8576" s="6" t="n">
        <v>2.13260073260073</v>
      </c>
      <c r="F8576" s="6" t="n">
        <v>0</v>
      </c>
      <c r="G8576" s="6" t="n">
        <v>0</v>
      </c>
      <c r="H8576" s="6" t="str">
        <f aca="false">IF(AND(A8576&gt;=Stimuli!$B$2,A8576&lt;=Stimuli!$C$2),Stimuli!$A$2,IF(AND(A8576&gt;=Stimuli!$B$3,A8576&lt;=Stimuli!$C$3),Stimuli!$A$3,IF(AND(A8576&gt;=Stimuli!$B$4,A8576&lt;=Stimuli!$C$4),Stimuli!$A$4,"")))</f>
        <v>02 e.l.f. - Power Grip Styling (30.03s)</v>
      </c>
      <c r="I8576" s="6" t="n">
        <f aca="false">(B8576-B8575)/((A8576-A8575)/1000)</f>
        <v>0.562637362637304</v>
      </c>
      <c r="J8576" s="6" t="n">
        <f aca="false">IF(OR(B8576&lt;Rules!$B$2,B8576&gt;Rules!$B$3,ABS(I8576)&gt;Rules!$B$4,OR(B8577&lt;Rules!$B$2,B8577&gt;Rules!$B$3,ABS(I8577)&gt;Rules!$B$4)),1,0)</f>
        <v>0</v>
      </c>
      <c r="K8576" s="6" t="str">
        <f aca="false">IF(F8576=1,COUNTIF($F$2:F8576,1),"")</f>
        <v/>
      </c>
    </row>
    <row r="8577" customFormat="false" ht="15" hidden="false" customHeight="false" outlineLevel="0" collapsed="false">
      <c r="A8577" s="6" t="n">
        <v>67323.8055</v>
      </c>
      <c r="B8577" s="6" t="n">
        <v>2.12820512820513</v>
      </c>
      <c r="C8577" s="6" t="n">
        <v>82</v>
      </c>
      <c r="D8577" s="6" t="n">
        <v>-1</v>
      </c>
      <c r="E8577" s="6" t="n">
        <v>2.13260073260073</v>
      </c>
      <c r="F8577" s="6" t="n">
        <v>0</v>
      </c>
      <c r="G8577" s="6" t="n">
        <v>0</v>
      </c>
      <c r="H8577" s="6" t="str">
        <f aca="false">IF(AND(A8577&gt;=Stimuli!$B$2,A8577&lt;=Stimuli!$C$2),Stimuli!$A$2,IF(AND(A8577&gt;=Stimuli!$B$3,A8577&lt;=Stimuli!$C$3),Stimuli!$A$3,IF(AND(A8577&gt;=Stimuli!$B$4,A8577&lt;=Stimuli!$C$4),Stimuli!$A$4,"")))</f>
        <v>02 e.l.f. - Power Grip Styling (30.03s)</v>
      </c>
      <c r="I8577" s="6" t="n">
        <f aca="false">(B8577-B8576)/((A8577-A8576)/1000)</f>
        <v>-0.750183150183148</v>
      </c>
      <c r="J8577" s="6" t="n">
        <f aca="false">IF(OR(B8577&lt;Rules!$B$2,B8577&gt;Rules!$B$3,ABS(I8577)&gt;Rules!$B$4,OR(B8578&lt;Rules!$B$2,B8578&gt;Rules!$B$3,ABS(I8578)&gt;Rules!$B$4)),1,0)</f>
        <v>0</v>
      </c>
      <c r="K8577" s="6" t="str">
        <f aca="false">IF(F8577=1,COUNTIF($F$2:F8577,1),"")</f>
        <v/>
      </c>
    </row>
    <row r="8578" customFormat="false" ht="15" hidden="false" customHeight="false" outlineLevel="0" collapsed="false">
      <c r="A8578" s="6" t="n">
        <v>67331.618</v>
      </c>
      <c r="B8578" s="6" t="n">
        <v>2.13553113553114</v>
      </c>
      <c r="C8578" s="6" t="n">
        <v>82</v>
      </c>
      <c r="D8578" s="6" t="n">
        <v>-1</v>
      </c>
      <c r="E8578" s="6" t="n">
        <v>2.13113553113553</v>
      </c>
      <c r="F8578" s="6" t="n">
        <v>0</v>
      </c>
      <c r="G8578" s="6" t="n">
        <v>0</v>
      </c>
      <c r="H8578" s="6" t="str">
        <f aca="false">IF(AND(A8578&gt;=Stimuli!$B$2,A8578&lt;=Stimuli!$C$2),Stimuli!$A$2,IF(AND(A8578&gt;=Stimuli!$B$3,A8578&lt;=Stimuli!$C$3),Stimuli!$A$3,IF(AND(A8578&gt;=Stimuli!$B$4,A8578&lt;=Stimuli!$C$4),Stimuli!$A$4,"")))</f>
        <v>02 e.l.f. - Power Grip Styling (30.03s)</v>
      </c>
      <c r="I8578" s="6" t="n">
        <f aca="false">(B8578-B8577)/((A8578-A8577)/1000)</f>
        <v>0.937728937728878</v>
      </c>
      <c r="J8578" s="6" t="n">
        <f aca="false">IF(OR(B8578&lt;Rules!$B$2,B8578&gt;Rules!$B$3,ABS(I8578)&gt;Rules!$B$4,OR(B8579&lt;Rules!$B$2,B8579&gt;Rules!$B$3,ABS(I8579)&gt;Rules!$B$4)),1,0)</f>
        <v>0</v>
      </c>
      <c r="K8578" s="6" t="str">
        <f aca="false">IF(F8578=1,COUNTIF($F$2:F8578,1),"")</f>
        <v/>
      </c>
    </row>
    <row r="8579" customFormat="false" ht="15" hidden="false" customHeight="false" outlineLevel="0" collapsed="false">
      <c r="A8579" s="6" t="n">
        <v>67339.4305</v>
      </c>
      <c r="B8579" s="6" t="n">
        <v>2.12673992673993</v>
      </c>
      <c r="C8579" s="6" t="n">
        <v>82</v>
      </c>
      <c r="D8579" s="6" t="n">
        <v>-1</v>
      </c>
      <c r="E8579" s="6" t="n">
        <v>2.13113553113553</v>
      </c>
      <c r="F8579" s="6" t="n">
        <v>0</v>
      </c>
      <c r="G8579" s="6" t="n">
        <v>0</v>
      </c>
      <c r="H8579" s="6" t="str">
        <f aca="false">IF(AND(A8579&gt;=Stimuli!$B$2,A8579&lt;=Stimuli!$C$2),Stimuli!$A$2,IF(AND(A8579&gt;=Stimuli!$B$3,A8579&lt;=Stimuli!$C$3),Stimuli!$A$3,IF(AND(A8579&gt;=Stimuli!$B$4,A8579&lt;=Stimuli!$C$4),Stimuli!$A$4,"")))</f>
        <v>02 e.l.f. - Power Grip Styling (30.03s)</v>
      </c>
      <c r="I8579" s="6" t="n">
        <f aca="false">(B8579-B8578)/((A8579-A8578)/1000)</f>
        <v>-1.12527472527478</v>
      </c>
      <c r="J8579" s="6" t="n">
        <f aca="false">IF(OR(B8579&lt;Rules!$B$2,B8579&gt;Rules!$B$3,ABS(I8579)&gt;Rules!$B$4,OR(B8580&lt;Rules!$B$2,B8580&gt;Rules!$B$3,ABS(I8580)&gt;Rules!$B$4)),1,0)</f>
        <v>0</v>
      </c>
      <c r="K8579" s="6" t="str">
        <f aca="false">IF(F8579=1,COUNTIF($F$2:F8579,1),"")</f>
        <v/>
      </c>
    </row>
    <row r="8580" customFormat="false" ht="15" hidden="false" customHeight="false" outlineLevel="0" collapsed="false">
      <c r="A8580" s="6" t="n">
        <v>67347.243</v>
      </c>
      <c r="B8580" s="6" t="n">
        <v>2.13553113553114</v>
      </c>
      <c r="C8580" s="6" t="n">
        <v>82</v>
      </c>
      <c r="D8580" s="6" t="n">
        <v>-1</v>
      </c>
      <c r="E8580" s="6" t="n">
        <v>2.13113553113553</v>
      </c>
      <c r="F8580" s="6" t="n">
        <v>0</v>
      </c>
      <c r="G8580" s="6" t="n">
        <v>0</v>
      </c>
      <c r="H8580" s="6" t="str">
        <f aca="false">IF(AND(A8580&gt;=Stimuli!$B$2,A8580&lt;=Stimuli!$C$2),Stimuli!$A$2,IF(AND(A8580&gt;=Stimuli!$B$3,A8580&lt;=Stimuli!$C$3),Stimuli!$A$3,IF(AND(A8580&gt;=Stimuli!$B$4,A8580&lt;=Stimuli!$C$4),Stimuli!$A$4,"")))</f>
        <v>02 e.l.f. - Power Grip Styling (30.03s)</v>
      </c>
      <c r="I8580" s="6" t="n">
        <f aca="false">(B8580-B8579)/((A8580-A8579)/1000)</f>
        <v>1.12527472527478</v>
      </c>
      <c r="J8580" s="6" t="n">
        <f aca="false">IF(OR(B8580&lt;Rules!$B$2,B8580&gt;Rules!$B$3,ABS(I8580)&gt;Rules!$B$4,OR(B8581&lt;Rules!$B$2,B8581&gt;Rules!$B$3,ABS(I8581)&gt;Rules!$B$4)),1,0)</f>
        <v>0</v>
      </c>
      <c r="K8580" s="6" t="str">
        <f aca="false">IF(F8580=1,COUNTIF($F$2:F8580,1),"")</f>
        <v/>
      </c>
    </row>
    <row r="8581" customFormat="false" ht="15" hidden="false" customHeight="false" outlineLevel="0" collapsed="false">
      <c r="A8581" s="6" t="n">
        <v>67355.0555</v>
      </c>
      <c r="B8581" s="6" t="n">
        <v>2.12673992673993</v>
      </c>
      <c r="C8581" s="6" t="n">
        <v>82</v>
      </c>
      <c r="D8581" s="6" t="n">
        <v>-1</v>
      </c>
      <c r="E8581" s="6" t="n">
        <v>2.13113553113553</v>
      </c>
      <c r="F8581" s="6" t="n">
        <v>0</v>
      </c>
      <c r="G8581" s="6" t="n">
        <v>0</v>
      </c>
      <c r="H8581" s="6" t="str">
        <f aca="false">IF(AND(A8581&gt;=Stimuli!$B$2,A8581&lt;=Stimuli!$C$2),Stimuli!$A$2,IF(AND(A8581&gt;=Stimuli!$B$3,A8581&lt;=Stimuli!$C$3),Stimuli!$A$3,IF(AND(A8581&gt;=Stimuli!$B$4,A8581&lt;=Stimuli!$C$4),Stimuli!$A$4,"")))</f>
        <v>02 e.l.f. - Power Grip Styling (30.03s)</v>
      </c>
      <c r="I8581" s="6" t="n">
        <f aca="false">(B8581-B8580)/((A8581-A8580)/1000)</f>
        <v>-1.12527472527478</v>
      </c>
      <c r="J8581" s="6" t="n">
        <f aca="false">IF(OR(B8581&lt;Rules!$B$2,B8581&gt;Rules!$B$3,ABS(I8581)&gt;Rules!$B$4,OR(B8582&lt;Rules!$B$2,B8582&gt;Rules!$B$3,ABS(I8582)&gt;Rules!$B$4)),1,0)</f>
        <v>0</v>
      </c>
      <c r="K8581" s="6" t="str">
        <f aca="false">IF(F8581=1,COUNTIF($F$2:F8581,1),"")</f>
        <v/>
      </c>
    </row>
    <row r="8582" customFormat="false" ht="15" hidden="false" customHeight="false" outlineLevel="0" collapsed="false">
      <c r="A8582" s="6" t="n">
        <v>67362.868</v>
      </c>
      <c r="B8582" s="6" t="n">
        <v>2.13406593406593</v>
      </c>
      <c r="C8582" s="6" t="n">
        <v>82</v>
      </c>
      <c r="D8582" s="6" t="n">
        <v>-1</v>
      </c>
      <c r="E8582" s="6" t="n">
        <v>2.13113553113553</v>
      </c>
      <c r="F8582" s="6" t="n">
        <v>0</v>
      </c>
      <c r="G8582" s="6" t="n">
        <v>0</v>
      </c>
      <c r="H8582" s="6" t="str">
        <f aca="false">IF(AND(A8582&gt;=Stimuli!$B$2,A8582&lt;=Stimuli!$C$2),Stimuli!$A$2,IF(AND(A8582&gt;=Stimuli!$B$3,A8582&lt;=Stimuli!$C$3),Stimuli!$A$3,IF(AND(A8582&gt;=Stimuli!$B$4,A8582&lt;=Stimuli!$C$4),Stimuli!$A$4,"")))</f>
        <v>02 e.l.f. - Power Grip Styling (30.03s)</v>
      </c>
      <c r="I8582" s="6" t="n">
        <f aca="false">(B8582-B8581)/((A8582-A8581)/1000)</f>
        <v>0.937728937729048</v>
      </c>
      <c r="J8582" s="6" t="n">
        <f aca="false">IF(OR(B8582&lt;Rules!$B$2,B8582&gt;Rules!$B$3,ABS(I8582)&gt;Rules!$B$4,OR(B8583&lt;Rules!$B$2,B8583&gt;Rules!$B$3,ABS(I8583)&gt;Rules!$B$4)),1,0)</f>
        <v>0</v>
      </c>
      <c r="K8582" s="6" t="str">
        <f aca="false">IF(F8582=1,COUNTIF($F$2:F8582,1),"")</f>
        <v/>
      </c>
    </row>
    <row r="8583" customFormat="false" ht="15" hidden="false" customHeight="false" outlineLevel="0" collapsed="false">
      <c r="A8583" s="6" t="n">
        <v>67370.6805</v>
      </c>
      <c r="B8583" s="6" t="n">
        <v>2.12673992673993</v>
      </c>
      <c r="C8583" s="6" t="n">
        <v>82</v>
      </c>
      <c r="D8583" s="6" t="n">
        <v>-1</v>
      </c>
      <c r="E8583" s="6" t="n">
        <v>2.13113553113553</v>
      </c>
      <c r="F8583" s="6" t="n">
        <v>0</v>
      </c>
      <c r="G8583" s="6" t="n">
        <v>0</v>
      </c>
      <c r="H8583" s="6" t="str">
        <f aca="false">IF(AND(A8583&gt;=Stimuli!$B$2,A8583&lt;=Stimuli!$C$2),Stimuli!$A$2,IF(AND(A8583&gt;=Stimuli!$B$3,A8583&lt;=Stimuli!$C$3),Stimuli!$A$3,IF(AND(A8583&gt;=Stimuli!$B$4,A8583&lt;=Stimuli!$C$4),Stimuli!$A$4,"")))</f>
        <v>02 e.l.f. - Power Grip Styling (30.03s)</v>
      </c>
      <c r="I8583" s="6" t="n">
        <f aca="false">(B8583-B8582)/((A8583-A8582)/1000)</f>
        <v>-0.937728937729048</v>
      </c>
      <c r="J8583" s="6" t="n">
        <f aca="false">IF(OR(B8583&lt;Rules!$B$2,B8583&gt;Rules!$B$3,ABS(I8583)&gt;Rules!$B$4,OR(B8584&lt;Rules!$B$2,B8584&gt;Rules!$B$3,ABS(I8584)&gt;Rules!$B$4)),1,0)</f>
        <v>0</v>
      </c>
      <c r="K8583" s="6" t="str">
        <f aca="false">IF(F8583=1,COUNTIF($F$2:F8583,1),"")</f>
        <v/>
      </c>
    </row>
    <row r="8584" customFormat="false" ht="15" hidden="false" customHeight="false" outlineLevel="0" collapsed="false">
      <c r="A8584" s="6" t="n">
        <v>67378.493</v>
      </c>
      <c r="B8584" s="6" t="n">
        <v>2.13260073260073</v>
      </c>
      <c r="C8584" s="6" t="n">
        <v>82</v>
      </c>
      <c r="D8584" s="6" t="n">
        <v>-1</v>
      </c>
      <c r="E8584" s="6" t="n">
        <v>2.13113553113553</v>
      </c>
      <c r="F8584" s="6" t="n">
        <v>0</v>
      </c>
      <c r="G8584" s="6" t="n">
        <v>0</v>
      </c>
      <c r="H8584" s="6" t="str">
        <f aca="false">IF(AND(A8584&gt;=Stimuli!$B$2,A8584&lt;=Stimuli!$C$2),Stimuli!$A$2,IF(AND(A8584&gt;=Stimuli!$B$3,A8584&lt;=Stimuli!$C$3),Stimuli!$A$3,IF(AND(A8584&gt;=Stimuli!$B$4,A8584&lt;=Stimuli!$C$4),Stimuli!$A$4,"")))</f>
        <v>02 e.l.f. - Power Grip Styling (30.03s)</v>
      </c>
      <c r="I8584" s="6" t="n">
        <f aca="false">(B8584-B8583)/((A8584-A8583)/1000)</f>
        <v>0.750183150183318</v>
      </c>
      <c r="J8584" s="6" t="n">
        <f aca="false">IF(OR(B8584&lt;Rules!$B$2,B8584&gt;Rules!$B$3,ABS(I8584)&gt;Rules!$B$4,OR(B8585&lt;Rules!$B$2,B8585&gt;Rules!$B$3,ABS(I8585)&gt;Rules!$B$4)),1,0)</f>
        <v>0</v>
      </c>
      <c r="K8584" s="6" t="str">
        <f aca="false">IF(F8584=1,COUNTIF($F$2:F8584,1),"")</f>
        <v/>
      </c>
    </row>
    <row r="8585" customFormat="false" ht="15" hidden="false" customHeight="false" outlineLevel="0" collapsed="false">
      <c r="A8585" s="6" t="n">
        <v>67386.3055</v>
      </c>
      <c r="B8585" s="6" t="n">
        <v>2.12820512820513</v>
      </c>
      <c r="C8585" s="6" t="n">
        <v>82</v>
      </c>
      <c r="D8585" s="6" t="n">
        <v>-1</v>
      </c>
      <c r="E8585" s="6" t="n">
        <v>2.13113553113553</v>
      </c>
      <c r="F8585" s="6" t="n">
        <v>0</v>
      </c>
      <c r="G8585" s="6" t="n">
        <v>0</v>
      </c>
      <c r="H8585" s="6" t="str">
        <f aca="false">IF(AND(A8585&gt;=Stimuli!$B$2,A8585&lt;=Stimuli!$C$2),Stimuli!$A$2,IF(AND(A8585&gt;=Stimuli!$B$3,A8585&lt;=Stimuli!$C$3),Stimuli!$A$3,IF(AND(A8585&gt;=Stimuli!$B$4,A8585&lt;=Stimuli!$C$4),Stimuli!$A$4,"")))</f>
        <v>02 e.l.f. - Power Grip Styling (30.03s)</v>
      </c>
      <c r="I8585" s="6" t="n">
        <f aca="false">(B8585-B8584)/((A8585-A8584)/1000)</f>
        <v>-0.562637362637418</v>
      </c>
      <c r="J8585" s="6" t="n">
        <f aca="false">IF(OR(B8585&lt;Rules!$B$2,B8585&gt;Rules!$B$3,ABS(I8585)&gt;Rules!$B$4,OR(B8586&lt;Rules!$B$2,B8586&gt;Rules!$B$3,ABS(I8586)&gt;Rules!$B$4)),1,0)</f>
        <v>0</v>
      </c>
      <c r="K8585" s="6" t="str">
        <f aca="false">IF(F8585=1,COUNTIF($F$2:F8585,1),"")</f>
        <v/>
      </c>
    </row>
    <row r="8586" customFormat="false" ht="15" hidden="false" customHeight="false" outlineLevel="0" collapsed="false">
      <c r="A8586" s="6" t="n">
        <v>67394.118</v>
      </c>
      <c r="B8586" s="6" t="n">
        <v>2.13113553113553</v>
      </c>
      <c r="C8586" s="6" t="n">
        <v>82</v>
      </c>
      <c r="D8586" s="6" t="n">
        <v>-1</v>
      </c>
      <c r="E8586" s="6" t="n">
        <v>2.13113553113553</v>
      </c>
      <c r="F8586" s="6" t="n">
        <v>0</v>
      </c>
      <c r="G8586" s="6" t="n">
        <v>0</v>
      </c>
      <c r="H8586" s="6" t="str">
        <f aca="false">IF(AND(A8586&gt;=Stimuli!$B$2,A8586&lt;=Stimuli!$C$2),Stimuli!$A$2,IF(AND(A8586&gt;=Stimuli!$B$3,A8586&lt;=Stimuli!$C$3),Stimuli!$A$3,IF(AND(A8586&gt;=Stimuli!$B$4,A8586&lt;=Stimuli!$C$4),Stimuli!$A$4,"")))</f>
        <v>02 e.l.f. - Power Grip Styling (30.03s)</v>
      </c>
      <c r="I8586" s="6" t="n">
        <f aca="false">(B8586-B8585)/((A8586-A8585)/1000)</f>
        <v>0.375091575091574</v>
      </c>
      <c r="J8586" s="6" t="n">
        <f aca="false">IF(OR(B8586&lt;Rules!$B$2,B8586&gt;Rules!$B$3,ABS(I8586)&gt;Rules!$B$4,OR(B8587&lt;Rules!$B$2,B8587&gt;Rules!$B$3,ABS(I8587)&gt;Rules!$B$4)),1,0)</f>
        <v>0</v>
      </c>
      <c r="K8586" s="6" t="str">
        <f aca="false">IF(F8586=1,COUNTIF($F$2:F8586,1),"")</f>
        <v/>
      </c>
    </row>
    <row r="8587" customFormat="false" ht="15" hidden="false" customHeight="false" outlineLevel="0" collapsed="false">
      <c r="A8587" s="6" t="n">
        <v>67401.9305</v>
      </c>
      <c r="B8587" s="6" t="n">
        <v>2.12820512820513</v>
      </c>
      <c r="C8587" s="6" t="n">
        <v>82</v>
      </c>
      <c r="D8587" s="6" t="n">
        <v>-1</v>
      </c>
      <c r="E8587" s="6" t="n">
        <v>2.13113553113553</v>
      </c>
      <c r="F8587" s="6" t="n">
        <v>0</v>
      </c>
      <c r="G8587" s="6" t="n">
        <v>0</v>
      </c>
      <c r="H8587" s="6" t="str">
        <f aca="false">IF(AND(A8587&gt;=Stimuli!$B$2,A8587&lt;=Stimuli!$C$2),Stimuli!$A$2,IF(AND(A8587&gt;=Stimuli!$B$3,A8587&lt;=Stimuli!$C$3),Stimuli!$A$3,IF(AND(A8587&gt;=Stimuli!$B$4,A8587&lt;=Stimuli!$C$4),Stimuli!$A$4,"")))</f>
        <v>02 e.l.f. - Power Grip Styling (30.03s)</v>
      </c>
      <c r="I8587" s="6" t="n">
        <f aca="false">(B8587-B8586)/((A8587-A8586)/1000)</f>
        <v>-0.375091575091574</v>
      </c>
      <c r="J8587" s="6" t="n">
        <f aca="false">IF(OR(B8587&lt;Rules!$B$2,B8587&gt;Rules!$B$3,ABS(I8587)&gt;Rules!$B$4,OR(B8588&lt;Rules!$B$2,B8588&gt;Rules!$B$3,ABS(I8588)&gt;Rules!$B$4)),1,0)</f>
        <v>0</v>
      </c>
      <c r="K8587" s="6" t="str">
        <f aca="false">IF(F8587=1,COUNTIF($F$2:F8587,1),"")</f>
        <v/>
      </c>
    </row>
    <row r="8588" customFormat="false" ht="15" hidden="false" customHeight="false" outlineLevel="0" collapsed="false">
      <c r="A8588" s="6" t="n">
        <v>67409.743</v>
      </c>
      <c r="B8588" s="6" t="n">
        <v>2.12820512820513</v>
      </c>
      <c r="C8588" s="6" t="n">
        <v>83</v>
      </c>
      <c r="D8588" s="6" t="n">
        <v>718.75</v>
      </c>
      <c r="E8588" s="6" t="n">
        <v>2.13113553113553</v>
      </c>
      <c r="F8588" s="6" t="n">
        <v>0</v>
      </c>
      <c r="G8588" s="6" t="n">
        <v>0</v>
      </c>
      <c r="H8588" s="6" t="str">
        <f aca="false">IF(AND(A8588&gt;=Stimuli!$B$2,A8588&lt;=Stimuli!$C$2),Stimuli!$A$2,IF(AND(A8588&gt;=Stimuli!$B$3,A8588&lt;=Stimuli!$C$3),Stimuli!$A$3,IF(AND(A8588&gt;=Stimuli!$B$4,A8588&lt;=Stimuli!$C$4),Stimuli!$A$4,"")))</f>
        <v>02 e.l.f. - Power Grip Styling (30.03s)</v>
      </c>
      <c r="I8588" s="6" t="n">
        <f aca="false">(B8588-B8587)/((A8588-A8587)/1000)</f>
        <v>0</v>
      </c>
      <c r="J8588" s="6" t="n">
        <f aca="false">IF(OR(B8588&lt;Rules!$B$2,B8588&gt;Rules!$B$3,ABS(I8588)&gt;Rules!$B$4,OR(B8589&lt;Rules!$B$2,B8589&gt;Rules!$B$3,ABS(I8589)&gt;Rules!$B$4)),1,0)</f>
        <v>0</v>
      </c>
      <c r="K8588" s="6" t="str">
        <f aca="false">IF(F8588=1,COUNTIF($F$2:F8588,1),"")</f>
        <v/>
      </c>
    </row>
    <row r="8589" customFormat="false" ht="15" hidden="false" customHeight="false" outlineLevel="0" collapsed="false">
      <c r="A8589" s="6" t="n">
        <v>67417.5555</v>
      </c>
      <c r="B8589" s="6" t="n">
        <v>2.12967032967033</v>
      </c>
      <c r="C8589" s="6" t="n">
        <v>83</v>
      </c>
      <c r="D8589" s="6" t="n">
        <v>-1</v>
      </c>
      <c r="E8589" s="6" t="n">
        <v>2.12967032967033</v>
      </c>
      <c r="F8589" s="6" t="n">
        <v>0</v>
      </c>
      <c r="G8589" s="6" t="n">
        <v>0</v>
      </c>
      <c r="H8589" s="6" t="str">
        <f aca="false">IF(AND(A8589&gt;=Stimuli!$B$2,A8589&lt;=Stimuli!$C$2),Stimuli!$A$2,IF(AND(A8589&gt;=Stimuli!$B$3,A8589&lt;=Stimuli!$C$3),Stimuli!$A$3,IF(AND(A8589&gt;=Stimuli!$B$4,A8589&lt;=Stimuli!$C$4),Stimuli!$A$4,"")))</f>
        <v>02 e.l.f. - Power Grip Styling (30.03s)</v>
      </c>
      <c r="I8589" s="6" t="n">
        <f aca="false">(B8589-B8588)/((A8589-A8588)/1000)</f>
        <v>0.187545787545844</v>
      </c>
      <c r="J8589" s="6" t="n">
        <f aca="false">IF(OR(B8589&lt;Rules!$B$2,B8589&gt;Rules!$B$3,ABS(I8589)&gt;Rules!$B$4,OR(B8590&lt;Rules!$B$2,B8590&gt;Rules!$B$3,ABS(I8590)&gt;Rules!$B$4)),1,0)</f>
        <v>0</v>
      </c>
      <c r="K8589" s="6" t="str">
        <f aca="false">IF(F8589=1,COUNTIF($F$2:F8589,1),"")</f>
        <v/>
      </c>
    </row>
    <row r="8590" customFormat="false" ht="15" hidden="false" customHeight="false" outlineLevel="0" collapsed="false">
      <c r="A8590" s="6" t="n">
        <v>67425.368</v>
      </c>
      <c r="B8590" s="6" t="n">
        <v>2.12820512820513</v>
      </c>
      <c r="C8590" s="6" t="n">
        <v>83</v>
      </c>
      <c r="D8590" s="6" t="n">
        <v>-1</v>
      </c>
      <c r="E8590" s="6" t="n">
        <v>2.12967032967033</v>
      </c>
      <c r="F8590" s="6" t="n">
        <v>0</v>
      </c>
      <c r="G8590" s="6" t="n">
        <v>0</v>
      </c>
      <c r="H8590" s="6" t="str">
        <f aca="false">IF(AND(A8590&gt;=Stimuli!$B$2,A8590&lt;=Stimuli!$C$2),Stimuli!$A$2,IF(AND(A8590&gt;=Stimuli!$B$3,A8590&lt;=Stimuli!$C$3),Stimuli!$A$3,IF(AND(A8590&gt;=Stimuli!$B$4,A8590&lt;=Stimuli!$C$4),Stimuli!$A$4,"")))</f>
        <v>02 e.l.f. - Power Grip Styling (30.03s)</v>
      </c>
      <c r="I8590" s="6" t="n">
        <f aca="false">(B8590-B8589)/((A8590-A8589)/1000)</f>
        <v>-0.187545787545844</v>
      </c>
      <c r="J8590" s="6" t="n">
        <f aca="false">IF(OR(B8590&lt;Rules!$B$2,B8590&gt;Rules!$B$3,ABS(I8590)&gt;Rules!$B$4,OR(B8591&lt;Rules!$B$2,B8591&gt;Rules!$B$3,ABS(I8591)&gt;Rules!$B$4)),1,0)</f>
        <v>0</v>
      </c>
      <c r="K8590" s="6" t="str">
        <f aca="false">IF(F8590=1,COUNTIF($F$2:F8590,1),"")</f>
        <v/>
      </c>
    </row>
    <row r="8591" customFormat="false" ht="15" hidden="false" customHeight="false" outlineLevel="0" collapsed="false">
      <c r="A8591" s="6" t="n">
        <v>67433.1805</v>
      </c>
      <c r="B8591" s="6" t="n">
        <v>2.13113553113553</v>
      </c>
      <c r="C8591" s="6" t="n">
        <v>83</v>
      </c>
      <c r="D8591" s="6" t="n">
        <v>-1</v>
      </c>
      <c r="E8591" s="6" t="n">
        <v>2.12967032967033</v>
      </c>
      <c r="F8591" s="6" t="n">
        <v>0</v>
      </c>
      <c r="G8591" s="6" t="n">
        <v>0</v>
      </c>
      <c r="H8591" s="6" t="str">
        <f aca="false">IF(AND(A8591&gt;=Stimuli!$B$2,A8591&lt;=Stimuli!$C$2),Stimuli!$A$2,IF(AND(A8591&gt;=Stimuli!$B$3,A8591&lt;=Stimuli!$C$3),Stimuli!$A$3,IF(AND(A8591&gt;=Stimuli!$B$4,A8591&lt;=Stimuli!$C$4),Stimuli!$A$4,"")))</f>
        <v>02 e.l.f. - Power Grip Styling (30.03s)</v>
      </c>
      <c r="I8591" s="6" t="n">
        <f aca="false">(B8591-B8590)/((A8591-A8590)/1000)</f>
        <v>0.375091575091574</v>
      </c>
      <c r="J8591" s="6" t="n">
        <f aca="false">IF(OR(B8591&lt;Rules!$B$2,B8591&gt;Rules!$B$3,ABS(I8591)&gt;Rules!$B$4,OR(B8592&lt;Rules!$B$2,B8592&gt;Rules!$B$3,ABS(I8592)&gt;Rules!$B$4)),1,0)</f>
        <v>0</v>
      </c>
      <c r="K8591" s="6" t="str">
        <f aca="false">IF(F8591=1,COUNTIF($F$2:F8591,1),"")</f>
        <v/>
      </c>
    </row>
    <row r="8592" customFormat="false" ht="15" hidden="false" customHeight="false" outlineLevel="0" collapsed="false">
      <c r="A8592" s="6" t="n">
        <v>67440.993</v>
      </c>
      <c r="B8592" s="6" t="n">
        <v>2.12673992673993</v>
      </c>
      <c r="C8592" s="6" t="n">
        <v>83</v>
      </c>
      <c r="D8592" s="6" t="n">
        <v>-1</v>
      </c>
      <c r="E8592" s="6" t="n">
        <v>2.12967032967033</v>
      </c>
      <c r="F8592" s="6" t="n">
        <v>0</v>
      </c>
      <c r="G8592" s="6" t="n">
        <v>0</v>
      </c>
      <c r="H8592" s="6" t="str">
        <f aca="false">IF(AND(A8592&gt;=Stimuli!$B$2,A8592&lt;=Stimuli!$C$2),Stimuli!$A$2,IF(AND(A8592&gt;=Stimuli!$B$3,A8592&lt;=Stimuli!$C$3),Stimuli!$A$3,IF(AND(A8592&gt;=Stimuli!$B$4,A8592&lt;=Stimuli!$C$4),Stimuli!$A$4,"")))</f>
        <v>02 e.l.f. - Power Grip Styling (30.03s)</v>
      </c>
      <c r="I8592" s="6" t="n">
        <f aca="false">(B8592-B8591)/((A8592-A8591)/1000)</f>
        <v>-0.562637362637474</v>
      </c>
      <c r="J8592" s="6" t="n">
        <f aca="false">IF(OR(B8592&lt;Rules!$B$2,B8592&gt;Rules!$B$3,ABS(I8592)&gt;Rules!$B$4,OR(B8593&lt;Rules!$B$2,B8593&gt;Rules!$B$3,ABS(I8593)&gt;Rules!$B$4)),1,0)</f>
        <v>0</v>
      </c>
      <c r="K8592" s="6" t="str">
        <f aca="false">IF(F8592=1,COUNTIF($F$2:F8592,1),"")</f>
        <v/>
      </c>
    </row>
    <row r="8593" customFormat="false" ht="15" hidden="false" customHeight="false" outlineLevel="0" collapsed="false">
      <c r="A8593" s="6" t="n">
        <v>67448.8055</v>
      </c>
      <c r="B8593" s="6" t="n">
        <v>2.13260073260073</v>
      </c>
      <c r="C8593" s="6" t="n">
        <v>83</v>
      </c>
      <c r="D8593" s="6" t="n">
        <v>-1</v>
      </c>
      <c r="E8593" s="6" t="n">
        <v>2.12967032967033</v>
      </c>
      <c r="F8593" s="6" t="n">
        <v>0</v>
      </c>
      <c r="G8593" s="6" t="n">
        <v>0</v>
      </c>
      <c r="H8593" s="6" t="str">
        <f aca="false">IF(AND(A8593&gt;=Stimuli!$B$2,A8593&lt;=Stimuli!$C$2),Stimuli!$A$2,IF(AND(A8593&gt;=Stimuli!$B$3,A8593&lt;=Stimuli!$C$3),Stimuli!$A$3,IF(AND(A8593&gt;=Stimuli!$B$4,A8593&lt;=Stimuli!$C$4),Stimuli!$A$4,"")))</f>
        <v>02 e.l.f. - Power Grip Styling (30.03s)</v>
      </c>
      <c r="I8593" s="6" t="n">
        <f aca="false">(B8593-B8592)/((A8593-A8592)/1000)</f>
        <v>0.750183150183318</v>
      </c>
      <c r="J8593" s="6" t="n">
        <f aca="false">IF(OR(B8593&lt;Rules!$B$2,B8593&gt;Rules!$B$3,ABS(I8593)&gt;Rules!$B$4,OR(B8594&lt;Rules!$B$2,B8594&gt;Rules!$B$3,ABS(I8594)&gt;Rules!$B$4)),1,0)</f>
        <v>0</v>
      </c>
      <c r="K8593" s="6" t="str">
        <f aca="false">IF(F8593=1,COUNTIF($F$2:F8593,1),"")</f>
        <v/>
      </c>
    </row>
    <row r="8594" customFormat="false" ht="15" hidden="false" customHeight="false" outlineLevel="0" collapsed="false">
      <c r="A8594" s="6" t="n">
        <v>67456.618</v>
      </c>
      <c r="B8594" s="6" t="n">
        <v>2.12527472527473</v>
      </c>
      <c r="C8594" s="6" t="n">
        <v>83</v>
      </c>
      <c r="D8594" s="6" t="n">
        <v>-1</v>
      </c>
      <c r="E8594" s="6" t="n">
        <v>2.12967032967033</v>
      </c>
      <c r="F8594" s="6" t="n">
        <v>0</v>
      </c>
      <c r="G8594" s="6" t="n">
        <v>0</v>
      </c>
      <c r="H8594" s="6" t="str">
        <f aca="false">IF(AND(A8594&gt;=Stimuli!$B$2,A8594&lt;=Stimuli!$C$2),Stimuli!$A$2,IF(AND(A8594&gt;=Stimuli!$B$3,A8594&lt;=Stimuli!$C$3),Stimuli!$A$3,IF(AND(A8594&gt;=Stimuli!$B$4,A8594&lt;=Stimuli!$C$4),Stimuli!$A$4,"")))</f>
        <v>02 e.l.f. - Power Grip Styling (30.03s)</v>
      </c>
      <c r="I8594" s="6" t="n">
        <f aca="false">(B8594-B8593)/((A8594-A8593)/1000)</f>
        <v>-0.937728937729048</v>
      </c>
      <c r="J8594" s="6" t="n">
        <f aca="false">IF(OR(B8594&lt;Rules!$B$2,B8594&gt;Rules!$B$3,ABS(I8594)&gt;Rules!$B$4,OR(B8595&lt;Rules!$B$2,B8595&gt;Rules!$B$3,ABS(I8595)&gt;Rules!$B$4)),1,0)</f>
        <v>0</v>
      </c>
      <c r="K8594" s="6" t="str">
        <f aca="false">IF(F8594=1,COUNTIF($F$2:F8594,1),"")</f>
        <v/>
      </c>
    </row>
    <row r="8595" customFormat="false" ht="15" hidden="false" customHeight="false" outlineLevel="0" collapsed="false">
      <c r="A8595" s="6" t="n">
        <v>67464.4305</v>
      </c>
      <c r="B8595" s="6" t="n">
        <v>2.13260073260073</v>
      </c>
      <c r="C8595" s="6" t="n">
        <v>83</v>
      </c>
      <c r="D8595" s="6" t="n">
        <v>-1</v>
      </c>
      <c r="E8595" s="6" t="n">
        <v>2.12967032967033</v>
      </c>
      <c r="F8595" s="6" t="n">
        <v>0</v>
      </c>
      <c r="G8595" s="6" t="n">
        <v>0</v>
      </c>
      <c r="H8595" s="6" t="str">
        <f aca="false">IF(AND(A8595&gt;=Stimuli!$B$2,A8595&lt;=Stimuli!$C$2),Stimuli!$A$2,IF(AND(A8595&gt;=Stimuli!$B$3,A8595&lt;=Stimuli!$C$3),Stimuli!$A$3,IF(AND(A8595&gt;=Stimuli!$B$4,A8595&lt;=Stimuli!$C$4),Stimuli!$A$4,"")))</f>
        <v>02 e.l.f. - Power Grip Styling (30.03s)</v>
      </c>
      <c r="I8595" s="6" t="n">
        <f aca="false">(B8595-B8594)/((A8595-A8594)/1000)</f>
        <v>0.937728937729048</v>
      </c>
      <c r="J8595" s="6" t="n">
        <f aca="false">IF(OR(B8595&lt;Rules!$B$2,B8595&gt;Rules!$B$3,ABS(I8595)&gt;Rules!$B$4,OR(B8596&lt;Rules!$B$2,B8596&gt;Rules!$B$3,ABS(I8596)&gt;Rules!$B$4)),1,0)</f>
        <v>0</v>
      </c>
      <c r="K8595" s="6" t="str">
        <f aca="false">IF(F8595=1,COUNTIF($F$2:F8595,1),"")</f>
        <v/>
      </c>
    </row>
    <row r="8596" customFormat="false" ht="15" hidden="false" customHeight="false" outlineLevel="0" collapsed="false">
      <c r="A8596" s="6" t="n">
        <v>67472.243</v>
      </c>
      <c r="B8596" s="6" t="n">
        <v>2.12527472527473</v>
      </c>
      <c r="C8596" s="6" t="n">
        <v>83</v>
      </c>
      <c r="D8596" s="6" t="n">
        <v>-1</v>
      </c>
      <c r="E8596" s="6" t="n">
        <v>2.12967032967033</v>
      </c>
      <c r="F8596" s="6" t="n">
        <v>0</v>
      </c>
      <c r="G8596" s="6" t="n">
        <v>0</v>
      </c>
      <c r="H8596" s="6" t="str">
        <f aca="false">IF(AND(A8596&gt;=Stimuli!$B$2,A8596&lt;=Stimuli!$C$2),Stimuli!$A$2,IF(AND(A8596&gt;=Stimuli!$B$3,A8596&lt;=Stimuli!$C$3),Stimuli!$A$3,IF(AND(A8596&gt;=Stimuli!$B$4,A8596&lt;=Stimuli!$C$4),Stimuli!$A$4,"")))</f>
        <v>02 e.l.f. - Power Grip Styling (30.03s)</v>
      </c>
      <c r="I8596" s="6" t="n">
        <f aca="false">(B8596-B8595)/((A8596-A8595)/1000)</f>
        <v>-0.937728937729048</v>
      </c>
      <c r="J8596" s="6" t="n">
        <f aca="false">IF(OR(B8596&lt;Rules!$B$2,B8596&gt;Rules!$B$3,ABS(I8596)&gt;Rules!$B$4,OR(B8597&lt;Rules!$B$2,B8597&gt;Rules!$B$3,ABS(I8597)&gt;Rules!$B$4)),1,0)</f>
        <v>0</v>
      </c>
      <c r="K8596" s="6" t="str">
        <f aca="false">IF(F8596=1,COUNTIF($F$2:F8596,1),"")</f>
        <v/>
      </c>
    </row>
    <row r="8597" customFormat="false" ht="15" hidden="false" customHeight="false" outlineLevel="0" collapsed="false">
      <c r="A8597" s="6" t="n">
        <v>67480.0555</v>
      </c>
      <c r="B8597" s="6" t="n">
        <v>2.13260073260073</v>
      </c>
      <c r="C8597" s="6" t="n">
        <v>83</v>
      </c>
      <c r="D8597" s="6" t="n">
        <v>-1</v>
      </c>
      <c r="E8597" s="6" t="n">
        <v>2.12967032967033</v>
      </c>
      <c r="F8597" s="6" t="n">
        <v>0</v>
      </c>
      <c r="G8597" s="6" t="n">
        <v>0</v>
      </c>
      <c r="H8597" s="6" t="str">
        <f aca="false">IF(AND(A8597&gt;=Stimuli!$B$2,A8597&lt;=Stimuli!$C$2),Stimuli!$A$2,IF(AND(A8597&gt;=Stimuli!$B$3,A8597&lt;=Stimuli!$C$3),Stimuli!$A$3,IF(AND(A8597&gt;=Stimuli!$B$4,A8597&lt;=Stimuli!$C$4),Stimuli!$A$4,"")))</f>
        <v>02 e.l.f. - Power Grip Styling (30.03s)</v>
      </c>
      <c r="I8597" s="6" t="n">
        <f aca="false">(B8597-B8596)/((A8597-A8596)/1000)</f>
        <v>0.937728937729048</v>
      </c>
      <c r="J8597" s="6" t="n">
        <f aca="false">IF(OR(B8597&lt;Rules!$B$2,B8597&gt;Rules!$B$3,ABS(I8597)&gt;Rules!$B$4,OR(B8598&lt;Rules!$B$2,B8598&gt;Rules!$B$3,ABS(I8598)&gt;Rules!$B$4)),1,0)</f>
        <v>0</v>
      </c>
      <c r="K8597" s="6" t="str">
        <f aca="false">IF(F8597=1,COUNTIF($F$2:F8597,1),"")</f>
        <v/>
      </c>
    </row>
    <row r="8598" customFormat="false" ht="15" hidden="false" customHeight="false" outlineLevel="0" collapsed="false">
      <c r="A8598" s="6" t="n">
        <v>67487.868</v>
      </c>
      <c r="B8598" s="6" t="n">
        <v>2.12380952380952</v>
      </c>
      <c r="C8598" s="6" t="n">
        <v>83</v>
      </c>
      <c r="D8598" s="6" t="n">
        <v>-1</v>
      </c>
      <c r="E8598" s="6" t="n">
        <v>2.12967032967033</v>
      </c>
      <c r="F8598" s="6" t="n">
        <v>0</v>
      </c>
      <c r="G8598" s="6" t="n">
        <v>0</v>
      </c>
      <c r="H8598" s="6" t="str">
        <f aca="false">IF(AND(A8598&gt;=Stimuli!$B$2,A8598&lt;=Stimuli!$C$2),Stimuli!$A$2,IF(AND(A8598&gt;=Stimuli!$B$3,A8598&lt;=Stimuli!$C$3),Stimuli!$A$3,IF(AND(A8598&gt;=Stimuli!$B$4,A8598&lt;=Stimuli!$C$4),Stimuli!$A$4,"")))</f>
        <v>02 e.l.f. - Power Grip Styling (30.03s)</v>
      </c>
      <c r="I8598" s="6" t="n">
        <f aca="false">(B8598-B8597)/((A8598-A8597)/1000)</f>
        <v>-1.12527472527478</v>
      </c>
      <c r="J8598" s="6" t="n">
        <f aca="false">IF(OR(B8598&lt;Rules!$B$2,B8598&gt;Rules!$B$3,ABS(I8598)&gt;Rules!$B$4,OR(B8599&lt;Rules!$B$2,B8599&gt;Rules!$B$3,ABS(I8599)&gt;Rules!$B$4)),1,0)</f>
        <v>0</v>
      </c>
      <c r="K8598" s="6" t="str">
        <f aca="false">IF(F8598=1,COUNTIF($F$2:F8598,1),"")</f>
        <v/>
      </c>
    </row>
    <row r="8599" customFormat="false" ht="15" hidden="false" customHeight="false" outlineLevel="0" collapsed="false">
      <c r="A8599" s="6" t="n">
        <v>67495.6805</v>
      </c>
      <c r="B8599" s="6" t="n">
        <v>2.13113553113553</v>
      </c>
      <c r="C8599" s="6" t="n">
        <v>83</v>
      </c>
      <c r="D8599" s="6" t="n">
        <v>-1</v>
      </c>
      <c r="E8599" s="6" t="n">
        <v>2.12967032967033</v>
      </c>
      <c r="F8599" s="6" t="n">
        <v>0</v>
      </c>
      <c r="G8599" s="6" t="n">
        <v>0</v>
      </c>
      <c r="H8599" s="6" t="str">
        <f aca="false">IF(AND(A8599&gt;=Stimuli!$B$2,A8599&lt;=Stimuli!$C$2),Stimuli!$A$2,IF(AND(A8599&gt;=Stimuli!$B$3,A8599&lt;=Stimuli!$C$3),Stimuli!$A$3,IF(AND(A8599&gt;=Stimuli!$B$4,A8599&lt;=Stimuli!$C$4),Stimuli!$A$4,"")))</f>
        <v>02 e.l.f. - Power Grip Styling (30.03s)</v>
      </c>
      <c r="I8599" s="6" t="n">
        <f aca="false">(B8599-B8598)/((A8599-A8598)/1000)</f>
        <v>0.937728937728934</v>
      </c>
      <c r="J8599" s="6" t="n">
        <f aca="false">IF(OR(B8599&lt;Rules!$B$2,B8599&gt;Rules!$B$3,ABS(I8599)&gt;Rules!$B$4,OR(B8600&lt;Rules!$B$2,B8600&gt;Rules!$B$3,ABS(I8600)&gt;Rules!$B$4)),1,0)</f>
        <v>0</v>
      </c>
      <c r="K8599" s="6" t="str">
        <f aca="false">IF(F8599=1,COUNTIF($F$2:F8599,1),"")</f>
        <v/>
      </c>
    </row>
    <row r="8600" customFormat="false" ht="15" hidden="false" customHeight="false" outlineLevel="0" collapsed="false">
      <c r="A8600" s="6" t="n">
        <v>67503.493</v>
      </c>
      <c r="B8600" s="6" t="n">
        <v>2.12527472527473</v>
      </c>
      <c r="C8600" s="6" t="n">
        <v>83</v>
      </c>
      <c r="D8600" s="6" t="n">
        <v>-1</v>
      </c>
      <c r="E8600" s="6" t="n">
        <v>2.12967032967033</v>
      </c>
      <c r="F8600" s="6" t="n">
        <v>0</v>
      </c>
      <c r="G8600" s="6" t="n">
        <v>0</v>
      </c>
      <c r="H8600" s="6" t="str">
        <f aca="false">IF(AND(A8600&gt;=Stimuli!$B$2,A8600&lt;=Stimuli!$C$2),Stimuli!$A$2,IF(AND(A8600&gt;=Stimuli!$B$3,A8600&lt;=Stimuli!$C$3),Stimuli!$A$3,IF(AND(A8600&gt;=Stimuli!$B$4,A8600&lt;=Stimuli!$C$4),Stimuli!$A$4,"")))</f>
        <v>02 e.l.f. - Power Grip Styling (30.03s)</v>
      </c>
      <c r="I8600" s="6" t="n">
        <f aca="false">(B8600-B8599)/((A8600-A8599)/1000)</f>
        <v>-0.750183150183204</v>
      </c>
      <c r="J8600" s="6" t="n">
        <f aca="false">IF(OR(B8600&lt;Rules!$B$2,B8600&gt;Rules!$B$3,ABS(I8600)&gt;Rules!$B$4,OR(B8601&lt;Rules!$B$2,B8601&gt;Rules!$B$3,ABS(I8601)&gt;Rules!$B$4)),1,0)</f>
        <v>0</v>
      </c>
      <c r="K8600" s="6" t="str">
        <f aca="false">IF(F8600=1,COUNTIF($F$2:F8600,1),"")</f>
        <v/>
      </c>
    </row>
    <row r="8601" customFormat="false" ht="15" hidden="false" customHeight="false" outlineLevel="0" collapsed="false">
      <c r="A8601" s="6" t="n">
        <v>67511.3055</v>
      </c>
      <c r="B8601" s="6" t="n">
        <v>2.12967032967033</v>
      </c>
      <c r="C8601" s="6" t="n">
        <v>83</v>
      </c>
      <c r="D8601" s="6" t="n">
        <v>-1</v>
      </c>
      <c r="E8601" s="6" t="n">
        <v>2.12967032967033</v>
      </c>
      <c r="F8601" s="6" t="n">
        <v>0</v>
      </c>
      <c r="G8601" s="6" t="n">
        <v>0</v>
      </c>
      <c r="H8601" s="6" t="str">
        <f aca="false">IF(AND(A8601&gt;=Stimuli!$B$2,A8601&lt;=Stimuli!$C$2),Stimuli!$A$2,IF(AND(A8601&gt;=Stimuli!$B$3,A8601&lt;=Stimuli!$C$3),Stimuli!$A$3,IF(AND(A8601&gt;=Stimuli!$B$4,A8601&lt;=Stimuli!$C$4),Stimuli!$A$4,"")))</f>
        <v>02 e.l.f. - Power Grip Styling (30.03s)</v>
      </c>
      <c r="I8601" s="6" t="n">
        <f aca="false">(B8601-B8600)/((A8601-A8600)/1000)</f>
        <v>0.562637362637474</v>
      </c>
      <c r="J8601" s="6" t="n">
        <f aca="false">IF(OR(B8601&lt;Rules!$B$2,B8601&gt;Rules!$B$3,ABS(I8601)&gt;Rules!$B$4,OR(B8602&lt;Rules!$B$2,B8602&gt;Rules!$B$3,ABS(I8602)&gt;Rules!$B$4)),1,0)</f>
        <v>0</v>
      </c>
      <c r="K8601" s="6" t="str">
        <f aca="false">IF(F8601=1,COUNTIF($F$2:F8601,1),"")</f>
        <v/>
      </c>
    </row>
    <row r="8602" customFormat="false" ht="15" hidden="false" customHeight="false" outlineLevel="0" collapsed="false">
      <c r="A8602" s="6" t="n">
        <v>67519.118</v>
      </c>
      <c r="B8602" s="6" t="n">
        <v>2.12673992673993</v>
      </c>
      <c r="C8602" s="6" t="n">
        <v>83</v>
      </c>
      <c r="D8602" s="6" t="n">
        <v>-1</v>
      </c>
      <c r="E8602" s="6" t="n">
        <v>2.12820512820513</v>
      </c>
      <c r="F8602" s="6" t="n">
        <v>0</v>
      </c>
      <c r="G8602" s="6" t="n">
        <v>0</v>
      </c>
      <c r="H8602" s="6" t="str">
        <f aca="false">IF(AND(A8602&gt;=Stimuli!$B$2,A8602&lt;=Stimuli!$C$2),Stimuli!$A$2,IF(AND(A8602&gt;=Stimuli!$B$3,A8602&lt;=Stimuli!$C$3),Stimuli!$A$3,IF(AND(A8602&gt;=Stimuli!$B$4,A8602&lt;=Stimuli!$C$4),Stimuli!$A$4,"")))</f>
        <v>02 e.l.f. - Power Grip Styling (30.03s)</v>
      </c>
      <c r="I8602" s="6" t="n">
        <f aca="false">(B8602-B8601)/((A8602-A8601)/1000)</f>
        <v>-0.375091575091744</v>
      </c>
      <c r="J8602" s="6" t="n">
        <f aca="false">IF(OR(B8602&lt;Rules!$B$2,B8602&gt;Rules!$B$3,ABS(I8602)&gt;Rules!$B$4,OR(B8603&lt;Rules!$B$2,B8603&gt;Rules!$B$3,ABS(I8603)&gt;Rules!$B$4)),1,0)</f>
        <v>0</v>
      </c>
      <c r="K8602" s="6" t="str">
        <f aca="false">IF(F8602=1,COUNTIF($F$2:F8602,1),"")</f>
        <v/>
      </c>
    </row>
    <row r="8603" customFormat="false" ht="15" hidden="false" customHeight="false" outlineLevel="0" collapsed="false">
      <c r="A8603" s="6" t="n">
        <v>67526.9305</v>
      </c>
      <c r="B8603" s="6" t="n">
        <v>2.12820512820513</v>
      </c>
      <c r="C8603" s="6" t="n">
        <v>83</v>
      </c>
      <c r="D8603" s="6" t="n">
        <v>-1</v>
      </c>
      <c r="E8603" s="6" t="n">
        <v>2.12820512820513</v>
      </c>
      <c r="F8603" s="6" t="n">
        <v>0</v>
      </c>
      <c r="G8603" s="6" t="n">
        <v>0</v>
      </c>
      <c r="H8603" s="6" t="str">
        <f aca="false">IF(AND(A8603&gt;=Stimuli!$B$2,A8603&lt;=Stimuli!$C$2),Stimuli!$A$2,IF(AND(A8603&gt;=Stimuli!$B$3,A8603&lt;=Stimuli!$C$3),Stimuli!$A$3,IF(AND(A8603&gt;=Stimuli!$B$4,A8603&lt;=Stimuli!$C$4),Stimuli!$A$4,"")))</f>
        <v>02 e.l.f. - Power Grip Styling (30.03s)</v>
      </c>
      <c r="I8603" s="6" t="n">
        <f aca="false">(B8603-B8602)/((A8603-A8602)/1000)</f>
        <v>0.187545787545901</v>
      </c>
      <c r="J8603" s="6" t="n">
        <f aca="false">IF(OR(B8603&lt;Rules!$B$2,B8603&gt;Rules!$B$3,ABS(I8603)&gt;Rules!$B$4,OR(B8604&lt;Rules!$B$2,B8604&gt;Rules!$B$3,ABS(I8604)&gt;Rules!$B$4)),1,0)</f>
        <v>0</v>
      </c>
      <c r="K8603" s="6" t="str">
        <f aca="false">IF(F8603=1,COUNTIF($F$2:F8603,1),"")</f>
        <v/>
      </c>
    </row>
    <row r="8604" customFormat="false" ht="15" hidden="false" customHeight="false" outlineLevel="0" collapsed="false">
      <c r="A8604" s="6" t="n">
        <v>67534.743</v>
      </c>
      <c r="B8604" s="6" t="n">
        <v>2.12673992673993</v>
      </c>
      <c r="C8604" s="6" t="n">
        <v>83</v>
      </c>
      <c r="D8604" s="6" t="n">
        <v>-1</v>
      </c>
      <c r="E8604" s="6" t="n">
        <v>2.12820512820513</v>
      </c>
      <c r="F8604" s="6" t="n">
        <v>0</v>
      </c>
      <c r="G8604" s="6" t="n">
        <v>0</v>
      </c>
      <c r="H8604" s="6" t="str">
        <f aca="false">IF(AND(A8604&gt;=Stimuli!$B$2,A8604&lt;=Stimuli!$C$2),Stimuli!$A$2,IF(AND(A8604&gt;=Stimuli!$B$3,A8604&lt;=Stimuli!$C$3),Stimuli!$A$3,IF(AND(A8604&gt;=Stimuli!$B$4,A8604&lt;=Stimuli!$C$4),Stimuli!$A$4,"")))</f>
        <v>02 e.l.f. - Power Grip Styling (30.03s)</v>
      </c>
      <c r="I8604" s="6" t="n">
        <f aca="false">(B8604-B8603)/((A8604-A8603)/1000)</f>
        <v>-0.187545787545901</v>
      </c>
      <c r="J8604" s="6" t="n">
        <f aca="false">IF(OR(B8604&lt;Rules!$B$2,B8604&gt;Rules!$B$3,ABS(I8604)&gt;Rules!$B$4,OR(B8605&lt;Rules!$B$2,B8605&gt;Rules!$B$3,ABS(I8605)&gt;Rules!$B$4)),1,0)</f>
        <v>0</v>
      </c>
      <c r="K8604" s="6" t="str">
        <f aca="false">IF(F8604=1,COUNTIF($F$2:F8604,1),"")</f>
        <v/>
      </c>
    </row>
    <row r="8605" customFormat="false" ht="15" hidden="false" customHeight="false" outlineLevel="0" collapsed="false">
      <c r="A8605" s="6" t="n">
        <v>67542.5555</v>
      </c>
      <c r="B8605" s="6" t="n">
        <v>2.12673992673993</v>
      </c>
      <c r="C8605" s="6" t="n">
        <v>83</v>
      </c>
      <c r="D8605" s="6" t="n">
        <v>-1</v>
      </c>
      <c r="E8605" s="6" t="n">
        <v>2.12820512820513</v>
      </c>
      <c r="F8605" s="6" t="n">
        <v>0</v>
      </c>
      <c r="G8605" s="6" t="n">
        <v>0</v>
      </c>
      <c r="H8605" s="6" t="str">
        <f aca="false">IF(AND(A8605&gt;=Stimuli!$B$2,A8605&lt;=Stimuli!$C$2),Stimuli!$A$2,IF(AND(A8605&gt;=Stimuli!$B$3,A8605&lt;=Stimuli!$C$3),Stimuli!$A$3,IF(AND(A8605&gt;=Stimuli!$B$4,A8605&lt;=Stimuli!$C$4),Stimuli!$A$4,"")))</f>
        <v>02 e.l.f. - Power Grip Styling (30.03s)</v>
      </c>
      <c r="I8605" s="6" t="n">
        <f aca="false">(B8605-B8604)/((A8605-A8604)/1000)</f>
        <v>0</v>
      </c>
      <c r="J8605" s="6" t="n">
        <f aca="false">IF(OR(B8605&lt;Rules!$B$2,B8605&gt;Rules!$B$3,ABS(I8605)&gt;Rules!$B$4,OR(B8606&lt;Rules!$B$2,B8606&gt;Rules!$B$3,ABS(I8606)&gt;Rules!$B$4)),1,0)</f>
        <v>0</v>
      </c>
      <c r="K8605" s="6" t="str">
        <f aca="false">IF(F8605=1,COUNTIF($F$2:F8605,1),"")</f>
        <v/>
      </c>
    </row>
    <row r="8606" customFormat="false" ht="15" hidden="false" customHeight="false" outlineLevel="0" collapsed="false">
      <c r="A8606" s="6" t="n">
        <v>67550.368</v>
      </c>
      <c r="B8606" s="6" t="n">
        <v>2.12820512820513</v>
      </c>
      <c r="C8606" s="6" t="n">
        <v>83</v>
      </c>
      <c r="D8606" s="6" t="n">
        <v>-1</v>
      </c>
      <c r="E8606" s="6" t="n">
        <v>2.12820512820513</v>
      </c>
      <c r="F8606" s="6" t="n">
        <v>0</v>
      </c>
      <c r="G8606" s="6" t="n">
        <v>0</v>
      </c>
      <c r="H8606" s="6" t="str">
        <f aca="false">IF(AND(A8606&gt;=Stimuli!$B$2,A8606&lt;=Stimuli!$C$2),Stimuli!$A$2,IF(AND(A8606&gt;=Stimuli!$B$3,A8606&lt;=Stimuli!$C$3),Stimuli!$A$3,IF(AND(A8606&gt;=Stimuli!$B$4,A8606&lt;=Stimuli!$C$4),Stimuli!$A$4,"")))</f>
        <v>02 e.l.f. - Power Grip Styling (30.03s)</v>
      </c>
      <c r="I8606" s="6" t="n">
        <f aca="false">(B8606-B8605)/((A8606-A8605)/1000)</f>
        <v>0.187545787545901</v>
      </c>
      <c r="J8606" s="6" t="n">
        <f aca="false">IF(OR(B8606&lt;Rules!$B$2,B8606&gt;Rules!$B$3,ABS(I8606)&gt;Rules!$B$4,OR(B8607&lt;Rules!$B$2,B8607&gt;Rules!$B$3,ABS(I8607)&gt;Rules!$B$4)),1,0)</f>
        <v>0</v>
      </c>
      <c r="K8606" s="6" t="str">
        <f aca="false">IF(F8606=1,COUNTIF($F$2:F8606,1),"")</f>
        <v/>
      </c>
    </row>
    <row r="8607" customFormat="false" ht="15" hidden="false" customHeight="false" outlineLevel="0" collapsed="false">
      <c r="A8607" s="6" t="n">
        <v>67558.1805</v>
      </c>
      <c r="B8607" s="6" t="n">
        <v>2.12527472527473</v>
      </c>
      <c r="C8607" s="6" t="n">
        <v>83</v>
      </c>
      <c r="D8607" s="6" t="n">
        <v>-1</v>
      </c>
      <c r="E8607" s="6" t="n">
        <v>2.12820512820513</v>
      </c>
      <c r="F8607" s="6" t="n">
        <v>0</v>
      </c>
      <c r="G8607" s="6" t="n">
        <v>0</v>
      </c>
      <c r="H8607" s="6" t="str">
        <f aca="false">IF(AND(A8607&gt;=Stimuli!$B$2,A8607&lt;=Stimuli!$C$2),Stimuli!$A$2,IF(AND(A8607&gt;=Stimuli!$B$3,A8607&lt;=Stimuli!$C$3),Stimuli!$A$3,IF(AND(A8607&gt;=Stimuli!$B$4,A8607&lt;=Stimuli!$C$4),Stimuli!$A$4,"")))</f>
        <v>02 e.l.f. - Power Grip Styling (30.03s)</v>
      </c>
      <c r="I8607" s="6" t="n">
        <f aca="false">(B8607-B8606)/((A8607-A8606)/1000)</f>
        <v>-0.375091575091631</v>
      </c>
      <c r="J8607" s="6" t="n">
        <f aca="false">IF(OR(B8607&lt;Rules!$B$2,B8607&gt;Rules!$B$3,ABS(I8607)&gt;Rules!$B$4,OR(B8608&lt;Rules!$B$2,B8608&gt;Rules!$B$3,ABS(I8608)&gt;Rules!$B$4)),1,0)</f>
        <v>0</v>
      </c>
      <c r="K8607" s="6" t="str">
        <f aca="false">IF(F8607=1,COUNTIF($F$2:F8607,1),"")</f>
        <v/>
      </c>
    </row>
    <row r="8608" customFormat="false" ht="15" hidden="false" customHeight="false" outlineLevel="0" collapsed="false">
      <c r="A8608" s="6" t="n">
        <v>67565.993</v>
      </c>
      <c r="B8608" s="6" t="n">
        <v>2.12967032967033</v>
      </c>
      <c r="C8608" s="6" t="n">
        <v>83</v>
      </c>
      <c r="D8608" s="6" t="n">
        <v>-1</v>
      </c>
      <c r="E8608" s="6" t="n">
        <v>2.12820512820513</v>
      </c>
      <c r="F8608" s="6" t="n">
        <v>0</v>
      </c>
      <c r="G8608" s="6" t="n">
        <v>0</v>
      </c>
      <c r="H8608" s="6" t="str">
        <f aca="false">IF(AND(A8608&gt;=Stimuli!$B$2,A8608&lt;=Stimuli!$C$2),Stimuli!$A$2,IF(AND(A8608&gt;=Stimuli!$B$3,A8608&lt;=Stimuli!$C$3),Stimuli!$A$3,IF(AND(A8608&gt;=Stimuli!$B$4,A8608&lt;=Stimuli!$C$4),Stimuli!$A$4,"")))</f>
        <v>02 e.l.f. - Power Grip Styling (30.03s)</v>
      </c>
      <c r="I8608" s="6" t="n">
        <f aca="false">(B8608-B8607)/((A8608-A8607)/1000)</f>
        <v>0.562637362637474</v>
      </c>
      <c r="J8608" s="6" t="n">
        <f aca="false">IF(OR(B8608&lt;Rules!$B$2,B8608&gt;Rules!$B$3,ABS(I8608)&gt;Rules!$B$4,OR(B8609&lt;Rules!$B$2,B8609&gt;Rules!$B$3,ABS(I8609)&gt;Rules!$B$4)),1,0)</f>
        <v>0</v>
      </c>
      <c r="K8608" s="6" t="str">
        <f aca="false">IF(F8608=1,COUNTIF($F$2:F8608,1),"")</f>
        <v/>
      </c>
    </row>
    <row r="8609" customFormat="false" ht="15" hidden="false" customHeight="false" outlineLevel="0" collapsed="false">
      <c r="A8609" s="6" t="n">
        <v>67573.8055</v>
      </c>
      <c r="B8609" s="6" t="n">
        <v>2.12380952380952</v>
      </c>
      <c r="C8609" s="6" t="n">
        <v>83</v>
      </c>
      <c r="D8609" s="6" t="n">
        <v>-1</v>
      </c>
      <c r="E8609" s="6" t="n">
        <v>2.12820512820513</v>
      </c>
      <c r="F8609" s="6" t="n">
        <v>0</v>
      </c>
      <c r="G8609" s="6" t="n">
        <v>0</v>
      </c>
      <c r="H8609" s="6" t="str">
        <f aca="false">IF(AND(A8609&gt;=Stimuli!$B$2,A8609&lt;=Stimuli!$C$2),Stimuli!$A$2,IF(AND(A8609&gt;=Stimuli!$B$3,A8609&lt;=Stimuli!$C$3),Stimuli!$A$3,IF(AND(A8609&gt;=Stimuli!$B$4,A8609&lt;=Stimuli!$C$4),Stimuli!$A$4,"")))</f>
        <v>02 e.l.f. - Power Grip Styling (30.03s)</v>
      </c>
      <c r="I8609" s="6" t="n">
        <f aca="false">(B8609-B8608)/((A8609-A8608)/1000)</f>
        <v>-0.750183150183204</v>
      </c>
      <c r="J8609" s="6" t="n">
        <f aca="false">IF(OR(B8609&lt;Rules!$B$2,B8609&gt;Rules!$B$3,ABS(I8609)&gt;Rules!$B$4,OR(B8610&lt;Rules!$B$2,B8610&gt;Rules!$B$3,ABS(I8610)&gt;Rules!$B$4)),1,0)</f>
        <v>0</v>
      </c>
      <c r="K8609" s="6" t="str">
        <f aca="false">IF(F8609=1,COUNTIF($F$2:F8609,1),"")</f>
        <v/>
      </c>
    </row>
    <row r="8610" customFormat="false" ht="15" hidden="false" customHeight="false" outlineLevel="0" collapsed="false">
      <c r="A8610" s="6" t="n">
        <v>67581.618</v>
      </c>
      <c r="B8610" s="6" t="n">
        <v>2.13113553113553</v>
      </c>
      <c r="C8610" s="6" t="n">
        <v>83</v>
      </c>
      <c r="D8610" s="6" t="n">
        <v>-1</v>
      </c>
      <c r="E8610" s="6" t="n">
        <v>2.12820512820513</v>
      </c>
      <c r="F8610" s="6" t="n">
        <v>0</v>
      </c>
      <c r="G8610" s="6" t="n">
        <v>0</v>
      </c>
      <c r="H8610" s="6" t="str">
        <f aca="false">IF(AND(A8610&gt;=Stimuli!$B$2,A8610&lt;=Stimuli!$C$2),Stimuli!$A$2,IF(AND(A8610&gt;=Stimuli!$B$3,A8610&lt;=Stimuli!$C$3),Stimuli!$A$3,IF(AND(A8610&gt;=Stimuli!$B$4,A8610&lt;=Stimuli!$C$4),Stimuli!$A$4,"")))</f>
        <v>02 e.l.f. - Power Grip Styling (30.03s)</v>
      </c>
      <c r="I8610" s="6" t="n">
        <f aca="false">(B8610-B8609)/((A8610-A8609)/1000)</f>
        <v>0.937728937728934</v>
      </c>
      <c r="J8610" s="6" t="n">
        <f aca="false">IF(OR(B8610&lt;Rules!$B$2,B8610&gt;Rules!$B$3,ABS(I8610)&gt;Rules!$B$4,OR(B8611&lt;Rules!$B$2,B8611&gt;Rules!$B$3,ABS(I8611)&gt;Rules!$B$4)),1,0)</f>
        <v>0</v>
      </c>
      <c r="K8610" s="6" t="str">
        <f aca="false">IF(F8610=1,COUNTIF($F$2:F8610,1),"")</f>
        <v/>
      </c>
    </row>
    <row r="8611" customFormat="false" ht="15" hidden="false" customHeight="false" outlineLevel="0" collapsed="false">
      <c r="A8611" s="6" t="n">
        <v>67589.4305</v>
      </c>
      <c r="B8611" s="6" t="n">
        <v>2.12234432234432</v>
      </c>
      <c r="C8611" s="6" t="n">
        <v>83</v>
      </c>
      <c r="D8611" s="6" t="n">
        <v>-1</v>
      </c>
      <c r="E8611" s="6" t="n">
        <v>2.12820512820513</v>
      </c>
      <c r="F8611" s="6" t="n">
        <v>0</v>
      </c>
      <c r="G8611" s="6" t="n">
        <v>0</v>
      </c>
      <c r="H8611" s="6" t="str">
        <f aca="false">IF(AND(A8611&gt;=Stimuli!$B$2,A8611&lt;=Stimuli!$C$2),Stimuli!$A$2,IF(AND(A8611&gt;=Stimuli!$B$3,A8611&lt;=Stimuli!$C$3),Stimuli!$A$3,IF(AND(A8611&gt;=Stimuli!$B$4,A8611&lt;=Stimuli!$C$4),Stimuli!$A$4,"")))</f>
        <v>02 e.l.f. - Power Grip Styling (30.03s)</v>
      </c>
      <c r="I8611" s="6" t="n">
        <f aca="false">(B8611-B8610)/((A8611-A8610)/1000)</f>
        <v>-1.12527472527478</v>
      </c>
      <c r="J8611" s="6" t="n">
        <f aca="false">IF(OR(B8611&lt;Rules!$B$2,B8611&gt;Rules!$B$3,ABS(I8611)&gt;Rules!$B$4,OR(B8612&lt;Rules!$B$2,B8612&gt;Rules!$B$3,ABS(I8612)&gt;Rules!$B$4)),1,0)</f>
        <v>0</v>
      </c>
      <c r="K8611" s="6" t="str">
        <f aca="false">IF(F8611=1,COUNTIF($F$2:F8611,1),"")</f>
        <v/>
      </c>
    </row>
    <row r="8612" customFormat="false" ht="15" hidden="false" customHeight="false" outlineLevel="0" collapsed="false">
      <c r="A8612" s="6" t="n">
        <v>67597.243</v>
      </c>
      <c r="B8612" s="6" t="n">
        <v>2.13113553113553</v>
      </c>
      <c r="C8612" s="6" t="n">
        <v>83</v>
      </c>
      <c r="D8612" s="6" t="n">
        <v>-1</v>
      </c>
      <c r="E8612" s="6" t="n">
        <v>2.12820512820513</v>
      </c>
      <c r="F8612" s="6" t="n">
        <v>0</v>
      </c>
      <c r="G8612" s="6" t="n">
        <v>0</v>
      </c>
      <c r="H8612" s="6" t="str">
        <f aca="false">IF(AND(A8612&gt;=Stimuli!$B$2,A8612&lt;=Stimuli!$C$2),Stimuli!$A$2,IF(AND(A8612&gt;=Stimuli!$B$3,A8612&lt;=Stimuli!$C$3),Stimuli!$A$3,IF(AND(A8612&gt;=Stimuli!$B$4,A8612&lt;=Stimuli!$C$4),Stimuli!$A$4,"")))</f>
        <v>02 e.l.f. - Power Grip Styling (30.03s)</v>
      </c>
      <c r="I8612" s="6" t="n">
        <f aca="false">(B8612-B8611)/((A8612-A8611)/1000)</f>
        <v>1.12527472527478</v>
      </c>
      <c r="J8612" s="6" t="n">
        <f aca="false">IF(OR(B8612&lt;Rules!$B$2,B8612&gt;Rules!$B$3,ABS(I8612)&gt;Rules!$B$4,OR(B8613&lt;Rules!$B$2,B8613&gt;Rules!$B$3,ABS(I8613)&gt;Rules!$B$4)),1,0)</f>
        <v>0</v>
      </c>
      <c r="K8612" s="6" t="str">
        <f aca="false">IF(F8612=1,COUNTIF($F$2:F8612,1),"")</f>
        <v/>
      </c>
    </row>
    <row r="8613" customFormat="false" ht="15" hidden="false" customHeight="false" outlineLevel="0" collapsed="false">
      <c r="A8613" s="6" t="n">
        <v>67605.0555</v>
      </c>
      <c r="B8613" s="6" t="n">
        <v>2.12234432234432</v>
      </c>
      <c r="C8613" s="6" t="n">
        <v>83</v>
      </c>
      <c r="D8613" s="6" t="n">
        <v>-1</v>
      </c>
      <c r="E8613" s="6" t="n">
        <v>2.12673992673993</v>
      </c>
      <c r="F8613" s="6" t="n">
        <v>0</v>
      </c>
      <c r="G8613" s="6" t="n">
        <v>0</v>
      </c>
      <c r="H8613" s="6" t="str">
        <f aca="false">IF(AND(A8613&gt;=Stimuli!$B$2,A8613&lt;=Stimuli!$C$2),Stimuli!$A$2,IF(AND(A8613&gt;=Stimuli!$B$3,A8613&lt;=Stimuli!$C$3),Stimuli!$A$3,IF(AND(A8613&gt;=Stimuli!$B$4,A8613&lt;=Stimuli!$C$4),Stimuli!$A$4,"")))</f>
        <v>02 e.l.f. - Power Grip Styling (30.03s)</v>
      </c>
      <c r="I8613" s="6" t="n">
        <f aca="false">(B8613-B8612)/((A8613-A8612)/1000)</f>
        <v>-1.12527472527478</v>
      </c>
      <c r="J8613" s="6" t="n">
        <f aca="false">IF(OR(B8613&lt;Rules!$B$2,B8613&gt;Rules!$B$3,ABS(I8613)&gt;Rules!$B$4,OR(B8614&lt;Rules!$B$2,B8614&gt;Rules!$B$3,ABS(I8614)&gt;Rules!$B$4)),1,0)</f>
        <v>0</v>
      </c>
      <c r="K8613" s="6" t="str">
        <f aca="false">IF(F8613=1,COUNTIF($F$2:F8613,1),"")</f>
        <v/>
      </c>
    </row>
    <row r="8614" customFormat="false" ht="15" hidden="false" customHeight="false" outlineLevel="0" collapsed="false">
      <c r="A8614" s="6" t="n">
        <v>67612.868</v>
      </c>
      <c r="B8614" s="6" t="n">
        <v>2.13113553113553</v>
      </c>
      <c r="C8614" s="6" t="n">
        <v>83</v>
      </c>
      <c r="D8614" s="6" t="n">
        <v>-1</v>
      </c>
      <c r="E8614" s="6" t="n">
        <v>2.12673992673993</v>
      </c>
      <c r="F8614" s="6" t="n">
        <v>0</v>
      </c>
      <c r="G8614" s="6" t="n">
        <v>0</v>
      </c>
      <c r="H8614" s="6" t="str">
        <f aca="false">IF(AND(A8614&gt;=Stimuli!$B$2,A8614&lt;=Stimuli!$C$2),Stimuli!$A$2,IF(AND(A8614&gt;=Stimuli!$B$3,A8614&lt;=Stimuli!$C$3),Stimuli!$A$3,IF(AND(A8614&gt;=Stimuli!$B$4,A8614&lt;=Stimuli!$C$4),Stimuli!$A$4,"")))</f>
        <v>02 e.l.f. - Power Grip Styling (30.03s)</v>
      </c>
      <c r="I8614" s="6" t="n">
        <f aca="false">(B8614-B8613)/((A8614-A8613)/1000)</f>
        <v>1.12527472527478</v>
      </c>
      <c r="J8614" s="6" t="n">
        <f aca="false">IF(OR(B8614&lt;Rules!$B$2,B8614&gt;Rules!$B$3,ABS(I8614)&gt;Rules!$B$4,OR(B8615&lt;Rules!$B$2,B8615&gt;Rules!$B$3,ABS(I8615)&gt;Rules!$B$4)),1,0)</f>
        <v>0</v>
      </c>
      <c r="K8614" s="6" t="str">
        <f aca="false">IF(F8614=1,COUNTIF($F$2:F8614,1),"")</f>
        <v/>
      </c>
    </row>
    <row r="8615" customFormat="false" ht="15" hidden="false" customHeight="false" outlineLevel="0" collapsed="false">
      <c r="A8615" s="6" t="n">
        <v>67620.6805</v>
      </c>
      <c r="B8615" s="6" t="n">
        <v>2.12380952380952</v>
      </c>
      <c r="C8615" s="6" t="n">
        <v>83</v>
      </c>
      <c r="D8615" s="6" t="n">
        <v>-1</v>
      </c>
      <c r="E8615" s="6" t="n">
        <v>2.12673992673993</v>
      </c>
      <c r="F8615" s="6" t="n">
        <v>0</v>
      </c>
      <c r="G8615" s="6" t="n">
        <v>0</v>
      </c>
      <c r="H8615" s="6" t="str">
        <f aca="false">IF(AND(A8615&gt;=Stimuli!$B$2,A8615&lt;=Stimuli!$C$2),Stimuli!$A$2,IF(AND(A8615&gt;=Stimuli!$B$3,A8615&lt;=Stimuli!$C$3),Stimuli!$A$3,IF(AND(A8615&gt;=Stimuli!$B$4,A8615&lt;=Stimuli!$C$4),Stimuli!$A$4,"")))</f>
        <v>02 e.l.f. - Power Grip Styling (30.03s)</v>
      </c>
      <c r="I8615" s="6" t="n">
        <f aca="false">(B8615-B8614)/((A8615-A8614)/1000)</f>
        <v>-0.937728937728934</v>
      </c>
      <c r="J8615" s="6" t="n">
        <f aca="false">IF(OR(B8615&lt;Rules!$B$2,B8615&gt;Rules!$B$3,ABS(I8615)&gt;Rules!$B$4,OR(B8616&lt;Rules!$B$2,B8616&gt;Rules!$B$3,ABS(I8616)&gt;Rules!$B$4)),1,0)</f>
        <v>0</v>
      </c>
      <c r="K8615" s="6" t="str">
        <f aca="false">IF(F8615=1,COUNTIF($F$2:F8615,1),"")</f>
        <v/>
      </c>
    </row>
    <row r="8616" customFormat="false" ht="15" hidden="false" customHeight="false" outlineLevel="0" collapsed="false">
      <c r="A8616" s="6" t="n">
        <v>67628.493</v>
      </c>
      <c r="B8616" s="6" t="n">
        <v>2.12967032967033</v>
      </c>
      <c r="C8616" s="6" t="n">
        <v>83</v>
      </c>
      <c r="D8616" s="6" t="n">
        <v>-1</v>
      </c>
      <c r="E8616" s="6" t="n">
        <v>2.12673992673993</v>
      </c>
      <c r="F8616" s="6" t="n">
        <v>0</v>
      </c>
      <c r="G8616" s="6" t="n">
        <v>0</v>
      </c>
      <c r="H8616" s="6" t="str">
        <f aca="false">IF(AND(A8616&gt;=Stimuli!$B$2,A8616&lt;=Stimuli!$C$2),Stimuli!$A$2,IF(AND(A8616&gt;=Stimuli!$B$3,A8616&lt;=Stimuli!$C$3),Stimuli!$A$3,IF(AND(A8616&gt;=Stimuli!$B$4,A8616&lt;=Stimuli!$C$4),Stimuli!$A$4,"")))</f>
        <v>02 e.l.f. - Power Grip Styling (30.03s)</v>
      </c>
      <c r="I8616" s="6" t="n">
        <f aca="false">(B8616-B8615)/((A8616-A8615)/1000)</f>
        <v>0.750183150183204</v>
      </c>
      <c r="J8616" s="6" t="n">
        <f aca="false">IF(OR(B8616&lt;Rules!$B$2,B8616&gt;Rules!$B$3,ABS(I8616)&gt;Rules!$B$4,OR(B8617&lt;Rules!$B$2,B8617&gt;Rules!$B$3,ABS(I8617)&gt;Rules!$B$4)),1,0)</f>
        <v>0</v>
      </c>
      <c r="K8616" s="6" t="str">
        <f aca="false">IF(F8616=1,COUNTIF($F$2:F8616,1),"")</f>
        <v/>
      </c>
    </row>
    <row r="8617" customFormat="false" ht="15" hidden="false" customHeight="false" outlineLevel="0" collapsed="false">
      <c r="A8617" s="6" t="n">
        <v>67636.3055</v>
      </c>
      <c r="B8617" s="6" t="n">
        <v>2.12380952380952</v>
      </c>
      <c r="C8617" s="6" t="n">
        <v>83</v>
      </c>
      <c r="D8617" s="6" t="n">
        <v>-1</v>
      </c>
      <c r="E8617" s="6" t="n">
        <v>2.12673992673993</v>
      </c>
      <c r="F8617" s="6" t="n">
        <v>0</v>
      </c>
      <c r="G8617" s="6" t="n">
        <v>0</v>
      </c>
      <c r="H8617" s="6" t="str">
        <f aca="false">IF(AND(A8617&gt;=Stimuli!$B$2,A8617&lt;=Stimuli!$C$2),Stimuli!$A$2,IF(AND(A8617&gt;=Stimuli!$B$3,A8617&lt;=Stimuli!$C$3),Stimuli!$A$3,IF(AND(A8617&gt;=Stimuli!$B$4,A8617&lt;=Stimuli!$C$4),Stimuli!$A$4,"")))</f>
        <v>02 e.l.f. - Power Grip Styling (30.03s)</v>
      </c>
      <c r="I8617" s="6" t="n">
        <f aca="false">(B8617-B8616)/((A8617-A8616)/1000)</f>
        <v>-0.750183150183204</v>
      </c>
      <c r="J8617" s="6" t="n">
        <f aca="false">IF(OR(B8617&lt;Rules!$B$2,B8617&gt;Rules!$B$3,ABS(I8617)&gt;Rules!$B$4,OR(B8618&lt;Rules!$B$2,B8618&gt;Rules!$B$3,ABS(I8618)&gt;Rules!$B$4)),1,0)</f>
        <v>0</v>
      </c>
      <c r="K8617" s="6" t="str">
        <f aca="false">IF(F8617=1,COUNTIF($F$2:F8617,1),"")</f>
        <v/>
      </c>
    </row>
    <row r="8618" customFormat="false" ht="15" hidden="false" customHeight="false" outlineLevel="0" collapsed="false">
      <c r="A8618" s="6" t="n">
        <v>67644.118</v>
      </c>
      <c r="B8618" s="6" t="n">
        <v>2.12673992673993</v>
      </c>
      <c r="C8618" s="6" t="n">
        <v>83</v>
      </c>
      <c r="D8618" s="6" t="n">
        <v>-1</v>
      </c>
      <c r="E8618" s="6" t="n">
        <v>2.12673992673993</v>
      </c>
      <c r="F8618" s="6" t="n">
        <v>0</v>
      </c>
      <c r="G8618" s="6" t="n">
        <v>0</v>
      </c>
      <c r="H8618" s="6" t="str">
        <f aca="false">IF(AND(A8618&gt;=Stimuli!$B$2,A8618&lt;=Stimuli!$C$2),Stimuli!$A$2,IF(AND(A8618&gt;=Stimuli!$B$3,A8618&lt;=Stimuli!$C$3),Stimuli!$A$3,IF(AND(A8618&gt;=Stimuli!$B$4,A8618&lt;=Stimuli!$C$4),Stimuli!$A$4,"")))</f>
        <v>02 e.l.f. - Power Grip Styling (30.03s)</v>
      </c>
      <c r="I8618" s="6" t="n">
        <f aca="false">(B8618-B8617)/((A8618-A8617)/1000)</f>
        <v>0.37509157509146</v>
      </c>
      <c r="J8618" s="6" t="n">
        <f aca="false">IF(OR(B8618&lt;Rules!$B$2,B8618&gt;Rules!$B$3,ABS(I8618)&gt;Rules!$B$4,OR(B8619&lt;Rules!$B$2,B8619&gt;Rules!$B$3,ABS(I8619)&gt;Rules!$B$4)),1,0)</f>
        <v>0</v>
      </c>
      <c r="K8618" s="6" t="str">
        <f aca="false">IF(F8618=1,COUNTIF($F$2:F8618,1),"")</f>
        <v/>
      </c>
    </row>
    <row r="8619" customFormat="false" ht="15" hidden="false" customHeight="false" outlineLevel="0" collapsed="false">
      <c r="A8619" s="6" t="n">
        <v>67651.9305</v>
      </c>
      <c r="B8619" s="6" t="n">
        <v>2.12527472527473</v>
      </c>
      <c r="C8619" s="6" t="n">
        <v>83</v>
      </c>
      <c r="D8619" s="6" t="n">
        <v>-1</v>
      </c>
      <c r="E8619" s="6" t="n">
        <v>2.12673992673993</v>
      </c>
      <c r="F8619" s="6" t="n">
        <v>0</v>
      </c>
      <c r="G8619" s="6" t="n">
        <v>0</v>
      </c>
      <c r="H8619" s="6" t="str">
        <f aca="false">IF(AND(A8619&gt;=Stimuli!$B$2,A8619&lt;=Stimuli!$C$2),Stimuli!$A$2,IF(AND(A8619&gt;=Stimuli!$B$3,A8619&lt;=Stimuli!$C$3),Stimuli!$A$3,IF(AND(A8619&gt;=Stimuli!$B$4,A8619&lt;=Stimuli!$C$4),Stimuli!$A$4,"")))</f>
        <v>02 e.l.f. - Power Grip Styling (30.03s)</v>
      </c>
      <c r="I8619" s="6" t="n">
        <f aca="false">(B8619-B8618)/((A8619-A8618)/1000)</f>
        <v>-0.18754578754573</v>
      </c>
      <c r="J8619" s="6" t="n">
        <f aca="false">IF(OR(B8619&lt;Rules!$B$2,B8619&gt;Rules!$B$3,ABS(I8619)&gt;Rules!$B$4,OR(B8620&lt;Rules!$B$2,B8620&gt;Rules!$B$3,ABS(I8620)&gt;Rules!$B$4)),1,0)</f>
        <v>0</v>
      </c>
      <c r="K8619" s="6" t="str">
        <f aca="false">IF(F8619=1,COUNTIF($F$2:F8619,1),"")</f>
        <v/>
      </c>
    </row>
    <row r="8620" customFormat="false" ht="15" hidden="false" customHeight="false" outlineLevel="0" collapsed="false">
      <c r="A8620" s="6" t="n">
        <v>67659.743</v>
      </c>
      <c r="B8620" s="6" t="n">
        <v>2.12673992673993</v>
      </c>
      <c r="C8620" s="6" t="n">
        <v>83</v>
      </c>
      <c r="D8620" s="6" t="n">
        <v>-1</v>
      </c>
      <c r="E8620" s="6" t="n">
        <v>2.12673992673993</v>
      </c>
      <c r="F8620" s="6" t="n">
        <v>0</v>
      </c>
      <c r="G8620" s="6" t="n">
        <v>0</v>
      </c>
      <c r="H8620" s="6" t="str">
        <f aca="false">IF(AND(A8620&gt;=Stimuli!$B$2,A8620&lt;=Stimuli!$C$2),Stimuli!$A$2,IF(AND(A8620&gt;=Stimuli!$B$3,A8620&lt;=Stimuli!$C$3),Stimuli!$A$3,IF(AND(A8620&gt;=Stimuli!$B$4,A8620&lt;=Stimuli!$C$4),Stimuli!$A$4,"")))</f>
        <v>02 e.l.f. - Power Grip Styling (30.03s)</v>
      </c>
      <c r="I8620" s="6" t="n">
        <f aca="false">(B8620-B8619)/((A8620-A8619)/1000)</f>
        <v>0.18754578754573</v>
      </c>
      <c r="J8620" s="6" t="n">
        <f aca="false">IF(OR(B8620&lt;Rules!$B$2,B8620&gt;Rules!$B$3,ABS(I8620)&gt;Rules!$B$4,OR(B8621&lt;Rules!$B$2,B8621&gt;Rules!$B$3,ABS(I8621)&gt;Rules!$B$4)),1,0)</f>
        <v>0</v>
      </c>
      <c r="K8620" s="6" t="str">
        <f aca="false">IF(F8620=1,COUNTIF($F$2:F8620,1),"")</f>
        <v/>
      </c>
    </row>
    <row r="8621" customFormat="false" ht="15" hidden="false" customHeight="false" outlineLevel="0" collapsed="false">
      <c r="A8621" s="6" t="n">
        <v>67667.5555</v>
      </c>
      <c r="B8621" s="6" t="n">
        <v>2.12673992673993</v>
      </c>
      <c r="C8621" s="6" t="n">
        <v>83</v>
      </c>
      <c r="D8621" s="6" t="n">
        <v>-1</v>
      </c>
      <c r="E8621" s="6" t="n">
        <v>2.12673992673993</v>
      </c>
      <c r="F8621" s="6" t="n">
        <v>0</v>
      </c>
      <c r="G8621" s="6" t="n">
        <v>0</v>
      </c>
      <c r="H8621" s="6" t="str">
        <f aca="false">IF(AND(A8621&gt;=Stimuli!$B$2,A8621&lt;=Stimuli!$C$2),Stimuli!$A$2,IF(AND(A8621&gt;=Stimuli!$B$3,A8621&lt;=Stimuli!$C$3),Stimuli!$A$3,IF(AND(A8621&gt;=Stimuli!$B$4,A8621&lt;=Stimuli!$C$4),Stimuli!$A$4,"")))</f>
        <v>02 e.l.f. - Power Grip Styling (30.03s)</v>
      </c>
      <c r="I8621" s="6" t="n">
        <f aca="false">(B8621-B8620)/((A8621-A8620)/1000)</f>
        <v>0</v>
      </c>
      <c r="J8621" s="6" t="n">
        <f aca="false">IF(OR(B8621&lt;Rules!$B$2,B8621&gt;Rules!$B$3,ABS(I8621)&gt;Rules!$B$4,OR(B8622&lt;Rules!$B$2,B8622&gt;Rules!$B$3,ABS(I8622)&gt;Rules!$B$4)),1,0)</f>
        <v>0</v>
      </c>
      <c r="K8621" s="6" t="str">
        <f aca="false">IF(F8621=1,COUNTIF($F$2:F8621,1),"")</f>
        <v/>
      </c>
    </row>
    <row r="8622" customFormat="false" ht="15" hidden="false" customHeight="false" outlineLevel="0" collapsed="false">
      <c r="A8622" s="6" t="n">
        <v>67675.368</v>
      </c>
      <c r="B8622" s="6" t="n">
        <v>2.12527472527473</v>
      </c>
      <c r="C8622" s="6" t="n">
        <v>83</v>
      </c>
      <c r="D8622" s="6" t="n">
        <v>-1</v>
      </c>
      <c r="E8622" s="6" t="n">
        <v>2.12673992673993</v>
      </c>
      <c r="F8622" s="6" t="n">
        <v>0</v>
      </c>
      <c r="G8622" s="6" t="n">
        <v>0</v>
      </c>
      <c r="H8622" s="6" t="str">
        <f aca="false">IF(AND(A8622&gt;=Stimuli!$B$2,A8622&lt;=Stimuli!$C$2),Stimuli!$A$2,IF(AND(A8622&gt;=Stimuli!$B$3,A8622&lt;=Stimuli!$C$3),Stimuli!$A$3,IF(AND(A8622&gt;=Stimuli!$B$4,A8622&lt;=Stimuli!$C$4),Stimuli!$A$4,"")))</f>
        <v>02 e.l.f. - Power Grip Styling (30.03s)</v>
      </c>
      <c r="I8622" s="6" t="n">
        <f aca="false">(B8622-B8621)/((A8622-A8621)/1000)</f>
        <v>-0.18754578754573</v>
      </c>
      <c r="J8622" s="6" t="n">
        <f aca="false">IF(OR(B8622&lt;Rules!$B$2,B8622&gt;Rules!$B$3,ABS(I8622)&gt;Rules!$B$4,OR(B8623&lt;Rules!$B$2,B8623&gt;Rules!$B$3,ABS(I8623)&gt;Rules!$B$4)),1,0)</f>
        <v>0</v>
      </c>
      <c r="K8622" s="6" t="str">
        <f aca="false">IF(F8622=1,COUNTIF($F$2:F8622,1),"")</f>
        <v/>
      </c>
    </row>
    <row r="8623" customFormat="false" ht="15" hidden="false" customHeight="false" outlineLevel="0" collapsed="false">
      <c r="A8623" s="6" t="n">
        <v>67683.1805</v>
      </c>
      <c r="B8623" s="6" t="n">
        <v>2.12820512820513</v>
      </c>
      <c r="C8623" s="6" t="n">
        <v>83</v>
      </c>
      <c r="D8623" s="6" t="n">
        <v>-1</v>
      </c>
      <c r="E8623" s="6" t="n">
        <v>2.12673992673993</v>
      </c>
      <c r="F8623" s="6" t="n">
        <v>0</v>
      </c>
      <c r="G8623" s="6" t="n">
        <v>0</v>
      </c>
      <c r="H8623" s="6" t="str">
        <f aca="false">IF(AND(A8623&gt;=Stimuli!$B$2,A8623&lt;=Stimuli!$C$2),Stimuli!$A$2,IF(AND(A8623&gt;=Stimuli!$B$3,A8623&lt;=Stimuli!$C$3),Stimuli!$A$3,IF(AND(A8623&gt;=Stimuli!$B$4,A8623&lt;=Stimuli!$C$4),Stimuli!$A$4,"")))</f>
        <v>02 e.l.f. - Power Grip Styling (30.03s)</v>
      </c>
      <c r="I8623" s="6" t="n">
        <f aca="false">(B8623-B8622)/((A8623-A8622)/1000)</f>
        <v>0.375091575091631</v>
      </c>
      <c r="J8623" s="6" t="n">
        <f aca="false">IF(OR(B8623&lt;Rules!$B$2,B8623&gt;Rules!$B$3,ABS(I8623)&gt;Rules!$B$4,OR(B8624&lt;Rules!$B$2,B8624&gt;Rules!$B$3,ABS(I8624)&gt;Rules!$B$4)),1,0)</f>
        <v>0</v>
      </c>
      <c r="K8623" s="6" t="str">
        <f aca="false">IF(F8623=1,COUNTIF($F$2:F8623,1),"")</f>
        <v/>
      </c>
    </row>
    <row r="8624" customFormat="false" ht="15" hidden="false" customHeight="false" outlineLevel="0" collapsed="false">
      <c r="A8624" s="6" t="n">
        <v>67690.993</v>
      </c>
      <c r="B8624" s="6" t="n">
        <v>2.12380952380952</v>
      </c>
      <c r="C8624" s="6" t="n">
        <v>83</v>
      </c>
      <c r="D8624" s="6" t="n">
        <v>-1</v>
      </c>
      <c r="E8624" s="6" t="n">
        <v>2.12673992673993</v>
      </c>
      <c r="F8624" s="6" t="n">
        <v>0</v>
      </c>
      <c r="G8624" s="6" t="n">
        <v>0</v>
      </c>
      <c r="H8624" s="6" t="str">
        <f aca="false">IF(AND(A8624&gt;=Stimuli!$B$2,A8624&lt;=Stimuli!$C$2),Stimuli!$A$2,IF(AND(A8624&gt;=Stimuli!$B$3,A8624&lt;=Stimuli!$C$3),Stimuli!$A$3,IF(AND(A8624&gt;=Stimuli!$B$4,A8624&lt;=Stimuli!$C$4),Stimuli!$A$4,"")))</f>
        <v>02 e.l.f. - Power Grip Styling (30.03s)</v>
      </c>
      <c r="I8624" s="6" t="n">
        <f aca="false">(B8624-B8623)/((A8624-A8623)/1000)</f>
        <v>-0.562637362637361</v>
      </c>
      <c r="J8624" s="6" t="n">
        <f aca="false">IF(OR(B8624&lt;Rules!$B$2,B8624&gt;Rules!$B$3,ABS(I8624)&gt;Rules!$B$4,OR(B8625&lt;Rules!$B$2,B8625&gt;Rules!$B$3,ABS(I8625)&gt;Rules!$B$4)),1,0)</f>
        <v>0</v>
      </c>
      <c r="K8624" s="6" t="str">
        <f aca="false">IF(F8624=1,COUNTIF($F$2:F8624,1),"")</f>
        <v/>
      </c>
    </row>
    <row r="8625" customFormat="false" ht="15" hidden="false" customHeight="false" outlineLevel="0" collapsed="false">
      <c r="A8625" s="6" t="n">
        <v>67698.8055</v>
      </c>
      <c r="B8625" s="6" t="n">
        <v>2.12967032967033</v>
      </c>
      <c r="C8625" s="6" t="n">
        <v>83</v>
      </c>
      <c r="D8625" s="6" t="n">
        <v>-1</v>
      </c>
      <c r="E8625" s="6" t="n">
        <v>2.12673992673993</v>
      </c>
      <c r="F8625" s="6" t="n">
        <v>0</v>
      </c>
      <c r="G8625" s="6" t="n">
        <v>0</v>
      </c>
      <c r="H8625" s="6" t="str">
        <f aca="false">IF(AND(A8625&gt;=Stimuli!$B$2,A8625&lt;=Stimuli!$C$2),Stimuli!$A$2,IF(AND(A8625&gt;=Stimuli!$B$3,A8625&lt;=Stimuli!$C$3),Stimuli!$A$3,IF(AND(A8625&gt;=Stimuli!$B$4,A8625&lt;=Stimuli!$C$4),Stimuli!$A$4,"")))</f>
        <v>02 e.l.f. - Power Grip Styling (30.03s)</v>
      </c>
      <c r="I8625" s="6" t="n">
        <f aca="false">(B8625-B8624)/((A8625-A8624)/1000)</f>
        <v>0.750183150183204</v>
      </c>
      <c r="J8625" s="6" t="n">
        <f aca="false">IF(OR(B8625&lt;Rules!$B$2,B8625&gt;Rules!$B$3,ABS(I8625)&gt;Rules!$B$4,OR(B8626&lt;Rules!$B$2,B8626&gt;Rules!$B$3,ABS(I8626)&gt;Rules!$B$4)),1,0)</f>
        <v>0</v>
      </c>
      <c r="K8625" s="6" t="str">
        <f aca="false">IF(F8625=1,COUNTIF($F$2:F8625,1),"")</f>
        <v/>
      </c>
    </row>
    <row r="8626" customFormat="false" ht="15" hidden="false" customHeight="false" outlineLevel="0" collapsed="false">
      <c r="A8626" s="6" t="n">
        <v>67706.618</v>
      </c>
      <c r="B8626" s="6" t="n">
        <v>2.12234432234432</v>
      </c>
      <c r="C8626" s="6" t="n">
        <v>83</v>
      </c>
      <c r="D8626" s="6" t="n">
        <v>-1</v>
      </c>
      <c r="E8626" s="6" t="n">
        <v>2.12673992673993</v>
      </c>
      <c r="F8626" s="6" t="n">
        <v>0</v>
      </c>
      <c r="G8626" s="6" t="n">
        <v>0</v>
      </c>
      <c r="H8626" s="6" t="str">
        <f aca="false">IF(AND(A8626&gt;=Stimuli!$B$2,A8626&lt;=Stimuli!$C$2),Stimuli!$A$2,IF(AND(A8626&gt;=Stimuli!$B$3,A8626&lt;=Stimuli!$C$3),Stimuli!$A$3,IF(AND(A8626&gt;=Stimuli!$B$4,A8626&lt;=Stimuli!$C$4),Stimuli!$A$4,"")))</f>
        <v>02 e.l.f. - Power Grip Styling (30.03s)</v>
      </c>
      <c r="I8626" s="6" t="n">
        <f aca="false">(B8626-B8625)/((A8626-A8625)/1000)</f>
        <v>-0.937728937729048</v>
      </c>
      <c r="J8626" s="6" t="n">
        <f aca="false">IF(OR(B8626&lt;Rules!$B$2,B8626&gt;Rules!$B$3,ABS(I8626)&gt;Rules!$B$4,OR(B8627&lt;Rules!$B$2,B8627&gt;Rules!$B$3,ABS(I8627)&gt;Rules!$B$4)),1,0)</f>
        <v>0</v>
      </c>
      <c r="K8626" s="6" t="str">
        <f aca="false">IF(F8626=1,COUNTIF($F$2:F8626,1),"")</f>
        <v/>
      </c>
    </row>
    <row r="8627" customFormat="false" ht="15" hidden="false" customHeight="false" outlineLevel="0" collapsed="false">
      <c r="A8627" s="6" t="n">
        <v>67714.4305</v>
      </c>
      <c r="B8627" s="6" t="n">
        <v>2.12967032967033</v>
      </c>
      <c r="C8627" s="6" t="n">
        <v>83</v>
      </c>
      <c r="D8627" s="6" t="n">
        <v>-1</v>
      </c>
      <c r="E8627" s="6" t="n">
        <v>2.12673992673993</v>
      </c>
      <c r="F8627" s="6" t="n">
        <v>0</v>
      </c>
      <c r="G8627" s="6" t="n">
        <v>0</v>
      </c>
      <c r="H8627" s="6" t="str">
        <f aca="false">IF(AND(A8627&gt;=Stimuli!$B$2,A8627&lt;=Stimuli!$C$2),Stimuli!$A$2,IF(AND(A8627&gt;=Stimuli!$B$3,A8627&lt;=Stimuli!$C$3),Stimuli!$A$3,IF(AND(A8627&gt;=Stimuli!$B$4,A8627&lt;=Stimuli!$C$4),Stimuli!$A$4,"")))</f>
        <v>02 e.l.f. - Power Grip Styling (30.03s)</v>
      </c>
      <c r="I8627" s="6" t="n">
        <f aca="false">(B8627-B8626)/((A8627-A8626)/1000)</f>
        <v>0.937728937729048</v>
      </c>
      <c r="J8627" s="6" t="n">
        <f aca="false">IF(OR(B8627&lt;Rules!$B$2,B8627&gt;Rules!$B$3,ABS(I8627)&gt;Rules!$B$4,OR(B8628&lt;Rules!$B$2,B8628&gt;Rules!$B$3,ABS(I8628)&gt;Rules!$B$4)),1,0)</f>
        <v>0</v>
      </c>
      <c r="K8627" s="6" t="str">
        <f aca="false">IF(F8627=1,COUNTIF($F$2:F8627,1),"")</f>
        <v/>
      </c>
    </row>
    <row r="8628" customFormat="false" ht="15" hidden="false" customHeight="false" outlineLevel="0" collapsed="false">
      <c r="A8628" s="6" t="n">
        <v>67722.243</v>
      </c>
      <c r="B8628" s="6" t="n">
        <v>2.12234432234432</v>
      </c>
      <c r="C8628" s="6" t="n">
        <v>83</v>
      </c>
      <c r="D8628" s="6" t="n">
        <v>-1</v>
      </c>
      <c r="E8628" s="6" t="n">
        <v>2.12673992673993</v>
      </c>
      <c r="F8628" s="6" t="n">
        <v>0</v>
      </c>
      <c r="G8628" s="6" t="n">
        <v>0</v>
      </c>
      <c r="H8628" s="6" t="str">
        <f aca="false">IF(AND(A8628&gt;=Stimuli!$B$2,A8628&lt;=Stimuli!$C$2),Stimuli!$A$2,IF(AND(A8628&gt;=Stimuli!$B$3,A8628&lt;=Stimuli!$C$3),Stimuli!$A$3,IF(AND(A8628&gt;=Stimuli!$B$4,A8628&lt;=Stimuli!$C$4),Stimuli!$A$4,"")))</f>
        <v>02 e.l.f. - Power Grip Styling (30.03s)</v>
      </c>
      <c r="I8628" s="6" t="n">
        <f aca="false">(B8628-B8627)/((A8628-A8627)/1000)</f>
        <v>-0.937728937729048</v>
      </c>
      <c r="J8628" s="6" t="n">
        <f aca="false">IF(OR(B8628&lt;Rules!$B$2,B8628&gt;Rules!$B$3,ABS(I8628)&gt;Rules!$B$4,OR(B8629&lt;Rules!$B$2,B8629&gt;Rules!$B$3,ABS(I8629)&gt;Rules!$B$4)),1,0)</f>
        <v>0</v>
      </c>
      <c r="K8628" s="6" t="str">
        <f aca="false">IF(F8628=1,COUNTIF($F$2:F8628,1),"")</f>
        <v/>
      </c>
    </row>
    <row r="8629" customFormat="false" ht="15" hidden="false" customHeight="false" outlineLevel="0" collapsed="false">
      <c r="A8629" s="6" t="n">
        <v>67730.0555</v>
      </c>
      <c r="B8629" s="6" t="n">
        <v>2.12967032967033</v>
      </c>
      <c r="C8629" s="6" t="n">
        <v>83</v>
      </c>
      <c r="D8629" s="6" t="n">
        <v>-1</v>
      </c>
      <c r="E8629" s="6" t="n">
        <v>2.12673992673993</v>
      </c>
      <c r="F8629" s="6" t="n">
        <v>0</v>
      </c>
      <c r="G8629" s="6" t="n">
        <v>0</v>
      </c>
      <c r="H8629" s="6" t="str">
        <f aca="false">IF(AND(A8629&gt;=Stimuli!$B$2,A8629&lt;=Stimuli!$C$2),Stimuli!$A$2,IF(AND(A8629&gt;=Stimuli!$B$3,A8629&lt;=Stimuli!$C$3),Stimuli!$A$3,IF(AND(A8629&gt;=Stimuli!$B$4,A8629&lt;=Stimuli!$C$4),Stimuli!$A$4,"")))</f>
        <v>02 e.l.f. - Power Grip Styling (30.03s)</v>
      </c>
      <c r="I8629" s="6" t="n">
        <f aca="false">(B8629-B8628)/((A8629-A8628)/1000)</f>
        <v>0.937728937729048</v>
      </c>
      <c r="J8629" s="6" t="n">
        <f aca="false">IF(OR(B8629&lt;Rules!$B$2,B8629&gt;Rules!$B$3,ABS(I8629)&gt;Rules!$B$4,OR(B8630&lt;Rules!$B$2,B8630&gt;Rules!$B$3,ABS(I8630)&gt;Rules!$B$4)),1,0)</f>
        <v>0</v>
      </c>
      <c r="K8629" s="6" t="str">
        <f aca="false">IF(F8629=1,COUNTIF($F$2:F8629,1),"")</f>
        <v/>
      </c>
    </row>
    <row r="8630" customFormat="false" ht="15" hidden="false" customHeight="false" outlineLevel="0" collapsed="false">
      <c r="A8630" s="6" t="n">
        <v>67737.868</v>
      </c>
      <c r="B8630" s="6" t="n">
        <v>2.12234432234432</v>
      </c>
      <c r="C8630" s="6" t="n">
        <v>83</v>
      </c>
      <c r="D8630" s="6" t="n">
        <v>-1</v>
      </c>
      <c r="E8630" s="6" t="n">
        <v>2.12527472527472</v>
      </c>
      <c r="F8630" s="6" t="n">
        <v>0</v>
      </c>
      <c r="G8630" s="6" t="n">
        <v>0</v>
      </c>
      <c r="H8630" s="6" t="str">
        <f aca="false">IF(AND(A8630&gt;=Stimuli!$B$2,A8630&lt;=Stimuli!$C$2),Stimuli!$A$2,IF(AND(A8630&gt;=Stimuli!$B$3,A8630&lt;=Stimuli!$C$3),Stimuli!$A$3,IF(AND(A8630&gt;=Stimuli!$B$4,A8630&lt;=Stimuli!$C$4),Stimuli!$A$4,"")))</f>
        <v>02 e.l.f. - Power Grip Styling (30.03s)</v>
      </c>
      <c r="I8630" s="6" t="n">
        <f aca="false">(B8630-B8629)/((A8630-A8629)/1000)</f>
        <v>-0.937728937729048</v>
      </c>
      <c r="J8630" s="6" t="n">
        <f aca="false">IF(OR(B8630&lt;Rules!$B$2,B8630&gt;Rules!$B$3,ABS(I8630)&gt;Rules!$B$4,OR(B8631&lt;Rules!$B$2,B8631&gt;Rules!$B$3,ABS(I8631)&gt;Rules!$B$4)),1,0)</f>
        <v>0</v>
      </c>
      <c r="K8630" s="6" t="str">
        <f aca="false">IF(F8630=1,COUNTIF($F$2:F8630,1),"")</f>
        <v/>
      </c>
    </row>
    <row r="8631" customFormat="false" ht="15" hidden="false" customHeight="false" outlineLevel="0" collapsed="false">
      <c r="A8631" s="6" t="n">
        <v>67745.6805</v>
      </c>
      <c r="B8631" s="6" t="n">
        <v>2.12967032967033</v>
      </c>
      <c r="C8631" s="6" t="n">
        <v>83</v>
      </c>
      <c r="D8631" s="6" t="n">
        <v>-1</v>
      </c>
      <c r="E8631" s="6" t="n">
        <v>2.12527472527472</v>
      </c>
      <c r="F8631" s="6" t="n">
        <v>0</v>
      </c>
      <c r="G8631" s="6" t="n">
        <v>0</v>
      </c>
      <c r="H8631" s="6" t="str">
        <f aca="false">IF(AND(A8631&gt;=Stimuli!$B$2,A8631&lt;=Stimuli!$C$2),Stimuli!$A$2,IF(AND(A8631&gt;=Stimuli!$B$3,A8631&lt;=Stimuli!$C$3),Stimuli!$A$3,IF(AND(A8631&gt;=Stimuli!$B$4,A8631&lt;=Stimuli!$C$4),Stimuli!$A$4,"")))</f>
        <v>02 e.l.f. - Power Grip Styling (30.03s)</v>
      </c>
      <c r="I8631" s="6" t="n">
        <f aca="false">(B8631-B8630)/((A8631-A8630)/1000)</f>
        <v>0.937728937729048</v>
      </c>
      <c r="J8631" s="6" t="n">
        <f aca="false">IF(OR(B8631&lt;Rules!$B$2,B8631&gt;Rules!$B$3,ABS(I8631)&gt;Rules!$B$4,OR(B8632&lt;Rules!$B$2,B8632&gt;Rules!$B$3,ABS(I8632)&gt;Rules!$B$4)),1,0)</f>
        <v>0</v>
      </c>
      <c r="K8631" s="6" t="str">
        <f aca="false">IF(F8631=1,COUNTIF($F$2:F8631,1),"")</f>
        <v/>
      </c>
    </row>
    <row r="8632" customFormat="false" ht="15" hidden="false" customHeight="false" outlineLevel="0" collapsed="false">
      <c r="A8632" s="6" t="n">
        <v>67753.493</v>
      </c>
      <c r="B8632" s="6" t="n">
        <v>2.12380952380952</v>
      </c>
      <c r="C8632" s="6" t="n">
        <v>83</v>
      </c>
      <c r="D8632" s="6" t="n">
        <v>-1</v>
      </c>
      <c r="E8632" s="6" t="n">
        <v>2.12527472527472</v>
      </c>
      <c r="F8632" s="6" t="n">
        <v>0</v>
      </c>
      <c r="G8632" s="6" t="n">
        <v>0</v>
      </c>
      <c r="H8632" s="6" t="str">
        <f aca="false">IF(AND(A8632&gt;=Stimuli!$B$2,A8632&lt;=Stimuli!$C$2),Stimuli!$A$2,IF(AND(A8632&gt;=Stimuli!$B$3,A8632&lt;=Stimuli!$C$3),Stimuli!$A$3,IF(AND(A8632&gt;=Stimuli!$B$4,A8632&lt;=Stimuli!$C$4),Stimuli!$A$4,"")))</f>
        <v>02 e.l.f. - Power Grip Styling (30.03s)</v>
      </c>
      <c r="I8632" s="6" t="n">
        <f aca="false">(B8632-B8631)/((A8632-A8631)/1000)</f>
        <v>-0.750183150183204</v>
      </c>
      <c r="J8632" s="6" t="n">
        <f aca="false">IF(OR(B8632&lt;Rules!$B$2,B8632&gt;Rules!$B$3,ABS(I8632)&gt;Rules!$B$4,OR(B8633&lt;Rules!$B$2,B8633&gt;Rules!$B$3,ABS(I8633)&gt;Rules!$B$4)),1,0)</f>
        <v>0</v>
      </c>
      <c r="K8632" s="6" t="str">
        <f aca="false">IF(F8632=1,COUNTIF($F$2:F8632,1),"")</f>
        <v/>
      </c>
    </row>
    <row r="8633" customFormat="false" ht="15" hidden="false" customHeight="false" outlineLevel="0" collapsed="false">
      <c r="A8633" s="6" t="n">
        <v>67761.3055</v>
      </c>
      <c r="B8633" s="6" t="n">
        <v>2.12820512820513</v>
      </c>
      <c r="C8633" s="6" t="n">
        <v>83</v>
      </c>
      <c r="D8633" s="6" t="n">
        <v>-1</v>
      </c>
      <c r="E8633" s="6" t="n">
        <v>2.12527472527472</v>
      </c>
      <c r="F8633" s="6" t="n">
        <v>0</v>
      </c>
      <c r="G8633" s="6" t="n">
        <v>0</v>
      </c>
      <c r="H8633" s="6" t="str">
        <f aca="false">IF(AND(A8633&gt;=Stimuli!$B$2,A8633&lt;=Stimuli!$C$2),Stimuli!$A$2,IF(AND(A8633&gt;=Stimuli!$B$3,A8633&lt;=Stimuli!$C$3),Stimuli!$A$3,IF(AND(A8633&gt;=Stimuli!$B$4,A8633&lt;=Stimuli!$C$4),Stimuli!$A$4,"")))</f>
        <v>02 e.l.f. - Power Grip Styling (30.03s)</v>
      </c>
      <c r="I8633" s="6" t="n">
        <f aca="false">(B8633-B8632)/((A8633-A8632)/1000)</f>
        <v>0.562637362637361</v>
      </c>
      <c r="J8633" s="6" t="n">
        <f aca="false">IF(OR(B8633&lt;Rules!$B$2,B8633&gt;Rules!$B$3,ABS(I8633)&gt;Rules!$B$4,OR(B8634&lt;Rules!$B$2,B8634&gt;Rules!$B$3,ABS(I8634)&gt;Rules!$B$4)),1,0)</f>
        <v>0</v>
      </c>
      <c r="K8633" s="6" t="str">
        <f aca="false">IF(F8633=1,COUNTIF($F$2:F8633,1),"")</f>
        <v/>
      </c>
    </row>
    <row r="8634" customFormat="false" ht="15" hidden="false" customHeight="false" outlineLevel="0" collapsed="false">
      <c r="A8634" s="6" t="n">
        <v>67769.118</v>
      </c>
      <c r="B8634" s="6" t="n">
        <v>2.12380952380952</v>
      </c>
      <c r="C8634" s="6" t="n">
        <v>83</v>
      </c>
      <c r="D8634" s="6" t="n">
        <v>-1</v>
      </c>
      <c r="E8634" s="6" t="n">
        <v>2.12527472527472</v>
      </c>
      <c r="F8634" s="6" t="n">
        <v>0</v>
      </c>
      <c r="G8634" s="6" t="n">
        <v>0</v>
      </c>
      <c r="H8634" s="6" t="str">
        <f aca="false">IF(AND(A8634&gt;=Stimuli!$B$2,A8634&lt;=Stimuli!$C$2),Stimuli!$A$2,IF(AND(A8634&gt;=Stimuli!$B$3,A8634&lt;=Stimuli!$C$3),Stimuli!$A$3,IF(AND(A8634&gt;=Stimuli!$B$4,A8634&lt;=Stimuli!$C$4),Stimuli!$A$4,"")))</f>
        <v>02 e.l.f. - Power Grip Styling (30.03s)</v>
      </c>
      <c r="I8634" s="6" t="n">
        <f aca="false">(B8634-B8633)/((A8634-A8633)/1000)</f>
        <v>-0.562637362637361</v>
      </c>
      <c r="J8634" s="6" t="n">
        <f aca="false">IF(OR(B8634&lt;Rules!$B$2,B8634&gt;Rules!$B$3,ABS(I8634)&gt;Rules!$B$4,OR(B8635&lt;Rules!$B$2,B8635&gt;Rules!$B$3,ABS(I8635)&gt;Rules!$B$4)),1,0)</f>
        <v>0</v>
      </c>
      <c r="K8634" s="6" t="str">
        <f aca="false">IF(F8634=1,COUNTIF($F$2:F8634,1),"")</f>
        <v/>
      </c>
    </row>
    <row r="8635" customFormat="false" ht="15" hidden="false" customHeight="false" outlineLevel="0" collapsed="false">
      <c r="A8635" s="6" t="n">
        <v>67776.9305</v>
      </c>
      <c r="B8635" s="6" t="n">
        <v>2.12673992673993</v>
      </c>
      <c r="C8635" s="6" t="n">
        <v>83</v>
      </c>
      <c r="D8635" s="6" t="n">
        <v>-1</v>
      </c>
      <c r="E8635" s="6" t="n">
        <v>2.12527472527472</v>
      </c>
      <c r="F8635" s="6" t="n">
        <v>0</v>
      </c>
      <c r="G8635" s="6" t="n">
        <v>0</v>
      </c>
      <c r="H8635" s="6" t="str">
        <f aca="false">IF(AND(A8635&gt;=Stimuli!$B$2,A8635&lt;=Stimuli!$C$2),Stimuli!$A$2,IF(AND(A8635&gt;=Stimuli!$B$3,A8635&lt;=Stimuli!$C$3),Stimuli!$A$3,IF(AND(A8635&gt;=Stimuli!$B$4,A8635&lt;=Stimuli!$C$4),Stimuli!$A$4,"")))</f>
        <v>02 e.l.f. - Power Grip Styling (30.03s)</v>
      </c>
      <c r="I8635" s="6" t="n">
        <f aca="false">(B8635-B8634)/((A8635-A8634)/1000)</f>
        <v>0.37509157509146</v>
      </c>
      <c r="J8635" s="6" t="n">
        <f aca="false">IF(OR(B8635&lt;Rules!$B$2,B8635&gt;Rules!$B$3,ABS(I8635)&gt;Rules!$B$4,OR(B8636&lt;Rules!$B$2,B8636&gt;Rules!$B$3,ABS(I8636)&gt;Rules!$B$4)),1,0)</f>
        <v>0</v>
      </c>
      <c r="K8635" s="6" t="str">
        <f aca="false">IF(F8635=1,COUNTIF($F$2:F8635,1),"")</f>
        <v/>
      </c>
    </row>
    <row r="8636" customFormat="false" ht="15" hidden="false" customHeight="false" outlineLevel="0" collapsed="false">
      <c r="A8636" s="6" t="n">
        <v>67784.743</v>
      </c>
      <c r="B8636" s="6" t="n">
        <v>2.12527472527473</v>
      </c>
      <c r="C8636" s="6" t="n">
        <v>83</v>
      </c>
      <c r="D8636" s="6" t="n">
        <v>-1</v>
      </c>
      <c r="E8636" s="6" t="n">
        <v>2.12527472527472</v>
      </c>
      <c r="F8636" s="6" t="n">
        <v>0</v>
      </c>
      <c r="G8636" s="6" t="n">
        <v>0</v>
      </c>
      <c r="H8636" s="6" t="str">
        <f aca="false">IF(AND(A8636&gt;=Stimuli!$B$2,A8636&lt;=Stimuli!$C$2),Stimuli!$A$2,IF(AND(A8636&gt;=Stimuli!$B$3,A8636&lt;=Stimuli!$C$3),Stimuli!$A$3,IF(AND(A8636&gt;=Stimuli!$B$4,A8636&lt;=Stimuli!$C$4),Stimuli!$A$4,"")))</f>
        <v>02 e.l.f. - Power Grip Styling (30.03s)</v>
      </c>
      <c r="I8636" s="6" t="n">
        <f aca="false">(B8636-B8635)/((A8636-A8635)/1000)</f>
        <v>-0.18754578754573</v>
      </c>
      <c r="J8636" s="6" t="n">
        <f aca="false">IF(OR(B8636&lt;Rules!$B$2,B8636&gt;Rules!$B$3,ABS(I8636)&gt;Rules!$B$4,OR(B8637&lt;Rules!$B$2,B8637&gt;Rules!$B$3,ABS(I8637)&gt;Rules!$B$4)),1,0)</f>
        <v>0</v>
      </c>
      <c r="K8636" s="6" t="str">
        <f aca="false">IF(F8636=1,COUNTIF($F$2:F8636,1),"")</f>
        <v/>
      </c>
    </row>
    <row r="8637" customFormat="false" ht="15" hidden="false" customHeight="false" outlineLevel="0" collapsed="false">
      <c r="A8637" s="6" t="n">
        <v>67792.5555</v>
      </c>
      <c r="B8637" s="6" t="n">
        <v>2.12527472527473</v>
      </c>
      <c r="C8637" s="6" t="n">
        <v>83</v>
      </c>
      <c r="D8637" s="6" t="n">
        <v>-1</v>
      </c>
      <c r="E8637" s="6" t="n">
        <v>2.12527472527472</v>
      </c>
      <c r="F8637" s="6" t="n">
        <v>0</v>
      </c>
      <c r="G8637" s="6" t="n">
        <v>0</v>
      </c>
      <c r="H8637" s="6" t="str">
        <f aca="false">IF(AND(A8637&gt;=Stimuli!$B$2,A8637&lt;=Stimuli!$C$2),Stimuli!$A$2,IF(AND(A8637&gt;=Stimuli!$B$3,A8637&lt;=Stimuli!$C$3),Stimuli!$A$3,IF(AND(A8637&gt;=Stimuli!$B$4,A8637&lt;=Stimuli!$C$4),Stimuli!$A$4,"")))</f>
        <v>02 e.l.f. - Power Grip Styling (30.03s)</v>
      </c>
      <c r="I8637" s="6" t="n">
        <f aca="false">(B8637-B8636)/((A8637-A8636)/1000)</f>
        <v>0</v>
      </c>
      <c r="J8637" s="6" t="n">
        <f aca="false">IF(OR(B8637&lt;Rules!$B$2,B8637&gt;Rules!$B$3,ABS(I8637)&gt;Rules!$B$4,OR(B8638&lt;Rules!$B$2,B8638&gt;Rules!$B$3,ABS(I8638)&gt;Rules!$B$4)),1,0)</f>
        <v>0</v>
      </c>
      <c r="K8637" s="6" t="str">
        <f aca="false">IF(F8637=1,COUNTIF($F$2:F8637,1),"")</f>
        <v/>
      </c>
    </row>
    <row r="8638" customFormat="false" ht="15" hidden="false" customHeight="false" outlineLevel="0" collapsed="false">
      <c r="A8638" s="6" t="n">
        <v>67800.368</v>
      </c>
      <c r="B8638" s="6" t="n">
        <v>2.12820512820513</v>
      </c>
      <c r="C8638" s="6" t="n">
        <v>83</v>
      </c>
      <c r="D8638" s="6" t="n">
        <v>-1</v>
      </c>
      <c r="E8638" s="6" t="n">
        <v>2.12527472527472</v>
      </c>
      <c r="F8638" s="6" t="n">
        <v>0</v>
      </c>
      <c r="G8638" s="6" t="n">
        <v>0</v>
      </c>
      <c r="H8638" s="6" t="str">
        <f aca="false">IF(AND(A8638&gt;=Stimuli!$B$2,A8638&lt;=Stimuli!$C$2),Stimuli!$A$2,IF(AND(A8638&gt;=Stimuli!$B$3,A8638&lt;=Stimuli!$C$3),Stimuli!$A$3,IF(AND(A8638&gt;=Stimuli!$B$4,A8638&lt;=Stimuli!$C$4),Stimuli!$A$4,"")))</f>
        <v>02 e.l.f. - Power Grip Styling (30.03s)</v>
      </c>
      <c r="I8638" s="6" t="n">
        <f aca="false">(B8638-B8637)/((A8638-A8637)/1000)</f>
        <v>0.375091575091631</v>
      </c>
      <c r="J8638" s="6" t="n">
        <f aca="false">IF(OR(B8638&lt;Rules!$B$2,B8638&gt;Rules!$B$3,ABS(I8638)&gt;Rules!$B$4,OR(B8639&lt;Rules!$B$2,B8639&gt;Rules!$B$3,ABS(I8639)&gt;Rules!$B$4)),1,0)</f>
        <v>0</v>
      </c>
      <c r="K8638" s="6" t="str">
        <f aca="false">IF(F8638=1,COUNTIF($F$2:F8638,1),"")</f>
        <v/>
      </c>
    </row>
    <row r="8639" customFormat="false" ht="15" hidden="false" customHeight="false" outlineLevel="0" collapsed="false">
      <c r="A8639" s="6" t="n">
        <v>67808.1805</v>
      </c>
      <c r="B8639" s="6" t="n">
        <v>2.12380952380952</v>
      </c>
      <c r="C8639" s="6" t="n">
        <v>83</v>
      </c>
      <c r="D8639" s="6" t="n">
        <v>-1</v>
      </c>
      <c r="E8639" s="6" t="n">
        <v>2.12527472527472</v>
      </c>
      <c r="F8639" s="6" t="n">
        <v>0</v>
      </c>
      <c r="G8639" s="6" t="n">
        <v>0</v>
      </c>
      <c r="H8639" s="6" t="str">
        <f aca="false">IF(AND(A8639&gt;=Stimuli!$B$2,A8639&lt;=Stimuli!$C$2),Stimuli!$A$2,IF(AND(A8639&gt;=Stimuli!$B$3,A8639&lt;=Stimuli!$C$3),Stimuli!$A$3,IF(AND(A8639&gt;=Stimuli!$B$4,A8639&lt;=Stimuli!$C$4),Stimuli!$A$4,"")))</f>
        <v>02 e.l.f. - Power Grip Styling (30.03s)</v>
      </c>
      <c r="I8639" s="6" t="n">
        <f aca="false">(B8639-B8638)/((A8639-A8638)/1000)</f>
        <v>-0.562637362637361</v>
      </c>
      <c r="J8639" s="6" t="n">
        <f aca="false">IF(OR(B8639&lt;Rules!$B$2,B8639&gt;Rules!$B$3,ABS(I8639)&gt;Rules!$B$4,OR(B8640&lt;Rules!$B$2,B8640&gt;Rules!$B$3,ABS(I8640)&gt;Rules!$B$4)),1,0)</f>
        <v>0</v>
      </c>
      <c r="K8639" s="6" t="str">
        <f aca="false">IF(F8639=1,COUNTIF($F$2:F8639,1),"")</f>
        <v/>
      </c>
    </row>
    <row r="8640" customFormat="false" ht="15" hidden="false" customHeight="false" outlineLevel="0" collapsed="false">
      <c r="A8640" s="6" t="n">
        <v>67815.993</v>
      </c>
      <c r="B8640" s="6" t="n">
        <v>2.12967032967033</v>
      </c>
      <c r="C8640" s="6" t="n">
        <v>83</v>
      </c>
      <c r="D8640" s="6" t="n">
        <v>-1</v>
      </c>
      <c r="E8640" s="6" t="n">
        <v>2.12380952380952</v>
      </c>
      <c r="F8640" s="6" t="n">
        <v>0</v>
      </c>
      <c r="G8640" s="6" t="n">
        <v>0</v>
      </c>
      <c r="H8640" s="6" t="str">
        <f aca="false">IF(AND(A8640&gt;=Stimuli!$B$2,A8640&lt;=Stimuli!$C$2),Stimuli!$A$2,IF(AND(A8640&gt;=Stimuli!$B$3,A8640&lt;=Stimuli!$C$3),Stimuli!$A$3,IF(AND(A8640&gt;=Stimuli!$B$4,A8640&lt;=Stimuli!$C$4),Stimuli!$A$4,"")))</f>
        <v>02 e.l.f. - Power Grip Styling (30.03s)</v>
      </c>
      <c r="I8640" s="6" t="n">
        <f aca="false">(B8640-B8639)/((A8640-A8639)/1000)</f>
        <v>0.750183150183204</v>
      </c>
      <c r="J8640" s="6" t="n">
        <f aca="false">IF(OR(B8640&lt;Rules!$B$2,B8640&gt;Rules!$B$3,ABS(I8640)&gt;Rules!$B$4,OR(B8641&lt;Rules!$B$2,B8641&gt;Rules!$B$3,ABS(I8641)&gt;Rules!$B$4)),1,0)</f>
        <v>0</v>
      </c>
      <c r="K8640" s="6" t="str">
        <f aca="false">IF(F8640=1,COUNTIF($F$2:F8640,1),"")</f>
        <v/>
      </c>
    </row>
    <row r="8641" customFormat="false" ht="15" hidden="false" customHeight="false" outlineLevel="0" collapsed="false">
      <c r="A8641" s="6" t="n">
        <v>67823.8055</v>
      </c>
      <c r="B8641" s="6" t="n">
        <v>2.12380952380952</v>
      </c>
      <c r="C8641" s="6" t="n">
        <v>83</v>
      </c>
      <c r="D8641" s="6" t="n">
        <v>-1</v>
      </c>
      <c r="E8641" s="6" t="n">
        <v>2.12380952380952</v>
      </c>
      <c r="F8641" s="6" t="n">
        <v>0</v>
      </c>
      <c r="G8641" s="6" t="n">
        <v>0</v>
      </c>
      <c r="H8641" s="6" t="str">
        <f aca="false">IF(AND(A8641&gt;=Stimuli!$B$2,A8641&lt;=Stimuli!$C$2),Stimuli!$A$2,IF(AND(A8641&gt;=Stimuli!$B$3,A8641&lt;=Stimuli!$C$3),Stimuli!$A$3,IF(AND(A8641&gt;=Stimuli!$B$4,A8641&lt;=Stimuli!$C$4),Stimuli!$A$4,"")))</f>
        <v>02 e.l.f. - Power Grip Styling (30.03s)</v>
      </c>
      <c r="I8641" s="6" t="n">
        <f aca="false">(B8641-B8640)/((A8641-A8640)/1000)</f>
        <v>-0.750183150183204</v>
      </c>
      <c r="J8641" s="6" t="n">
        <f aca="false">IF(OR(B8641&lt;Rules!$B$2,B8641&gt;Rules!$B$3,ABS(I8641)&gt;Rules!$B$4,OR(B8642&lt;Rules!$B$2,B8642&gt;Rules!$B$3,ABS(I8642)&gt;Rules!$B$4)),1,0)</f>
        <v>0</v>
      </c>
      <c r="K8641" s="6" t="str">
        <f aca="false">IF(F8641=1,COUNTIF($F$2:F8641,1),"")</f>
        <v/>
      </c>
    </row>
    <row r="8642" customFormat="false" ht="15" hidden="false" customHeight="false" outlineLevel="0" collapsed="false">
      <c r="A8642" s="6" t="n">
        <v>67831.618</v>
      </c>
      <c r="B8642" s="6" t="n">
        <v>2.12967032967033</v>
      </c>
      <c r="C8642" s="6" t="n">
        <v>83</v>
      </c>
      <c r="D8642" s="6" t="n">
        <v>-1</v>
      </c>
      <c r="E8642" s="6" t="n">
        <v>2.12380952380952</v>
      </c>
      <c r="F8642" s="6" t="n">
        <v>0</v>
      </c>
      <c r="G8642" s="6" t="n">
        <v>0</v>
      </c>
      <c r="H8642" s="6" t="str">
        <f aca="false">IF(AND(A8642&gt;=Stimuli!$B$2,A8642&lt;=Stimuli!$C$2),Stimuli!$A$2,IF(AND(A8642&gt;=Stimuli!$B$3,A8642&lt;=Stimuli!$C$3),Stimuli!$A$3,IF(AND(A8642&gt;=Stimuli!$B$4,A8642&lt;=Stimuli!$C$4),Stimuli!$A$4,"")))</f>
        <v>02 e.l.f. - Power Grip Styling (30.03s)</v>
      </c>
      <c r="I8642" s="6" t="n">
        <f aca="false">(B8642-B8641)/((A8642-A8641)/1000)</f>
        <v>0.750183150183204</v>
      </c>
      <c r="J8642" s="6" t="n">
        <f aca="false">IF(OR(B8642&lt;Rules!$B$2,B8642&gt;Rules!$B$3,ABS(I8642)&gt;Rules!$B$4,OR(B8643&lt;Rules!$B$2,B8643&gt;Rules!$B$3,ABS(I8643)&gt;Rules!$B$4)),1,0)</f>
        <v>0</v>
      </c>
      <c r="K8642" s="6" t="str">
        <f aca="false">IF(F8642=1,COUNTIF($F$2:F8642,1),"")</f>
        <v/>
      </c>
    </row>
    <row r="8643" customFormat="false" ht="15" hidden="false" customHeight="false" outlineLevel="0" collapsed="false">
      <c r="A8643" s="6" t="n">
        <v>67839.4305</v>
      </c>
      <c r="B8643" s="6" t="n">
        <v>2.12234432234432</v>
      </c>
      <c r="C8643" s="6" t="n">
        <v>83</v>
      </c>
      <c r="D8643" s="6" t="n">
        <v>-1</v>
      </c>
      <c r="E8643" s="6" t="n">
        <v>2.12380952380952</v>
      </c>
      <c r="F8643" s="6" t="n">
        <v>0</v>
      </c>
      <c r="G8643" s="6" t="n">
        <v>0</v>
      </c>
      <c r="H8643" s="6" t="str">
        <f aca="false">IF(AND(A8643&gt;=Stimuli!$B$2,A8643&lt;=Stimuli!$C$2),Stimuli!$A$2,IF(AND(A8643&gt;=Stimuli!$B$3,A8643&lt;=Stimuli!$C$3),Stimuli!$A$3,IF(AND(A8643&gt;=Stimuli!$B$4,A8643&lt;=Stimuli!$C$4),Stimuli!$A$4,"")))</f>
        <v>02 e.l.f. - Power Grip Styling (30.03s)</v>
      </c>
      <c r="I8643" s="6" t="n">
        <f aca="false">(B8643-B8642)/((A8643-A8642)/1000)</f>
        <v>-0.937728937729048</v>
      </c>
      <c r="J8643" s="6" t="n">
        <f aca="false">IF(OR(B8643&lt;Rules!$B$2,B8643&gt;Rules!$B$3,ABS(I8643)&gt;Rules!$B$4,OR(B8644&lt;Rules!$B$2,B8644&gt;Rules!$B$3,ABS(I8644)&gt;Rules!$B$4)),1,0)</f>
        <v>0</v>
      </c>
      <c r="K8643" s="6" t="str">
        <f aca="false">IF(F8643=1,COUNTIF($F$2:F8643,1),"")</f>
        <v/>
      </c>
    </row>
    <row r="8644" customFormat="false" ht="15" hidden="false" customHeight="false" outlineLevel="0" collapsed="false">
      <c r="A8644" s="6" t="n">
        <v>67847.243</v>
      </c>
      <c r="B8644" s="6" t="n">
        <v>2.12967032967033</v>
      </c>
      <c r="C8644" s="6" t="n">
        <v>83</v>
      </c>
      <c r="D8644" s="6" t="n">
        <v>-1</v>
      </c>
      <c r="E8644" s="6" t="n">
        <v>2.12380952380952</v>
      </c>
      <c r="F8644" s="6" t="n">
        <v>0</v>
      </c>
      <c r="G8644" s="6" t="n">
        <v>0</v>
      </c>
      <c r="H8644" s="6" t="str">
        <f aca="false">IF(AND(A8644&gt;=Stimuli!$B$2,A8644&lt;=Stimuli!$C$2),Stimuli!$A$2,IF(AND(A8644&gt;=Stimuli!$B$3,A8644&lt;=Stimuli!$C$3),Stimuli!$A$3,IF(AND(A8644&gt;=Stimuli!$B$4,A8644&lt;=Stimuli!$C$4),Stimuli!$A$4,"")))</f>
        <v>02 e.l.f. - Power Grip Styling (30.03s)</v>
      </c>
      <c r="I8644" s="6" t="n">
        <f aca="false">(B8644-B8643)/((A8644-A8643)/1000)</f>
        <v>0.937728937729048</v>
      </c>
      <c r="J8644" s="6" t="n">
        <f aca="false">IF(OR(B8644&lt;Rules!$B$2,B8644&gt;Rules!$B$3,ABS(I8644)&gt;Rules!$B$4,OR(B8645&lt;Rules!$B$2,B8645&gt;Rules!$B$3,ABS(I8645)&gt;Rules!$B$4)),1,0)</f>
        <v>0</v>
      </c>
      <c r="K8644" s="6" t="str">
        <f aca="false">IF(F8644=1,COUNTIF($F$2:F8644,1),"")</f>
        <v/>
      </c>
    </row>
    <row r="8645" customFormat="false" ht="15" hidden="false" customHeight="false" outlineLevel="0" collapsed="false">
      <c r="A8645" s="6" t="n">
        <v>67855.0555</v>
      </c>
      <c r="B8645" s="6" t="n">
        <v>2.12234432234432</v>
      </c>
      <c r="C8645" s="6" t="n">
        <v>83</v>
      </c>
      <c r="D8645" s="6" t="n">
        <v>-1</v>
      </c>
      <c r="E8645" s="6" t="n">
        <v>2.12380952380952</v>
      </c>
      <c r="F8645" s="6" t="n">
        <v>0</v>
      </c>
      <c r="G8645" s="6" t="n">
        <v>0</v>
      </c>
      <c r="H8645" s="6" t="str">
        <f aca="false">IF(AND(A8645&gt;=Stimuli!$B$2,A8645&lt;=Stimuli!$C$2),Stimuli!$A$2,IF(AND(A8645&gt;=Stimuli!$B$3,A8645&lt;=Stimuli!$C$3),Stimuli!$A$3,IF(AND(A8645&gt;=Stimuli!$B$4,A8645&lt;=Stimuli!$C$4),Stimuli!$A$4,"")))</f>
        <v>02 e.l.f. - Power Grip Styling (30.03s)</v>
      </c>
      <c r="I8645" s="6" t="n">
        <f aca="false">(B8645-B8644)/((A8645-A8644)/1000)</f>
        <v>-0.937728937729048</v>
      </c>
      <c r="J8645" s="6" t="n">
        <f aca="false">IF(OR(B8645&lt;Rules!$B$2,B8645&gt;Rules!$B$3,ABS(I8645)&gt;Rules!$B$4,OR(B8646&lt;Rules!$B$2,B8646&gt;Rules!$B$3,ABS(I8646)&gt;Rules!$B$4)),1,0)</f>
        <v>0</v>
      </c>
      <c r="K8645" s="6" t="str">
        <f aca="false">IF(F8645=1,COUNTIF($F$2:F8645,1),"")</f>
        <v/>
      </c>
    </row>
    <row r="8646" customFormat="false" ht="15" hidden="false" customHeight="false" outlineLevel="0" collapsed="false">
      <c r="A8646" s="6" t="n">
        <v>67862.868</v>
      </c>
      <c r="B8646" s="6" t="n">
        <v>2.12967032967033</v>
      </c>
      <c r="C8646" s="6" t="n">
        <v>83</v>
      </c>
      <c r="D8646" s="6" t="n">
        <v>-1</v>
      </c>
      <c r="E8646" s="6" t="n">
        <v>2.12380952380952</v>
      </c>
      <c r="F8646" s="6" t="n">
        <v>0</v>
      </c>
      <c r="G8646" s="6" t="n">
        <v>0</v>
      </c>
      <c r="H8646" s="6" t="str">
        <f aca="false">IF(AND(A8646&gt;=Stimuli!$B$2,A8646&lt;=Stimuli!$C$2),Stimuli!$A$2,IF(AND(A8646&gt;=Stimuli!$B$3,A8646&lt;=Stimuli!$C$3),Stimuli!$A$3,IF(AND(A8646&gt;=Stimuli!$B$4,A8646&lt;=Stimuli!$C$4),Stimuli!$A$4,"")))</f>
        <v>02 e.l.f. - Power Grip Styling (30.03s)</v>
      </c>
      <c r="I8646" s="6" t="n">
        <f aca="false">(B8646-B8645)/((A8646-A8645)/1000)</f>
        <v>0.937728937729048</v>
      </c>
      <c r="J8646" s="6" t="n">
        <f aca="false">IF(OR(B8646&lt;Rules!$B$2,B8646&gt;Rules!$B$3,ABS(I8646)&gt;Rules!$B$4,OR(B8647&lt;Rules!$B$2,B8647&gt;Rules!$B$3,ABS(I8647)&gt;Rules!$B$4)),1,0)</f>
        <v>0</v>
      </c>
      <c r="K8646" s="6" t="str">
        <f aca="false">IF(F8646=1,COUNTIF($F$2:F8646,1),"")</f>
        <v/>
      </c>
    </row>
    <row r="8647" customFormat="false" ht="15" hidden="false" customHeight="false" outlineLevel="0" collapsed="false">
      <c r="A8647" s="6" t="n">
        <v>67870.6805</v>
      </c>
      <c r="B8647" s="6" t="n">
        <v>2.12234432234432</v>
      </c>
      <c r="C8647" s="6" t="n">
        <v>83</v>
      </c>
      <c r="D8647" s="6" t="n">
        <v>-1</v>
      </c>
      <c r="E8647" s="6" t="n">
        <v>2.12380952380952</v>
      </c>
      <c r="F8647" s="6" t="n">
        <v>0</v>
      </c>
      <c r="G8647" s="6" t="n">
        <v>0</v>
      </c>
      <c r="H8647" s="6" t="str">
        <f aca="false">IF(AND(A8647&gt;=Stimuli!$B$2,A8647&lt;=Stimuli!$C$2),Stimuli!$A$2,IF(AND(A8647&gt;=Stimuli!$B$3,A8647&lt;=Stimuli!$C$3),Stimuli!$A$3,IF(AND(A8647&gt;=Stimuli!$B$4,A8647&lt;=Stimuli!$C$4),Stimuli!$A$4,"")))</f>
        <v>02 e.l.f. - Power Grip Styling (30.03s)</v>
      </c>
      <c r="I8647" s="6" t="n">
        <f aca="false">(B8647-B8646)/((A8647-A8646)/1000)</f>
        <v>-0.937728937729048</v>
      </c>
      <c r="J8647" s="6" t="n">
        <f aca="false">IF(OR(B8647&lt;Rules!$B$2,B8647&gt;Rules!$B$3,ABS(I8647)&gt;Rules!$B$4,OR(B8648&lt;Rules!$B$2,B8648&gt;Rules!$B$3,ABS(I8648)&gt;Rules!$B$4)),1,0)</f>
        <v>0</v>
      </c>
      <c r="K8647" s="6" t="str">
        <f aca="false">IF(F8647=1,COUNTIF($F$2:F8647,1),"")</f>
        <v/>
      </c>
    </row>
    <row r="8648" customFormat="false" ht="15" hidden="false" customHeight="false" outlineLevel="0" collapsed="false">
      <c r="A8648" s="6" t="n">
        <v>67878.493</v>
      </c>
      <c r="B8648" s="6" t="n">
        <v>2.12820512820513</v>
      </c>
      <c r="C8648" s="6" t="n">
        <v>83</v>
      </c>
      <c r="D8648" s="6" t="n">
        <v>-1</v>
      </c>
      <c r="E8648" s="6" t="n">
        <v>2.12380952380952</v>
      </c>
      <c r="F8648" s="6" t="n">
        <v>0</v>
      </c>
      <c r="G8648" s="6" t="n">
        <v>0</v>
      </c>
      <c r="H8648" s="6" t="str">
        <f aca="false">IF(AND(A8648&gt;=Stimuli!$B$2,A8648&lt;=Stimuli!$C$2),Stimuli!$A$2,IF(AND(A8648&gt;=Stimuli!$B$3,A8648&lt;=Stimuli!$C$3),Stimuli!$A$3,IF(AND(A8648&gt;=Stimuli!$B$4,A8648&lt;=Stimuli!$C$4),Stimuli!$A$4,"")))</f>
        <v>02 e.l.f. - Power Grip Styling (30.03s)</v>
      </c>
      <c r="I8648" s="6" t="n">
        <f aca="false">(B8648-B8647)/((A8648-A8647)/1000)</f>
        <v>0.750183150183204</v>
      </c>
      <c r="J8648" s="6" t="n">
        <f aca="false">IF(OR(B8648&lt;Rules!$B$2,B8648&gt;Rules!$B$3,ABS(I8648)&gt;Rules!$B$4,OR(B8649&lt;Rules!$B$2,B8649&gt;Rules!$B$3,ABS(I8649)&gt;Rules!$B$4)),1,0)</f>
        <v>0</v>
      </c>
      <c r="K8648" s="6" t="str">
        <f aca="false">IF(F8648=1,COUNTIF($F$2:F8648,1),"")</f>
        <v/>
      </c>
    </row>
    <row r="8649" customFormat="false" ht="15" hidden="false" customHeight="false" outlineLevel="0" collapsed="false">
      <c r="A8649" s="6" t="n">
        <v>67886.3055</v>
      </c>
      <c r="B8649" s="6" t="n">
        <v>2.12234432234432</v>
      </c>
      <c r="C8649" s="6" t="n">
        <v>83</v>
      </c>
      <c r="D8649" s="6" t="n">
        <v>-1</v>
      </c>
      <c r="E8649" s="6" t="n">
        <v>2.12380952380952</v>
      </c>
      <c r="F8649" s="6" t="n">
        <v>0</v>
      </c>
      <c r="G8649" s="6" t="n">
        <v>0</v>
      </c>
      <c r="H8649" s="6" t="str">
        <f aca="false">IF(AND(A8649&gt;=Stimuli!$B$2,A8649&lt;=Stimuli!$C$2),Stimuli!$A$2,IF(AND(A8649&gt;=Stimuli!$B$3,A8649&lt;=Stimuli!$C$3),Stimuli!$A$3,IF(AND(A8649&gt;=Stimuli!$B$4,A8649&lt;=Stimuli!$C$4),Stimuli!$A$4,"")))</f>
        <v>02 e.l.f. - Power Grip Styling (30.03s)</v>
      </c>
      <c r="I8649" s="6" t="n">
        <f aca="false">(B8649-B8648)/((A8649-A8648)/1000)</f>
        <v>-0.750183150183204</v>
      </c>
      <c r="J8649" s="6" t="n">
        <f aca="false">IF(OR(B8649&lt;Rules!$B$2,B8649&gt;Rules!$B$3,ABS(I8649)&gt;Rules!$B$4,OR(B8650&lt;Rules!$B$2,B8650&gt;Rules!$B$3,ABS(I8650)&gt;Rules!$B$4)),1,0)</f>
        <v>0</v>
      </c>
      <c r="K8649" s="6" t="str">
        <f aca="false">IF(F8649=1,COUNTIF($F$2:F8649,1),"")</f>
        <v/>
      </c>
    </row>
    <row r="8650" customFormat="false" ht="15" hidden="false" customHeight="false" outlineLevel="0" collapsed="false">
      <c r="A8650" s="6" t="n">
        <v>67894.118</v>
      </c>
      <c r="B8650" s="6" t="n">
        <v>2.12673992673993</v>
      </c>
      <c r="C8650" s="6" t="n">
        <v>83</v>
      </c>
      <c r="D8650" s="6" t="n">
        <v>-1</v>
      </c>
      <c r="E8650" s="6" t="n">
        <v>2.12380952380952</v>
      </c>
      <c r="F8650" s="6" t="n">
        <v>0</v>
      </c>
      <c r="G8650" s="6" t="n">
        <v>0</v>
      </c>
      <c r="H8650" s="6" t="str">
        <f aca="false">IF(AND(A8650&gt;=Stimuli!$B$2,A8650&lt;=Stimuli!$C$2),Stimuli!$A$2,IF(AND(A8650&gt;=Stimuli!$B$3,A8650&lt;=Stimuli!$C$3),Stimuli!$A$3,IF(AND(A8650&gt;=Stimuli!$B$4,A8650&lt;=Stimuli!$C$4),Stimuli!$A$4,"")))</f>
        <v>02 e.l.f. - Power Grip Styling (30.03s)</v>
      </c>
      <c r="I8650" s="6" t="n">
        <f aca="false">(B8650-B8649)/((A8650-A8649)/1000)</f>
        <v>0.562637362637304</v>
      </c>
      <c r="J8650" s="6" t="n">
        <f aca="false">IF(OR(B8650&lt;Rules!$B$2,B8650&gt;Rules!$B$3,ABS(I8650)&gt;Rules!$B$4,OR(B8651&lt;Rules!$B$2,B8651&gt;Rules!$B$3,ABS(I8651)&gt;Rules!$B$4)),1,0)</f>
        <v>0</v>
      </c>
      <c r="K8650" s="6" t="str">
        <f aca="false">IF(F8650=1,COUNTIF($F$2:F8650,1),"")</f>
        <v/>
      </c>
    </row>
    <row r="8651" customFormat="false" ht="15" hidden="false" customHeight="false" outlineLevel="0" collapsed="false">
      <c r="A8651" s="6" t="n">
        <v>67901.9305</v>
      </c>
      <c r="B8651" s="6" t="n">
        <v>2.12380952380952</v>
      </c>
      <c r="C8651" s="6" t="n">
        <v>83</v>
      </c>
      <c r="D8651" s="6" t="n">
        <v>-1</v>
      </c>
      <c r="E8651" s="6" t="n">
        <v>2.12380952380952</v>
      </c>
      <c r="F8651" s="6" t="n">
        <v>0</v>
      </c>
      <c r="G8651" s="6" t="n">
        <v>0</v>
      </c>
      <c r="H8651" s="6" t="str">
        <f aca="false">IF(AND(A8651&gt;=Stimuli!$B$2,A8651&lt;=Stimuli!$C$2),Stimuli!$A$2,IF(AND(A8651&gt;=Stimuli!$B$3,A8651&lt;=Stimuli!$C$3),Stimuli!$A$3,IF(AND(A8651&gt;=Stimuli!$B$4,A8651&lt;=Stimuli!$C$4),Stimuli!$A$4,"")))</f>
        <v>02 e.l.f. - Power Grip Styling (30.03s)</v>
      </c>
      <c r="I8651" s="6" t="n">
        <f aca="false">(B8651-B8650)/((A8651-A8650)/1000)</f>
        <v>-0.37509157509146</v>
      </c>
      <c r="J8651" s="6" t="n">
        <f aca="false">IF(OR(B8651&lt;Rules!$B$2,B8651&gt;Rules!$B$3,ABS(I8651)&gt;Rules!$B$4,OR(B8652&lt;Rules!$B$2,B8652&gt;Rules!$B$3,ABS(I8652)&gt;Rules!$B$4)),1,0)</f>
        <v>0</v>
      </c>
      <c r="K8651" s="6" t="str">
        <f aca="false">IF(F8651=1,COUNTIF($F$2:F8651,1),"")</f>
        <v/>
      </c>
    </row>
    <row r="8652" customFormat="false" ht="15" hidden="false" customHeight="false" outlineLevel="0" collapsed="false">
      <c r="A8652" s="6" t="n">
        <v>67909.743</v>
      </c>
      <c r="B8652" s="6" t="n">
        <v>2.12527472527473</v>
      </c>
      <c r="C8652" s="6" t="n">
        <v>83</v>
      </c>
      <c r="D8652" s="6" t="n">
        <v>-1</v>
      </c>
      <c r="E8652" s="6" t="n">
        <v>2.12380952380952</v>
      </c>
      <c r="F8652" s="6" t="n">
        <v>0</v>
      </c>
      <c r="G8652" s="6" t="n">
        <v>0</v>
      </c>
      <c r="H8652" s="6" t="str">
        <f aca="false">IF(AND(A8652&gt;=Stimuli!$B$2,A8652&lt;=Stimuli!$C$2),Stimuli!$A$2,IF(AND(A8652&gt;=Stimuli!$B$3,A8652&lt;=Stimuli!$C$3),Stimuli!$A$3,IF(AND(A8652&gt;=Stimuli!$B$4,A8652&lt;=Stimuli!$C$4),Stimuli!$A$4,"")))</f>
        <v>02 e.l.f. - Power Grip Styling (30.03s)</v>
      </c>
      <c r="I8652" s="6" t="n">
        <f aca="false">(B8652-B8651)/((A8652-A8651)/1000)</f>
        <v>0.18754578754573</v>
      </c>
      <c r="J8652" s="6" t="n">
        <f aca="false">IF(OR(B8652&lt;Rules!$B$2,B8652&gt;Rules!$B$3,ABS(I8652)&gt;Rules!$B$4,OR(B8653&lt;Rules!$B$2,B8653&gt;Rules!$B$3,ABS(I8653)&gt;Rules!$B$4)),1,0)</f>
        <v>0</v>
      </c>
      <c r="K8652" s="6" t="str">
        <f aca="false">IF(F8652=1,COUNTIF($F$2:F8652,1),"")</f>
        <v/>
      </c>
    </row>
    <row r="8653" customFormat="false" ht="15" hidden="false" customHeight="false" outlineLevel="0" collapsed="false">
      <c r="A8653" s="6" t="n">
        <v>67917.5555</v>
      </c>
      <c r="B8653" s="6" t="n">
        <v>2.12527472527473</v>
      </c>
      <c r="C8653" s="6" t="n">
        <v>83</v>
      </c>
      <c r="D8653" s="6" t="n">
        <v>-1</v>
      </c>
      <c r="E8653" s="6" t="n">
        <v>2.12234432234432</v>
      </c>
      <c r="F8653" s="6" t="n">
        <v>0</v>
      </c>
      <c r="G8653" s="6" t="n">
        <v>0</v>
      </c>
      <c r="H8653" s="6" t="str">
        <f aca="false">IF(AND(A8653&gt;=Stimuli!$B$2,A8653&lt;=Stimuli!$C$2),Stimuli!$A$2,IF(AND(A8653&gt;=Stimuli!$B$3,A8653&lt;=Stimuli!$C$3),Stimuli!$A$3,IF(AND(A8653&gt;=Stimuli!$B$4,A8653&lt;=Stimuli!$C$4),Stimuli!$A$4,"")))</f>
        <v>02 e.l.f. - Power Grip Styling (30.03s)</v>
      </c>
      <c r="I8653" s="6" t="n">
        <f aca="false">(B8653-B8652)/((A8653-A8652)/1000)</f>
        <v>0</v>
      </c>
      <c r="J8653" s="6" t="n">
        <f aca="false">IF(OR(B8653&lt;Rules!$B$2,B8653&gt;Rules!$B$3,ABS(I8653)&gt;Rules!$B$4,OR(B8654&lt;Rules!$B$2,B8654&gt;Rules!$B$3,ABS(I8654)&gt;Rules!$B$4)),1,0)</f>
        <v>0</v>
      </c>
      <c r="K8653" s="6" t="str">
        <f aca="false">IF(F8653=1,COUNTIF($F$2:F8653,1),"")</f>
        <v/>
      </c>
    </row>
    <row r="8654" customFormat="false" ht="15" hidden="false" customHeight="false" outlineLevel="0" collapsed="false">
      <c r="A8654" s="6" t="n">
        <v>67925.368</v>
      </c>
      <c r="B8654" s="6" t="n">
        <v>2.12234432234432</v>
      </c>
      <c r="C8654" s="6" t="n">
        <v>83</v>
      </c>
      <c r="D8654" s="6" t="n">
        <v>-1</v>
      </c>
      <c r="E8654" s="6" t="n">
        <v>2.12234432234432</v>
      </c>
      <c r="F8654" s="6" t="n">
        <v>0</v>
      </c>
      <c r="G8654" s="6" t="n">
        <v>0</v>
      </c>
      <c r="H8654" s="6" t="str">
        <f aca="false">IF(AND(A8654&gt;=Stimuli!$B$2,A8654&lt;=Stimuli!$C$2),Stimuli!$A$2,IF(AND(A8654&gt;=Stimuli!$B$3,A8654&lt;=Stimuli!$C$3),Stimuli!$A$3,IF(AND(A8654&gt;=Stimuli!$B$4,A8654&lt;=Stimuli!$C$4),Stimuli!$A$4,"")))</f>
        <v>02 e.l.f. - Power Grip Styling (30.03s)</v>
      </c>
      <c r="I8654" s="6" t="n">
        <f aca="false">(B8654-B8653)/((A8654-A8653)/1000)</f>
        <v>-0.375091575091574</v>
      </c>
      <c r="J8654" s="6" t="n">
        <f aca="false">IF(OR(B8654&lt;Rules!$B$2,B8654&gt;Rules!$B$3,ABS(I8654)&gt;Rules!$B$4,OR(B8655&lt;Rules!$B$2,B8655&gt;Rules!$B$3,ABS(I8655)&gt;Rules!$B$4)),1,0)</f>
        <v>0</v>
      </c>
      <c r="K8654" s="6" t="str">
        <f aca="false">IF(F8654=1,COUNTIF($F$2:F8654,1),"")</f>
        <v/>
      </c>
    </row>
    <row r="8655" customFormat="false" ht="15" hidden="false" customHeight="false" outlineLevel="0" collapsed="false">
      <c r="A8655" s="6" t="n">
        <v>67933.1805</v>
      </c>
      <c r="B8655" s="6" t="n">
        <v>2.12673992673993</v>
      </c>
      <c r="C8655" s="6" t="n">
        <v>83</v>
      </c>
      <c r="D8655" s="6" t="n">
        <v>-1</v>
      </c>
      <c r="E8655" s="6" t="n">
        <v>2.12234432234432</v>
      </c>
      <c r="F8655" s="6" t="n">
        <v>0</v>
      </c>
      <c r="G8655" s="6" t="n">
        <v>0</v>
      </c>
      <c r="H8655" s="6" t="str">
        <f aca="false">IF(AND(A8655&gt;=Stimuli!$B$2,A8655&lt;=Stimuli!$C$2),Stimuli!$A$2,IF(AND(A8655&gt;=Stimuli!$B$3,A8655&lt;=Stimuli!$C$3),Stimuli!$A$3,IF(AND(A8655&gt;=Stimuli!$B$4,A8655&lt;=Stimuli!$C$4),Stimuli!$A$4,"")))</f>
        <v>02 e.l.f. - Power Grip Styling (30.03s)</v>
      </c>
      <c r="I8655" s="6" t="n">
        <f aca="false">(B8655-B8654)/((A8655-A8654)/1000)</f>
        <v>0.562637362637304</v>
      </c>
      <c r="J8655" s="6" t="n">
        <f aca="false">IF(OR(B8655&lt;Rules!$B$2,B8655&gt;Rules!$B$3,ABS(I8655)&gt;Rules!$B$4,OR(B8656&lt;Rules!$B$2,B8656&gt;Rules!$B$3,ABS(I8656)&gt;Rules!$B$4)),1,0)</f>
        <v>0</v>
      </c>
      <c r="K8655" s="6" t="str">
        <f aca="false">IF(F8655=1,COUNTIF($F$2:F8655,1),"")</f>
        <v/>
      </c>
    </row>
    <row r="8656" customFormat="false" ht="15" hidden="false" customHeight="false" outlineLevel="0" collapsed="false">
      <c r="A8656" s="6" t="n">
        <v>67940.993</v>
      </c>
      <c r="B8656" s="6" t="n">
        <v>2.12087912087912</v>
      </c>
      <c r="C8656" s="6" t="n">
        <v>83</v>
      </c>
      <c r="D8656" s="6" t="n">
        <v>-1</v>
      </c>
      <c r="E8656" s="6" t="n">
        <v>2.12234432234432</v>
      </c>
      <c r="F8656" s="6" t="n">
        <v>0</v>
      </c>
      <c r="G8656" s="6" t="n">
        <v>0</v>
      </c>
      <c r="H8656" s="6" t="str">
        <f aca="false">IF(AND(A8656&gt;=Stimuli!$B$2,A8656&lt;=Stimuli!$C$2),Stimuli!$A$2,IF(AND(A8656&gt;=Stimuli!$B$3,A8656&lt;=Stimuli!$C$3),Stimuli!$A$3,IF(AND(A8656&gt;=Stimuli!$B$4,A8656&lt;=Stimuli!$C$4),Stimuli!$A$4,"")))</f>
        <v>02 e.l.f. - Power Grip Styling (30.03s)</v>
      </c>
      <c r="I8656" s="6" t="n">
        <f aca="false">(B8656-B8655)/((A8656-A8655)/1000)</f>
        <v>-0.750183150183034</v>
      </c>
      <c r="J8656" s="6" t="n">
        <f aca="false">IF(OR(B8656&lt;Rules!$B$2,B8656&gt;Rules!$B$3,ABS(I8656)&gt;Rules!$B$4,OR(B8657&lt;Rules!$B$2,B8657&gt;Rules!$B$3,ABS(I8657)&gt;Rules!$B$4)),1,0)</f>
        <v>0</v>
      </c>
      <c r="K8656" s="6" t="str">
        <f aca="false">IF(F8656=1,COUNTIF($F$2:F8656,1),"")</f>
        <v/>
      </c>
    </row>
    <row r="8657" customFormat="false" ht="15" hidden="false" customHeight="false" outlineLevel="0" collapsed="false">
      <c r="A8657" s="6" t="n">
        <v>67948.8055</v>
      </c>
      <c r="B8657" s="6" t="n">
        <v>2.12673992673993</v>
      </c>
      <c r="C8657" s="6" t="n">
        <v>83</v>
      </c>
      <c r="D8657" s="6" t="n">
        <v>-1</v>
      </c>
      <c r="E8657" s="6" t="n">
        <v>2.12234432234432</v>
      </c>
      <c r="F8657" s="6" t="n">
        <v>0</v>
      </c>
      <c r="G8657" s="6" t="n">
        <v>0</v>
      </c>
      <c r="H8657" s="6" t="str">
        <f aca="false">IF(AND(A8657&gt;=Stimuli!$B$2,A8657&lt;=Stimuli!$C$2),Stimuli!$A$2,IF(AND(A8657&gt;=Stimuli!$B$3,A8657&lt;=Stimuli!$C$3),Stimuli!$A$3,IF(AND(A8657&gt;=Stimuli!$B$4,A8657&lt;=Stimuli!$C$4),Stimuli!$A$4,"")))</f>
        <v>02 e.l.f. - Power Grip Styling (30.03s)</v>
      </c>
      <c r="I8657" s="6" t="n">
        <f aca="false">(B8657-B8656)/((A8657-A8656)/1000)</f>
        <v>0.750183150183034</v>
      </c>
      <c r="J8657" s="6" t="n">
        <f aca="false">IF(OR(B8657&lt;Rules!$B$2,B8657&gt;Rules!$B$3,ABS(I8657)&gt;Rules!$B$4,OR(B8658&lt;Rules!$B$2,B8658&gt;Rules!$B$3,ABS(I8658)&gt;Rules!$B$4)),1,0)</f>
        <v>0</v>
      </c>
      <c r="K8657" s="6" t="str">
        <f aca="false">IF(F8657=1,COUNTIF($F$2:F8657,1),"")</f>
        <v/>
      </c>
    </row>
    <row r="8658" customFormat="false" ht="15" hidden="false" customHeight="false" outlineLevel="0" collapsed="false">
      <c r="A8658" s="6" t="n">
        <v>67956.618</v>
      </c>
      <c r="B8658" s="6" t="n">
        <v>2.12087912087912</v>
      </c>
      <c r="C8658" s="6" t="n">
        <v>83</v>
      </c>
      <c r="D8658" s="6" t="n">
        <v>-1</v>
      </c>
      <c r="E8658" s="6" t="n">
        <v>2.12234432234432</v>
      </c>
      <c r="F8658" s="6" t="n">
        <v>0</v>
      </c>
      <c r="G8658" s="6" t="n">
        <v>0</v>
      </c>
      <c r="H8658" s="6" t="str">
        <f aca="false">IF(AND(A8658&gt;=Stimuli!$B$2,A8658&lt;=Stimuli!$C$2),Stimuli!$A$2,IF(AND(A8658&gt;=Stimuli!$B$3,A8658&lt;=Stimuli!$C$3),Stimuli!$A$3,IF(AND(A8658&gt;=Stimuli!$B$4,A8658&lt;=Stimuli!$C$4),Stimuli!$A$4,"")))</f>
        <v>02 e.l.f. - Power Grip Styling (30.03s)</v>
      </c>
      <c r="I8658" s="6" t="n">
        <f aca="false">(B8658-B8657)/((A8658-A8657)/1000)</f>
        <v>-0.750183150183034</v>
      </c>
      <c r="J8658" s="6" t="n">
        <f aca="false">IF(OR(B8658&lt;Rules!$B$2,B8658&gt;Rules!$B$3,ABS(I8658)&gt;Rules!$B$4,OR(B8659&lt;Rules!$B$2,B8659&gt;Rules!$B$3,ABS(I8659)&gt;Rules!$B$4)),1,0)</f>
        <v>0</v>
      </c>
      <c r="K8658" s="6" t="str">
        <f aca="false">IF(F8658=1,COUNTIF($F$2:F8658,1),"")</f>
        <v/>
      </c>
    </row>
    <row r="8659" customFormat="false" ht="15" hidden="false" customHeight="false" outlineLevel="0" collapsed="false">
      <c r="A8659" s="6" t="n">
        <v>67964.4305</v>
      </c>
      <c r="B8659" s="6" t="n">
        <v>2.12673992673993</v>
      </c>
      <c r="C8659" s="6" t="n">
        <v>83</v>
      </c>
      <c r="D8659" s="6" t="n">
        <v>-1</v>
      </c>
      <c r="E8659" s="6" t="n">
        <v>2.12234432234432</v>
      </c>
      <c r="F8659" s="6" t="n">
        <v>0</v>
      </c>
      <c r="G8659" s="6" t="n">
        <v>0</v>
      </c>
      <c r="H8659" s="6" t="str">
        <f aca="false">IF(AND(A8659&gt;=Stimuli!$B$2,A8659&lt;=Stimuli!$C$2),Stimuli!$A$2,IF(AND(A8659&gt;=Stimuli!$B$3,A8659&lt;=Stimuli!$C$3),Stimuli!$A$3,IF(AND(A8659&gt;=Stimuli!$B$4,A8659&lt;=Stimuli!$C$4),Stimuli!$A$4,"")))</f>
        <v>02 e.l.f. - Power Grip Styling (30.03s)</v>
      </c>
      <c r="I8659" s="6" t="n">
        <f aca="false">(B8659-B8658)/((A8659-A8658)/1000)</f>
        <v>0.750183150183034</v>
      </c>
      <c r="J8659" s="6" t="n">
        <f aca="false">IF(OR(B8659&lt;Rules!$B$2,B8659&gt;Rules!$B$3,ABS(I8659)&gt;Rules!$B$4,OR(B8660&lt;Rules!$B$2,B8660&gt;Rules!$B$3,ABS(I8660)&gt;Rules!$B$4)),1,0)</f>
        <v>0</v>
      </c>
      <c r="K8659" s="6" t="str">
        <f aca="false">IF(F8659=1,COUNTIF($F$2:F8659,1),"")</f>
        <v/>
      </c>
    </row>
    <row r="8660" customFormat="false" ht="15" hidden="false" customHeight="false" outlineLevel="0" collapsed="false">
      <c r="A8660" s="6" t="n">
        <v>67972.243</v>
      </c>
      <c r="B8660" s="6" t="n">
        <v>2.11941391941392</v>
      </c>
      <c r="C8660" s="6" t="n">
        <v>83</v>
      </c>
      <c r="D8660" s="6" t="n">
        <v>-1</v>
      </c>
      <c r="E8660" s="6" t="n">
        <v>2.12234432234432</v>
      </c>
      <c r="F8660" s="6" t="n">
        <v>0</v>
      </c>
      <c r="G8660" s="6" t="n">
        <v>0</v>
      </c>
      <c r="H8660" s="6" t="str">
        <f aca="false">IF(AND(A8660&gt;=Stimuli!$B$2,A8660&lt;=Stimuli!$C$2),Stimuli!$A$2,IF(AND(A8660&gt;=Stimuli!$B$3,A8660&lt;=Stimuli!$C$3),Stimuli!$A$3,IF(AND(A8660&gt;=Stimuli!$B$4,A8660&lt;=Stimuli!$C$4),Stimuli!$A$4,"")))</f>
        <v>02 e.l.f. - Power Grip Styling (30.03s)</v>
      </c>
      <c r="I8660" s="6" t="n">
        <f aca="false">(B8660-B8659)/((A8660-A8659)/1000)</f>
        <v>-0.937728937728764</v>
      </c>
      <c r="J8660" s="6" t="n">
        <f aca="false">IF(OR(B8660&lt;Rules!$B$2,B8660&gt;Rules!$B$3,ABS(I8660)&gt;Rules!$B$4,OR(B8661&lt;Rules!$B$2,B8661&gt;Rules!$B$3,ABS(I8661)&gt;Rules!$B$4)),1,0)</f>
        <v>0</v>
      </c>
      <c r="K8660" s="6" t="str">
        <f aca="false">IF(F8660=1,COUNTIF($F$2:F8660,1),"")</f>
        <v/>
      </c>
    </row>
    <row r="8661" customFormat="false" ht="15" hidden="false" customHeight="false" outlineLevel="0" collapsed="false">
      <c r="A8661" s="6" t="n">
        <v>67980.0555</v>
      </c>
      <c r="B8661" s="6" t="n">
        <v>2.12673992673993</v>
      </c>
      <c r="C8661" s="6" t="n">
        <v>83</v>
      </c>
      <c r="D8661" s="6" t="n">
        <v>-1</v>
      </c>
      <c r="E8661" s="6" t="n">
        <v>2.12234432234432</v>
      </c>
      <c r="F8661" s="6" t="n">
        <v>0</v>
      </c>
      <c r="G8661" s="6" t="n">
        <v>0</v>
      </c>
      <c r="H8661" s="6" t="str">
        <f aca="false">IF(AND(A8661&gt;=Stimuli!$B$2,A8661&lt;=Stimuli!$C$2),Stimuli!$A$2,IF(AND(A8661&gt;=Stimuli!$B$3,A8661&lt;=Stimuli!$C$3),Stimuli!$A$3,IF(AND(A8661&gt;=Stimuli!$B$4,A8661&lt;=Stimuli!$C$4),Stimuli!$A$4,"")))</f>
        <v>02 e.l.f. - Power Grip Styling (30.03s)</v>
      </c>
      <c r="I8661" s="6" t="n">
        <f aca="false">(B8661-B8660)/((A8661-A8660)/1000)</f>
        <v>0.937728937728764</v>
      </c>
      <c r="J8661" s="6" t="n">
        <f aca="false">IF(OR(B8661&lt;Rules!$B$2,B8661&gt;Rules!$B$3,ABS(I8661)&gt;Rules!$B$4,OR(B8662&lt;Rules!$B$2,B8662&gt;Rules!$B$3,ABS(I8662)&gt;Rules!$B$4)),1,0)</f>
        <v>0</v>
      </c>
      <c r="K8661" s="6" t="str">
        <f aca="false">IF(F8661=1,COUNTIF($F$2:F8661,1),"")</f>
        <v/>
      </c>
    </row>
    <row r="8662" customFormat="false" ht="15" hidden="false" customHeight="false" outlineLevel="0" collapsed="false">
      <c r="A8662" s="6" t="n">
        <v>67987.868</v>
      </c>
      <c r="B8662" s="6" t="n">
        <v>2.11941391941392</v>
      </c>
      <c r="C8662" s="6" t="n">
        <v>83</v>
      </c>
      <c r="D8662" s="6" t="n">
        <v>-1</v>
      </c>
      <c r="E8662" s="6" t="n">
        <v>2.12234432234432</v>
      </c>
      <c r="F8662" s="6" t="n">
        <v>0</v>
      </c>
      <c r="G8662" s="6" t="n">
        <v>0</v>
      </c>
      <c r="H8662" s="6" t="str">
        <f aca="false">IF(AND(A8662&gt;=Stimuli!$B$2,A8662&lt;=Stimuli!$C$2),Stimuli!$A$2,IF(AND(A8662&gt;=Stimuli!$B$3,A8662&lt;=Stimuli!$C$3),Stimuli!$A$3,IF(AND(A8662&gt;=Stimuli!$B$4,A8662&lt;=Stimuli!$C$4),Stimuli!$A$4,"")))</f>
        <v>02 e.l.f. - Power Grip Styling (30.03s)</v>
      </c>
      <c r="I8662" s="6" t="n">
        <f aca="false">(B8662-B8661)/((A8662-A8661)/1000)</f>
        <v>-0.937728937728764</v>
      </c>
      <c r="J8662" s="6" t="n">
        <f aca="false">IF(OR(B8662&lt;Rules!$B$2,B8662&gt;Rules!$B$3,ABS(I8662)&gt;Rules!$B$4,OR(B8663&lt;Rules!$B$2,B8663&gt;Rules!$B$3,ABS(I8663)&gt;Rules!$B$4)),1,0)</f>
        <v>0</v>
      </c>
      <c r="K8662" s="6" t="str">
        <f aca="false">IF(F8662=1,COUNTIF($F$2:F8662,1),"")</f>
        <v/>
      </c>
    </row>
    <row r="8663" customFormat="false" ht="15" hidden="false" customHeight="false" outlineLevel="0" collapsed="false">
      <c r="A8663" s="6" t="n">
        <v>67995.6805</v>
      </c>
      <c r="B8663" s="6" t="n">
        <v>2.12673992673993</v>
      </c>
      <c r="C8663" s="6" t="n">
        <v>83</v>
      </c>
      <c r="D8663" s="6" t="n">
        <v>-1</v>
      </c>
      <c r="E8663" s="6" t="n">
        <v>2.12234432234432</v>
      </c>
      <c r="F8663" s="6" t="n">
        <v>0</v>
      </c>
      <c r="G8663" s="6" t="n">
        <v>0</v>
      </c>
      <c r="H8663" s="6" t="str">
        <f aca="false">IF(AND(A8663&gt;=Stimuli!$B$2,A8663&lt;=Stimuli!$C$2),Stimuli!$A$2,IF(AND(A8663&gt;=Stimuli!$B$3,A8663&lt;=Stimuli!$C$3),Stimuli!$A$3,IF(AND(A8663&gt;=Stimuli!$B$4,A8663&lt;=Stimuli!$C$4),Stimuli!$A$4,"")))</f>
        <v>02 e.l.f. - Power Grip Styling (30.03s)</v>
      </c>
      <c r="I8663" s="6" t="n">
        <f aca="false">(B8663-B8662)/((A8663-A8662)/1000)</f>
        <v>0.937728937728764</v>
      </c>
      <c r="J8663" s="6" t="n">
        <f aca="false">IF(OR(B8663&lt;Rules!$B$2,B8663&gt;Rules!$B$3,ABS(I8663)&gt;Rules!$B$4,OR(B8664&lt;Rules!$B$2,B8664&gt;Rules!$B$3,ABS(I8664)&gt;Rules!$B$4)),1,0)</f>
        <v>0</v>
      </c>
      <c r="K8663" s="6" t="str">
        <f aca="false">IF(F8663=1,COUNTIF($F$2:F8663,1),"")</f>
        <v/>
      </c>
    </row>
    <row r="8664" customFormat="false" ht="15" hidden="false" customHeight="false" outlineLevel="0" collapsed="false">
      <c r="A8664" s="6" t="n">
        <v>68003.493</v>
      </c>
      <c r="B8664" s="6" t="n">
        <v>2.11941391941392</v>
      </c>
      <c r="C8664" s="6" t="n">
        <v>83</v>
      </c>
      <c r="D8664" s="6" t="n">
        <v>-1</v>
      </c>
      <c r="E8664" s="6" t="n">
        <v>2.12234432234432</v>
      </c>
      <c r="F8664" s="6" t="n">
        <v>0</v>
      </c>
      <c r="G8664" s="6" t="n">
        <v>0</v>
      </c>
      <c r="H8664" s="6" t="str">
        <f aca="false">IF(AND(A8664&gt;=Stimuli!$B$2,A8664&lt;=Stimuli!$C$2),Stimuli!$A$2,IF(AND(A8664&gt;=Stimuli!$B$3,A8664&lt;=Stimuli!$C$3),Stimuli!$A$3,IF(AND(A8664&gt;=Stimuli!$B$4,A8664&lt;=Stimuli!$C$4),Stimuli!$A$4,"")))</f>
        <v>02 e.l.f. - Power Grip Styling (30.03s)</v>
      </c>
      <c r="I8664" s="6" t="n">
        <f aca="false">(B8664-B8663)/((A8664-A8663)/1000)</f>
        <v>-0.937728937728764</v>
      </c>
      <c r="J8664" s="6" t="n">
        <f aca="false">IF(OR(B8664&lt;Rules!$B$2,B8664&gt;Rules!$B$3,ABS(I8664)&gt;Rules!$B$4,OR(B8665&lt;Rules!$B$2,B8665&gt;Rules!$B$3,ABS(I8665)&gt;Rules!$B$4)),1,0)</f>
        <v>0</v>
      </c>
      <c r="K8664" s="6" t="str">
        <f aca="false">IF(F8664=1,COUNTIF($F$2:F8664,1),"")</f>
        <v/>
      </c>
    </row>
    <row r="8665" customFormat="false" ht="15" hidden="false" customHeight="false" outlineLevel="0" collapsed="false">
      <c r="A8665" s="6" t="n">
        <v>68011.3055</v>
      </c>
      <c r="B8665" s="6" t="n">
        <v>2.12380952380952</v>
      </c>
      <c r="C8665" s="6" t="n">
        <v>83</v>
      </c>
      <c r="D8665" s="6" t="n">
        <v>-1</v>
      </c>
      <c r="E8665" s="6" t="n">
        <v>2.12234432234432</v>
      </c>
      <c r="F8665" s="6" t="n">
        <v>0</v>
      </c>
      <c r="G8665" s="6" t="n">
        <v>0</v>
      </c>
      <c r="H8665" s="6" t="str">
        <f aca="false">IF(AND(A8665&gt;=Stimuli!$B$2,A8665&lt;=Stimuli!$C$2),Stimuli!$A$2,IF(AND(A8665&gt;=Stimuli!$B$3,A8665&lt;=Stimuli!$C$3),Stimuli!$A$3,IF(AND(A8665&gt;=Stimuli!$B$4,A8665&lt;=Stimuli!$C$4),Stimuli!$A$4,"")))</f>
        <v>02 e.l.f. - Power Grip Styling (30.03s)</v>
      </c>
      <c r="I8665" s="6" t="n">
        <f aca="false">(B8665-B8664)/((A8665-A8664)/1000)</f>
        <v>0.562637362637304</v>
      </c>
      <c r="J8665" s="6" t="n">
        <f aca="false">IF(OR(B8665&lt;Rules!$B$2,B8665&gt;Rules!$B$3,ABS(I8665)&gt;Rules!$B$4,OR(B8666&lt;Rules!$B$2,B8666&gt;Rules!$B$3,ABS(I8666)&gt;Rules!$B$4)),1,0)</f>
        <v>0</v>
      </c>
      <c r="K8665" s="6" t="str">
        <f aca="false">IF(F8665=1,COUNTIF($F$2:F8665,1),"")</f>
        <v/>
      </c>
    </row>
    <row r="8666" customFormat="false" ht="15" hidden="false" customHeight="false" outlineLevel="0" collapsed="false">
      <c r="A8666" s="6" t="n">
        <v>68019.118</v>
      </c>
      <c r="B8666" s="6" t="n">
        <v>2.11941391941392</v>
      </c>
      <c r="C8666" s="6" t="n">
        <v>83</v>
      </c>
      <c r="D8666" s="6" t="n">
        <v>-1</v>
      </c>
      <c r="E8666" s="6" t="n">
        <v>2.12234432234432</v>
      </c>
      <c r="F8666" s="6" t="n">
        <v>0</v>
      </c>
      <c r="G8666" s="6" t="n">
        <v>0</v>
      </c>
      <c r="H8666" s="6" t="str">
        <f aca="false">IF(AND(A8666&gt;=Stimuli!$B$2,A8666&lt;=Stimuli!$C$2),Stimuli!$A$2,IF(AND(A8666&gt;=Stimuli!$B$3,A8666&lt;=Stimuli!$C$3),Stimuli!$A$3,IF(AND(A8666&gt;=Stimuli!$B$4,A8666&lt;=Stimuli!$C$4),Stimuli!$A$4,"")))</f>
        <v>02 e.l.f. - Power Grip Styling (30.03s)</v>
      </c>
      <c r="I8666" s="6" t="n">
        <f aca="false">(B8666-B8665)/((A8666-A8665)/1000)</f>
        <v>-0.562637362637304</v>
      </c>
      <c r="J8666" s="6" t="n">
        <f aca="false">IF(OR(B8666&lt;Rules!$B$2,B8666&gt;Rules!$B$3,ABS(I8666)&gt;Rules!$B$4,OR(B8667&lt;Rules!$B$2,B8667&gt;Rules!$B$3,ABS(I8667)&gt;Rules!$B$4)),1,0)</f>
        <v>0</v>
      </c>
      <c r="K8666" s="6" t="str">
        <f aca="false">IF(F8666=1,COUNTIF($F$2:F8666,1),"")</f>
        <v/>
      </c>
    </row>
    <row r="8667" customFormat="false" ht="15" hidden="false" customHeight="false" outlineLevel="0" collapsed="false">
      <c r="A8667" s="6" t="n">
        <v>68026.9305</v>
      </c>
      <c r="B8667" s="6" t="n">
        <v>2.12234432234432</v>
      </c>
      <c r="C8667" s="6" t="n">
        <v>83</v>
      </c>
      <c r="D8667" s="6" t="n">
        <v>-1</v>
      </c>
      <c r="E8667" s="6" t="n">
        <v>2.12087912087912</v>
      </c>
      <c r="F8667" s="6" t="n">
        <v>0</v>
      </c>
      <c r="G8667" s="6" t="n">
        <v>0</v>
      </c>
      <c r="H8667" s="6" t="str">
        <f aca="false">IF(AND(A8667&gt;=Stimuli!$B$2,A8667&lt;=Stimuli!$C$2),Stimuli!$A$2,IF(AND(A8667&gt;=Stimuli!$B$3,A8667&lt;=Stimuli!$C$3),Stimuli!$A$3,IF(AND(A8667&gt;=Stimuli!$B$4,A8667&lt;=Stimuli!$C$4),Stimuli!$A$4,"")))</f>
        <v>02 e.l.f. - Power Grip Styling (30.03s)</v>
      </c>
      <c r="I8667" s="6" t="n">
        <f aca="false">(B8667-B8666)/((A8667-A8666)/1000)</f>
        <v>0.37509157509146</v>
      </c>
      <c r="J8667" s="6" t="n">
        <f aca="false">IF(OR(B8667&lt;Rules!$B$2,B8667&gt;Rules!$B$3,ABS(I8667)&gt;Rules!$B$4,OR(B8668&lt;Rules!$B$2,B8668&gt;Rules!$B$3,ABS(I8668)&gt;Rules!$B$4)),1,0)</f>
        <v>0</v>
      </c>
      <c r="K8667" s="6" t="str">
        <f aca="false">IF(F8667=1,COUNTIF($F$2:F8667,1),"")</f>
        <v/>
      </c>
    </row>
    <row r="8668" customFormat="false" ht="15" hidden="false" customHeight="false" outlineLevel="0" collapsed="false">
      <c r="A8668" s="6" t="n">
        <v>68034.743</v>
      </c>
      <c r="B8668" s="6" t="n">
        <v>2.12087912087912</v>
      </c>
      <c r="C8668" s="6" t="n">
        <v>83</v>
      </c>
      <c r="D8668" s="6" t="n">
        <v>-1</v>
      </c>
      <c r="E8668" s="6" t="n">
        <v>2.12087912087912</v>
      </c>
      <c r="F8668" s="6" t="n">
        <v>0</v>
      </c>
      <c r="G8668" s="6" t="n">
        <v>0</v>
      </c>
      <c r="H8668" s="6" t="str">
        <f aca="false">IF(AND(A8668&gt;=Stimuli!$B$2,A8668&lt;=Stimuli!$C$2),Stimuli!$A$2,IF(AND(A8668&gt;=Stimuli!$B$3,A8668&lt;=Stimuli!$C$3),Stimuli!$A$3,IF(AND(A8668&gt;=Stimuli!$B$4,A8668&lt;=Stimuli!$C$4),Stimuli!$A$4,"")))</f>
        <v>02 e.l.f. - Power Grip Styling (30.03s)</v>
      </c>
      <c r="I8668" s="6" t="n">
        <f aca="false">(B8668-B8667)/((A8668-A8667)/1000)</f>
        <v>-0.18754578754573</v>
      </c>
      <c r="J8668" s="6" t="n">
        <f aca="false">IF(OR(B8668&lt;Rules!$B$2,B8668&gt;Rules!$B$3,ABS(I8668)&gt;Rules!$B$4,OR(B8669&lt;Rules!$B$2,B8669&gt;Rules!$B$3,ABS(I8669)&gt;Rules!$B$4)),1,0)</f>
        <v>0</v>
      </c>
      <c r="K8668" s="6" t="str">
        <f aca="false">IF(F8668=1,COUNTIF($F$2:F8668,1),"")</f>
        <v/>
      </c>
    </row>
    <row r="8669" customFormat="false" ht="15" hidden="false" customHeight="false" outlineLevel="0" collapsed="false">
      <c r="A8669" s="6" t="n">
        <v>68042.5555</v>
      </c>
      <c r="B8669" s="6" t="n">
        <v>2.12087912087912</v>
      </c>
      <c r="C8669" s="6" t="n">
        <v>83</v>
      </c>
      <c r="D8669" s="6" t="n">
        <v>-1</v>
      </c>
      <c r="E8669" s="6" t="n">
        <v>2.12087912087912</v>
      </c>
      <c r="F8669" s="6" t="n">
        <v>0</v>
      </c>
      <c r="G8669" s="6" t="n">
        <v>0</v>
      </c>
      <c r="H8669" s="6" t="str">
        <f aca="false">IF(AND(A8669&gt;=Stimuli!$B$2,A8669&lt;=Stimuli!$C$2),Stimuli!$A$2,IF(AND(A8669&gt;=Stimuli!$B$3,A8669&lt;=Stimuli!$C$3),Stimuli!$A$3,IF(AND(A8669&gt;=Stimuli!$B$4,A8669&lt;=Stimuli!$C$4),Stimuli!$A$4,"")))</f>
        <v>02 e.l.f. - Power Grip Styling (30.03s)</v>
      </c>
      <c r="I8669" s="6" t="n">
        <f aca="false">(B8669-B8668)/((A8669-A8668)/1000)</f>
        <v>0</v>
      </c>
      <c r="J8669" s="6" t="n">
        <f aca="false">IF(OR(B8669&lt;Rules!$B$2,B8669&gt;Rules!$B$3,ABS(I8669)&gt;Rules!$B$4,OR(B8670&lt;Rules!$B$2,B8670&gt;Rules!$B$3,ABS(I8670)&gt;Rules!$B$4)),1,0)</f>
        <v>0</v>
      </c>
      <c r="K8669" s="6" t="str">
        <f aca="false">IF(F8669=1,COUNTIF($F$2:F8669,1),"")</f>
        <v/>
      </c>
    </row>
    <row r="8670" customFormat="false" ht="15" hidden="false" customHeight="false" outlineLevel="0" collapsed="false">
      <c r="A8670" s="6" t="n">
        <v>68050.368</v>
      </c>
      <c r="B8670" s="6" t="n">
        <v>2.12087912087912</v>
      </c>
      <c r="C8670" s="6" t="n">
        <v>83</v>
      </c>
      <c r="D8670" s="6" t="n">
        <v>-1</v>
      </c>
      <c r="E8670" s="6" t="n">
        <v>2.12087912087912</v>
      </c>
      <c r="F8670" s="6" t="n">
        <v>0</v>
      </c>
      <c r="G8670" s="6" t="n">
        <v>0</v>
      </c>
      <c r="H8670" s="6" t="str">
        <f aca="false">IF(AND(A8670&gt;=Stimuli!$B$2,A8670&lt;=Stimuli!$C$2),Stimuli!$A$2,IF(AND(A8670&gt;=Stimuli!$B$3,A8670&lt;=Stimuli!$C$3),Stimuli!$A$3,IF(AND(A8670&gt;=Stimuli!$B$4,A8670&lt;=Stimuli!$C$4),Stimuli!$A$4,"")))</f>
        <v>02 e.l.f. - Power Grip Styling (30.03s)</v>
      </c>
      <c r="I8670" s="6" t="n">
        <f aca="false">(B8670-B8669)/((A8670-A8669)/1000)</f>
        <v>0</v>
      </c>
      <c r="J8670" s="6" t="n">
        <f aca="false">IF(OR(B8670&lt;Rules!$B$2,B8670&gt;Rules!$B$3,ABS(I8670)&gt;Rules!$B$4,OR(B8671&lt;Rules!$B$2,B8671&gt;Rules!$B$3,ABS(I8671)&gt;Rules!$B$4)),1,0)</f>
        <v>0</v>
      </c>
      <c r="K8670" s="6" t="str">
        <f aca="false">IF(F8670=1,COUNTIF($F$2:F8670,1),"")</f>
        <v/>
      </c>
    </row>
    <row r="8671" customFormat="false" ht="15" hidden="false" customHeight="false" outlineLevel="0" collapsed="false">
      <c r="A8671" s="6" t="n">
        <v>68058.1805</v>
      </c>
      <c r="B8671" s="6" t="n">
        <v>2.11941391941392</v>
      </c>
      <c r="C8671" s="6" t="n">
        <v>83</v>
      </c>
      <c r="D8671" s="6" t="n">
        <v>-1</v>
      </c>
      <c r="E8671" s="6" t="n">
        <v>2.12087912087912</v>
      </c>
      <c r="F8671" s="6" t="n">
        <v>0</v>
      </c>
      <c r="G8671" s="6" t="n">
        <v>0</v>
      </c>
      <c r="H8671" s="6" t="str">
        <f aca="false">IF(AND(A8671&gt;=Stimuli!$B$2,A8671&lt;=Stimuli!$C$2),Stimuli!$A$2,IF(AND(A8671&gt;=Stimuli!$B$3,A8671&lt;=Stimuli!$C$3),Stimuli!$A$3,IF(AND(A8671&gt;=Stimuli!$B$4,A8671&lt;=Stimuli!$C$4),Stimuli!$A$4,"")))</f>
        <v>02 e.l.f. - Power Grip Styling (30.03s)</v>
      </c>
      <c r="I8671" s="6" t="n">
        <f aca="false">(B8671-B8670)/((A8671-A8670)/1000)</f>
        <v>-0.18754578754573</v>
      </c>
      <c r="J8671" s="6" t="n">
        <f aca="false">IF(OR(B8671&lt;Rules!$B$2,B8671&gt;Rules!$B$3,ABS(I8671)&gt;Rules!$B$4,OR(B8672&lt;Rules!$B$2,B8672&gt;Rules!$B$3,ABS(I8672)&gt;Rules!$B$4)),1,0)</f>
        <v>0</v>
      </c>
      <c r="K8671" s="6" t="str">
        <f aca="false">IF(F8671=1,COUNTIF($F$2:F8671,1),"")</f>
        <v/>
      </c>
    </row>
    <row r="8672" customFormat="false" ht="15" hidden="false" customHeight="false" outlineLevel="0" collapsed="false">
      <c r="A8672" s="6" t="n">
        <v>68065.993</v>
      </c>
      <c r="B8672" s="6" t="n">
        <v>2.12234432234432</v>
      </c>
      <c r="C8672" s="6" t="n">
        <v>83</v>
      </c>
      <c r="D8672" s="6" t="n">
        <v>-1</v>
      </c>
      <c r="E8672" s="6" t="n">
        <v>2.12087912087912</v>
      </c>
      <c r="F8672" s="6" t="n">
        <v>0</v>
      </c>
      <c r="G8672" s="6" t="n">
        <v>0</v>
      </c>
      <c r="H8672" s="6" t="str">
        <f aca="false">IF(AND(A8672&gt;=Stimuli!$B$2,A8672&lt;=Stimuli!$C$2),Stimuli!$A$2,IF(AND(A8672&gt;=Stimuli!$B$3,A8672&lt;=Stimuli!$C$3),Stimuli!$A$3,IF(AND(A8672&gt;=Stimuli!$B$4,A8672&lt;=Stimuli!$C$4),Stimuli!$A$4,"")))</f>
        <v>02 e.l.f. - Power Grip Styling (30.03s)</v>
      </c>
      <c r="I8672" s="6" t="n">
        <f aca="false">(B8672-B8671)/((A8672-A8671)/1000)</f>
        <v>0.37509157509146</v>
      </c>
      <c r="J8672" s="6" t="n">
        <f aca="false">IF(OR(B8672&lt;Rules!$B$2,B8672&gt;Rules!$B$3,ABS(I8672)&gt;Rules!$B$4,OR(B8673&lt;Rules!$B$2,B8673&gt;Rules!$B$3,ABS(I8673)&gt;Rules!$B$4)),1,0)</f>
        <v>0</v>
      </c>
      <c r="K8672" s="6" t="str">
        <f aca="false">IF(F8672=1,COUNTIF($F$2:F8672,1),"")</f>
        <v/>
      </c>
    </row>
    <row r="8673" customFormat="false" ht="15" hidden="false" customHeight="false" outlineLevel="0" collapsed="false">
      <c r="A8673" s="6" t="n">
        <v>68073.8055</v>
      </c>
      <c r="B8673" s="6" t="n">
        <v>2.11648351648352</v>
      </c>
      <c r="C8673" s="6" t="n">
        <v>83</v>
      </c>
      <c r="D8673" s="6" t="n">
        <v>-1</v>
      </c>
      <c r="E8673" s="6" t="n">
        <v>2.12087912087912</v>
      </c>
      <c r="F8673" s="6" t="n">
        <v>0</v>
      </c>
      <c r="G8673" s="6" t="n">
        <v>0</v>
      </c>
      <c r="H8673" s="6" t="str">
        <f aca="false">IF(AND(A8673&gt;=Stimuli!$B$2,A8673&lt;=Stimuli!$C$2),Stimuli!$A$2,IF(AND(A8673&gt;=Stimuli!$B$3,A8673&lt;=Stimuli!$C$3),Stimuli!$A$3,IF(AND(A8673&gt;=Stimuli!$B$4,A8673&lt;=Stimuli!$C$4),Stimuli!$A$4,"")))</f>
        <v>02 e.l.f. - Power Grip Styling (30.03s)</v>
      </c>
      <c r="I8673" s="6" t="n">
        <f aca="false">(B8673-B8672)/((A8673-A8672)/1000)</f>
        <v>-0.750183150183148</v>
      </c>
      <c r="J8673" s="6" t="n">
        <f aca="false">IF(OR(B8673&lt;Rules!$B$2,B8673&gt;Rules!$B$3,ABS(I8673)&gt;Rules!$B$4,OR(B8674&lt;Rules!$B$2,B8674&gt;Rules!$B$3,ABS(I8674)&gt;Rules!$B$4)),1,0)</f>
        <v>0</v>
      </c>
      <c r="K8673" s="6" t="str">
        <f aca="false">IF(F8673=1,COUNTIF($F$2:F8673,1),"")</f>
        <v/>
      </c>
    </row>
    <row r="8674" customFormat="false" ht="15" hidden="false" customHeight="false" outlineLevel="0" collapsed="false">
      <c r="A8674" s="6" t="n">
        <v>68081.618</v>
      </c>
      <c r="B8674" s="6" t="n">
        <v>2.12380952380952</v>
      </c>
      <c r="C8674" s="6" t="n">
        <v>83</v>
      </c>
      <c r="D8674" s="6" t="n">
        <v>-1</v>
      </c>
      <c r="E8674" s="6" t="n">
        <v>2.12087912087912</v>
      </c>
      <c r="F8674" s="6" t="n">
        <v>0</v>
      </c>
      <c r="G8674" s="6" t="n">
        <v>0</v>
      </c>
      <c r="H8674" s="6" t="str">
        <f aca="false">IF(AND(A8674&gt;=Stimuli!$B$2,A8674&lt;=Stimuli!$C$2),Stimuli!$A$2,IF(AND(A8674&gt;=Stimuli!$B$3,A8674&lt;=Stimuli!$C$3),Stimuli!$A$3,IF(AND(A8674&gt;=Stimuli!$B$4,A8674&lt;=Stimuli!$C$4),Stimuli!$A$4,"")))</f>
        <v>02 e.l.f. - Power Grip Styling (30.03s)</v>
      </c>
      <c r="I8674" s="6" t="n">
        <f aca="false">(B8674-B8673)/((A8674-A8673)/1000)</f>
        <v>0.937728937728991</v>
      </c>
      <c r="J8674" s="6" t="n">
        <f aca="false">IF(OR(B8674&lt;Rules!$B$2,B8674&gt;Rules!$B$3,ABS(I8674)&gt;Rules!$B$4,OR(B8675&lt;Rules!$B$2,B8675&gt;Rules!$B$3,ABS(I8675)&gt;Rules!$B$4)),1,0)</f>
        <v>0</v>
      </c>
      <c r="K8674" s="6" t="str">
        <f aca="false">IF(F8674=1,COUNTIF($F$2:F8674,1),"")</f>
        <v/>
      </c>
    </row>
    <row r="8675" customFormat="false" ht="15" hidden="false" customHeight="false" outlineLevel="0" collapsed="false">
      <c r="A8675" s="6" t="n">
        <v>68089.4305</v>
      </c>
      <c r="B8675" s="6" t="n">
        <v>2.11648351648352</v>
      </c>
      <c r="C8675" s="6" t="n">
        <v>83</v>
      </c>
      <c r="D8675" s="6" t="n">
        <v>-1</v>
      </c>
      <c r="E8675" s="6" t="n">
        <v>2.12087912087912</v>
      </c>
      <c r="F8675" s="6" t="n">
        <v>0</v>
      </c>
      <c r="G8675" s="6" t="n">
        <v>0</v>
      </c>
      <c r="H8675" s="6" t="str">
        <f aca="false">IF(AND(A8675&gt;=Stimuli!$B$2,A8675&lt;=Stimuli!$C$2),Stimuli!$A$2,IF(AND(A8675&gt;=Stimuli!$B$3,A8675&lt;=Stimuli!$C$3),Stimuli!$A$3,IF(AND(A8675&gt;=Stimuli!$B$4,A8675&lt;=Stimuli!$C$4),Stimuli!$A$4,"")))</f>
        <v>02 e.l.f. - Power Grip Styling (30.03s)</v>
      </c>
      <c r="I8675" s="6" t="n">
        <f aca="false">(B8675-B8674)/((A8675-A8674)/1000)</f>
        <v>-0.937728937728991</v>
      </c>
      <c r="J8675" s="6" t="n">
        <f aca="false">IF(OR(B8675&lt;Rules!$B$2,B8675&gt;Rules!$B$3,ABS(I8675)&gt;Rules!$B$4,OR(B8676&lt;Rules!$B$2,B8676&gt;Rules!$B$3,ABS(I8676)&gt;Rules!$B$4)),1,0)</f>
        <v>0</v>
      </c>
      <c r="K8675" s="6" t="str">
        <f aca="false">IF(F8675=1,COUNTIF($F$2:F8675,1),"")</f>
        <v/>
      </c>
    </row>
    <row r="8676" customFormat="false" ht="15" hidden="false" customHeight="false" outlineLevel="0" collapsed="false">
      <c r="A8676" s="6" t="n">
        <v>68097.243</v>
      </c>
      <c r="B8676" s="6" t="n">
        <v>2.12380952380952</v>
      </c>
      <c r="C8676" s="6" t="n">
        <v>83</v>
      </c>
      <c r="D8676" s="6" t="n">
        <v>-1</v>
      </c>
      <c r="E8676" s="6" t="n">
        <v>2.11941391941392</v>
      </c>
      <c r="F8676" s="6" t="n">
        <v>0</v>
      </c>
      <c r="G8676" s="6" t="n">
        <v>0</v>
      </c>
      <c r="H8676" s="6" t="str">
        <f aca="false">IF(AND(A8676&gt;=Stimuli!$B$2,A8676&lt;=Stimuli!$C$2),Stimuli!$A$2,IF(AND(A8676&gt;=Stimuli!$B$3,A8676&lt;=Stimuli!$C$3),Stimuli!$A$3,IF(AND(A8676&gt;=Stimuli!$B$4,A8676&lt;=Stimuli!$C$4),Stimuli!$A$4,"")))</f>
        <v>02 e.l.f. - Power Grip Styling (30.03s)</v>
      </c>
      <c r="I8676" s="6" t="n">
        <f aca="false">(B8676-B8675)/((A8676-A8675)/1000)</f>
        <v>0.937728937728991</v>
      </c>
      <c r="J8676" s="6" t="n">
        <f aca="false">IF(OR(B8676&lt;Rules!$B$2,B8676&gt;Rules!$B$3,ABS(I8676)&gt;Rules!$B$4,OR(B8677&lt;Rules!$B$2,B8677&gt;Rules!$B$3,ABS(I8677)&gt;Rules!$B$4)),1,0)</f>
        <v>0</v>
      </c>
      <c r="K8676" s="6" t="str">
        <f aca="false">IF(F8676=1,COUNTIF($F$2:F8676,1),"")</f>
        <v/>
      </c>
    </row>
    <row r="8677" customFormat="false" ht="15" hidden="false" customHeight="false" outlineLevel="0" collapsed="false">
      <c r="A8677" s="6" t="n">
        <v>68105.0555</v>
      </c>
      <c r="B8677" s="6" t="n">
        <v>2.11501831501832</v>
      </c>
      <c r="C8677" s="6" t="n">
        <v>83</v>
      </c>
      <c r="D8677" s="6" t="n">
        <v>-1</v>
      </c>
      <c r="E8677" s="6" t="n">
        <v>2.11941391941392</v>
      </c>
      <c r="F8677" s="6" t="n">
        <v>0</v>
      </c>
      <c r="G8677" s="6" t="n">
        <v>0</v>
      </c>
      <c r="H8677" s="6" t="str">
        <f aca="false">IF(AND(A8677&gt;=Stimuli!$B$2,A8677&lt;=Stimuli!$C$2),Stimuli!$A$2,IF(AND(A8677&gt;=Stimuli!$B$3,A8677&lt;=Stimuli!$C$3),Stimuli!$A$3,IF(AND(A8677&gt;=Stimuli!$B$4,A8677&lt;=Stimuli!$C$4),Stimuli!$A$4,"")))</f>
        <v>02 e.l.f. - Power Grip Styling (30.03s)</v>
      </c>
      <c r="I8677" s="6" t="n">
        <f aca="false">(B8677-B8676)/((A8677-A8676)/1000)</f>
        <v>-1.12527472527472</v>
      </c>
      <c r="J8677" s="6" t="n">
        <f aca="false">IF(OR(B8677&lt;Rules!$B$2,B8677&gt;Rules!$B$3,ABS(I8677)&gt;Rules!$B$4,OR(B8678&lt;Rules!$B$2,B8678&gt;Rules!$B$3,ABS(I8678)&gt;Rules!$B$4)),1,0)</f>
        <v>0</v>
      </c>
      <c r="K8677" s="6" t="str">
        <f aca="false">IF(F8677=1,COUNTIF($F$2:F8677,1),"")</f>
        <v/>
      </c>
    </row>
    <row r="8678" customFormat="false" ht="15" hidden="false" customHeight="false" outlineLevel="0" collapsed="false">
      <c r="A8678" s="6" t="n">
        <v>68112.868</v>
      </c>
      <c r="B8678" s="6" t="n">
        <v>2.12234432234432</v>
      </c>
      <c r="C8678" s="6" t="n">
        <v>83</v>
      </c>
      <c r="D8678" s="6" t="n">
        <v>-1</v>
      </c>
      <c r="E8678" s="6" t="n">
        <v>2.11941391941392</v>
      </c>
      <c r="F8678" s="6" t="n">
        <v>0</v>
      </c>
      <c r="G8678" s="6" t="n">
        <v>0</v>
      </c>
      <c r="H8678" s="6" t="str">
        <f aca="false">IF(AND(A8678&gt;=Stimuli!$B$2,A8678&lt;=Stimuli!$C$2),Stimuli!$A$2,IF(AND(A8678&gt;=Stimuli!$B$3,A8678&lt;=Stimuli!$C$3),Stimuli!$A$3,IF(AND(A8678&gt;=Stimuli!$B$4,A8678&lt;=Stimuli!$C$4),Stimuli!$A$4,"")))</f>
        <v>02 e.l.f. - Power Grip Styling (30.03s)</v>
      </c>
      <c r="I8678" s="6" t="n">
        <f aca="false">(B8678-B8677)/((A8678-A8677)/1000)</f>
        <v>0.937728937728878</v>
      </c>
      <c r="J8678" s="6" t="n">
        <f aca="false">IF(OR(B8678&lt;Rules!$B$2,B8678&gt;Rules!$B$3,ABS(I8678)&gt;Rules!$B$4,OR(B8679&lt;Rules!$B$2,B8679&gt;Rules!$B$3,ABS(I8679)&gt;Rules!$B$4)),1,0)</f>
        <v>0</v>
      </c>
      <c r="K8678" s="6" t="str">
        <f aca="false">IF(F8678=1,COUNTIF($F$2:F8678,1),"")</f>
        <v/>
      </c>
    </row>
    <row r="8679" customFormat="false" ht="15" hidden="false" customHeight="false" outlineLevel="0" collapsed="false">
      <c r="A8679" s="6" t="n">
        <v>68120.6805</v>
      </c>
      <c r="B8679" s="6" t="n">
        <v>2.11648351648352</v>
      </c>
      <c r="C8679" s="6" t="n">
        <v>84</v>
      </c>
      <c r="D8679" s="6" t="n">
        <v>710.9375</v>
      </c>
      <c r="E8679" s="6" t="n">
        <v>2.11941391941392</v>
      </c>
      <c r="F8679" s="6" t="n">
        <v>0</v>
      </c>
      <c r="G8679" s="6" t="n">
        <v>0</v>
      </c>
      <c r="H8679" s="6" t="str">
        <f aca="false">IF(AND(A8679&gt;=Stimuli!$B$2,A8679&lt;=Stimuli!$C$2),Stimuli!$A$2,IF(AND(A8679&gt;=Stimuli!$B$3,A8679&lt;=Stimuli!$C$3),Stimuli!$A$3,IF(AND(A8679&gt;=Stimuli!$B$4,A8679&lt;=Stimuli!$C$4),Stimuli!$A$4,"")))</f>
        <v>02 e.l.f. - Power Grip Styling (30.03s)</v>
      </c>
      <c r="I8679" s="6" t="n">
        <f aca="false">(B8679-B8678)/((A8679-A8678)/1000)</f>
        <v>-0.750183150183148</v>
      </c>
      <c r="J8679" s="6" t="n">
        <f aca="false">IF(OR(B8679&lt;Rules!$B$2,B8679&gt;Rules!$B$3,ABS(I8679)&gt;Rules!$B$4,OR(B8680&lt;Rules!$B$2,B8680&gt;Rules!$B$3,ABS(I8680)&gt;Rules!$B$4)),1,0)</f>
        <v>0</v>
      </c>
      <c r="K8679" s="6" t="str">
        <f aca="false">IF(F8679=1,COUNTIF($F$2:F8679,1),"")</f>
        <v/>
      </c>
    </row>
    <row r="8680" customFormat="false" ht="15" hidden="false" customHeight="false" outlineLevel="0" collapsed="false">
      <c r="A8680" s="6" t="n">
        <v>68128.493</v>
      </c>
      <c r="B8680" s="6" t="n">
        <v>2.12234432234432</v>
      </c>
      <c r="C8680" s="6" t="n">
        <v>84</v>
      </c>
      <c r="D8680" s="6" t="n">
        <v>-1</v>
      </c>
      <c r="E8680" s="6" t="n">
        <v>2.11941391941392</v>
      </c>
      <c r="F8680" s="6" t="n">
        <v>0</v>
      </c>
      <c r="G8680" s="6" t="n">
        <v>0</v>
      </c>
      <c r="H8680" s="6" t="str">
        <f aca="false">IF(AND(A8680&gt;=Stimuli!$B$2,A8680&lt;=Stimuli!$C$2),Stimuli!$A$2,IF(AND(A8680&gt;=Stimuli!$B$3,A8680&lt;=Stimuli!$C$3),Stimuli!$A$3,IF(AND(A8680&gt;=Stimuli!$B$4,A8680&lt;=Stimuli!$C$4),Stimuli!$A$4,"")))</f>
        <v>02 e.l.f. - Power Grip Styling (30.03s)</v>
      </c>
      <c r="I8680" s="6" t="n">
        <f aca="false">(B8680-B8679)/((A8680-A8679)/1000)</f>
        <v>0.750183150183148</v>
      </c>
      <c r="J8680" s="6" t="n">
        <f aca="false">IF(OR(B8680&lt;Rules!$B$2,B8680&gt;Rules!$B$3,ABS(I8680)&gt;Rules!$B$4,OR(B8681&lt;Rules!$B$2,B8681&gt;Rules!$B$3,ABS(I8681)&gt;Rules!$B$4)),1,0)</f>
        <v>0</v>
      </c>
      <c r="K8680" s="6" t="str">
        <f aca="false">IF(F8680=1,COUNTIF($F$2:F8680,1),"")</f>
        <v/>
      </c>
    </row>
    <row r="8681" customFormat="false" ht="15" hidden="false" customHeight="false" outlineLevel="0" collapsed="false">
      <c r="A8681" s="6" t="n">
        <v>68136.3055</v>
      </c>
      <c r="B8681" s="6" t="n">
        <v>2.11501831501832</v>
      </c>
      <c r="C8681" s="6" t="n">
        <v>84</v>
      </c>
      <c r="D8681" s="6" t="n">
        <v>-1</v>
      </c>
      <c r="E8681" s="6" t="n">
        <v>2.11941391941392</v>
      </c>
      <c r="F8681" s="6" t="n">
        <v>0</v>
      </c>
      <c r="G8681" s="6" t="n">
        <v>0</v>
      </c>
      <c r="H8681" s="6" t="str">
        <f aca="false">IF(AND(A8681&gt;=Stimuli!$B$2,A8681&lt;=Stimuli!$C$2),Stimuli!$A$2,IF(AND(A8681&gt;=Stimuli!$B$3,A8681&lt;=Stimuli!$C$3),Stimuli!$A$3,IF(AND(A8681&gt;=Stimuli!$B$4,A8681&lt;=Stimuli!$C$4),Stimuli!$A$4,"")))</f>
        <v>02 e.l.f. - Power Grip Styling (30.03s)</v>
      </c>
      <c r="I8681" s="6" t="n">
        <f aca="false">(B8681-B8680)/((A8681-A8680)/1000)</f>
        <v>-0.937728937728878</v>
      </c>
      <c r="J8681" s="6" t="n">
        <f aca="false">IF(OR(B8681&lt;Rules!$B$2,B8681&gt;Rules!$B$3,ABS(I8681)&gt;Rules!$B$4,OR(B8682&lt;Rules!$B$2,B8682&gt;Rules!$B$3,ABS(I8682)&gt;Rules!$B$4)),1,0)</f>
        <v>0</v>
      </c>
      <c r="K8681" s="6" t="str">
        <f aca="false">IF(F8681=1,COUNTIF($F$2:F8681,1),"")</f>
        <v/>
      </c>
    </row>
    <row r="8682" customFormat="false" ht="15" hidden="false" customHeight="false" outlineLevel="0" collapsed="false">
      <c r="A8682" s="6" t="n">
        <v>68144.118</v>
      </c>
      <c r="B8682" s="6" t="n">
        <v>2.12087912087912</v>
      </c>
      <c r="C8682" s="6" t="n">
        <v>84</v>
      </c>
      <c r="D8682" s="6" t="n">
        <v>-1</v>
      </c>
      <c r="E8682" s="6" t="n">
        <v>2.11941391941392</v>
      </c>
      <c r="F8682" s="6" t="n">
        <v>0</v>
      </c>
      <c r="G8682" s="6" t="n">
        <v>0</v>
      </c>
      <c r="H8682" s="6" t="str">
        <f aca="false">IF(AND(A8682&gt;=Stimuli!$B$2,A8682&lt;=Stimuli!$C$2),Stimuli!$A$2,IF(AND(A8682&gt;=Stimuli!$B$3,A8682&lt;=Stimuli!$C$3),Stimuli!$A$3,IF(AND(A8682&gt;=Stimuli!$B$4,A8682&lt;=Stimuli!$C$4),Stimuli!$A$4,"")))</f>
        <v>02 e.l.f. - Power Grip Styling (30.03s)</v>
      </c>
      <c r="I8682" s="6" t="n">
        <f aca="false">(B8682-B8681)/((A8682-A8681)/1000)</f>
        <v>0.750183150183148</v>
      </c>
      <c r="J8682" s="6" t="n">
        <f aca="false">IF(OR(B8682&lt;Rules!$B$2,B8682&gt;Rules!$B$3,ABS(I8682)&gt;Rules!$B$4,OR(B8683&lt;Rules!$B$2,B8683&gt;Rules!$B$3,ABS(I8683)&gt;Rules!$B$4)),1,0)</f>
        <v>0</v>
      </c>
      <c r="K8682" s="6" t="str">
        <f aca="false">IF(F8682=1,COUNTIF($F$2:F8682,1),"")</f>
        <v/>
      </c>
    </row>
    <row r="8683" customFormat="false" ht="15" hidden="false" customHeight="false" outlineLevel="0" collapsed="false">
      <c r="A8683" s="6" t="n">
        <v>68151.9305</v>
      </c>
      <c r="B8683" s="6" t="n">
        <v>2.11648351648352</v>
      </c>
      <c r="C8683" s="6" t="n">
        <v>84</v>
      </c>
      <c r="D8683" s="6" t="n">
        <v>-1</v>
      </c>
      <c r="E8683" s="6" t="n">
        <v>2.11794871794872</v>
      </c>
      <c r="F8683" s="6" t="n">
        <v>0</v>
      </c>
      <c r="G8683" s="6" t="n">
        <v>0</v>
      </c>
      <c r="H8683" s="6" t="str">
        <f aca="false">IF(AND(A8683&gt;=Stimuli!$B$2,A8683&lt;=Stimuli!$C$2),Stimuli!$A$2,IF(AND(A8683&gt;=Stimuli!$B$3,A8683&lt;=Stimuli!$C$3),Stimuli!$A$3,IF(AND(A8683&gt;=Stimuli!$B$4,A8683&lt;=Stimuli!$C$4),Stimuli!$A$4,"")))</f>
        <v>02 e.l.f. - Power Grip Styling (30.03s)</v>
      </c>
      <c r="I8683" s="6" t="n">
        <f aca="false">(B8683-B8682)/((A8683-A8682)/1000)</f>
        <v>-0.562637362637418</v>
      </c>
      <c r="J8683" s="6" t="n">
        <f aca="false">IF(OR(B8683&lt;Rules!$B$2,B8683&gt;Rules!$B$3,ABS(I8683)&gt;Rules!$B$4,OR(B8684&lt;Rules!$B$2,B8684&gt;Rules!$B$3,ABS(I8684)&gt;Rules!$B$4)),1,0)</f>
        <v>0</v>
      </c>
      <c r="K8683" s="6" t="str">
        <f aca="false">IF(F8683=1,COUNTIF($F$2:F8683,1),"")</f>
        <v/>
      </c>
    </row>
    <row r="8684" customFormat="false" ht="15" hidden="false" customHeight="false" outlineLevel="0" collapsed="false">
      <c r="A8684" s="6" t="n">
        <v>68159.743</v>
      </c>
      <c r="B8684" s="6" t="n">
        <v>2.11794871794872</v>
      </c>
      <c r="C8684" s="6" t="n">
        <v>84</v>
      </c>
      <c r="D8684" s="6" t="n">
        <v>-1</v>
      </c>
      <c r="E8684" s="6" t="n">
        <v>2.11794871794872</v>
      </c>
      <c r="F8684" s="6" t="n">
        <v>0</v>
      </c>
      <c r="G8684" s="6" t="n">
        <v>0</v>
      </c>
      <c r="H8684" s="6" t="str">
        <f aca="false">IF(AND(A8684&gt;=Stimuli!$B$2,A8684&lt;=Stimuli!$C$2),Stimuli!$A$2,IF(AND(A8684&gt;=Stimuli!$B$3,A8684&lt;=Stimuli!$C$3),Stimuli!$A$3,IF(AND(A8684&gt;=Stimuli!$B$4,A8684&lt;=Stimuli!$C$4),Stimuli!$A$4,"")))</f>
        <v>02 e.l.f. - Power Grip Styling (30.03s)</v>
      </c>
      <c r="I8684" s="6" t="n">
        <f aca="false">(B8684-B8683)/((A8684-A8683)/1000)</f>
        <v>0.187545787545844</v>
      </c>
      <c r="J8684" s="6" t="n">
        <f aca="false">IF(OR(B8684&lt;Rules!$B$2,B8684&gt;Rules!$B$3,ABS(I8684)&gt;Rules!$B$4,OR(B8685&lt;Rules!$B$2,B8685&gt;Rules!$B$3,ABS(I8685)&gt;Rules!$B$4)),1,0)</f>
        <v>0</v>
      </c>
      <c r="K8684" s="6" t="str">
        <f aca="false">IF(F8684=1,COUNTIF($F$2:F8684,1),"")</f>
        <v/>
      </c>
    </row>
    <row r="8685" customFormat="false" ht="15" hidden="false" customHeight="false" outlineLevel="0" collapsed="false">
      <c r="A8685" s="6" t="n">
        <v>68167.5555</v>
      </c>
      <c r="B8685" s="6" t="n">
        <v>2.11794871794872</v>
      </c>
      <c r="C8685" s="6" t="n">
        <v>84</v>
      </c>
      <c r="D8685" s="6" t="n">
        <v>-1</v>
      </c>
      <c r="E8685" s="6" t="n">
        <v>2.11794871794872</v>
      </c>
      <c r="F8685" s="6" t="n">
        <v>0</v>
      </c>
      <c r="G8685" s="6" t="n">
        <v>0</v>
      </c>
      <c r="H8685" s="6" t="str">
        <f aca="false">IF(AND(A8685&gt;=Stimuli!$B$2,A8685&lt;=Stimuli!$C$2),Stimuli!$A$2,IF(AND(A8685&gt;=Stimuli!$B$3,A8685&lt;=Stimuli!$C$3),Stimuli!$A$3,IF(AND(A8685&gt;=Stimuli!$B$4,A8685&lt;=Stimuli!$C$4),Stimuli!$A$4,"")))</f>
        <v>02 e.l.f. - Power Grip Styling (30.03s)</v>
      </c>
      <c r="I8685" s="6" t="n">
        <f aca="false">(B8685-B8684)/((A8685-A8684)/1000)</f>
        <v>0</v>
      </c>
      <c r="J8685" s="6" t="n">
        <f aca="false">IF(OR(B8685&lt;Rules!$B$2,B8685&gt;Rules!$B$3,ABS(I8685)&gt;Rules!$B$4,OR(B8686&lt;Rules!$B$2,B8686&gt;Rules!$B$3,ABS(I8686)&gt;Rules!$B$4)),1,0)</f>
        <v>0</v>
      </c>
      <c r="K8685" s="6" t="str">
        <f aca="false">IF(F8685=1,COUNTIF($F$2:F8685,1),"")</f>
        <v/>
      </c>
    </row>
    <row r="8686" customFormat="false" ht="15" hidden="false" customHeight="false" outlineLevel="0" collapsed="false">
      <c r="A8686" s="6" t="n">
        <v>68175.368</v>
      </c>
      <c r="B8686" s="6" t="n">
        <v>2.11648351648352</v>
      </c>
      <c r="C8686" s="6" t="n">
        <v>84</v>
      </c>
      <c r="D8686" s="6" t="n">
        <v>-1</v>
      </c>
      <c r="E8686" s="6" t="n">
        <v>2.11794871794872</v>
      </c>
      <c r="F8686" s="6" t="n">
        <v>0</v>
      </c>
      <c r="G8686" s="6" t="n">
        <v>0</v>
      </c>
      <c r="H8686" s="6" t="str">
        <f aca="false">IF(AND(A8686&gt;=Stimuli!$B$2,A8686&lt;=Stimuli!$C$2),Stimuli!$A$2,IF(AND(A8686&gt;=Stimuli!$B$3,A8686&lt;=Stimuli!$C$3),Stimuli!$A$3,IF(AND(A8686&gt;=Stimuli!$B$4,A8686&lt;=Stimuli!$C$4),Stimuli!$A$4,"")))</f>
        <v>02 e.l.f. - Power Grip Styling (30.03s)</v>
      </c>
      <c r="I8686" s="6" t="n">
        <f aca="false">(B8686-B8685)/((A8686-A8685)/1000)</f>
        <v>-0.187545787545844</v>
      </c>
      <c r="J8686" s="6" t="n">
        <f aca="false">IF(OR(B8686&lt;Rules!$B$2,B8686&gt;Rules!$B$3,ABS(I8686)&gt;Rules!$B$4,OR(B8687&lt;Rules!$B$2,B8687&gt;Rules!$B$3,ABS(I8687)&gt;Rules!$B$4)),1,0)</f>
        <v>0</v>
      </c>
      <c r="K8686" s="6" t="str">
        <f aca="false">IF(F8686=1,COUNTIF($F$2:F8686,1),"")</f>
        <v/>
      </c>
    </row>
    <row r="8687" customFormat="false" ht="15" hidden="false" customHeight="false" outlineLevel="0" collapsed="false">
      <c r="A8687" s="6" t="n">
        <v>68183.1805</v>
      </c>
      <c r="B8687" s="6" t="n">
        <v>2.11941391941392</v>
      </c>
      <c r="C8687" s="6" t="n">
        <v>84</v>
      </c>
      <c r="D8687" s="6" t="n">
        <v>-1</v>
      </c>
      <c r="E8687" s="6" t="n">
        <v>2.11648351648352</v>
      </c>
      <c r="F8687" s="6" t="n">
        <v>0</v>
      </c>
      <c r="G8687" s="6" t="n">
        <v>0</v>
      </c>
      <c r="H8687" s="6" t="str">
        <f aca="false">IF(AND(A8687&gt;=Stimuli!$B$2,A8687&lt;=Stimuli!$C$2),Stimuli!$A$2,IF(AND(A8687&gt;=Stimuli!$B$3,A8687&lt;=Stimuli!$C$3),Stimuli!$A$3,IF(AND(A8687&gt;=Stimuli!$B$4,A8687&lt;=Stimuli!$C$4),Stimuli!$A$4,"")))</f>
        <v>02 e.l.f. - Power Grip Styling (30.03s)</v>
      </c>
      <c r="I8687" s="6" t="n">
        <f aca="false">(B8687-B8686)/((A8687-A8686)/1000)</f>
        <v>0.375091575091687</v>
      </c>
      <c r="J8687" s="6" t="n">
        <f aca="false">IF(OR(B8687&lt;Rules!$B$2,B8687&gt;Rules!$B$3,ABS(I8687)&gt;Rules!$B$4,OR(B8688&lt;Rules!$B$2,B8688&gt;Rules!$B$3,ABS(I8688)&gt;Rules!$B$4)),1,0)</f>
        <v>0</v>
      </c>
      <c r="K8687" s="6" t="str">
        <f aca="false">IF(F8687=1,COUNTIF($F$2:F8687,1),"")</f>
        <v/>
      </c>
    </row>
    <row r="8688" customFormat="false" ht="15" hidden="false" customHeight="false" outlineLevel="0" collapsed="false">
      <c r="A8688" s="6" t="n">
        <v>68190.993</v>
      </c>
      <c r="B8688" s="6" t="n">
        <v>2.11648351648352</v>
      </c>
      <c r="C8688" s="6" t="n">
        <v>84</v>
      </c>
      <c r="D8688" s="6" t="n">
        <v>-1</v>
      </c>
      <c r="E8688" s="6" t="n">
        <v>2.11648351648352</v>
      </c>
      <c r="F8688" s="6" t="n">
        <v>0</v>
      </c>
      <c r="G8688" s="6" t="n">
        <v>0</v>
      </c>
      <c r="H8688" s="6" t="str">
        <f aca="false">IF(AND(A8688&gt;=Stimuli!$B$2,A8688&lt;=Stimuli!$C$2),Stimuli!$A$2,IF(AND(A8688&gt;=Stimuli!$B$3,A8688&lt;=Stimuli!$C$3),Stimuli!$A$3,IF(AND(A8688&gt;=Stimuli!$B$4,A8688&lt;=Stimuli!$C$4),Stimuli!$A$4,"")))</f>
        <v>02 e.l.f. - Power Grip Styling (30.03s)</v>
      </c>
      <c r="I8688" s="6" t="n">
        <f aca="false">(B8688-B8687)/((A8688-A8687)/1000)</f>
        <v>-0.375091575091687</v>
      </c>
      <c r="J8688" s="6" t="n">
        <f aca="false">IF(OR(B8688&lt;Rules!$B$2,B8688&gt;Rules!$B$3,ABS(I8688)&gt;Rules!$B$4,OR(B8689&lt;Rules!$B$2,B8689&gt;Rules!$B$3,ABS(I8689)&gt;Rules!$B$4)),1,0)</f>
        <v>0</v>
      </c>
      <c r="K8688" s="6" t="str">
        <f aca="false">IF(F8688=1,COUNTIF($F$2:F8688,1),"")</f>
        <v/>
      </c>
    </row>
    <row r="8689" customFormat="false" ht="15" hidden="false" customHeight="false" outlineLevel="0" collapsed="false">
      <c r="A8689" s="6" t="n">
        <v>68198.8055</v>
      </c>
      <c r="B8689" s="6" t="n">
        <v>2.12087912087912</v>
      </c>
      <c r="C8689" s="6" t="n">
        <v>84</v>
      </c>
      <c r="D8689" s="6" t="n">
        <v>-1</v>
      </c>
      <c r="E8689" s="6" t="n">
        <v>2.11648351648352</v>
      </c>
      <c r="F8689" s="6" t="n">
        <v>0</v>
      </c>
      <c r="G8689" s="6" t="n">
        <v>0</v>
      </c>
      <c r="H8689" s="6" t="str">
        <f aca="false">IF(AND(A8689&gt;=Stimuli!$B$2,A8689&lt;=Stimuli!$C$2),Stimuli!$A$2,IF(AND(A8689&gt;=Stimuli!$B$3,A8689&lt;=Stimuli!$C$3),Stimuli!$A$3,IF(AND(A8689&gt;=Stimuli!$B$4,A8689&lt;=Stimuli!$C$4),Stimuli!$A$4,"")))</f>
        <v>02 e.l.f. - Power Grip Styling (30.03s)</v>
      </c>
      <c r="I8689" s="6" t="n">
        <f aca="false">(B8689-B8688)/((A8689-A8688)/1000)</f>
        <v>0.562637362637418</v>
      </c>
      <c r="J8689" s="6" t="n">
        <f aca="false">IF(OR(B8689&lt;Rules!$B$2,B8689&gt;Rules!$B$3,ABS(I8689)&gt;Rules!$B$4,OR(B8690&lt;Rules!$B$2,B8690&gt;Rules!$B$3,ABS(I8690)&gt;Rules!$B$4)),1,0)</f>
        <v>0</v>
      </c>
      <c r="K8689" s="6" t="str">
        <f aca="false">IF(F8689=1,COUNTIF($F$2:F8689,1),"")</f>
        <v/>
      </c>
    </row>
    <row r="8690" customFormat="false" ht="15" hidden="false" customHeight="false" outlineLevel="0" collapsed="false">
      <c r="A8690" s="6" t="n">
        <v>68206.618</v>
      </c>
      <c r="B8690" s="6" t="n">
        <v>2.11355311355311</v>
      </c>
      <c r="C8690" s="6" t="n">
        <v>84</v>
      </c>
      <c r="D8690" s="6" t="n">
        <v>-1</v>
      </c>
      <c r="E8690" s="6" t="n">
        <v>2.11648351648352</v>
      </c>
      <c r="F8690" s="6" t="n">
        <v>0</v>
      </c>
      <c r="G8690" s="6" t="n">
        <v>0</v>
      </c>
      <c r="H8690" s="6" t="str">
        <f aca="false">IF(AND(A8690&gt;=Stimuli!$B$2,A8690&lt;=Stimuli!$C$2),Stimuli!$A$2,IF(AND(A8690&gt;=Stimuli!$B$3,A8690&lt;=Stimuli!$C$3),Stimuli!$A$3,IF(AND(A8690&gt;=Stimuli!$B$4,A8690&lt;=Stimuli!$C$4),Stimuli!$A$4,"")))</f>
        <v>02 e.l.f. - Power Grip Styling (30.03s)</v>
      </c>
      <c r="I8690" s="6" t="n">
        <f aca="false">(B8690-B8689)/((A8690-A8689)/1000)</f>
        <v>-0.937728937728991</v>
      </c>
      <c r="J8690" s="6" t="n">
        <f aca="false">IF(OR(B8690&lt;Rules!$B$2,B8690&gt;Rules!$B$3,ABS(I8690)&gt;Rules!$B$4,OR(B8691&lt;Rules!$B$2,B8691&gt;Rules!$B$3,ABS(I8691)&gt;Rules!$B$4)),1,0)</f>
        <v>0</v>
      </c>
      <c r="K8690" s="6" t="str">
        <f aca="false">IF(F8690=1,COUNTIF($F$2:F8690,1),"")</f>
        <v/>
      </c>
    </row>
    <row r="8691" customFormat="false" ht="15" hidden="false" customHeight="false" outlineLevel="0" collapsed="false">
      <c r="A8691" s="6" t="n">
        <v>68214.4305</v>
      </c>
      <c r="B8691" s="6" t="n">
        <v>2.12087912087912</v>
      </c>
      <c r="C8691" s="6" t="n">
        <v>84</v>
      </c>
      <c r="D8691" s="6" t="n">
        <v>-1</v>
      </c>
      <c r="E8691" s="6" t="n">
        <v>2.11648351648352</v>
      </c>
      <c r="F8691" s="6" t="n">
        <v>0</v>
      </c>
      <c r="G8691" s="6" t="n">
        <v>0</v>
      </c>
      <c r="H8691" s="6" t="str">
        <f aca="false">IF(AND(A8691&gt;=Stimuli!$B$2,A8691&lt;=Stimuli!$C$2),Stimuli!$A$2,IF(AND(A8691&gt;=Stimuli!$B$3,A8691&lt;=Stimuli!$C$3),Stimuli!$A$3,IF(AND(A8691&gt;=Stimuli!$B$4,A8691&lt;=Stimuli!$C$4),Stimuli!$A$4,"")))</f>
        <v>02 e.l.f. - Power Grip Styling (30.03s)</v>
      </c>
      <c r="I8691" s="6" t="n">
        <f aca="false">(B8691-B8690)/((A8691-A8690)/1000)</f>
        <v>0.937728937728991</v>
      </c>
      <c r="J8691" s="6" t="n">
        <f aca="false">IF(OR(B8691&lt;Rules!$B$2,B8691&gt;Rules!$B$3,ABS(I8691)&gt;Rules!$B$4,OR(B8692&lt;Rules!$B$2,B8692&gt;Rules!$B$3,ABS(I8692)&gt;Rules!$B$4)),1,0)</f>
        <v>0</v>
      </c>
      <c r="K8691" s="6" t="str">
        <f aca="false">IF(F8691=1,COUNTIF($F$2:F8691,1),"")</f>
        <v/>
      </c>
    </row>
    <row r="8692" customFormat="false" ht="15" hidden="false" customHeight="false" outlineLevel="0" collapsed="false">
      <c r="A8692" s="6" t="n">
        <v>68222.243</v>
      </c>
      <c r="B8692" s="6" t="n">
        <v>2.11355311355311</v>
      </c>
      <c r="C8692" s="6" t="n">
        <v>84</v>
      </c>
      <c r="D8692" s="6" t="n">
        <v>-1</v>
      </c>
      <c r="E8692" s="6" t="n">
        <v>2.11648351648352</v>
      </c>
      <c r="F8692" s="6" t="n">
        <v>0</v>
      </c>
      <c r="G8692" s="6" t="n">
        <v>0</v>
      </c>
      <c r="H8692" s="6" t="str">
        <f aca="false">IF(AND(A8692&gt;=Stimuli!$B$2,A8692&lt;=Stimuli!$C$2),Stimuli!$A$2,IF(AND(A8692&gt;=Stimuli!$B$3,A8692&lt;=Stimuli!$C$3),Stimuli!$A$3,IF(AND(A8692&gt;=Stimuli!$B$4,A8692&lt;=Stimuli!$C$4),Stimuli!$A$4,"")))</f>
        <v>02 e.l.f. - Power Grip Styling (30.03s)</v>
      </c>
      <c r="I8692" s="6" t="n">
        <f aca="false">(B8692-B8691)/((A8692-A8691)/1000)</f>
        <v>-0.937728937728991</v>
      </c>
      <c r="J8692" s="6" t="n">
        <f aca="false">IF(OR(B8692&lt;Rules!$B$2,B8692&gt;Rules!$B$3,ABS(I8692)&gt;Rules!$B$4,OR(B8693&lt;Rules!$B$2,B8693&gt;Rules!$B$3,ABS(I8693)&gt;Rules!$B$4)),1,0)</f>
        <v>0</v>
      </c>
      <c r="K8692" s="6" t="str">
        <f aca="false">IF(F8692=1,COUNTIF($F$2:F8692,1),"")</f>
        <v/>
      </c>
    </row>
    <row r="8693" customFormat="false" ht="15" hidden="false" customHeight="false" outlineLevel="0" collapsed="false">
      <c r="A8693" s="6" t="n">
        <v>68230.0555</v>
      </c>
      <c r="B8693" s="6" t="n">
        <v>2.12087912087912</v>
      </c>
      <c r="C8693" s="6" t="n">
        <v>84</v>
      </c>
      <c r="D8693" s="6" t="n">
        <v>-1</v>
      </c>
      <c r="E8693" s="6" t="n">
        <v>2.11648351648352</v>
      </c>
      <c r="F8693" s="6" t="n">
        <v>0</v>
      </c>
      <c r="G8693" s="6" t="n">
        <v>0</v>
      </c>
      <c r="H8693" s="6" t="str">
        <f aca="false">IF(AND(A8693&gt;=Stimuli!$B$2,A8693&lt;=Stimuli!$C$2),Stimuli!$A$2,IF(AND(A8693&gt;=Stimuli!$B$3,A8693&lt;=Stimuli!$C$3),Stimuli!$A$3,IF(AND(A8693&gt;=Stimuli!$B$4,A8693&lt;=Stimuli!$C$4),Stimuli!$A$4,"")))</f>
        <v>02 e.l.f. - Power Grip Styling (30.03s)</v>
      </c>
      <c r="I8693" s="6" t="n">
        <f aca="false">(B8693-B8692)/((A8693-A8692)/1000)</f>
        <v>0.937728937728991</v>
      </c>
      <c r="J8693" s="6" t="n">
        <f aca="false">IF(OR(B8693&lt;Rules!$B$2,B8693&gt;Rules!$B$3,ABS(I8693)&gt;Rules!$B$4,OR(B8694&lt;Rules!$B$2,B8694&gt;Rules!$B$3,ABS(I8694)&gt;Rules!$B$4)),1,0)</f>
        <v>0</v>
      </c>
      <c r="K8693" s="6" t="str">
        <f aca="false">IF(F8693=1,COUNTIF($F$2:F8693,1),"")</f>
        <v/>
      </c>
    </row>
    <row r="8694" customFormat="false" ht="15" hidden="false" customHeight="false" outlineLevel="0" collapsed="false">
      <c r="A8694" s="6" t="n">
        <v>68237.868</v>
      </c>
      <c r="B8694" s="6" t="n">
        <v>2.11208791208791</v>
      </c>
      <c r="C8694" s="6" t="n">
        <v>84</v>
      </c>
      <c r="D8694" s="6" t="n">
        <v>-1</v>
      </c>
      <c r="E8694" s="6" t="n">
        <v>2.11648351648352</v>
      </c>
      <c r="F8694" s="6" t="n">
        <v>0</v>
      </c>
      <c r="G8694" s="6" t="n">
        <v>0</v>
      </c>
      <c r="H8694" s="6" t="str">
        <f aca="false">IF(AND(A8694&gt;=Stimuli!$B$2,A8694&lt;=Stimuli!$C$2),Stimuli!$A$2,IF(AND(A8694&gt;=Stimuli!$B$3,A8694&lt;=Stimuli!$C$3),Stimuli!$A$3,IF(AND(A8694&gt;=Stimuli!$B$4,A8694&lt;=Stimuli!$C$4),Stimuli!$A$4,"")))</f>
        <v>02 e.l.f. - Power Grip Styling (30.03s)</v>
      </c>
      <c r="I8694" s="6" t="n">
        <f aca="false">(B8694-B8693)/((A8694-A8693)/1000)</f>
        <v>-1.12527472527472</v>
      </c>
      <c r="J8694" s="6" t="n">
        <f aca="false">IF(OR(B8694&lt;Rules!$B$2,B8694&gt;Rules!$B$3,ABS(I8694)&gt;Rules!$B$4,OR(B8695&lt;Rules!$B$2,B8695&gt;Rules!$B$3,ABS(I8695)&gt;Rules!$B$4)),1,0)</f>
        <v>0</v>
      </c>
      <c r="K8694" s="6" t="str">
        <f aca="false">IF(F8694=1,COUNTIF($F$2:F8694,1),"")</f>
        <v/>
      </c>
    </row>
    <row r="8695" customFormat="false" ht="15" hidden="false" customHeight="false" outlineLevel="0" collapsed="false">
      <c r="A8695" s="6" t="n">
        <v>68245.6805</v>
      </c>
      <c r="B8695" s="6" t="n">
        <v>2.11941391941392</v>
      </c>
      <c r="C8695" s="6" t="n">
        <v>84</v>
      </c>
      <c r="D8695" s="6" t="n">
        <v>-1</v>
      </c>
      <c r="E8695" s="6" t="n">
        <v>2.11648351648352</v>
      </c>
      <c r="F8695" s="6" t="n">
        <v>0</v>
      </c>
      <c r="G8695" s="6" t="n">
        <v>0</v>
      </c>
      <c r="H8695" s="6" t="str">
        <f aca="false">IF(AND(A8695&gt;=Stimuli!$B$2,A8695&lt;=Stimuli!$C$2),Stimuli!$A$2,IF(AND(A8695&gt;=Stimuli!$B$3,A8695&lt;=Stimuli!$C$3),Stimuli!$A$3,IF(AND(A8695&gt;=Stimuli!$B$4,A8695&lt;=Stimuli!$C$4),Stimuli!$A$4,"")))</f>
        <v>02 e.l.f. - Power Grip Styling (30.03s)</v>
      </c>
      <c r="I8695" s="6" t="n">
        <f aca="false">(B8695-B8694)/((A8695-A8694)/1000)</f>
        <v>0.937728937728991</v>
      </c>
      <c r="J8695" s="6" t="n">
        <f aca="false">IF(OR(B8695&lt;Rules!$B$2,B8695&gt;Rules!$B$3,ABS(I8695)&gt;Rules!$B$4,OR(B8696&lt;Rules!$B$2,B8696&gt;Rules!$B$3,ABS(I8696)&gt;Rules!$B$4)),1,0)</f>
        <v>0</v>
      </c>
      <c r="K8695" s="6" t="str">
        <f aca="false">IF(F8695=1,COUNTIF($F$2:F8695,1),"")</f>
        <v/>
      </c>
    </row>
    <row r="8696" customFormat="false" ht="15" hidden="false" customHeight="false" outlineLevel="0" collapsed="false">
      <c r="A8696" s="6" t="n">
        <v>68253.493</v>
      </c>
      <c r="B8696" s="6" t="n">
        <v>2.11208791208791</v>
      </c>
      <c r="C8696" s="6" t="n">
        <v>84</v>
      </c>
      <c r="D8696" s="6" t="n">
        <v>-1</v>
      </c>
      <c r="E8696" s="6" t="n">
        <v>2.11648351648352</v>
      </c>
      <c r="F8696" s="6" t="n">
        <v>0</v>
      </c>
      <c r="G8696" s="6" t="n">
        <v>0</v>
      </c>
      <c r="H8696" s="6" t="str">
        <f aca="false">IF(AND(A8696&gt;=Stimuli!$B$2,A8696&lt;=Stimuli!$C$2),Stimuli!$A$2,IF(AND(A8696&gt;=Stimuli!$B$3,A8696&lt;=Stimuli!$C$3),Stimuli!$A$3,IF(AND(A8696&gt;=Stimuli!$B$4,A8696&lt;=Stimuli!$C$4),Stimuli!$A$4,"")))</f>
        <v>02 e.l.f. - Power Grip Styling (30.03s)</v>
      </c>
      <c r="I8696" s="6" t="n">
        <f aca="false">(B8696-B8695)/((A8696-A8695)/1000)</f>
        <v>-0.937728937728991</v>
      </c>
      <c r="J8696" s="6" t="n">
        <f aca="false">IF(OR(B8696&lt;Rules!$B$2,B8696&gt;Rules!$B$3,ABS(I8696)&gt;Rules!$B$4,OR(B8697&lt;Rules!$B$2,B8697&gt;Rules!$B$3,ABS(I8697)&gt;Rules!$B$4)),1,0)</f>
        <v>0</v>
      </c>
      <c r="K8696" s="6" t="str">
        <f aca="false">IF(F8696=1,COUNTIF($F$2:F8696,1),"")</f>
        <v/>
      </c>
    </row>
    <row r="8697" customFormat="false" ht="15" hidden="false" customHeight="false" outlineLevel="0" collapsed="false">
      <c r="A8697" s="6" t="n">
        <v>68261.3055</v>
      </c>
      <c r="B8697" s="6" t="n">
        <v>2.11794871794872</v>
      </c>
      <c r="C8697" s="6" t="n">
        <v>84</v>
      </c>
      <c r="D8697" s="6" t="n">
        <v>-1</v>
      </c>
      <c r="E8697" s="6" t="n">
        <v>2.11648351648352</v>
      </c>
      <c r="F8697" s="6" t="n">
        <v>0</v>
      </c>
      <c r="G8697" s="6" t="n">
        <v>0</v>
      </c>
      <c r="H8697" s="6" t="str">
        <f aca="false">IF(AND(A8697&gt;=Stimuli!$B$2,A8697&lt;=Stimuli!$C$2),Stimuli!$A$2,IF(AND(A8697&gt;=Stimuli!$B$3,A8697&lt;=Stimuli!$C$3),Stimuli!$A$3,IF(AND(A8697&gt;=Stimuli!$B$4,A8697&lt;=Stimuli!$C$4),Stimuli!$A$4,"")))</f>
        <v>02 e.l.f. - Power Grip Styling (30.03s)</v>
      </c>
      <c r="I8697" s="6" t="n">
        <f aca="false">(B8697-B8696)/((A8697-A8696)/1000)</f>
        <v>0.750183150183148</v>
      </c>
      <c r="J8697" s="6" t="n">
        <f aca="false">IF(OR(B8697&lt;Rules!$B$2,B8697&gt;Rules!$B$3,ABS(I8697)&gt;Rules!$B$4,OR(B8698&lt;Rules!$B$2,B8698&gt;Rules!$B$3,ABS(I8698)&gt;Rules!$B$4)),1,0)</f>
        <v>0</v>
      </c>
      <c r="K8697" s="6" t="str">
        <f aca="false">IF(F8697=1,COUNTIF($F$2:F8697,1),"")</f>
        <v/>
      </c>
    </row>
    <row r="8698" customFormat="false" ht="15" hidden="false" customHeight="false" outlineLevel="0" collapsed="false">
      <c r="A8698" s="6" t="n">
        <v>68269.118</v>
      </c>
      <c r="B8698" s="6" t="n">
        <v>2.11355311355311</v>
      </c>
      <c r="C8698" s="6" t="n">
        <v>84</v>
      </c>
      <c r="D8698" s="6" t="n">
        <v>-1</v>
      </c>
      <c r="E8698" s="6" t="n">
        <v>2.11501831501831</v>
      </c>
      <c r="F8698" s="6" t="n">
        <v>0</v>
      </c>
      <c r="G8698" s="6" t="n">
        <v>0</v>
      </c>
      <c r="H8698" s="6" t="str">
        <f aca="false">IF(AND(A8698&gt;=Stimuli!$B$2,A8698&lt;=Stimuli!$C$2),Stimuli!$A$2,IF(AND(A8698&gt;=Stimuli!$B$3,A8698&lt;=Stimuli!$C$3),Stimuli!$A$3,IF(AND(A8698&gt;=Stimuli!$B$4,A8698&lt;=Stimuli!$C$4),Stimuli!$A$4,"")))</f>
        <v>02 e.l.f. - Power Grip Styling (30.03s)</v>
      </c>
      <c r="I8698" s="6" t="n">
        <f aca="false">(B8698-B8697)/((A8698-A8697)/1000)</f>
        <v>-0.562637362637418</v>
      </c>
      <c r="J8698" s="6" t="n">
        <f aca="false">IF(OR(B8698&lt;Rules!$B$2,B8698&gt;Rules!$B$3,ABS(I8698)&gt;Rules!$B$4,OR(B8699&lt;Rules!$B$2,B8699&gt;Rules!$B$3,ABS(I8699)&gt;Rules!$B$4)),1,0)</f>
        <v>0</v>
      </c>
      <c r="K8698" s="6" t="str">
        <f aca="false">IF(F8698=1,COUNTIF($F$2:F8698,1),"")</f>
        <v/>
      </c>
    </row>
    <row r="8699" customFormat="false" ht="15" hidden="false" customHeight="false" outlineLevel="0" collapsed="false">
      <c r="A8699" s="6" t="n">
        <v>68276.9305</v>
      </c>
      <c r="B8699" s="6" t="n">
        <v>2.11648351648352</v>
      </c>
      <c r="C8699" s="6" t="n">
        <v>84</v>
      </c>
      <c r="D8699" s="6" t="n">
        <v>-1</v>
      </c>
      <c r="E8699" s="6" t="n">
        <v>2.11501831501831</v>
      </c>
      <c r="F8699" s="6" t="n">
        <v>0</v>
      </c>
      <c r="G8699" s="6" t="n">
        <v>0</v>
      </c>
      <c r="H8699" s="6" t="str">
        <f aca="false">IF(AND(A8699&gt;=Stimuli!$B$2,A8699&lt;=Stimuli!$C$2),Stimuli!$A$2,IF(AND(A8699&gt;=Stimuli!$B$3,A8699&lt;=Stimuli!$C$3),Stimuli!$A$3,IF(AND(A8699&gt;=Stimuli!$B$4,A8699&lt;=Stimuli!$C$4),Stimuli!$A$4,"")))</f>
        <v>02 e.l.f. - Power Grip Styling (30.03s)</v>
      </c>
      <c r="I8699" s="6" t="n">
        <f aca="false">(B8699-B8698)/((A8699-A8698)/1000)</f>
        <v>0.375091575091574</v>
      </c>
      <c r="J8699" s="6" t="n">
        <f aca="false">IF(OR(B8699&lt;Rules!$B$2,B8699&gt;Rules!$B$3,ABS(I8699)&gt;Rules!$B$4,OR(B8700&lt;Rules!$B$2,B8700&gt;Rules!$B$3,ABS(I8700)&gt;Rules!$B$4)),1,0)</f>
        <v>0</v>
      </c>
      <c r="K8699" s="6" t="str">
        <f aca="false">IF(F8699=1,COUNTIF($F$2:F8699,1),"")</f>
        <v/>
      </c>
    </row>
    <row r="8700" customFormat="false" ht="15" hidden="false" customHeight="false" outlineLevel="0" collapsed="false">
      <c r="A8700" s="6" t="n">
        <v>68284.743</v>
      </c>
      <c r="B8700" s="6" t="n">
        <v>2.11355311355311</v>
      </c>
      <c r="C8700" s="6" t="n">
        <v>84</v>
      </c>
      <c r="D8700" s="6" t="n">
        <v>-1</v>
      </c>
      <c r="E8700" s="6" t="n">
        <v>2.11501831501831</v>
      </c>
      <c r="F8700" s="6" t="n">
        <v>0</v>
      </c>
      <c r="G8700" s="6" t="n">
        <v>0</v>
      </c>
      <c r="H8700" s="6" t="str">
        <f aca="false">IF(AND(A8700&gt;=Stimuli!$B$2,A8700&lt;=Stimuli!$C$2),Stimuli!$A$2,IF(AND(A8700&gt;=Stimuli!$B$3,A8700&lt;=Stimuli!$C$3),Stimuli!$A$3,IF(AND(A8700&gt;=Stimuli!$B$4,A8700&lt;=Stimuli!$C$4),Stimuli!$A$4,"")))</f>
        <v>02 e.l.f. - Power Grip Styling (30.03s)</v>
      </c>
      <c r="I8700" s="6" t="n">
        <f aca="false">(B8700-B8699)/((A8700-A8699)/1000)</f>
        <v>-0.375091575091574</v>
      </c>
      <c r="J8700" s="6" t="n">
        <f aca="false">IF(OR(B8700&lt;Rules!$B$2,B8700&gt;Rules!$B$3,ABS(I8700)&gt;Rules!$B$4,OR(B8701&lt;Rules!$B$2,B8701&gt;Rules!$B$3,ABS(I8701)&gt;Rules!$B$4)),1,0)</f>
        <v>0</v>
      </c>
      <c r="K8700" s="6" t="str">
        <f aca="false">IF(F8700=1,COUNTIF($F$2:F8700,1),"")</f>
        <v/>
      </c>
    </row>
    <row r="8701" customFormat="false" ht="15" hidden="false" customHeight="false" outlineLevel="0" collapsed="false">
      <c r="A8701" s="6" t="n">
        <v>68292.5555</v>
      </c>
      <c r="B8701" s="6" t="n">
        <v>2.11501831501832</v>
      </c>
      <c r="C8701" s="6" t="n">
        <v>84</v>
      </c>
      <c r="D8701" s="6" t="n">
        <v>-1</v>
      </c>
      <c r="E8701" s="6" t="n">
        <v>2.11501831501831</v>
      </c>
      <c r="F8701" s="6" t="n">
        <v>0</v>
      </c>
      <c r="G8701" s="6" t="n">
        <v>0</v>
      </c>
      <c r="H8701" s="6" t="str">
        <f aca="false">IF(AND(A8701&gt;=Stimuli!$B$2,A8701&lt;=Stimuli!$C$2),Stimuli!$A$2,IF(AND(A8701&gt;=Stimuli!$B$3,A8701&lt;=Stimuli!$C$3),Stimuli!$A$3,IF(AND(A8701&gt;=Stimuli!$B$4,A8701&lt;=Stimuli!$C$4),Stimuli!$A$4,"")))</f>
        <v>02 e.l.f. - Power Grip Styling (30.03s)</v>
      </c>
      <c r="I8701" s="6" t="n">
        <f aca="false">(B8701-B8700)/((A8701-A8700)/1000)</f>
        <v>0.187545787545844</v>
      </c>
      <c r="J8701" s="6" t="n">
        <f aca="false">IF(OR(B8701&lt;Rules!$B$2,B8701&gt;Rules!$B$3,ABS(I8701)&gt;Rules!$B$4,OR(B8702&lt;Rules!$B$2,B8702&gt;Rules!$B$3,ABS(I8702)&gt;Rules!$B$4)),1,0)</f>
        <v>0</v>
      </c>
      <c r="K8701" s="6" t="str">
        <f aca="false">IF(F8701=1,COUNTIF($F$2:F8701,1),"")</f>
        <v/>
      </c>
    </row>
    <row r="8702" customFormat="false" ht="15" hidden="false" customHeight="false" outlineLevel="0" collapsed="false">
      <c r="A8702" s="6" t="n">
        <v>68300.368</v>
      </c>
      <c r="B8702" s="6" t="n">
        <v>2.11501831501832</v>
      </c>
      <c r="C8702" s="6" t="n">
        <v>84</v>
      </c>
      <c r="D8702" s="6" t="n">
        <v>-1</v>
      </c>
      <c r="E8702" s="6" t="n">
        <v>2.11501831501831</v>
      </c>
      <c r="F8702" s="6" t="n">
        <v>0</v>
      </c>
      <c r="G8702" s="6" t="n">
        <v>0</v>
      </c>
      <c r="H8702" s="6" t="str">
        <f aca="false">IF(AND(A8702&gt;=Stimuli!$B$2,A8702&lt;=Stimuli!$C$2),Stimuli!$A$2,IF(AND(A8702&gt;=Stimuli!$B$3,A8702&lt;=Stimuli!$C$3),Stimuli!$A$3,IF(AND(A8702&gt;=Stimuli!$B$4,A8702&lt;=Stimuli!$C$4),Stimuli!$A$4,"")))</f>
        <v>02 e.l.f. - Power Grip Styling (30.03s)</v>
      </c>
      <c r="I8702" s="6" t="n">
        <f aca="false">(B8702-B8701)/((A8702-A8701)/1000)</f>
        <v>0</v>
      </c>
      <c r="J8702" s="6" t="n">
        <f aca="false">IF(OR(B8702&lt;Rules!$B$2,B8702&gt;Rules!$B$3,ABS(I8702)&gt;Rules!$B$4,OR(B8703&lt;Rules!$B$2,B8703&gt;Rules!$B$3,ABS(I8703)&gt;Rules!$B$4)),1,0)</f>
        <v>0</v>
      </c>
      <c r="K8702" s="6" t="str">
        <f aca="false">IF(F8702=1,COUNTIF($F$2:F8702,1),"")</f>
        <v/>
      </c>
    </row>
    <row r="8703" customFormat="false" ht="15" hidden="false" customHeight="false" outlineLevel="0" collapsed="false">
      <c r="A8703" s="6" t="n">
        <v>68308.1805</v>
      </c>
      <c r="B8703" s="6" t="n">
        <v>2.11355311355311</v>
      </c>
      <c r="C8703" s="6" t="n">
        <v>84</v>
      </c>
      <c r="D8703" s="6" t="n">
        <v>-1</v>
      </c>
      <c r="E8703" s="6" t="n">
        <v>2.11501831501831</v>
      </c>
      <c r="F8703" s="6" t="n">
        <v>0</v>
      </c>
      <c r="G8703" s="6" t="n">
        <v>0</v>
      </c>
      <c r="H8703" s="6" t="str">
        <f aca="false">IF(AND(A8703&gt;=Stimuli!$B$2,A8703&lt;=Stimuli!$C$2),Stimuli!$A$2,IF(AND(A8703&gt;=Stimuli!$B$3,A8703&lt;=Stimuli!$C$3),Stimuli!$A$3,IF(AND(A8703&gt;=Stimuli!$B$4,A8703&lt;=Stimuli!$C$4),Stimuli!$A$4,"")))</f>
        <v>02 e.l.f. - Power Grip Styling (30.03s)</v>
      </c>
      <c r="I8703" s="6" t="n">
        <f aca="false">(B8703-B8702)/((A8703-A8702)/1000)</f>
        <v>-0.187545787545844</v>
      </c>
      <c r="J8703" s="6" t="n">
        <f aca="false">IF(OR(B8703&lt;Rules!$B$2,B8703&gt;Rules!$B$3,ABS(I8703)&gt;Rules!$B$4,OR(B8704&lt;Rules!$B$2,B8704&gt;Rules!$B$3,ABS(I8704)&gt;Rules!$B$4)),1,0)</f>
        <v>0</v>
      </c>
      <c r="K8703" s="6" t="str">
        <f aca="false">IF(F8703=1,COUNTIF($F$2:F8703,1),"")</f>
        <v/>
      </c>
    </row>
    <row r="8704" customFormat="false" ht="15" hidden="false" customHeight="false" outlineLevel="0" collapsed="false">
      <c r="A8704" s="6" t="n">
        <v>68315.993</v>
      </c>
      <c r="B8704" s="6" t="n">
        <v>2.11648351648352</v>
      </c>
      <c r="C8704" s="6" t="n">
        <v>84</v>
      </c>
      <c r="D8704" s="6" t="n">
        <v>-1</v>
      </c>
      <c r="E8704" s="6" t="n">
        <v>2.11501831501831</v>
      </c>
      <c r="F8704" s="6" t="n">
        <v>0</v>
      </c>
      <c r="G8704" s="6" t="n">
        <v>0</v>
      </c>
      <c r="H8704" s="6" t="str">
        <f aca="false">IF(AND(A8704&gt;=Stimuli!$B$2,A8704&lt;=Stimuli!$C$2),Stimuli!$A$2,IF(AND(A8704&gt;=Stimuli!$B$3,A8704&lt;=Stimuli!$C$3),Stimuli!$A$3,IF(AND(A8704&gt;=Stimuli!$B$4,A8704&lt;=Stimuli!$C$4),Stimuli!$A$4,"")))</f>
        <v>02 e.l.f. - Power Grip Styling (30.03s)</v>
      </c>
      <c r="I8704" s="6" t="n">
        <f aca="false">(B8704-B8703)/((A8704-A8703)/1000)</f>
        <v>0.375091575091574</v>
      </c>
      <c r="J8704" s="6" t="n">
        <f aca="false">IF(OR(B8704&lt;Rules!$B$2,B8704&gt;Rules!$B$3,ABS(I8704)&gt;Rules!$B$4,OR(B8705&lt;Rules!$B$2,B8705&gt;Rules!$B$3,ABS(I8705)&gt;Rules!$B$4)),1,0)</f>
        <v>0</v>
      </c>
      <c r="K8704" s="6" t="str">
        <f aca="false">IF(F8704=1,COUNTIF($F$2:F8704,1),"")</f>
        <v/>
      </c>
    </row>
    <row r="8705" customFormat="false" ht="15" hidden="false" customHeight="false" outlineLevel="0" collapsed="false">
      <c r="A8705" s="6" t="n">
        <v>68323.8055</v>
      </c>
      <c r="B8705" s="6" t="n">
        <v>2.11062271062271</v>
      </c>
      <c r="C8705" s="6" t="n">
        <v>84</v>
      </c>
      <c r="D8705" s="6" t="n">
        <v>-1</v>
      </c>
      <c r="E8705" s="6" t="n">
        <v>2.11501831501831</v>
      </c>
      <c r="F8705" s="6" t="n">
        <v>0</v>
      </c>
      <c r="G8705" s="6" t="n">
        <v>0</v>
      </c>
      <c r="H8705" s="6" t="str">
        <f aca="false">IF(AND(A8705&gt;=Stimuli!$B$2,A8705&lt;=Stimuli!$C$2),Stimuli!$A$2,IF(AND(A8705&gt;=Stimuli!$B$3,A8705&lt;=Stimuli!$C$3),Stimuli!$A$3,IF(AND(A8705&gt;=Stimuli!$B$4,A8705&lt;=Stimuli!$C$4),Stimuli!$A$4,"")))</f>
        <v>02 e.l.f. - Power Grip Styling (30.03s)</v>
      </c>
      <c r="I8705" s="6" t="n">
        <f aca="false">(B8705-B8704)/((A8705-A8704)/1000)</f>
        <v>-0.750183150183204</v>
      </c>
      <c r="J8705" s="6" t="n">
        <f aca="false">IF(OR(B8705&lt;Rules!$B$2,B8705&gt;Rules!$B$3,ABS(I8705)&gt;Rules!$B$4,OR(B8706&lt;Rules!$B$2,B8706&gt;Rules!$B$3,ABS(I8706)&gt;Rules!$B$4)),1,0)</f>
        <v>0</v>
      </c>
      <c r="K8705" s="6" t="str">
        <f aca="false">IF(F8705=1,COUNTIF($F$2:F8705,1),"")</f>
        <v/>
      </c>
    </row>
    <row r="8706" customFormat="false" ht="15" hidden="false" customHeight="false" outlineLevel="0" collapsed="false">
      <c r="A8706" s="6" t="n">
        <v>68331.618</v>
      </c>
      <c r="B8706" s="6" t="n">
        <v>2.11648351648352</v>
      </c>
      <c r="C8706" s="6" t="n">
        <v>84</v>
      </c>
      <c r="D8706" s="6" t="n">
        <v>-1</v>
      </c>
      <c r="E8706" s="6" t="n">
        <v>2.11355311355311</v>
      </c>
      <c r="F8706" s="6" t="n">
        <v>0</v>
      </c>
      <c r="G8706" s="6" t="n">
        <v>0</v>
      </c>
      <c r="H8706" s="6" t="str">
        <f aca="false">IF(AND(A8706&gt;=Stimuli!$B$2,A8706&lt;=Stimuli!$C$2),Stimuli!$A$2,IF(AND(A8706&gt;=Stimuli!$B$3,A8706&lt;=Stimuli!$C$3),Stimuli!$A$3,IF(AND(A8706&gt;=Stimuli!$B$4,A8706&lt;=Stimuli!$C$4),Stimuli!$A$4,"")))</f>
        <v>02 e.l.f. - Power Grip Styling (30.03s)</v>
      </c>
      <c r="I8706" s="6" t="n">
        <f aca="false">(B8706-B8705)/((A8706-A8705)/1000)</f>
        <v>0.750183150183204</v>
      </c>
      <c r="J8706" s="6" t="n">
        <f aca="false">IF(OR(B8706&lt;Rules!$B$2,B8706&gt;Rules!$B$3,ABS(I8706)&gt;Rules!$B$4,OR(B8707&lt;Rules!$B$2,B8707&gt;Rules!$B$3,ABS(I8707)&gt;Rules!$B$4)),1,0)</f>
        <v>0</v>
      </c>
      <c r="K8706" s="6" t="str">
        <f aca="false">IF(F8706=1,COUNTIF($F$2:F8706,1),"")</f>
        <v/>
      </c>
    </row>
    <row r="8707" customFormat="false" ht="15" hidden="false" customHeight="false" outlineLevel="0" collapsed="false">
      <c r="A8707" s="6" t="n">
        <v>68339.4305</v>
      </c>
      <c r="B8707" s="6" t="n">
        <v>2.10915750915751</v>
      </c>
      <c r="C8707" s="6" t="n">
        <v>84</v>
      </c>
      <c r="D8707" s="6" t="n">
        <v>-1</v>
      </c>
      <c r="E8707" s="6" t="n">
        <v>2.11355311355311</v>
      </c>
      <c r="F8707" s="6" t="n">
        <v>0</v>
      </c>
      <c r="G8707" s="6" t="n">
        <v>0</v>
      </c>
      <c r="H8707" s="6" t="str">
        <f aca="false">IF(AND(A8707&gt;=Stimuli!$B$2,A8707&lt;=Stimuli!$C$2),Stimuli!$A$2,IF(AND(A8707&gt;=Stimuli!$B$3,A8707&lt;=Stimuli!$C$3),Stimuli!$A$3,IF(AND(A8707&gt;=Stimuli!$B$4,A8707&lt;=Stimuli!$C$4),Stimuli!$A$4,"")))</f>
        <v>02 e.l.f. - Power Grip Styling (30.03s)</v>
      </c>
      <c r="I8707" s="6" t="n">
        <f aca="false">(B8707-B8706)/((A8707-A8706)/1000)</f>
        <v>-0.937728937728878</v>
      </c>
      <c r="J8707" s="6" t="n">
        <f aca="false">IF(OR(B8707&lt;Rules!$B$2,B8707&gt;Rules!$B$3,ABS(I8707)&gt;Rules!$B$4,OR(B8708&lt;Rules!$B$2,B8708&gt;Rules!$B$3,ABS(I8708)&gt;Rules!$B$4)),1,0)</f>
        <v>0</v>
      </c>
      <c r="K8707" s="6" t="str">
        <f aca="false">IF(F8707=1,COUNTIF($F$2:F8707,1),"")</f>
        <v/>
      </c>
    </row>
    <row r="8708" customFormat="false" ht="15" hidden="false" customHeight="false" outlineLevel="0" collapsed="false">
      <c r="A8708" s="6" t="n">
        <v>68347.243</v>
      </c>
      <c r="B8708" s="6" t="n">
        <v>2.11794871794872</v>
      </c>
      <c r="C8708" s="6" t="n">
        <v>84</v>
      </c>
      <c r="D8708" s="6" t="n">
        <v>-1</v>
      </c>
      <c r="E8708" s="6" t="n">
        <v>2.11355311355311</v>
      </c>
      <c r="F8708" s="6" t="n">
        <v>0</v>
      </c>
      <c r="G8708" s="6" t="n">
        <v>0</v>
      </c>
      <c r="H8708" s="6" t="str">
        <f aca="false">IF(AND(A8708&gt;=Stimuli!$B$2,A8708&lt;=Stimuli!$C$2),Stimuli!$A$2,IF(AND(A8708&gt;=Stimuli!$B$3,A8708&lt;=Stimuli!$C$3),Stimuli!$A$3,IF(AND(A8708&gt;=Stimuli!$B$4,A8708&lt;=Stimuli!$C$4),Stimuli!$A$4,"")))</f>
        <v>02 e.l.f. - Power Grip Styling (30.03s)</v>
      </c>
      <c r="I8708" s="6" t="n">
        <f aca="false">(B8708-B8707)/((A8708-A8707)/1000)</f>
        <v>1.12527472527472</v>
      </c>
      <c r="J8708" s="6" t="n">
        <f aca="false">IF(OR(B8708&lt;Rules!$B$2,B8708&gt;Rules!$B$3,ABS(I8708)&gt;Rules!$B$4,OR(B8709&lt;Rules!$B$2,B8709&gt;Rules!$B$3,ABS(I8709)&gt;Rules!$B$4)),1,0)</f>
        <v>0</v>
      </c>
      <c r="K8708" s="6" t="str">
        <f aca="false">IF(F8708=1,COUNTIF($F$2:F8708,1),"")</f>
        <v/>
      </c>
    </row>
    <row r="8709" customFormat="false" ht="15" hidden="false" customHeight="false" outlineLevel="0" collapsed="false">
      <c r="A8709" s="6" t="n">
        <v>68355.0555</v>
      </c>
      <c r="B8709" s="6" t="n">
        <v>2.10915750915751</v>
      </c>
      <c r="C8709" s="6" t="n">
        <v>84</v>
      </c>
      <c r="D8709" s="6" t="n">
        <v>-1</v>
      </c>
      <c r="E8709" s="6" t="n">
        <v>2.11355311355311</v>
      </c>
      <c r="F8709" s="6" t="n">
        <v>0</v>
      </c>
      <c r="G8709" s="6" t="n">
        <v>0</v>
      </c>
      <c r="H8709" s="6" t="str">
        <f aca="false">IF(AND(A8709&gt;=Stimuli!$B$2,A8709&lt;=Stimuli!$C$2),Stimuli!$A$2,IF(AND(A8709&gt;=Stimuli!$B$3,A8709&lt;=Stimuli!$C$3),Stimuli!$A$3,IF(AND(A8709&gt;=Stimuli!$B$4,A8709&lt;=Stimuli!$C$4),Stimuli!$A$4,"")))</f>
        <v>02 e.l.f. - Power Grip Styling (30.03s)</v>
      </c>
      <c r="I8709" s="6" t="n">
        <f aca="false">(B8709-B8708)/((A8709-A8708)/1000)</f>
        <v>-1.12527472527472</v>
      </c>
      <c r="J8709" s="6" t="n">
        <f aca="false">IF(OR(B8709&lt;Rules!$B$2,B8709&gt;Rules!$B$3,ABS(I8709)&gt;Rules!$B$4,OR(B8710&lt;Rules!$B$2,B8710&gt;Rules!$B$3,ABS(I8710)&gt;Rules!$B$4)),1,0)</f>
        <v>0</v>
      </c>
      <c r="K8709" s="6" t="str">
        <f aca="false">IF(F8709=1,COUNTIF($F$2:F8709,1),"")</f>
        <v/>
      </c>
    </row>
    <row r="8710" customFormat="false" ht="15" hidden="false" customHeight="false" outlineLevel="0" collapsed="false">
      <c r="A8710" s="6" t="n">
        <v>68362.868</v>
      </c>
      <c r="B8710" s="6" t="n">
        <v>2.11648351648352</v>
      </c>
      <c r="C8710" s="6" t="n">
        <v>84</v>
      </c>
      <c r="D8710" s="6" t="n">
        <v>-1</v>
      </c>
      <c r="E8710" s="6" t="n">
        <v>2.11355311355311</v>
      </c>
      <c r="F8710" s="6" t="n">
        <v>0</v>
      </c>
      <c r="G8710" s="6" t="n">
        <v>0</v>
      </c>
      <c r="H8710" s="6" t="str">
        <f aca="false">IF(AND(A8710&gt;=Stimuli!$B$2,A8710&lt;=Stimuli!$C$2),Stimuli!$A$2,IF(AND(A8710&gt;=Stimuli!$B$3,A8710&lt;=Stimuli!$C$3),Stimuli!$A$3,IF(AND(A8710&gt;=Stimuli!$B$4,A8710&lt;=Stimuli!$C$4),Stimuli!$A$4,"")))</f>
        <v>02 e.l.f. - Power Grip Styling (30.03s)</v>
      </c>
      <c r="I8710" s="6" t="n">
        <f aca="false">(B8710-B8709)/((A8710-A8709)/1000)</f>
        <v>0.937728937728878</v>
      </c>
      <c r="J8710" s="6" t="n">
        <f aca="false">IF(OR(B8710&lt;Rules!$B$2,B8710&gt;Rules!$B$3,ABS(I8710)&gt;Rules!$B$4,OR(B8711&lt;Rules!$B$2,B8711&gt;Rules!$B$3,ABS(I8711)&gt;Rules!$B$4)),1,0)</f>
        <v>0</v>
      </c>
      <c r="K8710" s="6" t="str">
        <f aca="false">IF(F8710=1,COUNTIF($F$2:F8710,1),"")</f>
        <v/>
      </c>
    </row>
    <row r="8711" customFormat="false" ht="15" hidden="false" customHeight="false" outlineLevel="0" collapsed="false">
      <c r="A8711" s="6" t="n">
        <v>68370.6805</v>
      </c>
      <c r="B8711" s="6" t="n">
        <v>2.10915750915751</v>
      </c>
      <c r="C8711" s="6" t="n">
        <v>84</v>
      </c>
      <c r="D8711" s="6" t="n">
        <v>-1</v>
      </c>
      <c r="E8711" s="6" t="n">
        <v>2.11355311355311</v>
      </c>
      <c r="F8711" s="6" t="n">
        <v>0</v>
      </c>
      <c r="G8711" s="6" t="n">
        <v>0</v>
      </c>
      <c r="H8711" s="6" t="str">
        <f aca="false">IF(AND(A8711&gt;=Stimuli!$B$2,A8711&lt;=Stimuli!$C$2),Stimuli!$A$2,IF(AND(A8711&gt;=Stimuli!$B$3,A8711&lt;=Stimuli!$C$3),Stimuli!$A$3,IF(AND(A8711&gt;=Stimuli!$B$4,A8711&lt;=Stimuli!$C$4),Stimuli!$A$4,"")))</f>
        <v>02 e.l.f. - Power Grip Styling (30.03s)</v>
      </c>
      <c r="I8711" s="6" t="n">
        <f aca="false">(B8711-B8710)/((A8711-A8710)/1000)</f>
        <v>-0.937728937728878</v>
      </c>
      <c r="J8711" s="6" t="n">
        <f aca="false">IF(OR(B8711&lt;Rules!$B$2,B8711&gt;Rules!$B$3,ABS(I8711)&gt;Rules!$B$4,OR(B8712&lt;Rules!$B$2,B8712&gt;Rules!$B$3,ABS(I8712)&gt;Rules!$B$4)),1,0)</f>
        <v>0</v>
      </c>
      <c r="K8711" s="6" t="str">
        <f aca="false">IF(F8711=1,COUNTIF($F$2:F8711,1),"")</f>
        <v/>
      </c>
    </row>
    <row r="8712" customFormat="false" ht="15" hidden="false" customHeight="false" outlineLevel="0" collapsed="false">
      <c r="A8712" s="6" t="n">
        <v>68378.493</v>
      </c>
      <c r="B8712" s="6" t="n">
        <v>2.11648351648352</v>
      </c>
      <c r="C8712" s="6" t="n">
        <v>84</v>
      </c>
      <c r="D8712" s="6" t="n">
        <v>-1</v>
      </c>
      <c r="E8712" s="6" t="n">
        <v>2.11355311355311</v>
      </c>
      <c r="F8712" s="6" t="n">
        <v>0</v>
      </c>
      <c r="G8712" s="6" t="n">
        <v>0</v>
      </c>
      <c r="H8712" s="6" t="str">
        <f aca="false">IF(AND(A8712&gt;=Stimuli!$B$2,A8712&lt;=Stimuli!$C$2),Stimuli!$A$2,IF(AND(A8712&gt;=Stimuli!$B$3,A8712&lt;=Stimuli!$C$3),Stimuli!$A$3,IF(AND(A8712&gt;=Stimuli!$B$4,A8712&lt;=Stimuli!$C$4),Stimuli!$A$4,"")))</f>
        <v>02 e.l.f. - Power Grip Styling (30.03s)</v>
      </c>
      <c r="I8712" s="6" t="n">
        <f aca="false">(B8712-B8711)/((A8712-A8711)/1000)</f>
        <v>0.937728937728878</v>
      </c>
      <c r="J8712" s="6" t="n">
        <f aca="false">IF(OR(B8712&lt;Rules!$B$2,B8712&gt;Rules!$B$3,ABS(I8712)&gt;Rules!$B$4,OR(B8713&lt;Rules!$B$2,B8713&gt;Rules!$B$3,ABS(I8713)&gt;Rules!$B$4)),1,0)</f>
        <v>0</v>
      </c>
      <c r="K8712" s="6" t="str">
        <f aca="false">IF(F8712=1,COUNTIF($F$2:F8712,1),"")</f>
        <v/>
      </c>
    </row>
    <row r="8713" customFormat="false" ht="15" hidden="false" customHeight="false" outlineLevel="0" collapsed="false">
      <c r="A8713" s="6" t="n">
        <v>68386.3055</v>
      </c>
      <c r="B8713" s="6" t="n">
        <v>2.10915750915751</v>
      </c>
      <c r="C8713" s="6" t="n">
        <v>84</v>
      </c>
      <c r="D8713" s="6" t="n">
        <v>-1</v>
      </c>
      <c r="E8713" s="6" t="n">
        <v>2.11208791208791</v>
      </c>
      <c r="F8713" s="6" t="n">
        <v>0</v>
      </c>
      <c r="G8713" s="6" t="n">
        <v>0</v>
      </c>
      <c r="H8713" s="6" t="str">
        <f aca="false">IF(AND(A8713&gt;=Stimuli!$B$2,A8713&lt;=Stimuli!$C$2),Stimuli!$A$2,IF(AND(A8713&gt;=Stimuli!$B$3,A8713&lt;=Stimuli!$C$3),Stimuli!$A$3,IF(AND(A8713&gt;=Stimuli!$B$4,A8713&lt;=Stimuli!$C$4),Stimuli!$A$4,"")))</f>
        <v>02 e.l.f. - Power Grip Styling (30.03s)</v>
      </c>
      <c r="I8713" s="6" t="n">
        <f aca="false">(B8713-B8712)/((A8713-A8712)/1000)</f>
        <v>-0.937728937728878</v>
      </c>
      <c r="J8713" s="6" t="n">
        <f aca="false">IF(OR(B8713&lt;Rules!$B$2,B8713&gt;Rules!$B$3,ABS(I8713)&gt;Rules!$B$4,OR(B8714&lt;Rules!$B$2,B8714&gt;Rules!$B$3,ABS(I8714)&gt;Rules!$B$4)),1,0)</f>
        <v>0</v>
      </c>
      <c r="K8713" s="6" t="str">
        <f aca="false">IF(F8713=1,COUNTIF($F$2:F8713,1),"")</f>
        <v/>
      </c>
    </row>
    <row r="8714" customFormat="false" ht="15" hidden="false" customHeight="false" outlineLevel="0" collapsed="false">
      <c r="A8714" s="6" t="n">
        <v>68394.118</v>
      </c>
      <c r="B8714" s="6" t="n">
        <v>2.11501831501832</v>
      </c>
      <c r="C8714" s="6" t="n">
        <v>84</v>
      </c>
      <c r="D8714" s="6" t="n">
        <v>-1</v>
      </c>
      <c r="E8714" s="6" t="n">
        <v>2.11208791208791</v>
      </c>
      <c r="F8714" s="6" t="n">
        <v>0</v>
      </c>
      <c r="G8714" s="6" t="n">
        <v>0</v>
      </c>
      <c r="H8714" s="6" t="str">
        <f aca="false">IF(AND(A8714&gt;=Stimuli!$B$2,A8714&lt;=Stimuli!$C$2),Stimuli!$A$2,IF(AND(A8714&gt;=Stimuli!$B$3,A8714&lt;=Stimuli!$C$3),Stimuli!$A$3,IF(AND(A8714&gt;=Stimuli!$B$4,A8714&lt;=Stimuli!$C$4),Stimuli!$A$4,"")))</f>
        <v>02 e.l.f. - Power Grip Styling (30.03s)</v>
      </c>
      <c r="I8714" s="6" t="n">
        <f aca="false">(B8714-B8713)/((A8714-A8713)/1000)</f>
        <v>0.750183150183148</v>
      </c>
      <c r="J8714" s="6" t="n">
        <f aca="false">IF(OR(B8714&lt;Rules!$B$2,B8714&gt;Rules!$B$3,ABS(I8714)&gt;Rules!$B$4,OR(B8715&lt;Rules!$B$2,B8715&gt;Rules!$B$3,ABS(I8715)&gt;Rules!$B$4)),1,0)</f>
        <v>0</v>
      </c>
      <c r="K8714" s="6" t="str">
        <f aca="false">IF(F8714=1,COUNTIF($F$2:F8714,1),"")</f>
        <v/>
      </c>
    </row>
    <row r="8715" customFormat="false" ht="15" hidden="false" customHeight="false" outlineLevel="0" collapsed="false">
      <c r="A8715" s="6" t="n">
        <v>68401.9305</v>
      </c>
      <c r="B8715" s="6" t="n">
        <v>2.11062271062271</v>
      </c>
      <c r="C8715" s="6" t="n">
        <v>84</v>
      </c>
      <c r="D8715" s="6" t="n">
        <v>-1</v>
      </c>
      <c r="E8715" s="6" t="n">
        <v>2.11208791208791</v>
      </c>
      <c r="F8715" s="6" t="n">
        <v>0</v>
      </c>
      <c r="G8715" s="6" t="n">
        <v>0</v>
      </c>
      <c r="H8715" s="6" t="str">
        <f aca="false">IF(AND(A8715&gt;=Stimuli!$B$2,A8715&lt;=Stimuli!$C$2),Stimuli!$A$2,IF(AND(A8715&gt;=Stimuli!$B$3,A8715&lt;=Stimuli!$C$3),Stimuli!$A$3,IF(AND(A8715&gt;=Stimuli!$B$4,A8715&lt;=Stimuli!$C$4),Stimuli!$A$4,"")))</f>
        <v>02 e.l.f. - Power Grip Styling (30.03s)</v>
      </c>
      <c r="I8715" s="6" t="n">
        <f aca="false">(B8715-B8714)/((A8715-A8714)/1000)</f>
        <v>-0.562637362637474</v>
      </c>
      <c r="J8715" s="6" t="n">
        <f aca="false">IF(OR(B8715&lt;Rules!$B$2,B8715&gt;Rules!$B$3,ABS(I8715)&gt;Rules!$B$4,OR(B8716&lt;Rules!$B$2,B8716&gt;Rules!$B$3,ABS(I8716)&gt;Rules!$B$4)),1,0)</f>
        <v>0</v>
      </c>
      <c r="K8715" s="6" t="str">
        <f aca="false">IF(F8715=1,COUNTIF($F$2:F8715,1),"")</f>
        <v/>
      </c>
    </row>
    <row r="8716" customFormat="false" ht="15" hidden="false" customHeight="false" outlineLevel="0" collapsed="false">
      <c r="A8716" s="6" t="n">
        <v>68409.743</v>
      </c>
      <c r="B8716" s="6" t="n">
        <v>2.11208791208791</v>
      </c>
      <c r="C8716" s="6" t="n">
        <v>84</v>
      </c>
      <c r="D8716" s="6" t="n">
        <v>-1</v>
      </c>
      <c r="E8716" s="6" t="n">
        <v>2.11208791208791</v>
      </c>
      <c r="F8716" s="6" t="n">
        <v>0</v>
      </c>
      <c r="G8716" s="6" t="n">
        <v>0</v>
      </c>
      <c r="H8716" s="6" t="str">
        <f aca="false">IF(AND(A8716&gt;=Stimuli!$B$2,A8716&lt;=Stimuli!$C$2),Stimuli!$A$2,IF(AND(A8716&gt;=Stimuli!$B$3,A8716&lt;=Stimuli!$C$3),Stimuli!$A$3,IF(AND(A8716&gt;=Stimuli!$B$4,A8716&lt;=Stimuli!$C$4),Stimuli!$A$4,"")))</f>
        <v>02 e.l.f. - Power Grip Styling (30.03s)</v>
      </c>
      <c r="I8716" s="6" t="n">
        <f aca="false">(B8716-B8715)/((A8716-A8715)/1000)</f>
        <v>0.187545787545901</v>
      </c>
      <c r="J8716" s="6" t="n">
        <f aca="false">IF(OR(B8716&lt;Rules!$B$2,B8716&gt;Rules!$B$3,ABS(I8716)&gt;Rules!$B$4,OR(B8717&lt;Rules!$B$2,B8717&gt;Rules!$B$3,ABS(I8717)&gt;Rules!$B$4)),1,0)</f>
        <v>0</v>
      </c>
      <c r="K8716" s="6" t="str">
        <f aca="false">IF(F8716=1,COUNTIF($F$2:F8716,1),"")</f>
        <v/>
      </c>
    </row>
    <row r="8717" customFormat="false" ht="15" hidden="false" customHeight="false" outlineLevel="0" collapsed="false">
      <c r="A8717" s="6" t="n">
        <v>68417.5555</v>
      </c>
      <c r="B8717" s="6" t="n">
        <v>2.11208791208791</v>
      </c>
      <c r="C8717" s="6" t="n">
        <v>84</v>
      </c>
      <c r="D8717" s="6" t="n">
        <v>-1</v>
      </c>
      <c r="E8717" s="6" t="n">
        <v>2.11208791208791</v>
      </c>
      <c r="F8717" s="6" t="n">
        <v>0</v>
      </c>
      <c r="G8717" s="6" t="n">
        <v>0</v>
      </c>
      <c r="H8717" s="6" t="str">
        <f aca="false">IF(AND(A8717&gt;=Stimuli!$B$2,A8717&lt;=Stimuli!$C$2),Stimuli!$A$2,IF(AND(A8717&gt;=Stimuli!$B$3,A8717&lt;=Stimuli!$C$3),Stimuli!$A$3,IF(AND(A8717&gt;=Stimuli!$B$4,A8717&lt;=Stimuli!$C$4),Stimuli!$A$4,"")))</f>
        <v>02 e.l.f. - Power Grip Styling (30.03s)</v>
      </c>
      <c r="I8717" s="6" t="n">
        <f aca="false">(B8717-B8716)/((A8717-A8716)/1000)</f>
        <v>0</v>
      </c>
      <c r="J8717" s="6" t="n">
        <f aca="false">IF(OR(B8717&lt;Rules!$B$2,B8717&gt;Rules!$B$3,ABS(I8717)&gt;Rules!$B$4,OR(B8718&lt;Rules!$B$2,B8718&gt;Rules!$B$3,ABS(I8718)&gt;Rules!$B$4)),1,0)</f>
        <v>0</v>
      </c>
      <c r="K8717" s="6" t="str">
        <f aca="false">IF(F8717=1,COUNTIF($F$2:F8717,1),"")</f>
        <v/>
      </c>
    </row>
    <row r="8718" customFormat="false" ht="15" hidden="false" customHeight="false" outlineLevel="0" collapsed="false">
      <c r="A8718" s="6" t="n">
        <v>68425.368</v>
      </c>
      <c r="B8718" s="6" t="n">
        <v>2.11062271062271</v>
      </c>
      <c r="C8718" s="6" t="n">
        <v>84</v>
      </c>
      <c r="D8718" s="6" t="n">
        <v>-1</v>
      </c>
      <c r="E8718" s="6" t="n">
        <v>2.11208791208791</v>
      </c>
      <c r="F8718" s="6" t="n">
        <v>0</v>
      </c>
      <c r="G8718" s="6" t="n">
        <v>0</v>
      </c>
      <c r="H8718" s="6" t="str">
        <f aca="false">IF(AND(A8718&gt;=Stimuli!$B$2,A8718&lt;=Stimuli!$C$2),Stimuli!$A$2,IF(AND(A8718&gt;=Stimuli!$B$3,A8718&lt;=Stimuli!$C$3),Stimuli!$A$3,IF(AND(A8718&gt;=Stimuli!$B$4,A8718&lt;=Stimuli!$C$4),Stimuli!$A$4,"")))</f>
        <v>02 e.l.f. - Power Grip Styling (30.03s)</v>
      </c>
      <c r="I8718" s="6" t="n">
        <f aca="false">(B8718-B8717)/((A8718-A8717)/1000)</f>
        <v>-0.187545787545901</v>
      </c>
      <c r="J8718" s="6" t="n">
        <f aca="false">IF(OR(B8718&lt;Rules!$B$2,B8718&gt;Rules!$B$3,ABS(I8718)&gt;Rules!$B$4,OR(B8719&lt;Rules!$B$2,B8719&gt;Rules!$B$3,ABS(I8719)&gt;Rules!$B$4)),1,0)</f>
        <v>0</v>
      </c>
      <c r="K8718" s="6" t="str">
        <f aca="false">IF(F8718=1,COUNTIF($F$2:F8718,1),"")</f>
        <v/>
      </c>
    </row>
    <row r="8719" customFormat="false" ht="15" hidden="false" customHeight="false" outlineLevel="0" collapsed="false">
      <c r="A8719" s="6" t="n">
        <v>68433.1805</v>
      </c>
      <c r="B8719" s="6" t="n">
        <v>2.11355311355311</v>
      </c>
      <c r="C8719" s="6" t="n">
        <v>84</v>
      </c>
      <c r="D8719" s="6" t="n">
        <v>-1</v>
      </c>
      <c r="E8719" s="6" t="n">
        <v>2.11208791208791</v>
      </c>
      <c r="F8719" s="6" t="n">
        <v>0</v>
      </c>
      <c r="G8719" s="6" t="n">
        <v>0</v>
      </c>
      <c r="H8719" s="6" t="str">
        <f aca="false">IF(AND(A8719&gt;=Stimuli!$B$2,A8719&lt;=Stimuli!$C$2),Stimuli!$A$2,IF(AND(A8719&gt;=Stimuli!$B$3,A8719&lt;=Stimuli!$C$3),Stimuli!$A$3,IF(AND(A8719&gt;=Stimuli!$B$4,A8719&lt;=Stimuli!$C$4),Stimuli!$A$4,"")))</f>
        <v>02 e.l.f. - Power Grip Styling (30.03s)</v>
      </c>
      <c r="I8719" s="6" t="n">
        <f aca="false">(B8719-B8718)/((A8719-A8718)/1000)</f>
        <v>0.375091575091631</v>
      </c>
      <c r="J8719" s="6" t="n">
        <f aca="false">IF(OR(B8719&lt;Rules!$B$2,B8719&gt;Rules!$B$3,ABS(I8719)&gt;Rules!$B$4,OR(B8720&lt;Rules!$B$2,B8720&gt;Rules!$B$3,ABS(I8720)&gt;Rules!$B$4)),1,0)</f>
        <v>0</v>
      </c>
      <c r="K8719" s="6" t="str">
        <f aca="false">IF(F8719=1,COUNTIF($F$2:F8719,1),"")</f>
        <v/>
      </c>
    </row>
    <row r="8720" customFormat="false" ht="15" hidden="false" customHeight="false" outlineLevel="0" collapsed="false">
      <c r="A8720" s="6" t="n">
        <v>68440.993</v>
      </c>
      <c r="B8720" s="6" t="n">
        <v>2.10915750915751</v>
      </c>
      <c r="C8720" s="6" t="n">
        <v>84</v>
      </c>
      <c r="D8720" s="6" t="n">
        <v>-1</v>
      </c>
      <c r="E8720" s="6" t="n">
        <v>2.11208791208791</v>
      </c>
      <c r="F8720" s="6" t="n">
        <v>0</v>
      </c>
      <c r="G8720" s="6" t="n">
        <v>0</v>
      </c>
      <c r="H8720" s="6" t="str">
        <f aca="false">IF(AND(A8720&gt;=Stimuli!$B$2,A8720&lt;=Stimuli!$C$2),Stimuli!$A$2,IF(AND(A8720&gt;=Stimuli!$B$3,A8720&lt;=Stimuli!$C$3),Stimuli!$A$3,IF(AND(A8720&gt;=Stimuli!$B$4,A8720&lt;=Stimuli!$C$4),Stimuli!$A$4,"")))</f>
        <v>02 e.l.f. - Power Grip Styling (30.03s)</v>
      </c>
      <c r="I8720" s="6" t="n">
        <f aca="false">(B8720-B8719)/((A8720-A8719)/1000)</f>
        <v>-0.562637362637304</v>
      </c>
      <c r="J8720" s="6" t="n">
        <f aca="false">IF(OR(B8720&lt;Rules!$B$2,B8720&gt;Rules!$B$3,ABS(I8720)&gt;Rules!$B$4,OR(B8721&lt;Rules!$B$2,B8721&gt;Rules!$B$3,ABS(I8721)&gt;Rules!$B$4)),1,0)</f>
        <v>0</v>
      </c>
      <c r="K8720" s="6" t="str">
        <f aca="false">IF(F8720=1,COUNTIF($F$2:F8720,1),"")</f>
        <v/>
      </c>
    </row>
    <row r="8721" customFormat="false" ht="15" hidden="false" customHeight="false" outlineLevel="0" collapsed="false">
      <c r="A8721" s="6" t="n">
        <v>68448.8055</v>
      </c>
      <c r="B8721" s="6" t="n">
        <v>2.11501831501832</v>
      </c>
      <c r="C8721" s="6" t="n">
        <v>84</v>
      </c>
      <c r="D8721" s="6" t="n">
        <v>-1</v>
      </c>
      <c r="E8721" s="6" t="n">
        <v>2.11062271062271</v>
      </c>
      <c r="F8721" s="6" t="n">
        <v>0</v>
      </c>
      <c r="G8721" s="6" t="n">
        <v>0</v>
      </c>
      <c r="H8721" s="6" t="str">
        <f aca="false">IF(AND(A8721&gt;=Stimuli!$B$2,A8721&lt;=Stimuli!$C$2),Stimuli!$A$2,IF(AND(A8721&gt;=Stimuli!$B$3,A8721&lt;=Stimuli!$C$3),Stimuli!$A$3,IF(AND(A8721&gt;=Stimuli!$B$4,A8721&lt;=Stimuli!$C$4),Stimuli!$A$4,"")))</f>
        <v>02 e.l.f. - Power Grip Styling (30.03s)</v>
      </c>
      <c r="I8721" s="6" t="n">
        <f aca="false">(B8721-B8720)/((A8721-A8720)/1000)</f>
        <v>0.750183150183148</v>
      </c>
      <c r="J8721" s="6" t="n">
        <f aca="false">IF(OR(B8721&lt;Rules!$B$2,B8721&gt;Rules!$B$3,ABS(I8721)&gt;Rules!$B$4,OR(B8722&lt;Rules!$B$2,B8722&gt;Rules!$B$3,ABS(I8722)&gt;Rules!$B$4)),1,0)</f>
        <v>0</v>
      </c>
      <c r="K8721" s="6" t="str">
        <f aca="false">IF(F8721=1,COUNTIF($F$2:F8721,1),"")</f>
        <v/>
      </c>
    </row>
    <row r="8722" customFormat="false" ht="15" hidden="false" customHeight="false" outlineLevel="0" collapsed="false">
      <c r="A8722" s="6" t="n">
        <v>68456.618</v>
      </c>
      <c r="B8722" s="6" t="n">
        <v>2.10769230769231</v>
      </c>
      <c r="C8722" s="6" t="n">
        <v>84</v>
      </c>
      <c r="D8722" s="6" t="n">
        <v>-1</v>
      </c>
      <c r="E8722" s="6" t="n">
        <v>2.11062271062271</v>
      </c>
      <c r="F8722" s="6" t="n">
        <v>0</v>
      </c>
      <c r="G8722" s="6" t="n">
        <v>0</v>
      </c>
      <c r="H8722" s="6" t="str">
        <f aca="false">IF(AND(A8722&gt;=Stimuli!$B$2,A8722&lt;=Stimuli!$C$2),Stimuli!$A$2,IF(AND(A8722&gt;=Stimuli!$B$3,A8722&lt;=Stimuli!$C$3),Stimuli!$A$3,IF(AND(A8722&gt;=Stimuli!$B$4,A8722&lt;=Stimuli!$C$4),Stimuli!$A$4,"")))</f>
        <v>02 e.l.f. - Power Grip Styling (30.03s)</v>
      </c>
      <c r="I8722" s="6" t="n">
        <f aca="false">(B8722-B8721)/((A8722-A8721)/1000)</f>
        <v>-0.937728937728878</v>
      </c>
      <c r="J8722" s="6" t="n">
        <f aca="false">IF(OR(B8722&lt;Rules!$B$2,B8722&gt;Rules!$B$3,ABS(I8722)&gt;Rules!$B$4,OR(B8723&lt;Rules!$B$2,B8723&gt;Rules!$B$3,ABS(I8723)&gt;Rules!$B$4)),1,0)</f>
        <v>0</v>
      </c>
      <c r="K8722" s="6" t="str">
        <f aca="false">IF(F8722=1,COUNTIF($F$2:F8722,1),"")</f>
        <v/>
      </c>
    </row>
    <row r="8723" customFormat="false" ht="15" hidden="false" customHeight="false" outlineLevel="0" collapsed="false">
      <c r="A8723" s="6" t="n">
        <v>68464.4305</v>
      </c>
      <c r="B8723" s="6" t="n">
        <v>2.11501831501832</v>
      </c>
      <c r="C8723" s="6" t="n">
        <v>84</v>
      </c>
      <c r="D8723" s="6" t="n">
        <v>-1</v>
      </c>
      <c r="E8723" s="6" t="n">
        <v>2.11062271062271</v>
      </c>
      <c r="F8723" s="6" t="n">
        <v>0</v>
      </c>
      <c r="G8723" s="6" t="n">
        <v>0</v>
      </c>
      <c r="H8723" s="6" t="str">
        <f aca="false">IF(AND(A8723&gt;=Stimuli!$B$2,A8723&lt;=Stimuli!$C$2),Stimuli!$A$2,IF(AND(A8723&gt;=Stimuli!$B$3,A8723&lt;=Stimuli!$C$3),Stimuli!$A$3,IF(AND(A8723&gt;=Stimuli!$B$4,A8723&lt;=Stimuli!$C$4),Stimuli!$A$4,"")))</f>
        <v>02 e.l.f. - Power Grip Styling (30.03s)</v>
      </c>
      <c r="I8723" s="6" t="n">
        <f aca="false">(B8723-B8722)/((A8723-A8722)/1000)</f>
        <v>0.937728937728878</v>
      </c>
      <c r="J8723" s="6" t="n">
        <f aca="false">IF(OR(B8723&lt;Rules!$B$2,B8723&gt;Rules!$B$3,ABS(I8723)&gt;Rules!$B$4,OR(B8724&lt;Rules!$B$2,B8724&gt;Rules!$B$3,ABS(I8724)&gt;Rules!$B$4)),1,0)</f>
        <v>0</v>
      </c>
      <c r="K8723" s="6" t="str">
        <f aca="false">IF(F8723=1,COUNTIF($F$2:F8723,1),"")</f>
        <v/>
      </c>
    </row>
    <row r="8724" customFormat="false" ht="15" hidden="false" customHeight="false" outlineLevel="0" collapsed="false">
      <c r="A8724" s="6" t="n">
        <v>68472.243</v>
      </c>
      <c r="B8724" s="6" t="n">
        <v>2.10622710622711</v>
      </c>
      <c r="C8724" s="6" t="n">
        <v>84</v>
      </c>
      <c r="D8724" s="6" t="n">
        <v>-1</v>
      </c>
      <c r="E8724" s="6" t="n">
        <v>2.11062271062271</v>
      </c>
      <c r="F8724" s="6" t="n">
        <v>0</v>
      </c>
      <c r="G8724" s="6" t="n">
        <v>0</v>
      </c>
      <c r="H8724" s="6" t="str">
        <f aca="false">IF(AND(A8724&gt;=Stimuli!$B$2,A8724&lt;=Stimuli!$C$2),Stimuli!$A$2,IF(AND(A8724&gt;=Stimuli!$B$3,A8724&lt;=Stimuli!$C$3),Stimuli!$A$3,IF(AND(A8724&gt;=Stimuli!$B$4,A8724&lt;=Stimuli!$C$4),Stimuli!$A$4,"")))</f>
        <v>02 e.l.f. - Power Grip Styling (30.03s)</v>
      </c>
      <c r="I8724" s="6" t="n">
        <f aca="false">(B8724-B8723)/((A8724-A8723)/1000)</f>
        <v>-1.12527472527478</v>
      </c>
      <c r="J8724" s="6" t="n">
        <f aca="false">IF(OR(B8724&lt;Rules!$B$2,B8724&gt;Rules!$B$3,ABS(I8724)&gt;Rules!$B$4,OR(B8725&lt;Rules!$B$2,B8725&gt;Rules!$B$3,ABS(I8725)&gt;Rules!$B$4)),1,0)</f>
        <v>0</v>
      </c>
      <c r="K8724" s="6" t="str">
        <f aca="false">IF(F8724=1,COUNTIF($F$2:F8724,1),"")</f>
        <v/>
      </c>
    </row>
    <row r="8725" customFormat="false" ht="15" hidden="false" customHeight="false" outlineLevel="0" collapsed="false">
      <c r="A8725" s="6" t="n">
        <v>68480.0555</v>
      </c>
      <c r="B8725" s="6" t="n">
        <v>2.11501831501832</v>
      </c>
      <c r="C8725" s="6" t="n">
        <v>84</v>
      </c>
      <c r="D8725" s="6" t="n">
        <v>-1</v>
      </c>
      <c r="E8725" s="6" t="n">
        <v>2.11062271062271</v>
      </c>
      <c r="F8725" s="6" t="n">
        <v>0</v>
      </c>
      <c r="G8725" s="6" t="n">
        <v>0</v>
      </c>
      <c r="H8725" s="6" t="str">
        <f aca="false">IF(AND(A8725&gt;=Stimuli!$B$2,A8725&lt;=Stimuli!$C$2),Stimuli!$A$2,IF(AND(A8725&gt;=Stimuli!$B$3,A8725&lt;=Stimuli!$C$3),Stimuli!$A$3,IF(AND(A8725&gt;=Stimuli!$B$4,A8725&lt;=Stimuli!$C$4),Stimuli!$A$4,"")))</f>
        <v>02 e.l.f. - Power Grip Styling (30.03s)</v>
      </c>
      <c r="I8725" s="6" t="n">
        <f aca="false">(B8725-B8724)/((A8725-A8724)/1000)</f>
        <v>1.12527472527478</v>
      </c>
      <c r="J8725" s="6" t="n">
        <f aca="false">IF(OR(B8725&lt;Rules!$B$2,B8725&gt;Rules!$B$3,ABS(I8725)&gt;Rules!$B$4,OR(B8726&lt;Rules!$B$2,B8726&gt;Rules!$B$3,ABS(I8726)&gt;Rules!$B$4)),1,0)</f>
        <v>0</v>
      </c>
      <c r="K8725" s="6" t="str">
        <f aca="false">IF(F8725=1,COUNTIF($F$2:F8725,1),"")</f>
        <v/>
      </c>
    </row>
    <row r="8726" customFormat="false" ht="15" hidden="false" customHeight="false" outlineLevel="0" collapsed="false">
      <c r="A8726" s="6" t="n">
        <v>68487.868</v>
      </c>
      <c r="B8726" s="6" t="n">
        <v>2.10622710622711</v>
      </c>
      <c r="C8726" s="6" t="n">
        <v>84</v>
      </c>
      <c r="D8726" s="6" t="n">
        <v>-1</v>
      </c>
      <c r="E8726" s="6" t="n">
        <v>2.11062271062271</v>
      </c>
      <c r="F8726" s="6" t="n">
        <v>0</v>
      </c>
      <c r="G8726" s="6" t="n">
        <v>0</v>
      </c>
      <c r="H8726" s="6" t="str">
        <f aca="false">IF(AND(A8726&gt;=Stimuli!$B$2,A8726&lt;=Stimuli!$C$2),Stimuli!$A$2,IF(AND(A8726&gt;=Stimuli!$B$3,A8726&lt;=Stimuli!$C$3),Stimuli!$A$3,IF(AND(A8726&gt;=Stimuli!$B$4,A8726&lt;=Stimuli!$C$4),Stimuli!$A$4,"")))</f>
        <v>02 e.l.f. - Power Grip Styling (30.03s)</v>
      </c>
      <c r="I8726" s="6" t="n">
        <f aca="false">(B8726-B8725)/((A8726-A8725)/1000)</f>
        <v>-1.12527472527478</v>
      </c>
      <c r="J8726" s="6" t="n">
        <f aca="false">IF(OR(B8726&lt;Rules!$B$2,B8726&gt;Rules!$B$3,ABS(I8726)&gt;Rules!$B$4,OR(B8727&lt;Rules!$B$2,B8727&gt;Rules!$B$3,ABS(I8727)&gt;Rules!$B$4)),1,0)</f>
        <v>0</v>
      </c>
      <c r="K8726" s="6" t="str">
        <f aca="false">IF(F8726=1,COUNTIF($F$2:F8726,1),"")</f>
        <v/>
      </c>
    </row>
    <row r="8727" customFormat="false" ht="15" hidden="false" customHeight="false" outlineLevel="0" collapsed="false">
      <c r="A8727" s="6" t="n">
        <v>68495.6805</v>
      </c>
      <c r="B8727" s="6" t="n">
        <v>2.11355311355311</v>
      </c>
      <c r="C8727" s="6" t="n">
        <v>84</v>
      </c>
      <c r="D8727" s="6" t="n">
        <v>-1</v>
      </c>
      <c r="E8727" s="6" t="n">
        <v>2.10915750915751</v>
      </c>
      <c r="F8727" s="6" t="n">
        <v>0</v>
      </c>
      <c r="G8727" s="6" t="n">
        <v>0</v>
      </c>
      <c r="H8727" s="6" t="str">
        <f aca="false">IF(AND(A8727&gt;=Stimuli!$B$2,A8727&lt;=Stimuli!$C$2),Stimuli!$A$2,IF(AND(A8727&gt;=Stimuli!$B$3,A8727&lt;=Stimuli!$C$3),Stimuli!$A$3,IF(AND(A8727&gt;=Stimuli!$B$4,A8727&lt;=Stimuli!$C$4),Stimuli!$A$4,"")))</f>
        <v>02 e.l.f. - Power Grip Styling (30.03s)</v>
      </c>
      <c r="I8727" s="6" t="n">
        <f aca="false">(B8727-B8726)/((A8727-A8726)/1000)</f>
        <v>0.937728937728934</v>
      </c>
      <c r="J8727" s="6" t="n">
        <f aca="false">IF(OR(B8727&lt;Rules!$B$2,B8727&gt;Rules!$B$3,ABS(I8727)&gt;Rules!$B$4,OR(B8728&lt;Rules!$B$2,B8728&gt;Rules!$B$3,ABS(I8728)&gt;Rules!$B$4)),1,0)</f>
        <v>0</v>
      </c>
      <c r="K8727" s="6" t="str">
        <f aca="false">IF(F8727=1,COUNTIF($F$2:F8727,1),"")</f>
        <v/>
      </c>
    </row>
    <row r="8728" customFormat="false" ht="15" hidden="false" customHeight="false" outlineLevel="0" collapsed="false">
      <c r="A8728" s="6" t="n">
        <v>68503.493</v>
      </c>
      <c r="B8728" s="6" t="n">
        <v>2.10622710622711</v>
      </c>
      <c r="C8728" s="6" t="n">
        <v>84</v>
      </c>
      <c r="D8728" s="6" t="n">
        <v>-1</v>
      </c>
      <c r="E8728" s="6" t="n">
        <v>2.10915750915751</v>
      </c>
      <c r="F8728" s="6" t="n">
        <v>0</v>
      </c>
      <c r="G8728" s="6" t="n">
        <v>0</v>
      </c>
      <c r="H8728" s="6" t="str">
        <f aca="false">IF(AND(A8728&gt;=Stimuli!$B$2,A8728&lt;=Stimuli!$C$2),Stimuli!$A$2,IF(AND(A8728&gt;=Stimuli!$B$3,A8728&lt;=Stimuli!$C$3),Stimuli!$A$3,IF(AND(A8728&gt;=Stimuli!$B$4,A8728&lt;=Stimuli!$C$4),Stimuli!$A$4,"")))</f>
        <v>02 e.l.f. - Power Grip Styling (30.03s)</v>
      </c>
      <c r="I8728" s="6" t="n">
        <f aca="false">(B8728-B8727)/((A8728-A8727)/1000)</f>
        <v>-0.937728937728934</v>
      </c>
      <c r="J8728" s="6" t="n">
        <f aca="false">IF(OR(B8728&lt;Rules!$B$2,B8728&gt;Rules!$B$3,ABS(I8728)&gt;Rules!$B$4,OR(B8729&lt;Rules!$B$2,B8729&gt;Rules!$B$3,ABS(I8729)&gt;Rules!$B$4)),1,0)</f>
        <v>0</v>
      </c>
      <c r="K8728" s="6" t="str">
        <f aca="false">IF(F8728=1,COUNTIF($F$2:F8728,1),"")</f>
        <v/>
      </c>
    </row>
    <row r="8729" customFormat="false" ht="15" hidden="false" customHeight="false" outlineLevel="0" collapsed="false">
      <c r="A8729" s="6" t="n">
        <v>68511.3055</v>
      </c>
      <c r="B8729" s="6" t="n">
        <v>2.11208791208791</v>
      </c>
      <c r="C8729" s="6" t="n">
        <v>84</v>
      </c>
      <c r="D8729" s="6" t="n">
        <v>-1</v>
      </c>
      <c r="E8729" s="6" t="n">
        <v>2.10915750915751</v>
      </c>
      <c r="F8729" s="6" t="n">
        <v>0</v>
      </c>
      <c r="G8729" s="6" t="n">
        <v>0</v>
      </c>
      <c r="H8729" s="6" t="str">
        <f aca="false">IF(AND(A8729&gt;=Stimuli!$B$2,A8729&lt;=Stimuli!$C$2),Stimuli!$A$2,IF(AND(A8729&gt;=Stimuli!$B$3,A8729&lt;=Stimuli!$C$3),Stimuli!$A$3,IF(AND(A8729&gt;=Stimuli!$B$4,A8729&lt;=Stimuli!$C$4),Stimuli!$A$4,"")))</f>
        <v>02 e.l.f. - Power Grip Styling (30.03s)</v>
      </c>
      <c r="I8729" s="6" t="n">
        <f aca="false">(B8729-B8728)/((A8729-A8728)/1000)</f>
        <v>0.750183150183204</v>
      </c>
      <c r="J8729" s="6" t="n">
        <f aca="false">IF(OR(B8729&lt;Rules!$B$2,B8729&gt;Rules!$B$3,ABS(I8729)&gt;Rules!$B$4,OR(B8730&lt;Rules!$B$2,B8730&gt;Rules!$B$3,ABS(I8730)&gt;Rules!$B$4)),1,0)</f>
        <v>0</v>
      </c>
      <c r="K8729" s="6" t="str">
        <f aca="false">IF(F8729=1,COUNTIF($F$2:F8729,1),"")</f>
        <v/>
      </c>
    </row>
    <row r="8730" customFormat="false" ht="15" hidden="false" customHeight="false" outlineLevel="0" collapsed="false">
      <c r="A8730" s="6" t="n">
        <v>68519.118</v>
      </c>
      <c r="B8730" s="6" t="n">
        <v>2.10769230769231</v>
      </c>
      <c r="C8730" s="6" t="n">
        <v>84</v>
      </c>
      <c r="D8730" s="6" t="n">
        <v>-1</v>
      </c>
      <c r="E8730" s="6" t="n">
        <v>2.10915750915751</v>
      </c>
      <c r="F8730" s="6" t="n">
        <v>0</v>
      </c>
      <c r="G8730" s="6" t="n">
        <v>0</v>
      </c>
      <c r="H8730" s="6" t="str">
        <f aca="false">IF(AND(A8730&gt;=Stimuli!$B$2,A8730&lt;=Stimuli!$C$2),Stimuli!$A$2,IF(AND(A8730&gt;=Stimuli!$B$3,A8730&lt;=Stimuli!$C$3),Stimuli!$A$3,IF(AND(A8730&gt;=Stimuli!$B$4,A8730&lt;=Stimuli!$C$4),Stimuli!$A$4,"")))</f>
        <v>02 e.l.f. - Power Grip Styling (30.03s)</v>
      </c>
      <c r="I8730" s="6" t="n">
        <f aca="false">(B8730-B8729)/((A8730-A8729)/1000)</f>
        <v>-0.562637362637304</v>
      </c>
      <c r="J8730" s="6" t="n">
        <f aca="false">IF(OR(B8730&lt;Rules!$B$2,B8730&gt;Rules!$B$3,ABS(I8730)&gt;Rules!$B$4,OR(B8731&lt;Rules!$B$2,B8731&gt;Rules!$B$3,ABS(I8731)&gt;Rules!$B$4)),1,0)</f>
        <v>0</v>
      </c>
      <c r="K8730" s="6" t="str">
        <f aca="false">IF(F8730=1,COUNTIF($F$2:F8730,1),"")</f>
        <v/>
      </c>
    </row>
    <row r="8731" customFormat="false" ht="15" hidden="false" customHeight="false" outlineLevel="0" collapsed="false">
      <c r="A8731" s="6" t="n">
        <v>68526.9305</v>
      </c>
      <c r="B8731" s="6" t="n">
        <v>2.11062271062271</v>
      </c>
      <c r="C8731" s="6" t="n">
        <v>84</v>
      </c>
      <c r="D8731" s="6" t="n">
        <v>-1</v>
      </c>
      <c r="E8731" s="6" t="n">
        <v>2.10915750915751</v>
      </c>
      <c r="F8731" s="6" t="n">
        <v>0</v>
      </c>
      <c r="G8731" s="6" t="n">
        <v>0</v>
      </c>
      <c r="H8731" s="6" t="str">
        <f aca="false">IF(AND(A8731&gt;=Stimuli!$B$2,A8731&lt;=Stimuli!$C$2),Stimuli!$A$2,IF(AND(A8731&gt;=Stimuli!$B$3,A8731&lt;=Stimuli!$C$3),Stimuli!$A$3,IF(AND(A8731&gt;=Stimuli!$B$4,A8731&lt;=Stimuli!$C$4),Stimuli!$A$4,"")))</f>
        <v>02 e.l.f. - Power Grip Styling (30.03s)</v>
      </c>
      <c r="I8731" s="6" t="n">
        <f aca="false">(B8731-B8730)/((A8731-A8730)/1000)</f>
        <v>0.375091575091403</v>
      </c>
      <c r="J8731" s="6" t="n">
        <f aca="false">IF(OR(B8731&lt;Rules!$B$2,B8731&gt;Rules!$B$3,ABS(I8731)&gt;Rules!$B$4,OR(B8732&lt;Rules!$B$2,B8732&gt;Rules!$B$3,ABS(I8732)&gt;Rules!$B$4)),1,0)</f>
        <v>0</v>
      </c>
      <c r="K8731" s="6" t="str">
        <f aca="false">IF(F8731=1,COUNTIF($F$2:F8731,1),"")</f>
        <v/>
      </c>
    </row>
    <row r="8732" customFormat="false" ht="15" hidden="false" customHeight="false" outlineLevel="0" collapsed="false">
      <c r="A8732" s="6" t="n">
        <v>68534.743</v>
      </c>
      <c r="B8732" s="6" t="n">
        <v>2.10769230769231</v>
      </c>
      <c r="C8732" s="6" t="n">
        <v>84</v>
      </c>
      <c r="D8732" s="6" t="n">
        <v>-1</v>
      </c>
      <c r="E8732" s="6" t="n">
        <v>2.10915750915751</v>
      </c>
      <c r="F8732" s="6" t="n">
        <v>0</v>
      </c>
      <c r="G8732" s="6" t="n">
        <v>0</v>
      </c>
      <c r="H8732" s="6" t="str">
        <f aca="false">IF(AND(A8732&gt;=Stimuli!$B$2,A8732&lt;=Stimuli!$C$2),Stimuli!$A$2,IF(AND(A8732&gt;=Stimuli!$B$3,A8732&lt;=Stimuli!$C$3),Stimuli!$A$3,IF(AND(A8732&gt;=Stimuli!$B$4,A8732&lt;=Stimuli!$C$4),Stimuli!$A$4,"")))</f>
        <v>02 e.l.f. - Power Grip Styling (30.03s)</v>
      </c>
      <c r="I8732" s="6" t="n">
        <f aca="false">(B8732-B8731)/((A8732-A8731)/1000)</f>
        <v>-0.375091575091403</v>
      </c>
      <c r="J8732" s="6" t="n">
        <f aca="false">IF(OR(B8732&lt;Rules!$B$2,B8732&gt;Rules!$B$3,ABS(I8732)&gt;Rules!$B$4,OR(B8733&lt;Rules!$B$2,B8733&gt;Rules!$B$3,ABS(I8733)&gt;Rules!$B$4)),1,0)</f>
        <v>0</v>
      </c>
      <c r="K8732" s="6" t="str">
        <f aca="false">IF(F8732=1,COUNTIF($F$2:F8732,1),"")</f>
        <v/>
      </c>
    </row>
    <row r="8733" customFormat="false" ht="15" hidden="false" customHeight="false" outlineLevel="0" collapsed="false">
      <c r="A8733" s="6" t="n">
        <v>68542.5555</v>
      </c>
      <c r="B8733" s="6" t="n">
        <v>2.10915750915751</v>
      </c>
      <c r="C8733" s="6" t="n">
        <v>84</v>
      </c>
      <c r="D8733" s="6" t="n">
        <v>-1</v>
      </c>
      <c r="E8733" s="6" t="n">
        <v>2.10915750915751</v>
      </c>
      <c r="F8733" s="6" t="n">
        <v>0</v>
      </c>
      <c r="G8733" s="6" t="n">
        <v>0</v>
      </c>
      <c r="H8733" s="6" t="str">
        <f aca="false">IF(AND(A8733&gt;=Stimuli!$B$2,A8733&lt;=Stimuli!$C$2),Stimuli!$A$2,IF(AND(A8733&gt;=Stimuli!$B$3,A8733&lt;=Stimuli!$C$3),Stimuli!$A$3,IF(AND(A8733&gt;=Stimuli!$B$4,A8733&lt;=Stimuli!$C$4),Stimuli!$A$4,"")))</f>
        <v>02 e.l.f. - Power Grip Styling (30.03s)</v>
      </c>
      <c r="I8733" s="6" t="n">
        <f aca="false">(B8733-B8732)/((A8733-A8732)/1000)</f>
        <v>0.18754578754573</v>
      </c>
      <c r="J8733" s="6" t="n">
        <f aca="false">IF(OR(B8733&lt;Rules!$B$2,B8733&gt;Rules!$B$3,ABS(I8733)&gt;Rules!$B$4,OR(B8734&lt;Rules!$B$2,B8734&gt;Rules!$B$3,ABS(I8734)&gt;Rules!$B$4)),1,0)</f>
        <v>0</v>
      </c>
      <c r="K8733" s="6" t="str">
        <f aca="false">IF(F8733=1,COUNTIF($F$2:F8733,1),"")</f>
        <v/>
      </c>
    </row>
    <row r="8734" customFormat="false" ht="15" hidden="false" customHeight="false" outlineLevel="0" collapsed="false">
      <c r="A8734" s="6" t="n">
        <v>68550.368</v>
      </c>
      <c r="B8734" s="6" t="n">
        <v>2.10915750915751</v>
      </c>
      <c r="C8734" s="6" t="n">
        <v>84</v>
      </c>
      <c r="D8734" s="6" t="n">
        <v>-1</v>
      </c>
      <c r="E8734" s="6" t="n">
        <v>2.10915750915751</v>
      </c>
      <c r="F8734" s="6" t="n">
        <v>0</v>
      </c>
      <c r="G8734" s="6" t="n">
        <v>0</v>
      </c>
      <c r="H8734" s="6" t="str">
        <f aca="false">IF(AND(A8734&gt;=Stimuli!$B$2,A8734&lt;=Stimuli!$C$2),Stimuli!$A$2,IF(AND(A8734&gt;=Stimuli!$B$3,A8734&lt;=Stimuli!$C$3),Stimuli!$A$3,IF(AND(A8734&gt;=Stimuli!$B$4,A8734&lt;=Stimuli!$C$4),Stimuli!$A$4,"")))</f>
        <v>02 e.l.f. - Power Grip Styling (30.03s)</v>
      </c>
      <c r="I8734" s="6" t="n">
        <f aca="false">(B8734-B8733)/((A8734-A8733)/1000)</f>
        <v>0</v>
      </c>
      <c r="J8734" s="6" t="n">
        <f aca="false">IF(OR(B8734&lt;Rules!$B$2,B8734&gt;Rules!$B$3,ABS(I8734)&gt;Rules!$B$4,OR(B8735&lt;Rules!$B$2,B8735&gt;Rules!$B$3,ABS(I8735)&gt;Rules!$B$4)),1,0)</f>
        <v>0</v>
      </c>
      <c r="K8734" s="6" t="str">
        <f aca="false">IF(F8734=1,COUNTIF($F$2:F8734,1),"")</f>
        <v/>
      </c>
    </row>
    <row r="8735" customFormat="false" ht="15" hidden="false" customHeight="false" outlineLevel="0" collapsed="false">
      <c r="A8735" s="6" t="n">
        <v>68558.1805</v>
      </c>
      <c r="B8735" s="6" t="n">
        <v>2.10769230769231</v>
      </c>
      <c r="C8735" s="6" t="n">
        <v>84</v>
      </c>
      <c r="D8735" s="6" t="n">
        <v>-1</v>
      </c>
      <c r="E8735" s="6" t="n">
        <v>2.10915750915751</v>
      </c>
      <c r="F8735" s="6" t="n">
        <v>0</v>
      </c>
      <c r="G8735" s="6" t="n">
        <v>0</v>
      </c>
      <c r="H8735" s="6" t="str">
        <f aca="false">IF(AND(A8735&gt;=Stimuli!$B$2,A8735&lt;=Stimuli!$C$2),Stimuli!$A$2,IF(AND(A8735&gt;=Stimuli!$B$3,A8735&lt;=Stimuli!$C$3),Stimuli!$A$3,IF(AND(A8735&gt;=Stimuli!$B$4,A8735&lt;=Stimuli!$C$4),Stimuli!$A$4,"")))</f>
        <v>02 e.l.f. - Power Grip Styling (30.03s)</v>
      </c>
      <c r="I8735" s="6" t="n">
        <f aca="false">(B8735-B8734)/((A8735-A8734)/1000)</f>
        <v>-0.18754578754573</v>
      </c>
      <c r="J8735" s="6" t="n">
        <f aca="false">IF(OR(B8735&lt;Rules!$B$2,B8735&gt;Rules!$B$3,ABS(I8735)&gt;Rules!$B$4,OR(B8736&lt;Rules!$B$2,B8736&gt;Rules!$B$3,ABS(I8736)&gt;Rules!$B$4)),1,0)</f>
        <v>0</v>
      </c>
      <c r="K8735" s="6" t="str">
        <f aca="false">IF(F8735=1,COUNTIF($F$2:F8735,1),"")</f>
        <v/>
      </c>
    </row>
    <row r="8736" customFormat="false" ht="15" hidden="false" customHeight="false" outlineLevel="0" collapsed="false">
      <c r="A8736" s="6" t="n">
        <v>68565.993</v>
      </c>
      <c r="B8736" s="6" t="n">
        <v>2.11062271062271</v>
      </c>
      <c r="C8736" s="6" t="n">
        <v>84</v>
      </c>
      <c r="D8736" s="6" t="n">
        <v>-1</v>
      </c>
      <c r="E8736" s="6" t="n">
        <v>2.10915750915751</v>
      </c>
      <c r="F8736" s="6" t="n">
        <v>0</v>
      </c>
      <c r="G8736" s="6" t="n">
        <v>0</v>
      </c>
      <c r="H8736" s="6" t="str">
        <f aca="false">IF(AND(A8736&gt;=Stimuli!$B$2,A8736&lt;=Stimuli!$C$2),Stimuli!$A$2,IF(AND(A8736&gt;=Stimuli!$B$3,A8736&lt;=Stimuli!$C$3),Stimuli!$A$3,IF(AND(A8736&gt;=Stimuli!$B$4,A8736&lt;=Stimuli!$C$4),Stimuli!$A$4,"")))</f>
        <v>02 e.l.f. - Power Grip Styling (30.03s)</v>
      </c>
      <c r="I8736" s="6" t="n">
        <f aca="false">(B8736-B8735)/((A8736-A8735)/1000)</f>
        <v>0.375091575091403</v>
      </c>
      <c r="J8736" s="6" t="n">
        <f aca="false">IF(OR(B8736&lt;Rules!$B$2,B8736&gt;Rules!$B$3,ABS(I8736)&gt;Rules!$B$4,OR(B8737&lt;Rules!$B$2,B8737&gt;Rules!$B$3,ABS(I8737)&gt;Rules!$B$4)),1,0)</f>
        <v>0</v>
      </c>
      <c r="K8736" s="6" t="str">
        <f aca="false">IF(F8736=1,COUNTIF($F$2:F8736,1),"")</f>
        <v/>
      </c>
    </row>
    <row r="8737" customFormat="false" ht="15" hidden="false" customHeight="false" outlineLevel="0" collapsed="false">
      <c r="A8737" s="6" t="n">
        <v>68573.8055</v>
      </c>
      <c r="B8737" s="6" t="n">
        <v>2.10622710622711</v>
      </c>
      <c r="C8737" s="6" t="n">
        <v>84</v>
      </c>
      <c r="D8737" s="6" t="n">
        <v>-1</v>
      </c>
      <c r="E8737" s="6" t="n">
        <v>2.10915750915751</v>
      </c>
      <c r="F8737" s="6" t="n">
        <v>0</v>
      </c>
      <c r="G8737" s="6" t="n">
        <v>0</v>
      </c>
      <c r="H8737" s="6" t="str">
        <f aca="false">IF(AND(A8737&gt;=Stimuli!$B$2,A8737&lt;=Stimuli!$C$2),Stimuli!$A$2,IF(AND(A8737&gt;=Stimuli!$B$3,A8737&lt;=Stimuli!$C$3),Stimuli!$A$3,IF(AND(A8737&gt;=Stimuli!$B$4,A8737&lt;=Stimuli!$C$4),Stimuli!$A$4,"")))</f>
        <v>02 e.l.f. - Power Grip Styling (30.03s)</v>
      </c>
      <c r="I8737" s="6" t="n">
        <f aca="false">(B8737-B8736)/((A8737-A8736)/1000)</f>
        <v>-0.562637362637304</v>
      </c>
      <c r="J8737" s="6" t="n">
        <f aca="false">IF(OR(B8737&lt;Rules!$B$2,B8737&gt;Rules!$B$3,ABS(I8737)&gt;Rules!$B$4,OR(B8738&lt;Rules!$B$2,B8738&gt;Rules!$B$3,ABS(I8738)&gt;Rules!$B$4)),1,0)</f>
        <v>0</v>
      </c>
      <c r="K8737" s="6" t="str">
        <f aca="false">IF(F8737=1,COUNTIF($F$2:F8737,1),"")</f>
        <v/>
      </c>
    </row>
    <row r="8738" customFormat="false" ht="15" hidden="false" customHeight="false" outlineLevel="0" collapsed="false">
      <c r="A8738" s="6" t="n">
        <v>68581.618</v>
      </c>
      <c r="B8738" s="6" t="n">
        <v>2.11208791208791</v>
      </c>
      <c r="C8738" s="6" t="n">
        <v>84</v>
      </c>
      <c r="D8738" s="6" t="n">
        <v>-1</v>
      </c>
      <c r="E8738" s="6" t="n">
        <v>2.10915750915751</v>
      </c>
      <c r="F8738" s="6" t="n">
        <v>0</v>
      </c>
      <c r="G8738" s="6" t="n">
        <v>0</v>
      </c>
      <c r="H8738" s="6" t="str">
        <f aca="false">IF(AND(A8738&gt;=Stimuli!$B$2,A8738&lt;=Stimuli!$C$2),Stimuli!$A$2,IF(AND(A8738&gt;=Stimuli!$B$3,A8738&lt;=Stimuli!$C$3),Stimuli!$A$3,IF(AND(A8738&gt;=Stimuli!$B$4,A8738&lt;=Stimuli!$C$4),Stimuli!$A$4,"")))</f>
        <v>02 e.l.f. - Power Grip Styling (30.03s)</v>
      </c>
      <c r="I8738" s="6" t="n">
        <f aca="false">(B8738-B8737)/((A8738-A8737)/1000)</f>
        <v>0.750183150183204</v>
      </c>
      <c r="J8738" s="6" t="n">
        <f aca="false">IF(OR(B8738&lt;Rules!$B$2,B8738&gt;Rules!$B$3,ABS(I8738)&gt;Rules!$B$4,OR(B8739&lt;Rules!$B$2,B8739&gt;Rules!$B$3,ABS(I8739)&gt;Rules!$B$4)),1,0)</f>
        <v>0</v>
      </c>
      <c r="K8738" s="6" t="str">
        <f aca="false">IF(F8738=1,COUNTIF($F$2:F8738,1),"")</f>
        <v/>
      </c>
    </row>
    <row r="8739" customFormat="false" ht="15" hidden="false" customHeight="false" outlineLevel="0" collapsed="false">
      <c r="A8739" s="6" t="n">
        <v>68589.4305</v>
      </c>
      <c r="B8739" s="6" t="n">
        <v>2.1047619047619</v>
      </c>
      <c r="C8739" s="6" t="n">
        <v>84</v>
      </c>
      <c r="D8739" s="6" t="n">
        <v>-1</v>
      </c>
      <c r="E8739" s="6" t="n">
        <v>2.10769230769231</v>
      </c>
      <c r="F8739" s="6" t="n">
        <v>0</v>
      </c>
      <c r="G8739" s="6" t="n">
        <v>0</v>
      </c>
      <c r="H8739" s="6" t="str">
        <f aca="false">IF(AND(A8739&gt;=Stimuli!$B$2,A8739&lt;=Stimuli!$C$2),Stimuli!$A$2,IF(AND(A8739&gt;=Stimuli!$B$3,A8739&lt;=Stimuli!$C$3),Stimuli!$A$3,IF(AND(A8739&gt;=Stimuli!$B$4,A8739&lt;=Stimuli!$C$4),Stimuli!$A$4,"")))</f>
        <v>02 e.l.f. - Power Grip Styling (30.03s)</v>
      </c>
      <c r="I8739" s="6" t="n">
        <f aca="false">(B8739-B8738)/((A8739-A8738)/1000)</f>
        <v>-0.937728937729048</v>
      </c>
      <c r="J8739" s="6" t="n">
        <f aca="false">IF(OR(B8739&lt;Rules!$B$2,B8739&gt;Rules!$B$3,ABS(I8739)&gt;Rules!$B$4,OR(B8740&lt;Rules!$B$2,B8740&gt;Rules!$B$3,ABS(I8740)&gt;Rules!$B$4)),1,0)</f>
        <v>0</v>
      </c>
      <c r="K8739" s="6" t="str">
        <f aca="false">IF(F8739=1,COUNTIF($F$2:F8739,1),"")</f>
        <v/>
      </c>
    </row>
    <row r="8740" customFormat="false" ht="15" hidden="false" customHeight="false" outlineLevel="0" collapsed="false">
      <c r="A8740" s="6" t="n">
        <v>68597.243</v>
      </c>
      <c r="B8740" s="6" t="n">
        <v>2.11208791208791</v>
      </c>
      <c r="C8740" s="6" t="n">
        <v>84</v>
      </c>
      <c r="D8740" s="6" t="n">
        <v>-1</v>
      </c>
      <c r="E8740" s="6" t="n">
        <v>2.10769230769231</v>
      </c>
      <c r="F8740" s="6" t="n">
        <v>0</v>
      </c>
      <c r="G8740" s="6" t="n">
        <v>0</v>
      </c>
      <c r="H8740" s="6" t="str">
        <f aca="false">IF(AND(A8740&gt;=Stimuli!$B$2,A8740&lt;=Stimuli!$C$2),Stimuli!$A$2,IF(AND(A8740&gt;=Stimuli!$B$3,A8740&lt;=Stimuli!$C$3),Stimuli!$A$3,IF(AND(A8740&gt;=Stimuli!$B$4,A8740&lt;=Stimuli!$C$4),Stimuli!$A$4,"")))</f>
        <v>02 e.l.f. - Power Grip Styling (30.03s)</v>
      </c>
      <c r="I8740" s="6" t="n">
        <f aca="false">(B8740-B8739)/((A8740-A8739)/1000)</f>
        <v>0.937728937729048</v>
      </c>
      <c r="J8740" s="6" t="n">
        <f aca="false">IF(OR(B8740&lt;Rules!$B$2,B8740&gt;Rules!$B$3,ABS(I8740)&gt;Rules!$B$4,OR(B8741&lt;Rules!$B$2,B8741&gt;Rules!$B$3,ABS(I8741)&gt;Rules!$B$4)),1,0)</f>
        <v>0</v>
      </c>
      <c r="K8740" s="6" t="str">
        <f aca="false">IF(F8740=1,COUNTIF($F$2:F8740,1),"")</f>
        <v/>
      </c>
    </row>
    <row r="8741" customFormat="false" ht="15" hidden="false" customHeight="false" outlineLevel="0" collapsed="false">
      <c r="A8741" s="6" t="n">
        <v>68605.0555</v>
      </c>
      <c r="B8741" s="6" t="n">
        <v>2.1047619047619</v>
      </c>
      <c r="C8741" s="6" t="n">
        <v>84</v>
      </c>
      <c r="D8741" s="6" t="n">
        <v>-1</v>
      </c>
      <c r="E8741" s="6" t="n">
        <v>2.10769230769231</v>
      </c>
      <c r="F8741" s="6" t="n">
        <v>0</v>
      </c>
      <c r="G8741" s="6" t="n">
        <v>0</v>
      </c>
      <c r="H8741" s="6" t="str">
        <f aca="false">IF(AND(A8741&gt;=Stimuli!$B$2,A8741&lt;=Stimuli!$C$2),Stimuli!$A$2,IF(AND(A8741&gt;=Stimuli!$B$3,A8741&lt;=Stimuli!$C$3),Stimuli!$A$3,IF(AND(A8741&gt;=Stimuli!$B$4,A8741&lt;=Stimuli!$C$4),Stimuli!$A$4,"")))</f>
        <v>02 e.l.f. - Power Grip Styling (30.03s)</v>
      </c>
      <c r="I8741" s="6" t="n">
        <f aca="false">(B8741-B8740)/((A8741-A8740)/1000)</f>
        <v>-0.937728937729048</v>
      </c>
      <c r="J8741" s="6" t="n">
        <f aca="false">IF(OR(B8741&lt;Rules!$B$2,B8741&gt;Rules!$B$3,ABS(I8741)&gt;Rules!$B$4,OR(B8742&lt;Rules!$B$2,B8742&gt;Rules!$B$3,ABS(I8742)&gt;Rules!$B$4)),1,0)</f>
        <v>0</v>
      </c>
      <c r="K8741" s="6" t="str">
        <f aca="false">IF(F8741=1,COUNTIF($F$2:F8741,1),"")</f>
        <v/>
      </c>
    </row>
    <row r="8742" customFormat="false" ht="15" hidden="false" customHeight="false" outlineLevel="0" collapsed="false">
      <c r="A8742" s="6" t="n">
        <v>68612.868</v>
      </c>
      <c r="B8742" s="6" t="n">
        <v>2.11208791208791</v>
      </c>
      <c r="C8742" s="6" t="n">
        <v>84</v>
      </c>
      <c r="D8742" s="6" t="n">
        <v>-1</v>
      </c>
      <c r="E8742" s="6" t="n">
        <v>2.10769230769231</v>
      </c>
      <c r="F8742" s="6" t="n">
        <v>0</v>
      </c>
      <c r="G8742" s="6" t="n">
        <v>0</v>
      </c>
      <c r="H8742" s="6" t="str">
        <f aca="false">IF(AND(A8742&gt;=Stimuli!$B$2,A8742&lt;=Stimuli!$C$2),Stimuli!$A$2,IF(AND(A8742&gt;=Stimuli!$B$3,A8742&lt;=Stimuli!$C$3),Stimuli!$A$3,IF(AND(A8742&gt;=Stimuli!$B$4,A8742&lt;=Stimuli!$C$4),Stimuli!$A$4,"")))</f>
        <v>02 e.l.f. - Power Grip Styling (30.03s)</v>
      </c>
      <c r="I8742" s="6" t="n">
        <f aca="false">(B8742-B8741)/((A8742-A8741)/1000)</f>
        <v>0.937728937729048</v>
      </c>
      <c r="J8742" s="6" t="n">
        <f aca="false">IF(OR(B8742&lt;Rules!$B$2,B8742&gt;Rules!$B$3,ABS(I8742)&gt;Rules!$B$4,OR(B8743&lt;Rules!$B$2,B8743&gt;Rules!$B$3,ABS(I8743)&gt;Rules!$B$4)),1,0)</f>
        <v>0</v>
      </c>
      <c r="K8742" s="6" t="str">
        <f aca="false">IF(F8742=1,COUNTIF($F$2:F8742,1),"")</f>
        <v/>
      </c>
    </row>
    <row r="8743" customFormat="false" ht="15" hidden="false" customHeight="false" outlineLevel="0" collapsed="false">
      <c r="A8743" s="6" t="n">
        <v>68620.6805</v>
      </c>
      <c r="B8743" s="6" t="n">
        <v>2.1032967032967</v>
      </c>
      <c r="C8743" s="6" t="n">
        <v>84</v>
      </c>
      <c r="D8743" s="6" t="n">
        <v>-1</v>
      </c>
      <c r="E8743" s="6" t="n">
        <v>2.10769230769231</v>
      </c>
      <c r="F8743" s="6" t="n">
        <v>0</v>
      </c>
      <c r="G8743" s="6" t="n">
        <v>0</v>
      </c>
      <c r="H8743" s="6" t="str">
        <f aca="false">IF(AND(A8743&gt;=Stimuli!$B$2,A8743&lt;=Stimuli!$C$2),Stimuli!$A$2,IF(AND(A8743&gt;=Stimuli!$B$3,A8743&lt;=Stimuli!$C$3),Stimuli!$A$3,IF(AND(A8743&gt;=Stimuli!$B$4,A8743&lt;=Stimuli!$C$4),Stimuli!$A$4,"")))</f>
        <v>02 e.l.f. - Power Grip Styling (30.03s)</v>
      </c>
      <c r="I8743" s="6" t="n">
        <f aca="false">(B8743-B8742)/((A8743-A8742)/1000)</f>
        <v>-1.12527472527478</v>
      </c>
      <c r="J8743" s="6" t="n">
        <f aca="false">IF(OR(B8743&lt;Rules!$B$2,B8743&gt;Rules!$B$3,ABS(I8743)&gt;Rules!$B$4,OR(B8744&lt;Rules!$B$2,B8744&gt;Rules!$B$3,ABS(I8744)&gt;Rules!$B$4)),1,0)</f>
        <v>0</v>
      </c>
      <c r="K8743" s="6" t="str">
        <f aca="false">IF(F8743=1,COUNTIF($F$2:F8743,1),"")</f>
        <v/>
      </c>
    </row>
    <row r="8744" customFormat="false" ht="15" hidden="false" customHeight="false" outlineLevel="0" collapsed="false">
      <c r="A8744" s="6" t="n">
        <v>68628.493</v>
      </c>
      <c r="B8744" s="6" t="n">
        <v>2.11062271062271</v>
      </c>
      <c r="C8744" s="6" t="n">
        <v>84</v>
      </c>
      <c r="D8744" s="6" t="n">
        <v>-1</v>
      </c>
      <c r="E8744" s="6" t="n">
        <v>2.10769230769231</v>
      </c>
      <c r="F8744" s="6" t="n">
        <v>0</v>
      </c>
      <c r="G8744" s="6" t="n">
        <v>0</v>
      </c>
      <c r="H8744" s="6" t="str">
        <f aca="false">IF(AND(A8744&gt;=Stimuli!$B$2,A8744&lt;=Stimuli!$C$2),Stimuli!$A$2,IF(AND(A8744&gt;=Stimuli!$B$3,A8744&lt;=Stimuli!$C$3),Stimuli!$A$3,IF(AND(A8744&gt;=Stimuli!$B$4,A8744&lt;=Stimuli!$C$4),Stimuli!$A$4,"")))</f>
        <v>02 e.l.f. - Power Grip Styling (30.03s)</v>
      </c>
      <c r="I8744" s="6" t="n">
        <f aca="false">(B8744-B8743)/((A8744-A8743)/1000)</f>
        <v>0.937728937728878</v>
      </c>
      <c r="J8744" s="6" t="n">
        <f aca="false">IF(OR(B8744&lt;Rules!$B$2,B8744&gt;Rules!$B$3,ABS(I8744)&gt;Rules!$B$4,OR(B8745&lt;Rules!$B$2,B8745&gt;Rules!$B$3,ABS(I8745)&gt;Rules!$B$4)),1,0)</f>
        <v>0</v>
      </c>
      <c r="K8744" s="6" t="str">
        <f aca="false">IF(F8744=1,COUNTIF($F$2:F8744,1),"")</f>
        <v/>
      </c>
    </row>
    <row r="8745" customFormat="false" ht="15" hidden="false" customHeight="false" outlineLevel="0" collapsed="false">
      <c r="A8745" s="6" t="n">
        <v>68636.3055</v>
      </c>
      <c r="B8745" s="6" t="n">
        <v>2.1047619047619</v>
      </c>
      <c r="C8745" s="6" t="n">
        <v>84</v>
      </c>
      <c r="D8745" s="6" t="n">
        <v>-1</v>
      </c>
      <c r="E8745" s="6" t="n">
        <v>2.10769230769231</v>
      </c>
      <c r="F8745" s="6" t="n">
        <v>0</v>
      </c>
      <c r="G8745" s="6" t="n">
        <v>0</v>
      </c>
      <c r="H8745" s="6" t="str">
        <f aca="false">IF(AND(A8745&gt;=Stimuli!$B$2,A8745&lt;=Stimuli!$C$2),Stimuli!$A$2,IF(AND(A8745&gt;=Stimuli!$B$3,A8745&lt;=Stimuli!$C$3),Stimuli!$A$3,IF(AND(A8745&gt;=Stimuli!$B$4,A8745&lt;=Stimuli!$C$4),Stimuli!$A$4,"")))</f>
        <v>02 e.l.f. - Power Grip Styling (30.03s)</v>
      </c>
      <c r="I8745" s="6" t="n">
        <f aca="false">(B8745-B8744)/((A8745-A8744)/1000)</f>
        <v>-0.750183150183148</v>
      </c>
      <c r="J8745" s="6" t="n">
        <f aca="false">IF(OR(B8745&lt;Rules!$B$2,B8745&gt;Rules!$B$3,ABS(I8745)&gt;Rules!$B$4,OR(B8746&lt;Rules!$B$2,B8746&gt;Rules!$B$3,ABS(I8746)&gt;Rules!$B$4)),1,0)</f>
        <v>0</v>
      </c>
      <c r="K8745" s="6" t="str">
        <f aca="false">IF(F8745=1,COUNTIF($F$2:F8745,1),"")</f>
        <v/>
      </c>
    </row>
    <row r="8746" customFormat="false" ht="15" hidden="false" customHeight="false" outlineLevel="0" collapsed="false">
      <c r="A8746" s="6" t="n">
        <v>68644.118</v>
      </c>
      <c r="B8746" s="6" t="n">
        <v>2.10915750915751</v>
      </c>
      <c r="C8746" s="6" t="n">
        <v>84</v>
      </c>
      <c r="D8746" s="6" t="n">
        <v>-1</v>
      </c>
      <c r="E8746" s="6" t="n">
        <v>2.10622710622711</v>
      </c>
      <c r="F8746" s="6" t="n">
        <v>0</v>
      </c>
      <c r="G8746" s="6" t="n">
        <v>0</v>
      </c>
      <c r="H8746" s="6" t="str">
        <f aca="false">IF(AND(A8746&gt;=Stimuli!$B$2,A8746&lt;=Stimuli!$C$2),Stimuli!$A$2,IF(AND(A8746&gt;=Stimuli!$B$3,A8746&lt;=Stimuli!$C$3),Stimuli!$A$3,IF(AND(A8746&gt;=Stimuli!$B$4,A8746&lt;=Stimuli!$C$4),Stimuli!$A$4,"")))</f>
        <v>02 e.l.f. - Power Grip Styling (30.03s)</v>
      </c>
      <c r="I8746" s="6" t="n">
        <f aca="false">(B8746-B8745)/((A8746-A8745)/1000)</f>
        <v>0.562637362637474</v>
      </c>
      <c r="J8746" s="6" t="n">
        <f aca="false">IF(OR(B8746&lt;Rules!$B$2,B8746&gt;Rules!$B$3,ABS(I8746)&gt;Rules!$B$4,OR(B8747&lt;Rules!$B$2,B8747&gt;Rules!$B$3,ABS(I8747)&gt;Rules!$B$4)),1,0)</f>
        <v>0</v>
      </c>
      <c r="K8746" s="6" t="str">
        <f aca="false">IF(F8746=1,COUNTIF($F$2:F8746,1),"")</f>
        <v/>
      </c>
    </row>
    <row r="8747" customFormat="false" ht="15" hidden="false" customHeight="false" outlineLevel="0" collapsed="false">
      <c r="A8747" s="6" t="n">
        <v>68651.9305</v>
      </c>
      <c r="B8747" s="6" t="n">
        <v>2.1047619047619</v>
      </c>
      <c r="C8747" s="6" t="n">
        <v>84</v>
      </c>
      <c r="D8747" s="6" t="n">
        <v>-1</v>
      </c>
      <c r="E8747" s="6" t="n">
        <v>2.10622710622711</v>
      </c>
      <c r="F8747" s="6" t="n">
        <v>0</v>
      </c>
      <c r="G8747" s="6" t="n">
        <v>0</v>
      </c>
      <c r="H8747" s="6" t="str">
        <f aca="false">IF(AND(A8747&gt;=Stimuli!$B$2,A8747&lt;=Stimuli!$C$2),Stimuli!$A$2,IF(AND(A8747&gt;=Stimuli!$B$3,A8747&lt;=Stimuli!$C$3),Stimuli!$A$3,IF(AND(A8747&gt;=Stimuli!$B$4,A8747&lt;=Stimuli!$C$4),Stimuli!$A$4,"")))</f>
        <v>02 e.l.f. - Power Grip Styling (30.03s)</v>
      </c>
      <c r="I8747" s="6" t="n">
        <f aca="false">(B8747-B8746)/((A8747-A8746)/1000)</f>
        <v>-0.562637362637474</v>
      </c>
      <c r="J8747" s="6" t="n">
        <f aca="false">IF(OR(B8747&lt;Rules!$B$2,B8747&gt;Rules!$B$3,ABS(I8747)&gt;Rules!$B$4,OR(B8748&lt;Rules!$B$2,B8748&gt;Rules!$B$3,ABS(I8748)&gt;Rules!$B$4)),1,0)</f>
        <v>0</v>
      </c>
      <c r="K8747" s="6" t="str">
        <f aca="false">IF(F8747=1,COUNTIF($F$2:F8747,1),"")</f>
        <v/>
      </c>
    </row>
    <row r="8748" customFormat="false" ht="15" hidden="false" customHeight="false" outlineLevel="0" collapsed="false">
      <c r="A8748" s="6" t="n">
        <v>68659.743</v>
      </c>
      <c r="B8748" s="6" t="n">
        <v>2.10769230769231</v>
      </c>
      <c r="C8748" s="6" t="n">
        <v>84</v>
      </c>
      <c r="D8748" s="6" t="n">
        <v>-1</v>
      </c>
      <c r="E8748" s="6" t="n">
        <v>2.10622710622711</v>
      </c>
      <c r="F8748" s="6" t="n">
        <v>0</v>
      </c>
      <c r="G8748" s="6" t="n">
        <v>0</v>
      </c>
      <c r="H8748" s="6" t="str">
        <f aca="false">IF(AND(A8748&gt;=Stimuli!$B$2,A8748&lt;=Stimuli!$C$2),Stimuli!$A$2,IF(AND(A8748&gt;=Stimuli!$B$3,A8748&lt;=Stimuli!$C$3),Stimuli!$A$3,IF(AND(A8748&gt;=Stimuli!$B$4,A8748&lt;=Stimuli!$C$4),Stimuli!$A$4,"")))</f>
        <v>02 e.l.f. - Power Grip Styling (30.03s)</v>
      </c>
      <c r="I8748" s="6" t="n">
        <f aca="false">(B8748-B8747)/((A8748-A8747)/1000)</f>
        <v>0.375091575091744</v>
      </c>
      <c r="J8748" s="6" t="n">
        <f aca="false">IF(OR(B8748&lt;Rules!$B$2,B8748&gt;Rules!$B$3,ABS(I8748)&gt;Rules!$B$4,OR(B8749&lt;Rules!$B$2,B8749&gt;Rules!$B$3,ABS(I8749)&gt;Rules!$B$4)),1,0)</f>
        <v>0</v>
      </c>
      <c r="K8748" s="6" t="str">
        <f aca="false">IF(F8748=1,COUNTIF($F$2:F8748,1),"")</f>
        <v/>
      </c>
    </row>
    <row r="8749" customFormat="false" ht="15" hidden="false" customHeight="false" outlineLevel="0" collapsed="false">
      <c r="A8749" s="6" t="n">
        <v>68667.5555</v>
      </c>
      <c r="B8749" s="6" t="n">
        <v>2.10622710622711</v>
      </c>
      <c r="C8749" s="6" t="n">
        <v>84</v>
      </c>
      <c r="D8749" s="6" t="n">
        <v>-1</v>
      </c>
      <c r="E8749" s="6" t="n">
        <v>2.10622710622711</v>
      </c>
      <c r="F8749" s="6" t="n">
        <v>0</v>
      </c>
      <c r="G8749" s="6" t="n">
        <v>0</v>
      </c>
      <c r="H8749" s="6" t="str">
        <f aca="false">IF(AND(A8749&gt;=Stimuli!$B$2,A8749&lt;=Stimuli!$C$2),Stimuli!$A$2,IF(AND(A8749&gt;=Stimuli!$B$3,A8749&lt;=Stimuli!$C$3),Stimuli!$A$3,IF(AND(A8749&gt;=Stimuli!$B$4,A8749&lt;=Stimuli!$C$4),Stimuli!$A$4,"")))</f>
        <v>02 e.l.f. - Power Grip Styling (30.03s)</v>
      </c>
      <c r="I8749" s="6" t="n">
        <f aca="false">(B8749-B8748)/((A8749-A8748)/1000)</f>
        <v>-0.187545787545901</v>
      </c>
      <c r="J8749" s="6" t="n">
        <f aca="false">IF(OR(B8749&lt;Rules!$B$2,B8749&gt;Rules!$B$3,ABS(I8749)&gt;Rules!$B$4,OR(B8750&lt;Rules!$B$2,B8750&gt;Rules!$B$3,ABS(I8750)&gt;Rules!$B$4)),1,0)</f>
        <v>0</v>
      </c>
      <c r="K8749" s="6" t="str">
        <f aca="false">IF(F8749=1,COUNTIF($F$2:F8749,1),"")</f>
        <v/>
      </c>
    </row>
    <row r="8750" customFormat="false" ht="15" hidden="false" customHeight="false" outlineLevel="0" collapsed="false">
      <c r="A8750" s="6" t="n">
        <v>68675.368</v>
      </c>
      <c r="B8750" s="6" t="n">
        <v>2.10622710622711</v>
      </c>
      <c r="C8750" s="6" t="n">
        <v>84</v>
      </c>
      <c r="D8750" s="6" t="n">
        <v>-1</v>
      </c>
      <c r="E8750" s="6" t="n">
        <v>2.10622710622711</v>
      </c>
      <c r="F8750" s="6" t="n">
        <v>0</v>
      </c>
      <c r="G8750" s="6" t="n">
        <v>0</v>
      </c>
      <c r="H8750" s="6" t="str">
        <f aca="false">IF(AND(A8750&gt;=Stimuli!$B$2,A8750&lt;=Stimuli!$C$2),Stimuli!$A$2,IF(AND(A8750&gt;=Stimuli!$B$3,A8750&lt;=Stimuli!$C$3),Stimuli!$A$3,IF(AND(A8750&gt;=Stimuli!$B$4,A8750&lt;=Stimuli!$C$4),Stimuli!$A$4,"")))</f>
        <v>02 e.l.f. - Power Grip Styling (30.03s)</v>
      </c>
      <c r="I8750" s="6" t="n">
        <f aca="false">(B8750-B8749)/((A8750-A8749)/1000)</f>
        <v>0</v>
      </c>
      <c r="J8750" s="6" t="n">
        <f aca="false">IF(OR(B8750&lt;Rules!$B$2,B8750&gt;Rules!$B$3,ABS(I8750)&gt;Rules!$B$4,OR(B8751&lt;Rules!$B$2,B8751&gt;Rules!$B$3,ABS(I8751)&gt;Rules!$B$4)),1,0)</f>
        <v>0</v>
      </c>
      <c r="K8750" s="6" t="str">
        <f aca="false">IF(F8750=1,COUNTIF($F$2:F8750,1),"")</f>
        <v/>
      </c>
    </row>
    <row r="8751" customFormat="false" ht="15" hidden="false" customHeight="false" outlineLevel="0" collapsed="false">
      <c r="A8751" s="6" t="n">
        <v>68683.1805</v>
      </c>
      <c r="B8751" s="6" t="n">
        <v>2.10769230769231</v>
      </c>
      <c r="C8751" s="6" t="n">
        <v>84</v>
      </c>
      <c r="D8751" s="6" t="n">
        <v>-1</v>
      </c>
      <c r="E8751" s="6" t="n">
        <v>2.10622710622711</v>
      </c>
      <c r="F8751" s="6" t="n">
        <v>0</v>
      </c>
      <c r="G8751" s="6" t="n">
        <v>0</v>
      </c>
      <c r="H8751" s="6" t="str">
        <f aca="false">IF(AND(A8751&gt;=Stimuli!$B$2,A8751&lt;=Stimuli!$C$2),Stimuli!$A$2,IF(AND(A8751&gt;=Stimuli!$B$3,A8751&lt;=Stimuli!$C$3),Stimuli!$A$3,IF(AND(A8751&gt;=Stimuli!$B$4,A8751&lt;=Stimuli!$C$4),Stimuli!$A$4,"")))</f>
        <v>02 e.l.f. - Power Grip Styling (30.03s)</v>
      </c>
      <c r="I8751" s="6" t="n">
        <f aca="false">(B8751-B8750)/((A8751-A8750)/1000)</f>
        <v>0.187545787545901</v>
      </c>
      <c r="J8751" s="6" t="n">
        <f aca="false">IF(OR(B8751&lt;Rules!$B$2,B8751&gt;Rules!$B$3,ABS(I8751)&gt;Rules!$B$4,OR(B8752&lt;Rules!$B$2,B8752&gt;Rules!$B$3,ABS(I8752)&gt;Rules!$B$4)),1,0)</f>
        <v>0</v>
      </c>
      <c r="K8751" s="6" t="str">
        <f aca="false">IF(F8751=1,COUNTIF($F$2:F8751,1),"")</f>
        <v/>
      </c>
    </row>
    <row r="8752" customFormat="false" ht="15" hidden="false" customHeight="false" outlineLevel="0" collapsed="false">
      <c r="A8752" s="6" t="n">
        <v>68690.993</v>
      </c>
      <c r="B8752" s="6" t="n">
        <v>2.1047619047619</v>
      </c>
      <c r="C8752" s="6" t="n">
        <v>84</v>
      </c>
      <c r="D8752" s="6" t="n">
        <v>-1</v>
      </c>
      <c r="E8752" s="6" t="n">
        <v>2.10622710622711</v>
      </c>
      <c r="F8752" s="6" t="n">
        <v>0</v>
      </c>
      <c r="G8752" s="6" t="n">
        <v>0</v>
      </c>
      <c r="H8752" s="6" t="str">
        <f aca="false">IF(AND(A8752&gt;=Stimuli!$B$2,A8752&lt;=Stimuli!$C$2),Stimuli!$A$2,IF(AND(A8752&gt;=Stimuli!$B$3,A8752&lt;=Stimuli!$C$3),Stimuli!$A$3,IF(AND(A8752&gt;=Stimuli!$B$4,A8752&lt;=Stimuli!$C$4),Stimuli!$A$4,"")))</f>
        <v>02 e.l.f. - Power Grip Styling (30.03s)</v>
      </c>
      <c r="I8752" s="6" t="n">
        <f aca="false">(B8752-B8751)/((A8752-A8751)/1000)</f>
        <v>-0.375091575091744</v>
      </c>
      <c r="J8752" s="6" t="n">
        <f aca="false">IF(OR(B8752&lt;Rules!$B$2,B8752&gt;Rules!$B$3,ABS(I8752)&gt;Rules!$B$4,OR(B8753&lt;Rules!$B$2,B8753&gt;Rules!$B$3,ABS(I8753)&gt;Rules!$B$4)),1,0)</f>
        <v>0</v>
      </c>
      <c r="K8752" s="6" t="str">
        <f aca="false">IF(F8752=1,COUNTIF($F$2:F8752,1),"")</f>
        <v/>
      </c>
    </row>
    <row r="8753" customFormat="false" ht="15" hidden="false" customHeight="false" outlineLevel="0" collapsed="false">
      <c r="A8753" s="6" t="n">
        <v>68698.8055</v>
      </c>
      <c r="B8753" s="6" t="n">
        <v>2.10915750915751</v>
      </c>
      <c r="C8753" s="6" t="n">
        <v>84</v>
      </c>
      <c r="D8753" s="6" t="n">
        <v>-1</v>
      </c>
      <c r="E8753" s="6" t="n">
        <v>2.10622710622711</v>
      </c>
      <c r="F8753" s="6" t="n">
        <v>0</v>
      </c>
      <c r="G8753" s="6" t="n">
        <v>0</v>
      </c>
      <c r="H8753" s="6" t="str">
        <f aca="false">IF(AND(A8753&gt;=Stimuli!$B$2,A8753&lt;=Stimuli!$C$2),Stimuli!$A$2,IF(AND(A8753&gt;=Stimuli!$B$3,A8753&lt;=Stimuli!$C$3),Stimuli!$A$3,IF(AND(A8753&gt;=Stimuli!$B$4,A8753&lt;=Stimuli!$C$4),Stimuli!$A$4,"")))</f>
        <v>02 e.l.f. - Power Grip Styling (30.03s)</v>
      </c>
      <c r="I8753" s="6" t="n">
        <f aca="false">(B8753-B8752)/((A8753-A8752)/1000)</f>
        <v>0.562637362637474</v>
      </c>
      <c r="J8753" s="6" t="n">
        <f aca="false">IF(OR(B8753&lt;Rules!$B$2,B8753&gt;Rules!$B$3,ABS(I8753)&gt;Rules!$B$4,OR(B8754&lt;Rules!$B$2,B8754&gt;Rules!$B$3,ABS(I8754)&gt;Rules!$B$4)),1,0)</f>
        <v>0</v>
      </c>
      <c r="K8753" s="6" t="str">
        <f aca="false">IF(F8753=1,COUNTIF($F$2:F8753,1),"")</f>
        <v/>
      </c>
    </row>
    <row r="8754" customFormat="false" ht="15" hidden="false" customHeight="false" outlineLevel="0" collapsed="false">
      <c r="A8754" s="6" t="n">
        <v>68706.618</v>
      </c>
      <c r="B8754" s="6" t="n">
        <v>2.1032967032967</v>
      </c>
      <c r="C8754" s="6" t="n">
        <v>84</v>
      </c>
      <c r="D8754" s="6" t="n">
        <v>-1</v>
      </c>
      <c r="E8754" s="6" t="n">
        <v>2.10622710622711</v>
      </c>
      <c r="F8754" s="6" t="n">
        <v>0</v>
      </c>
      <c r="G8754" s="6" t="n">
        <v>0</v>
      </c>
      <c r="H8754" s="6" t="str">
        <f aca="false">IF(AND(A8754&gt;=Stimuli!$B$2,A8754&lt;=Stimuli!$C$2),Stimuli!$A$2,IF(AND(A8754&gt;=Stimuli!$B$3,A8754&lt;=Stimuli!$C$3),Stimuli!$A$3,IF(AND(A8754&gt;=Stimuli!$B$4,A8754&lt;=Stimuli!$C$4),Stimuli!$A$4,"")))</f>
        <v>02 e.l.f. - Power Grip Styling (30.03s)</v>
      </c>
      <c r="I8754" s="6" t="n">
        <f aca="false">(B8754-B8753)/((A8754-A8753)/1000)</f>
        <v>-0.750183150183204</v>
      </c>
      <c r="J8754" s="6" t="n">
        <f aca="false">IF(OR(B8754&lt;Rules!$B$2,B8754&gt;Rules!$B$3,ABS(I8754)&gt;Rules!$B$4,OR(B8755&lt;Rules!$B$2,B8755&gt;Rules!$B$3,ABS(I8755)&gt;Rules!$B$4)),1,0)</f>
        <v>0</v>
      </c>
      <c r="K8754" s="6" t="str">
        <f aca="false">IF(F8754=1,COUNTIF($F$2:F8754,1),"")</f>
        <v/>
      </c>
    </row>
    <row r="8755" customFormat="false" ht="15" hidden="false" customHeight="false" outlineLevel="0" collapsed="false">
      <c r="A8755" s="6" t="n">
        <v>68714.4305</v>
      </c>
      <c r="B8755" s="6" t="n">
        <v>2.10915750915751</v>
      </c>
      <c r="C8755" s="6" t="n">
        <v>84</v>
      </c>
      <c r="D8755" s="6" t="n">
        <v>-1</v>
      </c>
      <c r="E8755" s="6" t="n">
        <v>2.1047619047619</v>
      </c>
      <c r="F8755" s="6" t="n">
        <v>0</v>
      </c>
      <c r="G8755" s="6" t="n">
        <v>0</v>
      </c>
      <c r="H8755" s="6" t="str">
        <f aca="false">IF(AND(A8755&gt;=Stimuli!$B$2,A8755&lt;=Stimuli!$C$2),Stimuli!$A$2,IF(AND(A8755&gt;=Stimuli!$B$3,A8755&lt;=Stimuli!$C$3),Stimuli!$A$3,IF(AND(A8755&gt;=Stimuli!$B$4,A8755&lt;=Stimuli!$C$4),Stimuli!$A$4,"")))</f>
        <v>02 e.l.f. - Power Grip Styling (30.03s)</v>
      </c>
      <c r="I8755" s="6" t="n">
        <f aca="false">(B8755-B8754)/((A8755-A8754)/1000)</f>
        <v>0.750183150183204</v>
      </c>
      <c r="J8755" s="6" t="n">
        <f aca="false">IF(OR(B8755&lt;Rules!$B$2,B8755&gt;Rules!$B$3,ABS(I8755)&gt;Rules!$B$4,OR(B8756&lt;Rules!$B$2,B8756&gt;Rules!$B$3,ABS(I8756)&gt;Rules!$B$4)),1,0)</f>
        <v>0</v>
      </c>
      <c r="K8755" s="6" t="str">
        <f aca="false">IF(F8755=1,COUNTIF($F$2:F8755,1),"")</f>
        <v/>
      </c>
    </row>
    <row r="8756" customFormat="false" ht="15" hidden="false" customHeight="false" outlineLevel="0" collapsed="false">
      <c r="A8756" s="6" t="n">
        <v>68722.243</v>
      </c>
      <c r="B8756" s="6" t="n">
        <v>2.1018315018315</v>
      </c>
      <c r="C8756" s="6" t="n">
        <v>84</v>
      </c>
      <c r="D8756" s="6" t="n">
        <v>-1</v>
      </c>
      <c r="E8756" s="6" t="n">
        <v>2.1047619047619</v>
      </c>
      <c r="F8756" s="6" t="n">
        <v>0</v>
      </c>
      <c r="G8756" s="6" t="n">
        <v>0</v>
      </c>
      <c r="H8756" s="6" t="str">
        <f aca="false">IF(AND(A8756&gt;=Stimuli!$B$2,A8756&lt;=Stimuli!$C$2),Stimuli!$A$2,IF(AND(A8756&gt;=Stimuli!$B$3,A8756&lt;=Stimuli!$C$3),Stimuli!$A$3,IF(AND(A8756&gt;=Stimuli!$B$4,A8756&lt;=Stimuli!$C$4),Stimuli!$A$4,"")))</f>
        <v>02 e.l.f. - Power Grip Styling (30.03s)</v>
      </c>
      <c r="I8756" s="6" t="n">
        <f aca="false">(B8756-B8755)/((A8756-A8755)/1000)</f>
        <v>-0.937728937729048</v>
      </c>
      <c r="J8756" s="6" t="n">
        <f aca="false">IF(OR(B8756&lt;Rules!$B$2,B8756&gt;Rules!$B$3,ABS(I8756)&gt;Rules!$B$4,OR(B8757&lt;Rules!$B$2,B8757&gt;Rules!$B$3,ABS(I8757)&gt;Rules!$B$4)),1,0)</f>
        <v>0</v>
      </c>
      <c r="K8756" s="6" t="str">
        <f aca="false">IF(F8756=1,COUNTIF($F$2:F8756,1),"")</f>
        <v/>
      </c>
    </row>
    <row r="8757" customFormat="false" ht="15" hidden="false" customHeight="false" outlineLevel="0" collapsed="false">
      <c r="A8757" s="6" t="n">
        <v>68730.0555</v>
      </c>
      <c r="B8757" s="6" t="n">
        <v>2.10915750915751</v>
      </c>
      <c r="C8757" s="6" t="n">
        <v>84</v>
      </c>
      <c r="D8757" s="6" t="n">
        <v>-1</v>
      </c>
      <c r="E8757" s="6" t="n">
        <v>2.1047619047619</v>
      </c>
      <c r="F8757" s="6" t="n">
        <v>0</v>
      </c>
      <c r="G8757" s="6" t="n">
        <v>0</v>
      </c>
      <c r="H8757" s="6" t="str">
        <f aca="false">IF(AND(A8757&gt;=Stimuli!$B$2,A8757&lt;=Stimuli!$C$2),Stimuli!$A$2,IF(AND(A8757&gt;=Stimuli!$B$3,A8757&lt;=Stimuli!$C$3),Stimuli!$A$3,IF(AND(A8757&gt;=Stimuli!$B$4,A8757&lt;=Stimuli!$C$4),Stimuli!$A$4,"")))</f>
        <v>02 e.l.f. - Power Grip Styling (30.03s)</v>
      </c>
      <c r="I8757" s="6" t="n">
        <f aca="false">(B8757-B8756)/((A8757-A8756)/1000)</f>
        <v>0.937728937729048</v>
      </c>
      <c r="J8757" s="6" t="n">
        <f aca="false">IF(OR(B8757&lt;Rules!$B$2,B8757&gt;Rules!$B$3,ABS(I8757)&gt;Rules!$B$4,OR(B8758&lt;Rules!$B$2,B8758&gt;Rules!$B$3,ABS(I8758)&gt;Rules!$B$4)),1,0)</f>
        <v>0</v>
      </c>
      <c r="K8757" s="6" t="str">
        <f aca="false">IF(F8757=1,COUNTIF($F$2:F8757,1),"")</f>
        <v/>
      </c>
    </row>
    <row r="8758" customFormat="false" ht="15" hidden="false" customHeight="false" outlineLevel="0" collapsed="false">
      <c r="A8758" s="6" t="n">
        <v>68737.868</v>
      </c>
      <c r="B8758" s="6" t="n">
        <v>2.1018315018315</v>
      </c>
      <c r="C8758" s="6" t="n">
        <v>84</v>
      </c>
      <c r="D8758" s="6" t="n">
        <v>-1</v>
      </c>
      <c r="E8758" s="6" t="n">
        <v>2.1047619047619</v>
      </c>
      <c r="F8758" s="6" t="n">
        <v>0</v>
      </c>
      <c r="G8758" s="6" t="n">
        <v>0</v>
      </c>
      <c r="H8758" s="6" t="str">
        <f aca="false">IF(AND(A8758&gt;=Stimuli!$B$2,A8758&lt;=Stimuli!$C$2),Stimuli!$A$2,IF(AND(A8758&gt;=Stimuli!$B$3,A8758&lt;=Stimuli!$C$3),Stimuli!$A$3,IF(AND(A8758&gt;=Stimuli!$B$4,A8758&lt;=Stimuli!$C$4),Stimuli!$A$4,"")))</f>
        <v>02 e.l.f. - Power Grip Styling (30.03s)</v>
      </c>
      <c r="I8758" s="6" t="n">
        <f aca="false">(B8758-B8757)/((A8758-A8757)/1000)</f>
        <v>-0.937728937729048</v>
      </c>
      <c r="J8758" s="6" t="n">
        <f aca="false">IF(OR(B8758&lt;Rules!$B$2,B8758&gt;Rules!$B$3,ABS(I8758)&gt;Rules!$B$4,OR(B8759&lt;Rules!$B$2,B8759&gt;Rules!$B$3,ABS(I8759)&gt;Rules!$B$4)),1,0)</f>
        <v>0</v>
      </c>
      <c r="K8758" s="6" t="str">
        <f aca="false">IF(F8758=1,COUNTIF($F$2:F8758,1),"")</f>
        <v/>
      </c>
    </row>
    <row r="8759" customFormat="false" ht="15" hidden="false" customHeight="false" outlineLevel="0" collapsed="false">
      <c r="A8759" s="6" t="n">
        <v>68745.6805</v>
      </c>
      <c r="B8759" s="6" t="n">
        <v>2.10915750915751</v>
      </c>
      <c r="C8759" s="6" t="n">
        <v>84</v>
      </c>
      <c r="D8759" s="6" t="n">
        <v>-1</v>
      </c>
      <c r="E8759" s="6" t="n">
        <v>2.1047619047619</v>
      </c>
      <c r="F8759" s="6" t="n">
        <v>0</v>
      </c>
      <c r="G8759" s="6" t="n">
        <v>0</v>
      </c>
      <c r="H8759" s="6" t="str">
        <f aca="false">IF(AND(A8759&gt;=Stimuli!$B$2,A8759&lt;=Stimuli!$C$2),Stimuli!$A$2,IF(AND(A8759&gt;=Stimuli!$B$3,A8759&lt;=Stimuli!$C$3),Stimuli!$A$3,IF(AND(A8759&gt;=Stimuli!$B$4,A8759&lt;=Stimuli!$C$4),Stimuli!$A$4,"")))</f>
        <v>02 e.l.f. - Power Grip Styling (30.03s)</v>
      </c>
      <c r="I8759" s="6" t="n">
        <f aca="false">(B8759-B8758)/((A8759-A8758)/1000)</f>
        <v>0.937728937729048</v>
      </c>
      <c r="J8759" s="6" t="n">
        <f aca="false">IF(OR(B8759&lt;Rules!$B$2,B8759&gt;Rules!$B$3,ABS(I8759)&gt;Rules!$B$4,OR(B8760&lt;Rules!$B$2,B8760&gt;Rules!$B$3,ABS(I8760)&gt;Rules!$B$4)),1,0)</f>
        <v>0</v>
      </c>
      <c r="K8759" s="6" t="str">
        <f aca="false">IF(F8759=1,COUNTIF($F$2:F8759,1),"")</f>
        <v/>
      </c>
    </row>
    <row r="8760" customFormat="false" ht="15" hidden="false" customHeight="false" outlineLevel="0" collapsed="false">
      <c r="A8760" s="6" t="n">
        <v>68753.493</v>
      </c>
      <c r="B8760" s="6" t="n">
        <v>2.1018315018315</v>
      </c>
      <c r="C8760" s="6" t="n">
        <v>84</v>
      </c>
      <c r="D8760" s="6" t="n">
        <v>-1</v>
      </c>
      <c r="E8760" s="6" t="n">
        <v>2.1047619047619</v>
      </c>
      <c r="F8760" s="6" t="n">
        <v>0</v>
      </c>
      <c r="G8760" s="6" t="n">
        <v>0</v>
      </c>
      <c r="H8760" s="6" t="str">
        <f aca="false">IF(AND(A8760&gt;=Stimuli!$B$2,A8760&lt;=Stimuli!$C$2),Stimuli!$A$2,IF(AND(A8760&gt;=Stimuli!$B$3,A8760&lt;=Stimuli!$C$3),Stimuli!$A$3,IF(AND(A8760&gt;=Stimuli!$B$4,A8760&lt;=Stimuli!$C$4),Stimuli!$A$4,"")))</f>
        <v>02 e.l.f. - Power Grip Styling (30.03s)</v>
      </c>
      <c r="I8760" s="6" t="n">
        <f aca="false">(B8760-B8759)/((A8760-A8759)/1000)</f>
        <v>-0.937728937729048</v>
      </c>
      <c r="J8760" s="6" t="n">
        <f aca="false">IF(OR(B8760&lt;Rules!$B$2,B8760&gt;Rules!$B$3,ABS(I8760)&gt;Rules!$B$4,OR(B8761&lt;Rules!$B$2,B8761&gt;Rules!$B$3,ABS(I8761)&gt;Rules!$B$4)),1,0)</f>
        <v>0</v>
      </c>
      <c r="K8760" s="6" t="str">
        <f aca="false">IF(F8760=1,COUNTIF($F$2:F8760,1),"")</f>
        <v/>
      </c>
    </row>
    <row r="8761" customFormat="false" ht="15" hidden="false" customHeight="false" outlineLevel="0" collapsed="false">
      <c r="A8761" s="6" t="n">
        <v>68761.3055</v>
      </c>
      <c r="B8761" s="6" t="n">
        <v>2.10769230769231</v>
      </c>
      <c r="C8761" s="6" t="n">
        <v>84</v>
      </c>
      <c r="D8761" s="6" t="n">
        <v>-1</v>
      </c>
      <c r="E8761" s="6" t="n">
        <v>2.1047619047619</v>
      </c>
      <c r="F8761" s="6" t="n">
        <v>0</v>
      </c>
      <c r="G8761" s="6" t="n">
        <v>0</v>
      </c>
      <c r="H8761" s="6" t="str">
        <f aca="false">IF(AND(A8761&gt;=Stimuli!$B$2,A8761&lt;=Stimuli!$C$2),Stimuli!$A$2,IF(AND(A8761&gt;=Stimuli!$B$3,A8761&lt;=Stimuli!$C$3),Stimuli!$A$3,IF(AND(A8761&gt;=Stimuli!$B$4,A8761&lt;=Stimuli!$C$4),Stimuli!$A$4,"")))</f>
        <v>02 e.l.f. - Power Grip Styling (30.03s)</v>
      </c>
      <c r="I8761" s="6" t="n">
        <f aca="false">(B8761-B8760)/((A8761-A8760)/1000)</f>
        <v>0.750183150183318</v>
      </c>
      <c r="J8761" s="6" t="n">
        <f aca="false">IF(OR(B8761&lt;Rules!$B$2,B8761&gt;Rules!$B$3,ABS(I8761)&gt;Rules!$B$4,OR(B8762&lt;Rules!$B$2,B8762&gt;Rules!$B$3,ABS(I8762)&gt;Rules!$B$4)),1,0)</f>
        <v>0</v>
      </c>
      <c r="K8761" s="6" t="str">
        <f aca="false">IF(F8761=1,COUNTIF($F$2:F8761,1),"")</f>
        <v/>
      </c>
    </row>
    <row r="8762" customFormat="false" ht="15" hidden="false" customHeight="false" outlineLevel="0" collapsed="false">
      <c r="A8762" s="6" t="n">
        <v>68769.118</v>
      </c>
      <c r="B8762" s="6" t="n">
        <v>2.1018315018315</v>
      </c>
      <c r="C8762" s="6" t="n">
        <v>84</v>
      </c>
      <c r="D8762" s="6" t="n">
        <v>-1</v>
      </c>
      <c r="E8762" s="6" t="n">
        <v>2.1047619047619</v>
      </c>
      <c r="F8762" s="6" t="n">
        <v>0</v>
      </c>
      <c r="G8762" s="6" t="n">
        <v>0</v>
      </c>
      <c r="H8762" s="6" t="str">
        <f aca="false">IF(AND(A8762&gt;=Stimuli!$B$2,A8762&lt;=Stimuli!$C$2),Stimuli!$A$2,IF(AND(A8762&gt;=Stimuli!$B$3,A8762&lt;=Stimuli!$C$3),Stimuli!$A$3,IF(AND(A8762&gt;=Stimuli!$B$4,A8762&lt;=Stimuli!$C$4),Stimuli!$A$4,"")))</f>
        <v>02 e.l.f. - Power Grip Styling (30.03s)</v>
      </c>
      <c r="I8762" s="6" t="n">
        <f aca="false">(B8762-B8761)/((A8762-A8761)/1000)</f>
        <v>-0.750183150183318</v>
      </c>
      <c r="J8762" s="6" t="n">
        <f aca="false">IF(OR(B8762&lt;Rules!$B$2,B8762&gt;Rules!$B$3,ABS(I8762)&gt;Rules!$B$4,OR(B8763&lt;Rules!$B$2,B8763&gt;Rules!$B$3,ABS(I8763)&gt;Rules!$B$4)),1,0)</f>
        <v>0</v>
      </c>
      <c r="K8762" s="6" t="str">
        <f aca="false">IF(F8762=1,COUNTIF($F$2:F8762,1),"")</f>
        <v/>
      </c>
    </row>
    <row r="8763" customFormat="false" ht="15" hidden="false" customHeight="false" outlineLevel="0" collapsed="false">
      <c r="A8763" s="6" t="n">
        <v>68776.9305</v>
      </c>
      <c r="B8763" s="6" t="n">
        <v>2.1047619047619</v>
      </c>
      <c r="C8763" s="6" t="n">
        <v>84</v>
      </c>
      <c r="D8763" s="6" t="n">
        <v>-1</v>
      </c>
      <c r="E8763" s="6" t="n">
        <v>2.1032967032967</v>
      </c>
      <c r="F8763" s="6" t="n">
        <v>0</v>
      </c>
      <c r="G8763" s="6" t="n">
        <v>0</v>
      </c>
      <c r="H8763" s="6" t="str">
        <f aca="false">IF(AND(A8763&gt;=Stimuli!$B$2,A8763&lt;=Stimuli!$C$2),Stimuli!$A$2,IF(AND(A8763&gt;=Stimuli!$B$3,A8763&lt;=Stimuli!$C$3),Stimuli!$A$3,IF(AND(A8763&gt;=Stimuli!$B$4,A8763&lt;=Stimuli!$C$4),Stimuli!$A$4,"")))</f>
        <v>02 e.l.f. - Power Grip Styling (30.03s)</v>
      </c>
      <c r="I8763" s="6" t="n">
        <f aca="false">(B8763-B8762)/((A8763-A8762)/1000)</f>
        <v>0.375091575091574</v>
      </c>
      <c r="J8763" s="6" t="n">
        <f aca="false">IF(OR(B8763&lt;Rules!$B$2,B8763&gt;Rules!$B$3,ABS(I8763)&gt;Rules!$B$4,OR(B8764&lt;Rules!$B$2,B8764&gt;Rules!$B$3,ABS(I8764)&gt;Rules!$B$4)),1,0)</f>
        <v>0</v>
      </c>
      <c r="K8763" s="6" t="str">
        <f aca="false">IF(F8763=1,COUNTIF($F$2:F8763,1),"")</f>
        <v/>
      </c>
    </row>
    <row r="8764" customFormat="false" ht="15" hidden="false" customHeight="false" outlineLevel="0" collapsed="false">
      <c r="A8764" s="6" t="n">
        <v>68784.743</v>
      </c>
      <c r="B8764" s="6" t="n">
        <v>2.1032967032967</v>
      </c>
      <c r="C8764" s="6" t="n">
        <v>84</v>
      </c>
      <c r="D8764" s="6" t="n">
        <v>-1</v>
      </c>
      <c r="E8764" s="6" t="n">
        <v>2.1032967032967</v>
      </c>
      <c r="F8764" s="6" t="n">
        <v>0</v>
      </c>
      <c r="G8764" s="6" t="n">
        <v>0</v>
      </c>
      <c r="H8764" s="6" t="str">
        <f aca="false">IF(AND(A8764&gt;=Stimuli!$B$2,A8764&lt;=Stimuli!$C$2),Stimuli!$A$2,IF(AND(A8764&gt;=Stimuli!$B$3,A8764&lt;=Stimuli!$C$3),Stimuli!$A$3,IF(AND(A8764&gt;=Stimuli!$B$4,A8764&lt;=Stimuli!$C$4),Stimuli!$A$4,"")))</f>
        <v>02 e.l.f. - Power Grip Styling (30.03s)</v>
      </c>
      <c r="I8764" s="6" t="n">
        <f aca="false">(B8764-B8763)/((A8764-A8763)/1000)</f>
        <v>-0.18754578754573</v>
      </c>
      <c r="J8764" s="6" t="n">
        <f aca="false">IF(OR(B8764&lt;Rules!$B$2,B8764&gt;Rules!$B$3,ABS(I8764)&gt;Rules!$B$4,OR(B8765&lt;Rules!$B$2,B8765&gt;Rules!$B$3,ABS(I8765)&gt;Rules!$B$4)),1,0)</f>
        <v>0</v>
      </c>
      <c r="K8764" s="6" t="str">
        <f aca="false">IF(F8764=1,COUNTIF($F$2:F8764,1),"")</f>
        <v/>
      </c>
    </row>
    <row r="8765" customFormat="false" ht="15" hidden="false" customHeight="false" outlineLevel="0" collapsed="false">
      <c r="A8765" s="6" t="n">
        <v>68792.5555</v>
      </c>
      <c r="B8765" s="6" t="n">
        <v>2.1032967032967</v>
      </c>
      <c r="C8765" s="6" t="n">
        <v>84</v>
      </c>
      <c r="D8765" s="6" t="n">
        <v>-1</v>
      </c>
      <c r="E8765" s="6" t="n">
        <v>2.1032967032967</v>
      </c>
      <c r="F8765" s="6" t="n">
        <v>0</v>
      </c>
      <c r="G8765" s="6" t="n">
        <v>0</v>
      </c>
      <c r="H8765" s="6" t="str">
        <f aca="false">IF(AND(A8765&gt;=Stimuli!$B$2,A8765&lt;=Stimuli!$C$2),Stimuli!$A$2,IF(AND(A8765&gt;=Stimuli!$B$3,A8765&lt;=Stimuli!$C$3),Stimuli!$A$3,IF(AND(A8765&gt;=Stimuli!$B$4,A8765&lt;=Stimuli!$C$4),Stimuli!$A$4,"")))</f>
        <v>02 e.l.f. - Power Grip Styling (30.03s)</v>
      </c>
      <c r="I8765" s="6" t="n">
        <f aca="false">(B8765-B8764)/((A8765-A8764)/1000)</f>
        <v>0</v>
      </c>
      <c r="J8765" s="6" t="n">
        <f aca="false">IF(OR(B8765&lt;Rules!$B$2,B8765&gt;Rules!$B$3,ABS(I8765)&gt;Rules!$B$4,OR(B8766&lt;Rules!$B$2,B8766&gt;Rules!$B$3,ABS(I8766)&gt;Rules!$B$4)),1,0)</f>
        <v>0</v>
      </c>
      <c r="K8765" s="6" t="str">
        <f aca="false">IF(F8765=1,COUNTIF($F$2:F8765,1),"")</f>
        <v/>
      </c>
    </row>
    <row r="8766" customFormat="false" ht="15" hidden="false" customHeight="false" outlineLevel="0" collapsed="false">
      <c r="A8766" s="6" t="n">
        <v>68800.368</v>
      </c>
      <c r="B8766" s="6" t="n">
        <v>2.1032967032967</v>
      </c>
      <c r="C8766" s="6" t="n">
        <v>84</v>
      </c>
      <c r="D8766" s="6" t="n">
        <v>-1</v>
      </c>
      <c r="E8766" s="6" t="n">
        <v>2.1032967032967</v>
      </c>
      <c r="F8766" s="6" t="n">
        <v>0</v>
      </c>
      <c r="G8766" s="6" t="n">
        <v>0</v>
      </c>
      <c r="H8766" s="6" t="str">
        <f aca="false">IF(AND(A8766&gt;=Stimuli!$B$2,A8766&lt;=Stimuli!$C$2),Stimuli!$A$2,IF(AND(A8766&gt;=Stimuli!$B$3,A8766&lt;=Stimuli!$C$3),Stimuli!$A$3,IF(AND(A8766&gt;=Stimuli!$B$4,A8766&lt;=Stimuli!$C$4),Stimuli!$A$4,"")))</f>
        <v>02 e.l.f. - Power Grip Styling (30.03s)</v>
      </c>
      <c r="I8766" s="6" t="n">
        <f aca="false">(B8766-B8765)/((A8766-A8765)/1000)</f>
        <v>0</v>
      </c>
      <c r="J8766" s="6" t="n">
        <f aca="false">IF(OR(B8766&lt;Rules!$B$2,B8766&gt;Rules!$B$3,ABS(I8766)&gt;Rules!$B$4,OR(B8767&lt;Rules!$B$2,B8767&gt;Rules!$B$3,ABS(I8767)&gt;Rules!$B$4)),1,0)</f>
        <v>0</v>
      </c>
      <c r="K8766" s="6" t="str">
        <f aca="false">IF(F8766=1,COUNTIF($F$2:F8766,1),"")</f>
        <v/>
      </c>
    </row>
    <row r="8767" customFormat="false" ht="15" hidden="false" customHeight="false" outlineLevel="0" collapsed="false">
      <c r="A8767" s="6" t="n">
        <v>68808.1805</v>
      </c>
      <c r="B8767" s="6" t="n">
        <v>2.1018315018315</v>
      </c>
      <c r="C8767" s="6" t="n">
        <v>84</v>
      </c>
      <c r="D8767" s="6" t="n">
        <v>-1</v>
      </c>
      <c r="E8767" s="6" t="n">
        <v>2.1032967032967</v>
      </c>
      <c r="F8767" s="6" t="n">
        <v>0</v>
      </c>
      <c r="G8767" s="6" t="n">
        <v>0</v>
      </c>
      <c r="H8767" s="6" t="str">
        <f aca="false">IF(AND(A8767&gt;=Stimuli!$B$2,A8767&lt;=Stimuli!$C$2),Stimuli!$A$2,IF(AND(A8767&gt;=Stimuli!$B$3,A8767&lt;=Stimuli!$C$3),Stimuli!$A$3,IF(AND(A8767&gt;=Stimuli!$B$4,A8767&lt;=Stimuli!$C$4),Stimuli!$A$4,"")))</f>
        <v>02 e.l.f. - Power Grip Styling (30.03s)</v>
      </c>
      <c r="I8767" s="6" t="n">
        <f aca="false">(B8767-B8766)/((A8767-A8766)/1000)</f>
        <v>-0.187545787545844</v>
      </c>
      <c r="J8767" s="6" t="n">
        <f aca="false">IF(OR(B8767&lt;Rules!$B$2,B8767&gt;Rules!$B$3,ABS(I8767)&gt;Rules!$B$4,OR(B8768&lt;Rules!$B$2,B8768&gt;Rules!$B$3,ABS(I8768)&gt;Rules!$B$4)),1,0)</f>
        <v>0</v>
      </c>
      <c r="K8767" s="6" t="str">
        <f aca="false">IF(F8767=1,COUNTIF($F$2:F8767,1),"")</f>
        <v/>
      </c>
    </row>
    <row r="8768" customFormat="false" ht="15" hidden="false" customHeight="false" outlineLevel="0" collapsed="false">
      <c r="A8768" s="6" t="n">
        <v>68815.993</v>
      </c>
      <c r="B8768" s="6" t="n">
        <v>2.1047619047619</v>
      </c>
      <c r="C8768" s="6" t="n">
        <v>84</v>
      </c>
      <c r="D8768" s="6" t="n">
        <v>-1</v>
      </c>
      <c r="E8768" s="6" t="n">
        <v>2.1032967032967</v>
      </c>
      <c r="F8768" s="6" t="n">
        <v>0</v>
      </c>
      <c r="G8768" s="6" t="n">
        <v>0</v>
      </c>
      <c r="H8768" s="6" t="str">
        <f aca="false">IF(AND(A8768&gt;=Stimuli!$B$2,A8768&lt;=Stimuli!$C$2),Stimuli!$A$2,IF(AND(A8768&gt;=Stimuli!$B$3,A8768&lt;=Stimuli!$C$3),Stimuli!$A$3,IF(AND(A8768&gt;=Stimuli!$B$4,A8768&lt;=Stimuli!$C$4),Stimuli!$A$4,"")))</f>
        <v>02 e.l.f. - Power Grip Styling (30.03s)</v>
      </c>
      <c r="I8768" s="6" t="n">
        <f aca="false">(B8768-B8767)/((A8768-A8767)/1000)</f>
        <v>0.375091575091574</v>
      </c>
      <c r="J8768" s="6" t="n">
        <f aca="false">IF(OR(B8768&lt;Rules!$B$2,B8768&gt;Rules!$B$3,ABS(I8768)&gt;Rules!$B$4,OR(B8769&lt;Rules!$B$2,B8769&gt;Rules!$B$3,ABS(I8769)&gt;Rules!$B$4)),1,0)</f>
        <v>0</v>
      </c>
      <c r="K8768" s="6" t="str">
        <f aca="false">IF(F8768=1,COUNTIF($F$2:F8768,1),"")</f>
        <v/>
      </c>
    </row>
    <row r="8769" customFormat="false" ht="15" hidden="false" customHeight="false" outlineLevel="0" collapsed="false">
      <c r="A8769" s="6" t="n">
        <v>68823.8055</v>
      </c>
      <c r="B8769" s="6" t="n">
        <v>2.1003663003663</v>
      </c>
      <c r="C8769" s="6" t="n">
        <v>84</v>
      </c>
      <c r="D8769" s="6" t="n">
        <v>-1</v>
      </c>
      <c r="E8769" s="6" t="n">
        <v>2.1032967032967</v>
      </c>
      <c r="F8769" s="6" t="n">
        <v>0</v>
      </c>
      <c r="G8769" s="6" t="n">
        <v>0</v>
      </c>
      <c r="H8769" s="6" t="str">
        <f aca="false">IF(AND(A8769&gt;=Stimuli!$B$2,A8769&lt;=Stimuli!$C$2),Stimuli!$A$2,IF(AND(A8769&gt;=Stimuli!$B$3,A8769&lt;=Stimuli!$C$3),Stimuli!$A$3,IF(AND(A8769&gt;=Stimuli!$B$4,A8769&lt;=Stimuli!$C$4),Stimuli!$A$4,"")))</f>
        <v>02 e.l.f. - Power Grip Styling (30.03s)</v>
      </c>
      <c r="I8769" s="6" t="n">
        <f aca="false">(B8769-B8768)/((A8769-A8768)/1000)</f>
        <v>-0.562637362637304</v>
      </c>
      <c r="J8769" s="6" t="n">
        <f aca="false">IF(OR(B8769&lt;Rules!$B$2,B8769&gt;Rules!$B$3,ABS(I8769)&gt;Rules!$B$4,OR(B8770&lt;Rules!$B$2,B8770&gt;Rules!$B$3,ABS(I8770)&gt;Rules!$B$4)),1,0)</f>
        <v>0</v>
      </c>
      <c r="K8769" s="6" t="str">
        <f aca="false">IF(F8769=1,COUNTIF($F$2:F8769,1),"")</f>
        <v/>
      </c>
    </row>
    <row r="8770" customFormat="false" ht="15" hidden="false" customHeight="false" outlineLevel="0" collapsed="false">
      <c r="A8770" s="6" t="n">
        <v>68831.618</v>
      </c>
      <c r="B8770" s="6" t="n">
        <v>2.10622710622711</v>
      </c>
      <c r="C8770" s="6" t="n">
        <v>84</v>
      </c>
      <c r="D8770" s="6" t="n">
        <v>710.9375</v>
      </c>
      <c r="E8770" s="6" t="n">
        <v>2.1032967032967</v>
      </c>
      <c r="F8770" s="6" t="n">
        <v>0</v>
      </c>
      <c r="G8770" s="6" t="n">
        <v>0</v>
      </c>
      <c r="H8770" s="6" t="str">
        <f aca="false">IF(AND(A8770&gt;=Stimuli!$B$2,A8770&lt;=Stimuli!$C$2),Stimuli!$A$2,IF(AND(A8770&gt;=Stimuli!$B$3,A8770&lt;=Stimuli!$C$3),Stimuli!$A$3,IF(AND(A8770&gt;=Stimuli!$B$4,A8770&lt;=Stimuli!$C$4),Stimuli!$A$4,"")))</f>
        <v>02 e.l.f. - Power Grip Styling (30.03s)</v>
      </c>
      <c r="I8770" s="6" t="n">
        <f aca="false">(B8770-B8769)/((A8770-A8769)/1000)</f>
        <v>0.750183150183148</v>
      </c>
      <c r="J8770" s="6" t="n">
        <f aca="false">IF(OR(B8770&lt;Rules!$B$2,B8770&gt;Rules!$B$3,ABS(I8770)&gt;Rules!$B$4,OR(B8771&lt;Rules!$B$2,B8771&gt;Rules!$B$3,ABS(I8771)&gt;Rules!$B$4)),1,0)</f>
        <v>0</v>
      </c>
      <c r="K8770" s="6" t="str">
        <f aca="false">IF(F8770=1,COUNTIF($F$2:F8770,1),"")</f>
        <v/>
      </c>
    </row>
    <row r="8771" customFormat="false" ht="15" hidden="false" customHeight="false" outlineLevel="0" collapsed="false">
      <c r="A8771" s="6" t="n">
        <v>68839.4305</v>
      </c>
      <c r="B8771" s="6" t="n">
        <v>2.0989010989011</v>
      </c>
      <c r="C8771" s="6" t="n">
        <v>84</v>
      </c>
      <c r="D8771" s="6" t="n">
        <v>-1</v>
      </c>
      <c r="E8771" s="6" t="n">
        <v>2.1032967032967</v>
      </c>
      <c r="F8771" s="6" t="n">
        <v>0</v>
      </c>
      <c r="G8771" s="6" t="n">
        <v>0</v>
      </c>
      <c r="H8771" s="6" t="str">
        <f aca="false">IF(AND(A8771&gt;=Stimuli!$B$2,A8771&lt;=Stimuli!$C$2),Stimuli!$A$2,IF(AND(A8771&gt;=Stimuli!$B$3,A8771&lt;=Stimuli!$C$3),Stimuli!$A$3,IF(AND(A8771&gt;=Stimuli!$B$4,A8771&lt;=Stimuli!$C$4),Stimuli!$A$4,"")))</f>
        <v>02 e.l.f. - Power Grip Styling (30.03s)</v>
      </c>
      <c r="I8771" s="6" t="n">
        <f aca="false">(B8771-B8770)/((A8771-A8770)/1000)</f>
        <v>-0.937728937728878</v>
      </c>
      <c r="J8771" s="6" t="n">
        <f aca="false">IF(OR(B8771&lt;Rules!$B$2,B8771&gt;Rules!$B$3,ABS(I8771)&gt;Rules!$B$4,OR(B8772&lt;Rules!$B$2,B8772&gt;Rules!$B$3,ABS(I8772)&gt;Rules!$B$4)),1,0)</f>
        <v>0</v>
      </c>
      <c r="K8771" s="6" t="str">
        <f aca="false">IF(F8771=1,COUNTIF($F$2:F8771,1),"")</f>
        <v/>
      </c>
    </row>
    <row r="8772" customFormat="false" ht="15" hidden="false" customHeight="false" outlineLevel="0" collapsed="false">
      <c r="A8772" s="6" t="n">
        <v>68847.243</v>
      </c>
      <c r="B8772" s="6" t="n">
        <v>2.10622710622711</v>
      </c>
      <c r="C8772" s="6" t="n">
        <v>84</v>
      </c>
      <c r="D8772" s="6" t="n">
        <v>-1</v>
      </c>
      <c r="E8772" s="6" t="n">
        <v>2.1018315018315</v>
      </c>
      <c r="F8772" s="6" t="n">
        <v>0</v>
      </c>
      <c r="G8772" s="6" t="n">
        <v>0</v>
      </c>
      <c r="H8772" s="6" t="str">
        <f aca="false">IF(AND(A8772&gt;=Stimuli!$B$2,A8772&lt;=Stimuli!$C$2),Stimuli!$A$2,IF(AND(A8772&gt;=Stimuli!$B$3,A8772&lt;=Stimuli!$C$3),Stimuli!$A$3,IF(AND(A8772&gt;=Stimuli!$B$4,A8772&lt;=Stimuli!$C$4),Stimuli!$A$4,"")))</f>
        <v>02 e.l.f. - Power Grip Styling (30.03s)</v>
      </c>
      <c r="I8772" s="6" t="n">
        <f aca="false">(B8772-B8771)/((A8772-A8771)/1000)</f>
        <v>0.937728937728878</v>
      </c>
      <c r="J8772" s="6" t="n">
        <f aca="false">IF(OR(B8772&lt;Rules!$B$2,B8772&gt;Rules!$B$3,ABS(I8772)&gt;Rules!$B$4,OR(B8773&lt;Rules!$B$2,B8773&gt;Rules!$B$3,ABS(I8773)&gt;Rules!$B$4)),1,0)</f>
        <v>0</v>
      </c>
      <c r="K8772" s="6" t="str">
        <f aca="false">IF(F8772=1,COUNTIF($F$2:F8772,1),"")</f>
        <v/>
      </c>
    </row>
    <row r="8773" customFormat="false" ht="15" hidden="false" customHeight="false" outlineLevel="0" collapsed="false">
      <c r="A8773" s="6" t="n">
        <v>68855.0555</v>
      </c>
      <c r="B8773" s="6" t="n">
        <v>2.0989010989011</v>
      </c>
      <c r="C8773" s="6" t="n">
        <v>84</v>
      </c>
      <c r="D8773" s="6" t="n">
        <v>-1</v>
      </c>
      <c r="E8773" s="6" t="n">
        <v>2.1018315018315</v>
      </c>
      <c r="F8773" s="6" t="n">
        <v>0</v>
      </c>
      <c r="G8773" s="6" t="n">
        <v>0</v>
      </c>
      <c r="H8773" s="6" t="str">
        <f aca="false">IF(AND(A8773&gt;=Stimuli!$B$2,A8773&lt;=Stimuli!$C$2),Stimuli!$A$2,IF(AND(A8773&gt;=Stimuli!$B$3,A8773&lt;=Stimuli!$C$3),Stimuli!$A$3,IF(AND(A8773&gt;=Stimuli!$B$4,A8773&lt;=Stimuli!$C$4),Stimuli!$A$4,"")))</f>
        <v>02 e.l.f. - Power Grip Styling (30.03s)</v>
      </c>
      <c r="I8773" s="6" t="n">
        <f aca="false">(B8773-B8772)/((A8773-A8772)/1000)</f>
        <v>-0.937728937728878</v>
      </c>
      <c r="J8773" s="6" t="n">
        <f aca="false">IF(OR(B8773&lt;Rules!$B$2,B8773&gt;Rules!$B$3,ABS(I8773)&gt;Rules!$B$4,OR(B8774&lt;Rules!$B$2,B8774&gt;Rules!$B$3,ABS(I8774)&gt;Rules!$B$4)),1,0)</f>
        <v>0</v>
      </c>
      <c r="K8773" s="6" t="str">
        <f aca="false">IF(F8773=1,COUNTIF($F$2:F8773,1),"")</f>
        <v/>
      </c>
    </row>
    <row r="8774" customFormat="false" ht="15" hidden="false" customHeight="false" outlineLevel="0" collapsed="false">
      <c r="A8774" s="6" t="n">
        <v>68862.868</v>
      </c>
      <c r="B8774" s="6" t="n">
        <v>2.10622710622711</v>
      </c>
      <c r="C8774" s="6" t="n">
        <v>84</v>
      </c>
      <c r="D8774" s="6" t="n">
        <v>-1</v>
      </c>
      <c r="E8774" s="6" t="n">
        <v>2.1018315018315</v>
      </c>
      <c r="F8774" s="6" t="n">
        <v>0</v>
      </c>
      <c r="G8774" s="6" t="n">
        <v>0</v>
      </c>
      <c r="H8774" s="6" t="str">
        <f aca="false">IF(AND(A8774&gt;=Stimuli!$B$2,A8774&lt;=Stimuli!$C$2),Stimuli!$A$2,IF(AND(A8774&gt;=Stimuli!$B$3,A8774&lt;=Stimuli!$C$3),Stimuli!$A$3,IF(AND(A8774&gt;=Stimuli!$B$4,A8774&lt;=Stimuli!$C$4),Stimuli!$A$4,"")))</f>
        <v>02 e.l.f. - Power Grip Styling (30.03s)</v>
      </c>
      <c r="I8774" s="6" t="n">
        <f aca="false">(B8774-B8773)/((A8774-A8773)/1000)</f>
        <v>0.937728937728878</v>
      </c>
      <c r="J8774" s="6" t="n">
        <f aca="false">IF(OR(B8774&lt;Rules!$B$2,B8774&gt;Rules!$B$3,ABS(I8774)&gt;Rules!$B$4,OR(B8775&lt;Rules!$B$2,B8775&gt;Rules!$B$3,ABS(I8775)&gt;Rules!$B$4)),1,0)</f>
        <v>0</v>
      </c>
      <c r="K8774" s="6" t="str">
        <f aca="false">IF(F8774=1,COUNTIF($F$2:F8774,1),"")</f>
        <v/>
      </c>
    </row>
    <row r="8775" customFormat="false" ht="15" hidden="false" customHeight="false" outlineLevel="0" collapsed="false">
      <c r="A8775" s="6" t="n">
        <v>68870.6805</v>
      </c>
      <c r="B8775" s="6" t="n">
        <v>2.0974358974359</v>
      </c>
      <c r="C8775" s="6" t="n">
        <v>84</v>
      </c>
      <c r="D8775" s="6" t="n">
        <v>-1</v>
      </c>
      <c r="E8775" s="6" t="n">
        <v>2.1018315018315</v>
      </c>
      <c r="F8775" s="6" t="n">
        <v>0</v>
      </c>
      <c r="G8775" s="6" t="n">
        <v>0</v>
      </c>
      <c r="H8775" s="6" t="str">
        <f aca="false">IF(AND(A8775&gt;=Stimuli!$B$2,A8775&lt;=Stimuli!$C$2),Stimuli!$A$2,IF(AND(A8775&gt;=Stimuli!$B$3,A8775&lt;=Stimuli!$C$3),Stimuli!$A$3,IF(AND(A8775&gt;=Stimuli!$B$4,A8775&lt;=Stimuli!$C$4),Stimuli!$A$4,"")))</f>
        <v>02 e.l.f. - Power Grip Styling (30.03s)</v>
      </c>
      <c r="I8775" s="6" t="n">
        <f aca="false">(B8775-B8774)/((A8775-A8774)/1000)</f>
        <v>-1.12527472527472</v>
      </c>
      <c r="J8775" s="6" t="n">
        <f aca="false">IF(OR(B8775&lt;Rules!$B$2,B8775&gt;Rules!$B$3,ABS(I8775)&gt;Rules!$B$4,OR(B8776&lt;Rules!$B$2,B8776&gt;Rules!$B$3,ABS(I8776)&gt;Rules!$B$4)),1,0)</f>
        <v>0</v>
      </c>
      <c r="K8775" s="6" t="str">
        <f aca="false">IF(F8775=1,COUNTIF($F$2:F8775,1),"")</f>
        <v/>
      </c>
    </row>
    <row r="8776" customFormat="false" ht="15" hidden="false" customHeight="false" outlineLevel="0" collapsed="false">
      <c r="A8776" s="6" t="n">
        <v>68878.493</v>
      </c>
      <c r="B8776" s="6" t="n">
        <v>2.1047619047619</v>
      </c>
      <c r="C8776" s="6" t="n">
        <v>84</v>
      </c>
      <c r="D8776" s="6" t="n">
        <v>-1</v>
      </c>
      <c r="E8776" s="6" t="n">
        <v>2.1018315018315</v>
      </c>
      <c r="F8776" s="6" t="n">
        <v>0</v>
      </c>
      <c r="G8776" s="6" t="n">
        <v>0</v>
      </c>
      <c r="H8776" s="6" t="str">
        <f aca="false">IF(AND(A8776&gt;=Stimuli!$B$2,A8776&lt;=Stimuli!$C$2),Stimuli!$A$2,IF(AND(A8776&gt;=Stimuli!$B$3,A8776&lt;=Stimuli!$C$3),Stimuli!$A$3,IF(AND(A8776&gt;=Stimuli!$B$4,A8776&lt;=Stimuli!$C$4),Stimuli!$A$4,"")))</f>
        <v>02 e.l.f. - Power Grip Styling (30.03s)</v>
      </c>
      <c r="I8776" s="6" t="n">
        <f aca="false">(B8776-B8775)/((A8776-A8775)/1000)</f>
        <v>0.937728937728878</v>
      </c>
      <c r="J8776" s="6" t="n">
        <f aca="false">IF(OR(B8776&lt;Rules!$B$2,B8776&gt;Rules!$B$3,ABS(I8776)&gt;Rules!$B$4,OR(B8777&lt;Rules!$B$2,B8777&gt;Rules!$B$3,ABS(I8777)&gt;Rules!$B$4)),1,0)</f>
        <v>0</v>
      </c>
      <c r="K8776" s="6" t="str">
        <f aca="false">IF(F8776=1,COUNTIF($F$2:F8776,1),"")</f>
        <v/>
      </c>
    </row>
    <row r="8777" customFormat="false" ht="15" hidden="false" customHeight="false" outlineLevel="0" collapsed="false">
      <c r="A8777" s="6" t="n">
        <v>68886.3055</v>
      </c>
      <c r="B8777" s="6" t="n">
        <v>2.0989010989011</v>
      </c>
      <c r="C8777" s="6" t="n">
        <v>84</v>
      </c>
      <c r="D8777" s="6" t="n">
        <v>-1</v>
      </c>
      <c r="E8777" s="6" t="n">
        <v>2.1018315018315</v>
      </c>
      <c r="F8777" s="6" t="n">
        <v>0</v>
      </c>
      <c r="G8777" s="6" t="n">
        <v>0</v>
      </c>
      <c r="H8777" s="6" t="str">
        <f aca="false">IF(AND(A8777&gt;=Stimuli!$B$2,A8777&lt;=Stimuli!$C$2),Stimuli!$A$2,IF(AND(A8777&gt;=Stimuli!$B$3,A8777&lt;=Stimuli!$C$3),Stimuli!$A$3,IF(AND(A8777&gt;=Stimuli!$B$4,A8777&lt;=Stimuli!$C$4),Stimuli!$A$4,"")))</f>
        <v>02 e.l.f. - Power Grip Styling (30.03s)</v>
      </c>
      <c r="I8777" s="6" t="n">
        <f aca="false">(B8777-B8776)/((A8777-A8776)/1000)</f>
        <v>-0.750183150183034</v>
      </c>
      <c r="J8777" s="6" t="n">
        <f aca="false">IF(OR(B8777&lt;Rules!$B$2,B8777&gt;Rules!$B$3,ABS(I8777)&gt;Rules!$B$4,OR(B8778&lt;Rules!$B$2,B8778&gt;Rules!$B$3,ABS(I8778)&gt;Rules!$B$4)),1,0)</f>
        <v>0</v>
      </c>
      <c r="K8777" s="6" t="str">
        <f aca="false">IF(F8777=1,COUNTIF($F$2:F8777,1),"")</f>
        <v/>
      </c>
    </row>
    <row r="8778" customFormat="false" ht="15" hidden="false" customHeight="false" outlineLevel="0" collapsed="false">
      <c r="A8778" s="6" t="n">
        <v>68894.118</v>
      </c>
      <c r="B8778" s="6" t="n">
        <v>2.1032967032967</v>
      </c>
      <c r="C8778" s="6" t="n">
        <v>84</v>
      </c>
      <c r="D8778" s="6" t="n">
        <v>-1</v>
      </c>
      <c r="E8778" s="6" t="n">
        <v>2.1018315018315</v>
      </c>
      <c r="F8778" s="6" t="n">
        <v>0</v>
      </c>
      <c r="G8778" s="6" t="n">
        <v>0</v>
      </c>
      <c r="H8778" s="6" t="str">
        <f aca="false">IF(AND(A8778&gt;=Stimuli!$B$2,A8778&lt;=Stimuli!$C$2),Stimuli!$A$2,IF(AND(A8778&gt;=Stimuli!$B$3,A8778&lt;=Stimuli!$C$3),Stimuli!$A$3,IF(AND(A8778&gt;=Stimuli!$B$4,A8778&lt;=Stimuli!$C$4),Stimuli!$A$4,"")))</f>
        <v>02 e.l.f. - Power Grip Styling (30.03s)</v>
      </c>
      <c r="I8778" s="6" t="n">
        <f aca="false">(B8778-B8777)/((A8778-A8777)/1000)</f>
        <v>0.562637362637304</v>
      </c>
      <c r="J8778" s="6" t="n">
        <f aca="false">IF(OR(B8778&lt;Rules!$B$2,B8778&gt;Rules!$B$3,ABS(I8778)&gt;Rules!$B$4,OR(B8779&lt;Rules!$B$2,B8779&gt;Rules!$B$3,ABS(I8779)&gt;Rules!$B$4)),1,0)</f>
        <v>0</v>
      </c>
      <c r="K8778" s="6" t="str">
        <f aca="false">IF(F8778=1,COUNTIF($F$2:F8778,1),"")</f>
        <v/>
      </c>
    </row>
    <row r="8779" customFormat="false" ht="15" hidden="false" customHeight="false" outlineLevel="0" collapsed="false">
      <c r="A8779" s="6" t="n">
        <v>68901.9305</v>
      </c>
      <c r="B8779" s="6" t="n">
        <v>2.0989010989011</v>
      </c>
      <c r="C8779" s="6" t="n">
        <v>84</v>
      </c>
      <c r="D8779" s="6" t="n">
        <v>-1</v>
      </c>
      <c r="E8779" s="6" t="n">
        <v>2.1018315018315</v>
      </c>
      <c r="F8779" s="6" t="n">
        <v>0</v>
      </c>
      <c r="G8779" s="6" t="n">
        <v>0</v>
      </c>
      <c r="H8779" s="6" t="str">
        <f aca="false">IF(AND(A8779&gt;=Stimuli!$B$2,A8779&lt;=Stimuli!$C$2),Stimuli!$A$2,IF(AND(A8779&gt;=Stimuli!$B$3,A8779&lt;=Stimuli!$C$3),Stimuli!$A$3,IF(AND(A8779&gt;=Stimuli!$B$4,A8779&lt;=Stimuli!$C$4),Stimuli!$A$4,"")))</f>
        <v>02 e.l.f. - Power Grip Styling (30.03s)</v>
      </c>
      <c r="I8779" s="6" t="n">
        <f aca="false">(B8779-B8778)/((A8779-A8778)/1000)</f>
        <v>-0.562637362637304</v>
      </c>
      <c r="J8779" s="6" t="n">
        <f aca="false">IF(OR(B8779&lt;Rules!$B$2,B8779&gt;Rules!$B$3,ABS(I8779)&gt;Rules!$B$4,OR(B8780&lt;Rules!$B$2,B8780&gt;Rules!$B$3,ABS(I8780)&gt;Rules!$B$4)),1,0)</f>
        <v>0</v>
      </c>
      <c r="K8779" s="6" t="str">
        <f aca="false">IF(F8779=1,COUNTIF($F$2:F8779,1),"")</f>
        <v/>
      </c>
    </row>
    <row r="8780" customFormat="false" ht="15" hidden="false" customHeight="false" outlineLevel="0" collapsed="false">
      <c r="A8780" s="6" t="n">
        <v>68909.743</v>
      </c>
      <c r="B8780" s="6" t="n">
        <v>2.1018315018315</v>
      </c>
      <c r="C8780" s="6" t="n">
        <v>84</v>
      </c>
      <c r="D8780" s="6" t="n">
        <v>-1</v>
      </c>
      <c r="E8780" s="6" t="n">
        <v>2.1018315018315</v>
      </c>
      <c r="F8780" s="6" t="n">
        <v>0</v>
      </c>
      <c r="G8780" s="6" t="n">
        <v>0</v>
      </c>
      <c r="H8780" s="6" t="str">
        <f aca="false">IF(AND(A8780&gt;=Stimuli!$B$2,A8780&lt;=Stimuli!$C$2),Stimuli!$A$2,IF(AND(A8780&gt;=Stimuli!$B$3,A8780&lt;=Stimuli!$C$3),Stimuli!$A$3,IF(AND(A8780&gt;=Stimuli!$B$4,A8780&lt;=Stimuli!$C$4),Stimuli!$A$4,"")))</f>
        <v>02 e.l.f. - Power Grip Styling (30.03s)</v>
      </c>
      <c r="I8780" s="6" t="n">
        <f aca="false">(B8780-B8779)/((A8780-A8779)/1000)</f>
        <v>0.37509157509146</v>
      </c>
      <c r="J8780" s="6" t="n">
        <f aca="false">IF(OR(B8780&lt;Rules!$B$2,B8780&gt;Rules!$B$3,ABS(I8780)&gt;Rules!$B$4,OR(B8781&lt;Rules!$B$2,B8781&gt;Rules!$B$3,ABS(I8781)&gt;Rules!$B$4)),1,0)</f>
        <v>0</v>
      </c>
      <c r="K8780" s="6" t="str">
        <f aca="false">IF(F8780=1,COUNTIF($F$2:F8780,1),"")</f>
        <v/>
      </c>
    </row>
    <row r="8781" customFormat="false" ht="15" hidden="false" customHeight="false" outlineLevel="0" collapsed="false">
      <c r="A8781" s="6" t="n">
        <v>68917.5555</v>
      </c>
      <c r="B8781" s="6" t="n">
        <v>2.1003663003663</v>
      </c>
      <c r="C8781" s="6" t="n">
        <v>84</v>
      </c>
      <c r="D8781" s="6" t="n">
        <v>-1</v>
      </c>
      <c r="E8781" s="6" t="n">
        <v>2.1018315018315</v>
      </c>
      <c r="F8781" s="6" t="n">
        <v>0</v>
      </c>
      <c r="G8781" s="6" t="n">
        <v>0</v>
      </c>
      <c r="H8781" s="6" t="str">
        <f aca="false">IF(AND(A8781&gt;=Stimuli!$B$2,A8781&lt;=Stimuli!$C$2),Stimuli!$A$2,IF(AND(A8781&gt;=Stimuli!$B$3,A8781&lt;=Stimuli!$C$3),Stimuli!$A$3,IF(AND(A8781&gt;=Stimuli!$B$4,A8781&lt;=Stimuli!$C$4),Stimuli!$A$4,"")))</f>
        <v>02 e.l.f. - Power Grip Styling (30.03s)</v>
      </c>
      <c r="I8781" s="6" t="n">
        <f aca="false">(B8781-B8780)/((A8781-A8780)/1000)</f>
        <v>-0.18754578754573</v>
      </c>
      <c r="J8781" s="6" t="n">
        <f aca="false">IF(OR(B8781&lt;Rules!$B$2,B8781&gt;Rules!$B$3,ABS(I8781)&gt;Rules!$B$4,OR(B8782&lt;Rules!$B$2,B8782&gt;Rules!$B$3,ABS(I8782)&gt;Rules!$B$4)),1,0)</f>
        <v>0</v>
      </c>
      <c r="K8781" s="6" t="str">
        <f aca="false">IF(F8781=1,COUNTIF($F$2:F8781,1),"")</f>
        <v/>
      </c>
    </row>
    <row r="8782" customFormat="false" ht="15" hidden="false" customHeight="false" outlineLevel="0" collapsed="false">
      <c r="A8782" s="6" t="n">
        <v>68925.368</v>
      </c>
      <c r="B8782" s="6" t="n">
        <v>2.0989010989011</v>
      </c>
      <c r="C8782" s="6" t="n">
        <v>84</v>
      </c>
      <c r="D8782" s="6" t="n">
        <v>-1</v>
      </c>
      <c r="E8782" s="6" t="n">
        <v>2.1018315018315</v>
      </c>
      <c r="F8782" s="6" t="n">
        <v>0</v>
      </c>
      <c r="G8782" s="6" t="n">
        <v>0</v>
      </c>
      <c r="H8782" s="6" t="str">
        <f aca="false">IF(AND(A8782&gt;=Stimuli!$B$2,A8782&lt;=Stimuli!$C$2),Stimuli!$A$2,IF(AND(A8782&gt;=Stimuli!$B$3,A8782&lt;=Stimuli!$C$3),Stimuli!$A$3,IF(AND(A8782&gt;=Stimuli!$B$4,A8782&lt;=Stimuli!$C$4),Stimuli!$A$4,"")))</f>
        <v>02 e.l.f. - Power Grip Styling (30.03s)</v>
      </c>
      <c r="I8782" s="6" t="n">
        <f aca="false">(B8782-B8781)/((A8782-A8781)/1000)</f>
        <v>-0.18754578754573</v>
      </c>
      <c r="J8782" s="6" t="n">
        <f aca="false">IF(OR(B8782&lt;Rules!$B$2,B8782&gt;Rules!$B$3,ABS(I8782)&gt;Rules!$B$4,OR(B8783&lt;Rules!$B$2,B8783&gt;Rules!$B$3,ABS(I8783)&gt;Rules!$B$4)),1,0)</f>
        <v>0</v>
      </c>
      <c r="K8782" s="6" t="str">
        <f aca="false">IF(F8782=1,COUNTIF($F$2:F8782,1),"")</f>
        <v/>
      </c>
    </row>
    <row r="8783" customFormat="false" ht="15" hidden="false" customHeight="false" outlineLevel="0" collapsed="false">
      <c r="A8783" s="6" t="n">
        <v>68933.1805</v>
      </c>
      <c r="B8783" s="6" t="n">
        <v>2.1018315018315</v>
      </c>
      <c r="C8783" s="6" t="n">
        <v>84</v>
      </c>
      <c r="D8783" s="6" t="n">
        <v>-1</v>
      </c>
      <c r="E8783" s="6" t="n">
        <v>2.1018315018315</v>
      </c>
      <c r="F8783" s="6" t="n">
        <v>0</v>
      </c>
      <c r="G8783" s="6" t="n">
        <v>0</v>
      </c>
      <c r="H8783" s="6" t="str">
        <f aca="false">IF(AND(A8783&gt;=Stimuli!$B$2,A8783&lt;=Stimuli!$C$2),Stimuli!$A$2,IF(AND(A8783&gt;=Stimuli!$B$3,A8783&lt;=Stimuli!$C$3),Stimuli!$A$3,IF(AND(A8783&gt;=Stimuli!$B$4,A8783&lt;=Stimuli!$C$4),Stimuli!$A$4,"")))</f>
        <v>02 e.l.f. - Power Grip Styling (30.03s)</v>
      </c>
      <c r="I8783" s="6" t="n">
        <f aca="false">(B8783-B8782)/((A8783-A8782)/1000)</f>
        <v>0.37509157509146</v>
      </c>
      <c r="J8783" s="6" t="n">
        <f aca="false">IF(OR(B8783&lt;Rules!$B$2,B8783&gt;Rules!$B$3,ABS(I8783)&gt;Rules!$B$4,OR(B8784&lt;Rules!$B$2,B8784&gt;Rules!$B$3,ABS(I8784)&gt;Rules!$B$4)),1,0)</f>
        <v>0</v>
      </c>
      <c r="K8783" s="6" t="str">
        <f aca="false">IF(F8783=1,COUNTIF($F$2:F8783,1),"")</f>
        <v/>
      </c>
    </row>
    <row r="8784" customFormat="false" ht="15" hidden="false" customHeight="false" outlineLevel="0" collapsed="false">
      <c r="A8784" s="6" t="n">
        <v>68940.993</v>
      </c>
      <c r="B8784" s="6" t="n">
        <v>2.0974358974359</v>
      </c>
      <c r="C8784" s="6" t="n">
        <v>84</v>
      </c>
      <c r="D8784" s="6" t="n">
        <v>-1</v>
      </c>
      <c r="E8784" s="6" t="n">
        <v>2.1003663003663</v>
      </c>
      <c r="F8784" s="6" t="n">
        <v>0</v>
      </c>
      <c r="G8784" s="6" t="n">
        <v>0</v>
      </c>
      <c r="H8784" s="6" t="str">
        <f aca="false">IF(AND(A8784&gt;=Stimuli!$B$2,A8784&lt;=Stimuli!$C$2),Stimuli!$A$2,IF(AND(A8784&gt;=Stimuli!$B$3,A8784&lt;=Stimuli!$C$3),Stimuli!$A$3,IF(AND(A8784&gt;=Stimuli!$B$4,A8784&lt;=Stimuli!$C$4),Stimuli!$A$4,"")))</f>
        <v>02 e.l.f. - Power Grip Styling (30.03s)</v>
      </c>
      <c r="I8784" s="6" t="n">
        <f aca="false">(B8784-B8783)/((A8784-A8783)/1000)</f>
        <v>-0.562637362637304</v>
      </c>
      <c r="J8784" s="6" t="n">
        <f aca="false">IF(OR(B8784&lt;Rules!$B$2,B8784&gt;Rules!$B$3,ABS(I8784)&gt;Rules!$B$4,OR(B8785&lt;Rules!$B$2,B8785&gt;Rules!$B$3,ABS(I8785)&gt;Rules!$B$4)),1,0)</f>
        <v>0</v>
      </c>
      <c r="K8784" s="6" t="str">
        <f aca="false">IF(F8784=1,COUNTIF($F$2:F8784,1),"")</f>
        <v/>
      </c>
    </row>
    <row r="8785" customFormat="false" ht="15" hidden="false" customHeight="false" outlineLevel="0" collapsed="false">
      <c r="A8785" s="6" t="n">
        <v>68948.8055</v>
      </c>
      <c r="B8785" s="6" t="n">
        <v>2.1018315018315</v>
      </c>
      <c r="C8785" s="6" t="n">
        <v>84</v>
      </c>
      <c r="D8785" s="6" t="n">
        <v>-1</v>
      </c>
      <c r="E8785" s="6" t="n">
        <v>2.1003663003663</v>
      </c>
      <c r="F8785" s="6" t="n">
        <v>0</v>
      </c>
      <c r="G8785" s="6" t="n">
        <v>0</v>
      </c>
      <c r="H8785" s="6" t="str">
        <f aca="false">IF(AND(A8785&gt;=Stimuli!$B$2,A8785&lt;=Stimuli!$C$2),Stimuli!$A$2,IF(AND(A8785&gt;=Stimuli!$B$3,A8785&lt;=Stimuli!$C$3),Stimuli!$A$3,IF(AND(A8785&gt;=Stimuli!$B$4,A8785&lt;=Stimuli!$C$4),Stimuli!$A$4,"")))</f>
        <v>02 e.l.f. - Power Grip Styling (30.03s)</v>
      </c>
      <c r="I8785" s="6" t="n">
        <f aca="false">(B8785-B8784)/((A8785-A8784)/1000)</f>
        <v>0.562637362637304</v>
      </c>
      <c r="J8785" s="6" t="n">
        <f aca="false">IF(OR(B8785&lt;Rules!$B$2,B8785&gt;Rules!$B$3,ABS(I8785)&gt;Rules!$B$4,OR(B8786&lt;Rules!$B$2,B8786&gt;Rules!$B$3,ABS(I8786)&gt;Rules!$B$4)),1,0)</f>
        <v>0</v>
      </c>
      <c r="K8785" s="6" t="str">
        <f aca="false">IF(F8785=1,COUNTIF($F$2:F8785,1),"")</f>
        <v/>
      </c>
    </row>
    <row r="8786" customFormat="false" ht="15" hidden="false" customHeight="false" outlineLevel="0" collapsed="false">
      <c r="A8786" s="6" t="n">
        <v>68956.618</v>
      </c>
      <c r="B8786" s="6" t="n">
        <v>2.0974358974359</v>
      </c>
      <c r="C8786" s="6" t="n">
        <v>84</v>
      </c>
      <c r="D8786" s="6" t="n">
        <v>-1</v>
      </c>
      <c r="E8786" s="6" t="n">
        <v>2.1003663003663</v>
      </c>
      <c r="F8786" s="6" t="n">
        <v>0</v>
      </c>
      <c r="G8786" s="6" t="n">
        <v>0</v>
      </c>
      <c r="H8786" s="6" t="str">
        <f aca="false">IF(AND(A8786&gt;=Stimuli!$B$2,A8786&lt;=Stimuli!$C$2),Stimuli!$A$2,IF(AND(A8786&gt;=Stimuli!$B$3,A8786&lt;=Stimuli!$C$3),Stimuli!$A$3,IF(AND(A8786&gt;=Stimuli!$B$4,A8786&lt;=Stimuli!$C$4),Stimuli!$A$4,"")))</f>
        <v>02 e.l.f. - Power Grip Styling (30.03s)</v>
      </c>
      <c r="I8786" s="6" t="n">
        <f aca="false">(B8786-B8785)/((A8786-A8785)/1000)</f>
        <v>-0.562637362637304</v>
      </c>
      <c r="J8786" s="6" t="n">
        <f aca="false">IF(OR(B8786&lt;Rules!$B$2,B8786&gt;Rules!$B$3,ABS(I8786)&gt;Rules!$B$4,OR(B8787&lt;Rules!$B$2,B8787&gt;Rules!$B$3,ABS(I8787)&gt;Rules!$B$4)),1,0)</f>
        <v>0</v>
      </c>
      <c r="K8786" s="6" t="str">
        <f aca="false">IF(F8786=1,COUNTIF($F$2:F8786,1),"")</f>
        <v/>
      </c>
    </row>
    <row r="8787" customFormat="false" ht="15" hidden="false" customHeight="false" outlineLevel="0" collapsed="false">
      <c r="A8787" s="6" t="n">
        <v>68964.4305</v>
      </c>
      <c r="B8787" s="6" t="n">
        <v>2.1032967032967</v>
      </c>
      <c r="C8787" s="6" t="n">
        <v>84</v>
      </c>
      <c r="D8787" s="6" t="n">
        <v>-1</v>
      </c>
      <c r="E8787" s="6" t="n">
        <v>2.1003663003663</v>
      </c>
      <c r="F8787" s="6" t="n">
        <v>0</v>
      </c>
      <c r="G8787" s="6" t="n">
        <v>0</v>
      </c>
      <c r="H8787" s="6" t="str">
        <f aca="false">IF(AND(A8787&gt;=Stimuli!$B$2,A8787&lt;=Stimuli!$C$2),Stimuli!$A$2,IF(AND(A8787&gt;=Stimuli!$B$3,A8787&lt;=Stimuli!$C$3),Stimuli!$A$3,IF(AND(A8787&gt;=Stimuli!$B$4,A8787&lt;=Stimuli!$C$4),Stimuli!$A$4,"")))</f>
        <v>02 e.l.f. - Power Grip Styling (30.03s)</v>
      </c>
      <c r="I8787" s="6" t="n">
        <f aca="false">(B8787-B8786)/((A8787-A8786)/1000)</f>
        <v>0.750183150183148</v>
      </c>
      <c r="J8787" s="6" t="n">
        <f aca="false">IF(OR(B8787&lt;Rules!$B$2,B8787&gt;Rules!$B$3,ABS(I8787)&gt;Rules!$B$4,OR(B8788&lt;Rules!$B$2,B8788&gt;Rules!$B$3,ABS(I8788)&gt;Rules!$B$4)),1,0)</f>
        <v>0</v>
      </c>
      <c r="K8787" s="6" t="str">
        <f aca="false">IF(F8787=1,COUNTIF($F$2:F8787,1),"")</f>
        <v/>
      </c>
    </row>
    <row r="8788" customFormat="false" ht="15" hidden="false" customHeight="false" outlineLevel="0" collapsed="false">
      <c r="A8788" s="6" t="n">
        <v>68972.243</v>
      </c>
      <c r="B8788" s="6" t="n">
        <v>2.0959706959707</v>
      </c>
      <c r="C8788" s="6" t="n">
        <v>84</v>
      </c>
      <c r="D8788" s="6" t="n">
        <v>-1</v>
      </c>
      <c r="E8788" s="6" t="n">
        <v>2.1003663003663</v>
      </c>
      <c r="F8788" s="6" t="n">
        <v>0</v>
      </c>
      <c r="G8788" s="6" t="n">
        <v>0</v>
      </c>
      <c r="H8788" s="6" t="str">
        <f aca="false">IF(AND(A8788&gt;=Stimuli!$B$2,A8788&lt;=Stimuli!$C$2),Stimuli!$A$2,IF(AND(A8788&gt;=Stimuli!$B$3,A8788&lt;=Stimuli!$C$3),Stimuli!$A$3,IF(AND(A8788&gt;=Stimuli!$B$4,A8788&lt;=Stimuli!$C$4),Stimuli!$A$4,"")))</f>
        <v>02 e.l.f. - Power Grip Styling (30.03s)</v>
      </c>
      <c r="I8788" s="6" t="n">
        <f aca="false">(B8788-B8787)/((A8788-A8787)/1000)</f>
        <v>-0.937728937728878</v>
      </c>
      <c r="J8788" s="6" t="n">
        <f aca="false">IF(OR(B8788&lt;Rules!$B$2,B8788&gt;Rules!$B$3,ABS(I8788)&gt;Rules!$B$4,OR(B8789&lt;Rules!$B$2,B8789&gt;Rules!$B$3,ABS(I8789)&gt;Rules!$B$4)),1,0)</f>
        <v>0</v>
      </c>
      <c r="K8788" s="6" t="str">
        <f aca="false">IF(F8788=1,COUNTIF($F$2:F8788,1),"")</f>
        <v/>
      </c>
    </row>
    <row r="8789" customFormat="false" ht="15" hidden="false" customHeight="false" outlineLevel="0" collapsed="false">
      <c r="A8789" s="6" t="n">
        <v>68980.0555</v>
      </c>
      <c r="B8789" s="6" t="n">
        <v>2.1032967032967</v>
      </c>
      <c r="C8789" s="6" t="n">
        <v>84</v>
      </c>
      <c r="D8789" s="6" t="n">
        <v>-1</v>
      </c>
      <c r="E8789" s="6" t="n">
        <v>2.0989010989011</v>
      </c>
      <c r="F8789" s="6" t="n">
        <v>0</v>
      </c>
      <c r="G8789" s="6" t="n">
        <v>0</v>
      </c>
      <c r="H8789" s="6" t="str">
        <f aca="false">IF(AND(A8789&gt;=Stimuli!$B$2,A8789&lt;=Stimuli!$C$2),Stimuli!$A$2,IF(AND(A8789&gt;=Stimuli!$B$3,A8789&lt;=Stimuli!$C$3),Stimuli!$A$3,IF(AND(A8789&gt;=Stimuli!$B$4,A8789&lt;=Stimuli!$C$4),Stimuli!$A$4,"")))</f>
        <v>02 e.l.f. - Power Grip Styling (30.03s)</v>
      </c>
      <c r="I8789" s="6" t="n">
        <f aca="false">(B8789-B8788)/((A8789-A8788)/1000)</f>
        <v>0.937728937728878</v>
      </c>
      <c r="J8789" s="6" t="n">
        <f aca="false">IF(OR(B8789&lt;Rules!$B$2,B8789&gt;Rules!$B$3,ABS(I8789)&gt;Rules!$B$4,OR(B8790&lt;Rules!$B$2,B8790&gt;Rules!$B$3,ABS(I8790)&gt;Rules!$B$4)),1,0)</f>
        <v>0</v>
      </c>
      <c r="K8789" s="6" t="str">
        <f aca="false">IF(F8789=1,COUNTIF($F$2:F8789,1),"")</f>
        <v/>
      </c>
    </row>
    <row r="8790" customFormat="false" ht="15" hidden="false" customHeight="false" outlineLevel="0" collapsed="false">
      <c r="A8790" s="6" t="n">
        <v>68987.868</v>
      </c>
      <c r="B8790" s="6" t="n">
        <v>2.0945054945055</v>
      </c>
      <c r="C8790" s="6" t="n">
        <v>84</v>
      </c>
      <c r="D8790" s="6" t="n">
        <v>-1</v>
      </c>
      <c r="E8790" s="6" t="n">
        <v>2.0989010989011</v>
      </c>
      <c r="F8790" s="6" t="n">
        <v>0</v>
      </c>
      <c r="G8790" s="6" t="n">
        <v>0</v>
      </c>
      <c r="H8790" s="6" t="str">
        <f aca="false">IF(AND(A8790&gt;=Stimuli!$B$2,A8790&lt;=Stimuli!$C$2),Stimuli!$A$2,IF(AND(A8790&gt;=Stimuli!$B$3,A8790&lt;=Stimuli!$C$3),Stimuli!$A$3,IF(AND(A8790&gt;=Stimuli!$B$4,A8790&lt;=Stimuli!$C$4),Stimuli!$A$4,"")))</f>
        <v>02 e.l.f. - Power Grip Styling (30.03s)</v>
      </c>
      <c r="I8790" s="6" t="n">
        <f aca="false">(B8790-B8789)/((A8790-A8789)/1000)</f>
        <v>-1.12527472527461</v>
      </c>
      <c r="J8790" s="6" t="n">
        <f aca="false">IF(OR(B8790&lt;Rules!$B$2,B8790&gt;Rules!$B$3,ABS(I8790)&gt;Rules!$B$4,OR(B8791&lt;Rules!$B$2,B8791&gt;Rules!$B$3,ABS(I8791)&gt;Rules!$B$4)),1,0)</f>
        <v>0</v>
      </c>
      <c r="K8790" s="6" t="str">
        <f aca="false">IF(F8790=1,COUNTIF($F$2:F8790,1),"")</f>
        <v/>
      </c>
    </row>
    <row r="8791" customFormat="false" ht="15" hidden="false" customHeight="false" outlineLevel="0" collapsed="false">
      <c r="A8791" s="6" t="n">
        <v>68995.6805</v>
      </c>
      <c r="B8791" s="6" t="n">
        <v>2.1032967032967</v>
      </c>
      <c r="C8791" s="6" t="n">
        <v>84</v>
      </c>
      <c r="D8791" s="6" t="n">
        <v>-1</v>
      </c>
      <c r="E8791" s="6" t="n">
        <v>2.0989010989011</v>
      </c>
      <c r="F8791" s="6" t="n">
        <v>0</v>
      </c>
      <c r="G8791" s="6" t="n">
        <v>0</v>
      </c>
      <c r="H8791" s="6" t="str">
        <f aca="false">IF(AND(A8791&gt;=Stimuli!$B$2,A8791&lt;=Stimuli!$C$2),Stimuli!$A$2,IF(AND(A8791&gt;=Stimuli!$B$3,A8791&lt;=Stimuli!$C$3),Stimuli!$A$3,IF(AND(A8791&gt;=Stimuli!$B$4,A8791&lt;=Stimuli!$C$4),Stimuli!$A$4,"")))</f>
        <v>02 e.l.f. - Power Grip Styling (30.03s)</v>
      </c>
      <c r="I8791" s="6" t="n">
        <f aca="false">(B8791-B8790)/((A8791-A8790)/1000)</f>
        <v>1.12527472527461</v>
      </c>
      <c r="J8791" s="6" t="n">
        <f aca="false">IF(OR(B8791&lt;Rules!$B$2,B8791&gt;Rules!$B$3,ABS(I8791)&gt;Rules!$B$4,OR(B8792&lt;Rules!$B$2,B8792&gt;Rules!$B$3,ABS(I8792)&gt;Rules!$B$4)),1,0)</f>
        <v>0</v>
      </c>
      <c r="K8791" s="6" t="str">
        <f aca="false">IF(F8791=1,COUNTIF($F$2:F8791,1),"")</f>
        <v/>
      </c>
    </row>
    <row r="8792" customFormat="false" ht="15" hidden="false" customHeight="false" outlineLevel="0" collapsed="false">
      <c r="A8792" s="6" t="n">
        <v>69003.493</v>
      </c>
      <c r="B8792" s="6" t="n">
        <v>2.0959706959707</v>
      </c>
      <c r="C8792" s="6" t="n">
        <v>84</v>
      </c>
      <c r="D8792" s="6" t="n">
        <v>-1</v>
      </c>
      <c r="E8792" s="6" t="n">
        <v>2.0989010989011</v>
      </c>
      <c r="F8792" s="6" t="n">
        <v>0</v>
      </c>
      <c r="G8792" s="6" t="n">
        <v>0</v>
      </c>
      <c r="H8792" s="6" t="str">
        <f aca="false">IF(AND(A8792&gt;=Stimuli!$B$2,A8792&lt;=Stimuli!$C$2),Stimuli!$A$2,IF(AND(A8792&gt;=Stimuli!$B$3,A8792&lt;=Stimuli!$C$3),Stimuli!$A$3,IF(AND(A8792&gt;=Stimuli!$B$4,A8792&lt;=Stimuli!$C$4),Stimuli!$A$4,"")))</f>
        <v>02 e.l.f. - Power Grip Styling (30.03s)</v>
      </c>
      <c r="I8792" s="6" t="n">
        <f aca="false">(B8792-B8791)/((A8792-A8791)/1000)</f>
        <v>-0.937728937728878</v>
      </c>
      <c r="J8792" s="6" t="n">
        <f aca="false">IF(OR(B8792&lt;Rules!$B$2,B8792&gt;Rules!$B$3,ABS(I8792)&gt;Rules!$B$4,OR(B8793&lt;Rules!$B$2,B8793&gt;Rules!$B$3,ABS(I8793)&gt;Rules!$B$4)),1,0)</f>
        <v>0</v>
      </c>
      <c r="K8792" s="6" t="str">
        <f aca="false">IF(F8792=1,COUNTIF($F$2:F8792,1),"")</f>
        <v/>
      </c>
    </row>
    <row r="8793" customFormat="false" ht="15" hidden="false" customHeight="false" outlineLevel="0" collapsed="false">
      <c r="A8793" s="6" t="n">
        <v>69011.3055</v>
      </c>
      <c r="B8793" s="6" t="n">
        <v>2.1018315018315</v>
      </c>
      <c r="C8793" s="6" t="n">
        <v>84</v>
      </c>
      <c r="D8793" s="6" t="n">
        <v>-1</v>
      </c>
      <c r="E8793" s="6" t="n">
        <v>2.0989010989011</v>
      </c>
      <c r="F8793" s="6" t="n">
        <v>0</v>
      </c>
      <c r="G8793" s="6" t="n">
        <v>0</v>
      </c>
      <c r="H8793" s="6" t="str">
        <f aca="false">IF(AND(A8793&gt;=Stimuli!$B$2,A8793&lt;=Stimuli!$C$2),Stimuli!$A$2,IF(AND(A8793&gt;=Stimuli!$B$3,A8793&lt;=Stimuli!$C$3),Stimuli!$A$3,IF(AND(A8793&gt;=Stimuli!$B$4,A8793&lt;=Stimuli!$C$4),Stimuli!$A$4,"")))</f>
        <v>02 e.l.f. - Power Grip Styling (30.03s)</v>
      </c>
      <c r="I8793" s="6" t="n">
        <f aca="false">(B8793-B8792)/((A8793-A8792)/1000)</f>
        <v>0.750183150183034</v>
      </c>
      <c r="J8793" s="6" t="n">
        <f aca="false">IF(OR(B8793&lt;Rules!$B$2,B8793&gt;Rules!$B$3,ABS(I8793)&gt;Rules!$B$4,OR(B8794&lt;Rules!$B$2,B8794&gt;Rules!$B$3,ABS(I8794)&gt;Rules!$B$4)),1,0)</f>
        <v>0</v>
      </c>
      <c r="K8793" s="6" t="str">
        <f aca="false">IF(F8793=1,COUNTIF($F$2:F8793,1),"")</f>
        <v/>
      </c>
    </row>
    <row r="8794" customFormat="false" ht="15" hidden="false" customHeight="false" outlineLevel="0" collapsed="false">
      <c r="A8794" s="6" t="n">
        <v>69019.118</v>
      </c>
      <c r="B8794" s="6" t="n">
        <v>2.0959706959707</v>
      </c>
      <c r="C8794" s="6" t="n">
        <v>84</v>
      </c>
      <c r="D8794" s="6" t="n">
        <v>-1</v>
      </c>
      <c r="E8794" s="6" t="n">
        <v>2.0989010989011</v>
      </c>
      <c r="F8794" s="6" t="n">
        <v>0</v>
      </c>
      <c r="G8794" s="6" t="n">
        <v>0</v>
      </c>
      <c r="H8794" s="6" t="str">
        <f aca="false">IF(AND(A8794&gt;=Stimuli!$B$2,A8794&lt;=Stimuli!$C$2),Stimuli!$A$2,IF(AND(A8794&gt;=Stimuli!$B$3,A8794&lt;=Stimuli!$C$3),Stimuli!$A$3,IF(AND(A8794&gt;=Stimuli!$B$4,A8794&lt;=Stimuli!$C$4),Stimuli!$A$4,"")))</f>
        <v>02 e.l.f. - Power Grip Styling (30.03s)</v>
      </c>
      <c r="I8794" s="6" t="n">
        <f aca="false">(B8794-B8793)/((A8794-A8793)/1000)</f>
        <v>-0.750183150183034</v>
      </c>
      <c r="J8794" s="6" t="n">
        <f aca="false">IF(OR(B8794&lt;Rules!$B$2,B8794&gt;Rules!$B$3,ABS(I8794)&gt;Rules!$B$4,OR(B8795&lt;Rules!$B$2,B8795&gt;Rules!$B$3,ABS(I8795)&gt;Rules!$B$4)),1,0)</f>
        <v>0</v>
      </c>
      <c r="K8794" s="6" t="str">
        <f aca="false">IF(F8794=1,COUNTIF($F$2:F8794,1),"")</f>
        <v/>
      </c>
    </row>
    <row r="8795" customFormat="false" ht="15" hidden="false" customHeight="false" outlineLevel="0" collapsed="false">
      <c r="A8795" s="6" t="n">
        <v>69026.9305</v>
      </c>
      <c r="B8795" s="6" t="n">
        <v>2.1003663003663</v>
      </c>
      <c r="C8795" s="6" t="n">
        <v>84</v>
      </c>
      <c r="D8795" s="6" t="n">
        <v>-1</v>
      </c>
      <c r="E8795" s="6" t="n">
        <v>2.0989010989011</v>
      </c>
      <c r="F8795" s="6" t="n">
        <v>0</v>
      </c>
      <c r="G8795" s="6" t="n">
        <v>0</v>
      </c>
      <c r="H8795" s="6" t="str">
        <f aca="false">IF(AND(A8795&gt;=Stimuli!$B$2,A8795&lt;=Stimuli!$C$2),Stimuli!$A$2,IF(AND(A8795&gt;=Stimuli!$B$3,A8795&lt;=Stimuli!$C$3),Stimuli!$A$3,IF(AND(A8795&gt;=Stimuli!$B$4,A8795&lt;=Stimuli!$C$4),Stimuli!$A$4,"")))</f>
        <v>02 e.l.f. - Power Grip Styling (30.03s)</v>
      </c>
      <c r="I8795" s="6" t="n">
        <f aca="false">(B8795-B8794)/((A8795-A8794)/1000)</f>
        <v>0.562637362637304</v>
      </c>
      <c r="J8795" s="6" t="n">
        <f aca="false">IF(OR(B8795&lt;Rules!$B$2,B8795&gt;Rules!$B$3,ABS(I8795)&gt;Rules!$B$4,OR(B8796&lt;Rules!$B$2,B8796&gt;Rules!$B$3,ABS(I8796)&gt;Rules!$B$4)),1,0)</f>
        <v>0</v>
      </c>
      <c r="K8795" s="6" t="str">
        <f aca="false">IF(F8795=1,COUNTIF($F$2:F8795,1),"")</f>
        <v/>
      </c>
    </row>
    <row r="8796" customFormat="false" ht="15" hidden="false" customHeight="false" outlineLevel="0" collapsed="false">
      <c r="A8796" s="6" t="n">
        <v>69034.743</v>
      </c>
      <c r="B8796" s="6" t="n">
        <v>2.0974358974359</v>
      </c>
      <c r="C8796" s="6" t="n">
        <v>84</v>
      </c>
      <c r="D8796" s="6" t="n">
        <v>-1</v>
      </c>
      <c r="E8796" s="6" t="n">
        <v>2.0989010989011</v>
      </c>
      <c r="F8796" s="6" t="n">
        <v>0</v>
      </c>
      <c r="G8796" s="6" t="n">
        <v>0</v>
      </c>
      <c r="H8796" s="6" t="str">
        <f aca="false">IF(AND(A8796&gt;=Stimuli!$B$2,A8796&lt;=Stimuli!$C$2),Stimuli!$A$2,IF(AND(A8796&gt;=Stimuli!$B$3,A8796&lt;=Stimuli!$C$3),Stimuli!$A$3,IF(AND(A8796&gt;=Stimuli!$B$4,A8796&lt;=Stimuli!$C$4),Stimuli!$A$4,"")))</f>
        <v>02 e.l.f. - Power Grip Styling (30.03s)</v>
      </c>
      <c r="I8796" s="6" t="n">
        <f aca="false">(B8796-B8795)/((A8796-A8795)/1000)</f>
        <v>-0.375091575091574</v>
      </c>
      <c r="J8796" s="6" t="n">
        <f aca="false">IF(OR(B8796&lt;Rules!$B$2,B8796&gt;Rules!$B$3,ABS(I8796)&gt;Rules!$B$4,OR(B8797&lt;Rules!$B$2,B8797&gt;Rules!$B$3,ABS(I8797)&gt;Rules!$B$4)),1,0)</f>
        <v>0</v>
      </c>
      <c r="K8796" s="6" t="str">
        <f aca="false">IF(F8796=1,COUNTIF($F$2:F8796,1),"")</f>
        <v/>
      </c>
    </row>
    <row r="8797" customFormat="false" ht="15" hidden="false" customHeight="false" outlineLevel="0" collapsed="false">
      <c r="A8797" s="6" t="n">
        <v>69042.5555</v>
      </c>
      <c r="B8797" s="6" t="n">
        <v>2.0989010989011</v>
      </c>
      <c r="C8797" s="6" t="n">
        <v>84</v>
      </c>
      <c r="D8797" s="6" t="n">
        <v>-1</v>
      </c>
      <c r="E8797" s="6" t="n">
        <v>2.0989010989011</v>
      </c>
      <c r="F8797" s="6" t="n">
        <v>0</v>
      </c>
      <c r="G8797" s="6" t="n">
        <v>0</v>
      </c>
      <c r="H8797" s="6" t="str">
        <f aca="false">IF(AND(A8797&gt;=Stimuli!$B$2,A8797&lt;=Stimuli!$C$2),Stimuli!$A$2,IF(AND(A8797&gt;=Stimuli!$B$3,A8797&lt;=Stimuli!$C$3),Stimuli!$A$3,IF(AND(A8797&gt;=Stimuli!$B$4,A8797&lt;=Stimuli!$C$4),Stimuli!$A$4,"")))</f>
        <v>02 e.l.f. - Power Grip Styling (30.03s)</v>
      </c>
      <c r="I8797" s="6" t="n">
        <f aca="false">(B8797-B8796)/((A8797-A8796)/1000)</f>
        <v>0.187545787545844</v>
      </c>
      <c r="J8797" s="6" t="n">
        <f aca="false">IF(OR(B8797&lt;Rules!$B$2,B8797&gt;Rules!$B$3,ABS(I8797)&gt;Rules!$B$4,OR(B8798&lt;Rules!$B$2,B8798&gt;Rules!$B$3,ABS(I8798)&gt;Rules!$B$4)),1,0)</f>
        <v>0</v>
      </c>
      <c r="K8797" s="6" t="str">
        <f aca="false">IF(F8797=1,COUNTIF($F$2:F8797,1),"")</f>
        <v/>
      </c>
    </row>
    <row r="8798" customFormat="false" ht="15" hidden="false" customHeight="false" outlineLevel="0" collapsed="false">
      <c r="A8798" s="6" t="n">
        <v>69050.368</v>
      </c>
      <c r="B8798" s="6" t="n">
        <v>2.0989010989011</v>
      </c>
      <c r="C8798" s="6" t="n">
        <v>84</v>
      </c>
      <c r="D8798" s="6" t="n">
        <v>-1</v>
      </c>
      <c r="E8798" s="6" t="n">
        <v>2.0989010989011</v>
      </c>
      <c r="F8798" s="6" t="n">
        <v>0</v>
      </c>
      <c r="G8798" s="6" t="n">
        <v>0</v>
      </c>
      <c r="H8798" s="6" t="str">
        <f aca="false">IF(AND(A8798&gt;=Stimuli!$B$2,A8798&lt;=Stimuli!$C$2),Stimuli!$A$2,IF(AND(A8798&gt;=Stimuli!$B$3,A8798&lt;=Stimuli!$C$3),Stimuli!$A$3,IF(AND(A8798&gt;=Stimuli!$B$4,A8798&lt;=Stimuli!$C$4),Stimuli!$A$4,"")))</f>
        <v>02 e.l.f. - Power Grip Styling (30.03s)</v>
      </c>
      <c r="I8798" s="6" t="n">
        <f aca="false">(B8798-B8797)/((A8798-A8797)/1000)</f>
        <v>0</v>
      </c>
      <c r="J8798" s="6" t="n">
        <f aca="false">IF(OR(B8798&lt;Rules!$B$2,B8798&gt;Rules!$B$3,ABS(I8798)&gt;Rules!$B$4,OR(B8799&lt;Rules!$B$2,B8799&gt;Rules!$B$3,ABS(I8799)&gt;Rules!$B$4)),1,0)</f>
        <v>0</v>
      </c>
      <c r="K8798" s="6" t="str">
        <f aca="false">IF(F8798=1,COUNTIF($F$2:F8798,1),"")</f>
        <v/>
      </c>
    </row>
    <row r="8799" customFormat="false" ht="15" hidden="false" customHeight="false" outlineLevel="0" collapsed="false">
      <c r="A8799" s="6" t="n">
        <v>69058.1805</v>
      </c>
      <c r="B8799" s="6" t="n">
        <v>2.0974358974359</v>
      </c>
      <c r="C8799" s="6" t="n">
        <v>84</v>
      </c>
      <c r="D8799" s="6" t="n">
        <v>-1</v>
      </c>
      <c r="E8799" s="6" t="n">
        <v>2.0989010989011</v>
      </c>
      <c r="F8799" s="6" t="n">
        <v>0</v>
      </c>
      <c r="G8799" s="6" t="n">
        <v>0</v>
      </c>
      <c r="H8799" s="6" t="str">
        <f aca="false">IF(AND(A8799&gt;=Stimuli!$B$2,A8799&lt;=Stimuli!$C$2),Stimuli!$A$2,IF(AND(A8799&gt;=Stimuli!$B$3,A8799&lt;=Stimuli!$C$3),Stimuli!$A$3,IF(AND(A8799&gt;=Stimuli!$B$4,A8799&lt;=Stimuli!$C$4),Stimuli!$A$4,"")))</f>
        <v>02 e.l.f. - Power Grip Styling (30.03s)</v>
      </c>
      <c r="I8799" s="6" t="n">
        <f aca="false">(B8799-B8798)/((A8799-A8798)/1000)</f>
        <v>-0.187545787545844</v>
      </c>
      <c r="J8799" s="6" t="n">
        <f aca="false">IF(OR(B8799&lt;Rules!$B$2,B8799&gt;Rules!$B$3,ABS(I8799)&gt;Rules!$B$4,OR(B8800&lt;Rules!$B$2,B8800&gt;Rules!$B$3,ABS(I8800)&gt;Rules!$B$4)),1,0)</f>
        <v>0</v>
      </c>
      <c r="K8799" s="6" t="str">
        <f aca="false">IF(F8799=1,COUNTIF($F$2:F8799,1),"")</f>
        <v/>
      </c>
    </row>
    <row r="8800" customFormat="false" ht="15" hidden="false" customHeight="false" outlineLevel="0" collapsed="false">
      <c r="A8800" s="6" t="n">
        <v>69065.993</v>
      </c>
      <c r="B8800" s="6" t="n">
        <v>2.1003663003663</v>
      </c>
      <c r="C8800" s="6" t="n">
        <v>84</v>
      </c>
      <c r="D8800" s="6" t="n">
        <v>-1</v>
      </c>
      <c r="E8800" s="6" t="n">
        <v>2.0974358974359</v>
      </c>
      <c r="F8800" s="6" t="n">
        <v>0</v>
      </c>
      <c r="G8800" s="6" t="n">
        <v>0</v>
      </c>
      <c r="H8800" s="6" t="str">
        <f aca="false">IF(AND(A8800&gt;=Stimuli!$B$2,A8800&lt;=Stimuli!$C$2),Stimuli!$A$2,IF(AND(A8800&gt;=Stimuli!$B$3,A8800&lt;=Stimuli!$C$3),Stimuli!$A$3,IF(AND(A8800&gt;=Stimuli!$B$4,A8800&lt;=Stimuli!$C$4),Stimuli!$A$4,"")))</f>
        <v>02 e.l.f. - Power Grip Styling (30.03s)</v>
      </c>
      <c r="I8800" s="6" t="n">
        <f aca="false">(B8800-B8799)/((A8800-A8799)/1000)</f>
        <v>0.375091575091574</v>
      </c>
      <c r="J8800" s="6" t="n">
        <f aca="false">IF(OR(B8800&lt;Rules!$B$2,B8800&gt;Rules!$B$3,ABS(I8800)&gt;Rules!$B$4,OR(B8801&lt;Rules!$B$2,B8801&gt;Rules!$B$3,ABS(I8801)&gt;Rules!$B$4)),1,0)</f>
        <v>0</v>
      </c>
      <c r="K8800" s="6" t="str">
        <f aca="false">IF(F8800=1,COUNTIF($F$2:F8800,1),"")</f>
        <v/>
      </c>
    </row>
    <row r="8801" customFormat="false" ht="15" hidden="false" customHeight="false" outlineLevel="0" collapsed="false">
      <c r="A8801" s="6" t="n">
        <v>69073.8055</v>
      </c>
      <c r="B8801" s="6" t="n">
        <v>2.0959706959707</v>
      </c>
      <c r="C8801" s="6" t="n">
        <v>84</v>
      </c>
      <c r="D8801" s="6" t="n">
        <v>-1</v>
      </c>
      <c r="E8801" s="6" t="n">
        <v>2.0974358974359</v>
      </c>
      <c r="F8801" s="6" t="n">
        <v>0</v>
      </c>
      <c r="G8801" s="6" t="n">
        <v>0</v>
      </c>
      <c r="H8801" s="6" t="str">
        <f aca="false">IF(AND(A8801&gt;=Stimuli!$B$2,A8801&lt;=Stimuli!$C$2),Stimuli!$A$2,IF(AND(A8801&gt;=Stimuli!$B$3,A8801&lt;=Stimuli!$C$3),Stimuli!$A$3,IF(AND(A8801&gt;=Stimuli!$B$4,A8801&lt;=Stimuli!$C$4),Stimuli!$A$4,"")))</f>
        <v>02 e.l.f. - Power Grip Styling (30.03s)</v>
      </c>
      <c r="I8801" s="6" t="n">
        <f aca="false">(B8801-B8800)/((A8801-A8800)/1000)</f>
        <v>-0.562637362637304</v>
      </c>
      <c r="J8801" s="6" t="n">
        <f aca="false">IF(OR(B8801&lt;Rules!$B$2,B8801&gt;Rules!$B$3,ABS(I8801)&gt;Rules!$B$4,OR(B8802&lt;Rules!$B$2,B8802&gt;Rules!$B$3,ABS(I8802)&gt;Rules!$B$4)),1,0)</f>
        <v>0</v>
      </c>
      <c r="K8801" s="6" t="str">
        <f aca="false">IF(F8801=1,COUNTIF($F$2:F8801,1),"")</f>
        <v/>
      </c>
    </row>
    <row r="8802" customFormat="false" ht="15" hidden="false" customHeight="false" outlineLevel="0" collapsed="false">
      <c r="A8802" s="6" t="n">
        <v>69081.618</v>
      </c>
      <c r="B8802" s="6" t="n">
        <v>2.1018315018315</v>
      </c>
      <c r="C8802" s="6" t="n">
        <v>84</v>
      </c>
      <c r="D8802" s="6" t="n">
        <v>-1</v>
      </c>
      <c r="E8802" s="6" t="n">
        <v>2.0974358974359</v>
      </c>
      <c r="F8802" s="6" t="n">
        <v>0</v>
      </c>
      <c r="G8802" s="6" t="n">
        <v>0</v>
      </c>
      <c r="H8802" s="6" t="str">
        <f aca="false">IF(AND(A8802&gt;=Stimuli!$B$2,A8802&lt;=Stimuli!$C$2),Stimuli!$A$2,IF(AND(A8802&gt;=Stimuli!$B$3,A8802&lt;=Stimuli!$C$3),Stimuli!$A$3,IF(AND(A8802&gt;=Stimuli!$B$4,A8802&lt;=Stimuli!$C$4),Stimuli!$A$4,"")))</f>
        <v>02 e.l.f. - Power Grip Styling (30.03s)</v>
      </c>
      <c r="I8802" s="6" t="n">
        <f aca="false">(B8802-B8801)/((A8802-A8801)/1000)</f>
        <v>0.750183150183034</v>
      </c>
      <c r="J8802" s="6" t="n">
        <f aca="false">IF(OR(B8802&lt;Rules!$B$2,B8802&gt;Rules!$B$3,ABS(I8802)&gt;Rules!$B$4,OR(B8803&lt;Rules!$B$2,B8803&gt;Rules!$B$3,ABS(I8803)&gt;Rules!$B$4)),1,0)</f>
        <v>0</v>
      </c>
      <c r="K8802" s="6" t="str">
        <f aca="false">IF(F8802=1,COUNTIF($F$2:F8802,1),"")</f>
        <v/>
      </c>
    </row>
    <row r="8803" customFormat="false" ht="15" hidden="false" customHeight="false" outlineLevel="0" collapsed="false">
      <c r="A8803" s="6" t="n">
        <v>69089.4305</v>
      </c>
      <c r="B8803" s="6" t="n">
        <v>2.0945054945055</v>
      </c>
      <c r="C8803" s="6" t="n">
        <v>84</v>
      </c>
      <c r="D8803" s="6" t="n">
        <v>-1</v>
      </c>
      <c r="E8803" s="6" t="n">
        <v>2.0974358974359</v>
      </c>
      <c r="F8803" s="6" t="n">
        <v>0</v>
      </c>
      <c r="G8803" s="6" t="n">
        <v>0</v>
      </c>
      <c r="H8803" s="6" t="str">
        <f aca="false">IF(AND(A8803&gt;=Stimuli!$B$2,A8803&lt;=Stimuli!$C$2),Stimuli!$A$2,IF(AND(A8803&gt;=Stimuli!$B$3,A8803&lt;=Stimuli!$C$3),Stimuli!$A$3,IF(AND(A8803&gt;=Stimuli!$B$4,A8803&lt;=Stimuli!$C$4),Stimuli!$A$4,"")))</f>
        <v>02 e.l.f. - Power Grip Styling (30.03s)</v>
      </c>
      <c r="I8803" s="6" t="n">
        <f aca="false">(B8803-B8802)/((A8803-A8802)/1000)</f>
        <v>-0.937728937728764</v>
      </c>
      <c r="J8803" s="6" t="n">
        <f aca="false">IF(OR(B8803&lt;Rules!$B$2,B8803&gt;Rules!$B$3,ABS(I8803)&gt;Rules!$B$4,OR(B8804&lt;Rules!$B$2,B8804&gt;Rules!$B$3,ABS(I8804)&gt;Rules!$B$4)),1,0)</f>
        <v>0</v>
      </c>
      <c r="K8803" s="6" t="str">
        <f aca="false">IF(F8803=1,COUNTIF($F$2:F8803,1),"")</f>
        <v/>
      </c>
    </row>
    <row r="8804" customFormat="false" ht="15" hidden="false" customHeight="false" outlineLevel="0" collapsed="false">
      <c r="A8804" s="6" t="n">
        <v>69097.243</v>
      </c>
      <c r="B8804" s="6" t="n">
        <v>2.1018315018315</v>
      </c>
      <c r="C8804" s="6" t="n">
        <v>84</v>
      </c>
      <c r="D8804" s="6" t="n">
        <v>-1</v>
      </c>
      <c r="E8804" s="6" t="n">
        <v>2.0974358974359</v>
      </c>
      <c r="F8804" s="6" t="n">
        <v>0</v>
      </c>
      <c r="G8804" s="6" t="n">
        <v>0</v>
      </c>
      <c r="H8804" s="6" t="str">
        <f aca="false">IF(AND(A8804&gt;=Stimuli!$B$2,A8804&lt;=Stimuli!$C$2),Stimuli!$A$2,IF(AND(A8804&gt;=Stimuli!$B$3,A8804&lt;=Stimuli!$C$3),Stimuli!$A$3,IF(AND(A8804&gt;=Stimuli!$B$4,A8804&lt;=Stimuli!$C$4),Stimuli!$A$4,"")))</f>
        <v>02 e.l.f. - Power Grip Styling (30.03s)</v>
      </c>
      <c r="I8804" s="6" t="n">
        <f aca="false">(B8804-B8803)/((A8804-A8803)/1000)</f>
        <v>0.937728937728764</v>
      </c>
      <c r="J8804" s="6" t="n">
        <f aca="false">IF(OR(B8804&lt;Rules!$B$2,B8804&gt;Rules!$B$3,ABS(I8804)&gt;Rules!$B$4,OR(B8805&lt;Rules!$B$2,B8805&gt;Rules!$B$3,ABS(I8805)&gt;Rules!$B$4)),1,0)</f>
        <v>0</v>
      </c>
      <c r="K8804" s="6" t="str">
        <f aca="false">IF(F8804=1,COUNTIF($F$2:F8804,1),"")</f>
        <v/>
      </c>
    </row>
    <row r="8805" customFormat="false" ht="15" hidden="false" customHeight="false" outlineLevel="0" collapsed="false">
      <c r="A8805" s="6" t="n">
        <v>69105.0555</v>
      </c>
      <c r="B8805" s="6" t="n">
        <v>2.09304029304029</v>
      </c>
      <c r="C8805" s="6" t="n">
        <v>84</v>
      </c>
      <c r="D8805" s="6" t="n">
        <v>-1</v>
      </c>
      <c r="E8805" s="6" t="n">
        <v>2.0974358974359</v>
      </c>
      <c r="F8805" s="6" t="n">
        <v>0</v>
      </c>
      <c r="G8805" s="6" t="n">
        <v>0</v>
      </c>
      <c r="H8805" s="6" t="str">
        <f aca="false">IF(AND(A8805&gt;=Stimuli!$B$2,A8805&lt;=Stimuli!$C$2),Stimuli!$A$2,IF(AND(A8805&gt;=Stimuli!$B$3,A8805&lt;=Stimuli!$C$3),Stimuli!$A$3,IF(AND(A8805&gt;=Stimuli!$B$4,A8805&lt;=Stimuli!$C$4),Stimuli!$A$4,"")))</f>
        <v>02 e.l.f. - Power Grip Styling (30.03s)</v>
      </c>
      <c r="I8805" s="6" t="n">
        <f aca="false">(B8805-B8804)/((A8805-A8804)/1000)</f>
        <v>-1.12527472527461</v>
      </c>
      <c r="J8805" s="6" t="n">
        <f aca="false">IF(OR(B8805&lt;Rules!$B$2,B8805&gt;Rules!$B$3,ABS(I8805)&gt;Rules!$B$4,OR(B8806&lt;Rules!$B$2,B8806&gt;Rules!$B$3,ABS(I8806)&gt;Rules!$B$4)),1,0)</f>
        <v>0</v>
      </c>
      <c r="K8805" s="6" t="str">
        <f aca="false">IF(F8805=1,COUNTIF($F$2:F8805,1),"")</f>
        <v/>
      </c>
    </row>
    <row r="8806" customFormat="false" ht="15" hidden="false" customHeight="false" outlineLevel="0" collapsed="false">
      <c r="A8806" s="6" t="n">
        <v>69112.868</v>
      </c>
      <c r="B8806" s="6" t="n">
        <v>2.1018315018315</v>
      </c>
      <c r="C8806" s="6" t="n">
        <v>84</v>
      </c>
      <c r="D8806" s="6" t="n">
        <v>-1</v>
      </c>
      <c r="E8806" s="6" t="n">
        <v>2.0974358974359</v>
      </c>
      <c r="F8806" s="6" t="n">
        <v>0</v>
      </c>
      <c r="G8806" s="6" t="n">
        <v>0</v>
      </c>
      <c r="H8806" s="6" t="str">
        <f aca="false">IF(AND(A8806&gt;=Stimuli!$B$2,A8806&lt;=Stimuli!$C$2),Stimuli!$A$2,IF(AND(A8806&gt;=Stimuli!$B$3,A8806&lt;=Stimuli!$C$3),Stimuli!$A$3,IF(AND(A8806&gt;=Stimuli!$B$4,A8806&lt;=Stimuli!$C$4),Stimuli!$A$4,"")))</f>
        <v>02 e.l.f. - Power Grip Styling (30.03s)</v>
      </c>
      <c r="I8806" s="6" t="n">
        <f aca="false">(B8806-B8805)/((A8806-A8805)/1000)</f>
        <v>1.12527472527461</v>
      </c>
      <c r="J8806" s="6" t="n">
        <f aca="false">IF(OR(B8806&lt;Rules!$B$2,B8806&gt;Rules!$B$3,ABS(I8806)&gt;Rules!$B$4,OR(B8807&lt;Rules!$B$2,B8807&gt;Rules!$B$3,ABS(I8807)&gt;Rules!$B$4)),1,0)</f>
        <v>0</v>
      </c>
      <c r="K8806" s="6" t="str">
        <f aca="false">IF(F8806=1,COUNTIF($F$2:F8806,1),"")</f>
        <v/>
      </c>
    </row>
    <row r="8807" customFormat="false" ht="15" hidden="false" customHeight="false" outlineLevel="0" collapsed="false">
      <c r="A8807" s="6" t="n">
        <v>69120.6805</v>
      </c>
      <c r="B8807" s="6" t="n">
        <v>2.09304029304029</v>
      </c>
      <c r="C8807" s="6" t="n">
        <v>84</v>
      </c>
      <c r="D8807" s="6" t="n">
        <v>-1</v>
      </c>
      <c r="E8807" s="6" t="n">
        <v>2.0974358974359</v>
      </c>
      <c r="F8807" s="6" t="n">
        <v>0</v>
      </c>
      <c r="G8807" s="6" t="n">
        <v>0</v>
      </c>
      <c r="H8807" s="6" t="str">
        <f aca="false">IF(AND(A8807&gt;=Stimuli!$B$2,A8807&lt;=Stimuli!$C$2),Stimuli!$A$2,IF(AND(A8807&gt;=Stimuli!$B$3,A8807&lt;=Stimuli!$C$3),Stimuli!$A$3,IF(AND(A8807&gt;=Stimuli!$B$4,A8807&lt;=Stimuli!$C$4),Stimuli!$A$4,"")))</f>
        <v>02 e.l.f. - Power Grip Styling (30.03s)</v>
      </c>
      <c r="I8807" s="6" t="n">
        <f aca="false">(B8807-B8806)/((A8807-A8806)/1000)</f>
        <v>-1.12527472527461</v>
      </c>
      <c r="J8807" s="6" t="n">
        <f aca="false">IF(OR(B8807&lt;Rules!$B$2,B8807&gt;Rules!$B$3,ABS(I8807)&gt;Rules!$B$4,OR(B8808&lt;Rules!$B$2,B8808&gt;Rules!$B$3,ABS(I8808)&gt;Rules!$B$4)),1,0)</f>
        <v>0</v>
      </c>
      <c r="K8807" s="6" t="str">
        <f aca="false">IF(F8807=1,COUNTIF($F$2:F8807,1),"")</f>
        <v/>
      </c>
    </row>
    <row r="8808" customFormat="false" ht="15" hidden="false" customHeight="false" outlineLevel="0" collapsed="false">
      <c r="A8808" s="6" t="n">
        <v>69128.493</v>
      </c>
      <c r="B8808" s="6" t="n">
        <v>2.1003663003663</v>
      </c>
      <c r="C8808" s="6" t="n">
        <v>84</v>
      </c>
      <c r="D8808" s="6" t="n">
        <v>-1</v>
      </c>
      <c r="E8808" s="6" t="n">
        <v>2.0974358974359</v>
      </c>
      <c r="F8808" s="6" t="n">
        <v>0</v>
      </c>
      <c r="G8808" s="6" t="n">
        <v>0</v>
      </c>
      <c r="H8808" s="6" t="str">
        <f aca="false">IF(AND(A8808&gt;=Stimuli!$B$2,A8808&lt;=Stimuli!$C$2),Stimuli!$A$2,IF(AND(A8808&gt;=Stimuli!$B$3,A8808&lt;=Stimuli!$C$3),Stimuli!$A$3,IF(AND(A8808&gt;=Stimuli!$B$4,A8808&lt;=Stimuli!$C$4),Stimuli!$A$4,"")))</f>
        <v>02 e.l.f. - Power Grip Styling (30.03s)</v>
      </c>
      <c r="I8808" s="6" t="n">
        <f aca="false">(B8808-B8807)/((A8808-A8807)/1000)</f>
        <v>0.937728937728878</v>
      </c>
      <c r="J8808" s="6" t="n">
        <f aca="false">IF(OR(B8808&lt;Rules!$B$2,B8808&gt;Rules!$B$3,ABS(I8808)&gt;Rules!$B$4,OR(B8809&lt;Rules!$B$2,B8809&gt;Rules!$B$3,ABS(I8809)&gt;Rules!$B$4)),1,0)</f>
        <v>0</v>
      </c>
      <c r="K8808" s="6" t="str">
        <f aca="false">IF(F8808=1,COUNTIF($F$2:F8808,1),"")</f>
        <v/>
      </c>
    </row>
    <row r="8809" customFormat="false" ht="15" hidden="false" customHeight="false" outlineLevel="0" collapsed="false">
      <c r="A8809" s="6" t="n">
        <v>69136.3055</v>
      </c>
      <c r="B8809" s="6" t="n">
        <v>2.09304029304029</v>
      </c>
      <c r="C8809" s="6" t="n">
        <v>84</v>
      </c>
      <c r="D8809" s="6" t="n">
        <v>-1</v>
      </c>
      <c r="E8809" s="6" t="n">
        <v>2.0959706959707</v>
      </c>
      <c r="F8809" s="6" t="n">
        <v>0</v>
      </c>
      <c r="G8809" s="6" t="n">
        <v>0</v>
      </c>
      <c r="H8809" s="6" t="str">
        <f aca="false">IF(AND(A8809&gt;=Stimuli!$B$2,A8809&lt;=Stimuli!$C$2),Stimuli!$A$2,IF(AND(A8809&gt;=Stimuli!$B$3,A8809&lt;=Stimuli!$C$3),Stimuli!$A$3,IF(AND(A8809&gt;=Stimuli!$B$4,A8809&lt;=Stimuli!$C$4),Stimuli!$A$4,"")))</f>
        <v>02 e.l.f. - Power Grip Styling (30.03s)</v>
      </c>
      <c r="I8809" s="6" t="n">
        <f aca="false">(B8809-B8808)/((A8809-A8808)/1000)</f>
        <v>-0.937728937728878</v>
      </c>
      <c r="J8809" s="6" t="n">
        <f aca="false">IF(OR(B8809&lt;Rules!$B$2,B8809&gt;Rules!$B$3,ABS(I8809)&gt;Rules!$B$4,OR(B8810&lt;Rules!$B$2,B8810&gt;Rules!$B$3,ABS(I8810)&gt;Rules!$B$4)),1,0)</f>
        <v>0</v>
      </c>
      <c r="K8809" s="6" t="str">
        <f aca="false">IF(F8809=1,COUNTIF($F$2:F8809,1),"")</f>
        <v/>
      </c>
    </row>
    <row r="8810" customFormat="false" ht="15" hidden="false" customHeight="false" outlineLevel="0" collapsed="false">
      <c r="A8810" s="6" t="n">
        <v>69144.118</v>
      </c>
      <c r="B8810" s="6" t="n">
        <v>2.0989010989011</v>
      </c>
      <c r="C8810" s="6" t="n">
        <v>84</v>
      </c>
      <c r="D8810" s="6" t="n">
        <v>-1</v>
      </c>
      <c r="E8810" s="6" t="n">
        <v>2.0959706959707</v>
      </c>
      <c r="F8810" s="6" t="n">
        <v>0</v>
      </c>
      <c r="G8810" s="6" t="n">
        <v>0</v>
      </c>
      <c r="H8810" s="6" t="str">
        <f aca="false">IF(AND(A8810&gt;=Stimuli!$B$2,A8810&lt;=Stimuli!$C$2),Stimuli!$A$2,IF(AND(A8810&gt;=Stimuli!$B$3,A8810&lt;=Stimuli!$C$3),Stimuli!$A$3,IF(AND(A8810&gt;=Stimuli!$B$4,A8810&lt;=Stimuli!$C$4),Stimuli!$A$4,"")))</f>
        <v>02 e.l.f. - Power Grip Styling (30.03s)</v>
      </c>
      <c r="I8810" s="6" t="n">
        <f aca="false">(B8810-B8809)/((A8810-A8809)/1000)</f>
        <v>0.750183150183148</v>
      </c>
      <c r="J8810" s="6" t="n">
        <f aca="false">IF(OR(B8810&lt;Rules!$B$2,B8810&gt;Rules!$B$3,ABS(I8810)&gt;Rules!$B$4,OR(B8811&lt;Rules!$B$2,B8811&gt;Rules!$B$3,ABS(I8811)&gt;Rules!$B$4)),1,0)</f>
        <v>0</v>
      </c>
      <c r="K8810" s="6" t="str">
        <f aca="false">IF(F8810=1,COUNTIF($F$2:F8810,1),"")</f>
        <v/>
      </c>
    </row>
    <row r="8811" customFormat="false" ht="15" hidden="false" customHeight="false" outlineLevel="0" collapsed="false">
      <c r="A8811" s="6" t="n">
        <v>69151.9305</v>
      </c>
      <c r="B8811" s="6" t="n">
        <v>2.09304029304029</v>
      </c>
      <c r="C8811" s="6" t="n">
        <v>84</v>
      </c>
      <c r="D8811" s="6" t="n">
        <v>-1</v>
      </c>
      <c r="E8811" s="6" t="n">
        <v>2.0959706959707</v>
      </c>
      <c r="F8811" s="6" t="n">
        <v>0</v>
      </c>
      <c r="G8811" s="6" t="n">
        <v>0</v>
      </c>
      <c r="H8811" s="6" t="str">
        <f aca="false">IF(AND(A8811&gt;=Stimuli!$B$2,A8811&lt;=Stimuli!$C$2),Stimuli!$A$2,IF(AND(A8811&gt;=Stimuli!$B$3,A8811&lt;=Stimuli!$C$3),Stimuli!$A$3,IF(AND(A8811&gt;=Stimuli!$B$4,A8811&lt;=Stimuli!$C$4),Stimuli!$A$4,"")))</f>
        <v>02 e.l.f. - Power Grip Styling (30.03s)</v>
      </c>
      <c r="I8811" s="6" t="n">
        <f aca="false">(B8811-B8810)/((A8811-A8810)/1000)</f>
        <v>-0.750183150183148</v>
      </c>
      <c r="J8811" s="6" t="n">
        <f aca="false">IF(OR(B8811&lt;Rules!$B$2,B8811&gt;Rules!$B$3,ABS(I8811)&gt;Rules!$B$4,OR(B8812&lt;Rules!$B$2,B8812&gt;Rules!$B$3,ABS(I8812)&gt;Rules!$B$4)),1,0)</f>
        <v>0</v>
      </c>
      <c r="K8811" s="6" t="str">
        <f aca="false">IF(F8811=1,COUNTIF($F$2:F8811,1),"")</f>
        <v/>
      </c>
    </row>
    <row r="8812" customFormat="false" ht="15" hidden="false" customHeight="false" outlineLevel="0" collapsed="false">
      <c r="A8812" s="6" t="n">
        <v>69159.743</v>
      </c>
      <c r="B8812" s="6" t="n">
        <v>2.0974358974359</v>
      </c>
      <c r="C8812" s="6" t="n">
        <v>84</v>
      </c>
      <c r="D8812" s="6" t="n">
        <v>-1</v>
      </c>
      <c r="E8812" s="6" t="n">
        <v>2.0959706959707</v>
      </c>
      <c r="F8812" s="6" t="n">
        <v>0</v>
      </c>
      <c r="G8812" s="6" t="n">
        <v>0</v>
      </c>
      <c r="H8812" s="6" t="str">
        <f aca="false">IF(AND(A8812&gt;=Stimuli!$B$2,A8812&lt;=Stimuli!$C$2),Stimuli!$A$2,IF(AND(A8812&gt;=Stimuli!$B$3,A8812&lt;=Stimuli!$C$3),Stimuli!$A$3,IF(AND(A8812&gt;=Stimuli!$B$4,A8812&lt;=Stimuli!$C$4),Stimuli!$A$4,"")))</f>
        <v>02 e.l.f. - Power Grip Styling (30.03s)</v>
      </c>
      <c r="I8812" s="6" t="n">
        <f aca="false">(B8812-B8811)/((A8812-A8811)/1000)</f>
        <v>0.562637362637304</v>
      </c>
      <c r="J8812" s="6" t="n">
        <f aca="false">IF(OR(B8812&lt;Rules!$B$2,B8812&gt;Rules!$B$3,ABS(I8812)&gt;Rules!$B$4,OR(B8813&lt;Rules!$B$2,B8813&gt;Rules!$B$3,ABS(I8813)&gt;Rules!$B$4)),1,0)</f>
        <v>0</v>
      </c>
      <c r="K8812" s="6" t="str">
        <f aca="false">IF(F8812=1,COUNTIF($F$2:F8812,1),"")</f>
        <v/>
      </c>
    </row>
    <row r="8813" customFormat="false" ht="15" hidden="false" customHeight="false" outlineLevel="0" collapsed="false">
      <c r="A8813" s="6" t="n">
        <v>69167.5555</v>
      </c>
      <c r="B8813" s="6" t="n">
        <v>2.0945054945055</v>
      </c>
      <c r="C8813" s="6" t="n">
        <v>84</v>
      </c>
      <c r="D8813" s="6" t="n">
        <v>-1</v>
      </c>
      <c r="E8813" s="6" t="n">
        <v>2.0959706959707</v>
      </c>
      <c r="F8813" s="6" t="n">
        <v>0</v>
      </c>
      <c r="G8813" s="6" t="n">
        <v>0</v>
      </c>
      <c r="H8813" s="6" t="str">
        <f aca="false">IF(AND(A8813&gt;=Stimuli!$B$2,A8813&lt;=Stimuli!$C$2),Stimuli!$A$2,IF(AND(A8813&gt;=Stimuli!$B$3,A8813&lt;=Stimuli!$C$3),Stimuli!$A$3,IF(AND(A8813&gt;=Stimuli!$B$4,A8813&lt;=Stimuli!$C$4),Stimuli!$A$4,"")))</f>
        <v>02 e.l.f. - Power Grip Styling (30.03s)</v>
      </c>
      <c r="I8813" s="6" t="n">
        <f aca="false">(B8813-B8812)/((A8813-A8812)/1000)</f>
        <v>-0.37509157509146</v>
      </c>
      <c r="J8813" s="6" t="n">
        <f aca="false">IF(OR(B8813&lt;Rules!$B$2,B8813&gt;Rules!$B$3,ABS(I8813)&gt;Rules!$B$4,OR(B8814&lt;Rules!$B$2,B8814&gt;Rules!$B$3,ABS(I8814)&gt;Rules!$B$4)),1,0)</f>
        <v>0</v>
      </c>
      <c r="K8813" s="6" t="str">
        <f aca="false">IF(F8813=1,COUNTIF($F$2:F8813,1),"")</f>
        <v/>
      </c>
    </row>
    <row r="8814" customFormat="false" ht="15" hidden="false" customHeight="false" outlineLevel="0" collapsed="false">
      <c r="A8814" s="6" t="n">
        <v>69175.368</v>
      </c>
      <c r="B8814" s="6" t="n">
        <v>2.0945054945055</v>
      </c>
      <c r="C8814" s="6" t="n">
        <v>84</v>
      </c>
      <c r="D8814" s="6" t="n">
        <v>-1</v>
      </c>
      <c r="E8814" s="6" t="n">
        <v>2.0959706959707</v>
      </c>
      <c r="F8814" s="6" t="n">
        <v>0</v>
      </c>
      <c r="G8814" s="6" t="n">
        <v>0</v>
      </c>
      <c r="H8814" s="6" t="str">
        <f aca="false">IF(AND(A8814&gt;=Stimuli!$B$2,A8814&lt;=Stimuli!$C$2),Stimuli!$A$2,IF(AND(A8814&gt;=Stimuli!$B$3,A8814&lt;=Stimuli!$C$3),Stimuli!$A$3,IF(AND(A8814&gt;=Stimuli!$B$4,A8814&lt;=Stimuli!$C$4),Stimuli!$A$4,"")))</f>
        <v>02 e.l.f. - Power Grip Styling (30.03s)</v>
      </c>
      <c r="I8814" s="6" t="n">
        <f aca="false">(B8814-B8813)/((A8814-A8813)/1000)</f>
        <v>0</v>
      </c>
      <c r="J8814" s="6" t="n">
        <f aca="false">IF(OR(B8814&lt;Rules!$B$2,B8814&gt;Rules!$B$3,ABS(I8814)&gt;Rules!$B$4,OR(B8815&lt;Rules!$B$2,B8815&gt;Rules!$B$3,ABS(I8815)&gt;Rules!$B$4)),1,0)</f>
        <v>0</v>
      </c>
      <c r="K8814" s="6" t="str">
        <f aca="false">IF(F8814=1,COUNTIF($F$2:F8814,1),"")</f>
        <v/>
      </c>
    </row>
    <row r="8815" customFormat="false" ht="15" hidden="false" customHeight="false" outlineLevel="0" collapsed="false">
      <c r="A8815" s="6" t="n">
        <v>69183.1805</v>
      </c>
      <c r="B8815" s="6" t="n">
        <v>2.0974358974359</v>
      </c>
      <c r="C8815" s="6" t="n">
        <v>84</v>
      </c>
      <c r="D8815" s="6" t="n">
        <v>-1</v>
      </c>
      <c r="E8815" s="6" t="n">
        <v>2.0959706959707</v>
      </c>
      <c r="F8815" s="6" t="n">
        <v>0</v>
      </c>
      <c r="G8815" s="6" t="n">
        <v>0</v>
      </c>
      <c r="H8815" s="6" t="str">
        <f aca="false">IF(AND(A8815&gt;=Stimuli!$B$2,A8815&lt;=Stimuli!$C$2),Stimuli!$A$2,IF(AND(A8815&gt;=Stimuli!$B$3,A8815&lt;=Stimuli!$C$3),Stimuli!$A$3,IF(AND(A8815&gt;=Stimuli!$B$4,A8815&lt;=Stimuli!$C$4),Stimuli!$A$4,"")))</f>
        <v>02 e.l.f. - Power Grip Styling (30.03s)</v>
      </c>
      <c r="I8815" s="6" t="n">
        <f aca="false">(B8815-B8814)/((A8815-A8814)/1000)</f>
        <v>0.37509157509146</v>
      </c>
      <c r="J8815" s="6" t="n">
        <f aca="false">IF(OR(B8815&lt;Rules!$B$2,B8815&gt;Rules!$B$3,ABS(I8815)&gt;Rules!$B$4,OR(B8816&lt;Rules!$B$2,B8816&gt;Rules!$B$3,ABS(I8816)&gt;Rules!$B$4)),1,0)</f>
        <v>0</v>
      </c>
      <c r="K8815" s="6" t="str">
        <f aca="false">IF(F8815=1,COUNTIF($F$2:F8815,1),"")</f>
        <v/>
      </c>
    </row>
    <row r="8816" customFormat="false" ht="15" hidden="false" customHeight="false" outlineLevel="0" collapsed="false">
      <c r="A8816" s="6" t="n">
        <v>69190.993</v>
      </c>
      <c r="B8816" s="6" t="n">
        <v>2.09304029304029</v>
      </c>
      <c r="C8816" s="6" t="n">
        <v>84</v>
      </c>
      <c r="D8816" s="6" t="n">
        <v>-1</v>
      </c>
      <c r="E8816" s="6" t="n">
        <v>2.0959706959707</v>
      </c>
      <c r="F8816" s="6" t="n">
        <v>0</v>
      </c>
      <c r="G8816" s="6" t="n">
        <v>0</v>
      </c>
      <c r="H8816" s="6" t="str">
        <f aca="false">IF(AND(A8816&gt;=Stimuli!$B$2,A8816&lt;=Stimuli!$C$2),Stimuli!$A$2,IF(AND(A8816&gt;=Stimuli!$B$3,A8816&lt;=Stimuli!$C$3),Stimuli!$A$3,IF(AND(A8816&gt;=Stimuli!$B$4,A8816&lt;=Stimuli!$C$4),Stimuli!$A$4,"")))</f>
        <v>02 e.l.f. - Power Grip Styling (30.03s)</v>
      </c>
      <c r="I8816" s="6" t="n">
        <f aca="false">(B8816-B8815)/((A8816-A8815)/1000)</f>
        <v>-0.562637362637304</v>
      </c>
      <c r="J8816" s="6" t="n">
        <f aca="false">IF(OR(B8816&lt;Rules!$B$2,B8816&gt;Rules!$B$3,ABS(I8816)&gt;Rules!$B$4,OR(B8817&lt;Rules!$B$2,B8817&gt;Rules!$B$3,ABS(I8817)&gt;Rules!$B$4)),1,0)</f>
        <v>0</v>
      </c>
      <c r="K8816" s="6" t="str">
        <f aca="false">IF(F8816=1,COUNTIF($F$2:F8816,1),"")</f>
        <v/>
      </c>
    </row>
    <row r="8817" customFormat="false" ht="15" hidden="false" customHeight="false" outlineLevel="0" collapsed="false">
      <c r="A8817" s="6" t="n">
        <v>69198.8055</v>
      </c>
      <c r="B8817" s="6" t="n">
        <v>2.0974358974359</v>
      </c>
      <c r="C8817" s="6" t="n">
        <v>84</v>
      </c>
      <c r="D8817" s="6" t="n">
        <v>-1</v>
      </c>
      <c r="E8817" s="6" t="n">
        <v>2.0959706959707</v>
      </c>
      <c r="F8817" s="6" t="n">
        <v>0</v>
      </c>
      <c r="G8817" s="6" t="n">
        <v>0</v>
      </c>
      <c r="H8817" s="6" t="str">
        <f aca="false">IF(AND(A8817&gt;=Stimuli!$B$2,A8817&lt;=Stimuli!$C$2),Stimuli!$A$2,IF(AND(A8817&gt;=Stimuli!$B$3,A8817&lt;=Stimuli!$C$3),Stimuli!$A$3,IF(AND(A8817&gt;=Stimuli!$B$4,A8817&lt;=Stimuli!$C$4),Stimuli!$A$4,"")))</f>
        <v>02 e.l.f. - Power Grip Styling (30.03s)</v>
      </c>
      <c r="I8817" s="6" t="n">
        <f aca="false">(B8817-B8816)/((A8817-A8816)/1000)</f>
        <v>0.562637362637304</v>
      </c>
      <c r="J8817" s="6" t="n">
        <f aca="false">IF(OR(B8817&lt;Rules!$B$2,B8817&gt;Rules!$B$3,ABS(I8817)&gt;Rules!$B$4,OR(B8818&lt;Rules!$B$2,B8818&gt;Rules!$B$3,ABS(I8818)&gt;Rules!$B$4)),1,0)</f>
        <v>0</v>
      </c>
      <c r="K8817" s="6" t="str">
        <f aca="false">IF(F8817=1,COUNTIF($F$2:F8817,1),"")</f>
        <v/>
      </c>
    </row>
    <row r="8818" customFormat="false" ht="15" hidden="false" customHeight="false" outlineLevel="0" collapsed="false">
      <c r="A8818" s="6" t="n">
        <v>69206.618</v>
      </c>
      <c r="B8818" s="6" t="n">
        <v>2.09157509157509</v>
      </c>
      <c r="C8818" s="6" t="n">
        <v>84</v>
      </c>
      <c r="D8818" s="6" t="n">
        <v>-1</v>
      </c>
      <c r="E8818" s="6" t="n">
        <v>2.09450549450549</v>
      </c>
      <c r="F8818" s="6" t="n">
        <v>0</v>
      </c>
      <c r="G8818" s="6" t="n">
        <v>0</v>
      </c>
      <c r="H8818" s="6" t="str">
        <f aca="false">IF(AND(A8818&gt;=Stimuli!$B$2,A8818&lt;=Stimuli!$C$2),Stimuli!$A$2,IF(AND(A8818&gt;=Stimuli!$B$3,A8818&lt;=Stimuli!$C$3),Stimuli!$A$3,IF(AND(A8818&gt;=Stimuli!$B$4,A8818&lt;=Stimuli!$C$4),Stimuli!$A$4,"")))</f>
        <v>02 e.l.f. - Power Grip Styling (30.03s)</v>
      </c>
      <c r="I8818" s="6" t="n">
        <f aca="false">(B8818-B8817)/((A8818-A8817)/1000)</f>
        <v>-0.750183150183204</v>
      </c>
      <c r="J8818" s="6" t="n">
        <f aca="false">IF(OR(B8818&lt;Rules!$B$2,B8818&gt;Rules!$B$3,ABS(I8818)&gt;Rules!$B$4,OR(B8819&lt;Rules!$B$2,B8819&gt;Rules!$B$3,ABS(I8819)&gt;Rules!$B$4)),1,0)</f>
        <v>0</v>
      </c>
      <c r="K8818" s="6" t="str">
        <f aca="false">IF(F8818=1,COUNTIF($F$2:F8818,1),"")</f>
        <v/>
      </c>
    </row>
    <row r="8819" customFormat="false" ht="15" hidden="false" customHeight="false" outlineLevel="0" collapsed="false">
      <c r="A8819" s="6" t="n">
        <v>69214.4305</v>
      </c>
      <c r="B8819" s="6" t="n">
        <v>2.0989010989011</v>
      </c>
      <c r="C8819" s="6" t="n">
        <v>84</v>
      </c>
      <c r="D8819" s="6" t="n">
        <v>-1</v>
      </c>
      <c r="E8819" s="6" t="n">
        <v>2.09450549450549</v>
      </c>
      <c r="F8819" s="6" t="n">
        <v>0</v>
      </c>
      <c r="G8819" s="6" t="n">
        <v>0</v>
      </c>
      <c r="H8819" s="6" t="str">
        <f aca="false">IF(AND(A8819&gt;=Stimuli!$B$2,A8819&lt;=Stimuli!$C$2),Stimuli!$A$2,IF(AND(A8819&gt;=Stimuli!$B$3,A8819&lt;=Stimuli!$C$3),Stimuli!$A$3,IF(AND(A8819&gt;=Stimuli!$B$4,A8819&lt;=Stimuli!$C$4),Stimuli!$A$4,"")))</f>
        <v>02 e.l.f. - Power Grip Styling (30.03s)</v>
      </c>
      <c r="I8819" s="6" t="n">
        <f aca="false">(B8819-B8818)/((A8819-A8818)/1000)</f>
        <v>0.937728937729048</v>
      </c>
      <c r="J8819" s="6" t="n">
        <f aca="false">IF(OR(B8819&lt;Rules!$B$2,B8819&gt;Rules!$B$3,ABS(I8819)&gt;Rules!$B$4,OR(B8820&lt;Rules!$B$2,B8820&gt;Rules!$B$3,ABS(I8820)&gt;Rules!$B$4)),1,0)</f>
        <v>0</v>
      </c>
      <c r="K8819" s="6" t="str">
        <f aca="false">IF(F8819=1,COUNTIF($F$2:F8819,1),"")</f>
        <v/>
      </c>
    </row>
    <row r="8820" customFormat="false" ht="15" hidden="false" customHeight="false" outlineLevel="0" collapsed="false">
      <c r="A8820" s="6" t="n">
        <v>69222.243</v>
      </c>
      <c r="B8820" s="6" t="n">
        <v>2.09157509157509</v>
      </c>
      <c r="C8820" s="6" t="n">
        <v>84</v>
      </c>
      <c r="D8820" s="6" t="n">
        <v>-1</v>
      </c>
      <c r="E8820" s="6" t="n">
        <v>2.09450549450549</v>
      </c>
      <c r="F8820" s="6" t="n">
        <v>0</v>
      </c>
      <c r="G8820" s="6" t="n">
        <v>0</v>
      </c>
      <c r="H8820" s="6" t="str">
        <f aca="false">IF(AND(A8820&gt;=Stimuli!$B$2,A8820&lt;=Stimuli!$C$2),Stimuli!$A$2,IF(AND(A8820&gt;=Stimuli!$B$3,A8820&lt;=Stimuli!$C$3),Stimuli!$A$3,IF(AND(A8820&gt;=Stimuli!$B$4,A8820&lt;=Stimuli!$C$4),Stimuli!$A$4,"")))</f>
        <v>02 e.l.f. - Power Grip Styling (30.03s)</v>
      </c>
      <c r="I8820" s="6" t="n">
        <f aca="false">(B8820-B8819)/((A8820-A8819)/1000)</f>
        <v>-0.937728937729048</v>
      </c>
      <c r="J8820" s="6" t="n">
        <f aca="false">IF(OR(B8820&lt;Rules!$B$2,B8820&gt;Rules!$B$3,ABS(I8820)&gt;Rules!$B$4,OR(B8821&lt;Rules!$B$2,B8821&gt;Rules!$B$3,ABS(I8821)&gt;Rules!$B$4)),1,0)</f>
        <v>0</v>
      </c>
      <c r="K8820" s="6" t="str">
        <f aca="false">IF(F8820=1,COUNTIF($F$2:F8820,1),"")</f>
        <v/>
      </c>
    </row>
    <row r="8821" customFormat="false" ht="15" hidden="false" customHeight="false" outlineLevel="0" collapsed="false">
      <c r="A8821" s="6" t="n">
        <v>69230.0555</v>
      </c>
      <c r="B8821" s="6" t="n">
        <v>2.0989010989011</v>
      </c>
      <c r="C8821" s="6" t="n">
        <v>84</v>
      </c>
      <c r="D8821" s="6" t="n">
        <v>-1</v>
      </c>
      <c r="E8821" s="6" t="n">
        <v>2.09450549450549</v>
      </c>
      <c r="F8821" s="6" t="n">
        <v>0</v>
      </c>
      <c r="G8821" s="6" t="n">
        <v>0</v>
      </c>
      <c r="H8821" s="6" t="str">
        <f aca="false">IF(AND(A8821&gt;=Stimuli!$B$2,A8821&lt;=Stimuli!$C$2),Stimuli!$A$2,IF(AND(A8821&gt;=Stimuli!$B$3,A8821&lt;=Stimuli!$C$3),Stimuli!$A$3,IF(AND(A8821&gt;=Stimuli!$B$4,A8821&lt;=Stimuli!$C$4),Stimuli!$A$4,"")))</f>
        <v>02 e.l.f. - Power Grip Styling (30.03s)</v>
      </c>
      <c r="I8821" s="6" t="n">
        <f aca="false">(B8821-B8820)/((A8821-A8820)/1000)</f>
        <v>0.937728937729048</v>
      </c>
      <c r="J8821" s="6" t="n">
        <f aca="false">IF(OR(B8821&lt;Rules!$B$2,B8821&gt;Rules!$B$3,ABS(I8821)&gt;Rules!$B$4,OR(B8822&lt;Rules!$B$2,B8822&gt;Rules!$B$3,ABS(I8822)&gt;Rules!$B$4)),1,0)</f>
        <v>0</v>
      </c>
      <c r="K8821" s="6" t="str">
        <f aca="false">IF(F8821=1,COUNTIF($F$2:F8821,1),"")</f>
        <v/>
      </c>
    </row>
    <row r="8822" customFormat="false" ht="15" hidden="false" customHeight="false" outlineLevel="0" collapsed="false">
      <c r="A8822" s="6" t="n">
        <v>69237.868</v>
      </c>
      <c r="B8822" s="6" t="n">
        <v>2.09010989010989</v>
      </c>
      <c r="C8822" s="6" t="n">
        <v>84</v>
      </c>
      <c r="D8822" s="6" t="n">
        <v>-1</v>
      </c>
      <c r="E8822" s="6" t="n">
        <v>2.09450549450549</v>
      </c>
      <c r="F8822" s="6" t="n">
        <v>0</v>
      </c>
      <c r="G8822" s="6" t="n">
        <v>0</v>
      </c>
      <c r="H8822" s="6" t="str">
        <f aca="false">IF(AND(A8822&gt;=Stimuli!$B$2,A8822&lt;=Stimuli!$C$2),Stimuli!$A$2,IF(AND(A8822&gt;=Stimuli!$B$3,A8822&lt;=Stimuli!$C$3),Stimuli!$A$3,IF(AND(A8822&gt;=Stimuli!$B$4,A8822&lt;=Stimuli!$C$4),Stimuli!$A$4,"")))</f>
        <v>02 e.l.f. - Power Grip Styling (30.03s)</v>
      </c>
      <c r="I8822" s="6" t="n">
        <f aca="false">(B8822-B8821)/((A8822-A8821)/1000)</f>
        <v>-1.12527472527478</v>
      </c>
      <c r="J8822" s="6" t="n">
        <f aca="false">IF(OR(B8822&lt;Rules!$B$2,B8822&gt;Rules!$B$3,ABS(I8822)&gt;Rules!$B$4,OR(B8823&lt;Rules!$B$2,B8823&gt;Rules!$B$3,ABS(I8823)&gt;Rules!$B$4)),1,0)</f>
        <v>0</v>
      </c>
      <c r="K8822" s="6" t="str">
        <f aca="false">IF(F8822=1,COUNTIF($F$2:F8822,1),"")</f>
        <v/>
      </c>
    </row>
    <row r="8823" customFormat="false" ht="15" hidden="false" customHeight="false" outlineLevel="0" collapsed="false">
      <c r="A8823" s="6" t="n">
        <v>69245.6805</v>
      </c>
      <c r="B8823" s="6" t="n">
        <v>2.0989010989011</v>
      </c>
      <c r="C8823" s="6" t="n">
        <v>84</v>
      </c>
      <c r="D8823" s="6" t="n">
        <v>-1</v>
      </c>
      <c r="E8823" s="6" t="n">
        <v>2.09304029304029</v>
      </c>
      <c r="F8823" s="6" t="n">
        <v>0</v>
      </c>
      <c r="G8823" s="6" t="n">
        <v>0</v>
      </c>
      <c r="H8823" s="6" t="str">
        <f aca="false">IF(AND(A8823&gt;=Stimuli!$B$2,A8823&lt;=Stimuli!$C$2),Stimuli!$A$2,IF(AND(A8823&gt;=Stimuli!$B$3,A8823&lt;=Stimuli!$C$3),Stimuli!$A$3,IF(AND(A8823&gt;=Stimuli!$B$4,A8823&lt;=Stimuli!$C$4),Stimuli!$A$4,"")))</f>
        <v>02 e.l.f. - Power Grip Styling (30.03s)</v>
      </c>
      <c r="I8823" s="6" t="n">
        <f aca="false">(B8823-B8822)/((A8823-A8822)/1000)</f>
        <v>1.12527472527478</v>
      </c>
      <c r="J8823" s="6" t="n">
        <f aca="false">IF(OR(B8823&lt;Rules!$B$2,B8823&gt;Rules!$B$3,ABS(I8823)&gt;Rules!$B$4,OR(B8824&lt;Rules!$B$2,B8824&gt;Rules!$B$3,ABS(I8824)&gt;Rules!$B$4)),1,0)</f>
        <v>0</v>
      </c>
      <c r="K8823" s="6" t="str">
        <f aca="false">IF(F8823=1,COUNTIF($F$2:F8823,1),"")</f>
        <v/>
      </c>
    </row>
    <row r="8824" customFormat="false" ht="15" hidden="false" customHeight="false" outlineLevel="0" collapsed="false">
      <c r="A8824" s="6" t="n">
        <v>69253.493</v>
      </c>
      <c r="B8824" s="6" t="n">
        <v>2.09010989010989</v>
      </c>
      <c r="C8824" s="6" t="n">
        <v>84</v>
      </c>
      <c r="D8824" s="6" t="n">
        <v>-1</v>
      </c>
      <c r="E8824" s="6" t="n">
        <v>2.09304029304029</v>
      </c>
      <c r="F8824" s="6" t="n">
        <v>0</v>
      </c>
      <c r="G8824" s="6" t="n">
        <v>0</v>
      </c>
      <c r="H8824" s="6" t="str">
        <f aca="false">IF(AND(A8824&gt;=Stimuli!$B$2,A8824&lt;=Stimuli!$C$2),Stimuli!$A$2,IF(AND(A8824&gt;=Stimuli!$B$3,A8824&lt;=Stimuli!$C$3),Stimuli!$A$3,IF(AND(A8824&gt;=Stimuli!$B$4,A8824&lt;=Stimuli!$C$4),Stimuli!$A$4,"")))</f>
        <v>02 e.l.f. - Power Grip Styling (30.03s)</v>
      </c>
      <c r="I8824" s="6" t="n">
        <f aca="false">(B8824-B8823)/((A8824-A8823)/1000)</f>
        <v>-1.12527472527478</v>
      </c>
      <c r="J8824" s="6" t="n">
        <f aca="false">IF(OR(B8824&lt;Rules!$B$2,B8824&gt;Rules!$B$3,ABS(I8824)&gt;Rules!$B$4,OR(B8825&lt;Rules!$B$2,B8825&gt;Rules!$B$3,ABS(I8825)&gt;Rules!$B$4)),1,0)</f>
        <v>0</v>
      </c>
      <c r="K8824" s="6" t="str">
        <f aca="false">IF(F8824=1,COUNTIF($F$2:F8824,1),"")</f>
        <v/>
      </c>
    </row>
    <row r="8825" customFormat="false" ht="15" hidden="false" customHeight="false" outlineLevel="0" collapsed="false">
      <c r="A8825" s="6" t="n">
        <v>69261.3055</v>
      </c>
      <c r="B8825" s="6" t="n">
        <v>2.0974358974359</v>
      </c>
      <c r="C8825" s="6" t="n">
        <v>84</v>
      </c>
      <c r="D8825" s="6" t="n">
        <v>-1</v>
      </c>
      <c r="E8825" s="6" t="n">
        <v>2.09304029304029</v>
      </c>
      <c r="F8825" s="6" t="n">
        <v>0</v>
      </c>
      <c r="G8825" s="6" t="n">
        <v>0</v>
      </c>
      <c r="H8825" s="6" t="str">
        <f aca="false">IF(AND(A8825&gt;=Stimuli!$B$2,A8825&lt;=Stimuli!$C$2),Stimuli!$A$2,IF(AND(A8825&gt;=Stimuli!$B$3,A8825&lt;=Stimuli!$C$3),Stimuli!$A$3,IF(AND(A8825&gt;=Stimuli!$B$4,A8825&lt;=Stimuli!$C$4),Stimuli!$A$4,"")))</f>
        <v>02 e.l.f. - Power Grip Styling (30.03s)</v>
      </c>
      <c r="I8825" s="6" t="n">
        <f aca="false">(B8825-B8824)/((A8825-A8824)/1000)</f>
        <v>0.937728937728934</v>
      </c>
      <c r="J8825" s="6" t="n">
        <f aca="false">IF(OR(B8825&lt;Rules!$B$2,B8825&gt;Rules!$B$3,ABS(I8825)&gt;Rules!$B$4,OR(B8826&lt;Rules!$B$2,B8826&gt;Rules!$B$3,ABS(I8826)&gt;Rules!$B$4)),1,0)</f>
        <v>0</v>
      </c>
      <c r="K8825" s="6" t="str">
        <f aca="false">IF(F8825=1,COUNTIF($F$2:F8825,1),"")</f>
        <v/>
      </c>
    </row>
    <row r="8826" customFormat="false" ht="15" hidden="false" customHeight="false" outlineLevel="0" collapsed="false">
      <c r="A8826" s="6" t="n">
        <v>69269.118</v>
      </c>
      <c r="B8826" s="6" t="n">
        <v>2.09010989010989</v>
      </c>
      <c r="C8826" s="6" t="n">
        <v>84</v>
      </c>
      <c r="D8826" s="6" t="n">
        <v>-1</v>
      </c>
      <c r="E8826" s="6" t="n">
        <v>2.09304029304029</v>
      </c>
      <c r="F8826" s="6" t="n">
        <v>0</v>
      </c>
      <c r="G8826" s="6" t="n">
        <v>0</v>
      </c>
      <c r="H8826" s="6" t="str">
        <f aca="false">IF(AND(A8826&gt;=Stimuli!$B$2,A8826&lt;=Stimuli!$C$2),Stimuli!$A$2,IF(AND(A8826&gt;=Stimuli!$B$3,A8826&lt;=Stimuli!$C$3),Stimuli!$A$3,IF(AND(A8826&gt;=Stimuli!$B$4,A8826&lt;=Stimuli!$C$4),Stimuli!$A$4,"")))</f>
        <v>02 e.l.f. - Power Grip Styling (30.03s)</v>
      </c>
      <c r="I8826" s="6" t="n">
        <f aca="false">(B8826-B8825)/((A8826-A8825)/1000)</f>
        <v>-0.937728937728934</v>
      </c>
      <c r="J8826" s="6" t="n">
        <f aca="false">IF(OR(B8826&lt;Rules!$B$2,B8826&gt;Rules!$B$3,ABS(I8826)&gt;Rules!$B$4,OR(B8827&lt;Rules!$B$2,B8827&gt;Rules!$B$3,ABS(I8827)&gt;Rules!$B$4)),1,0)</f>
        <v>0</v>
      </c>
      <c r="K8826" s="6" t="str">
        <f aca="false">IF(F8826=1,COUNTIF($F$2:F8826,1),"")</f>
        <v/>
      </c>
    </row>
    <row r="8827" customFormat="false" ht="15" hidden="false" customHeight="false" outlineLevel="0" collapsed="false">
      <c r="A8827" s="6" t="n">
        <v>69276.9305</v>
      </c>
      <c r="B8827" s="6" t="n">
        <v>2.0959706959707</v>
      </c>
      <c r="C8827" s="6" t="n">
        <v>84</v>
      </c>
      <c r="D8827" s="6" t="n">
        <v>-1</v>
      </c>
      <c r="E8827" s="6" t="n">
        <v>2.09304029304029</v>
      </c>
      <c r="F8827" s="6" t="n">
        <v>0</v>
      </c>
      <c r="G8827" s="6" t="n">
        <v>0</v>
      </c>
      <c r="H8827" s="6" t="str">
        <f aca="false">IF(AND(A8827&gt;=Stimuli!$B$2,A8827&lt;=Stimuli!$C$2),Stimuli!$A$2,IF(AND(A8827&gt;=Stimuli!$B$3,A8827&lt;=Stimuli!$C$3),Stimuli!$A$3,IF(AND(A8827&gt;=Stimuli!$B$4,A8827&lt;=Stimuli!$C$4),Stimuli!$A$4,"")))</f>
        <v>02 e.l.f. - Power Grip Styling (30.03s)</v>
      </c>
      <c r="I8827" s="6" t="n">
        <f aca="false">(B8827-B8826)/((A8827-A8826)/1000)</f>
        <v>0.750183150183204</v>
      </c>
      <c r="J8827" s="6" t="n">
        <f aca="false">IF(OR(B8827&lt;Rules!$B$2,B8827&gt;Rules!$B$3,ABS(I8827)&gt;Rules!$B$4,OR(B8828&lt;Rules!$B$2,B8828&gt;Rules!$B$3,ABS(I8828)&gt;Rules!$B$4)),1,0)</f>
        <v>0</v>
      </c>
      <c r="K8827" s="6" t="str">
        <f aca="false">IF(F8827=1,COUNTIF($F$2:F8827,1),"")</f>
        <v/>
      </c>
    </row>
    <row r="8828" customFormat="false" ht="15" hidden="false" customHeight="false" outlineLevel="0" collapsed="false">
      <c r="A8828" s="6" t="n">
        <v>69284.743</v>
      </c>
      <c r="B8828" s="6" t="n">
        <v>2.09157509157509</v>
      </c>
      <c r="C8828" s="6" t="n">
        <v>84</v>
      </c>
      <c r="D8828" s="6" t="n">
        <v>-1</v>
      </c>
      <c r="E8828" s="6" t="n">
        <v>2.09304029304029</v>
      </c>
      <c r="F8828" s="6" t="n">
        <v>0</v>
      </c>
      <c r="G8828" s="6" t="n">
        <v>0</v>
      </c>
      <c r="H8828" s="6" t="str">
        <f aca="false">IF(AND(A8828&gt;=Stimuli!$B$2,A8828&lt;=Stimuli!$C$2),Stimuli!$A$2,IF(AND(A8828&gt;=Stimuli!$B$3,A8828&lt;=Stimuli!$C$3),Stimuli!$A$3,IF(AND(A8828&gt;=Stimuli!$B$4,A8828&lt;=Stimuli!$C$4),Stimuli!$A$4,"")))</f>
        <v>02 e.l.f. - Power Grip Styling (30.03s)</v>
      </c>
      <c r="I8828" s="6" t="n">
        <f aca="false">(B8828-B8827)/((A8828-A8827)/1000)</f>
        <v>-0.562637362637474</v>
      </c>
      <c r="J8828" s="6" t="n">
        <f aca="false">IF(OR(B8828&lt;Rules!$B$2,B8828&gt;Rules!$B$3,ABS(I8828)&gt;Rules!$B$4,OR(B8829&lt;Rules!$B$2,B8829&gt;Rules!$B$3,ABS(I8829)&gt;Rules!$B$4)),1,0)</f>
        <v>0</v>
      </c>
      <c r="K8828" s="6" t="str">
        <f aca="false">IF(F8828=1,COUNTIF($F$2:F8828,1),"")</f>
        <v/>
      </c>
    </row>
    <row r="8829" customFormat="false" ht="15" hidden="false" customHeight="false" outlineLevel="0" collapsed="false">
      <c r="A8829" s="6" t="n">
        <v>69292.5555</v>
      </c>
      <c r="B8829" s="6" t="n">
        <v>2.09304029304029</v>
      </c>
      <c r="C8829" s="6" t="n">
        <v>84</v>
      </c>
      <c r="D8829" s="6" t="n">
        <v>-1</v>
      </c>
      <c r="E8829" s="6" t="n">
        <v>2.09304029304029</v>
      </c>
      <c r="F8829" s="6" t="n">
        <v>0</v>
      </c>
      <c r="G8829" s="6" t="n">
        <v>0</v>
      </c>
      <c r="H8829" s="6" t="str">
        <f aca="false">IF(AND(A8829&gt;=Stimuli!$B$2,A8829&lt;=Stimuli!$C$2),Stimuli!$A$2,IF(AND(A8829&gt;=Stimuli!$B$3,A8829&lt;=Stimuli!$C$3),Stimuli!$A$3,IF(AND(A8829&gt;=Stimuli!$B$4,A8829&lt;=Stimuli!$C$4),Stimuli!$A$4,"")))</f>
        <v>02 e.l.f. - Power Grip Styling (30.03s)</v>
      </c>
      <c r="I8829" s="6" t="n">
        <f aca="false">(B8829-B8828)/((A8829-A8828)/1000)</f>
        <v>0.187545787545901</v>
      </c>
      <c r="J8829" s="6" t="n">
        <f aca="false">IF(OR(B8829&lt;Rules!$B$2,B8829&gt;Rules!$B$3,ABS(I8829)&gt;Rules!$B$4,OR(B8830&lt;Rules!$B$2,B8830&gt;Rules!$B$3,ABS(I8830)&gt;Rules!$B$4)),1,0)</f>
        <v>0</v>
      </c>
      <c r="K8829" s="6" t="str">
        <f aca="false">IF(F8829=1,COUNTIF($F$2:F8829,1),"")</f>
        <v/>
      </c>
    </row>
    <row r="8830" customFormat="false" ht="15" hidden="false" customHeight="false" outlineLevel="0" collapsed="false">
      <c r="A8830" s="6" t="n">
        <v>69300.368</v>
      </c>
      <c r="B8830" s="6" t="n">
        <v>2.09304029304029</v>
      </c>
      <c r="C8830" s="6" t="n">
        <v>84</v>
      </c>
      <c r="D8830" s="6" t="n">
        <v>-1</v>
      </c>
      <c r="E8830" s="6" t="n">
        <v>2.09304029304029</v>
      </c>
      <c r="F8830" s="6" t="n">
        <v>0</v>
      </c>
      <c r="G8830" s="6" t="n">
        <v>0</v>
      </c>
      <c r="H8830" s="6" t="str">
        <f aca="false">IF(AND(A8830&gt;=Stimuli!$B$2,A8830&lt;=Stimuli!$C$2),Stimuli!$A$2,IF(AND(A8830&gt;=Stimuli!$B$3,A8830&lt;=Stimuli!$C$3),Stimuli!$A$3,IF(AND(A8830&gt;=Stimuli!$B$4,A8830&lt;=Stimuli!$C$4),Stimuli!$A$4,"")))</f>
        <v>02 e.l.f. - Power Grip Styling (30.03s)</v>
      </c>
      <c r="I8830" s="6" t="n">
        <f aca="false">(B8830-B8829)/((A8830-A8829)/1000)</f>
        <v>0</v>
      </c>
      <c r="J8830" s="6" t="n">
        <f aca="false">IF(OR(B8830&lt;Rules!$B$2,B8830&gt;Rules!$B$3,ABS(I8830)&gt;Rules!$B$4,OR(B8831&lt;Rules!$B$2,B8831&gt;Rules!$B$3,ABS(I8831)&gt;Rules!$B$4)),1,0)</f>
        <v>0</v>
      </c>
      <c r="K8830" s="6" t="str">
        <f aca="false">IF(F8830=1,COUNTIF($F$2:F8830,1),"")</f>
        <v/>
      </c>
    </row>
    <row r="8831" customFormat="false" ht="15" hidden="false" customHeight="false" outlineLevel="0" collapsed="false">
      <c r="A8831" s="6" t="n">
        <v>69308.1805</v>
      </c>
      <c r="B8831" s="6" t="n">
        <v>2.09157509157509</v>
      </c>
      <c r="C8831" s="6" t="n">
        <v>84</v>
      </c>
      <c r="D8831" s="6" t="n">
        <v>-1</v>
      </c>
      <c r="E8831" s="6" t="n">
        <v>2.09304029304029</v>
      </c>
      <c r="F8831" s="6" t="n">
        <v>0</v>
      </c>
      <c r="G8831" s="6" t="n">
        <v>0</v>
      </c>
      <c r="H8831" s="6" t="str">
        <f aca="false">IF(AND(A8831&gt;=Stimuli!$B$2,A8831&lt;=Stimuli!$C$2),Stimuli!$A$2,IF(AND(A8831&gt;=Stimuli!$B$3,A8831&lt;=Stimuli!$C$3),Stimuli!$A$3,IF(AND(A8831&gt;=Stimuli!$B$4,A8831&lt;=Stimuli!$C$4),Stimuli!$A$4,"")))</f>
        <v>02 e.l.f. - Power Grip Styling (30.03s)</v>
      </c>
      <c r="I8831" s="6" t="n">
        <f aca="false">(B8831-B8830)/((A8831-A8830)/1000)</f>
        <v>-0.187545787545901</v>
      </c>
      <c r="J8831" s="6" t="n">
        <f aca="false">IF(OR(B8831&lt;Rules!$B$2,B8831&gt;Rules!$B$3,ABS(I8831)&gt;Rules!$B$4,OR(B8832&lt;Rules!$B$2,B8832&gt;Rules!$B$3,ABS(I8832)&gt;Rules!$B$4)),1,0)</f>
        <v>0</v>
      </c>
      <c r="K8831" s="6" t="str">
        <f aca="false">IF(F8831=1,COUNTIF($F$2:F8831,1),"")</f>
        <v/>
      </c>
    </row>
    <row r="8832" customFormat="false" ht="15" hidden="false" customHeight="false" outlineLevel="0" collapsed="false">
      <c r="A8832" s="6" t="n">
        <v>69315.993</v>
      </c>
      <c r="B8832" s="6" t="n">
        <v>2.0945054945055</v>
      </c>
      <c r="C8832" s="6" t="n">
        <v>84</v>
      </c>
      <c r="D8832" s="6" t="n">
        <v>-1</v>
      </c>
      <c r="E8832" s="6" t="n">
        <v>2.09304029304029</v>
      </c>
      <c r="F8832" s="6" t="n">
        <v>0</v>
      </c>
      <c r="G8832" s="6" t="n">
        <v>0</v>
      </c>
      <c r="H8832" s="6" t="str">
        <f aca="false">IF(AND(A8832&gt;=Stimuli!$B$2,A8832&lt;=Stimuli!$C$2),Stimuli!$A$2,IF(AND(A8832&gt;=Stimuli!$B$3,A8832&lt;=Stimuli!$C$3),Stimuli!$A$3,IF(AND(A8832&gt;=Stimuli!$B$4,A8832&lt;=Stimuli!$C$4),Stimuli!$A$4,"")))</f>
        <v>02 e.l.f. - Power Grip Styling (30.03s)</v>
      </c>
      <c r="I8832" s="6" t="n">
        <f aca="false">(B8832-B8831)/((A8832-A8831)/1000)</f>
        <v>0.375091575091744</v>
      </c>
      <c r="J8832" s="6" t="n">
        <f aca="false">IF(OR(B8832&lt;Rules!$B$2,B8832&gt;Rules!$B$3,ABS(I8832)&gt;Rules!$B$4,OR(B8833&lt;Rules!$B$2,B8833&gt;Rules!$B$3,ABS(I8833)&gt;Rules!$B$4)),1,0)</f>
        <v>0</v>
      </c>
      <c r="K8832" s="6" t="str">
        <f aca="false">IF(F8832=1,COUNTIF($F$2:F8832,1),"")</f>
        <v/>
      </c>
    </row>
    <row r="8833" customFormat="false" ht="15" hidden="false" customHeight="false" outlineLevel="0" collapsed="false">
      <c r="A8833" s="6" t="n">
        <v>69323.8055</v>
      </c>
      <c r="B8833" s="6" t="n">
        <v>2.09010989010989</v>
      </c>
      <c r="C8833" s="6" t="n">
        <v>84</v>
      </c>
      <c r="D8833" s="6" t="n">
        <v>-1</v>
      </c>
      <c r="E8833" s="6" t="n">
        <v>2.09304029304029</v>
      </c>
      <c r="F8833" s="6" t="n">
        <v>0</v>
      </c>
      <c r="G8833" s="6" t="n">
        <v>0</v>
      </c>
      <c r="H8833" s="6" t="str">
        <f aca="false">IF(AND(A8833&gt;=Stimuli!$B$2,A8833&lt;=Stimuli!$C$2),Stimuli!$A$2,IF(AND(A8833&gt;=Stimuli!$B$3,A8833&lt;=Stimuli!$C$3),Stimuli!$A$3,IF(AND(A8833&gt;=Stimuli!$B$4,A8833&lt;=Stimuli!$C$4),Stimuli!$A$4,"")))</f>
        <v>02 e.l.f. - Power Grip Styling (30.03s)</v>
      </c>
      <c r="I8833" s="6" t="n">
        <f aca="false">(B8833-B8832)/((A8833-A8832)/1000)</f>
        <v>-0.562637362637474</v>
      </c>
      <c r="J8833" s="6" t="n">
        <f aca="false">IF(OR(B8833&lt;Rules!$B$2,B8833&gt;Rules!$B$3,ABS(I8833)&gt;Rules!$B$4,OR(B8834&lt;Rules!$B$2,B8834&gt;Rules!$B$3,ABS(I8834)&gt;Rules!$B$4)),1,0)</f>
        <v>0</v>
      </c>
      <c r="K8833" s="6" t="str">
        <f aca="false">IF(F8833=1,COUNTIF($F$2:F8833,1),"")</f>
        <v/>
      </c>
    </row>
    <row r="8834" customFormat="false" ht="15" hidden="false" customHeight="false" outlineLevel="0" collapsed="false">
      <c r="A8834" s="6" t="n">
        <v>69331.618</v>
      </c>
      <c r="B8834" s="6" t="n">
        <v>2.0959706959707</v>
      </c>
      <c r="C8834" s="6" t="n">
        <v>84</v>
      </c>
      <c r="D8834" s="6" t="n">
        <v>-1</v>
      </c>
      <c r="E8834" s="6" t="n">
        <v>2.09304029304029</v>
      </c>
      <c r="F8834" s="6" t="n">
        <v>0</v>
      </c>
      <c r="G8834" s="6" t="n">
        <v>0</v>
      </c>
      <c r="H8834" s="6" t="str">
        <f aca="false">IF(AND(A8834&gt;=Stimuli!$B$2,A8834&lt;=Stimuli!$C$2),Stimuli!$A$2,IF(AND(A8834&gt;=Stimuli!$B$3,A8834&lt;=Stimuli!$C$3),Stimuli!$A$3,IF(AND(A8834&gt;=Stimuli!$B$4,A8834&lt;=Stimuli!$C$4),Stimuli!$A$4,"")))</f>
        <v>02 e.l.f. - Power Grip Styling (30.03s)</v>
      </c>
      <c r="I8834" s="6" t="n">
        <f aca="false">(B8834-B8833)/((A8834-A8833)/1000)</f>
        <v>0.750183150183204</v>
      </c>
      <c r="J8834" s="6" t="n">
        <f aca="false">IF(OR(B8834&lt;Rules!$B$2,B8834&gt;Rules!$B$3,ABS(I8834)&gt;Rules!$B$4,OR(B8835&lt;Rules!$B$2,B8835&gt;Rules!$B$3,ABS(I8835)&gt;Rules!$B$4)),1,0)</f>
        <v>0</v>
      </c>
      <c r="K8834" s="6" t="str">
        <f aca="false">IF(F8834=1,COUNTIF($F$2:F8834,1),"")</f>
        <v/>
      </c>
    </row>
    <row r="8835" customFormat="false" ht="15" hidden="false" customHeight="false" outlineLevel="0" collapsed="false">
      <c r="A8835" s="6" t="n">
        <v>69339.4305</v>
      </c>
      <c r="B8835" s="6" t="n">
        <v>2.08864468864469</v>
      </c>
      <c r="C8835" s="6" t="n">
        <v>84</v>
      </c>
      <c r="D8835" s="6" t="n">
        <v>-1</v>
      </c>
      <c r="E8835" s="6" t="n">
        <v>2.09157509157509</v>
      </c>
      <c r="F8835" s="6" t="n">
        <v>0</v>
      </c>
      <c r="G8835" s="6" t="n">
        <v>0</v>
      </c>
      <c r="H8835" s="6" t="str">
        <f aca="false">IF(AND(A8835&gt;=Stimuli!$B$2,A8835&lt;=Stimuli!$C$2),Stimuli!$A$2,IF(AND(A8835&gt;=Stimuli!$B$3,A8835&lt;=Stimuli!$C$3),Stimuli!$A$3,IF(AND(A8835&gt;=Stimuli!$B$4,A8835&lt;=Stimuli!$C$4),Stimuli!$A$4,"")))</f>
        <v>02 e.l.f. - Power Grip Styling (30.03s)</v>
      </c>
      <c r="I8835" s="6" t="n">
        <f aca="false">(B8835-B8834)/((A8835-A8834)/1000)</f>
        <v>-0.937728937729048</v>
      </c>
      <c r="J8835" s="6" t="n">
        <f aca="false">IF(OR(B8835&lt;Rules!$B$2,B8835&gt;Rules!$B$3,ABS(I8835)&gt;Rules!$B$4,OR(B8836&lt;Rules!$B$2,B8836&gt;Rules!$B$3,ABS(I8836)&gt;Rules!$B$4)),1,0)</f>
        <v>0</v>
      </c>
      <c r="K8835" s="6" t="str">
        <f aca="false">IF(F8835=1,COUNTIF($F$2:F8835,1),"")</f>
        <v/>
      </c>
    </row>
    <row r="8836" customFormat="false" ht="15" hidden="false" customHeight="false" outlineLevel="0" collapsed="false">
      <c r="A8836" s="6" t="n">
        <v>69347.243</v>
      </c>
      <c r="B8836" s="6" t="n">
        <v>2.0959706959707</v>
      </c>
      <c r="C8836" s="6" t="n">
        <v>84</v>
      </c>
      <c r="D8836" s="6" t="n">
        <v>-1</v>
      </c>
      <c r="E8836" s="6" t="n">
        <v>2.09157509157509</v>
      </c>
      <c r="F8836" s="6" t="n">
        <v>0</v>
      </c>
      <c r="G8836" s="6" t="n">
        <v>0</v>
      </c>
      <c r="H8836" s="6" t="str">
        <f aca="false">IF(AND(A8836&gt;=Stimuli!$B$2,A8836&lt;=Stimuli!$C$2),Stimuli!$A$2,IF(AND(A8836&gt;=Stimuli!$B$3,A8836&lt;=Stimuli!$C$3),Stimuli!$A$3,IF(AND(A8836&gt;=Stimuli!$B$4,A8836&lt;=Stimuli!$C$4),Stimuli!$A$4,"")))</f>
        <v>02 e.l.f. - Power Grip Styling (30.03s)</v>
      </c>
      <c r="I8836" s="6" t="n">
        <f aca="false">(B8836-B8835)/((A8836-A8835)/1000)</f>
        <v>0.937728937729048</v>
      </c>
      <c r="J8836" s="6" t="n">
        <f aca="false">IF(OR(B8836&lt;Rules!$B$2,B8836&gt;Rules!$B$3,ABS(I8836)&gt;Rules!$B$4,OR(B8837&lt;Rules!$B$2,B8837&gt;Rules!$B$3,ABS(I8837)&gt;Rules!$B$4)),1,0)</f>
        <v>0</v>
      </c>
      <c r="K8836" s="6" t="str">
        <f aca="false">IF(F8836=1,COUNTIF($F$2:F8836,1),"")</f>
        <v/>
      </c>
    </row>
    <row r="8837" customFormat="false" ht="15" hidden="false" customHeight="false" outlineLevel="0" collapsed="false">
      <c r="A8837" s="6" t="n">
        <v>69355.0555</v>
      </c>
      <c r="B8837" s="6" t="n">
        <v>2.08864468864469</v>
      </c>
      <c r="C8837" s="6" t="n">
        <v>84</v>
      </c>
      <c r="D8837" s="6" t="n">
        <v>-1</v>
      </c>
      <c r="E8837" s="6" t="n">
        <v>2.09157509157509</v>
      </c>
      <c r="F8837" s="6" t="n">
        <v>0</v>
      </c>
      <c r="G8837" s="6" t="n">
        <v>0</v>
      </c>
      <c r="H8837" s="6" t="str">
        <f aca="false">IF(AND(A8837&gt;=Stimuli!$B$2,A8837&lt;=Stimuli!$C$2),Stimuli!$A$2,IF(AND(A8837&gt;=Stimuli!$B$3,A8837&lt;=Stimuli!$C$3),Stimuli!$A$3,IF(AND(A8837&gt;=Stimuli!$B$4,A8837&lt;=Stimuli!$C$4),Stimuli!$A$4,"")))</f>
        <v>02 e.l.f. - Power Grip Styling (30.03s)</v>
      </c>
      <c r="I8837" s="6" t="n">
        <f aca="false">(B8837-B8836)/((A8837-A8836)/1000)</f>
        <v>-0.937728937729048</v>
      </c>
      <c r="J8837" s="6" t="n">
        <f aca="false">IF(OR(B8837&lt;Rules!$B$2,B8837&gt;Rules!$B$3,ABS(I8837)&gt;Rules!$B$4,OR(B8838&lt;Rules!$B$2,B8838&gt;Rules!$B$3,ABS(I8838)&gt;Rules!$B$4)),1,0)</f>
        <v>0</v>
      </c>
      <c r="K8837" s="6" t="str">
        <f aca="false">IF(F8837=1,COUNTIF($F$2:F8837,1),"")</f>
        <v/>
      </c>
    </row>
    <row r="8838" customFormat="false" ht="15" hidden="false" customHeight="false" outlineLevel="0" collapsed="false">
      <c r="A8838" s="6" t="n">
        <v>69362.868</v>
      </c>
      <c r="B8838" s="6" t="n">
        <v>2.0959706959707</v>
      </c>
      <c r="C8838" s="6" t="n">
        <v>84</v>
      </c>
      <c r="D8838" s="6" t="n">
        <v>-1</v>
      </c>
      <c r="E8838" s="6" t="n">
        <v>2.09157509157509</v>
      </c>
      <c r="F8838" s="6" t="n">
        <v>0</v>
      </c>
      <c r="G8838" s="6" t="n">
        <v>0</v>
      </c>
      <c r="H8838" s="6" t="str">
        <f aca="false">IF(AND(A8838&gt;=Stimuli!$B$2,A8838&lt;=Stimuli!$C$2),Stimuli!$A$2,IF(AND(A8838&gt;=Stimuli!$B$3,A8838&lt;=Stimuli!$C$3),Stimuli!$A$3,IF(AND(A8838&gt;=Stimuli!$B$4,A8838&lt;=Stimuli!$C$4),Stimuli!$A$4,"")))</f>
        <v>02 e.l.f. - Power Grip Styling (30.03s)</v>
      </c>
      <c r="I8838" s="6" t="n">
        <f aca="false">(B8838-B8837)/((A8838-A8837)/1000)</f>
        <v>0.937728937729048</v>
      </c>
      <c r="J8838" s="6" t="n">
        <f aca="false">IF(OR(B8838&lt;Rules!$B$2,B8838&gt;Rules!$B$3,ABS(I8838)&gt;Rules!$B$4,OR(B8839&lt;Rules!$B$2,B8839&gt;Rules!$B$3,ABS(I8839)&gt;Rules!$B$4)),1,0)</f>
        <v>0</v>
      </c>
      <c r="K8838" s="6" t="str">
        <f aca="false">IF(F8838=1,COUNTIF($F$2:F8838,1),"")</f>
        <v/>
      </c>
    </row>
    <row r="8839" customFormat="false" ht="15" hidden="false" customHeight="false" outlineLevel="0" collapsed="false">
      <c r="A8839" s="6" t="n">
        <v>69370.6805</v>
      </c>
      <c r="B8839" s="6" t="n">
        <v>2.08717948717949</v>
      </c>
      <c r="C8839" s="6" t="n">
        <v>84</v>
      </c>
      <c r="D8839" s="6" t="n">
        <v>-1</v>
      </c>
      <c r="E8839" s="6" t="n">
        <v>2.09157509157509</v>
      </c>
      <c r="F8839" s="6" t="n">
        <v>0</v>
      </c>
      <c r="G8839" s="6" t="n">
        <v>0</v>
      </c>
      <c r="H8839" s="6" t="str">
        <f aca="false">IF(AND(A8839&gt;=Stimuli!$B$2,A8839&lt;=Stimuli!$C$2),Stimuli!$A$2,IF(AND(A8839&gt;=Stimuli!$B$3,A8839&lt;=Stimuli!$C$3),Stimuli!$A$3,IF(AND(A8839&gt;=Stimuli!$B$4,A8839&lt;=Stimuli!$C$4),Stimuli!$A$4,"")))</f>
        <v>02 e.l.f. - Power Grip Styling (30.03s)</v>
      </c>
      <c r="I8839" s="6" t="n">
        <f aca="false">(B8839-B8838)/((A8839-A8838)/1000)</f>
        <v>-1.12527472527478</v>
      </c>
      <c r="J8839" s="6" t="n">
        <f aca="false">IF(OR(B8839&lt;Rules!$B$2,B8839&gt;Rules!$B$3,ABS(I8839)&gt;Rules!$B$4,OR(B8840&lt;Rules!$B$2,B8840&gt;Rules!$B$3,ABS(I8840)&gt;Rules!$B$4)),1,0)</f>
        <v>0</v>
      </c>
      <c r="K8839" s="6" t="str">
        <f aca="false">IF(F8839=1,COUNTIF($F$2:F8839,1),"")</f>
        <v/>
      </c>
    </row>
    <row r="8840" customFormat="false" ht="15" hidden="false" customHeight="false" outlineLevel="0" collapsed="false">
      <c r="A8840" s="6" t="n">
        <v>69378.493</v>
      </c>
      <c r="B8840" s="6" t="n">
        <v>2.0959706959707</v>
      </c>
      <c r="C8840" s="6" t="n">
        <v>84</v>
      </c>
      <c r="D8840" s="6" t="n">
        <v>-1</v>
      </c>
      <c r="E8840" s="6" t="n">
        <v>2.09157509157509</v>
      </c>
      <c r="F8840" s="6" t="n">
        <v>0</v>
      </c>
      <c r="G8840" s="6" t="n">
        <v>0</v>
      </c>
      <c r="H8840" s="6" t="str">
        <f aca="false">IF(AND(A8840&gt;=Stimuli!$B$2,A8840&lt;=Stimuli!$C$2),Stimuli!$A$2,IF(AND(A8840&gt;=Stimuli!$B$3,A8840&lt;=Stimuli!$C$3),Stimuli!$A$3,IF(AND(A8840&gt;=Stimuli!$B$4,A8840&lt;=Stimuli!$C$4),Stimuli!$A$4,"")))</f>
        <v>02 e.l.f. - Power Grip Styling (30.03s)</v>
      </c>
      <c r="I8840" s="6" t="n">
        <f aca="false">(B8840-B8839)/((A8840-A8839)/1000)</f>
        <v>1.12527472527478</v>
      </c>
      <c r="J8840" s="6" t="n">
        <f aca="false">IF(OR(B8840&lt;Rules!$B$2,B8840&gt;Rules!$B$3,ABS(I8840)&gt;Rules!$B$4,OR(B8841&lt;Rules!$B$2,B8841&gt;Rules!$B$3,ABS(I8841)&gt;Rules!$B$4)),1,0)</f>
        <v>0</v>
      </c>
      <c r="K8840" s="6" t="str">
        <f aca="false">IF(F8840=1,COUNTIF($F$2:F8840,1),"")</f>
        <v/>
      </c>
    </row>
    <row r="8841" customFormat="false" ht="15" hidden="false" customHeight="false" outlineLevel="0" collapsed="false">
      <c r="A8841" s="6" t="n">
        <v>69386.3055</v>
      </c>
      <c r="B8841" s="6" t="n">
        <v>2.08717948717949</v>
      </c>
      <c r="C8841" s="6" t="n">
        <v>84</v>
      </c>
      <c r="D8841" s="6" t="n">
        <v>-1</v>
      </c>
      <c r="E8841" s="6" t="n">
        <v>2.09157509157509</v>
      </c>
      <c r="F8841" s="6" t="n">
        <v>0</v>
      </c>
      <c r="G8841" s="6" t="n">
        <v>0</v>
      </c>
      <c r="H8841" s="6" t="str">
        <f aca="false">IF(AND(A8841&gt;=Stimuli!$B$2,A8841&lt;=Stimuli!$C$2),Stimuli!$A$2,IF(AND(A8841&gt;=Stimuli!$B$3,A8841&lt;=Stimuli!$C$3),Stimuli!$A$3,IF(AND(A8841&gt;=Stimuli!$B$4,A8841&lt;=Stimuli!$C$4),Stimuli!$A$4,"")))</f>
        <v>02 e.l.f. - Power Grip Styling (30.03s)</v>
      </c>
      <c r="I8841" s="6" t="n">
        <f aca="false">(B8841-B8840)/((A8841-A8840)/1000)</f>
        <v>-1.12527472527478</v>
      </c>
      <c r="J8841" s="6" t="n">
        <f aca="false">IF(OR(B8841&lt;Rules!$B$2,B8841&gt;Rules!$B$3,ABS(I8841)&gt;Rules!$B$4,OR(B8842&lt;Rules!$B$2,B8842&gt;Rules!$B$3,ABS(I8842)&gt;Rules!$B$4)),1,0)</f>
        <v>0</v>
      </c>
      <c r="K8841" s="6" t="str">
        <f aca="false">IF(F8841=1,COUNTIF($F$2:F8841,1),"")</f>
        <v/>
      </c>
    </row>
    <row r="8842" customFormat="false" ht="15" hidden="false" customHeight="false" outlineLevel="0" collapsed="false">
      <c r="A8842" s="6" t="n">
        <v>69394.118</v>
      </c>
      <c r="B8842" s="6" t="n">
        <v>2.09304029304029</v>
      </c>
      <c r="C8842" s="6" t="n">
        <v>84</v>
      </c>
      <c r="D8842" s="6" t="n">
        <v>-1</v>
      </c>
      <c r="E8842" s="6" t="n">
        <v>2.09010989010989</v>
      </c>
      <c r="F8842" s="6" t="n">
        <v>0</v>
      </c>
      <c r="G8842" s="6" t="n">
        <v>0</v>
      </c>
      <c r="H8842" s="6" t="str">
        <f aca="false">IF(AND(A8842&gt;=Stimuli!$B$2,A8842&lt;=Stimuli!$C$2),Stimuli!$A$2,IF(AND(A8842&gt;=Stimuli!$B$3,A8842&lt;=Stimuli!$C$3),Stimuli!$A$3,IF(AND(A8842&gt;=Stimuli!$B$4,A8842&lt;=Stimuli!$C$4),Stimuli!$A$4,"")))</f>
        <v>02 e.l.f. - Power Grip Styling (30.03s)</v>
      </c>
      <c r="I8842" s="6" t="n">
        <f aca="false">(B8842-B8841)/((A8842-A8841)/1000)</f>
        <v>0.750183150183204</v>
      </c>
      <c r="J8842" s="6" t="n">
        <f aca="false">IF(OR(B8842&lt;Rules!$B$2,B8842&gt;Rules!$B$3,ABS(I8842)&gt;Rules!$B$4,OR(B8843&lt;Rules!$B$2,B8843&gt;Rules!$B$3,ABS(I8843)&gt;Rules!$B$4)),1,0)</f>
        <v>0</v>
      </c>
      <c r="K8842" s="6" t="str">
        <f aca="false">IF(F8842=1,COUNTIF($F$2:F8842,1),"")</f>
        <v/>
      </c>
    </row>
    <row r="8843" customFormat="false" ht="15" hidden="false" customHeight="false" outlineLevel="0" collapsed="false">
      <c r="A8843" s="6" t="n">
        <v>69401.9305</v>
      </c>
      <c r="B8843" s="6" t="n">
        <v>2.08864468864469</v>
      </c>
      <c r="C8843" s="6" t="n">
        <v>84</v>
      </c>
      <c r="D8843" s="6" t="n">
        <v>-1</v>
      </c>
      <c r="E8843" s="6" t="n">
        <v>2.09010989010989</v>
      </c>
      <c r="F8843" s="6" t="n">
        <v>0</v>
      </c>
      <c r="G8843" s="6" t="n">
        <v>0</v>
      </c>
      <c r="H8843" s="6" t="str">
        <f aca="false">IF(AND(A8843&gt;=Stimuli!$B$2,A8843&lt;=Stimuli!$C$2),Stimuli!$A$2,IF(AND(A8843&gt;=Stimuli!$B$3,A8843&lt;=Stimuli!$C$3),Stimuli!$A$3,IF(AND(A8843&gt;=Stimuli!$B$4,A8843&lt;=Stimuli!$C$4),Stimuli!$A$4,"")))</f>
        <v>02 e.l.f. - Power Grip Styling (30.03s)</v>
      </c>
      <c r="I8843" s="6" t="n">
        <f aca="false">(B8843-B8842)/((A8843-A8842)/1000)</f>
        <v>-0.562637362637474</v>
      </c>
      <c r="J8843" s="6" t="n">
        <f aca="false">IF(OR(B8843&lt;Rules!$B$2,B8843&gt;Rules!$B$3,ABS(I8843)&gt;Rules!$B$4,OR(B8844&lt;Rules!$B$2,B8844&gt;Rules!$B$3,ABS(I8844)&gt;Rules!$B$4)),1,0)</f>
        <v>0</v>
      </c>
      <c r="K8843" s="6" t="str">
        <f aca="false">IF(F8843=1,COUNTIF($F$2:F8843,1),"")</f>
        <v/>
      </c>
    </row>
    <row r="8844" customFormat="false" ht="15" hidden="false" customHeight="false" outlineLevel="0" collapsed="false">
      <c r="A8844" s="6" t="n">
        <v>69409.743</v>
      </c>
      <c r="B8844" s="6" t="n">
        <v>2.09157509157509</v>
      </c>
      <c r="C8844" s="6" t="n">
        <v>84</v>
      </c>
      <c r="D8844" s="6" t="n">
        <v>-1</v>
      </c>
      <c r="E8844" s="6" t="n">
        <v>2.09010989010989</v>
      </c>
      <c r="F8844" s="6" t="n">
        <v>0</v>
      </c>
      <c r="G8844" s="6" t="n">
        <v>0</v>
      </c>
      <c r="H8844" s="6" t="str">
        <f aca="false">IF(AND(A8844&gt;=Stimuli!$B$2,A8844&lt;=Stimuli!$C$2),Stimuli!$A$2,IF(AND(A8844&gt;=Stimuli!$B$3,A8844&lt;=Stimuli!$C$3),Stimuli!$A$3,IF(AND(A8844&gt;=Stimuli!$B$4,A8844&lt;=Stimuli!$C$4),Stimuli!$A$4,"")))</f>
        <v>02 e.l.f. - Power Grip Styling (30.03s)</v>
      </c>
      <c r="I8844" s="6" t="n">
        <f aca="false">(B8844-B8843)/((A8844-A8843)/1000)</f>
        <v>0.375091575091574</v>
      </c>
      <c r="J8844" s="6" t="n">
        <f aca="false">IF(OR(B8844&lt;Rules!$B$2,B8844&gt;Rules!$B$3,ABS(I8844)&gt;Rules!$B$4,OR(B8845&lt;Rules!$B$2,B8845&gt;Rules!$B$3,ABS(I8845)&gt;Rules!$B$4)),1,0)</f>
        <v>0</v>
      </c>
      <c r="K8844" s="6" t="str">
        <f aca="false">IF(F8844=1,COUNTIF($F$2:F8844,1),"")</f>
        <v/>
      </c>
    </row>
    <row r="8845" customFormat="false" ht="15" hidden="false" customHeight="false" outlineLevel="0" collapsed="false">
      <c r="A8845" s="6" t="n">
        <v>69417.5555</v>
      </c>
      <c r="B8845" s="6" t="n">
        <v>2.09010989010989</v>
      </c>
      <c r="C8845" s="6" t="n">
        <v>84</v>
      </c>
      <c r="D8845" s="6" t="n">
        <v>-1</v>
      </c>
      <c r="E8845" s="6" t="n">
        <v>2.09010989010989</v>
      </c>
      <c r="F8845" s="6" t="n">
        <v>0</v>
      </c>
      <c r="G8845" s="6" t="n">
        <v>0</v>
      </c>
      <c r="H8845" s="6" t="str">
        <f aca="false">IF(AND(A8845&gt;=Stimuli!$B$2,A8845&lt;=Stimuli!$C$2),Stimuli!$A$2,IF(AND(A8845&gt;=Stimuli!$B$3,A8845&lt;=Stimuli!$C$3),Stimuli!$A$3,IF(AND(A8845&gt;=Stimuli!$B$4,A8845&lt;=Stimuli!$C$4),Stimuli!$A$4,"")))</f>
        <v>02 e.l.f. - Power Grip Styling (30.03s)</v>
      </c>
      <c r="I8845" s="6" t="n">
        <f aca="false">(B8845-B8844)/((A8845-A8844)/1000)</f>
        <v>-0.18754578754573</v>
      </c>
      <c r="J8845" s="6" t="n">
        <f aca="false">IF(OR(B8845&lt;Rules!$B$2,B8845&gt;Rules!$B$3,ABS(I8845)&gt;Rules!$B$4,OR(B8846&lt;Rules!$B$2,B8846&gt;Rules!$B$3,ABS(I8846)&gt;Rules!$B$4)),1,0)</f>
        <v>0</v>
      </c>
      <c r="K8845" s="6" t="str">
        <f aca="false">IF(F8845=1,COUNTIF($F$2:F8845,1),"")</f>
        <v/>
      </c>
    </row>
    <row r="8846" customFormat="false" ht="15" hidden="false" customHeight="false" outlineLevel="0" collapsed="false">
      <c r="A8846" s="6" t="n">
        <v>69425.368</v>
      </c>
      <c r="B8846" s="6" t="n">
        <v>2.09010989010989</v>
      </c>
      <c r="C8846" s="6" t="n">
        <v>84</v>
      </c>
      <c r="D8846" s="6" t="n">
        <v>-1</v>
      </c>
      <c r="E8846" s="6" t="n">
        <v>2.09010989010989</v>
      </c>
      <c r="F8846" s="6" t="n">
        <v>0</v>
      </c>
      <c r="G8846" s="6" t="n">
        <v>0</v>
      </c>
      <c r="H8846" s="6" t="str">
        <f aca="false">IF(AND(A8846&gt;=Stimuli!$B$2,A8846&lt;=Stimuli!$C$2),Stimuli!$A$2,IF(AND(A8846&gt;=Stimuli!$B$3,A8846&lt;=Stimuli!$C$3),Stimuli!$A$3,IF(AND(A8846&gt;=Stimuli!$B$4,A8846&lt;=Stimuli!$C$4),Stimuli!$A$4,"")))</f>
        <v>02 e.l.f. - Power Grip Styling (30.03s)</v>
      </c>
      <c r="I8846" s="6" t="n">
        <f aca="false">(B8846-B8845)/((A8846-A8845)/1000)</f>
        <v>0</v>
      </c>
      <c r="J8846" s="6" t="n">
        <f aca="false">IF(OR(B8846&lt;Rules!$B$2,B8846&gt;Rules!$B$3,ABS(I8846)&gt;Rules!$B$4,OR(B8847&lt;Rules!$B$2,B8847&gt;Rules!$B$3,ABS(I8847)&gt;Rules!$B$4)),1,0)</f>
        <v>0</v>
      </c>
      <c r="K8846" s="6" t="str">
        <f aca="false">IF(F8846=1,COUNTIF($F$2:F8846,1),"")</f>
        <v/>
      </c>
    </row>
    <row r="8847" customFormat="false" ht="15" hidden="false" customHeight="false" outlineLevel="0" collapsed="false">
      <c r="A8847" s="6" t="n">
        <v>69433.1805</v>
      </c>
      <c r="B8847" s="6" t="n">
        <v>2.09157509157509</v>
      </c>
      <c r="C8847" s="6" t="n">
        <v>84</v>
      </c>
      <c r="D8847" s="6" t="n">
        <v>-1</v>
      </c>
      <c r="E8847" s="6" t="n">
        <v>2.09010989010989</v>
      </c>
      <c r="F8847" s="6" t="n">
        <v>0</v>
      </c>
      <c r="G8847" s="6" t="n">
        <v>0</v>
      </c>
      <c r="H8847" s="6" t="str">
        <f aca="false">IF(AND(A8847&gt;=Stimuli!$B$2,A8847&lt;=Stimuli!$C$2),Stimuli!$A$2,IF(AND(A8847&gt;=Stimuli!$B$3,A8847&lt;=Stimuli!$C$3),Stimuli!$A$3,IF(AND(A8847&gt;=Stimuli!$B$4,A8847&lt;=Stimuli!$C$4),Stimuli!$A$4,"")))</f>
        <v>02 e.l.f. - Power Grip Styling (30.03s)</v>
      </c>
      <c r="I8847" s="6" t="n">
        <f aca="false">(B8847-B8846)/((A8847-A8846)/1000)</f>
        <v>0.18754578754573</v>
      </c>
      <c r="J8847" s="6" t="n">
        <f aca="false">IF(OR(B8847&lt;Rules!$B$2,B8847&gt;Rules!$B$3,ABS(I8847)&gt;Rules!$B$4,OR(B8848&lt;Rules!$B$2,B8848&gt;Rules!$B$3,ABS(I8848)&gt;Rules!$B$4)),1,0)</f>
        <v>0</v>
      </c>
      <c r="K8847" s="6" t="str">
        <f aca="false">IF(F8847=1,COUNTIF($F$2:F8847,1),"")</f>
        <v/>
      </c>
    </row>
    <row r="8848" customFormat="false" ht="15" hidden="false" customHeight="false" outlineLevel="0" collapsed="false">
      <c r="A8848" s="6" t="n">
        <v>69440.993</v>
      </c>
      <c r="B8848" s="6" t="n">
        <v>2.08864468864469</v>
      </c>
      <c r="C8848" s="6" t="n">
        <v>84</v>
      </c>
      <c r="D8848" s="6" t="n">
        <v>-1</v>
      </c>
      <c r="E8848" s="6" t="n">
        <v>2.09010989010989</v>
      </c>
      <c r="F8848" s="6" t="n">
        <v>0</v>
      </c>
      <c r="G8848" s="6" t="n">
        <v>0</v>
      </c>
      <c r="H8848" s="6" t="str">
        <f aca="false">IF(AND(A8848&gt;=Stimuli!$B$2,A8848&lt;=Stimuli!$C$2),Stimuli!$A$2,IF(AND(A8848&gt;=Stimuli!$B$3,A8848&lt;=Stimuli!$C$3),Stimuli!$A$3,IF(AND(A8848&gt;=Stimuli!$B$4,A8848&lt;=Stimuli!$C$4),Stimuli!$A$4,"")))</f>
        <v>02 e.l.f. - Power Grip Styling (30.03s)</v>
      </c>
      <c r="I8848" s="6" t="n">
        <f aca="false">(B8848-B8847)/((A8848-A8847)/1000)</f>
        <v>-0.375091575091574</v>
      </c>
      <c r="J8848" s="6" t="n">
        <f aca="false">IF(OR(B8848&lt;Rules!$B$2,B8848&gt;Rules!$B$3,ABS(I8848)&gt;Rules!$B$4,OR(B8849&lt;Rules!$B$2,B8849&gt;Rules!$B$3,ABS(I8849)&gt;Rules!$B$4)),1,0)</f>
        <v>0</v>
      </c>
      <c r="K8848" s="6" t="str">
        <f aca="false">IF(F8848=1,COUNTIF($F$2:F8848,1),"")</f>
        <v/>
      </c>
    </row>
    <row r="8849" customFormat="false" ht="15" hidden="false" customHeight="false" outlineLevel="0" collapsed="false">
      <c r="A8849" s="6" t="n">
        <v>69448.8055</v>
      </c>
      <c r="B8849" s="6" t="n">
        <v>2.09304029304029</v>
      </c>
      <c r="C8849" s="6" t="n">
        <v>84</v>
      </c>
      <c r="D8849" s="6" t="n">
        <v>-1</v>
      </c>
      <c r="E8849" s="6" t="n">
        <v>2.09010989010989</v>
      </c>
      <c r="F8849" s="6" t="n">
        <v>0</v>
      </c>
      <c r="G8849" s="6" t="n">
        <v>0</v>
      </c>
      <c r="H8849" s="6" t="str">
        <f aca="false">IF(AND(A8849&gt;=Stimuli!$B$2,A8849&lt;=Stimuli!$C$2),Stimuli!$A$2,IF(AND(A8849&gt;=Stimuli!$B$3,A8849&lt;=Stimuli!$C$3),Stimuli!$A$3,IF(AND(A8849&gt;=Stimuli!$B$4,A8849&lt;=Stimuli!$C$4),Stimuli!$A$4,"")))</f>
        <v>02 e.l.f. - Power Grip Styling (30.03s)</v>
      </c>
      <c r="I8849" s="6" t="n">
        <f aca="false">(B8849-B8848)/((A8849-A8848)/1000)</f>
        <v>0.562637362637474</v>
      </c>
      <c r="J8849" s="6" t="n">
        <f aca="false">IF(OR(B8849&lt;Rules!$B$2,B8849&gt;Rules!$B$3,ABS(I8849)&gt;Rules!$B$4,OR(B8850&lt;Rules!$B$2,B8850&gt;Rules!$B$3,ABS(I8850)&gt;Rules!$B$4)),1,0)</f>
        <v>0</v>
      </c>
      <c r="K8849" s="6" t="str">
        <f aca="false">IF(F8849=1,COUNTIF($F$2:F8849,1),"")</f>
        <v/>
      </c>
    </row>
    <row r="8850" customFormat="false" ht="15" hidden="false" customHeight="false" outlineLevel="0" collapsed="false">
      <c r="A8850" s="6" t="n">
        <v>69456.618</v>
      </c>
      <c r="B8850" s="6" t="n">
        <v>2.08717948717949</v>
      </c>
      <c r="C8850" s="6" t="n">
        <v>84</v>
      </c>
      <c r="D8850" s="6" t="n">
        <v>-1</v>
      </c>
      <c r="E8850" s="6" t="n">
        <v>2.08864468864469</v>
      </c>
      <c r="F8850" s="6" t="n">
        <v>0</v>
      </c>
      <c r="G8850" s="6" t="n">
        <v>0</v>
      </c>
      <c r="H8850" s="6" t="str">
        <f aca="false">IF(AND(A8850&gt;=Stimuli!$B$2,A8850&lt;=Stimuli!$C$2),Stimuli!$A$2,IF(AND(A8850&gt;=Stimuli!$B$3,A8850&lt;=Stimuli!$C$3),Stimuli!$A$3,IF(AND(A8850&gt;=Stimuli!$B$4,A8850&lt;=Stimuli!$C$4),Stimuli!$A$4,"")))</f>
        <v>02 e.l.f. - Power Grip Styling (30.03s)</v>
      </c>
      <c r="I8850" s="6" t="n">
        <f aca="false">(B8850-B8849)/((A8850-A8849)/1000)</f>
        <v>-0.750183150183204</v>
      </c>
      <c r="J8850" s="6" t="n">
        <f aca="false">IF(OR(B8850&lt;Rules!$B$2,B8850&gt;Rules!$B$3,ABS(I8850)&gt;Rules!$B$4,OR(B8851&lt;Rules!$B$2,B8851&gt;Rules!$B$3,ABS(I8851)&gt;Rules!$B$4)),1,0)</f>
        <v>0</v>
      </c>
      <c r="K8850" s="6" t="str">
        <f aca="false">IF(F8850=1,COUNTIF($F$2:F8850,1),"")</f>
        <v/>
      </c>
    </row>
    <row r="8851" customFormat="false" ht="15" hidden="false" customHeight="false" outlineLevel="0" collapsed="false">
      <c r="A8851" s="6" t="n">
        <v>69464.4305</v>
      </c>
      <c r="B8851" s="6" t="n">
        <v>2.09304029304029</v>
      </c>
      <c r="C8851" s="6" t="n">
        <v>84</v>
      </c>
      <c r="D8851" s="6" t="n">
        <v>-1</v>
      </c>
      <c r="E8851" s="6" t="n">
        <v>2.08864468864469</v>
      </c>
      <c r="F8851" s="6" t="n">
        <v>0</v>
      </c>
      <c r="G8851" s="6" t="n">
        <v>0</v>
      </c>
      <c r="H8851" s="6" t="str">
        <f aca="false">IF(AND(A8851&gt;=Stimuli!$B$2,A8851&lt;=Stimuli!$C$2),Stimuli!$A$2,IF(AND(A8851&gt;=Stimuli!$B$3,A8851&lt;=Stimuli!$C$3),Stimuli!$A$3,IF(AND(A8851&gt;=Stimuli!$B$4,A8851&lt;=Stimuli!$C$4),Stimuli!$A$4,"")))</f>
        <v>02 e.l.f. - Power Grip Styling (30.03s)</v>
      </c>
      <c r="I8851" s="6" t="n">
        <f aca="false">(B8851-B8850)/((A8851-A8850)/1000)</f>
        <v>0.750183150183204</v>
      </c>
      <c r="J8851" s="6" t="n">
        <f aca="false">IF(OR(B8851&lt;Rules!$B$2,B8851&gt;Rules!$B$3,ABS(I8851)&gt;Rules!$B$4,OR(B8852&lt;Rules!$B$2,B8852&gt;Rules!$B$3,ABS(I8852)&gt;Rules!$B$4)),1,0)</f>
        <v>0</v>
      </c>
      <c r="K8851" s="6" t="str">
        <f aca="false">IF(F8851=1,COUNTIF($F$2:F8851,1),"")</f>
        <v/>
      </c>
    </row>
    <row r="8852" customFormat="false" ht="15" hidden="false" customHeight="false" outlineLevel="0" collapsed="false">
      <c r="A8852" s="6" t="n">
        <v>69472.243</v>
      </c>
      <c r="B8852" s="6" t="n">
        <v>2.08571428571429</v>
      </c>
      <c r="C8852" s="6" t="n">
        <v>84</v>
      </c>
      <c r="D8852" s="6" t="n">
        <v>-1</v>
      </c>
      <c r="E8852" s="6" t="n">
        <v>2.08864468864469</v>
      </c>
      <c r="F8852" s="6" t="n">
        <v>0</v>
      </c>
      <c r="G8852" s="6" t="n">
        <v>0</v>
      </c>
      <c r="H8852" s="6" t="str">
        <f aca="false">IF(AND(A8852&gt;=Stimuli!$B$2,A8852&lt;=Stimuli!$C$2),Stimuli!$A$2,IF(AND(A8852&gt;=Stimuli!$B$3,A8852&lt;=Stimuli!$C$3),Stimuli!$A$3,IF(AND(A8852&gt;=Stimuli!$B$4,A8852&lt;=Stimuli!$C$4),Stimuli!$A$4,"")))</f>
        <v>02 e.l.f. - Power Grip Styling (30.03s)</v>
      </c>
      <c r="I8852" s="6" t="n">
        <f aca="false">(B8852-B8851)/((A8852-A8851)/1000)</f>
        <v>-0.937728937729048</v>
      </c>
      <c r="J8852" s="6" t="n">
        <f aca="false">IF(OR(B8852&lt;Rules!$B$2,B8852&gt;Rules!$B$3,ABS(I8852)&gt;Rules!$B$4,OR(B8853&lt;Rules!$B$2,B8853&gt;Rules!$B$3,ABS(I8853)&gt;Rules!$B$4)),1,0)</f>
        <v>0</v>
      </c>
      <c r="K8852" s="6" t="str">
        <f aca="false">IF(F8852=1,COUNTIF($F$2:F8852,1),"")</f>
        <v/>
      </c>
    </row>
    <row r="8853" customFormat="false" ht="15" hidden="false" customHeight="false" outlineLevel="0" collapsed="false">
      <c r="A8853" s="6" t="n">
        <v>69480.0555</v>
      </c>
      <c r="B8853" s="6" t="n">
        <v>2.09304029304029</v>
      </c>
      <c r="C8853" s="6" t="n">
        <v>84</v>
      </c>
      <c r="D8853" s="6" t="n">
        <v>-1</v>
      </c>
      <c r="E8853" s="6" t="n">
        <v>2.08864468864469</v>
      </c>
      <c r="F8853" s="6" t="n">
        <v>0</v>
      </c>
      <c r="G8853" s="6" t="n">
        <v>0</v>
      </c>
      <c r="H8853" s="6" t="str">
        <f aca="false">IF(AND(A8853&gt;=Stimuli!$B$2,A8853&lt;=Stimuli!$C$2),Stimuli!$A$2,IF(AND(A8853&gt;=Stimuli!$B$3,A8853&lt;=Stimuli!$C$3),Stimuli!$A$3,IF(AND(A8853&gt;=Stimuli!$B$4,A8853&lt;=Stimuli!$C$4),Stimuli!$A$4,"")))</f>
        <v>02 e.l.f. - Power Grip Styling (30.03s)</v>
      </c>
      <c r="I8853" s="6" t="n">
        <f aca="false">(B8853-B8852)/((A8853-A8852)/1000)</f>
        <v>0.937728937729048</v>
      </c>
      <c r="J8853" s="6" t="n">
        <f aca="false">IF(OR(B8853&lt;Rules!$B$2,B8853&gt;Rules!$B$3,ABS(I8853)&gt;Rules!$B$4,OR(B8854&lt;Rules!$B$2,B8854&gt;Rules!$B$3,ABS(I8854)&gt;Rules!$B$4)),1,0)</f>
        <v>0</v>
      </c>
      <c r="K8853" s="6" t="str">
        <f aca="false">IF(F8853=1,COUNTIF($F$2:F8853,1),"")</f>
        <v/>
      </c>
    </row>
    <row r="8854" customFormat="false" ht="15" hidden="false" customHeight="false" outlineLevel="0" collapsed="false">
      <c r="A8854" s="6" t="n">
        <v>69487.868</v>
      </c>
      <c r="B8854" s="6" t="n">
        <v>2.08424908424908</v>
      </c>
      <c r="C8854" s="6" t="n">
        <v>84</v>
      </c>
      <c r="D8854" s="6" t="n">
        <v>-1</v>
      </c>
      <c r="E8854" s="6" t="n">
        <v>2.08864468864469</v>
      </c>
      <c r="F8854" s="6" t="n">
        <v>0</v>
      </c>
      <c r="G8854" s="6" t="n">
        <v>0</v>
      </c>
      <c r="H8854" s="6" t="str">
        <f aca="false">IF(AND(A8854&gt;=Stimuli!$B$2,A8854&lt;=Stimuli!$C$2),Stimuli!$A$2,IF(AND(A8854&gt;=Stimuli!$B$3,A8854&lt;=Stimuli!$C$3),Stimuli!$A$3,IF(AND(A8854&gt;=Stimuli!$B$4,A8854&lt;=Stimuli!$C$4),Stimuli!$A$4,"")))</f>
        <v>02 e.l.f. - Power Grip Styling (30.03s)</v>
      </c>
      <c r="I8854" s="6" t="n">
        <f aca="false">(B8854-B8853)/((A8854-A8853)/1000)</f>
        <v>-1.12527472527478</v>
      </c>
      <c r="J8854" s="6" t="n">
        <f aca="false">IF(OR(B8854&lt;Rules!$B$2,B8854&gt;Rules!$B$3,ABS(I8854)&gt;Rules!$B$4,OR(B8855&lt;Rules!$B$2,B8855&gt;Rules!$B$3,ABS(I8855)&gt;Rules!$B$4)),1,0)</f>
        <v>0</v>
      </c>
      <c r="K8854" s="6" t="str">
        <f aca="false">IF(F8854=1,COUNTIF($F$2:F8854,1),"")</f>
        <v/>
      </c>
    </row>
    <row r="8855" customFormat="false" ht="15" hidden="false" customHeight="false" outlineLevel="0" collapsed="false">
      <c r="A8855" s="6" t="n">
        <v>69495.6805</v>
      </c>
      <c r="B8855" s="6" t="n">
        <v>2.09304029304029</v>
      </c>
      <c r="C8855" s="6" t="n">
        <v>84</v>
      </c>
      <c r="D8855" s="6" t="n">
        <v>-1</v>
      </c>
      <c r="E8855" s="6" t="n">
        <v>2.08864468864469</v>
      </c>
      <c r="F8855" s="6" t="n">
        <v>0</v>
      </c>
      <c r="G8855" s="6" t="n">
        <v>0</v>
      </c>
      <c r="H8855" s="6" t="str">
        <f aca="false">IF(AND(A8855&gt;=Stimuli!$B$2,A8855&lt;=Stimuli!$C$2),Stimuli!$A$2,IF(AND(A8855&gt;=Stimuli!$B$3,A8855&lt;=Stimuli!$C$3),Stimuli!$A$3,IF(AND(A8855&gt;=Stimuli!$B$4,A8855&lt;=Stimuli!$C$4),Stimuli!$A$4,"")))</f>
        <v>02 e.l.f. - Power Grip Styling (30.03s)</v>
      </c>
      <c r="I8855" s="6" t="n">
        <f aca="false">(B8855-B8854)/((A8855-A8854)/1000)</f>
        <v>1.12527472527478</v>
      </c>
      <c r="J8855" s="6" t="n">
        <f aca="false">IF(OR(B8855&lt;Rules!$B$2,B8855&gt;Rules!$B$3,ABS(I8855)&gt;Rules!$B$4,OR(B8856&lt;Rules!$B$2,B8856&gt;Rules!$B$3,ABS(I8856)&gt;Rules!$B$4)),1,0)</f>
        <v>0</v>
      </c>
      <c r="K8855" s="6" t="str">
        <f aca="false">IF(F8855=1,COUNTIF($F$2:F8855,1),"")</f>
        <v/>
      </c>
    </row>
    <row r="8856" customFormat="false" ht="15" hidden="false" customHeight="false" outlineLevel="0" collapsed="false">
      <c r="A8856" s="6" t="n">
        <v>69503.493</v>
      </c>
      <c r="B8856" s="6" t="n">
        <v>2.08424908424908</v>
      </c>
      <c r="C8856" s="6" t="n">
        <v>84</v>
      </c>
      <c r="D8856" s="6" t="n">
        <v>-1</v>
      </c>
      <c r="E8856" s="6" t="n">
        <v>2.08864468864469</v>
      </c>
      <c r="F8856" s="6" t="n">
        <v>0</v>
      </c>
      <c r="G8856" s="6" t="n">
        <v>0</v>
      </c>
      <c r="H8856" s="6" t="str">
        <f aca="false">IF(AND(A8856&gt;=Stimuli!$B$2,A8856&lt;=Stimuli!$C$2),Stimuli!$A$2,IF(AND(A8856&gt;=Stimuli!$B$3,A8856&lt;=Stimuli!$C$3),Stimuli!$A$3,IF(AND(A8856&gt;=Stimuli!$B$4,A8856&lt;=Stimuli!$C$4),Stimuli!$A$4,"")))</f>
        <v>02 e.l.f. - Power Grip Styling (30.03s)</v>
      </c>
      <c r="I8856" s="6" t="n">
        <f aca="false">(B8856-B8855)/((A8856-A8855)/1000)</f>
        <v>-1.12527472527478</v>
      </c>
      <c r="J8856" s="6" t="n">
        <f aca="false">IF(OR(B8856&lt;Rules!$B$2,B8856&gt;Rules!$B$3,ABS(I8856)&gt;Rules!$B$4,OR(B8857&lt;Rules!$B$2,B8857&gt;Rules!$B$3,ABS(I8857)&gt;Rules!$B$4)),1,0)</f>
        <v>0</v>
      </c>
      <c r="K8856" s="6" t="str">
        <f aca="false">IF(F8856=1,COUNTIF($F$2:F8856,1),"")</f>
        <v/>
      </c>
    </row>
    <row r="8857" customFormat="false" ht="15" hidden="false" customHeight="false" outlineLevel="0" collapsed="false">
      <c r="A8857" s="6" t="n">
        <v>69511.3055</v>
      </c>
      <c r="B8857" s="6" t="n">
        <v>2.09157509157509</v>
      </c>
      <c r="C8857" s="6" t="n">
        <v>84</v>
      </c>
      <c r="D8857" s="6" t="n">
        <v>-1</v>
      </c>
      <c r="E8857" s="6" t="n">
        <v>2.08864468864469</v>
      </c>
      <c r="F8857" s="6" t="n">
        <v>0</v>
      </c>
      <c r="G8857" s="6" t="n">
        <v>0</v>
      </c>
      <c r="H8857" s="6" t="str">
        <f aca="false">IF(AND(A8857&gt;=Stimuli!$B$2,A8857&lt;=Stimuli!$C$2),Stimuli!$A$2,IF(AND(A8857&gt;=Stimuli!$B$3,A8857&lt;=Stimuli!$C$3),Stimuli!$A$3,IF(AND(A8857&gt;=Stimuli!$B$4,A8857&lt;=Stimuli!$C$4),Stimuli!$A$4,"")))</f>
        <v>02 e.l.f. - Power Grip Styling (30.03s)</v>
      </c>
      <c r="I8857" s="6" t="n">
        <f aca="false">(B8857-B8856)/((A8857-A8856)/1000)</f>
        <v>0.937728937728878</v>
      </c>
      <c r="J8857" s="6" t="n">
        <f aca="false">IF(OR(B8857&lt;Rules!$B$2,B8857&gt;Rules!$B$3,ABS(I8857)&gt;Rules!$B$4,OR(B8858&lt;Rules!$B$2,B8858&gt;Rules!$B$3,ABS(I8858)&gt;Rules!$B$4)),1,0)</f>
        <v>0</v>
      </c>
      <c r="K8857" s="6" t="str">
        <f aca="false">IF(F8857=1,COUNTIF($F$2:F8857,1),"")</f>
        <v/>
      </c>
    </row>
    <row r="8858" customFormat="false" ht="15" hidden="false" customHeight="false" outlineLevel="0" collapsed="false">
      <c r="A8858" s="6" t="n">
        <v>69519.118</v>
      </c>
      <c r="B8858" s="6" t="n">
        <v>2.08571428571429</v>
      </c>
      <c r="C8858" s="6" t="n">
        <v>84</v>
      </c>
      <c r="D8858" s="6" t="n">
        <v>-1</v>
      </c>
      <c r="E8858" s="6" t="n">
        <v>2.08864468864469</v>
      </c>
      <c r="F8858" s="6" t="n">
        <v>0</v>
      </c>
      <c r="G8858" s="6" t="n">
        <v>0</v>
      </c>
      <c r="H8858" s="6" t="str">
        <f aca="false">IF(AND(A8858&gt;=Stimuli!$B$2,A8858&lt;=Stimuli!$C$2),Stimuli!$A$2,IF(AND(A8858&gt;=Stimuli!$B$3,A8858&lt;=Stimuli!$C$3),Stimuli!$A$3,IF(AND(A8858&gt;=Stimuli!$B$4,A8858&lt;=Stimuli!$C$4),Stimuli!$A$4,"")))</f>
        <v>02 e.l.f. - Power Grip Styling (30.03s)</v>
      </c>
      <c r="I8858" s="6" t="n">
        <f aca="false">(B8858-B8857)/((A8858-A8857)/1000)</f>
        <v>-0.750183150183148</v>
      </c>
      <c r="J8858" s="6" t="n">
        <f aca="false">IF(OR(B8858&lt;Rules!$B$2,B8858&gt;Rules!$B$3,ABS(I8858)&gt;Rules!$B$4,OR(B8859&lt;Rules!$B$2,B8859&gt;Rules!$B$3,ABS(I8859)&gt;Rules!$B$4)),1,0)</f>
        <v>0</v>
      </c>
      <c r="K8858" s="6" t="str">
        <f aca="false">IF(F8858=1,COUNTIF($F$2:F8858,1),"")</f>
        <v/>
      </c>
    </row>
    <row r="8859" customFormat="false" ht="15" hidden="false" customHeight="false" outlineLevel="0" collapsed="false">
      <c r="A8859" s="6" t="n">
        <v>69526.9305</v>
      </c>
      <c r="B8859" s="6" t="n">
        <v>2.08864468864469</v>
      </c>
      <c r="C8859" s="6" t="n">
        <v>84</v>
      </c>
      <c r="D8859" s="6" t="n">
        <v>-1</v>
      </c>
      <c r="E8859" s="6" t="n">
        <v>2.08864468864469</v>
      </c>
      <c r="F8859" s="6" t="n">
        <v>0</v>
      </c>
      <c r="G8859" s="6" t="n">
        <v>0</v>
      </c>
      <c r="H8859" s="6" t="str">
        <f aca="false">IF(AND(A8859&gt;=Stimuli!$B$2,A8859&lt;=Stimuli!$C$2),Stimuli!$A$2,IF(AND(A8859&gt;=Stimuli!$B$3,A8859&lt;=Stimuli!$C$3),Stimuli!$A$3,IF(AND(A8859&gt;=Stimuli!$B$4,A8859&lt;=Stimuli!$C$4),Stimuli!$A$4,"")))</f>
        <v>02 e.l.f. - Power Grip Styling (30.03s)</v>
      </c>
      <c r="I8859" s="6" t="n">
        <f aca="false">(B8859-B8858)/((A8859-A8858)/1000)</f>
        <v>0.375091575091574</v>
      </c>
      <c r="J8859" s="6" t="n">
        <f aca="false">IF(OR(B8859&lt;Rules!$B$2,B8859&gt;Rules!$B$3,ABS(I8859)&gt;Rules!$B$4,OR(B8860&lt;Rules!$B$2,B8860&gt;Rules!$B$3,ABS(I8860)&gt;Rules!$B$4)),1,0)</f>
        <v>0</v>
      </c>
      <c r="K8859" s="6" t="str">
        <f aca="false">IF(F8859=1,COUNTIF($F$2:F8859,1),"")</f>
        <v/>
      </c>
    </row>
    <row r="8860" customFormat="false" ht="15" hidden="false" customHeight="false" outlineLevel="0" collapsed="false">
      <c r="A8860" s="6" t="n">
        <v>69534.743</v>
      </c>
      <c r="B8860" s="6" t="n">
        <v>2.08571428571429</v>
      </c>
      <c r="C8860" s="6" t="n">
        <v>84</v>
      </c>
      <c r="D8860" s="6" t="n">
        <v>-1</v>
      </c>
      <c r="E8860" s="6" t="n">
        <v>2.08717948717949</v>
      </c>
      <c r="F8860" s="6" t="n">
        <v>0</v>
      </c>
      <c r="G8860" s="6" t="n">
        <v>0</v>
      </c>
      <c r="H8860" s="6" t="str">
        <f aca="false">IF(AND(A8860&gt;=Stimuli!$B$2,A8860&lt;=Stimuli!$C$2),Stimuli!$A$2,IF(AND(A8860&gt;=Stimuli!$B$3,A8860&lt;=Stimuli!$C$3),Stimuli!$A$3,IF(AND(A8860&gt;=Stimuli!$B$4,A8860&lt;=Stimuli!$C$4),Stimuli!$A$4,"")))</f>
        <v>02 e.l.f. - Power Grip Styling (30.03s)</v>
      </c>
      <c r="I8860" s="6" t="n">
        <f aca="false">(B8860-B8859)/((A8860-A8859)/1000)</f>
        <v>-0.375091575091574</v>
      </c>
      <c r="J8860" s="6" t="n">
        <f aca="false">IF(OR(B8860&lt;Rules!$B$2,B8860&gt;Rules!$B$3,ABS(I8860)&gt;Rules!$B$4,OR(B8861&lt;Rules!$B$2,B8861&gt;Rules!$B$3,ABS(I8861)&gt;Rules!$B$4)),1,0)</f>
        <v>0</v>
      </c>
      <c r="K8860" s="6" t="str">
        <f aca="false">IF(F8860=1,COUNTIF($F$2:F8860,1),"")</f>
        <v/>
      </c>
    </row>
    <row r="8861" customFormat="false" ht="15" hidden="false" customHeight="false" outlineLevel="0" collapsed="false">
      <c r="A8861" s="6" t="n">
        <v>69542.5555</v>
      </c>
      <c r="B8861" s="6" t="n">
        <v>2.08864468864469</v>
      </c>
      <c r="C8861" s="6" t="n">
        <v>84</v>
      </c>
      <c r="D8861" s="6" t="n">
        <v>-1</v>
      </c>
      <c r="E8861" s="6" t="n">
        <v>2.08717948717949</v>
      </c>
      <c r="F8861" s="6" t="n">
        <v>0</v>
      </c>
      <c r="G8861" s="6" t="n">
        <v>0</v>
      </c>
      <c r="H8861" s="6" t="str">
        <f aca="false">IF(AND(A8861&gt;=Stimuli!$B$2,A8861&lt;=Stimuli!$C$2),Stimuli!$A$2,IF(AND(A8861&gt;=Stimuli!$B$3,A8861&lt;=Stimuli!$C$3),Stimuli!$A$3,IF(AND(A8861&gt;=Stimuli!$B$4,A8861&lt;=Stimuli!$C$4),Stimuli!$A$4,"")))</f>
        <v>02 e.l.f. - Power Grip Styling (30.03s)</v>
      </c>
      <c r="I8861" s="6" t="n">
        <f aca="false">(B8861-B8860)/((A8861-A8860)/1000)</f>
        <v>0.375091575091574</v>
      </c>
      <c r="J8861" s="6" t="n">
        <f aca="false">IF(OR(B8861&lt;Rules!$B$2,B8861&gt;Rules!$B$3,ABS(I8861)&gt;Rules!$B$4,OR(B8862&lt;Rules!$B$2,B8862&gt;Rules!$B$3,ABS(I8862)&gt;Rules!$B$4)),1,0)</f>
        <v>0</v>
      </c>
      <c r="K8861" s="6" t="str">
        <f aca="false">IF(F8861=1,COUNTIF($F$2:F8861,1),"")</f>
        <v/>
      </c>
    </row>
    <row r="8862" customFormat="false" ht="15" hidden="false" customHeight="false" outlineLevel="0" collapsed="false">
      <c r="A8862" s="6" t="n">
        <v>69550.368</v>
      </c>
      <c r="B8862" s="6" t="n">
        <v>2.08717948717949</v>
      </c>
      <c r="C8862" s="6" t="n">
        <v>84</v>
      </c>
      <c r="D8862" s="6" t="n">
        <v>-1</v>
      </c>
      <c r="E8862" s="6" t="n">
        <v>2.08717948717949</v>
      </c>
      <c r="F8862" s="6" t="n">
        <v>0</v>
      </c>
      <c r="G8862" s="6" t="n">
        <v>0</v>
      </c>
      <c r="H8862" s="6" t="str">
        <f aca="false">IF(AND(A8862&gt;=Stimuli!$B$2,A8862&lt;=Stimuli!$C$2),Stimuli!$A$2,IF(AND(A8862&gt;=Stimuli!$B$3,A8862&lt;=Stimuli!$C$3),Stimuli!$A$3,IF(AND(A8862&gt;=Stimuli!$B$4,A8862&lt;=Stimuli!$C$4),Stimuli!$A$4,"")))</f>
        <v>02 e.l.f. - Power Grip Styling (30.03s)</v>
      </c>
      <c r="I8862" s="6" t="n">
        <f aca="false">(B8862-B8861)/((A8862-A8861)/1000)</f>
        <v>-0.18754578754573</v>
      </c>
      <c r="J8862" s="6" t="n">
        <f aca="false">IF(OR(B8862&lt;Rules!$B$2,B8862&gt;Rules!$B$3,ABS(I8862)&gt;Rules!$B$4,OR(B8863&lt;Rules!$B$2,B8863&gt;Rules!$B$3,ABS(I8863)&gt;Rules!$B$4)),1,0)</f>
        <v>0</v>
      </c>
      <c r="K8862" s="6" t="str">
        <f aca="false">IF(F8862=1,COUNTIF($F$2:F8862,1),"")</f>
        <v/>
      </c>
    </row>
    <row r="8863" customFormat="false" ht="15" hidden="false" customHeight="false" outlineLevel="0" collapsed="false">
      <c r="A8863" s="6" t="n">
        <v>69558.1805</v>
      </c>
      <c r="B8863" s="6" t="n">
        <v>2.08571428571429</v>
      </c>
      <c r="C8863" s="6" t="n">
        <v>84</v>
      </c>
      <c r="D8863" s="6" t="n">
        <v>710.9375</v>
      </c>
      <c r="E8863" s="6" t="n">
        <v>2.08717948717949</v>
      </c>
      <c r="F8863" s="6" t="n">
        <v>0</v>
      </c>
      <c r="G8863" s="6" t="n">
        <v>0</v>
      </c>
      <c r="H8863" s="6" t="str">
        <f aca="false">IF(AND(A8863&gt;=Stimuli!$B$2,A8863&lt;=Stimuli!$C$2),Stimuli!$A$2,IF(AND(A8863&gt;=Stimuli!$B$3,A8863&lt;=Stimuli!$C$3),Stimuli!$A$3,IF(AND(A8863&gt;=Stimuli!$B$4,A8863&lt;=Stimuli!$C$4),Stimuli!$A$4,"")))</f>
        <v>02 e.l.f. - Power Grip Styling (30.03s)</v>
      </c>
      <c r="I8863" s="6" t="n">
        <f aca="false">(B8863-B8862)/((A8863-A8862)/1000)</f>
        <v>-0.187545787545844</v>
      </c>
      <c r="J8863" s="6" t="n">
        <f aca="false">IF(OR(B8863&lt;Rules!$B$2,B8863&gt;Rules!$B$3,ABS(I8863)&gt;Rules!$B$4,OR(B8864&lt;Rules!$B$2,B8864&gt;Rules!$B$3,ABS(I8864)&gt;Rules!$B$4)),1,0)</f>
        <v>0</v>
      </c>
      <c r="K8863" s="6" t="str">
        <f aca="false">IF(F8863=1,COUNTIF($F$2:F8863,1),"")</f>
        <v/>
      </c>
    </row>
    <row r="8864" customFormat="false" ht="15" hidden="false" customHeight="false" outlineLevel="0" collapsed="false">
      <c r="A8864" s="6" t="n">
        <v>69565.993</v>
      </c>
      <c r="B8864" s="6" t="n">
        <v>2.08864468864469</v>
      </c>
      <c r="C8864" s="6" t="n">
        <v>84</v>
      </c>
      <c r="D8864" s="6" t="n">
        <v>-1</v>
      </c>
      <c r="E8864" s="6" t="n">
        <v>2.08717948717949</v>
      </c>
      <c r="F8864" s="6" t="n">
        <v>0</v>
      </c>
      <c r="G8864" s="6" t="n">
        <v>0</v>
      </c>
      <c r="H8864" s="6" t="str">
        <f aca="false">IF(AND(A8864&gt;=Stimuli!$B$2,A8864&lt;=Stimuli!$C$2),Stimuli!$A$2,IF(AND(A8864&gt;=Stimuli!$B$3,A8864&lt;=Stimuli!$C$3),Stimuli!$A$3,IF(AND(A8864&gt;=Stimuli!$B$4,A8864&lt;=Stimuli!$C$4),Stimuli!$A$4,"")))</f>
        <v>02 e.l.f. - Power Grip Styling (30.03s)</v>
      </c>
      <c r="I8864" s="6" t="n">
        <f aca="false">(B8864-B8863)/((A8864-A8863)/1000)</f>
        <v>0.375091575091574</v>
      </c>
      <c r="J8864" s="6" t="n">
        <f aca="false">IF(OR(B8864&lt;Rules!$B$2,B8864&gt;Rules!$B$3,ABS(I8864)&gt;Rules!$B$4,OR(B8865&lt;Rules!$B$2,B8865&gt;Rules!$B$3,ABS(I8865)&gt;Rules!$B$4)),1,0)</f>
        <v>0</v>
      </c>
      <c r="K8864" s="6" t="str">
        <f aca="false">IF(F8864=1,COUNTIF($F$2:F8864,1),"")</f>
        <v/>
      </c>
    </row>
    <row r="8865" customFormat="false" ht="15" hidden="false" customHeight="false" outlineLevel="0" collapsed="false">
      <c r="A8865" s="6" t="n">
        <v>69573.8055</v>
      </c>
      <c r="B8865" s="6" t="n">
        <v>2.08864468864469</v>
      </c>
      <c r="C8865" s="6" t="n">
        <v>84</v>
      </c>
      <c r="D8865" s="6" t="n">
        <v>-1</v>
      </c>
      <c r="E8865" s="6" t="n">
        <v>2.08717948717949</v>
      </c>
      <c r="F8865" s="6" t="n">
        <v>0</v>
      </c>
      <c r="G8865" s="6" t="n">
        <v>0</v>
      </c>
      <c r="H8865" s="6" t="str">
        <f aca="false">IF(AND(A8865&gt;=Stimuli!$B$2,A8865&lt;=Stimuli!$C$2),Stimuli!$A$2,IF(AND(A8865&gt;=Stimuli!$B$3,A8865&lt;=Stimuli!$C$3),Stimuli!$A$3,IF(AND(A8865&gt;=Stimuli!$B$4,A8865&lt;=Stimuli!$C$4),Stimuli!$A$4,"")))</f>
        <v>02 e.l.f. - Power Grip Styling (30.03s)</v>
      </c>
      <c r="I8865" s="6" t="n">
        <f aca="false">(B8865-B8864)/((A8865-A8864)/1000)</f>
        <v>0</v>
      </c>
      <c r="J8865" s="6" t="n">
        <f aca="false">IF(OR(B8865&lt;Rules!$B$2,B8865&gt;Rules!$B$3,ABS(I8865)&gt;Rules!$B$4,OR(B8866&lt;Rules!$B$2,B8866&gt;Rules!$B$3,ABS(I8866)&gt;Rules!$B$4)),1,0)</f>
        <v>0</v>
      </c>
      <c r="K8865" s="6" t="str">
        <f aca="false">IF(F8865=1,COUNTIF($F$2:F8865,1),"")</f>
        <v/>
      </c>
    </row>
    <row r="8866" customFormat="false" ht="15" hidden="false" customHeight="false" outlineLevel="0" collapsed="false">
      <c r="A8866" s="6" t="n">
        <v>69581.618</v>
      </c>
      <c r="B8866" s="6" t="n">
        <v>2.08864468864469</v>
      </c>
      <c r="C8866" s="6" t="n">
        <v>84</v>
      </c>
      <c r="D8866" s="6" t="n">
        <v>-1</v>
      </c>
      <c r="E8866" s="6" t="n">
        <v>2.08717948717949</v>
      </c>
      <c r="F8866" s="6" t="n">
        <v>0</v>
      </c>
      <c r="G8866" s="6" t="n">
        <v>0</v>
      </c>
      <c r="H8866" s="6" t="str">
        <f aca="false">IF(AND(A8866&gt;=Stimuli!$B$2,A8866&lt;=Stimuli!$C$2),Stimuli!$A$2,IF(AND(A8866&gt;=Stimuli!$B$3,A8866&lt;=Stimuli!$C$3),Stimuli!$A$3,IF(AND(A8866&gt;=Stimuli!$B$4,A8866&lt;=Stimuli!$C$4),Stimuli!$A$4,"")))</f>
        <v>02 e.l.f. - Power Grip Styling (30.03s)</v>
      </c>
      <c r="I8866" s="6" t="n">
        <f aca="false">(B8866-B8865)/((A8866-A8865)/1000)</f>
        <v>0</v>
      </c>
      <c r="J8866" s="6" t="n">
        <f aca="false">IF(OR(B8866&lt;Rules!$B$2,B8866&gt;Rules!$B$3,ABS(I8866)&gt;Rules!$B$4,OR(B8867&lt;Rules!$B$2,B8867&gt;Rules!$B$3,ABS(I8867)&gt;Rules!$B$4)),1,0)</f>
        <v>0</v>
      </c>
      <c r="K8866" s="6" t="str">
        <f aca="false">IF(F8866=1,COUNTIF($F$2:F8866,1),"")</f>
        <v/>
      </c>
    </row>
    <row r="8867" customFormat="false" ht="15" hidden="false" customHeight="false" outlineLevel="0" collapsed="false">
      <c r="A8867" s="6" t="n">
        <v>69589.4305</v>
      </c>
      <c r="B8867" s="6" t="n">
        <v>2.08278388278388</v>
      </c>
      <c r="C8867" s="6" t="n">
        <v>84</v>
      </c>
      <c r="D8867" s="6" t="n">
        <v>-1</v>
      </c>
      <c r="E8867" s="6" t="n">
        <v>2.08717948717949</v>
      </c>
      <c r="F8867" s="6" t="n">
        <v>0</v>
      </c>
      <c r="G8867" s="6" t="n">
        <v>0</v>
      </c>
      <c r="H8867" s="6" t="str">
        <f aca="false">IF(AND(A8867&gt;=Stimuli!$B$2,A8867&lt;=Stimuli!$C$2),Stimuli!$A$2,IF(AND(A8867&gt;=Stimuli!$B$3,A8867&lt;=Stimuli!$C$3),Stimuli!$A$3,IF(AND(A8867&gt;=Stimuli!$B$4,A8867&lt;=Stimuli!$C$4),Stimuli!$A$4,"")))</f>
        <v>02 e.l.f. - Power Grip Styling (30.03s)</v>
      </c>
      <c r="I8867" s="6" t="n">
        <f aca="false">(B8867-B8866)/((A8867-A8866)/1000)</f>
        <v>-0.750183150183034</v>
      </c>
      <c r="J8867" s="6" t="n">
        <f aca="false">IF(OR(B8867&lt;Rules!$B$2,B8867&gt;Rules!$B$3,ABS(I8867)&gt;Rules!$B$4,OR(B8868&lt;Rules!$B$2,B8868&gt;Rules!$B$3,ABS(I8868)&gt;Rules!$B$4)),1,0)</f>
        <v>0</v>
      </c>
      <c r="K8867" s="6" t="str">
        <f aca="false">IF(F8867=1,COUNTIF($F$2:F8867,1),"")</f>
        <v/>
      </c>
    </row>
    <row r="8868" customFormat="false" ht="15" hidden="false" customHeight="false" outlineLevel="0" collapsed="false">
      <c r="A8868" s="6" t="n">
        <v>69597.243</v>
      </c>
      <c r="B8868" s="6" t="n">
        <v>2.09010989010989</v>
      </c>
      <c r="C8868" s="6" t="n">
        <v>84</v>
      </c>
      <c r="D8868" s="6" t="n">
        <v>-1</v>
      </c>
      <c r="E8868" s="6" t="n">
        <v>2.08571428571429</v>
      </c>
      <c r="F8868" s="6" t="n">
        <v>0</v>
      </c>
      <c r="G8868" s="6" t="n">
        <v>0</v>
      </c>
      <c r="H8868" s="6" t="str">
        <f aca="false">IF(AND(A8868&gt;=Stimuli!$B$2,A8868&lt;=Stimuli!$C$2),Stimuli!$A$2,IF(AND(A8868&gt;=Stimuli!$B$3,A8868&lt;=Stimuli!$C$3),Stimuli!$A$3,IF(AND(A8868&gt;=Stimuli!$B$4,A8868&lt;=Stimuli!$C$4),Stimuli!$A$4,"")))</f>
        <v>02 e.l.f. - Power Grip Styling (30.03s)</v>
      </c>
      <c r="I8868" s="6" t="n">
        <f aca="false">(B8868-B8867)/((A8868-A8867)/1000)</f>
        <v>0.937728937728878</v>
      </c>
      <c r="J8868" s="6" t="n">
        <f aca="false">IF(OR(B8868&lt;Rules!$B$2,B8868&gt;Rules!$B$3,ABS(I8868)&gt;Rules!$B$4,OR(B8869&lt;Rules!$B$2,B8869&gt;Rules!$B$3,ABS(I8869)&gt;Rules!$B$4)),1,0)</f>
        <v>0</v>
      </c>
      <c r="K8868" s="6" t="str">
        <f aca="false">IF(F8868=1,COUNTIF($F$2:F8868,1),"")</f>
        <v/>
      </c>
    </row>
    <row r="8869" customFormat="false" ht="15" hidden="false" customHeight="false" outlineLevel="0" collapsed="false">
      <c r="A8869" s="6" t="n">
        <v>69605.0555</v>
      </c>
      <c r="B8869" s="6" t="n">
        <v>2.08278388278388</v>
      </c>
      <c r="C8869" s="6" t="n">
        <v>84</v>
      </c>
      <c r="D8869" s="6" t="n">
        <v>-1</v>
      </c>
      <c r="E8869" s="6" t="n">
        <v>2.08571428571429</v>
      </c>
      <c r="F8869" s="6" t="n">
        <v>0</v>
      </c>
      <c r="G8869" s="6" t="n">
        <v>0</v>
      </c>
      <c r="H8869" s="6" t="str">
        <f aca="false">IF(AND(A8869&gt;=Stimuli!$B$2,A8869&lt;=Stimuli!$C$2),Stimuli!$A$2,IF(AND(A8869&gt;=Stimuli!$B$3,A8869&lt;=Stimuli!$C$3),Stimuli!$A$3,IF(AND(A8869&gt;=Stimuli!$B$4,A8869&lt;=Stimuli!$C$4),Stimuli!$A$4,"")))</f>
        <v>02 e.l.f. - Power Grip Styling (30.03s)</v>
      </c>
      <c r="I8869" s="6" t="n">
        <f aca="false">(B8869-B8868)/((A8869-A8868)/1000)</f>
        <v>-0.937728937728878</v>
      </c>
      <c r="J8869" s="6" t="n">
        <f aca="false">IF(OR(B8869&lt;Rules!$B$2,B8869&gt;Rules!$B$3,ABS(I8869)&gt;Rules!$B$4,OR(B8870&lt;Rules!$B$2,B8870&gt;Rules!$B$3,ABS(I8870)&gt;Rules!$B$4)),1,0)</f>
        <v>0</v>
      </c>
      <c r="K8869" s="6" t="str">
        <f aca="false">IF(F8869=1,COUNTIF($F$2:F8869,1),"")</f>
        <v/>
      </c>
    </row>
    <row r="8870" customFormat="false" ht="15" hidden="false" customHeight="false" outlineLevel="0" collapsed="false">
      <c r="A8870" s="6" t="n">
        <v>69612.868</v>
      </c>
      <c r="B8870" s="6" t="n">
        <v>2.09010989010989</v>
      </c>
      <c r="C8870" s="6" t="n">
        <v>84</v>
      </c>
      <c r="D8870" s="6" t="n">
        <v>-1</v>
      </c>
      <c r="E8870" s="6" t="n">
        <v>2.08571428571429</v>
      </c>
      <c r="F8870" s="6" t="n">
        <v>0</v>
      </c>
      <c r="G8870" s="6" t="n">
        <v>0</v>
      </c>
      <c r="H8870" s="6" t="str">
        <f aca="false">IF(AND(A8870&gt;=Stimuli!$B$2,A8870&lt;=Stimuli!$C$2),Stimuli!$A$2,IF(AND(A8870&gt;=Stimuli!$B$3,A8870&lt;=Stimuli!$C$3),Stimuli!$A$3,IF(AND(A8870&gt;=Stimuli!$B$4,A8870&lt;=Stimuli!$C$4),Stimuli!$A$4,"")))</f>
        <v>02 e.l.f. - Power Grip Styling (30.03s)</v>
      </c>
      <c r="I8870" s="6" t="n">
        <f aca="false">(B8870-B8869)/((A8870-A8869)/1000)</f>
        <v>0.937728937728878</v>
      </c>
      <c r="J8870" s="6" t="n">
        <f aca="false">IF(OR(B8870&lt;Rules!$B$2,B8870&gt;Rules!$B$3,ABS(I8870)&gt;Rules!$B$4,OR(B8871&lt;Rules!$B$2,B8871&gt;Rules!$B$3,ABS(I8871)&gt;Rules!$B$4)),1,0)</f>
        <v>0</v>
      </c>
      <c r="K8870" s="6" t="str">
        <f aca="false">IF(F8870=1,COUNTIF($F$2:F8870,1),"")</f>
        <v/>
      </c>
    </row>
    <row r="8871" customFormat="false" ht="15" hidden="false" customHeight="false" outlineLevel="0" collapsed="false">
      <c r="A8871" s="6" t="n">
        <v>69620.6805</v>
      </c>
      <c r="B8871" s="6" t="n">
        <v>2.08131868131868</v>
      </c>
      <c r="C8871" s="6" t="n">
        <v>84</v>
      </c>
      <c r="D8871" s="6" t="n">
        <v>-1</v>
      </c>
      <c r="E8871" s="6" t="n">
        <v>2.08571428571429</v>
      </c>
      <c r="F8871" s="6" t="n">
        <v>0</v>
      </c>
      <c r="G8871" s="6" t="n">
        <v>0</v>
      </c>
      <c r="H8871" s="6" t="str">
        <f aca="false">IF(AND(A8871&gt;=Stimuli!$B$2,A8871&lt;=Stimuli!$C$2),Stimuli!$A$2,IF(AND(A8871&gt;=Stimuli!$B$3,A8871&lt;=Stimuli!$C$3),Stimuli!$A$3,IF(AND(A8871&gt;=Stimuli!$B$4,A8871&lt;=Stimuli!$C$4),Stimuli!$A$4,"")))</f>
        <v>02 e.l.f. - Power Grip Styling (30.03s)</v>
      </c>
      <c r="I8871" s="6" t="n">
        <f aca="false">(B8871-B8870)/((A8871-A8870)/1000)</f>
        <v>-1.12527472527472</v>
      </c>
      <c r="J8871" s="6" t="n">
        <f aca="false">IF(OR(B8871&lt;Rules!$B$2,B8871&gt;Rules!$B$3,ABS(I8871)&gt;Rules!$B$4,OR(B8872&lt;Rules!$B$2,B8872&gt;Rules!$B$3,ABS(I8872)&gt;Rules!$B$4)),1,0)</f>
        <v>0</v>
      </c>
      <c r="K8871" s="6" t="str">
        <f aca="false">IF(F8871=1,COUNTIF($F$2:F8871,1),"")</f>
        <v/>
      </c>
    </row>
    <row r="8872" customFormat="false" ht="15" hidden="false" customHeight="false" outlineLevel="0" collapsed="false">
      <c r="A8872" s="6" t="n">
        <v>69628.493</v>
      </c>
      <c r="B8872" s="6" t="n">
        <v>2.08864468864469</v>
      </c>
      <c r="C8872" s="6" t="n">
        <v>84</v>
      </c>
      <c r="D8872" s="6" t="n">
        <v>-1</v>
      </c>
      <c r="E8872" s="6" t="n">
        <v>2.08571428571429</v>
      </c>
      <c r="F8872" s="6" t="n">
        <v>0</v>
      </c>
      <c r="G8872" s="6" t="n">
        <v>0</v>
      </c>
      <c r="H8872" s="6" t="str">
        <f aca="false">IF(AND(A8872&gt;=Stimuli!$B$2,A8872&lt;=Stimuli!$C$2),Stimuli!$A$2,IF(AND(A8872&gt;=Stimuli!$B$3,A8872&lt;=Stimuli!$C$3),Stimuli!$A$3,IF(AND(A8872&gt;=Stimuli!$B$4,A8872&lt;=Stimuli!$C$4),Stimuli!$A$4,"")))</f>
        <v>02 e.l.f. - Power Grip Styling (30.03s)</v>
      </c>
      <c r="I8872" s="6" t="n">
        <f aca="false">(B8872-B8871)/((A8872-A8871)/1000)</f>
        <v>0.937728937728878</v>
      </c>
      <c r="J8872" s="6" t="n">
        <f aca="false">IF(OR(B8872&lt;Rules!$B$2,B8872&gt;Rules!$B$3,ABS(I8872)&gt;Rules!$B$4,OR(B8873&lt;Rules!$B$2,B8873&gt;Rules!$B$3,ABS(I8873)&gt;Rules!$B$4)),1,0)</f>
        <v>0</v>
      </c>
      <c r="K8872" s="6" t="str">
        <f aca="false">IF(F8872=1,COUNTIF($F$2:F8872,1),"")</f>
        <v/>
      </c>
    </row>
    <row r="8873" customFormat="false" ht="15" hidden="false" customHeight="false" outlineLevel="0" collapsed="false">
      <c r="A8873" s="6" t="n">
        <v>69636.3055</v>
      </c>
      <c r="B8873" s="6" t="n">
        <v>2.08131868131868</v>
      </c>
      <c r="C8873" s="6" t="n">
        <v>84</v>
      </c>
      <c r="D8873" s="6" t="n">
        <v>-1</v>
      </c>
      <c r="E8873" s="6" t="n">
        <v>2.08571428571429</v>
      </c>
      <c r="F8873" s="6" t="n">
        <v>0</v>
      </c>
      <c r="G8873" s="6" t="n">
        <v>0</v>
      </c>
      <c r="H8873" s="6" t="str">
        <f aca="false">IF(AND(A8873&gt;=Stimuli!$B$2,A8873&lt;=Stimuli!$C$2),Stimuli!$A$2,IF(AND(A8873&gt;=Stimuli!$B$3,A8873&lt;=Stimuli!$C$3),Stimuli!$A$3,IF(AND(A8873&gt;=Stimuli!$B$4,A8873&lt;=Stimuli!$C$4),Stimuli!$A$4,"")))</f>
        <v>02 e.l.f. - Power Grip Styling (30.03s)</v>
      </c>
      <c r="I8873" s="6" t="n">
        <f aca="false">(B8873-B8872)/((A8873-A8872)/1000)</f>
        <v>-0.937728937728878</v>
      </c>
      <c r="J8873" s="6" t="n">
        <f aca="false">IF(OR(B8873&lt;Rules!$B$2,B8873&gt;Rules!$B$3,ABS(I8873)&gt;Rules!$B$4,OR(B8874&lt;Rules!$B$2,B8874&gt;Rules!$B$3,ABS(I8874)&gt;Rules!$B$4)),1,0)</f>
        <v>0</v>
      </c>
      <c r="K8873" s="6" t="str">
        <f aca="false">IF(F8873=1,COUNTIF($F$2:F8873,1),"")</f>
        <v/>
      </c>
    </row>
    <row r="8874" customFormat="false" ht="15" hidden="false" customHeight="false" outlineLevel="0" collapsed="false">
      <c r="A8874" s="6" t="n">
        <v>69644.118</v>
      </c>
      <c r="B8874" s="6" t="n">
        <v>2.08717948717949</v>
      </c>
      <c r="C8874" s="6" t="n">
        <v>84</v>
      </c>
      <c r="D8874" s="6" t="n">
        <v>-1</v>
      </c>
      <c r="E8874" s="6" t="n">
        <v>2.08571428571429</v>
      </c>
      <c r="F8874" s="6" t="n">
        <v>0</v>
      </c>
      <c r="G8874" s="6" t="n">
        <v>0</v>
      </c>
      <c r="H8874" s="6" t="str">
        <f aca="false">IF(AND(A8874&gt;=Stimuli!$B$2,A8874&lt;=Stimuli!$C$2),Stimuli!$A$2,IF(AND(A8874&gt;=Stimuli!$B$3,A8874&lt;=Stimuli!$C$3),Stimuli!$A$3,IF(AND(A8874&gt;=Stimuli!$B$4,A8874&lt;=Stimuli!$C$4),Stimuli!$A$4,"")))</f>
        <v>02 e.l.f. - Power Grip Styling (30.03s)</v>
      </c>
      <c r="I8874" s="6" t="n">
        <f aca="false">(B8874-B8873)/((A8874-A8873)/1000)</f>
        <v>0.750183150183148</v>
      </c>
      <c r="J8874" s="6" t="n">
        <f aca="false">IF(OR(B8874&lt;Rules!$B$2,B8874&gt;Rules!$B$3,ABS(I8874)&gt;Rules!$B$4,OR(B8875&lt;Rules!$B$2,B8875&gt;Rules!$B$3,ABS(I8875)&gt;Rules!$B$4)),1,0)</f>
        <v>0</v>
      </c>
      <c r="K8874" s="6" t="str">
        <f aca="false">IF(F8874=1,COUNTIF($F$2:F8874,1),"")</f>
        <v/>
      </c>
    </row>
    <row r="8875" customFormat="false" ht="15" hidden="false" customHeight="false" outlineLevel="0" collapsed="false">
      <c r="A8875" s="6" t="n">
        <v>69651.9305</v>
      </c>
      <c r="B8875" s="6" t="n">
        <v>2.08278388278388</v>
      </c>
      <c r="C8875" s="6" t="n">
        <v>84</v>
      </c>
      <c r="D8875" s="6" t="n">
        <v>-1</v>
      </c>
      <c r="E8875" s="6" t="n">
        <v>2.08424908424908</v>
      </c>
      <c r="F8875" s="6" t="n">
        <v>0</v>
      </c>
      <c r="G8875" s="6" t="n">
        <v>0</v>
      </c>
      <c r="H8875" s="6" t="str">
        <f aca="false">IF(AND(A8875&gt;=Stimuli!$B$2,A8875&lt;=Stimuli!$C$2),Stimuli!$A$2,IF(AND(A8875&gt;=Stimuli!$B$3,A8875&lt;=Stimuli!$C$3),Stimuli!$A$3,IF(AND(A8875&gt;=Stimuli!$B$4,A8875&lt;=Stimuli!$C$4),Stimuli!$A$4,"")))</f>
        <v>02 e.l.f. - Power Grip Styling (30.03s)</v>
      </c>
      <c r="I8875" s="6" t="n">
        <f aca="false">(B8875-B8874)/((A8875-A8874)/1000)</f>
        <v>-0.562637362637304</v>
      </c>
      <c r="J8875" s="6" t="n">
        <f aca="false">IF(OR(B8875&lt;Rules!$B$2,B8875&gt;Rules!$B$3,ABS(I8875)&gt;Rules!$B$4,OR(B8876&lt;Rules!$B$2,B8876&gt;Rules!$B$3,ABS(I8876)&gt;Rules!$B$4)),1,0)</f>
        <v>0</v>
      </c>
      <c r="K8875" s="6" t="str">
        <f aca="false">IF(F8875=1,COUNTIF($F$2:F8875,1),"")</f>
        <v/>
      </c>
    </row>
    <row r="8876" customFormat="false" ht="15" hidden="false" customHeight="false" outlineLevel="0" collapsed="false">
      <c r="A8876" s="6" t="n">
        <v>69659.743</v>
      </c>
      <c r="B8876" s="6" t="n">
        <v>2.08571428571429</v>
      </c>
      <c r="C8876" s="6" t="n">
        <v>84</v>
      </c>
      <c r="D8876" s="6" t="n">
        <v>-1</v>
      </c>
      <c r="E8876" s="6" t="n">
        <v>2.08424908424908</v>
      </c>
      <c r="F8876" s="6" t="n">
        <v>0</v>
      </c>
      <c r="G8876" s="6" t="n">
        <v>0</v>
      </c>
      <c r="H8876" s="6" t="str">
        <f aca="false">IF(AND(A8876&gt;=Stimuli!$B$2,A8876&lt;=Stimuli!$C$2),Stimuli!$A$2,IF(AND(A8876&gt;=Stimuli!$B$3,A8876&lt;=Stimuli!$C$3),Stimuli!$A$3,IF(AND(A8876&gt;=Stimuli!$B$4,A8876&lt;=Stimuli!$C$4),Stimuli!$A$4,"")))</f>
        <v>02 e.l.f. - Power Grip Styling (30.03s)</v>
      </c>
      <c r="I8876" s="6" t="n">
        <f aca="false">(B8876-B8875)/((A8876-A8875)/1000)</f>
        <v>0.37509157509146</v>
      </c>
      <c r="J8876" s="6" t="n">
        <f aca="false">IF(OR(B8876&lt;Rules!$B$2,B8876&gt;Rules!$B$3,ABS(I8876)&gt;Rules!$B$4,OR(B8877&lt;Rules!$B$2,B8877&gt;Rules!$B$3,ABS(I8877)&gt;Rules!$B$4)),1,0)</f>
        <v>0</v>
      </c>
      <c r="K8876" s="6" t="str">
        <f aca="false">IF(F8876=1,COUNTIF($F$2:F8876,1),"")</f>
        <v/>
      </c>
    </row>
    <row r="8877" customFormat="false" ht="15" hidden="false" customHeight="false" outlineLevel="0" collapsed="false">
      <c r="A8877" s="6" t="n">
        <v>69667.5555</v>
      </c>
      <c r="B8877" s="6" t="n">
        <v>2.08278388278388</v>
      </c>
      <c r="C8877" s="6" t="n">
        <v>84</v>
      </c>
      <c r="D8877" s="6" t="n">
        <v>-1</v>
      </c>
      <c r="E8877" s="6" t="n">
        <v>2.08424908424908</v>
      </c>
      <c r="F8877" s="6" t="n">
        <v>0</v>
      </c>
      <c r="G8877" s="6" t="n">
        <v>0</v>
      </c>
      <c r="H8877" s="6" t="str">
        <f aca="false">IF(AND(A8877&gt;=Stimuli!$B$2,A8877&lt;=Stimuli!$C$2),Stimuli!$A$2,IF(AND(A8877&gt;=Stimuli!$B$3,A8877&lt;=Stimuli!$C$3),Stimuli!$A$3,IF(AND(A8877&gt;=Stimuli!$B$4,A8877&lt;=Stimuli!$C$4),Stimuli!$A$4,"")))</f>
        <v>02 e.l.f. - Power Grip Styling (30.03s)</v>
      </c>
      <c r="I8877" s="6" t="n">
        <f aca="false">(B8877-B8876)/((A8877-A8876)/1000)</f>
        <v>-0.37509157509146</v>
      </c>
      <c r="J8877" s="6" t="n">
        <f aca="false">IF(OR(B8877&lt;Rules!$B$2,B8877&gt;Rules!$B$3,ABS(I8877)&gt;Rules!$B$4,OR(B8878&lt;Rules!$B$2,B8878&gt;Rules!$B$3,ABS(I8878)&gt;Rules!$B$4)),1,0)</f>
        <v>0</v>
      </c>
      <c r="K8877" s="6" t="str">
        <f aca="false">IF(F8877=1,COUNTIF($F$2:F8877,1),"")</f>
        <v/>
      </c>
    </row>
    <row r="8878" customFormat="false" ht="15" hidden="false" customHeight="false" outlineLevel="0" collapsed="false">
      <c r="A8878" s="6" t="n">
        <v>69675.368</v>
      </c>
      <c r="B8878" s="6" t="n">
        <v>2.08424908424908</v>
      </c>
      <c r="C8878" s="6" t="n">
        <v>84</v>
      </c>
      <c r="D8878" s="6" t="n">
        <v>-1</v>
      </c>
      <c r="E8878" s="6" t="n">
        <v>2.08424908424908</v>
      </c>
      <c r="F8878" s="6" t="n">
        <v>0</v>
      </c>
      <c r="G8878" s="6" t="n">
        <v>0</v>
      </c>
      <c r="H8878" s="6" t="str">
        <f aca="false">IF(AND(A8878&gt;=Stimuli!$B$2,A8878&lt;=Stimuli!$C$2),Stimuli!$A$2,IF(AND(A8878&gt;=Stimuli!$B$3,A8878&lt;=Stimuli!$C$3),Stimuli!$A$3,IF(AND(A8878&gt;=Stimuli!$B$4,A8878&lt;=Stimuli!$C$4),Stimuli!$A$4,"")))</f>
        <v>02 e.l.f. - Power Grip Styling (30.03s)</v>
      </c>
      <c r="I8878" s="6" t="n">
        <f aca="false">(B8878-B8877)/((A8878-A8877)/1000)</f>
        <v>0.18754578754573</v>
      </c>
      <c r="J8878" s="6" t="n">
        <f aca="false">IF(OR(B8878&lt;Rules!$B$2,B8878&gt;Rules!$B$3,ABS(I8878)&gt;Rules!$B$4,OR(B8879&lt;Rules!$B$2,B8879&gt;Rules!$B$3,ABS(I8879)&gt;Rules!$B$4)),1,0)</f>
        <v>0</v>
      </c>
      <c r="K8878" s="6" t="str">
        <f aca="false">IF(F8878=1,COUNTIF($F$2:F8878,1),"")</f>
        <v/>
      </c>
    </row>
    <row r="8879" customFormat="false" ht="15" hidden="false" customHeight="false" outlineLevel="0" collapsed="false">
      <c r="A8879" s="6" t="n">
        <v>69683.1805</v>
      </c>
      <c r="B8879" s="6" t="n">
        <v>2.08424908424908</v>
      </c>
      <c r="C8879" s="6" t="n">
        <v>84</v>
      </c>
      <c r="D8879" s="6" t="n">
        <v>-1</v>
      </c>
      <c r="E8879" s="6" t="n">
        <v>2.08424908424908</v>
      </c>
      <c r="F8879" s="6" t="n">
        <v>0</v>
      </c>
      <c r="G8879" s="6" t="n">
        <v>0</v>
      </c>
      <c r="H8879" s="6" t="str">
        <f aca="false">IF(AND(A8879&gt;=Stimuli!$B$2,A8879&lt;=Stimuli!$C$2),Stimuli!$A$2,IF(AND(A8879&gt;=Stimuli!$B$3,A8879&lt;=Stimuli!$C$3),Stimuli!$A$3,IF(AND(A8879&gt;=Stimuli!$B$4,A8879&lt;=Stimuli!$C$4),Stimuli!$A$4,"")))</f>
        <v>02 e.l.f. - Power Grip Styling (30.03s)</v>
      </c>
      <c r="I8879" s="6" t="n">
        <f aca="false">(B8879-B8878)/((A8879-A8878)/1000)</f>
        <v>0</v>
      </c>
      <c r="J8879" s="6" t="n">
        <f aca="false">IF(OR(B8879&lt;Rules!$B$2,B8879&gt;Rules!$B$3,ABS(I8879)&gt;Rules!$B$4,OR(B8880&lt;Rules!$B$2,B8880&gt;Rules!$B$3,ABS(I8880)&gt;Rules!$B$4)),1,0)</f>
        <v>0</v>
      </c>
      <c r="K8879" s="6" t="str">
        <f aca="false">IF(F8879=1,COUNTIF($F$2:F8879,1),"")</f>
        <v/>
      </c>
    </row>
    <row r="8880" customFormat="false" ht="15" hidden="false" customHeight="false" outlineLevel="0" collapsed="false">
      <c r="A8880" s="6" t="n">
        <v>69690.993</v>
      </c>
      <c r="B8880" s="6" t="n">
        <v>2.08278388278388</v>
      </c>
      <c r="C8880" s="6" t="n">
        <v>84</v>
      </c>
      <c r="D8880" s="6" t="n">
        <v>-1</v>
      </c>
      <c r="E8880" s="6" t="n">
        <v>2.08424908424908</v>
      </c>
      <c r="F8880" s="6" t="n">
        <v>0</v>
      </c>
      <c r="G8880" s="6" t="n">
        <v>0</v>
      </c>
      <c r="H8880" s="6" t="str">
        <f aca="false">IF(AND(A8880&gt;=Stimuli!$B$2,A8880&lt;=Stimuli!$C$2),Stimuli!$A$2,IF(AND(A8880&gt;=Stimuli!$B$3,A8880&lt;=Stimuli!$C$3),Stimuli!$A$3,IF(AND(A8880&gt;=Stimuli!$B$4,A8880&lt;=Stimuli!$C$4),Stimuli!$A$4,"")))</f>
        <v>02 e.l.f. - Power Grip Styling (30.03s)</v>
      </c>
      <c r="I8880" s="6" t="n">
        <f aca="false">(B8880-B8879)/((A8880-A8879)/1000)</f>
        <v>-0.18754578754573</v>
      </c>
      <c r="J8880" s="6" t="n">
        <f aca="false">IF(OR(B8880&lt;Rules!$B$2,B8880&gt;Rules!$B$3,ABS(I8880)&gt;Rules!$B$4,OR(B8881&lt;Rules!$B$2,B8881&gt;Rules!$B$3,ABS(I8881)&gt;Rules!$B$4)),1,0)</f>
        <v>0</v>
      </c>
      <c r="K8880" s="6" t="str">
        <f aca="false">IF(F8880=1,COUNTIF($F$2:F8880,1),"")</f>
        <v/>
      </c>
    </row>
    <row r="8881" customFormat="false" ht="15" hidden="false" customHeight="false" outlineLevel="0" collapsed="false">
      <c r="A8881" s="6" t="n">
        <v>69698.8055</v>
      </c>
      <c r="B8881" s="6" t="n">
        <v>2.08571428571429</v>
      </c>
      <c r="C8881" s="6" t="n">
        <v>84</v>
      </c>
      <c r="D8881" s="6" t="n">
        <v>-1</v>
      </c>
      <c r="E8881" s="6" t="n">
        <v>2.08424908424908</v>
      </c>
      <c r="F8881" s="6" t="n">
        <v>0</v>
      </c>
      <c r="G8881" s="6" t="n">
        <v>0</v>
      </c>
      <c r="H8881" s="6" t="str">
        <f aca="false">IF(AND(A8881&gt;=Stimuli!$B$2,A8881&lt;=Stimuli!$C$2),Stimuli!$A$2,IF(AND(A8881&gt;=Stimuli!$B$3,A8881&lt;=Stimuli!$C$3),Stimuli!$A$3,IF(AND(A8881&gt;=Stimuli!$B$4,A8881&lt;=Stimuli!$C$4),Stimuli!$A$4,"")))</f>
        <v>02 e.l.f. - Power Grip Styling (30.03s)</v>
      </c>
      <c r="I8881" s="6" t="n">
        <f aca="false">(B8881-B8880)/((A8881-A8880)/1000)</f>
        <v>0.37509157509146</v>
      </c>
      <c r="J8881" s="6" t="n">
        <f aca="false">IF(OR(B8881&lt;Rules!$B$2,B8881&gt;Rules!$B$3,ABS(I8881)&gt;Rules!$B$4,OR(B8882&lt;Rules!$B$2,B8882&gt;Rules!$B$3,ABS(I8882)&gt;Rules!$B$4)),1,0)</f>
        <v>0</v>
      </c>
      <c r="K8881" s="6" t="str">
        <f aca="false">IF(F8881=1,COUNTIF($F$2:F8881,1),"")</f>
        <v/>
      </c>
    </row>
    <row r="8882" customFormat="false" ht="15" hidden="false" customHeight="false" outlineLevel="0" collapsed="false">
      <c r="A8882" s="6" t="n">
        <v>69706.618</v>
      </c>
      <c r="B8882" s="6" t="n">
        <v>2.08131868131868</v>
      </c>
      <c r="C8882" s="6" t="n">
        <v>84</v>
      </c>
      <c r="D8882" s="6" t="n">
        <v>-1</v>
      </c>
      <c r="E8882" s="6" t="n">
        <v>2.08278388278388</v>
      </c>
      <c r="F8882" s="6" t="n">
        <v>0</v>
      </c>
      <c r="G8882" s="6" t="n">
        <v>0</v>
      </c>
      <c r="H8882" s="6" t="str">
        <f aca="false">IF(AND(A8882&gt;=Stimuli!$B$2,A8882&lt;=Stimuli!$C$2),Stimuli!$A$2,IF(AND(A8882&gt;=Stimuli!$B$3,A8882&lt;=Stimuli!$C$3),Stimuli!$A$3,IF(AND(A8882&gt;=Stimuli!$B$4,A8882&lt;=Stimuli!$C$4),Stimuli!$A$4,"")))</f>
        <v>02 e.l.f. - Power Grip Styling (30.03s)</v>
      </c>
      <c r="I8882" s="6" t="n">
        <f aca="false">(B8882-B8881)/((A8882-A8881)/1000)</f>
        <v>-0.562637362637304</v>
      </c>
      <c r="J8882" s="6" t="n">
        <f aca="false">IF(OR(B8882&lt;Rules!$B$2,B8882&gt;Rules!$B$3,ABS(I8882)&gt;Rules!$B$4,OR(B8883&lt;Rules!$B$2,B8883&gt;Rules!$B$3,ABS(I8883)&gt;Rules!$B$4)),1,0)</f>
        <v>0</v>
      </c>
      <c r="K8882" s="6" t="str">
        <f aca="false">IF(F8882=1,COUNTIF($F$2:F8882,1),"")</f>
        <v/>
      </c>
    </row>
    <row r="8883" customFormat="false" ht="15" hidden="false" customHeight="false" outlineLevel="0" collapsed="false">
      <c r="A8883" s="6" t="n">
        <v>69714.4305</v>
      </c>
      <c r="B8883" s="6" t="n">
        <v>2.08717948717949</v>
      </c>
      <c r="C8883" s="6" t="n">
        <v>84</v>
      </c>
      <c r="D8883" s="6" t="n">
        <v>-1</v>
      </c>
      <c r="E8883" s="6" t="n">
        <v>2.08278388278388</v>
      </c>
      <c r="F8883" s="6" t="n">
        <v>0</v>
      </c>
      <c r="G8883" s="6" t="n">
        <v>0</v>
      </c>
      <c r="H8883" s="6" t="str">
        <f aca="false">IF(AND(A8883&gt;=Stimuli!$B$2,A8883&lt;=Stimuli!$C$2),Stimuli!$A$2,IF(AND(A8883&gt;=Stimuli!$B$3,A8883&lt;=Stimuli!$C$3),Stimuli!$A$3,IF(AND(A8883&gt;=Stimuli!$B$4,A8883&lt;=Stimuli!$C$4),Stimuli!$A$4,"")))</f>
        <v>02 e.l.f. - Power Grip Styling (30.03s)</v>
      </c>
      <c r="I8883" s="6" t="n">
        <f aca="false">(B8883-B8882)/((A8883-A8882)/1000)</f>
        <v>0.750183150183148</v>
      </c>
      <c r="J8883" s="6" t="n">
        <f aca="false">IF(OR(B8883&lt;Rules!$B$2,B8883&gt;Rules!$B$3,ABS(I8883)&gt;Rules!$B$4,OR(B8884&lt;Rules!$B$2,B8884&gt;Rules!$B$3,ABS(I8884)&gt;Rules!$B$4)),1,0)</f>
        <v>0</v>
      </c>
      <c r="K8883" s="6" t="str">
        <f aca="false">IF(F8883=1,COUNTIF($F$2:F8883,1),"")</f>
        <v/>
      </c>
    </row>
    <row r="8884" customFormat="false" ht="15" hidden="false" customHeight="false" outlineLevel="0" collapsed="false">
      <c r="A8884" s="6" t="n">
        <v>69722.243</v>
      </c>
      <c r="B8884" s="6" t="n">
        <v>2.07985347985348</v>
      </c>
      <c r="C8884" s="6" t="n">
        <v>84</v>
      </c>
      <c r="D8884" s="6" t="n">
        <v>-1</v>
      </c>
      <c r="E8884" s="6" t="n">
        <v>2.08278388278388</v>
      </c>
      <c r="F8884" s="6" t="n">
        <v>0</v>
      </c>
      <c r="G8884" s="6" t="n">
        <v>0</v>
      </c>
      <c r="H8884" s="6" t="str">
        <f aca="false">IF(AND(A8884&gt;=Stimuli!$B$2,A8884&lt;=Stimuli!$C$2),Stimuli!$A$2,IF(AND(A8884&gt;=Stimuli!$B$3,A8884&lt;=Stimuli!$C$3),Stimuli!$A$3,IF(AND(A8884&gt;=Stimuli!$B$4,A8884&lt;=Stimuli!$C$4),Stimuli!$A$4,"")))</f>
        <v>02 e.l.f. - Power Grip Styling (30.03s)</v>
      </c>
      <c r="I8884" s="6" t="n">
        <f aca="false">(B8884-B8883)/((A8884-A8883)/1000)</f>
        <v>-0.937728937728878</v>
      </c>
      <c r="J8884" s="6" t="n">
        <f aca="false">IF(OR(B8884&lt;Rules!$B$2,B8884&gt;Rules!$B$3,ABS(I8884)&gt;Rules!$B$4,OR(B8885&lt;Rules!$B$2,B8885&gt;Rules!$B$3,ABS(I8885)&gt;Rules!$B$4)),1,0)</f>
        <v>0</v>
      </c>
      <c r="K8884" s="6" t="str">
        <f aca="false">IF(F8884=1,COUNTIF($F$2:F8884,1),"")</f>
        <v/>
      </c>
    </row>
    <row r="8885" customFormat="false" ht="15" hidden="false" customHeight="false" outlineLevel="0" collapsed="false">
      <c r="A8885" s="6" t="n">
        <v>69730.0555</v>
      </c>
      <c r="B8885" s="6" t="n">
        <v>2.08717948717949</v>
      </c>
      <c r="C8885" s="6" t="n">
        <v>84</v>
      </c>
      <c r="D8885" s="6" t="n">
        <v>-1</v>
      </c>
      <c r="E8885" s="6" t="n">
        <v>2.08278388278388</v>
      </c>
      <c r="F8885" s="6" t="n">
        <v>0</v>
      </c>
      <c r="G8885" s="6" t="n">
        <v>0</v>
      </c>
      <c r="H8885" s="6" t="str">
        <f aca="false">IF(AND(A8885&gt;=Stimuli!$B$2,A8885&lt;=Stimuli!$C$2),Stimuli!$A$2,IF(AND(A8885&gt;=Stimuli!$B$3,A8885&lt;=Stimuli!$C$3),Stimuli!$A$3,IF(AND(A8885&gt;=Stimuli!$B$4,A8885&lt;=Stimuli!$C$4),Stimuli!$A$4,"")))</f>
        <v>02 e.l.f. - Power Grip Styling (30.03s)</v>
      </c>
      <c r="I8885" s="6" t="n">
        <f aca="false">(B8885-B8884)/((A8885-A8884)/1000)</f>
        <v>0.937728937728878</v>
      </c>
      <c r="J8885" s="6" t="n">
        <f aca="false">IF(OR(B8885&lt;Rules!$B$2,B8885&gt;Rules!$B$3,ABS(I8885)&gt;Rules!$B$4,OR(B8886&lt;Rules!$B$2,B8886&gt;Rules!$B$3,ABS(I8886)&gt;Rules!$B$4)),1,0)</f>
        <v>0</v>
      </c>
      <c r="K8885" s="6" t="str">
        <f aca="false">IF(F8885=1,COUNTIF($F$2:F8885,1),"")</f>
        <v/>
      </c>
    </row>
    <row r="8886" customFormat="false" ht="15" hidden="false" customHeight="false" outlineLevel="0" collapsed="false">
      <c r="A8886" s="6" t="n">
        <v>69737.868</v>
      </c>
      <c r="B8886" s="6" t="n">
        <v>2.07985347985348</v>
      </c>
      <c r="C8886" s="6" t="n">
        <v>84</v>
      </c>
      <c r="D8886" s="6" t="n">
        <v>-1</v>
      </c>
      <c r="E8886" s="6" t="n">
        <v>2.08278388278388</v>
      </c>
      <c r="F8886" s="6" t="n">
        <v>0</v>
      </c>
      <c r="G8886" s="6" t="n">
        <v>0</v>
      </c>
      <c r="H8886" s="6" t="str">
        <f aca="false">IF(AND(A8886&gt;=Stimuli!$B$2,A8886&lt;=Stimuli!$C$2),Stimuli!$A$2,IF(AND(A8886&gt;=Stimuli!$B$3,A8886&lt;=Stimuli!$C$3),Stimuli!$A$3,IF(AND(A8886&gt;=Stimuli!$B$4,A8886&lt;=Stimuli!$C$4),Stimuli!$A$4,"")))</f>
        <v>02 e.l.f. - Power Grip Styling (30.03s)</v>
      </c>
      <c r="I8886" s="6" t="n">
        <f aca="false">(B8886-B8885)/((A8886-A8885)/1000)</f>
        <v>-0.937728937728878</v>
      </c>
      <c r="J8886" s="6" t="n">
        <f aca="false">IF(OR(B8886&lt;Rules!$B$2,B8886&gt;Rules!$B$3,ABS(I8886)&gt;Rules!$B$4,OR(B8887&lt;Rules!$B$2,B8887&gt;Rules!$B$3,ABS(I8887)&gt;Rules!$B$4)),1,0)</f>
        <v>0</v>
      </c>
      <c r="K8886" s="6" t="str">
        <f aca="false">IF(F8886=1,COUNTIF($F$2:F8886,1),"")</f>
        <v/>
      </c>
    </row>
    <row r="8887" customFormat="false" ht="15" hidden="false" customHeight="false" outlineLevel="0" collapsed="false">
      <c r="A8887" s="6" t="n">
        <v>69745.6805</v>
      </c>
      <c r="B8887" s="6" t="n">
        <v>2.08717948717949</v>
      </c>
      <c r="C8887" s="6" t="n">
        <v>84</v>
      </c>
      <c r="D8887" s="6" t="n">
        <v>-1</v>
      </c>
      <c r="E8887" s="6" t="n">
        <v>2.08278388278388</v>
      </c>
      <c r="F8887" s="6" t="n">
        <v>0</v>
      </c>
      <c r="G8887" s="6" t="n">
        <v>0</v>
      </c>
      <c r="H8887" s="6" t="str">
        <f aca="false">IF(AND(A8887&gt;=Stimuli!$B$2,A8887&lt;=Stimuli!$C$2),Stimuli!$A$2,IF(AND(A8887&gt;=Stimuli!$B$3,A8887&lt;=Stimuli!$C$3),Stimuli!$A$3,IF(AND(A8887&gt;=Stimuli!$B$4,A8887&lt;=Stimuli!$C$4),Stimuli!$A$4,"")))</f>
        <v>02 e.l.f. - Power Grip Styling (30.03s)</v>
      </c>
      <c r="I8887" s="6" t="n">
        <f aca="false">(B8887-B8886)/((A8887-A8886)/1000)</f>
        <v>0.937728937728878</v>
      </c>
      <c r="J8887" s="6" t="n">
        <f aca="false">IF(OR(B8887&lt;Rules!$B$2,B8887&gt;Rules!$B$3,ABS(I8887)&gt;Rules!$B$4,OR(B8888&lt;Rules!$B$2,B8888&gt;Rules!$B$3,ABS(I8888)&gt;Rules!$B$4)),1,0)</f>
        <v>0</v>
      </c>
      <c r="K8887" s="6" t="str">
        <f aca="false">IF(F8887=1,COUNTIF($F$2:F8887,1),"")</f>
        <v/>
      </c>
    </row>
    <row r="8888" customFormat="false" ht="15" hidden="false" customHeight="false" outlineLevel="0" collapsed="false">
      <c r="A8888" s="6" t="n">
        <v>69753.493</v>
      </c>
      <c r="B8888" s="6" t="n">
        <v>2.07838827838828</v>
      </c>
      <c r="C8888" s="6" t="n">
        <v>84</v>
      </c>
      <c r="D8888" s="6" t="n">
        <v>-1</v>
      </c>
      <c r="E8888" s="6" t="n">
        <v>2.08278388278388</v>
      </c>
      <c r="F8888" s="6" t="n">
        <v>0</v>
      </c>
      <c r="G8888" s="6" t="n">
        <v>0</v>
      </c>
      <c r="H8888" s="6" t="str">
        <f aca="false">IF(AND(A8888&gt;=Stimuli!$B$2,A8888&lt;=Stimuli!$C$2),Stimuli!$A$2,IF(AND(A8888&gt;=Stimuli!$B$3,A8888&lt;=Stimuli!$C$3),Stimuli!$A$3,IF(AND(A8888&gt;=Stimuli!$B$4,A8888&lt;=Stimuli!$C$4),Stimuli!$A$4,"")))</f>
        <v>02 e.l.f. - Power Grip Styling (30.03s)</v>
      </c>
      <c r="I8888" s="6" t="n">
        <f aca="false">(B8888-B8887)/((A8888-A8887)/1000)</f>
        <v>-1.12527472527472</v>
      </c>
      <c r="J8888" s="6" t="n">
        <f aca="false">IF(OR(B8888&lt;Rules!$B$2,B8888&gt;Rules!$B$3,ABS(I8888)&gt;Rules!$B$4,OR(B8889&lt;Rules!$B$2,B8889&gt;Rules!$B$3,ABS(I8889)&gt;Rules!$B$4)),1,0)</f>
        <v>0</v>
      </c>
      <c r="K8888" s="6" t="str">
        <f aca="false">IF(F8888=1,COUNTIF($F$2:F8888,1),"")</f>
        <v/>
      </c>
    </row>
    <row r="8889" customFormat="false" ht="15" hidden="false" customHeight="false" outlineLevel="0" collapsed="false">
      <c r="A8889" s="6" t="n">
        <v>69761.3055</v>
      </c>
      <c r="B8889" s="6" t="n">
        <v>2.08571428571429</v>
      </c>
      <c r="C8889" s="6" t="n">
        <v>84</v>
      </c>
      <c r="D8889" s="6" t="n">
        <v>-1</v>
      </c>
      <c r="E8889" s="6" t="n">
        <v>2.08278388278388</v>
      </c>
      <c r="F8889" s="6" t="n">
        <v>0</v>
      </c>
      <c r="G8889" s="6" t="n">
        <v>0</v>
      </c>
      <c r="H8889" s="6" t="str">
        <f aca="false">IF(AND(A8889&gt;=Stimuli!$B$2,A8889&lt;=Stimuli!$C$2),Stimuli!$A$2,IF(AND(A8889&gt;=Stimuli!$B$3,A8889&lt;=Stimuli!$C$3),Stimuli!$A$3,IF(AND(A8889&gt;=Stimuli!$B$4,A8889&lt;=Stimuli!$C$4),Stimuli!$A$4,"")))</f>
        <v>02 e.l.f. - Power Grip Styling (30.03s)</v>
      </c>
      <c r="I8889" s="6" t="n">
        <f aca="false">(B8889-B8888)/((A8889-A8888)/1000)</f>
        <v>0.937728937728878</v>
      </c>
      <c r="J8889" s="6" t="n">
        <f aca="false">IF(OR(B8889&lt;Rules!$B$2,B8889&gt;Rules!$B$3,ABS(I8889)&gt;Rules!$B$4,OR(B8890&lt;Rules!$B$2,B8890&gt;Rules!$B$3,ABS(I8890)&gt;Rules!$B$4)),1,0)</f>
        <v>0</v>
      </c>
      <c r="K8889" s="6" t="str">
        <f aca="false">IF(F8889=1,COUNTIF($F$2:F8889,1),"")</f>
        <v/>
      </c>
    </row>
    <row r="8890" customFormat="false" ht="15" hidden="false" customHeight="false" outlineLevel="0" collapsed="false">
      <c r="A8890" s="6" t="n">
        <v>69769.118</v>
      </c>
      <c r="B8890" s="6" t="n">
        <v>2.07985347985348</v>
      </c>
      <c r="C8890" s="6" t="n">
        <v>84</v>
      </c>
      <c r="D8890" s="6" t="n">
        <v>-1</v>
      </c>
      <c r="E8890" s="6" t="n">
        <v>2.08278388278388</v>
      </c>
      <c r="F8890" s="6" t="n">
        <v>0</v>
      </c>
      <c r="G8890" s="6" t="n">
        <v>0</v>
      </c>
      <c r="H8890" s="6" t="str">
        <f aca="false">IF(AND(A8890&gt;=Stimuli!$B$2,A8890&lt;=Stimuli!$C$2),Stimuli!$A$2,IF(AND(A8890&gt;=Stimuli!$B$3,A8890&lt;=Stimuli!$C$3),Stimuli!$A$3,IF(AND(A8890&gt;=Stimuli!$B$4,A8890&lt;=Stimuli!$C$4),Stimuli!$A$4,"")))</f>
        <v>02 e.l.f. - Power Grip Styling (30.03s)</v>
      </c>
      <c r="I8890" s="6" t="n">
        <f aca="false">(B8890-B8889)/((A8890-A8889)/1000)</f>
        <v>-0.750183150183034</v>
      </c>
      <c r="J8890" s="6" t="n">
        <f aca="false">IF(OR(B8890&lt;Rules!$B$2,B8890&gt;Rules!$B$3,ABS(I8890)&gt;Rules!$B$4,OR(B8891&lt;Rules!$B$2,B8891&gt;Rules!$B$3,ABS(I8891)&gt;Rules!$B$4)),1,0)</f>
        <v>0</v>
      </c>
      <c r="K8890" s="6" t="str">
        <f aca="false">IF(F8890=1,COUNTIF($F$2:F8890,1),"")</f>
        <v/>
      </c>
    </row>
    <row r="8891" customFormat="false" ht="15" hidden="false" customHeight="false" outlineLevel="0" collapsed="false">
      <c r="A8891" s="6" t="n">
        <v>69776.9305</v>
      </c>
      <c r="B8891" s="6" t="n">
        <v>2.08424908424908</v>
      </c>
      <c r="C8891" s="6" t="n">
        <v>84</v>
      </c>
      <c r="D8891" s="6" t="n">
        <v>-1</v>
      </c>
      <c r="E8891" s="6" t="n">
        <v>2.08131868131868</v>
      </c>
      <c r="F8891" s="6" t="n">
        <v>0</v>
      </c>
      <c r="G8891" s="6" t="n">
        <v>0</v>
      </c>
      <c r="H8891" s="6" t="str">
        <f aca="false">IF(AND(A8891&gt;=Stimuli!$B$2,A8891&lt;=Stimuli!$C$2),Stimuli!$A$2,IF(AND(A8891&gt;=Stimuli!$B$3,A8891&lt;=Stimuli!$C$3),Stimuli!$A$3,IF(AND(A8891&gt;=Stimuli!$B$4,A8891&lt;=Stimuli!$C$4),Stimuli!$A$4,"")))</f>
        <v>02 e.l.f. - Power Grip Styling (30.03s)</v>
      </c>
      <c r="I8891" s="6" t="n">
        <f aca="false">(B8891-B8890)/((A8891-A8890)/1000)</f>
        <v>0.562637362637304</v>
      </c>
      <c r="J8891" s="6" t="n">
        <f aca="false">IF(OR(B8891&lt;Rules!$B$2,B8891&gt;Rules!$B$3,ABS(I8891)&gt;Rules!$B$4,OR(B8892&lt;Rules!$B$2,B8892&gt;Rules!$B$3,ABS(I8892)&gt;Rules!$B$4)),1,0)</f>
        <v>0</v>
      </c>
      <c r="K8891" s="6" t="str">
        <f aca="false">IF(F8891=1,COUNTIF($F$2:F8891,1),"")</f>
        <v/>
      </c>
    </row>
    <row r="8892" customFormat="false" ht="15" hidden="false" customHeight="false" outlineLevel="0" collapsed="false">
      <c r="A8892" s="6" t="n">
        <v>69784.743</v>
      </c>
      <c r="B8892" s="6" t="n">
        <v>2.07985347985348</v>
      </c>
      <c r="C8892" s="6" t="n">
        <v>84</v>
      </c>
      <c r="D8892" s="6" t="n">
        <v>-1</v>
      </c>
      <c r="E8892" s="6" t="n">
        <v>2.08131868131868</v>
      </c>
      <c r="F8892" s="6" t="n">
        <v>0</v>
      </c>
      <c r="G8892" s="6" t="n">
        <v>0</v>
      </c>
      <c r="H8892" s="6" t="str">
        <f aca="false">IF(AND(A8892&gt;=Stimuli!$B$2,A8892&lt;=Stimuli!$C$2),Stimuli!$A$2,IF(AND(A8892&gt;=Stimuli!$B$3,A8892&lt;=Stimuli!$C$3),Stimuli!$A$3,IF(AND(A8892&gt;=Stimuli!$B$4,A8892&lt;=Stimuli!$C$4),Stimuli!$A$4,"")))</f>
        <v>02 e.l.f. - Power Grip Styling (30.03s)</v>
      </c>
      <c r="I8892" s="6" t="n">
        <f aca="false">(B8892-B8891)/((A8892-A8891)/1000)</f>
        <v>-0.562637362637304</v>
      </c>
      <c r="J8892" s="6" t="n">
        <f aca="false">IF(OR(B8892&lt;Rules!$B$2,B8892&gt;Rules!$B$3,ABS(I8892)&gt;Rules!$B$4,OR(B8893&lt;Rules!$B$2,B8893&gt;Rules!$B$3,ABS(I8893)&gt;Rules!$B$4)),1,0)</f>
        <v>0</v>
      </c>
      <c r="K8892" s="6" t="str">
        <f aca="false">IF(F8892=1,COUNTIF($F$2:F8892,1),"")</f>
        <v/>
      </c>
    </row>
    <row r="8893" customFormat="false" ht="15" hidden="false" customHeight="false" outlineLevel="0" collapsed="false">
      <c r="A8893" s="6" t="n">
        <v>69792.5555</v>
      </c>
      <c r="B8893" s="6" t="n">
        <v>2.08278388278388</v>
      </c>
      <c r="C8893" s="6" t="n">
        <v>84</v>
      </c>
      <c r="D8893" s="6" t="n">
        <v>-1</v>
      </c>
      <c r="E8893" s="6" t="n">
        <v>2.08131868131868</v>
      </c>
      <c r="F8893" s="6" t="n">
        <v>0</v>
      </c>
      <c r="G8893" s="6" t="n">
        <v>0</v>
      </c>
      <c r="H8893" s="6" t="str">
        <f aca="false">IF(AND(A8893&gt;=Stimuli!$B$2,A8893&lt;=Stimuli!$C$2),Stimuli!$A$2,IF(AND(A8893&gt;=Stimuli!$B$3,A8893&lt;=Stimuli!$C$3),Stimuli!$A$3,IF(AND(A8893&gt;=Stimuli!$B$4,A8893&lt;=Stimuli!$C$4),Stimuli!$A$4,"")))</f>
        <v>02 e.l.f. - Power Grip Styling (30.03s)</v>
      </c>
      <c r="I8893" s="6" t="n">
        <f aca="false">(B8893-B8892)/((A8893-A8892)/1000)</f>
        <v>0.375091575091574</v>
      </c>
      <c r="J8893" s="6" t="n">
        <f aca="false">IF(OR(B8893&lt;Rules!$B$2,B8893&gt;Rules!$B$3,ABS(I8893)&gt;Rules!$B$4,OR(B8894&lt;Rules!$B$2,B8894&gt;Rules!$B$3,ABS(I8894)&gt;Rules!$B$4)),1,0)</f>
        <v>0</v>
      </c>
      <c r="K8893" s="6" t="str">
        <f aca="false">IF(F8893=1,COUNTIF($F$2:F8893,1),"")</f>
        <v/>
      </c>
    </row>
    <row r="8894" customFormat="false" ht="15" hidden="false" customHeight="false" outlineLevel="0" collapsed="false">
      <c r="A8894" s="6" t="n">
        <v>69800.368</v>
      </c>
      <c r="B8894" s="6" t="n">
        <v>2.08131868131868</v>
      </c>
      <c r="C8894" s="6" t="n">
        <v>84</v>
      </c>
      <c r="D8894" s="6" t="n">
        <v>-1</v>
      </c>
      <c r="E8894" s="6" t="n">
        <v>2.08131868131868</v>
      </c>
      <c r="F8894" s="6" t="n">
        <v>0</v>
      </c>
      <c r="G8894" s="6" t="n">
        <v>0</v>
      </c>
      <c r="H8894" s="6" t="str">
        <f aca="false">IF(AND(A8894&gt;=Stimuli!$B$2,A8894&lt;=Stimuli!$C$2),Stimuli!$A$2,IF(AND(A8894&gt;=Stimuli!$B$3,A8894&lt;=Stimuli!$C$3),Stimuli!$A$3,IF(AND(A8894&gt;=Stimuli!$B$4,A8894&lt;=Stimuli!$C$4),Stimuli!$A$4,"")))</f>
        <v>02 e.l.f. - Power Grip Styling (30.03s)</v>
      </c>
      <c r="I8894" s="6" t="n">
        <f aca="false">(B8894-B8893)/((A8894-A8893)/1000)</f>
        <v>-0.187545787545844</v>
      </c>
      <c r="J8894" s="6" t="n">
        <f aca="false">IF(OR(B8894&lt;Rules!$B$2,B8894&gt;Rules!$B$3,ABS(I8894)&gt;Rules!$B$4,OR(B8895&lt;Rules!$B$2,B8895&gt;Rules!$B$3,ABS(I8895)&gt;Rules!$B$4)),1,0)</f>
        <v>0</v>
      </c>
      <c r="K8894" s="6" t="str">
        <f aca="false">IF(F8894=1,COUNTIF($F$2:F8894,1),"")</f>
        <v/>
      </c>
    </row>
    <row r="8895" customFormat="false" ht="15" hidden="false" customHeight="false" outlineLevel="0" collapsed="false">
      <c r="A8895" s="6" t="n">
        <v>69808.1805</v>
      </c>
      <c r="B8895" s="6" t="n">
        <v>2.07985347985348</v>
      </c>
      <c r="C8895" s="6" t="n">
        <v>84</v>
      </c>
      <c r="D8895" s="6" t="n">
        <v>-1</v>
      </c>
      <c r="E8895" s="6" t="n">
        <v>2.08131868131868</v>
      </c>
      <c r="F8895" s="6" t="n">
        <v>0</v>
      </c>
      <c r="G8895" s="6" t="n">
        <v>0</v>
      </c>
      <c r="H8895" s="6" t="str">
        <f aca="false">IF(AND(A8895&gt;=Stimuli!$B$2,A8895&lt;=Stimuli!$C$2),Stimuli!$A$2,IF(AND(A8895&gt;=Stimuli!$B$3,A8895&lt;=Stimuli!$C$3),Stimuli!$A$3,IF(AND(A8895&gt;=Stimuli!$B$4,A8895&lt;=Stimuli!$C$4),Stimuli!$A$4,"")))</f>
        <v>02 e.l.f. - Power Grip Styling (30.03s)</v>
      </c>
      <c r="I8895" s="6" t="n">
        <f aca="false">(B8895-B8894)/((A8895-A8894)/1000)</f>
        <v>-0.18754578754573</v>
      </c>
      <c r="J8895" s="6" t="n">
        <f aca="false">IF(OR(B8895&lt;Rules!$B$2,B8895&gt;Rules!$B$3,ABS(I8895)&gt;Rules!$B$4,OR(B8896&lt;Rules!$B$2,B8896&gt;Rules!$B$3,ABS(I8896)&gt;Rules!$B$4)),1,0)</f>
        <v>0</v>
      </c>
      <c r="K8895" s="6" t="str">
        <f aca="false">IF(F8895=1,COUNTIF($F$2:F8895,1),"")</f>
        <v/>
      </c>
    </row>
    <row r="8896" customFormat="false" ht="15" hidden="false" customHeight="false" outlineLevel="0" collapsed="false">
      <c r="A8896" s="6" t="n">
        <v>69815.993</v>
      </c>
      <c r="B8896" s="6" t="n">
        <v>2.08278388278388</v>
      </c>
      <c r="C8896" s="6" t="n">
        <v>84</v>
      </c>
      <c r="D8896" s="6" t="n">
        <v>-1</v>
      </c>
      <c r="E8896" s="6" t="n">
        <v>2.08131868131868</v>
      </c>
      <c r="F8896" s="6" t="n">
        <v>0</v>
      </c>
      <c r="G8896" s="6" t="n">
        <v>0</v>
      </c>
      <c r="H8896" s="6" t="str">
        <f aca="false">IF(AND(A8896&gt;=Stimuli!$B$2,A8896&lt;=Stimuli!$C$2),Stimuli!$A$2,IF(AND(A8896&gt;=Stimuli!$B$3,A8896&lt;=Stimuli!$C$3),Stimuli!$A$3,IF(AND(A8896&gt;=Stimuli!$B$4,A8896&lt;=Stimuli!$C$4),Stimuli!$A$4,"")))</f>
        <v>02 e.l.f. - Power Grip Styling (30.03s)</v>
      </c>
      <c r="I8896" s="6" t="n">
        <f aca="false">(B8896-B8895)/((A8896-A8895)/1000)</f>
        <v>0.375091575091574</v>
      </c>
      <c r="J8896" s="6" t="n">
        <f aca="false">IF(OR(B8896&lt;Rules!$B$2,B8896&gt;Rules!$B$3,ABS(I8896)&gt;Rules!$B$4,OR(B8897&lt;Rules!$B$2,B8897&gt;Rules!$B$3,ABS(I8897)&gt;Rules!$B$4)),1,0)</f>
        <v>0</v>
      </c>
      <c r="K8896" s="6" t="str">
        <f aca="false">IF(F8896=1,COUNTIF($F$2:F8896,1),"")</f>
        <v/>
      </c>
    </row>
    <row r="8897" customFormat="false" ht="15" hidden="false" customHeight="false" outlineLevel="0" collapsed="false">
      <c r="A8897" s="6" t="n">
        <v>69823.8055</v>
      </c>
      <c r="B8897" s="6" t="n">
        <v>2.07838827838828</v>
      </c>
      <c r="C8897" s="6" t="n">
        <v>84</v>
      </c>
      <c r="D8897" s="6" t="n">
        <v>-1</v>
      </c>
      <c r="E8897" s="6" t="n">
        <v>2.08131868131868</v>
      </c>
      <c r="F8897" s="6" t="n">
        <v>0</v>
      </c>
      <c r="G8897" s="6" t="n">
        <v>0</v>
      </c>
      <c r="H8897" s="6" t="str">
        <f aca="false">IF(AND(A8897&gt;=Stimuli!$B$2,A8897&lt;=Stimuli!$C$2),Stimuli!$A$2,IF(AND(A8897&gt;=Stimuli!$B$3,A8897&lt;=Stimuli!$C$3),Stimuli!$A$3,IF(AND(A8897&gt;=Stimuli!$B$4,A8897&lt;=Stimuli!$C$4),Stimuli!$A$4,"")))</f>
        <v>02 e.l.f. - Power Grip Styling (30.03s)</v>
      </c>
      <c r="I8897" s="6" t="n">
        <f aca="false">(B8897-B8896)/((A8897-A8896)/1000)</f>
        <v>-0.562637362637418</v>
      </c>
      <c r="J8897" s="6" t="n">
        <f aca="false">IF(OR(B8897&lt;Rules!$B$2,B8897&gt;Rules!$B$3,ABS(I8897)&gt;Rules!$B$4,OR(B8898&lt;Rules!$B$2,B8898&gt;Rules!$B$3,ABS(I8898)&gt;Rules!$B$4)),1,0)</f>
        <v>0</v>
      </c>
      <c r="K8897" s="6" t="str">
        <f aca="false">IF(F8897=1,COUNTIF($F$2:F8897,1),"")</f>
        <v/>
      </c>
    </row>
    <row r="8898" customFormat="false" ht="15" hidden="false" customHeight="false" outlineLevel="0" collapsed="false">
      <c r="A8898" s="6" t="n">
        <v>69831.618</v>
      </c>
      <c r="B8898" s="6" t="n">
        <v>2.08278388278388</v>
      </c>
      <c r="C8898" s="6" t="n">
        <v>84</v>
      </c>
      <c r="D8898" s="6" t="n">
        <v>-1</v>
      </c>
      <c r="E8898" s="6" t="n">
        <v>2.08131868131868</v>
      </c>
      <c r="F8898" s="6" t="n">
        <v>0</v>
      </c>
      <c r="G8898" s="6" t="n">
        <v>0</v>
      </c>
      <c r="H8898" s="6" t="str">
        <f aca="false">IF(AND(A8898&gt;=Stimuli!$B$2,A8898&lt;=Stimuli!$C$2),Stimuli!$A$2,IF(AND(A8898&gt;=Stimuli!$B$3,A8898&lt;=Stimuli!$C$3),Stimuli!$A$3,IF(AND(A8898&gt;=Stimuli!$B$4,A8898&lt;=Stimuli!$C$4),Stimuli!$A$4,"")))</f>
        <v>02 e.l.f. - Power Grip Styling (30.03s)</v>
      </c>
      <c r="I8898" s="6" t="n">
        <f aca="false">(B8898-B8897)/((A8898-A8897)/1000)</f>
        <v>0.562637362637418</v>
      </c>
      <c r="J8898" s="6" t="n">
        <f aca="false">IF(OR(B8898&lt;Rules!$B$2,B8898&gt;Rules!$B$3,ABS(I8898)&gt;Rules!$B$4,OR(B8899&lt;Rules!$B$2,B8899&gt;Rules!$B$3,ABS(I8899)&gt;Rules!$B$4)),1,0)</f>
        <v>0</v>
      </c>
      <c r="K8898" s="6" t="str">
        <f aca="false">IF(F8898=1,COUNTIF($F$2:F8898,1),"")</f>
        <v/>
      </c>
    </row>
    <row r="8899" customFormat="false" ht="15" hidden="false" customHeight="false" outlineLevel="0" collapsed="false">
      <c r="A8899" s="6" t="n">
        <v>69839.4305</v>
      </c>
      <c r="B8899" s="6" t="n">
        <v>2.07692307692308</v>
      </c>
      <c r="C8899" s="6" t="n">
        <v>84</v>
      </c>
      <c r="D8899" s="6" t="n">
        <v>-1</v>
      </c>
      <c r="E8899" s="6" t="n">
        <v>2.08131868131868</v>
      </c>
      <c r="F8899" s="6" t="n">
        <v>0</v>
      </c>
      <c r="G8899" s="6" t="n">
        <v>0</v>
      </c>
      <c r="H8899" s="6" t="str">
        <f aca="false">IF(AND(A8899&gt;=Stimuli!$B$2,A8899&lt;=Stimuli!$C$2),Stimuli!$A$2,IF(AND(A8899&gt;=Stimuli!$B$3,A8899&lt;=Stimuli!$C$3),Stimuli!$A$3,IF(AND(A8899&gt;=Stimuli!$B$4,A8899&lt;=Stimuli!$C$4),Stimuli!$A$4,"")))</f>
        <v>02 e.l.f. - Power Grip Styling (30.03s)</v>
      </c>
      <c r="I8899" s="6" t="n">
        <f aca="false">(B8899-B8898)/((A8899-A8898)/1000)</f>
        <v>-0.750183150183148</v>
      </c>
      <c r="J8899" s="6" t="n">
        <f aca="false">IF(OR(B8899&lt;Rules!$B$2,B8899&gt;Rules!$B$3,ABS(I8899)&gt;Rules!$B$4,OR(B8900&lt;Rules!$B$2,B8900&gt;Rules!$B$3,ABS(I8900)&gt;Rules!$B$4)),1,0)</f>
        <v>0</v>
      </c>
      <c r="K8899" s="6" t="str">
        <f aca="false">IF(F8899=1,COUNTIF($F$2:F8899,1),"")</f>
        <v/>
      </c>
    </row>
    <row r="8900" customFormat="false" ht="15" hidden="false" customHeight="false" outlineLevel="0" collapsed="false">
      <c r="A8900" s="6" t="n">
        <v>69847.243</v>
      </c>
      <c r="B8900" s="6" t="n">
        <v>2.08424908424908</v>
      </c>
      <c r="C8900" s="6" t="n">
        <v>84</v>
      </c>
      <c r="D8900" s="6" t="n">
        <v>-1</v>
      </c>
      <c r="E8900" s="6" t="n">
        <v>2.07985347985348</v>
      </c>
      <c r="F8900" s="6" t="n">
        <v>0</v>
      </c>
      <c r="G8900" s="6" t="n">
        <v>0</v>
      </c>
      <c r="H8900" s="6" t="str">
        <f aca="false">IF(AND(A8900&gt;=Stimuli!$B$2,A8900&lt;=Stimuli!$C$2),Stimuli!$A$2,IF(AND(A8900&gt;=Stimuli!$B$3,A8900&lt;=Stimuli!$C$3),Stimuli!$A$3,IF(AND(A8900&gt;=Stimuli!$B$4,A8900&lt;=Stimuli!$C$4),Stimuli!$A$4,"")))</f>
        <v>02 e.l.f. - Power Grip Styling (30.03s)</v>
      </c>
      <c r="I8900" s="6" t="n">
        <f aca="false">(B8900-B8899)/((A8900-A8899)/1000)</f>
        <v>0.937728937728878</v>
      </c>
      <c r="J8900" s="6" t="n">
        <f aca="false">IF(OR(B8900&lt;Rules!$B$2,B8900&gt;Rules!$B$3,ABS(I8900)&gt;Rules!$B$4,OR(B8901&lt;Rules!$B$2,B8901&gt;Rules!$B$3,ABS(I8901)&gt;Rules!$B$4)),1,0)</f>
        <v>0</v>
      </c>
      <c r="K8900" s="6" t="str">
        <f aca="false">IF(F8900=1,COUNTIF($F$2:F8900,1),"")</f>
        <v/>
      </c>
    </row>
    <row r="8901" customFormat="false" ht="15" hidden="false" customHeight="false" outlineLevel="0" collapsed="false">
      <c r="A8901" s="6" t="n">
        <v>69855.0555</v>
      </c>
      <c r="B8901" s="6" t="n">
        <v>2.07692307692308</v>
      </c>
      <c r="C8901" s="6" t="n">
        <v>84</v>
      </c>
      <c r="D8901" s="6" t="n">
        <v>-1</v>
      </c>
      <c r="E8901" s="6" t="n">
        <v>2.07985347985348</v>
      </c>
      <c r="F8901" s="6" t="n">
        <v>0</v>
      </c>
      <c r="G8901" s="6" t="n">
        <v>0</v>
      </c>
      <c r="H8901" s="6" t="str">
        <f aca="false">IF(AND(A8901&gt;=Stimuli!$B$2,A8901&lt;=Stimuli!$C$2),Stimuli!$A$2,IF(AND(A8901&gt;=Stimuli!$B$3,A8901&lt;=Stimuli!$C$3),Stimuli!$A$3,IF(AND(A8901&gt;=Stimuli!$B$4,A8901&lt;=Stimuli!$C$4),Stimuli!$A$4,"")))</f>
        <v>02 e.l.f. - Power Grip Styling (30.03s)</v>
      </c>
      <c r="I8901" s="6" t="n">
        <f aca="false">(B8901-B8900)/((A8901-A8900)/1000)</f>
        <v>-0.937728937728878</v>
      </c>
      <c r="J8901" s="6" t="n">
        <f aca="false">IF(OR(B8901&lt;Rules!$B$2,B8901&gt;Rules!$B$3,ABS(I8901)&gt;Rules!$B$4,OR(B8902&lt;Rules!$B$2,B8902&gt;Rules!$B$3,ABS(I8902)&gt;Rules!$B$4)),1,0)</f>
        <v>0</v>
      </c>
      <c r="K8901" s="6" t="str">
        <f aca="false">IF(F8901=1,COUNTIF($F$2:F8901,1),"")</f>
        <v/>
      </c>
    </row>
    <row r="8902" customFormat="false" ht="15" hidden="false" customHeight="false" outlineLevel="0" collapsed="false">
      <c r="A8902" s="6" t="n">
        <v>69862.868</v>
      </c>
      <c r="B8902" s="6" t="n">
        <v>2.08424908424908</v>
      </c>
      <c r="C8902" s="6" t="n">
        <v>84</v>
      </c>
      <c r="D8902" s="6" t="n">
        <v>-1</v>
      </c>
      <c r="E8902" s="6" t="n">
        <v>2.07985347985348</v>
      </c>
      <c r="F8902" s="6" t="n">
        <v>0</v>
      </c>
      <c r="G8902" s="6" t="n">
        <v>0</v>
      </c>
      <c r="H8902" s="6" t="str">
        <f aca="false">IF(AND(A8902&gt;=Stimuli!$B$2,A8902&lt;=Stimuli!$C$2),Stimuli!$A$2,IF(AND(A8902&gt;=Stimuli!$B$3,A8902&lt;=Stimuli!$C$3),Stimuli!$A$3,IF(AND(A8902&gt;=Stimuli!$B$4,A8902&lt;=Stimuli!$C$4),Stimuli!$A$4,"")))</f>
        <v>02 e.l.f. - Power Grip Styling (30.03s)</v>
      </c>
      <c r="I8902" s="6" t="n">
        <f aca="false">(B8902-B8901)/((A8902-A8901)/1000)</f>
        <v>0.937728937728878</v>
      </c>
      <c r="J8902" s="6" t="n">
        <f aca="false">IF(OR(B8902&lt;Rules!$B$2,B8902&gt;Rules!$B$3,ABS(I8902)&gt;Rules!$B$4,OR(B8903&lt;Rules!$B$2,B8903&gt;Rules!$B$3,ABS(I8903)&gt;Rules!$B$4)),1,0)</f>
        <v>0</v>
      </c>
      <c r="K8902" s="6" t="str">
        <f aca="false">IF(F8902=1,COUNTIF($F$2:F8902,1),"")</f>
        <v/>
      </c>
    </row>
    <row r="8903" customFormat="false" ht="15" hidden="false" customHeight="false" outlineLevel="0" collapsed="false">
      <c r="A8903" s="6" t="n">
        <v>69870.6805</v>
      </c>
      <c r="B8903" s="6" t="n">
        <v>2.07692307692308</v>
      </c>
      <c r="C8903" s="6" t="n">
        <v>84</v>
      </c>
      <c r="D8903" s="6" t="n">
        <v>-1</v>
      </c>
      <c r="E8903" s="6" t="n">
        <v>2.07985347985348</v>
      </c>
      <c r="F8903" s="6" t="n">
        <v>0</v>
      </c>
      <c r="G8903" s="6" t="n">
        <v>0</v>
      </c>
      <c r="H8903" s="6" t="str">
        <f aca="false">IF(AND(A8903&gt;=Stimuli!$B$2,A8903&lt;=Stimuli!$C$2),Stimuli!$A$2,IF(AND(A8903&gt;=Stimuli!$B$3,A8903&lt;=Stimuli!$C$3),Stimuli!$A$3,IF(AND(A8903&gt;=Stimuli!$B$4,A8903&lt;=Stimuli!$C$4),Stimuli!$A$4,"")))</f>
        <v>02 e.l.f. - Power Grip Styling (30.03s)</v>
      </c>
      <c r="I8903" s="6" t="n">
        <f aca="false">(B8903-B8902)/((A8903-A8902)/1000)</f>
        <v>-0.937728937728878</v>
      </c>
      <c r="J8903" s="6" t="n">
        <f aca="false">IF(OR(B8903&lt;Rules!$B$2,B8903&gt;Rules!$B$3,ABS(I8903)&gt;Rules!$B$4,OR(B8904&lt;Rules!$B$2,B8904&gt;Rules!$B$3,ABS(I8904)&gt;Rules!$B$4)),1,0)</f>
        <v>0</v>
      </c>
      <c r="K8903" s="6" t="str">
        <f aca="false">IF(F8903=1,COUNTIF($F$2:F8903,1),"")</f>
        <v/>
      </c>
    </row>
    <row r="8904" customFormat="false" ht="15" hidden="false" customHeight="false" outlineLevel="0" collapsed="false">
      <c r="A8904" s="6" t="n">
        <v>69878.493</v>
      </c>
      <c r="B8904" s="6" t="n">
        <v>2.08278388278388</v>
      </c>
      <c r="C8904" s="6" t="n">
        <v>84</v>
      </c>
      <c r="D8904" s="6" t="n">
        <v>-1</v>
      </c>
      <c r="E8904" s="6" t="n">
        <v>2.07985347985348</v>
      </c>
      <c r="F8904" s="6" t="n">
        <v>0</v>
      </c>
      <c r="G8904" s="6" t="n">
        <v>0</v>
      </c>
      <c r="H8904" s="6" t="str">
        <f aca="false">IF(AND(A8904&gt;=Stimuli!$B$2,A8904&lt;=Stimuli!$C$2),Stimuli!$A$2,IF(AND(A8904&gt;=Stimuli!$B$3,A8904&lt;=Stimuli!$C$3),Stimuli!$A$3,IF(AND(A8904&gt;=Stimuli!$B$4,A8904&lt;=Stimuli!$C$4),Stimuli!$A$4,"")))</f>
        <v>02 e.l.f. - Power Grip Styling (30.03s)</v>
      </c>
      <c r="I8904" s="6" t="n">
        <f aca="false">(B8904-B8903)/((A8904-A8903)/1000)</f>
        <v>0.750183150183148</v>
      </c>
      <c r="J8904" s="6" t="n">
        <f aca="false">IF(OR(B8904&lt;Rules!$B$2,B8904&gt;Rules!$B$3,ABS(I8904)&gt;Rules!$B$4,OR(B8905&lt;Rules!$B$2,B8905&gt;Rules!$B$3,ABS(I8905)&gt;Rules!$B$4)),1,0)</f>
        <v>0</v>
      </c>
      <c r="K8904" s="6" t="str">
        <f aca="false">IF(F8904=1,COUNTIF($F$2:F8904,1),"")</f>
        <v/>
      </c>
    </row>
    <row r="8905" customFormat="false" ht="15" hidden="false" customHeight="false" outlineLevel="0" collapsed="false">
      <c r="A8905" s="6" t="n">
        <v>69886.3055</v>
      </c>
      <c r="B8905" s="6" t="n">
        <v>2.07545787545788</v>
      </c>
      <c r="C8905" s="6" t="n">
        <v>84</v>
      </c>
      <c r="D8905" s="6" t="n">
        <v>-1</v>
      </c>
      <c r="E8905" s="6" t="n">
        <v>2.07985347985348</v>
      </c>
      <c r="F8905" s="6" t="n">
        <v>0</v>
      </c>
      <c r="G8905" s="6" t="n">
        <v>0</v>
      </c>
      <c r="H8905" s="6" t="str">
        <f aca="false">IF(AND(A8905&gt;=Stimuli!$B$2,A8905&lt;=Stimuli!$C$2),Stimuli!$A$2,IF(AND(A8905&gt;=Stimuli!$B$3,A8905&lt;=Stimuli!$C$3),Stimuli!$A$3,IF(AND(A8905&gt;=Stimuli!$B$4,A8905&lt;=Stimuli!$C$4),Stimuli!$A$4,"")))</f>
        <v>02 e.l.f. - Power Grip Styling (30.03s)</v>
      </c>
      <c r="I8905" s="6" t="n">
        <f aca="false">(B8905-B8904)/((A8905-A8904)/1000)</f>
        <v>-0.937728937728991</v>
      </c>
      <c r="J8905" s="6" t="n">
        <f aca="false">IF(OR(B8905&lt;Rules!$B$2,B8905&gt;Rules!$B$3,ABS(I8905)&gt;Rules!$B$4,OR(B8906&lt;Rules!$B$2,B8906&gt;Rules!$B$3,ABS(I8906)&gt;Rules!$B$4)),1,0)</f>
        <v>0</v>
      </c>
      <c r="K8905" s="6" t="str">
        <f aca="false">IF(F8905=1,COUNTIF($F$2:F8905,1),"")</f>
        <v/>
      </c>
    </row>
    <row r="8906" customFormat="false" ht="15" hidden="false" customHeight="false" outlineLevel="0" collapsed="false">
      <c r="A8906" s="6" t="n">
        <v>69894.118</v>
      </c>
      <c r="B8906" s="6" t="n">
        <v>2.08131868131868</v>
      </c>
      <c r="C8906" s="6" t="n">
        <v>84</v>
      </c>
      <c r="D8906" s="6" t="n">
        <v>-1</v>
      </c>
      <c r="E8906" s="6" t="n">
        <v>2.07985347985348</v>
      </c>
      <c r="F8906" s="6" t="n">
        <v>0</v>
      </c>
      <c r="G8906" s="6" t="n">
        <v>0</v>
      </c>
      <c r="H8906" s="6" t="str">
        <f aca="false">IF(AND(A8906&gt;=Stimuli!$B$2,A8906&lt;=Stimuli!$C$2),Stimuli!$A$2,IF(AND(A8906&gt;=Stimuli!$B$3,A8906&lt;=Stimuli!$C$3),Stimuli!$A$3,IF(AND(A8906&gt;=Stimuli!$B$4,A8906&lt;=Stimuli!$C$4),Stimuli!$A$4,"")))</f>
        <v>02 e.l.f. - Power Grip Styling (30.03s)</v>
      </c>
      <c r="I8906" s="6" t="n">
        <f aca="false">(B8906-B8905)/((A8906-A8905)/1000)</f>
        <v>0.750183150183148</v>
      </c>
      <c r="J8906" s="6" t="n">
        <f aca="false">IF(OR(B8906&lt;Rules!$B$2,B8906&gt;Rules!$B$3,ABS(I8906)&gt;Rules!$B$4,OR(B8907&lt;Rules!$B$2,B8907&gt;Rules!$B$3,ABS(I8907)&gt;Rules!$B$4)),1,0)</f>
        <v>0</v>
      </c>
      <c r="K8906" s="6" t="str">
        <f aca="false">IF(F8906=1,COUNTIF($F$2:F8906,1),"")</f>
        <v/>
      </c>
    </row>
    <row r="8907" customFormat="false" ht="15" hidden="false" customHeight="false" outlineLevel="0" collapsed="false">
      <c r="A8907" s="6" t="n">
        <v>69901.9305</v>
      </c>
      <c r="B8907" s="6" t="n">
        <v>2.07692307692308</v>
      </c>
      <c r="C8907" s="6" t="n">
        <v>84</v>
      </c>
      <c r="D8907" s="6" t="n">
        <v>-1</v>
      </c>
      <c r="E8907" s="6" t="n">
        <v>2.07985347985348</v>
      </c>
      <c r="F8907" s="6" t="n">
        <v>0</v>
      </c>
      <c r="G8907" s="6" t="n">
        <v>0</v>
      </c>
      <c r="H8907" s="6" t="str">
        <f aca="false">IF(AND(A8907&gt;=Stimuli!$B$2,A8907&lt;=Stimuli!$C$2),Stimuli!$A$2,IF(AND(A8907&gt;=Stimuli!$B$3,A8907&lt;=Stimuli!$C$3),Stimuli!$A$3,IF(AND(A8907&gt;=Stimuli!$B$4,A8907&lt;=Stimuli!$C$4),Stimuli!$A$4,"")))</f>
        <v>02 e.l.f. - Power Grip Styling (30.03s)</v>
      </c>
      <c r="I8907" s="6" t="n">
        <f aca="false">(B8907-B8906)/((A8907-A8906)/1000)</f>
        <v>-0.562637362637304</v>
      </c>
      <c r="J8907" s="6" t="n">
        <f aca="false">IF(OR(B8907&lt;Rules!$B$2,B8907&gt;Rules!$B$3,ABS(I8907)&gt;Rules!$B$4,OR(B8908&lt;Rules!$B$2,B8908&gt;Rules!$B$3,ABS(I8908)&gt;Rules!$B$4)),1,0)</f>
        <v>0</v>
      </c>
      <c r="K8907" s="6" t="str">
        <f aca="false">IF(F8907=1,COUNTIF($F$2:F8907,1),"")</f>
        <v/>
      </c>
    </row>
    <row r="8908" customFormat="false" ht="15" hidden="false" customHeight="false" outlineLevel="0" collapsed="false">
      <c r="A8908" s="6" t="n">
        <v>69909.743</v>
      </c>
      <c r="B8908" s="6" t="n">
        <v>2.07985347985348</v>
      </c>
      <c r="C8908" s="6" t="n">
        <v>84</v>
      </c>
      <c r="D8908" s="6" t="n">
        <v>-1</v>
      </c>
      <c r="E8908" s="6" t="n">
        <v>2.07985347985348</v>
      </c>
      <c r="F8908" s="6" t="n">
        <v>0</v>
      </c>
      <c r="G8908" s="6" t="n">
        <v>0</v>
      </c>
      <c r="H8908" s="6" t="str">
        <f aca="false">IF(AND(A8908&gt;=Stimuli!$B$2,A8908&lt;=Stimuli!$C$2),Stimuli!$A$2,IF(AND(A8908&gt;=Stimuli!$B$3,A8908&lt;=Stimuli!$C$3),Stimuli!$A$3,IF(AND(A8908&gt;=Stimuli!$B$4,A8908&lt;=Stimuli!$C$4),Stimuli!$A$4,"")))</f>
        <v>02 e.l.f. - Power Grip Styling (30.03s)</v>
      </c>
      <c r="I8908" s="6" t="n">
        <f aca="false">(B8908-B8907)/((A8908-A8907)/1000)</f>
        <v>0.375091575091574</v>
      </c>
      <c r="J8908" s="6" t="n">
        <f aca="false">IF(OR(B8908&lt;Rules!$B$2,B8908&gt;Rules!$B$3,ABS(I8908)&gt;Rules!$B$4,OR(B8909&lt;Rules!$B$2,B8909&gt;Rules!$B$3,ABS(I8909)&gt;Rules!$B$4)),1,0)</f>
        <v>0</v>
      </c>
      <c r="K8908" s="6" t="str">
        <f aca="false">IF(F8908=1,COUNTIF($F$2:F8908,1),"")</f>
        <v/>
      </c>
    </row>
    <row r="8909" customFormat="false" ht="15" hidden="false" customHeight="false" outlineLevel="0" collapsed="false">
      <c r="A8909" s="6" t="n">
        <v>69917.5555</v>
      </c>
      <c r="B8909" s="6" t="n">
        <v>2.07692307692308</v>
      </c>
      <c r="C8909" s="6" t="n">
        <v>84</v>
      </c>
      <c r="D8909" s="6" t="n">
        <v>-1</v>
      </c>
      <c r="E8909" s="6" t="n">
        <v>2.07985347985348</v>
      </c>
      <c r="F8909" s="6" t="n">
        <v>0</v>
      </c>
      <c r="G8909" s="6" t="n">
        <v>0</v>
      </c>
      <c r="H8909" s="6" t="str">
        <f aca="false">IF(AND(A8909&gt;=Stimuli!$B$2,A8909&lt;=Stimuli!$C$2),Stimuli!$A$2,IF(AND(A8909&gt;=Stimuli!$B$3,A8909&lt;=Stimuli!$C$3),Stimuli!$A$3,IF(AND(A8909&gt;=Stimuli!$B$4,A8909&lt;=Stimuli!$C$4),Stimuli!$A$4,"")))</f>
        <v>02 e.l.f. - Power Grip Styling (30.03s)</v>
      </c>
      <c r="I8909" s="6" t="n">
        <f aca="false">(B8909-B8908)/((A8909-A8908)/1000)</f>
        <v>-0.375091575091574</v>
      </c>
      <c r="J8909" s="6" t="n">
        <f aca="false">IF(OR(B8909&lt;Rules!$B$2,B8909&gt;Rules!$B$3,ABS(I8909)&gt;Rules!$B$4,OR(B8910&lt;Rules!$B$2,B8910&gt;Rules!$B$3,ABS(I8910)&gt;Rules!$B$4)),1,0)</f>
        <v>0</v>
      </c>
      <c r="K8909" s="6" t="str">
        <f aca="false">IF(F8909=1,COUNTIF($F$2:F8909,1),"")</f>
        <v/>
      </c>
    </row>
    <row r="8910" customFormat="false" ht="15" hidden="false" customHeight="false" outlineLevel="0" collapsed="false">
      <c r="A8910" s="6" t="n">
        <v>69925.368</v>
      </c>
      <c r="B8910" s="6" t="n">
        <v>2.07838827838828</v>
      </c>
      <c r="C8910" s="6" t="n">
        <v>84</v>
      </c>
      <c r="D8910" s="6" t="n">
        <v>-1</v>
      </c>
      <c r="E8910" s="6" t="n">
        <v>2.07838827838828</v>
      </c>
      <c r="F8910" s="6" t="n">
        <v>0</v>
      </c>
      <c r="G8910" s="6" t="n">
        <v>0</v>
      </c>
      <c r="H8910" s="6" t="str">
        <f aca="false">IF(AND(A8910&gt;=Stimuli!$B$2,A8910&lt;=Stimuli!$C$2),Stimuli!$A$2,IF(AND(A8910&gt;=Stimuli!$B$3,A8910&lt;=Stimuli!$C$3),Stimuli!$A$3,IF(AND(A8910&gt;=Stimuli!$B$4,A8910&lt;=Stimuli!$C$4),Stimuli!$A$4,"")))</f>
        <v>02 e.l.f. - Power Grip Styling (30.03s)</v>
      </c>
      <c r="I8910" s="6" t="n">
        <f aca="false">(B8910-B8909)/((A8910-A8909)/1000)</f>
        <v>0.18754578754573</v>
      </c>
      <c r="J8910" s="6" t="n">
        <f aca="false">IF(OR(B8910&lt;Rules!$B$2,B8910&gt;Rules!$B$3,ABS(I8910)&gt;Rules!$B$4,OR(B8911&lt;Rules!$B$2,B8911&gt;Rules!$B$3,ABS(I8911)&gt;Rules!$B$4)),1,0)</f>
        <v>0</v>
      </c>
      <c r="K8910" s="6" t="str">
        <f aca="false">IF(F8910=1,COUNTIF($F$2:F8910,1),"")</f>
        <v/>
      </c>
    </row>
    <row r="8911" customFormat="false" ht="15" hidden="false" customHeight="false" outlineLevel="0" collapsed="false">
      <c r="A8911" s="6" t="n">
        <v>69933.1805</v>
      </c>
      <c r="B8911" s="6" t="n">
        <v>2.07985347985348</v>
      </c>
      <c r="C8911" s="6" t="n">
        <v>84</v>
      </c>
      <c r="D8911" s="6" t="n">
        <v>-1</v>
      </c>
      <c r="E8911" s="6" t="n">
        <v>2.07838827838828</v>
      </c>
      <c r="F8911" s="6" t="n">
        <v>0</v>
      </c>
      <c r="G8911" s="6" t="n">
        <v>0</v>
      </c>
      <c r="H8911" s="6" t="str">
        <f aca="false">IF(AND(A8911&gt;=Stimuli!$B$2,A8911&lt;=Stimuli!$C$2),Stimuli!$A$2,IF(AND(A8911&gt;=Stimuli!$B$3,A8911&lt;=Stimuli!$C$3),Stimuli!$A$3,IF(AND(A8911&gt;=Stimuli!$B$4,A8911&lt;=Stimuli!$C$4),Stimuli!$A$4,"")))</f>
        <v>02 e.l.f. - Power Grip Styling (30.03s)</v>
      </c>
      <c r="I8911" s="6" t="n">
        <f aca="false">(B8911-B8910)/((A8911-A8910)/1000)</f>
        <v>0.187545787545844</v>
      </c>
      <c r="J8911" s="6" t="n">
        <f aca="false">IF(OR(B8911&lt;Rules!$B$2,B8911&gt;Rules!$B$3,ABS(I8911)&gt;Rules!$B$4,OR(B8912&lt;Rules!$B$2,B8912&gt;Rules!$B$3,ABS(I8912)&gt;Rules!$B$4)),1,0)</f>
        <v>0</v>
      </c>
      <c r="K8911" s="6" t="str">
        <f aca="false">IF(F8911=1,COUNTIF($F$2:F8911,1),"")</f>
        <v/>
      </c>
    </row>
    <row r="8912" customFormat="false" ht="15" hidden="false" customHeight="false" outlineLevel="0" collapsed="false">
      <c r="A8912" s="6" t="n">
        <v>69940.993</v>
      </c>
      <c r="B8912" s="6" t="n">
        <v>2.07692307692308</v>
      </c>
      <c r="C8912" s="6" t="n">
        <v>84</v>
      </c>
      <c r="D8912" s="6" t="n">
        <v>-1</v>
      </c>
      <c r="E8912" s="6" t="n">
        <v>2.07838827838828</v>
      </c>
      <c r="F8912" s="6" t="n">
        <v>0</v>
      </c>
      <c r="G8912" s="6" t="n">
        <v>0</v>
      </c>
      <c r="H8912" s="6" t="str">
        <f aca="false">IF(AND(A8912&gt;=Stimuli!$B$2,A8912&lt;=Stimuli!$C$2),Stimuli!$A$2,IF(AND(A8912&gt;=Stimuli!$B$3,A8912&lt;=Stimuli!$C$3),Stimuli!$A$3,IF(AND(A8912&gt;=Stimuli!$B$4,A8912&lt;=Stimuli!$C$4),Stimuli!$A$4,"")))</f>
        <v>02 e.l.f. - Power Grip Styling (30.03s)</v>
      </c>
      <c r="I8912" s="6" t="n">
        <f aca="false">(B8912-B8911)/((A8912-A8911)/1000)</f>
        <v>-0.375091575091574</v>
      </c>
      <c r="J8912" s="6" t="n">
        <f aca="false">IF(OR(B8912&lt;Rules!$B$2,B8912&gt;Rules!$B$3,ABS(I8912)&gt;Rules!$B$4,OR(B8913&lt;Rules!$B$2,B8913&gt;Rules!$B$3,ABS(I8913)&gt;Rules!$B$4)),1,0)</f>
        <v>0</v>
      </c>
      <c r="K8912" s="6" t="str">
        <f aca="false">IF(F8912=1,COUNTIF($F$2:F8912,1),"")</f>
        <v/>
      </c>
    </row>
    <row r="8913" customFormat="false" ht="15" hidden="false" customHeight="false" outlineLevel="0" collapsed="false">
      <c r="A8913" s="6" t="n">
        <v>69948.8055</v>
      </c>
      <c r="B8913" s="6" t="n">
        <v>2.08131868131868</v>
      </c>
      <c r="C8913" s="6" t="n">
        <v>84</v>
      </c>
      <c r="D8913" s="6" t="n">
        <v>-1</v>
      </c>
      <c r="E8913" s="6" t="n">
        <v>2.07838827838828</v>
      </c>
      <c r="F8913" s="6" t="n">
        <v>0</v>
      </c>
      <c r="G8913" s="6" t="n">
        <v>0</v>
      </c>
      <c r="H8913" s="6" t="str">
        <f aca="false">IF(AND(A8913&gt;=Stimuli!$B$2,A8913&lt;=Stimuli!$C$2),Stimuli!$A$2,IF(AND(A8913&gt;=Stimuli!$B$3,A8913&lt;=Stimuli!$C$3),Stimuli!$A$3,IF(AND(A8913&gt;=Stimuli!$B$4,A8913&lt;=Stimuli!$C$4),Stimuli!$A$4,"")))</f>
        <v>02 e.l.f. - Power Grip Styling (30.03s)</v>
      </c>
      <c r="I8913" s="6" t="n">
        <f aca="false">(B8913-B8912)/((A8913-A8912)/1000)</f>
        <v>0.562637362637304</v>
      </c>
      <c r="J8913" s="6" t="n">
        <f aca="false">IF(OR(B8913&lt;Rules!$B$2,B8913&gt;Rules!$B$3,ABS(I8913)&gt;Rules!$B$4,OR(B8914&lt;Rules!$B$2,B8914&gt;Rules!$B$3,ABS(I8914)&gt;Rules!$B$4)),1,0)</f>
        <v>0</v>
      </c>
      <c r="K8913" s="6" t="str">
        <f aca="false">IF(F8913=1,COUNTIF($F$2:F8913,1),"")</f>
        <v/>
      </c>
    </row>
    <row r="8914" customFormat="false" ht="15" hidden="false" customHeight="false" outlineLevel="0" collapsed="false">
      <c r="A8914" s="6" t="n">
        <v>69956.618</v>
      </c>
      <c r="B8914" s="6" t="n">
        <v>2.07545787545788</v>
      </c>
      <c r="C8914" s="6" t="n">
        <v>84</v>
      </c>
      <c r="D8914" s="6" t="n">
        <v>-1</v>
      </c>
      <c r="E8914" s="6" t="n">
        <v>2.07838827838828</v>
      </c>
      <c r="F8914" s="6" t="n">
        <v>0</v>
      </c>
      <c r="G8914" s="6" t="n">
        <v>0</v>
      </c>
      <c r="H8914" s="6" t="str">
        <f aca="false">IF(AND(A8914&gt;=Stimuli!$B$2,A8914&lt;=Stimuli!$C$2),Stimuli!$A$2,IF(AND(A8914&gt;=Stimuli!$B$3,A8914&lt;=Stimuli!$C$3),Stimuli!$A$3,IF(AND(A8914&gt;=Stimuli!$B$4,A8914&lt;=Stimuli!$C$4),Stimuli!$A$4,"")))</f>
        <v>02 e.l.f. - Power Grip Styling (30.03s)</v>
      </c>
      <c r="I8914" s="6" t="n">
        <f aca="false">(B8914-B8913)/((A8914-A8913)/1000)</f>
        <v>-0.750183150183148</v>
      </c>
      <c r="J8914" s="6" t="n">
        <f aca="false">IF(OR(B8914&lt;Rules!$B$2,B8914&gt;Rules!$B$3,ABS(I8914)&gt;Rules!$B$4,OR(B8915&lt;Rules!$B$2,B8915&gt;Rules!$B$3,ABS(I8915)&gt;Rules!$B$4)),1,0)</f>
        <v>0</v>
      </c>
      <c r="K8914" s="6" t="str">
        <f aca="false">IF(F8914=1,COUNTIF($F$2:F8914,1),"")</f>
        <v/>
      </c>
    </row>
    <row r="8915" customFormat="false" ht="15" hidden="false" customHeight="false" outlineLevel="0" collapsed="false">
      <c r="A8915" s="6" t="n">
        <v>69964.4305</v>
      </c>
      <c r="B8915" s="6" t="n">
        <v>2.08131868131868</v>
      </c>
      <c r="C8915" s="6" t="n">
        <v>84</v>
      </c>
      <c r="D8915" s="6" t="n">
        <v>-1</v>
      </c>
      <c r="E8915" s="6" t="n">
        <v>2.07838827838828</v>
      </c>
      <c r="F8915" s="6" t="n">
        <v>0</v>
      </c>
      <c r="G8915" s="6" t="n">
        <v>0</v>
      </c>
      <c r="H8915" s="6" t="str">
        <f aca="false">IF(AND(A8915&gt;=Stimuli!$B$2,A8915&lt;=Stimuli!$C$2),Stimuli!$A$2,IF(AND(A8915&gt;=Stimuli!$B$3,A8915&lt;=Stimuli!$C$3),Stimuli!$A$3,IF(AND(A8915&gt;=Stimuli!$B$4,A8915&lt;=Stimuli!$C$4),Stimuli!$A$4,"")))</f>
        <v>02 e.l.f. - Power Grip Styling (30.03s)</v>
      </c>
      <c r="I8915" s="6" t="n">
        <f aca="false">(B8915-B8914)/((A8915-A8914)/1000)</f>
        <v>0.750183150183148</v>
      </c>
      <c r="J8915" s="6" t="n">
        <f aca="false">IF(OR(B8915&lt;Rules!$B$2,B8915&gt;Rules!$B$3,ABS(I8915)&gt;Rules!$B$4,OR(B8916&lt;Rules!$B$2,B8916&gt;Rules!$B$3,ABS(I8916)&gt;Rules!$B$4)),1,0)</f>
        <v>0</v>
      </c>
      <c r="K8915" s="6" t="str">
        <f aca="false">IF(F8915=1,COUNTIF($F$2:F8915,1),"")</f>
        <v/>
      </c>
    </row>
    <row r="8916" customFormat="false" ht="15" hidden="false" customHeight="false" outlineLevel="0" collapsed="false">
      <c r="A8916" s="6" t="n">
        <v>69972.243</v>
      </c>
      <c r="B8916" s="6" t="n">
        <v>2.07545787545788</v>
      </c>
      <c r="C8916" s="6" t="n">
        <v>84</v>
      </c>
      <c r="D8916" s="6" t="n">
        <v>-1</v>
      </c>
      <c r="E8916" s="6" t="n">
        <v>2.07692307692308</v>
      </c>
      <c r="F8916" s="6" t="n">
        <v>0</v>
      </c>
      <c r="G8916" s="6" t="n">
        <v>0</v>
      </c>
      <c r="H8916" s="6" t="str">
        <f aca="false">IF(AND(A8916&gt;=Stimuli!$B$2,A8916&lt;=Stimuli!$C$2),Stimuli!$A$2,IF(AND(A8916&gt;=Stimuli!$B$3,A8916&lt;=Stimuli!$C$3),Stimuli!$A$3,IF(AND(A8916&gt;=Stimuli!$B$4,A8916&lt;=Stimuli!$C$4),Stimuli!$A$4,"")))</f>
        <v>02 e.l.f. - Power Grip Styling (30.03s)</v>
      </c>
      <c r="I8916" s="6" t="n">
        <f aca="false">(B8916-B8915)/((A8916-A8915)/1000)</f>
        <v>-0.750183150183148</v>
      </c>
      <c r="J8916" s="6" t="n">
        <f aca="false">IF(OR(B8916&lt;Rules!$B$2,B8916&gt;Rules!$B$3,ABS(I8916)&gt;Rules!$B$4,OR(B8917&lt;Rules!$B$2,B8917&gt;Rules!$B$3,ABS(I8917)&gt;Rules!$B$4)),1,0)</f>
        <v>0</v>
      </c>
      <c r="K8916" s="6" t="str">
        <f aca="false">IF(F8916=1,COUNTIF($F$2:F8916,1),"")</f>
        <v/>
      </c>
    </row>
    <row r="8917" customFormat="false" ht="15" hidden="false" customHeight="false" outlineLevel="0" collapsed="false">
      <c r="A8917" s="6" t="n">
        <v>69980.0555</v>
      </c>
      <c r="B8917" s="6" t="n">
        <v>2.08131868131868</v>
      </c>
      <c r="C8917" s="6" t="n">
        <v>84</v>
      </c>
      <c r="D8917" s="6" t="n">
        <v>-1</v>
      </c>
      <c r="E8917" s="6" t="n">
        <v>2.07692307692308</v>
      </c>
      <c r="F8917" s="6" t="n">
        <v>0</v>
      </c>
      <c r="G8917" s="6" t="n">
        <v>0</v>
      </c>
      <c r="H8917" s="6" t="str">
        <f aca="false">IF(AND(A8917&gt;=Stimuli!$B$2,A8917&lt;=Stimuli!$C$2),Stimuli!$A$2,IF(AND(A8917&gt;=Stimuli!$B$3,A8917&lt;=Stimuli!$C$3),Stimuli!$A$3,IF(AND(A8917&gt;=Stimuli!$B$4,A8917&lt;=Stimuli!$C$4),Stimuli!$A$4,"")))</f>
        <v>02 e.l.f. - Power Grip Styling (30.03s)</v>
      </c>
      <c r="I8917" s="6" t="n">
        <f aca="false">(B8917-B8916)/((A8917-A8916)/1000)</f>
        <v>0.750183150183148</v>
      </c>
      <c r="J8917" s="6" t="n">
        <f aca="false">IF(OR(B8917&lt;Rules!$B$2,B8917&gt;Rules!$B$3,ABS(I8917)&gt;Rules!$B$4,OR(B8918&lt;Rules!$B$2,B8918&gt;Rules!$B$3,ABS(I8918)&gt;Rules!$B$4)),1,0)</f>
        <v>0</v>
      </c>
      <c r="K8917" s="6" t="str">
        <f aca="false">IF(F8917=1,COUNTIF($F$2:F8917,1),"")</f>
        <v/>
      </c>
    </row>
    <row r="8918" customFormat="false" ht="15" hidden="false" customHeight="false" outlineLevel="0" collapsed="false">
      <c r="A8918" s="6" t="n">
        <v>69987.868</v>
      </c>
      <c r="B8918" s="6" t="n">
        <v>2.07399267399267</v>
      </c>
      <c r="C8918" s="6" t="n">
        <v>84</v>
      </c>
      <c r="D8918" s="6" t="n">
        <v>-1</v>
      </c>
      <c r="E8918" s="6" t="n">
        <v>2.07692307692308</v>
      </c>
      <c r="F8918" s="6" t="n">
        <v>0</v>
      </c>
      <c r="G8918" s="6" t="n">
        <v>0</v>
      </c>
      <c r="H8918" s="6" t="str">
        <f aca="false">IF(AND(A8918&gt;=Stimuli!$B$2,A8918&lt;=Stimuli!$C$2),Stimuli!$A$2,IF(AND(A8918&gt;=Stimuli!$B$3,A8918&lt;=Stimuli!$C$3),Stimuli!$A$3,IF(AND(A8918&gt;=Stimuli!$B$4,A8918&lt;=Stimuli!$C$4),Stimuli!$A$4,"")))</f>
        <v>02 e.l.f. - Power Grip Styling (30.03s)</v>
      </c>
      <c r="I8918" s="6" t="n">
        <f aca="false">(B8918-B8917)/((A8918-A8917)/1000)</f>
        <v>-0.937728937729048</v>
      </c>
      <c r="J8918" s="6" t="n">
        <f aca="false">IF(OR(B8918&lt;Rules!$B$2,B8918&gt;Rules!$B$3,ABS(I8918)&gt;Rules!$B$4,OR(B8919&lt;Rules!$B$2,B8919&gt;Rules!$B$3,ABS(I8919)&gt;Rules!$B$4)),1,0)</f>
        <v>0</v>
      </c>
      <c r="K8918" s="6" t="str">
        <f aca="false">IF(F8918=1,COUNTIF($F$2:F8918,1),"")</f>
        <v/>
      </c>
    </row>
    <row r="8919" customFormat="false" ht="15" hidden="false" customHeight="false" outlineLevel="0" collapsed="false">
      <c r="A8919" s="6" t="n">
        <v>69995.6805</v>
      </c>
      <c r="B8919" s="6" t="n">
        <v>2.08131868131868</v>
      </c>
      <c r="C8919" s="6" t="n">
        <v>84</v>
      </c>
      <c r="D8919" s="6" t="n">
        <v>-1</v>
      </c>
      <c r="E8919" s="6" t="n">
        <v>2.07692307692308</v>
      </c>
      <c r="F8919" s="6" t="n">
        <v>0</v>
      </c>
      <c r="G8919" s="6" t="n">
        <v>0</v>
      </c>
      <c r="H8919" s="6" t="str">
        <f aca="false">IF(AND(A8919&gt;=Stimuli!$B$2,A8919&lt;=Stimuli!$C$2),Stimuli!$A$2,IF(AND(A8919&gt;=Stimuli!$B$3,A8919&lt;=Stimuli!$C$3),Stimuli!$A$3,IF(AND(A8919&gt;=Stimuli!$B$4,A8919&lt;=Stimuli!$C$4),Stimuli!$A$4,"")))</f>
        <v>02 e.l.f. - Power Grip Styling (30.03s)</v>
      </c>
      <c r="I8919" s="6" t="n">
        <f aca="false">(B8919-B8918)/((A8919-A8918)/1000)</f>
        <v>0.937728937729048</v>
      </c>
      <c r="J8919" s="6" t="n">
        <f aca="false">IF(OR(B8919&lt;Rules!$B$2,B8919&gt;Rules!$B$3,ABS(I8919)&gt;Rules!$B$4,OR(B8920&lt;Rules!$B$2,B8920&gt;Rules!$B$3,ABS(I8920)&gt;Rules!$B$4)),1,0)</f>
        <v>0</v>
      </c>
      <c r="K8919" s="6" t="str">
        <f aca="false">IF(F8919=1,COUNTIF($F$2:F8919,1),"")</f>
        <v/>
      </c>
    </row>
    <row r="8920" customFormat="false" ht="15" hidden="false" customHeight="false" outlineLevel="0" collapsed="false">
      <c r="A8920" s="6" t="n">
        <v>70003.493</v>
      </c>
      <c r="B8920" s="6" t="n">
        <v>2.07399267399267</v>
      </c>
      <c r="C8920" s="6" t="n">
        <v>84</v>
      </c>
      <c r="D8920" s="6" t="n">
        <v>-1</v>
      </c>
      <c r="E8920" s="6" t="n">
        <v>2.07692307692308</v>
      </c>
      <c r="F8920" s="6" t="n">
        <v>0</v>
      </c>
      <c r="G8920" s="6" t="n">
        <v>0</v>
      </c>
      <c r="H8920" s="6" t="str">
        <f aca="false">IF(AND(A8920&gt;=Stimuli!$B$2,A8920&lt;=Stimuli!$C$2),Stimuli!$A$2,IF(AND(A8920&gt;=Stimuli!$B$3,A8920&lt;=Stimuli!$C$3),Stimuli!$A$3,IF(AND(A8920&gt;=Stimuli!$B$4,A8920&lt;=Stimuli!$C$4),Stimuli!$A$4,"")))</f>
        <v>02 e.l.f. - Power Grip Styling (30.03s)</v>
      </c>
      <c r="I8920" s="6" t="n">
        <f aca="false">(B8920-B8919)/((A8920-A8919)/1000)</f>
        <v>-0.937728937729048</v>
      </c>
      <c r="J8920" s="6" t="n">
        <f aca="false">IF(OR(B8920&lt;Rules!$B$2,B8920&gt;Rules!$B$3,ABS(I8920)&gt;Rules!$B$4,OR(B8921&lt;Rules!$B$2,B8921&gt;Rules!$B$3,ABS(I8921)&gt;Rules!$B$4)),1,0)</f>
        <v>0</v>
      </c>
      <c r="K8920" s="6" t="str">
        <f aca="false">IF(F8920=1,COUNTIF($F$2:F8920,1),"")</f>
        <v/>
      </c>
    </row>
    <row r="8921" customFormat="false" ht="15" hidden="false" customHeight="false" outlineLevel="0" collapsed="false">
      <c r="A8921" s="6" t="n">
        <v>70011.3055</v>
      </c>
      <c r="B8921" s="6" t="n">
        <v>2.07985347985348</v>
      </c>
      <c r="C8921" s="6" t="n">
        <v>84</v>
      </c>
      <c r="D8921" s="6" t="n">
        <v>-1</v>
      </c>
      <c r="E8921" s="6" t="n">
        <v>2.07692307692308</v>
      </c>
      <c r="F8921" s="6" t="n">
        <v>0</v>
      </c>
      <c r="G8921" s="6" t="n">
        <v>0</v>
      </c>
      <c r="H8921" s="6" t="str">
        <f aca="false">IF(AND(A8921&gt;=Stimuli!$B$2,A8921&lt;=Stimuli!$C$2),Stimuli!$A$2,IF(AND(A8921&gt;=Stimuli!$B$3,A8921&lt;=Stimuli!$C$3),Stimuli!$A$3,IF(AND(A8921&gt;=Stimuli!$B$4,A8921&lt;=Stimuli!$C$4),Stimuli!$A$4,"")))</f>
        <v>02 e.l.f. - Power Grip Styling (30.03s)</v>
      </c>
      <c r="I8921" s="6" t="n">
        <f aca="false">(B8921-B8920)/((A8921-A8920)/1000)</f>
        <v>0.750183150183318</v>
      </c>
      <c r="J8921" s="6" t="n">
        <f aca="false">IF(OR(B8921&lt;Rules!$B$2,B8921&gt;Rules!$B$3,ABS(I8921)&gt;Rules!$B$4,OR(B8922&lt;Rules!$B$2,B8922&gt;Rules!$B$3,ABS(I8922)&gt;Rules!$B$4)),1,0)</f>
        <v>0</v>
      </c>
      <c r="K8921" s="6" t="str">
        <f aca="false">IF(F8921=1,COUNTIF($F$2:F8921,1),"")</f>
        <v/>
      </c>
    </row>
    <row r="8922" customFormat="false" ht="15" hidden="false" customHeight="false" outlineLevel="0" collapsed="false">
      <c r="A8922" s="6" t="n">
        <v>70019.118</v>
      </c>
      <c r="B8922" s="6" t="n">
        <v>2.07399267399267</v>
      </c>
      <c r="C8922" s="6" t="n">
        <v>84</v>
      </c>
      <c r="D8922" s="6" t="n">
        <v>-1</v>
      </c>
      <c r="E8922" s="6" t="n">
        <v>2.07692307692308</v>
      </c>
      <c r="F8922" s="6" t="n">
        <v>0</v>
      </c>
      <c r="G8922" s="6" t="n">
        <v>0</v>
      </c>
      <c r="H8922" s="6" t="str">
        <f aca="false">IF(AND(A8922&gt;=Stimuli!$B$2,A8922&lt;=Stimuli!$C$2),Stimuli!$A$2,IF(AND(A8922&gt;=Stimuli!$B$3,A8922&lt;=Stimuli!$C$3),Stimuli!$A$3,IF(AND(A8922&gt;=Stimuli!$B$4,A8922&lt;=Stimuli!$C$4),Stimuli!$A$4,"")))</f>
        <v>02 e.l.f. - Power Grip Styling (30.03s)</v>
      </c>
      <c r="I8922" s="6" t="n">
        <f aca="false">(B8922-B8921)/((A8922-A8921)/1000)</f>
        <v>-0.750183150183318</v>
      </c>
      <c r="J8922" s="6" t="n">
        <f aca="false">IF(OR(B8922&lt;Rules!$B$2,B8922&gt;Rules!$B$3,ABS(I8922)&gt;Rules!$B$4,OR(B8923&lt;Rules!$B$2,B8923&gt;Rules!$B$3,ABS(I8923)&gt;Rules!$B$4)),1,0)</f>
        <v>0</v>
      </c>
      <c r="K8922" s="6" t="str">
        <f aca="false">IF(F8922=1,COUNTIF($F$2:F8922,1),"")</f>
        <v/>
      </c>
    </row>
    <row r="8923" customFormat="false" ht="15" hidden="false" customHeight="false" outlineLevel="0" collapsed="false">
      <c r="A8923" s="6" t="n">
        <v>70026.9305</v>
      </c>
      <c r="B8923" s="6" t="n">
        <v>2.07838827838828</v>
      </c>
      <c r="C8923" s="6" t="n">
        <v>84</v>
      </c>
      <c r="D8923" s="6" t="n">
        <v>-1</v>
      </c>
      <c r="E8923" s="6" t="n">
        <v>2.07692307692308</v>
      </c>
      <c r="F8923" s="6" t="n">
        <v>0</v>
      </c>
      <c r="G8923" s="6" t="n">
        <v>0</v>
      </c>
      <c r="H8923" s="6" t="str">
        <f aca="false">IF(AND(A8923&gt;=Stimuli!$B$2,A8923&lt;=Stimuli!$C$2),Stimuli!$A$2,IF(AND(A8923&gt;=Stimuli!$B$3,A8923&lt;=Stimuli!$C$3),Stimuli!$A$3,IF(AND(A8923&gt;=Stimuli!$B$4,A8923&lt;=Stimuli!$C$4),Stimuli!$A$4,"")))</f>
        <v>02 e.l.f. - Power Grip Styling (30.03s)</v>
      </c>
      <c r="I8923" s="6" t="n">
        <f aca="false">(B8923-B8922)/((A8923-A8922)/1000)</f>
        <v>0.562637362637474</v>
      </c>
      <c r="J8923" s="6" t="n">
        <f aca="false">IF(OR(B8923&lt;Rules!$B$2,B8923&gt;Rules!$B$3,ABS(I8923)&gt;Rules!$B$4,OR(B8924&lt;Rules!$B$2,B8924&gt;Rules!$B$3,ABS(I8924)&gt;Rules!$B$4)),1,0)</f>
        <v>0</v>
      </c>
      <c r="K8923" s="6" t="str">
        <f aca="false">IF(F8923=1,COUNTIF($F$2:F8923,1),"")</f>
        <v/>
      </c>
    </row>
    <row r="8924" customFormat="false" ht="15" hidden="false" customHeight="false" outlineLevel="0" collapsed="false">
      <c r="A8924" s="6" t="n">
        <v>70034.743</v>
      </c>
      <c r="B8924" s="6" t="n">
        <v>2.07399267399267</v>
      </c>
      <c r="C8924" s="6" t="n">
        <v>84</v>
      </c>
      <c r="D8924" s="6" t="n">
        <v>-1</v>
      </c>
      <c r="E8924" s="6" t="n">
        <v>2.07692307692308</v>
      </c>
      <c r="F8924" s="6" t="n">
        <v>0</v>
      </c>
      <c r="G8924" s="6" t="n">
        <v>0</v>
      </c>
      <c r="H8924" s="6" t="str">
        <f aca="false">IF(AND(A8924&gt;=Stimuli!$B$2,A8924&lt;=Stimuli!$C$2),Stimuli!$A$2,IF(AND(A8924&gt;=Stimuli!$B$3,A8924&lt;=Stimuli!$C$3),Stimuli!$A$3,IF(AND(A8924&gt;=Stimuli!$B$4,A8924&lt;=Stimuli!$C$4),Stimuli!$A$4,"")))</f>
        <v>02 e.l.f. - Power Grip Styling (30.03s)</v>
      </c>
      <c r="I8924" s="6" t="n">
        <f aca="false">(B8924-B8923)/((A8924-A8923)/1000)</f>
        <v>-0.562637362637474</v>
      </c>
      <c r="J8924" s="6" t="n">
        <f aca="false">IF(OR(B8924&lt;Rules!$B$2,B8924&gt;Rules!$B$3,ABS(I8924)&gt;Rules!$B$4,OR(B8925&lt;Rules!$B$2,B8925&gt;Rules!$B$3,ABS(I8925)&gt;Rules!$B$4)),1,0)</f>
        <v>0</v>
      </c>
      <c r="K8924" s="6" t="str">
        <f aca="false">IF(F8924=1,COUNTIF($F$2:F8924,1),"")</f>
        <v/>
      </c>
    </row>
    <row r="8925" customFormat="false" ht="15" hidden="false" customHeight="false" outlineLevel="0" collapsed="false">
      <c r="A8925" s="6" t="n">
        <v>70042.5555</v>
      </c>
      <c r="B8925" s="6" t="n">
        <v>2.07692307692308</v>
      </c>
      <c r="C8925" s="6" t="n">
        <v>84</v>
      </c>
      <c r="D8925" s="6" t="n">
        <v>-1</v>
      </c>
      <c r="E8925" s="6" t="n">
        <v>2.07692307692308</v>
      </c>
      <c r="F8925" s="6" t="n">
        <v>0</v>
      </c>
      <c r="G8925" s="6" t="n">
        <v>0</v>
      </c>
      <c r="H8925" s="6" t="str">
        <f aca="false">IF(AND(A8925&gt;=Stimuli!$B$2,A8925&lt;=Stimuli!$C$2),Stimuli!$A$2,IF(AND(A8925&gt;=Stimuli!$B$3,A8925&lt;=Stimuli!$C$3),Stimuli!$A$3,IF(AND(A8925&gt;=Stimuli!$B$4,A8925&lt;=Stimuli!$C$4),Stimuli!$A$4,"")))</f>
        <v>02 e.l.f. - Power Grip Styling (30.03s)</v>
      </c>
      <c r="I8925" s="6" t="n">
        <f aca="false">(B8925-B8924)/((A8925-A8924)/1000)</f>
        <v>0.375091575091744</v>
      </c>
      <c r="J8925" s="6" t="n">
        <f aca="false">IF(OR(B8925&lt;Rules!$B$2,B8925&gt;Rules!$B$3,ABS(I8925)&gt;Rules!$B$4,OR(B8926&lt;Rules!$B$2,B8926&gt;Rules!$B$3,ABS(I8926)&gt;Rules!$B$4)),1,0)</f>
        <v>0</v>
      </c>
      <c r="K8925" s="6" t="str">
        <f aca="false">IF(F8925=1,COUNTIF($F$2:F8925,1),"")</f>
        <v/>
      </c>
    </row>
    <row r="8926" customFormat="false" ht="15" hidden="false" customHeight="false" outlineLevel="0" collapsed="false">
      <c r="A8926" s="6" t="n">
        <v>70050.368</v>
      </c>
      <c r="B8926" s="6" t="n">
        <v>2.07545787545788</v>
      </c>
      <c r="C8926" s="6" t="n">
        <v>84</v>
      </c>
      <c r="D8926" s="6" t="n">
        <v>-1</v>
      </c>
      <c r="E8926" s="6" t="n">
        <v>2.07692307692308</v>
      </c>
      <c r="F8926" s="6" t="n">
        <v>0</v>
      </c>
      <c r="G8926" s="6" t="n">
        <v>0</v>
      </c>
      <c r="H8926" s="6" t="str">
        <f aca="false">IF(AND(A8926&gt;=Stimuli!$B$2,A8926&lt;=Stimuli!$C$2),Stimuli!$A$2,IF(AND(A8926&gt;=Stimuli!$B$3,A8926&lt;=Stimuli!$C$3),Stimuli!$A$3,IF(AND(A8926&gt;=Stimuli!$B$4,A8926&lt;=Stimuli!$C$4),Stimuli!$A$4,"")))</f>
        <v>02 e.l.f. - Power Grip Styling (30.03s)</v>
      </c>
      <c r="I8926" s="6" t="n">
        <f aca="false">(B8926-B8925)/((A8926-A8925)/1000)</f>
        <v>-0.187545787545844</v>
      </c>
      <c r="J8926" s="6" t="n">
        <f aca="false">IF(OR(B8926&lt;Rules!$B$2,B8926&gt;Rules!$B$3,ABS(I8926)&gt;Rules!$B$4,OR(B8927&lt;Rules!$B$2,B8927&gt;Rules!$B$3,ABS(I8927)&gt;Rules!$B$4)),1,0)</f>
        <v>0</v>
      </c>
      <c r="K8926" s="6" t="str">
        <f aca="false">IF(F8926=1,COUNTIF($F$2:F8926,1),"")</f>
        <v/>
      </c>
    </row>
    <row r="8927" customFormat="false" ht="15" hidden="false" customHeight="false" outlineLevel="0" collapsed="false">
      <c r="A8927" s="6" t="n">
        <v>70058.1805</v>
      </c>
      <c r="B8927" s="6" t="n">
        <v>2.07545787545788</v>
      </c>
      <c r="C8927" s="6" t="n">
        <v>84</v>
      </c>
      <c r="D8927" s="6" t="n">
        <v>-1</v>
      </c>
      <c r="E8927" s="6" t="n">
        <v>2.07692307692308</v>
      </c>
      <c r="F8927" s="6" t="n">
        <v>0</v>
      </c>
      <c r="G8927" s="6" t="n">
        <v>0</v>
      </c>
      <c r="H8927" s="6" t="str">
        <f aca="false">IF(AND(A8927&gt;=Stimuli!$B$2,A8927&lt;=Stimuli!$C$2),Stimuli!$A$2,IF(AND(A8927&gt;=Stimuli!$B$3,A8927&lt;=Stimuli!$C$3),Stimuli!$A$3,IF(AND(A8927&gt;=Stimuli!$B$4,A8927&lt;=Stimuli!$C$4),Stimuli!$A$4,"")))</f>
        <v>02 e.l.f. - Power Grip Styling (30.03s)</v>
      </c>
      <c r="I8927" s="6" t="n">
        <f aca="false">(B8927-B8926)/((A8927-A8926)/1000)</f>
        <v>0</v>
      </c>
      <c r="J8927" s="6" t="n">
        <f aca="false">IF(OR(B8927&lt;Rules!$B$2,B8927&gt;Rules!$B$3,ABS(I8927)&gt;Rules!$B$4,OR(B8928&lt;Rules!$B$2,B8928&gt;Rules!$B$3,ABS(I8928)&gt;Rules!$B$4)),1,0)</f>
        <v>0</v>
      </c>
      <c r="K8927" s="6" t="str">
        <f aca="false">IF(F8927=1,COUNTIF($F$2:F8927,1),"")</f>
        <v/>
      </c>
    </row>
    <row r="8928" customFormat="false" ht="15" hidden="false" customHeight="false" outlineLevel="0" collapsed="false">
      <c r="A8928" s="6" t="n">
        <v>70065.993</v>
      </c>
      <c r="B8928" s="6" t="n">
        <v>2.07692307692308</v>
      </c>
      <c r="C8928" s="6" t="n">
        <v>84</v>
      </c>
      <c r="D8928" s="6" t="n">
        <v>-1</v>
      </c>
      <c r="E8928" s="6" t="n">
        <v>2.07692307692308</v>
      </c>
      <c r="F8928" s="6" t="n">
        <v>0</v>
      </c>
      <c r="G8928" s="6" t="n">
        <v>0</v>
      </c>
      <c r="H8928" s="6" t="str">
        <f aca="false">IF(AND(A8928&gt;=Stimuli!$B$2,A8928&lt;=Stimuli!$C$2),Stimuli!$A$2,IF(AND(A8928&gt;=Stimuli!$B$3,A8928&lt;=Stimuli!$C$3),Stimuli!$A$3,IF(AND(A8928&gt;=Stimuli!$B$4,A8928&lt;=Stimuli!$C$4),Stimuli!$A$4,"")))</f>
        <v>02 e.l.f. - Power Grip Styling (30.03s)</v>
      </c>
      <c r="I8928" s="6" t="n">
        <f aca="false">(B8928-B8927)/((A8928-A8927)/1000)</f>
        <v>0.187545787545844</v>
      </c>
      <c r="J8928" s="6" t="n">
        <f aca="false">IF(OR(B8928&lt;Rules!$B$2,B8928&gt;Rules!$B$3,ABS(I8928)&gt;Rules!$B$4,OR(B8929&lt;Rules!$B$2,B8929&gt;Rules!$B$3,ABS(I8929)&gt;Rules!$B$4)),1,0)</f>
        <v>0</v>
      </c>
      <c r="K8928" s="6" t="str">
        <f aca="false">IF(F8928=1,COUNTIF($F$2:F8928,1),"")</f>
        <v/>
      </c>
    </row>
    <row r="8929" customFormat="false" ht="15" hidden="false" customHeight="false" outlineLevel="0" collapsed="false">
      <c r="A8929" s="6" t="n">
        <v>70073.8055</v>
      </c>
      <c r="B8929" s="6" t="n">
        <v>2.07399267399267</v>
      </c>
      <c r="C8929" s="6" t="n">
        <v>84</v>
      </c>
      <c r="D8929" s="6" t="n">
        <v>-1</v>
      </c>
      <c r="E8929" s="6" t="n">
        <v>2.07545787545788</v>
      </c>
      <c r="F8929" s="6" t="n">
        <v>0</v>
      </c>
      <c r="G8929" s="6" t="n">
        <v>0</v>
      </c>
      <c r="H8929" s="6" t="str">
        <f aca="false">IF(AND(A8929&gt;=Stimuli!$B$2,A8929&lt;=Stimuli!$C$2),Stimuli!$A$2,IF(AND(A8929&gt;=Stimuli!$B$3,A8929&lt;=Stimuli!$C$3),Stimuli!$A$3,IF(AND(A8929&gt;=Stimuli!$B$4,A8929&lt;=Stimuli!$C$4),Stimuli!$A$4,"")))</f>
        <v>02 e.l.f. - Power Grip Styling (30.03s)</v>
      </c>
      <c r="I8929" s="6" t="n">
        <f aca="false">(B8929-B8928)/((A8929-A8928)/1000)</f>
        <v>-0.375091575091744</v>
      </c>
      <c r="J8929" s="6" t="n">
        <f aca="false">IF(OR(B8929&lt;Rules!$B$2,B8929&gt;Rules!$B$3,ABS(I8929)&gt;Rules!$B$4,OR(B8930&lt;Rules!$B$2,B8930&gt;Rules!$B$3,ABS(I8930)&gt;Rules!$B$4)),1,0)</f>
        <v>0</v>
      </c>
      <c r="K8929" s="6" t="str">
        <f aca="false">IF(F8929=1,COUNTIF($F$2:F8929,1),"")</f>
        <v/>
      </c>
    </row>
    <row r="8930" customFormat="false" ht="15" hidden="false" customHeight="false" outlineLevel="0" collapsed="false">
      <c r="A8930" s="6" t="n">
        <v>70081.618</v>
      </c>
      <c r="B8930" s="6" t="n">
        <v>2.07838827838828</v>
      </c>
      <c r="C8930" s="6" t="n">
        <v>84</v>
      </c>
      <c r="D8930" s="6" t="n">
        <v>-1</v>
      </c>
      <c r="E8930" s="6" t="n">
        <v>2.07545787545788</v>
      </c>
      <c r="F8930" s="6" t="n">
        <v>0</v>
      </c>
      <c r="G8930" s="6" t="n">
        <v>0</v>
      </c>
      <c r="H8930" s="6" t="str">
        <f aca="false">IF(AND(A8930&gt;=Stimuli!$B$2,A8930&lt;=Stimuli!$C$2),Stimuli!$A$2,IF(AND(A8930&gt;=Stimuli!$B$3,A8930&lt;=Stimuli!$C$3),Stimuli!$A$3,IF(AND(A8930&gt;=Stimuli!$B$4,A8930&lt;=Stimuli!$C$4),Stimuli!$A$4,"")))</f>
        <v>02 e.l.f. - Power Grip Styling (30.03s)</v>
      </c>
      <c r="I8930" s="6" t="n">
        <f aca="false">(B8930-B8929)/((A8930-A8929)/1000)</f>
        <v>0.562637362637474</v>
      </c>
      <c r="J8930" s="6" t="n">
        <f aca="false">IF(OR(B8930&lt;Rules!$B$2,B8930&gt;Rules!$B$3,ABS(I8930)&gt;Rules!$B$4,OR(B8931&lt;Rules!$B$2,B8931&gt;Rules!$B$3,ABS(I8931)&gt;Rules!$B$4)),1,0)</f>
        <v>0</v>
      </c>
      <c r="K8930" s="6" t="str">
        <f aca="false">IF(F8930=1,COUNTIF($F$2:F8930,1),"")</f>
        <v/>
      </c>
    </row>
    <row r="8931" customFormat="false" ht="15" hidden="false" customHeight="false" outlineLevel="0" collapsed="false">
      <c r="A8931" s="6" t="n">
        <v>70089.4305</v>
      </c>
      <c r="B8931" s="6" t="n">
        <v>2.07252747252747</v>
      </c>
      <c r="C8931" s="6" t="n">
        <v>84</v>
      </c>
      <c r="D8931" s="6" t="n">
        <v>-1</v>
      </c>
      <c r="E8931" s="6" t="n">
        <v>2.07545787545788</v>
      </c>
      <c r="F8931" s="6" t="n">
        <v>0</v>
      </c>
      <c r="G8931" s="6" t="n">
        <v>0</v>
      </c>
      <c r="H8931" s="6" t="str">
        <f aca="false">IF(AND(A8931&gt;=Stimuli!$B$2,A8931&lt;=Stimuli!$C$2),Stimuli!$A$2,IF(AND(A8931&gt;=Stimuli!$B$3,A8931&lt;=Stimuli!$C$3),Stimuli!$A$3,IF(AND(A8931&gt;=Stimuli!$B$4,A8931&lt;=Stimuli!$C$4),Stimuli!$A$4,"")))</f>
        <v>02 e.l.f. - Power Grip Styling (30.03s)</v>
      </c>
      <c r="I8931" s="6" t="n">
        <f aca="false">(B8931-B8930)/((A8931-A8930)/1000)</f>
        <v>-0.750183150183204</v>
      </c>
      <c r="J8931" s="6" t="n">
        <f aca="false">IF(OR(B8931&lt;Rules!$B$2,B8931&gt;Rules!$B$3,ABS(I8931)&gt;Rules!$B$4,OR(B8932&lt;Rules!$B$2,B8932&gt;Rules!$B$3,ABS(I8932)&gt;Rules!$B$4)),1,0)</f>
        <v>0</v>
      </c>
      <c r="K8931" s="6" t="str">
        <f aca="false">IF(F8931=1,COUNTIF($F$2:F8931,1),"")</f>
        <v/>
      </c>
    </row>
    <row r="8932" customFormat="false" ht="15" hidden="false" customHeight="false" outlineLevel="0" collapsed="false">
      <c r="A8932" s="6" t="n">
        <v>70097.243</v>
      </c>
      <c r="B8932" s="6" t="n">
        <v>2.07985347985348</v>
      </c>
      <c r="C8932" s="6" t="n">
        <v>84</v>
      </c>
      <c r="D8932" s="6" t="n">
        <v>-1</v>
      </c>
      <c r="E8932" s="6" t="n">
        <v>2.07545787545788</v>
      </c>
      <c r="F8932" s="6" t="n">
        <v>0</v>
      </c>
      <c r="G8932" s="6" t="n">
        <v>0</v>
      </c>
      <c r="H8932" s="6" t="str">
        <f aca="false">IF(AND(A8932&gt;=Stimuli!$B$2,A8932&lt;=Stimuli!$C$2),Stimuli!$A$2,IF(AND(A8932&gt;=Stimuli!$B$3,A8932&lt;=Stimuli!$C$3),Stimuli!$A$3,IF(AND(A8932&gt;=Stimuli!$B$4,A8932&lt;=Stimuli!$C$4),Stimuli!$A$4,"")))</f>
        <v>02 e.l.f. - Power Grip Styling (30.03s)</v>
      </c>
      <c r="I8932" s="6" t="n">
        <f aca="false">(B8932-B8931)/((A8932-A8931)/1000)</f>
        <v>0.937728937729048</v>
      </c>
      <c r="J8932" s="6" t="n">
        <f aca="false">IF(OR(B8932&lt;Rules!$B$2,B8932&gt;Rules!$B$3,ABS(I8932)&gt;Rules!$B$4,OR(B8933&lt;Rules!$B$2,B8933&gt;Rules!$B$3,ABS(I8933)&gt;Rules!$B$4)),1,0)</f>
        <v>0</v>
      </c>
      <c r="K8932" s="6" t="str">
        <f aca="false">IF(F8932=1,COUNTIF($F$2:F8932,1),"")</f>
        <v/>
      </c>
    </row>
    <row r="8933" customFormat="false" ht="15" hidden="false" customHeight="false" outlineLevel="0" collapsed="false">
      <c r="A8933" s="6" t="n">
        <v>70105.0555</v>
      </c>
      <c r="B8933" s="6" t="n">
        <v>2.07252747252747</v>
      </c>
      <c r="C8933" s="6" t="n">
        <v>84</v>
      </c>
      <c r="D8933" s="6" t="n">
        <v>-1</v>
      </c>
      <c r="E8933" s="6" t="n">
        <v>2.07545787545788</v>
      </c>
      <c r="F8933" s="6" t="n">
        <v>0</v>
      </c>
      <c r="G8933" s="6" t="n">
        <v>0</v>
      </c>
      <c r="H8933" s="6" t="str">
        <f aca="false">IF(AND(A8933&gt;=Stimuli!$B$2,A8933&lt;=Stimuli!$C$2),Stimuli!$A$2,IF(AND(A8933&gt;=Stimuli!$B$3,A8933&lt;=Stimuli!$C$3),Stimuli!$A$3,IF(AND(A8933&gt;=Stimuli!$B$4,A8933&lt;=Stimuli!$C$4),Stimuli!$A$4,"")))</f>
        <v>02 e.l.f. - Power Grip Styling (30.03s)</v>
      </c>
      <c r="I8933" s="6" t="n">
        <f aca="false">(B8933-B8932)/((A8933-A8932)/1000)</f>
        <v>-0.937728937729048</v>
      </c>
      <c r="J8933" s="6" t="n">
        <f aca="false">IF(OR(B8933&lt;Rules!$B$2,B8933&gt;Rules!$B$3,ABS(I8933)&gt;Rules!$B$4,OR(B8934&lt;Rules!$B$2,B8934&gt;Rules!$B$3,ABS(I8934)&gt;Rules!$B$4)),1,0)</f>
        <v>0</v>
      </c>
      <c r="K8933" s="6" t="str">
        <f aca="false">IF(F8933=1,COUNTIF($F$2:F8933,1),"")</f>
        <v/>
      </c>
    </row>
    <row r="8934" customFormat="false" ht="15" hidden="false" customHeight="false" outlineLevel="0" collapsed="false">
      <c r="A8934" s="6" t="n">
        <v>70112.868</v>
      </c>
      <c r="B8934" s="6" t="n">
        <v>2.07985347985348</v>
      </c>
      <c r="C8934" s="6" t="n">
        <v>84</v>
      </c>
      <c r="D8934" s="6" t="n">
        <v>-1</v>
      </c>
      <c r="E8934" s="6" t="n">
        <v>2.07545787545788</v>
      </c>
      <c r="F8934" s="6" t="n">
        <v>0</v>
      </c>
      <c r="G8934" s="6" t="n">
        <v>0</v>
      </c>
      <c r="H8934" s="6" t="str">
        <f aca="false">IF(AND(A8934&gt;=Stimuli!$B$2,A8934&lt;=Stimuli!$C$2),Stimuli!$A$2,IF(AND(A8934&gt;=Stimuli!$B$3,A8934&lt;=Stimuli!$C$3),Stimuli!$A$3,IF(AND(A8934&gt;=Stimuli!$B$4,A8934&lt;=Stimuli!$C$4),Stimuli!$A$4,"")))</f>
        <v>02 e.l.f. - Power Grip Styling (30.03s)</v>
      </c>
      <c r="I8934" s="6" t="n">
        <f aca="false">(B8934-B8933)/((A8934-A8933)/1000)</f>
        <v>0.937728937729048</v>
      </c>
      <c r="J8934" s="6" t="n">
        <f aca="false">IF(OR(B8934&lt;Rules!$B$2,B8934&gt;Rules!$B$3,ABS(I8934)&gt;Rules!$B$4,OR(B8935&lt;Rules!$B$2,B8935&gt;Rules!$B$3,ABS(I8935)&gt;Rules!$B$4)),1,0)</f>
        <v>0</v>
      </c>
      <c r="K8934" s="6" t="str">
        <f aca="false">IF(F8934=1,COUNTIF($F$2:F8934,1),"")</f>
        <v/>
      </c>
    </row>
    <row r="8935" customFormat="false" ht="15" hidden="false" customHeight="false" outlineLevel="0" collapsed="false">
      <c r="A8935" s="6" t="n">
        <v>70120.6805</v>
      </c>
      <c r="B8935" s="6" t="n">
        <v>2.07106227106227</v>
      </c>
      <c r="C8935" s="6" t="n">
        <v>84</v>
      </c>
      <c r="D8935" s="6" t="n">
        <v>-1</v>
      </c>
      <c r="E8935" s="6" t="n">
        <v>2.07545787545788</v>
      </c>
      <c r="F8935" s="6" t="n">
        <v>0</v>
      </c>
      <c r="G8935" s="6" t="n">
        <v>0</v>
      </c>
      <c r="H8935" s="6" t="str">
        <f aca="false">IF(AND(A8935&gt;=Stimuli!$B$2,A8935&lt;=Stimuli!$C$2),Stimuli!$A$2,IF(AND(A8935&gt;=Stimuli!$B$3,A8935&lt;=Stimuli!$C$3),Stimuli!$A$3,IF(AND(A8935&gt;=Stimuli!$B$4,A8935&lt;=Stimuli!$C$4),Stimuli!$A$4,"")))</f>
        <v>02 e.l.f. - Power Grip Styling (30.03s)</v>
      </c>
      <c r="I8935" s="6" t="n">
        <f aca="false">(B8935-B8934)/((A8935-A8934)/1000)</f>
        <v>-1.12527472527461</v>
      </c>
      <c r="J8935" s="6" t="n">
        <f aca="false">IF(OR(B8935&lt;Rules!$B$2,B8935&gt;Rules!$B$3,ABS(I8935)&gt;Rules!$B$4,OR(B8936&lt;Rules!$B$2,B8936&gt;Rules!$B$3,ABS(I8936)&gt;Rules!$B$4)),1,0)</f>
        <v>0</v>
      </c>
      <c r="K8935" s="6" t="str">
        <f aca="false">IF(F8935=1,COUNTIF($F$2:F8935,1),"")</f>
        <v/>
      </c>
    </row>
    <row r="8936" customFormat="false" ht="15" hidden="false" customHeight="false" outlineLevel="0" collapsed="false">
      <c r="A8936" s="6" t="n">
        <v>70128.493</v>
      </c>
      <c r="B8936" s="6" t="n">
        <v>2.07838827838828</v>
      </c>
      <c r="C8936" s="6" t="n">
        <v>84</v>
      </c>
      <c r="D8936" s="6" t="n">
        <v>-1</v>
      </c>
      <c r="E8936" s="6" t="n">
        <v>2.07545787545788</v>
      </c>
      <c r="F8936" s="6" t="n">
        <v>0</v>
      </c>
      <c r="G8936" s="6" t="n">
        <v>0</v>
      </c>
      <c r="H8936" s="6" t="str">
        <f aca="false">IF(AND(A8936&gt;=Stimuli!$B$2,A8936&lt;=Stimuli!$C$2),Stimuli!$A$2,IF(AND(A8936&gt;=Stimuli!$B$3,A8936&lt;=Stimuli!$C$3),Stimuli!$A$3,IF(AND(A8936&gt;=Stimuli!$B$4,A8936&lt;=Stimuli!$C$4),Stimuli!$A$4,"")))</f>
        <v>02 e.l.f. - Power Grip Styling (30.03s)</v>
      </c>
      <c r="I8936" s="6" t="n">
        <f aca="false">(B8936-B8935)/((A8936-A8935)/1000)</f>
        <v>0.937728937728764</v>
      </c>
      <c r="J8936" s="6" t="n">
        <f aca="false">IF(OR(B8936&lt;Rules!$B$2,B8936&gt;Rules!$B$3,ABS(I8936)&gt;Rules!$B$4,OR(B8937&lt;Rules!$B$2,B8937&gt;Rules!$B$3,ABS(I8937)&gt;Rules!$B$4)),1,0)</f>
        <v>0</v>
      </c>
      <c r="K8936" s="6" t="str">
        <f aca="false">IF(F8936=1,COUNTIF($F$2:F8936,1),"")</f>
        <v/>
      </c>
    </row>
    <row r="8937" customFormat="false" ht="15" hidden="false" customHeight="false" outlineLevel="0" collapsed="false">
      <c r="A8937" s="6" t="n">
        <v>70136.3055</v>
      </c>
      <c r="B8937" s="6" t="n">
        <v>2.07106227106227</v>
      </c>
      <c r="C8937" s="6" t="n">
        <v>84</v>
      </c>
      <c r="D8937" s="6" t="n">
        <v>-1</v>
      </c>
      <c r="E8937" s="6" t="n">
        <v>2.07545787545788</v>
      </c>
      <c r="F8937" s="6" t="n">
        <v>0</v>
      </c>
      <c r="G8937" s="6" t="n">
        <v>0</v>
      </c>
      <c r="H8937" s="6" t="str">
        <f aca="false">IF(AND(A8937&gt;=Stimuli!$B$2,A8937&lt;=Stimuli!$C$2),Stimuli!$A$2,IF(AND(A8937&gt;=Stimuli!$B$3,A8937&lt;=Stimuli!$C$3),Stimuli!$A$3,IF(AND(A8937&gt;=Stimuli!$B$4,A8937&lt;=Stimuli!$C$4),Stimuli!$A$4,"")))</f>
        <v>02 e.l.f. - Power Grip Styling (30.03s)</v>
      </c>
      <c r="I8937" s="6" t="n">
        <f aca="false">(B8937-B8936)/((A8937-A8936)/1000)</f>
        <v>-0.937728937728764</v>
      </c>
      <c r="J8937" s="6" t="n">
        <f aca="false">IF(OR(B8937&lt;Rules!$B$2,B8937&gt;Rules!$B$3,ABS(I8937)&gt;Rules!$B$4,OR(B8938&lt;Rules!$B$2,B8938&gt;Rules!$B$3,ABS(I8938)&gt;Rules!$B$4)),1,0)</f>
        <v>0</v>
      </c>
      <c r="K8937" s="6" t="str">
        <f aca="false">IF(F8937=1,COUNTIF($F$2:F8937,1),"")</f>
        <v/>
      </c>
    </row>
    <row r="8938" customFormat="false" ht="15" hidden="false" customHeight="false" outlineLevel="0" collapsed="false">
      <c r="A8938" s="6" t="n">
        <v>70144.118</v>
      </c>
      <c r="B8938" s="6" t="n">
        <v>2.07692307692308</v>
      </c>
      <c r="C8938" s="6" t="n">
        <v>84</v>
      </c>
      <c r="D8938" s="6" t="n">
        <v>-1</v>
      </c>
      <c r="E8938" s="6" t="n">
        <v>2.07545787545788</v>
      </c>
      <c r="F8938" s="6" t="n">
        <v>0</v>
      </c>
      <c r="G8938" s="6" t="n">
        <v>0</v>
      </c>
      <c r="H8938" s="6" t="str">
        <f aca="false">IF(AND(A8938&gt;=Stimuli!$B$2,A8938&lt;=Stimuli!$C$2),Stimuli!$A$2,IF(AND(A8938&gt;=Stimuli!$B$3,A8938&lt;=Stimuli!$C$3),Stimuli!$A$3,IF(AND(A8938&gt;=Stimuli!$B$4,A8938&lt;=Stimuli!$C$4),Stimuli!$A$4,"")))</f>
        <v>02 e.l.f. - Power Grip Styling (30.03s)</v>
      </c>
      <c r="I8938" s="6" t="n">
        <f aca="false">(B8938-B8937)/((A8938-A8937)/1000)</f>
        <v>0.750183150183034</v>
      </c>
      <c r="J8938" s="6" t="n">
        <f aca="false">IF(OR(B8938&lt;Rules!$B$2,B8938&gt;Rules!$B$3,ABS(I8938)&gt;Rules!$B$4,OR(B8939&lt;Rules!$B$2,B8939&gt;Rules!$B$3,ABS(I8939)&gt;Rules!$B$4)),1,0)</f>
        <v>0</v>
      </c>
      <c r="K8938" s="6" t="str">
        <f aca="false">IF(F8938=1,COUNTIF($F$2:F8938,1),"")</f>
        <v/>
      </c>
    </row>
    <row r="8939" customFormat="false" ht="15" hidden="false" customHeight="false" outlineLevel="0" collapsed="false">
      <c r="A8939" s="6" t="n">
        <v>70151.9305</v>
      </c>
      <c r="B8939" s="6" t="n">
        <v>2.07106227106227</v>
      </c>
      <c r="C8939" s="6" t="n">
        <v>84</v>
      </c>
      <c r="D8939" s="6" t="n">
        <v>-1</v>
      </c>
      <c r="E8939" s="6" t="n">
        <v>2.07399267399267</v>
      </c>
      <c r="F8939" s="6" t="n">
        <v>0</v>
      </c>
      <c r="G8939" s="6" t="n">
        <v>0</v>
      </c>
      <c r="H8939" s="6" t="str">
        <f aca="false">IF(AND(A8939&gt;=Stimuli!$B$2,A8939&lt;=Stimuli!$C$2),Stimuli!$A$2,IF(AND(A8939&gt;=Stimuli!$B$3,A8939&lt;=Stimuli!$C$3),Stimuli!$A$3,IF(AND(A8939&gt;=Stimuli!$B$4,A8939&lt;=Stimuli!$C$4),Stimuli!$A$4,"")))</f>
        <v>02 e.l.f. - Power Grip Styling (30.03s)</v>
      </c>
      <c r="I8939" s="6" t="n">
        <f aca="false">(B8939-B8938)/((A8939-A8938)/1000)</f>
        <v>-0.750183150183034</v>
      </c>
      <c r="J8939" s="6" t="n">
        <f aca="false">IF(OR(B8939&lt;Rules!$B$2,B8939&gt;Rules!$B$3,ABS(I8939)&gt;Rules!$B$4,OR(B8940&lt;Rules!$B$2,B8940&gt;Rules!$B$3,ABS(I8940)&gt;Rules!$B$4)),1,0)</f>
        <v>0</v>
      </c>
      <c r="K8939" s="6" t="str">
        <f aca="false">IF(F8939=1,COUNTIF($F$2:F8939,1),"")</f>
        <v/>
      </c>
    </row>
    <row r="8940" customFormat="false" ht="15" hidden="false" customHeight="false" outlineLevel="0" collapsed="false">
      <c r="A8940" s="6" t="n">
        <v>70159.743</v>
      </c>
      <c r="B8940" s="6" t="n">
        <v>2.07545787545788</v>
      </c>
      <c r="C8940" s="6" t="n">
        <v>84</v>
      </c>
      <c r="D8940" s="6" t="n">
        <v>-1</v>
      </c>
      <c r="E8940" s="6" t="n">
        <v>2.07399267399267</v>
      </c>
      <c r="F8940" s="6" t="n">
        <v>0</v>
      </c>
      <c r="G8940" s="6" t="n">
        <v>0</v>
      </c>
      <c r="H8940" s="6" t="str">
        <f aca="false">IF(AND(A8940&gt;=Stimuli!$B$2,A8940&lt;=Stimuli!$C$2),Stimuli!$A$2,IF(AND(A8940&gt;=Stimuli!$B$3,A8940&lt;=Stimuli!$C$3),Stimuli!$A$3,IF(AND(A8940&gt;=Stimuli!$B$4,A8940&lt;=Stimuli!$C$4),Stimuli!$A$4,"")))</f>
        <v>02 e.l.f. - Power Grip Styling (30.03s)</v>
      </c>
      <c r="I8940" s="6" t="n">
        <f aca="false">(B8940-B8939)/((A8940-A8939)/1000)</f>
        <v>0.56263736263719</v>
      </c>
      <c r="J8940" s="6" t="n">
        <f aca="false">IF(OR(B8940&lt;Rules!$B$2,B8940&gt;Rules!$B$3,ABS(I8940)&gt;Rules!$B$4,OR(B8941&lt;Rules!$B$2,B8941&gt;Rules!$B$3,ABS(I8941)&gt;Rules!$B$4)),1,0)</f>
        <v>0</v>
      </c>
      <c r="K8940" s="6" t="str">
        <f aca="false">IF(F8940=1,COUNTIF($F$2:F8940,1),"")</f>
        <v/>
      </c>
    </row>
    <row r="8941" customFormat="false" ht="15" hidden="false" customHeight="false" outlineLevel="0" collapsed="false">
      <c r="A8941" s="6" t="n">
        <v>70167.5555</v>
      </c>
      <c r="B8941" s="6" t="n">
        <v>2.07252747252747</v>
      </c>
      <c r="C8941" s="6" t="n">
        <v>84</v>
      </c>
      <c r="D8941" s="6" t="n">
        <v>-1</v>
      </c>
      <c r="E8941" s="6" t="n">
        <v>2.07399267399267</v>
      </c>
      <c r="F8941" s="6" t="n">
        <v>0</v>
      </c>
      <c r="G8941" s="6" t="n">
        <v>0</v>
      </c>
      <c r="H8941" s="6" t="str">
        <f aca="false">IF(AND(A8941&gt;=Stimuli!$B$2,A8941&lt;=Stimuli!$C$2),Stimuli!$A$2,IF(AND(A8941&gt;=Stimuli!$B$3,A8941&lt;=Stimuli!$C$3),Stimuli!$A$3,IF(AND(A8941&gt;=Stimuli!$B$4,A8941&lt;=Stimuli!$C$4),Stimuli!$A$4,"")))</f>
        <v>02 e.l.f. - Power Grip Styling (30.03s)</v>
      </c>
      <c r="I8941" s="6" t="n">
        <f aca="false">(B8941-B8940)/((A8941-A8940)/1000)</f>
        <v>-0.375091575091631</v>
      </c>
      <c r="J8941" s="6" t="n">
        <f aca="false">IF(OR(B8941&lt;Rules!$B$2,B8941&gt;Rules!$B$3,ABS(I8941)&gt;Rules!$B$4,OR(B8942&lt;Rules!$B$2,B8942&gt;Rules!$B$3,ABS(I8942)&gt;Rules!$B$4)),1,0)</f>
        <v>0</v>
      </c>
      <c r="K8941" s="6" t="str">
        <f aca="false">IF(F8941=1,COUNTIF($F$2:F8941,1),"")</f>
        <v/>
      </c>
    </row>
    <row r="8942" customFormat="false" ht="15" hidden="false" customHeight="false" outlineLevel="0" collapsed="false">
      <c r="A8942" s="6" t="n">
        <v>70175.368</v>
      </c>
      <c r="B8942" s="6" t="n">
        <v>2.07399267399267</v>
      </c>
      <c r="C8942" s="6" t="n">
        <v>84</v>
      </c>
      <c r="D8942" s="6" t="n">
        <v>-1</v>
      </c>
      <c r="E8942" s="6" t="n">
        <v>2.07399267399267</v>
      </c>
      <c r="F8942" s="6" t="n">
        <v>0</v>
      </c>
      <c r="G8942" s="6" t="n">
        <v>0</v>
      </c>
      <c r="H8942" s="6" t="str">
        <f aca="false">IF(AND(A8942&gt;=Stimuli!$B$2,A8942&lt;=Stimuli!$C$2),Stimuli!$A$2,IF(AND(A8942&gt;=Stimuli!$B$3,A8942&lt;=Stimuli!$C$3),Stimuli!$A$3,IF(AND(A8942&gt;=Stimuli!$B$4,A8942&lt;=Stimuli!$C$4),Stimuli!$A$4,"")))</f>
        <v>02 e.l.f. - Power Grip Styling (30.03s)</v>
      </c>
      <c r="I8942" s="6" t="n">
        <f aca="false">(B8942-B8941)/((A8942-A8941)/1000)</f>
        <v>0.18754578754573</v>
      </c>
      <c r="J8942" s="6" t="n">
        <f aca="false">IF(OR(B8942&lt;Rules!$B$2,B8942&gt;Rules!$B$3,ABS(I8942)&gt;Rules!$B$4,OR(B8943&lt;Rules!$B$2,B8943&gt;Rules!$B$3,ABS(I8943)&gt;Rules!$B$4)),1,0)</f>
        <v>0</v>
      </c>
      <c r="K8942" s="6" t="str">
        <f aca="false">IF(F8942=1,COUNTIF($F$2:F8942,1),"")</f>
        <v/>
      </c>
    </row>
    <row r="8943" customFormat="false" ht="15" hidden="false" customHeight="false" outlineLevel="0" collapsed="false">
      <c r="A8943" s="6" t="n">
        <v>70183.1805</v>
      </c>
      <c r="B8943" s="6" t="n">
        <v>2.07399267399267</v>
      </c>
      <c r="C8943" s="6" t="n">
        <v>84</v>
      </c>
      <c r="D8943" s="6" t="n">
        <v>-1</v>
      </c>
      <c r="E8943" s="6" t="n">
        <v>2.07399267399267</v>
      </c>
      <c r="F8943" s="6" t="n">
        <v>0</v>
      </c>
      <c r="G8943" s="6" t="n">
        <v>0</v>
      </c>
      <c r="H8943" s="6" t="str">
        <f aca="false">IF(AND(A8943&gt;=Stimuli!$B$2,A8943&lt;=Stimuli!$C$2),Stimuli!$A$2,IF(AND(A8943&gt;=Stimuli!$B$3,A8943&lt;=Stimuli!$C$3),Stimuli!$A$3,IF(AND(A8943&gt;=Stimuli!$B$4,A8943&lt;=Stimuli!$C$4),Stimuli!$A$4,"")))</f>
        <v>02 e.l.f. - Power Grip Styling (30.03s)</v>
      </c>
      <c r="I8943" s="6" t="n">
        <f aca="false">(B8943-B8942)/((A8943-A8942)/1000)</f>
        <v>0</v>
      </c>
      <c r="J8943" s="6" t="n">
        <f aca="false">IF(OR(B8943&lt;Rules!$B$2,B8943&gt;Rules!$B$3,ABS(I8943)&gt;Rules!$B$4,OR(B8944&lt;Rules!$B$2,B8944&gt;Rules!$B$3,ABS(I8944)&gt;Rules!$B$4)),1,0)</f>
        <v>0</v>
      </c>
      <c r="K8943" s="6" t="str">
        <f aca="false">IF(F8943=1,COUNTIF($F$2:F8943,1),"")</f>
        <v/>
      </c>
    </row>
    <row r="8944" customFormat="false" ht="15" hidden="false" customHeight="false" outlineLevel="0" collapsed="false">
      <c r="A8944" s="6" t="n">
        <v>70190.993</v>
      </c>
      <c r="B8944" s="6" t="n">
        <v>2.07252747252747</v>
      </c>
      <c r="C8944" s="6" t="n">
        <v>84</v>
      </c>
      <c r="D8944" s="6" t="n">
        <v>-1</v>
      </c>
      <c r="E8944" s="6" t="n">
        <v>2.07399267399267</v>
      </c>
      <c r="F8944" s="6" t="n">
        <v>0</v>
      </c>
      <c r="G8944" s="6" t="n">
        <v>0</v>
      </c>
      <c r="H8944" s="6" t="str">
        <f aca="false">IF(AND(A8944&gt;=Stimuli!$B$2,A8944&lt;=Stimuli!$C$2),Stimuli!$A$2,IF(AND(A8944&gt;=Stimuli!$B$3,A8944&lt;=Stimuli!$C$3),Stimuli!$A$3,IF(AND(A8944&gt;=Stimuli!$B$4,A8944&lt;=Stimuli!$C$4),Stimuli!$A$4,"")))</f>
        <v>02 e.l.f. - Power Grip Styling (30.03s)</v>
      </c>
      <c r="I8944" s="6" t="n">
        <f aca="false">(B8944-B8943)/((A8944-A8943)/1000)</f>
        <v>-0.18754578754573</v>
      </c>
      <c r="J8944" s="6" t="n">
        <f aca="false">IF(OR(B8944&lt;Rules!$B$2,B8944&gt;Rules!$B$3,ABS(I8944)&gt;Rules!$B$4,OR(B8945&lt;Rules!$B$2,B8945&gt;Rules!$B$3,ABS(I8945)&gt;Rules!$B$4)),1,0)</f>
        <v>0</v>
      </c>
      <c r="K8944" s="6" t="str">
        <f aca="false">IF(F8944=1,COUNTIF($F$2:F8944,1),"")</f>
        <v/>
      </c>
    </row>
    <row r="8945" customFormat="false" ht="15" hidden="false" customHeight="false" outlineLevel="0" collapsed="false">
      <c r="A8945" s="6" t="n">
        <v>70198.8055</v>
      </c>
      <c r="B8945" s="6" t="n">
        <v>2.07692307692308</v>
      </c>
      <c r="C8945" s="6" t="n">
        <v>84</v>
      </c>
      <c r="D8945" s="6" t="n">
        <v>-1</v>
      </c>
      <c r="E8945" s="6" t="n">
        <v>2.07399267399267</v>
      </c>
      <c r="F8945" s="6" t="n">
        <v>0</v>
      </c>
      <c r="G8945" s="6" t="n">
        <v>0</v>
      </c>
      <c r="H8945" s="6" t="str">
        <f aca="false">IF(AND(A8945&gt;=Stimuli!$B$2,A8945&lt;=Stimuli!$C$2),Stimuli!$A$2,IF(AND(A8945&gt;=Stimuli!$B$3,A8945&lt;=Stimuli!$C$3),Stimuli!$A$3,IF(AND(A8945&gt;=Stimuli!$B$4,A8945&lt;=Stimuli!$C$4),Stimuli!$A$4,"")))</f>
        <v>02 e.l.f. - Power Grip Styling (30.03s)</v>
      </c>
      <c r="I8945" s="6" t="n">
        <f aca="false">(B8945-B8944)/((A8945-A8944)/1000)</f>
        <v>0.562637362637474</v>
      </c>
      <c r="J8945" s="6" t="n">
        <f aca="false">IF(OR(B8945&lt;Rules!$B$2,B8945&gt;Rules!$B$3,ABS(I8945)&gt;Rules!$B$4,OR(B8946&lt;Rules!$B$2,B8946&gt;Rules!$B$3,ABS(I8946)&gt;Rules!$B$4)),1,0)</f>
        <v>0</v>
      </c>
      <c r="K8945" s="6" t="str">
        <f aca="false">IF(F8945=1,COUNTIF($F$2:F8945,1),"")</f>
        <v/>
      </c>
    </row>
    <row r="8946" customFormat="false" ht="15" hidden="false" customHeight="false" outlineLevel="0" collapsed="false">
      <c r="A8946" s="6" t="n">
        <v>70206.618</v>
      </c>
      <c r="B8946" s="6" t="n">
        <v>2.07106227106227</v>
      </c>
      <c r="C8946" s="6" t="n">
        <v>84</v>
      </c>
      <c r="D8946" s="6" t="n">
        <v>-1</v>
      </c>
      <c r="E8946" s="6" t="n">
        <v>2.07399267399267</v>
      </c>
      <c r="F8946" s="6" t="n">
        <v>0</v>
      </c>
      <c r="G8946" s="6" t="n">
        <v>0</v>
      </c>
      <c r="H8946" s="6" t="str">
        <f aca="false">IF(AND(A8946&gt;=Stimuli!$B$2,A8946&lt;=Stimuli!$C$2),Stimuli!$A$2,IF(AND(A8946&gt;=Stimuli!$B$3,A8946&lt;=Stimuli!$C$3),Stimuli!$A$3,IF(AND(A8946&gt;=Stimuli!$B$4,A8946&lt;=Stimuli!$C$4),Stimuli!$A$4,"")))</f>
        <v>02 e.l.f. - Power Grip Styling (30.03s)</v>
      </c>
      <c r="I8946" s="6" t="n">
        <f aca="false">(B8946-B8945)/((A8946-A8945)/1000)</f>
        <v>-0.750183150183034</v>
      </c>
      <c r="J8946" s="6" t="n">
        <f aca="false">IF(OR(B8946&lt;Rules!$B$2,B8946&gt;Rules!$B$3,ABS(I8946)&gt;Rules!$B$4,OR(B8947&lt;Rules!$B$2,B8947&gt;Rules!$B$3,ABS(I8947)&gt;Rules!$B$4)),1,0)</f>
        <v>0</v>
      </c>
      <c r="K8946" s="6" t="str">
        <f aca="false">IF(F8946=1,COUNTIF($F$2:F8946,1),"")</f>
        <v/>
      </c>
    </row>
    <row r="8947" customFormat="false" ht="15" hidden="false" customHeight="false" outlineLevel="0" collapsed="false">
      <c r="A8947" s="6" t="n">
        <v>70214.4305</v>
      </c>
      <c r="B8947" s="6" t="n">
        <v>2.07692307692308</v>
      </c>
      <c r="C8947" s="6" t="n">
        <v>84</v>
      </c>
      <c r="D8947" s="6" t="n">
        <v>-1</v>
      </c>
      <c r="E8947" s="6" t="n">
        <v>2.07399267399267</v>
      </c>
      <c r="F8947" s="6" t="n">
        <v>0</v>
      </c>
      <c r="G8947" s="6" t="n">
        <v>0</v>
      </c>
      <c r="H8947" s="6" t="str">
        <f aca="false">IF(AND(A8947&gt;=Stimuli!$B$2,A8947&lt;=Stimuli!$C$2),Stimuli!$A$2,IF(AND(A8947&gt;=Stimuli!$B$3,A8947&lt;=Stimuli!$C$3),Stimuli!$A$3,IF(AND(A8947&gt;=Stimuli!$B$4,A8947&lt;=Stimuli!$C$4),Stimuli!$A$4,"")))</f>
        <v>02 e.l.f. - Power Grip Styling (30.03s)</v>
      </c>
      <c r="I8947" s="6" t="n">
        <f aca="false">(B8947-B8946)/((A8947-A8946)/1000)</f>
        <v>0.750183150183034</v>
      </c>
      <c r="J8947" s="6" t="n">
        <f aca="false">IF(OR(B8947&lt;Rules!$B$2,B8947&gt;Rules!$B$3,ABS(I8947)&gt;Rules!$B$4,OR(B8948&lt;Rules!$B$2,B8948&gt;Rules!$B$3,ABS(I8948)&gt;Rules!$B$4)),1,0)</f>
        <v>0</v>
      </c>
      <c r="K8947" s="6" t="str">
        <f aca="false">IF(F8947=1,COUNTIF($F$2:F8947,1),"")</f>
        <v/>
      </c>
    </row>
    <row r="8948" customFormat="false" ht="15" hidden="false" customHeight="false" outlineLevel="0" collapsed="false">
      <c r="A8948" s="6" t="n">
        <v>70222.243</v>
      </c>
      <c r="B8948" s="6" t="n">
        <v>2.07106227106227</v>
      </c>
      <c r="C8948" s="6" t="n">
        <v>84</v>
      </c>
      <c r="D8948" s="6" t="n">
        <v>-1</v>
      </c>
      <c r="E8948" s="6" t="n">
        <v>2.07252747252747</v>
      </c>
      <c r="F8948" s="6" t="n">
        <v>0</v>
      </c>
      <c r="G8948" s="6" t="n">
        <v>0</v>
      </c>
      <c r="H8948" s="6" t="str">
        <f aca="false">IF(AND(A8948&gt;=Stimuli!$B$2,A8948&lt;=Stimuli!$C$2),Stimuli!$A$2,IF(AND(A8948&gt;=Stimuli!$B$3,A8948&lt;=Stimuli!$C$3),Stimuli!$A$3,IF(AND(A8948&gt;=Stimuli!$B$4,A8948&lt;=Stimuli!$C$4),Stimuli!$A$4,"")))</f>
        <v>02 e.l.f. - Power Grip Styling (30.03s)</v>
      </c>
      <c r="I8948" s="6" t="n">
        <f aca="false">(B8948-B8947)/((A8948-A8947)/1000)</f>
        <v>-0.750183150183034</v>
      </c>
      <c r="J8948" s="6" t="n">
        <f aca="false">IF(OR(B8948&lt;Rules!$B$2,B8948&gt;Rules!$B$3,ABS(I8948)&gt;Rules!$B$4,OR(B8949&lt;Rules!$B$2,B8949&gt;Rules!$B$3,ABS(I8949)&gt;Rules!$B$4)),1,0)</f>
        <v>0</v>
      </c>
      <c r="K8948" s="6" t="str">
        <f aca="false">IF(F8948=1,COUNTIF($F$2:F8948,1),"")</f>
        <v/>
      </c>
    </row>
    <row r="8949" customFormat="false" ht="15" hidden="false" customHeight="false" outlineLevel="0" collapsed="false">
      <c r="A8949" s="6" t="n">
        <v>70230.0555</v>
      </c>
      <c r="B8949" s="6" t="n">
        <v>2.07692307692308</v>
      </c>
      <c r="C8949" s="6" t="n">
        <v>84</v>
      </c>
      <c r="D8949" s="6" t="n">
        <v>-1</v>
      </c>
      <c r="E8949" s="6" t="n">
        <v>2.07252747252747</v>
      </c>
      <c r="F8949" s="6" t="n">
        <v>0</v>
      </c>
      <c r="G8949" s="6" t="n">
        <v>0</v>
      </c>
      <c r="H8949" s="6" t="str">
        <f aca="false">IF(AND(A8949&gt;=Stimuli!$B$2,A8949&lt;=Stimuli!$C$2),Stimuli!$A$2,IF(AND(A8949&gt;=Stimuli!$B$3,A8949&lt;=Stimuli!$C$3),Stimuli!$A$3,IF(AND(A8949&gt;=Stimuli!$B$4,A8949&lt;=Stimuli!$C$4),Stimuli!$A$4,"")))</f>
        <v>02 e.l.f. - Power Grip Styling (30.03s)</v>
      </c>
      <c r="I8949" s="6" t="n">
        <f aca="false">(B8949-B8948)/((A8949-A8948)/1000)</f>
        <v>0.750183150183034</v>
      </c>
      <c r="J8949" s="6" t="n">
        <f aca="false">IF(OR(B8949&lt;Rules!$B$2,B8949&gt;Rules!$B$3,ABS(I8949)&gt;Rules!$B$4,OR(B8950&lt;Rules!$B$2,B8950&gt;Rules!$B$3,ABS(I8950)&gt;Rules!$B$4)),1,0)</f>
        <v>0</v>
      </c>
      <c r="K8949" s="6" t="str">
        <f aca="false">IF(F8949=1,COUNTIF($F$2:F8949,1),"")</f>
        <v/>
      </c>
    </row>
    <row r="8950" customFormat="false" ht="15" hidden="false" customHeight="false" outlineLevel="0" collapsed="false">
      <c r="A8950" s="6" t="n">
        <v>70237.868</v>
      </c>
      <c r="B8950" s="6" t="n">
        <v>2.06959706959707</v>
      </c>
      <c r="C8950" s="6" t="n">
        <v>84</v>
      </c>
      <c r="D8950" s="6" t="n">
        <v>-1</v>
      </c>
      <c r="E8950" s="6" t="n">
        <v>2.07252747252747</v>
      </c>
      <c r="F8950" s="6" t="n">
        <v>0</v>
      </c>
      <c r="G8950" s="6" t="n">
        <v>0</v>
      </c>
      <c r="H8950" s="6" t="str">
        <f aca="false">IF(AND(A8950&gt;=Stimuli!$B$2,A8950&lt;=Stimuli!$C$2),Stimuli!$A$2,IF(AND(A8950&gt;=Stimuli!$B$3,A8950&lt;=Stimuli!$C$3),Stimuli!$A$3,IF(AND(A8950&gt;=Stimuli!$B$4,A8950&lt;=Stimuli!$C$4),Stimuli!$A$4,"")))</f>
        <v>02 e.l.f. - Power Grip Styling (30.03s)</v>
      </c>
      <c r="I8950" s="6" t="n">
        <f aca="false">(B8950-B8949)/((A8950-A8949)/1000)</f>
        <v>-0.937728937729048</v>
      </c>
      <c r="J8950" s="6" t="n">
        <f aca="false">IF(OR(B8950&lt;Rules!$B$2,B8950&gt;Rules!$B$3,ABS(I8950)&gt;Rules!$B$4,OR(B8951&lt;Rules!$B$2,B8951&gt;Rules!$B$3,ABS(I8951)&gt;Rules!$B$4)),1,0)</f>
        <v>0</v>
      </c>
      <c r="K8950" s="6" t="str">
        <f aca="false">IF(F8950=1,COUNTIF($F$2:F8950,1),"")</f>
        <v/>
      </c>
    </row>
    <row r="8951" customFormat="false" ht="15" hidden="false" customHeight="false" outlineLevel="0" collapsed="false">
      <c r="A8951" s="6" t="n">
        <v>70245.6805</v>
      </c>
      <c r="B8951" s="6" t="n">
        <v>2.07692307692308</v>
      </c>
      <c r="C8951" s="6" t="n">
        <v>84</v>
      </c>
      <c r="D8951" s="6" t="n">
        <v>-1</v>
      </c>
      <c r="E8951" s="6" t="n">
        <v>2.07252747252747</v>
      </c>
      <c r="F8951" s="6" t="n">
        <v>0</v>
      </c>
      <c r="G8951" s="6" t="n">
        <v>0</v>
      </c>
      <c r="H8951" s="6" t="str">
        <f aca="false">IF(AND(A8951&gt;=Stimuli!$B$2,A8951&lt;=Stimuli!$C$2),Stimuli!$A$2,IF(AND(A8951&gt;=Stimuli!$B$3,A8951&lt;=Stimuli!$C$3),Stimuli!$A$3,IF(AND(A8951&gt;=Stimuli!$B$4,A8951&lt;=Stimuli!$C$4),Stimuli!$A$4,"")))</f>
        <v>02 e.l.f. - Power Grip Styling (30.03s)</v>
      </c>
      <c r="I8951" s="6" t="n">
        <f aca="false">(B8951-B8950)/((A8951-A8950)/1000)</f>
        <v>0.937728937729048</v>
      </c>
      <c r="J8951" s="6" t="n">
        <f aca="false">IF(OR(B8951&lt;Rules!$B$2,B8951&gt;Rules!$B$3,ABS(I8951)&gt;Rules!$B$4,OR(B8952&lt;Rules!$B$2,B8952&gt;Rules!$B$3,ABS(I8952)&gt;Rules!$B$4)),1,0)</f>
        <v>0</v>
      </c>
      <c r="K8951" s="6" t="str">
        <f aca="false">IF(F8951=1,COUNTIF($F$2:F8951,1),"")</f>
        <v/>
      </c>
    </row>
    <row r="8952" customFormat="false" ht="15" hidden="false" customHeight="false" outlineLevel="0" collapsed="false">
      <c r="A8952" s="6" t="n">
        <v>70253.493</v>
      </c>
      <c r="B8952" s="6" t="n">
        <v>2.06959706959707</v>
      </c>
      <c r="C8952" s="6" t="n">
        <v>84</v>
      </c>
      <c r="D8952" s="6" t="n">
        <v>-1</v>
      </c>
      <c r="E8952" s="6" t="n">
        <v>2.07252747252747</v>
      </c>
      <c r="F8952" s="6" t="n">
        <v>0</v>
      </c>
      <c r="G8952" s="6" t="n">
        <v>0</v>
      </c>
      <c r="H8952" s="6" t="str">
        <f aca="false">IF(AND(A8952&gt;=Stimuli!$B$2,A8952&lt;=Stimuli!$C$2),Stimuli!$A$2,IF(AND(A8952&gt;=Stimuli!$B$3,A8952&lt;=Stimuli!$C$3),Stimuli!$A$3,IF(AND(A8952&gt;=Stimuli!$B$4,A8952&lt;=Stimuli!$C$4),Stimuli!$A$4,"")))</f>
        <v>02 e.l.f. - Power Grip Styling (30.03s)</v>
      </c>
      <c r="I8952" s="6" t="n">
        <f aca="false">(B8952-B8951)/((A8952-A8951)/1000)</f>
        <v>-0.937728937729048</v>
      </c>
      <c r="J8952" s="6" t="n">
        <f aca="false">IF(OR(B8952&lt;Rules!$B$2,B8952&gt;Rules!$B$3,ABS(I8952)&gt;Rules!$B$4,OR(B8953&lt;Rules!$B$2,B8953&gt;Rules!$B$3,ABS(I8953)&gt;Rules!$B$4)),1,0)</f>
        <v>0</v>
      </c>
      <c r="K8952" s="6" t="str">
        <f aca="false">IF(F8952=1,COUNTIF($F$2:F8952,1),"")</f>
        <v/>
      </c>
    </row>
    <row r="8953" customFormat="false" ht="15" hidden="false" customHeight="false" outlineLevel="0" collapsed="false">
      <c r="A8953" s="6" t="n">
        <v>70261.3055</v>
      </c>
      <c r="B8953" s="6" t="n">
        <v>2.07545787545788</v>
      </c>
      <c r="C8953" s="6" t="n">
        <v>84</v>
      </c>
      <c r="D8953" s="6" t="n">
        <v>-1</v>
      </c>
      <c r="E8953" s="6" t="n">
        <v>2.07252747252747</v>
      </c>
      <c r="F8953" s="6" t="n">
        <v>0</v>
      </c>
      <c r="G8953" s="6" t="n">
        <v>0</v>
      </c>
      <c r="H8953" s="6" t="str">
        <f aca="false">IF(AND(A8953&gt;=Stimuli!$B$2,A8953&lt;=Stimuli!$C$2),Stimuli!$A$2,IF(AND(A8953&gt;=Stimuli!$B$3,A8953&lt;=Stimuli!$C$3),Stimuli!$A$3,IF(AND(A8953&gt;=Stimuli!$B$4,A8953&lt;=Stimuli!$C$4),Stimuli!$A$4,"")))</f>
        <v>02 e.l.f. - Power Grip Styling (30.03s)</v>
      </c>
      <c r="I8953" s="6" t="n">
        <f aca="false">(B8953-B8952)/((A8953-A8952)/1000)</f>
        <v>0.750183150183204</v>
      </c>
      <c r="J8953" s="6" t="n">
        <f aca="false">IF(OR(B8953&lt;Rules!$B$2,B8953&gt;Rules!$B$3,ABS(I8953)&gt;Rules!$B$4,OR(B8954&lt;Rules!$B$2,B8954&gt;Rules!$B$3,ABS(I8954)&gt;Rules!$B$4)),1,0)</f>
        <v>0</v>
      </c>
      <c r="K8953" s="6" t="str">
        <f aca="false">IF(F8953=1,COUNTIF($F$2:F8953,1),"")</f>
        <v/>
      </c>
    </row>
    <row r="8954" customFormat="false" ht="15" hidden="false" customHeight="false" outlineLevel="0" collapsed="false">
      <c r="A8954" s="6" t="n">
        <v>70269.118</v>
      </c>
      <c r="B8954" s="6" t="n">
        <v>2.06813186813187</v>
      </c>
      <c r="C8954" s="6" t="n">
        <v>84</v>
      </c>
      <c r="D8954" s="6" t="n">
        <v>-1</v>
      </c>
      <c r="E8954" s="6" t="n">
        <v>2.07252747252747</v>
      </c>
      <c r="F8954" s="6" t="n">
        <v>0</v>
      </c>
      <c r="G8954" s="6" t="n">
        <v>0</v>
      </c>
      <c r="H8954" s="6" t="str">
        <f aca="false">IF(AND(A8954&gt;=Stimuli!$B$2,A8954&lt;=Stimuli!$C$2),Stimuli!$A$2,IF(AND(A8954&gt;=Stimuli!$B$3,A8954&lt;=Stimuli!$C$3),Stimuli!$A$3,IF(AND(A8954&gt;=Stimuli!$B$4,A8954&lt;=Stimuli!$C$4),Stimuli!$A$4,"")))</f>
        <v>02 e.l.f. - Power Grip Styling (30.03s)</v>
      </c>
      <c r="I8954" s="6" t="n">
        <f aca="false">(B8954-B8953)/((A8954-A8953)/1000)</f>
        <v>-0.937728937728934</v>
      </c>
      <c r="J8954" s="6" t="n">
        <f aca="false">IF(OR(B8954&lt;Rules!$B$2,B8954&gt;Rules!$B$3,ABS(I8954)&gt;Rules!$B$4,OR(B8955&lt;Rules!$B$2,B8955&gt;Rules!$B$3,ABS(I8955)&gt;Rules!$B$4)),1,0)</f>
        <v>0</v>
      </c>
      <c r="K8954" s="6" t="str">
        <f aca="false">IF(F8954=1,COUNTIF($F$2:F8954,1),"")</f>
        <v/>
      </c>
    </row>
    <row r="8955" customFormat="false" ht="15" hidden="false" customHeight="false" outlineLevel="0" collapsed="false">
      <c r="A8955" s="6" t="n">
        <v>70276.9305</v>
      </c>
      <c r="B8955" s="6" t="n">
        <v>2.07399267399267</v>
      </c>
      <c r="C8955" s="6" t="n">
        <v>84</v>
      </c>
      <c r="D8955" s="6" t="n">
        <v>-1</v>
      </c>
      <c r="E8955" s="6" t="n">
        <v>2.07252747252747</v>
      </c>
      <c r="F8955" s="6" t="n">
        <v>0</v>
      </c>
      <c r="G8955" s="6" t="n">
        <v>0</v>
      </c>
      <c r="H8955" s="6" t="str">
        <f aca="false">IF(AND(A8955&gt;=Stimuli!$B$2,A8955&lt;=Stimuli!$C$2),Stimuli!$A$2,IF(AND(A8955&gt;=Stimuli!$B$3,A8955&lt;=Stimuli!$C$3),Stimuli!$A$3,IF(AND(A8955&gt;=Stimuli!$B$4,A8955&lt;=Stimuli!$C$4),Stimuli!$A$4,"")))</f>
        <v>02 e.l.f. - Power Grip Styling (30.03s)</v>
      </c>
      <c r="I8955" s="6" t="n">
        <f aca="false">(B8955-B8954)/((A8955-A8954)/1000)</f>
        <v>0.750183150183034</v>
      </c>
      <c r="J8955" s="6" t="n">
        <f aca="false">IF(OR(B8955&lt;Rules!$B$2,B8955&gt;Rules!$B$3,ABS(I8955)&gt;Rules!$B$4,OR(B8956&lt;Rules!$B$2,B8956&gt;Rules!$B$3,ABS(I8956)&gt;Rules!$B$4)),1,0)</f>
        <v>0</v>
      </c>
      <c r="K8955" s="6" t="str">
        <f aca="false">IF(F8955=1,COUNTIF($F$2:F8955,1),"")</f>
        <v/>
      </c>
    </row>
    <row r="8956" customFormat="false" ht="15" hidden="false" customHeight="false" outlineLevel="0" collapsed="false">
      <c r="A8956" s="6" t="n">
        <v>70284.743</v>
      </c>
      <c r="B8956" s="6" t="n">
        <v>2.06959706959707</v>
      </c>
      <c r="C8956" s="6" t="n">
        <v>84</v>
      </c>
      <c r="D8956" s="6" t="n">
        <v>-1</v>
      </c>
      <c r="E8956" s="6" t="n">
        <v>2.07252747252747</v>
      </c>
      <c r="F8956" s="6" t="n">
        <v>0</v>
      </c>
      <c r="G8956" s="6" t="n">
        <v>0</v>
      </c>
      <c r="H8956" s="6" t="str">
        <f aca="false">IF(AND(A8956&gt;=Stimuli!$B$2,A8956&lt;=Stimuli!$C$2),Stimuli!$A$2,IF(AND(A8956&gt;=Stimuli!$B$3,A8956&lt;=Stimuli!$C$3),Stimuli!$A$3,IF(AND(A8956&gt;=Stimuli!$B$4,A8956&lt;=Stimuli!$C$4),Stimuli!$A$4,"")))</f>
        <v>02 e.l.f. - Power Grip Styling (30.03s)</v>
      </c>
      <c r="I8956" s="6" t="n">
        <f aca="false">(B8956-B8955)/((A8956-A8955)/1000)</f>
        <v>-0.562637362637304</v>
      </c>
      <c r="J8956" s="6" t="n">
        <f aca="false">IF(OR(B8956&lt;Rules!$B$2,B8956&gt;Rules!$B$3,ABS(I8956)&gt;Rules!$B$4,OR(B8957&lt;Rules!$B$2,B8957&gt;Rules!$B$3,ABS(I8957)&gt;Rules!$B$4)),1,0)</f>
        <v>0</v>
      </c>
      <c r="K8956" s="6" t="str">
        <f aca="false">IF(F8956=1,COUNTIF($F$2:F8956,1),"")</f>
        <v/>
      </c>
    </row>
    <row r="8957" customFormat="false" ht="15" hidden="false" customHeight="false" outlineLevel="0" collapsed="false">
      <c r="A8957" s="6" t="n">
        <v>70292.5555</v>
      </c>
      <c r="B8957" s="6" t="n">
        <v>2.07106227106227</v>
      </c>
      <c r="C8957" s="6" t="n">
        <v>84</v>
      </c>
      <c r="D8957" s="6" t="n">
        <v>-1</v>
      </c>
      <c r="E8957" s="6" t="n">
        <v>2.07252747252747</v>
      </c>
      <c r="F8957" s="6" t="n">
        <v>0</v>
      </c>
      <c r="G8957" s="6" t="n">
        <v>0</v>
      </c>
      <c r="H8957" s="6" t="str">
        <f aca="false">IF(AND(A8957&gt;=Stimuli!$B$2,A8957&lt;=Stimuli!$C$2),Stimuli!$A$2,IF(AND(A8957&gt;=Stimuli!$B$3,A8957&lt;=Stimuli!$C$3),Stimuli!$A$3,IF(AND(A8957&gt;=Stimuli!$B$4,A8957&lt;=Stimuli!$C$4),Stimuli!$A$4,"")))</f>
        <v>02 e.l.f. - Power Grip Styling (30.03s)</v>
      </c>
      <c r="I8957" s="6" t="n">
        <f aca="false">(B8957-B8956)/((A8957-A8956)/1000)</f>
        <v>0.187545787546014</v>
      </c>
      <c r="J8957" s="6" t="n">
        <f aca="false">IF(OR(B8957&lt;Rules!$B$2,B8957&gt;Rules!$B$3,ABS(I8957)&gt;Rules!$B$4,OR(B8958&lt;Rules!$B$2,B8958&gt;Rules!$B$3,ABS(I8958)&gt;Rules!$B$4)),1,0)</f>
        <v>0</v>
      </c>
      <c r="K8957" s="6" t="str">
        <f aca="false">IF(F8957=1,COUNTIF($F$2:F8957,1),"")</f>
        <v/>
      </c>
    </row>
    <row r="8958" customFormat="false" ht="15" hidden="false" customHeight="false" outlineLevel="0" collapsed="false">
      <c r="A8958" s="6" t="n">
        <v>70300.368</v>
      </c>
      <c r="B8958" s="6" t="n">
        <v>2.07106227106227</v>
      </c>
      <c r="C8958" s="6" t="n">
        <v>84</v>
      </c>
      <c r="D8958" s="6" t="n">
        <v>-1</v>
      </c>
      <c r="E8958" s="6" t="n">
        <v>2.07252747252747</v>
      </c>
      <c r="F8958" s="6" t="n">
        <v>0</v>
      </c>
      <c r="G8958" s="6" t="n">
        <v>0</v>
      </c>
      <c r="H8958" s="6" t="str">
        <f aca="false">IF(AND(A8958&gt;=Stimuli!$B$2,A8958&lt;=Stimuli!$C$2),Stimuli!$A$2,IF(AND(A8958&gt;=Stimuli!$B$3,A8958&lt;=Stimuli!$C$3),Stimuli!$A$3,IF(AND(A8958&gt;=Stimuli!$B$4,A8958&lt;=Stimuli!$C$4),Stimuli!$A$4,"")))</f>
        <v>02 e.l.f. - Power Grip Styling (30.03s)</v>
      </c>
      <c r="I8958" s="6" t="n">
        <f aca="false">(B8958-B8957)/((A8958-A8957)/1000)</f>
        <v>0</v>
      </c>
      <c r="J8958" s="6" t="n">
        <f aca="false">IF(OR(B8958&lt;Rules!$B$2,B8958&gt;Rules!$B$3,ABS(I8958)&gt;Rules!$B$4,OR(B8959&lt;Rules!$B$2,B8959&gt;Rules!$B$3,ABS(I8959)&gt;Rules!$B$4)),1,0)</f>
        <v>0</v>
      </c>
      <c r="K8958" s="6" t="str">
        <f aca="false">IF(F8958=1,COUNTIF($F$2:F8958,1),"")</f>
        <v/>
      </c>
    </row>
    <row r="8959" customFormat="false" ht="15" hidden="false" customHeight="false" outlineLevel="0" collapsed="false">
      <c r="A8959" s="6" t="n">
        <v>70308.1805</v>
      </c>
      <c r="B8959" s="6" t="n">
        <v>2.07106227106227</v>
      </c>
      <c r="C8959" s="6" t="n">
        <v>82</v>
      </c>
      <c r="D8959" s="6" t="n">
        <v>726.5625</v>
      </c>
      <c r="E8959" s="6" t="n">
        <v>2.07106227106227</v>
      </c>
      <c r="F8959" s="6" t="n">
        <v>0</v>
      </c>
      <c r="G8959" s="6" t="n">
        <v>0</v>
      </c>
      <c r="H8959" s="6" t="str">
        <f aca="false">IF(AND(A8959&gt;=Stimuli!$B$2,A8959&lt;=Stimuli!$C$2),Stimuli!$A$2,IF(AND(A8959&gt;=Stimuli!$B$3,A8959&lt;=Stimuli!$C$3),Stimuli!$A$3,IF(AND(A8959&gt;=Stimuli!$B$4,A8959&lt;=Stimuli!$C$4),Stimuli!$A$4,"")))</f>
        <v>02 e.l.f. - Power Grip Styling (30.03s)</v>
      </c>
      <c r="I8959" s="6" t="n">
        <f aca="false">(B8959-B8958)/((A8959-A8958)/1000)</f>
        <v>0</v>
      </c>
      <c r="J8959" s="6" t="n">
        <f aca="false">IF(OR(B8959&lt;Rules!$B$2,B8959&gt;Rules!$B$3,ABS(I8959)&gt;Rules!$B$4,OR(B8960&lt;Rules!$B$2,B8960&gt;Rules!$B$3,ABS(I8960)&gt;Rules!$B$4)),1,0)</f>
        <v>0</v>
      </c>
      <c r="K8959" s="6" t="str">
        <f aca="false">IF(F8959=1,COUNTIF($F$2:F8959,1),"")</f>
        <v/>
      </c>
    </row>
    <row r="8960" customFormat="false" ht="15" hidden="false" customHeight="false" outlineLevel="0" collapsed="false">
      <c r="A8960" s="6" t="n">
        <v>70315.993</v>
      </c>
      <c r="B8960" s="6" t="n">
        <v>2.07252747252747</v>
      </c>
      <c r="C8960" s="6" t="n">
        <v>82</v>
      </c>
      <c r="D8960" s="6" t="n">
        <v>-1</v>
      </c>
      <c r="E8960" s="6" t="n">
        <v>2.07106227106227</v>
      </c>
      <c r="F8960" s="6" t="n">
        <v>0</v>
      </c>
      <c r="G8960" s="6" t="n">
        <v>0</v>
      </c>
      <c r="H8960" s="6" t="str">
        <f aca="false">IF(AND(A8960&gt;=Stimuli!$B$2,A8960&lt;=Stimuli!$C$2),Stimuli!$A$2,IF(AND(A8960&gt;=Stimuli!$B$3,A8960&lt;=Stimuli!$C$3),Stimuli!$A$3,IF(AND(A8960&gt;=Stimuli!$B$4,A8960&lt;=Stimuli!$C$4),Stimuli!$A$4,"")))</f>
        <v>02 e.l.f. - Power Grip Styling (30.03s)</v>
      </c>
      <c r="I8960" s="6" t="n">
        <f aca="false">(B8960-B8959)/((A8960-A8959)/1000)</f>
        <v>0.18754578754556</v>
      </c>
      <c r="J8960" s="6" t="n">
        <f aca="false">IF(OR(B8960&lt;Rules!$B$2,B8960&gt;Rules!$B$3,ABS(I8960)&gt;Rules!$B$4,OR(B8961&lt;Rules!$B$2,B8961&gt;Rules!$B$3,ABS(I8961)&gt;Rules!$B$4)),1,0)</f>
        <v>0</v>
      </c>
      <c r="K8960" s="6" t="str">
        <f aca="false">IF(F8960=1,COUNTIF($F$2:F8960,1),"")</f>
        <v/>
      </c>
    </row>
    <row r="8961" customFormat="false" ht="15" hidden="false" customHeight="false" outlineLevel="0" collapsed="false">
      <c r="A8961" s="6" t="n">
        <v>70323.8055</v>
      </c>
      <c r="B8961" s="6" t="n">
        <v>2.06959706959707</v>
      </c>
      <c r="C8961" s="6" t="n">
        <v>82</v>
      </c>
      <c r="D8961" s="6" t="n">
        <v>-1</v>
      </c>
      <c r="E8961" s="6" t="n">
        <v>2.07106227106227</v>
      </c>
      <c r="F8961" s="6" t="n">
        <v>0</v>
      </c>
      <c r="G8961" s="6" t="n">
        <v>0</v>
      </c>
      <c r="H8961" s="6" t="str">
        <f aca="false">IF(AND(A8961&gt;=Stimuli!$B$2,A8961&lt;=Stimuli!$C$2),Stimuli!$A$2,IF(AND(A8961&gt;=Stimuli!$B$3,A8961&lt;=Stimuli!$C$3),Stimuli!$A$3,IF(AND(A8961&gt;=Stimuli!$B$4,A8961&lt;=Stimuli!$C$4),Stimuli!$A$4,"")))</f>
        <v>02 e.l.f. - Power Grip Styling (30.03s)</v>
      </c>
      <c r="I8961" s="6" t="n">
        <f aca="false">(B8961-B8960)/((A8961-A8960)/1000)</f>
        <v>-0.375091575091574</v>
      </c>
      <c r="J8961" s="6" t="n">
        <f aca="false">IF(OR(B8961&lt;Rules!$B$2,B8961&gt;Rules!$B$3,ABS(I8961)&gt;Rules!$B$4,OR(B8962&lt;Rules!$B$2,B8962&gt;Rules!$B$3,ABS(I8962)&gt;Rules!$B$4)),1,0)</f>
        <v>0</v>
      </c>
      <c r="K8961" s="6" t="str">
        <f aca="false">IF(F8961=1,COUNTIF($F$2:F8961,1),"")</f>
        <v/>
      </c>
    </row>
    <row r="8962" customFormat="false" ht="15" hidden="false" customHeight="false" outlineLevel="0" collapsed="false">
      <c r="A8962" s="6" t="n">
        <v>70331.618</v>
      </c>
      <c r="B8962" s="6" t="n">
        <v>2.07252747252747</v>
      </c>
      <c r="C8962" s="6" t="n">
        <v>82</v>
      </c>
      <c r="D8962" s="6" t="n">
        <v>-1</v>
      </c>
      <c r="E8962" s="6" t="n">
        <v>2.07106227106227</v>
      </c>
      <c r="F8962" s="6" t="n">
        <v>0</v>
      </c>
      <c r="G8962" s="6" t="n">
        <v>0</v>
      </c>
      <c r="H8962" s="6" t="str">
        <f aca="false">IF(AND(A8962&gt;=Stimuli!$B$2,A8962&lt;=Stimuli!$C$2),Stimuli!$A$2,IF(AND(A8962&gt;=Stimuli!$B$3,A8962&lt;=Stimuli!$C$3),Stimuli!$A$3,IF(AND(A8962&gt;=Stimuli!$B$4,A8962&lt;=Stimuli!$C$4),Stimuli!$A$4,"")))</f>
        <v>02 e.l.f. - Power Grip Styling (30.03s)</v>
      </c>
      <c r="I8962" s="6" t="n">
        <f aca="false">(B8962-B8961)/((A8962-A8961)/1000)</f>
        <v>0.375091575091574</v>
      </c>
      <c r="J8962" s="6" t="n">
        <f aca="false">IF(OR(B8962&lt;Rules!$B$2,B8962&gt;Rules!$B$3,ABS(I8962)&gt;Rules!$B$4,OR(B8963&lt;Rules!$B$2,B8963&gt;Rules!$B$3,ABS(I8963)&gt;Rules!$B$4)),1,0)</f>
        <v>0</v>
      </c>
      <c r="K8962" s="6" t="str">
        <f aca="false">IF(F8962=1,COUNTIF($F$2:F8962,1),"")</f>
        <v/>
      </c>
    </row>
    <row r="8963" customFormat="false" ht="15" hidden="false" customHeight="false" outlineLevel="0" collapsed="false">
      <c r="A8963" s="6" t="n">
        <v>70339.4305</v>
      </c>
      <c r="B8963" s="6" t="n">
        <v>2.06813186813187</v>
      </c>
      <c r="C8963" s="6" t="n">
        <v>82</v>
      </c>
      <c r="D8963" s="6" t="n">
        <v>-1</v>
      </c>
      <c r="E8963" s="6" t="n">
        <v>2.07106227106227</v>
      </c>
      <c r="F8963" s="6" t="n">
        <v>0</v>
      </c>
      <c r="G8963" s="6" t="n">
        <v>0</v>
      </c>
      <c r="H8963" s="6" t="str">
        <f aca="false">IF(AND(A8963&gt;=Stimuli!$B$2,A8963&lt;=Stimuli!$C$2),Stimuli!$A$2,IF(AND(A8963&gt;=Stimuli!$B$3,A8963&lt;=Stimuli!$C$3),Stimuli!$A$3,IF(AND(A8963&gt;=Stimuli!$B$4,A8963&lt;=Stimuli!$C$4),Stimuli!$A$4,"")))</f>
        <v>02 e.l.f. - Power Grip Styling (30.03s)</v>
      </c>
      <c r="I8963" s="6" t="n">
        <f aca="false">(B8963-B8962)/((A8963-A8962)/1000)</f>
        <v>-0.562637362637304</v>
      </c>
      <c r="J8963" s="6" t="n">
        <f aca="false">IF(OR(B8963&lt;Rules!$B$2,B8963&gt;Rules!$B$3,ABS(I8963)&gt;Rules!$B$4,OR(B8964&lt;Rules!$B$2,B8964&gt;Rules!$B$3,ABS(I8964)&gt;Rules!$B$4)),1,0)</f>
        <v>0</v>
      </c>
      <c r="K8963" s="6" t="str">
        <f aca="false">IF(F8963=1,COUNTIF($F$2:F8963,1),"")</f>
        <v/>
      </c>
    </row>
    <row r="8964" customFormat="false" ht="15" hidden="false" customHeight="false" outlineLevel="0" collapsed="false">
      <c r="A8964" s="6" t="n">
        <v>70347.243</v>
      </c>
      <c r="B8964" s="6" t="n">
        <v>2.07545787545788</v>
      </c>
      <c r="C8964" s="6" t="n">
        <v>82</v>
      </c>
      <c r="D8964" s="6" t="n">
        <v>-1</v>
      </c>
      <c r="E8964" s="6" t="n">
        <v>2.07106227106227</v>
      </c>
      <c r="F8964" s="6" t="n">
        <v>0</v>
      </c>
      <c r="G8964" s="6" t="n">
        <v>0</v>
      </c>
      <c r="H8964" s="6" t="str">
        <f aca="false">IF(AND(A8964&gt;=Stimuli!$B$2,A8964&lt;=Stimuli!$C$2),Stimuli!$A$2,IF(AND(A8964&gt;=Stimuli!$B$3,A8964&lt;=Stimuli!$C$3),Stimuli!$A$3,IF(AND(A8964&gt;=Stimuli!$B$4,A8964&lt;=Stimuli!$C$4),Stimuli!$A$4,"")))</f>
        <v>02 e.l.f. - Power Grip Styling (30.03s)</v>
      </c>
      <c r="I8964" s="6" t="n">
        <f aca="false">(B8964-B8963)/((A8964-A8963)/1000)</f>
        <v>0.937728937728934</v>
      </c>
      <c r="J8964" s="6" t="n">
        <f aca="false">IF(OR(B8964&lt;Rules!$B$2,B8964&gt;Rules!$B$3,ABS(I8964)&gt;Rules!$B$4,OR(B8965&lt;Rules!$B$2,B8965&gt;Rules!$B$3,ABS(I8965)&gt;Rules!$B$4)),1,0)</f>
        <v>0</v>
      </c>
      <c r="K8964" s="6" t="str">
        <f aca="false">IF(F8964=1,COUNTIF($F$2:F8964,1),"")</f>
        <v/>
      </c>
    </row>
    <row r="8965" customFormat="false" ht="15" hidden="false" customHeight="false" outlineLevel="0" collapsed="false">
      <c r="A8965" s="6" t="n">
        <v>70355.0555</v>
      </c>
      <c r="B8965" s="6" t="n">
        <v>2.06813186813187</v>
      </c>
      <c r="C8965" s="6" t="n">
        <v>82</v>
      </c>
      <c r="D8965" s="6" t="n">
        <v>-1</v>
      </c>
      <c r="E8965" s="6" t="n">
        <v>2.07106227106227</v>
      </c>
      <c r="F8965" s="6" t="n">
        <v>0</v>
      </c>
      <c r="G8965" s="6" t="n">
        <v>0</v>
      </c>
      <c r="H8965" s="6" t="str">
        <f aca="false">IF(AND(A8965&gt;=Stimuli!$B$2,A8965&lt;=Stimuli!$C$2),Stimuli!$A$2,IF(AND(A8965&gt;=Stimuli!$B$3,A8965&lt;=Stimuli!$C$3),Stimuli!$A$3,IF(AND(A8965&gt;=Stimuli!$B$4,A8965&lt;=Stimuli!$C$4),Stimuli!$A$4,"")))</f>
        <v>02 e.l.f. - Power Grip Styling (30.03s)</v>
      </c>
      <c r="I8965" s="6" t="n">
        <f aca="false">(B8965-B8964)/((A8965-A8964)/1000)</f>
        <v>-0.937728937728934</v>
      </c>
      <c r="J8965" s="6" t="n">
        <f aca="false">IF(OR(B8965&lt;Rules!$B$2,B8965&gt;Rules!$B$3,ABS(I8965)&gt;Rules!$B$4,OR(B8966&lt;Rules!$B$2,B8966&gt;Rules!$B$3,ABS(I8966)&gt;Rules!$B$4)),1,0)</f>
        <v>0</v>
      </c>
      <c r="K8965" s="6" t="str">
        <f aca="false">IF(F8965=1,COUNTIF($F$2:F8965,1),"")</f>
        <v/>
      </c>
    </row>
    <row r="8966" customFormat="false" ht="15" hidden="false" customHeight="false" outlineLevel="0" collapsed="false">
      <c r="A8966" s="6" t="n">
        <v>70362.868</v>
      </c>
      <c r="B8966" s="6" t="n">
        <v>2.07545787545788</v>
      </c>
      <c r="C8966" s="6" t="n">
        <v>82</v>
      </c>
      <c r="D8966" s="6" t="n">
        <v>-1</v>
      </c>
      <c r="E8966" s="6" t="n">
        <v>2.07106227106227</v>
      </c>
      <c r="F8966" s="6" t="n">
        <v>0</v>
      </c>
      <c r="G8966" s="6" t="n">
        <v>0</v>
      </c>
      <c r="H8966" s="6" t="str">
        <f aca="false">IF(AND(A8966&gt;=Stimuli!$B$2,A8966&lt;=Stimuli!$C$2),Stimuli!$A$2,IF(AND(A8966&gt;=Stimuli!$B$3,A8966&lt;=Stimuli!$C$3),Stimuli!$A$3,IF(AND(A8966&gt;=Stimuli!$B$4,A8966&lt;=Stimuli!$C$4),Stimuli!$A$4,"")))</f>
        <v>02 e.l.f. - Power Grip Styling (30.03s)</v>
      </c>
      <c r="I8966" s="6" t="n">
        <f aca="false">(B8966-B8965)/((A8966-A8965)/1000)</f>
        <v>0.937728937728934</v>
      </c>
      <c r="J8966" s="6" t="n">
        <f aca="false">IF(OR(B8966&lt;Rules!$B$2,B8966&gt;Rules!$B$3,ABS(I8966)&gt;Rules!$B$4,OR(B8967&lt;Rules!$B$2,B8967&gt;Rules!$B$3,ABS(I8967)&gt;Rules!$B$4)),1,0)</f>
        <v>0</v>
      </c>
      <c r="K8966" s="6" t="str">
        <f aca="false">IF(F8966=1,COUNTIF($F$2:F8966,1),"")</f>
        <v/>
      </c>
    </row>
    <row r="8967" customFormat="false" ht="15" hidden="false" customHeight="false" outlineLevel="0" collapsed="false">
      <c r="A8967" s="6" t="n">
        <v>70370.6805</v>
      </c>
      <c r="B8967" s="6" t="n">
        <v>2.06813186813187</v>
      </c>
      <c r="C8967" s="6" t="n">
        <v>82</v>
      </c>
      <c r="D8967" s="6" t="n">
        <v>-1</v>
      </c>
      <c r="E8967" s="6" t="n">
        <v>2.07106227106227</v>
      </c>
      <c r="F8967" s="6" t="n">
        <v>0</v>
      </c>
      <c r="G8967" s="6" t="n">
        <v>0</v>
      </c>
      <c r="H8967" s="6" t="str">
        <f aca="false">IF(AND(A8967&gt;=Stimuli!$B$2,A8967&lt;=Stimuli!$C$2),Stimuli!$A$2,IF(AND(A8967&gt;=Stimuli!$B$3,A8967&lt;=Stimuli!$C$3),Stimuli!$A$3,IF(AND(A8967&gt;=Stimuli!$B$4,A8967&lt;=Stimuli!$C$4),Stimuli!$A$4,"")))</f>
        <v>02 e.l.f. - Power Grip Styling (30.03s)</v>
      </c>
      <c r="I8967" s="6" t="n">
        <f aca="false">(B8967-B8966)/((A8967-A8966)/1000)</f>
        <v>-0.937728937728934</v>
      </c>
      <c r="J8967" s="6" t="n">
        <f aca="false">IF(OR(B8967&lt;Rules!$B$2,B8967&gt;Rules!$B$3,ABS(I8967)&gt;Rules!$B$4,OR(B8968&lt;Rules!$B$2,B8968&gt;Rules!$B$3,ABS(I8968)&gt;Rules!$B$4)),1,0)</f>
        <v>0</v>
      </c>
      <c r="K8967" s="6" t="str">
        <f aca="false">IF(F8967=1,COUNTIF($F$2:F8967,1),"")</f>
        <v/>
      </c>
    </row>
    <row r="8968" customFormat="false" ht="15" hidden="false" customHeight="false" outlineLevel="0" collapsed="false">
      <c r="A8968" s="6" t="n">
        <v>70378.493</v>
      </c>
      <c r="B8968" s="6" t="n">
        <v>2.07545787545788</v>
      </c>
      <c r="C8968" s="6" t="n">
        <v>82</v>
      </c>
      <c r="D8968" s="6" t="n">
        <v>-1</v>
      </c>
      <c r="E8968" s="6" t="n">
        <v>2.07106227106227</v>
      </c>
      <c r="F8968" s="6" t="n">
        <v>0</v>
      </c>
      <c r="G8968" s="6" t="n">
        <v>0</v>
      </c>
      <c r="H8968" s="6" t="str">
        <f aca="false">IF(AND(A8968&gt;=Stimuli!$B$2,A8968&lt;=Stimuli!$C$2),Stimuli!$A$2,IF(AND(A8968&gt;=Stimuli!$B$3,A8968&lt;=Stimuli!$C$3),Stimuli!$A$3,IF(AND(A8968&gt;=Stimuli!$B$4,A8968&lt;=Stimuli!$C$4),Stimuli!$A$4,"")))</f>
        <v>02 e.l.f. - Power Grip Styling (30.03s)</v>
      </c>
      <c r="I8968" s="6" t="n">
        <f aca="false">(B8968-B8967)/((A8968-A8967)/1000)</f>
        <v>0.937728937728934</v>
      </c>
      <c r="J8968" s="6" t="n">
        <f aca="false">IF(OR(B8968&lt;Rules!$B$2,B8968&gt;Rules!$B$3,ABS(I8968)&gt;Rules!$B$4,OR(B8969&lt;Rules!$B$2,B8969&gt;Rules!$B$3,ABS(I8969)&gt;Rules!$B$4)),1,0)</f>
        <v>0</v>
      </c>
      <c r="K8968" s="6" t="str">
        <f aca="false">IF(F8968=1,COUNTIF($F$2:F8968,1),"")</f>
        <v/>
      </c>
    </row>
    <row r="8969" customFormat="false" ht="15" hidden="false" customHeight="false" outlineLevel="0" collapsed="false">
      <c r="A8969" s="6" t="n">
        <v>70386.3055</v>
      </c>
      <c r="B8969" s="6" t="n">
        <v>2.06813186813187</v>
      </c>
      <c r="C8969" s="6" t="n">
        <v>82</v>
      </c>
      <c r="D8969" s="6" t="n">
        <v>-1</v>
      </c>
      <c r="E8969" s="6" t="n">
        <v>2.07106227106227</v>
      </c>
      <c r="F8969" s="6" t="n">
        <v>0</v>
      </c>
      <c r="G8969" s="6" t="n">
        <v>0</v>
      </c>
      <c r="H8969" s="6" t="str">
        <f aca="false">IF(AND(A8969&gt;=Stimuli!$B$2,A8969&lt;=Stimuli!$C$2),Stimuli!$A$2,IF(AND(A8969&gt;=Stimuli!$B$3,A8969&lt;=Stimuli!$C$3),Stimuli!$A$3,IF(AND(A8969&gt;=Stimuli!$B$4,A8969&lt;=Stimuli!$C$4),Stimuli!$A$4,"")))</f>
        <v>02 e.l.f. - Power Grip Styling (30.03s)</v>
      </c>
      <c r="I8969" s="6" t="n">
        <f aca="false">(B8969-B8968)/((A8969-A8968)/1000)</f>
        <v>-0.937728937728934</v>
      </c>
      <c r="J8969" s="6" t="n">
        <f aca="false">IF(OR(B8969&lt;Rules!$B$2,B8969&gt;Rules!$B$3,ABS(I8969)&gt;Rules!$B$4,OR(B8970&lt;Rules!$B$2,B8970&gt;Rules!$B$3,ABS(I8970)&gt;Rules!$B$4)),1,0)</f>
        <v>0</v>
      </c>
      <c r="K8969" s="6" t="str">
        <f aca="false">IF(F8969=1,COUNTIF($F$2:F8969,1),"")</f>
        <v/>
      </c>
    </row>
    <row r="8970" customFormat="false" ht="15" hidden="false" customHeight="false" outlineLevel="0" collapsed="false">
      <c r="A8970" s="6" t="n">
        <v>70394.118</v>
      </c>
      <c r="B8970" s="6" t="n">
        <v>2.07399267399267</v>
      </c>
      <c r="C8970" s="6" t="n">
        <v>82</v>
      </c>
      <c r="D8970" s="6" t="n">
        <v>-1</v>
      </c>
      <c r="E8970" s="6" t="n">
        <v>2.07106227106227</v>
      </c>
      <c r="F8970" s="6" t="n">
        <v>0</v>
      </c>
      <c r="G8970" s="6" t="n">
        <v>0</v>
      </c>
      <c r="H8970" s="6" t="str">
        <f aca="false">IF(AND(A8970&gt;=Stimuli!$B$2,A8970&lt;=Stimuli!$C$2),Stimuli!$A$2,IF(AND(A8970&gt;=Stimuli!$B$3,A8970&lt;=Stimuli!$C$3),Stimuli!$A$3,IF(AND(A8970&gt;=Stimuli!$B$4,A8970&lt;=Stimuli!$C$4),Stimuli!$A$4,"")))</f>
        <v>02 e.l.f. - Power Grip Styling (30.03s)</v>
      </c>
      <c r="I8970" s="6" t="n">
        <f aca="false">(B8970-B8969)/((A8970-A8969)/1000)</f>
        <v>0.750183150183034</v>
      </c>
      <c r="J8970" s="6" t="n">
        <f aca="false">IF(OR(B8970&lt;Rules!$B$2,B8970&gt;Rules!$B$3,ABS(I8970)&gt;Rules!$B$4,OR(B8971&lt;Rules!$B$2,B8971&gt;Rules!$B$3,ABS(I8971)&gt;Rules!$B$4)),1,0)</f>
        <v>0</v>
      </c>
      <c r="K8970" s="6" t="str">
        <f aca="false">IF(F8970=1,COUNTIF($F$2:F8970,1),"")</f>
        <v/>
      </c>
    </row>
    <row r="8971" customFormat="false" ht="15" hidden="false" customHeight="false" outlineLevel="0" collapsed="false">
      <c r="A8971" s="6" t="n">
        <v>70401.9305</v>
      </c>
      <c r="B8971" s="6" t="n">
        <v>2.06813186813187</v>
      </c>
      <c r="C8971" s="6" t="n">
        <v>82</v>
      </c>
      <c r="D8971" s="6" t="n">
        <v>-1</v>
      </c>
      <c r="E8971" s="6" t="n">
        <v>2.06959706959707</v>
      </c>
      <c r="F8971" s="6" t="n">
        <v>0</v>
      </c>
      <c r="G8971" s="6" t="n">
        <v>0</v>
      </c>
      <c r="H8971" s="6" t="str">
        <f aca="false">IF(AND(A8971&gt;=Stimuli!$B$2,A8971&lt;=Stimuli!$C$2),Stimuli!$A$2,IF(AND(A8971&gt;=Stimuli!$B$3,A8971&lt;=Stimuli!$C$3),Stimuli!$A$3,IF(AND(A8971&gt;=Stimuli!$B$4,A8971&lt;=Stimuli!$C$4),Stimuli!$A$4,"")))</f>
        <v>02 e.l.f. - Power Grip Styling (30.03s)</v>
      </c>
      <c r="I8971" s="6" t="n">
        <f aca="false">(B8971-B8970)/((A8971-A8970)/1000)</f>
        <v>-0.750183150183034</v>
      </c>
      <c r="J8971" s="6" t="n">
        <f aca="false">IF(OR(B8971&lt;Rules!$B$2,B8971&gt;Rules!$B$3,ABS(I8971)&gt;Rules!$B$4,OR(B8972&lt;Rules!$B$2,B8972&gt;Rules!$B$3,ABS(I8972)&gt;Rules!$B$4)),1,0)</f>
        <v>0</v>
      </c>
      <c r="K8971" s="6" t="str">
        <f aca="false">IF(F8971=1,COUNTIF($F$2:F8971,1),"")</f>
        <v/>
      </c>
    </row>
    <row r="8972" customFormat="false" ht="15" hidden="false" customHeight="false" outlineLevel="0" collapsed="false">
      <c r="A8972" s="6" t="n">
        <v>70409.743</v>
      </c>
      <c r="B8972" s="6" t="n">
        <v>2.07252747252747</v>
      </c>
      <c r="C8972" s="6" t="n">
        <v>82</v>
      </c>
      <c r="D8972" s="6" t="n">
        <v>-1</v>
      </c>
      <c r="E8972" s="6" t="n">
        <v>2.06959706959707</v>
      </c>
      <c r="F8972" s="6" t="n">
        <v>0</v>
      </c>
      <c r="G8972" s="6" t="n">
        <v>0</v>
      </c>
      <c r="H8972" s="6" t="str">
        <f aca="false">IF(AND(A8972&gt;=Stimuli!$B$2,A8972&lt;=Stimuli!$C$2),Stimuli!$A$2,IF(AND(A8972&gt;=Stimuli!$B$3,A8972&lt;=Stimuli!$C$3),Stimuli!$A$3,IF(AND(A8972&gt;=Stimuli!$B$4,A8972&lt;=Stimuli!$C$4),Stimuli!$A$4,"")))</f>
        <v>02 e.l.f. - Power Grip Styling (30.03s)</v>
      </c>
      <c r="I8972" s="6" t="n">
        <f aca="false">(B8972-B8971)/((A8972-A8971)/1000)</f>
        <v>0.562637362637304</v>
      </c>
      <c r="J8972" s="6" t="n">
        <f aca="false">IF(OR(B8972&lt;Rules!$B$2,B8972&gt;Rules!$B$3,ABS(I8972)&gt;Rules!$B$4,OR(B8973&lt;Rules!$B$2,B8973&gt;Rules!$B$3,ABS(I8973)&gt;Rules!$B$4)),1,0)</f>
        <v>0</v>
      </c>
      <c r="K8972" s="6" t="str">
        <f aca="false">IF(F8972=1,COUNTIF($F$2:F8972,1),"")</f>
        <v/>
      </c>
    </row>
    <row r="8973" customFormat="false" ht="15" hidden="false" customHeight="false" outlineLevel="0" collapsed="false">
      <c r="A8973" s="6" t="n">
        <v>70417.5555</v>
      </c>
      <c r="B8973" s="6" t="n">
        <v>2.06813186813187</v>
      </c>
      <c r="C8973" s="6" t="n">
        <v>82</v>
      </c>
      <c r="D8973" s="6" t="n">
        <v>-1</v>
      </c>
      <c r="E8973" s="6" t="n">
        <v>2.06959706959707</v>
      </c>
      <c r="F8973" s="6" t="n">
        <v>0</v>
      </c>
      <c r="G8973" s="6" t="n">
        <v>0</v>
      </c>
      <c r="H8973" s="6" t="str">
        <f aca="false">IF(AND(A8973&gt;=Stimuli!$B$2,A8973&lt;=Stimuli!$C$2),Stimuli!$A$2,IF(AND(A8973&gt;=Stimuli!$B$3,A8973&lt;=Stimuli!$C$3),Stimuli!$A$3,IF(AND(A8973&gt;=Stimuli!$B$4,A8973&lt;=Stimuli!$C$4),Stimuli!$A$4,"")))</f>
        <v>02 e.l.f. - Power Grip Styling (30.03s)</v>
      </c>
      <c r="I8973" s="6" t="n">
        <f aca="false">(B8973-B8972)/((A8973-A8972)/1000)</f>
        <v>-0.562637362637304</v>
      </c>
      <c r="J8973" s="6" t="n">
        <f aca="false">IF(OR(B8973&lt;Rules!$B$2,B8973&gt;Rules!$B$3,ABS(I8973)&gt;Rules!$B$4,OR(B8974&lt;Rules!$B$2,B8974&gt;Rules!$B$3,ABS(I8974)&gt;Rules!$B$4)),1,0)</f>
        <v>0</v>
      </c>
      <c r="K8973" s="6" t="str">
        <f aca="false">IF(F8973=1,COUNTIF($F$2:F8973,1),"")</f>
        <v/>
      </c>
    </row>
    <row r="8974" customFormat="false" ht="15" hidden="false" customHeight="false" outlineLevel="0" collapsed="false">
      <c r="A8974" s="6" t="n">
        <v>70425.368</v>
      </c>
      <c r="B8974" s="6" t="n">
        <v>2.06959706959707</v>
      </c>
      <c r="C8974" s="6" t="n">
        <v>82</v>
      </c>
      <c r="D8974" s="6" t="n">
        <v>-1</v>
      </c>
      <c r="E8974" s="6" t="n">
        <v>2.06959706959707</v>
      </c>
      <c r="F8974" s="6" t="n">
        <v>0</v>
      </c>
      <c r="G8974" s="6" t="n">
        <v>0</v>
      </c>
      <c r="H8974" s="6" t="str">
        <f aca="false">IF(AND(A8974&gt;=Stimuli!$B$2,A8974&lt;=Stimuli!$C$2),Stimuli!$A$2,IF(AND(A8974&gt;=Stimuli!$B$3,A8974&lt;=Stimuli!$C$3),Stimuli!$A$3,IF(AND(A8974&gt;=Stimuli!$B$4,A8974&lt;=Stimuli!$C$4),Stimuli!$A$4,"")))</f>
        <v>02 e.l.f. - Power Grip Styling (30.03s)</v>
      </c>
      <c r="I8974" s="6" t="n">
        <f aca="false">(B8974-B8973)/((A8974-A8973)/1000)</f>
        <v>0.18754578754573</v>
      </c>
      <c r="J8974" s="6" t="n">
        <f aca="false">IF(OR(B8974&lt;Rules!$B$2,B8974&gt;Rules!$B$3,ABS(I8974)&gt;Rules!$B$4,OR(B8975&lt;Rules!$B$2,B8975&gt;Rules!$B$3,ABS(I8975)&gt;Rules!$B$4)),1,0)</f>
        <v>0</v>
      </c>
      <c r="K8974" s="6" t="str">
        <f aca="false">IF(F8974=1,COUNTIF($F$2:F8974,1),"")</f>
        <v/>
      </c>
    </row>
    <row r="8975" customFormat="false" ht="15" hidden="false" customHeight="false" outlineLevel="0" collapsed="false">
      <c r="A8975" s="6" t="n">
        <v>70433.1805</v>
      </c>
      <c r="B8975" s="6" t="n">
        <v>2.07106227106227</v>
      </c>
      <c r="C8975" s="6" t="n">
        <v>82</v>
      </c>
      <c r="D8975" s="6" t="n">
        <v>-1</v>
      </c>
      <c r="E8975" s="6" t="n">
        <v>2.06959706959707</v>
      </c>
      <c r="F8975" s="6" t="n">
        <v>0</v>
      </c>
      <c r="G8975" s="6" t="n">
        <v>0</v>
      </c>
      <c r="H8975" s="6" t="str">
        <f aca="false">IF(AND(A8975&gt;=Stimuli!$B$2,A8975&lt;=Stimuli!$C$2),Stimuli!$A$2,IF(AND(A8975&gt;=Stimuli!$B$3,A8975&lt;=Stimuli!$C$3),Stimuli!$A$3,IF(AND(A8975&gt;=Stimuli!$B$4,A8975&lt;=Stimuli!$C$4),Stimuli!$A$4,"")))</f>
        <v>02 e.l.f. - Power Grip Styling (30.03s)</v>
      </c>
      <c r="I8975" s="6" t="n">
        <f aca="false">(B8975-B8974)/((A8975-A8974)/1000)</f>
        <v>0.187545787546014</v>
      </c>
      <c r="J8975" s="6" t="n">
        <f aca="false">IF(OR(B8975&lt;Rules!$B$2,B8975&gt;Rules!$B$3,ABS(I8975)&gt;Rules!$B$4,OR(B8976&lt;Rules!$B$2,B8976&gt;Rules!$B$3,ABS(I8976)&gt;Rules!$B$4)),1,0)</f>
        <v>0</v>
      </c>
      <c r="K8975" s="6" t="str">
        <f aca="false">IF(F8975=1,COUNTIF($F$2:F8975,1),"")</f>
        <v/>
      </c>
    </row>
    <row r="8976" customFormat="false" ht="15" hidden="false" customHeight="false" outlineLevel="0" collapsed="false">
      <c r="A8976" s="6" t="n">
        <v>70440.993</v>
      </c>
      <c r="B8976" s="6" t="n">
        <v>2.06813186813187</v>
      </c>
      <c r="C8976" s="6" t="n">
        <v>82</v>
      </c>
      <c r="D8976" s="6" t="n">
        <v>-1</v>
      </c>
      <c r="E8976" s="6" t="n">
        <v>2.06959706959707</v>
      </c>
      <c r="F8976" s="6" t="n">
        <v>0</v>
      </c>
      <c r="G8976" s="6" t="n">
        <v>0</v>
      </c>
      <c r="H8976" s="6" t="str">
        <f aca="false">IF(AND(A8976&gt;=Stimuli!$B$2,A8976&lt;=Stimuli!$C$2),Stimuli!$A$2,IF(AND(A8976&gt;=Stimuli!$B$3,A8976&lt;=Stimuli!$C$3),Stimuli!$A$3,IF(AND(A8976&gt;=Stimuli!$B$4,A8976&lt;=Stimuli!$C$4),Stimuli!$A$4,"")))</f>
        <v>02 e.l.f. - Power Grip Styling (30.03s)</v>
      </c>
      <c r="I8976" s="6" t="n">
        <f aca="false">(B8976-B8975)/((A8976-A8975)/1000)</f>
        <v>-0.375091575091744</v>
      </c>
      <c r="J8976" s="6" t="n">
        <f aca="false">IF(OR(B8976&lt;Rules!$B$2,B8976&gt;Rules!$B$3,ABS(I8976)&gt;Rules!$B$4,OR(B8977&lt;Rules!$B$2,B8977&gt;Rules!$B$3,ABS(I8977)&gt;Rules!$B$4)),1,0)</f>
        <v>0</v>
      </c>
      <c r="K8976" s="6" t="str">
        <f aca="false">IF(F8976=1,COUNTIF($F$2:F8976,1),"")</f>
        <v/>
      </c>
    </row>
    <row r="8977" customFormat="false" ht="15" hidden="false" customHeight="false" outlineLevel="0" collapsed="false">
      <c r="A8977" s="6" t="n">
        <v>70448.8055</v>
      </c>
      <c r="B8977" s="6" t="n">
        <v>2.07106227106227</v>
      </c>
      <c r="C8977" s="6" t="n">
        <v>82</v>
      </c>
      <c r="D8977" s="6" t="n">
        <v>-1</v>
      </c>
      <c r="E8977" s="6" t="n">
        <v>2.06959706959707</v>
      </c>
      <c r="F8977" s="6" t="n">
        <v>0</v>
      </c>
      <c r="G8977" s="6" t="n">
        <v>0</v>
      </c>
      <c r="H8977" s="6" t="str">
        <f aca="false">IF(AND(A8977&gt;=Stimuli!$B$2,A8977&lt;=Stimuli!$C$2),Stimuli!$A$2,IF(AND(A8977&gt;=Stimuli!$B$3,A8977&lt;=Stimuli!$C$3),Stimuli!$A$3,IF(AND(A8977&gt;=Stimuli!$B$4,A8977&lt;=Stimuli!$C$4),Stimuli!$A$4,"")))</f>
        <v>02 e.l.f. - Power Grip Styling (30.03s)</v>
      </c>
      <c r="I8977" s="6" t="n">
        <f aca="false">(B8977-B8976)/((A8977-A8976)/1000)</f>
        <v>0.375091575091744</v>
      </c>
      <c r="J8977" s="6" t="n">
        <f aca="false">IF(OR(B8977&lt;Rules!$B$2,B8977&gt;Rules!$B$3,ABS(I8977)&gt;Rules!$B$4,OR(B8978&lt;Rules!$B$2,B8978&gt;Rules!$B$3,ABS(I8978)&gt;Rules!$B$4)),1,0)</f>
        <v>0</v>
      </c>
      <c r="K8977" s="6" t="str">
        <f aca="false">IF(F8977=1,COUNTIF($F$2:F8977,1),"")</f>
        <v/>
      </c>
    </row>
    <row r="8978" customFormat="false" ht="15" hidden="false" customHeight="false" outlineLevel="0" collapsed="false">
      <c r="A8978" s="6" t="n">
        <v>70456.618</v>
      </c>
      <c r="B8978" s="6" t="n">
        <v>2.06666666666667</v>
      </c>
      <c r="C8978" s="6" t="n">
        <v>82</v>
      </c>
      <c r="D8978" s="6" t="n">
        <v>-1</v>
      </c>
      <c r="E8978" s="6" t="n">
        <v>2.06959706959707</v>
      </c>
      <c r="F8978" s="6" t="n">
        <v>0</v>
      </c>
      <c r="G8978" s="6" t="n">
        <v>0</v>
      </c>
      <c r="H8978" s="6" t="str">
        <f aca="false">IF(AND(A8978&gt;=Stimuli!$B$2,A8978&lt;=Stimuli!$C$2),Stimuli!$A$2,IF(AND(A8978&gt;=Stimuli!$B$3,A8978&lt;=Stimuli!$C$3),Stimuli!$A$3,IF(AND(A8978&gt;=Stimuli!$B$4,A8978&lt;=Stimuli!$C$4),Stimuli!$A$4,"")))</f>
        <v>02 e.l.f. - Power Grip Styling (30.03s)</v>
      </c>
      <c r="I8978" s="6" t="n">
        <f aca="false">(B8978-B8977)/((A8978-A8977)/1000)</f>
        <v>-0.562637362637588</v>
      </c>
      <c r="J8978" s="6" t="n">
        <f aca="false">IF(OR(B8978&lt;Rules!$B$2,B8978&gt;Rules!$B$3,ABS(I8978)&gt;Rules!$B$4,OR(B8979&lt;Rules!$B$2,B8979&gt;Rules!$B$3,ABS(I8979)&gt;Rules!$B$4)),1,0)</f>
        <v>0</v>
      </c>
      <c r="K8978" s="6" t="str">
        <f aca="false">IF(F8978=1,COUNTIF($F$2:F8978,1),"")</f>
        <v/>
      </c>
    </row>
    <row r="8979" customFormat="false" ht="15" hidden="false" customHeight="false" outlineLevel="0" collapsed="false">
      <c r="A8979" s="6" t="n">
        <v>70464.4305</v>
      </c>
      <c r="B8979" s="6" t="n">
        <v>2.07252747252747</v>
      </c>
      <c r="C8979" s="6" t="n">
        <v>82</v>
      </c>
      <c r="D8979" s="6" t="n">
        <v>-1</v>
      </c>
      <c r="E8979" s="6" t="n">
        <v>2.06959706959707</v>
      </c>
      <c r="F8979" s="6" t="n">
        <v>0</v>
      </c>
      <c r="G8979" s="6" t="n">
        <v>0</v>
      </c>
      <c r="H8979" s="6" t="str">
        <f aca="false">IF(AND(A8979&gt;=Stimuli!$B$2,A8979&lt;=Stimuli!$C$2),Stimuli!$A$2,IF(AND(A8979&gt;=Stimuli!$B$3,A8979&lt;=Stimuli!$C$3),Stimuli!$A$3,IF(AND(A8979&gt;=Stimuli!$B$4,A8979&lt;=Stimuli!$C$4),Stimuli!$A$4,"")))</f>
        <v>02 e.l.f. - Power Grip Styling (30.03s)</v>
      </c>
      <c r="I8979" s="6" t="n">
        <f aca="false">(B8979-B8978)/((A8979-A8978)/1000)</f>
        <v>0.750183150183148</v>
      </c>
      <c r="J8979" s="6" t="n">
        <f aca="false">IF(OR(B8979&lt;Rules!$B$2,B8979&gt;Rules!$B$3,ABS(I8979)&gt;Rules!$B$4,OR(B8980&lt;Rules!$B$2,B8980&gt;Rules!$B$3,ABS(I8980)&gt;Rules!$B$4)),1,0)</f>
        <v>0</v>
      </c>
      <c r="K8979" s="6" t="str">
        <f aca="false">IF(F8979=1,COUNTIF($F$2:F8979,1),"")</f>
        <v/>
      </c>
    </row>
    <row r="8980" customFormat="false" ht="15" hidden="false" customHeight="false" outlineLevel="0" collapsed="false">
      <c r="A8980" s="6" t="n">
        <v>70472.243</v>
      </c>
      <c r="B8980" s="6" t="n">
        <v>2.06666666666667</v>
      </c>
      <c r="C8980" s="6" t="n">
        <v>82</v>
      </c>
      <c r="D8980" s="6" t="n">
        <v>-1</v>
      </c>
      <c r="E8980" s="6" t="n">
        <v>2.06959706959707</v>
      </c>
      <c r="F8980" s="6" t="n">
        <v>0</v>
      </c>
      <c r="G8980" s="6" t="n">
        <v>0</v>
      </c>
      <c r="H8980" s="6" t="str">
        <f aca="false">IF(AND(A8980&gt;=Stimuli!$B$2,A8980&lt;=Stimuli!$C$2),Stimuli!$A$2,IF(AND(A8980&gt;=Stimuli!$B$3,A8980&lt;=Stimuli!$C$3),Stimuli!$A$3,IF(AND(A8980&gt;=Stimuli!$B$4,A8980&lt;=Stimuli!$C$4),Stimuli!$A$4,"")))</f>
        <v>02 e.l.f. - Power Grip Styling (30.03s)</v>
      </c>
      <c r="I8980" s="6" t="n">
        <f aca="false">(B8980-B8979)/((A8980-A8979)/1000)</f>
        <v>-0.750183150183148</v>
      </c>
      <c r="J8980" s="6" t="n">
        <f aca="false">IF(OR(B8980&lt;Rules!$B$2,B8980&gt;Rules!$B$3,ABS(I8980)&gt;Rules!$B$4,OR(B8981&lt;Rules!$B$2,B8981&gt;Rules!$B$3,ABS(I8981)&gt;Rules!$B$4)),1,0)</f>
        <v>0</v>
      </c>
      <c r="K8980" s="6" t="str">
        <f aca="false">IF(F8980=1,COUNTIF($F$2:F8980,1),"")</f>
        <v/>
      </c>
    </row>
    <row r="8981" customFormat="false" ht="15" hidden="false" customHeight="false" outlineLevel="0" collapsed="false">
      <c r="A8981" s="6" t="n">
        <v>70480.0555</v>
      </c>
      <c r="B8981" s="6" t="n">
        <v>2.07252747252747</v>
      </c>
      <c r="C8981" s="6" t="n">
        <v>82</v>
      </c>
      <c r="D8981" s="6" t="n">
        <v>-1</v>
      </c>
      <c r="E8981" s="6" t="n">
        <v>2.06813186813187</v>
      </c>
      <c r="F8981" s="6" t="n">
        <v>0</v>
      </c>
      <c r="G8981" s="6" t="n">
        <v>0</v>
      </c>
      <c r="H8981" s="6" t="str">
        <f aca="false">IF(AND(A8981&gt;=Stimuli!$B$2,A8981&lt;=Stimuli!$C$2),Stimuli!$A$2,IF(AND(A8981&gt;=Stimuli!$B$3,A8981&lt;=Stimuli!$C$3),Stimuli!$A$3,IF(AND(A8981&gt;=Stimuli!$B$4,A8981&lt;=Stimuli!$C$4),Stimuli!$A$4,"")))</f>
        <v>02 e.l.f. - Power Grip Styling (30.03s)</v>
      </c>
      <c r="I8981" s="6" t="n">
        <f aca="false">(B8981-B8980)/((A8981-A8980)/1000)</f>
        <v>0.750183150183148</v>
      </c>
      <c r="J8981" s="6" t="n">
        <f aca="false">IF(OR(B8981&lt;Rules!$B$2,B8981&gt;Rules!$B$3,ABS(I8981)&gt;Rules!$B$4,OR(B8982&lt;Rules!$B$2,B8982&gt;Rules!$B$3,ABS(I8982)&gt;Rules!$B$4)),1,0)</f>
        <v>0</v>
      </c>
      <c r="K8981" s="6" t="str">
        <f aca="false">IF(F8981=1,COUNTIF($F$2:F8981,1),"")</f>
        <v/>
      </c>
    </row>
    <row r="8982" customFormat="false" ht="15" hidden="false" customHeight="false" outlineLevel="0" collapsed="false">
      <c r="A8982" s="6" t="n">
        <v>70487.868</v>
      </c>
      <c r="B8982" s="6" t="n">
        <v>2.06520146520147</v>
      </c>
      <c r="C8982" s="6" t="n">
        <v>82</v>
      </c>
      <c r="D8982" s="6" t="n">
        <v>-1</v>
      </c>
      <c r="E8982" s="6" t="n">
        <v>2.06813186813187</v>
      </c>
      <c r="F8982" s="6" t="n">
        <v>0</v>
      </c>
      <c r="G8982" s="6" t="n">
        <v>0</v>
      </c>
      <c r="H8982" s="6" t="str">
        <f aca="false">IF(AND(A8982&gt;=Stimuli!$B$2,A8982&lt;=Stimuli!$C$2),Stimuli!$A$2,IF(AND(A8982&gt;=Stimuli!$B$3,A8982&lt;=Stimuli!$C$3),Stimuli!$A$3,IF(AND(A8982&gt;=Stimuli!$B$4,A8982&lt;=Stimuli!$C$4),Stimuli!$A$4,"")))</f>
        <v>02 e.l.f. - Power Grip Styling (30.03s)</v>
      </c>
      <c r="I8982" s="6" t="n">
        <f aca="false">(B8982-B8981)/((A8982-A8981)/1000)</f>
        <v>-0.937728937728878</v>
      </c>
      <c r="J8982" s="6" t="n">
        <f aca="false">IF(OR(B8982&lt;Rules!$B$2,B8982&gt;Rules!$B$3,ABS(I8982)&gt;Rules!$B$4,OR(B8983&lt;Rules!$B$2,B8983&gt;Rules!$B$3,ABS(I8983)&gt;Rules!$B$4)),1,0)</f>
        <v>0</v>
      </c>
      <c r="K8982" s="6" t="str">
        <f aca="false">IF(F8982=1,COUNTIF($F$2:F8982,1),"")</f>
        <v/>
      </c>
    </row>
    <row r="8983" customFormat="false" ht="15" hidden="false" customHeight="false" outlineLevel="0" collapsed="false">
      <c r="A8983" s="6" t="n">
        <v>70495.6805</v>
      </c>
      <c r="B8983" s="6" t="n">
        <v>2.07252747252747</v>
      </c>
      <c r="C8983" s="6" t="n">
        <v>82</v>
      </c>
      <c r="D8983" s="6" t="n">
        <v>-1</v>
      </c>
      <c r="E8983" s="6" t="n">
        <v>2.06813186813187</v>
      </c>
      <c r="F8983" s="6" t="n">
        <v>0</v>
      </c>
      <c r="G8983" s="6" t="n">
        <v>0</v>
      </c>
      <c r="H8983" s="6" t="str">
        <f aca="false">IF(AND(A8983&gt;=Stimuli!$B$2,A8983&lt;=Stimuli!$C$2),Stimuli!$A$2,IF(AND(A8983&gt;=Stimuli!$B$3,A8983&lt;=Stimuli!$C$3),Stimuli!$A$3,IF(AND(A8983&gt;=Stimuli!$B$4,A8983&lt;=Stimuli!$C$4),Stimuli!$A$4,"")))</f>
        <v>02 e.l.f. - Power Grip Styling (30.03s)</v>
      </c>
      <c r="I8983" s="6" t="n">
        <f aca="false">(B8983-B8982)/((A8983-A8982)/1000)</f>
        <v>0.937728937728878</v>
      </c>
      <c r="J8983" s="6" t="n">
        <f aca="false">IF(OR(B8983&lt;Rules!$B$2,B8983&gt;Rules!$B$3,ABS(I8983)&gt;Rules!$B$4,OR(B8984&lt;Rules!$B$2,B8984&gt;Rules!$B$3,ABS(I8984)&gt;Rules!$B$4)),1,0)</f>
        <v>0</v>
      </c>
      <c r="K8983" s="6" t="str">
        <f aca="false">IF(F8983=1,COUNTIF($F$2:F8983,1),"")</f>
        <v/>
      </c>
    </row>
    <row r="8984" customFormat="false" ht="15" hidden="false" customHeight="false" outlineLevel="0" collapsed="false">
      <c r="A8984" s="6" t="n">
        <v>70503.493</v>
      </c>
      <c r="B8984" s="6" t="n">
        <v>2.06373626373626</v>
      </c>
      <c r="C8984" s="6" t="n">
        <v>82</v>
      </c>
      <c r="D8984" s="6" t="n">
        <v>-1</v>
      </c>
      <c r="E8984" s="6" t="n">
        <v>2.06813186813187</v>
      </c>
      <c r="F8984" s="6" t="n">
        <v>0</v>
      </c>
      <c r="G8984" s="6" t="n">
        <v>0</v>
      </c>
      <c r="H8984" s="6" t="str">
        <f aca="false">IF(AND(A8984&gt;=Stimuli!$B$2,A8984&lt;=Stimuli!$C$2),Stimuli!$A$2,IF(AND(A8984&gt;=Stimuli!$B$3,A8984&lt;=Stimuli!$C$3),Stimuli!$A$3,IF(AND(A8984&gt;=Stimuli!$B$4,A8984&lt;=Stimuli!$C$4),Stimuli!$A$4,"")))</f>
        <v>02 e.l.f. - Power Grip Styling (30.03s)</v>
      </c>
      <c r="I8984" s="6" t="n">
        <f aca="false">(B8984-B8983)/((A8984-A8983)/1000)</f>
        <v>-1.12527472527461</v>
      </c>
      <c r="J8984" s="6" t="n">
        <f aca="false">IF(OR(B8984&lt;Rules!$B$2,B8984&gt;Rules!$B$3,ABS(I8984)&gt;Rules!$B$4,OR(B8985&lt;Rules!$B$2,B8985&gt;Rules!$B$3,ABS(I8985)&gt;Rules!$B$4)),1,0)</f>
        <v>0</v>
      </c>
      <c r="K8984" s="6" t="str">
        <f aca="false">IF(F8984=1,COUNTIF($F$2:F8984,1),"")</f>
        <v/>
      </c>
    </row>
    <row r="8985" customFormat="false" ht="15" hidden="false" customHeight="false" outlineLevel="0" collapsed="false">
      <c r="A8985" s="6" t="n">
        <v>70511.3055</v>
      </c>
      <c r="B8985" s="6" t="n">
        <v>2.07252747252747</v>
      </c>
      <c r="C8985" s="6" t="n">
        <v>82</v>
      </c>
      <c r="D8985" s="6" t="n">
        <v>-1</v>
      </c>
      <c r="E8985" s="6" t="n">
        <v>2.06813186813187</v>
      </c>
      <c r="F8985" s="6" t="n">
        <v>0</v>
      </c>
      <c r="G8985" s="6" t="n">
        <v>0</v>
      </c>
      <c r="H8985" s="6" t="str">
        <f aca="false">IF(AND(A8985&gt;=Stimuli!$B$2,A8985&lt;=Stimuli!$C$2),Stimuli!$A$2,IF(AND(A8985&gt;=Stimuli!$B$3,A8985&lt;=Stimuli!$C$3),Stimuli!$A$3,IF(AND(A8985&gt;=Stimuli!$B$4,A8985&lt;=Stimuli!$C$4),Stimuli!$A$4,"")))</f>
        <v>02 e.l.f. - Power Grip Styling (30.03s)</v>
      </c>
      <c r="I8985" s="6" t="n">
        <f aca="false">(B8985-B8984)/((A8985-A8984)/1000)</f>
        <v>1.12527472527461</v>
      </c>
      <c r="J8985" s="6" t="n">
        <f aca="false">IF(OR(B8985&lt;Rules!$B$2,B8985&gt;Rules!$B$3,ABS(I8985)&gt;Rules!$B$4,OR(B8986&lt;Rules!$B$2,B8986&gt;Rules!$B$3,ABS(I8986)&gt;Rules!$B$4)),1,0)</f>
        <v>0</v>
      </c>
      <c r="K8985" s="6" t="str">
        <f aca="false">IF(F8985=1,COUNTIF($F$2:F8985,1),"")</f>
        <v/>
      </c>
    </row>
    <row r="8986" customFormat="false" ht="15" hidden="false" customHeight="false" outlineLevel="0" collapsed="false">
      <c r="A8986" s="6" t="n">
        <v>70519.118</v>
      </c>
      <c r="B8986" s="6" t="n">
        <v>2.06520146520147</v>
      </c>
      <c r="C8986" s="6" t="n">
        <v>82</v>
      </c>
      <c r="D8986" s="6" t="n">
        <v>-1</v>
      </c>
      <c r="E8986" s="6" t="n">
        <v>2.06813186813187</v>
      </c>
      <c r="F8986" s="6" t="n">
        <v>0</v>
      </c>
      <c r="G8986" s="6" t="n">
        <v>0</v>
      </c>
      <c r="H8986" s="6" t="str">
        <f aca="false">IF(AND(A8986&gt;=Stimuli!$B$2,A8986&lt;=Stimuli!$C$2),Stimuli!$A$2,IF(AND(A8986&gt;=Stimuli!$B$3,A8986&lt;=Stimuli!$C$3),Stimuli!$A$3,IF(AND(A8986&gt;=Stimuli!$B$4,A8986&lt;=Stimuli!$C$4),Stimuli!$A$4,"")))</f>
        <v>02 e.l.f. - Power Grip Styling (30.03s)</v>
      </c>
      <c r="I8986" s="6" t="n">
        <f aca="false">(B8986-B8985)/((A8986-A8985)/1000)</f>
        <v>-0.937728937728878</v>
      </c>
      <c r="J8986" s="6" t="n">
        <f aca="false">IF(OR(B8986&lt;Rules!$B$2,B8986&gt;Rules!$B$3,ABS(I8986)&gt;Rules!$B$4,OR(B8987&lt;Rules!$B$2,B8987&gt;Rules!$B$3,ABS(I8987)&gt;Rules!$B$4)),1,0)</f>
        <v>0</v>
      </c>
      <c r="K8986" s="6" t="str">
        <f aca="false">IF(F8986=1,COUNTIF($F$2:F8986,1),"")</f>
        <v/>
      </c>
    </row>
    <row r="8987" customFormat="false" ht="15" hidden="false" customHeight="false" outlineLevel="0" collapsed="false">
      <c r="A8987" s="6" t="n">
        <v>70526.9305</v>
      </c>
      <c r="B8987" s="6" t="n">
        <v>2.06959706959707</v>
      </c>
      <c r="C8987" s="6" t="n">
        <v>82</v>
      </c>
      <c r="D8987" s="6" t="n">
        <v>-1</v>
      </c>
      <c r="E8987" s="6" t="n">
        <v>2.06813186813187</v>
      </c>
      <c r="F8987" s="6" t="n">
        <v>0</v>
      </c>
      <c r="G8987" s="6" t="n">
        <v>0</v>
      </c>
      <c r="H8987" s="6" t="str">
        <f aca="false">IF(AND(A8987&gt;=Stimuli!$B$2,A8987&lt;=Stimuli!$C$2),Stimuli!$A$2,IF(AND(A8987&gt;=Stimuli!$B$3,A8987&lt;=Stimuli!$C$3),Stimuli!$A$3,IF(AND(A8987&gt;=Stimuli!$B$4,A8987&lt;=Stimuli!$C$4),Stimuli!$A$4,"")))</f>
        <v>02 e.l.f. - Power Grip Styling (30.03s)</v>
      </c>
      <c r="I8987" s="6" t="n">
        <f aca="false">(B8987-B8986)/((A8987-A8986)/1000)</f>
        <v>0.562637362637304</v>
      </c>
      <c r="J8987" s="6" t="n">
        <f aca="false">IF(OR(B8987&lt;Rules!$B$2,B8987&gt;Rules!$B$3,ABS(I8987)&gt;Rules!$B$4,OR(B8988&lt;Rules!$B$2,B8988&gt;Rules!$B$3,ABS(I8988)&gt;Rules!$B$4)),1,0)</f>
        <v>0</v>
      </c>
      <c r="K8987" s="6" t="str">
        <f aca="false">IF(F8987=1,COUNTIF($F$2:F8987,1),"")</f>
        <v/>
      </c>
    </row>
    <row r="8988" customFormat="false" ht="15" hidden="false" customHeight="false" outlineLevel="0" collapsed="false">
      <c r="A8988" s="6" t="n">
        <v>70534.743</v>
      </c>
      <c r="B8988" s="6" t="n">
        <v>2.06520146520147</v>
      </c>
      <c r="C8988" s="6" t="n">
        <v>82</v>
      </c>
      <c r="D8988" s="6" t="n">
        <v>-1</v>
      </c>
      <c r="E8988" s="6" t="n">
        <v>2.06813186813187</v>
      </c>
      <c r="F8988" s="6" t="n">
        <v>0</v>
      </c>
      <c r="G8988" s="6" t="n">
        <v>0</v>
      </c>
      <c r="H8988" s="6" t="str">
        <f aca="false">IF(AND(A8988&gt;=Stimuli!$B$2,A8988&lt;=Stimuli!$C$2),Stimuli!$A$2,IF(AND(A8988&gt;=Stimuli!$B$3,A8988&lt;=Stimuli!$C$3),Stimuli!$A$3,IF(AND(A8988&gt;=Stimuli!$B$4,A8988&lt;=Stimuli!$C$4),Stimuli!$A$4,"")))</f>
        <v>02 e.l.f. - Power Grip Styling (30.03s)</v>
      </c>
      <c r="I8988" s="6" t="n">
        <f aca="false">(B8988-B8987)/((A8988-A8987)/1000)</f>
        <v>-0.562637362637304</v>
      </c>
      <c r="J8988" s="6" t="n">
        <f aca="false">IF(OR(B8988&lt;Rules!$B$2,B8988&gt;Rules!$B$3,ABS(I8988)&gt;Rules!$B$4,OR(B8989&lt;Rules!$B$2,B8989&gt;Rules!$B$3,ABS(I8989)&gt;Rules!$B$4)),1,0)</f>
        <v>0</v>
      </c>
      <c r="K8988" s="6" t="str">
        <f aca="false">IF(F8988=1,COUNTIF($F$2:F8988,1),"")</f>
        <v/>
      </c>
    </row>
    <row r="8989" customFormat="false" ht="15" hidden="false" customHeight="false" outlineLevel="0" collapsed="false">
      <c r="A8989" s="6" t="n">
        <v>70542.5555</v>
      </c>
      <c r="B8989" s="6" t="n">
        <v>2.06959706959707</v>
      </c>
      <c r="C8989" s="6" t="n">
        <v>82</v>
      </c>
      <c r="D8989" s="6" t="n">
        <v>-1</v>
      </c>
      <c r="E8989" s="6" t="n">
        <v>2.06813186813187</v>
      </c>
      <c r="F8989" s="6" t="n">
        <v>0</v>
      </c>
      <c r="G8989" s="6" t="n">
        <v>0</v>
      </c>
      <c r="H8989" s="6" t="str">
        <f aca="false">IF(AND(A8989&gt;=Stimuli!$B$2,A8989&lt;=Stimuli!$C$2),Stimuli!$A$2,IF(AND(A8989&gt;=Stimuli!$B$3,A8989&lt;=Stimuli!$C$3),Stimuli!$A$3,IF(AND(A8989&gt;=Stimuli!$B$4,A8989&lt;=Stimuli!$C$4),Stimuli!$A$4,"")))</f>
        <v>02 e.l.f. - Power Grip Styling (30.03s)</v>
      </c>
      <c r="I8989" s="6" t="n">
        <f aca="false">(B8989-B8988)/((A8989-A8988)/1000)</f>
        <v>0.562637362637304</v>
      </c>
      <c r="J8989" s="6" t="n">
        <f aca="false">IF(OR(B8989&lt;Rules!$B$2,B8989&gt;Rules!$B$3,ABS(I8989)&gt;Rules!$B$4,OR(B8990&lt;Rules!$B$2,B8990&gt;Rules!$B$3,ABS(I8990)&gt;Rules!$B$4)),1,0)</f>
        <v>0</v>
      </c>
      <c r="K8989" s="6" t="str">
        <f aca="false">IF(F8989=1,COUNTIF($F$2:F8989,1),"")</f>
        <v/>
      </c>
    </row>
    <row r="8990" customFormat="false" ht="15" hidden="false" customHeight="false" outlineLevel="0" collapsed="false">
      <c r="A8990" s="6" t="n">
        <v>70550.368</v>
      </c>
      <c r="B8990" s="6" t="n">
        <v>2.06666666666667</v>
      </c>
      <c r="C8990" s="6" t="n">
        <v>82</v>
      </c>
      <c r="D8990" s="6" t="n">
        <v>-1</v>
      </c>
      <c r="E8990" s="6" t="n">
        <v>2.06813186813187</v>
      </c>
      <c r="F8990" s="6" t="n">
        <v>0</v>
      </c>
      <c r="G8990" s="6" t="n">
        <v>0</v>
      </c>
      <c r="H8990" s="6" t="str">
        <f aca="false">IF(AND(A8990&gt;=Stimuli!$B$2,A8990&lt;=Stimuli!$C$2),Stimuli!$A$2,IF(AND(A8990&gt;=Stimuli!$B$3,A8990&lt;=Stimuli!$C$3),Stimuli!$A$3,IF(AND(A8990&gt;=Stimuli!$B$4,A8990&lt;=Stimuli!$C$4),Stimuli!$A$4,"")))</f>
        <v>02 e.l.f. - Power Grip Styling (30.03s)</v>
      </c>
      <c r="I8990" s="6" t="n">
        <f aca="false">(B8990-B8989)/((A8990-A8989)/1000)</f>
        <v>-0.375091575091574</v>
      </c>
      <c r="J8990" s="6" t="n">
        <f aca="false">IF(OR(B8990&lt;Rules!$B$2,B8990&gt;Rules!$B$3,ABS(I8990)&gt;Rules!$B$4,OR(B8991&lt;Rules!$B$2,B8991&gt;Rules!$B$3,ABS(I8991)&gt;Rules!$B$4)),1,0)</f>
        <v>0</v>
      </c>
      <c r="K8990" s="6" t="str">
        <f aca="false">IF(F8990=1,COUNTIF($F$2:F8990,1),"")</f>
        <v/>
      </c>
    </row>
    <row r="8991" customFormat="false" ht="15" hidden="false" customHeight="false" outlineLevel="0" collapsed="false">
      <c r="A8991" s="6" t="n">
        <v>70558.1805</v>
      </c>
      <c r="B8991" s="6" t="n">
        <v>2.06813186813187</v>
      </c>
      <c r="C8991" s="6" t="n">
        <v>82</v>
      </c>
      <c r="D8991" s="6" t="n">
        <v>-1</v>
      </c>
      <c r="E8991" s="6" t="n">
        <v>2.06813186813187</v>
      </c>
      <c r="F8991" s="6" t="n">
        <v>0</v>
      </c>
      <c r="G8991" s="6" t="n">
        <v>0</v>
      </c>
      <c r="H8991" s="6" t="str">
        <f aca="false">IF(AND(A8991&gt;=Stimuli!$B$2,A8991&lt;=Stimuli!$C$2),Stimuli!$A$2,IF(AND(A8991&gt;=Stimuli!$B$3,A8991&lt;=Stimuli!$C$3),Stimuli!$A$3,IF(AND(A8991&gt;=Stimuli!$B$4,A8991&lt;=Stimuli!$C$4),Stimuli!$A$4,"")))</f>
        <v>02 e.l.f. - Power Grip Styling (30.03s)</v>
      </c>
      <c r="I8991" s="6" t="n">
        <f aca="false">(B8991-B8990)/((A8991-A8990)/1000)</f>
        <v>0.187545787545844</v>
      </c>
      <c r="J8991" s="6" t="n">
        <f aca="false">IF(OR(B8991&lt;Rules!$B$2,B8991&gt;Rules!$B$3,ABS(I8991)&gt;Rules!$B$4,OR(B8992&lt;Rules!$B$2,B8992&gt;Rules!$B$3,ABS(I8992)&gt;Rules!$B$4)),1,0)</f>
        <v>0</v>
      </c>
      <c r="K8991" s="6" t="str">
        <f aca="false">IF(F8991=1,COUNTIF($F$2:F8991,1),"")</f>
        <v/>
      </c>
    </row>
    <row r="8992" customFormat="false" ht="15" hidden="false" customHeight="false" outlineLevel="0" collapsed="false">
      <c r="A8992" s="6" t="n">
        <v>70565.993</v>
      </c>
      <c r="B8992" s="6" t="n">
        <v>2.06813186813187</v>
      </c>
      <c r="C8992" s="6" t="n">
        <v>82</v>
      </c>
      <c r="D8992" s="6" t="n">
        <v>-1</v>
      </c>
      <c r="E8992" s="6" t="n">
        <v>2.06813186813187</v>
      </c>
      <c r="F8992" s="6" t="n">
        <v>0</v>
      </c>
      <c r="G8992" s="6" t="n">
        <v>0</v>
      </c>
      <c r="H8992" s="6" t="str">
        <f aca="false">IF(AND(A8992&gt;=Stimuli!$B$2,A8992&lt;=Stimuli!$C$2),Stimuli!$A$2,IF(AND(A8992&gt;=Stimuli!$B$3,A8992&lt;=Stimuli!$C$3),Stimuli!$A$3,IF(AND(A8992&gt;=Stimuli!$B$4,A8992&lt;=Stimuli!$C$4),Stimuli!$A$4,"")))</f>
        <v>02 e.l.f. - Power Grip Styling (30.03s)</v>
      </c>
      <c r="I8992" s="6" t="n">
        <f aca="false">(B8992-B8991)/((A8992-A8991)/1000)</f>
        <v>0</v>
      </c>
      <c r="J8992" s="6" t="n">
        <f aca="false">IF(OR(B8992&lt;Rules!$B$2,B8992&gt;Rules!$B$3,ABS(I8992)&gt;Rules!$B$4,OR(B8993&lt;Rules!$B$2,B8993&gt;Rules!$B$3,ABS(I8993)&gt;Rules!$B$4)),1,0)</f>
        <v>0</v>
      </c>
      <c r="K8992" s="6" t="str">
        <f aca="false">IF(F8992=1,COUNTIF($F$2:F8992,1),"")</f>
        <v/>
      </c>
    </row>
    <row r="8993" customFormat="false" ht="15" hidden="false" customHeight="false" outlineLevel="0" collapsed="false">
      <c r="A8993" s="6" t="n">
        <v>70573.8055</v>
      </c>
      <c r="B8993" s="6" t="n">
        <v>2.06520146520147</v>
      </c>
      <c r="C8993" s="6" t="n">
        <v>82</v>
      </c>
      <c r="D8993" s="6" t="n">
        <v>-1</v>
      </c>
      <c r="E8993" s="6" t="n">
        <v>2.06813186813187</v>
      </c>
      <c r="F8993" s="6" t="n">
        <v>0</v>
      </c>
      <c r="G8993" s="6" t="n">
        <v>0</v>
      </c>
      <c r="H8993" s="6" t="str">
        <f aca="false">IF(AND(A8993&gt;=Stimuli!$B$2,A8993&lt;=Stimuli!$C$2),Stimuli!$A$2,IF(AND(A8993&gt;=Stimuli!$B$3,A8993&lt;=Stimuli!$C$3),Stimuli!$A$3,IF(AND(A8993&gt;=Stimuli!$B$4,A8993&lt;=Stimuli!$C$4),Stimuli!$A$4,"")))</f>
        <v>02 e.l.f. - Power Grip Styling (30.03s)</v>
      </c>
      <c r="I8993" s="6" t="n">
        <f aca="false">(B8993-B8992)/((A8993-A8992)/1000)</f>
        <v>-0.375091575091574</v>
      </c>
      <c r="J8993" s="6" t="n">
        <f aca="false">IF(OR(B8993&lt;Rules!$B$2,B8993&gt;Rules!$B$3,ABS(I8993)&gt;Rules!$B$4,OR(B8994&lt;Rules!$B$2,B8994&gt;Rules!$B$3,ABS(I8994)&gt;Rules!$B$4)),1,0)</f>
        <v>0</v>
      </c>
      <c r="K8993" s="6" t="str">
        <f aca="false">IF(F8993=1,COUNTIF($F$2:F8993,1),"")</f>
        <v/>
      </c>
    </row>
    <row r="8994" customFormat="false" ht="15" hidden="false" customHeight="false" outlineLevel="0" collapsed="false">
      <c r="A8994" s="6" t="n">
        <v>70581.618</v>
      </c>
      <c r="B8994" s="6" t="n">
        <v>2.06959706959707</v>
      </c>
      <c r="C8994" s="6" t="n">
        <v>82</v>
      </c>
      <c r="D8994" s="6" t="n">
        <v>-1</v>
      </c>
      <c r="E8994" s="6" t="n">
        <v>2.06666666666667</v>
      </c>
      <c r="F8994" s="6" t="n">
        <v>0</v>
      </c>
      <c r="G8994" s="6" t="n">
        <v>0</v>
      </c>
      <c r="H8994" s="6" t="str">
        <f aca="false">IF(AND(A8994&gt;=Stimuli!$B$2,A8994&lt;=Stimuli!$C$2),Stimuli!$A$2,IF(AND(A8994&gt;=Stimuli!$B$3,A8994&lt;=Stimuli!$C$3),Stimuli!$A$3,IF(AND(A8994&gt;=Stimuli!$B$4,A8994&lt;=Stimuli!$C$4),Stimuli!$A$4,"")))</f>
        <v>02 e.l.f. - Power Grip Styling (30.03s)</v>
      </c>
      <c r="I8994" s="6" t="n">
        <f aca="false">(B8994-B8993)/((A8994-A8993)/1000)</f>
        <v>0.562637362637304</v>
      </c>
      <c r="J8994" s="6" t="n">
        <f aca="false">IF(OR(B8994&lt;Rules!$B$2,B8994&gt;Rules!$B$3,ABS(I8994)&gt;Rules!$B$4,OR(B8995&lt;Rules!$B$2,B8995&gt;Rules!$B$3,ABS(I8995)&gt;Rules!$B$4)),1,0)</f>
        <v>0</v>
      </c>
      <c r="K8994" s="6" t="str">
        <f aca="false">IF(F8994=1,COUNTIF($F$2:F8994,1),"")</f>
        <v/>
      </c>
    </row>
    <row r="8995" customFormat="false" ht="15" hidden="false" customHeight="false" outlineLevel="0" collapsed="false">
      <c r="A8995" s="6" t="n">
        <v>70589.4305</v>
      </c>
      <c r="B8995" s="6" t="n">
        <v>2.06373626373626</v>
      </c>
      <c r="C8995" s="6" t="n">
        <v>82</v>
      </c>
      <c r="D8995" s="6" t="n">
        <v>-1</v>
      </c>
      <c r="E8995" s="6" t="n">
        <v>2.06666666666667</v>
      </c>
      <c r="F8995" s="6" t="n">
        <v>0</v>
      </c>
      <c r="G8995" s="6" t="n">
        <v>0</v>
      </c>
      <c r="H8995" s="6" t="str">
        <f aca="false">IF(AND(A8995&gt;=Stimuli!$B$2,A8995&lt;=Stimuli!$C$2),Stimuli!$A$2,IF(AND(A8995&gt;=Stimuli!$B$3,A8995&lt;=Stimuli!$C$3),Stimuli!$A$3,IF(AND(A8995&gt;=Stimuli!$B$4,A8995&lt;=Stimuli!$C$4),Stimuli!$A$4,"")))</f>
        <v>02 e.l.f. - Power Grip Styling (30.03s)</v>
      </c>
      <c r="I8995" s="6" t="n">
        <f aca="false">(B8995-B8994)/((A8995-A8994)/1000)</f>
        <v>-0.750183150183034</v>
      </c>
      <c r="J8995" s="6" t="n">
        <f aca="false">IF(OR(B8995&lt;Rules!$B$2,B8995&gt;Rules!$B$3,ABS(I8995)&gt;Rules!$B$4,OR(B8996&lt;Rules!$B$2,B8996&gt;Rules!$B$3,ABS(I8996)&gt;Rules!$B$4)),1,0)</f>
        <v>0</v>
      </c>
      <c r="K8995" s="6" t="str">
        <f aca="false">IF(F8995=1,COUNTIF($F$2:F8995,1),"")</f>
        <v/>
      </c>
    </row>
    <row r="8996" customFormat="false" ht="15" hidden="false" customHeight="false" outlineLevel="0" collapsed="false">
      <c r="A8996" s="6" t="n">
        <v>70597.243</v>
      </c>
      <c r="B8996" s="6" t="n">
        <v>2.06959706959707</v>
      </c>
      <c r="C8996" s="6" t="n">
        <v>82</v>
      </c>
      <c r="D8996" s="6" t="n">
        <v>-1</v>
      </c>
      <c r="E8996" s="6" t="n">
        <v>2.06666666666667</v>
      </c>
      <c r="F8996" s="6" t="n">
        <v>0</v>
      </c>
      <c r="G8996" s="6" t="n">
        <v>0</v>
      </c>
      <c r="H8996" s="6" t="str">
        <f aca="false">IF(AND(A8996&gt;=Stimuli!$B$2,A8996&lt;=Stimuli!$C$2),Stimuli!$A$2,IF(AND(A8996&gt;=Stimuli!$B$3,A8996&lt;=Stimuli!$C$3),Stimuli!$A$3,IF(AND(A8996&gt;=Stimuli!$B$4,A8996&lt;=Stimuli!$C$4),Stimuli!$A$4,"")))</f>
        <v>02 e.l.f. - Power Grip Styling (30.03s)</v>
      </c>
      <c r="I8996" s="6" t="n">
        <f aca="false">(B8996-B8995)/((A8996-A8995)/1000)</f>
        <v>0.750183150183034</v>
      </c>
      <c r="J8996" s="6" t="n">
        <f aca="false">IF(OR(B8996&lt;Rules!$B$2,B8996&gt;Rules!$B$3,ABS(I8996)&gt;Rules!$B$4,OR(B8997&lt;Rules!$B$2,B8997&gt;Rules!$B$3,ABS(I8997)&gt;Rules!$B$4)),1,0)</f>
        <v>0</v>
      </c>
      <c r="K8996" s="6" t="str">
        <f aca="false">IF(F8996=1,COUNTIF($F$2:F8996,1),"")</f>
        <v/>
      </c>
    </row>
    <row r="8997" customFormat="false" ht="15" hidden="false" customHeight="false" outlineLevel="0" collapsed="false">
      <c r="A8997" s="6" t="n">
        <v>70605.0555</v>
      </c>
      <c r="B8997" s="6" t="n">
        <v>2.06227106227106</v>
      </c>
      <c r="C8997" s="6" t="n">
        <v>82</v>
      </c>
      <c r="D8997" s="6" t="n">
        <v>-1</v>
      </c>
      <c r="E8997" s="6" t="n">
        <v>2.06666666666667</v>
      </c>
      <c r="F8997" s="6" t="n">
        <v>0</v>
      </c>
      <c r="G8997" s="6" t="n">
        <v>0</v>
      </c>
      <c r="H8997" s="6" t="str">
        <f aca="false">IF(AND(A8997&gt;=Stimuli!$B$2,A8997&lt;=Stimuli!$C$2),Stimuli!$A$2,IF(AND(A8997&gt;=Stimuli!$B$3,A8997&lt;=Stimuli!$C$3),Stimuli!$A$3,IF(AND(A8997&gt;=Stimuli!$B$4,A8997&lt;=Stimuli!$C$4),Stimuli!$A$4,"")))</f>
        <v>02 e.l.f. - Power Grip Styling (30.03s)</v>
      </c>
      <c r="I8997" s="6" t="n">
        <f aca="false">(B8997-B8996)/((A8997-A8996)/1000)</f>
        <v>-0.937728937728878</v>
      </c>
      <c r="J8997" s="6" t="n">
        <f aca="false">IF(OR(B8997&lt;Rules!$B$2,B8997&gt;Rules!$B$3,ABS(I8997)&gt;Rules!$B$4,OR(B8998&lt;Rules!$B$2,B8998&gt;Rules!$B$3,ABS(I8998)&gt;Rules!$B$4)),1,0)</f>
        <v>0</v>
      </c>
      <c r="K8997" s="6" t="str">
        <f aca="false">IF(F8997=1,COUNTIF($F$2:F8997,1),"")</f>
        <v/>
      </c>
    </row>
    <row r="8998" customFormat="false" ht="15" hidden="false" customHeight="false" outlineLevel="0" collapsed="false">
      <c r="A8998" s="6" t="n">
        <v>70612.868</v>
      </c>
      <c r="B8998" s="6" t="n">
        <v>2.07106227106227</v>
      </c>
      <c r="C8998" s="6" t="n">
        <v>82</v>
      </c>
      <c r="D8998" s="6" t="n">
        <v>-1</v>
      </c>
      <c r="E8998" s="6" t="n">
        <v>2.06666666666667</v>
      </c>
      <c r="F8998" s="6" t="n">
        <v>0</v>
      </c>
      <c r="G8998" s="6" t="n">
        <v>0</v>
      </c>
      <c r="H8998" s="6" t="str">
        <f aca="false">IF(AND(A8998&gt;=Stimuli!$B$2,A8998&lt;=Stimuli!$C$2),Stimuli!$A$2,IF(AND(A8998&gt;=Stimuli!$B$3,A8998&lt;=Stimuli!$C$3),Stimuli!$A$3,IF(AND(A8998&gt;=Stimuli!$B$4,A8998&lt;=Stimuli!$C$4),Stimuli!$A$4,"")))</f>
        <v>02 e.l.f. - Power Grip Styling (30.03s)</v>
      </c>
      <c r="I8998" s="6" t="n">
        <f aca="false">(B8998-B8997)/((A8998-A8997)/1000)</f>
        <v>1.12527472527489</v>
      </c>
      <c r="J8998" s="6" t="n">
        <f aca="false">IF(OR(B8998&lt;Rules!$B$2,B8998&gt;Rules!$B$3,ABS(I8998)&gt;Rules!$B$4,OR(B8999&lt;Rules!$B$2,B8999&gt;Rules!$B$3,ABS(I8999)&gt;Rules!$B$4)),1,0)</f>
        <v>0</v>
      </c>
      <c r="K8998" s="6" t="str">
        <f aca="false">IF(F8998=1,COUNTIF($F$2:F8998,1),"")</f>
        <v/>
      </c>
    </row>
    <row r="8999" customFormat="false" ht="15" hidden="false" customHeight="false" outlineLevel="0" collapsed="false">
      <c r="A8999" s="6" t="n">
        <v>70620.6805</v>
      </c>
      <c r="B8999" s="6" t="n">
        <v>2.06227106227106</v>
      </c>
      <c r="C8999" s="6" t="n">
        <v>82</v>
      </c>
      <c r="D8999" s="6" t="n">
        <v>-1</v>
      </c>
      <c r="E8999" s="6" t="n">
        <v>2.06666666666667</v>
      </c>
      <c r="F8999" s="6" t="n">
        <v>0</v>
      </c>
      <c r="G8999" s="6" t="n">
        <v>0</v>
      </c>
      <c r="H8999" s="6" t="str">
        <f aca="false">IF(AND(A8999&gt;=Stimuli!$B$2,A8999&lt;=Stimuli!$C$2),Stimuli!$A$2,IF(AND(A8999&gt;=Stimuli!$B$3,A8999&lt;=Stimuli!$C$3),Stimuli!$A$3,IF(AND(A8999&gt;=Stimuli!$B$4,A8999&lt;=Stimuli!$C$4),Stimuli!$A$4,"")))</f>
        <v>02 e.l.f. - Power Grip Styling (30.03s)</v>
      </c>
      <c r="I8999" s="6" t="n">
        <f aca="false">(B8999-B8998)/((A8999-A8998)/1000)</f>
        <v>-1.12527472527489</v>
      </c>
      <c r="J8999" s="6" t="n">
        <f aca="false">IF(OR(B8999&lt;Rules!$B$2,B8999&gt;Rules!$B$3,ABS(I8999)&gt;Rules!$B$4,OR(B9000&lt;Rules!$B$2,B9000&gt;Rules!$B$3,ABS(I9000)&gt;Rules!$B$4)),1,0)</f>
        <v>0</v>
      </c>
      <c r="K8999" s="6" t="str">
        <f aca="false">IF(F8999=1,COUNTIF($F$2:F8999,1),"")</f>
        <v/>
      </c>
    </row>
    <row r="9000" customFormat="false" ht="15" hidden="false" customHeight="false" outlineLevel="0" collapsed="false">
      <c r="A9000" s="6" t="n">
        <v>70628.493</v>
      </c>
      <c r="B9000" s="6" t="n">
        <v>2.07106227106227</v>
      </c>
      <c r="C9000" s="6" t="n">
        <v>82</v>
      </c>
      <c r="D9000" s="6" t="n">
        <v>-1</v>
      </c>
      <c r="E9000" s="6" t="n">
        <v>2.06520146520147</v>
      </c>
      <c r="F9000" s="6" t="n">
        <v>0</v>
      </c>
      <c r="G9000" s="6" t="n">
        <v>0</v>
      </c>
      <c r="H9000" s="6" t="str">
        <f aca="false">IF(AND(A9000&gt;=Stimuli!$B$2,A9000&lt;=Stimuli!$C$2),Stimuli!$A$2,IF(AND(A9000&gt;=Stimuli!$B$3,A9000&lt;=Stimuli!$C$3),Stimuli!$A$3,IF(AND(A9000&gt;=Stimuli!$B$4,A9000&lt;=Stimuli!$C$4),Stimuli!$A$4,"")))</f>
        <v>02 e.l.f. - Power Grip Styling (30.03s)</v>
      </c>
      <c r="I9000" s="6" t="n">
        <f aca="false">(B9000-B8999)/((A9000-A8999)/1000)</f>
        <v>1.12527472527489</v>
      </c>
      <c r="J9000" s="6" t="n">
        <f aca="false">IF(OR(B9000&lt;Rules!$B$2,B9000&gt;Rules!$B$3,ABS(I9000)&gt;Rules!$B$4,OR(B9001&lt;Rules!$B$2,B9001&gt;Rules!$B$3,ABS(I9001)&gt;Rules!$B$4)),1,0)</f>
        <v>0</v>
      </c>
      <c r="K9000" s="6" t="str">
        <f aca="false">IF(F9000=1,COUNTIF($F$2:F9000,1),"")</f>
        <v/>
      </c>
    </row>
    <row r="9001" customFormat="false" ht="15" hidden="false" customHeight="false" outlineLevel="0" collapsed="false">
      <c r="A9001" s="6" t="n">
        <v>70636.3055</v>
      </c>
      <c r="B9001" s="6" t="n">
        <v>2.06227106227106</v>
      </c>
      <c r="C9001" s="6" t="n">
        <v>82</v>
      </c>
      <c r="D9001" s="6" t="n">
        <v>-1</v>
      </c>
      <c r="E9001" s="6" t="n">
        <v>2.06520146520147</v>
      </c>
      <c r="F9001" s="6" t="n">
        <v>0</v>
      </c>
      <c r="G9001" s="6" t="n">
        <v>0</v>
      </c>
      <c r="H9001" s="6" t="str">
        <f aca="false">IF(AND(A9001&gt;=Stimuli!$B$2,A9001&lt;=Stimuli!$C$2),Stimuli!$A$2,IF(AND(A9001&gt;=Stimuli!$B$3,A9001&lt;=Stimuli!$C$3),Stimuli!$A$3,IF(AND(A9001&gt;=Stimuli!$B$4,A9001&lt;=Stimuli!$C$4),Stimuli!$A$4,"")))</f>
        <v>02 e.l.f. - Power Grip Styling (30.03s)</v>
      </c>
      <c r="I9001" s="6" t="n">
        <f aca="false">(B9001-B9000)/((A9001-A9000)/1000)</f>
        <v>-1.12527472527489</v>
      </c>
      <c r="J9001" s="6" t="n">
        <f aca="false">IF(OR(B9001&lt;Rules!$B$2,B9001&gt;Rules!$B$3,ABS(I9001)&gt;Rules!$B$4,OR(B9002&lt;Rules!$B$2,B9002&gt;Rules!$B$3,ABS(I9002)&gt;Rules!$B$4)),1,0)</f>
        <v>0</v>
      </c>
      <c r="K9001" s="6" t="str">
        <f aca="false">IF(F9001=1,COUNTIF($F$2:F9001,1),"")</f>
        <v/>
      </c>
    </row>
    <row r="9002" customFormat="false" ht="15" hidden="false" customHeight="false" outlineLevel="0" collapsed="false">
      <c r="A9002" s="6" t="n">
        <v>70644.118</v>
      </c>
      <c r="B9002" s="6" t="n">
        <v>2.06959706959707</v>
      </c>
      <c r="C9002" s="6" t="n">
        <v>82</v>
      </c>
      <c r="D9002" s="6" t="n">
        <v>-1</v>
      </c>
      <c r="E9002" s="6" t="n">
        <v>2.06520146520147</v>
      </c>
      <c r="F9002" s="6" t="n">
        <v>0</v>
      </c>
      <c r="G9002" s="6" t="n">
        <v>0</v>
      </c>
      <c r="H9002" s="6" t="str">
        <f aca="false">IF(AND(A9002&gt;=Stimuli!$B$2,A9002&lt;=Stimuli!$C$2),Stimuli!$A$2,IF(AND(A9002&gt;=Stimuli!$B$3,A9002&lt;=Stimuli!$C$3),Stimuli!$A$3,IF(AND(A9002&gt;=Stimuli!$B$4,A9002&lt;=Stimuli!$C$4),Stimuli!$A$4,"")))</f>
        <v>02 e.l.f. - Power Grip Styling (30.03s)</v>
      </c>
      <c r="I9002" s="6" t="n">
        <f aca="false">(B9002-B9001)/((A9002-A9001)/1000)</f>
        <v>0.937728937728878</v>
      </c>
      <c r="J9002" s="6" t="n">
        <f aca="false">IF(OR(B9002&lt;Rules!$B$2,B9002&gt;Rules!$B$3,ABS(I9002)&gt;Rules!$B$4,OR(B9003&lt;Rules!$B$2,B9003&gt;Rules!$B$3,ABS(I9003)&gt;Rules!$B$4)),1,0)</f>
        <v>0</v>
      </c>
      <c r="K9002" s="6" t="str">
        <f aca="false">IF(F9002=1,COUNTIF($F$2:F9002,1),"")</f>
        <v/>
      </c>
    </row>
    <row r="9003" customFormat="false" ht="15" hidden="false" customHeight="false" outlineLevel="0" collapsed="false">
      <c r="A9003" s="6" t="n">
        <v>70651.9305</v>
      </c>
      <c r="B9003" s="6" t="n">
        <v>2.06373626373626</v>
      </c>
      <c r="C9003" s="6" t="n">
        <v>82</v>
      </c>
      <c r="D9003" s="6" t="n">
        <v>-1</v>
      </c>
      <c r="E9003" s="6" t="n">
        <v>2.06520146520147</v>
      </c>
      <c r="F9003" s="6" t="n">
        <v>0</v>
      </c>
      <c r="G9003" s="6" t="n">
        <v>0</v>
      </c>
      <c r="H9003" s="6" t="str">
        <f aca="false">IF(AND(A9003&gt;=Stimuli!$B$2,A9003&lt;=Stimuli!$C$2),Stimuli!$A$2,IF(AND(A9003&gt;=Stimuli!$B$3,A9003&lt;=Stimuli!$C$3),Stimuli!$A$3,IF(AND(A9003&gt;=Stimuli!$B$4,A9003&lt;=Stimuli!$C$4),Stimuli!$A$4,"")))</f>
        <v>02 e.l.f. - Power Grip Styling (30.03s)</v>
      </c>
      <c r="I9003" s="6" t="n">
        <f aca="false">(B9003-B9002)/((A9003-A9002)/1000)</f>
        <v>-0.750183150183034</v>
      </c>
      <c r="J9003" s="6" t="n">
        <f aca="false">IF(OR(B9003&lt;Rules!$B$2,B9003&gt;Rules!$B$3,ABS(I9003)&gt;Rules!$B$4,OR(B9004&lt;Rules!$B$2,B9004&gt;Rules!$B$3,ABS(I9004)&gt;Rules!$B$4)),1,0)</f>
        <v>0</v>
      </c>
      <c r="K9003" s="6" t="str">
        <f aca="false">IF(F9003=1,COUNTIF($F$2:F9003,1),"")</f>
        <v/>
      </c>
    </row>
    <row r="9004" customFormat="false" ht="15" hidden="false" customHeight="false" outlineLevel="0" collapsed="false">
      <c r="A9004" s="6" t="n">
        <v>70659.743</v>
      </c>
      <c r="B9004" s="6" t="n">
        <v>2.06813186813187</v>
      </c>
      <c r="C9004" s="6" t="n">
        <v>82</v>
      </c>
      <c r="D9004" s="6" t="n">
        <v>-1</v>
      </c>
      <c r="E9004" s="6" t="n">
        <v>2.06520146520147</v>
      </c>
      <c r="F9004" s="6" t="n">
        <v>0</v>
      </c>
      <c r="G9004" s="6" t="n">
        <v>0</v>
      </c>
      <c r="H9004" s="6" t="str">
        <f aca="false">IF(AND(A9004&gt;=Stimuli!$B$2,A9004&lt;=Stimuli!$C$2),Stimuli!$A$2,IF(AND(A9004&gt;=Stimuli!$B$3,A9004&lt;=Stimuli!$C$3),Stimuli!$A$3,IF(AND(A9004&gt;=Stimuli!$B$4,A9004&lt;=Stimuli!$C$4),Stimuli!$A$4,"")))</f>
        <v>02 e.l.f. - Power Grip Styling (30.03s)</v>
      </c>
      <c r="I9004" s="6" t="n">
        <f aca="false">(B9004-B9003)/((A9004-A9003)/1000)</f>
        <v>0.562637362637304</v>
      </c>
      <c r="J9004" s="6" t="n">
        <f aca="false">IF(OR(B9004&lt;Rules!$B$2,B9004&gt;Rules!$B$3,ABS(I9004)&gt;Rules!$B$4,OR(B9005&lt;Rules!$B$2,B9005&gt;Rules!$B$3,ABS(I9005)&gt;Rules!$B$4)),1,0)</f>
        <v>0</v>
      </c>
      <c r="K9004" s="6" t="str">
        <f aca="false">IF(F9004=1,COUNTIF($F$2:F9004,1),"")</f>
        <v/>
      </c>
    </row>
    <row r="9005" customFormat="false" ht="15" hidden="false" customHeight="false" outlineLevel="0" collapsed="false">
      <c r="A9005" s="6" t="n">
        <v>70667.5555</v>
      </c>
      <c r="B9005" s="6" t="n">
        <v>2.06373626373626</v>
      </c>
      <c r="C9005" s="6" t="n">
        <v>82</v>
      </c>
      <c r="D9005" s="6" t="n">
        <v>-1</v>
      </c>
      <c r="E9005" s="6" t="n">
        <v>2.06520146520147</v>
      </c>
      <c r="F9005" s="6" t="n">
        <v>0</v>
      </c>
      <c r="G9005" s="6" t="n">
        <v>0</v>
      </c>
      <c r="H9005" s="6" t="str">
        <f aca="false">IF(AND(A9005&gt;=Stimuli!$B$2,A9005&lt;=Stimuli!$C$2),Stimuli!$A$2,IF(AND(A9005&gt;=Stimuli!$B$3,A9005&lt;=Stimuli!$C$3),Stimuli!$A$3,IF(AND(A9005&gt;=Stimuli!$B$4,A9005&lt;=Stimuli!$C$4),Stimuli!$A$4,"")))</f>
        <v>02 e.l.f. - Power Grip Styling (30.03s)</v>
      </c>
      <c r="I9005" s="6" t="n">
        <f aca="false">(B9005-B9004)/((A9005-A9004)/1000)</f>
        <v>-0.562637362637304</v>
      </c>
      <c r="J9005" s="6" t="n">
        <f aca="false">IF(OR(B9005&lt;Rules!$B$2,B9005&gt;Rules!$B$3,ABS(I9005)&gt;Rules!$B$4,OR(B9006&lt;Rules!$B$2,B9006&gt;Rules!$B$3,ABS(I9006)&gt;Rules!$B$4)),1,0)</f>
        <v>0</v>
      </c>
      <c r="K9005" s="6" t="str">
        <f aca="false">IF(F9005=1,COUNTIF($F$2:F9005,1),"")</f>
        <v/>
      </c>
    </row>
    <row r="9006" customFormat="false" ht="15" hidden="false" customHeight="false" outlineLevel="0" collapsed="false">
      <c r="A9006" s="6" t="n">
        <v>70675.368</v>
      </c>
      <c r="B9006" s="6" t="n">
        <v>2.06520146520147</v>
      </c>
      <c r="C9006" s="6" t="n">
        <v>82</v>
      </c>
      <c r="D9006" s="6" t="n">
        <v>-1</v>
      </c>
      <c r="E9006" s="6" t="n">
        <v>2.06520146520147</v>
      </c>
      <c r="F9006" s="6" t="n">
        <v>0</v>
      </c>
      <c r="G9006" s="6" t="n">
        <v>0</v>
      </c>
      <c r="H9006" s="6" t="str">
        <f aca="false">IF(AND(A9006&gt;=Stimuli!$B$2,A9006&lt;=Stimuli!$C$2),Stimuli!$A$2,IF(AND(A9006&gt;=Stimuli!$B$3,A9006&lt;=Stimuli!$C$3),Stimuli!$A$3,IF(AND(A9006&gt;=Stimuli!$B$4,A9006&lt;=Stimuli!$C$4),Stimuli!$A$4,"")))</f>
        <v>02 e.l.f. - Power Grip Styling (30.03s)</v>
      </c>
      <c r="I9006" s="6" t="n">
        <f aca="false">(B9006-B9005)/((A9006-A9005)/1000)</f>
        <v>0.18754578754573</v>
      </c>
      <c r="J9006" s="6" t="n">
        <f aca="false">IF(OR(B9006&lt;Rules!$B$2,B9006&gt;Rules!$B$3,ABS(I9006)&gt;Rules!$B$4,OR(B9007&lt;Rules!$B$2,B9007&gt;Rules!$B$3,ABS(I9007)&gt;Rules!$B$4)),1,0)</f>
        <v>0</v>
      </c>
      <c r="K9006" s="6" t="str">
        <f aca="false">IF(F9006=1,COUNTIF($F$2:F9006,1),"")</f>
        <v/>
      </c>
    </row>
    <row r="9007" customFormat="false" ht="15" hidden="false" customHeight="false" outlineLevel="0" collapsed="false">
      <c r="A9007" s="6" t="n">
        <v>70683.1805</v>
      </c>
      <c r="B9007" s="6" t="n">
        <v>2.06520146520147</v>
      </c>
      <c r="C9007" s="6" t="n">
        <v>82</v>
      </c>
      <c r="D9007" s="6" t="n">
        <v>-1</v>
      </c>
      <c r="E9007" s="6" t="n">
        <v>2.06520146520147</v>
      </c>
      <c r="F9007" s="6" t="n">
        <v>0</v>
      </c>
      <c r="G9007" s="6" t="n">
        <v>0</v>
      </c>
      <c r="H9007" s="6" t="str">
        <f aca="false">IF(AND(A9007&gt;=Stimuli!$B$2,A9007&lt;=Stimuli!$C$2),Stimuli!$A$2,IF(AND(A9007&gt;=Stimuli!$B$3,A9007&lt;=Stimuli!$C$3),Stimuli!$A$3,IF(AND(A9007&gt;=Stimuli!$B$4,A9007&lt;=Stimuli!$C$4),Stimuli!$A$4,"")))</f>
        <v>02 e.l.f. - Power Grip Styling (30.03s)</v>
      </c>
      <c r="I9007" s="6" t="n">
        <f aca="false">(B9007-B9006)/((A9007-A9006)/1000)</f>
        <v>0</v>
      </c>
      <c r="J9007" s="6" t="n">
        <f aca="false">IF(OR(B9007&lt;Rules!$B$2,B9007&gt;Rules!$B$3,ABS(I9007)&gt;Rules!$B$4,OR(B9008&lt;Rules!$B$2,B9008&gt;Rules!$B$3,ABS(I9008)&gt;Rules!$B$4)),1,0)</f>
        <v>0</v>
      </c>
      <c r="K9007" s="6" t="str">
        <f aca="false">IF(F9007=1,COUNTIF($F$2:F9007,1),"")</f>
        <v/>
      </c>
    </row>
    <row r="9008" customFormat="false" ht="15" hidden="false" customHeight="false" outlineLevel="0" collapsed="false">
      <c r="A9008" s="6" t="n">
        <v>70690.993</v>
      </c>
      <c r="B9008" s="6" t="n">
        <v>2.06373626373626</v>
      </c>
      <c r="C9008" s="6" t="n">
        <v>82</v>
      </c>
      <c r="D9008" s="6" t="n">
        <v>-1</v>
      </c>
      <c r="E9008" s="6" t="n">
        <v>2.06520146520147</v>
      </c>
      <c r="F9008" s="6" t="n">
        <v>0</v>
      </c>
      <c r="G9008" s="6" t="n">
        <v>0</v>
      </c>
      <c r="H9008" s="6" t="str">
        <f aca="false">IF(AND(A9008&gt;=Stimuli!$B$2,A9008&lt;=Stimuli!$C$2),Stimuli!$A$2,IF(AND(A9008&gt;=Stimuli!$B$3,A9008&lt;=Stimuli!$C$3),Stimuli!$A$3,IF(AND(A9008&gt;=Stimuli!$B$4,A9008&lt;=Stimuli!$C$4),Stimuli!$A$4,"")))</f>
        <v>02 e.l.f. - Power Grip Styling (30.03s)</v>
      </c>
      <c r="I9008" s="6" t="n">
        <f aca="false">(B9008-B9007)/((A9008-A9007)/1000)</f>
        <v>-0.18754578754573</v>
      </c>
      <c r="J9008" s="6" t="n">
        <f aca="false">IF(OR(B9008&lt;Rules!$B$2,B9008&gt;Rules!$B$3,ABS(I9008)&gt;Rules!$B$4,OR(B9009&lt;Rules!$B$2,B9009&gt;Rules!$B$3,ABS(I9009)&gt;Rules!$B$4)),1,0)</f>
        <v>0</v>
      </c>
      <c r="K9008" s="6" t="str">
        <f aca="false">IF(F9008=1,COUNTIF($F$2:F9008,1),"")</f>
        <v/>
      </c>
    </row>
    <row r="9009" customFormat="false" ht="15" hidden="false" customHeight="false" outlineLevel="0" collapsed="false">
      <c r="A9009" s="6" t="n">
        <v>70698.8055</v>
      </c>
      <c r="B9009" s="6" t="n">
        <v>2.06666666666667</v>
      </c>
      <c r="C9009" s="6" t="n">
        <v>82</v>
      </c>
      <c r="D9009" s="6" t="n">
        <v>-1</v>
      </c>
      <c r="E9009" s="6" t="n">
        <v>2.06520146520147</v>
      </c>
      <c r="F9009" s="6" t="n">
        <v>0</v>
      </c>
      <c r="G9009" s="6" t="n">
        <v>0</v>
      </c>
      <c r="H9009" s="6" t="str">
        <f aca="false">IF(AND(A9009&gt;=Stimuli!$B$2,A9009&lt;=Stimuli!$C$2),Stimuli!$A$2,IF(AND(A9009&gt;=Stimuli!$B$3,A9009&lt;=Stimuli!$C$3),Stimuli!$A$3,IF(AND(A9009&gt;=Stimuli!$B$4,A9009&lt;=Stimuli!$C$4),Stimuli!$A$4,"")))</f>
        <v>02 e.l.f. - Power Grip Styling (30.03s)</v>
      </c>
      <c r="I9009" s="6" t="n">
        <f aca="false">(B9009-B9008)/((A9009-A9008)/1000)</f>
        <v>0.37509157509146</v>
      </c>
      <c r="J9009" s="6" t="n">
        <f aca="false">IF(OR(B9009&lt;Rules!$B$2,B9009&gt;Rules!$B$3,ABS(I9009)&gt;Rules!$B$4,OR(B9010&lt;Rules!$B$2,B9010&gt;Rules!$B$3,ABS(I9010)&gt;Rules!$B$4)),1,0)</f>
        <v>0</v>
      </c>
      <c r="K9009" s="6" t="str">
        <f aca="false">IF(F9009=1,COUNTIF($F$2:F9009,1),"")</f>
        <v/>
      </c>
    </row>
    <row r="9010" customFormat="false" ht="15" hidden="false" customHeight="false" outlineLevel="0" collapsed="false">
      <c r="A9010" s="6" t="n">
        <v>70706.618</v>
      </c>
      <c r="B9010" s="6" t="n">
        <v>2.06227106227106</v>
      </c>
      <c r="C9010" s="6" t="n">
        <v>82</v>
      </c>
      <c r="D9010" s="6" t="n">
        <v>-1</v>
      </c>
      <c r="E9010" s="6" t="n">
        <v>2.06520146520147</v>
      </c>
      <c r="F9010" s="6" t="n">
        <v>0</v>
      </c>
      <c r="G9010" s="6" t="n">
        <v>0</v>
      </c>
      <c r="H9010" s="6" t="str">
        <f aca="false">IF(AND(A9010&gt;=Stimuli!$B$2,A9010&lt;=Stimuli!$C$2),Stimuli!$A$2,IF(AND(A9010&gt;=Stimuli!$B$3,A9010&lt;=Stimuli!$C$3),Stimuli!$A$3,IF(AND(A9010&gt;=Stimuli!$B$4,A9010&lt;=Stimuli!$C$4),Stimuli!$A$4,"")))</f>
        <v>02 e.l.f. - Power Grip Styling (30.03s)</v>
      </c>
      <c r="I9010" s="6" t="n">
        <f aca="false">(B9010-B9009)/((A9010-A9009)/1000)</f>
        <v>-0.562637362637304</v>
      </c>
      <c r="J9010" s="6" t="n">
        <f aca="false">IF(OR(B9010&lt;Rules!$B$2,B9010&gt;Rules!$B$3,ABS(I9010)&gt;Rules!$B$4,OR(B9011&lt;Rules!$B$2,B9011&gt;Rules!$B$3,ABS(I9011)&gt;Rules!$B$4)),1,0)</f>
        <v>0</v>
      </c>
      <c r="K9010" s="6" t="str">
        <f aca="false">IF(F9010=1,COUNTIF($F$2:F9010,1),"")</f>
        <v/>
      </c>
    </row>
    <row r="9011" customFormat="false" ht="15" hidden="false" customHeight="false" outlineLevel="0" collapsed="false">
      <c r="A9011" s="6" t="n">
        <v>70714.4305</v>
      </c>
      <c r="B9011" s="6" t="n">
        <v>2.06666666666667</v>
      </c>
      <c r="C9011" s="6" t="n">
        <v>82</v>
      </c>
      <c r="D9011" s="6" t="n">
        <v>-1</v>
      </c>
      <c r="E9011" s="6" t="n">
        <v>2.06520146520147</v>
      </c>
      <c r="F9011" s="6" t="n">
        <v>0</v>
      </c>
      <c r="G9011" s="6" t="n">
        <v>0</v>
      </c>
      <c r="H9011" s="6" t="str">
        <f aca="false">IF(AND(A9011&gt;=Stimuli!$B$2,A9011&lt;=Stimuli!$C$2),Stimuli!$A$2,IF(AND(A9011&gt;=Stimuli!$B$3,A9011&lt;=Stimuli!$C$3),Stimuli!$A$3,IF(AND(A9011&gt;=Stimuli!$B$4,A9011&lt;=Stimuli!$C$4),Stimuli!$A$4,"")))</f>
        <v>02 e.l.f. - Power Grip Styling (30.03s)</v>
      </c>
      <c r="I9011" s="6" t="n">
        <f aca="false">(B9011-B9010)/((A9011-A9010)/1000)</f>
        <v>0.562637362637304</v>
      </c>
      <c r="J9011" s="6" t="n">
        <f aca="false">IF(OR(B9011&lt;Rules!$B$2,B9011&gt;Rules!$B$3,ABS(I9011)&gt;Rules!$B$4,OR(B9012&lt;Rules!$B$2,B9012&gt;Rules!$B$3,ABS(I9012)&gt;Rules!$B$4)),1,0)</f>
        <v>0</v>
      </c>
      <c r="K9011" s="6" t="str">
        <f aca="false">IF(F9011=1,COUNTIF($F$2:F9011,1),"")</f>
        <v/>
      </c>
    </row>
    <row r="9012" customFormat="false" ht="15" hidden="false" customHeight="false" outlineLevel="0" collapsed="false">
      <c r="A9012" s="6" t="n">
        <v>70722.243</v>
      </c>
      <c r="B9012" s="6" t="n">
        <v>2.06080586080586</v>
      </c>
      <c r="C9012" s="6" t="n">
        <v>82</v>
      </c>
      <c r="D9012" s="6" t="n">
        <v>-1</v>
      </c>
      <c r="E9012" s="6" t="n">
        <v>2.06373626373626</v>
      </c>
      <c r="F9012" s="6" t="n">
        <v>0</v>
      </c>
      <c r="G9012" s="6" t="n">
        <v>0</v>
      </c>
      <c r="H9012" s="6" t="str">
        <f aca="false">IF(AND(A9012&gt;=Stimuli!$B$2,A9012&lt;=Stimuli!$C$2),Stimuli!$A$2,IF(AND(A9012&gt;=Stimuli!$B$3,A9012&lt;=Stimuli!$C$3),Stimuli!$A$3,IF(AND(A9012&gt;=Stimuli!$B$4,A9012&lt;=Stimuli!$C$4),Stimuli!$A$4,"")))</f>
        <v>02 e.l.f. - Power Grip Styling (30.03s)</v>
      </c>
      <c r="I9012" s="6" t="n">
        <f aca="false">(B9012-B9011)/((A9012-A9011)/1000)</f>
        <v>-0.750183150183034</v>
      </c>
      <c r="J9012" s="6" t="n">
        <f aca="false">IF(OR(B9012&lt;Rules!$B$2,B9012&gt;Rules!$B$3,ABS(I9012)&gt;Rules!$B$4,OR(B9013&lt;Rules!$B$2,B9013&gt;Rules!$B$3,ABS(I9013)&gt;Rules!$B$4)),1,0)</f>
        <v>0</v>
      </c>
      <c r="K9012" s="6" t="str">
        <f aca="false">IF(F9012=1,COUNTIF($F$2:F9012,1),"")</f>
        <v/>
      </c>
    </row>
    <row r="9013" customFormat="false" ht="15" hidden="false" customHeight="false" outlineLevel="0" collapsed="false">
      <c r="A9013" s="6" t="n">
        <v>70730.0555</v>
      </c>
      <c r="B9013" s="6" t="n">
        <v>2.06813186813187</v>
      </c>
      <c r="C9013" s="6" t="n">
        <v>82</v>
      </c>
      <c r="D9013" s="6" t="n">
        <v>-1</v>
      </c>
      <c r="E9013" s="6" t="n">
        <v>2.06373626373626</v>
      </c>
      <c r="F9013" s="6" t="n">
        <v>0</v>
      </c>
      <c r="G9013" s="6" t="n">
        <v>0</v>
      </c>
      <c r="H9013" s="6" t="str">
        <f aca="false">IF(AND(A9013&gt;=Stimuli!$B$2,A9013&lt;=Stimuli!$C$2),Stimuli!$A$2,IF(AND(A9013&gt;=Stimuli!$B$3,A9013&lt;=Stimuli!$C$3),Stimuli!$A$3,IF(AND(A9013&gt;=Stimuli!$B$4,A9013&lt;=Stimuli!$C$4),Stimuli!$A$4,"")))</f>
        <v>02 e.l.f. - Power Grip Styling (30.03s)</v>
      </c>
      <c r="I9013" s="6" t="n">
        <f aca="false">(B9013-B9012)/((A9013-A9012)/1000)</f>
        <v>0.937728937728878</v>
      </c>
      <c r="J9013" s="6" t="n">
        <f aca="false">IF(OR(B9013&lt;Rules!$B$2,B9013&gt;Rules!$B$3,ABS(I9013)&gt;Rules!$B$4,OR(B9014&lt;Rules!$B$2,B9014&gt;Rules!$B$3,ABS(I9014)&gt;Rules!$B$4)),1,0)</f>
        <v>0</v>
      </c>
      <c r="K9013" s="6" t="str">
        <f aca="false">IF(F9013=1,COUNTIF($F$2:F9013,1),"")</f>
        <v/>
      </c>
    </row>
    <row r="9014" customFormat="false" ht="15" hidden="false" customHeight="false" outlineLevel="0" collapsed="false">
      <c r="A9014" s="6" t="n">
        <v>70737.868</v>
      </c>
      <c r="B9014" s="6" t="n">
        <v>2.06080586080586</v>
      </c>
      <c r="C9014" s="6" t="n">
        <v>82</v>
      </c>
      <c r="D9014" s="6" t="n">
        <v>-1</v>
      </c>
      <c r="E9014" s="6" t="n">
        <v>2.06373626373626</v>
      </c>
      <c r="F9014" s="6" t="n">
        <v>0</v>
      </c>
      <c r="G9014" s="6" t="n">
        <v>0</v>
      </c>
      <c r="H9014" s="6" t="str">
        <f aca="false">IF(AND(A9014&gt;=Stimuli!$B$2,A9014&lt;=Stimuli!$C$2),Stimuli!$A$2,IF(AND(A9014&gt;=Stimuli!$B$3,A9014&lt;=Stimuli!$C$3),Stimuli!$A$3,IF(AND(A9014&gt;=Stimuli!$B$4,A9014&lt;=Stimuli!$C$4),Stimuli!$A$4,"")))</f>
        <v>02 e.l.f. - Power Grip Styling (30.03s)</v>
      </c>
      <c r="I9014" s="6" t="n">
        <f aca="false">(B9014-B9013)/((A9014-A9013)/1000)</f>
        <v>-0.937728937728878</v>
      </c>
      <c r="J9014" s="6" t="n">
        <f aca="false">IF(OR(B9014&lt;Rules!$B$2,B9014&gt;Rules!$B$3,ABS(I9014)&gt;Rules!$B$4,OR(B9015&lt;Rules!$B$2,B9015&gt;Rules!$B$3,ABS(I9015)&gt;Rules!$B$4)),1,0)</f>
        <v>0</v>
      </c>
      <c r="K9014" s="6" t="str">
        <f aca="false">IF(F9014=1,COUNTIF($F$2:F9014,1),"")</f>
        <v/>
      </c>
    </row>
    <row r="9015" customFormat="false" ht="15" hidden="false" customHeight="false" outlineLevel="0" collapsed="false">
      <c r="A9015" s="6" t="n">
        <v>70745.6805</v>
      </c>
      <c r="B9015" s="6" t="n">
        <v>2.06813186813187</v>
      </c>
      <c r="C9015" s="6" t="n">
        <v>82</v>
      </c>
      <c r="D9015" s="6" t="n">
        <v>-1</v>
      </c>
      <c r="E9015" s="6" t="n">
        <v>2.06373626373626</v>
      </c>
      <c r="F9015" s="6" t="n">
        <v>0</v>
      </c>
      <c r="G9015" s="6" t="n">
        <v>0</v>
      </c>
      <c r="H9015" s="6" t="str">
        <f aca="false">IF(AND(A9015&gt;=Stimuli!$B$2,A9015&lt;=Stimuli!$C$2),Stimuli!$A$2,IF(AND(A9015&gt;=Stimuli!$B$3,A9015&lt;=Stimuli!$C$3),Stimuli!$A$3,IF(AND(A9015&gt;=Stimuli!$B$4,A9015&lt;=Stimuli!$C$4),Stimuli!$A$4,"")))</f>
        <v>02 e.l.f. - Power Grip Styling (30.03s)</v>
      </c>
      <c r="I9015" s="6" t="n">
        <f aca="false">(B9015-B9014)/((A9015-A9014)/1000)</f>
        <v>0.937728937728878</v>
      </c>
      <c r="J9015" s="6" t="n">
        <f aca="false">IF(OR(B9015&lt;Rules!$B$2,B9015&gt;Rules!$B$3,ABS(I9015)&gt;Rules!$B$4,OR(B9016&lt;Rules!$B$2,B9016&gt;Rules!$B$3,ABS(I9016)&gt;Rules!$B$4)),1,0)</f>
        <v>0</v>
      </c>
      <c r="K9015" s="6" t="str">
        <f aca="false">IF(F9015=1,COUNTIF($F$2:F9015,1),"")</f>
        <v/>
      </c>
    </row>
    <row r="9016" customFormat="false" ht="15" hidden="false" customHeight="false" outlineLevel="0" collapsed="false">
      <c r="A9016" s="6" t="n">
        <v>70753.493</v>
      </c>
      <c r="B9016" s="6" t="n">
        <v>2.05934065934066</v>
      </c>
      <c r="C9016" s="6" t="n">
        <v>82</v>
      </c>
      <c r="D9016" s="6" t="n">
        <v>-1</v>
      </c>
      <c r="E9016" s="6" t="n">
        <v>2.06373626373626</v>
      </c>
      <c r="F9016" s="6" t="n">
        <v>0</v>
      </c>
      <c r="G9016" s="6" t="n">
        <v>0</v>
      </c>
      <c r="H9016" s="6" t="str">
        <f aca="false">IF(AND(A9016&gt;=Stimuli!$B$2,A9016&lt;=Stimuli!$C$2),Stimuli!$A$2,IF(AND(A9016&gt;=Stimuli!$B$3,A9016&lt;=Stimuli!$C$3),Stimuli!$A$3,IF(AND(A9016&gt;=Stimuli!$B$4,A9016&lt;=Stimuli!$C$4),Stimuli!$A$4,"")))</f>
        <v>02 e.l.f. - Power Grip Styling (30.03s)</v>
      </c>
      <c r="I9016" s="6" t="n">
        <f aca="false">(B9016-B9015)/((A9016-A9015)/1000)</f>
        <v>-1.12527472527472</v>
      </c>
      <c r="J9016" s="6" t="n">
        <f aca="false">IF(OR(B9016&lt;Rules!$B$2,B9016&gt;Rules!$B$3,ABS(I9016)&gt;Rules!$B$4,OR(B9017&lt;Rules!$B$2,B9017&gt;Rules!$B$3,ABS(I9017)&gt;Rules!$B$4)),1,0)</f>
        <v>0</v>
      </c>
      <c r="K9016" s="6" t="str">
        <f aca="false">IF(F9016=1,COUNTIF($F$2:F9016,1),"")</f>
        <v/>
      </c>
    </row>
    <row r="9017" customFormat="false" ht="15" hidden="false" customHeight="false" outlineLevel="0" collapsed="false">
      <c r="A9017" s="6" t="n">
        <v>70761.3055</v>
      </c>
      <c r="B9017" s="6" t="n">
        <v>2.06666666666667</v>
      </c>
      <c r="C9017" s="6" t="n">
        <v>82</v>
      </c>
      <c r="D9017" s="6" t="n">
        <v>-1</v>
      </c>
      <c r="E9017" s="6" t="n">
        <v>2.06373626373626</v>
      </c>
      <c r="F9017" s="6" t="n">
        <v>0</v>
      </c>
      <c r="G9017" s="6" t="n">
        <v>0</v>
      </c>
      <c r="H9017" s="6" t="str">
        <f aca="false">IF(AND(A9017&gt;=Stimuli!$B$2,A9017&lt;=Stimuli!$C$2),Stimuli!$A$2,IF(AND(A9017&gt;=Stimuli!$B$3,A9017&lt;=Stimuli!$C$3),Stimuli!$A$3,IF(AND(A9017&gt;=Stimuli!$B$4,A9017&lt;=Stimuli!$C$4),Stimuli!$A$4,"")))</f>
        <v>02 e.l.f. - Power Grip Styling (30.03s)</v>
      </c>
      <c r="I9017" s="6" t="n">
        <f aca="false">(B9017-B9016)/((A9017-A9016)/1000)</f>
        <v>0.937728937728878</v>
      </c>
      <c r="J9017" s="6" t="n">
        <f aca="false">IF(OR(B9017&lt;Rules!$B$2,B9017&gt;Rules!$B$3,ABS(I9017)&gt;Rules!$B$4,OR(B9018&lt;Rules!$B$2,B9018&gt;Rules!$B$3,ABS(I9018)&gt;Rules!$B$4)),1,0)</f>
        <v>0</v>
      </c>
      <c r="K9017" s="6" t="str">
        <f aca="false">IF(F9017=1,COUNTIF($F$2:F9017,1),"")</f>
        <v/>
      </c>
    </row>
    <row r="9018" customFormat="false" ht="15" hidden="false" customHeight="false" outlineLevel="0" collapsed="false">
      <c r="A9018" s="6" t="n">
        <v>70769.118</v>
      </c>
      <c r="B9018" s="6" t="n">
        <v>2.05934065934066</v>
      </c>
      <c r="C9018" s="6" t="n">
        <v>82</v>
      </c>
      <c r="D9018" s="6" t="n">
        <v>-1</v>
      </c>
      <c r="E9018" s="6" t="n">
        <v>2.06373626373626</v>
      </c>
      <c r="F9018" s="6" t="n">
        <v>0</v>
      </c>
      <c r="G9018" s="6" t="n">
        <v>0</v>
      </c>
      <c r="H9018" s="6" t="str">
        <f aca="false">IF(AND(A9018&gt;=Stimuli!$B$2,A9018&lt;=Stimuli!$C$2),Stimuli!$A$2,IF(AND(A9018&gt;=Stimuli!$B$3,A9018&lt;=Stimuli!$C$3),Stimuli!$A$3,IF(AND(A9018&gt;=Stimuli!$B$4,A9018&lt;=Stimuli!$C$4),Stimuli!$A$4,"")))</f>
        <v>02 e.l.f. - Power Grip Styling (30.03s)</v>
      </c>
      <c r="I9018" s="6" t="n">
        <f aca="false">(B9018-B9017)/((A9018-A9017)/1000)</f>
        <v>-0.937728937728878</v>
      </c>
      <c r="J9018" s="6" t="n">
        <f aca="false">IF(OR(B9018&lt;Rules!$B$2,B9018&gt;Rules!$B$3,ABS(I9018)&gt;Rules!$B$4,OR(B9019&lt;Rules!$B$2,B9019&gt;Rules!$B$3,ABS(I9019)&gt;Rules!$B$4)),1,0)</f>
        <v>0</v>
      </c>
      <c r="K9018" s="6" t="str">
        <f aca="false">IF(F9018=1,COUNTIF($F$2:F9018,1),"")</f>
        <v/>
      </c>
    </row>
    <row r="9019" customFormat="false" ht="15" hidden="false" customHeight="false" outlineLevel="0" collapsed="false">
      <c r="A9019" s="6" t="n">
        <v>70776.9305</v>
      </c>
      <c r="B9019" s="6" t="n">
        <v>2.06520146520147</v>
      </c>
      <c r="C9019" s="6" t="n">
        <v>82</v>
      </c>
      <c r="D9019" s="6" t="n">
        <v>-1</v>
      </c>
      <c r="E9019" s="6" t="n">
        <v>2.06373626373626</v>
      </c>
      <c r="F9019" s="6" t="n">
        <v>0</v>
      </c>
      <c r="G9019" s="6" t="n">
        <v>0</v>
      </c>
      <c r="H9019" s="6" t="str">
        <f aca="false">IF(AND(A9019&gt;=Stimuli!$B$2,A9019&lt;=Stimuli!$C$2),Stimuli!$A$2,IF(AND(A9019&gt;=Stimuli!$B$3,A9019&lt;=Stimuli!$C$3),Stimuli!$A$3,IF(AND(A9019&gt;=Stimuli!$B$4,A9019&lt;=Stimuli!$C$4),Stimuli!$A$4,"")))</f>
        <v>02 e.l.f. - Power Grip Styling (30.03s)</v>
      </c>
      <c r="I9019" s="6" t="n">
        <f aca="false">(B9019-B9018)/((A9019-A9018)/1000)</f>
        <v>0.750183150183148</v>
      </c>
      <c r="J9019" s="6" t="n">
        <f aca="false">IF(OR(B9019&lt;Rules!$B$2,B9019&gt;Rules!$B$3,ABS(I9019)&gt;Rules!$B$4,OR(B9020&lt;Rules!$B$2,B9020&gt;Rules!$B$3,ABS(I9020)&gt;Rules!$B$4)),1,0)</f>
        <v>0</v>
      </c>
      <c r="K9019" s="6" t="str">
        <f aca="false">IF(F9019=1,COUNTIF($F$2:F9019,1),"")</f>
        <v/>
      </c>
    </row>
    <row r="9020" customFormat="false" ht="15" hidden="false" customHeight="false" outlineLevel="0" collapsed="false">
      <c r="A9020" s="6" t="n">
        <v>70784.743</v>
      </c>
      <c r="B9020" s="6" t="n">
        <v>2.06080586080586</v>
      </c>
      <c r="C9020" s="6" t="n">
        <v>82</v>
      </c>
      <c r="D9020" s="6" t="n">
        <v>-1</v>
      </c>
      <c r="E9020" s="6" t="n">
        <v>2.06373626373626</v>
      </c>
      <c r="F9020" s="6" t="n">
        <v>0</v>
      </c>
      <c r="G9020" s="6" t="n">
        <v>0</v>
      </c>
      <c r="H9020" s="6" t="str">
        <f aca="false">IF(AND(A9020&gt;=Stimuli!$B$2,A9020&lt;=Stimuli!$C$2),Stimuli!$A$2,IF(AND(A9020&gt;=Stimuli!$B$3,A9020&lt;=Stimuli!$C$3),Stimuli!$A$3,IF(AND(A9020&gt;=Stimuli!$B$4,A9020&lt;=Stimuli!$C$4),Stimuli!$A$4,"")))</f>
        <v>02 e.l.f. - Power Grip Styling (30.03s)</v>
      </c>
      <c r="I9020" s="6" t="n">
        <f aca="false">(B9020-B9019)/((A9020-A9019)/1000)</f>
        <v>-0.562637362637304</v>
      </c>
      <c r="J9020" s="6" t="n">
        <f aca="false">IF(OR(B9020&lt;Rules!$B$2,B9020&gt;Rules!$B$3,ABS(I9020)&gt;Rules!$B$4,OR(B9021&lt;Rules!$B$2,B9021&gt;Rules!$B$3,ABS(I9021)&gt;Rules!$B$4)),1,0)</f>
        <v>0</v>
      </c>
      <c r="K9020" s="6" t="str">
        <f aca="false">IF(F9020=1,COUNTIF($F$2:F9020,1),"")</f>
        <v/>
      </c>
    </row>
    <row r="9021" customFormat="false" ht="15" hidden="false" customHeight="false" outlineLevel="0" collapsed="false">
      <c r="A9021" s="6" t="n">
        <v>70792.5555</v>
      </c>
      <c r="B9021" s="6" t="n">
        <v>2.06520146520147</v>
      </c>
      <c r="C9021" s="6" t="n">
        <v>82</v>
      </c>
      <c r="D9021" s="6" t="n">
        <v>-1</v>
      </c>
      <c r="E9021" s="6" t="n">
        <v>2.06227106227106</v>
      </c>
      <c r="F9021" s="6" t="n">
        <v>0</v>
      </c>
      <c r="G9021" s="6" t="n">
        <v>0</v>
      </c>
      <c r="H9021" s="6" t="str">
        <f aca="false">IF(AND(A9021&gt;=Stimuli!$B$2,A9021&lt;=Stimuli!$C$2),Stimuli!$A$2,IF(AND(A9021&gt;=Stimuli!$B$3,A9021&lt;=Stimuli!$C$3),Stimuli!$A$3,IF(AND(A9021&gt;=Stimuli!$B$4,A9021&lt;=Stimuli!$C$4),Stimuli!$A$4,"")))</f>
        <v>02 e.l.f. - Power Grip Styling (30.03s)</v>
      </c>
      <c r="I9021" s="6" t="n">
        <f aca="false">(B9021-B9020)/((A9021-A9020)/1000)</f>
        <v>0.562637362637304</v>
      </c>
      <c r="J9021" s="6" t="n">
        <f aca="false">IF(OR(B9021&lt;Rules!$B$2,B9021&gt;Rules!$B$3,ABS(I9021)&gt;Rules!$B$4,OR(B9022&lt;Rules!$B$2,B9022&gt;Rules!$B$3,ABS(I9022)&gt;Rules!$B$4)),1,0)</f>
        <v>0</v>
      </c>
      <c r="K9021" s="6" t="str">
        <f aca="false">IF(F9021=1,COUNTIF($F$2:F9021,1),"")</f>
        <v/>
      </c>
    </row>
    <row r="9022" customFormat="false" ht="15" hidden="false" customHeight="false" outlineLevel="0" collapsed="false">
      <c r="A9022" s="6" t="n">
        <v>70800.368</v>
      </c>
      <c r="B9022" s="6" t="n">
        <v>2.06227106227106</v>
      </c>
      <c r="C9022" s="6" t="n">
        <v>82</v>
      </c>
      <c r="D9022" s="6" t="n">
        <v>-1</v>
      </c>
      <c r="E9022" s="6" t="n">
        <v>2.06227106227106</v>
      </c>
      <c r="F9022" s="6" t="n">
        <v>0</v>
      </c>
      <c r="G9022" s="6" t="n">
        <v>0</v>
      </c>
      <c r="H9022" s="6" t="str">
        <f aca="false">IF(AND(A9022&gt;=Stimuli!$B$2,A9022&lt;=Stimuli!$C$2),Stimuli!$A$2,IF(AND(A9022&gt;=Stimuli!$B$3,A9022&lt;=Stimuli!$C$3),Stimuli!$A$3,IF(AND(A9022&gt;=Stimuli!$B$4,A9022&lt;=Stimuli!$C$4),Stimuli!$A$4,"")))</f>
        <v>02 e.l.f. - Power Grip Styling (30.03s)</v>
      </c>
      <c r="I9022" s="6" t="n">
        <f aca="false">(B9022-B9021)/((A9022-A9021)/1000)</f>
        <v>-0.375091575091574</v>
      </c>
      <c r="J9022" s="6" t="n">
        <f aca="false">IF(OR(B9022&lt;Rules!$B$2,B9022&gt;Rules!$B$3,ABS(I9022)&gt;Rules!$B$4,OR(B9023&lt;Rules!$B$2,B9023&gt;Rules!$B$3,ABS(I9023)&gt;Rules!$B$4)),1,0)</f>
        <v>0</v>
      </c>
      <c r="K9022" s="6" t="str">
        <f aca="false">IF(F9022=1,COUNTIF($F$2:F9022,1),"")</f>
        <v/>
      </c>
    </row>
    <row r="9023" customFormat="false" ht="15" hidden="false" customHeight="false" outlineLevel="0" collapsed="false">
      <c r="A9023" s="6" t="n">
        <v>70808.1805</v>
      </c>
      <c r="B9023" s="6" t="n">
        <v>2.06227106227106</v>
      </c>
      <c r="C9023" s="6" t="n">
        <v>82</v>
      </c>
      <c r="D9023" s="6" t="n">
        <v>-1</v>
      </c>
      <c r="E9023" s="6" t="n">
        <v>2.06227106227106</v>
      </c>
      <c r="F9023" s="6" t="n">
        <v>0</v>
      </c>
      <c r="G9023" s="6" t="n">
        <v>0</v>
      </c>
      <c r="H9023" s="6" t="str">
        <f aca="false">IF(AND(A9023&gt;=Stimuli!$B$2,A9023&lt;=Stimuli!$C$2),Stimuli!$A$2,IF(AND(A9023&gt;=Stimuli!$B$3,A9023&lt;=Stimuli!$C$3),Stimuli!$A$3,IF(AND(A9023&gt;=Stimuli!$B$4,A9023&lt;=Stimuli!$C$4),Stimuli!$A$4,"")))</f>
        <v>02 e.l.f. - Power Grip Styling (30.03s)</v>
      </c>
      <c r="I9023" s="6" t="n">
        <f aca="false">(B9023-B9022)/((A9023-A9022)/1000)</f>
        <v>0</v>
      </c>
      <c r="J9023" s="6" t="n">
        <f aca="false">IF(OR(B9023&lt;Rules!$B$2,B9023&gt;Rules!$B$3,ABS(I9023)&gt;Rules!$B$4,OR(B9024&lt;Rules!$B$2,B9024&gt;Rules!$B$3,ABS(I9024)&gt;Rules!$B$4)),1,0)</f>
        <v>0</v>
      </c>
      <c r="K9023" s="6" t="str">
        <f aca="false">IF(F9023=1,COUNTIF($F$2:F9023,1),"")</f>
        <v/>
      </c>
    </row>
    <row r="9024" customFormat="false" ht="15" hidden="false" customHeight="false" outlineLevel="0" collapsed="false">
      <c r="A9024" s="6" t="n">
        <v>70815.993</v>
      </c>
      <c r="B9024" s="6" t="n">
        <v>2.06373626373626</v>
      </c>
      <c r="C9024" s="6" t="n">
        <v>82</v>
      </c>
      <c r="D9024" s="6" t="n">
        <v>-1</v>
      </c>
      <c r="E9024" s="6" t="n">
        <v>2.06227106227106</v>
      </c>
      <c r="F9024" s="6" t="n">
        <v>0</v>
      </c>
      <c r="G9024" s="6" t="n">
        <v>0</v>
      </c>
      <c r="H9024" s="6" t="str">
        <f aca="false">IF(AND(A9024&gt;=Stimuli!$B$2,A9024&lt;=Stimuli!$C$2),Stimuli!$A$2,IF(AND(A9024&gt;=Stimuli!$B$3,A9024&lt;=Stimuli!$C$3),Stimuli!$A$3,IF(AND(A9024&gt;=Stimuli!$B$4,A9024&lt;=Stimuli!$C$4),Stimuli!$A$4,"")))</f>
        <v>02 e.l.f. - Power Grip Styling (30.03s)</v>
      </c>
      <c r="I9024" s="6" t="n">
        <f aca="false">(B9024-B9023)/((A9024-A9023)/1000)</f>
        <v>0.187545787545844</v>
      </c>
      <c r="J9024" s="6" t="n">
        <f aca="false">IF(OR(B9024&lt;Rules!$B$2,B9024&gt;Rules!$B$3,ABS(I9024)&gt;Rules!$B$4,OR(B9025&lt;Rules!$B$2,B9025&gt;Rules!$B$3,ABS(I9025)&gt;Rules!$B$4)),1,0)</f>
        <v>0</v>
      </c>
      <c r="K9024" s="6" t="str">
        <f aca="false">IF(F9024=1,COUNTIF($F$2:F9024,1),"")</f>
        <v/>
      </c>
    </row>
    <row r="9025" customFormat="false" ht="15" hidden="false" customHeight="false" outlineLevel="0" collapsed="false">
      <c r="A9025" s="6" t="n">
        <v>70823.8055</v>
      </c>
      <c r="B9025" s="6" t="n">
        <v>2.06080586080586</v>
      </c>
      <c r="C9025" s="6" t="n">
        <v>82</v>
      </c>
      <c r="D9025" s="6" t="n">
        <v>-1</v>
      </c>
      <c r="E9025" s="6" t="n">
        <v>2.06227106227106</v>
      </c>
      <c r="F9025" s="6" t="n">
        <v>0</v>
      </c>
      <c r="G9025" s="6" t="n">
        <v>0</v>
      </c>
      <c r="H9025" s="6" t="str">
        <f aca="false">IF(AND(A9025&gt;=Stimuli!$B$2,A9025&lt;=Stimuli!$C$2),Stimuli!$A$2,IF(AND(A9025&gt;=Stimuli!$B$3,A9025&lt;=Stimuli!$C$3),Stimuli!$A$3,IF(AND(A9025&gt;=Stimuli!$B$4,A9025&lt;=Stimuli!$C$4),Stimuli!$A$4,"")))</f>
        <v>02 e.l.f. - Power Grip Styling (30.03s)</v>
      </c>
      <c r="I9025" s="6" t="n">
        <f aca="false">(B9025-B9024)/((A9025-A9024)/1000)</f>
        <v>-0.375091575091574</v>
      </c>
      <c r="J9025" s="6" t="n">
        <f aca="false">IF(OR(B9025&lt;Rules!$B$2,B9025&gt;Rules!$B$3,ABS(I9025)&gt;Rules!$B$4,OR(B9026&lt;Rules!$B$2,B9026&gt;Rules!$B$3,ABS(I9026)&gt;Rules!$B$4)),1,0)</f>
        <v>0</v>
      </c>
      <c r="K9025" s="6" t="str">
        <f aca="false">IF(F9025=1,COUNTIF($F$2:F9025,1),"")</f>
        <v/>
      </c>
    </row>
    <row r="9026" customFormat="false" ht="15" hidden="false" customHeight="false" outlineLevel="0" collapsed="false">
      <c r="A9026" s="6" t="n">
        <v>70831.618</v>
      </c>
      <c r="B9026" s="6" t="n">
        <v>2.06520146520147</v>
      </c>
      <c r="C9026" s="6" t="n">
        <v>82</v>
      </c>
      <c r="D9026" s="6" t="n">
        <v>-1</v>
      </c>
      <c r="E9026" s="6" t="n">
        <v>2.06227106227106</v>
      </c>
      <c r="F9026" s="6" t="n">
        <v>0</v>
      </c>
      <c r="G9026" s="6" t="n">
        <v>0</v>
      </c>
      <c r="H9026" s="6" t="str">
        <f aca="false">IF(AND(A9026&gt;=Stimuli!$B$2,A9026&lt;=Stimuli!$C$2),Stimuli!$A$2,IF(AND(A9026&gt;=Stimuli!$B$3,A9026&lt;=Stimuli!$C$3),Stimuli!$A$3,IF(AND(A9026&gt;=Stimuli!$B$4,A9026&lt;=Stimuli!$C$4),Stimuli!$A$4,"")))</f>
        <v>02 e.l.f. - Power Grip Styling (30.03s)</v>
      </c>
      <c r="I9026" s="6" t="n">
        <f aca="false">(B9026-B9025)/((A9026-A9025)/1000)</f>
        <v>0.562637362637304</v>
      </c>
      <c r="J9026" s="6" t="n">
        <f aca="false">IF(OR(B9026&lt;Rules!$B$2,B9026&gt;Rules!$B$3,ABS(I9026)&gt;Rules!$B$4,OR(B9027&lt;Rules!$B$2,B9027&gt;Rules!$B$3,ABS(I9027)&gt;Rules!$B$4)),1,0)</f>
        <v>0</v>
      </c>
      <c r="K9026" s="6" t="str">
        <f aca="false">IF(F9026=1,COUNTIF($F$2:F9026,1),"")</f>
        <v/>
      </c>
    </row>
    <row r="9027" customFormat="false" ht="15" hidden="false" customHeight="false" outlineLevel="0" collapsed="false">
      <c r="A9027" s="6" t="n">
        <v>70839.4305</v>
      </c>
      <c r="B9027" s="6" t="n">
        <v>2.05934065934066</v>
      </c>
      <c r="C9027" s="6" t="n">
        <v>82</v>
      </c>
      <c r="D9027" s="6" t="n">
        <v>-1</v>
      </c>
      <c r="E9027" s="6" t="n">
        <v>2.06227106227106</v>
      </c>
      <c r="F9027" s="6" t="n">
        <v>0</v>
      </c>
      <c r="G9027" s="6" t="n">
        <v>0</v>
      </c>
      <c r="H9027" s="6" t="str">
        <f aca="false">IF(AND(A9027&gt;=Stimuli!$B$2,A9027&lt;=Stimuli!$C$2),Stimuli!$A$2,IF(AND(A9027&gt;=Stimuli!$B$3,A9027&lt;=Stimuli!$C$3),Stimuli!$A$3,IF(AND(A9027&gt;=Stimuli!$B$4,A9027&lt;=Stimuli!$C$4),Stimuli!$A$4,"")))</f>
        <v>02 e.l.f. - Power Grip Styling (30.03s)</v>
      </c>
      <c r="I9027" s="6" t="n">
        <f aca="false">(B9027-B9026)/((A9027-A9026)/1000)</f>
        <v>-0.750183150183148</v>
      </c>
      <c r="J9027" s="6" t="n">
        <f aca="false">IF(OR(B9027&lt;Rules!$B$2,B9027&gt;Rules!$B$3,ABS(I9027)&gt;Rules!$B$4,OR(B9028&lt;Rules!$B$2,B9028&gt;Rules!$B$3,ABS(I9028)&gt;Rules!$B$4)),1,0)</f>
        <v>0</v>
      </c>
      <c r="K9027" s="6" t="str">
        <f aca="false">IF(F9027=1,COUNTIF($F$2:F9027,1),"")</f>
        <v/>
      </c>
    </row>
    <row r="9028" customFormat="false" ht="15" hidden="false" customHeight="false" outlineLevel="0" collapsed="false">
      <c r="A9028" s="6" t="n">
        <v>70847.243</v>
      </c>
      <c r="B9028" s="6" t="n">
        <v>2.06520146520147</v>
      </c>
      <c r="C9028" s="6" t="n">
        <v>82</v>
      </c>
      <c r="D9028" s="6" t="n">
        <v>-1</v>
      </c>
      <c r="E9028" s="6" t="n">
        <v>2.06227106227106</v>
      </c>
      <c r="F9028" s="6" t="n">
        <v>0</v>
      </c>
      <c r="G9028" s="6" t="n">
        <v>0</v>
      </c>
      <c r="H9028" s="6" t="str">
        <f aca="false">IF(AND(A9028&gt;=Stimuli!$B$2,A9028&lt;=Stimuli!$C$2),Stimuli!$A$2,IF(AND(A9028&gt;=Stimuli!$B$3,A9028&lt;=Stimuli!$C$3),Stimuli!$A$3,IF(AND(A9028&gt;=Stimuli!$B$4,A9028&lt;=Stimuli!$C$4),Stimuli!$A$4,"")))</f>
        <v>02 e.l.f. - Power Grip Styling (30.03s)</v>
      </c>
      <c r="I9028" s="6" t="n">
        <f aca="false">(B9028-B9027)/((A9028-A9027)/1000)</f>
        <v>0.750183150183148</v>
      </c>
      <c r="J9028" s="6" t="n">
        <f aca="false">IF(OR(B9028&lt;Rules!$B$2,B9028&gt;Rules!$B$3,ABS(I9028)&gt;Rules!$B$4,OR(B9029&lt;Rules!$B$2,B9029&gt;Rules!$B$3,ABS(I9029)&gt;Rules!$B$4)),1,0)</f>
        <v>0</v>
      </c>
      <c r="K9028" s="6" t="str">
        <f aca="false">IF(F9028=1,COUNTIF($F$2:F9028,1),"")</f>
        <v/>
      </c>
    </row>
    <row r="9029" customFormat="false" ht="15" hidden="false" customHeight="false" outlineLevel="0" collapsed="false">
      <c r="A9029" s="6" t="n">
        <v>70855.0555</v>
      </c>
      <c r="B9029" s="6" t="n">
        <v>2.05787545787546</v>
      </c>
      <c r="C9029" s="6" t="n">
        <v>82</v>
      </c>
      <c r="D9029" s="6" t="n">
        <v>-1</v>
      </c>
      <c r="E9029" s="6" t="n">
        <v>2.06227106227106</v>
      </c>
      <c r="F9029" s="6" t="n">
        <v>0</v>
      </c>
      <c r="G9029" s="6" t="n">
        <v>0</v>
      </c>
      <c r="H9029" s="6" t="str">
        <f aca="false">IF(AND(A9029&gt;=Stimuli!$B$2,A9029&lt;=Stimuli!$C$2),Stimuli!$A$2,IF(AND(A9029&gt;=Stimuli!$B$3,A9029&lt;=Stimuli!$C$3),Stimuli!$A$3,IF(AND(A9029&gt;=Stimuli!$B$4,A9029&lt;=Stimuli!$C$4),Stimuli!$A$4,"")))</f>
        <v>02 e.l.f. - Power Grip Styling (30.03s)</v>
      </c>
      <c r="I9029" s="6" t="n">
        <f aca="false">(B9029-B9028)/((A9029-A9028)/1000)</f>
        <v>-0.937728937729048</v>
      </c>
      <c r="J9029" s="6" t="n">
        <f aca="false">IF(OR(B9029&lt;Rules!$B$2,B9029&gt;Rules!$B$3,ABS(I9029)&gt;Rules!$B$4,OR(B9030&lt;Rules!$B$2,B9030&gt;Rules!$B$3,ABS(I9030)&gt;Rules!$B$4)),1,0)</f>
        <v>0</v>
      </c>
      <c r="K9029" s="6" t="str">
        <f aca="false">IF(F9029=1,COUNTIF($F$2:F9029,1),"")</f>
        <v/>
      </c>
    </row>
    <row r="9030" customFormat="false" ht="15" hidden="false" customHeight="false" outlineLevel="0" collapsed="false">
      <c r="A9030" s="6" t="n">
        <v>70862.868</v>
      </c>
      <c r="B9030" s="6" t="n">
        <v>2.06520146520147</v>
      </c>
      <c r="C9030" s="6" t="n">
        <v>82</v>
      </c>
      <c r="D9030" s="6" t="n">
        <v>-1</v>
      </c>
      <c r="E9030" s="6" t="n">
        <v>2.06227106227106</v>
      </c>
      <c r="F9030" s="6" t="n">
        <v>0</v>
      </c>
      <c r="G9030" s="6" t="n">
        <v>0</v>
      </c>
      <c r="H9030" s="6" t="str">
        <f aca="false">IF(AND(A9030&gt;=Stimuli!$B$2,A9030&lt;=Stimuli!$C$2),Stimuli!$A$2,IF(AND(A9030&gt;=Stimuli!$B$3,A9030&lt;=Stimuli!$C$3),Stimuli!$A$3,IF(AND(A9030&gt;=Stimuli!$B$4,A9030&lt;=Stimuli!$C$4),Stimuli!$A$4,"")))</f>
        <v>02 e.l.f. - Power Grip Styling (30.03s)</v>
      </c>
      <c r="I9030" s="6" t="n">
        <f aca="false">(B9030-B9029)/((A9030-A9029)/1000)</f>
        <v>0.937728937729048</v>
      </c>
      <c r="J9030" s="6" t="n">
        <f aca="false">IF(OR(B9030&lt;Rules!$B$2,B9030&gt;Rules!$B$3,ABS(I9030)&gt;Rules!$B$4,OR(B9031&lt;Rules!$B$2,B9031&gt;Rules!$B$3,ABS(I9031)&gt;Rules!$B$4)),1,0)</f>
        <v>0</v>
      </c>
      <c r="K9030" s="6" t="str">
        <f aca="false">IF(F9030=1,COUNTIF($F$2:F9030,1),"")</f>
        <v/>
      </c>
    </row>
    <row r="9031" customFormat="false" ht="15" hidden="false" customHeight="false" outlineLevel="0" collapsed="false">
      <c r="A9031" s="6" t="n">
        <v>70870.6805</v>
      </c>
      <c r="B9031" s="6" t="n">
        <v>2.05787545787546</v>
      </c>
      <c r="C9031" s="6" t="n">
        <v>82</v>
      </c>
      <c r="D9031" s="6" t="n">
        <v>-1</v>
      </c>
      <c r="E9031" s="6" t="n">
        <v>2.06227106227106</v>
      </c>
      <c r="F9031" s="6" t="n">
        <v>0</v>
      </c>
      <c r="G9031" s="6" t="n">
        <v>0</v>
      </c>
      <c r="H9031" s="6" t="str">
        <f aca="false">IF(AND(A9031&gt;=Stimuli!$B$2,A9031&lt;=Stimuli!$C$2),Stimuli!$A$2,IF(AND(A9031&gt;=Stimuli!$B$3,A9031&lt;=Stimuli!$C$3),Stimuli!$A$3,IF(AND(A9031&gt;=Stimuli!$B$4,A9031&lt;=Stimuli!$C$4),Stimuli!$A$4,"")))</f>
        <v>02 e.l.f. - Power Grip Styling (30.03s)</v>
      </c>
      <c r="I9031" s="6" t="n">
        <f aca="false">(B9031-B9030)/((A9031-A9030)/1000)</f>
        <v>-0.937728937729048</v>
      </c>
      <c r="J9031" s="6" t="n">
        <f aca="false">IF(OR(B9031&lt;Rules!$B$2,B9031&gt;Rules!$B$3,ABS(I9031)&gt;Rules!$B$4,OR(B9032&lt;Rules!$B$2,B9032&gt;Rules!$B$3,ABS(I9032)&gt;Rules!$B$4)),1,0)</f>
        <v>0</v>
      </c>
      <c r="K9031" s="6" t="str">
        <f aca="false">IF(F9031=1,COUNTIF($F$2:F9031,1),"")</f>
        <v/>
      </c>
    </row>
    <row r="9032" customFormat="false" ht="15" hidden="false" customHeight="false" outlineLevel="0" collapsed="false">
      <c r="A9032" s="6" t="n">
        <v>70878.493</v>
      </c>
      <c r="B9032" s="6" t="n">
        <v>2.06520146520147</v>
      </c>
      <c r="C9032" s="6" t="n">
        <v>82</v>
      </c>
      <c r="D9032" s="6" t="n">
        <v>-1</v>
      </c>
      <c r="E9032" s="6" t="n">
        <v>2.06080586080586</v>
      </c>
      <c r="F9032" s="6" t="n">
        <v>0</v>
      </c>
      <c r="G9032" s="6" t="n">
        <v>0</v>
      </c>
      <c r="H9032" s="6" t="str">
        <f aca="false">IF(AND(A9032&gt;=Stimuli!$B$2,A9032&lt;=Stimuli!$C$2),Stimuli!$A$2,IF(AND(A9032&gt;=Stimuli!$B$3,A9032&lt;=Stimuli!$C$3),Stimuli!$A$3,IF(AND(A9032&gt;=Stimuli!$B$4,A9032&lt;=Stimuli!$C$4),Stimuli!$A$4,"")))</f>
        <v>02 e.l.f. - Power Grip Styling (30.03s)</v>
      </c>
      <c r="I9032" s="6" t="n">
        <f aca="false">(B9032-B9031)/((A9032-A9031)/1000)</f>
        <v>0.937728937729048</v>
      </c>
      <c r="J9032" s="6" t="n">
        <f aca="false">IF(OR(B9032&lt;Rules!$B$2,B9032&gt;Rules!$B$3,ABS(I9032)&gt;Rules!$B$4,OR(B9033&lt;Rules!$B$2,B9033&gt;Rules!$B$3,ABS(I9033)&gt;Rules!$B$4)),1,0)</f>
        <v>0</v>
      </c>
      <c r="K9032" s="6" t="str">
        <f aca="false">IF(F9032=1,COUNTIF($F$2:F9032,1),"")</f>
        <v/>
      </c>
    </row>
    <row r="9033" customFormat="false" ht="15" hidden="false" customHeight="false" outlineLevel="0" collapsed="false">
      <c r="A9033" s="6" t="n">
        <v>70886.3055</v>
      </c>
      <c r="B9033" s="6" t="n">
        <v>2.05787545787546</v>
      </c>
      <c r="C9033" s="6" t="n">
        <v>82</v>
      </c>
      <c r="D9033" s="6" t="n">
        <v>-1</v>
      </c>
      <c r="E9033" s="6" t="n">
        <v>2.06080586080586</v>
      </c>
      <c r="F9033" s="6" t="n">
        <v>0</v>
      </c>
      <c r="G9033" s="6" t="n">
        <v>0</v>
      </c>
      <c r="H9033" s="6" t="str">
        <f aca="false">IF(AND(A9033&gt;=Stimuli!$B$2,A9033&lt;=Stimuli!$C$2),Stimuli!$A$2,IF(AND(A9033&gt;=Stimuli!$B$3,A9033&lt;=Stimuli!$C$3),Stimuli!$A$3,IF(AND(A9033&gt;=Stimuli!$B$4,A9033&lt;=Stimuli!$C$4),Stimuli!$A$4,"")))</f>
        <v>02 e.l.f. - Power Grip Styling (30.03s)</v>
      </c>
      <c r="I9033" s="6" t="n">
        <f aca="false">(B9033-B9032)/((A9033-A9032)/1000)</f>
        <v>-0.937728937729048</v>
      </c>
      <c r="J9033" s="6" t="n">
        <f aca="false">IF(OR(B9033&lt;Rules!$B$2,B9033&gt;Rules!$B$3,ABS(I9033)&gt;Rules!$B$4,OR(B9034&lt;Rules!$B$2,B9034&gt;Rules!$B$3,ABS(I9034)&gt;Rules!$B$4)),1,0)</f>
        <v>0</v>
      </c>
      <c r="K9033" s="6" t="str">
        <f aca="false">IF(F9033=1,COUNTIF($F$2:F9033,1),"")</f>
        <v/>
      </c>
    </row>
    <row r="9034" customFormat="false" ht="15" hidden="false" customHeight="false" outlineLevel="0" collapsed="false">
      <c r="A9034" s="6" t="n">
        <v>70894.118</v>
      </c>
      <c r="B9034" s="6" t="n">
        <v>2.06373626373626</v>
      </c>
      <c r="C9034" s="6" t="n">
        <v>82</v>
      </c>
      <c r="D9034" s="6" t="n">
        <v>-1</v>
      </c>
      <c r="E9034" s="6" t="n">
        <v>2.06080586080586</v>
      </c>
      <c r="F9034" s="6" t="n">
        <v>0</v>
      </c>
      <c r="G9034" s="6" t="n">
        <v>0</v>
      </c>
      <c r="H9034" s="6" t="str">
        <f aca="false">IF(AND(A9034&gt;=Stimuli!$B$2,A9034&lt;=Stimuli!$C$2),Stimuli!$A$2,IF(AND(A9034&gt;=Stimuli!$B$3,A9034&lt;=Stimuli!$C$3),Stimuli!$A$3,IF(AND(A9034&gt;=Stimuli!$B$4,A9034&lt;=Stimuli!$C$4),Stimuli!$A$4,"")))</f>
        <v>02 e.l.f. - Power Grip Styling (30.03s)</v>
      </c>
      <c r="I9034" s="6" t="n">
        <f aca="false">(B9034-B9033)/((A9034-A9033)/1000)</f>
        <v>0.750183150183318</v>
      </c>
      <c r="J9034" s="6" t="n">
        <f aca="false">IF(OR(B9034&lt;Rules!$B$2,B9034&gt;Rules!$B$3,ABS(I9034)&gt;Rules!$B$4,OR(B9035&lt;Rules!$B$2,B9035&gt;Rules!$B$3,ABS(I9035)&gt;Rules!$B$4)),1,0)</f>
        <v>0</v>
      </c>
      <c r="K9034" s="6" t="str">
        <f aca="false">IF(F9034=1,COUNTIF($F$2:F9034,1),"")</f>
        <v/>
      </c>
    </row>
    <row r="9035" customFormat="false" ht="15" hidden="false" customHeight="false" outlineLevel="0" collapsed="false">
      <c r="A9035" s="6" t="n">
        <v>70901.9305</v>
      </c>
      <c r="B9035" s="6" t="n">
        <v>2.05787545787546</v>
      </c>
      <c r="C9035" s="6" t="n">
        <v>82</v>
      </c>
      <c r="D9035" s="6" t="n">
        <v>-1</v>
      </c>
      <c r="E9035" s="6" t="n">
        <v>2.06080586080586</v>
      </c>
      <c r="F9035" s="6" t="n">
        <v>0</v>
      </c>
      <c r="G9035" s="6" t="n">
        <v>0</v>
      </c>
      <c r="H9035" s="6" t="str">
        <f aca="false">IF(AND(A9035&gt;=Stimuli!$B$2,A9035&lt;=Stimuli!$C$2),Stimuli!$A$2,IF(AND(A9035&gt;=Stimuli!$B$3,A9035&lt;=Stimuli!$C$3),Stimuli!$A$3,IF(AND(A9035&gt;=Stimuli!$B$4,A9035&lt;=Stimuli!$C$4),Stimuli!$A$4,"")))</f>
        <v>02 e.l.f. - Power Grip Styling (30.03s)</v>
      </c>
      <c r="I9035" s="6" t="n">
        <f aca="false">(B9035-B9034)/((A9035-A9034)/1000)</f>
        <v>-0.750183150183318</v>
      </c>
      <c r="J9035" s="6" t="n">
        <f aca="false">IF(OR(B9035&lt;Rules!$B$2,B9035&gt;Rules!$B$3,ABS(I9035)&gt;Rules!$B$4,OR(B9036&lt;Rules!$B$2,B9036&gt;Rules!$B$3,ABS(I9036)&gt;Rules!$B$4)),1,0)</f>
        <v>0</v>
      </c>
      <c r="K9035" s="6" t="str">
        <f aca="false">IF(F9035=1,COUNTIF($F$2:F9035,1),"")</f>
        <v/>
      </c>
    </row>
    <row r="9036" customFormat="false" ht="15" hidden="false" customHeight="false" outlineLevel="0" collapsed="false">
      <c r="A9036" s="6" t="n">
        <v>70909.743</v>
      </c>
      <c r="B9036" s="6" t="n">
        <v>2.06227106227106</v>
      </c>
      <c r="C9036" s="6" t="n">
        <v>82</v>
      </c>
      <c r="D9036" s="6" t="n">
        <v>-1</v>
      </c>
      <c r="E9036" s="6" t="n">
        <v>2.06080586080586</v>
      </c>
      <c r="F9036" s="6" t="n">
        <v>0</v>
      </c>
      <c r="G9036" s="6" t="n">
        <v>0</v>
      </c>
      <c r="H9036" s="6" t="str">
        <f aca="false">IF(AND(A9036&gt;=Stimuli!$B$2,A9036&lt;=Stimuli!$C$2),Stimuli!$A$2,IF(AND(A9036&gt;=Stimuli!$B$3,A9036&lt;=Stimuli!$C$3),Stimuli!$A$3,IF(AND(A9036&gt;=Stimuli!$B$4,A9036&lt;=Stimuli!$C$4),Stimuli!$A$4,"")))</f>
        <v>02 e.l.f. - Power Grip Styling (30.03s)</v>
      </c>
      <c r="I9036" s="6" t="n">
        <f aca="false">(B9036-B9035)/((A9036-A9035)/1000)</f>
        <v>0.562637362637474</v>
      </c>
      <c r="J9036" s="6" t="n">
        <f aca="false">IF(OR(B9036&lt;Rules!$B$2,B9036&gt;Rules!$B$3,ABS(I9036)&gt;Rules!$B$4,OR(B9037&lt;Rules!$B$2,B9037&gt;Rules!$B$3,ABS(I9037)&gt;Rules!$B$4)),1,0)</f>
        <v>0</v>
      </c>
      <c r="K9036" s="6" t="str">
        <f aca="false">IF(F9036=1,COUNTIF($F$2:F9036,1),"")</f>
        <v/>
      </c>
    </row>
    <row r="9037" customFormat="false" ht="15" hidden="false" customHeight="false" outlineLevel="0" collapsed="false">
      <c r="A9037" s="6" t="n">
        <v>70917.5555</v>
      </c>
      <c r="B9037" s="6" t="n">
        <v>2.05934065934066</v>
      </c>
      <c r="C9037" s="6" t="n">
        <v>82</v>
      </c>
      <c r="D9037" s="6" t="n">
        <v>-1</v>
      </c>
      <c r="E9037" s="6" t="n">
        <v>2.06080586080586</v>
      </c>
      <c r="F9037" s="6" t="n">
        <v>0</v>
      </c>
      <c r="G9037" s="6" t="n">
        <v>0</v>
      </c>
      <c r="H9037" s="6" t="str">
        <f aca="false">IF(AND(A9037&gt;=Stimuli!$B$2,A9037&lt;=Stimuli!$C$2),Stimuli!$A$2,IF(AND(A9037&gt;=Stimuli!$B$3,A9037&lt;=Stimuli!$C$3),Stimuli!$A$3,IF(AND(A9037&gt;=Stimuli!$B$4,A9037&lt;=Stimuli!$C$4),Stimuli!$A$4,"")))</f>
        <v>02 e.l.f. - Power Grip Styling (30.03s)</v>
      </c>
      <c r="I9037" s="6" t="n">
        <f aca="false">(B9037-B9036)/((A9037-A9036)/1000)</f>
        <v>-0.375091575091574</v>
      </c>
      <c r="J9037" s="6" t="n">
        <f aca="false">IF(OR(B9037&lt;Rules!$B$2,B9037&gt;Rules!$B$3,ABS(I9037)&gt;Rules!$B$4,OR(B9038&lt;Rules!$B$2,B9038&gt;Rules!$B$3,ABS(I9038)&gt;Rules!$B$4)),1,0)</f>
        <v>0</v>
      </c>
      <c r="K9037" s="6" t="str">
        <f aca="false">IF(F9037=1,COUNTIF($F$2:F9037,1),"")</f>
        <v/>
      </c>
    </row>
    <row r="9038" customFormat="false" ht="15" hidden="false" customHeight="false" outlineLevel="0" collapsed="false">
      <c r="A9038" s="6" t="n">
        <v>70925.368</v>
      </c>
      <c r="B9038" s="6" t="n">
        <v>2.06080586080586</v>
      </c>
      <c r="C9038" s="6" t="n">
        <v>82</v>
      </c>
      <c r="D9038" s="6" t="n">
        <v>-1</v>
      </c>
      <c r="E9038" s="6" t="n">
        <v>2.06080586080586</v>
      </c>
      <c r="F9038" s="6" t="n">
        <v>0</v>
      </c>
      <c r="G9038" s="6" t="n">
        <v>0</v>
      </c>
      <c r="H9038" s="6" t="str">
        <f aca="false">IF(AND(A9038&gt;=Stimuli!$B$2,A9038&lt;=Stimuli!$C$2),Stimuli!$A$2,IF(AND(A9038&gt;=Stimuli!$B$3,A9038&lt;=Stimuli!$C$3),Stimuli!$A$3,IF(AND(A9038&gt;=Stimuli!$B$4,A9038&lt;=Stimuli!$C$4),Stimuli!$A$4,"")))</f>
        <v>02 e.l.f. - Power Grip Styling (30.03s)</v>
      </c>
      <c r="I9038" s="6" t="n">
        <f aca="false">(B9038-B9037)/((A9038-A9037)/1000)</f>
        <v>0.187545787545844</v>
      </c>
      <c r="J9038" s="6" t="n">
        <f aca="false">IF(OR(B9038&lt;Rules!$B$2,B9038&gt;Rules!$B$3,ABS(I9038)&gt;Rules!$B$4,OR(B9039&lt;Rules!$B$2,B9039&gt;Rules!$B$3,ABS(I9039)&gt;Rules!$B$4)),1,0)</f>
        <v>0</v>
      </c>
      <c r="K9038" s="6" t="str">
        <f aca="false">IF(F9038=1,COUNTIF($F$2:F9038,1),"")</f>
        <v/>
      </c>
    </row>
    <row r="9039" customFormat="false" ht="15" hidden="false" customHeight="false" outlineLevel="0" collapsed="false">
      <c r="A9039" s="6" t="n">
        <v>70933.1805</v>
      </c>
      <c r="B9039" s="6" t="n">
        <v>2.06080586080586</v>
      </c>
      <c r="C9039" s="6" t="n">
        <v>82</v>
      </c>
      <c r="D9039" s="6" t="n">
        <v>-1</v>
      </c>
      <c r="E9039" s="6" t="n">
        <v>2.06080586080586</v>
      </c>
      <c r="F9039" s="6" t="n">
        <v>0</v>
      </c>
      <c r="G9039" s="6" t="n">
        <v>0</v>
      </c>
      <c r="H9039" s="6" t="str">
        <f aca="false">IF(AND(A9039&gt;=Stimuli!$B$2,A9039&lt;=Stimuli!$C$2),Stimuli!$A$2,IF(AND(A9039&gt;=Stimuli!$B$3,A9039&lt;=Stimuli!$C$3),Stimuli!$A$3,IF(AND(A9039&gt;=Stimuli!$B$4,A9039&lt;=Stimuli!$C$4),Stimuli!$A$4,"")))</f>
        <v>02 e.l.f. - Power Grip Styling (30.03s)</v>
      </c>
      <c r="I9039" s="6" t="n">
        <f aca="false">(B9039-B9038)/((A9039-A9038)/1000)</f>
        <v>0</v>
      </c>
      <c r="J9039" s="6" t="n">
        <f aca="false">IF(OR(B9039&lt;Rules!$B$2,B9039&gt;Rules!$B$3,ABS(I9039)&gt;Rules!$B$4,OR(B9040&lt;Rules!$B$2,B9040&gt;Rules!$B$3,ABS(I9040)&gt;Rules!$B$4)),1,0)</f>
        <v>0</v>
      </c>
      <c r="K9039" s="6" t="str">
        <f aca="false">IF(F9039=1,COUNTIF($F$2:F9039,1),"")</f>
        <v/>
      </c>
    </row>
    <row r="9040" customFormat="false" ht="15" hidden="false" customHeight="false" outlineLevel="0" collapsed="false">
      <c r="A9040" s="6" t="n">
        <v>70940.993</v>
      </c>
      <c r="B9040" s="6" t="n">
        <v>2.05934065934066</v>
      </c>
      <c r="C9040" s="6" t="n">
        <v>82</v>
      </c>
      <c r="D9040" s="6" t="n">
        <v>-1</v>
      </c>
      <c r="E9040" s="6" t="n">
        <v>2.06080586080586</v>
      </c>
      <c r="F9040" s="6" t="n">
        <v>0</v>
      </c>
      <c r="G9040" s="6" t="n">
        <v>0</v>
      </c>
      <c r="H9040" s="6" t="str">
        <f aca="false">IF(AND(A9040&gt;=Stimuli!$B$2,A9040&lt;=Stimuli!$C$2),Stimuli!$A$2,IF(AND(A9040&gt;=Stimuli!$B$3,A9040&lt;=Stimuli!$C$3),Stimuli!$A$3,IF(AND(A9040&gt;=Stimuli!$B$4,A9040&lt;=Stimuli!$C$4),Stimuli!$A$4,"")))</f>
        <v>02 e.l.f. - Power Grip Styling (30.03s)</v>
      </c>
      <c r="I9040" s="6" t="n">
        <f aca="false">(B9040-B9039)/((A9040-A9039)/1000)</f>
        <v>-0.187545787545844</v>
      </c>
      <c r="J9040" s="6" t="n">
        <f aca="false">IF(OR(B9040&lt;Rules!$B$2,B9040&gt;Rules!$B$3,ABS(I9040)&gt;Rules!$B$4,OR(B9041&lt;Rules!$B$2,B9041&gt;Rules!$B$3,ABS(I9041)&gt;Rules!$B$4)),1,0)</f>
        <v>0</v>
      </c>
      <c r="K9040" s="6" t="str">
        <f aca="false">IF(F9040=1,COUNTIF($F$2:F9040,1),"")</f>
        <v/>
      </c>
    </row>
    <row r="9041" customFormat="false" ht="15" hidden="false" customHeight="false" outlineLevel="0" collapsed="false">
      <c r="A9041" s="6" t="n">
        <v>70948.8055</v>
      </c>
      <c r="B9041" s="6" t="n">
        <v>2.06080586080586</v>
      </c>
      <c r="C9041" s="6" t="n">
        <v>82</v>
      </c>
      <c r="D9041" s="6" t="n">
        <v>-1</v>
      </c>
      <c r="E9041" s="6" t="n">
        <v>2.06080586080586</v>
      </c>
      <c r="F9041" s="6" t="n">
        <v>0</v>
      </c>
      <c r="G9041" s="6" t="n">
        <v>0</v>
      </c>
      <c r="H9041" s="6" t="str">
        <f aca="false">IF(AND(A9041&gt;=Stimuli!$B$2,A9041&lt;=Stimuli!$C$2),Stimuli!$A$2,IF(AND(A9041&gt;=Stimuli!$B$3,A9041&lt;=Stimuli!$C$3),Stimuli!$A$3,IF(AND(A9041&gt;=Stimuli!$B$4,A9041&lt;=Stimuli!$C$4),Stimuli!$A$4,"")))</f>
        <v>02 e.l.f. - Power Grip Styling (30.03s)</v>
      </c>
      <c r="I9041" s="6" t="n">
        <f aca="false">(B9041-B9040)/((A9041-A9040)/1000)</f>
        <v>0.187545787545844</v>
      </c>
      <c r="J9041" s="6" t="n">
        <f aca="false">IF(OR(B9041&lt;Rules!$B$2,B9041&gt;Rules!$B$3,ABS(I9041)&gt;Rules!$B$4,OR(B9042&lt;Rules!$B$2,B9042&gt;Rules!$B$3,ABS(I9042)&gt;Rules!$B$4)),1,0)</f>
        <v>0</v>
      </c>
      <c r="K9041" s="6" t="str">
        <f aca="false">IF(F9041=1,COUNTIF($F$2:F9041,1),"")</f>
        <v/>
      </c>
    </row>
    <row r="9042" customFormat="false" ht="15" hidden="false" customHeight="false" outlineLevel="0" collapsed="false">
      <c r="A9042" s="6" t="n">
        <v>70956.618</v>
      </c>
      <c r="B9042" s="6" t="n">
        <v>2.05934065934066</v>
      </c>
      <c r="C9042" s="6" t="n">
        <v>82</v>
      </c>
      <c r="D9042" s="6" t="n">
        <v>-1</v>
      </c>
      <c r="E9042" s="6" t="n">
        <v>2.06080586080586</v>
      </c>
      <c r="F9042" s="6" t="n">
        <v>0</v>
      </c>
      <c r="G9042" s="6" t="n">
        <v>0</v>
      </c>
      <c r="H9042" s="6" t="str">
        <f aca="false">IF(AND(A9042&gt;=Stimuli!$B$2,A9042&lt;=Stimuli!$C$2),Stimuli!$A$2,IF(AND(A9042&gt;=Stimuli!$B$3,A9042&lt;=Stimuli!$C$3),Stimuli!$A$3,IF(AND(A9042&gt;=Stimuli!$B$4,A9042&lt;=Stimuli!$C$4),Stimuli!$A$4,"")))</f>
        <v>02 e.l.f. - Power Grip Styling (30.03s)</v>
      </c>
      <c r="I9042" s="6" t="n">
        <f aca="false">(B9042-B9041)/((A9042-A9041)/1000)</f>
        <v>-0.187545787545844</v>
      </c>
      <c r="J9042" s="6" t="n">
        <f aca="false">IF(OR(B9042&lt;Rules!$B$2,B9042&gt;Rules!$B$3,ABS(I9042)&gt;Rules!$B$4,OR(B9043&lt;Rules!$B$2,B9043&gt;Rules!$B$3,ABS(I9043)&gt;Rules!$B$4)),1,0)</f>
        <v>0</v>
      </c>
      <c r="K9042" s="6" t="str">
        <f aca="false">IF(F9042=1,COUNTIF($F$2:F9042,1),"")</f>
        <v/>
      </c>
    </row>
    <row r="9043" customFormat="false" ht="15" hidden="false" customHeight="false" outlineLevel="0" collapsed="false">
      <c r="A9043" s="6" t="n">
        <v>70964.4305</v>
      </c>
      <c r="B9043" s="6" t="n">
        <v>2.06227106227106</v>
      </c>
      <c r="C9043" s="6" t="n">
        <v>82</v>
      </c>
      <c r="D9043" s="6" t="n">
        <v>-1</v>
      </c>
      <c r="E9043" s="6" t="n">
        <v>2.06080586080586</v>
      </c>
      <c r="F9043" s="6" t="n">
        <v>0</v>
      </c>
      <c r="G9043" s="6" t="n">
        <v>0</v>
      </c>
      <c r="H9043" s="6" t="str">
        <f aca="false">IF(AND(A9043&gt;=Stimuli!$B$2,A9043&lt;=Stimuli!$C$2),Stimuli!$A$2,IF(AND(A9043&gt;=Stimuli!$B$3,A9043&lt;=Stimuli!$C$3),Stimuli!$A$3,IF(AND(A9043&gt;=Stimuli!$B$4,A9043&lt;=Stimuli!$C$4),Stimuli!$A$4,"")))</f>
        <v>02 e.l.f. - Power Grip Styling (30.03s)</v>
      </c>
      <c r="I9043" s="6" t="n">
        <f aca="false">(B9043-B9042)/((A9043-A9042)/1000)</f>
        <v>0.375091575091574</v>
      </c>
      <c r="J9043" s="6" t="n">
        <f aca="false">IF(OR(B9043&lt;Rules!$B$2,B9043&gt;Rules!$B$3,ABS(I9043)&gt;Rules!$B$4,OR(B9044&lt;Rules!$B$2,B9044&gt;Rules!$B$3,ABS(I9044)&gt;Rules!$B$4)),1,0)</f>
        <v>0</v>
      </c>
      <c r="K9043" s="6" t="str">
        <f aca="false">IF(F9043=1,COUNTIF($F$2:F9043,1),"")</f>
        <v/>
      </c>
    </row>
    <row r="9044" customFormat="false" ht="15" hidden="false" customHeight="false" outlineLevel="0" collapsed="false">
      <c r="A9044" s="6" t="n">
        <v>70972.243</v>
      </c>
      <c r="B9044" s="6" t="n">
        <v>2.05787545787546</v>
      </c>
      <c r="C9044" s="6" t="n">
        <v>82</v>
      </c>
      <c r="D9044" s="6" t="n">
        <v>-1</v>
      </c>
      <c r="E9044" s="6" t="n">
        <v>2.05934065934066</v>
      </c>
      <c r="F9044" s="6" t="n">
        <v>0</v>
      </c>
      <c r="G9044" s="6" t="n">
        <v>0</v>
      </c>
      <c r="H9044" s="6" t="str">
        <f aca="false">IF(AND(A9044&gt;=Stimuli!$B$2,A9044&lt;=Stimuli!$C$2),Stimuli!$A$2,IF(AND(A9044&gt;=Stimuli!$B$3,A9044&lt;=Stimuli!$C$3),Stimuli!$A$3,IF(AND(A9044&gt;=Stimuli!$B$4,A9044&lt;=Stimuli!$C$4),Stimuli!$A$4,"")))</f>
        <v>02 e.l.f. - Power Grip Styling (30.03s)</v>
      </c>
      <c r="I9044" s="6" t="n">
        <f aca="false">(B9044-B9043)/((A9044-A9043)/1000)</f>
        <v>-0.562637362637474</v>
      </c>
      <c r="J9044" s="6" t="n">
        <f aca="false">IF(OR(B9044&lt;Rules!$B$2,B9044&gt;Rules!$B$3,ABS(I9044)&gt;Rules!$B$4,OR(B9045&lt;Rules!$B$2,B9045&gt;Rules!$B$3,ABS(I9045)&gt;Rules!$B$4)),1,0)</f>
        <v>0</v>
      </c>
      <c r="K9044" s="6" t="str">
        <f aca="false">IF(F9044=1,COUNTIF($F$2:F9044,1),"")</f>
        <v/>
      </c>
    </row>
    <row r="9045" customFormat="false" ht="15" hidden="false" customHeight="false" outlineLevel="0" collapsed="false">
      <c r="A9045" s="6" t="n">
        <v>70980.0555</v>
      </c>
      <c r="B9045" s="6" t="n">
        <v>2.06373626373626</v>
      </c>
      <c r="C9045" s="6" t="n">
        <v>82</v>
      </c>
      <c r="D9045" s="6" t="n">
        <v>-1</v>
      </c>
      <c r="E9045" s="6" t="n">
        <v>2.05934065934066</v>
      </c>
      <c r="F9045" s="6" t="n">
        <v>0</v>
      </c>
      <c r="G9045" s="6" t="n">
        <v>0</v>
      </c>
      <c r="H9045" s="6" t="str">
        <f aca="false">IF(AND(A9045&gt;=Stimuli!$B$2,A9045&lt;=Stimuli!$C$2),Stimuli!$A$2,IF(AND(A9045&gt;=Stimuli!$B$3,A9045&lt;=Stimuli!$C$3),Stimuli!$A$3,IF(AND(A9045&gt;=Stimuli!$B$4,A9045&lt;=Stimuli!$C$4),Stimuli!$A$4,"")))</f>
        <v>02 e.l.f. - Power Grip Styling (30.03s)</v>
      </c>
      <c r="I9045" s="6" t="n">
        <f aca="false">(B9045-B9044)/((A9045-A9044)/1000)</f>
        <v>0.750183150183318</v>
      </c>
      <c r="J9045" s="6" t="n">
        <f aca="false">IF(OR(B9045&lt;Rules!$B$2,B9045&gt;Rules!$B$3,ABS(I9045)&gt;Rules!$B$4,OR(B9046&lt;Rules!$B$2,B9046&gt;Rules!$B$3,ABS(I9046)&gt;Rules!$B$4)),1,0)</f>
        <v>0</v>
      </c>
      <c r="K9045" s="6" t="str">
        <f aca="false">IF(F9045=1,COUNTIF($F$2:F9045,1),"")</f>
        <v/>
      </c>
    </row>
    <row r="9046" customFormat="false" ht="15" hidden="false" customHeight="false" outlineLevel="0" collapsed="false">
      <c r="A9046" s="6" t="n">
        <v>70987.868</v>
      </c>
      <c r="B9046" s="6" t="n">
        <v>2.05641025641026</v>
      </c>
      <c r="C9046" s="6" t="n">
        <v>82</v>
      </c>
      <c r="D9046" s="6" t="n">
        <v>-1</v>
      </c>
      <c r="E9046" s="6" t="n">
        <v>2.05934065934066</v>
      </c>
      <c r="F9046" s="6" t="n">
        <v>0</v>
      </c>
      <c r="G9046" s="6" t="n">
        <v>0</v>
      </c>
      <c r="H9046" s="6" t="str">
        <f aca="false">IF(AND(A9046&gt;=Stimuli!$B$2,A9046&lt;=Stimuli!$C$2),Stimuli!$A$2,IF(AND(A9046&gt;=Stimuli!$B$3,A9046&lt;=Stimuli!$C$3),Stimuli!$A$3,IF(AND(A9046&gt;=Stimuli!$B$4,A9046&lt;=Stimuli!$C$4),Stimuli!$A$4,"")))</f>
        <v>02 e.l.f. - Power Grip Styling (30.03s)</v>
      </c>
      <c r="I9046" s="6" t="n">
        <f aca="false">(B9046-B9045)/((A9046-A9045)/1000)</f>
        <v>-0.937728937728991</v>
      </c>
      <c r="J9046" s="6" t="n">
        <f aca="false">IF(OR(B9046&lt;Rules!$B$2,B9046&gt;Rules!$B$3,ABS(I9046)&gt;Rules!$B$4,OR(B9047&lt;Rules!$B$2,B9047&gt;Rules!$B$3,ABS(I9047)&gt;Rules!$B$4)),1,0)</f>
        <v>0</v>
      </c>
      <c r="K9046" s="6" t="str">
        <f aca="false">IF(F9046=1,COUNTIF($F$2:F9046,1),"")</f>
        <v/>
      </c>
    </row>
    <row r="9047" customFormat="false" ht="15" hidden="false" customHeight="false" outlineLevel="0" collapsed="false">
      <c r="A9047" s="6" t="n">
        <v>70995.6805</v>
      </c>
      <c r="B9047" s="6" t="n">
        <v>2.06373626373626</v>
      </c>
      <c r="C9047" s="6" t="n">
        <v>82</v>
      </c>
      <c r="D9047" s="6" t="n">
        <v>-1</v>
      </c>
      <c r="E9047" s="6" t="n">
        <v>2.05934065934066</v>
      </c>
      <c r="F9047" s="6" t="n">
        <v>0</v>
      </c>
      <c r="G9047" s="6" t="n">
        <v>0</v>
      </c>
      <c r="H9047" s="6" t="str">
        <f aca="false">IF(AND(A9047&gt;=Stimuli!$B$2,A9047&lt;=Stimuli!$C$2),Stimuli!$A$2,IF(AND(A9047&gt;=Stimuli!$B$3,A9047&lt;=Stimuli!$C$3),Stimuli!$A$3,IF(AND(A9047&gt;=Stimuli!$B$4,A9047&lt;=Stimuli!$C$4),Stimuli!$A$4,"")))</f>
        <v>02 e.l.f. - Power Grip Styling (30.03s)</v>
      </c>
      <c r="I9047" s="6" t="n">
        <f aca="false">(B9047-B9046)/((A9047-A9046)/1000)</f>
        <v>0.937728937728991</v>
      </c>
      <c r="J9047" s="6" t="n">
        <f aca="false">IF(OR(B9047&lt;Rules!$B$2,B9047&gt;Rules!$B$3,ABS(I9047)&gt;Rules!$B$4,OR(B9048&lt;Rules!$B$2,B9048&gt;Rules!$B$3,ABS(I9048)&gt;Rules!$B$4)),1,0)</f>
        <v>0</v>
      </c>
      <c r="K9047" s="6" t="str">
        <f aca="false">IF(F9047=1,COUNTIF($F$2:F9047,1),"")</f>
        <v/>
      </c>
    </row>
    <row r="9048" customFormat="false" ht="15" hidden="false" customHeight="false" outlineLevel="0" collapsed="false">
      <c r="A9048" s="6" t="n">
        <v>71003.493</v>
      </c>
      <c r="B9048" s="6" t="n">
        <v>2.05641025641026</v>
      </c>
      <c r="C9048" s="6" t="n">
        <v>82</v>
      </c>
      <c r="D9048" s="6" t="n">
        <v>-1</v>
      </c>
      <c r="E9048" s="6" t="n">
        <v>2.05934065934066</v>
      </c>
      <c r="F9048" s="6" t="n">
        <v>0</v>
      </c>
      <c r="G9048" s="6" t="n">
        <v>0</v>
      </c>
      <c r="H9048" s="6" t="str">
        <f aca="false">IF(AND(A9048&gt;=Stimuli!$B$2,A9048&lt;=Stimuli!$C$2),Stimuli!$A$2,IF(AND(A9048&gt;=Stimuli!$B$3,A9048&lt;=Stimuli!$C$3),Stimuli!$A$3,IF(AND(A9048&gt;=Stimuli!$B$4,A9048&lt;=Stimuli!$C$4),Stimuli!$A$4,"")))</f>
        <v>02 e.l.f. - Power Grip Styling (30.03s)</v>
      </c>
      <c r="I9048" s="6" t="n">
        <f aca="false">(B9048-B9047)/((A9048-A9047)/1000)</f>
        <v>-0.937728937728991</v>
      </c>
      <c r="J9048" s="6" t="n">
        <f aca="false">IF(OR(B9048&lt;Rules!$B$2,B9048&gt;Rules!$B$3,ABS(I9048)&gt;Rules!$B$4,OR(B9049&lt;Rules!$B$2,B9049&gt;Rules!$B$3,ABS(I9049)&gt;Rules!$B$4)),1,0)</f>
        <v>0</v>
      </c>
      <c r="K9048" s="6" t="str">
        <f aca="false">IF(F9048=1,COUNTIF($F$2:F9048,1),"")</f>
        <v/>
      </c>
    </row>
    <row r="9049" customFormat="false" ht="15" hidden="false" customHeight="false" outlineLevel="0" collapsed="false">
      <c r="A9049" s="6" t="n">
        <v>71011.3055</v>
      </c>
      <c r="B9049" s="6" t="n">
        <v>2.06227106227106</v>
      </c>
      <c r="C9049" s="6" t="n">
        <v>82</v>
      </c>
      <c r="D9049" s="6" t="n">
        <v>-1</v>
      </c>
      <c r="E9049" s="6" t="n">
        <v>2.05934065934066</v>
      </c>
      <c r="F9049" s="6" t="n">
        <v>0</v>
      </c>
      <c r="G9049" s="6" t="n">
        <v>0</v>
      </c>
      <c r="H9049" s="6" t="str">
        <f aca="false">IF(AND(A9049&gt;=Stimuli!$B$2,A9049&lt;=Stimuli!$C$2),Stimuli!$A$2,IF(AND(A9049&gt;=Stimuli!$B$3,A9049&lt;=Stimuli!$C$3),Stimuli!$A$3,IF(AND(A9049&gt;=Stimuli!$B$4,A9049&lt;=Stimuli!$C$4),Stimuli!$A$4,"")))</f>
        <v>02 e.l.f. - Power Grip Styling (30.03s)</v>
      </c>
      <c r="I9049" s="6" t="n">
        <f aca="false">(B9049-B9048)/((A9049-A9048)/1000)</f>
        <v>0.750183150183148</v>
      </c>
      <c r="J9049" s="6" t="n">
        <f aca="false">IF(OR(B9049&lt;Rules!$B$2,B9049&gt;Rules!$B$3,ABS(I9049)&gt;Rules!$B$4,OR(B9050&lt;Rules!$B$2,B9050&gt;Rules!$B$3,ABS(I9050)&gt;Rules!$B$4)),1,0)</f>
        <v>0</v>
      </c>
      <c r="K9049" s="6" t="str">
        <f aca="false">IF(F9049=1,COUNTIF($F$2:F9049,1),"")</f>
        <v/>
      </c>
    </row>
    <row r="9050" customFormat="false" ht="15" hidden="false" customHeight="false" outlineLevel="0" collapsed="false">
      <c r="A9050" s="6" t="n">
        <v>71019.118</v>
      </c>
      <c r="B9050" s="6" t="n">
        <v>2.05641025641026</v>
      </c>
      <c r="C9050" s="6" t="n">
        <v>82</v>
      </c>
      <c r="D9050" s="6" t="n">
        <v>-1</v>
      </c>
      <c r="E9050" s="6" t="n">
        <v>2.05934065934066</v>
      </c>
      <c r="F9050" s="6" t="n">
        <v>0</v>
      </c>
      <c r="G9050" s="6" t="n">
        <v>0</v>
      </c>
      <c r="H9050" s="6" t="str">
        <f aca="false">IF(AND(A9050&gt;=Stimuli!$B$2,A9050&lt;=Stimuli!$C$2),Stimuli!$A$2,IF(AND(A9050&gt;=Stimuli!$B$3,A9050&lt;=Stimuli!$C$3),Stimuli!$A$3,IF(AND(A9050&gt;=Stimuli!$B$4,A9050&lt;=Stimuli!$C$4),Stimuli!$A$4,"")))</f>
        <v>02 e.l.f. - Power Grip Styling (30.03s)</v>
      </c>
      <c r="I9050" s="6" t="n">
        <f aca="false">(B9050-B9049)/((A9050-A9049)/1000)</f>
        <v>-0.750183150183148</v>
      </c>
      <c r="J9050" s="6" t="n">
        <f aca="false">IF(OR(B9050&lt;Rules!$B$2,B9050&gt;Rules!$B$3,ABS(I9050)&gt;Rules!$B$4,OR(B9051&lt;Rules!$B$2,B9051&gt;Rules!$B$3,ABS(I9051)&gt;Rules!$B$4)),1,0)</f>
        <v>0</v>
      </c>
      <c r="K9050" s="6" t="str">
        <f aca="false">IF(F9050=1,COUNTIF($F$2:F9050,1),"")</f>
        <v/>
      </c>
    </row>
    <row r="9051" customFormat="false" ht="15" hidden="false" customHeight="false" outlineLevel="0" collapsed="false">
      <c r="A9051" s="6" t="n">
        <v>71026.9305</v>
      </c>
      <c r="B9051" s="6" t="n">
        <v>2.06227106227106</v>
      </c>
      <c r="C9051" s="6" t="n">
        <v>82</v>
      </c>
      <c r="D9051" s="6" t="n">
        <v>-1</v>
      </c>
      <c r="E9051" s="6" t="n">
        <v>2.05934065934066</v>
      </c>
      <c r="F9051" s="6" t="n">
        <v>0</v>
      </c>
      <c r="G9051" s="6" t="n">
        <v>0</v>
      </c>
      <c r="H9051" s="6" t="str">
        <f aca="false">IF(AND(A9051&gt;=Stimuli!$B$2,A9051&lt;=Stimuli!$C$2),Stimuli!$A$2,IF(AND(A9051&gt;=Stimuli!$B$3,A9051&lt;=Stimuli!$C$3),Stimuli!$A$3,IF(AND(A9051&gt;=Stimuli!$B$4,A9051&lt;=Stimuli!$C$4),Stimuli!$A$4,"")))</f>
        <v>02 e.l.f. - Power Grip Styling (30.03s)</v>
      </c>
      <c r="I9051" s="6" t="n">
        <f aca="false">(B9051-B9050)/((A9051-A9050)/1000)</f>
        <v>0.750183150183148</v>
      </c>
      <c r="J9051" s="6" t="n">
        <f aca="false">IF(OR(B9051&lt;Rules!$B$2,B9051&gt;Rules!$B$3,ABS(I9051)&gt;Rules!$B$4,OR(B9052&lt;Rules!$B$2,B9052&gt;Rules!$B$3,ABS(I9052)&gt;Rules!$B$4)),1,0)</f>
        <v>0</v>
      </c>
      <c r="K9051" s="6" t="str">
        <f aca="false">IF(F9051=1,COUNTIF($F$2:F9051,1),"")</f>
        <v/>
      </c>
    </row>
    <row r="9052" customFormat="false" ht="15" hidden="false" customHeight="false" outlineLevel="0" collapsed="false">
      <c r="A9052" s="6" t="n">
        <v>71034.743</v>
      </c>
      <c r="B9052" s="6" t="n">
        <v>2.05787545787546</v>
      </c>
      <c r="C9052" s="6" t="n">
        <v>82</v>
      </c>
      <c r="D9052" s="6" t="n">
        <v>-1</v>
      </c>
      <c r="E9052" s="6" t="n">
        <v>2.05934065934066</v>
      </c>
      <c r="F9052" s="6" t="n">
        <v>0</v>
      </c>
      <c r="G9052" s="6" t="n">
        <v>0</v>
      </c>
      <c r="H9052" s="6" t="str">
        <f aca="false">IF(AND(A9052&gt;=Stimuli!$B$2,A9052&lt;=Stimuli!$C$2),Stimuli!$A$2,IF(AND(A9052&gt;=Stimuli!$B$3,A9052&lt;=Stimuli!$C$3),Stimuli!$A$3,IF(AND(A9052&gt;=Stimuli!$B$4,A9052&lt;=Stimuli!$C$4),Stimuli!$A$4,"")))</f>
        <v>02 e.l.f. - Power Grip Styling (30.03s)</v>
      </c>
      <c r="I9052" s="6" t="n">
        <f aca="false">(B9052-B9051)/((A9052-A9051)/1000)</f>
        <v>-0.562637362637474</v>
      </c>
      <c r="J9052" s="6" t="n">
        <f aca="false">IF(OR(B9052&lt;Rules!$B$2,B9052&gt;Rules!$B$3,ABS(I9052)&gt;Rules!$B$4,OR(B9053&lt;Rules!$B$2,B9053&gt;Rules!$B$3,ABS(I9053)&gt;Rules!$B$4)),1,0)</f>
        <v>0</v>
      </c>
      <c r="K9052" s="6" t="str">
        <f aca="false">IF(F9052=1,COUNTIF($F$2:F9052,1),"")</f>
        <v/>
      </c>
    </row>
    <row r="9053" customFormat="false" ht="15" hidden="false" customHeight="false" outlineLevel="0" collapsed="false">
      <c r="A9053" s="6" t="n">
        <v>71042.5555</v>
      </c>
      <c r="B9053" s="6" t="n">
        <v>2.06080586080586</v>
      </c>
      <c r="C9053" s="6" t="n">
        <v>82</v>
      </c>
      <c r="D9053" s="6" t="n">
        <v>-1</v>
      </c>
      <c r="E9053" s="6" t="n">
        <v>2.05934065934066</v>
      </c>
      <c r="F9053" s="6" t="n">
        <v>0</v>
      </c>
      <c r="G9053" s="6" t="n">
        <v>0</v>
      </c>
      <c r="H9053" s="6" t="str">
        <f aca="false">IF(AND(A9053&gt;=Stimuli!$B$2,A9053&lt;=Stimuli!$C$2),Stimuli!$A$2,IF(AND(A9053&gt;=Stimuli!$B$3,A9053&lt;=Stimuli!$C$3),Stimuli!$A$3,IF(AND(A9053&gt;=Stimuli!$B$4,A9053&lt;=Stimuli!$C$4),Stimuli!$A$4,"")))</f>
        <v>02 e.l.f. - Power Grip Styling (30.03s)</v>
      </c>
      <c r="I9053" s="6" t="n">
        <f aca="false">(B9053-B9052)/((A9053-A9052)/1000)</f>
        <v>0.375091575091744</v>
      </c>
      <c r="J9053" s="6" t="n">
        <f aca="false">IF(OR(B9053&lt;Rules!$B$2,B9053&gt;Rules!$B$3,ABS(I9053)&gt;Rules!$B$4,OR(B9054&lt;Rules!$B$2,B9054&gt;Rules!$B$3,ABS(I9054)&gt;Rules!$B$4)),1,0)</f>
        <v>0</v>
      </c>
      <c r="K9053" s="6" t="str">
        <f aca="false">IF(F9053=1,COUNTIF($F$2:F9053,1),"")</f>
        <v/>
      </c>
    </row>
    <row r="9054" customFormat="false" ht="15" hidden="false" customHeight="false" outlineLevel="0" collapsed="false">
      <c r="A9054" s="6" t="n">
        <v>71050.368</v>
      </c>
      <c r="B9054" s="6" t="n">
        <v>2.05787545787546</v>
      </c>
      <c r="C9054" s="6" t="n">
        <v>80</v>
      </c>
      <c r="D9054" s="6" t="n">
        <v>750</v>
      </c>
      <c r="E9054" s="6" t="n">
        <v>2.05934065934066</v>
      </c>
      <c r="F9054" s="6" t="n">
        <v>0</v>
      </c>
      <c r="G9054" s="6" t="n">
        <v>0</v>
      </c>
      <c r="H9054" s="6" t="str">
        <f aca="false">IF(AND(A9054&gt;=Stimuli!$B$2,A9054&lt;=Stimuli!$C$2),Stimuli!$A$2,IF(AND(A9054&gt;=Stimuli!$B$3,A9054&lt;=Stimuli!$C$3),Stimuli!$A$3,IF(AND(A9054&gt;=Stimuli!$B$4,A9054&lt;=Stimuli!$C$4),Stimuli!$A$4,"")))</f>
        <v>02 e.l.f. - Power Grip Styling (30.03s)</v>
      </c>
      <c r="I9054" s="6" t="n">
        <f aca="false">(B9054-B9053)/((A9054-A9053)/1000)</f>
        <v>-0.375091575091744</v>
      </c>
      <c r="J9054" s="6" t="n">
        <f aca="false">IF(OR(B9054&lt;Rules!$B$2,B9054&gt;Rules!$B$3,ABS(I9054)&gt;Rules!$B$4,OR(B9055&lt;Rules!$B$2,B9055&gt;Rules!$B$3,ABS(I9055)&gt;Rules!$B$4)),1,0)</f>
        <v>0</v>
      </c>
      <c r="K9054" s="6" t="str">
        <f aca="false">IF(F9054=1,COUNTIF($F$2:F9054,1),"")</f>
        <v/>
      </c>
    </row>
    <row r="9055" customFormat="false" ht="15" hidden="false" customHeight="false" outlineLevel="0" collapsed="false">
      <c r="A9055" s="6" t="n">
        <v>71058.1805</v>
      </c>
      <c r="B9055" s="6" t="n">
        <v>2.05934065934066</v>
      </c>
      <c r="C9055" s="6" t="n">
        <v>80</v>
      </c>
      <c r="D9055" s="6" t="n">
        <v>-1</v>
      </c>
      <c r="E9055" s="6" t="n">
        <v>2.05934065934066</v>
      </c>
      <c r="F9055" s="6" t="n">
        <v>0</v>
      </c>
      <c r="G9055" s="6" t="n">
        <v>0</v>
      </c>
      <c r="H9055" s="6" t="str">
        <f aca="false">IF(AND(A9055&gt;=Stimuli!$B$2,A9055&lt;=Stimuli!$C$2),Stimuli!$A$2,IF(AND(A9055&gt;=Stimuli!$B$3,A9055&lt;=Stimuli!$C$3),Stimuli!$A$3,IF(AND(A9055&gt;=Stimuli!$B$4,A9055&lt;=Stimuli!$C$4),Stimuli!$A$4,"")))</f>
        <v>02 e.l.f. - Power Grip Styling (30.03s)</v>
      </c>
      <c r="I9055" s="6" t="n">
        <f aca="false">(B9055-B9054)/((A9055-A9054)/1000)</f>
        <v>0.187545787545901</v>
      </c>
      <c r="J9055" s="6" t="n">
        <f aca="false">IF(OR(B9055&lt;Rules!$B$2,B9055&gt;Rules!$B$3,ABS(I9055)&gt;Rules!$B$4,OR(B9056&lt;Rules!$B$2,B9056&gt;Rules!$B$3,ABS(I9056)&gt;Rules!$B$4)),1,0)</f>
        <v>0</v>
      </c>
      <c r="K9055" s="6" t="str">
        <f aca="false">IF(F9055=1,COUNTIF($F$2:F9055,1),"")</f>
        <v/>
      </c>
    </row>
    <row r="9056" customFormat="false" ht="15" hidden="false" customHeight="false" outlineLevel="0" collapsed="false">
      <c r="A9056" s="6" t="n">
        <v>71065.993</v>
      </c>
      <c r="B9056" s="6" t="n">
        <v>2.05934065934066</v>
      </c>
      <c r="C9056" s="6" t="n">
        <v>80</v>
      </c>
      <c r="D9056" s="6" t="n">
        <v>-1</v>
      </c>
      <c r="E9056" s="6" t="n">
        <v>2.05934065934066</v>
      </c>
      <c r="F9056" s="6" t="n">
        <v>0</v>
      </c>
      <c r="G9056" s="6" t="n">
        <v>0</v>
      </c>
      <c r="H9056" s="6" t="str">
        <f aca="false">IF(AND(A9056&gt;=Stimuli!$B$2,A9056&lt;=Stimuli!$C$2),Stimuli!$A$2,IF(AND(A9056&gt;=Stimuli!$B$3,A9056&lt;=Stimuli!$C$3),Stimuli!$A$3,IF(AND(A9056&gt;=Stimuli!$B$4,A9056&lt;=Stimuli!$C$4),Stimuli!$A$4,"")))</f>
        <v>02 e.l.f. - Power Grip Styling (30.03s)</v>
      </c>
      <c r="I9056" s="6" t="n">
        <f aca="false">(B9056-B9055)/((A9056-A9055)/1000)</f>
        <v>0</v>
      </c>
      <c r="J9056" s="6" t="n">
        <f aca="false">IF(OR(B9056&lt;Rules!$B$2,B9056&gt;Rules!$B$3,ABS(I9056)&gt;Rules!$B$4,OR(B9057&lt;Rules!$B$2,B9057&gt;Rules!$B$3,ABS(I9057)&gt;Rules!$B$4)),1,0)</f>
        <v>0</v>
      </c>
      <c r="K9056" s="6" t="str">
        <f aca="false">IF(F9056=1,COUNTIF($F$2:F9056,1),"")</f>
        <v/>
      </c>
    </row>
    <row r="9057" customFormat="false" ht="15" hidden="false" customHeight="false" outlineLevel="0" collapsed="false">
      <c r="A9057" s="6" t="n">
        <v>71073.8055</v>
      </c>
      <c r="B9057" s="6" t="n">
        <v>2.05787545787546</v>
      </c>
      <c r="C9057" s="6" t="n">
        <v>80</v>
      </c>
      <c r="D9057" s="6" t="n">
        <v>-1</v>
      </c>
      <c r="E9057" s="6" t="n">
        <v>2.05787545787546</v>
      </c>
      <c r="F9057" s="6" t="n">
        <v>0</v>
      </c>
      <c r="G9057" s="6" t="n">
        <v>0</v>
      </c>
      <c r="H9057" s="6" t="str">
        <f aca="false">IF(AND(A9057&gt;=Stimuli!$B$2,A9057&lt;=Stimuli!$C$2),Stimuli!$A$2,IF(AND(A9057&gt;=Stimuli!$B$3,A9057&lt;=Stimuli!$C$3),Stimuli!$A$3,IF(AND(A9057&gt;=Stimuli!$B$4,A9057&lt;=Stimuli!$C$4),Stimuli!$A$4,"")))</f>
        <v>02 e.l.f. - Power Grip Styling (30.03s)</v>
      </c>
      <c r="I9057" s="6" t="n">
        <f aca="false">(B9057-B9056)/((A9057-A9056)/1000)</f>
        <v>-0.187545787545901</v>
      </c>
      <c r="J9057" s="6" t="n">
        <f aca="false">IF(OR(B9057&lt;Rules!$B$2,B9057&gt;Rules!$B$3,ABS(I9057)&gt;Rules!$B$4,OR(B9058&lt;Rules!$B$2,B9058&gt;Rules!$B$3,ABS(I9058)&gt;Rules!$B$4)),1,0)</f>
        <v>0</v>
      </c>
      <c r="K9057" s="6" t="str">
        <f aca="false">IF(F9057=1,COUNTIF($F$2:F9057,1),"")</f>
        <v/>
      </c>
    </row>
    <row r="9058" customFormat="false" ht="15" hidden="false" customHeight="false" outlineLevel="0" collapsed="false">
      <c r="A9058" s="6" t="n">
        <v>71081.618</v>
      </c>
      <c r="B9058" s="6" t="n">
        <v>2.06080586080586</v>
      </c>
      <c r="C9058" s="6" t="n">
        <v>80</v>
      </c>
      <c r="D9058" s="6" t="n">
        <v>-1</v>
      </c>
      <c r="E9058" s="6" t="n">
        <v>2.05787545787546</v>
      </c>
      <c r="F9058" s="6" t="n">
        <v>0</v>
      </c>
      <c r="G9058" s="6" t="n">
        <v>0</v>
      </c>
      <c r="H9058" s="6" t="str">
        <f aca="false">IF(AND(A9058&gt;=Stimuli!$B$2,A9058&lt;=Stimuli!$C$2),Stimuli!$A$2,IF(AND(A9058&gt;=Stimuli!$B$3,A9058&lt;=Stimuli!$C$3),Stimuli!$A$3,IF(AND(A9058&gt;=Stimuli!$B$4,A9058&lt;=Stimuli!$C$4),Stimuli!$A$4,"")))</f>
        <v>02 e.l.f. - Power Grip Styling (30.03s)</v>
      </c>
      <c r="I9058" s="6" t="n">
        <f aca="false">(B9058-B9057)/((A9058-A9057)/1000)</f>
        <v>0.375091575091744</v>
      </c>
      <c r="J9058" s="6" t="n">
        <f aca="false">IF(OR(B9058&lt;Rules!$B$2,B9058&gt;Rules!$B$3,ABS(I9058)&gt;Rules!$B$4,OR(B9059&lt;Rules!$B$2,B9059&gt;Rules!$B$3,ABS(I9059)&gt;Rules!$B$4)),1,0)</f>
        <v>0</v>
      </c>
      <c r="K9058" s="6" t="str">
        <f aca="false">IF(F9058=1,COUNTIF($F$2:F9058,1),"")</f>
        <v/>
      </c>
    </row>
    <row r="9059" customFormat="false" ht="15" hidden="false" customHeight="false" outlineLevel="0" collapsed="false">
      <c r="A9059" s="6" t="n">
        <v>71089.4305</v>
      </c>
      <c r="B9059" s="6" t="n">
        <v>2.05641025641026</v>
      </c>
      <c r="C9059" s="6" t="n">
        <v>80</v>
      </c>
      <c r="D9059" s="6" t="n">
        <v>-1</v>
      </c>
      <c r="E9059" s="6" t="n">
        <v>2.05787545787546</v>
      </c>
      <c r="F9059" s="6" t="n">
        <v>0</v>
      </c>
      <c r="G9059" s="6" t="n">
        <v>0</v>
      </c>
      <c r="H9059" s="6" t="str">
        <f aca="false">IF(AND(A9059&gt;=Stimuli!$B$2,A9059&lt;=Stimuli!$C$2),Stimuli!$A$2,IF(AND(A9059&gt;=Stimuli!$B$3,A9059&lt;=Stimuli!$C$3),Stimuli!$A$3,IF(AND(A9059&gt;=Stimuli!$B$4,A9059&lt;=Stimuli!$C$4),Stimuli!$A$4,"")))</f>
        <v>02 e.l.f. - Power Grip Styling (30.03s)</v>
      </c>
      <c r="I9059" s="6" t="n">
        <f aca="false">(B9059-B9058)/((A9059-A9058)/1000)</f>
        <v>-0.562637362637418</v>
      </c>
      <c r="J9059" s="6" t="n">
        <f aca="false">IF(OR(B9059&lt;Rules!$B$2,B9059&gt;Rules!$B$3,ABS(I9059)&gt;Rules!$B$4,OR(B9060&lt;Rules!$B$2,B9060&gt;Rules!$B$3,ABS(I9060)&gt;Rules!$B$4)),1,0)</f>
        <v>0</v>
      </c>
      <c r="K9059" s="6" t="str">
        <f aca="false">IF(F9059=1,COUNTIF($F$2:F9059,1),"")</f>
        <v/>
      </c>
    </row>
    <row r="9060" customFormat="false" ht="15" hidden="false" customHeight="false" outlineLevel="0" collapsed="false">
      <c r="A9060" s="6" t="n">
        <v>71097.243</v>
      </c>
      <c r="B9060" s="6" t="n">
        <v>2.06080586080586</v>
      </c>
      <c r="C9060" s="6" t="n">
        <v>80</v>
      </c>
      <c r="D9060" s="6" t="n">
        <v>-1</v>
      </c>
      <c r="E9060" s="6" t="n">
        <v>2.05787545787546</v>
      </c>
      <c r="F9060" s="6" t="n">
        <v>0</v>
      </c>
      <c r="G9060" s="6" t="n">
        <v>0</v>
      </c>
      <c r="H9060" s="6" t="str">
        <f aca="false">IF(AND(A9060&gt;=Stimuli!$B$2,A9060&lt;=Stimuli!$C$2),Stimuli!$A$2,IF(AND(A9060&gt;=Stimuli!$B$3,A9060&lt;=Stimuli!$C$3),Stimuli!$A$3,IF(AND(A9060&gt;=Stimuli!$B$4,A9060&lt;=Stimuli!$C$4),Stimuli!$A$4,"")))</f>
        <v>02 e.l.f. - Power Grip Styling (30.03s)</v>
      </c>
      <c r="I9060" s="6" t="n">
        <f aca="false">(B9060-B9059)/((A9060-A9059)/1000)</f>
        <v>0.562637362637418</v>
      </c>
      <c r="J9060" s="6" t="n">
        <f aca="false">IF(OR(B9060&lt;Rules!$B$2,B9060&gt;Rules!$B$3,ABS(I9060)&gt;Rules!$B$4,OR(B9061&lt;Rules!$B$2,B9061&gt;Rules!$B$3,ABS(I9061)&gt;Rules!$B$4)),1,0)</f>
        <v>0</v>
      </c>
      <c r="K9060" s="6" t="str">
        <f aca="false">IF(F9060=1,COUNTIF($F$2:F9060,1),"")</f>
        <v/>
      </c>
    </row>
    <row r="9061" customFormat="false" ht="15" hidden="false" customHeight="false" outlineLevel="0" collapsed="false">
      <c r="A9061" s="6" t="n">
        <v>71105.0555</v>
      </c>
      <c r="B9061" s="6" t="n">
        <v>2.05494505494506</v>
      </c>
      <c r="C9061" s="6" t="n">
        <v>80</v>
      </c>
      <c r="D9061" s="6" t="n">
        <v>-1</v>
      </c>
      <c r="E9061" s="6" t="n">
        <v>2.05787545787546</v>
      </c>
      <c r="F9061" s="6" t="n">
        <v>0</v>
      </c>
      <c r="G9061" s="6" t="n">
        <v>0</v>
      </c>
      <c r="H9061" s="6" t="str">
        <f aca="false">IF(AND(A9061&gt;=Stimuli!$B$2,A9061&lt;=Stimuli!$C$2),Stimuli!$A$2,IF(AND(A9061&gt;=Stimuli!$B$3,A9061&lt;=Stimuli!$C$3),Stimuli!$A$3,IF(AND(A9061&gt;=Stimuli!$B$4,A9061&lt;=Stimuli!$C$4),Stimuli!$A$4,"")))</f>
        <v>02 e.l.f. - Power Grip Styling (30.03s)</v>
      </c>
      <c r="I9061" s="6" t="n">
        <f aca="false">(B9061-B9060)/((A9061-A9060)/1000)</f>
        <v>-0.750183150183148</v>
      </c>
      <c r="J9061" s="6" t="n">
        <f aca="false">IF(OR(B9061&lt;Rules!$B$2,B9061&gt;Rules!$B$3,ABS(I9061)&gt;Rules!$B$4,OR(B9062&lt;Rules!$B$2,B9062&gt;Rules!$B$3,ABS(I9062)&gt;Rules!$B$4)),1,0)</f>
        <v>0</v>
      </c>
      <c r="K9061" s="6" t="str">
        <f aca="false">IF(F9061=1,COUNTIF($F$2:F9061,1),"")</f>
        <v/>
      </c>
    </row>
    <row r="9062" customFormat="false" ht="15" hidden="false" customHeight="false" outlineLevel="0" collapsed="false">
      <c r="A9062" s="6" t="n">
        <v>71112.868</v>
      </c>
      <c r="B9062" s="6" t="n">
        <v>2.06227106227106</v>
      </c>
      <c r="C9062" s="6" t="n">
        <v>80</v>
      </c>
      <c r="D9062" s="6" t="n">
        <v>-1</v>
      </c>
      <c r="E9062" s="6" t="n">
        <v>2.05787545787546</v>
      </c>
      <c r="F9062" s="6" t="n">
        <v>0</v>
      </c>
      <c r="G9062" s="6" t="n">
        <v>0</v>
      </c>
      <c r="H9062" s="6" t="str">
        <f aca="false">IF(AND(A9062&gt;=Stimuli!$B$2,A9062&lt;=Stimuli!$C$2),Stimuli!$A$2,IF(AND(A9062&gt;=Stimuli!$B$3,A9062&lt;=Stimuli!$C$3),Stimuli!$A$3,IF(AND(A9062&gt;=Stimuli!$B$4,A9062&lt;=Stimuli!$C$4),Stimuli!$A$4,"")))</f>
        <v>02 e.l.f. - Power Grip Styling (30.03s)</v>
      </c>
      <c r="I9062" s="6" t="n">
        <f aca="false">(B9062-B9061)/((A9062-A9061)/1000)</f>
        <v>0.937728937728878</v>
      </c>
      <c r="J9062" s="6" t="n">
        <f aca="false">IF(OR(B9062&lt;Rules!$B$2,B9062&gt;Rules!$B$3,ABS(I9062)&gt;Rules!$B$4,OR(B9063&lt;Rules!$B$2,B9063&gt;Rules!$B$3,ABS(I9063)&gt;Rules!$B$4)),1,0)</f>
        <v>0</v>
      </c>
      <c r="K9062" s="6" t="str">
        <f aca="false">IF(F9062=1,COUNTIF($F$2:F9062,1),"")</f>
        <v/>
      </c>
    </row>
    <row r="9063" customFormat="false" ht="15" hidden="false" customHeight="false" outlineLevel="0" collapsed="false">
      <c r="A9063" s="6" t="n">
        <v>71120.6805</v>
      </c>
      <c r="B9063" s="6" t="n">
        <v>2.05494505494506</v>
      </c>
      <c r="C9063" s="6" t="n">
        <v>80</v>
      </c>
      <c r="D9063" s="6" t="n">
        <v>-1</v>
      </c>
      <c r="E9063" s="6" t="n">
        <v>2.05787545787546</v>
      </c>
      <c r="F9063" s="6" t="n">
        <v>0</v>
      </c>
      <c r="G9063" s="6" t="n">
        <v>0</v>
      </c>
      <c r="H9063" s="6" t="str">
        <f aca="false">IF(AND(A9063&gt;=Stimuli!$B$2,A9063&lt;=Stimuli!$C$2),Stimuli!$A$2,IF(AND(A9063&gt;=Stimuli!$B$3,A9063&lt;=Stimuli!$C$3),Stimuli!$A$3,IF(AND(A9063&gt;=Stimuli!$B$4,A9063&lt;=Stimuli!$C$4),Stimuli!$A$4,"")))</f>
        <v>02 e.l.f. - Power Grip Styling (30.03s)</v>
      </c>
      <c r="I9063" s="6" t="n">
        <f aca="false">(B9063-B9062)/((A9063-A9062)/1000)</f>
        <v>-0.937728937728878</v>
      </c>
      <c r="J9063" s="6" t="n">
        <f aca="false">IF(OR(B9063&lt;Rules!$B$2,B9063&gt;Rules!$B$3,ABS(I9063)&gt;Rules!$B$4,OR(B9064&lt;Rules!$B$2,B9064&gt;Rules!$B$3,ABS(I9064)&gt;Rules!$B$4)),1,0)</f>
        <v>0</v>
      </c>
      <c r="K9063" s="6" t="str">
        <f aca="false">IF(F9063=1,COUNTIF($F$2:F9063,1),"")</f>
        <v/>
      </c>
    </row>
    <row r="9064" customFormat="false" ht="15" hidden="false" customHeight="false" outlineLevel="0" collapsed="false">
      <c r="A9064" s="6" t="n">
        <v>71128.493</v>
      </c>
      <c r="B9064" s="6" t="n">
        <v>2.06080586080586</v>
      </c>
      <c r="C9064" s="6" t="n">
        <v>80</v>
      </c>
      <c r="D9064" s="6" t="n">
        <v>-1</v>
      </c>
      <c r="E9064" s="6" t="n">
        <v>2.05787545787546</v>
      </c>
      <c r="F9064" s="6" t="n">
        <v>0</v>
      </c>
      <c r="G9064" s="6" t="n">
        <v>0</v>
      </c>
      <c r="H9064" s="6" t="str">
        <f aca="false">IF(AND(A9064&gt;=Stimuli!$B$2,A9064&lt;=Stimuli!$C$2),Stimuli!$A$2,IF(AND(A9064&gt;=Stimuli!$B$3,A9064&lt;=Stimuli!$C$3),Stimuli!$A$3,IF(AND(A9064&gt;=Stimuli!$B$4,A9064&lt;=Stimuli!$C$4),Stimuli!$A$4,"")))</f>
        <v>02 e.l.f. - Power Grip Styling (30.03s)</v>
      </c>
      <c r="I9064" s="6" t="n">
        <f aca="false">(B9064-B9063)/((A9064-A9063)/1000)</f>
        <v>0.750183150183148</v>
      </c>
      <c r="J9064" s="6" t="n">
        <f aca="false">IF(OR(B9064&lt;Rules!$B$2,B9064&gt;Rules!$B$3,ABS(I9064)&gt;Rules!$B$4,OR(B9065&lt;Rules!$B$2,B9065&gt;Rules!$B$3,ABS(I9065)&gt;Rules!$B$4)),1,0)</f>
        <v>0</v>
      </c>
      <c r="K9064" s="6" t="str">
        <f aca="false">IF(F9064=1,COUNTIF($F$2:F9064,1),"")</f>
        <v/>
      </c>
    </row>
    <row r="9065" customFormat="false" ht="15" hidden="false" customHeight="false" outlineLevel="0" collapsed="false">
      <c r="A9065" s="6" t="n">
        <v>71136.3055</v>
      </c>
      <c r="B9065" s="6" t="n">
        <v>2.05347985347985</v>
      </c>
      <c r="C9065" s="6" t="n">
        <v>80</v>
      </c>
      <c r="D9065" s="6" t="n">
        <v>-1</v>
      </c>
      <c r="E9065" s="6" t="n">
        <v>2.05787545787546</v>
      </c>
      <c r="F9065" s="6" t="n">
        <v>0</v>
      </c>
      <c r="G9065" s="6" t="n">
        <v>0</v>
      </c>
      <c r="H9065" s="6" t="str">
        <f aca="false">IF(AND(A9065&gt;=Stimuli!$B$2,A9065&lt;=Stimuli!$C$2),Stimuli!$A$2,IF(AND(A9065&gt;=Stimuli!$B$3,A9065&lt;=Stimuli!$C$3),Stimuli!$A$3,IF(AND(A9065&gt;=Stimuli!$B$4,A9065&lt;=Stimuli!$C$4),Stimuli!$A$4,"")))</f>
        <v>02 e.l.f. - Power Grip Styling (30.03s)</v>
      </c>
      <c r="I9065" s="6" t="n">
        <f aca="false">(B9065-B9064)/((A9065-A9064)/1000)</f>
        <v>-0.937728937729048</v>
      </c>
      <c r="J9065" s="6" t="n">
        <f aca="false">IF(OR(B9065&lt;Rules!$B$2,B9065&gt;Rules!$B$3,ABS(I9065)&gt;Rules!$B$4,OR(B9066&lt;Rules!$B$2,B9066&gt;Rules!$B$3,ABS(I9066)&gt;Rules!$B$4)),1,0)</f>
        <v>0</v>
      </c>
      <c r="K9065" s="6" t="str">
        <f aca="false">IF(F9065=1,COUNTIF($F$2:F9065,1),"")</f>
        <v/>
      </c>
    </row>
    <row r="9066" customFormat="false" ht="15" hidden="false" customHeight="false" outlineLevel="0" collapsed="false">
      <c r="A9066" s="6" t="n">
        <v>71144.118</v>
      </c>
      <c r="B9066" s="6" t="n">
        <v>2.06080586080586</v>
      </c>
      <c r="C9066" s="6" t="n">
        <v>80</v>
      </c>
      <c r="D9066" s="6" t="n">
        <v>-1</v>
      </c>
      <c r="E9066" s="6" t="n">
        <v>2.05787545787546</v>
      </c>
      <c r="F9066" s="6" t="n">
        <v>0</v>
      </c>
      <c r="G9066" s="6" t="n">
        <v>0</v>
      </c>
      <c r="H9066" s="6" t="str">
        <f aca="false">IF(AND(A9066&gt;=Stimuli!$B$2,A9066&lt;=Stimuli!$C$2),Stimuli!$A$2,IF(AND(A9066&gt;=Stimuli!$B$3,A9066&lt;=Stimuli!$C$3),Stimuli!$A$3,IF(AND(A9066&gt;=Stimuli!$B$4,A9066&lt;=Stimuli!$C$4),Stimuli!$A$4,"")))</f>
        <v>02 e.l.f. - Power Grip Styling (30.03s)</v>
      </c>
      <c r="I9066" s="6" t="n">
        <f aca="false">(B9066-B9065)/((A9066-A9065)/1000)</f>
        <v>0.937728937729048</v>
      </c>
      <c r="J9066" s="6" t="n">
        <f aca="false">IF(OR(B9066&lt;Rules!$B$2,B9066&gt;Rules!$B$3,ABS(I9066)&gt;Rules!$B$4,OR(B9067&lt;Rules!$B$2,B9067&gt;Rules!$B$3,ABS(I9067)&gt;Rules!$B$4)),1,0)</f>
        <v>0</v>
      </c>
      <c r="K9066" s="6" t="str">
        <f aca="false">IF(F9066=1,COUNTIF($F$2:F9066,1),"")</f>
        <v/>
      </c>
    </row>
    <row r="9067" customFormat="false" ht="15" hidden="false" customHeight="false" outlineLevel="0" collapsed="false">
      <c r="A9067" s="6" t="n">
        <v>71151.9305</v>
      </c>
      <c r="B9067" s="6" t="n">
        <v>2.05494505494506</v>
      </c>
      <c r="C9067" s="6" t="n">
        <v>80</v>
      </c>
      <c r="D9067" s="6" t="n">
        <v>-1</v>
      </c>
      <c r="E9067" s="6" t="n">
        <v>2.05787545787546</v>
      </c>
      <c r="F9067" s="6" t="n">
        <v>0</v>
      </c>
      <c r="G9067" s="6" t="n">
        <v>0</v>
      </c>
      <c r="H9067" s="6" t="str">
        <f aca="false">IF(AND(A9067&gt;=Stimuli!$B$2,A9067&lt;=Stimuli!$C$2),Stimuli!$A$2,IF(AND(A9067&gt;=Stimuli!$B$3,A9067&lt;=Stimuli!$C$3),Stimuli!$A$3,IF(AND(A9067&gt;=Stimuli!$B$4,A9067&lt;=Stimuli!$C$4),Stimuli!$A$4,"")))</f>
        <v>02 e.l.f. - Power Grip Styling (30.03s)</v>
      </c>
      <c r="I9067" s="6" t="n">
        <f aca="false">(B9067-B9066)/((A9067-A9066)/1000)</f>
        <v>-0.750183150183148</v>
      </c>
      <c r="J9067" s="6" t="n">
        <f aca="false">IF(OR(B9067&lt;Rules!$B$2,B9067&gt;Rules!$B$3,ABS(I9067)&gt;Rules!$B$4,OR(B9068&lt;Rules!$B$2,B9068&gt;Rules!$B$3,ABS(I9068)&gt;Rules!$B$4)),1,0)</f>
        <v>0</v>
      </c>
      <c r="K9067" s="6" t="str">
        <f aca="false">IF(F9067=1,COUNTIF($F$2:F9067,1),"")</f>
        <v/>
      </c>
    </row>
    <row r="9068" customFormat="false" ht="15" hidden="false" customHeight="false" outlineLevel="0" collapsed="false">
      <c r="A9068" s="6" t="n">
        <v>71159.743</v>
      </c>
      <c r="B9068" s="6" t="n">
        <v>2.05934065934066</v>
      </c>
      <c r="C9068" s="6" t="n">
        <v>80</v>
      </c>
      <c r="D9068" s="6" t="n">
        <v>-1</v>
      </c>
      <c r="E9068" s="6" t="n">
        <v>2.05787545787546</v>
      </c>
      <c r="F9068" s="6" t="n">
        <v>0</v>
      </c>
      <c r="G9068" s="6" t="n">
        <v>0</v>
      </c>
      <c r="H9068" s="6" t="str">
        <f aca="false">IF(AND(A9068&gt;=Stimuli!$B$2,A9068&lt;=Stimuli!$C$2),Stimuli!$A$2,IF(AND(A9068&gt;=Stimuli!$B$3,A9068&lt;=Stimuli!$C$3),Stimuli!$A$3,IF(AND(A9068&gt;=Stimuli!$B$4,A9068&lt;=Stimuli!$C$4),Stimuli!$A$4,"")))</f>
        <v>02 e.l.f. - Power Grip Styling (30.03s)</v>
      </c>
      <c r="I9068" s="6" t="n">
        <f aca="false">(B9068-B9067)/((A9068-A9067)/1000)</f>
        <v>0.562637362637304</v>
      </c>
      <c r="J9068" s="6" t="n">
        <f aca="false">IF(OR(B9068&lt;Rules!$B$2,B9068&gt;Rules!$B$3,ABS(I9068)&gt;Rules!$B$4,OR(B9069&lt;Rules!$B$2,B9069&gt;Rules!$B$3,ABS(I9069)&gt;Rules!$B$4)),1,0)</f>
        <v>0</v>
      </c>
      <c r="K9068" s="6" t="str">
        <f aca="false">IF(F9068=1,COUNTIF($F$2:F9068,1),"")</f>
        <v/>
      </c>
    </row>
    <row r="9069" customFormat="false" ht="15" hidden="false" customHeight="false" outlineLevel="0" collapsed="false">
      <c r="A9069" s="6" t="n">
        <v>71167.5555</v>
      </c>
      <c r="B9069" s="6" t="n">
        <v>2.05494505494506</v>
      </c>
      <c r="C9069" s="6" t="n">
        <v>80</v>
      </c>
      <c r="D9069" s="6" t="n">
        <v>-1</v>
      </c>
      <c r="E9069" s="6" t="n">
        <v>2.05787545787546</v>
      </c>
      <c r="F9069" s="6" t="n">
        <v>0</v>
      </c>
      <c r="G9069" s="6" t="n">
        <v>0</v>
      </c>
      <c r="H9069" s="6" t="str">
        <f aca="false">IF(AND(A9069&gt;=Stimuli!$B$2,A9069&lt;=Stimuli!$C$2),Stimuli!$A$2,IF(AND(A9069&gt;=Stimuli!$B$3,A9069&lt;=Stimuli!$C$3),Stimuli!$A$3,IF(AND(A9069&gt;=Stimuli!$B$4,A9069&lt;=Stimuli!$C$4),Stimuli!$A$4,"")))</f>
        <v>02 e.l.f. - Power Grip Styling (30.03s)</v>
      </c>
      <c r="I9069" s="6" t="n">
        <f aca="false">(B9069-B9068)/((A9069-A9068)/1000)</f>
        <v>-0.562637362637304</v>
      </c>
      <c r="J9069" s="6" t="n">
        <f aca="false">IF(OR(B9069&lt;Rules!$B$2,B9069&gt;Rules!$B$3,ABS(I9069)&gt;Rules!$B$4,OR(B9070&lt;Rules!$B$2,B9070&gt;Rules!$B$3,ABS(I9070)&gt;Rules!$B$4)),1,0)</f>
        <v>0</v>
      </c>
      <c r="K9069" s="6" t="str">
        <f aca="false">IF(F9069=1,COUNTIF($F$2:F9069,1),"")</f>
        <v/>
      </c>
    </row>
    <row r="9070" customFormat="false" ht="15" hidden="false" customHeight="false" outlineLevel="0" collapsed="false">
      <c r="A9070" s="6" t="n">
        <v>71175.368</v>
      </c>
      <c r="B9070" s="6" t="n">
        <v>2.05787545787546</v>
      </c>
      <c r="C9070" s="6" t="n">
        <v>80</v>
      </c>
      <c r="D9070" s="6" t="n">
        <v>-1</v>
      </c>
      <c r="E9070" s="6" t="n">
        <v>2.05641025641026</v>
      </c>
      <c r="F9070" s="6" t="n">
        <v>0</v>
      </c>
      <c r="G9070" s="6" t="n">
        <v>0</v>
      </c>
      <c r="H9070" s="6" t="str">
        <f aca="false">IF(AND(A9070&gt;=Stimuli!$B$2,A9070&lt;=Stimuli!$C$2),Stimuli!$A$2,IF(AND(A9070&gt;=Stimuli!$B$3,A9070&lt;=Stimuli!$C$3),Stimuli!$A$3,IF(AND(A9070&gt;=Stimuli!$B$4,A9070&lt;=Stimuli!$C$4),Stimuli!$A$4,"")))</f>
        <v>02 e.l.f. - Power Grip Styling (30.03s)</v>
      </c>
      <c r="I9070" s="6" t="n">
        <f aca="false">(B9070-B9069)/((A9070-A9069)/1000)</f>
        <v>0.375091575091403</v>
      </c>
      <c r="J9070" s="6" t="n">
        <f aca="false">IF(OR(B9070&lt;Rules!$B$2,B9070&gt;Rules!$B$3,ABS(I9070)&gt;Rules!$B$4,OR(B9071&lt;Rules!$B$2,B9071&gt;Rules!$B$3,ABS(I9071)&gt;Rules!$B$4)),1,0)</f>
        <v>0</v>
      </c>
      <c r="K9070" s="6" t="str">
        <f aca="false">IF(F9070=1,COUNTIF($F$2:F9070,1),"")</f>
        <v/>
      </c>
    </row>
    <row r="9071" customFormat="false" ht="15" hidden="false" customHeight="false" outlineLevel="0" collapsed="false">
      <c r="A9071" s="6" t="n">
        <v>71183.1805</v>
      </c>
      <c r="B9071" s="6" t="n">
        <v>2.05641025641026</v>
      </c>
      <c r="C9071" s="6" t="n">
        <v>80</v>
      </c>
      <c r="D9071" s="6" t="n">
        <v>-1</v>
      </c>
      <c r="E9071" s="6" t="n">
        <v>2.05641025641026</v>
      </c>
      <c r="F9071" s="6" t="n">
        <v>0</v>
      </c>
      <c r="G9071" s="6" t="n">
        <v>0</v>
      </c>
      <c r="H9071" s="6" t="str">
        <f aca="false">IF(AND(A9071&gt;=Stimuli!$B$2,A9071&lt;=Stimuli!$C$2),Stimuli!$A$2,IF(AND(A9071&gt;=Stimuli!$B$3,A9071&lt;=Stimuli!$C$3),Stimuli!$A$3,IF(AND(A9071&gt;=Stimuli!$B$4,A9071&lt;=Stimuli!$C$4),Stimuli!$A$4,"")))</f>
        <v>02 e.l.f. - Power Grip Styling (30.03s)</v>
      </c>
      <c r="I9071" s="6" t="n">
        <f aca="false">(B9071-B9070)/((A9071-A9070)/1000)</f>
        <v>-0.187545787545673</v>
      </c>
      <c r="J9071" s="6" t="n">
        <f aca="false">IF(OR(B9071&lt;Rules!$B$2,B9071&gt;Rules!$B$3,ABS(I9071)&gt;Rules!$B$4,OR(B9072&lt;Rules!$B$2,B9072&gt;Rules!$B$3,ABS(I9072)&gt;Rules!$B$4)),1,0)</f>
        <v>0</v>
      </c>
      <c r="K9071" s="6" t="str">
        <f aca="false">IF(F9071=1,COUNTIF($F$2:F9071,1),"")</f>
        <v/>
      </c>
    </row>
    <row r="9072" customFormat="false" ht="15" hidden="false" customHeight="false" outlineLevel="0" collapsed="false">
      <c r="A9072" s="6" t="n">
        <v>71190.993</v>
      </c>
      <c r="B9072" s="6" t="n">
        <v>2.05641025641026</v>
      </c>
      <c r="C9072" s="6" t="n">
        <v>80</v>
      </c>
      <c r="D9072" s="6" t="n">
        <v>-1</v>
      </c>
      <c r="E9072" s="6" t="n">
        <v>2.05641025641026</v>
      </c>
      <c r="F9072" s="6" t="n">
        <v>0</v>
      </c>
      <c r="G9072" s="6" t="n">
        <v>0</v>
      </c>
      <c r="H9072" s="6" t="str">
        <f aca="false">IF(AND(A9072&gt;=Stimuli!$B$2,A9072&lt;=Stimuli!$C$2),Stimuli!$A$2,IF(AND(A9072&gt;=Stimuli!$B$3,A9072&lt;=Stimuli!$C$3),Stimuli!$A$3,IF(AND(A9072&gt;=Stimuli!$B$4,A9072&lt;=Stimuli!$C$4),Stimuli!$A$4,"")))</f>
        <v>02 e.l.f. - Power Grip Styling (30.03s)</v>
      </c>
      <c r="I9072" s="6" t="n">
        <f aca="false">(B9072-B9071)/((A9072-A9071)/1000)</f>
        <v>0</v>
      </c>
      <c r="J9072" s="6" t="n">
        <f aca="false">IF(OR(B9072&lt;Rules!$B$2,B9072&gt;Rules!$B$3,ABS(I9072)&gt;Rules!$B$4,OR(B9073&lt;Rules!$B$2,B9073&gt;Rules!$B$3,ABS(I9073)&gt;Rules!$B$4)),1,0)</f>
        <v>0</v>
      </c>
      <c r="K9072" s="6" t="str">
        <f aca="false">IF(F9072=1,COUNTIF($F$2:F9072,1),"")</f>
        <v/>
      </c>
    </row>
    <row r="9073" customFormat="false" ht="15" hidden="false" customHeight="false" outlineLevel="0" collapsed="false">
      <c r="A9073" s="6" t="n">
        <v>71198.8055</v>
      </c>
      <c r="B9073" s="6" t="n">
        <v>2.05787545787546</v>
      </c>
      <c r="C9073" s="6" t="n">
        <v>80</v>
      </c>
      <c r="D9073" s="6" t="n">
        <v>-1</v>
      </c>
      <c r="E9073" s="6" t="n">
        <v>2.05641025641026</v>
      </c>
      <c r="F9073" s="6" t="n">
        <v>0</v>
      </c>
      <c r="G9073" s="6" t="n">
        <v>0</v>
      </c>
      <c r="H9073" s="6" t="str">
        <f aca="false">IF(AND(A9073&gt;=Stimuli!$B$2,A9073&lt;=Stimuli!$C$2),Stimuli!$A$2,IF(AND(A9073&gt;=Stimuli!$B$3,A9073&lt;=Stimuli!$C$3),Stimuli!$A$3,IF(AND(A9073&gt;=Stimuli!$B$4,A9073&lt;=Stimuli!$C$4),Stimuli!$A$4,"")))</f>
        <v>02 e.l.f. - Power Grip Styling (30.03s)</v>
      </c>
      <c r="I9073" s="6" t="n">
        <f aca="false">(B9073-B9072)/((A9073-A9072)/1000)</f>
        <v>0.187545787545673</v>
      </c>
      <c r="J9073" s="6" t="n">
        <f aca="false">IF(OR(B9073&lt;Rules!$B$2,B9073&gt;Rules!$B$3,ABS(I9073)&gt;Rules!$B$4,OR(B9074&lt;Rules!$B$2,B9074&gt;Rules!$B$3,ABS(I9074)&gt;Rules!$B$4)),1,0)</f>
        <v>0</v>
      </c>
      <c r="K9073" s="6" t="str">
        <f aca="false">IF(F9073=1,COUNTIF($F$2:F9073,1),"")</f>
        <v/>
      </c>
    </row>
    <row r="9074" customFormat="false" ht="15" hidden="false" customHeight="false" outlineLevel="0" collapsed="false">
      <c r="A9074" s="6" t="n">
        <v>71206.618</v>
      </c>
      <c r="B9074" s="6" t="n">
        <v>2.05494505494506</v>
      </c>
      <c r="C9074" s="6" t="n">
        <v>80</v>
      </c>
      <c r="D9074" s="6" t="n">
        <v>-1</v>
      </c>
      <c r="E9074" s="6" t="n">
        <v>2.05641025641026</v>
      </c>
      <c r="F9074" s="6" t="n">
        <v>0</v>
      </c>
      <c r="G9074" s="6" t="n">
        <v>0</v>
      </c>
      <c r="H9074" s="6" t="str">
        <f aca="false">IF(AND(A9074&gt;=Stimuli!$B$2,A9074&lt;=Stimuli!$C$2),Stimuli!$A$2,IF(AND(A9074&gt;=Stimuli!$B$3,A9074&lt;=Stimuli!$C$3),Stimuli!$A$3,IF(AND(A9074&gt;=Stimuli!$B$4,A9074&lt;=Stimuli!$C$4),Stimuli!$A$4,"")))</f>
        <v>02 e.l.f. - Power Grip Styling (30.03s)</v>
      </c>
      <c r="I9074" s="6" t="n">
        <f aca="false">(B9074-B9073)/((A9074-A9073)/1000)</f>
        <v>-0.375091575091403</v>
      </c>
      <c r="J9074" s="6" t="n">
        <f aca="false">IF(OR(B9074&lt;Rules!$B$2,B9074&gt;Rules!$B$3,ABS(I9074)&gt;Rules!$B$4,OR(B9075&lt;Rules!$B$2,B9075&gt;Rules!$B$3,ABS(I9075)&gt;Rules!$B$4)),1,0)</f>
        <v>0</v>
      </c>
      <c r="K9074" s="6" t="str">
        <f aca="false">IF(F9074=1,COUNTIF($F$2:F9074,1),"")</f>
        <v/>
      </c>
    </row>
    <row r="9075" customFormat="false" ht="15" hidden="false" customHeight="false" outlineLevel="0" collapsed="false">
      <c r="A9075" s="6" t="n">
        <v>71214.4305</v>
      </c>
      <c r="B9075" s="6" t="n">
        <v>2.05934065934066</v>
      </c>
      <c r="C9075" s="6" t="n">
        <v>80</v>
      </c>
      <c r="D9075" s="6" t="n">
        <v>-1</v>
      </c>
      <c r="E9075" s="6" t="n">
        <v>2.05641025641026</v>
      </c>
      <c r="F9075" s="6" t="n">
        <v>0</v>
      </c>
      <c r="G9075" s="6" t="n">
        <v>0</v>
      </c>
      <c r="H9075" s="6" t="str">
        <f aca="false">IF(AND(A9075&gt;=Stimuli!$B$2,A9075&lt;=Stimuli!$C$2),Stimuli!$A$2,IF(AND(A9075&gt;=Stimuli!$B$3,A9075&lt;=Stimuli!$C$3),Stimuli!$A$3,IF(AND(A9075&gt;=Stimuli!$B$4,A9075&lt;=Stimuli!$C$4),Stimuli!$A$4,"")))</f>
        <v>02 e.l.f. - Power Grip Styling (30.03s)</v>
      </c>
      <c r="I9075" s="6" t="n">
        <f aca="false">(B9075-B9074)/((A9075-A9074)/1000)</f>
        <v>0.562637362637304</v>
      </c>
      <c r="J9075" s="6" t="n">
        <f aca="false">IF(OR(B9075&lt;Rules!$B$2,B9075&gt;Rules!$B$3,ABS(I9075)&gt;Rules!$B$4,OR(B9076&lt;Rules!$B$2,B9076&gt;Rules!$B$3,ABS(I9076)&gt;Rules!$B$4)),1,0)</f>
        <v>0</v>
      </c>
      <c r="K9075" s="6" t="str">
        <f aca="false">IF(F9075=1,COUNTIF($F$2:F9075,1),"")</f>
        <v/>
      </c>
    </row>
    <row r="9076" customFormat="false" ht="15" hidden="false" customHeight="false" outlineLevel="0" collapsed="false">
      <c r="A9076" s="6" t="n">
        <v>71222.243</v>
      </c>
      <c r="B9076" s="6" t="n">
        <v>2.05347985347985</v>
      </c>
      <c r="C9076" s="6" t="n">
        <v>80</v>
      </c>
      <c r="D9076" s="6" t="n">
        <v>-1</v>
      </c>
      <c r="E9076" s="6" t="n">
        <v>2.05641025641026</v>
      </c>
      <c r="F9076" s="6" t="n">
        <v>0</v>
      </c>
      <c r="G9076" s="6" t="n">
        <v>0</v>
      </c>
      <c r="H9076" s="6" t="str">
        <f aca="false">IF(AND(A9076&gt;=Stimuli!$B$2,A9076&lt;=Stimuli!$C$2),Stimuli!$A$2,IF(AND(A9076&gt;=Stimuli!$B$3,A9076&lt;=Stimuli!$C$3),Stimuli!$A$3,IF(AND(A9076&gt;=Stimuli!$B$4,A9076&lt;=Stimuli!$C$4),Stimuli!$A$4,"")))</f>
        <v>02 e.l.f. - Power Grip Styling (30.03s)</v>
      </c>
      <c r="I9076" s="6" t="n">
        <f aca="false">(B9076-B9075)/((A9076-A9075)/1000)</f>
        <v>-0.750183150183204</v>
      </c>
      <c r="J9076" s="6" t="n">
        <f aca="false">IF(OR(B9076&lt;Rules!$B$2,B9076&gt;Rules!$B$3,ABS(I9076)&gt;Rules!$B$4,OR(B9077&lt;Rules!$B$2,B9077&gt;Rules!$B$3,ABS(I9077)&gt;Rules!$B$4)),1,0)</f>
        <v>0</v>
      </c>
      <c r="K9076" s="6" t="str">
        <f aca="false">IF(F9076=1,COUNTIF($F$2:F9076,1),"")</f>
        <v/>
      </c>
    </row>
    <row r="9077" customFormat="false" ht="15" hidden="false" customHeight="false" outlineLevel="0" collapsed="false">
      <c r="A9077" s="6" t="n">
        <v>71230.0555</v>
      </c>
      <c r="B9077" s="6" t="n">
        <v>2.05934065934066</v>
      </c>
      <c r="C9077" s="6" t="n">
        <v>80</v>
      </c>
      <c r="D9077" s="6" t="n">
        <v>-1</v>
      </c>
      <c r="E9077" s="6" t="n">
        <v>2.05641025641026</v>
      </c>
      <c r="F9077" s="6" t="n">
        <v>0</v>
      </c>
      <c r="G9077" s="6" t="n">
        <v>0</v>
      </c>
      <c r="H9077" s="6" t="str">
        <f aca="false">IF(AND(A9077&gt;=Stimuli!$B$2,A9077&lt;=Stimuli!$C$2),Stimuli!$A$2,IF(AND(A9077&gt;=Stimuli!$B$3,A9077&lt;=Stimuli!$C$3),Stimuli!$A$3,IF(AND(A9077&gt;=Stimuli!$B$4,A9077&lt;=Stimuli!$C$4),Stimuli!$A$4,"")))</f>
        <v>02 e.l.f. - Power Grip Styling (30.03s)</v>
      </c>
      <c r="I9077" s="6" t="n">
        <f aca="false">(B9077-B9076)/((A9077-A9076)/1000)</f>
        <v>0.750183150183204</v>
      </c>
      <c r="J9077" s="6" t="n">
        <f aca="false">IF(OR(B9077&lt;Rules!$B$2,B9077&gt;Rules!$B$3,ABS(I9077)&gt;Rules!$B$4,OR(B9078&lt;Rules!$B$2,B9078&gt;Rules!$B$3,ABS(I9078)&gt;Rules!$B$4)),1,0)</f>
        <v>0</v>
      </c>
      <c r="K9077" s="6" t="str">
        <f aca="false">IF(F9077=1,COUNTIF($F$2:F9077,1),"")</f>
        <v/>
      </c>
    </row>
    <row r="9078" customFormat="false" ht="15" hidden="false" customHeight="false" outlineLevel="0" collapsed="false">
      <c r="A9078" s="6" t="n">
        <v>71237.868</v>
      </c>
      <c r="B9078" s="6" t="n">
        <v>2.05347985347985</v>
      </c>
      <c r="C9078" s="6" t="n">
        <v>80</v>
      </c>
      <c r="D9078" s="6" t="n">
        <v>-1</v>
      </c>
      <c r="E9078" s="6" t="n">
        <v>2.05641025641026</v>
      </c>
      <c r="F9078" s="6" t="n">
        <v>0</v>
      </c>
      <c r="G9078" s="6" t="n">
        <v>0</v>
      </c>
      <c r="H9078" s="6" t="str">
        <f aca="false">IF(AND(A9078&gt;=Stimuli!$B$2,A9078&lt;=Stimuli!$C$2),Stimuli!$A$2,IF(AND(A9078&gt;=Stimuli!$B$3,A9078&lt;=Stimuli!$C$3),Stimuli!$A$3,IF(AND(A9078&gt;=Stimuli!$B$4,A9078&lt;=Stimuli!$C$4),Stimuli!$A$4,"")))</f>
        <v>02 e.l.f. - Power Grip Styling (30.03s)</v>
      </c>
      <c r="I9078" s="6" t="n">
        <f aca="false">(B9078-B9077)/((A9078-A9077)/1000)</f>
        <v>-0.750183150183204</v>
      </c>
      <c r="J9078" s="6" t="n">
        <f aca="false">IF(OR(B9078&lt;Rules!$B$2,B9078&gt;Rules!$B$3,ABS(I9078)&gt;Rules!$B$4,OR(B9079&lt;Rules!$B$2,B9079&gt;Rules!$B$3,ABS(I9079)&gt;Rules!$B$4)),1,0)</f>
        <v>0</v>
      </c>
      <c r="K9078" s="6" t="str">
        <f aca="false">IF(F9078=1,COUNTIF($F$2:F9078,1),"")</f>
        <v/>
      </c>
    </row>
    <row r="9079" customFormat="false" ht="15" hidden="false" customHeight="false" outlineLevel="0" collapsed="false">
      <c r="A9079" s="6" t="n">
        <v>71245.6805</v>
      </c>
      <c r="B9079" s="6" t="n">
        <v>2.05934065934066</v>
      </c>
      <c r="C9079" s="6" t="n">
        <v>80</v>
      </c>
      <c r="D9079" s="6" t="n">
        <v>-1</v>
      </c>
      <c r="E9079" s="6" t="n">
        <v>2.05641025641026</v>
      </c>
      <c r="F9079" s="6" t="n">
        <v>0</v>
      </c>
      <c r="G9079" s="6" t="n">
        <v>0</v>
      </c>
      <c r="H9079" s="6" t="str">
        <f aca="false">IF(AND(A9079&gt;=Stimuli!$B$2,A9079&lt;=Stimuli!$C$2),Stimuli!$A$2,IF(AND(A9079&gt;=Stimuli!$B$3,A9079&lt;=Stimuli!$C$3),Stimuli!$A$3,IF(AND(A9079&gt;=Stimuli!$B$4,A9079&lt;=Stimuli!$C$4),Stimuli!$A$4,"")))</f>
        <v>02 e.l.f. - Power Grip Styling (30.03s)</v>
      </c>
      <c r="I9079" s="6" t="n">
        <f aca="false">(B9079-B9078)/((A9079-A9078)/1000)</f>
        <v>0.750183150183204</v>
      </c>
      <c r="J9079" s="6" t="n">
        <f aca="false">IF(OR(B9079&lt;Rules!$B$2,B9079&gt;Rules!$B$3,ABS(I9079)&gt;Rules!$B$4,OR(B9080&lt;Rules!$B$2,B9080&gt;Rules!$B$3,ABS(I9080)&gt;Rules!$B$4)),1,0)</f>
        <v>0</v>
      </c>
      <c r="K9079" s="6" t="str">
        <f aca="false">IF(F9079=1,COUNTIF($F$2:F9079,1),"")</f>
        <v/>
      </c>
    </row>
    <row r="9080" customFormat="false" ht="15" hidden="false" customHeight="false" outlineLevel="0" collapsed="false">
      <c r="A9080" s="6" t="n">
        <v>71253.493</v>
      </c>
      <c r="B9080" s="6" t="n">
        <v>2.05347985347985</v>
      </c>
      <c r="C9080" s="6" t="n">
        <v>80</v>
      </c>
      <c r="D9080" s="6" t="n">
        <v>-1</v>
      </c>
      <c r="E9080" s="6" t="n">
        <v>2.05494505494505</v>
      </c>
      <c r="F9080" s="6" t="n">
        <v>0</v>
      </c>
      <c r="G9080" s="6" t="n">
        <v>0</v>
      </c>
      <c r="H9080" s="6" t="str">
        <f aca="false">IF(AND(A9080&gt;=Stimuli!$B$2,A9080&lt;=Stimuli!$C$2),Stimuli!$A$2,IF(AND(A9080&gt;=Stimuli!$B$3,A9080&lt;=Stimuli!$C$3),Stimuli!$A$3,IF(AND(A9080&gt;=Stimuli!$B$4,A9080&lt;=Stimuli!$C$4),Stimuli!$A$4,"")))</f>
        <v>02 e.l.f. - Power Grip Styling (30.03s)</v>
      </c>
      <c r="I9080" s="6" t="n">
        <f aca="false">(B9080-B9079)/((A9080-A9079)/1000)</f>
        <v>-0.750183150183204</v>
      </c>
      <c r="J9080" s="6" t="n">
        <f aca="false">IF(OR(B9080&lt;Rules!$B$2,B9080&gt;Rules!$B$3,ABS(I9080)&gt;Rules!$B$4,OR(B9081&lt;Rules!$B$2,B9081&gt;Rules!$B$3,ABS(I9081)&gt;Rules!$B$4)),1,0)</f>
        <v>0</v>
      </c>
      <c r="K9080" s="6" t="str">
        <f aca="false">IF(F9080=1,COUNTIF($F$2:F9080,1),"")</f>
        <v/>
      </c>
    </row>
    <row r="9081" customFormat="false" ht="15" hidden="false" customHeight="false" outlineLevel="0" collapsed="false">
      <c r="A9081" s="6" t="n">
        <v>71261.3055</v>
      </c>
      <c r="B9081" s="6" t="n">
        <v>2.05934065934066</v>
      </c>
      <c r="C9081" s="6" t="n">
        <v>80</v>
      </c>
      <c r="D9081" s="6" t="n">
        <v>-1</v>
      </c>
      <c r="E9081" s="6" t="n">
        <v>2.05494505494505</v>
      </c>
      <c r="F9081" s="6" t="n">
        <v>0</v>
      </c>
      <c r="G9081" s="6" t="n">
        <v>0</v>
      </c>
      <c r="H9081" s="6" t="str">
        <f aca="false">IF(AND(A9081&gt;=Stimuli!$B$2,A9081&lt;=Stimuli!$C$2),Stimuli!$A$2,IF(AND(A9081&gt;=Stimuli!$B$3,A9081&lt;=Stimuli!$C$3),Stimuli!$A$3,IF(AND(A9081&gt;=Stimuli!$B$4,A9081&lt;=Stimuli!$C$4),Stimuli!$A$4,"")))</f>
        <v>02 e.l.f. - Power Grip Styling (30.03s)</v>
      </c>
      <c r="I9081" s="6" t="n">
        <f aca="false">(B9081-B9080)/((A9081-A9080)/1000)</f>
        <v>0.750183150183204</v>
      </c>
      <c r="J9081" s="6" t="n">
        <f aca="false">IF(OR(B9081&lt;Rules!$B$2,B9081&gt;Rules!$B$3,ABS(I9081)&gt;Rules!$B$4,OR(B9082&lt;Rules!$B$2,B9082&gt;Rules!$B$3,ABS(I9082)&gt;Rules!$B$4)),1,0)</f>
        <v>0</v>
      </c>
      <c r="K9081" s="6" t="str">
        <f aca="false">IF(F9081=1,COUNTIF($F$2:F9081,1),"")</f>
        <v/>
      </c>
    </row>
    <row r="9082" customFormat="false" ht="15" hidden="false" customHeight="false" outlineLevel="0" collapsed="false">
      <c r="A9082" s="6" t="n">
        <v>71269.118</v>
      </c>
      <c r="B9082" s="6" t="n">
        <v>2.05347985347985</v>
      </c>
      <c r="C9082" s="6" t="n">
        <v>80</v>
      </c>
      <c r="D9082" s="6" t="n">
        <v>-1</v>
      </c>
      <c r="E9082" s="6" t="n">
        <v>2.05494505494505</v>
      </c>
      <c r="F9082" s="6" t="n">
        <v>0</v>
      </c>
      <c r="G9082" s="6" t="n">
        <v>0</v>
      </c>
      <c r="H9082" s="6" t="str">
        <f aca="false">IF(AND(A9082&gt;=Stimuli!$B$2,A9082&lt;=Stimuli!$C$2),Stimuli!$A$2,IF(AND(A9082&gt;=Stimuli!$B$3,A9082&lt;=Stimuli!$C$3),Stimuli!$A$3,IF(AND(A9082&gt;=Stimuli!$B$4,A9082&lt;=Stimuli!$C$4),Stimuli!$A$4,"")))</f>
        <v>02 e.l.f. - Power Grip Styling (30.03s)</v>
      </c>
      <c r="I9082" s="6" t="n">
        <f aca="false">(B9082-B9081)/((A9082-A9081)/1000)</f>
        <v>-0.750183150183204</v>
      </c>
      <c r="J9082" s="6" t="n">
        <f aca="false">IF(OR(B9082&lt;Rules!$B$2,B9082&gt;Rules!$B$3,ABS(I9082)&gt;Rules!$B$4,OR(B9083&lt;Rules!$B$2,B9083&gt;Rules!$B$3,ABS(I9083)&gt;Rules!$B$4)),1,0)</f>
        <v>0</v>
      </c>
      <c r="K9082" s="6" t="str">
        <f aca="false">IF(F9082=1,COUNTIF($F$2:F9082,1),"")</f>
        <v/>
      </c>
    </row>
    <row r="9083" customFormat="false" ht="15" hidden="false" customHeight="false" outlineLevel="0" collapsed="false">
      <c r="A9083" s="6" t="n">
        <v>71276.9305</v>
      </c>
      <c r="B9083" s="6" t="n">
        <v>2.05787545787546</v>
      </c>
      <c r="C9083" s="6" t="n">
        <v>80</v>
      </c>
      <c r="D9083" s="6" t="n">
        <v>-1</v>
      </c>
      <c r="E9083" s="6" t="n">
        <v>2.05494505494505</v>
      </c>
      <c r="F9083" s="6" t="n">
        <v>0</v>
      </c>
      <c r="G9083" s="6" t="n">
        <v>0</v>
      </c>
      <c r="H9083" s="6" t="str">
        <f aca="false">IF(AND(A9083&gt;=Stimuli!$B$2,A9083&lt;=Stimuli!$C$2),Stimuli!$A$2,IF(AND(A9083&gt;=Stimuli!$B$3,A9083&lt;=Stimuli!$C$3),Stimuli!$A$3,IF(AND(A9083&gt;=Stimuli!$B$4,A9083&lt;=Stimuli!$C$4),Stimuli!$A$4,"")))</f>
        <v>02 e.l.f. - Power Grip Styling (30.03s)</v>
      </c>
      <c r="I9083" s="6" t="n">
        <f aca="false">(B9083-B9082)/((A9083-A9082)/1000)</f>
        <v>0.562637362637304</v>
      </c>
      <c r="J9083" s="6" t="n">
        <f aca="false">IF(OR(B9083&lt;Rules!$B$2,B9083&gt;Rules!$B$3,ABS(I9083)&gt;Rules!$B$4,OR(B9084&lt;Rules!$B$2,B9084&gt;Rules!$B$3,ABS(I9084)&gt;Rules!$B$4)),1,0)</f>
        <v>0</v>
      </c>
      <c r="K9083" s="6" t="str">
        <f aca="false">IF(F9083=1,COUNTIF($F$2:F9083,1),"")</f>
        <v/>
      </c>
    </row>
    <row r="9084" customFormat="false" ht="15" hidden="false" customHeight="false" outlineLevel="0" collapsed="false">
      <c r="A9084" s="6" t="n">
        <v>71284.743</v>
      </c>
      <c r="B9084" s="6" t="n">
        <v>2.05347985347985</v>
      </c>
      <c r="C9084" s="6" t="n">
        <v>80</v>
      </c>
      <c r="D9084" s="6" t="n">
        <v>-1</v>
      </c>
      <c r="E9084" s="6" t="n">
        <v>2.05494505494505</v>
      </c>
      <c r="F9084" s="6" t="n">
        <v>0</v>
      </c>
      <c r="G9084" s="6" t="n">
        <v>0</v>
      </c>
      <c r="H9084" s="6" t="str">
        <f aca="false">IF(AND(A9084&gt;=Stimuli!$B$2,A9084&lt;=Stimuli!$C$2),Stimuli!$A$2,IF(AND(A9084&gt;=Stimuli!$B$3,A9084&lt;=Stimuli!$C$3),Stimuli!$A$3,IF(AND(A9084&gt;=Stimuli!$B$4,A9084&lt;=Stimuli!$C$4),Stimuli!$A$4,"")))</f>
        <v>02 e.l.f. - Power Grip Styling (30.03s)</v>
      </c>
      <c r="I9084" s="6" t="n">
        <f aca="false">(B9084-B9083)/((A9084-A9083)/1000)</f>
        <v>-0.562637362637304</v>
      </c>
      <c r="J9084" s="6" t="n">
        <f aca="false">IF(OR(B9084&lt;Rules!$B$2,B9084&gt;Rules!$B$3,ABS(I9084)&gt;Rules!$B$4,OR(B9085&lt;Rules!$B$2,B9085&gt;Rules!$B$3,ABS(I9085)&gt;Rules!$B$4)),1,0)</f>
        <v>0</v>
      </c>
      <c r="K9084" s="6" t="str">
        <f aca="false">IF(F9084=1,COUNTIF($F$2:F9084,1),"")</f>
        <v/>
      </c>
    </row>
    <row r="9085" customFormat="false" ht="15" hidden="false" customHeight="false" outlineLevel="0" collapsed="false">
      <c r="A9085" s="6" t="n">
        <v>71292.5555</v>
      </c>
      <c r="B9085" s="6" t="n">
        <v>2.05787545787546</v>
      </c>
      <c r="C9085" s="6" t="n">
        <v>80</v>
      </c>
      <c r="D9085" s="6" t="n">
        <v>-1</v>
      </c>
      <c r="E9085" s="6" t="n">
        <v>2.05494505494505</v>
      </c>
      <c r="F9085" s="6" t="n">
        <v>0</v>
      </c>
      <c r="G9085" s="6" t="n">
        <v>0</v>
      </c>
      <c r="H9085" s="6" t="str">
        <f aca="false">IF(AND(A9085&gt;=Stimuli!$B$2,A9085&lt;=Stimuli!$C$2),Stimuli!$A$2,IF(AND(A9085&gt;=Stimuli!$B$3,A9085&lt;=Stimuli!$C$3),Stimuli!$A$3,IF(AND(A9085&gt;=Stimuli!$B$4,A9085&lt;=Stimuli!$C$4),Stimuli!$A$4,"")))</f>
        <v>02 e.l.f. - Power Grip Styling (30.03s)</v>
      </c>
      <c r="I9085" s="6" t="n">
        <f aca="false">(B9085-B9084)/((A9085-A9084)/1000)</f>
        <v>0.562637362637304</v>
      </c>
      <c r="J9085" s="6" t="n">
        <f aca="false">IF(OR(B9085&lt;Rules!$B$2,B9085&gt;Rules!$B$3,ABS(I9085)&gt;Rules!$B$4,OR(B9086&lt;Rules!$B$2,B9086&gt;Rules!$B$3,ABS(I9086)&gt;Rules!$B$4)),1,0)</f>
        <v>0</v>
      </c>
      <c r="K9085" s="6" t="str">
        <f aca="false">IF(F9085=1,COUNTIF($F$2:F9085,1),"")</f>
        <v/>
      </c>
    </row>
    <row r="9086" customFormat="false" ht="15" hidden="false" customHeight="false" outlineLevel="0" collapsed="false">
      <c r="A9086" s="6" t="n">
        <v>71300.368</v>
      </c>
      <c r="B9086" s="6" t="n">
        <v>2.05494505494506</v>
      </c>
      <c r="C9086" s="6" t="n">
        <v>80</v>
      </c>
      <c r="D9086" s="6" t="n">
        <v>-1</v>
      </c>
      <c r="E9086" s="6" t="n">
        <v>2.05494505494505</v>
      </c>
      <c r="F9086" s="6" t="n">
        <v>0</v>
      </c>
      <c r="G9086" s="6" t="n">
        <v>0</v>
      </c>
      <c r="H9086" s="6" t="str">
        <f aca="false">IF(AND(A9086&gt;=Stimuli!$B$2,A9086&lt;=Stimuli!$C$2),Stimuli!$A$2,IF(AND(A9086&gt;=Stimuli!$B$3,A9086&lt;=Stimuli!$C$3),Stimuli!$A$3,IF(AND(A9086&gt;=Stimuli!$B$4,A9086&lt;=Stimuli!$C$4),Stimuli!$A$4,"")))</f>
        <v>02 e.l.f. - Power Grip Styling (30.03s)</v>
      </c>
      <c r="I9086" s="6" t="n">
        <f aca="false">(B9086-B9085)/((A9086-A9085)/1000)</f>
        <v>-0.375091575091403</v>
      </c>
      <c r="J9086" s="6" t="n">
        <f aca="false">IF(OR(B9086&lt;Rules!$B$2,B9086&gt;Rules!$B$3,ABS(I9086)&gt;Rules!$B$4,OR(B9087&lt;Rules!$B$2,B9087&gt;Rules!$B$3,ABS(I9087)&gt;Rules!$B$4)),1,0)</f>
        <v>0</v>
      </c>
      <c r="K9086" s="6" t="str">
        <f aca="false">IF(F9086=1,COUNTIF($F$2:F9086,1),"")</f>
        <v/>
      </c>
    </row>
    <row r="9087" customFormat="false" ht="15" hidden="false" customHeight="false" outlineLevel="0" collapsed="false">
      <c r="A9087" s="6" t="n">
        <v>71308.1805</v>
      </c>
      <c r="B9087" s="6" t="n">
        <v>2.05494505494506</v>
      </c>
      <c r="C9087" s="6" t="n">
        <v>80</v>
      </c>
      <c r="D9087" s="6" t="n">
        <v>-1</v>
      </c>
      <c r="E9087" s="6" t="n">
        <v>2.05494505494505</v>
      </c>
      <c r="F9087" s="6" t="n">
        <v>0</v>
      </c>
      <c r="G9087" s="6" t="n">
        <v>0</v>
      </c>
      <c r="H9087" s="6" t="str">
        <f aca="false">IF(AND(A9087&gt;=Stimuli!$B$2,A9087&lt;=Stimuli!$C$2),Stimuli!$A$2,IF(AND(A9087&gt;=Stimuli!$B$3,A9087&lt;=Stimuli!$C$3),Stimuli!$A$3,IF(AND(A9087&gt;=Stimuli!$B$4,A9087&lt;=Stimuli!$C$4),Stimuli!$A$4,"")))</f>
        <v>02 e.l.f. - Power Grip Styling (30.03s)</v>
      </c>
      <c r="I9087" s="6" t="n">
        <f aca="false">(B9087-B9086)/((A9087-A9086)/1000)</f>
        <v>0</v>
      </c>
      <c r="J9087" s="6" t="n">
        <f aca="false">IF(OR(B9087&lt;Rules!$B$2,B9087&gt;Rules!$B$3,ABS(I9087)&gt;Rules!$B$4,OR(B9088&lt;Rules!$B$2,B9088&gt;Rules!$B$3,ABS(I9088)&gt;Rules!$B$4)),1,0)</f>
        <v>0</v>
      </c>
      <c r="K9087" s="6" t="str">
        <f aca="false">IF(F9087=1,COUNTIF($F$2:F9087,1),"")</f>
        <v/>
      </c>
    </row>
    <row r="9088" customFormat="false" ht="15" hidden="false" customHeight="false" outlineLevel="0" collapsed="false">
      <c r="A9088" s="6" t="n">
        <v>71315.993</v>
      </c>
      <c r="B9088" s="6" t="n">
        <v>2.05494505494506</v>
      </c>
      <c r="C9088" s="6" t="n">
        <v>80</v>
      </c>
      <c r="D9088" s="6" t="n">
        <v>-1</v>
      </c>
      <c r="E9088" s="6" t="n">
        <v>2.05494505494505</v>
      </c>
      <c r="F9088" s="6" t="n">
        <v>0</v>
      </c>
      <c r="G9088" s="6" t="n">
        <v>0</v>
      </c>
      <c r="H9088" s="6" t="str">
        <f aca="false">IF(AND(A9088&gt;=Stimuli!$B$2,A9088&lt;=Stimuli!$C$2),Stimuli!$A$2,IF(AND(A9088&gt;=Stimuli!$B$3,A9088&lt;=Stimuli!$C$3),Stimuli!$A$3,IF(AND(A9088&gt;=Stimuli!$B$4,A9088&lt;=Stimuli!$C$4),Stimuli!$A$4,"")))</f>
        <v>02 e.l.f. - Power Grip Styling (30.03s)</v>
      </c>
      <c r="I9088" s="6" t="n">
        <f aca="false">(B9088-B9087)/((A9088-A9087)/1000)</f>
        <v>0</v>
      </c>
      <c r="J9088" s="6" t="n">
        <f aca="false">IF(OR(B9088&lt;Rules!$B$2,B9088&gt;Rules!$B$3,ABS(I9088)&gt;Rules!$B$4,OR(B9089&lt;Rules!$B$2,B9089&gt;Rules!$B$3,ABS(I9089)&gt;Rules!$B$4)),1,0)</f>
        <v>0</v>
      </c>
      <c r="K9088" s="6" t="str">
        <f aca="false">IF(F9088=1,COUNTIF($F$2:F9088,1),"")</f>
        <v/>
      </c>
    </row>
    <row r="9089" customFormat="false" ht="15" hidden="false" customHeight="false" outlineLevel="0" collapsed="false">
      <c r="A9089" s="6" t="n">
        <v>71323.8055</v>
      </c>
      <c r="B9089" s="6" t="n">
        <v>2.05347985347985</v>
      </c>
      <c r="C9089" s="6" t="n">
        <v>80</v>
      </c>
      <c r="D9089" s="6" t="n">
        <v>-1</v>
      </c>
      <c r="E9089" s="6" t="n">
        <v>2.05494505494505</v>
      </c>
      <c r="F9089" s="6" t="n">
        <v>0</v>
      </c>
      <c r="G9089" s="6" t="n">
        <v>0</v>
      </c>
      <c r="H9089" s="6" t="str">
        <f aca="false">IF(AND(A9089&gt;=Stimuli!$B$2,A9089&lt;=Stimuli!$C$2),Stimuli!$A$2,IF(AND(A9089&gt;=Stimuli!$B$3,A9089&lt;=Stimuli!$C$3),Stimuli!$A$3,IF(AND(A9089&gt;=Stimuli!$B$4,A9089&lt;=Stimuli!$C$4),Stimuli!$A$4,"")))</f>
        <v>02 e.l.f. - Power Grip Styling (30.03s)</v>
      </c>
      <c r="I9089" s="6" t="n">
        <f aca="false">(B9089-B9088)/((A9089-A9088)/1000)</f>
        <v>-0.187545787545901</v>
      </c>
      <c r="J9089" s="6" t="n">
        <f aca="false">IF(OR(B9089&lt;Rules!$B$2,B9089&gt;Rules!$B$3,ABS(I9089)&gt;Rules!$B$4,OR(B9090&lt;Rules!$B$2,B9090&gt;Rules!$B$3,ABS(I9090)&gt;Rules!$B$4)),1,0)</f>
        <v>0</v>
      </c>
      <c r="K9089" s="6" t="str">
        <f aca="false">IF(F9089=1,COUNTIF($F$2:F9089,1),"")</f>
        <v/>
      </c>
    </row>
    <row r="9090" customFormat="false" ht="15" hidden="false" customHeight="false" outlineLevel="0" collapsed="false">
      <c r="A9090" s="6" t="n">
        <v>71331.618</v>
      </c>
      <c r="B9090" s="6" t="n">
        <v>2.05641025641026</v>
      </c>
      <c r="C9090" s="6" t="n">
        <v>80</v>
      </c>
      <c r="D9090" s="6" t="n">
        <v>-1</v>
      </c>
      <c r="E9090" s="6" t="n">
        <v>2.05494505494505</v>
      </c>
      <c r="F9090" s="6" t="n">
        <v>0</v>
      </c>
      <c r="G9090" s="6" t="n">
        <v>0</v>
      </c>
      <c r="H9090" s="6" t="str">
        <f aca="false">IF(AND(A9090&gt;=Stimuli!$B$2,A9090&lt;=Stimuli!$C$2),Stimuli!$A$2,IF(AND(A9090&gt;=Stimuli!$B$3,A9090&lt;=Stimuli!$C$3),Stimuli!$A$3,IF(AND(A9090&gt;=Stimuli!$B$4,A9090&lt;=Stimuli!$C$4),Stimuli!$A$4,"")))</f>
        <v>02 e.l.f. - Power Grip Styling (30.03s)</v>
      </c>
      <c r="I9090" s="6" t="n">
        <f aca="false">(B9090-B9089)/((A9090-A9089)/1000)</f>
        <v>0.375091575091631</v>
      </c>
      <c r="J9090" s="6" t="n">
        <f aca="false">IF(OR(B9090&lt;Rules!$B$2,B9090&gt;Rules!$B$3,ABS(I9090)&gt;Rules!$B$4,OR(B9091&lt;Rules!$B$2,B9091&gt;Rules!$B$3,ABS(I9091)&gt;Rules!$B$4)),1,0)</f>
        <v>0</v>
      </c>
      <c r="K9090" s="6" t="str">
        <f aca="false">IF(F9090=1,COUNTIF($F$2:F9090,1),"")</f>
        <v/>
      </c>
    </row>
    <row r="9091" customFormat="false" ht="15" hidden="false" customHeight="false" outlineLevel="0" collapsed="false">
      <c r="A9091" s="6" t="n">
        <v>71339.4305</v>
      </c>
      <c r="B9091" s="6" t="n">
        <v>2.05201465201465</v>
      </c>
      <c r="C9091" s="6" t="n">
        <v>80</v>
      </c>
      <c r="D9091" s="6" t="n">
        <v>-1</v>
      </c>
      <c r="E9091" s="6" t="n">
        <v>2.05494505494505</v>
      </c>
      <c r="F9091" s="6" t="n">
        <v>0</v>
      </c>
      <c r="G9091" s="6" t="n">
        <v>0</v>
      </c>
      <c r="H9091" s="6" t="str">
        <f aca="false">IF(AND(A9091&gt;=Stimuli!$B$2,A9091&lt;=Stimuli!$C$2),Stimuli!$A$2,IF(AND(A9091&gt;=Stimuli!$B$3,A9091&lt;=Stimuli!$C$3),Stimuli!$A$3,IF(AND(A9091&gt;=Stimuli!$B$4,A9091&lt;=Stimuli!$C$4),Stimuli!$A$4,"")))</f>
        <v>02 e.l.f. - Power Grip Styling (30.03s)</v>
      </c>
      <c r="I9091" s="6" t="n">
        <f aca="false">(B9091-B9090)/((A9091-A9090)/1000)</f>
        <v>-0.562637362637361</v>
      </c>
      <c r="J9091" s="6" t="n">
        <f aca="false">IF(OR(B9091&lt;Rules!$B$2,B9091&gt;Rules!$B$3,ABS(I9091)&gt;Rules!$B$4,OR(B9092&lt;Rules!$B$2,B9092&gt;Rules!$B$3,ABS(I9092)&gt;Rules!$B$4)),1,0)</f>
        <v>0</v>
      </c>
      <c r="K9091" s="6" t="str">
        <f aca="false">IF(F9091=1,COUNTIF($F$2:F9091,1),"")</f>
        <v/>
      </c>
    </row>
    <row r="9092" customFormat="false" ht="15" hidden="false" customHeight="false" outlineLevel="0" collapsed="false">
      <c r="A9092" s="6" t="n">
        <v>71347.243</v>
      </c>
      <c r="B9092" s="6" t="n">
        <v>2.05641025641026</v>
      </c>
      <c r="C9092" s="6" t="n">
        <v>80</v>
      </c>
      <c r="D9092" s="6" t="n">
        <v>-1</v>
      </c>
      <c r="E9092" s="6" t="n">
        <v>2.05347985347985</v>
      </c>
      <c r="F9092" s="6" t="n">
        <v>0</v>
      </c>
      <c r="G9092" s="6" t="n">
        <v>0</v>
      </c>
      <c r="H9092" s="6" t="str">
        <f aca="false">IF(AND(A9092&gt;=Stimuli!$B$2,A9092&lt;=Stimuli!$C$2),Stimuli!$A$2,IF(AND(A9092&gt;=Stimuli!$B$3,A9092&lt;=Stimuli!$C$3),Stimuli!$A$3,IF(AND(A9092&gt;=Stimuli!$B$4,A9092&lt;=Stimuli!$C$4),Stimuli!$A$4,"")))</f>
        <v>02 e.l.f. - Power Grip Styling (30.03s)</v>
      </c>
      <c r="I9092" s="6" t="n">
        <f aca="false">(B9092-B9091)/((A9092-A9091)/1000)</f>
        <v>0.562637362637361</v>
      </c>
      <c r="J9092" s="6" t="n">
        <f aca="false">IF(OR(B9092&lt;Rules!$B$2,B9092&gt;Rules!$B$3,ABS(I9092)&gt;Rules!$B$4,OR(B9093&lt;Rules!$B$2,B9093&gt;Rules!$B$3,ABS(I9093)&gt;Rules!$B$4)),1,0)</f>
        <v>0</v>
      </c>
      <c r="K9092" s="6" t="str">
        <f aca="false">IF(F9092=1,COUNTIF($F$2:F9092,1),"")</f>
        <v/>
      </c>
    </row>
    <row r="9093" customFormat="false" ht="15" hidden="false" customHeight="false" outlineLevel="0" collapsed="false">
      <c r="A9093" s="6" t="n">
        <v>71355.0555</v>
      </c>
      <c r="B9093" s="6" t="n">
        <v>2.05201465201465</v>
      </c>
      <c r="C9093" s="6" t="n">
        <v>80</v>
      </c>
      <c r="D9093" s="6" t="n">
        <v>-1</v>
      </c>
      <c r="E9093" s="6" t="n">
        <v>2.05347985347985</v>
      </c>
      <c r="F9093" s="6" t="n">
        <v>0</v>
      </c>
      <c r="G9093" s="6" t="n">
        <v>0</v>
      </c>
      <c r="H9093" s="6" t="str">
        <f aca="false">IF(AND(A9093&gt;=Stimuli!$B$2,A9093&lt;=Stimuli!$C$2),Stimuli!$A$2,IF(AND(A9093&gt;=Stimuli!$B$3,A9093&lt;=Stimuli!$C$3),Stimuli!$A$3,IF(AND(A9093&gt;=Stimuli!$B$4,A9093&lt;=Stimuli!$C$4),Stimuli!$A$4,"")))</f>
        <v>02 e.l.f. - Power Grip Styling (30.03s)</v>
      </c>
      <c r="I9093" s="6" t="n">
        <f aca="false">(B9093-B9092)/((A9093-A9092)/1000)</f>
        <v>-0.562637362637361</v>
      </c>
      <c r="J9093" s="6" t="n">
        <f aca="false">IF(OR(B9093&lt;Rules!$B$2,B9093&gt;Rules!$B$3,ABS(I9093)&gt;Rules!$B$4,OR(B9094&lt;Rules!$B$2,B9094&gt;Rules!$B$3,ABS(I9094)&gt;Rules!$B$4)),1,0)</f>
        <v>0</v>
      </c>
      <c r="K9093" s="6" t="str">
        <f aca="false">IF(F9093=1,COUNTIF($F$2:F9093,1),"")</f>
        <v/>
      </c>
    </row>
    <row r="9094" customFormat="false" ht="15" hidden="false" customHeight="false" outlineLevel="0" collapsed="false">
      <c r="A9094" s="6" t="n">
        <v>71362.868</v>
      </c>
      <c r="B9094" s="6" t="n">
        <v>2.05641025641026</v>
      </c>
      <c r="C9094" s="6" t="n">
        <v>80</v>
      </c>
      <c r="D9094" s="6" t="n">
        <v>-1</v>
      </c>
      <c r="E9094" s="6" t="n">
        <v>2.05347985347985</v>
      </c>
      <c r="F9094" s="6" t="n">
        <v>0</v>
      </c>
      <c r="G9094" s="6" t="n">
        <v>0</v>
      </c>
      <c r="H9094" s="6" t="str">
        <f aca="false">IF(AND(A9094&gt;=Stimuli!$B$2,A9094&lt;=Stimuli!$C$2),Stimuli!$A$2,IF(AND(A9094&gt;=Stimuli!$B$3,A9094&lt;=Stimuli!$C$3),Stimuli!$A$3,IF(AND(A9094&gt;=Stimuli!$B$4,A9094&lt;=Stimuli!$C$4),Stimuli!$A$4,"")))</f>
        <v>02 e.l.f. - Power Grip Styling (30.03s)</v>
      </c>
      <c r="I9094" s="6" t="n">
        <f aca="false">(B9094-B9093)/((A9094-A9093)/1000)</f>
        <v>0.562637362637361</v>
      </c>
      <c r="J9094" s="6" t="n">
        <f aca="false">IF(OR(B9094&lt;Rules!$B$2,B9094&gt;Rules!$B$3,ABS(I9094)&gt;Rules!$B$4,OR(B9095&lt;Rules!$B$2,B9095&gt;Rules!$B$3,ABS(I9095)&gt;Rules!$B$4)),1,0)</f>
        <v>0</v>
      </c>
      <c r="K9094" s="6" t="str">
        <f aca="false">IF(F9094=1,COUNTIF($F$2:F9094,1),"")</f>
        <v/>
      </c>
    </row>
    <row r="9095" customFormat="false" ht="15" hidden="false" customHeight="false" outlineLevel="0" collapsed="false">
      <c r="A9095" s="6" t="n">
        <v>71370.6805</v>
      </c>
      <c r="B9095" s="6" t="n">
        <v>2.05054945054945</v>
      </c>
      <c r="C9095" s="6" t="n">
        <v>80</v>
      </c>
      <c r="D9095" s="6" t="n">
        <v>-1</v>
      </c>
      <c r="E9095" s="6" t="n">
        <v>2.05347985347985</v>
      </c>
      <c r="F9095" s="6" t="n">
        <v>0</v>
      </c>
      <c r="G9095" s="6" t="n">
        <v>0</v>
      </c>
      <c r="H9095" s="6" t="str">
        <f aca="false">IF(AND(A9095&gt;=Stimuli!$B$2,A9095&lt;=Stimuli!$C$2),Stimuli!$A$2,IF(AND(A9095&gt;=Stimuli!$B$3,A9095&lt;=Stimuli!$C$3),Stimuli!$A$3,IF(AND(A9095&gt;=Stimuli!$B$4,A9095&lt;=Stimuli!$C$4),Stimuli!$A$4,"")))</f>
        <v>02 e.l.f. - Power Grip Styling (30.03s)</v>
      </c>
      <c r="I9095" s="6" t="n">
        <f aca="false">(B9095-B9094)/((A9095-A9094)/1000)</f>
        <v>-0.750183150183204</v>
      </c>
      <c r="J9095" s="6" t="n">
        <f aca="false">IF(OR(B9095&lt;Rules!$B$2,B9095&gt;Rules!$B$3,ABS(I9095)&gt;Rules!$B$4,OR(B9096&lt;Rules!$B$2,B9096&gt;Rules!$B$3,ABS(I9096)&gt;Rules!$B$4)),1,0)</f>
        <v>0</v>
      </c>
      <c r="K9095" s="6" t="str">
        <f aca="false">IF(F9095=1,COUNTIF($F$2:F9095,1),"")</f>
        <v/>
      </c>
    </row>
    <row r="9096" customFormat="false" ht="15" hidden="false" customHeight="false" outlineLevel="0" collapsed="false">
      <c r="A9096" s="6" t="n">
        <v>71378.493</v>
      </c>
      <c r="B9096" s="6" t="n">
        <v>2.05787545787546</v>
      </c>
      <c r="C9096" s="6" t="n">
        <v>80</v>
      </c>
      <c r="D9096" s="6" t="n">
        <v>-1</v>
      </c>
      <c r="E9096" s="6" t="n">
        <v>2.05347985347985</v>
      </c>
      <c r="F9096" s="6" t="n">
        <v>0</v>
      </c>
      <c r="G9096" s="6" t="n">
        <v>0</v>
      </c>
      <c r="H9096" s="6" t="str">
        <f aca="false">IF(AND(A9096&gt;=Stimuli!$B$2,A9096&lt;=Stimuli!$C$2),Stimuli!$A$2,IF(AND(A9096&gt;=Stimuli!$B$3,A9096&lt;=Stimuli!$C$3),Stimuli!$A$3,IF(AND(A9096&gt;=Stimuli!$B$4,A9096&lt;=Stimuli!$C$4),Stimuli!$A$4,"")))</f>
        <v>02 e.l.f. - Power Grip Styling (30.03s)</v>
      </c>
      <c r="I9096" s="6" t="n">
        <f aca="false">(B9096-B9095)/((A9096-A9095)/1000)</f>
        <v>0.937728937728878</v>
      </c>
      <c r="J9096" s="6" t="n">
        <f aca="false">IF(OR(B9096&lt;Rules!$B$2,B9096&gt;Rules!$B$3,ABS(I9096)&gt;Rules!$B$4,OR(B9097&lt;Rules!$B$2,B9097&gt;Rules!$B$3,ABS(I9097)&gt;Rules!$B$4)),1,0)</f>
        <v>0</v>
      </c>
      <c r="K9096" s="6" t="str">
        <f aca="false">IF(F9096=1,COUNTIF($F$2:F9096,1),"")</f>
        <v/>
      </c>
    </row>
    <row r="9097" customFormat="false" ht="15" hidden="false" customHeight="false" outlineLevel="0" collapsed="false">
      <c r="A9097" s="6" t="n">
        <v>71386.3055</v>
      </c>
      <c r="B9097" s="6" t="n">
        <v>2.05054945054945</v>
      </c>
      <c r="C9097" s="6" t="n">
        <v>80</v>
      </c>
      <c r="D9097" s="6" t="n">
        <v>-1</v>
      </c>
      <c r="E9097" s="6" t="n">
        <v>2.05347985347985</v>
      </c>
      <c r="F9097" s="6" t="n">
        <v>0</v>
      </c>
      <c r="G9097" s="6" t="n">
        <v>0</v>
      </c>
      <c r="H9097" s="6" t="str">
        <f aca="false">IF(AND(A9097&gt;=Stimuli!$B$2,A9097&lt;=Stimuli!$C$2),Stimuli!$A$2,IF(AND(A9097&gt;=Stimuli!$B$3,A9097&lt;=Stimuli!$C$3),Stimuli!$A$3,IF(AND(A9097&gt;=Stimuli!$B$4,A9097&lt;=Stimuli!$C$4),Stimuli!$A$4,"")))</f>
        <v>02 e.l.f. - Power Grip Styling (30.03s)</v>
      </c>
      <c r="I9097" s="6" t="n">
        <f aca="false">(B9097-B9096)/((A9097-A9096)/1000)</f>
        <v>-0.937728937728878</v>
      </c>
      <c r="J9097" s="6" t="n">
        <f aca="false">IF(OR(B9097&lt;Rules!$B$2,B9097&gt;Rules!$B$3,ABS(I9097)&gt;Rules!$B$4,OR(B9098&lt;Rules!$B$2,B9098&gt;Rules!$B$3,ABS(I9098)&gt;Rules!$B$4)),1,0)</f>
        <v>0</v>
      </c>
      <c r="K9097" s="6" t="str">
        <f aca="false">IF(F9097=1,COUNTIF($F$2:F9097,1),"")</f>
        <v/>
      </c>
    </row>
    <row r="9098" customFormat="false" ht="15" hidden="false" customHeight="false" outlineLevel="0" collapsed="false">
      <c r="A9098" s="6" t="n">
        <v>71394.118</v>
      </c>
      <c r="B9098" s="6" t="n">
        <v>2.05641025641026</v>
      </c>
      <c r="C9098" s="6" t="n">
        <v>80</v>
      </c>
      <c r="D9098" s="6" t="n">
        <v>-1</v>
      </c>
      <c r="E9098" s="6" t="n">
        <v>2.05347985347985</v>
      </c>
      <c r="F9098" s="6" t="n">
        <v>0</v>
      </c>
      <c r="G9098" s="6" t="n">
        <v>0</v>
      </c>
      <c r="H9098" s="6" t="str">
        <f aca="false">IF(AND(A9098&gt;=Stimuli!$B$2,A9098&lt;=Stimuli!$C$2),Stimuli!$A$2,IF(AND(A9098&gt;=Stimuli!$B$3,A9098&lt;=Stimuli!$C$3),Stimuli!$A$3,IF(AND(A9098&gt;=Stimuli!$B$4,A9098&lt;=Stimuli!$C$4),Stimuli!$A$4,"")))</f>
        <v>02 e.l.f. - Power Grip Styling (30.03s)</v>
      </c>
      <c r="I9098" s="6" t="n">
        <f aca="false">(B9098-B9097)/((A9098-A9097)/1000)</f>
        <v>0.750183150183204</v>
      </c>
      <c r="J9098" s="6" t="n">
        <f aca="false">IF(OR(B9098&lt;Rules!$B$2,B9098&gt;Rules!$B$3,ABS(I9098)&gt;Rules!$B$4,OR(B9099&lt;Rules!$B$2,B9099&gt;Rules!$B$3,ABS(I9099)&gt;Rules!$B$4)),1,0)</f>
        <v>0</v>
      </c>
      <c r="K9098" s="6" t="str">
        <f aca="false">IF(F9098=1,COUNTIF($F$2:F9098,1),"")</f>
        <v/>
      </c>
    </row>
    <row r="9099" customFormat="false" ht="15" hidden="false" customHeight="false" outlineLevel="0" collapsed="false">
      <c r="A9099" s="6" t="n">
        <v>71401.9305</v>
      </c>
      <c r="B9099" s="6" t="n">
        <v>2.05054945054945</v>
      </c>
      <c r="C9099" s="6" t="n">
        <v>80</v>
      </c>
      <c r="D9099" s="6" t="n">
        <v>-1</v>
      </c>
      <c r="E9099" s="6" t="n">
        <v>2.05347985347985</v>
      </c>
      <c r="F9099" s="6" t="n">
        <v>0</v>
      </c>
      <c r="G9099" s="6" t="n">
        <v>0</v>
      </c>
      <c r="H9099" s="6" t="str">
        <f aca="false">IF(AND(A9099&gt;=Stimuli!$B$2,A9099&lt;=Stimuli!$C$2),Stimuli!$A$2,IF(AND(A9099&gt;=Stimuli!$B$3,A9099&lt;=Stimuli!$C$3),Stimuli!$A$3,IF(AND(A9099&gt;=Stimuli!$B$4,A9099&lt;=Stimuli!$C$4),Stimuli!$A$4,"")))</f>
        <v>02 e.l.f. - Power Grip Styling (30.03s)</v>
      </c>
      <c r="I9099" s="6" t="n">
        <f aca="false">(B9099-B9098)/((A9099-A9098)/1000)</f>
        <v>-0.750183150183204</v>
      </c>
      <c r="J9099" s="6" t="n">
        <f aca="false">IF(OR(B9099&lt;Rules!$B$2,B9099&gt;Rules!$B$3,ABS(I9099)&gt;Rules!$B$4,OR(B9100&lt;Rules!$B$2,B9100&gt;Rules!$B$3,ABS(I9100)&gt;Rules!$B$4)),1,0)</f>
        <v>0</v>
      </c>
      <c r="K9099" s="6" t="str">
        <f aca="false">IF(F9099=1,COUNTIF($F$2:F9099,1),"")</f>
        <v/>
      </c>
    </row>
    <row r="9100" customFormat="false" ht="15" hidden="false" customHeight="false" outlineLevel="0" collapsed="false">
      <c r="A9100" s="6" t="n">
        <v>71409.743</v>
      </c>
      <c r="B9100" s="6" t="n">
        <v>2.05494505494506</v>
      </c>
      <c r="C9100" s="6" t="n">
        <v>80</v>
      </c>
      <c r="D9100" s="6" t="n">
        <v>-1</v>
      </c>
      <c r="E9100" s="6" t="n">
        <v>2.05347985347985</v>
      </c>
      <c r="F9100" s="6" t="n">
        <v>0</v>
      </c>
      <c r="G9100" s="6" t="n">
        <v>0</v>
      </c>
      <c r="H9100" s="6" t="str">
        <f aca="false">IF(AND(A9100&gt;=Stimuli!$B$2,A9100&lt;=Stimuli!$C$2),Stimuli!$A$2,IF(AND(A9100&gt;=Stimuli!$B$3,A9100&lt;=Stimuli!$C$3),Stimuli!$A$3,IF(AND(A9100&gt;=Stimuli!$B$4,A9100&lt;=Stimuli!$C$4),Stimuli!$A$4,"")))</f>
        <v>02 e.l.f. - Power Grip Styling (30.03s)</v>
      </c>
      <c r="I9100" s="6" t="n">
        <f aca="false">(B9100-B9099)/((A9100-A9099)/1000)</f>
        <v>0.562637362637474</v>
      </c>
      <c r="J9100" s="6" t="n">
        <f aca="false">IF(OR(B9100&lt;Rules!$B$2,B9100&gt;Rules!$B$3,ABS(I9100)&gt;Rules!$B$4,OR(B9101&lt;Rules!$B$2,B9101&gt;Rules!$B$3,ABS(I9101)&gt;Rules!$B$4)),1,0)</f>
        <v>0</v>
      </c>
      <c r="K9100" s="6" t="str">
        <f aca="false">IF(F9100=1,COUNTIF($F$2:F9100,1),"")</f>
        <v/>
      </c>
    </row>
    <row r="9101" customFormat="false" ht="15" hidden="false" customHeight="false" outlineLevel="0" collapsed="false">
      <c r="A9101" s="6" t="n">
        <v>71417.5555</v>
      </c>
      <c r="B9101" s="6" t="n">
        <v>2.05201465201465</v>
      </c>
      <c r="C9101" s="6" t="n">
        <v>80</v>
      </c>
      <c r="D9101" s="6" t="n">
        <v>-1</v>
      </c>
      <c r="E9101" s="6" t="n">
        <v>2.05347985347985</v>
      </c>
      <c r="F9101" s="6" t="n">
        <v>0</v>
      </c>
      <c r="G9101" s="6" t="n">
        <v>0</v>
      </c>
      <c r="H9101" s="6" t="str">
        <f aca="false">IF(AND(A9101&gt;=Stimuli!$B$2,A9101&lt;=Stimuli!$C$2),Stimuli!$A$2,IF(AND(A9101&gt;=Stimuli!$B$3,A9101&lt;=Stimuli!$C$3),Stimuli!$A$3,IF(AND(A9101&gt;=Stimuli!$B$4,A9101&lt;=Stimuli!$C$4),Stimuli!$A$4,"")))</f>
        <v>02 e.l.f. - Power Grip Styling (30.03s)</v>
      </c>
      <c r="I9101" s="6" t="n">
        <f aca="false">(B9101-B9100)/((A9101-A9100)/1000)</f>
        <v>-0.375091575091631</v>
      </c>
      <c r="J9101" s="6" t="n">
        <f aca="false">IF(OR(B9101&lt;Rules!$B$2,B9101&gt;Rules!$B$3,ABS(I9101)&gt;Rules!$B$4,OR(B9102&lt;Rules!$B$2,B9102&gt;Rules!$B$3,ABS(I9102)&gt;Rules!$B$4)),1,0)</f>
        <v>0</v>
      </c>
      <c r="K9101" s="6" t="str">
        <f aca="false">IF(F9101=1,COUNTIF($F$2:F9101,1),"")</f>
        <v/>
      </c>
    </row>
    <row r="9102" customFormat="false" ht="15" hidden="false" customHeight="false" outlineLevel="0" collapsed="false">
      <c r="A9102" s="6" t="n">
        <v>71425.368</v>
      </c>
      <c r="B9102" s="6" t="n">
        <v>2.05347985347985</v>
      </c>
      <c r="C9102" s="6" t="n">
        <v>80</v>
      </c>
      <c r="D9102" s="6" t="n">
        <v>-1</v>
      </c>
      <c r="E9102" s="6" t="n">
        <v>2.05347985347985</v>
      </c>
      <c r="F9102" s="6" t="n">
        <v>0</v>
      </c>
      <c r="G9102" s="6" t="n">
        <v>0</v>
      </c>
      <c r="H9102" s="6" t="str">
        <f aca="false">IF(AND(A9102&gt;=Stimuli!$B$2,A9102&lt;=Stimuli!$C$2),Stimuli!$A$2,IF(AND(A9102&gt;=Stimuli!$B$3,A9102&lt;=Stimuli!$C$3),Stimuli!$A$3,IF(AND(A9102&gt;=Stimuli!$B$4,A9102&lt;=Stimuli!$C$4),Stimuli!$A$4,"")))</f>
        <v>02 e.l.f. - Power Grip Styling (30.03s)</v>
      </c>
      <c r="I9102" s="6" t="n">
        <f aca="false">(B9102-B9101)/((A9102-A9101)/1000)</f>
        <v>0.18754578754573</v>
      </c>
      <c r="J9102" s="6" t="n">
        <f aca="false">IF(OR(B9102&lt;Rules!$B$2,B9102&gt;Rules!$B$3,ABS(I9102)&gt;Rules!$B$4,OR(B9103&lt;Rules!$B$2,B9103&gt;Rules!$B$3,ABS(I9103)&gt;Rules!$B$4)),1,0)</f>
        <v>0</v>
      </c>
      <c r="K9102" s="6" t="str">
        <f aca="false">IF(F9102=1,COUNTIF($F$2:F9102,1),"")</f>
        <v/>
      </c>
    </row>
    <row r="9103" customFormat="false" ht="15" hidden="false" customHeight="false" outlineLevel="0" collapsed="false">
      <c r="A9103" s="6" t="n">
        <v>71433.1805</v>
      </c>
      <c r="B9103" s="6" t="n">
        <v>2.05201465201465</v>
      </c>
      <c r="C9103" s="6" t="n">
        <v>80</v>
      </c>
      <c r="D9103" s="6" t="n">
        <v>-1</v>
      </c>
      <c r="E9103" s="6" t="n">
        <v>2.05347985347985</v>
      </c>
      <c r="F9103" s="6" t="n">
        <v>0</v>
      </c>
      <c r="G9103" s="6" t="n">
        <v>0</v>
      </c>
      <c r="H9103" s="6" t="str">
        <f aca="false">IF(AND(A9103&gt;=Stimuli!$B$2,A9103&lt;=Stimuli!$C$2),Stimuli!$A$2,IF(AND(A9103&gt;=Stimuli!$B$3,A9103&lt;=Stimuli!$C$3),Stimuli!$A$3,IF(AND(A9103&gt;=Stimuli!$B$4,A9103&lt;=Stimuli!$C$4),Stimuli!$A$4,"")))</f>
        <v>02 e.l.f. - Power Grip Styling (30.03s)</v>
      </c>
      <c r="I9103" s="6" t="n">
        <f aca="false">(B9103-B9102)/((A9103-A9102)/1000)</f>
        <v>-0.18754578754573</v>
      </c>
      <c r="J9103" s="6" t="n">
        <f aca="false">IF(OR(B9103&lt;Rules!$B$2,B9103&gt;Rules!$B$3,ABS(I9103)&gt;Rules!$B$4,OR(B9104&lt;Rules!$B$2,B9104&gt;Rules!$B$3,ABS(I9104)&gt;Rules!$B$4)),1,0)</f>
        <v>0</v>
      </c>
      <c r="K9103" s="6" t="str">
        <f aca="false">IF(F9103=1,COUNTIF($F$2:F9103,1),"")</f>
        <v/>
      </c>
    </row>
    <row r="9104" customFormat="false" ht="15" hidden="false" customHeight="false" outlineLevel="0" collapsed="false">
      <c r="A9104" s="6" t="n">
        <v>71440.993</v>
      </c>
      <c r="B9104" s="6" t="n">
        <v>2.05347985347985</v>
      </c>
      <c r="C9104" s="6" t="n">
        <v>80</v>
      </c>
      <c r="D9104" s="6" t="n">
        <v>-1</v>
      </c>
      <c r="E9104" s="6" t="n">
        <v>2.05201465201465</v>
      </c>
      <c r="F9104" s="6" t="n">
        <v>0</v>
      </c>
      <c r="G9104" s="6" t="n">
        <v>0</v>
      </c>
      <c r="H9104" s="6" t="str">
        <f aca="false">IF(AND(A9104&gt;=Stimuli!$B$2,A9104&lt;=Stimuli!$C$2),Stimuli!$A$2,IF(AND(A9104&gt;=Stimuli!$B$3,A9104&lt;=Stimuli!$C$3),Stimuli!$A$3,IF(AND(A9104&gt;=Stimuli!$B$4,A9104&lt;=Stimuli!$C$4),Stimuli!$A$4,"")))</f>
        <v>02 e.l.f. - Power Grip Styling (30.03s)</v>
      </c>
      <c r="I9104" s="6" t="n">
        <f aca="false">(B9104-B9103)/((A9104-A9103)/1000)</f>
        <v>0.18754578754573</v>
      </c>
      <c r="J9104" s="6" t="n">
        <f aca="false">IF(OR(B9104&lt;Rules!$B$2,B9104&gt;Rules!$B$3,ABS(I9104)&gt;Rules!$B$4,OR(B9105&lt;Rules!$B$2,B9105&gt;Rules!$B$3,ABS(I9105)&gt;Rules!$B$4)),1,0)</f>
        <v>0</v>
      </c>
      <c r="K9104" s="6" t="str">
        <f aca="false">IF(F9104=1,COUNTIF($F$2:F9104,1),"")</f>
        <v/>
      </c>
    </row>
    <row r="9105" customFormat="false" ht="15" hidden="false" customHeight="false" outlineLevel="0" collapsed="false">
      <c r="A9105" s="6" t="n">
        <v>71448.8055</v>
      </c>
      <c r="B9105" s="6" t="n">
        <v>2.05347985347985</v>
      </c>
      <c r="C9105" s="6" t="n">
        <v>80</v>
      </c>
      <c r="D9105" s="6" t="n">
        <v>-1</v>
      </c>
      <c r="E9105" s="6" t="n">
        <v>2.05201465201465</v>
      </c>
      <c r="F9105" s="6" t="n">
        <v>0</v>
      </c>
      <c r="G9105" s="6" t="n">
        <v>0</v>
      </c>
      <c r="H9105" s="6" t="str">
        <f aca="false">IF(AND(A9105&gt;=Stimuli!$B$2,A9105&lt;=Stimuli!$C$2),Stimuli!$A$2,IF(AND(A9105&gt;=Stimuli!$B$3,A9105&lt;=Stimuli!$C$3),Stimuli!$A$3,IF(AND(A9105&gt;=Stimuli!$B$4,A9105&lt;=Stimuli!$C$4),Stimuli!$A$4,"")))</f>
        <v>02 e.l.f. - Power Grip Styling (30.03s)</v>
      </c>
      <c r="I9105" s="6" t="n">
        <f aca="false">(B9105-B9104)/((A9105-A9104)/1000)</f>
        <v>0</v>
      </c>
      <c r="J9105" s="6" t="n">
        <f aca="false">IF(OR(B9105&lt;Rules!$B$2,B9105&gt;Rules!$B$3,ABS(I9105)&gt;Rules!$B$4,OR(B9106&lt;Rules!$B$2,B9106&gt;Rules!$B$3,ABS(I9106)&gt;Rules!$B$4)),1,0)</f>
        <v>0</v>
      </c>
      <c r="K9105" s="6" t="str">
        <f aca="false">IF(F9105=1,COUNTIF($F$2:F9105,1),"")</f>
        <v/>
      </c>
    </row>
    <row r="9106" customFormat="false" ht="15" hidden="false" customHeight="false" outlineLevel="0" collapsed="false">
      <c r="A9106" s="6" t="n">
        <v>71456.618</v>
      </c>
      <c r="B9106" s="6" t="n">
        <v>2.05201465201465</v>
      </c>
      <c r="C9106" s="6" t="n">
        <v>80</v>
      </c>
      <c r="D9106" s="6" t="n">
        <v>-1</v>
      </c>
      <c r="E9106" s="6" t="n">
        <v>2.05201465201465</v>
      </c>
      <c r="F9106" s="6" t="n">
        <v>0</v>
      </c>
      <c r="G9106" s="6" t="n">
        <v>0</v>
      </c>
      <c r="H9106" s="6" t="str">
        <f aca="false">IF(AND(A9106&gt;=Stimuli!$B$2,A9106&lt;=Stimuli!$C$2),Stimuli!$A$2,IF(AND(A9106&gt;=Stimuli!$B$3,A9106&lt;=Stimuli!$C$3),Stimuli!$A$3,IF(AND(A9106&gt;=Stimuli!$B$4,A9106&lt;=Stimuli!$C$4),Stimuli!$A$4,"")))</f>
        <v>02 e.l.f. - Power Grip Styling (30.03s)</v>
      </c>
      <c r="I9106" s="6" t="n">
        <f aca="false">(B9106-B9105)/((A9106-A9105)/1000)</f>
        <v>-0.18754578754573</v>
      </c>
      <c r="J9106" s="6" t="n">
        <f aca="false">IF(OR(B9106&lt;Rules!$B$2,B9106&gt;Rules!$B$3,ABS(I9106)&gt;Rules!$B$4,OR(B9107&lt;Rules!$B$2,B9107&gt;Rules!$B$3,ABS(I9107)&gt;Rules!$B$4)),1,0)</f>
        <v>0</v>
      </c>
      <c r="K9106" s="6" t="str">
        <f aca="false">IF(F9106=1,COUNTIF($F$2:F9106,1),"")</f>
        <v/>
      </c>
    </row>
    <row r="9107" customFormat="false" ht="15" hidden="false" customHeight="false" outlineLevel="0" collapsed="false">
      <c r="A9107" s="6" t="n">
        <v>71464.4305</v>
      </c>
      <c r="B9107" s="6" t="n">
        <v>2.05494505494506</v>
      </c>
      <c r="C9107" s="6" t="n">
        <v>80</v>
      </c>
      <c r="D9107" s="6" t="n">
        <v>-1</v>
      </c>
      <c r="E9107" s="6" t="n">
        <v>2.05201465201465</v>
      </c>
      <c r="F9107" s="6" t="n">
        <v>0</v>
      </c>
      <c r="G9107" s="6" t="n">
        <v>0</v>
      </c>
      <c r="H9107" s="6" t="str">
        <f aca="false">IF(AND(A9107&gt;=Stimuli!$B$2,A9107&lt;=Stimuli!$C$2),Stimuli!$A$2,IF(AND(A9107&gt;=Stimuli!$B$3,A9107&lt;=Stimuli!$C$3),Stimuli!$A$3,IF(AND(A9107&gt;=Stimuli!$B$4,A9107&lt;=Stimuli!$C$4),Stimuli!$A$4,"")))</f>
        <v>02 e.l.f. - Power Grip Styling (30.03s)</v>
      </c>
      <c r="I9107" s="6" t="n">
        <f aca="false">(B9107-B9106)/((A9107-A9106)/1000)</f>
        <v>0.375091575091631</v>
      </c>
      <c r="J9107" s="6" t="n">
        <f aca="false">IF(OR(B9107&lt;Rules!$B$2,B9107&gt;Rules!$B$3,ABS(I9107)&gt;Rules!$B$4,OR(B9108&lt;Rules!$B$2,B9108&gt;Rules!$B$3,ABS(I9108)&gt;Rules!$B$4)),1,0)</f>
        <v>0</v>
      </c>
      <c r="K9107" s="6" t="str">
        <f aca="false">IF(F9107=1,COUNTIF($F$2:F9107,1),"")</f>
        <v/>
      </c>
    </row>
    <row r="9108" customFormat="false" ht="15" hidden="false" customHeight="false" outlineLevel="0" collapsed="false">
      <c r="A9108" s="6" t="n">
        <v>71472.243</v>
      </c>
      <c r="B9108" s="6" t="n">
        <v>2.05054945054945</v>
      </c>
      <c r="C9108" s="6" t="n">
        <v>80</v>
      </c>
      <c r="D9108" s="6" t="n">
        <v>-1</v>
      </c>
      <c r="E9108" s="6" t="n">
        <v>2.05201465201465</v>
      </c>
      <c r="F9108" s="6" t="n">
        <v>0</v>
      </c>
      <c r="G9108" s="6" t="n">
        <v>0</v>
      </c>
      <c r="H9108" s="6" t="str">
        <f aca="false">IF(AND(A9108&gt;=Stimuli!$B$2,A9108&lt;=Stimuli!$C$2),Stimuli!$A$2,IF(AND(A9108&gt;=Stimuli!$B$3,A9108&lt;=Stimuli!$C$3),Stimuli!$A$3,IF(AND(A9108&gt;=Stimuli!$B$4,A9108&lt;=Stimuli!$C$4),Stimuli!$A$4,"")))</f>
        <v>02 e.l.f. - Power Grip Styling (30.03s)</v>
      </c>
      <c r="I9108" s="6" t="n">
        <f aca="false">(B9108-B9107)/((A9108-A9107)/1000)</f>
        <v>-0.562637362637474</v>
      </c>
      <c r="J9108" s="6" t="n">
        <f aca="false">IF(OR(B9108&lt;Rules!$B$2,B9108&gt;Rules!$B$3,ABS(I9108)&gt;Rules!$B$4,OR(B9109&lt;Rules!$B$2,B9109&gt;Rules!$B$3,ABS(I9109)&gt;Rules!$B$4)),1,0)</f>
        <v>0</v>
      </c>
      <c r="K9108" s="6" t="str">
        <f aca="false">IF(F9108=1,COUNTIF($F$2:F9108,1),"")</f>
        <v/>
      </c>
    </row>
    <row r="9109" customFormat="false" ht="15" hidden="false" customHeight="false" outlineLevel="0" collapsed="false">
      <c r="A9109" s="6" t="n">
        <v>71480.0555</v>
      </c>
      <c r="B9109" s="6" t="n">
        <v>2.05494505494506</v>
      </c>
      <c r="C9109" s="6" t="n">
        <v>80</v>
      </c>
      <c r="D9109" s="6" t="n">
        <v>-1</v>
      </c>
      <c r="E9109" s="6" t="n">
        <v>2.05201465201465</v>
      </c>
      <c r="F9109" s="6" t="n">
        <v>0</v>
      </c>
      <c r="G9109" s="6" t="n">
        <v>0</v>
      </c>
      <c r="H9109" s="6" t="str">
        <f aca="false">IF(AND(A9109&gt;=Stimuli!$B$2,A9109&lt;=Stimuli!$C$2),Stimuli!$A$2,IF(AND(A9109&gt;=Stimuli!$B$3,A9109&lt;=Stimuli!$C$3),Stimuli!$A$3,IF(AND(A9109&gt;=Stimuli!$B$4,A9109&lt;=Stimuli!$C$4),Stimuli!$A$4,"")))</f>
        <v>02 e.l.f. - Power Grip Styling (30.03s)</v>
      </c>
      <c r="I9109" s="6" t="n">
        <f aca="false">(B9109-B9108)/((A9109-A9108)/1000)</f>
        <v>0.562637362637474</v>
      </c>
      <c r="J9109" s="6" t="n">
        <f aca="false">IF(OR(B9109&lt;Rules!$B$2,B9109&gt;Rules!$B$3,ABS(I9109)&gt;Rules!$B$4,OR(B9110&lt;Rules!$B$2,B9110&gt;Rules!$B$3,ABS(I9110)&gt;Rules!$B$4)),1,0)</f>
        <v>0</v>
      </c>
      <c r="K9109" s="6" t="str">
        <f aca="false">IF(F9109=1,COUNTIF($F$2:F9109,1),"")</f>
        <v/>
      </c>
    </row>
    <row r="9110" customFormat="false" ht="15" hidden="false" customHeight="false" outlineLevel="0" collapsed="false">
      <c r="A9110" s="6" t="n">
        <v>71487.868</v>
      </c>
      <c r="B9110" s="6" t="n">
        <v>2.04908424908425</v>
      </c>
      <c r="C9110" s="6" t="n">
        <v>80</v>
      </c>
      <c r="D9110" s="6" t="n">
        <v>-1</v>
      </c>
      <c r="E9110" s="6" t="n">
        <v>2.05201465201465</v>
      </c>
      <c r="F9110" s="6" t="n">
        <v>0</v>
      </c>
      <c r="G9110" s="6" t="n">
        <v>0</v>
      </c>
      <c r="H9110" s="6" t="str">
        <f aca="false">IF(AND(A9110&gt;=Stimuli!$B$2,A9110&lt;=Stimuli!$C$2),Stimuli!$A$2,IF(AND(A9110&gt;=Stimuli!$B$3,A9110&lt;=Stimuli!$C$3),Stimuli!$A$3,IF(AND(A9110&gt;=Stimuli!$B$4,A9110&lt;=Stimuli!$C$4),Stimuli!$A$4,"")))</f>
        <v>02 e.l.f. - Power Grip Styling (30.03s)</v>
      </c>
      <c r="I9110" s="6" t="n">
        <f aca="false">(B9110-B9109)/((A9110-A9109)/1000)</f>
        <v>-0.750183150183204</v>
      </c>
      <c r="J9110" s="6" t="n">
        <f aca="false">IF(OR(B9110&lt;Rules!$B$2,B9110&gt;Rules!$B$3,ABS(I9110)&gt;Rules!$B$4,OR(B9111&lt;Rules!$B$2,B9111&gt;Rules!$B$3,ABS(I9111)&gt;Rules!$B$4)),1,0)</f>
        <v>0</v>
      </c>
      <c r="K9110" s="6" t="str">
        <f aca="false">IF(F9110=1,COUNTIF($F$2:F9110,1),"")</f>
        <v/>
      </c>
    </row>
    <row r="9111" customFormat="false" ht="15" hidden="false" customHeight="false" outlineLevel="0" collapsed="false">
      <c r="A9111" s="6" t="n">
        <v>71495.6805</v>
      </c>
      <c r="B9111" s="6" t="n">
        <v>2.05494505494506</v>
      </c>
      <c r="C9111" s="6" t="n">
        <v>80</v>
      </c>
      <c r="D9111" s="6" t="n">
        <v>-1</v>
      </c>
      <c r="E9111" s="6" t="n">
        <v>2.05201465201465</v>
      </c>
      <c r="F9111" s="6" t="n">
        <v>0</v>
      </c>
      <c r="G9111" s="6" t="n">
        <v>0</v>
      </c>
      <c r="H9111" s="6" t="str">
        <f aca="false">IF(AND(A9111&gt;=Stimuli!$B$2,A9111&lt;=Stimuli!$C$2),Stimuli!$A$2,IF(AND(A9111&gt;=Stimuli!$B$3,A9111&lt;=Stimuli!$C$3),Stimuli!$A$3,IF(AND(A9111&gt;=Stimuli!$B$4,A9111&lt;=Stimuli!$C$4),Stimuli!$A$4,"")))</f>
        <v>02 e.l.f. - Power Grip Styling (30.03s)</v>
      </c>
      <c r="I9111" s="6" t="n">
        <f aca="false">(B9111-B9110)/((A9111-A9110)/1000)</f>
        <v>0.750183150183204</v>
      </c>
      <c r="J9111" s="6" t="n">
        <f aca="false">IF(OR(B9111&lt;Rules!$B$2,B9111&gt;Rules!$B$3,ABS(I9111)&gt;Rules!$B$4,OR(B9112&lt;Rules!$B$2,B9112&gt;Rules!$B$3,ABS(I9112)&gt;Rules!$B$4)),1,0)</f>
        <v>0</v>
      </c>
      <c r="K9111" s="6" t="str">
        <f aca="false">IF(F9111=1,COUNTIF($F$2:F9111,1),"")</f>
        <v/>
      </c>
    </row>
    <row r="9112" customFormat="false" ht="15" hidden="false" customHeight="false" outlineLevel="0" collapsed="false">
      <c r="A9112" s="6" t="n">
        <v>71503.493</v>
      </c>
      <c r="B9112" s="6" t="n">
        <v>2.04908424908425</v>
      </c>
      <c r="C9112" s="6" t="n">
        <v>80</v>
      </c>
      <c r="D9112" s="6" t="n">
        <v>-1</v>
      </c>
      <c r="E9112" s="6" t="n">
        <v>2.05201465201465</v>
      </c>
      <c r="F9112" s="6" t="n">
        <v>0</v>
      </c>
      <c r="G9112" s="6" t="n">
        <v>0</v>
      </c>
      <c r="H9112" s="6" t="str">
        <f aca="false">IF(AND(A9112&gt;=Stimuli!$B$2,A9112&lt;=Stimuli!$C$2),Stimuli!$A$2,IF(AND(A9112&gt;=Stimuli!$B$3,A9112&lt;=Stimuli!$C$3),Stimuli!$A$3,IF(AND(A9112&gt;=Stimuli!$B$4,A9112&lt;=Stimuli!$C$4),Stimuli!$A$4,"")))</f>
        <v>02 e.l.f. - Power Grip Styling (30.03s)</v>
      </c>
      <c r="I9112" s="6" t="n">
        <f aca="false">(B9112-B9111)/((A9112-A9111)/1000)</f>
        <v>-0.750183150183204</v>
      </c>
      <c r="J9112" s="6" t="n">
        <f aca="false">IF(OR(B9112&lt;Rules!$B$2,B9112&gt;Rules!$B$3,ABS(I9112)&gt;Rules!$B$4,OR(B9113&lt;Rules!$B$2,B9113&gt;Rules!$B$3,ABS(I9113)&gt;Rules!$B$4)),1,0)</f>
        <v>0</v>
      </c>
      <c r="K9112" s="6" t="str">
        <f aca="false">IF(F9112=1,COUNTIF($F$2:F9112,1),"")</f>
        <v/>
      </c>
    </row>
    <row r="9113" customFormat="false" ht="15" hidden="false" customHeight="false" outlineLevel="0" collapsed="false">
      <c r="A9113" s="6" t="n">
        <v>71511.3055</v>
      </c>
      <c r="B9113" s="6" t="n">
        <v>2.05347985347985</v>
      </c>
      <c r="C9113" s="6" t="n">
        <v>80</v>
      </c>
      <c r="D9113" s="6" t="n">
        <v>-1</v>
      </c>
      <c r="E9113" s="6" t="n">
        <v>2.05201465201465</v>
      </c>
      <c r="F9113" s="6" t="n">
        <v>0</v>
      </c>
      <c r="G9113" s="6" t="n">
        <v>0</v>
      </c>
      <c r="H9113" s="6" t="str">
        <f aca="false">IF(AND(A9113&gt;=Stimuli!$B$2,A9113&lt;=Stimuli!$C$2),Stimuli!$A$2,IF(AND(A9113&gt;=Stimuli!$B$3,A9113&lt;=Stimuli!$C$3),Stimuli!$A$3,IF(AND(A9113&gt;=Stimuli!$B$4,A9113&lt;=Stimuli!$C$4),Stimuli!$A$4,"")))</f>
        <v>02 e.l.f. - Power Grip Styling (30.03s)</v>
      </c>
      <c r="I9113" s="6" t="n">
        <f aca="false">(B9113-B9112)/((A9113-A9112)/1000)</f>
        <v>0.562637362637304</v>
      </c>
      <c r="J9113" s="6" t="n">
        <f aca="false">IF(OR(B9113&lt;Rules!$B$2,B9113&gt;Rules!$B$3,ABS(I9113)&gt;Rules!$B$4,OR(B9114&lt;Rules!$B$2,B9114&gt;Rules!$B$3,ABS(I9114)&gt;Rules!$B$4)),1,0)</f>
        <v>0</v>
      </c>
      <c r="K9113" s="6" t="str">
        <f aca="false">IF(F9113=1,COUNTIF($F$2:F9113,1),"")</f>
        <v/>
      </c>
    </row>
    <row r="9114" customFormat="false" ht="15" hidden="false" customHeight="false" outlineLevel="0" collapsed="false">
      <c r="A9114" s="6" t="n">
        <v>71519.118</v>
      </c>
      <c r="B9114" s="6" t="n">
        <v>2.04908424908425</v>
      </c>
      <c r="C9114" s="6" t="n">
        <v>80</v>
      </c>
      <c r="D9114" s="6" t="n">
        <v>-1</v>
      </c>
      <c r="E9114" s="6" t="n">
        <v>2.05054945054945</v>
      </c>
      <c r="F9114" s="6" t="n">
        <v>0</v>
      </c>
      <c r="G9114" s="6" t="n">
        <v>0</v>
      </c>
      <c r="H9114" s="6" t="str">
        <f aca="false">IF(AND(A9114&gt;=Stimuli!$B$2,A9114&lt;=Stimuli!$C$2),Stimuli!$A$2,IF(AND(A9114&gt;=Stimuli!$B$3,A9114&lt;=Stimuli!$C$3),Stimuli!$A$3,IF(AND(A9114&gt;=Stimuli!$B$4,A9114&lt;=Stimuli!$C$4),Stimuli!$A$4,"")))</f>
        <v>02 e.l.f. - Power Grip Styling (30.03s)</v>
      </c>
      <c r="I9114" s="6" t="n">
        <f aca="false">(B9114-B9113)/((A9114-A9113)/1000)</f>
        <v>-0.562637362637304</v>
      </c>
      <c r="J9114" s="6" t="n">
        <f aca="false">IF(OR(B9114&lt;Rules!$B$2,B9114&gt;Rules!$B$3,ABS(I9114)&gt;Rules!$B$4,OR(B9115&lt;Rules!$B$2,B9115&gt;Rules!$B$3,ABS(I9115)&gt;Rules!$B$4)),1,0)</f>
        <v>0</v>
      </c>
      <c r="K9114" s="6" t="str">
        <f aca="false">IF(F9114=1,COUNTIF($F$2:F9114,1),"")</f>
        <v/>
      </c>
    </row>
    <row r="9115" customFormat="false" ht="15" hidden="false" customHeight="false" outlineLevel="0" collapsed="false">
      <c r="A9115" s="6" t="n">
        <v>71526.9305</v>
      </c>
      <c r="B9115" s="6" t="n">
        <v>2.05347985347985</v>
      </c>
      <c r="C9115" s="6" t="n">
        <v>80</v>
      </c>
      <c r="D9115" s="6" t="n">
        <v>-1</v>
      </c>
      <c r="E9115" s="6" t="n">
        <v>2.05054945054945</v>
      </c>
      <c r="F9115" s="6" t="n">
        <v>0</v>
      </c>
      <c r="G9115" s="6" t="n">
        <v>0</v>
      </c>
      <c r="H9115" s="6" t="str">
        <f aca="false">IF(AND(A9115&gt;=Stimuli!$B$2,A9115&lt;=Stimuli!$C$2),Stimuli!$A$2,IF(AND(A9115&gt;=Stimuli!$B$3,A9115&lt;=Stimuli!$C$3),Stimuli!$A$3,IF(AND(A9115&gt;=Stimuli!$B$4,A9115&lt;=Stimuli!$C$4),Stimuli!$A$4,"")))</f>
        <v>02 e.l.f. - Power Grip Styling (30.03s)</v>
      </c>
      <c r="I9115" s="6" t="n">
        <f aca="false">(B9115-B9114)/((A9115-A9114)/1000)</f>
        <v>0.562637362637304</v>
      </c>
      <c r="J9115" s="6" t="n">
        <f aca="false">IF(OR(B9115&lt;Rules!$B$2,B9115&gt;Rules!$B$3,ABS(I9115)&gt;Rules!$B$4,OR(B9116&lt;Rules!$B$2,B9116&gt;Rules!$B$3,ABS(I9116)&gt;Rules!$B$4)),1,0)</f>
        <v>0</v>
      </c>
      <c r="K9115" s="6" t="str">
        <f aca="false">IF(F9115=1,COUNTIF($F$2:F9115,1),"")</f>
        <v/>
      </c>
    </row>
    <row r="9116" customFormat="false" ht="15" hidden="false" customHeight="false" outlineLevel="0" collapsed="false">
      <c r="A9116" s="6" t="n">
        <v>71534.743</v>
      </c>
      <c r="B9116" s="6" t="n">
        <v>2.04761904761905</v>
      </c>
      <c r="C9116" s="6" t="n">
        <v>80</v>
      </c>
      <c r="D9116" s="6" t="n">
        <v>-1</v>
      </c>
      <c r="E9116" s="6" t="n">
        <v>2.05054945054945</v>
      </c>
      <c r="F9116" s="6" t="n">
        <v>0</v>
      </c>
      <c r="G9116" s="6" t="n">
        <v>0</v>
      </c>
      <c r="H9116" s="6" t="str">
        <f aca="false">IF(AND(A9116&gt;=Stimuli!$B$2,A9116&lt;=Stimuli!$C$2),Stimuli!$A$2,IF(AND(A9116&gt;=Stimuli!$B$3,A9116&lt;=Stimuli!$C$3),Stimuli!$A$3,IF(AND(A9116&gt;=Stimuli!$B$4,A9116&lt;=Stimuli!$C$4),Stimuli!$A$4,"")))</f>
        <v>02 e.l.f. - Power Grip Styling (30.03s)</v>
      </c>
      <c r="I9116" s="6" t="n">
        <f aca="false">(B9116-B9115)/((A9116-A9115)/1000)</f>
        <v>-0.750183150183034</v>
      </c>
      <c r="J9116" s="6" t="n">
        <f aca="false">IF(OR(B9116&lt;Rules!$B$2,B9116&gt;Rules!$B$3,ABS(I9116)&gt;Rules!$B$4,OR(B9117&lt;Rules!$B$2,B9117&gt;Rules!$B$3,ABS(I9117)&gt;Rules!$B$4)),1,0)</f>
        <v>0</v>
      </c>
      <c r="K9116" s="6" t="str">
        <f aca="false">IF(F9116=1,COUNTIF($F$2:F9116,1),"")</f>
        <v/>
      </c>
    </row>
    <row r="9117" customFormat="false" ht="15" hidden="false" customHeight="false" outlineLevel="0" collapsed="false">
      <c r="A9117" s="6" t="n">
        <v>71542.5555</v>
      </c>
      <c r="B9117" s="6" t="n">
        <v>2.05201465201465</v>
      </c>
      <c r="C9117" s="6" t="n">
        <v>80</v>
      </c>
      <c r="D9117" s="6" t="n">
        <v>-1</v>
      </c>
      <c r="E9117" s="6" t="n">
        <v>2.05054945054945</v>
      </c>
      <c r="F9117" s="6" t="n">
        <v>0</v>
      </c>
      <c r="G9117" s="6" t="n">
        <v>0</v>
      </c>
      <c r="H9117" s="6" t="str">
        <f aca="false">IF(AND(A9117&gt;=Stimuli!$B$2,A9117&lt;=Stimuli!$C$2),Stimuli!$A$2,IF(AND(A9117&gt;=Stimuli!$B$3,A9117&lt;=Stimuli!$C$3),Stimuli!$A$3,IF(AND(A9117&gt;=Stimuli!$B$4,A9117&lt;=Stimuli!$C$4),Stimuli!$A$4,"")))</f>
        <v>02 e.l.f. - Power Grip Styling (30.03s)</v>
      </c>
      <c r="I9117" s="6" t="n">
        <f aca="false">(B9117-B9116)/((A9117-A9116)/1000)</f>
        <v>0.562637362637304</v>
      </c>
      <c r="J9117" s="6" t="n">
        <f aca="false">IF(OR(B9117&lt;Rules!$B$2,B9117&gt;Rules!$B$3,ABS(I9117)&gt;Rules!$B$4,OR(B9118&lt;Rules!$B$2,B9118&gt;Rules!$B$3,ABS(I9118)&gt;Rules!$B$4)),1,0)</f>
        <v>0</v>
      </c>
      <c r="K9117" s="6" t="str">
        <f aca="false">IF(F9117=1,COUNTIF($F$2:F9117,1),"")</f>
        <v/>
      </c>
    </row>
    <row r="9118" customFormat="false" ht="15" hidden="false" customHeight="false" outlineLevel="0" collapsed="false">
      <c r="A9118" s="6" t="n">
        <v>71550.368</v>
      </c>
      <c r="B9118" s="6" t="n">
        <v>2.04908424908425</v>
      </c>
      <c r="C9118" s="6" t="n">
        <v>80</v>
      </c>
      <c r="D9118" s="6" t="n">
        <v>-1</v>
      </c>
      <c r="E9118" s="6" t="n">
        <v>2.05054945054945</v>
      </c>
      <c r="F9118" s="6" t="n">
        <v>0</v>
      </c>
      <c r="G9118" s="6" t="n">
        <v>0</v>
      </c>
      <c r="H9118" s="6" t="str">
        <f aca="false">IF(AND(A9118&gt;=Stimuli!$B$2,A9118&lt;=Stimuli!$C$2),Stimuli!$A$2,IF(AND(A9118&gt;=Stimuli!$B$3,A9118&lt;=Stimuli!$C$3),Stimuli!$A$3,IF(AND(A9118&gt;=Stimuli!$B$4,A9118&lt;=Stimuli!$C$4),Stimuli!$A$4,"")))</f>
        <v>02 e.l.f. - Power Grip Styling (30.03s)</v>
      </c>
      <c r="I9118" s="6" t="n">
        <f aca="false">(B9118-B9117)/((A9118-A9117)/1000)</f>
        <v>-0.375091575091574</v>
      </c>
      <c r="J9118" s="6" t="n">
        <f aca="false">IF(OR(B9118&lt;Rules!$B$2,B9118&gt;Rules!$B$3,ABS(I9118)&gt;Rules!$B$4,OR(B9119&lt;Rules!$B$2,B9119&gt;Rules!$B$3,ABS(I9119)&gt;Rules!$B$4)),1,0)</f>
        <v>0</v>
      </c>
      <c r="K9118" s="6" t="str">
        <f aca="false">IF(F9118=1,COUNTIF($F$2:F9118,1),"")</f>
        <v/>
      </c>
    </row>
    <row r="9119" customFormat="false" ht="15" hidden="false" customHeight="false" outlineLevel="0" collapsed="false">
      <c r="A9119" s="6" t="n">
        <v>71558.1805</v>
      </c>
      <c r="B9119" s="6" t="n">
        <v>2.05054945054945</v>
      </c>
      <c r="C9119" s="6" t="n">
        <v>80</v>
      </c>
      <c r="D9119" s="6" t="n">
        <v>-1</v>
      </c>
      <c r="E9119" s="6" t="n">
        <v>2.05054945054945</v>
      </c>
      <c r="F9119" s="6" t="n">
        <v>0</v>
      </c>
      <c r="G9119" s="6" t="n">
        <v>0</v>
      </c>
      <c r="H9119" s="6" t="str">
        <f aca="false">IF(AND(A9119&gt;=Stimuli!$B$2,A9119&lt;=Stimuli!$C$2),Stimuli!$A$2,IF(AND(A9119&gt;=Stimuli!$B$3,A9119&lt;=Stimuli!$C$3),Stimuli!$A$3,IF(AND(A9119&gt;=Stimuli!$B$4,A9119&lt;=Stimuli!$C$4),Stimuli!$A$4,"")))</f>
        <v>02 e.l.f. - Power Grip Styling (30.03s)</v>
      </c>
      <c r="I9119" s="6" t="n">
        <f aca="false">(B9119-B9118)/((A9119-A9118)/1000)</f>
        <v>0.18754578754573</v>
      </c>
      <c r="J9119" s="6" t="n">
        <f aca="false">IF(OR(B9119&lt;Rules!$B$2,B9119&gt;Rules!$B$3,ABS(I9119)&gt;Rules!$B$4,OR(B9120&lt;Rules!$B$2,B9120&gt;Rules!$B$3,ABS(I9120)&gt;Rules!$B$4)),1,0)</f>
        <v>0</v>
      </c>
      <c r="K9119" s="6" t="str">
        <f aca="false">IF(F9119=1,COUNTIF($F$2:F9119,1),"")</f>
        <v/>
      </c>
    </row>
    <row r="9120" customFormat="false" ht="15" hidden="false" customHeight="false" outlineLevel="0" collapsed="false">
      <c r="A9120" s="6" t="n">
        <v>71565.993</v>
      </c>
      <c r="B9120" s="6" t="n">
        <v>2.04908424908425</v>
      </c>
      <c r="C9120" s="6" t="n">
        <v>80</v>
      </c>
      <c r="D9120" s="6" t="n">
        <v>-1</v>
      </c>
      <c r="E9120" s="6" t="n">
        <v>2.05054945054945</v>
      </c>
      <c r="F9120" s="6" t="n">
        <v>0</v>
      </c>
      <c r="G9120" s="6" t="n">
        <v>0</v>
      </c>
      <c r="H9120" s="6" t="str">
        <f aca="false">IF(AND(A9120&gt;=Stimuli!$B$2,A9120&lt;=Stimuli!$C$2),Stimuli!$A$2,IF(AND(A9120&gt;=Stimuli!$B$3,A9120&lt;=Stimuli!$C$3),Stimuli!$A$3,IF(AND(A9120&gt;=Stimuli!$B$4,A9120&lt;=Stimuli!$C$4),Stimuli!$A$4,"")))</f>
        <v>02 e.l.f. - Power Grip Styling (30.03s)</v>
      </c>
      <c r="I9120" s="6" t="n">
        <f aca="false">(B9120-B9119)/((A9120-A9119)/1000)</f>
        <v>-0.18754578754573</v>
      </c>
      <c r="J9120" s="6" t="n">
        <f aca="false">IF(OR(B9120&lt;Rules!$B$2,B9120&gt;Rules!$B$3,ABS(I9120)&gt;Rules!$B$4,OR(B9121&lt;Rules!$B$2,B9121&gt;Rules!$B$3,ABS(I9121)&gt;Rules!$B$4)),1,0)</f>
        <v>0</v>
      </c>
      <c r="K9120" s="6" t="str">
        <f aca="false">IF(F9120=1,COUNTIF($F$2:F9120,1),"")</f>
        <v/>
      </c>
    </row>
    <row r="9121" customFormat="false" ht="15" hidden="false" customHeight="false" outlineLevel="0" collapsed="false">
      <c r="A9121" s="6" t="n">
        <v>71573.8055</v>
      </c>
      <c r="B9121" s="6" t="n">
        <v>2.04908424908425</v>
      </c>
      <c r="C9121" s="6" t="n">
        <v>80</v>
      </c>
      <c r="D9121" s="6" t="n">
        <v>-1</v>
      </c>
      <c r="E9121" s="6" t="n">
        <v>2.05054945054945</v>
      </c>
      <c r="F9121" s="6" t="n">
        <v>0</v>
      </c>
      <c r="G9121" s="6" t="n">
        <v>0</v>
      </c>
      <c r="H9121" s="6" t="str">
        <f aca="false">IF(AND(A9121&gt;=Stimuli!$B$2,A9121&lt;=Stimuli!$C$2),Stimuli!$A$2,IF(AND(A9121&gt;=Stimuli!$B$3,A9121&lt;=Stimuli!$C$3),Stimuli!$A$3,IF(AND(A9121&gt;=Stimuli!$B$4,A9121&lt;=Stimuli!$C$4),Stimuli!$A$4,"")))</f>
        <v>02 e.l.f. - Power Grip Styling (30.03s)</v>
      </c>
      <c r="I9121" s="6" t="n">
        <f aca="false">(B9121-B9120)/((A9121-A9120)/1000)</f>
        <v>0</v>
      </c>
      <c r="J9121" s="6" t="n">
        <f aca="false">IF(OR(B9121&lt;Rules!$B$2,B9121&gt;Rules!$B$3,ABS(I9121)&gt;Rules!$B$4,OR(B9122&lt;Rules!$B$2,B9122&gt;Rules!$B$3,ABS(I9122)&gt;Rules!$B$4)),1,0)</f>
        <v>0</v>
      </c>
      <c r="K9121" s="6" t="str">
        <f aca="false">IF(F9121=1,COUNTIF($F$2:F9121,1),"")</f>
        <v/>
      </c>
    </row>
    <row r="9122" customFormat="false" ht="15" hidden="false" customHeight="false" outlineLevel="0" collapsed="false">
      <c r="A9122" s="6" t="n">
        <v>71581.618</v>
      </c>
      <c r="B9122" s="6" t="n">
        <v>2.05201465201465</v>
      </c>
      <c r="C9122" s="6" t="n">
        <v>80</v>
      </c>
      <c r="D9122" s="6" t="n">
        <v>-1</v>
      </c>
      <c r="E9122" s="6" t="n">
        <v>2.05054945054945</v>
      </c>
      <c r="F9122" s="6" t="n">
        <v>0</v>
      </c>
      <c r="G9122" s="6" t="n">
        <v>0</v>
      </c>
      <c r="H9122" s="6" t="str">
        <f aca="false">IF(AND(A9122&gt;=Stimuli!$B$2,A9122&lt;=Stimuli!$C$2),Stimuli!$A$2,IF(AND(A9122&gt;=Stimuli!$B$3,A9122&lt;=Stimuli!$C$3),Stimuli!$A$3,IF(AND(A9122&gt;=Stimuli!$B$4,A9122&lt;=Stimuli!$C$4),Stimuli!$A$4,"")))</f>
        <v>02 e.l.f. - Power Grip Styling (30.03s)</v>
      </c>
      <c r="I9122" s="6" t="n">
        <f aca="false">(B9122-B9121)/((A9122-A9121)/1000)</f>
        <v>0.375091575091574</v>
      </c>
      <c r="J9122" s="6" t="n">
        <f aca="false">IF(OR(B9122&lt;Rules!$B$2,B9122&gt;Rules!$B$3,ABS(I9122)&gt;Rules!$B$4,OR(B9123&lt;Rules!$B$2,B9123&gt;Rules!$B$3,ABS(I9123)&gt;Rules!$B$4)),1,0)</f>
        <v>0</v>
      </c>
      <c r="K9122" s="6" t="str">
        <f aca="false">IF(F9122=1,COUNTIF($F$2:F9122,1),"")</f>
        <v/>
      </c>
    </row>
    <row r="9123" customFormat="false" ht="15" hidden="false" customHeight="false" outlineLevel="0" collapsed="false">
      <c r="A9123" s="6" t="n">
        <v>71589.4305</v>
      </c>
      <c r="B9123" s="6" t="n">
        <v>2.04761904761905</v>
      </c>
      <c r="C9123" s="6" t="n">
        <v>80</v>
      </c>
      <c r="D9123" s="6" t="n">
        <v>-1</v>
      </c>
      <c r="E9123" s="6" t="n">
        <v>2.04908424908425</v>
      </c>
      <c r="F9123" s="6" t="n">
        <v>0</v>
      </c>
      <c r="G9123" s="6" t="n">
        <v>0</v>
      </c>
      <c r="H9123" s="6" t="str">
        <f aca="false">IF(AND(A9123&gt;=Stimuli!$B$2,A9123&lt;=Stimuli!$C$2),Stimuli!$A$2,IF(AND(A9123&gt;=Stimuli!$B$3,A9123&lt;=Stimuli!$C$3),Stimuli!$A$3,IF(AND(A9123&gt;=Stimuli!$B$4,A9123&lt;=Stimuli!$C$4),Stimuli!$A$4,"")))</f>
        <v>02 e.l.f. - Power Grip Styling (30.03s)</v>
      </c>
      <c r="I9123" s="6" t="n">
        <f aca="false">(B9123-B9122)/((A9123-A9122)/1000)</f>
        <v>-0.562637362637304</v>
      </c>
      <c r="J9123" s="6" t="n">
        <f aca="false">IF(OR(B9123&lt;Rules!$B$2,B9123&gt;Rules!$B$3,ABS(I9123)&gt;Rules!$B$4,OR(B9124&lt;Rules!$B$2,B9124&gt;Rules!$B$3,ABS(I9124)&gt;Rules!$B$4)),1,0)</f>
        <v>0</v>
      </c>
      <c r="K9123" s="6" t="str">
        <f aca="false">IF(F9123=1,COUNTIF($F$2:F9123,1),"")</f>
        <v/>
      </c>
    </row>
    <row r="9124" customFormat="false" ht="15" hidden="false" customHeight="false" outlineLevel="0" collapsed="false">
      <c r="A9124" s="6" t="n">
        <v>71597.243</v>
      </c>
      <c r="B9124" s="6" t="n">
        <v>2.05201465201465</v>
      </c>
      <c r="C9124" s="6" t="n">
        <v>80</v>
      </c>
      <c r="D9124" s="6" t="n">
        <v>-1</v>
      </c>
      <c r="E9124" s="6" t="n">
        <v>2.04908424908425</v>
      </c>
      <c r="F9124" s="6" t="n">
        <v>0</v>
      </c>
      <c r="G9124" s="6" t="n">
        <v>0</v>
      </c>
      <c r="H9124" s="6" t="str">
        <f aca="false">IF(AND(A9124&gt;=Stimuli!$B$2,A9124&lt;=Stimuli!$C$2),Stimuli!$A$2,IF(AND(A9124&gt;=Stimuli!$B$3,A9124&lt;=Stimuli!$C$3),Stimuli!$A$3,IF(AND(A9124&gt;=Stimuli!$B$4,A9124&lt;=Stimuli!$C$4),Stimuli!$A$4,"")))</f>
        <v>02 e.l.f. - Power Grip Styling (30.03s)</v>
      </c>
      <c r="I9124" s="6" t="n">
        <f aca="false">(B9124-B9123)/((A9124-A9123)/1000)</f>
        <v>0.562637362637304</v>
      </c>
      <c r="J9124" s="6" t="n">
        <f aca="false">IF(OR(B9124&lt;Rules!$B$2,B9124&gt;Rules!$B$3,ABS(I9124)&gt;Rules!$B$4,OR(B9125&lt;Rules!$B$2,B9125&gt;Rules!$B$3,ABS(I9125)&gt;Rules!$B$4)),1,0)</f>
        <v>0</v>
      </c>
      <c r="K9124" s="6" t="str">
        <f aca="false">IF(F9124=1,COUNTIF($F$2:F9124,1),"")</f>
        <v/>
      </c>
    </row>
    <row r="9125" customFormat="false" ht="15" hidden="false" customHeight="false" outlineLevel="0" collapsed="false">
      <c r="A9125" s="6" t="n">
        <v>71605.0555</v>
      </c>
      <c r="B9125" s="6" t="n">
        <v>2.04761904761905</v>
      </c>
      <c r="C9125" s="6" t="n">
        <v>80</v>
      </c>
      <c r="D9125" s="6" t="n">
        <v>-1</v>
      </c>
      <c r="E9125" s="6" t="n">
        <v>2.04908424908425</v>
      </c>
      <c r="F9125" s="6" t="n">
        <v>0</v>
      </c>
      <c r="G9125" s="6" t="n">
        <v>0</v>
      </c>
      <c r="H9125" s="6" t="str">
        <f aca="false">IF(AND(A9125&gt;=Stimuli!$B$2,A9125&lt;=Stimuli!$C$2),Stimuli!$A$2,IF(AND(A9125&gt;=Stimuli!$B$3,A9125&lt;=Stimuli!$C$3),Stimuli!$A$3,IF(AND(A9125&gt;=Stimuli!$B$4,A9125&lt;=Stimuli!$C$4),Stimuli!$A$4,"")))</f>
        <v>02 e.l.f. - Power Grip Styling (30.03s)</v>
      </c>
      <c r="I9125" s="6" t="n">
        <f aca="false">(B9125-B9124)/((A9125-A9124)/1000)</f>
        <v>-0.562637362637304</v>
      </c>
      <c r="J9125" s="6" t="n">
        <f aca="false">IF(OR(B9125&lt;Rules!$B$2,B9125&gt;Rules!$B$3,ABS(I9125)&gt;Rules!$B$4,OR(B9126&lt;Rules!$B$2,B9126&gt;Rules!$B$3,ABS(I9126)&gt;Rules!$B$4)),1,0)</f>
        <v>0</v>
      </c>
      <c r="K9125" s="6" t="str">
        <f aca="false">IF(F9125=1,COUNTIF($F$2:F9125,1),"")</f>
        <v/>
      </c>
    </row>
    <row r="9126" customFormat="false" ht="15" hidden="false" customHeight="false" outlineLevel="0" collapsed="false">
      <c r="A9126" s="6" t="n">
        <v>71612.868</v>
      </c>
      <c r="B9126" s="6" t="n">
        <v>2.05201465201465</v>
      </c>
      <c r="C9126" s="6" t="n">
        <v>80</v>
      </c>
      <c r="D9126" s="6" t="n">
        <v>-1</v>
      </c>
      <c r="E9126" s="6" t="n">
        <v>2.04908424908425</v>
      </c>
      <c r="F9126" s="6" t="n">
        <v>0</v>
      </c>
      <c r="G9126" s="6" t="n">
        <v>0</v>
      </c>
      <c r="H9126" s="6" t="str">
        <f aca="false">IF(AND(A9126&gt;=Stimuli!$B$2,A9126&lt;=Stimuli!$C$2),Stimuli!$A$2,IF(AND(A9126&gt;=Stimuli!$B$3,A9126&lt;=Stimuli!$C$3),Stimuli!$A$3,IF(AND(A9126&gt;=Stimuli!$B$4,A9126&lt;=Stimuli!$C$4),Stimuli!$A$4,"")))</f>
        <v>02 e.l.f. - Power Grip Styling (30.03s)</v>
      </c>
      <c r="I9126" s="6" t="n">
        <f aca="false">(B9126-B9125)/((A9126-A9125)/1000)</f>
        <v>0.562637362637304</v>
      </c>
      <c r="J9126" s="6" t="n">
        <f aca="false">IF(OR(B9126&lt;Rules!$B$2,B9126&gt;Rules!$B$3,ABS(I9126)&gt;Rules!$B$4,OR(B9127&lt;Rules!$B$2,B9127&gt;Rules!$B$3,ABS(I9127)&gt;Rules!$B$4)),1,0)</f>
        <v>0</v>
      </c>
      <c r="K9126" s="6" t="str">
        <f aca="false">IF(F9126=1,COUNTIF($F$2:F9126,1),"")</f>
        <v/>
      </c>
    </row>
    <row r="9127" customFormat="false" ht="15" hidden="false" customHeight="false" outlineLevel="0" collapsed="false">
      <c r="A9127" s="6" t="n">
        <v>71620.6805</v>
      </c>
      <c r="B9127" s="6" t="n">
        <v>2.04615384615385</v>
      </c>
      <c r="C9127" s="6" t="n">
        <v>80</v>
      </c>
      <c r="D9127" s="6" t="n">
        <v>-1</v>
      </c>
      <c r="E9127" s="6" t="n">
        <v>2.04908424908425</v>
      </c>
      <c r="F9127" s="6" t="n">
        <v>0</v>
      </c>
      <c r="G9127" s="6" t="n">
        <v>0</v>
      </c>
      <c r="H9127" s="6" t="str">
        <f aca="false">IF(AND(A9127&gt;=Stimuli!$B$2,A9127&lt;=Stimuli!$C$2),Stimuli!$A$2,IF(AND(A9127&gt;=Stimuli!$B$3,A9127&lt;=Stimuli!$C$3),Stimuli!$A$3,IF(AND(A9127&gt;=Stimuli!$B$4,A9127&lt;=Stimuli!$C$4),Stimuli!$A$4,"")))</f>
        <v>02 e.l.f. - Power Grip Styling (30.03s)</v>
      </c>
      <c r="I9127" s="6" t="n">
        <f aca="false">(B9127-B9126)/((A9127-A9126)/1000)</f>
        <v>-0.750183150183261</v>
      </c>
      <c r="J9127" s="6" t="n">
        <f aca="false">IF(OR(B9127&lt;Rules!$B$2,B9127&gt;Rules!$B$3,ABS(I9127)&gt;Rules!$B$4,OR(B9128&lt;Rules!$B$2,B9128&gt;Rules!$B$3,ABS(I9128)&gt;Rules!$B$4)),1,0)</f>
        <v>0</v>
      </c>
      <c r="K9127" s="6" t="str">
        <f aca="false">IF(F9127=1,COUNTIF($F$2:F9127,1),"")</f>
        <v/>
      </c>
    </row>
    <row r="9128" customFormat="false" ht="15" hidden="false" customHeight="false" outlineLevel="0" collapsed="false">
      <c r="A9128" s="6" t="n">
        <v>71628.493</v>
      </c>
      <c r="B9128" s="6" t="n">
        <v>2.05201465201465</v>
      </c>
      <c r="C9128" s="6" t="n">
        <v>80</v>
      </c>
      <c r="D9128" s="6" t="n">
        <v>-1</v>
      </c>
      <c r="E9128" s="6" t="n">
        <v>2.04908424908425</v>
      </c>
      <c r="F9128" s="6" t="n">
        <v>0</v>
      </c>
      <c r="G9128" s="6" t="n">
        <v>0</v>
      </c>
      <c r="H9128" s="6" t="str">
        <f aca="false">IF(AND(A9128&gt;=Stimuli!$B$2,A9128&lt;=Stimuli!$C$2),Stimuli!$A$2,IF(AND(A9128&gt;=Stimuli!$B$3,A9128&lt;=Stimuli!$C$3),Stimuli!$A$3,IF(AND(A9128&gt;=Stimuli!$B$4,A9128&lt;=Stimuli!$C$4),Stimuli!$A$4,"")))</f>
        <v>02 e.l.f. - Power Grip Styling (30.03s)</v>
      </c>
      <c r="I9128" s="6" t="n">
        <f aca="false">(B9128-B9127)/((A9128-A9127)/1000)</f>
        <v>0.750183150183261</v>
      </c>
      <c r="J9128" s="6" t="n">
        <f aca="false">IF(OR(B9128&lt;Rules!$B$2,B9128&gt;Rules!$B$3,ABS(I9128)&gt;Rules!$B$4,OR(B9129&lt;Rules!$B$2,B9129&gt;Rules!$B$3,ABS(I9129)&gt;Rules!$B$4)),1,0)</f>
        <v>0</v>
      </c>
      <c r="K9128" s="6" t="str">
        <f aca="false">IF(F9128=1,COUNTIF($F$2:F9128,1),"")</f>
        <v/>
      </c>
    </row>
    <row r="9129" customFormat="false" ht="15" hidden="false" customHeight="false" outlineLevel="0" collapsed="false">
      <c r="A9129" s="6" t="n">
        <v>71636.3055</v>
      </c>
      <c r="B9129" s="6" t="n">
        <v>2.04615384615385</v>
      </c>
      <c r="C9129" s="6" t="n">
        <v>80</v>
      </c>
      <c r="D9129" s="6" t="n">
        <v>-1</v>
      </c>
      <c r="E9129" s="6" t="n">
        <v>2.04908424908425</v>
      </c>
      <c r="F9129" s="6" t="n">
        <v>0</v>
      </c>
      <c r="G9129" s="6" t="n">
        <v>0</v>
      </c>
      <c r="H9129" s="6" t="str">
        <f aca="false">IF(AND(A9129&gt;=Stimuli!$B$2,A9129&lt;=Stimuli!$C$2),Stimuli!$A$2,IF(AND(A9129&gt;=Stimuli!$B$3,A9129&lt;=Stimuli!$C$3),Stimuli!$A$3,IF(AND(A9129&gt;=Stimuli!$B$4,A9129&lt;=Stimuli!$C$4),Stimuli!$A$4,"")))</f>
        <v>02 e.l.f. - Power Grip Styling (30.03s)</v>
      </c>
      <c r="I9129" s="6" t="n">
        <f aca="false">(B9129-B9128)/((A9129-A9128)/1000)</f>
        <v>-0.750183150183261</v>
      </c>
      <c r="J9129" s="6" t="n">
        <f aca="false">IF(OR(B9129&lt;Rules!$B$2,B9129&gt;Rules!$B$3,ABS(I9129)&gt;Rules!$B$4,OR(B9130&lt;Rules!$B$2,B9130&gt;Rules!$B$3,ABS(I9130)&gt;Rules!$B$4)),1,0)</f>
        <v>0</v>
      </c>
      <c r="K9129" s="6" t="str">
        <f aca="false">IF(F9129=1,COUNTIF($F$2:F9129,1),"")</f>
        <v/>
      </c>
    </row>
    <row r="9130" customFormat="false" ht="15" hidden="false" customHeight="false" outlineLevel="0" collapsed="false">
      <c r="A9130" s="6" t="n">
        <v>71644.118</v>
      </c>
      <c r="B9130" s="6" t="n">
        <v>2.05054945054945</v>
      </c>
      <c r="C9130" s="6" t="n">
        <v>80</v>
      </c>
      <c r="D9130" s="6" t="n">
        <v>-1</v>
      </c>
      <c r="E9130" s="6" t="n">
        <v>2.04908424908425</v>
      </c>
      <c r="F9130" s="6" t="n">
        <v>0</v>
      </c>
      <c r="G9130" s="6" t="n">
        <v>0</v>
      </c>
      <c r="H9130" s="6" t="str">
        <f aca="false">IF(AND(A9130&gt;=Stimuli!$B$2,A9130&lt;=Stimuli!$C$2),Stimuli!$A$2,IF(AND(A9130&gt;=Stimuli!$B$3,A9130&lt;=Stimuli!$C$3),Stimuli!$A$3,IF(AND(A9130&gt;=Stimuli!$B$4,A9130&lt;=Stimuli!$C$4),Stimuli!$A$4,"")))</f>
        <v>02 e.l.f. - Power Grip Styling (30.03s)</v>
      </c>
      <c r="I9130" s="6" t="n">
        <f aca="false">(B9130-B9129)/((A9130-A9129)/1000)</f>
        <v>0.562637362637418</v>
      </c>
      <c r="J9130" s="6" t="n">
        <f aca="false">IF(OR(B9130&lt;Rules!$B$2,B9130&gt;Rules!$B$3,ABS(I9130)&gt;Rules!$B$4,OR(B9131&lt;Rules!$B$2,B9131&gt;Rules!$B$3,ABS(I9131)&gt;Rules!$B$4)),1,0)</f>
        <v>0</v>
      </c>
      <c r="K9130" s="6" t="str">
        <f aca="false">IF(F9130=1,COUNTIF($F$2:F9130,1),"")</f>
        <v/>
      </c>
    </row>
    <row r="9131" customFormat="false" ht="15" hidden="false" customHeight="false" outlineLevel="0" collapsed="false">
      <c r="A9131" s="6" t="n">
        <v>71651.9305</v>
      </c>
      <c r="B9131" s="6" t="n">
        <v>2.04615384615385</v>
      </c>
      <c r="C9131" s="6" t="n">
        <v>80</v>
      </c>
      <c r="D9131" s="6" t="n">
        <v>-1</v>
      </c>
      <c r="E9131" s="6" t="n">
        <v>2.04908424908425</v>
      </c>
      <c r="F9131" s="6" t="n">
        <v>0</v>
      </c>
      <c r="G9131" s="6" t="n">
        <v>0</v>
      </c>
      <c r="H9131" s="6" t="str">
        <f aca="false">IF(AND(A9131&gt;=Stimuli!$B$2,A9131&lt;=Stimuli!$C$2),Stimuli!$A$2,IF(AND(A9131&gt;=Stimuli!$B$3,A9131&lt;=Stimuli!$C$3),Stimuli!$A$3,IF(AND(A9131&gt;=Stimuli!$B$4,A9131&lt;=Stimuli!$C$4),Stimuli!$A$4,"")))</f>
        <v>02 e.l.f. - Power Grip Styling (30.03s)</v>
      </c>
      <c r="I9131" s="6" t="n">
        <f aca="false">(B9131-B9130)/((A9131-A9130)/1000)</f>
        <v>-0.562637362637418</v>
      </c>
      <c r="J9131" s="6" t="n">
        <f aca="false">IF(OR(B9131&lt;Rules!$B$2,B9131&gt;Rules!$B$3,ABS(I9131)&gt;Rules!$B$4,OR(B9132&lt;Rules!$B$2,B9132&gt;Rules!$B$3,ABS(I9132)&gt;Rules!$B$4)),1,0)</f>
        <v>0</v>
      </c>
      <c r="K9131" s="6" t="str">
        <f aca="false">IF(F9131=1,COUNTIF($F$2:F9131,1),"")</f>
        <v/>
      </c>
    </row>
    <row r="9132" customFormat="false" ht="15" hidden="false" customHeight="false" outlineLevel="0" collapsed="false">
      <c r="A9132" s="6" t="n">
        <v>71659.743</v>
      </c>
      <c r="B9132" s="6" t="n">
        <v>2.05054945054945</v>
      </c>
      <c r="C9132" s="6" t="n">
        <v>80</v>
      </c>
      <c r="D9132" s="6" t="n">
        <v>-1</v>
      </c>
      <c r="E9132" s="6" t="n">
        <v>2.04908424908425</v>
      </c>
      <c r="F9132" s="6" t="n">
        <v>0</v>
      </c>
      <c r="G9132" s="6" t="n">
        <v>0</v>
      </c>
      <c r="H9132" s="6" t="str">
        <f aca="false">IF(AND(A9132&gt;=Stimuli!$B$2,A9132&lt;=Stimuli!$C$2),Stimuli!$A$2,IF(AND(A9132&gt;=Stimuli!$B$3,A9132&lt;=Stimuli!$C$3),Stimuli!$A$3,IF(AND(A9132&gt;=Stimuli!$B$4,A9132&lt;=Stimuli!$C$4),Stimuli!$A$4,"")))</f>
        <v>02 e.l.f. - Power Grip Styling (30.03s)</v>
      </c>
      <c r="I9132" s="6" t="n">
        <f aca="false">(B9132-B9131)/((A9132-A9131)/1000)</f>
        <v>0.562637362637418</v>
      </c>
      <c r="J9132" s="6" t="n">
        <f aca="false">IF(OR(B9132&lt;Rules!$B$2,B9132&gt;Rules!$B$3,ABS(I9132)&gt;Rules!$B$4,OR(B9133&lt;Rules!$B$2,B9133&gt;Rules!$B$3,ABS(I9133)&gt;Rules!$B$4)),1,0)</f>
        <v>0</v>
      </c>
      <c r="K9132" s="6" t="str">
        <f aca="false">IF(F9132=1,COUNTIF($F$2:F9132,1),"")</f>
        <v/>
      </c>
    </row>
    <row r="9133" customFormat="false" ht="15" hidden="false" customHeight="false" outlineLevel="0" collapsed="false">
      <c r="A9133" s="6" t="n">
        <v>71667.5555</v>
      </c>
      <c r="B9133" s="6" t="n">
        <v>2.04615384615385</v>
      </c>
      <c r="C9133" s="6" t="n">
        <v>80</v>
      </c>
      <c r="D9133" s="6" t="n">
        <v>-1</v>
      </c>
      <c r="E9133" s="6" t="n">
        <v>2.04761904761905</v>
      </c>
      <c r="F9133" s="6" t="n">
        <v>0</v>
      </c>
      <c r="G9133" s="6" t="n">
        <v>0</v>
      </c>
      <c r="H9133" s="6" t="str">
        <f aca="false">IF(AND(A9133&gt;=Stimuli!$B$2,A9133&lt;=Stimuli!$C$2),Stimuli!$A$2,IF(AND(A9133&gt;=Stimuli!$B$3,A9133&lt;=Stimuli!$C$3),Stimuli!$A$3,IF(AND(A9133&gt;=Stimuli!$B$4,A9133&lt;=Stimuli!$C$4),Stimuli!$A$4,"")))</f>
        <v>02 e.l.f. - Power Grip Styling (30.03s)</v>
      </c>
      <c r="I9133" s="6" t="n">
        <f aca="false">(B9133-B9132)/((A9133-A9132)/1000)</f>
        <v>-0.562637362637418</v>
      </c>
      <c r="J9133" s="6" t="n">
        <f aca="false">IF(OR(B9133&lt;Rules!$B$2,B9133&gt;Rules!$B$3,ABS(I9133)&gt;Rules!$B$4,OR(B9134&lt;Rules!$B$2,B9134&gt;Rules!$B$3,ABS(I9134)&gt;Rules!$B$4)),1,0)</f>
        <v>0</v>
      </c>
      <c r="K9133" s="6" t="str">
        <f aca="false">IF(F9133=1,COUNTIF($F$2:F9133,1),"")</f>
        <v/>
      </c>
    </row>
    <row r="9134" customFormat="false" ht="15" hidden="false" customHeight="false" outlineLevel="0" collapsed="false">
      <c r="A9134" s="6" t="n">
        <v>71675.368</v>
      </c>
      <c r="B9134" s="6" t="n">
        <v>2.04908424908425</v>
      </c>
      <c r="C9134" s="6" t="n">
        <v>80</v>
      </c>
      <c r="D9134" s="6" t="n">
        <v>-1</v>
      </c>
      <c r="E9134" s="6" t="n">
        <v>2.04761904761905</v>
      </c>
      <c r="F9134" s="6" t="n">
        <v>0</v>
      </c>
      <c r="G9134" s="6" t="n">
        <v>0</v>
      </c>
      <c r="H9134" s="6" t="str">
        <f aca="false">IF(AND(A9134&gt;=Stimuli!$B$2,A9134&lt;=Stimuli!$C$2),Stimuli!$A$2,IF(AND(A9134&gt;=Stimuli!$B$3,A9134&lt;=Stimuli!$C$3),Stimuli!$A$3,IF(AND(A9134&gt;=Stimuli!$B$4,A9134&lt;=Stimuli!$C$4),Stimuli!$A$4,"")))</f>
        <v>02 e.l.f. - Power Grip Styling (30.03s)</v>
      </c>
      <c r="I9134" s="6" t="n">
        <f aca="false">(B9134-B9133)/((A9134-A9133)/1000)</f>
        <v>0.375091575091687</v>
      </c>
      <c r="J9134" s="6" t="n">
        <f aca="false">IF(OR(B9134&lt;Rules!$B$2,B9134&gt;Rules!$B$3,ABS(I9134)&gt;Rules!$B$4,OR(B9135&lt;Rules!$B$2,B9135&gt;Rules!$B$3,ABS(I9135)&gt;Rules!$B$4)),1,0)</f>
        <v>0</v>
      </c>
      <c r="K9134" s="6" t="str">
        <f aca="false">IF(F9134=1,COUNTIF($F$2:F9134,1),"")</f>
        <v/>
      </c>
    </row>
    <row r="9135" customFormat="false" ht="15" hidden="false" customHeight="false" outlineLevel="0" collapsed="false">
      <c r="A9135" s="6" t="n">
        <v>71683.1805</v>
      </c>
      <c r="B9135" s="6" t="n">
        <v>2.04761904761905</v>
      </c>
      <c r="C9135" s="6" t="n">
        <v>80</v>
      </c>
      <c r="D9135" s="6" t="n">
        <v>-1</v>
      </c>
      <c r="E9135" s="6" t="n">
        <v>2.04761904761905</v>
      </c>
      <c r="F9135" s="6" t="n">
        <v>0</v>
      </c>
      <c r="G9135" s="6" t="n">
        <v>0</v>
      </c>
      <c r="H9135" s="6" t="str">
        <f aca="false">IF(AND(A9135&gt;=Stimuli!$B$2,A9135&lt;=Stimuli!$C$2),Stimuli!$A$2,IF(AND(A9135&gt;=Stimuli!$B$3,A9135&lt;=Stimuli!$C$3),Stimuli!$A$3,IF(AND(A9135&gt;=Stimuli!$B$4,A9135&lt;=Stimuli!$C$4),Stimuli!$A$4,"")))</f>
        <v>02 e.l.f. - Power Grip Styling (30.03s)</v>
      </c>
      <c r="I9135" s="6" t="n">
        <f aca="false">(B9135-B9134)/((A9135-A9134)/1000)</f>
        <v>-0.18754578754573</v>
      </c>
      <c r="J9135" s="6" t="n">
        <f aca="false">IF(OR(B9135&lt;Rules!$B$2,B9135&gt;Rules!$B$3,ABS(I9135)&gt;Rules!$B$4,OR(B9136&lt;Rules!$B$2,B9136&gt;Rules!$B$3,ABS(I9136)&gt;Rules!$B$4)),1,0)</f>
        <v>0</v>
      </c>
      <c r="K9135" s="6" t="str">
        <f aca="false">IF(F9135=1,COUNTIF($F$2:F9135,1),"")</f>
        <v/>
      </c>
    </row>
    <row r="9136" customFormat="false" ht="15" hidden="false" customHeight="false" outlineLevel="0" collapsed="false">
      <c r="A9136" s="6" t="n">
        <v>71690.993</v>
      </c>
      <c r="B9136" s="6" t="n">
        <v>2.04761904761905</v>
      </c>
      <c r="C9136" s="6" t="n">
        <v>80</v>
      </c>
      <c r="D9136" s="6" t="n">
        <v>-1</v>
      </c>
      <c r="E9136" s="6" t="n">
        <v>2.04761904761905</v>
      </c>
      <c r="F9136" s="6" t="n">
        <v>0</v>
      </c>
      <c r="G9136" s="6" t="n">
        <v>0</v>
      </c>
      <c r="H9136" s="6" t="str">
        <f aca="false">IF(AND(A9136&gt;=Stimuli!$B$2,A9136&lt;=Stimuli!$C$2),Stimuli!$A$2,IF(AND(A9136&gt;=Stimuli!$B$3,A9136&lt;=Stimuli!$C$3),Stimuli!$A$3,IF(AND(A9136&gt;=Stimuli!$B$4,A9136&lt;=Stimuli!$C$4),Stimuli!$A$4,"")))</f>
        <v>02 e.l.f. - Power Grip Styling (30.03s)</v>
      </c>
      <c r="I9136" s="6" t="n">
        <f aca="false">(B9136-B9135)/((A9136-A9135)/1000)</f>
        <v>0</v>
      </c>
      <c r="J9136" s="6" t="n">
        <f aca="false">IF(OR(B9136&lt;Rules!$B$2,B9136&gt;Rules!$B$3,ABS(I9136)&gt;Rules!$B$4,OR(B9137&lt;Rules!$B$2,B9137&gt;Rules!$B$3,ABS(I9137)&gt;Rules!$B$4)),1,0)</f>
        <v>0</v>
      </c>
      <c r="K9136" s="6" t="str">
        <f aca="false">IF(F9136=1,COUNTIF($F$2:F9136,1),"")</f>
        <v/>
      </c>
    </row>
    <row r="9137" customFormat="false" ht="15" hidden="false" customHeight="false" outlineLevel="0" collapsed="false">
      <c r="A9137" s="6" t="n">
        <v>71698.8055</v>
      </c>
      <c r="B9137" s="6" t="n">
        <v>2.04761904761905</v>
      </c>
      <c r="C9137" s="6" t="n">
        <v>80</v>
      </c>
      <c r="D9137" s="6" t="n">
        <v>-1</v>
      </c>
      <c r="E9137" s="6" t="n">
        <v>2.04761904761905</v>
      </c>
      <c r="F9137" s="6" t="n">
        <v>0</v>
      </c>
      <c r="G9137" s="6" t="n">
        <v>0</v>
      </c>
      <c r="H9137" s="6" t="str">
        <f aca="false">IF(AND(A9137&gt;=Stimuli!$B$2,A9137&lt;=Stimuli!$C$2),Stimuli!$A$2,IF(AND(A9137&gt;=Stimuli!$B$3,A9137&lt;=Stimuli!$C$3),Stimuli!$A$3,IF(AND(A9137&gt;=Stimuli!$B$4,A9137&lt;=Stimuli!$C$4),Stimuli!$A$4,"")))</f>
        <v>02 e.l.f. - Power Grip Styling (30.03s)</v>
      </c>
      <c r="I9137" s="6" t="n">
        <f aca="false">(B9137-B9136)/((A9137-A9136)/1000)</f>
        <v>0</v>
      </c>
      <c r="J9137" s="6" t="n">
        <f aca="false">IF(OR(B9137&lt;Rules!$B$2,B9137&gt;Rules!$B$3,ABS(I9137)&gt;Rules!$B$4,OR(B9138&lt;Rules!$B$2,B9138&gt;Rules!$B$3,ABS(I9138)&gt;Rules!$B$4)),1,0)</f>
        <v>0</v>
      </c>
      <c r="K9137" s="6" t="str">
        <f aca="false">IF(F9137=1,COUNTIF($F$2:F9137,1),"")</f>
        <v/>
      </c>
    </row>
    <row r="9138" customFormat="false" ht="15" hidden="false" customHeight="false" outlineLevel="0" collapsed="false">
      <c r="A9138" s="6" t="n">
        <v>71706.618</v>
      </c>
      <c r="B9138" s="6" t="n">
        <v>2.04615384615385</v>
      </c>
      <c r="C9138" s="6" t="n">
        <v>80</v>
      </c>
      <c r="D9138" s="6" t="n">
        <v>-1</v>
      </c>
      <c r="E9138" s="6" t="n">
        <v>2.04761904761905</v>
      </c>
      <c r="F9138" s="6" t="n">
        <v>0</v>
      </c>
      <c r="G9138" s="6" t="n">
        <v>0</v>
      </c>
      <c r="H9138" s="6" t="str">
        <f aca="false">IF(AND(A9138&gt;=Stimuli!$B$2,A9138&lt;=Stimuli!$C$2),Stimuli!$A$2,IF(AND(A9138&gt;=Stimuli!$B$3,A9138&lt;=Stimuli!$C$3),Stimuli!$A$3,IF(AND(A9138&gt;=Stimuli!$B$4,A9138&lt;=Stimuli!$C$4),Stimuli!$A$4,"")))</f>
        <v>02 e.l.f. - Power Grip Styling (30.03s)</v>
      </c>
      <c r="I9138" s="6" t="n">
        <f aca="false">(B9138-B9137)/((A9138-A9137)/1000)</f>
        <v>-0.187545787545957</v>
      </c>
      <c r="J9138" s="6" t="n">
        <f aca="false">IF(OR(B9138&lt;Rules!$B$2,B9138&gt;Rules!$B$3,ABS(I9138)&gt;Rules!$B$4,OR(B9139&lt;Rules!$B$2,B9139&gt;Rules!$B$3,ABS(I9139)&gt;Rules!$B$4)),1,0)</f>
        <v>0</v>
      </c>
      <c r="K9138" s="6" t="str">
        <f aca="false">IF(F9138=1,COUNTIF($F$2:F9138,1),"")</f>
        <v/>
      </c>
    </row>
    <row r="9139" customFormat="false" ht="15" hidden="false" customHeight="false" outlineLevel="0" collapsed="false">
      <c r="A9139" s="6" t="n">
        <v>71714.4305</v>
      </c>
      <c r="B9139" s="6" t="n">
        <v>2.04908424908425</v>
      </c>
      <c r="C9139" s="6" t="n">
        <v>80</v>
      </c>
      <c r="D9139" s="6" t="n">
        <v>-1</v>
      </c>
      <c r="E9139" s="6" t="n">
        <v>2.04761904761905</v>
      </c>
      <c r="F9139" s="6" t="n">
        <v>0</v>
      </c>
      <c r="G9139" s="6" t="n">
        <v>0</v>
      </c>
      <c r="H9139" s="6" t="str">
        <f aca="false">IF(AND(A9139&gt;=Stimuli!$B$2,A9139&lt;=Stimuli!$C$2),Stimuli!$A$2,IF(AND(A9139&gt;=Stimuli!$B$3,A9139&lt;=Stimuli!$C$3),Stimuli!$A$3,IF(AND(A9139&gt;=Stimuli!$B$4,A9139&lt;=Stimuli!$C$4),Stimuli!$A$4,"")))</f>
        <v>02 e.l.f. - Power Grip Styling (30.03s)</v>
      </c>
      <c r="I9139" s="6" t="n">
        <f aca="false">(B9139-B9138)/((A9139-A9138)/1000)</f>
        <v>0.375091575091687</v>
      </c>
      <c r="J9139" s="6" t="n">
        <f aca="false">IF(OR(B9139&lt;Rules!$B$2,B9139&gt;Rules!$B$3,ABS(I9139)&gt;Rules!$B$4,OR(B9140&lt;Rules!$B$2,B9140&gt;Rules!$B$3,ABS(I9140)&gt;Rules!$B$4)),1,0)</f>
        <v>0</v>
      </c>
      <c r="K9139" s="6" t="str">
        <f aca="false">IF(F9139=1,COUNTIF($F$2:F9139,1),"")</f>
        <v/>
      </c>
    </row>
    <row r="9140" customFormat="false" ht="15" hidden="false" customHeight="false" outlineLevel="0" collapsed="false">
      <c r="A9140" s="6" t="n">
        <v>71722.243</v>
      </c>
      <c r="B9140" s="6" t="n">
        <v>2.04615384615385</v>
      </c>
      <c r="C9140" s="6" t="n">
        <v>80</v>
      </c>
      <c r="D9140" s="6" t="n">
        <v>-1</v>
      </c>
      <c r="E9140" s="6" t="n">
        <v>2.04615384615385</v>
      </c>
      <c r="F9140" s="6" t="n">
        <v>0</v>
      </c>
      <c r="G9140" s="6" t="n">
        <v>0</v>
      </c>
      <c r="H9140" s="6" t="str">
        <f aca="false">IF(AND(A9140&gt;=Stimuli!$B$2,A9140&lt;=Stimuli!$C$2),Stimuli!$A$2,IF(AND(A9140&gt;=Stimuli!$B$3,A9140&lt;=Stimuli!$C$3),Stimuli!$A$3,IF(AND(A9140&gt;=Stimuli!$B$4,A9140&lt;=Stimuli!$C$4),Stimuli!$A$4,"")))</f>
        <v>02 e.l.f. - Power Grip Styling (30.03s)</v>
      </c>
      <c r="I9140" s="6" t="n">
        <f aca="false">(B9140-B9139)/((A9140-A9139)/1000)</f>
        <v>-0.375091575091687</v>
      </c>
      <c r="J9140" s="6" t="n">
        <f aca="false">IF(OR(B9140&lt;Rules!$B$2,B9140&gt;Rules!$B$3,ABS(I9140)&gt;Rules!$B$4,OR(B9141&lt;Rules!$B$2,B9141&gt;Rules!$B$3,ABS(I9141)&gt;Rules!$B$4)),1,0)</f>
        <v>0</v>
      </c>
      <c r="K9140" s="6" t="str">
        <f aca="false">IF(F9140=1,COUNTIF($F$2:F9140,1),"")</f>
        <v/>
      </c>
    </row>
    <row r="9141" customFormat="false" ht="15" hidden="false" customHeight="false" outlineLevel="0" collapsed="false">
      <c r="A9141" s="6" t="n">
        <v>71730.0555</v>
      </c>
      <c r="B9141" s="6" t="n">
        <v>2.05054945054945</v>
      </c>
      <c r="C9141" s="6" t="n">
        <v>80</v>
      </c>
      <c r="D9141" s="6" t="n">
        <v>-1</v>
      </c>
      <c r="E9141" s="6" t="n">
        <v>2.04615384615385</v>
      </c>
      <c r="F9141" s="6" t="n">
        <v>0</v>
      </c>
      <c r="G9141" s="6" t="n">
        <v>0</v>
      </c>
      <c r="H9141" s="6" t="str">
        <f aca="false">IF(AND(A9141&gt;=Stimuli!$B$2,A9141&lt;=Stimuli!$C$2),Stimuli!$A$2,IF(AND(A9141&gt;=Stimuli!$B$3,A9141&lt;=Stimuli!$C$3),Stimuli!$A$3,IF(AND(A9141&gt;=Stimuli!$B$4,A9141&lt;=Stimuli!$C$4),Stimuli!$A$4,"")))</f>
        <v>02 e.l.f. - Power Grip Styling (30.03s)</v>
      </c>
      <c r="I9141" s="6" t="n">
        <f aca="false">(B9141-B9140)/((A9141-A9140)/1000)</f>
        <v>0.562637362637418</v>
      </c>
      <c r="J9141" s="6" t="n">
        <f aca="false">IF(OR(B9141&lt;Rules!$B$2,B9141&gt;Rules!$B$3,ABS(I9141)&gt;Rules!$B$4,OR(B9142&lt;Rules!$B$2,B9142&gt;Rules!$B$3,ABS(I9142)&gt;Rules!$B$4)),1,0)</f>
        <v>0</v>
      </c>
      <c r="K9141" s="6" t="str">
        <f aca="false">IF(F9141=1,COUNTIF($F$2:F9141,1),"")</f>
        <v/>
      </c>
    </row>
    <row r="9142" customFormat="false" ht="15" hidden="false" customHeight="false" outlineLevel="0" collapsed="false">
      <c r="A9142" s="6" t="n">
        <v>71737.868</v>
      </c>
      <c r="B9142" s="6" t="n">
        <v>2.04468864468865</v>
      </c>
      <c r="C9142" s="6" t="n">
        <v>80</v>
      </c>
      <c r="D9142" s="6" t="n">
        <v>-1</v>
      </c>
      <c r="E9142" s="6" t="n">
        <v>2.04615384615385</v>
      </c>
      <c r="F9142" s="6" t="n">
        <v>0</v>
      </c>
      <c r="G9142" s="6" t="n">
        <v>0</v>
      </c>
      <c r="H9142" s="6" t="str">
        <f aca="false">IF(AND(A9142&gt;=Stimuli!$B$2,A9142&lt;=Stimuli!$C$2),Stimuli!$A$2,IF(AND(A9142&gt;=Stimuli!$B$3,A9142&lt;=Stimuli!$C$3),Stimuli!$A$3,IF(AND(A9142&gt;=Stimuli!$B$4,A9142&lt;=Stimuli!$C$4),Stimuli!$A$4,"")))</f>
        <v>02 e.l.f. - Power Grip Styling (30.03s)</v>
      </c>
      <c r="I9142" s="6" t="n">
        <f aca="false">(B9142-B9141)/((A9142-A9141)/1000)</f>
        <v>-0.750183150183034</v>
      </c>
      <c r="J9142" s="6" t="n">
        <f aca="false">IF(OR(B9142&lt;Rules!$B$2,B9142&gt;Rules!$B$3,ABS(I9142)&gt;Rules!$B$4,OR(B9143&lt;Rules!$B$2,B9143&gt;Rules!$B$3,ABS(I9143)&gt;Rules!$B$4)),1,0)</f>
        <v>0</v>
      </c>
      <c r="K9142" s="6" t="str">
        <f aca="false">IF(F9142=1,COUNTIF($F$2:F9142,1),"")</f>
        <v/>
      </c>
    </row>
    <row r="9143" customFormat="false" ht="15" hidden="false" customHeight="false" outlineLevel="0" collapsed="false">
      <c r="A9143" s="6" t="n">
        <v>71745.6805</v>
      </c>
      <c r="B9143" s="6" t="n">
        <v>2.05054945054945</v>
      </c>
      <c r="C9143" s="6" t="n">
        <v>80</v>
      </c>
      <c r="D9143" s="6" t="n">
        <v>-1</v>
      </c>
      <c r="E9143" s="6" t="n">
        <v>2.04615384615385</v>
      </c>
      <c r="F9143" s="6" t="n">
        <v>0</v>
      </c>
      <c r="G9143" s="6" t="n">
        <v>0</v>
      </c>
      <c r="H9143" s="6" t="str">
        <f aca="false">IF(AND(A9143&gt;=Stimuli!$B$2,A9143&lt;=Stimuli!$C$2),Stimuli!$A$2,IF(AND(A9143&gt;=Stimuli!$B$3,A9143&lt;=Stimuli!$C$3),Stimuli!$A$3,IF(AND(A9143&gt;=Stimuli!$B$4,A9143&lt;=Stimuli!$C$4),Stimuli!$A$4,"")))</f>
        <v>02 e.l.f. - Power Grip Styling (30.03s)</v>
      </c>
      <c r="I9143" s="6" t="n">
        <f aca="false">(B9143-B9142)/((A9143-A9142)/1000)</f>
        <v>0.750183150183034</v>
      </c>
      <c r="J9143" s="6" t="n">
        <f aca="false">IF(OR(B9143&lt;Rules!$B$2,B9143&gt;Rules!$B$3,ABS(I9143)&gt;Rules!$B$4,OR(B9144&lt;Rules!$B$2,B9144&gt;Rules!$B$3,ABS(I9144)&gt;Rules!$B$4)),1,0)</f>
        <v>0</v>
      </c>
      <c r="K9143" s="6" t="str">
        <f aca="false">IF(F9143=1,COUNTIF($F$2:F9143,1),"")</f>
        <v/>
      </c>
    </row>
    <row r="9144" customFormat="false" ht="15" hidden="false" customHeight="false" outlineLevel="0" collapsed="false">
      <c r="A9144" s="6" t="n">
        <v>71753.493</v>
      </c>
      <c r="B9144" s="6" t="n">
        <v>2.04468864468865</v>
      </c>
      <c r="C9144" s="6" t="n">
        <v>80</v>
      </c>
      <c r="D9144" s="6" t="n">
        <v>-1</v>
      </c>
      <c r="E9144" s="6" t="n">
        <v>2.04615384615385</v>
      </c>
      <c r="F9144" s="6" t="n">
        <v>0</v>
      </c>
      <c r="G9144" s="6" t="n">
        <v>0</v>
      </c>
      <c r="H9144" s="6" t="str">
        <f aca="false">IF(AND(A9144&gt;=Stimuli!$B$2,A9144&lt;=Stimuli!$C$2),Stimuli!$A$2,IF(AND(A9144&gt;=Stimuli!$B$3,A9144&lt;=Stimuli!$C$3),Stimuli!$A$3,IF(AND(A9144&gt;=Stimuli!$B$4,A9144&lt;=Stimuli!$C$4),Stimuli!$A$4,"")))</f>
        <v>02 e.l.f. - Power Grip Styling (30.03s)</v>
      </c>
      <c r="I9144" s="6" t="n">
        <f aca="false">(B9144-B9143)/((A9144-A9143)/1000)</f>
        <v>-0.750183150183034</v>
      </c>
      <c r="J9144" s="6" t="n">
        <f aca="false">IF(OR(B9144&lt;Rules!$B$2,B9144&gt;Rules!$B$3,ABS(I9144)&gt;Rules!$B$4,OR(B9145&lt;Rules!$B$2,B9145&gt;Rules!$B$3,ABS(I9145)&gt;Rules!$B$4)),1,0)</f>
        <v>0</v>
      </c>
      <c r="K9144" s="6" t="str">
        <f aca="false">IF(F9144=1,COUNTIF($F$2:F9144,1),"")</f>
        <v/>
      </c>
    </row>
    <row r="9145" customFormat="false" ht="15" hidden="false" customHeight="false" outlineLevel="0" collapsed="false">
      <c r="A9145" s="6" t="n">
        <v>71761.3055</v>
      </c>
      <c r="B9145" s="6" t="n">
        <v>2.04908424908425</v>
      </c>
      <c r="C9145" s="6" t="n">
        <v>80</v>
      </c>
      <c r="D9145" s="6" t="n">
        <v>-1</v>
      </c>
      <c r="E9145" s="6" t="n">
        <v>2.04615384615385</v>
      </c>
      <c r="F9145" s="6" t="n">
        <v>0</v>
      </c>
      <c r="G9145" s="6" t="n">
        <v>0</v>
      </c>
      <c r="H9145" s="6" t="str">
        <f aca="false">IF(AND(A9145&gt;=Stimuli!$B$2,A9145&lt;=Stimuli!$C$2),Stimuli!$A$2,IF(AND(A9145&gt;=Stimuli!$B$3,A9145&lt;=Stimuli!$C$3),Stimuli!$A$3,IF(AND(A9145&gt;=Stimuli!$B$4,A9145&lt;=Stimuli!$C$4),Stimuli!$A$4,"")))</f>
        <v>02 e.l.f. - Power Grip Styling (30.03s)</v>
      </c>
      <c r="I9145" s="6" t="n">
        <f aca="false">(B9145-B9144)/((A9145-A9144)/1000)</f>
        <v>0.562637362637304</v>
      </c>
      <c r="J9145" s="6" t="n">
        <f aca="false">IF(OR(B9145&lt;Rules!$B$2,B9145&gt;Rules!$B$3,ABS(I9145)&gt;Rules!$B$4,OR(B9146&lt;Rules!$B$2,B9146&gt;Rules!$B$3,ABS(I9146)&gt;Rules!$B$4)),1,0)</f>
        <v>0</v>
      </c>
      <c r="K9145" s="6" t="str">
        <f aca="false">IF(F9145=1,COUNTIF($F$2:F9145,1),"")</f>
        <v/>
      </c>
    </row>
    <row r="9146" customFormat="false" ht="15" hidden="false" customHeight="false" outlineLevel="0" collapsed="false">
      <c r="A9146" s="6" t="n">
        <v>71769.118</v>
      </c>
      <c r="B9146" s="6" t="n">
        <v>2.04322344322344</v>
      </c>
      <c r="C9146" s="6" t="n">
        <v>80</v>
      </c>
      <c r="D9146" s="6" t="n">
        <v>-1</v>
      </c>
      <c r="E9146" s="6" t="n">
        <v>2.04615384615385</v>
      </c>
      <c r="F9146" s="6" t="n">
        <v>0</v>
      </c>
      <c r="G9146" s="6" t="n">
        <v>0</v>
      </c>
      <c r="H9146" s="6" t="str">
        <f aca="false">IF(AND(A9146&gt;=Stimuli!$B$2,A9146&lt;=Stimuli!$C$2),Stimuli!$A$2,IF(AND(A9146&gt;=Stimuli!$B$3,A9146&lt;=Stimuli!$C$3),Stimuli!$A$3,IF(AND(A9146&gt;=Stimuli!$B$4,A9146&lt;=Stimuli!$C$4),Stimuli!$A$4,"")))</f>
        <v>02 e.l.f. - Power Grip Styling (30.03s)</v>
      </c>
      <c r="I9146" s="6" t="n">
        <f aca="false">(B9146-B9145)/((A9146-A9145)/1000)</f>
        <v>-0.750183150183148</v>
      </c>
      <c r="J9146" s="6" t="n">
        <f aca="false">IF(OR(B9146&lt;Rules!$B$2,B9146&gt;Rules!$B$3,ABS(I9146)&gt;Rules!$B$4,OR(B9147&lt;Rules!$B$2,B9147&gt;Rules!$B$3,ABS(I9147)&gt;Rules!$B$4)),1,0)</f>
        <v>0</v>
      </c>
      <c r="K9146" s="6" t="str">
        <f aca="false">IF(F9146=1,COUNTIF($F$2:F9146,1),"")</f>
        <v/>
      </c>
    </row>
    <row r="9147" customFormat="false" ht="15" hidden="false" customHeight="false" outlineLevel="0" collapsed="false">
      <c r="A9147" s="6" t="n">
        <v>71776.9305</v>
      </c>
      <c r="B9147" s="6" t="n">
        <v>2.04908424908425</v>
      </c>
      <c r="C9147" s="6" t="n">
        <v>80</v>
      </c>
      <c r="D9147" s="6" t="n">
        <v>-1</v>
      </c>
      <c r="E9147" s="6" t="n">
        <v>2.04615384615385</v>
      </c>
      <c r="F9147" s="6" t="n">
        <v>0</v>
      </c>
      <c r="G9147" s="6" t="n">
        <v>0</v>
      </c>
      <c r="H9147" s="6" t="str">
        <f aca="false">IF(AND(A9147&gt;=Stimuli!$B$2,A9147&lt;=Stimuli!$C$2),Stimuli!$A$2,IF(AND(A9147&gt;=Stimuli!$B$3,A9147&lt;=Stimuli!$C$3),Stimuli!$A$3,IF(AND(A9147&gt;=Stimuli!$B$4,A9147&lt;=Stimuli!$C$4),Stimuli!$A$4,"")))</f>
        <v>02 e.l.f. - Power Grip Styling (30.03s)</v>
      </c>
      <c r="I9147" s="6" t="n">
        <f aca="false">(B9147-B9146)/((A9147-A9146)/1000)</f>
        <v>0.750183150183148</v>
      </c>
      <c r="J9147" s="6" t="n">
        <f aca="false">IF(OR(B9147&lt;Rules!$B$2,B9147&gt;Rules!$B$3,ABS(I9147)&gt;Rules!$B$4,OR(B9148&lt;Rules!$B$2,B9148&gt;Rules!$B$3,ABS(I9148)&gt;Rules!$B$4)),1,0)</f>
        <v>0</v>
      </c>
      <c r="K9147" s="6" t="str">
        <f aca="false">IF(F9147=1,COUNTIF($F$2:F9147,1),"")</f>
        <v/>
      </c>
    </row>
    <row r="9148" customFormat="false" ht="15" hidden="false" customHeight="false" outlineLevel="0" collapsed="false">
      <c r="A9148" s="6" t="n">
        <v>71784.743</v>
      </c>
      <c r="B9148" s="6" t="n">
        <v>2.04468864468865</v>
      </c>
      <c r="C9148" s="6" t="n">
        <v>80</v>
      </c>
      <c r="D9148" s="6" t="n">
        <v>-1</v>
      </c>
      <c r="E9148" s="6" t="n">
        <v>2.04615384615385</v>
      </c>
      <c r="F9148" s="6" t="n">
        <v>0</v>
      </c>
      <c r="G9148" s="6" t="n">
        <v>0</v>
      </c>
      <c r="H9148" s="6" t="str">
        <f aca="false">IF(AND(A9148&gt;=Stimuli!$B$2,A9148&lt;=Stimuli!$C$2),Stimuli!$A$2,IF(AND(A9148&gt;=Stimuli!$B$3,A9148&lt;=Stimuli!$C$3),Stimuli!$A$3,IF(AND(A9148&gt;=Stimuli!$B$4,A9148&lt;=Stimuli!$C$4),Stimuli!$A$4,"")))</f>
        <v>02 e.l.f. - Power Grip Styling (30.03s)</v>
      </c>
      <c r="I9148" s="6" t="n">
        <f aca="false">(B9148-B9147)/((A9148-A9147)/1000)</f>
        <v>-0.562637362637304</v>
      </c>
      <c r="J9148" s="6" t="n">
        <f aca="false">IF(OR(B9148&lt;Rules!$B$2,B9148&gt;Rules!$B$3,ABS(I9148)&gt;Rules!$B$4,OR(B9149&lt;Rules!$B$2,B9149&gt;Rules!$B$3,ABS(I9149)&gt;Rules!$B$4)),1,0)</f>
        <v>0</v>
      </c>
      <c r="K9148" s="6" t="str">
        <f aca="false">IF(F9148=1,COUNTIF($F$2:F9148,1),"")</f>
        <v/>
      </c>
    </row>
    <row r="9149" customFormat="false" ht="15" hidden="false" customHeight="false" outlineLevel="0" collapsed="false">
      <c r="A9149" s="6" t="n">
        <v>71792.5555</v>
      </c>
      <c r="B9149" s="6" t="n">
        <v>2.04761904761905</v>
      </c>
      <c r="C9149" s="6" t="n">
        <v>80</v>
      </c>
      <c r="D9149" s="6" t="n">
        <v>-1</v>
      </c>
      <c r="E9149" s="6" t="n">
        <v>2.04615384615385</v>
      </c>
      <c r="F9149" s="6" t="n">
        <v>0</v>
      </c>
      <c r="G9149" s="6" t="n">
        <v>0</v>
      </c>
      <c r="H9149" s="6" t="str">
        <f aca="false">IF(AND(A9149&gt;=Stimuli!$B$2,A9149&lt;=Stimuli!$C$2),Stimuli!$A$2,IF(AND(A9149&gt;=Stimuli!$B$3,A9149&lt;=Stimuli!$C$3),Stimuli!$A$3,IF(AND(A9149&gt;=Stimuli!$B$4,A9149&lt;=Stimuli!$C$4),Stimuli!$A$4,"")))</f>
        <v>02 e.l.f. - Power Grip Styling (30.03s)</v>
      </c>
      <c r="I9149" s="6" t="n">
        <f aca="false">(B9149-B9148)/((A9149-A9148)/1000)</f>
        <v>0.375091575091574</v>
      </c>
      <c r="J9149" s="6" t="n">
        <f aca="false">IF(OR(B9149&lt;Rules!$B$2,B9149&gt;Rules!$B$3,ABS(I9149)&gt;Rules!$B$4,OR(B9150&lt;Rules!$B$2,B9150&gt;Rules!$B$3,ABS(I9150)&gt;Rules!$B$4)),1,0)</f>
        <v>0</v>
      </c>
      <c r="K9149" s="6" t="str">
        <f aca="false">IF(F9149=1,COUNTIF($F$2:F9149,1),"")</f>
        <v/>
      </c>
    </row>
    <row r="9150" customFormat="false" ht="15" hidden="false" customHeight="false" outlineLevel="0" collapsed="false">
      <c r="A9150" s="6" t="n">
        <v>71800.368</v>
      </c>
      <c r="B9150" s="6" t="n">
        <v>2.04468864468865</v>
      </c>
      <c r="C9150" s="6" t="n">
        <v>80</v>
      </c>
      <c r="D9150" s="6" t="n">
        <v>-1</v>
      </c>
      <c r="E9150" s="6" t="n">
        <v>2.04615384615385</v>
      </c>
      <c r="F9150" s="6" t="n">
        <v>0</v>
      </c>
      <c r="G9150" s="6" t="n">
        <v>0</v>
      </c>
      <c r="H9150" s="6" t="str">
        <f aca="false">IF(AND(A9150&gt;=Stimuli!$B$2,A9150&lt;=Stimuli!$C$2),Stimuli!$A$2,IF(AND(A9150&gt;=Stimuli!$B$3,A9150&lt;=Stimuli!$C$3),Stimuli!$A$3,IF(AND(A9150&gt;=Stimuli!$B$4,A9150&lt;=Stimuli!$C$4),Stimuli!$A$4,"")))</f>
        <v>02 e.l.f. - Power Grip Styling (30.03s)</v>
      </c>
      <c r="I9150" s="6" t="n">
        <f aca="false">(B9150-B9149)/((A9150-A9149)/1000)</f>
        <v>-0.375091575091574</v>
      </c>
      <c r="J9150" s="6" t="n">
        <f aca="false">IF(OR(B9150&lt;Rules!$B$2,B9150&gt;Rules!$B$3,ABS(I9150)&gt;Rules!$B$4,OR(B9151&lt;Rules!$B$2,B9151&gt;Rules!$B$3,ABS(I9151)&gt;Rules!$B$4)),1,0)</f>
        <v>0</v>
      </c>
      <c r="K9150" s="6" t="str">
        <f aca="false">IF(F9150=1,COUNTIF($F$2:F9150,1),"")</f>
        <v/>
      </c>
    </row>
    <row r="9151" customFormat="false" ht="15" hidden="false" customHeight="false" outlineLevel="0" collapsed="false">
      <c r="A9151" s="6" t="n">
        <v>71808.1805</v>
      </c>
      <c r="B9151" s="6" t="n">
        <v>2.04615384615385</v>
      </c>
      <c r="C9151" s="6" t="n">
        <v>80</v>
      </c>
      <c r="D9151" s="6" t="n">
        <v>-1</v>
      </c>
      <c r="E9151" s="6" t="n">
        <v>2.04468864468864</v>
      </c>
      <c r="F9151" s="6" t="n">
        <v>0</v>
      </c>
      <c r="G9151" s="6" t="n">
        <v>0</v>
      </c>
      <c r="H9151" s="6" t="str">
        <f aca="false">IF(AND(A9151&gt;=Stimuli!$B$2,A9151&lt;=Stimuli!$C$2),Stimuli!$A$2,IF(AND(A9151&gt;=Stimuli!$B$3,A9151&lt;=Stimuli!$C$3),Stimuli!$A$3,IF(AND(A9151&gt;=Stimuli!$B$4,A9151&lt;=Stimuli!$C$4),Stimuli!$A$4,"")))</f>
        <v>02 e.l.f. - Power Grip Styling (30.03s)</v>
      </c>
      <c r="I9151" s="6" t="n">
        <f aca="false">(B9151-B9150)/((A9151-A9150)/1000)</f>
        <v>0.187545787545616</v>
      </c>
      <c r="J9151" s="6" t="n">
        <f aca="false">IF(OR(B9151&lt;Rules!$B$2,B9151&gt;Rules!$B$3,ABS(I9151)&gt;Rules!$B$4,OR(B9152&lt;Rules!$B$2,B9152&gt;Rules!$B$3,ABS(I9152)&gt;Rules!$B$4)),1,0)</f>
        <v>0</v>
      </c>
      <c r="K9151" s="6" t="str">
        <f aca="false">IF(F9151=1,COUNTIF($F$2:F9151,1),"")</f>
        <v/>
      </c>
    </row>
    <row r="9152" customFormat="false" ht="15" hidden="false" customHeight="false" outlineLevel="0" collapsed="false">
      <c r="A9152" s="6" t="n">
        <v>71815.993</v>
      </c>
      <c r="B9152" s="6" t="n">
        <v>2.04615384615385</v>
      </c>
      <c r="C9152" s="6" t="n">
        <v>80</v>
      </c>
      <c r="D9152" s="6" t="n">
        <v>-1</v>
      </c>
      <c r="E9152" s="6" t="n">
        <v>2.04468864468864</v>
      </c>
      <c r="F9152" s="6" t="n">
        <v>0</v>
      </c>
      <c r="G9152" s="6" t="n">
        <v>0</v>
      </c>
      <c r="H9152" s="6" t="str">
        <f aca="false">IF(AND(A9152&gt;=Stimuli!$B$2,A9152&lt;=Stimuli!$C$2),Stimuli!$A$2,IF(AND(A9152&gt;=Stimuli!$B$3,A9152&lt;=Stimuli!$C$3),Stimuli!$A$3,IF(AND(A9152&gt;=Stimuli!$B$4,A9152&lt;=Stimuli!$C$4),Stimuli!$A$4,"")))</f>
        <v>02 e.l.f. - Power Grip Styling (30.03s)</v>
      </c>
      <c r="I9152" s="6" t="n">
        <f aca="false">(B9152-B9151)/((A9152-A9151)/1000)</f>
        <v>0</v>
      </c>
      <c r="J9152" s="6" t="n">
        <f aca="false">IF(OR(B9152&lt;Rules!$B$2,B9152&gt;Rules!$B$3,ABS(I9152)&gt;Rules!$B$4,OR(B9153&lt;Rules!$B$2,B9153&gt;Rules!$B$3,ABS(I9153)&gt;Rules!$B$4)),1,0)</f>
        <v>0</v>
      </c>
      <c r="K9152" s="6" t="str">
        <f aca="false">IF(F9152=1,COUNTIF($F$2:F9152,1),"")</f>
        <v/>
      </c>
    </row>
    <row r="9153" customFormat="false" ht="15" hidden="false" customHeight="false" outlineLevel="0" collapsed="false">
      <c r="A9153" s="6" t="n">
        <v>71823.8055</v>
      </c>
      <c r="B9153" s="6" t="n">
        <v>2.04468864468865</v>
      </c>
      <c r="C9153" s="6" t="n">
        <v>80</v>
      </c>
      <c r="D9153" s="6" t="n">
        <v>742.1875</v>
      </c>
      <c r="E9153" s="6" t="n">
        <v>2.04468864468864</v>
      </c>
      <c r="F9153" s="6" t="n">
        <v>0</v>
      </c>
      <c r="G9153" s="6" t="n">
        <v>0</v>
      </c>
      <c r="H9153" s="6" t="str">
        <f aca="false">IF(AND(A9153&gt;=Stimuli!$B$2,A9153&lt;=Stimuli!$C$2),Stimuli!$A$2,IF(AND(A9153&gt;=Stimuli!$B$3,A9153&lt;=Stimuli!$C$3),Stimuli!$A$3,IF(AND(A9153&gt;=Stimuli!$B$4,A9153&lt;=Stimuli!$C$4),Stimuli!$A$4,"")))</f>
        <v>02 e.l.f. - Power Grip Styling (30.03s)</v>
      </c>
      <c r="I9153" s="6" t="n">
        <f aca="false">(B9153-B9152)/((A9153-A9152)/1000)</f>
        <v>-0.187545787545616</v>
      </c>
      <c r="J9153" s="6" t="n">
        <f aca="false">IF(OR(B9153&lt;Rules!$B$2,B9153&gt;Rules!$B$3,ABS(I9153)&gt;Rules!$B$4,OR(B9154&lt;Rules!$B$2,B9154&gt;Rules!$B$3,ABS(I9154)&gt;Rules!$B$4)),1,0)</f>
        <v>0</v>
      </c>
      <c r="K9153" s="6" t="str">
        <f aca="false">IF(F9153=1,COUNTIF($F$2:F9153,1),"")</f>
        <v/>
      </c>
    </row>
    <row r="9154" customFormat="false" ht="15" hidden="false" customHeight="false" outlineLevel="0" collapsed="false">
      <c r="A9154" s="6" t="n">
        <v>71831.618</v>
      </c>
      <c r="B9154" s="6" t="n">
        <v>2.04468864468865</v>
      </c>
      <c r="C9154" s="6" t="n">
        <v>80</v>
      </c>
      <c r="D9154" s="6" t="n">
        <v>-1</v>
      </c>
      <c r="E9154" s="6" t="n">
        <v>2.04468864468864</v>
      </c>
      <c r="F9154" s="6" t="n">
        <v>0</v>
      </c>
      <c r="G9154" s="6" t="n">
        <v>0</v>
      </c>
      <c r="H9154" s="6" t="str">
        <f aca="false">IF(AND(A9154&gt;=Stimuli!$B$2,A9154&lt;=Stimuli!$C$2),Stimuli!$A$2,IF(AND(A9154&gt;=Stimuli!$B$3,A9154&lt;=Stimuli!$C$3),Stimuli!$A$3,IF(AND(A9154&gt;=Stimuli!$B$4,A9154&lt;=Stimuli!$C$4),Stimuli!$A$4,"")))</f>
        <v>02 e.l.f. - Power Grip Styling (30.03s)</v>
      </c>
      <c r="I9154" s="6" t="n">
        <f aca="false">(B9154-B9153)/((A9154-A9153)/1000)</f>
        <v>0</v>
      </c>
      <c r="J9154" s="6" t="n">
        <f aca="false">IF(OR(B9154&lt;Rules!$B$2,B9154&gt;Rules!$B$3,ABS(I9154)&gt;Rules!$B$4,OR(B9155&lt;Rules!$B$2,B9155&gt;Rules!$B$3,ABS(I9155)&gt;Rules!$B$4)),1,0)</f>
        <v>0</v>
      </c>
      <c r="K9154" s="6" t="str">
        <f aca="false">IF(F9154=1,COUNTIF($F$2:F9154,1),"")</f>
        <v/>
      </c>
    </row>
    <row r="9155" customFormat="false" ht="15" hidden="false" customHeight="false" outlineLevel="0" collapsed="false">
      <c r="A9155" s="6" t="n">
        <v>71839.4305</v>
      </c>
      <c r="B9155" s="6" t="n">
        <v>2.04175824175824</v>
      </c>
      <c r="C9155" s="6" t="n">
        <v>80</v>
      </c>
      <c r="D9155" s="6" t="n">
        <v>-1</v>
      </c>
      <c r="E9155" s="6" t="n">
        <v>2.04468864468864</v>
      </c>
      <c r="F9155" s="6" t="n">
        <v>0</v>
      </c>
      <c r="G9155" s="6" t="n">
        <v>0</v>
      </c>
      <c r="H9155" s="6" t="str">
        <f aca="false">IF(AND(A9155&gt;=Stimuli!$B$2,A9155&lt;=Stimuli!$C$2),Stimuli!$A$2,IF(AND(A9155&gt;=Stimuli!$B$3,A9155&lt;=Stimuli!$C$3),Stimuli!$A$3,IF(AND(A9155&gt;=Stimuli!$B$4,A9155&lt;=Stimuli!$C$4),Stimuli!$A$4,"")))</f>
        <v>02 e.l.f. - Power Grip Styling (30.03s)</v>
      </c>
      <c r="I9155" s="6" t="n">
        <f aca="false">(B9155-B9154)/((A9155-A9154)/1000)</f>
        <v>-0.375091575091574</v>
      </c>
      <c r="J9155" s="6" t="n">
        <f aca="false">IF(OR(B9155&lt;Rules!$B$2,B9155&gt;Rules!$B$3,ABS(I9155)&gt;Rules!$B$4,OR(B9156&lt;Rules!$B$2,B9156&gt;Rules!$B$3,ABS(I9156)&gt;Rules!$B$4)),1,0)</f>
        <v>0</v>
      </c>
      <c r="K9155" s="6" t="str">
        <f aca="false">IF(F9155=1,COUNTIF($F$2:F9155,1),"")</f>
        <v/>
      </c>
    </row>
    <row r="9156" customFormat="false" ht="15" hidden="false" customHeight="false" outlineLevel="0" collapsed="false">
      <c r="A9156" s="6" t="n">
        <v>71847.243</v>
      </c>
      <c r="B9156" s="6" t="n">
        <v>2.04615384615385</v>
      </c>
      <c r="C9156" s="6" t="n">
        <v>80</v>
      </c>
      <c r="D9156" s="6" t="n">
        <v>-1</v>
      </c>
      <c r="E9156" s="6" t="n">
        <v>2.04468864468864</v>
      </c>
      <c r="F9156" s="6" t="n">
        <v>0</v>
      </c>
      <c r="G9156" s="6" t="n">
        <v>0</v>
      </c>
      <c r="H9156" s="6" t="str">
        <f aca="false">IF(AND(A9156&gt;=Stimuli!$B$2,A9156&lt;=Stimuli!$C$2),Stimuli!$A$2,IF(AND(A9156&gt;=Stimuli!$B$3,A9156&lt;=Stimuli!$C$3),Stimuli!$A$3,IF(AND(A9156&gt;=Stimuli!$B$4,A9156&lt;=Stimuli!$C$4),Stimuli!$A$4,"")))</f>
        <v>02 e.l.f. - Power Grip Styling (30.03s)</v>
      </c>
      <c r="I9156" s="6" t="n">
        <f aca="false">(B9156-B9155)/((A9156-A9155)/1000)</f>
        <v>0.56263736263719</v>
      </c>
      <c r="J9156" s="6" t="n">
        <f aca="false">IF(OR(B9156&lt;Rules!$B$2,B9156&gt;Rules!$B$3,ABS(I9156)&gt;Rules!$B$4,OR(B9157&lt;Rules!$B$2,B9157&gt;Rules!$B$3,ABS(I9157)&gt;Rules!$B$4)),1,0)</f>
        <v>0</v>
      </c>
      <c r="K9156" s="6" t="str">
        <f aca="false">IF(F9156=1,COUNTIF($F$2:F9156,1),"")</f>
        <v/>
      </c>
    </row>
    <row r="9157" customFormat="false" ht="15" hidden="false" customHeight="false" outlineLevel="0" collapsed="false">
      <c r="A9157" s="6" t="n">
        <v>71855.0555</v>
      </c>
      <c r="B9157" s="6" t="n">
        <v>2.04029304029304</v>
      </c>
      <c r="C9157" s="6" t="n">
        <v>80</v>
      </c>
      <c r="D9157" s="6" t="n">
        <v>-1</v>
      </c>
      <c r="E9157" s="6" t="n">
        <v>2.04468864468864</v>
      </c>
      <c r="F9157" s="6" t="n">
        <v>0</v>
      </c>
      <c r="G9157" s="6" t="n">
        <v>0</v>
      </c>
      <c r="H9157" s="6" t="str">
        <f aca="false">IF(AND(A9157&gt;=Stimuli!$B$2,A9157&lt;=Stimuli!$C$2),Stimuli!$A$2,IF(AND(A9157&gt;=Stimuli!$B$3,A9157&lt;=Stimuli!$C$3),Stimuli!$A$3,IF(AND(A9157&gt;=Stimuli!$B$4,A9157&lt;=Stimuli!$C$4),Stimuli!$A$4,"")))</f>
        <v>02 e.l.f. - Power Grip Styling (30.03s)</v>
      </c>
      <c r="I9157" s="6" t="n">
        <f aca="false">(B9157-B9156)/((A9157-A9156)/1000)</f>
        <v>-0.750183150183034</v>
      </c>
      <c r="J9157" s="6" t="n">
        <f aca="false">IF(OR(B9157&lt;Rules!$B$2,B9157&gt;Rules!$B$3,ABS(I9157)&gt;Rules!$B$4,OR(B9158&lt;Rules!$B$2,B9158&gt;Rules!$B$3,ABS(I9158)&gt;Rules!$B$4)),1,0)</f>
        <v>0</v>
      </c>
      <c r="K9157" s="6" t="str">
        <f aca="false">IF(F9157=1,COUNTIF($F$2:F9157,1),"")</f>
        <v/>
      </c>
    </row>
    <row r="9158" customFormat="false" ht="15" hidden="false" customHeight="false" outlineLevel="0" collapsed="false">
      <c r="A9158" s="6" t="n">
        <v>71862.868</v>
      </c>
      <c r="B9158" s="6" t="n">
        <v>2.04615384615385</v>
      </c>
      <c r="C9158" s="6" t="n">
        <v>80</v>
      </c>
      <c r="D9158" s="6" t="n">
        <v>-1</v>
      </c>
      <c r="E9158" s="6" t="n">
        <v>2.04468864468864</v>
      </c>
      <c r="F9158" s="6" t="n">
        <v>0</v>
      </c>
      <c r="G9158" s="6" t="n">
        <v>0</v>
      </c>
      <c r="H9158" s="6" t="str">
        <f aca="false">IF(AND(A9158&gt;=Stimuli!$B$2,A9158&lt;=Stimuli!$C$2),Stimuli!$A$2,IF(AND(A9158&gt;=Stimuli!$B$3,A9158&lt;=Stimuli!$C$3),Stimuli!$A$3,IF(AND(A9158&gt;=Stimuli!$B$4,A9158&lt;=Stimuli!$C$4),Stimuli!$A$4,"")))</f>
        <v>02 e.l.f. - Power Grip Styling (30.03s)</v>
      </c>
      <c r="I9158" s="6" t="n">
        <f aca="false">(B9158-B9157)/((A9158-A9157)/1000)</f>
        <v>0.750183150183034</v>
      </c>
      <c r="J9158" s="6" t="n">
        <f aca="false">IF(OR(B9158&lt;Rules!$B$2,B9158&gt;Rules!$B$3,ABS(I9158)&gt;Rules!$B$4,OR(B9159&lt;Rules!$B$2,B9159&gt;Rules!$B$3,ABS(I9159)&gt;Rules!$B$4)),1,0)</f>
        <v>0</v>
      </c>
      <c r="K9158" s="6" t="str">
        <f aca="false">IF(F9158=1,COUNTIF($F$2:F9158,1),"")</f>
        <v/>
      </c>
    </row>
    <row r="9159" customFormat="false" ht="15" hidden="false" customHeight="false" outlineLevel="0" collapsed="false">
      <c r="A9159" s="6" t="n">
        <v>71870.6805</v>
      </c>
      <c r="B9159" s="6" t="n">
        <v>2.04029304029304</v>
      </c>
      <c r="C9159" s="6" t="n">
        <v>80</v>
      </c>
      <c r="D9159" s="6" t="n">
        <v>-1</v>
      </c>
      <c r="E9159" s="6" t="n">
        <v>2.04322344322344</v>
      </c>
      <c r="F9159" s="6" t="n">
        <v>0</v>
      </c>
      <c r="G9159" s="6" t="n">
        <v>0</v>
      </c>
      <c r="H9159" s="6" t="str">
        <f aca="false">IF(AND(A9159&gt;=Stimuli!$B$2,A9159&lt;=Stimuli!$C$2),Stimuli!$A$2,IF(AND(A9159&gt;=Stimuli!$B$3,A9159&lt;=Stimuli!$C$3),Stimuli!$A$3,IF(AND(A9159&gt;=Stimuli!$B$4,A9159&lt;=Stimuli!$C$4),Stimuli!$A$4,"")))</f>
        <v>02 e.l.f. - Power Grip Styling (30.03s)</v>
      </c>
      <c r="I9159" s="6" t="n">
        <f aca="false">(B9159-B9158)/((A9159-A9158)/1000)</f>
        <v>-0.750183150183034</v>
      </c>
      <c r="J9159" s="6" t="n">
        <f aca="false">IF(OR(B9159&lt;Rules!$B$2,B9159&gt;Rules!$B$3,ABS(I9159)&gt;Rules!$B$4,OR(B9160&lt;Rules!$B$2,B9160&gt;Rules!$B$3,ABS(I9160)&gt;Rules!$B$4)),1,0)</f>
        <v>0</v>
      </c>
      <c r="K9159" s="6" t="str">
        <f aca="false">IF(F9159=1,COUNTIF($F$2:F9159,1),"")</f>
        <v/>
      </c>
    </row>
    <row r="9160" customFormat="false" ht="15" hidden="false" customHeight="false" outlineLevel="0" collapsed="false">
      <c r="A9160" s="6" t="n">
        <v>71878.493</v>
      </c>
      <c r="B9160" s="6" t="n">
        <v>2.04468864468865</v>
      </c>
      <c r="C9160" s="6" t="n">
        <v>80</v>
      </c>
      <c r="D9160" s="6" t="n">
        <v>-1</v>
      </c>
      <c r="E9160" s="6" t="n">
        <v>2.04322344322344</v>
      </c>
      <c r="F9160" s="6" t="n">
        <v>0</v>
      </c>
      <c r="G9160" s="6" t="n">
        <v>0</v>
      </c>
      <c r="H9160" s="6" t="str">
        <f aca="false">IF(AND(A9160&gt;=Stimuli!$B$2,A9160&lt;=Stimuli!$C$2),Stimuli!$A$2,IF(AND(A9160&gt;=Stimuli!$B$3,A9160&lt;=Stimuli!$C$3),Stimuli!$A$3,IF(AND(A9160&gt;=Stimuli!$B$4,A9160&lt;=Stimuli!$C$4),Stimuli!$A$4,"")))</f>
        <v>02 e.l.f. - Power Grip Styling (30.03s)</v>
      </c>
      <c r="I9160" s="6" t="n">
        <f aca="false">(B9160-B9159)/((A9160-A9159)/1000)</f>
        <v>0.562637362637418</v>
      </c>
      <c r="J9160" s="6" t="n">
        <f aca="false">IF(OR(B9160&lt;Rules!$B$2,B9160&gt;Rules!$B$3,ABS(I9160)&gt;Rules!$B$4,OR(B9161&lt;Rules!$B$2,B9161&gt;Rules!$B$3,ABS(I9161)&gt;Rules!$B$4)),1,0)</f>
        <v>0</v>
      </c>
      <c r="K9160" s="6" t="str">
        <f aca="false">IF(F9160=1,COUNTIF($F$2:F9160,1),"")</f>
        <v/>
      </c>
    </row>
    <row r="9161" customFormat="false" ht="15" hidden="false" customHeight="false" outlineLevel="0" collapsed="false">
      <c r="A9161" s="6" t="n">
        <v>71886.3055</v>
      </c>
      <c r="B9161" s="6" t="n">
        <v>2.03882783882784</v>
      </c>
      <c r="C9161" s="6" t="n">
        <v>80</v>
      </c>
      <c r="D9161" s="6" t="n">
        <v>-1</v>
      </c>
      <c r="E9161" s="6" t="n">
        <v>2.04322344322344</v>
      </c>
      <c r="F9161" s="6" t="n">
        <v>0</v>
      </c>
      <c r="G9161" s="6" t="n">
        <v>0</v>
      </c>
      <c r="H9161" s="6" t="str">
        <f aca="false">IF(AND(A9161&gt;=Stimuli!$B$2,A9161&lt;=Stimuli!$C$2),Stimuli!$A$2,IF(AND(A9161&gt;=Stimuli!$B$3,A9161&lt;=Stimuli!$C$3),Stimuli!$A$3,IF(AND(A9161&gt;=Stimuli!$B$4,A9161&lt;=Stimuli!$C$4),Stimuli!$A$4,"")))</f>
        <v>02 e.l.f. - Power Grip Styling (30.03s)</v>
      </c>
      <c r="I9161" s="6" t="n">
        <f aca="false">(B9161-B9160)/((A9161-A9160)/1000)</f>
        <v>-0.750183150183148</v>
      </c>
      <c r="J9161" s="6" t="n">
        <f aca="false">IF(OR(B9161&lt;Rules!$B$2,B9161&gt;Rules!$B$3,ABS(I9161)&gt;Rules!$B$4,OR(B9162&lt;Rules!$B$2,B9162&gt;Rules!$B$3,ABS(I9162)&gt;Rules!$B$4)),1,0)</f>
        <v>0</v>
      </c>
      <c r="K9161" s="6" t="str">
        <f aca="false">IF(F9161=1,COUNTIF($F$2:F9161,1),"")</f>
        <v/>
      </c>
    </row>
    <row r="9162" customFormat="false" ht="15" hidden="false" customHeight="false" outlineLevel="0" collapsed="false">
      <c r="A9162" s="6" t="n">
        <v>71894.118</v>
      </c>
      <c r="B9162" s="6" t="n">
        <v>2.04615384615385</v>
      </c>
      <c r="C9162" s="6" t="n">
        <v>80</v>
      </c>
      <c r="D9162" s="6" t="n">
        <v>-1</v>
      </c>
      <c r="E9162" s="6" t="n">
        <v>2.04322344322344</v>
      </c>
      <c r="F9162" s="6" t="n">
        <v>0</v>
      </c>
      <c r="G9162" s="6" t="n">
        <v>0</v>
      </c>
      <c r="H9162" s="6" t="str">
        <f aca="false">IF(AND(A9162&gt;=Stimuli!$B$2,A9162&lt;=Stimuli!$C$2),Stimuli!$A$2,IF(AND(A9162&gt;=Stimuli!$B$3,A9162&lt;=Stimuli!$C$3),Stimuli!$A$3,IF(AND(A9162&gt;=Stimuli!$B$4,A9162&lt;=Stimuli!$C$4),Stimuli!$A$4,"")))</f>
        <v>02 e.l.f. - Power Grip Styling (30.03s)</v>
      </c>
      <c r="I9162" s="6" t="n">
        <f aca="false">(B9162-B9161)/((A9162-A9161)/1000)</f>
        <v>0.937728937728764</v>
      </c>
      <c r="J9162" s="6" t="n">
        <f aca="false">IF(OR(B9162&lt;Rules!$B$2,B9162&gt;Rules!$B$3,ABS(I9162)&gt;Rules!$B$4,OR(B9163&lt;Rules!$B$2,B9163&gt;Rules!$B$3,ABS(I9163)&gt;Rules!$B$4)),1,0)</f>
        <v>0</v>
      </c>
      <c r="K9162" s="6" t="str">
        <f aca="false">IF(F9162=1,COUNTIF($F$2:F9162,1),"")</f>
        <v/>
      </c>
    </row>
    <row r="9163" customFormat="false" ht="15" hidden="false" customHeight="false" outlineLevel="0" collapsed="false">
      <c r="A9163" s="6" t="n">
        <v>71901.9305</v>
      </c>
      <c r="B9163" s="6" t="n">
        <v>2.04029304029304</v>
      </c>
      <c r="C9163" s="6" t="n">
        <v>80</v>
      </c>
      <c r="D9163" s="6" t="n">
        <v>-1</v>
      </c>
      <c r="E9163" s="6" t="n">
        <v>2.04322344322344</v>
      </c>
      <c r="F9163" s="6" t="n">
        <v>0</v>
      </c>
      <c r="G9163" s="6" t="n">
        <v>0</v>
      </c>
      <c r="H9163" s="6" t="str">
        <f aca="false">IF(AND(A9163&gt;=Stimuli!$B$2,A9163&lt;=Stimuli!$C$2),Stimuli!$A$2,IF(AND(A9163&gt;=Stimuli!$B$3,A9163&lt;=Stimuli!$C$3),Stimuli!$A$3,IF(AND(A9163&gt;=Stimuli!$B$4,A9163&lt;=Stimuli!$C$4),Stimuli!$A$4,"")))</f>
        <v>02 e.l.f. - Power Grip Styling (30.03s)</v>
      </c>
      <c r="I9163" s="6" t="n">
        <f aca="false">(B9163-B9162)/((A9163-A9162)/1000)</f>
        <v>-0.750183150183034</v>
      </c>
      <c r="J9163" s="6" t="n">
        <f aca="false">IF(OR(B9163&lt;Rules!$B$2,B9163&gt;Rules!$B$3,ABS(I9163)&gt;Rules!$B$4,OR(B9164&lt;Rules!$B$2,B9164&gt;Rules!$B$3,ABS(I9164)&gt;Rules!$B$4)),1,0)</f>
        <v>0</v>
      </c>
      <c r="K9163" s="6" t="str">
        <f aca="false">IF(F9163=1,COUNTIF($F$2:F9163,1),"")</f>
        <v/>
      </c>
    </row>
    <row r="9164" customFormat="false" ht="15" hidden="false" customHeight="false" outlineLevel="0" collapsed="false">
      <c r="A9164" s="6" t="n">
        <v>71909.743</v>
      </c>
      <c r="B9164" s="6" t="n">
        <v>2.04322344322344</v>
      </c>
      <c r="C9164" s="6" t="n">
        <v>80</v>
      </c>
      <c r="D9164" s="6" t="n">
        <v>-1</v>
      </c>
      <c r="E9164" s="6" t="n">
        <v>2.04322344322344</v>
      </c>
      <c r="F9164" s="6" t="n">
        <v>0</v>
      </c>
      <c r="G9164" s="6" t="n">
        <v>0</v>
      </c>
      <c r="H9164" s="6" t="str">
        <f aca="false">IF(AND(A9164&gt;=Stimuli!$B$2,A9164&lt;=Stimuli!$C$2),Stimuli!$A$2,IF(AND(A9164&gt;=Stimuli!$B$3,A9164&lt;=Stimuli!$C$3),Stimuli!$A$3,IF(AND(A9164&gt;=Stimuli!$B$4,A9164&lt;=Stimuli!$C$4),Stimuli!$A$4,"")))</f>
        <v>02 e.l.f. - Power Grip Styling (30.03s)</v>
      </c>
      <c r="I9164" s="6" t="n">
        <f aca="false">(B9164-B9163)/((A9164-A9163)/1000)</f>
        <v>0.375091575091574</v>
      </c>
      <c r="J9164" s="6" t="n">
        <f aca="false">IF(OR(B9164&lt;Rules!$B$2,B9164&gt;Rules!$B$3,ABS(I9164)&gt;Rules!$B$4,OR(B9165&lt;Rules!$B$2,B9165&gt;Rules!$B$3,ABS(I9165)&gt;Rules!$B$4)),1,0)</f>
        <v>0</v>
      </c>
      <c r="K9164" s="6" t="str">
        <f aca="false">IF(F9164=1,COUNTIF($F$2:F9164,1),"")</f>
        <v/>
      </c>
    </row>
    <row r="9165" customFormat="false" ht="15" hidden="false" customHeight="false" outlineLevel="0" collapsed="false">
      <c r="A9165" s="6" t="n">
        <v>71917.5555</v>
      </c>
      <c r="B9165" s="6" t="n">
        <v>2.04029304029304</v>
      </c>
      <c r="C9165" s="6" t="n">
        <v>80</v>
      </c>
      <c r="D9165" s="6" t="n">
        <v>-1</v>
      </c>
      <c r="E9165" s="6" t="n">
        <v>2.04322344322344</v>
      </c>
      <c r="F9165" s="6" t="n">
        <v>0</v>
      </c>
      <c r="G9165" s="6" t="n">
        <v>0</v>
      </c>
      <c r="H9165" s="6" t="str">
        <f aca="false">IF(AND(A9165&gt;=Stimuli!$B$2,A9165&lt;=Stimuli!$C$2),Stimuli!$A$2,IF(AND(A9165&gt;=Stimuli!$B$3,A9165&lt;=Stimuli!$C$3),Stimuli!$A$3,IF(AND(A9165&gt;=Stimuli!$B$4,A9165&lt;=Stimuli!$C$4),Stimuli!$A$4,"")))</f>
        <v>02 e.l.f. - Power Grip Styling (30.03s)</v>
      </c>
      <c r="I9165" s="6" t="n">
        <f aca="false">(B9165-B9164)/((A9165-A9164)/1000)</f>
        <v>-0.375091575091574</v>
      </c>
      <c r="J9165" s="6" t="n">
        <f aca="false">IF(OR(B9165&lt;Rules!$B$2,B9165&gt;Rules!$B$3,ABS(I9165)&gt;Rules!$B$4,OR(B9166&lt;Rules!$B$2,B9166&gt;Rules!$B$3,ABS(I9166)&gt;Rules!$B$4)),1,0)</f>
        <v>0</v>
      </c>
      <c r="K9165" s="6" t="str">
        <f aca="false">IF(F9165=1,COUNTIF($F$2:F9165,1),"")</f>
        <v/>
      </c>
    </row>
    <row r="9166" customFormat="false" ht="15" hidden="false" customHeight="false" outlineLevel="0" collapsed="false">
      <c r="A9166" s="6" t="n">
        <v>71925.368</v>
      </c>
      <c r="B9166" s="6" t="n">
        <v>2.04322344322344</v>
      </c>
      <c r="C9166" s="6" t="n">
        <v>80</v>
      </c>
      <c r="D9166" s="6" t="n">
        <v>-1</v>
      </c>
      <c r="E9166" s="6" t="n">
        <v>2.04175824175824</v>
      </c>
      <c r="F9166" s="6" t="n">
        <v>0</v>
      </c>
      <c r="G9166" s="6" t="n">
        <v>0</v>
      </c>
      <c r="H9166" s="6" t="str">
        <f aca="false">IF(AND(A9166&gt;=Stimuli!$B$2,A9166&lt;=Stimuli!$C$2),Stimuli!$A$2,IF(AND(A9166&gt;=Stimuli!$B$3,A9166&lt;=Stimuli!$C$3),Stimuli!$A$3,IF(AND(A9166&gt;=Stimuli!$B$4,A9166&lt;=Stimuli!$C$4),Stimuli!$A$4,"")))</f>
        <v>02 e.l.f. - Power Grip Styling (30.03s)</v>
      </c>
      <c r="I9166" s="6" t="n">
        <f aca="false">(B9166-B9165)/((A9166-A9165)/1000)</f>
        <v>0.375091575091574</v>
      </c>
      <c r="J9166" s="6" t="n">
        <f aca="false">IF(OR(B9166&lt;Rules!$B$2,B9166&gt;Rules!$B$3,ABS(I9166)&gt;Rules!$B$4,OR(B9167&lt;Rules!$B$2,B9167&gt;Rules!$B$3,ABS(I9167)&gt;Rules!$B$4)),1,0)</f>
        <v>0</v>
      </c>
      <c r="K9166" s="6" t="str">
        <f aca="false">IF(F9166=1,COUNTIF($F$2:F9166,1),"")</f>
        <v/>
      </c>
    </row>
    <row r="9167" customFormat="false" ht="15" hidden="false" customHeight="false" outlineLevel="0" collapsed="false">
      <c r="A9167" s="6" t="n">
        <v>71933.1805</v>
      </c>
      <c r="B9167" s="6" t="n">
        <v>2.04029304029304</v>
      </c>
      <c r="C9167" s="6" t="n">
        <v>80</v>
      </c>
      <c r="D9167" s="6" t="n">
        <v>-1</v>
      </c>
      <c r="E9167" s="6" t="n">
        <v>2.04175824175824</v>
      </c>
      <c r="F9167" s="6" t="n">
        <v>0</v>
      </c>
      <c r="G9167" s="6" t="n">
        <v>0</v>
      </c>
      <c r="H9167" s="6" t="str">
        <f aca="false">IF(AND(A9167&gt;=Stimuli!$B$2,A9167&lt;=Stimuli!$C$2),Stimuli!$A$2,IF(AND(A9167&gt;=Stimuli!$B$3,A9167&lt;=Stimuli!$C$3),Stimuli!$A$3,IF(AND(A9167&gt;=Stimuli!$B$4,A9167&lt;=Stimuli!$C$4),Stimuli!$A$4,"")))</f>
        <v>02 e.l.f. - Power Grip Styling (30.03s)</v>
      </c>
      <c r="I9167" s="6" t="n">
        <f aca="false">(B9167-B9166)/((A9167-A9166)/1000)</f>
        <v>-0.375091575091574</v>
      </c>
      <c r="J9167" s="6" t="n">
        <f aca="false">IF(OR(B9167&lt;Rules!$B$2,B9167&gt;Rules!$B$3,ABS(I9167)&gt;Rules!$B$4,OR(B9168&lt;Rules!$B$2,B9168&gt;Rules!$B$3,ABS(I9168)&gt;Rules!$B$4)),1,0)</f>
        <v>0</v>
      </c>
      <c r="K9167" s="6" t="str">
        <f aca="false">IF(F9167=1,COUNTIF($F$2:F9167,1),"")</f>
        <v/>
      </c>
    </row>
    <row r="9168" customFormat="false" ht="15" hidden="false" customHeight="false" outlineLevel="0" collapsed="false">
      <c r="A9168" s="6" t="n">
        <v>71940.993</v>
      </c>
      <c r="B9168" s="6" t="n">
        <v>2.04175824175824</v>
      </c>
      <c r="C9168" s="6" t="n">
        <v>80</v>
      </c>
      <c r="D9168" s="6" t="n">
        <v>-1</v>
      </c>
      <c r="E9168" s="6" t="n">
        <v>2.04175824175824</v>
      </c>
      <c r="F9168" s="6" t="n">
        <v>0</v>
      </c>
      <c r="G9168" s="6" t="n">
        <v>0</v>
      </c>
      <c r="H9168" s="6" t="str">
        <f aca="false">IF(AND(A9168&gt;=Stimuli!$B$2,A9168&lt;=Stimuli!$C$2),Stimuli!$A$2,IF(AND(A9168&gt;=Stimuli!$B$3,A9168&lt;=Stimuli!$C$3),Stimuli!$A$3,IF(AND(A9168&gt;=Stimuli!$B$4,A9168&lt;=Stimuli!$C$4),Stimuli!$A$4,"")))</f>
        <v>02 e.l.f. - Power Grip Styling (30.03s)</v>
      </c>
      <c r="I9168" s="6" t="n">
        <f aca="false">(B9168-B9167)/((A9168-A9167)/1000)</f>
        <v>0.187545787545844</v>
      </c>
      <c r="J9168" s="6" t="n">
        <f aca="false">IF(OR(B9168&lt;Rules!$B$2,B9168&gt;Rules!$B$3,ABS(I9168)&gt;Rules!$B$4,OR(B9169&lt;Rules!$B$2,B9169&gt;Rules!$B$3,ABS(I9169)&gt;Rules!$B$4)),1,0)</f>
        <v>0</v>
      </c>
      <c r="K9168" s="6" t="str">
        <f aca="false">IF(F9168=1,COUNTIF($F$2:F9168,1),"")</f>
        <v/>
      </c>
    </row>
    <row r="9169" customFormat="false" ht="15" hidden="false" customHeight="false" outlineLevel="0" collapsed="false">
      <c r="A9169" s="6" t="n">
        <v>71948.8055</v>
      </c>
      <c r="B9169" s="6" t="n">
        <v>2.04175824175824</v>
      </c>
      <c r="C9169" s="6" t="n">
        <v>80</v>
      </c>
      <c r="D9169" s="6" t="n">
        <v>-1</v>
      </c>
      <c r="E9169" s="6" t="n">
        <v>2.04175824175824</v>
      </c>
      <c r="F9169" s="6" t="n">
        <v>0</v>
      </c>
      <c r="G9169" s="6" t="n">
        <v>0</v>
      </c>
      <c r="H9169" s="6" t="str">
        <f aca="false">IF(AND(A9169&gt;=Stimuli!$B$2,A9169&lt;=Stimuli!$C$2),Stimuli!$A$2,IF(AND(A9169&gt;=Stimuli!$B$3,A9169&lt;=Stimuli!$C$3),Stimuli!$A$3,IF(AND(A9169&gt;=Stimuli!$B$4,A9169&lt;=Stimuli!$C$4),Stimuli!$A$4,"")))</f>
        <v>02 e.l.f. - Power Grip Styling (30.03s)</v>
      </c>
      <c r="I9169" s="6" t="n">
        <f aca="false">(B9169-B9168)/((A9169-A9168)/1000)</f>
        <v>0</v>
      </c>
      <c r="J9169" s="6" t="n">
        <f aca="false">IF(OR(B9169&lt;Rules!$B$2,B9169&gt;Rules!$B$3,ABS(I9169)&gt;Rules!$B$4,OR(B9170&lt;Rules!$B$2,B9170&gt;Rules!$B$3,ABS(I9170)&gt;Rules!$B$4)),1,0)</f>
        <v>0</v>
      </c>
      <c r="K9169" s="6" t="str">
        <f aca="false">IF(F9169=1,COUNTIF($F$2:F9169,1),"")</f>
        <v/>
      </c>
    </row>
    <row r="9170" customFormat="false" ht="15" hidden="false" customHeight="false" outlineLevel="0" collapsed="false">
      <c r="A9170" s="6" t="n">
        <v>71956.618</v>
      </c>
      <c r="B9170" s="6" t="n">
        <v>2.04029304029304</v>
      </c>
      <c r="C9170" s="6" t="n">
        <v>80</v>
      </c>
      <c r="D9170" s="6" t="n">
        <v>-1</v>
      </c>
      <c r="E9170" s="6" t="n">
        <v>2.04175824175824</v>
      </c>
      <c r="F9170" s="6" t="n">
        <v>0</v>
      </c>
      <c r="G9170" s="6" t="n">
        <v>0</v>
      </c>
      <c r="H9170" s="6" t="str">
        <f aca="false">IF(AND(A9170&gt;=Stimuli!$B$2,A9170&lt;=Stimuli!$C$2),Stimuli!$A$2,IF(AND(A9170&gt;=Stimuli!$B$3,A9170&lt;=Stimuli!$C$3),Stimuli!$A$3,IF(AND(A9170&gt;=Stimuli!$B$4,A9170&lt;=Stimuli!$C$4),Stimuli!$A$4,"")))</f>
        <v>02 e.l.f. - Power Grip Styling (30.03s)</v>
      </c>
      <c r="I9170" s="6" t="n">
        <f aca="false">(B9170-B9169)/((A9170-A9169)/1000)</f>
        <v>-0.187545787545844</v>
      </c>
      <c r="J9170" s="6" t="n">
        <f aca="false">IF(OR(B9170&lt;Rules!$B$2,B9170&gt;Rules!$B$3,ABS(I9170)&gt;Rules!$B$4,OR(B9171&lt;Rules!$B$2,B9171&gt;Rules!$B$3,ABS(I9171)&gt;Rules!$B$4)),1,0)</f>
        <v>0</v>
      </c>
      <c r="K9170" s="6" t="str">
        <f aca="false">IF(F9170=1,COUNTIF($F$2:F9170,1),"")</f>
        <v/>
      </c>
    </row>
    <row r="9171" customFormat="false" ht="15" hidden="false" customHeight="false" outlineLevel="0" collapsed="false">
      <c r="A9171" s="6" t="n">
        <v>71964.4305</v>
      </c>
      <c r="B9171" s="6" t="n">
        <v>2.04322344322344</v>
      </c>
      <c r="C9171" s="6" t="n">
        <v>80</v>
      </c>
      <c r="D9171" s="6" t="n">
        <v>-1</v>
      </c>
      <c r="E9171" s="6" t="n">
        <v>2.04175824175824</v>
      </c>
      <c r="F9171" s="6" t="n">
        <v>0</v>
      </c>
      <c r="G9171" s="6" t="n">
        <v>0</v>
      </c>
      <c r="H9171" s="6" t="str">
        <f aca="false">IF(AND(A9171&gt;=Stimuli!$B$2,A9171&lt;=Stimuli!$C$2),Stimuli!$A$2,IF(AND(A9171&gt;=Stimuli!$B$3,A9171&lt;=Stimuli!$C$3),Stimuli!$A$3,IF(AND(A9171&gt;=Stimuli!$B$4,A9171&lt;=Stimuli!$C$4),Stimuli!$A$4,"")))</f>
        <v>02 e.l.f. - Power Grip Styling (30.03s)</v>
      </c>
      <c r="I9171" s="6" t="n">
        <f aca="false">(B9171-B9170)/((A9171-A9170)/1000)</f>
        <v>0.375091575091574</v>
      </c>
      <c r="J9171" s="6" t="n">
        <f aca="false">IF(OR(B9171&lt;Rules!$B$2,B9171&gt;Rules!$B$3,ABS(I9171)&gt;Rules!$B$4,OR(B9172&lt;Rules!$B$2,B9172&gt;Rules!$B$3,ABS(I9172)&gt;Rules!$B$4)),1,0)</f>
        <v>0</v>
      </c>
      <c r="K9171" s="6" t="str">
        <f aca="false">IF(F9171=1,COUNTIF($F$2:F9171,1),"")</f>
        <v/>
      </c>
    </row>
    <row r="9172" customFormat="false" ht="15" hidden="false" customHeight="false" outlineLevel="0" collapsed="false">
      <c r="A9172" s="6" t="n">
        <v>71972.243</v>
      </c>
      <c r="B9172" s="6" t="n">
        <v>2.04029304029304</v>
      </c>
      <c r="C9172" s="6" t="n">
        <v>80</v>
      </c>
      <c r="D9172" s="6" t="n">
        <v>-1</v>
      </c>
      <c r="E9172" s="6" t="n">
        <v>2.04175824175824</v>
      </c>
      <c r="F9172" s="6" t="n">
        <v>0</v>
      </c>
      <c r="G9172" s="6" t="n">
        <v>0</v>
      </c>
      <c r="H9172" s="6" t="str">
        <f aca="false">IF(AND(A9172&gt;=Stimuli!$B$2,A9172&lt;=Stimuli!$C$2),Stimuli!$A$2,IF(AND(A9172&gt;=Stimuli!$B$3,A9172&lt;=Stimuli!$C$3),Stimuli!$A$3,IF(AND(A9172&gt;=Stimuli!$B$4,A9172&lt;=Stimuli!$C$4),Stimuli!$A$4,"")))</f>
        <v>02 e.l.f. - Power Grip Styling (30.03s)</v>
      </c>
      <c r="I9172" s="6" t="n">
        <f aca="false">(B9172-B9171)/((A9172-A9171)/1000)</f>
        <v>-0.375091575091574</v>
      </c>
      <c r="J9172" s="6" t="n">
        <f aca="false">IF(OR(B9172&lt;Rules!$B$2,B9172&gt;Rules!$B$3,ABS(I9172)&gt;Rules!$B$4,OR(B9173&lt;Rules!$B$2,B9173&gt;Rules!$B$3,ABS(I9173)&gt;Rules!$B$4)),1,0)</f>
        <v>0</v>
      </c>
      <c r="K9172" s="6" t="str">
        <f aca="false">IF(F9172=1,COUNTIF($F$2:F9172,1),"")</f>
        <v/>
      </c>
    </row>
    <row r="9173" customFormat="false" ht="15" hidden="false" customHeight="false" outlineLevel="0" collapsed="false">
      <c r="A9173" s="6" t="n">
        <v>71980.0555</v>
      </c>
      <c r="B9173" s="6" t="n">
        <v>2.04322344322344</v>
      </c>
      <c r="C9173" s="6" t="n">
        <v>80</v>
      </c>
      <c r="D9173" s="6" t="n">
        <v>-1</v>
      </c>
      <c r="E9173" s="6" t="n">
        <v>2.04175824175824</v>
      </c>
      <c r="F9173" s="6" t="n">
        <v>0</v>
      </c>
      <c r="G9173" s="6" t="n">
        <v>0</v>
      </c>
      <c r="H9173" s="6" t="str">
        <f aca="false">IF(AND(A9173&gt;=Stimuli!$B$2,A9173&lt;=Stimuli!$C$2),Stimuli!$A$2,IF(AND(A9173&gt;=Stimuli!$B$3,A9173&lt;=Stimuli!$C$3),Stimuli!$A$3,IF(AND(A9173&gt;=Stimuli!$B$4,A9173&lt;=Stimuli!$C$4),Stimuli!$A$4,"")))</f>
        <v>02 e.l.f. - Power Grip Styling (30.03s)</v>
      </c>
      <c r="I9173" s="6" t="n">
        <f aca="false">(B9173-B9172)/((A9173-A9172)/1000)</f>
        <v>0.375091575091574</v>
      </c>
      <c r="J9173" s="6" t="n">
        <f aca="false">IF(OR(B9173&lt;Rules!$B$2,B9173&gt;Rules!$B$3,ABS(I9173)&gt;Rules!$B$4,OR(B9174&lt;Rules!$B$2,B9174&gt;Rules!$B$3,ABS(I9174)&gt;Rules!$B$4)),1,0)</f>
        <v>0</v>
      </c>
      <c r="K9173" s="6" t="str">
        <f aca="false">IF(F9173=1,COUNTIF($F$2:F9173,1),"")</f>
        <v/>
      </c>
    </row>
    <row r="9174" customFormat="false" ht="15" hidden="false" customHeight="false" outlineLevel="0" collapsed="false">
      <c r="A9174" s="6" t="n">
        <v>71987.868</v>
      </c>
      <c r="B9174" s="6" t="n">
        <v>2.03882783882784</v>
      </c>
      <c r="C9174" s="6" t="n">
        <v>80</v>
      </c>
      <c r="D9174" s="6" t="n">
        <v>-1</v>
      </c>
      <c r="E9174" s="6" t="n">
        <v>2.04029304029304</v>
      </c>
      <c r="F9174" s="6" t="n">
        <v>0</v>
      </c>
      <c r="G9174" s="6" t="n">
        <v>0</v>
      </c>
      <c r="H9174" s="6" t="str">
        <f aca="false">IF(AND(A9174&gt;=Stimuli!$B$2,A9174&lt;=Stimuli!$C$2),Stimuli!$A$2,IF(AND(A9174&gt;=Stimuli!$B$3,A9174&lt;=Stimuli!$C$3),Stimuli!$A$3,IF(AND(A9174&gt;=Stimuli!$B$4,A9174&lt;=Stimuli!$C$4),Stimuli!$A$4,"")))</f>
        <v>02 e.l.f. - Power Grip Styling (30.03s)</v>
      </c>
      <c r="I9174" s="6" t="n">
        <f aca="false">(B9174-B9173)/((A9174-A9173)/1000)</f>
        <v>-0.562637362637304</v>
      </c>
      <c r="J9174" s="6" t="n">
        <f aca="false">IF(OR(B9174&lt;Rules!$B$2,B9174&gt;Rules!$B$3,ABS(I9174)&gt;Rules!$B$4,OR(B9175&lt;Rules!$B$2,B9175&gt;Rules!$B$3,ABS(I9175)&gt;Rules!$B$4)),1,0)</f>
        <v>0</v>
      </c>
      <c r="K9174" s="6" t="str">
        <f aca="false">IF(F9174=1,COUNTIF($F$2:F9174,1),"")</f>
        <v/>
      </c>
    </row>
    <row r="9175" customFormat="false" ht="15" hidden="false" customHeight="false" outlineLevel="0" collapsed="false">
      <c r="A9175" s="6" t="n">
        <v>71995.6805</v>
      </c>
      <c r="B9175" s="6" t="n">
        <v>2.04468864468865</v>
      </c>
      <c r="C9175" s="6" t="n">
        <v>80</v>
      </c>
      <c r="D9175" s="6" t="n">
        <v>-1</v>
      </c>
      <c r="E9175" s="6" t="n">
        <v>2.04029304029304</v>
      </c>
      <c r="F9175" s="6" t="n">
        <v>0</v>
      </c>
      <c r="G9175" s="6" t="n">
        <v>0</v>
      </c>
      <c r="H9175" s="6" t="str">
        <f aca="false">IF(AND(A9175&gt;=Stimuli!$B$2,A9175&lt;=Stimuli!$C$2),Stimuli!$A$2,IF(AND(A9175&gt;=Stimuli!$B$3,A9175&lt;=Stimuli!$C$3),Stimuli!$A$3,IF(AND(A9175&gt;=Stimuli!$B$4,A9175&lt;=Stimuli!$C$4),Stimuli!$A$4,"")))</f>
        <v>02 e.l.f. - Power Grip Styling (30.03s)</v>
      </c>
      <c r="I9175" s="6" t="n">
        <f aca="false">(B9175-B9174)/((A9175-A9174)/1000)</f>
        <v>0.750183150183148</v>
      </c>
      <c r="J9175" s="6" t="n">
        <f aca="false">IF(OR(B9175&lt;Rules!$B$2,B9175&gt;Rules!$B$3,ABS(I9175)&gt;Rules!$B$4,OR(B9176&lt;Rules!$B$2,B9176&gt;Rules!$B$3,ABS(I9176)&gt;Rules!$B$4)),1,0)</f>
        <v>0</v>
      </c>
      <c r="K9175" s="6" t="str">
        <f aca="false">IF(F9175=1,COUNTIF($F$2:F9175,1),"")</f>
        <v/>
      </c>
    </row>
    <row r="9176" customFormat="false" ht="15" hidden="false" customHeight="false" outlineLevel="0" collapsed="false">
      <c r="A9176" s="6" t="n">
        <v>72003.493</v>
      </c>
      <c r="B9176" s="6" t="n">
        <v>2.03736263736264</v>
      </c>
      <c r="C9176" s="6" t="n">
        <v>80</v>
      </c>
      <c r="D9176" s="6" t="n">
        <v>-1</v>
      </c>
      <c r="E9176" s="6" t="n">
        <v>2.04029304029304</v>
      </c>
      <c r="F9176" s="6" t="n">
        <v>0</v>
      </c>
      <c r="G9176" s="6" t="n">
        <v>0</v>
      </c>
      <c r="H9176" s="6" t="str">
        <f aca="false">IF(AND(A9176&gt;=Stimuli!$B$2,A9176&lt;=Stimuli!$C$2),Stimuli!$A$2,IF(AND(A9176&gt;=Stimuli!$B$3,A9176&lt;=Stimuli!$C$3),Stimuli!$A$3,IF(AND(A9176&gt;=Stimuli!$B$4,A9176&lt;=Stimuli!$C$4),Stimuli!$A$4,"")))</f>
        <v>02 e.l.f. - Power Grip Styling (30.03s)</v>
      </c>
      <c r="I9176" s="6" t="n">
        <f aca="false">(B9176-B9175)/((A9176-A9175)/1000)</f>
        <v>-0.937728937729048</v>
      </c>
      <c r="J9176" s="6" t="n">
        <f aca="false">IF(OR(B9176&lt;Rules!$B$2,B9176&gt;Rules!$B$3,ABS(I9176)&gt;Rules!$B$4,OR(B9177&lt;Rules!$B$2,B9177&gt;Rules!$B$3,ABS(I9177)&gt;Rules!$B$4)),1,0)</f>
        <v>0</v>
      </c>
      <c r="K9176" s="6" t="str">
        <f aca="false">IF(F9176=1,COUNTIF($F$2:F9176,1),"")</f>
        <v/>
      </c>
    </row>
    <row r="9177" customFormat="false" ht="15" hidden="false" customHeight="false" outlineLevel="0" collapsed="false">
      <c r="A9177" s="6" t="n">
        <v>72011.3055</v>
      </c>
      <c r="B9177" s="6" t="n">
        <v>2.04322344322344</v>
      </c>
      <c r="C9177" s="6" t="n">
        <v>80</v>
      </c>
      <c r="D9177" s="6" t="n">
        <v>-1</v>
      </c>
      <c r="E9177" s="6" t="n">
        <v>2.04029304029304</v>
      </c>
      <c r="F9177" s="6" t="n">
        <v>0</v>
      </c>
      <c r="G9177" s="6" t="n">
        <v>0</v>
      </c>
      <c r="H9177" s="6" t="str">
        <f aca="false">IF(AND(A9177&gt;=Stimuli!$B$2,A9177&lt;=Stimuli!$C$2),Stimuli!$A$2,IF(AND(A9177&gt;=Stimuli!$B$3,A9177&lt;=Stimuli!$C$3),Stimuli!$A$3,IF(AND(A9177&gt;=Stimuli!$B$4,A9177&lt;=Stimuli!$C$4),Stimuli!$A$4,"")))</f>
        <v>02 e.l.f. - Power Grip Styling (30.03s)</v>
      </c>
      <c r="I9177" s="6" t="n">
        <f aca="false">(B9177-B9176)/((A9177-A9176)/1000)</f>
        <v>0.750183150183204</v>
      </c>
      <c r="J9177" s="6" t="n">
        <f aca="false">IF(OR(B9177&lt;Rules!$B$2,B9177&gt;Rules!$B$3,ABS(I9177)&gt;Rules!$B$4,OR(B9178&lt;Rules!$B$2,B9178&gt;Rules!$B$3,ABS(I9178)&gt;Rules!$B$4)),1,0)</f>
        <v>0</v>
      </c>
      <c r="K9177" s="6" t="str">
        <f aca="false">IF(F9177=1,COUNTIF($F$2:F9177,1),"")</f>
        <v/>
      </c>
    </row>
    <row r="9178" customFormat="false" ht="15" hidden="false" customHeight="false" outlineLevel="0" collapsed="false">
      <c r="A9178" s="6" t="n">
        <v>72019.118</v>
      </c>
      <c r="B9178" s="6" t="n">
        <v>2.03736263736264</v>
      </c>
      <c r="C9178" s="6" t="n">
        <v>80</v>
      </c>
      <c r="D9178" s="6" t="n">
        <v>-1</v>
      </c>
      <c r="E9178" s="6" t="n">
        <v>2.04029304029304</v>
      </c>
      <c r="F9178" s="6" t="n">
        <v>0</v>
      </c>
      <c r="G9178" s="6" t="n">
        <v>0</v>
      </c>
      <c r="H9178" s="6" t="str">
        <f aca="false">IF(AND(A9178&gt;=Stimuli!$B$2,A9178&lt;=Stimuli!$C$2),Stimuli!$A$2,IF(AND(A9178&gt;=Stimuli!$B$3,A9178&lt;=Stimuli!$C$3),Stimuli!$A$3,IF(AND(A9178&gt;=Stimuli!$B$4,A9178&lt;=Stimuli!$C$4),Stimuli!$A$4,"")))</f>
        <v>02 e.l.f. - Power Grip Styling (30.03s)</v>
      </c>
      <c r="I9178" s="6" t="n">
        <f aca="false">(B9178-B9177)/((A9178-A9177)/1000)</f>
        <v>-0.750183150183204</v>
      </c>
      <c r="J9178" s="6" t="n">
        <f aca="false">IF(OR(B9178&lt;Rules!$B$2,B9178&gt;Rules!$B$3,ABS(I9178)&gt;Rules!$B$4,OR(B9179&lt;Rules!$B$2,B9179&gt;Rules!$B$3,ABS(I9179)&gt;Rules!$B$4)),1,0)</f>
        <v>0</v>
      </c>
      <c r="K9178" s="6" t="str">
        <f aca="false">IF(F9178=1,COUNTIF($F$2:F9178,1),"")</f>
        <v/>
      </c>
    </row>
    <row r="9179" customFormat="false" ht="15" hidden="false" customHeight="false" outlineLevel="0" collapsed="false">
      <c r="A9179" s="6" t="n">
        <v>72026.9305</v>
      </c>
      <c r="B9179" s="6" t="n">
        <v>2.04322344322344</v>
      </c>
      <c r="C9179" s="6" t="n">
        <v>80</v>
      </c>
      <c r="D9179" s="6" t="n">
        <v>-1</v>
      </c>
      <c r="E9179" s="6" t="n">
        <v>2.04029304029304</v>
      </c>
      <c r="F9179" s="6" t="n">
        <v>0</v>
      </c>
      <c r="G9179" s="6" t="n">
        <v>0</v>
      </c>
      <c r="H9179" s="6" t="str">
        <f aca="false">IF(AND(A9179&gt;=Stimuli!$B$2,A9179&lt;=Stimuli!$C$2),Stimuli!$A$2,IF(AND(A9179&gt;=Stimuli!$B$3,A9179&lt;=Stimuli!$C$3),Stimuli!$A$3,IF(AND(A9179&gt;=Stimuli!$B$4,A9179&lt;=Stimuli!$C$4),Stimuli!$A$4,"")))</f>
        <v>02 e.l.f. - Power Grip Styling (30.03s)</v>
      </c>
      <c r="I9179" s="6" t="n">
        <f aca="false">(B9179-B9178)/((A9179-A9178)/1000)</f>
        <v>0.750183150183204</v>
      </c>
      <c r="J9179" s="6" t="n">
        <f aca="false">IF(OR(B9179&lt;Rules!$B$2,B9179&gt;Rules!$B$3,ABS(I9179)&gt;Rules!$B$4,OR(B9180&lt;Rules!$B$2,B9180&gt;Rules!$B$3,ABS(I9180)&gt;Rules!$B$4)),1,0)</f>
        <v>0</v>
      </c>
      <c r="K9179" s="6" t="str">
        <f aca="false">IF(F9179=1,COUNTIF($F$2:F9179,1),"")</f>
        <v/>
      </c>
    </row>
    <row r="9180" customFormat="false" ht="15" hidden="false" customHeight="false" outlineLevel="0" collapsed="false">
      <c r="A9180" s="6" t="n">
        <v>72034.743</v>
      </c>
      <c r="B9180" s="6" t="n">
        <v>2.03736263736264</v>
      </c>
      <c r="C9180" s="6" t="n">
        <v>80</v>
      </c>
      <c r="D9180" s="6" t="n">
        <v>-1</v>
      </c>
      <c r="E9180" s="6" t="n">
        <v>2.04029304029304</v>
      </c>
      <c r="F9180" s="6" t="n">
        <v>0</v>
      </c>
      <c r="G9180" s="6" t="n">
        <v>0</v>
      </c>
      <c r="H9180" s="6" t="str">
        <f aca="false">IF(AND(A9180&gt;=Stimuli!$B$2,A9180&lt;=Stimuli!$C$2),Stimuli!$A$2,IF(AND(A9180&gt;=Stimuli!$B$3,A9180&lt;=Stimuli!$C$3),Stimuli!$A$3,IF(AND(A9180&gt;=Stimuli!$B$4,A9180&lt;=Stimuli!$C$4),Stimuli!$A$4,"")))</f>
        <v>02 e.l.f. - Power Grip Styling (30.03s)</v>
      </c>
      <c r="I9180" s="6" t="n">
        <f aca="false">(B9180-B9179)/((A9180-A9179)/1000)</f>
        <v>-0.750183150183204</v>
      </c>
      <c r="J9180" s="6" t="n">
        <f aca="false">IF(OR(B9180&lt;Rules!$B$2,B9180&gt;Rules!$B$3,ABS(I9180)&gt;Rules!$B$4,OR(B9181&lt;Rules!$B$2,B9181&gt;Rules!$B$3,ABS(I9181)&gt;Rules!$B$4)),1,0)</f>
        <v>0</v>
      </c>
      <c r="K9180" s="6" t="str">
        <f aca="false">IF(F9180=1,COUNTIF($F$2:F9180,1),"")</f>
        <v/>
      </c>
    </row>
    <row r="9181" customFormat="false" ht="15" hidden="false" customHeight="false" outlineLevel="0" collapsed="false">
      <c r="A9181" s="6" t="n">
        <v>72042.5555</v>
      </c>
      <c r="B9181" s="6" t="n">
        <v>2.04175824175824</v>
      </c>
      <c r="C9181" s="6" t="n">
        <v>80</v>
      </c>
      <c r="D9181" s="6" t="n">
        <v>-1</v>
      </c>
      <c r="E9181" s="6" t="n">
        <v>2.04029304029304</v>
      </c>
      <c r="F9181" s="6" t="n">
        <v>0</v>
      </c>
      <c r="G9181" s="6" t="n">
        <v>0</v>
      </c>
      <c r="H9181" s="6" t="str">
        <f aca="false">IF(AND(A9181&gt;=Stimuli!$B$2,A9181&lt;=Stimuli!$C$2),Stimuli!$A$2,IF(AND(A9181&gt;=Stimuli!$B$3,A9181&lt;=Stimuli!$C$3),Stimuli!$A$3,IF(AND(A9181&gt;=Stimuli!$B$4,A9181&lt;=Stimuli!$C$4),Stimuli!$A$4,"")))</f>
        <v>02 e.l.f. - Power Grip Styling (30.03s)</v>
      </c>
      <c r="I9181" s="6" t="n">
        <f aca="false">(B9181-B9180)/((A9181-A9180)/1000)</f>
        <v>0.562637362637474</v>
      </c>
      <c r="J9181" s="6" t="n">
        <f aca="false">IF(OR(B9181&lt;Rules!$B$2,B9181&gt;Rules!$B$3,ABS(I9181)&gt;Rules!$B$4,OR(B9182&lt;Rules!$B$2,B9182&gt;Rules!$B$3,ABS(I9182)&gt;Rules!$B$4)),1,0)</f>
        <v>0</v>
      </c>
      <c r="K9181" s="6" t="str">
        <f aca="false">IF(F9181=1,COUNTIF($F$2:F9181,1),"")</f>
        <v/>
      </c>
    </row>
    <row r="9182" customFormat="false" ht="15" hidden="false" customHeight="false" outlineLevel="0" collapsed="false">
      <c r="A9182" s="6" t="n">
        <v>72050.368</v>
      </c>
      <c r="B9182" s="6" t="n">
        <v>2.03882783882784</v>
      </c>
      <c r="C9182" s="6" t="n">
        <v>80</v>
      </c>
      <c r="D9182" s="6" t="n">
        <v>-1</v>
      </c>
      <c r="E9182" s="6" t="n">
        <v>2.04029304029304</v>
      </c>
      <c r="F9182" s="6" t="n">
        <v>0</v>
      </c>
      <c r="G9182" s="6" t="n">
        <v>0</v>
      </c>
      <c r="H9182" s="6" t="str">
        <f aca="false">IF(AND(A9182&gt;=Stimuli!$B$2,A9182&lt;=Stimuli!$C$2),Stimuli!$A$2,IF(AND(A9182&gt;=Stimuli!$B$3,A9182&lt;=Stimuli!$C$3),Stimuli!$A$3,IF(AND(A9182&gt;=Stimuli!$B$4,A9182&lt;=Stimuli!$C$4),Stimuli!$A$4,"")))</f>
        <v>02 e.l.f. - Power Grip Styling (30.03s)</v>
      </c>
      <c r="I9182" s="6" t="n">
        <f aca="false">(B9182-B9181)/((A9182-A9181)/1000)</f>
        <v>-0.375091575091574</v>
      </c>
      <c r="J9182" s="6" t="n">
        <f aca="false">IF(OR(B9182&lt;Rules!$B$2,B9182&gt;Rules!$B$3,ABS(I9182)&gt;Rules!$B$4,OR(B9183&lt;Rules!$B$2,B9183&gt;Rules!$B$3,ABS(I9183)&gt;Rules!$B$4)),1,0)</f>
        <v>0</v>
      </c>
      <c r="K9182" s="6" t="str">
        <f aca="false">IF(F9182=1,COUNTIF($F$2:F9182,1),"")</f>
        <v/>
      </c>
    </row>
    <row r="9183" customFormat="false" ht="15" hidden="false" customHeight="false" outlineLevel="0" collapsed="false">
      <c r="A9183" s="6" t="n">
        <v>72058.1805</v>
      </c>
      <c r="B9183" s="6" t="n">
        <v>2.04029304029304</v>
      </c>
      <c r="C9183" s="6" t="n">
        <v>80</v>
      </c>
      <c r="D9183" s="6" t="n">
        <v>-1</v>
      </c>
      <c r="E9183" s="6" t="n">
        <v>2.04029304029304</v>
      </c>
      <c r="F9183" s="6" t="n">
        <v>0</v>
      </c>
      <c r="G9183" s="6" t="n">
        <v>0</v>
      </c>
      <c r="H9183" s="6" t="str">
        <f aca="false">IF(AND(A9183&gt;=Stimuli!$B$2,A9183&lt;=Stimuli!$C$2),Stimuli!$A$2,IF(AND(A9183&gt;=Stimuli!$B$3,A9183&lt;=Stimuli!$C$3),Stimuli!$A$3,IF(AND(A9183&gt;=Stimuli!$B$4,A9183&lt;=Stimuli!$C$4),Stimuli!$A$4,"")))</f>
        <v>02 e.l.f. - Power Grip Styling (30.03s)</v>
      </c>
      <c r="I9183" s="6" t="n">
        <f aca="false">(B9183-B9182)/((A9183-A9182)/1000)</f>
        <v>0.18754578754573</v>
      </c>
      <c r="J9183" s="6" t="n">
        <f aca="false">IF(OR(B9183&lt;Rules!$B$2,B9183&gt;Rules!$B$3,ABS(I9183)&gt;Rules!$B$4,OR(B9184&lt;Rules!$B$2,B9184&gt;Rules!$B$3,ABS(I9184)&gt;Rules!$B$4)),1,0)</f>
        <v>0</v>
      </c>
      <c r="K9183" s="6" t="str">
        <f aca="false">IF(F9183=1,COUNTIF($F$2:F9183,1),"")</f>
        <v/>
      </c>
    </row>
    <row r="9184" customFormat="false" ht="15" hidden="false" customHeight="false" outlineLevel="0" collapsed="false">
      <c r="A9184" s="6" t="n">
        <v>72065.993</v>
      </c>
      <c r="B9184" s="6" t="n">
        <v>2.03882783882784</v>
      </c>
      <c r="C9184" s="6" t="n">
        <v>80</v>
      </c>
      <c r="D9184" s="6" t="n">
        <v>-1</v>
      </c>
      <c r="E9184" s="6" t="n">
        <v>2.04029304029304</v>
      </c>
      <c r="F9184" s="6" t="n">
        <v>0</v>
      </c>
      <c r="G9184" s="6" t="n">
        <v>0</v>
      </c>
      <c r="H9184" s="6" t="str">
        <f aca="false">IF(AND(A9184&gt;=Stimuli!$B$2,A9184&lt;=Stimuli!$C$2),Stimuli!$A$2,IF(AND(A9184&gt;=Stimuli!$B$3,A9184&lt;=Stimuli!$C$3),Stimuli!$A$3,IF(AND(A9184&gt;=Stimuli!$B$4,A9184&lt;=Stimuli!$C$4),Stimuli!$A$4,"")))</f>
        <v>02 e.l.f. - Power Grip Styling (30.03s)</v>
      </c>
      <c r="I9184" s="6" t="n">
        <f aca="false">(B9184-B9183)/((A9184-A9183)/1000)</f>
        <v>-0.18754578754573</v>
      </c>
      <c r="J9184" s="6" t="n">
        <f aca="false">IF(OR(B9184&lt;Rules!$B$2,B9184&gt;Rules!$B$3,ABS(I9184)&gt;Rules!$B$4,OR(B9185&lt;Rules!$B$2,B9185&gt;Rules!$B$3,ABS(I9185)&gt;Rules!$B$4)),1,0)</f>
        <v>0</v>
      </c>
      <c r="K9184" s="6" t="str">
        <f aca="false">IF(F9184=1,COUNTIF($F$2:F9184,1),"")</f>
        <v/>
      </c>
    </row>
    <row r="9185" customFormat="false" ht="15" hidden="false" customHeight="false" outlineLevel="0" collapsed="false">
      <c r="A9185" s="6" t="n">
        <v>72073.8055</v>
      </c>
      <c r="B9185" s="6" t="n">
        <v>2.03882783882784</v>
      </c>
      <c r="C9185" s="6" t="n">
        <v>80</v>
      </c>
      <c r="D9185" s="6" t="n">
        <v>-1</v>
      </c>
      <c r="E9185" s="6" t="n">
        <v>2.04029304029304</v>
      </c>
      <c r="F9185" s="6" t="n">
        <v>0</v>
      </c>
      <c r="G9185" s="6" t="n">
        <v>0</v>
      </c>
      <c r="H9185" s="6" t="str">
        <f aca="false">IF(AND(A9185&gt;=Stimuli!$B$2,A9185&lt;=Stimuli!$C$2),Stimuli!$A$2,IF(AND(A9185&gt;=Stimuli!$B$3,A9185&lt;=Stimuli!$C$3),Stimuli!$A$3,IF(AND(A9185&gt;=Stimuli!$B$4,A9185&lt;=Stimuli!$C$4),Stimuli!$A$4,"")))</f>
        <v>02 e.l.f. - Power Grip Styling (30.03s)</v>
      </c>
      <c r="I9185" s="6" t="n">
        <f aca="false">(B9185-B9184)/((A9185-A9184)/1000)</f>
        <v>0</v>
      </c>
      <c r="J9185" s="6" t="n">
        <f aca="false">IF(OR(B9185&lt;Rules!$B$2,B9185&gt;Rules!$B$3,ABS(I9185)&gt;Rules!$B$4,OR(B9186&lt;Rules!$B$2,B9186&gt;Rules!$B$3,ABS(I9186)&gt;Rules!$B$4)),1,0)</f>
        <v>0</v>
      </c>
      <c r="K9185" s="6" t="str">
        <f aca="false">IF(F9185=1,COUNTIF($F$2:F9185,1),"")</f>
        <v/>
      </c>
    </row>
    <row r="9186" customFormat="false" ht="15" hidden="false" customHeight="false" outlineLevel="0" collapsed="false">
      <c r="A9186" s="6" t="n">
        <v>72081.618</v>
      </c>
      <c r="B9186" s="6" t="n">
        <v>2.04029304029304</v>
      </c>
      <c r="C9186" s="6" t="n">
        <v>80</v>
      </c>
      <c r="D9186" s="6" t="n">
        <v>-1</v>
      </c>
      <c r="E9186" s="6" t="n">
        <v>2.04029304029304</v>
      </c>
      <c r="F9186" s="6" t="n">
        <v>0</v>
      </c>
      <c r="G9186" s="6" t="n">
        <v>0</v>
      </c>
      <c r="H9186" s="6" t="str">
        <f aca="false">IF(AND(A9186&gt;=Stimuli!$B$2,A9186&lt;=Stimuli!$C$2),Stimuli!$A$2,IF(AND(A9186&gt;=Stimuli!$B$3,A9186&lt;=Stimuli!$C$3),Stimuli!$A$3,IF(AND(A9186&gt;=Stimuli!$B$4,A9186&lt;=Stimuli!$C$4),Stimuli!$A$4,"")))</f>
        <v>02 e.l.f. - Power Grip Styling (30.03s)</v>
      </c>
      <c r="I9186" s="6" t="n">
        <f aca="false">(B9186-B9185)/((A9186-A9185)/1000)</f>
        <v>0.18754578754573</v>
      </c>
      <c r="J9186" s="6" t="n">
        <f aca="false">IF(OR(B9186&lt;Rules!$B$2,B9186&gt;Rules!$B$3,ABS(I9186)&gt;Rules!$B$4,OR(B9187&lt;Rules!$B$2,B9187&gt;Rules!$B$3,ABS(I9187)&gt;Rules!$B$4)),1,0)</f>
        <v>0</v>
      </c>
      <c r="K9186" s="6" t="str">
        <f aca="false">IF(F9186=1,COUNTIF($F$2:F9186,1),"")</f>
        <v/>
      </c>
    </row>
    <row r="9187" customFormat="false" ht="15" hidden="false" customHeight="false" outlineLevel="0" collapsed="false">
      <c r="A9187" s="6" t="n">
        <v>72089.4305</v>
      </c>
      <c r="B9187" s="6" t="n">
        <v>2.03736263736264</v>
      </c>
      <c r="C9187" s="6" t="n">
        <v>80</v>
      </c>
      <c r="D9187" s="6" t="n">
        <v>-1</v>
      </c>
      <c r="E9187" s="6" t="n">
        <v>2.04029304029304</v>
      </c>
      <c r="F9187" s="6" t="n">
        <v>0</v>
      </c>
      <c r="G9187" s="6" t="n">
        <v>0</v>
      </c>
      <c r="H9187" s="6" t="str">
        <f aca="false">IF(AND(A9187&gt;=Stimuli!$B$2,A9187&lt;=Stimuli!$C$2),Stimuli!$A$2,IF(AND(A9187&gt;=Stimuli!$B$3,A9187&lt;=Stimuli!$C$3),Stimuli!$A$3,IF(AND(A9187&gt;=Stimuli!$B$4,A9187&lt;=Stimuli!$C$4),Stimuli!$A$4,"")))</f>
        <v>02 e.l.f. - Power Grip Styling (30.03s)</v>
      </c>
      <c r="I9187" s="6" t="n">
        <f aca="false">(B9187-B9186)/((A9187-A9186)/1000)</f>
        <v>-0.375091575091631</v>
      </c>
      <c r="J9187" s="6" t="n">
        <f aca="false">IF(OR(B9187&lt;Rules!$B$2,B9187&gt;Rules!$B$3,ABS(I9187)&gt;Rules!$B$4,OR(B9188&lt;Rules!$B$2,B9188&gt;Rules!$B$3,ABS(I9188)&gt;Rules!$B$4)),1,0)</f>
        <v>0</v>
      </c>
      <c r="K9187" s="6" t="str">
        <f aca="false">IF(F9187=1,COUNTIF($F$2:F9187,1),"")</f>
        <v/>
      </c>
    </row>
    <row r="9188" customFormat="false" ht="15" hidden="false" customHeight="false" outlineLevel="0" collapsed="false">
      <c r="A9188" s="6" t="n">
        <v>72097.243</v>
      </c>
      <c r="B9188" s="6" t="n">
        <v>2.04175824175824</v>
      </c>
      <c r="C9188" s="6" t="n">
        <v>80</v>
      </c>
      <c r="D9188" s="6" t="n">
        <v>-1</v>
      </c>
      <c r="E9188" s="6" t="n">
        <v>2.03882783882784</v>
      </c>
      <c r="F9188" s="6" t="n">
        <v>0</v>
      </c>
      <c r="G9188" s="6" t="n">
        <v>0</v>
      </c>
      <c r="H9188" s="6" t="str">
        <f aca="false">IF(AND(A9188&gt;=Stimuli!$B$2,A9188&lt;=Stimuli!$C$2),Stimuli!$A$2,IF(AND(A9188&gt;=Stimuli!$B$3,A9188&lt;=Stimuli!$C$3),Stimuli!$A$3,IF(AND(A9188&gt;=Stimuli!$B$4,A9188&lt;=Stimuli!$C$4),Stimuli!$A$4,"")))</f>
        <v>02 e.l.f. - Power Grip Styling (30.03s)</v>
      </c>
      <c r="I9188" s="6" t="n">
        <f aca="false">(B9188-B9187)/((A9188-A9187)/1000)</f>
        <v>0.562637362637474</v>
      </c>
      <c r="J9188" s="6" t="n">
        <f aca="false">IF(OR(B9188&lt;Rules!$B$2,B9188&gt;Rules!$B$3,ABS(I9188)&gt;Rules!$B$4,OR(B9189&lt;Rules!$B$2,B9189&gt;Rules!$B$3,ABS(I9189)&gt;Rules!$B$4)),1,0)</f>
        <v>0</v>
      </c>
      <c r="K9188" s="6" t="str">
        <f aca="false">IF(F9188=1,COUNTIF($F$2:F9188,1),"")</f>
        <v/>
      </c>
    </row>
    <row r="9189" customFormat="false" ht="15" hidden="false" customHeight="false" outlineLevel="0" collapsed="false">
      <c r="A9189" s="6" t="n">
        <v>72105.0555</v>
      </c>
      <c r="B9189" s="6" t="n">
        <v>2.03736263736264</v>
      </c>
      <c r="C9189" s="6" t="n">
        <v>80</v>
      </c>
      <c r="D9189" s="6" t="n">
        <v>-1</v>
      </c>
      <c r="E9189" s="6" t="n">
        <v>2.03882783882784</v>
      </c>
      <c r="F9189" s="6" t="n">
        <v>0</v>
      </c>
      <c r="G9189" s="6" t="n">
        <v>0</v>
      </c>
      <c r="H9189" s="6" t="str">
        <f aca="false">IF(AND(A9189&gt;=Stimuli!$B$2,A9189&lt;=Stimuli!$C$2),Stimuli!$A$2,IF(AND(A9189&gt;=Stimuli!$B$3,A9189&lt;=Stimuli!$C$3),Stimuli!$A$3,IF(AND(A9189&gt;=Stimuli!$B$4,A9189&lt;=Stimuli!$C$4),Stimuli!$A$4,"")))</f>
        <v>02 e.l.f. - Power Grip Styling (30.03s)</v>
      </c>
      <c r="I9189" s="6" t="n">
        <f aca="false">(B9189-B9188)/((A9189-A9188)/1000)</f>
        <v>-0.562637362637474</v>
      </c>
      <c r="J9189" s="6" t="n">
        <f aca="false">IF(OR(B9189&lt;Rules!$B$2,B9189&gt;Rules!$B$3,ABS(I9189)&gt;Rules!$B$4,OR(B9190&lt;Rules!$B$2,B9190&gt;Rules!$B$3,ABS(I9190)&gt;Rules!$B$4)),1,0)</f>
        <v>0</v>
      </c>
      <c r="K9189" s="6" t="str">
        <f aca="false">IF(F9189=1,COUNTIF($F$2:F9189,1),"")</f>
        <v/>
      </c>
    </row>
    <row r="9190" customFormat="false" ht="15" hidden="false" customHeight="false" outlineLevel="0" collapsed="false">
      <c r="A9190" s="6" t="n">
        <v>72112.868</v>
      </c>
      <c r="B9190" s="6" t="n">
        <v>2.04175824175824</v>
      </c>
      <c r="C9190" s="6" t="n">
        <v>80</v>
      </c>
      <c r="D9190" s="6" t="n">
        <v>-1</v>
      </c>
      <c r="E9190" s="6" t="n">
        <v>2.03882783882784</v>
      </c>
      <c r="F9190" s="6" t="n">
        <v>0</v>
      </c>
      <c r="G9190" s="6" t="n">
        <v>0</v>
      </c>
      <c r="H9190" s="6" t="str">
        <f aca="false">IF(AND(A9190&gt;=Stimuli!$B$2,A9190&lt;=Stimuli!$C$2),Stimuli!$A$2,IF(AND(A9190&gt;=Stimuli!$B$3,A9190&lt;=Stimuli!$C$3),Stimuli!$A$3,IF(AND(A9190&gt;=Stimuli!$B$4,A9190&lt;=Stimuli!$C$4),Stimuli!$A$4,"")))</f>
        <v>02 e.l.f. - Power Grip Styling (30.03s)</v>
      </c>
      <c r="I9190" s="6" t="n">
        <f aca="false">(B9190-B9189)/((A9190-A9189)/1000)</f>
        <v>0.562637362637474</v>
      </c>
      <c r="J9190" s="6" t="n">
        <f aca="false">IF(OR(B9190&lt;Rules!$B$2,B9190&gt;Rules!$B$3,ABS(I9190)&gt;Rules!$B$4,OR(B9191&lt;Rules!$B$2,B9191&gt;Rules!$B$3,ABS(I9191)&gt;Rules!$B$4)),1,0)</f>
        <v>0</v>
      </c>
      <c r="K9190" s="6" t="str">
        <f aca="false">IF(F9190=1,COUNTIF($F$2:F9190,1),"")</f>
        <v/>
      </c>
    </row>
    <row r="9191" customFormat="false" ht="15" hidden="false" customHeight="false" outlineLevel="0" collapsed="false">
      <c r="A9191" s="6" t="n">
        <v>72120.6805</v>
      </c>
      <c r="B9191" s="6" t="n">
        <v>2.03589743589744</v>
      </c>
      <c r="C9191" s="6" t="n">
        <v>80</v>
      </c>
      <c r="D9191" s="6" t="n">
        <v>-1</v>
      </c>
      <c r="E9191" s="6" t="n">
        <v>2.03882783882784</v>
      </c>
      <c r="F9191" s="6" t="n">
        <v>0</v>
      </c>
      <c r="G9191" s="6" t="n">
        <v>0</v>
      </c>
      <c r="H9191" s="6" t="str">
        <f aca="false">IF(AND(A9191&gt;=Stimuli!$B$2,A9191&lt;=Stimuli!$C$2),Stimuli!$A$2,IF(AND(A9191&gt;=Stimuli!$B$3,A9191&lt;=Stimuli!$C$3),Stimuli!$A$3,IF(AND(A9191&gt;=Stimuli!$B$4,A9191&lt;=Stimuli!$C$4),Stimuli!$A$4,"")))</f>
        <v>02 e.l.f. - Power Grip Styling (30.03s)</v>
      </c>
      <c r="I9191" s="6" t="n">
        <f aca="false">(B9191-B9190)/((A9191-A9190)/1000)</f>
        <v>-0.750183150183148</v>
      </c>
      <c r="J9191" s="6" t="n">
        <f aca="false">IF(OR(B9191&lt;Rules!$B$2,B9191&gt;Rules!$B$3,ABS(I9191)&gt;Rules!$B$4,OR(B9192&lt;Rules!$B$2,B9192&gt;Rules!$B$3,ABS(I9192)&gt;Rules!$B$4)),1,0)</f>
        <v>0</v>
      </c>
      <c r="K9191" s="6" t="str">
        <f aca="false">IF(F9191=1,COUNTIF($F$2:F9191,1),"")</f>
        <v/>
      </c>
    </row>
    <row r="9192" customFormat="false" ht="15" hidden="false" customHeight="false" outlineLevel="0" collapsed="false">
      <c r="A9192" s="6" t="n">
        <v>72128.493</v>
      </c>
      <c r="B9192" s="6" t="n">
        <v>2.04175824175824</v>
      </c>
      <c r="C9192" s="6" t="n">
        <v>80</v>
      </c>
      <c r="D9192" s="6" t="n">
        <v>-1</v>
      </c>
      <c r="E9192" s="6" t="n">
        <v>2.03882783882784</v>
      </c>
      <c r="F9192" s="6" t="n">
        <v>0</v>
      </c>
      <c r="G9192" s="6" t="n">
        <v>0</v>
      </c>
      <c r="H9192" s="6" t="str">
        <f aca="false">IF(AND(A9192&gt;=Stimuli!$B$2,A9192&lt;=Stimuli!$C$2),Stimuli!$A$2,IF(AND(A9192&gt;=Stimuli!$B$3,A9192&lt;=Stimuli!$C$3),Stimuli!$A$3,IF(AND(A9192&gt;=Stimuli!$B$4,A9192&lt;=Stimuli!$C$4),Stimuli!$A$4,"")))</f>
        <v>02 e.l.f. - Power Grip Styling (30.03s)</v>
      </c>
      <c r="I9192" s="6" t="n">
        <f aca="false">(B9192-B9191)/((A9192-A9191)/1000)</f>
        <v>0.750183150183148</v>
      </c>
      <c r="J9192" s="6" t="n">
        <f aca="false">IF(OR(B9192&lt;Rules!$B$2,B9192&gt;Rules!$B$3,ABS(I9192)&gt;Rules!$B$4,OR(B9193&lt;Rules!$B$2,B9193&gt;Rules!$B$3,ABS(I9193)&gt;Rules!$B$4)),1,0)</f>
        <v>0</v>
      </c>
      <c r="K9192" s="6" t="str">
        <f aca="false">IF(F9192=1,COUNTIF($F$2:F9192,1),"")</f>
        <v/>
      </c>
    </row>
    <row r="9193" customFormat="false" ht="15" hidden="false" customHeight="false" outlineLevel="0" collapsed="false">
      <c r="A9193" s="6" t="n">
        <v>72136.3055</v>
      </c>
      <c r="B9193" s="6" t="n">
        <v>2.03589743589744</v>
      </c>
      <c r="C9193" s="6" t="n">
        <v>80</v>
      </c>
      <c r="D9193" s="6" t="n">
        <v>-1</v>
      </c>
      <c r="E9193" s="6" t="n">
        <v>2.03882783882784</v>
      </c>
      <c r="F9193" s="6" t="n">
        <v>0</v>
      </c>
      <c r="G9193" s="6" t="n">
        <v>0</v>
      </c>
      <c r="H9193" s="6" t="str">
        <f aca="false">IF(AND(A9193&gt;=Stimuli!$B$2,A9193&lt;=Stimuli!$C$2),Stimuli!$A$2,IF(AND(A9193&gt;=Stimuli!$B$3,A9193&lt;=Stimuli!$C$3),Stimuli!$A$3,IF(AND(A9193&gt;=Stimuli!$B$4,A9193&lt;=Stimuli!$C$4),Stimuli!$A$4,"")))</f>
        <v>02 e.l.f. - Power Grip Styling (30.03s)</v>
      </c>
      <c r="I9193" s="6" t="n">
        <f aca="false">(B9193-B9192)/((A9193-A9192)/1000)</f>
        <v>-0.750183150183148</v>
      </c>
      <c r="J9193" s="6" t="n">
        <f aca="false">IF(OR(B9193&lt;Rules!$B$2,B9193&gt;Rules!$B$3,ABS(I9193)&gt;Rules!$B$4,OR(B9194&lt;Rules!$B$2,B9194&gt;Rules!$B$3,ABS(I9194)&gt;Rules!$B$4)),1,0)</f>
        <v>0</v>
      </c>
      <c r="K9193" s="6" t="str">
        <f aca="false">IF(F9193=1,COUNTIF($F$2:F9193,1),"")</f>
        <v/>
      </c>
    </row>
    <row r="9194" customFormat="false" ht="15" hidden="false" customHeight="false" outlineLevel="0" collapsed="false">
      <c r="A9194" s="6" t="n">
        <v>72144.118</v>
      </c>
      <c r="B9194" s="6" t="n">
        <v>2.04175824175824</v>
      </c>
      <c r="C9194" s="6" t="n">
        <v>80</v>
      </c>
      <c r="D9194" s="6" t="n">
        <v>-1</v>
      </c>
      <c r="E9194" s="6" t="n">
        <v>2.03882783882784</v>
      </c>
      <c r="F9194" s="6" t="n">
        <v>0</v>
      </c>
      <c r="G9194" s="6" t="n">
        <v>0</v>
      </c>
      <c r="H9194" s="6" t="str">
        <f aca="false">IF(AND(A9194&gt;=Stimuli!$B$2,A9194&lt;=Stimuli!$C$2),Stimuli!$A$2,IF(AND(A9194&gt;=Stimuli!$B$3,A9194&lt;=Stimuli!$C$3),Stimuli!$A$3,IF(AND(A9194&gt;=Stimuli!$B$4,A9194&lt;=Stimuli!$C$4),Stimuli!$A$4,"")))</f>
        <v>02 e.l.f. - Power Grip Styling (30.03s)</v>
      </c>
      <c r="I9194" s="6" t="n">
        <f aca="false">(B9194-B9193)/((A9194-A9193)/1000)</f>
        <v>0.750183150183148</v>
      </c>
      <c r="J9194" s="6" t="n">
        <f aca="false">IF(OR(B9194&lt;Rules!$B$2,B9194&gt;Rules!$B$3,ABS(I9194)&gt;Rules!$B$4,OR(B9195&lt;Rules!$B$2,B9195&gt;Rules!$B$3,ABS(I9195)&gt;Rules!$B$4)),1,0)</f>
        <v>0</v>
      </c>
      <c r="K9194" s="6" t="str">
        <f aca="false">IF(F9194=1,COUNTIF($F$2:F9194,1),"")</f>
        <v/>
      </c>
    </row>
    <row r="9195" customFormat="false" ht="15" hidden="false" customHeight="false" outlineLevel="0" collapsed="false">
      <c r="A9195" s="6" t="n">
        <v>72151.9305</v>
      </c>
      <c r="B9195" s="6" t="n">
        <v>2.03589743589744</v>
      </c>
      <c r="C9195" s="6" t="n">
        <v>80</v>
      </c>
      <c r="D9195" s="6" t="n">
        <v>-1</v>
      </c>
      <c r="E9195" s="6" t="n">
        <v>2.03882783882784</v>
      </c>
      <c r="F9195" s="6" t="n">
        <v>0</v>
      </c>
      <c r="G9195" s="6" t="n">
        <v>0</v>
      </c>
      <c r="H9195" s="6" t="str">
        <f aca="false">IF(AND(A9195&gt;=Stimuli!$B$2,A9195&lt;=Stimuli!$C$2),Stimuli!$A$2,IF(AND(A9195&gt;=Stimuli!$B$3,A9195&lt;=Stimuli!$C$3),Stimuli!$A$3,IF(AND(A9195&gt;=Stimuli!$B$4,A9195&lt;=Stimuli!$C$4),Stimuli!$A$4,"")))</f>
        <v>02 e.l.f. - Power Grip Styling (30.03s)</v>
      </c>
      <c r="I9195" s="6" t="n">
        <f aca="false">(B9195-B9194)/((A9195-A9194)/1000)</f>
        <v>-0.750183150183148</v>
      </c>
      <c r="J9195" s="6" t="n">
        <f aca="false">IF(OR(B9195&lt;Rules!$B$2,B9195&gt;Rules!$B$3,ABS(I9195)&gt;Rules!$B$4,OR(B9196&lt;Rules!$B$2,B9196&gt;Rules!$B$3,ABS(I9196)&gt;Rules!$B$4)),1,0)</f>
        <v>0</v>
      </c>
      <c r="K9195" s="6" t="str">
        <f aca="false">IF(F9195=1,COUNTIF($F$2:F9195,1),"")</f>
        <v/>
      </c>
    </row>
    <row r="9196" customFormat="false" ht="15" hidden="false" customHeight="false" outlineLevel="0" collapsed="false">
      <c r="A9196" s="6" t="n">
        <v>72159.743</v>
      </c>
      <c r="B9196" s="6" t="n">
        <v>2.04029304029304</v>
      </c>
      <c r="C9196" s="6" t="n">
        <v>80</v>
      </c>
      <c r="D9196" s="6" t="n">
        <v>-1</v>
      </c>
      <c r="E9196" s="6" t="n">
        <v>2.03882783882784</v>
      </c>
      <c r="F9196" s="6" t="n">
        <v>0</v>
      </c>
      <c r="G9196" s="6" t="n">
        <v>0</v>
      </c>
      <c r="H9196" s="6" t="str">
        <f aca="false">IF(AND(A9196&gt;=Stimuli!$B$2,A9196&lt;=Stimuli!$C$2),Stimuli!$A$2,IF(AND(A9196&gt;=Stimuli!$B$3,A9196&lt;=Stimuli!$C$3),Stimuli!$A$3,IF(AND(A9196&gt;=Stimuli!$B$4,A9196&lt;=Stimuli!$C$4),Stimuli!$A$4,"")))</f>
        <v>02 e.l.f. - Power Grip Styling (30.03s)</v>
      </c>
      <c r="I9196" s="6" t="n">
        <f aca="false">(B9196-B9195)/((A9196-A9195)/1000)</f>
        <v>0.562637362637304</v>
      </c>
      <c r="J9196" s="6" t="n">
        <f aca="false">IF(OR(B9196&lt;Rules!$B$2,B9196&gt;Rules!$B$3,ABS(I9196)&gt;Rules!$B$4,OR(B9197&lt;Rules!$B$2,B9197&gt;Rules!$B$3,ABS(I9197)&gt;Rules!$B$4)),1,0)</f>
        <v>0</v>
      </c>
      <c r="K9196" s="6" t="str">
        <f aca="false">IF(F9196=1,COUNTIF($F$2:F9196,1),"")</f>
        <v/>
      </c>
    </row>
    <row r="9197" customFormat="false" ht="15" hidden="false" customHeight="false" outlineLevel="0" collapsed="false">
      <c r="A9197" s="6" t="n">
        <v>72167.5555</v>
      </c>
      <c r="B9197" s="6" t="n">
        <v>2.03736263736264</v>
      </c>
      <c r="C9197" s="6" t="n">
        <v>80</v>
      </c>
      <c r="D9197" s="6" t="n">
        <v>-1</v>
      </c>
      <c r="E9197" s="6" t="n">
        <v>2.03882783882784</v>
      </c>
      <c r="F9197" s="6" t="n">
        <v>0</v>
      </c>
      <c r="G9197" s="6" t="n">
        <v>0</v>
      </c>
      <c r="H9197" s="6" t="str">
        <f aca="false">IF(AND(A9197&gt;=Stimuli!$B$2,A9197&lt;=Stimuli!$C$2),Stimuli!$A$2,IF(AND(A9197&gt;=Stimuli!$B$3,A9197&lt;=Stimuli!$C$3),Stimuli!$A$3,IF(AND(A9197&gt;=Stimuli!$B$4,A9197&lt;=Stimuli!$C$4),Stimuli!$A$4,"")))</f>
        <v>02 e.l.f. - Power Grip Styling (30.03s)</v>
      </c>
      <c r="I9197" s="6" t="n">
        <f aca="false">(B9197-B9196)/((A9197-A9196)/1000)</f>
        <v>-0.375091575091631</v>
      </c>
      <c r="J9197" s="6" t="n">
        <f aca="false">IF(OR(B9197&lt;Rules!$B$2,B9197&gt;Rules!$B$3,ABS(I9197)&gt;Rules!$B$4,OR(B9198&lt;Rules!$B$2,B9198&gt;Rules!$B$3,ABS(I9198)&gt;Rules!$B$4)),1,0)</f>
        <v>0</v>
      </c>
      <c r="K9197" s="6" t="str">
        <f aca="false">IF(F9197=1,COUNTIF($F$2:F9197,1),"")</f>
        <v/>
      </c>
    </row>
    <row r="9198" customFormat="false" ht="15" hidden="false" customHeight="false" outlineLevel="0" collapsed="false">
      <c r="A9198" s="6" t="n">
        <v>72175.368</v>
      </c>
      <c r="B9198" s="6" t="n">
        <v>2.04029304029304</v>
      </c>
      <c r="C9198" s="6" t="n">
        <v>80</v>
      </c>
      <c r="D9198" s="6" t="n">
        <v>-1</v>
      </c>
      <c r="E9198" s="6" t="n">
        <v>2.03882783882784</v>
      </c>
      <c r="F9198" s="6" t="n">
        <v>0</v>
      </c>
      <c r="G9198" s="6" t="n">
        <v>0</v>
      </c>
      <c r="H9198" s="6" t="str">
        <f aca="false">IF(AND(A9198&gt;=Stimuli!$B$2,A9198&lt;=Stimuli!$C$2),Stimuli!$A$2,IF(AND(A9198&gt;=Stimuli!$B$3,A9198&lt;=Stimuli!$C$3),Stimuli!$A$3,IF(AND(A9198&gt;=Stimuli!$B$4,A9198&lt;=Stimuli!$C$4),Stimuli!$A$4,"")))</f>
        <v>02 e.l.f. - Power Grip Styling (30.03s)</v>
      </c>
      <c r="I9198" s="6" t="n">
        <f aca="false">(B9198-B9197)/((A9198-A9197)/1000)</f>
        <v>0.375091575091631</v>
      </c>
      <c r="J9198" s="6" t="n">
        <f aca="false">IF(OR(B9198&lt;Rules!$B$2,B9198&gt;Rules!$B$3,ABS(I9198)&gt;Rules!$B$4,OR(B9199&lt;Rules!$B$2,B9199&gt;Rules!$B$3,ABS(I9199)&gt;Rules!$B$4)),1,0)</f>
        <v>0</v>
      </c>
      <c r="K9198" s="6" t="str">
        <f aca="false">IF(F9198=1,COUNTIF($F$2:F9198,1),"")</f>
        <v/>
      </c>
    </row>
    <row r="9199" customFormat="false" ht="15" hidden="false" customHeight="false" outlineLevel="0" collapsed="false">
      <c r="A9199" s="6" t="n">
        <v>72183.1805</v>
      </c>
      <c r="B9199" s="6" t="n">
        <v>2.03736263736264</v>
      </c>
      <c r="C9199" s="6" t="n">
        <v>80</v>
      </c>
      <c r="D9199" s="6" t="n">
        <v>-1</v>
      </c>
      <c r="E9199" s="6" t="n">
        <v>2.03882783882784</v>
      </c>
      <c r="F9199" s="6" t="n">
        <v>0</v>
      </c>
      <c r="G9199" s="6" t="n">
        <v>0</v>
      </c>
      <c r="H9199" s="6" t="str">
        <f aca="false">IF(AND(A9199&gt;=Stimuli!$B$2,A9199&lt;=Stimuli!$C$2),Stimuli!$A$2,IF(AND(A9199&gt;=Stimuli!$B$3,A9199&lt;=Stimuli!$C$3),Stimuli!$A$3,IF(AND(A9199&gt;=Stimuli!$B$4,A9199&lt;=Stimuli!$C$4),Stimuli!$A$4,"")))</f>
        <v>02 e.l.f. - Power Grip Styling (30.03s)</v>
      </c>
      <c r="I9199" s="6" t="n">
        <f aca="false">(B9199-B9198)/((A9199-A9198)/1000)</f>
        <v>-0.375091575091631</v>
      </c>
      <c r="J9199" s="6" t="n">
        <f aca="false">IF(OR(B9199&lt;Rules!$B$2,B9199&gt;Rules!$B$3,ABS(I9199)&gt;Rules!$B$4,OR(B9200&lt;Rules!$B$2,B9200&gt;Rules!$B$3,ABS(I9200)&gt;Rules!$B$4)),1,0)</f>
        <v>0</v>
      </c>
      <c r="K9199" s="6" t="str">
        <f aca="false">IF(F9199=1,COUNTIF($F$2:F9199,1),"")</f>
        <v/>
      </c>
    </row>
    <row r="9200" customFormat="false" ht="15" hidden="false" customHeight="false" outlineLevel="0" collapsed="false">
      <c r="A9200" s="6" t="n">
        <v>72190.993</v>
      </c>
      <c r="B9200" s="6" t="n">
        <v>2.03882783882784</v>
      </c>
      <c r="C9200" s="6" t="n">
        <v>80</v>
      </c>
      <c r="D9200" s="6" t="n">
        <v>-1</v>
      </c>
      <c r="E9200" s="6" t="n">
        <v>2.03736263736264</v>
      </c>
      <c r="F9200" s="6" t="n">
        <v>0</v>
      </c>
      <c r="G9200" s="6" t="n">
        <v>0</v>
      </c>
      <c r="H9200" s="6" t="str">
        <f aca="false">IF(AND(A9200&gt;=Stimuli!$B$2,A9200&lt;=Stimuli!$C$2),Stimuli!$A$2,IF(AND(A9200&gt;=Stimuli!$B$3,A9200&lt;=Stimuli!$C$3),Stimuli!$A$3,IF(AND(A9200&gt;=Stimuli!$B$4,A9200&lt;=Stimuli!$C$4),Stimuli!$A$4,"")))</f>
        <v>02 e.l.f. - Power Grip Styling (30.03s)</v>
      </c>
      <c r="I9200" s="6" t="n">
        <f aca="false">(B9200-B9199)/((A9200-A9199)/1000)</f>
        <v>0.187545787545901</v>
      </c>
      <c r="J9200" s="6" t="n">
        <f aca="false">IF(OR(B9200&lt;Rules!$B$2,B9200&gt;Rules!$B$3,ABS(I9200)&gt;Rules!$B$4,OR(B9201&lt;Rules!$B$2,B9201&gt;Rules!$B$3,ABS(I9201)&gt;Rules!$B$4)),1,0)</f>
        <v>0</v>
      </c>
      <c r="K9200" s="6" t="str">
        <f aca="false">IF(F9200=1,COUNTIF($F$2:F9200,1),"")</f>
        <v/>
      </c>
    </row>
    <row r="9201" customFormat="false" ht="15" hidden="false" customHeight="false" outlineLevel="0" collapsed="false">
      <c r="A9201" s="6" t="n">
        <v>72198.8055</v>
      </c>
      <c r="B9201" s="6" t="n">
        <v>2.03882783882784</v>
      </c>
      <c r="C9201" s="6" t="n">
        <v>80</v>
      </c>
      <c r="D9201" s="6" t="n">
        <v>-1</v>
      </c>
      <c r="E9201" s="6" t="n">
        <v>2.03736263736264</v>
      </c>
      <c r="F9201" s="6" t="n">
        <v>0</v>
      </c>
      <c r="G9201" s="6" t="n">
        <v>0</v>
      </c>
      <c r="H9201" s="6" t="str">
        <f aca="false">IF(AND(A9201&gt;=Stimuli!$B$2,A9201&lt;=Stimuli!$C$2),Stimuli!$A$2,IF(AND(A9201&gt;=Stimuli!$B$3,A9201&lt;=Stimuli!$C$3),Stimuli!$A$3,IF(AND(A9201&gt;=Stimuli!$B$4,A9201&lt;=Stimuli!$C$4),Stimuli!$A$4,"")))</f>
        <v>02 e.l.f. - Power Grip Styling (30.03s)</v>
      </c>
      <c r="I9201" s="6" t="n">
        <f aca="false">(B9201-B9200)/((A9201-A9200)/1000)</f>
        <v>0</v>
      </c>
      <c r="J9201" s="6" t="n">
        <f aca="false">IF(OR(B9201&lt;Rules!$B$2,B9201&gt;Rules!$B$3,ABS(I9201)&gt;Rules!$B$4,OR(B9202&lt;Rules!$B$2,B9202&gt;Rules!$B$3,ABS(I9202)&gt;Rules!$B$4)),1,0)</f>
        <v>0</v>
      </c>
      <c r="K9201" s="6" t="str">
        <f aca="false">IF(F9201=1,COUNTIF($F$2:F9201,1),"")</f>
        <v/>
      </c>
    </row>
    <row r="9202" customFormat="false" ht="15" hidden="false" customHeight="false" outlineLevel="0" collapsed="false">
      <c r="A9202" s="6" t="n">
        <v>72206.618</v>
      </c>
      <c r="B9202" s="6" t="n">
        <v>2.03736263736264</v>
      </c>
      <c r="C9202" s="6" t="n">
        <v>80</v>
      </c>
      <c r="D9202" s="6" t="n">
        <v>-1</v>
      </c>
      <c r="E9202" s="6" t="n">
        <v>2.03736263736264</v>
      </c>
      <c r="F9202" s="6" t="n">
        <v>0</v>
      </c>
      <c r="G9202" s="6" t="n">
        <v>0</v>
      </c>
      <c r="H9202" s="6" t="str">
        <f aca="false">IF(AND(A9202&gt;=Stimuli!$B$2,A9202&lt;=Stimuli!$C$2),Stimuli!$A$2,IF(AND(A9202&gt;=Stimuli!$B$3,A9202&lt;=Stimuli!$C$3),Stimuli!$A$3,IF(AND(A9202&gt;=Stimuli!$B$4,A9202&lt;=Stimuli!$C$4),Stimuli!$A$4,"")))</f>
        <v>02 e.l.f. - Power Grip Styling (30.03s)</v>
      </c>
      <c r="I9202" s="6" t="n">
        <f aca="false">(B9202-B9201)/((A9202-A9201)/1000)</f>
        <v>-0.187545787545901</v>
      </c>
      <c r="J9202" s="6" t="n">
        <f aca="false">IF(OR(B9202&lt;Rules!$B$2,B9202&gt;Rules!$B$3,ABS(I9202)&gt;Rules!$B$4,OR(B9203&lt;Rules!$B$2,B9203&gt;Rules!$B$3,ABS(I9203)&gt;Rules!$B$4)),1,0)</f>
        <v>0</v>
      </c>
      <c r="K9202" s="6" t="str">
        <f aca="false">IF(F9202=1,COUNTIF($F$2:F9202,1),"")</f>
        <v/>
      </c>
    </row>
    <row r="9203" customFormat="false" ht="15" hidden="false" customHeight="false" outlineLevel="0" collapsed="false">
      <c r="A9203" s="6" t="n">
        <v>72214.4305</v>
      </c>
      <c r="B9203" s="6" t="n">
        <v>2.03882783882784</v>
      </c>
      <c r="C9203" s="6" t="n">
        <v>80</v>
      </c>
      <c r="D9203" s="6" t="n">
        <v>-1</v>
      </c>
      <c r="E9203" s="6" t="n">
        <v>2.03736263736264</v>
      </c>
      <c r="F9203" s="6" t="n">
        <v>0</v>
      </c>
      <c r="G9203" s="6" t="n">
        <v>0</v>
      </c>
      <c r="H9203" s="6" t="str">
        <f aca="false">IF(AND(A9203&gt;=Stimuli!$B$2,A9203&lt;=Stimuli!$C$2),Stimuli!$A$2,IF(AND(A9203&gt;=Stimuli!$B$3,A9203&lt;=Stimuli!$C$3),Stimuli!$A$3,IF(AND(A9203&gt;=Stimuli!$B$4,A9203&lt;=Stimuli!$C$4),Stimuli!$A$4,"")))</f>
        <v>02 e.l.f. - Power Grip Styling (30.03s)</v>
      </c>
      <c r="I9203" s="6" t="n">
        <f aca="false">(B9203-B9202)/((A9203-A9202)/1000)</f>
        <v>0.187545787545901</v>
      </c>
      <c r="J9203" s="6" t="n">
        <f aca="false">IF(OR(B9203&lt;Rules!$B$2,B9203&gt;Rules!$B$3,ABS(I9203)&gt;Rules!$B$4,OR(B9204&lt;Rules!$B$2,B9204&gt;Rules!$B$3,ABS(I9204)&gt;Rules!$B$4)),1,0)</f>
        <v>0</v>
      </c>
      <c r="K9203" s="6" t="str">
        <f aca="false">IF(F9203=1,COUNTIF($F$2:F9203,1),"")</f>
        <v/>
      </c>
    </row>
    <row r="9204" customFormat="false" ht="15" hidden="false" customHeight="false" outlineLevel="0" collapsed="false">
      <c r="A9204" s="6" t="n">
        <v>72222.243</v>
      </c>
      <c r="B9204" s="6" t="n">
        <v>2.03589743589744</v>
      </c>
      <c r="C9204" s="6" t="n">
        <v>80</v>
      </c>
      <c r="D9204" s="6" t="n">
        <v>-1</v>
      </c>
      <c r="E9204" s="6" t="n">
        <v>2.03736263736264</v>
      </c>
      <c r="F9204" s="6" t="n">
        <v>0</v>
      </c>
      <c r="G9204" s="6" t="n">
        <v>0</v>
      </c>
      <c r="H9204" s="6" t="str">
        <f aca="false">IF(AND(A9204&gt;=Stimuli!$B$2,A9204&lt;=Stimuli!$C$2),Stimuli!$A$2,IF(AND(A9204&gt;=Stimuli!$B$3,A9204&lt;=Stimuli!$C$3),Stimuli!$A$3,IF(AND(A9204&gt;=Stimuli!$B$4,A9204&lt;=Stimuli!$C$4),Stimuli!$A$4,"")))</f>
        <v>02 e.l.f. - Power Grip Styling (30.03s)</v>
      </c>
      <c r="I9204" s="6" t="n">
        <f aca="false">(B9204-B9203)/((A9204-A9203)/1000)</f>
        <v>-0.375091575091574</v>
      </c>
      <c r="J9204" s="6" t="n">
        <f aca="false">IF(OR(B9204&lt;Rules!$B$2,B9204&gt;Rules!$B$3,ABS(I9204)&gt;Rules!$B$4,OR(B9205&lt;Rules!$B$2,B9205&gt;Rules!$B$3,ABS(I9205)&gt;Rules!$B$4)),1,0)</f>
        <v>0</v>
      </c>
      <c r="K9204" s="6" t="str">
        <f aca="false">IF(F9204=1,COUNTIF($F$2:F9204,1),"")</f>
        <v/>
      </c>
    </row>
    <row r="9205" customFormat="false" ht="15" hidden="false" customHeight="false" outlineLevel="0" collapsed="false">
      <c r="A9205" s="6" t="n">
        <v>72230.0555</v>
      </c>
      <c r="B9205" s="6" t="n">
        <v>2.04029304029304</v>
      </c>
      <c r="C9205" s="6" t="n">
        <v>80</v>
      </c>
      <c r="D9205" s="6" t="n">
        <v>-1</v>
      </c>
      <c r="E9205" s="6" t="n">
        <v>2.03736263736264</v>
      </c>
      <c r="F9205" s="6" t="n">
        <v>0</v>
      </c>
      <c r="G9205" s="6" t="n">
        <v>0</v>
      </c>
      <c r="H9205" s="6" t="str">
        <f aca="false">IF(AND(A9205&gt;=Stimuli!$B$2,A9205&lt;=Stimuli!$C$2),Stimuli!$A$2,IF(AND(A9205&gt;=Stimuli!$B$3,A9205&lt;=Stimuli!$C$3),Stimuli!$A$3,IF(AND(A9205&gt;=Stimuli!$B$4,A9205&lt;=Stimuli!$C$4),Stimuli!$A$4,"")))</f>
        <v>02 e.l.f. - Power Grip Styling (30.03s)</v>
      </c>
      <c r="I9205" s="6" t="n">
        <f aca="false">(B9205-B9204)/((A9205-A9204)/1000)</f>
        <v>0.562637362637304</v>
      </c>
      <c r="J9205" s="6" t="n">
        <f aca="false">IF(OR(B9205&lt;Rules!$B$2,B9205&gt;Rules!$B$3,ABS(I9205)&gt;Rules!$B$4,OR(B9206&lt;Rules!$B$2,B9206&gt;Rules!$B$3,ABS(I9206)&gt;Rules!$B$4)),1,0)</f>
        <v>0</v>
      </c>
      <c r="K9205" s="6" t="str">
        <f aca="false">IF(F9205=1,COUNTIF($F$2:F9205,1),"")</f>
        <v/>
      </c>
    </row>
    <row r="9206" customFormat="false" ht="15" hidden="false" customHeight="false" outlineLevel="0" collapsed="false">
      <c r="A9206" s="6" t="n">
        <v>72237.868</v>
      </c>
      <c r="B9206" s="6" t="n">
        <v>2.03443223443223</v>
      </c>
      <c r="C9206" s="6" t="n">
        <v>80</v>
      </c>
      <c r="D9206" s="6" t="n">
        <v>-1</v>
      </c>
      <c r="E9206" s="6" t="n">
        <v>2.03736263736264</v>
      </c>
      <c r="F9206" s="6" t="n">
        <v>0</v>
      </c>
      <c r="G9206" s="6" t="n">
        <v>0</v>
      </c>
      <c r="H9206" s="6" t="str">
        <f aca="false">IF(AND(A9206&gt;=Stimuli!$B$2,A9206&lt;=Stimuli!$C$2),Stimuli!$A$2,IF(AND(A9206&gt;=Stimuli!$B$3,A9206&lt;=Stimuli!$C$3),Stimuli!$A$3,IF(AND(A9206&gt;=Stimuli!$B$4,A9206&lt;=Stimuli!$C$4),Stimuli!$A$4,"")))</f>
        <v>02 e.l.f. - Power Grip Styling (30.03s)</v>
      </c>
      <c r="I9206" s="6" t="n">
        <f aca="false">(B9206-B9205)/((A9206-A9205)/1000)</f>
        <v>-0.750183150183204</v>
      </c>
      <c r="J9206" s="6" t="n">
        <f aca="false">IF(OR(B9206&lt;Rules!$B$2,B9206&gt;Rules!$B$3,ABS(I9206)&gt;Rules!$B$4,OR(B9207&lt;Rules!$B$2,B9207&gt;Rules!$B$3,ABS(I9207)&gt;Rules!$B$4)),1,0)</f>
        <v>0</v>
      </c>
      <c r="K9206" s="6" t="str">
        <f aca="false">IF(F9206=1,COUNTIF($F$2:F9206,1),"")</f>
        <v/>
      </c>
    </row>
    <row r="9207" customFormat="false" ht="15" hidden="false" customHeight="false" outlineLevel="0" collapsed="false">
      <c r="A9207" s="6" t="n">
        <v>72245.6805</v>
      </c>
      <c r="B9207" s="6" t="n">
        <v>2.04029304029304</v>
      </c>
      <c r="C9207" s="6" t="n">
        <v>80</v>
      </c>
      <c r="D9207" s="6" t="n">
        <v>-1</v>
      </c>
      <c r="E9207" s="6" t="n">
        <v>2.03736263736264</v>
      </c>
      <c r="F9207" s="6" t="n">
        <v>0</v>
      </c>
      <c r="G9207" s="6" t="n">
        <v>0</v>
      </c>
      <c r="H9207" s="6" t="str">
        <f aca="false">IF(AND(A9207&gt;=Stimuli!$B$2,A9207&lt;=Stimuli!$C$2),Stimuli!$A$2,IF(AND(A9207&gt;=Stimuli!$B$3,A9207&lt;=Stimuli!$C$3),Stimuli!$A$3,IF(AND(A9207&gt;=Stimuli!$B$4,A9207&lt;=Stimuli!$C$4),Stimuli!$A$4,"")))</f>
        <v>02 e.l.f. - Power Grip Styling (30.03s)</v>
      </c>
      <c r="I9207" s="6" t="n">
        <f aca="false">(B9207-B9206)/((A9207-A9206)/1000)</f>
        <v>0.750183150183204</v>
      </c>
      <c r="J9207" s="6" t="n">
        <f aca="false">IF(OR(B9207&lt;Rules!$B$2,B9207&gt;Rules!$B$3,ABS(I9207)&gt;Rules!$B$4,OR(B9208&lt;Rules!$B$2,B9208&gt;Rules!$B$3,ABS(I9208)&gt;Rules!$B$4)),1,0)</f>
        <v>0</v>
      </c>
      <c r="K9207" s="6" t="str">
        <f aca="false">IF(F9207=1,COUNTIF($F$2:F9207,1),"")</f>
        <v/>
      </c>
    </row>
    <row r="9208" customFormat="false" ht="15" hidden="false" customHeight="false" outlineLevel="0" collapsed="false">
      <c r="A9208" s="6" t="n">
        <v>72253.493</v>
      </c>
      <c r="B9208" s="6" t="n">
        <v>2.03443223443223</v>
      </c>
      <c r="C9208" s="6" t="n">
        <v>80</v>
      </c>
      <c r="D9208" s="6" t="n">
        <v>-1</v>
      </c>
      <c r="E9208" s="6" t="n">
        <v>2.03736263736264</v>
      </c>
      <c r="F9208" s="6" t="n">
        <v>0</v>
      </c>
      <c r="G9208" s="6" t="n">
        <v>0</v>
      </c>
      <c r="H9208" s="6" t="str">
        <f aca="false">IF(AND(A9208&gt;=Stimuli!$B$2,A9208&lt;=Stimuli!$C$2),Stimuli!$A$2,IF(AND(A9208&gt;=Stimuli!$B$3,A9208&lt;=Stimuli!$C$3),Stimuli!$A$3,IF(AND(A9208&gt;=Stimuli!$B$4,A9208&lt;=Stimuli!$C$4),Stimuli!$A$4,"")))</f>
        <v>02 e.l.f. - Power Grip Styling (30.03s)</v>
      </c>
      <c r="I9208" s="6" t="n">
        <f aca="false">(B9208-B9207)/((A9208-A9207)/1000)</f>
        <v>-0.750183150183204</v>
      </c>
      <c r="J9208" s="6" t="n">
        <f aca="false">IF(OR(B9208&lt;Rules!$B$2,B9208&gt;Rules!$B$3,ABS(I9208)&gt;Rules!$B$4,OR(B9209&lt;Rules!$B$2,B9209&gt;Rules!$B$3,ABS(I9209)&gt;Rules!$B$4)),1,0)</f>
        <v>0</v>
      </c>
      <c r="K9208" s="6" t="str">
        <f aca="false">IF(F9208=1,COUNTIF($F$2:F9208,1),"")</f>
        <v/>
      </c>
    </row>
    <row r="9209" customFormat="false" ht="15" hidden="false" customHeight="false" outlineLevel="0" collapsed="false">
      <c r="A9209" s="6" t="n">
        <v>72261.3055</v>
      </c>
      <c r="B9209" s="6" t="n">
        <v>2.04029304029304</v>
      </c>
      <c r="C9209" s="6" t="n">
        <v>80</v>
      </c>
      <c r="D9209" s="6" t="n">
        <v>-1</v>
      </c>
      <c r="E9209" s="6" t="n">
        <v>2.03736263736264</v>
      </c>
      <c r="F9209" s="6" t="n">
        <v>0</v>
      </c>
      <c r="G9209" s="6" t="n">
        <v>0</v>
      </c>
      <c r="H9209" s="6" t="str">
        <f aca="false">IF(AND(A9209&gt;=Stimuli!$B$2,A9209&lt;=Stimuli!$C$2),Stimuli!$A$2,IF(AND(A9209&gt;=Stimuli!$B$3,A9209&lt;=Stimuli!$C$3),Stimuli!$A$3,IF(AND(A9209&gt;=Stimuli!$B$4,A9209&lt;=Stimuli!$C$4),Stimuli!$A$4,"")))</f>
        <v>02 e.l.f. - Power Grip Styling (30.03s)</v>
      </c>
      <c r="I9209" s="6" t="n">
        <f aca="false">(B9209-B9208)/((A9209-A9208)/1000)</f>
        <v>0.750183150183204</v>
      </c>
      <c r="J9209" s="6" t="n">
        <f aca="false">IF(OR(B9209&lt;Rules!$B$2,B9209&gt;Rules!$B$3,ABS(I9209)&gt;Rules!$B$4,OR(B9210&lt;Rules!$B$2,B9210&gt;Rules!$B$3,ABS(I9210)&gt;Rules!$B$4)),1,0)</f>
        <v>0</v>
      </c>
      <c r="K9209" s="6" t="str">
        <f aca="false">IF(F9209=1,COUNTIF($F$2:F9209,1),"")</f>
        <v/>
      </c>
    </row>
    <row r="9210" customFormat="false" ht="15" hidden="false" customHeight="false" outlineLevel="0" collapsed="false">
      <c r="A9210" s="6" t="n">
        <v>72269.118</v>
      </c>
      <c r="B9210" s="6" t="n">
        <v>2.03443223443223</v>
      </c>
      <c r="C9210" s="6" t="n">
        <v>80</v>
      </c>
      <c r="D9210" s="6" t="n">
        <v>-1</v>
      </c>
      <c r="E9210" s="6" t="n">
        <v>2.03736263736264</v>
      </c>
      <c r="F9210" s="6" t="n">
        <v>0</v>
      </c>
      <c r="G9210" s="6" t="n">
        <v>0</v>
      </c>
      <c r="H9210" s="6" t="str">
        <f aca="false">IF(AND(A9210&gt;=Stimuli!$B$2,A9210&lt;=Stimuli!$C$2),Stimuli!$A$2,IF(AND(A9210&gt;=Stimuli!$B$3,A9210&lt;=Stimuli!$C$3),Stimuli!$A$3,IF(AND(A9210&gt;=Stimuli!$B$4,A9210&lt;=Stimuli!$C$4),Stimuli!$A$4,"")))</f>
        <v>02 e.l.f. - Power Grip Styling (30.03s)</v>
      </c>
      <c r="I9210" s="6" t="n">
        <f aca="false">(B9210-B9209)/((A9210-A9209)/1000)</f>
        <v>-0.750183150183204</v>
      </c>
      <c r="J9210" s="6" t="n">
        <f aca="false">IF(OR(B9210&lt;Rules!$B$2,B9210&gt;Rules!$B$3,ABS(I9210)&gt;Rules!$B$4,OR(B9211&lt;Rules!$B$2,B9211&gt;Rules!$B$3,ABS(I9211)&gt;Rules!$B$4)),1,0)</f>
        <v>0</v>
      </c>
      <c r="K9210" s="6" t="str">
        <f aca="false">IF(F9210=1,COUNTIF($F$2:F9210,1),"")</f>
        <v/>
      </c>
    </row>
    <row r="9211" customFormat="false" ht="15" hidden="false" customHeight="false" outlineLevel="0" collapsed="false">
      <c r="A9211" s="6" t="n">
        <v>72276.9305</v>
      </c>
      <c r="B9211" s="6" t="n">
        <v>2.03882783882784</v>
      </c>
      <c r="C9211" s="6" t="n">
        <v>80</v>
      </c>
      <c r="D9211" s="6" t="n">
        <v>-1</v>
      </c>
      <c r="E9211" s="6" t="n">
        <v>2.03736263736264</v>
      </c>
      <c r="F9211" s="6" t="n">
        <v>0</v>
      </c>
      <c r="G9211" s="6" t="n">
        <v>0</v>
      </c>
      <c r="H9211" s="6" t="str">
        <f aca="false">IF(AND(A9211&gt;=Stimuli!$B$2,A9211&lt;=Stimuli!$C$2),Stimuli!$A$2,IF(AND(A9211&gt;=Stimuli!$B$3,A9211&lt;=Stimuli!$C$3),Stimuli!$A$3,IF(AND(A9211&gt;=Stimuli!$B$4,A9211&lt;=Stimuli!$C$4),Stimuli!$A$4,"")))</f>
        <v>02 e.l.f. - Power Grip Styling (30.03s)</v>
      </c>
      <c r="I9211" s="6" t="n">
        <f aca="false">(B9211-B9210)/((A9211-A9210)/1000)</f>
        <v>0.562637362637474</v>
      </c>
      <c r="J9211" s="6" t="n">
        <f aca="false">IF(OR(B9211&lt;Rules!$B$2,B9211&gt;Rules!$B$3,ABS(I9211)&gt;Rules!$B$4,OR(B9212&lt;Rules!$B$2,B9212&gt;Rules!$B$3,ABS(I9212)&gt;Rules!$B$4)),1,0)</f>
        <v>0</v>
      </c>
      <c r="K9211" s="6" t="str">
        <f aca="false">IF(F9211=1,COUNTIF($F$2:F9211,1),"")</f>
        <v/>
      </c>
    </row>
    <row r="9212" customFormat="false" ht="15" hidden="false" customHeight="false" outlineLevel="0" collapsed="false">
      <c r="A9212" s="6" t="n">
        <v>72284.743</v>
      </c>
      <c r="B9212" s="6" t="n">
        <v>2.03443223443223</v>
      </c>
      <c r="C9212" s="6" t="n">
        <v>80</v>
      </c>
      <c r="D9212" s="6" t="n">
        <v>-1</v>
      </c>
      <c r="E9212" s="6" t="n">
        <v>2.03736263736264</v>
      </c>
      <c r="F9212" s="6" t="n">
        <v>0</v>
      </c>
      <c r="G9212" s="6" t="n">
        <v>0</v>
      </c>
      <c r="H9212" s="6" t="str">
        <f aca="false">IF(AND(A9212&gt;=Stimuli!$B$2,A9212&lt;=Stimuli!$C$2),Stimuli!$A$2,IF(AND(A9212&gt;=Stimuli!$B$3,A9212&lt;=Stimuli!$C$3),Stimuli!$A$3,IF(AND(A9212&gt;=Stimuli!$B$4,A9212&lt;=Stimuli!$C$4),Stimuli!$A$4,"")))</f>
        <v>02 e.l.f. - Power Grip Styling (30.03s)</v>
      </c>
      <c r="I9212" s="6" t="n">
        <f aca="false">(B9212-B9211)/((A9212-A9211)/1000)</f>
        <v>-0.562637362637474</v>
      </c>
      <c r="J9212" s="6" t="n">
        <f aca="false">IF(OR(B9212&lt;Rules!$B$2,B9212&gt;Rules!$B$3,ABS(I9212)&gt;Rules!$B$4,OR(B9213&lt;Rules!$B$2,B9213&gt;Rules!$B$3,ABS(I9213)&gt;Rules!$B$4)),1,0)</f>
        <v>0</v>
      </c>
      <c r="K9212" s="6" t="str">
        <f aca="false">IF(F9212=1,COUNTIF($F$2:F9212,1),"")</f>
        <v/>
      </c>
    </row>
    <row r="9213" customFormat="false" ht="15" hidden="false" customHeight="false" outlineLevel="0" collapsed="false">
      <c r="A9213" s="6" t="n">
        <v>72292.5555</v>
      </c>
      <c r="B9213" s="6" t="n">
        <v>2.03882783882784</v>
      </c>
      <c r="C9213" s="6" t="n">
        <v>80</v>
      </c>
      <c r="D9213" s="6" t="n">
        <v>-1</v>
      </c>
      <c r="E9213" s="6" t="n">
        <v>2.03736263736264</v>
      </c>
      <c r="F9213" s="6" t="n">
        <v>0</v>
      </c>
      <c r="G9213" s="6" t="n">
        <v>0</v>
      </c>
      <c r="H9213" s="6" t="str">
        <f aca="false">IF(AND(A9213&gt;=Stimuli!$B$2,A9213&lt;=Stimuli!$C$2),Stimuli!$A$2,IF(AND(A9213&gt;=Stimuli!$B$3,A9213&lt;=Stimuli!$C$3),Stimuli!$A$3,IF(AND(A9213&gt;=Stimuli!$B$4,A9213&lt;=Stimuli!$C$4),Stimuli!$A$4,"")))</f>
        <v>02 e.l.f. - Power Grip Styling (30.03s)</v>
      </c>
      <c r="I9213" s="6" t="n">
        <f aca="false">(B9213-B9212)/((A9213-A9212)/1000)</f>
        <v>0.562637362637474</v>
      </c>
      <c r="J9213" s="6" t="n">
        <f aca="false">IF(OR(B9213&lt;Rules!$B$2,B9213&gt;Rules!$B$3,ABS(I9213)&gt;Rules!$B$4,OR(B9214&lt;Rules!$B$2,B9214&gt;Rules!$B$3,ABS(I9214)&gt;Rules!$B$4)),1,0)</f>
        <v>0</v>
      </c>
      <c r="K9213" s="6" t="str">
        <f aca="false">IF(F9213=1,COUNTIF($F$2:F9213,1),"")</f>
        <v/>
      </c>
    </row>
    <row r="9214" customFormat="false" ht="15" hidden="false" customHeight="false" outlineLevel="0" collapsed="false">
      <c r="A9214" s="6" t="n">
        <v>72300.368</v>
      </c>
      <c r="B9214" s="6" t="n">
        <v>2.03443223443223</v>
      </c>
      <c r="C9214" s="6" t="n">
        <v>80</v>
      </c>
      <c r="D9214" s="6" t="n">
        <v>-1</v>
      </c>
      <c r="E9214" s="6" t="n">
        <v>2.03736263736264</v>
      </c>
      <c r="F9214" s="6" t="n">
        <v>0</v>
      </c>
      <c r="G9214" s="6" t="n">
        <v>0</v>
      </c>
      <c r="H9214" s="6" t="str">
        <f aca="false">IF(AND(A9214&gt;=Stimuli!$B$2,A9214&lt;=Stimuli!$C$2),Stimuli!$A$2,IF(AND(A9214&gt;=Stimuli!$B$3,A9214&lt;=Stimuli!$C$3),Stimuli!$A$3,IF(AND(A9214&gt;=Stimuli!$B$4,A9214&lt;=Stimuli!$C$4),Stimuli!$A$4,"")))</f>
        <v>02 e.l.f. - Power Grip Styling (30.03s)</v>
      </c>
      <c r="I9214" s="6" t="n">
        <f aca="false">(B9214-B9213)/((A9214-A9213)/1000)</f>
        <v>-0.562637362637474</v>
      </c>
      <c r="J9214" s="6" t="n">
        <f aca="false">IF(OR(B9214&lt;Rules!$B$2,B9214&gt;Rules!$B$3,ABS(I9214)&gt;Rules!$B$4,OR(B9215&lt;Rules!$B$2,B9215&gt;Rules!$B$3,ABS(I9215)&gt;Rules!$B$4)),1,0)</f>
        <v>0</v>
      </c>
      <c r="K9214" s="6" t="str">
        <f aca="false">IF(F9214=1,COUNTIF($F$2:F9214,1),"")</f>
        <v/>
      </c>
    </row>
    <row r="9215" customFormat="false" ht="15" hidden="false" customHeight="false" outlineLevel="0" collapsed="false">
      <c r="A9215" s="6" t="n">
        <v>72308.1805</v>
      </c>
      <c r="B9215" s="6" t="n">
        <v>2.03736263736264</v>
      </c>
      <c r="C9215" s="6" t="n">
        <v>80</v>
      </c>
      <c r="D9215" s="6" t="n">
        <v>-1</v>
      </c>
      <c r="E9215" s="6" t="n">
        <v>2.03736263736264</v>
      </c>
      <c r="F9215" s="6" t="n">
        <v>0</v>
      </c>
      <c r="G9215" s="6" t="n">
        <v>0</v>
      </c>
      <c r="H9215" s="6" t="str">
        <f aca="false">IF(AND(A9215&gt;=Stimuli!$B$2,A9215&lt;=Stimuli!$C$2),Stimuli!$A$2,IF(AND(A9215&gt;=Stimuli!$B$3,A9215&lt;=Stimuli!$C$3),Stimuli!$A$3,IF(AND(A9215&gt;=Stimuli!$B$4,A9215&lt;=Stimuli!$C$4),Stimuli!$A$4,"")))</f>
        <v>02 e.l.f. - Power Grip Styling (30.03s)</v>
      </c>
      <c r="I9215" s="6" t="n">
        <f aca="false">(B9215-B9214)/((A9215-A9214)/1000)</f>
        <v>0.375091575091574</v>
      </c>
      <c r="J9215" s="6" t="n">
        <f aca="false">IF(OR(B9215&lt;Rules!$B$2,B9215&gt;Rules!$B$3,ABS(I9215)&gt;Rules!$B$4,OR(B9216&lt;Rules!$B$2,B9216&gt;Rules!$B$3,ABS(I9216)&gt;Rules!$B$4)),1,0)</f>
        <v>0</v>
      </c>
      <c r="K9215" s="6" t="str">
        <f aca="false">IF(F9215=1,COUNTIF($F$2:F9215,1),"")</f>
        <v/>
      </c>
    </row>
    <row r="9216" customFormat="false" ht="15" hidden="false" customHeight="false" outlineLevel="0" collapsed="false">
      <c r="A9216" s="6" t="n">
        <v>72315.993</v>
      </c>
      <c r="B9216" s="6" t="n">
        <v>2.03589743589744</v>
      </c>
      <c r="C9216" s="6" t="n">
        <v>80</v>
      </c>
      <c r="D9216" s="6" t="n">
        <v>-1</v>
      </c>
      <c r="E9216" s="6" t="n">
        <v>2.03736263736264</v>
      </c>
      <c r="F9216" s="6" t="n">
        <v>0</v>
      </c>
      <c r="G9216" s="6" t="n">
        <v>0</v>
      </c>
      <c r="H9216" s="6" t="str">
        <f aca="false">IF(AND(A9216&gt;=Stimuli!$B$2,A9216&lt;=Stimuli!$C$2),Stimuli!$A$2,IF(AND(A9216&gt;=Stimuli!$B$3,A9216&lt;=Stimuli!$C$3),Stimuli!$A$3,IF(AND(A9216&gt;=Stimuli!$B$4,A9216&lt;=Stimuli!$C$4),Stimuli!$A$4,"")))</f>
        <v>02 e.l.f. - Power Grip Styling (30.03s)</v>
      </c>
      <c r="I9216" s="6" t="n">
        <f aca="false">(B9216-B9215)/((A9216-A9215)/1000)</f>
        <v>-0.187545787545673</v>
      </c>
      <c r="J9216" s="6" t="n">
        <f aca="false">IF(OR(B9216&lt;Rules!$B$2,B9216&gt;Rules!$B$3,ABS(I9216)&gt;Rules!$B$4,OR(B9217&lt;Rules!$B$2,B9217&gt;Rules!$B$3,ABS(I9217)&gt;Rules!$B$4)),1,0)</f>
        <v>0</v>
      </c>
      <c r="K9216" s="6" t="str">
        <f aca="false">IF(F9216=1,COUNTIF($F$2:F9216,1),"")</f>
        <v/>
      </c>
    </row>
    <row r="9217" customFormat="false" ht="15" hidden="false" customHeight="false" outlineLevel="0" collapsed="false">
      <c r="A9217" s="6" t="n">
        <v>72323.8055</v>
      </c>
      <c r="B9217" s="6" t="n">
        <v>2.03589743589744</v>
      </c>
      <c r="C9217" s="6" t="n">
        <v>80</v>
      </c>
      <c r="D9217" s="6" t="n">
        <v>-1</v>
      </c>
      <c r="E9217" s="6" t="n">
        <v>2.03589743589744</v>
      </c>
      <c r="F9217" s="6" t="n">
        <v>0</v>
      </c>
      <c r="G9217" s="6" t="n">
        <v>0</v>
      </c>
      <c r="H9217" s="6" t="str">
        <f aca="false">IF(AND(A9217&gt;=Stimuli!$B$2,A9217&lt;=Stimuli!$C$2),Stimuli!$A$2,IF(AND(A9217&gt;=Stimuli!$B$3,A9217&lt;=Stimuli!$C$3),Stimuli!$A$3,IF(AND(A9217&gt;=Stimuli!$B$4,A9217&lt;=Stimuli!$C$4),Stimuli!$A$4,"")))</f>
        <v>02 e.l.f. - Power Grip Styling (30.03s)</v>
      </c>
      <c r="I9217" s="6" t="n">
        <f aca="false">(B9217-B9216)/((A9217-A9216)/1000)</f>
        <v>0</v>
      </c>
      <c r="J9217" s="6" t="n">
        <f aca="false">IF(OR(B9217&lt;Rules!$B$2,B9217&gt;Rules!$B$3,ABS(I9217)&gt;Rules!$B$4,OR(B9218&lt;Rules!$B$2,B9218&gt;Rules!$B$3,ABS(I9218)&gt;Rules!$B$4)),1,0)</f>
        <v>0</v>
      </c>
      <c r="K9217" s="6" t="str">
        <f aca="false">IF(F9217=1,COUNTIF($F$2:F9217,1),"")</f>
        <v/>
      </c>
    </row>
    <row r="9218" customFormat="false" ht="15" hidden="false" customHeight="false" outlineLevel="0" collapsed="false">
      <c r="A9218" s="6" t="n">
        <v>72331.618</v>
      </c>
      <c r="B9218" s="6" t="n">
        <v>2.03736263736264</v>
      </c>
      <c r="C9218" s="6" t="n">
        <v>80</v>
      </c>
      <c r="D9218" s="6" t="n">
        <v>-1</v>
      </c>
      <c r="E9218" s="6" t="n">
        <v>2.03589743589744</v>
      </c>
      <c r="F9218" s="6" t="n">
        <v>0</v>
      </c>
      <c r="G9218" s="6" t="n">
        <v>0</v>
      </c>
      <c r="H9218" s="6" t="str">
        <f aca="false">IF(AND(A9218&gt;=Stimuli!$B$2,A9218&lt;=Stimuli!$C$2),Stimuli!$A$2,IF(AND(A9218&gt;=Stimuli!$B$3,A9218&lt;=Stimuli!$C$3),Stimuli!$A$3,IF(AND(A9218&gt;=Stimuli!$B$4,A9218&lt;=Stimuli!$C$4),Stimuli!$A$4,"")))</f>
        <v>02 e.l.f. - Power Grip Styling (30.03s)</v>
      </c>
      <c r="I9218" s="6" t="n">
        <f aca="false">(B9218-B9217)/((A9218-A9217)/1000)</f>
        <v>0.187545787545673</v>
      </c>
      <c r="J9218" s="6" t="n">
        <f aca="false">IF(OR(B9218&lt;Rules!$B$2,B9218&gt;Rules!$B$3,ABS(I9218)&gt;Rules!$B$4,OR(B9219&lt;Rules!$B$2,B9219&gt;Rules!$B$3,ABS(I9219)&gt;Rules!$B$4)),1,0)</f>
        <v>0</v>
      </c>
      <c r="K9218" s="6" t="str">
        <f aca="false">IF(F9218=1,COUNTIF($F$2:F9218,1),"")</f>
        <v/>
      </c>
    </row>
    <row r="9219" customFormat="false" ht="15" hidden="false" customHeight="false" outlineLevel="0" collapsed="false">
      <c r="A9219" s="6" t="n">
        <v>72339.4305</v>
      </c>
      <c r="B9219" s="6" t="n">
        <v>2.03443223443223</v>
      </c>
      <c r="C9219" s="6" t="n">
        <v>80</v>
      </c>
      <c r="D9219" s="6" t="n">
        <v>-1</v>
      </c>
      <c r="E9219" s="6" t="n">
        <v>2.03589743589744</v>
      </c>
      <c r="F9219" s="6" t="n">
        <v>0</v>
      </c>
      <c r="G9219" s="6" t="n">
        <v>0</v>
      </c>
      <c r="H9219" s="6" t="str">
        <f aca="false">IF(AND(A9219&gt;=Stimuli!$B$2,A9219&lt;=Stimuli!$C$2),Stimuli!$A$2,IF(AND(A9219&gt;=Stimuli!$B$3,A9219&lt;=Stimuli!$C$3),Stimuli!$A$3,IF(AND(A9219&gt;=Stimuli!$B$4,A9219&lt;=Stimuli!$C$4),Stimuli!$A$4,"")))</f>
        <v>02 e.l.f. - Power Grip Styling (30.03s)</v>
      </c>
      <c r="I9219" s="6" t="n">
        <f aca="false">(B9219-B9218)/((A9219-A9218)/1000)</f>
        <v>-0.375091575091574</v>
      </c>
      <c r="J9219" s="6" t="n">
        <f aca="false">IF(OR(B9219&lt;Rules!$B$2,B9219&gt;Rules!$B$3,ABS(I9219)&gt;Rules!$B$4,OR(B9220&lt;Rules!$B$2,B9220&gt;Rules!$B$3,ABS(I9220)&gt;Rules!$B$4)),1,0)</f>
        <v>0</v>
      </c>
      <c r="K9219" s="6" t="str">
        <f aca="false">IF(F9219=1,COUNTIF($F$2:F9219,1),"")</f>
        <v/>
      </c>
    </row>
    <row r="9220" customFormat="false" ht="15" hidden="false" customHeight="false" outlineLevel="0" collapsed="false">
      <c r="A9220" s="6" t="n">
        <v>72347.243</v>
      </c>
      <c r="B9220" s="6" t="n">
        <v>2.03736263736264</v>
      </c>
      <c r="C9220" s="6" t="n">
        <v>80</v>
      </c>
      <c r="D9220" s="6" t="n">
        <v>-1</v>
      </c>
      <c r="E9220" s="6" t="n">
        <v>2.03589743589744</v>
      </c>
      <c r="F9220" s="6" t="n">
        <v>0</v>
      </c>
      <c r="G9220" s="6" t="n">
        <v>0</v>
      </c>
      <c r="H9220" s="6" t="str">
        <f aca="false">IF(AND(A9220&gt;=Stimuli!$B$2,A9220&lt;=Stimuli!$C$2),Stimuli!$A$2,IF(AND(A9220&gt;=Stimuli!$B$3,A9220&lt;=Stimuli!$C$3),Stimuli!$A$3,IF(AND(A9220&gt;=Stimuli!$B$4,A9220&lt;=Stimuli!$C$4),Stimuli!$A$4,"")))</f>
        <v>02 e.l.f. - Power Grip Styling (30.03s)</v>
      </c>
      <c r="I9220" s="6" t="n">
        <f aca="false">(B9220-B9219)/((A9220-A9219)/1000)</f>
        <v>0.375091575091574</v>
      </c>
      <c r="J9220" s="6" t="n">
        <f aca="false">IF(OR(B9220&lt;Rules!$B$2,B9220&gt;Rules!$B$3,ABS(I9220)&gt;Rules!$B$4,OR(B9221&lt;Rules!$B$2,B9221&gt;Rules!$B$3,ABS(I9221)&gt;Rules!$B$4)),1,0)</f>
        <v>0</v>
      </c>
      <c r="K9220" s="6" t="str">
        <f aca="false">IF(F9220=1,COUNTIF($F$2:F9220,1),"")</f>
        <v/>
      </c>
    </row>
    <row r="9221" customFormat="false" ht="15" hidden="false" customHeight="false" outlineLevel="0" collapsed="false">
      <c r="A9221" s="6" t="n">
        <v>72355.0555</v>
      </c>
      <c r="B9221" s="6" t="n">
        <v>2.03296703296703</v>
      </c>
      <c r="C9221" s="6" t="n">
        <v>80</v>
      </c>
      <c r="D9221" s="6" t="n">
        <v>-1</v>
      </c>
      <c r="E9221" s="6" t="n">
        <v>2.03589743589744</v>
      </c>
      <c r="F9221" s="6" t="n">
        <v>0</v>
      </c>
      <c r="G9221" s="6" t="n">
        <v>0</v>
      </c>
      <c r="H9221" s="6" t="str">
        <f aca="false">IF(AND(A9221&gt;=Stimuli!$B$2,A9221&lt;=Stimuli!$C$2),Stimuli!$A$2,IF(AND(A9221&gt;=Stimuli!$B$3,A9221&lt;=Stimuli!$C$3),Stimuli!$A$3,IF(AND(A9221&gt;=Stimuli!$B$4,A9221&lt;=Stimuli!$C$4),Stimuli!$A$4,"")))</f>
        <v>02 e.l.f. - Power Grip Styling (30.03s)</v>
      </c>
      <c r="I9221" s="6" t="n">
        <f aca="false">(B9221-B9220)/((A9221-A9220)/1000)</f>
        <v>-0.562637362637418</v>
      </c>
      <c r="J9221" s="6" t="n">
        <f aca="false">IF(OR(B9221&lt;Rules!$B$2,B9221&gt;Rules!$B$3,ABS(I9221)&gt;Rules!$B$4,OR(B9222&lt;Rules!$B$2,B9222&gt;Rules!$B$3,ABS(I9222)&gt;Rules!$B$4)),1,0)</f>
        <v>0</v>
      </c>
      <c r="K9221" s="6" t="str">
        <f aca="false">IF(F9221=1,COUNTIF($F$2:F9221,1),"")</f>
        <v/>
      </c>
    </row>
    <row r="9222" customFormat="false" ht="15" hidden="false" customHeight="false" outlineLevel="0" collapsed="false">
      <c r="A9222" s="6" t="n">
        <v>72362.868</v>
      </c>
      <c r="B9222" s="6" t="n">
        <v>2.03882783882784</v>
      </c>
      <c r="C9222" s="6" t="n">
        <v>80</v>
      </c>
      <c r="D9222" s="6" t="n">
        <v>-1</v>
      </c>
      <c r="E9222" s="6" t="n">
        <v>2.03589743589744</v>
      </c>
      <c r="F9222" s="6" t="n">
        <v>0</v>
      </c>
      <c r="G9222" s="6" t="n">
        <v>0</v>
      </c>
      <c r="H9222" s="6" t="str">
        <f aca="false">IF(AND(A9222&gt;=Stimuli!$B$2,A9222&lt;=Stimuli!$C$2),Stimuli!$A$2,IF(AND(A9222&gt;=Stimuli!$B$3,A9222&lt;=Stimuli!$C$3),Stimuli!$A$3,IF(AND(A9222&gt;=Stimuli!$B$4,A9222&lt;=Stimuli!$C$4),Stimuli!$A$4,"")))</f>
        <v>02 e.l.f. - Power Grip Styling (30.03s)</v>
      </c>
      <c r="I9222" s="6" t="n">
        <f aca="false">(B9222-B9221)/((A9222-A9221)/1000)</f>
        <v>0.750183150183318</v>
      </c>
      <c r="J9222" s="6" t="n">
        <f aca="false">IF(OR(B9222&lt;Rules!$B$2,B9222&gt;Rules!$B$3,ABS(I9222)&gt;Rules!$B$4,OR(B9223&lt;Rules!$B$2,B9223&gt;Rules!$B$3,ABS(I9223)&gt;Rules!$B$4)),1,0)</f>
        <v>0</v>
      </c>
      <c r="K9222" s="6" t="str">
        <f aca="false">IF(F9222=1,COUNTIF($F$2:F9222,1),"")</f>
        <v/>
      </c>
    </row>
    <row r="9223" customFormat="false" ht="15" hidden="false" customHeight="false" outlineLevel="0" collapsed="false">
      <c r="A9223" s="6" t="n">
        <v>72370.6805</v>
      </c>
      <c r="B9223" s="6" t="n">
        <v>2.03296703296703</v>
      </c>
      <c r="C9223" s="6" t="n">
        <v>80</v>
      </c>
      <c r="D9223" s="6" t="n">
        <v>-1</v>
      </c>
      <c r="E9223" s="6" t="n">
        <v>2.03589743589744</v>
      </c>
      <c r="F9223" s="6" t="n">
        <v>0</v>
      </c>
      <c r="G9223" s="6" t="n">
        <v>0</v>
      </c>
      <c r="H9223" s="6" t="str">
        <f aca="false">IF(AND(A9223&gt;=Stimuli!$B$2,A9223&lt;=Stimuli!$C$2),Stimuli!$A$2,IF(AND(A9223&gt;=Stimuli!$B$3,A9223&lt;=Stimuli!$C$3),Stimuli!$A$3,IF(AND(A9223&gt;=Stimuli!$B$4,A9223&lt;=Stimuli!$C$4),Stimuli!$A$4,"")))</f>
        <v>02 e.l.f. - Power Grip Styling (30.03s)</v>
      </c>
      <c r="I9223" s="6" t="n">
        <f aca="false">(B9223-B9222)/((A9223-A9222)/1000)</f>
        <v>-0.750183150183318</v>
      </c>
      <c r="J9223" s="6" t="n">
        <f aca="false">IF(OR(B9223&lt;Rules!$B$2,B9223&gt;Rules!$B$3,ABS(I9223)&gt;Rules!$B$4,OR(B9224&lt;Rules!$B$2,B9224&gt;Rules!$B$3,ABS(I9224)&gt;Rules!$B$4)),1,0)</f>
        <v>0</v>
      </c>
      <c r="K9223" s="6" t="str">
        <f aca="false">IF(F9223=1,COUNTIF($F$2:F9223,1),"")</f>
        <v/>
      </c>
    </row>
    <row r="9224" customFormat="false" ht="15" hidden="false" customHeight="false" outlineLevel="0" collapsed="false">
      <c r="A9224" s="6" t="n">
        <v>72378.493</v>
      </c>
      <c r="B9224" s="6" t="n">
        <v>2.03882783882784</v>
      </c>
      <c r="C9224" s="6" t="n">
        <v>80</v>
      </c>
      <c r="D9224" s="6" t="n">
        <v>-1</v>
      </c>
      <c r="E9224" s="6" t="n">
        <v>2.03589743589744</v>
      </c>
      <c r="F9224" s="6" t="n">
        <v>0</v>
      </c>
      <c r="G9224" s="6" t="n">
        <v>0</v>
      </c>
      <c r="H9224" s="6" t="str">
        <f aca="false">IF(AND(A9224&gt;=Stimuli!$B$2,A9224&lt;=Stimuli!$C$2),Stimuli!$A$2,IF(AND(A9224&gt;=Stimuli!$B$3,A9224&lt;=Stimuli!$C$3),Stimuli!$A$3,IF(AND(A9224&gt;=Stimuli!$B$4,A9224&lt;=Stimuli!$C$4),Stimuli!$A$4,"")))</f>
        <v>02 e.l.f. - Power Grip Styling (30.03s)</v>
      </c>
      <c r="I9224" s="6" t="n">
        <f aca="false">(B9224-B9223)/((A9224-A9223)/1000)</f>
        <v>0.750183150183318</v>
      </c>
      <c r="J9224" s="6" t="n">
        <f aca="false">IF(OR(B9224&lt;Rules!$B$2,B9224&gt;Rules!$B$3,ABS(I9224)&gt;Rules!$B$4,OR(B9225&lt;Rules!$B$2,B9225&gt;Rules!$B$3,ABS(I9225)&gt;Rules!$B$4)),1,0)</f>
        <v>0</v>
      </c>
      <c r="K9224" s="6" t="str">
        <f aca="false">IF(F9224=1,COUNTIF($F$2:F9224,1),"")</f>
        <v/>
      </c>
    </row>
    <row r="9225" customFormat="false" ht="15" hidden="false" customHeight="false" outlineLevel="0" collapsed="false">
      <c r="A9225" s="6" t="n">
        <v>72386.3055</v>
      </c>
      <c r="B9225" s="6" t="n">
        <v>2.03150183150183</v>
      </c>
      <c r="C9225" s="6" t="n">
        <v>80</v>
      </c>
      <c r="D9225" s="6" t="n">
        <v>-1</v>
      </c>
      <c r="E9225" s="6" t="n">
        <v>2.03589743589744</v>
      </c>
      <c r="F9225" s="6" t="n">
        <v>0</v>
      </c>
      <c r="G9225" s="6" t="n">
        <v>0</v>
      </c>
      <c r="H9225" s="6" t="str">
        <f aca="false">IF(AND(A9225&gt;=Stimuli!$B$2,A9225&lt;=Stimuli!$C$2),Stimuli!$A$2,IF(AND(A9225&gt;=Stimuli!$B$3,A9225&lt;=Stimuli!$C$3),Stimuli!$A$3,IF(AND(A9225&gt;=Stimuli!$B$4,A9225&lt;=Stimuli!$C$4),Stimuli!$A$4,"")))</f>
        <v>02 e.l.f. - Power Grip Styling (30.03s)</v>
      </c>
      <c r="I9225" s="6" t="n">
        <f aca="false">(B9225-B9224)/((A9225-A9224)/1000)</f>
        <v>-0.937728937729048</v>
      </c>
      <c r="J9225" s="6" t="n">
        <f aca="false">IF(OR(B9225&lt;Rules!$B$2,B9225&gt;Rules!$B$3,ABS(I9225)&gt;Rules!$B$4,OR(B9226&lt;Rules!$B$2,B9226&gt;Rules!$B$3,ABS(I9226)&gt;Rules!$B$4)),1,0)</f>
        <v>0</v>
      </c>
      <c r="K9225" s="6" t="str">
        <f aca="false">IF(F9225=1,COUNTIF($F$2:F9225,1),"")</f>
        <v/>
      </c>
    </row>
    <row r="9226" customFormat="false" ht="15" hidden="false" customHeight="false" outlineLevel="0" collapsed="false">
      <c r="A9226" s="6" t="n">
        <v>72394.118</v>
      </c>
      <c r="B9226" s="6" t="n">
        <v>2.03736263736264</v>
      </c>
      <c r="C9226" s="6" t="n">
        <v>80</v>
      </c>
      <c r="D9226" s="6" t="n">
        <v>-1</v>
      </c>
      <c r="E9226" s="6" t="n">
        <v>2.03589743589744</v>
      </c>
      <c r="F9226" s="6" t="n">
        <v>0</v>
      </c>
      <c r="G9226" s="6" t="n">
        <v>0</v>
      </c>
      <c r="H9226" s="6" t="str">
        <f aca="false">IF(AND(A9226&gt;=Stimuli!$B$2,A9226&lt;=Stimuli!$C$2),Stimuli!$A$2,IF(AND(A9226&gt;=Stimuli!$B$3,A9226&lt;=Stimuli!$C$3),Stimuli!$A$3,IF(AND(A9226&gt;=Stimuli!$B$4,A9226&lt;=Stimuli!$C$4),Stimuli!$A$4,"")))</f>
        <v>02 e.l.f. - Power Grip Styling (30.03s)</v>
      </c>
      <c r="I9226" s="6" t="n">
        <f aca="false">(B9226-B9225)/((A9226-A9225)/1000)</f>
        <v>0.750183150183148</v>
      </c>
      <c r="J9226" s="6" t="n">
        <f aca="false">IF(OR(B9226&lt;Rules!$B$2,B9226&gt;Rules!$B$3,ABS(I9226)&gt;Rules!$B$4,OR(B9227&lt;Rules!$B$2,B9227&gt;Rules!$B$3,ABS(I9227)&gt;Rules!$B$4)),1,0)</f>
        <v>0</v>
      </c>
      <c r="K9226" s="6" t="str">
        <f aca="false">IF(F9226=1,COUNTIF($F$2:F9226,1),"")</f>
        <v/>
      </c>
    </row>
    <row r="9227" customFormat="false" ht="15" hidden="false" customHeight="false" outlineLevel="0" collapsed="false">
      <c r="A9227" s="6" t="n">
        <v>72401.9305</v>
      </c>
      <c r="B9227" s="6" t="n">
        <v>2.03296703296703</v>
      </c>
      <c r="C9227" s="6" t="n">
        <v>80</v>
      </c>
      <c r="D9227" s="6" t="n">
        <v>-1</v>
      </c>
      <c r="E9227" s="6" t="n">
        <v>2.03589743589744</v>
      </c>
      <c r="F9227" s="6" t="n">
        <v>0</v>
      </c>
      <c r="G9227" s="6" t="n">
        <v>0</v>
      </c>
      <c r="H9227" s="6" t="str">
        <f aca="false">IF(AND(A9227&gt;=Stimuli!$B$2,A9227&lt;=Stimuli!$C$2),Stimuli!$A$2,IF(AND(A9227&gt;=Stimuli!$B$3,A9227&lt;=Stimuli!$C$3),Stimuli!$A$3,IF(AND(A9227&gt;=Stimuli!$B$4,A9227&lt;=Stimuli!$C$4),Stimuli!$A$4,"")))</f>
        <v>02 e.l.f. - Power Grip Styling (30.03s)</v>
      </c>
      <c r="I9227" s="6" t="n">
        <f aca="false">(B9227-B9226)/((A9227-A9226)/1000)</f>
        <v>-0.562637362637418</v>
      </c>
      <c r="J9227" s="6" t="n">
        <f aca="false">IF(OR(B9227&lt;Rules!$B$2,B9227&gt;Rules!$B$3,ABS(I9227)&gt;Rules!$B$4,OR(B9228&lt;Rules!$B$2,B9228&gt;Rules!$B$3,ABS(I9228)&gt;Rules!$B$4)),1,0)</f>
        <v>0</v>
      </c>
      <c r="K9227" s="6" t="str">
        <f aca="false">IF(F9227=1,COUNTIF($F$2:F9227,1),"")</f>
        <v/>
      </c>
    </row>
    <row r="9228" customFormat="false" ht="15" hidden="false" customHeight="false" outlineLevel="0" collapsed="false">
      <c r="A9228" s="6" t="n">
        <v>72409.743</v>
      </c>
      <c r="B9228" s="6" t="n">
        <v>2.03736263736264</v>
      </c>
      <c r="C9228" s="6" t="n">
        <v>80</v>
      </c>
      <c r="D9228" s="6" t="n">
        <v>-1</v>
      </c>
      <c r="E9228" s="6" t="n">
        <v>2.03589743589744</v>
      </c>
      <c r="F9228" s="6" t="n">
        <v>0</v>
      </c>
      <c r="G9228" s="6" t="n">
        <v>0</v>
      </c>
      <c r="H9228" s="6" t="str">
        <f aca="false">IF(AND(A9228&gt;=Stimuli!$B$2,A9228&lt;=Stimuli!$C$2),Stimuli!$A$2,IF(AND(A9228&gt;=Stimuli!$B$3,A9228&lt;=Stimuli!$C$3),Stimuli!$A$3,IF(AND(A9228&gt;=Stimuli!$B$4,A9228&lt;=Stimuli!$C$4),Stimuli!$A$4,"")))</f>
        <v>02 e.l.f. - Power Grip Styling (30.03s)</v>
      </c>
      <c r="I9228" s="6" t="n">
        <f aca="false">(B9228-B9227)/((A9228-A9227)/1000)</f>
        <v>0.562637362637418</v>
      </c>
      <c r="J9228" s="6" t="n">
        <f aca="false">IF(OR(B9228&lt;Rules!$B$2,B9228&gt;Rules!$B$3,ABS(I9228)&gt;Rules!$B$4,OR(B9229&lt;Rules!$B$2,B9229&gt;Rules!$B$3,ABS(I9229)&gt;Rules!$B$4)),1,0)</f>
        <v>0</v>
      </c>
      <c r="K9228" s="6" t="str">
        <f aca="false">IF(F9228=1,COUNTIF($F$2:F9228,1),"")</f>
        <v/>
      </c>
    </row>
    <row r="9229" customFormat="false" ht="15" hidden="false" customHeight="false" outlineLevel="0" collapsed="false">
      <c r="A9229" s="6" t="n">
        <v>72417.5555</v>
      </c>
      <c r="B9229" s="6" t="n">
        <v>2.03296703296703</v>
      </c>
      <c r="C9229" s="6" t="n">
        <v>80</v>
      </c>
      <c r="D9229" s="6" t="n">
        <v>-1</v>
      </c>
      <c r="E9229" s="6" t="n">
        <v>2.03589743589744</v>
      </c>
      <c r="F9229" s="6" t="n">
        <v>0</v>
      </c>
      <c r="G9229" s="6" t="n">
        <v>0</v>
      </c>
      <c r="H9229" s="6" t="str">
        <f aca="false">IF(AND(A9229&gt;=Stimuli!$B$2,A9229&lt;=Stimuli!$C$2),Stimuli!$A$2,IF(AND(A9229&gt;=Stimuli!$B$3,A9229&lt;=Stimuli!$C$3),Stimuli!$A$3,IF(AND(A9229&gt;=Stimuli!$B$4,A9229&lt;=Stimuli!$C$4),Stimuli!$A$4,"")))</f>
        <v>02 e.l.f. - Power Grip Styling (30.03s)</v>
      </c>
      <c r="I9229" s="6" t="n">
        <f aca="false">(B9229-B9228)/((A9229-A9228)/1000)</f>
        <v>-0.562637362637418</v>
      </c>
      <c r="J9229" s="6" t="n">
        <f aca="false">IF(OR(B9229&lt;Rules!$B$2,B9229&gt;Rules!$B$3,ABS(I9229)&gt;Rules!$B$4,OR(B9230&lt;Rules!$B$2,B9230&gt;Rules!$B$3,ABS(I9230)&gt;Rules!$B$4)),1,0)</f>
        <v>0</v>
      </c>
      <c r="K9229" s="6" t="str">
        <f aca="false">IF(F9229=1,COUNTIF($F$2:F9229,1),"")</f>
        <v/>
      </c>
    </row>
    <row r="9230" customFormat="false" ht="15" hidden="false" customHeight="false" outlineLevel="0" collapsed="false">
      <c r="A9230" s="6" t="n">
        <v>72425.368</v>
      </c>
      <c r="B9230" s="6" t="n">
        <v>2.03736263736264</v>
      </c>
      <c r="C9230" s="6" t="n">
        <v>80</v>
      </c>
      <c r="D9230" s="6" t="n">
        <v>-1</v>
      </c>
      <c r="E9230" s="6" t="n">
        <v>2.03589743589744</v>
      </c>
      <c r="F9230" s="6" t="n">
        <v>0</v>
      </c>
      <c r="G9230" s="6" t="n">
        <v>0</v>
      </c>
      <c r="H9230" s="6" t="str">
        <f aca="false">IF(AND(A9230&gt;=Stimuli!$B$2,A9230&lt;=Stimuli!$C$2),Stimuli!$A$2,IF(AND(A9230&gt;=Stimuli!$B$3,A9230&lt;=Stimuli!$C$3),Stimuli!$A$3,IF(AND(A9230&gt;=Stimuli!$B$4,A9230&lt;=Stimuli!$C$4),Stimuli!$A$4,"")))</f>
        <v>02 e.l.f. - Power Grip Styling (30.03s)</v>
      </c>
      <c r="I9230" s="6" t="n">
        <f aca="false">(B9230-B9229)/((A9230-A9229)/1000)</f>
        <v>0.562637362637418</v>
      </c>
      <c r="J9230" s="6" t="n">
        <f aca="false">IF(OR(B9230&lt;Rules!$B$2,B9230&gt;Rules!$B$3,ABS(I9230)&gt;Rules!$B$4,OR(B9231&lt;Rules!$B$2,B9231&gt;Rules!$B$3,ABS(I9231)&gt;Rules!$B$4)),1,0)</f>
        <v>0</v>
      </c>
      <c r="K9230" s="6" t="str">
        <f aca="false">IF(F9230=1,COUNTIF($F$2:F9230,1),"")</f>
        <v/>
      </c>
    </row>
    <row r="9231" customFormat="false" ht="15" hidden="false" customHeight="false" outlineLevel="0" collapsed="false">
      <c r="A9231" s="6" t="n">
        <v>72433.1805</v>
      </c>
      <c r="B9231" s="6" t="n">
        <v>2.03443223443223</v>
      </c>
      <c r="C9231" s="6" t="n">
        <v>80</v>
      </c>
      <c r="D9231" s="6" t="n">
        <v>-1</v>
      </c>
      <c r="E9231" s="6" t="n">
        <v>2.03443223443223</v>
      </c>
      <c r="F9231" s="6" t="n">
        <v>0</v>
      </c>
      <c r="G9231" s="6" t="n">
        <v>0</v>
      </c>
      <c r="H9231" s="6" t="str">
        <f aca="false">IF(AND(A9231&gt;=Stimuli!$B$2,A9231&lt;=Stimuli!$C$2),Stimuli!$A$2,IF(AND(A9231&gt;=Stimuli!$B$3,A9231&lt;=Stimuli!$C$3),Stimuli!$A$3,IF(AND(A9231&gt;=Stimuli!$B$4,A9231&lt;=Stimuli!$C$4),Stimuli!$A$4,"")))</f>
        <v>02 e.l.f. - Power Grip Styling (30.03s)</v>
      </c>
      <c r="I9231" s="6" t="n">
        <f aca="false">(B9231-B9230)/((A9231-A9230)/1000)</f>
        <v>-0.375091575091574</v>
      </c>
      <c r="J9231" s="6" t="n">
        <f aca="false">IF(OR(B9231&lt;Rules!$B$2,B9231&gt;Rules!$B$3,ABS(I9231)&gt;Rules!$B$4,OR(B9232&lt;Rules!$B$2,B9232&gt;Rules!$B$3,ABS(I9232)&gt;Rules!$B$4)),1,0)</f>
        <v>0</v>
      </c>
      <c r="K9231" s="6" t="str">
        <f aca="false">IF(F9231=1,COUNTIF($F$2:F9231,1),"")</f>
        <v/>
      </c>
    </row>
    <row r="9232" customFormat="false" ht="15" hidden="false" customHeight="false" outlineLevel="0" collapsed="false">
      <c r="A9232" s="6" t="n">
        <v>72440.993</v>
      </c>
      <c r="B9232" s="6" t="n">
        <v>2.03589743589744</v>
      </c>
      <c r="C9232" s="6" t="n">
        <v>80</v>
      </c>
      <c r="D9232" s="6" t="n">
        <v>-1</v>
      </c>
      <c r="E9232" s="6" t="n">
        <v>2.03443223443223</v>
      </c>
      <c r="F9232" s="6" t="n">
        <v>0</v>
      </c>
      <c r="G9232" s="6" t="n">
        <v>0</v>
      </c>
      <c r="H9232" s="6" t="str">
        <f aca="false">IF(AND(A9232&gt;=Stimuli!$B$2,A9232&lt;=Stimuli!$C$2),Stimuli!$A$2,IF(AND(A9232&gt;=Stimuli!$B$3,A9232&lt;=Stimuli!$C$3),Stimuli!$A$3,IF(AND(A9232&gt;=Stimuli!$B$4,A9232&lt;=Stimuli!$C$4),Stimuli!$A$4,"")))</f>
        <v>02 e.l.f. - Power Grip Styling (30.03s)</v>
      </c>
      <c r="I9232" s="6" t="n">
        <f aca="false">(B9232-B9231)/((A9232-A9231)/1000)</f>
        <v>0.187545787545901</v>
      </c>
      <c r="J9232" s="6" t="n">
        <f aca="false">IF(OR(B9232&lt;Rules!$B$2,B9232&gt;Rules!$B$3,ABS(I9232)&gt;Rules!$B$4,OR(B9233&lt;Rules!$B$2,B9233&gt;Rules!$B$3,ABS(I9233)&gt;Rules!$B$4)),1,0)</f>
        <v>0</v>
      </c>
      <c r="K9232" s="6" t="str">
        <f aca="false">IF(F9232=1,COUNTIF($F$2:F9232,1),"")</f>
        <v/>
      </c>
    </row>
    <row r="9233" customFormat="false" ht="15" hidden="false" customHeight="false" outlineLevel="0" collapsed="false">
      <c r="A9233" s="6" t="n">
        <v>72448.8055</v>
      </c>
      <c r="B9233" s="6" t="n">
        <v>2.03443223443223</v>
      </c>
      <c r="C9233" s="6" t="n">
        <v>80</v>
      </c>
      <c r="D9233" s="6" t="n">
        <v>-1</v>
      </c>
      <c r="E9233" s="6" t="n">
        <v>2.03443223443223</v>
      </c>
      <c r="F9233" s="6" t="n">
        <v>0</v>
      </c>
      <c r="G9233" s="6" t="n">
        <v>0</v>
      </c>
      <c r="H9233" s="6" t="str">
        <f aca="false">IF(AND(A9233&gt;=Stimuli!$B$2,A9233&lt;=Stimuli!$C$2),Stimuli!$A$2,IF(AND(A9233&gt;=Stimuli!$B$3,A9233&lt;=Stimuli!$C$3),Stimuli!$A$3,IF(AND(A9233&gt;=Stimuli!$B$4,A9233&lt;=Stimuli!$C$4),Stimuli!$A$4,"")))</f>
        <v>02 e.l.f. - Power Grip Styling (30.03s)</v>
      </c>
      <c r="I9233" s="6" t="n">
        <f aca="false">(B9233-B9232)/((A9233-A9232)/1000)</f>
        <v>-0.187545787545901</v>
      </c>
      <c r="J9233" s="6" t="n">
        <f aca="false">IF(OR(B9233&lt;Rules!$B$2,B9233&gt;Rules!$B$3,ABS(I9233)&gt;Rules!$B$4,OR(B9234&lt;Rules!$B$2,B9234&gt;Rules!$B$3,ABS(I9234)&gt;Rules!$B$4)),1,0)</f>
        <v>0</v>
      </c>
      <c r="K9233" s="6" t="str">
        <f aca="false">IF(F9233=1,COUNTIF($F$2:F9233,1),"")</f>
        <v/>
      </c>
    </row>
    <row r="9234" customFormat="false" ht="15" hidden="false" customHeight="false" outlineLevel="0" collapsed="false">
      <c r="A9234" s="6" t="n">
        <v>72456.618</v>
      </c>
      <c r="B9234" s="6" t="n">
        <v>2.03443223443223</v>
      </c>
      <c r="C9234" s="6" t="n">
        <v>80</v>
      </c>
      <c r="D9234" s="6" t="n">
        <v>-1</v>
      </c>
      <c r="E9234" s="6" t="n">
        <v>2.03443223443223</v>
      </c>
      <c r="F9234" s="6" t="n">
        <v>0</v>
      </c>
      <c r="G9234" s="6" t="n">
        <v>0</v>
      </c>
      <c r="H9234" s="6" t="str">
        <f aca="false">IF(AND(A9234&gt;=Stimuli!$B$2,A9234&lt;=Stimuli!$C$2),Stimuli!$A$2,IF(AND(A9234&gt;=Stimuli!$B$3,A9234&lt;=Stimuli!$C$3),Stimuli!$A$3,IF(AND(A9234&gt;=Stimuli!$B$4,A9234&lt;=Stimuli!$C$4),Stimuli!$A$4,"")))</f>
        <v>02 e.l.f. - Power Grip Styling (30.03s)</v>
      </c>
      <c r="I9234" s="6" t="n">
        <f aca="false">(B9234-B9233)/((A9234-A9233)/1000)</f>
        <v>0</v>
      </c>
      <c r="J9234" s="6" t="n">
        <f aca="false">IF(OR(B9234&lt;Rules!$B$2,B9234&gt;Rules!$B$3,ABS(I9234)&gt;Rules!$B$4,OR(B9235&lt;Rules!$B$2,B9235&gt;Rules!$B$3,ABS(I9235)&gt;Rules!$B$4)),1,0)</f>
        <v>0</v>
      </c>
      <c r="K9234" s="6" t="str">
        <f aca="false">IF(F9234=1,COUNTIF($F$2:F9234,1),"")</f>
        <v/>
      </c>
    </row>
    <row r="9235" customFormat="false" ht="15" hidden="false" customHeight="false" outlineLevel="0" collapsed="false">
      <c r="A9235" s="6" t="n">
        <v>72464.4305</v>
      </c>
      <c r="B9235" s="6" t="n">
        <v>2.03589743589744</v>
      </c>
      <c r="C9235" s="6" t="n">
        <v>80</v>
      </c>
      <c r="D9235" s="6" t="n">
        <v>-1</v>
      </c>
      <c r="E9235" s="6" t="n">
        <v>2.03443223443223</v>
      </c>
      <c r="F9235" s="6" t="n">
        <v>0</v>
      </c>
      <c r="G9235" s="6" t="n">
        <v>0</v>
      </c>
      <c r="H9235" s="6" t="str">
        <f aca="false">IF(AND(A9235&gt;=Stimuli!$B$2,A9235&lt;=Stimuli!$C$2),Stimuli!$A$2,IF(AND(A9235&gt;=Stimuli!$B$3,A9235&lt;=Stimuli!$C$3),Stimuli!$A$3,IF(AND(A9235&gt;=Stimuli!$B$4,A9235&lt;=Stimuli!$C$4),Stimuli!$A$4,"")))</f>
        <v>02 e.l.f. - Power Grip Styling (30.03s)</v>
      </c>
      <c r="I9235" s="6" t="n">
        <f aca="false">(B9235-B9234)/((A9235-A9234)/1000)</f>
        <v>0.187545787545901</v>
      </c>
      <c r="J9235" s="6" t="n">
        <f aca="false">IF(OR(B9235&lt;Rules!$B$2,B9235&gt;Rules!$B$3,ABS(I9235)&gt;Rules!$B$4,OR(B9236&lt;Rules!$B$2,B9236&gt;Rules!$B$3,ABS(I9236)&gt;Rules!$B$4)),1,0)</f>
        <v>0</v>
      </c>
      <c r="K9235" s="6" t="str">
        <f aca="false">IF(F9235=1,COUNTIF($F$2:F9235,1),"")</f>
        <v/>
      </c>
    </row>
    <row r="9236" customFormat="false" ht="15" hidden="false" customHeight="false" outlineLevel="0" collapsed="false">
      <c r="A9236" s="6" t="n">
        <v>72472.243</v>
      </c>
      <c r="B9236" s="6" t="n">
        <v>2.03296703296703</v>
      </c>
      <c r="C9236" s="6" t="n">
        <v>80</v>
      </c>
      <c r="D9236" s="6" t="n">
        <v>-1</v>
      </c>
      <c r="E9236" s="6" t="n">
        <v>2.03443223443223</v>
      </c>
      <c r="F9236" s="6" t="n">
        <v>0</v>
      </c>
      <c r="G9236" s="6" t="n">
        <v>0</v>
      </c>
      <c r="H9236" s="6" t="str">
        <f aca="false">IF(AND(A9236&gt;=Stimuli!$B$2,A9236&lt;=Stimuli!$C$2),Stimuli!$A$2,IF(AND(A9236&gt;=Stimuli!$B$3,A9236&lt;=Stimuli!$C$3),Stimuli!$A$3,IF(AND(A9236&gt;=Stimuli!$B$4,A9236&lt;=Stimuli!$C$4),Stimuli!$A$4,"")))</f>
        <v>02 e.l.f. - Power Grip Styling (30.03s)</v>
      </c>
      <c r="I9236" s="6" t="n">
        <f aca="false">(B9236-B9235)/((A9236-A9235)/1000)</f>
        <v>-0.375091575091744</v>
      </c>
      <c r="J9236" s="6" t="n">
        <f aca="false">IF(OR(B9236&lt;Rules!$B$2,B9236&gt;Rules!$B$3,ABS(I9236)&gt;Rules!$B$4,OR(B9237&lt;Rules!$B$2,B9237&gt;Rules!$B$3,ABS(I9237)&gt;Rules!$B$4)),1,0)</f>
        <v>0</v>
      </c>
      <c r="K9236" s="6" t="str">
        <f aca="false">IF(F9236=1,COUNTIF($F$2:F9236,1),"")</f>
        <v/>
      </c>
    </row>
    <row r="9237" customFormat="false" ht="15" hidden="false" customHeight="false" outlineLevel="0" collapsed="false">
      <c r="A9237" s="6" t="n">
        <v>72480.0555</v>
      </c>
      <c r="B9237" s="6" t="n">
        <v>2.03736263736264</v>
      </c>
      <c r="C9237" s="6" t="n">
        <v>80</v>
      </c>
      <c r="D9237" s="6" t="n">
        <v>-1</v>
      </c>
      <c r="E9237" s="6" t="n">
        <v>2.03443223443223</v>
      </c>
      <c r="F9237" s="6" t="n">
        <v>0</v>
      </c>
      <c r="G9237" s="6" t="n">
        <v>0</v>
      </c>
      <c r="H9237" s="6" t="str">
        <f aca="false">IF(AND(A9237&gt;=Stimuli!$B$2,A9237&lt;=Stimuli!$C$2),Stimuli!$A$2,IF(AND(A9237&gt;=Stimuli!$B$3,A9237&lt;=Stimuli!$C$3),Stimuli!$A$3,IF(AND(A9237&gt;=Stimuli!$B$4,A9237&lt;=Stimuli!$C$4),Stimuli!$A$4,"")))</f>
        <v>02 e.l.f. - Power Grip Styling (30.03s)</v>
      </c>
      <c r="I9237" s="6" t="n">
        <f aca="false">(B9237-B9236)/((A9237-A9236)/1000)</f>
        <v>0.562637362637418</v>
      </c>
      <c r="J9237" s="6" t="n">
        <f aca="false">IF(OR(B9237&lt;Rules!$B$2,B9237&gt;Rules!$B$3,ABS(I9237)&gt;Rules!$B$4,OR(B9238&lt;Rules!$B$2,B9238&gt;Rules!$B$3,ABS(I9238)&gt;Rules!$B$4)),1,0)</f>
        <v>0</v>
      </c>
      <c r="K9237" s="6" t="str">
        <f aca="false">IF(F9237=1,COUNTIF($F$2:F9237,1),"")</f>
        <v/>
      </c>
    </row>
    <row r="9238" customFormat="false" ht="15" hidden="false" customHeight="false" outlineLevel="0" collapsed="false">
      <c r="A9238" s="6" t="n">
        <v>72487.868</v>
      </c>
      <c r="B9238" s="6" t="n">
        <v>2.03150183150183</v>
      </c>
      <c r="C9238" s="6" t="n">
        <v>80</v>
      </c>
      <c r="D9238" s="6" t="n">
        <v>-1</v>
      </c>
      <c r="E9238" s="6" t="n">
        <v>2.03443223443223</v>
      </c>
      <c r="F9238" s="6" t="n">
        <v>0</v>
      </c>
      <c r="G9238" s="6" t="n">
        <v>0</v>
      </c>
      <c r="H9238" s="6" t="str">
        <f aca="false">IF(AND(A9238&gt;=Stimuli!$B$2,A9238&lt;=Stimuli!$C$2),Stimuli!$A$2,IF(AND(A9238&gt;=Stimuli!$B$3,A9238&lt;=Stimuli!$C$3),Stimuli!$A$3,IF(AND(A9238&gt;=Stimuli!$B$4,A9238&lt;=Stimuli!$C$4),Stimuli!$A$4,"")))</f>
        <v>02 e.l.f. - Power Grip Styling (30.03s)</v>
      </c>
      <c r="I9238" s="6" t="n">
        <f aca="false">(B9238-B9237)/((A9238-A9237)/1000)</f>
        <v>-0.750183150183148</v>
      </c>
      <c r="J9238" s="6" t="n">
        <f aca="false">IF(OR(B9238&lt;Rules!$B$2,B9238&gt;Rules!$B$3,ABS(I9238)&gt;Rules!$B$4,OR(B9239&lt;Rules!$B$2,B9239&gt;Rules!$B$3,ABS(I9239)&gt;Rules!$B$4)),1,0)</f>
        <v>0</v>
      </c>
      <c r="K9238" s="6" t="str">
        <f aca="false">IF(F9238=1,COUNTIF($F$2:F9238,1),"")</f>
        <v/>
      </c>
    </row>
    <row r="9239" customFormat="false" ht="15" hidden="false" customHeight="false" outlineLevel="0" collapsed="false">
      <c r="A9239" s="6" t="n">
        <v>72495.6805</v>
      </c>
      <c r="B9239" s="6" t="n">
        <v>2.03736263736264</v>
      </c>
      <c r="C9239" s="6" t="n">
        <v>80</v>
      </c>
      <c r="D9239" s="6" t="n">
        <v>-1</v>
      </c>
      <c r="E9239" s="6" t="n">
        <v>2.03443223443223</v>
      </c>
      <c r="F9239" s="6" t="n">
        <v>0</v>
      </c>
      <c r="G9239" s="6" t="n">
        <v>0</v>
      </c>
      <c r="H9239" s="6" t="str">
        <f aca="false">IF(AND(A9239&gt;=Stimuli!$B$2,A9239&lt;=Stimuli!$C$2),Stimuli!$A$2,IF(AND(A9239&gt;=Stimuli!$B$3,A9239&lt;=Stimuli!$C$3),Stimuli!$A$3,IF(AND(A9239&gt;=Stimuli!$B$4,A9239&lt;=Stimuli!$C$4),Stimuli!$A$4,"")))</f>
        <v>02 e.l.f. - Power Grip Styling (30.03s)</v>
      </c>
      <c r="I9239" s="6" t="n">
        <f aca="false">(B9239-B9238)/((A9239-A9238)/1000)</f>
        <v>0.750183150183148</v>
      </c>
      <c r="J9239" s="6" t="n">
        <f aca="false">IF(OR(B9239&lt;Rules!$B$2,B9239&gt;Rules!$B$3,ABS(I9239)&gt;Rules!$B$4,OR(B9240&lt;Rules!$B$2,B9240&gt;Rules!$B$3,ABS(I9240)&gt;Rules!$B$4)),1,0)</f>
        <v>0</v>
      </c>
      <c r="K9239" s="6" t="str">
        <f aca="false">IF(F9239=1,COUNTIF($F$2:F9239,1),"")</f>
        <v/>
      </c>
    </row>
    <row r="9240" customFormat="false" ht="15" hidden="false" customHeight="false" outlineLevel="0" collapsed="false">
      <c r="A9240" s="6" t="n">
        <v>72503.493</v>
      </c>
      <c r="B9240" s="6" t="n">
        <v>2.03150183150183</v>
      </c>
      <c r="C9240" s="6" t="n">
        <v>80</v>
      </c>
      <c r="D9240" s="6" t="n">
        <v>-1</v>
      </c>
      <c r="E9240" s="6" t="n">
        <v>2.03443223443223</v>
      </c>
      <c r="F9240" s="6" t="n">
        <v>0</v>
      </c>
      <c r="G9240" s="6" t="n">
        <v>0</v>
      </c>
      <c r="H9240" s="6" t="str">
        <f aca="false">IF(AND(A9240&gt;=Stimuli!$B$2,A9240&lt;=Stimuli!$C$2),Stimuli!$A$2,IF(AND(A9240&gt;=Stimuli!$B$3,A9240&lt;=Stimuli!$C$3),Stimuli!$A$3,IF(AND(A9240&gt;=Stimuli!$B$4,A9240&lt;=Stimuli!$C$4),Stimuli!$A$4,"")))</f>
        <v>02 e.l.f. - Power Grip Styling (30.03s)</v>
      </c>
      <c r="I9240" s="6" t="n">
        <f aca="false">(B9240-B9239)/((A9240-A9239)/1000)</f>
        <v>-0.750183150183148</v>
      </c>
      <c r="J9240" s="6" t="n">
        <f aca="false">IF(OR(B9240&lt;Rules!$B$2,B9240&gt;Rules!$B$3,ABS(I9240)&gt;Rules!$B$4,OR(B9241&lt;Rules!$B$2,B9241&gt;Rules!$B$3,ABS(I9241)&gt;Rules!$B$4)),1,0)</f>
        <v>0</v>
      </c>
      <c r="K9240" s="6" t="str">
        <f aca="false">IF(F9240=1,COUNTIF($F$2:F9240,1),"")</f>
        <v/>
      </c>
    </row>
    <row r="9241" customFormat="false" ht="15" hidden="false" customHeight="false" outlineLevel="0" collapsed="false">
      <c r="A9241" s="6" t="n">
        <v>72511.3055</v>
      </c>
      <c r="B9241" s="6" t="n">
        <v>2.03736263736264</v>
      </c>
      <c r="C9241" s="6" t="n">
        <v>80</v>
      </c>
      <c r="D9241" s="6" t="n">
        <v>-1</v>
      </c>
      <c r="E9241" s="6" t="n">
        <v>2.03443223443223</v>
      </c>
      <c r="F9241" s="6" t="n">
        <v>0</v>
      </c>
      <c r="G9241" s="6" t="n">
        <v>0</v>
      </c>
      <c r="H9241" s="6" t="str">
        <f aca="false">IF(AND(A9241&gt;=Stimuli!$B$2,A9241&lt;=Stimuli!$C$2),Stimuli!$A$2,IF(AND(A9241&gt;=Stimuli!$B$3,A9241&lt;=Stimuli!$C$3),Stimuli!$A$3,IF(AND(A9241&gt;=Stimuli!$B$4,A9241&lt;=Stimuli!$C$4),Stimuli!$A$4,"")))</f>
        <v>02 e.l.f. - Power Grip Styling (30.03s)</v>
      </c>
      <c r="I9241" s="6" t="n">
        <f aca="false">(B9241-B9240)/((A9241-A9240)/1000)</f>
        <v>0.750183150183148</v>
      </c>
      <c r="J9241" s="6" t="n">
        <f aca="false">IF(OR(B9241&lt;Rules!$B$2,B9241&gt;Rules!$B$3,ABS(I9241)&gt;Rules!$B$4,OR(B9242&lt;Rules!$B$2,B9242&gt;Rules!$B$3,ABS(I9242)&gt;Rules!$B$4)),1,0)</f>
        <v>0</v>
      </c>
      <c r="K9241" s="6" t="str">
        <f aca="false">IF(F9241=1,COUNTIF($F$2:F9241,1),"")</f>
        <v/>
      </c>
    </row>
    <row r="9242" customFormat="false" ht="15" hidden="false" customHeight="false" outlineLevel="0" collapsed="false">
      <c r="A9242" s="6" t="n">
        <v>72519.118</v>
      </c>
      <c r="B9242" s="6" t="n">
        <v>2.03003663003663</v>
      </c>
      <c r="C9242" s="6" t="n">
        <v>80</v>
      </c>
      <c r="D9242" s="6" t="n">
        <v>-1</v>
      </c>
      <c r="E9242" s="6" t="n">
        <v>2.03443223443223</v>
      </c>
      <c r="F9242" s="6" t="n">
        <v>0</v>
      </c>
      <c r="G9242" s="6" t="n">
        <v>0</v>
      </c>
      <c r="H9242" s="6" t="str">
        <f aca="false">IF(AND(A9242&gt;=Stimuli!$B$2,A9242&lt;=Stimuli!$C$2),Stimuli!$A$2,IF(AND(A9242&gt;=Stimuli!$B$3,A9242&lt;=Stimuli!$C$3),Stimuli!$A$3,IF(AND(A9242&gt;=Stimuli!$B$4,A9242&lt;=Stimuli!$C$4),Stimuli!$A$4,"")))</f>
        <v>02 e.l.f. - Power Grip Styling (30.03s)</v>
      </c>
      <c r="I9242" s="6" t="n">
        <f aca="false">(B9242-B9241)/((A9242-A9241)/1000)</f>
        <v>-0.937728937728991</v>
      </c>
      <c r="J9242" s="6" t="n">
        <f aca="false">IF(OR(B9242&lt;Rules!$B$2,B9242&gt;Rules!$B$3,ABS(I9242)&gt;Rules!$B$4,OR(B9243&lt;Rules!$B$2,B9243&gt;Rules!$B$3,ABS(I9243)&gt;Rules!$B$4)),1,0)</f>
        <v>0</v>
      </c>
      <c r="K9242" s="6" t="str">
        <f aca="false">IF(F9242=1,COUNTIF($F$2:F9242,1),"")</f>
        <v/>
      </c>
    </row>
    <row r="9243" customFormat="false" ht="15" hidden="false" customHeight="false" outlineLevel="0" collapsed="false">
      <c r="A9243" s="6" t="n">
        <v>72526.9305</v>
      </c>
      <c r="B9243" s="6" t="n">
        <v>2.03589743589744</v>
      </c>
      <c r="C9243" s="6" t="n">
        <v>80</v>
      </c>
      <c r="D9243" s="6" t="n">
        <v>-1</v>
      </c>
      <c r="E9243" s="6" t="n">
        <v>2.03443223443223</v>
      </c>
      <c r="F9243" s="6" t="n">
        <v>0</v>
      </c>
      <c r="G9243" s="6" t="n">
        <v>0</v>
      </c>
      <c r="H9243" s="6" t="str">
        <f aca="false">IF(AND(A9243&gt;=Stimuli!$B$2,A9243&lt;=Stimuli!$C$2),Stimuli!$A$2,IF(AND(A9243&gt;=Stimuli!$B$3,A9243&lt;=Stimuli!$C$3),Stimuli!$A$3,IF(AND(A9243&gt;=Stimuli!$B$4,A9243&lt;=Stimuli!$C$4),Stimuli!$A$4,"")))</f>
        <v>02 e.l.f. - Power Grip Styling (30.03s)</v>
      </c>
      <c r="I9243" s="6" t="n">
        <f aca="false">(B9243-B9242)/((A9243-A9242)/1000)</f>
        <v>0.750183150183318</v>
      </c>
      <c r="J9243" s="6" t="n">
        <f aca="false">IF(OR(B9243&lt;Rules!$B$2,B9243&gt;Rules!$B$3,ABS(I9243)&gt;Rules!$B$4,OR(B9244&lt;Rules!$B$2,B9244&gt;Rules!$B$3,ABS(I9244)&gt;Rules!$B$4)),1,0)</f>
        <v>0</v>
      </c>
      <c r="K9243" s="6" t="str">
        <f aca="false">IF(F9243=1,COUNTIF($F$2:F9243,1),"")</f>
        <v/>
      </c>
    </row>
    <row r="9244" customFormat="false" ht="15" hidden="false" customHeight="false" outlineLevel="0" collapsed="false">
      <c r="A9244" s="6" t="n">
        <v>72534.743</v>
      </c>
      <c r="B9244" s="6" t="n">
        <v>2.03150183150183</v>
      </c>
      <c r="C9244" s="6" t="n">
        <v>80</v>
      </c>
      <c r="D9244" s="6" t="n">
        <v>-1</v>
      </c>
      <c r="E9244" s="6" t="n">
        <v>2.03443223443223</v>
      </c>
      <c r="F9244" s="6" t="n">
        <v>0</v>
      </c>
      <c r="G9244" s="6" t="n">
        <v>0</v>
      </c>
      <c r="H9244" s="6" t="str">
        <f aca="false">IF(AND(A9244&gt;=Stimuli!$B$2,A9244&lt;=Stimuli!$C$2),Stimuli!$A$2,IF(AND(A9244&gt;=Stimuli!$B$3,A9244&lt;=Stimuli!$C$3),Stimuli!$A$3,IF(AND(A9244&gt;=Stimuli!$B$4,A9244&lt;=Stimuli!$C$4),Stimuli!$A$4,"")))</f>
        <v>02 e.l.f. - Power Grip Styling (30.03s)</v>
      </c>
      <c r="I9244" s="6" t="n">
        <f aca="false">(B9244-B9243)/((A9244-A9243)/1000)</f>
        <v>-0.562637362637474</v>
      </c>
      <c r="J9244" s="6" t="n">
        <f aca="false">IF(OR(B9244&lt;Rules!$B$2,B9244&gt;Rules!$B$3,ABS(I9244)&gt;Rules!$B$4,OR(B9245&lt;Rules!$B$2,B9245&gt;Rules!$B$3,ABS(I9245)&gt;Rules!$B$4)),1,0)</f>
        <v>0</v>
      </c>
      <c r="K9244" s="6" t="str">
        <f aca="false">IF(F9244=1,COUNTIF($F$2:F9244,1),"")</f>
        <v/>
      </c>
    </row>
    <row r="9245" customFormat="false" ht="15" hidden="false" customHeight="false" outlineLevel="0" collapsed="false">
      <c r="A9245" s="6" t="n">
        <v>72542.5555</v>
      </c>
      <c r="B9245" s="6" t="n">
        <v>2.03589743589744</v>
      </c>
      <c r="C9245" s="6" t="n">
        <v>80</v>
      </c>
      <c r="D9245" s="6" t="n">
        <v>-1</v>
      </c>
      <c r="E9245" s="6" t="n">
        <v>2.03443223443223</v>
      </c>
      <c r="F9245" s="6" t="n">
        <v>0</v>
      </c>
      <c r="G9245" s="6" t="n">
        <v>0</v>
      </c>
      <c r="H9245" s="6" t="str">
        <f aca="false">IF(AND(A9245&gt;=Stimuli!$B$2,A9245&lt;=Stimuli!$C$2),Stimuli!$A$2,IF(AND(A9245&gt;=Stimuli!$B$3,A9245&lt;=Stimuli!$C$3),Stimuli!$A$3,IF(AND(A9245&gt;=Stimuli!$B$4,A9245&lt;=Stimuli!$C$4),Stimuli!$A$4,"")))</f>
        <v>02 e.l.f. - Power Grip Styling (30.03s)</v>
      </c>
      <c r="I9245" s="6" t="n">
        <f aca="false">(B9245-B9244)/((A9245-A9244)/1000)</f>
        <v>0.562637362637474</v>
      </c>
      <c r="J9245" s="6" t="n">
        <f aca="false">IF(OR(B9245&lt;Rules!$B$2,B9245&gt;Rules!$B$3,ABS(I9245)&gt;Rules!$B$4,OR(B9246&lt;Rules!$B$2,B9246&gt;Rules!$B$3,ABS(I9246)&gt;Rules!$B$4)),1,0)</f>
        <v>0</v>
      </c>
      <c r="K9245" s="6" t="str">
        <f aca="false">IF(F9245=1,COUNTIF($F$2:F9245,1),"")</f>
        <v/>
      </c>
    </row>
    <row r="9246" customFormat="false" ht="15" hidden="false" customHeight="false" outlineLevel="0" collapsed="false">
      <c r="A9246" s="6" t="n">
        <v>72550.368</v>
      </c>
      <c r="B9246" s="6" t="n">
        <v>2.03150183150183</v>
      </c>
      <c r="C9246" s="6" t="n">
        <v>80</v>
      </c>
      <c r="D9246" s="6" t="n">
        <v>-1</v>
      </c>
      <c r="E9246" s="6" t="n">
        <v>2.03443223443223</v>
      </c>
      <c r="F9246" s="6" t="n">
        <v>0</v>
      </c>
      <c r="G9246" s="6" t="n">
        <v>0</v>
      </c>
      <c r="H9246" s="6" t="str">
        <f aca="false">IF(AND(A9246&gt;=Stimuli!$B$2,A9246&lt;=Stimuli!$C$2),Stimuli!$A$2,IF(AND(A9246&gt;=Stimuli!$B$3,A9246&lt;=Stimuli!$C$3),Stimuli!$A$3,IF(AND(A9246&gt;=Stimuli!$B$4,A9246&lt;=Stimuli!$C$4),Stimuli!$A$4,"")))</f>
        <v>02 e.l.f. - Power Grip Styling (30.03s)</v>
      </c>
      <c r="I9246" s="6" t="n">
        <f aca="false">(B9246-B9245)/((A9246-A9245)/1000)</f>
        <v>-0.562637362637474</v>
      </c>
      <c r="J9246" s="6" t="n">
        <f aca="false">IF(OR(B9246&lt;Rules!$B$2,B9246&gt;Rules!$B$3,ABS(I9246)&gt;Rules!$B$4,OR(B9247&lt;Rules!$B$2,B9247&gt;Rules!$B$3,ABS(I9247)&gt;Rules!$B$4)),1,0)</f>
        <v>0</v>
      </c>
      <c r="K9246" s="6" t="str">
        <f aca="false">IF(F9246=1,COUNTIF($F$2:F9246,1),"")</f>
        <v/>
      </c>
    </row>
    <row r="9247" customFormat="false" ht="15" hidden="false" customHeight="false" outlineLevel="0" collapsed="false">
      <c r="A9247" s="6" t="n">
        <v>72558.1805</v>
      </c>
      <c r="B9247" s="6" t="n">
        <v>2.03443223443223</v>
      </c>
      <c r="C9247" s="6" t="n">
        <v>80</v>
      </c>
      <c r="D9247" s="6" t="n">
        <v>-1</v>
      </c>
      <c r="E9247" s="6" t="n">
        <v>2.03443223443223</v>
      </c>
      <c r="F9247" s="6" t="n">
        <v>0</v>
      </c>
      <c r="G9247" s="6" t="n">
        <v>0</v>
      </c>
      <c r="H9247" s="6" t="str">
        <f aca="false">IF(AND(A9247&gt;=Stimuli!$B$2,A9247&lt;=Stimuli!$C$2),Stimuli!$A$2,IF(AND(A9247&gt;=Stimuli!$B$3,A9247&lt;=Stimuli!$C$3),Stimuli!$A$3,IF(AND(A9247&gt;=Stimuli!$B$4,A9247&lt;=Stimuli!$C$4),Stimuli!$A$4,"")))</f>
        <v>02 e.l.f. - Power Grip Styling (30.03s)</v>
      </c>
      <c r="I9247" s="6" t="n">
        <f aca="false">(B9247-B9246)/((A9247-A9246)/1000)</f>
        <v>0.375091575091574</v>
      </c>
      <c r="J9247" s="6" t="n">
        <f aca="false">IF(OR(B9247&lt;Rules!$B$2,B9247&gt;Rules!$B$3,ABS(I9247)&gt;Rules!$B$4,OR(B9248&lt;Rules!$B$2,B9248&gt;Rules!$B$3,ABS(I9248)&gt;Rules!$B$4)),1,0)</f>
        <v>0</v>
      </c>
      <c r="K9247" s="6" t="str">
        <f aca="false">IF(F9247=1,COUNTIF($F$2:F9247,1),"")</f>
        <v/>
      </c>
    </row>
    <row r="9248" customFormat="false" ht="15" hidden="false" customHeight="false" outlineLevel="0" collapsed="false">
      <c r="A9248" s="6" t="n">
        <v>72565.993</v>
      </c>
      <c r="B9248" s="6" t="n">
        <v>2.03150183150183</v>
      </c>
      <c r="C9248" s="6" t="n">
        <v>80</v>
      </c>
      <c r="D9248" s="6" t="n">
        <v>-1</v>
      </c>
      <c r="E9248" s="6" t="n">
        <v>2.03443223443223</v>
      </c>
      <c r="F9248" s="6" t="n">
        <v>0</v>
      </c>
      <c r="G9248" s="6" t="n">
        <v>0</v>
      </c>
      <c r="H9248" s="6" t="str">
        <f aca="false">IF(AND(A9248&gt;=Stimuli!$B$2,A9248&lt;=Stimuli!$C$2),Stimuli!$A$2,IF(AND(A9248&gt;=Stimuli!$B$3,A9248&lt;=Stimuli!$C$3),Stimuli!$A$3,IF(AND(A9248&gt;=Stimuli!$B$4,A9248&lt;=Stimuli!$C$4),Stimuli!$A$4,"")))</f>
        <v>02 e.l.f. - Power Grip Styling (30.03s)</v>
      </c>
      <c r="I9248" s="6" t="n">
        <f aca="false">(B9248-B9247)/((A9248-A9247)/1000)</f>
        <v>-0.375091575091574</v>
      </c>
      <c r="J9248" s="6" t="n">
        <f aca="false">IF(OR(B9248&lt;Rules!$B$2,B9248&gt;Rules!$B$3,ABS(I9248)&gt;Rules!$B$4,OR(B9249&lt;Rules!$B$2,B9249&gt;Rules!$B$3,ABS(I9249)&gt;Rules!$B$4)),1,0)</f>
        <v>0</v>
      </c>
      <c r="K9248" s="6" t="str">
        <f aca="false">IF(F9248=1,COUNTIF($F$2:F9248,1),"")</f>
        <v/>
      </c>
    </row>
    <row r="9249" customFormat="false" ht="15" hidden="false" customHeight="false" outlineLevel="0" collapsed="false">
      <c r="A9249" s="6" t="n">
        <v>72573.8055</v>
      </c>
      <c r="B9249" s="6" t="n">
        <v>2.03296703296703</v>
      </c>
      <c r="C9249" s="6" t="n">
        <v>80</v>
      </c>
      <c r="D9249" s="6" t="n">
        <v>-1</v>
      </c>
      <c r="E9249" s="6" t="n">
        <v>2.03443223443223</v>
      </c>
      <c r="F9249" s="6" t="n">
        <v>0</v>
      </c>
      <c r="G9249" s="6" t="n">
        <v>0</v>
      </c>
      <c r="H9249" s="6" t="str">
        <f aca="false">IF(AND(A9249&gt;=Stimuli!$B$2,A9249&lt;=Stimuli!$C$2),Stimuli!$A$2,IF(AND(A9249&gt;=Stimuli!$B$3,A9249&lt;=Stimuli!$C$3),Stimuli!$A$3,IF(AND(A9249&gt;=Stimuli!$B$4,A9249&lt;=Stimuli!$C$4),Stimuli!$A$4,"")))</f>
        <v>02 e.l.f. - Power Grip Styling (30.03s)</v>
      </c>
      <c r="I9249" s="6" t="n">
        <f aca="false">(B9249-B9248)/((A9249-A9248)/1000)</f>
        <v>0.18754578754573</v>
      </c>
      <c r="J9249" s="6" t="n">
        <f aca="false">IF(OR(B9249&lt;Rules!$B$2,B9249&gt;Rules!$B$3,ABS(I9249)&gt;Rules!$B$4,OR(B9250&lt;Rules!$B$2,B9250&gt;Rules!$B$3,ABS(I9250)&gt;Rules!$B$4)),1,0)</f>
        <v>0</v>
      </c>
      <c r="K9249" s="6" t="str">
        <f aca="false">IF(F9249=1,COUNTIF($F$2:F9249,1),"")</f>
        <v/>
      </c>
    </row>
    <row r="9250" customFormat="false" ht="15" hidden="false" customHeight="false" outlineLevel="0" collapsed="false">
      <c r="A9250" s="6" t="n">
        <v>72581.618</v>
      </c>
      <c r="B9250" s="6" t="n">
        <v>2.03296703296703</v>
      </c>
      <c r="C9250" s="6" t="n">
        <v>80</v>
      </c>
      <c r="D9250" s="6" t="n">
        <v>-1</v>
      </c>
      <c r="E9250" s="6" t="n">
        <v>2.03443223443223</v>
      </c>
      <c r="F9250" s="6" t="n">
        <v>0</v>
      </c>
      <c r="G9250" s="6" t="n">
        <v>0</v>
      </c>
      <c r="H9250" s="6" t="str">
        <f aca="false">IF(AND(A9250&gt;=Stimuli!$B$2,A9250&lt;=Stimuli!$C$2),Stimuli!$A$2,IF(AND(A9250&gt;=Stimuli!$B$3,A9250&lt;=Stimuli!$C$3),Stimuli!$A$3,IF(AND(A9250&gt;=Stimuli!$B$4,A9250&lt;=Stimuli!$C$4),Stimuli!$A$4,"")))</f>
        <v>02 e.l.f. - Power Grip Styling (30.03s)</v>
      </c>
      <c r="I9250" s="6" t="n">
        <f aca="false">(B9250-B9249)/((A9250-A9249)/1000)</f>
        <v>0</v>
      </c>
      <c r="J9250" s="6" t="n">
        <f aca="false">IF(OR(B9250&lt;Rules!$B$2,B9250&gt;Rules!$B$3,ABS(I9250)&gt;Rules!$B$4,OR(B9251&lt;Rules!$B$2,B9251&gt;Rules!$B$3,ABS(I9251)&gt;Rules!$B$4)),1,0)</f>
        <v>0</v>
      </c>
      <c r="K9250" s="6" t="str">
        <f aca="false">IF(F9250=1,COUNTIF($F$2:F9250,1),"")</f>
        <v/>
      </c>
    </row>
    <row r="9251" customFormat="false" ht="15" hidden="false" customHeight="false" outlineLevel="0" collapsed="false">
      <c r="A9251" s="6" t="n">
        <v>72589.4305</v>
      </c>
      <c r="B9251" s="6" t="n">
        <v>2.03150183150183</v>
      </c>
      <c r="C9251" s="6" t="n">
        <v>80</v>
      </c>
      <c r="D9251" s="6" t="n">
        <v>-1</v>
      </c>
      <c r="E9251" s="6" t="n">
        <v>2.03443223443223</v>
      </c>
      <c r="F9251" s="6" t="n">
        <v>0</v>
      </c>
      <c r="G9251" s="6" t="n">
        <v>0</v>
      </c>
      <c r="H9251" s="6" t="str">
        <f aca="false">IF(AND(A9251&gt;=Stimuli!$B$2,A9251&lt;=Stimuli!$C$2),Stimuli!$A$2,IF(AND(A9251&gt;=Stimuli!$B$3,A9251&lt;=Stimuli!$C$3),Stimuli!$A$3,IF(AND(A9251&gt;=Stimuli!$B$4,A9251&lt;=Stimuli!$C$4),Stimuli!$A$4,"")))</f>
        <v>02 e.l.f. - Power Grip Styling (30.03s)</v>
      </c>
      <c r="I9251" s="6" t="n">
        <f aca="false">(B9251-B9250)/((A9251-A9250)/1000)</f>
        <v>-0.18754578754573</v>
      </c>
      <c r="J9251" s="6" t="n">
        <f aca="false">IF(OR(B9251&lt;Rules!$B$2,B9251&gt;Rules!$B$3,ABS(I9251)&gt;Rules!$B$4,OR(B9252&lt;Rules!$B$2,B9252&gt;Rules!$B$3,ABS(I9252)&gt;Rules!$B$4)),1,0)</f>
        <v>0</v>
      </c>
      <c r="K9251" s="6" t="str">
        <f aca="false">IF(F9251=1,COUNTIF($F$2:F9251,1),"")</f>
        <v/>
      </c>
    </row>
    <row r="9252" customFormat="false" ht="15" hidden="false" customHeight="false" outlineLevel="0" collapsed="false">
      <c r="A9252" s="6" t="n">
        <v>72597.243</v>
      </c>
      <c r="B9252" s="6" t="n">
        <v>2.03443223443223</v>
      </c>
      <c r="C9252" s="6" t="n">
        <v>77</v>
      </c>
      <c r="D9252" s="6" t="n">
        <v>773.4375</v>
      </c>
      <c r="E9252" s="6" t="n">
        <v>2.03296703296703</v>
      </c>
      <c r="F9252" s="6" t="n">
        <v>0</v>
      </c>
      <c r="G9252" s="6" t="n">
        <v>0</v>
      </c>
      <c r="H9252" s="6" t="str">
        <f aca="false">IF(AND(A9252&gt;=Stimuli!$B$2,A9252&lt;=Stimuli!$C$2),Stimuli!$A$2,IF(AND(A9252&gt;=Stimuli!$B$3,A9252&lt;=Stimuli!$C$3),Stimuli!$A$3,IF(AND(A9252&gt;=Stimuli!$B$4,A9252&lt;=Stimuli!$C$4),Stimuli!$A$4,"")))</f>
        <v>02 e.l.f. - Power Grip Styling (30.03s)</v>
      </c>
      <c r="I9252" s="6" t="n">
        <f aca="false">(B9252-B9251)/((A9252-A9251)/1000)</f>
        <v>0.375091575091574</v>
      </c>
      <c r="J9252" s="6" t="n">
        <f aca="false">IF(OR(B9252&lt;Rules!$B$2,B9252&gt;Rules!$B$3,ABS(I9252)&gt;Rules!$B$4,OR(B9253&lt;Rules!$B$2,B9253&gt;Rules!$B$3,ABS(I9253)&gt;Rules!$B$4)),1,0)</f>
        <v>0</v>
      </c>
      <c r="K9252" s="6" t="str">
        <f aca="false">IF(F9252=1,COUNTIF($F$2:F9252,1),"")</f>
        <v/>
      </c>
    </row>
    <row r="9253" customFormat="false" ht="15" hidden="false" customHeight="false" outlineLevel="0" collapsed="false">
      <c r="A9253" s="6" t="n">
        <v>72605.0555</v>
      </c>
      <c r="B9253" s="6" t="n">
        <v>2.03003663003663</v>
      </c>
      <c r="C9253" s="6" t="n">
        <v>77</v>
      </c>
      <c r="D9253" s="6" t="n">
        <v>-1</v>
      </c>
      <c r="E9253" s="6" t="n">
        <v>2.03296703296703</v>
      </c>
      <c r="F9253" s="6" t="n">
        <v>0</v>
      </c>
      <c r="G9253" s="6" t="n">
        <v>0</v>
      </c>
      <c r="H9253" s="6" t="str">
        <f aca="false">IF(AND(A9253&gt;=Stimuli!$B$2,A9253&lt;=Stimuli!$C$2),Stimuli!$A$2,IF(AND(A9253&gt;=Stimuli!$B$3,A9253&lt;=Stimuli!$C$3),Stimuli!$A$3,IF(AND(A9253&gt;=Stimuli!$B$4,A9253&lt;=Stimuli!$C$4),Stimuli!$A$4,"")))</f>
        <v>02 e.l.f. - Power Grip Styling (30.03s)</v>
      </c>
      <c r="I9253" s="6" t="n">
        <f aca="false">(B9253-B9252)/((A9253-A9252)/1000)</f>
        <v>-0.562637362637418</v>
      </c>
      <c r="J9253" s="6" t="n">
        <f aca="false">IF(OR(B9253&lt;Rules!$B$2,B9253&gt;Rules!$B$3,ABS(I9253)&gt;Rules!$B$4,OR(B9254&lt;Rules!$B$2,B9254&gt;Rules!$B$3,ABS(I9254)&gt;Rules!$B$4)),1,0)</f>
        <v>0</v>
      </c>
      <c r="K9253" s="6" t="str">
        <f aca="false">IF(F9253=1,COUNTIF($F$2:F9253,1),"")</f>
        <v/>
      </c>
    </row>
    <row r="9254" customFormat="false" ht="15" hidden="false" customHeight="false" outlineLevel="0" collapsed="false">
      <c r="A9254" s="6" t="n">
        <v>72612.868</v>
      </c>
      <c r="B9254" s="6" t="n">
        <v>2.03443223443223</v>
      </c>
      <c r="C9254" s="6" t="n">
        <v>77</v>
      </c>
      <c r="D9254" s="6" t="n">
        <v>-1</v>
      </c>
      <c r="E9254" s="6" t="n">
        <v>2.03296703296703</v>
      </c>
      <c r="F9254" s="6" t="n">
        <v>0</v>
      </c>
      <c r="G9254" s="6" t="n">
        <v>0</v>
      </c>
      <c r="H9254" s="6" t="str">
        <f aca="false">IF(AND(A9254&gt;=Stimuli!$B$2,A9254&lt;=Stimuli!$C$2),Stimuli!$A$2,IF(AND(A9254&gt;=Stimuli!$B$3,A9254&lt;=Stimuli!$C$3),Stimuli!$A$3,IF(AND(A9254&gt;=Stimuli!$B$4,A9254&lt;=Stimuli!$C$4),Stimuli!$A$4,"")))</f>
        <v>02 e.l.f. - Power Grip Styling (30.03s)</v>
      </c>
      <c r="I9254" s="6" t="n">
        <f aca="false">(B9254-B9253)/((A9254-A9253)/1000)</f>
        <v>0.562637362637418</v>
      </c>
      <c r="J9254" s="6" t="n">
        <f aca="false">IF(OR(B9254&lt;Rules!$B$2,B9254&gt;Rules!$B$3,ABS(I9254)&gt;Rules!$B$4,OR(B9255&lt;Rules!$B$2,B9255&gt;Rules!$B$3,ABS(I9255)&gt;Rules!$B$4)),1,0)</f>
        <v>0</v>
      </c>
      <c r="K9254" s="6" t="str">
        <f aca="false">IF(F9254=1,COUNTIF($F$2:F9254,1),"")</f>
        <v/>
      </c>
    </row>
    <row r="9255" customFormat="false" ht="15" hidden="false" customHeight="false" outlineLevel="0" collapsed="false">
      <c r="A9255" s="6" t="n">
        <v>72620.6805</v>
      </c>
      <c r="B9255" s="6" t="n">
        <v>2.03003663003663</v>
      </c>
      <c r="C9255" s="6" t="n">
        <v>77</v>
      </c>
      <c r="D9255" s="6" t="n">
        <v>-1</v>
      </c>
      <c r="E9255" s="6" t="n">
        <v>2.03296703296703</v>
      </c>
      <c r="F9255" s="6" t="n">
        <v>0</v>
      </c>
      <c r="G9255" s="6" t="n">
        <v>0</v>
      </c>
      <c r="H9255" s="6" t="str">
        <f aca="false">IF(AND(A9255&gt;=Stimuli!$B$2,A9255&lt;=Stimuli!$C$2),Stimuli!$A$2,IF(AND(A9255&gt;=Stimuli!$B$3,A9255&lt;=Stimuli!$C$3),Stimuli!$A$3,IF(AND(A9255&gt;=Stimuli!$B$4,A9255&lt;=Stimuli!$C$4),Stimuli!$A$4,"")))</f>
        <v>02 e.l.f. - Power Grip Styling (30.03s)</v>
      </c>
      <c r="I9255" s="6" t="n">
        <f aca="false">(B9255-B9254)/((A9255-A9254)/1000)</f>
        <v>-0.562637362637418</v>
      </c>
      <c r="J9255" s="6" t="n">
        <f aca="false">IF(OR(B9255&lt;Rules!$B$2,B9255&gt;Rules!$B$3,ABS(I9255)&gt;Rules!$B$4,OR(B9256&lt;Rules!$B$2,B9256&gt;Rules!$B$3,ABS(I9256)&gt;Rules!$B$4)),1,0)</f>
        <v>0</v>
      </c>
      <c r="K9255" s="6" t="str">
        <f aca="false">IF(F9255=1,COUNTIF($F$2:F9255,1),"")</f>
        <v/>
      </c>
    </row>
    <row r="9256" customFormat="false" ht="15" hidden="false" customHeight="false" outlineLevel="0" collapsed="false">
      <c r="A9256" s="6" t="n">
        <v>72628.493</v>
      </c>
      <c r="B9256" s="6" t="n">
        <v>2.03589743589744</v>
      </c>
      <c r="C9256" s="6" t="n">
        <v>77</v>
      </c>
      <c r="D9256" s="6" t="n">
        <v>-1</v>
      </c>
      <c r="E9256" s="6" t="n">
        <v>2.03296703296703</v>
      </c>
      <c r="F9256" s="6" t="n">
        <v>0</v>
      </c>
      <c r="G9256" s="6" t="n">
        <v>0</v>
      </c>
      <c r="H9256" s="6" t="str">
        <f aca="false">IF(AND(A9256&gt;=Stimuli!$B$2,A9256&lt;=Stimuli!$C$2),Stimuli!$A$2,IF(AND(A9256&gt;=Stimuli!$B$3,A9256&lt;=Stimuli!$C$3),Stimuli!$A$3,IF(AND(A9256&gt;=Stimuli!$B$4,A9256&lt;=Stimuli!$C$4),Stimuli!$A$4,"")))</f>
        <v>02 e.l.f. - Power Grip Styling (30.03s)</v>
      </c>
      <c r="I9256" s="6" t="n">
        <f aca="false">(B9256-B9255)/((A9256-A9255)/1000)</f>
        <v>0.750183150183318</v>
      </c>
      <c r="J9256" s="6" t="n">
        <f aca="false">IF(OR(B9256&lt;Rules!$B$2,B9256&gt;Rules!$B$3,ABS(I9256)&gt;Rules!$B$4,OR(B9257&lt;Rules!$B$2,B9257&gt;Rules!$B$3,ABS(I9257)&gt;Rules!$B$4)),1,0)</f>
        <v>0</v>
      </c>
      <c r="K9256" s="6" t="str">
        <f aca="false">IF(F9256=1,COUNTIF($F$2:F9256,1),"")</f>
        <v/>
      </c>
    </row>
    <row r="9257" customFormat="false" ht="15" hidden="false" customHeight="false" outlineLevel="0" collapsed="false">
      <c r="A9257" s="6" t="n">
        <v>72636.3055</v>
      </c>
      <c r="B9257" s="6" t="n">
        <v>2.03003663003663</v>
      </c>
      <c r="C9257" s="6" t="n">
        <v>77</v>
      </c>
      <c r="D9257" s="6" t="n">
        <v>-1</v>
      </c>
      <c r="E9257" s="6" t="n">
        <v>2.03296703296703</v>
      </c>
      <c r="F9257" s="6" t="n">
        <v>0</v>
      </c>
      <c r="G9257" s="6" t="n">
        <v>0</v>
      </c>
      <c r="H9257" s="6" t="str">
        <f aca="false">IF(AND(A9257&gt;=Stimuli!$B$2,A9257&lt;=Stimuli!$C$2),Stimuli!$A$2,IF(AND(A9257&gt;=Stimuli!$B$3,A9257&lt;=Stimuli!$C$3),Stimuli!$A$3,IF(AND(A9257&gt;=Stimuli!$B$4,A9257&lt;=Stimuli!$C$4),Stimuli!$A$4,"")))</f>
        <v>02 e.l.f. - Power Grip Styling (30.03s)</v>
      </c>
      <c r="I9257" s="6" t="n">
        <f aca="false">(B9257-B9256)/((A9257-A9256)/1000)</f>
        <v>-0.750183150183318</v>
      </c>
      <c r="J9257" s="6" t="n">
        <f aca="false">IF(OR(B9257&lt;Rules!$B$2,B9257&gt;Rules!$B$3,ABS(I9257)&gt;Rules!$B$4,OR(B9258&lt;Rules!$B$2,B9258&gt;Rules!$B$3,ABS(I9258)&gt;Rules!$B$4)),1,0)</f>
        <v>0</v>
      </c>
      <c r="K9257" s="6" t="str">
        <f aca="false">IF(F9257=1,COUNTIF($F$2:F9257,1),"")</f>
        <v/>
      </c>
    </row>
    <row r="9258" customFormat="false" ht="15" hidden="false" customHeight="false" outlineLevel="0" collapsed="false">
      <c r="A9258" s="6" t="n">
        <v>72644.118</v>
      </c>
      <c r="B9258" s="6" t="n">
        <v>2.03589743589744</v>
      </c>
      <c r="C9258" s="6" t="n">
        <v>77</v>
      </c>
      <c r="D9258" s="6" t="n">
        <v>-1</v>
      </c>
      <c r="E9258" s="6" t="n">
        <v>2.03296703296703</v>
      </c>
      <c r="F9258" s="6" t="n">
        <v>0</v>
      </c>
      <c r="G9258" s="6" t="n">
        <v>0</v>
      </c>
      <c r="H9258" s="6" t="str">
        <f aca="false">IF(AND(A9258&gt;=Stimuli!$B$2,A9258&lt;=Stimuli!$C$2),Stimuli!$A$2,IF(AND(A9258&gt;=Stimuli!$B$3,A9258&lt;=Stimuli!$C$3),Stimuli!$A$3,IF(AND(A9258&gt;=Stimuli!$B$4,A9258&lt;=Stimuli!$C$4),Stimuli!$A$4,"")))</f>
        <v>02 e.l.f. - Power Grip Styling (30.03s)</v>
      </c>
      <c r="I9258" s="6" t="n">
        <f aca="false">(B9258-B9257)/((A9258-A9257)/1000)</f>
        <v>0.750183150183318</v>
      </c>
      <c r="J9258" s="6" t="n">
        <f aca="false">IF(OR(B9258&lt;Rules!$B$2,B9258&gt;Rules!$B$3,ABS(I9258)&gt;Rules!$B$4,OR(B9259&lt;Rules!$B$2,B9259&gt;Rules!$B$3,ABS(I9259)&gt;Rules!$B$4)),1,0)</f>
        <v>0</v>
      </c>
      <c r="K9258" s="6" t="str">
        <f aca="false">IF(F9258=1,COUNTIF($F$2:F9258,1),"")</f>
        <v/>
      </c>
    </row>
    <row r="9259" customFormat="false" ht="15" hidden="false" customHeight="false" outlineLevel="0" collapsed="false">
      <c r="A9259" s="6" t="n">
        <v>72651.9305</v>
      </c>
      <c r="B9259" s="6" t="n">
        <v>2.03003663003663</v>
      </c>
      <c r="C9259" s="6" t="n">
        <v>77</v>
      </c>
      <c r="D9259" s="6" t="n">
        <v>-1</v>
      </c>
      <c r="E9259" s="6" t="n">
        <v>2.03296703296703</v>
      </c>
      <c r="F9259" s="6" t="n">
        <v>0</v>
      </c>
      <c r="G9259" s="6" t="n">
        <v>0</v>
      </c>
      <c r="H9259" s="6" t="str">
        <f aca="false">IF(AND(A9259&gt;=Stimuli!$B$2,A9259&lt;=Stimuli!$C$2),Stimuli!$A$2,IF(AND(A9259&gt;=Stimuli!$B$3,A9259&lt;=Stimuli!$C$3),Stimuli!$A$3,IF(AND(A9259&gt;=Stimuli!$B$4,A9259&lt;=Stimuli!$C$4),Stimuli!$A$4,"")))</f>
        <v>02 e.l.f. - Power Grip Styling (30.03s)</v>
      </c>
      <c r="I9259" s="6" t="n">
        <f aca="false">(B9259-B9258)/((A9259-A9258)/1000)</f>
        <v>-0.750183150183318</v>
      </c>
      <c r="J9259" s="6" t="n">
        <f aca="false">IF(OR(B9259&lt;Rules!$B$2,B9259&gt;Rules!$B$3,ABS(I9259)&gt;Rules!$B$4,OR(B9260&lt;Rules!$B$2,B9260&gt;Rules!$B$3,ABS(I9260)&gt;Rules!$B$4)),1,0)</f>
        <v>0</v>
      </c>
      <c r="K9259" s="6" t="str">
        <f aca="false">IF(F9259=1,COUNTIF($F$2:F9259,1),"")</f>
        <v/>
      </c>
    </row>
    <row r="9260" customFormat="false" ht="15" hidden="false" customHeight="false" outlineLevel="0" collapsed="false">
      <c r="A9260" s="6" t="n">
        <v>72659.743</v>
      </c>
      <c r="B9260" s="6" t="n">
        <v>2.03589743589744</v>
      </c>
      <c r="C9260" s="6" t="n">
        <v>77</v>
      </c>
      <c r="D9260" s="6" t="n">
        <v>-1</v>
      </c>
      <c r="E9260" s="6" t="n">
        <v>2.03296703296703</v>
      </c>
      <c r="F9260" s="6" t="n">
        <v>0</v>
      </c>
      <c r="G9260" s="6" t="n">
        <v>0</v>
      </c>
      <c r="H9260" s="6" t="str">
        <f aca="false">IF(AND(A9260&gt;=Stimuli!$B$2,A9260&lt;=Stimuli!$C$2),Stimuli!$A$2,IF(AND(A9260&gt;=Stimuli!$B$3,A9260&lt;=Stimuli!$C$3),Stimuli!$A$3,IF(AND(A9260&gt;=Stimuli!$B$4,A9260&lt;=Stimuli!$C$4),Stimuli!$A$4,"")))</f>
        <v>02 e.l.f. - Power Grip Styling (30.03s)</v>
      </c>
      <c r="I9260" s="6" t="n">
        <f aca="false">(B9260-B9259)/((A9260-A9259)/1000)</f>
        <v>0.750183150183318</v>
      </c>
      <c r="J9260" s="6" t="n">
        <f aca="false">IF(OR(B9260&lt;Rules!$B$2,B9260&gt;Rules!$B$3,ABS(I9260)&gt;Rules!$B$4,OR(B9261&lt;Rules!$B$2,B9261&gt;Rules!$B$3,ABS(I9261)&gt;Rules!$B$4)),1,0)</f>
        <v>0</v>
      </c>
      <c r="K9260" s="6" t="str">
        <f aca="false">IF(F9260=1,COUNTIF($F$2:F9260,1),"")</f>
        <v/>
      </c>
    </row>
    <row r="9261" customFormat="false" ht="15" hidden="false" customHeight="false" outlineLevel="0" collapsed="false">
      <c r="A9261" s="6" t="n">
        <v>72667.5555</v>
      </c>
      <c r="B9261" s="6" t="n">
        <v>2.03003663003663</v>
      </c>
      <c r="C9261" s="6" t="n">
        <v>77</v>
      </c>
      <c r="D9261" s="6" t="n">
        <v>-1</v>
      </c>
      <c r="E9261" s="6" t="n">
        <v>2.03296703296703</v>
      </c>
      <c r="F9261" s="6" t="n">
        <v>0</v>
      </c>
      <c r="G9261" s="6" t="n">
        <v>0</v>
      </c>
      <c r="H9261" s="6" t="str">
        <f aca="false">IF(AND(A9261&gt;=Stimuli!$B$2,A9261&lt;=Stimuli!$C$2),Stimuli!$A$2,IF(AND(A9261&gt;=Stimuli!$B$3,A9261&lt;=Stimuli!$C$3),Stimuli!$A$3,IF(AND(A9261&gt;=Stimuli!$B$4,A9261&lt;=Stimuli!$C$4),Stimuli!$A$4,"")))</f>
        <v>02 e.l.f. - Power Grip Styling (30.03s)</v>
      </c>
      <c r="I9261" s="6" t="n">
        <f aca="false">(B9261-B9260)/((A9261-A9260)/1000)</f>
        <v>-0.750183150183318</v>
      </c>
      <c r="J9261" s="6" t="n">
        <f aca="false">IF(OR(B9261&lt;Rules!$B$2,B9261&gt;Rules!$B$3,ABS(I9261)&gt;Rules!$B$4,OR(B9262&lt;Rules!$B$2,B9262&gt;Rules!$B$3,ABS(I9262)&gt;Rules!$B$4)),1,0)</f>
        <v>0</v>
      </c>
      <c r="K9261" s="6" t="str">
        <f aca="false">IF(F9261=1,COUNTIF($F$2:F9261,1),"")</f>
        <v/>
      </c>
    </row>
    <row r="9262" customFormat="false" ht="15" hidden="false" customHeight="false" outlineLevel="0" collapsed="false">
      <c r="A9262" s="6" t="n">
        <v>72675.368</v>
      </c>
      <c r="B9262" s="6" t="n">
        <v>2.03589743589744</v>
      </c>
      <c r="C9262" s="6" t="n">
        <v>77</v>
      </c>
      <c r="D9262" s="6" t="n">
        <v>-1</v>
      </c>
      <c r="E9262" s="6" t="n">
        <v>2.03296703296703</v>
      </c>
      <c r="F9262" s="6" t="n">
        <v>0</v>
      </c>
      <c r="G9262" s="6" t="n">
        <v>0</v>
      </c>
      <c r="H9262" s="6" t="str">
        <f aca="false">IF(AND(A9262&gt;=Stimuli!$B$2,A9262&lt;=Stimuli!$C$2),Stimuli!$A$2,IF(AND(A9262&gt;=Stimuli!$B$3,A9262&lt;=Stimuli!$C$3),Stimuli!$A$3,IF(AND(A9262&gt;=Stimuli!$B$4,A9262&lt;=Stimuli!$C$4),Stimuli!$A$4,"")))</f>
        <v>02 e.l.f. - Power Grip Styling (30.03s)</v>
      </c>
      <c r="I9262" s="6" t="n">
        <f aca="false">(B9262-B9261)/((A9262-A9261)/1000)</f>
        <v>0.750183150183318</v>
      </c>
      <c r="J9262" s="6" t="n">
        <f aca="false">IF(OR(B9262&lt;Rules!$B$2,B9262&gt;Rules!$B$3,ABS(I9262)&gt;Rules!$B$4,OR(B9263&lt;Rules!$B$2,B9263&gt;Rules!$B$3,ABS(I9263)&gt;Rules!$B$4)),1,0)</f>
        <v>0</v>
      </c>
      <c r="K9262" s="6" t="str">
        <f aca="false">IF(F9262=1,COUNTIF($F$2:F9262,1),"")</f>
        <v/>
      </c>
    </row>
    <row r="9263" customFormat="false" ht="15" hidden="false" customHeight="false" outlineLevel="0" collapsed="false">
      <c r="A9263" s="6" t="n">
        <v>72683.1805</v>
      </c>
      <c r="B9263" s="6" t="n">
        <v>2.03150183150183</v>
      </c>
      <c r="C9263" s="6" t="n">
        <v>77</v>
      </c>
      <c r="D9263" s="6" t="n">
        <v>-1</v>
      </c>
      <c r="E9263" s="6" t="n">
        <v>2.03296703296703</v>
      </c>
      <c r="F9263" s="6" t="n">
        <v>0</v>
      </c>
      <c r="G9263" s="6" t="n">
        <v>0</v>
      </c>
      <c r="H9263" s="6" t="str">
        <f aca="false">IF(AND(A9263&gt;=Stimuli!$B$2,A9263&lt;=Stimuli!$C$2),Stimuli!$A$2,IF(AND(A9263&gt;=Stimuli!$B$3,A9263&lt;=Stimuli!$C$3),Stimuli!$A$3,IF(AND(A9263&gt;=Stimuli!$B$4,A9263&lt;=Stimuli!$C$4),Stimuli!$A$4,"")))</f>
        <v>02 e.l.f. - Power Grip Styling (30.03s)</v>
      </c>
      <c r="I9263" s="6" t="n">
        <f aca="false">(B9263-B9262)/((A9263-A9262)/1000)</f>
        <v>-0.562637362637474</v>
      </c>
      <c r="J9263" s="6" t="n">
        <f aca="false">IF(OR(B9263&lt;Rules!$B$2,B9263&gt;Rules!$B$3,ABS(I9263)&gt;Rules!$B$4,OR(B9264&lt;Rules!$B$2,B9264&gt;Rules!$B$3,ABS(I9264)&gt;Rules!$B$4)),1,0)</f>
        <v>0</v>
      </c>
      <c r="K9263" s="6" t="str">
        <f aca="false">IF(F9263=1,COUNTIF($F$2:F9263,1),"")</f>
        <v/>
      </c>
    </row>
    <row r="9264" customFormat="false" ht="15" hidden="false" customHeight="false" outlineLevel="0" collapsed="false">
      <c r="A9264" s="6" t="n">
        <v>72690.993</v>
      </c>
      <c r="B9264" s="6" t="n">
        <v>2.03296703296703</v>
      </c>
      <c r="C9264" s="6" t="n">
        <v>77</v>
      </c>
      <c r="D9264" s="6" t="n">
        <v>-1</v>
      </c>
      <c r="E9264" s="6" t="n">
        <v>2.03296703296703</v>
      </c>
      <c r="F9264" s="6" t="n">
        <v>0</v>
      </c>
      <c r="G9264" s="6" t="n">
        <v>0</v>
      </c>
      <c r="H9264" s="6" t="str">
        <f aca="false">IF(AND(A9264&gt;=Stimuli!$B$2,A9264&lt;=Stimuli!$C$2),Stimuli!$A$2,IF(AND(A9264&gt;=Stimuli!$B$3,A9264&lt;=Stimuli!$C$3),Stimuli!$A$3,IF(AND(A9264&gt;=Stimuli!$B$4,A9264&lt;=Stimuli!$C$4),Stimuli!$A$4,"")))</f>
        <v>02 e.l.f. - Power Grip Styling (30.03s)</v>
      </c>
      <c r="I9264" s="6" t="n">
        <f aca="false">(B9264-B9263)/((A9264-A9263)/1000)</f>
        <v>0.18754578754573</v>
      </c>
      <c r="J9264" s="6" t="n">
        <f aca="false">IF(OR(B9264&lt;Rules!$B$2,B9264&gt;Rules!$B$3,ABS(I9264)&gt;Rules!$B$4,OR(B9265&lt;Rules!$B$2,B9265&gt;Rules!$B$3,ABS(I9265)&gt;Rules!$B$4)),1,0)</f>
        <v>0</v>
      </c>
      <c r="K9264" s="6" t="str">
        <f aca="false">IF(F9264=1,COUNTIF($F$2:F9264,1),"")</f>
        <v/>
      </c>
    </row>
    <row r="9265" customFormat="false" ht="15" hidden="false" customHeight="false" outlineLevel="0" collapsed="false">
      <c r="A9265" s="6" t="n">
        <v>72698.8055</v>
      </c>
      <c r="B9265" s="6" t="n">
        <v>2.03296703296703</v>
      </c>
      <c r="C9265" s="6" t="n">
        <v>77</v>
      </c>
      <c r="D9265" s="6" t="n">
        <v>-1</v>
      </c>
      <c r="E9265" s="6" t="n">
        <v>2.03296703296703</v>
      </c>
      <c r="F9265" s="6" t="n">
        <v>0</v>
      </c>
      <c r="G9265" s="6" t="n">
        <v>0</v>
      </c>
      <c r="H9265" s="6" t="str">
        <f aca="false">IF(AND(A9265&gt;=Stimuli!$B$2,A9265&lt;=Stimuli!$C$2),Stimuli!$A$2,IF(AND(A9265&gt;=Stimuli!$B$3,A9265&lt;=Stimuli!$C$3),Stimuli!$A$3,IF(AND(A9265&gt;=Stimuli!$B$4,A9265&lt;=Stimuli!$C$4),Stimuli!$A$4,"")))</f>
        <v>02 e.l.f. - Power Grip Styling (30.03s)</v>
      </c>
      <c r="I9265" s="6" t="n">
        <f aca="false">(B9265-B9264)/((A9265-A9264)/1000)</f>
        <v>0</v>
      </c>
      <c r="J9265" s="6" t="n">
        <f aca="false">IF(OR(B9265&lt;Rules!$B$2,B9265&gt;Rules!$B$3,ABS(I9265)&gt;Rules!$B$4,OR(B9266&lt;Rules!$B$2,B9266&gt;Rules!$B$3,ABS(I9266)&gt;Rules!$B$4)),1,0)</f>
        <v>0</v>
      </c>
      <c r="K9265" s="6" t="str">
        <f aca="false">IF(F9265=1,COUNTIF($F$2:F9265,1),"")</f>
        <v/>
      </c>
    </row>
    <row r="9266" customFormat="false" ht="15" hidden="false" customHeight="false" outlineLevel="0" collapsed="false">
      <c r="A9266" s="6" t="n">
        <v>72706.618</v>
      </c>
      <c r="B9266" s="6" t="n">
        <v>2.03150183150183</v>
      </c>
      <c r="C9266" s="6" t="n">
        <v>77</v>
      </c>
      <c r="D9266" s="6" t="n">
        <v>-1</v>
      </c>
      <c r="E9266" s="6" t="n">
        <v>2.03296703296703</v>
      </c>
      <c r="F9266" s="6" t="n">
        <v>0</v>
      </c>
      <c r="G9266" s="6" t="n">
        <v>0</v>
      </c>
      <c r="H9266" s="6" t="str">
        <f aca="false">IF(AND(A9266&gt;=Stimuli!$B$2,A9266&lt;=Stimuli!$C$2),Stimuli!$A$2,IF(AND(A9266&gt;=Stimuli!$B$3,A9266&lt;=Stimuli!$C$3),Stimuli!$A$3,IF(AND(A9266&gt;=Stimuli!$B$4,A9266&lt;=Stimuli!$C$4),Stimuli!$A$4,"")))</f>
        <v>02 e.l.f. - Power Grip Styling (30.03s)</v>
      </c>
      <c r="I9266" s="6" t="n">
        <f aca="false">(B9266-B9265)/((A9266-A9265)/1000)</f>
        <v>-0.18754578754573</v>
      </c>
      <c r="J9266" s="6" t="n">
        <f aca="false">IF(OR(B9266&lt;Rules!$B$2,B9266&gt;Rules!$B$3,ABS(I9266)&gt;Rules!$B$4,OR(B9267&lt;Rules!$B$2,B9267&gt;Rules!$B$3,ABS(I9267)&gt;Rules!$B$4)),1,0)</f>
        <v>0</v>
      </c>
      <c r="K9266" s="6" t="str">
        <f aca="false">IF(F9266=1,COUNTIF($F$2:F9266,1),"")</f>
        <v/>
      </c>
    </row>
    <row r="9267" customFormat="false" ht="15" hidden="false" customHeight="false" outlineLevel="0" collapsed="false">
      <c r="A9267" s="6" t="n">
        <v>72714.4305</v>
      </c>
      <c r="B9267" s="6" t="n">
        <v>2.03296703296703</v>
      </c>
      <c r="C9267" s="6" t="n">
        <v>77</v>
      </c>
      <c r="D9267" s="6" t="n">
        <v>-1</v>
      </c>
      <c r="E9267" s="6" t="n">
        <v>2.03296703296703</v>
      </c>
      <c r="F9267" s="6" t="n">
        <v>0</v>
      </c>
      <c r="G9267" s="6" t="n">
        <v>0</v>
      </c>
      <c r="H9267" s="6" t="str">
        <f aca="false">IF(AND(A9267&gt;=Stimuli!$B$2,A9267&lt;=Stimuli!$C$2),Stimuli!$A$2,IF(AND(A9267&gt;=Stimuli!$B$3,A9267&lt;=Stimuli!$C$3),Stimuli!$A$3,IF(AND(A9267&gt;=Stimuli!$B$4,A9267&lt;=Stimuli!$C$4),Stimuli!$A$4,"")))</f>
        <v>02 e.l.f. - Power Grip Styling (30.03s)</v>
      </c>
      <c r="I9267" s="6" t="n">
        <f aca="false">(B9267-B9266)/((A9267-A9266)/1000)</f>
        <v>0.18754578754573</v>
      </c>
      <c r="J9267" s="6" t="n">
        <f aca="false">IF(OR(B9267&lt;Rules!$B$2,B9267&gt;Rules!$B$3,ABS(I9267)&gt;Rules!$B$4,OR(B9268&lt;Rules!$B$2,B9268&gt;Rules!$B$3,ABS(I9268)&gt;Rules!$B$4)),1,0)</f>
        <v>0</v>
      </c>
      <c r="K9267" s="6" t="str">
        <f aca="false">IF(F9267=1,COUNTIF($F$2:F9267,1),"")</f>
        <v/>
      </c>
    </row>
    <row r="9268" customFormat="false" ht="15" hidden="false" customHeight="false" outlineLevel="0" collapsed="false">
      <c r="A9268" s="6" t="n">
        <v>72722.243</v>
      </c>
      <c r="B9268" s="6" t="n">
        <v>2.03003663003663</v>
      </c>
      <c r="C9268" s="6" t="n">
        <v>77</v>
      </c>
      <c r="D9268" s="6" t="n">
        <v>-1</v>
      </c>
      <c r="E9268" s="6" t="n">
        <v>2.03296703296703</v>
      </c>
      <c r="F9268" s="6" t="n">
        <v>0</v>
      </c>
      <c r="G9268" s="6" t="n">
        <v>0</v>
      </c>
      <c r="H9268" s="6" t="str">
        <f aca="false">IF(AND(A9268&gt;=Stimuli!$B$2,A9268&lt;=Stimuli!$C$2),Stimuli!$A$2,IF(AND(A9268&gt;=Stimuli!$B$3,A9268&lt;=Stimuli!$C$3),Stimuli!$A$3,IF(AND(A9268&gt;=Stimuli!$B$4,A9268&lt;=Stimuli!$C$4),Stimuli!$A$4,"")))</f>
        <v>02 e.l.f. - Power Grip Styling (30.03s)</v>
      </c>
      <c r="I9268" s="6" t="n">
        <f aca="false">(B9268-B9267)/((A9268-A9267)/1000)</f>
        <v>-0.375091575091574</v>
      </c>
      <c r="J9268" s="6" t="n">
        <f aca="false">IF(OR(B9268&lt;Rules!$B$2,B9268&gt;Rules!$B$3,ABS(I9268)&gt;Rules!$B$4,OR(B9269&lt;Rules!$B$2,B9269&gt;Rules!$B$3,ABS(I9269)&gt;Rules!$B$4)),1,0)</f>
        <v>0</v>
      </c>
      <c r="K9268" s="6" t="str">
        <f aca="false">IF(F9268=1,COUNTIF($F$2:F9268,1),"")</f>
        <v/>
      </c>
    </row>
    <row r="9269" customFormat="false" ht="15" hidden="false" customHeight="false" outlineLevel="0" collapsed="false">
      <c r="A9269" s="6" t="n">
        <v>72730.0555</v>
      </c>
      <c r="B9269" s="6" t="n">
        <v>2.03443223443223</v>
      </c>
      <c r="C9269" s="6" t="n">
        <v>77</v>
      </c>
      <c r="D9269" s="6" t="n">
        <v>-1</v>
      </c>
      <c r="E9269" s="6" t="n">
        <v>2.03296703296703</v>
      </c>
      <c r="F9269" s="6" t="n">
        <v>0</v>
      </c>
      <c r="G9269" s="6" t="n">
        <v>0</v>
      </c>
      <c r="H9269" s="6" t="str">
        <f aca="false">IF(AND(A9269&gt;=Stimuli!$B$2,A9269&lt;=Stimuli!$C$2),Stimuli!$A$2,IF(AND(A9269&gt;=Stimuli!$B$3,A9269&lt;=Stimuli!$C$3),Stimuli!$A$3,IF(AND(A9269&gt;=Stimuli!$B$4,A9269&lt;=Stimuli!$C$4),Stimuli!$A$4,"")))</f>
        <v>02 e.l.f. - Power Grip Styling (30.03s)</v>
      </c>
      <c r="I9269" s="6" t="n">
        <f aca="false">(B9269-B9268)/((A9269-A9268)/1000)</f>
        <v>0.562637362637418</v>
      </c>
      <c r="J9269" s="6" t="n">
        <f aca="false">IF(OR(B9269&lt;Rules!$B$2,B9269&gt;Rules!$B$3,ABS(I9269)&gt;Rules!$B$4,OR(B9270&lt;Rules!$B$2,B9270&gt;Rules!$B$3,ABS(I9270)&gt;Rules!$B$4)),1,0)</f>
        <v>0</v>
      </c>
      <c r="K9269" s="6" t="str">
        <f aca="false">IF(F9269=1,COUNTIF($F$2:F9269,1),"")</f>
        <v/>
      </c>
    </row>
    <row r="9270" customFormat="false" ht="15" hidden="false" customHeight="false" outlineLevel="0" collapsed="false">
      <c r="A9270" s="6" t="n">
        <v>72737.868</v>
      </c>
      <c r="B9270" s="6" t="n">
        <v>2.02857142857143</v>
      </c>
      <c r="C9270" s="6" t="n">
        <v>77</v>
      </c>
      <c r="D9270" s="6" t="n">
        <v>-1</v>
      </c>
      <c r="E9270" s="6" t="n">
        <v>2.03296703296703</v>
      </c>
      <c r="F9270" s="6" t="n">
        <v>0</v>
      </c>
      <c r="G9270" s="6" t="n">
        <v>0</v>
      </c>
      <c r="H9270" s="6" t="str">
        <f aca="false">IF(AND(A9270&gt;=Stimuli!$B$2,A9270&lt;=Stimuli!$C$2),Stimuli!$A$2,IF(AND(A9270&gt;=Stimuli!$B$3,A9270&lt;=Stimuli!$C$3),Stimuli!$A$3,IF(AND(A9270&gt;=Stimuli!$B$4,A9270&lt;=Stimuli!$C$4),Stimuli!$A$4,"")))</f>
        <v>02 e.l.f. - Power Grip Styling (30.03s)</v>
      </c>
      <c r="I9270" s="6" t="n">
        <f aca="false">(B9270-B9269)/((A9270-A9269)/1000)</f>
        <v>-0.750183150183148</v>
      </c>
      <c r="J9270" s="6" t="n">
        <f aca="false">IF(OR(B9270&lt;Rules!$B$2,B9270&gt;Rules!$B$3,ABS(I9270)&gt;Rules!$B$4,OR(B9271&lt;Rules!$B$2,B9271&gt;Rules!$B$3,ABS(I9271)&gt;Rules!$B$4)),1,0)</f>
        <v>0</v>
      </c>
      <c r="K9270" s="6" t="str">
        <f aca="false">IF(F9270=1,COUNTIF($F$2:F9270,1),"")</f>
        <v/>
      </c>
    </row>
    <row r="9271" customFormat="false" ht="15" hidden="false" customHeight="false" outlineLevel="0" collapsed="false">
      <c r="A9271" s="6" t="n">
        <v>72745.6805</v>
      </c>
      <c r="B9271" s="6" t="n">
        <v>2.03443223443223</v>
      </c>
      <c r="C9271" s="6" t="n">
        <v>77</v>
      </c>
      <c r="D9271" s="6" t="n">
        <v>-1</v>
      </c>
      <c r="E9271" s="6" t="n">
        <v>2.03296703296703</v>
      </c>
      <c r="F9271" s="6" t="n">
        <v>0</v>
      </c>
      <c r="G9271" s="6" t="n">
        <v>0</v>
      </c>
      <c r="H9271" s="6" t="str">
        <f aca="false">IF(AND(A9271&gt;=Stimuli!$B$2,A9271&lt;=Stimuli!$C$2),Stimuli!$A$2,IF(AND(A9271&gt;=Stimuli!$B$3,A9271&lt;=Stimuli!$C$3),Stimuli!$A$3,IF(AND(A9271&gt;=Stimuli!$B$4,A9271&lt;=Stimuli!$C$4),Stimuli!$A$4,"")))</f>
        <v>02 e.l.f. - Power Grip Styling (30.03s)</v>
      </c>
      <c r="I9271" s="6" t="n">
        <f aca="false">(B9271-B9270)/((A9271-A9270)/1000)</f>
        <v>0.750183150183148</v>
      </c>
      <c r="J9271" s="6" t="n">
        <f aca="false">IF(OR(B9271&lt;Rules!$B$2,B9271&gt;Rules!$B$3,ABS(I9271)&gt;Rules!$B$4,OR(B9272&lt;Rules!$B$2,B9272&gt;Rules!$B$3,ABS(I9272)&gt;Rules!$B$4)),1,0)</f>
        <v>0</v>
      </c>
      <c r="K9271" s="6" t="str">
        <f aca="false">IF(F9271=1,COUNTIF($F$2:F9271,1),"")</f>
        <v/>
      </c>
    </row>
    <row r="9272" customFormat="false" ht="15" hidden="false" customHeight="false" outlineLevel="0" collapsed="false">
      <c r="A9272" s="6" t="n">
        <v>72753.493</v>
      </c>
      <c r="B9272" s="6" t="n">
        <v>2.02857142857143</v>
      </c>
      <c r="C9272" s="6" t="n">
        <v>77</v>
      </c>
      <c r="D9272" s="6" t="n">
        <v>-1</v>
      </c>
      <c r="E9272" s="6" t="n">
        <v>2.03296703296703</v>
      </c>
      <c r="F9272" s="6" t="n">
        <v>0</v>
      </c>
      <c r="G9272" s="6" t="n">
        <v>0</v>
      </c>
      <c r="H9272" s="6" t="str">
        <f aca="false">IF(AND(A9272&gt;=Stimuli!$B$2,A9272&lt;=Stimuli!$C$2),Stimuli!$A$2,IF(AND(A9272&gt;=Stimuli!$B$3,A9272&lt;=Stimuli!$C$3),Stimuli!$A$3,IF(AND(A9272&gt;=Stimuli!$B$4,A9272&lt;=Stimuli!$C$4),Stimuli!$A$4,"")))</f>
        <v>02 e.l.f. - Power Grip Styling (30.03s)</v>
      </c>
      <c r="I9272" s="6" t="n">
        <f aca="false">(B9272-B9271)/((A9272-A9271)/1000)</f>
        <v>-0.750183150183148</v>
      </c>
      <c r="J9272" s="6" t="n">
        <f aca="false">IF(OR(B9272&lt;Rules!$B$2,B9272&gt;Rules!$B$3,ABS(I9272)&gt;Rules!$B$4,OR(B9273&lt;Rules!$B$2,B9273&gt;Rules!$B$3,ABS(I9273)&gt;Rules!$B$4)),1,0)</f>
        <v>0</v>
      </c>
      <c r="K9272" s="6" t="str">
        <f aca="false">IF(F9272=1,COUNTIF($F$2:F9272,1),"")</f>
        <v/>
      </c>
    </row>
    <row r="9273" customFormat="false" ht="15" hidden="false" customHeight="false" outlineLevel="0" collapsed="false">
      <c r="A9273" s="6" t="n">
        <v>72761.3055</v>
      </c>
      <c r="B9273" s="6" t="n">
        <v>2.03443223443223</v>
      </c>
      <c r="C9273" s="6" t="n">
        <v>77</v>
      </c>
      <c r="D9273" s="6" t="n">
        <v>-1</v>
      </c>
      <c r="E9273" s="6" t="n">
        <v>2.03296703296703</v>
      </c>
      <c r="F9273" s="6" t="n">
        <v>0</v>
      </c>
      <c r="G9273" s="6" t="n">
        <v>0</v>
      </c>
      <c r="H9273" s="6" t="str">
        <f aca="false">IF(AND(A9273&gt;=Stimuli!$B$2,A9273&lt;=Stimuli!$C$2),Stimuli!$A$2,IF(AND(A9273&gt;=Stimuli!$B$3,A9273&lt;=Stimuli!$C$3),Stimuli!$A$3,IF(AND(A9273&gt;=Stimuli!$B$4,A9273&lt;=Stimuli!$C$4),Stimuli!$A$4,"")))</f>
        <v>02 e.l.f. - Power Grip Styling (30.03s)</v>
      </c>
      <c r="I9273" s="6" t="n">
        <f aca="false">(B9273-B9272)/((A9273-A9272)/1000)</f>
        <v>0.750183150183148</v>
      </c>
      <c r="J9273" s="6" t="n">
        <f aca="false">IF(OR(B9273&lt;Rules!$B$2,B9273&gt;Rules!$B$3,ABS(I9273)&gt;Rules!$B$4,OR(B9274&lt;Rules!$B$2,B9274&gt;Rules!$B$3,ABS(I9274)&gt;Rules!$B$4)),1,0)</f>
        <v>0</v>
      </c>
      <c r="K9273" s="6" t="str">
        <f aca="false">IF(F9273=1,COUNTIF($F$2:F9273,1),"")</f>
        <v/>
      </c>
    </row>
    <row r="9274" customFormat="false" ht="15" hidden="false" customHeight="false" outlineLevel="0" collapsed="false">
      <c r="A9274" s="6" t="n">
        <v>72769.118</v>
      </c>
      <c r="B9274" s="6" t="n">
        <v>2.02857142857143</v>
      </c>
      <c r="C9274" s="6" t="n">
        <v>77</v>
      </c>
      <c r="D9274" s="6" t="n">
        <v>-1</v>
      </c>
      <c r="E9274" s="6" t="n">
        <v>2.03150183150183</v>
      </c>
      <c r="F9274" s="6" t="n">
        <v>0</v>
      </c>
      <c r="G9274" s="6" t="n">
        <v>0</v>
      </c>
      <c r="H9274" s="6" t="str">
        <f aca="false">IF(AND(A9274&gt;=Stimuli!$B$2,A9274&lt;=Stimuli!$C$2),Stimuli!$A$2,IF(AND(A9274&gt;=Stimuli!$B$3,A9274&lt;=Stimuli!$C$3),Stimuli!$A$3,IF(AND(A9274&gt;=Stimuli!$B$4,A9274&lt;=Stimuli!$C$4),Stimuli!$A$4,"")))</f>
        <v>02 e.l.f. - Power Grip Styling (30.03s)</v>
      </c>
      <c r="I9274" s="6" t="n">
        <f aca="false">(B9274-B9273)/((A9274-A9273)/1000)</f>
        <v>-0.750183150183148</v>
      </c>
      <c r="J9274" s="6" t="n">
        <f aca="false">IF(OR(B9274&lt;Rules!$B$2,B9274&gt;Rules!$B$3,ABS(I9274)&gt;Rules!$B$4,OR(B9275&lt;Rules!$B$2,B9275&gt;Rules!$B$3,ABS(I9275)&gt;Rules!$B$4)),1,0)</f>
        <v>0</v>
      </c>
      <c r="K9274" s="6" t="str">
        <f aca="false">IF(F9274=1,COUNTIF($F$2:F9274,1),"")</f>
        <v/>
      </c>
    </row>
    <row r="9275" customFormat="false" ht="15" hidden="false" customHeight="false" outlineLevel="0" collapsed="false">
      <c r="A9275" s="6" t="n">
        <v>72776.9305</v>
      </c>
      <c r="B9275" s="6" t="n">
        <v>2.03443223443223</v>
      </c>
      <c r="C9275" s="6" t="n">
        <v>77</v>
      </c>
      <c r="D9275" s="6" t="n">
        <v>-1</v>
      </c>
      <c r="E9275" s="6" t="n">
        <v>2.03150183150183</v>
      </c>
      <c r="F9275" s="6" t="n">
        <v>0</v>
      </c>
      <c r="G9275" s="6" t="n">
        <v>0</v>
      </c>
      <c r="H9275" s="6" t="str">
        <f aca="false">IF(AND(A9275&gt;=Stimuli!$B$2,A9275&lt;=Stimuli!$C$2),Stimuli!$A$2,IF(AND(A9275&gt;=Stimuli!$B$3,A9275&lt;=Stimuli!$C$3),Stimuli!$A$3,IF(AND(A9275&gt;=Stimuli!$B$4,A9275&lt;=Stimuli!$C$4),Stimuli!$A$4,"")))</f>
        <v>02 e.l.f. - Power Grip Styling (30.03s)</v>
      </c>
      <c r="I9275" s="6" t="n">
        <f aca="false">(B9275-B9274)/((A9275-A9274)/1000)</f>
        <v>0.750183150183148</v>
      </c>
      <c r="J9275" s="6" t="n">
        <f aca="false">IF(OR(B9275&lt;Rules!$B$2,B9275&gt;Rules!$B$3,ABS(I9275)&gt;Rules!$B$4,OR(B9276&lt;Rules!$B$2,B9276&gt;Rules!$B$3,ABS(I9276)&gt;Rules!$B$4)),1,0)</f>
        <v>0</v>
      </c>
      <c r="K9275" s="6" t="str">
        <f aca="false">IF(F9275=1,COUNTIF($F$2:F9275,1),"")</f>
        <v/>
      </c>
    </row>
    <row r="9276" customFormat="false" ht="15" hidden="false" customHeight="false" outlineLevel="0" collapsed="false">
      <c r="A9276" s="6" t="n">
        <v>72784.743</v>
      </c>
      <c r="B9276" s="6" t="n">
        <v>2.02857142857143</v>
      </c>
      <c r="C9276" s="6" t="n">
        <v>77</v>
      </c>
      <c r="D9276" s="6" t="n">
        <v>-1</v>
      </c>
      <c r="E9276" s="6" t="n">
        <v>2.03150183150183</v>
      </c>
      <c r="F9276" s="6" t="n">
        <v>0</v>
      </c>
      <c r="G9276" s="6" t="n">
        <v>0</v>
      </c>
      <c r="H9276" s="6" t="str">
        <f aca="false">IF(AND(A9276&gt;=Stimuli!$B$2,A9276&lt;=Stimuli!$C$2),Stimuli!$A$2,IF(AND(A9276&gt;=Stimuli!$B$3,A9276&lt;=Stimuli!$C$3),Stimuli!$A$3,IF(AND(A9276&gt;=Stimuli!$B$4,A9276&lt;=Stimuli!$C$4),Stimuli!$A$4,"")))</f>
        <v>02 e.l.f. - Power Grip Styling (30.03s)</v>
      </c>
      <c r="I9276" s="6" t="n">
        <f aca="false">(B9276-B9275)/((A9276-A9275)/1000)</f>
        <v>-0.750183150183148</v>
      </c>
      <c r="J9276" s="6" t="n">
        <f aca="false">IF(OR(B9276&lt;Rules!$B$2,B9276&gt;Rules!$B$3,ABS(I9276)&gt;Rules!$B$4,OR(B9277&lt;Rules!$B$2,B9277&gt;Rules!$B$3,ABS(I9277)&gt;Rules!$B$4)),1,0)</f>
        <v>0</v>
      </c>
      <c r="K9276" s="6" t="str">
        <f aca="false">IF(F9276=1,COUNTIF($F$2:F9276,1),"")</f>
        <v/>
      </c>
    </row>
    <row r="9277" customFormat="false" ht="15" hidden="false" customHeight="false" outlineLevel="0" collapsed="false">
      <c r="A9277" s="6" t="n">
        <v>72792.5555</v>
      </c>
      <c r="B9277" s="6" t="n">
        <v>2.03296703296703</v>
      </c>
      <c r="C9277" s="6" t="n">
        <v>77</v>
      </c>
      <c r="D9277" s="6" t="n">
        <v>-1</v>
      </c>
      <c r="E9277" s="6" t="n">
        <v>2.03150183150183</v>
      </c>
      <c r="F9277" s="6" t="n">
        <v>0</v>
      </c>
      <c r="G9277" s="6" t="n">
        <v>0</v>
      </c>
      <c r="H9277" s="6" t="str">
        <f aca="false">IF(AND(A9277&gt;=Stimuli!$B$2,A9277&lt;=Stimuli!$C$2),Stimuli!$A$2,IF(AND(A9277&gt;=Stimuli!$B$3,A9277&lt;=Stimuli!$C$3),Stimuli!$A$3,IF(AND(A9277&gt;=Stimuli!$B$4,A9277&lt;=Stimuli!$C$4),Stimuli!$A$4,"")))</f>
        <v>02 e.l.f. - Power Grip Styling (30.03s)</v>
      </c>
      <c r="I9277" s="6" t="n">
        <f aca="false">(B9277-B9276)/((A9277-A9276)/1000)</f>
        <v>0.562637362637304</v>
      </c>
      <c r="J9277" s="6" t="n">
        <f aca="false">IF(OR(B9277&lt;Rules!$B$2,B9277&gt;Rules!$B$3,ABS(I9277)&gt;Rules!$B$4,OR(B9278&lt;Rules!$B$2,B9278&gt;Rules!$B$3,ABS(I9278)&gt;Rules!$B$4)),1,0)</f>
        <v>0</v>
      </c>
      <c r="K9277" s="6" t="str">
        <f aca="false">IF(F9277=1,COUNTIF($F$2:F9277,1),"")</f>
        <v/>
      </c>
    </row>
    <row r="9278" customFormat="false" ht="15" hidden="false" customHeight="false" outlineLevel="0" collapsed="false">
      <c r="A9278" s="6" t="n">
        <v>72800.368</v>
      </c>
      <c r="B9278" s="6" t="n">
        <v>2.02857142857143</v>
      </c>
      <c r="C9278" s="6" t="n">
        <v>77</v>
      </c>
      <c r="D9278" s="6" t="n">
        <v>-1</v>
      </c>
      <c r="E9278" s="6" t="n">
        <v>2.03150183150183</v>
      </c>
      <c r="F9278" s="6" t="n">
        <v>0</v>
      </c>
      <c r="G9278" s="6" t="n">
        <v>0</v>
      </c>
      <c r="H9278" s="6" t="str">
        <f aca="false">IF(AND(A9278&gt;=Stimuli!$B$2,A9278&lt;=Stimuli!$C$2),Stimuli!$A$2,IF(AND(A9278&gt;=Stimuli!$B$3,A9278&lt;=Stimuli!$C$3),Stimuli!$A$3,IF(AND(A9278&gt;=Stimuli!$B$4,A9278&lt;=Stimuli!$C$4),Stimuli!$A$4,"")))</f>
        <v>02 e.l.f. - Power Grip Styling (30.03s)</v>
      </c>
      <c r="I9278" s="6" t="n">
        <f aca="false">(B9278-B9277)/((A9278-A9277)/1000)</f>
        <v>-0.562637362637304</v>
      </c>
      <c r="J9278" s="6" t="n">
        <f aca="false">IF(OR(B9278&lt;Rules!$B$2,B9278&gt;Rules!$B$3,ABS(I9278)&gt;Rules!$B$4,OR(B9279&lt;Rules!$B$2,B9279&gt;Rules!$B$3,ABS(I9279)&gt;Rules!$B$4)),1,0)</f>
        <v>0</v>
      </c>
      <c r="K9278" s="6" t="str">
        <f aca="false">IF(F9278=1,COUNTIF($F$2:F9278,1),"")</f>
        <v/>
      </c>
    </row>
    <row r="9279" customFormat="false" ht="15" hidden="false" customHeight="false" outlineLevel="0" collapsed="false">
      <c r="A9279" s="6" t="n">
        <v>72808.1805</v>
      </c>
      <c r="B9279" s="6" t="n">
        <v>2.03150183150183</v>
      </c>
      <c r="C9279" s="6" t="n">
        <v>77</v>
      </c>
      <c r="D9279" s="6" t="n">
        <v>-1</v>
      </c>
      <c r="E9279" s="6" t="n">
        <v>2.03150183150183</v>
      </c>
      <c r="F9279" s="6" t="n">
        <v>0</v>
      </c>
      <c r="G9279" s="6" t="n">
        <v>0</v>
      </c>
      <c r="H9279" s="6" t="str">
        <f aca="false">IF(AND(A9279&gt;=Stimuli!$B$2,A9279&lt;=Stimuli!$C$2),Stimuli!$A$2,IF(AND(A9279&gt;=Stimuli!$B$3,A9279&lt;=Stimuli!$C$3),Stimuli!$A$3,IF(AND(A9279&gt;=Stimuli!$B$4,A9279&lt;=Stimuli!$C$4),Stimuli!$A$4,"")))</f>
        <v>02 e.l.f. - Power Grip Styling (30.03s)</v>
      </c>
      <c r="I9279" s="6" t="n">
        <f aca="false">(B9279-B9278)/((A9279-A9278)/1000)</f>
        <v>0.375091575091574</v>
      </c>
      <c r="J9279" s="6" t="n">
        <f aca="false">IF(OR(B9279&lt;Rules!$B$2,B9279&gt;Rules!$B$3,ABS(I9279)&gt;Rules!$B$4,OR(B9280&lt;Rules!$B$2,B9280&gt;Rules!$B$3,ABS(I9280)&gt;Rules!$B$4)),1,0)</f>
        <v>0</v>
      </c>
      <c r="K9279" s="6" t="str">
        <f aca="false">IF(F9279=1,COUNTIF($F$2:F9279,1),"")</f>
        <v/>
      </c>
    </row>
    <row r="9280" customFormat="false" ht="15" hidden="false" customHeight="false" outlineLevel="0" collapsed="false">
      <c r="A9280" s="6" t="n">
        <v>72815.993</v>
      </c>
      <c r="B9280" s="6" t="n">
        <v>2.02857142857143</v>
      </c>
      <c r="C9280" s="6" t="n">
        <v>77</v>
      </c>
      <c r="D9280" s="6" t="n">
        <v>-1</v>
      </c>
      <c r="E9280" s="6" t="n">
        <v>2.03150183150183</v>
      </c>
      <c r="F9280" s="6" t="n">
        <v>0</v>
      </c>
      <c r="G9280" s="6" t="n">
        <v>0</v>
      </c>
      <c r="H9280" s="6" t="str">
        <f aca="false">IF(AND(A9280&gt;=Stimuli!$B$2,A9280&lt;=Stimuli!$C$2),Stimuli!$A$2,IF(AND(A9280&gt;=Stimuli!$B$3,A9280&lt;=Stimuli!$C$3),Stimuli!$A$3,IF(AND(A9280&gt;=Stimuli!$B$4,A9280&lt;=Stimuli!$C$4),Stimuli!$A$4,"")))</f>
        <v>02 e.l.f. - Power Grip Styling (30.03s)</v>
      </c>
      <c r="I9280" s="6" t="n">
        <f aca="false">(B9280-B9279)/((A9280-A9279)/1000)</f>
        <v>-0.375091575091574</v>
      </c>
      <c r="J9280" s="6" t="n">
        <f aca="false">IF(OR(B9280&lt;Rules!$B$2,B9280&gt;Rules!$B$3,ABS(I9280)&gt;Rules!$B$4,OR(B9281&lt;Rules!$B$2,B9281&gt;Rules!$B$3,ABS(I9281)&gt;Rules!$B$4)),1,0)</f>
        <v>0</v>
      </c>
      <c r="K9280" s="6" t="str">
        <f aca="false">IF(F9280=1,COUNTIF($F$2:F9280,1),"")</f>
        <v/>
      </c>
    </row>
    <row r="9281" customFormat="false" ht="15" hidden="false" customHeight="false" outlineLevel="0" collapsed="false">
      <c r="A9281" s="6" t="n">
        <v>72823.8055</v>
      </c>
      <c r="B9281" s="6" t="n">
        <v>2.03003663003663</v>
      </c>
      <c r="C9281" s="6" t="n">
        <v>77</v>
      </c>
      <c r="D9281" s="6" t="n">
        <v>-1</v>
      </c>
      <c r="E9281" s="6" t="n">
        <v>2.03150183150183</v>
      </c>
      <c r="F9281" s="6" t="n">
        <v>0</v>
      </c>
      <c r="G9281" s="6" t="n">
        <v>0</v>
      </c>
      <c r="H9281" s="6" t="str">
        <f aca="false">IF(AND(A9281&gt;=Stimuli!$B$2,A9281&lt;=Stimuli!$C$2),Stimuli!$A$2,IF(AND(A9281&gt;=Stimuli!$B$3,A9281&lt;=Stimuli!$C$3),Stimuli!$A$3,IF(AND(A9281&gt;=Stimuli!$B$4,A9281&lt;=Stimuli!$C$4),Stimuli!$A$4,"")))</f>
        <v>02 e.l.f. - Power Grip Styling (30.03s)</v>
      </c>
      <c r="I9281" s="6" t="n">
        <f aca="false">(B9281-B9280)/((A9281-A9280)/1000)</f>
        <v>0.18754578754573</v>
      </c>
      <c r="J9281" s="6" t="n">
        <f aca="false">IF(OR(B9281&lt;Rules!$B$2,B9281&gt;Rules!$B$3,ABS(I9281)&gt;Rules!$B$4,OR(B9282&lt;Rules!$B$2,B9282&gt;Rules!$B$3,ABS(I9282)&gt;Rules!$B$4)),1,0)</f>
        <v>0</v>
      </c>
      <c r="K9281" s="6" t="str">
        <f aca="false">IF(F9281=1,COUNTIF($F$2:F9281,1),"")</f>
        <v/>
      </c>
    </row>
    <row r="9282" customFormat="false" ht="15" hidden="false" customHeight="false" outlineLevel="0" collapsed="false">
      <c r="A9282" s="6" t="n">
        <v>72831.618</v>
      </c>
      <c r="B9282" s="6" t="n">
        <v>2.03150183150183</v>
      </c>
      <c r="C9282" s="6" t="n">
        <v>77</v>
      </c>
      <c r="D9282" s="6" t="n">
        <v>-1</v>
      </c>
      <c r="E9282" s="6" t="n">
        <v>2.03150183150183</v>
      </c>
      <c r="F9282" s="6" t="n">
        <v>0</v>
      </c>
      <c r="G9282" s="6" t="n">
        <v>0</v>
      </c>
      <c r="H9282" s="6" t="str">
        <f aca="false">IF(AND(A9282&gt;=Stimuli!$B$2,A9282&lt;=Stimuli!$C$2),Stimuli!$A$2,IF(AND(A9282&gt;=Stimuli!$B$3,A9282&lt;=Stimuli!$C$3),Stimuli!$A$3,IF(AND(A9282&gt;=Stimuli!$B$4,A9282&lt;=Stimuli!$C$4),Stimuli!$A$4,"")))</f>
        <v>02 e.l.f. - Power Grip Styling (30.03s)</v>
      </c>
      <c r="I9282" s="6" t="n">
        <f aca="false">(B9282-B9281)/((A9282-A9281)/1000)</f>
        <v>0.187545787545844</v>
      </c>
      <c r="J9282" s="6" t="n">
        <f aca="false">IF(OR(B9282&lt;Rules!$B$2,B9282&gt;Rules!$B$3,ABS(I9282)&gt;Rules!$B$4,OR(B9283&lt;Rules!$B$2,B9283&gt;Rules!$B$3,ABS(I9283)&gt;Rules!$B$4)),1,0)</f>
        <v>0</v>
      </c>
      <c r="K9282" s="6" t="str">
        <f aca="false">IF(F9282=1,COUNTIF($F$2:F9282,1),"")</f>
        <v/>
      </c>
    </row>
    <row r="9283" customFormat="false" ht="15" hidden="false" customHeight="false" outlineLevel="0" collapsed="false">
      <c r="A9283" s="6" t="n">
        <v>72839.4305</v>
      </c>
      <c r="B9283" s="6" t="n">
        <v>2.02857142857143</v>
      </c>
      <c r="C9283" s="6" t="n">
        <v>77</v>
      </c>
      <c r="D9283" s="6" t="n">
        <v>-1</v>
      </c>
      <c r="E9283" s="6" t="n">
        <v>2.03150183150183</v>
      </c>
      <c r="F9283" s="6" t="n">
        <v>0</v>
      </c>
      <c r="G9283" s="6" t="n">
        <v>0</v>
      </c>
      <c r="H9283" s="6" t="str">
        <f aca="false">IF(AND(A9283&gt;=Stimuli!$B$2,A9283&lt;=Stimuli!$C$2),Stimuli!$A$2,IF(AND(A9283&gt;=Stimuli!$B$3,A9283&lt;=Stimuli!$C$3),Stimuli!$A$3,IF(AND(A9283&gt;=Stimuli!$B$4,A9283&lt;=Stimuli!$C$4),Stimuli!$A$4,"")))</f>
        <v>02 e.l.f. - Power Grip Styling (30.03s)</v>
      </c>
      <c r="I9283" s="6" t="n">
        <f aca="false">(B9283-B9282)/((A9283-A9282)/1000)</f>
        <v>-0.375091575091574</v>
      </c>
      <c r="J9283" s="6" t="n">
        <f aca="false">IF(OR(B9283&lt;Rules!$B$2,B9283&gt;Rules!$B$3,ABS(I9283)&gt;Rules!$B$4,OR(B9284&lt;Rules!$B$2,B9284&gt;Rules!$B$3,ABS(I9284)&gt;Rules!$B$4)),1,0)</f>
        <v>0</v>
      </c>
      <c r="K9283" s="6" t="str">
        <f aca="false">IF(F9283=1,COUNTIF($F$2:F9283,1),"")</f>
        <v/>
      </c>
    </row>
    <row r="9284" customFormat="false" ht="15" hidden="false" customHeight="false" outlineLevel="0" collapsed="false">
      <c r="A9284" s="6" t="n">
        <v>72847.243</v>
      </c>
      <c r="B9284" s="6" t="n">
        <v>2.03150183150183</v>
      </c>
      <c r="C9284" s="6" t="n">
        <v>77</v>
      </c>
      <c r="D9284" s="6" t="n">
        <v>-1</v>
      </c>
      <c r="E9284" s="6" t="n">
        <v>2.03150183150183</v>
      </c>
      <c r="F9284" s="6" t="n">
        <v>0</v>
      </c>
      <c r="G9284" s="6" t="n">
        <v>0</v>
      </c>
      <c r="H9284" s="6" t="str">
        <f aca="false">IF(AND(A9284&gt;=Stimuli!$B$2,A9284&lt;=Stimuli!$C$2),Stimuli!$A$2,IF(AND(A9284&gt;=Stimuli!$B$3,A9284&lt;=Stimuli!$C$3),Stimuli!$A$3,IF(AND(A9284&gt;=Stimuli!$B$4,A9284&lt;=Stimuli!$C$4),Stimuli!$A$4,"")))</f>
        <v>02 e.l.f. - Power Grip Styling (30.03s)</v>
      </c>
      <c r="I9284" s="6" t="n">
        <f aca="false">(B9284-B9283)/((A9284-A9283)/1000)</f>
        <v>0.375091575091574</v>
      </c>
      <c r="J9284" s="6" t="n">
        <f aca="false">IF(OR(B9284&lt;Rules!$B$2,B9284&gt;Rules!$B$3,ABS(I9284)&gt;Rules!$B$4,OR(B9285&lt;Rules!$B$2,B9285&gt;Rules!$B$3,ABS(I9285)&gt;Rules!$B$4)),1,0)</f>
        <v>0</v>
      </c>
      <c r="K9284" s="6" t="str">
        <f aca="false">IF(F9284=1,COUNTIF($F$2:F9284,1),"")</f>
        <v/>
      </c>
    </row>
    <row r="9285" customFormat="false" ht="15" hidden="false" customHeight="false" outlineLevel="0" collapsed="false">
      <c r="A9285" s="6" t="n">
        <v>72855.0555</v>
      </c>
      <c r="B9285" s="6" t="n">
        <v>2.02710622710623</v>
      </c>
      <c r="C9285" s="6" t="n">
        <v>77</v>
      </c>
      <c r="D9285" s="6" t="n">
        <v>-1</v>
      </c>
      <c r="E9285" s="6" t="n">
        <v>2.03150183150183</v>
      </c>
      <c r="F9285" s="6" t="n">
        <v>0</v>
      </c>
      <c r="G9285" s="6" t="n">
        <v>0</v>
      </c>
      <c r="H9285" s="6" t="str">
        <f aca="false">IF(AND(A9285&gt;=Stimuli!$B$2,A9285&lt;=Stimuli!$C$2),Stimuli!$A$2,IF(AND(A9285&gt;=Stimuli!$B$3,A9285&lt;=Stimuli!$C$3),Stimuli!$A$3,IF(AND(A9285&gt;=Stimuli!$B$4,A9285&lt;=Stimuli!$C$4),Stimuli!$A$4,"")))</f>
        <v>02 e.l.f. - Power Grip Styling (30.03s)</v>
      </c>
      <c r="I9285" s="6" t="n">
        <f aca="false">(B9285-B9284)/((A9285-A9284)/1000)</f>
        <v>-0.562637362637304</v>
      </c>
      <c r="J9285" s="6" t="n">
        <f aca="false">IF(OR(B9285&lt;Rules!$B$2,B9285&gt;Rules!$B$3,ABS(I9285)&gt;Rules!$B$4,OR(B9286&lt;Rules!$B$2,B9286&gt;Rules!$B$3,ABS(I9286)&gt;Rules!$B$4)),1,0)</f>
        <v>0</v>
      </c>
      <c r="K9285" s="6" t="str">
        <f aca="false">IF(F9285=1,COUNTIF($F$2:F9285,1),"")</f>
        <v/>
      </c>
    </row>
    <row r="9286" customFormat="false" ht="15" hidden="false" customHeight="false" outlineLevel="0" collapsed="false">
      <c r="A9286" s="6" t="n">
        <v>72862.868</v>
      </c>
      <c r="B9286" s="6" t="n">
        <v>2.03296703296703</v>
      </c>
      <c r="C9286" s="6" t="n">
        <v>77</v>
      </c>
      <c r="D9286" s="6" t="n">
        <v>-1</v>
      </c>
      <c r="E9286" s="6" t="n">
        <v>2.03150183150183</v>
      </c>
      <c r="F9286" s="6" t="n">
        <v>0</v>
      </c>
      <c r="G9286" s="6" t="n">
        <v>0</v>
      </c>
      <c r="H9286" s="6" t="str">
        <f aca="false">IF(AND(A9286&gt;=Stimuli!$B$2,A9286&lt;=Stimuli!$C$2),Stimuli!$A$2,IF(AND(A9286&gt;=Stimuli!$B$3,A9286&lt;=Stimuli!$C$3),Stimuli!$A$3,IF(AND(A9286&gt;=Stimuli!$B$4,A9286&lt;=Stimuli!$C$4),Stimuli!$A$4,"")))</f>
        <v>02 e.l.f. - Power Grip Styling (30.03s)</v>
      </c>
      <c r="I9286" s="6" t="n">
        <f aca="false">(B9286-B9285)/((A9286-A9285)/1000)</f>
        <v>0.750183150183034</v>
      </c>
      <c r="J9286" s="6" t="n">
        <f aca="false">IF(OR(B9286&lt;Rules!$B$2,B9286&gt;Rules!$B$3,ABS(I9286)&gt;Rules!$B$4,OR(B9287&lt;Rules!$B$2,B9287&gt;Rules!$B$3,ABS(I9287)&gt;Rules!$B$4)),1,0)</f>
        <v>0</v>
      </c>
      <c r="K9286" s="6" t="str">
        <f aca="false">IF(F9286=1,COUNTIF($F$2:F9286,1),"")</f>
        <v/>
      </c>
    </row>
    <row r="9287" customFormat="false" ht="15" hidden="false" customHeight="false" outlineLevel="0" collapsed="false">
      <c r="A9287" s="6" t="n">
        <v>72870.6805</v>
      </c>
      <c r="B9287" s="6" t="n">
        <v>2.02710622710623</v>
      </c>
      <c r="C9287" s="6" t="n">
        <v>77</v>
      </c>
      <c r="D9287" s="6" t="n">
        <v>-1</v>
      </c>
      <c r="E9287" s="6" t="n">
        <v>2.03150183150183</v>
      </c>
      <c r="F9287" s="6" t="n">
        <v>0</v>
      </c>
      <c r="G9287" s="6" t="n">
        <v>0</v>
      </c>
      <c r="H9287" s="6" t="str">
        <f aca="false">IF(AND(A9287&gt;=Stimuli!$B$2,A9287&lt;=Stimuli!$C$2),Stimuli!$A$2,IF(AND(A9287&gt;=Stimuli!$B$3,A9287&lt;=Stimuli!$C$3),Stimuli!$A$3,IF(AND(A9287&gt;=Stimuli!$B$4,A9287&lt;=Stimuli!$C$4),Stimuli!$A$4,"")))</f>
        <v>02 e.l.f. - Power Grip Styling (30.03s)</v>
      </c>
      <c r="I9287" s="6" t="n">
        <f aca="false">(B9287-B9286)/((A9287-A9286)/1000)</f>
        <v>-0.750183150183034</v>
      </c>
      <c r="J9287" s="6" t="n">
        <f aca="false">IF(OR(B9287&lt;Rules!$B$2,B9287&gt;Rules!$B$3,ABS(I9287)&gt;Rules!$B$4,OR(B9288&lt;Rules!$B$2,B9288&gt;Rules!$B$3,ABS(I9288)&gt;Rules!$B$4)),1,0)</f>
        <v>0</v>
      </c>
      <c r="K9287" s="6" t="str">
        <f aca="false">IF(F9287=1,COUNTIF($F$2:F9287,1),"")</f>
        <v/>
      </c>
    </row>
    <row r="9288" customFormat="false" ht="15" hidden="false" customHeight="false" outlineLevel="0" collapsed="false">
      <c r="A9288" s="6" t="n">
        <v>72878.493</v>
      </c>
      <c r="B9288" s="6" t="n">
        <v>2.03296703296703</v>
      </c>
      <c r="C9288" s="6" t="n">
        <v>77</v>
      </c>
      <c r="D9288" s="6" t="n">
        <v>-1</v>
      </c>
      <c r="E9288" s="6" t="n">
        <v>2.03150183150183</v>
      </c>
      <c r="F9288" s="6" t="n">
        <v>0</v>
      </c>
      <c r="G9288" s="6" t="n">
        <v>0</v>
      </c>
      <c r="H9288" s="6" t="str">
        <f aca="false">IF(AND(A9288&gt;=Stimuli!$B$2,A9288&lt;=Stimuli!$C$2),Stimuli!$A$2,IF(AND(A9288&gt;=Stimuli!$B$3,A9288&lt;=Stimuli!$C$3),Stimuli!$A$3,IF(AND(A9288&gt;=Stimuli!$B$4,A9288&lt;=Stimuli!$C$4),Stimuli!$A$4,"")))</f>
        <v>02 e.l.f. - Power Grip Styling (30.03s)</v>
      </c>
      <c r="I9288" s="6" t="n">
        <f aca="false">(B9288-B9287)/((A9288-A9287)/1000)</f>
        <v>0.750183150183034</v>
      </c>
      <c r="J9288" s="6" t="n">
        <f aca="false">IF(OR(B9288&lt;Rules!$B$2,B9288&gt;Rules!$B$3,ABS(I9288)&gt;Rules!$B$4,OR(B9289&lt;Rules!$B$2,B9289&gt;Rules!$B$3,ABS(I9289)&gt;Rules!$B$4)),1,0)</f>
        <v>0</v>
      </c>
      <c r="K9288" s="6" t="str">
        <f aca="false">IF(F9288=1,COUNTIF($F$2:F9288,1),"")</f>
        <v/>
      </c>
    </row>
    <row r="9289" customFormat="false" ht="15" hidden="false" customHeight="false" outlineLevel="0" collapsed="false">
      <c r="A9289" s="6" t="n">
        <v>72886.3055</v>
      </c>
      <c r="B9289" s="6" t="n">
        <v>2.02564102564103</v>
      </c>
      <c r="C9289" s="6" t="n">
        <v>77</v>
      </c>
      <c r="D9289" s="6" t="n">
        <v>-1</v>
      </c>
      <c r="E9289" s="6" t="n">
        <v>2.03150183150183</v>
      </c>
      <c r="F9289" s="6" t="n">
        <v>0</v>
      </c>
      <c r="G9289" s="6" t="n">
        <v>0</v>
      </c>
      <c r="H9289" s="6" t="str">
        <f aca="false">IF(AND(A9289&gt;=Stimuli!$B$2,A9289&lt;=Stimuli!$C$2),Stimuli!$A$2,IF(AND(A9289&gt;=Stimuli!$B$3,A9289&lt;=Stimuli!$C$3),Stimuli!$A$3,IF(AND(A9289&gt;=Stimuli!$B$4,A9289&lt;=Stimuli!$C$4),Stimuli!$A$4,"")))</f>
        <v>02 e.l.f. - Power Grip Styling (30.03s)</v>
      </c>
      <c r="I9289" s="6" t="n">
        <f aca="false">(B9289-B9288)/((A9289-A9288)/1000)</f>
        <v>-0.937728937728878</v>
      </c>
      <c r="J9289" s="6" t="n">
        <f aca="false">IF(OR(B9289&lt;Rules!$B$2,B9289&gt;Rules!$B$3,ABS(I9289)&gt;Rules!$B$4,OR(B9290&lt;Rules!$B$2,B9290&gt;Rules!$B$3,ABS(I9290)&gt;Rules!$B$4)),1,0)</f>
        <v>0</v>
      </c>
      <c r="K9289" s="6" t="str">
        <f aca="false">IF(F9289=1,COUNTIF($F$2:F9289,1),"")</f>
        <v/>
      </c>
    </row>
    <row r="9290" customFormat="false" ht="15" hidden="false" customHeight="false" outlineLevel="0" collapsed="false">
      <c r="A9290" s="6" t="n">
        <v>72894.118</v>
      </c>
      <c r="B9290" s="6" t="n">
        <v>2.03150183150183</v>
      </c>
      <c r="C9290" s="6" t="n">
        <v>77</v>
      </c>
      <c r="D9290" s="6" t="n">
        <v>-1</v>
      </c>
      <c r="E9290" s="6" t="n">
        <v>2.03150183150183</v>
      </c>
      <c r="F9290" s="6" t="n">
        <v>0</v>
      </c>
      <c r="G9290" s="6" t="n">
        <v>0</v>
      </c>
      <c r="H9290" s="6" t="str">
        <f aca="false">IF(AND(A9290&gt;=Stimuli!$B$2,A9290&lt;=Stimuli!$C$2),Stimuli!$A$2,IF(AND(A9290&gt;=Stimuli!$B$3,A9290&lt;=Stimuli!$C$3),Stimuli!$A$3,IF(AND(A9290&gt;=Stimuli!$B$4,A9290&lt;=Stimuli!$C$4),Stimuli!$A$4,"")))</f>
        <v>02 e.l.f. - Power Grip Styling (30.03s)</v>
      </c>
      <c r="I9290" s="6" t="n">
        <f aca="false">(B9290-B9289)/((A9290-A9289)/1000)</f>
        <v>0.750183150183148</v>
      </c>
      <c r="J9290" s="6" t="n">
        <f aca="false">IF(OR(B9290&lt;Rules!$B$2,B9290&gt;Rules!$B$3,ABS(I9290)&gt;Rules!$B$4,OR(B9291&lt;Rules!$B$2,B9291&gt;Rules!$B$3,ABS(I9291)&gt;Rules!$B$4)),1,0)</f>
        <v>0</v>
      </c>
      <c r="K9290" s="6" t="str">
        <f aca="false">IF(F9290=1,COUNTIF($F$2:F9290,1),"")</f>
        <v/>
      </c>
    </row>
    <row r="9291" customFormat="false" ht="15" hidden="false" customHeight="false" outlineLevel="0" collapsed="false">
      <c r="A9291" s="6" t="n">
        <v>72901.9305</v>
      </c>
      <c r="B9291" s="6" t="n">
        <v>2.02710622710623</v>
      </c>
      <c r="C9291" s="6" t="n">
        <v>77</v>
      </c>
      <c r="D9291" s="6" t="n">
        <v>-1</v>
      </c>
      <c r="E9291" s="6" t="n">
        <v>2.03150183150183</v>
      </c>
      <c r="F9291" s="6" t="n">
        <v>0</v>
      </c>
      <c r="G9291" s="6" t="n">
        <v>0</v>
      </c>
      <c r="H9291" s="6" t="str">
        <f aca="false">IF(AND(A9291&gt;=Stimuli!$B$2,A9291&lt;=Stimuli!$C$2),Stimuli!$A$2,IF(AND(A9291&gt;=Stimuli!$B$3,A9291&lt;=Stimuli!$C$3),Stimuli!$A$3,IF(AND(A9291&gt;=Stimuli!$B$4,A9291&lt;=Stimuli!$C$4),Stimuli!$A$4,"")))</f>
        <v>02 e.l.f. - Power Grip Styling (30.03s)</v>
      </c>
      <c r="I9291" s="6" t="n">
        <f aca="false">(B9291-B9290)/((A9291-A9290)/1000)</f>
        <v>-0.562637362637304</v>
      </c>
      <c r="J9291" s="6" t="n">
        <f aca="false">IF(OR(B9291&lt;Rules!$B$2,B9291&gt;Rules!$B$3,ABS(I9291)&gt;Rules!$B$4,OR(B9292&lt;Rules!$B$2,B9292&gt;Rules!$B$3,ABS(I9292)&gt;Rules!$B$4)),1,0)</f>
        <v>0</v>
      </c>
      <c r="K9291" s="6" t="str">
        <f aca="false">IF(F9291=1,COUNTIF($F$2:F9291,1),"")</f>
        <v/>
      </c>
    </row>
    <row r="9292" customFormat="false" ht="15" hidden="false" customHeight="false" outlineLevel="0" collapsed="false">
      <c r="A9292" s="6" t="n">
        <v>72909.743</v>
      </c>
      <c r="B9292" s="6" t="n">
        <v>2.03150183150183</v>
      </c>
      <c r="C9292" s="6" t="n">
        <v>77</v>
      </c>
      <c r="D9292" s="6" t="n">
        <v>-1</v>
      </c>
      <c r="E9292" s="6" t="n">
        <v>2.03150183150183</v>
      </c>
      <c r="F9292" s="6" t="n">
        <v>0</v>
      </c>
      <c r="G9292" s="6" t="n">
        <v>0</v>
      </c>
      <c r="H9292" s="6" t="str">
        <f aca="false">IF(AND(A9292&gt;=Stimuli!$B$2,A9292&lt;=Stimuli!$C$2),Stimuli!$A$2,IF(AND(A9292&gt;=Stimuli!$B$3,A9292&lt;=Stimuli!$C$3),Stimuli!$A$3,IF(AND(A9292&gt;=Stimuli!$B$4,A9292&lt;=Stimuli!$C$4),Stimuli!$A$4,"")))</f>
        <v>02 e.l.f. - Power Grip Styling (30.03s)</v>
      </c>
      <c r="I9292" s="6" t="n">
        <f aca="false">(B9292-B9291)/((A9292-A9291)/1000)</f>
        <v>0.562637362637304</v>
      </c>
      <c r="J9292" s="6" t="n">
        <f aca="false">IF(OR(B9292&lt;Rules!$B$2,B9292&gt;Rules!$B$3,ABS(I9292)&gt;Rules!$B$4,OR(B9293&lt;Rules!$B$2,B9293&gt;Rules!$B$3,ABS(I9293)&gt;Rules!$B$4)),1,0)</f>
        <v>0</v>
      </c>
      <c r="K9292" s="6" t="str">
        <f aca="false">IF(F9292=1,COUNTIF($F$2:F9292,1),"")</f>
        <v/>
      </c>
    </row>
    <row r="9293" customFormat="false" ht="15" hidden="false" customHeight="false" outlineLevel="0" collapsed="false">
      <c r="A9293" s="6" t="n">
        <v>72917.5555</v>
      </c>
      <c r="B9293" s="6" t="n">
        <v>2.02710622710623</v>
      </c>
      <c r="C9293" s="6" t="n">
        <v>77</v>
      </c>
      <c r="D9293" s="6" t="n">
        <v>-1</v>
      </c>
      <c r="E9293" s="6" t="n">
        <v>2.03150183150183</v>
      </c>
      <c r="F9293" s="6" t="n">
        <v>0</v>
      </c>
      <c r="G9293" s="6" t="n">
        <v>0</v>
      </c>
      <c r="H9293" s="6" t="str">
        <f aca="false">IF(AND(A9293&gt;=Stimuli!$B$2,A9293&lt;=Stimuli!$C$2),Stimuli!$A$2,IF(AND(A9293&gt;=Stimuli!$B$3,A9293&lt;=Stimuli!$C$3),Stimuli!$A$3,IF(AND(A9293&gt;=Stimuli!$B$4,A9293&lt;=Stimuli!$C$4),Stimuli!$A$4,"")))</f>
        <v>02 e.l.f. - Power Grip Styling (30.03s)</v>
      </c>
      <c r="I9293" s="6" t="n">
        <f aca="false">(B9293-B9292)/((A9293-A9292)/1000)</f>
        <v>-0.562637362637304</v>
      </c>
      <c r="J9293" s="6" t="n">
        <f aca="false">IF(OR(B9293&lt;Rules!$B$2,B9293&gt;Rules!$B$3,ABS(I9293)&gt;Rules!$B$4,OR(B9294&lt;Rules!$B$2,B9294&gt;Rules!$B$3,ABS(I9294)&gt;Rules!$B$4)),1,0)</f>
        <v>0</v>
      </c>
      <c r="K9293" s="6" t="str">
        <f aca="false">IF(F9293=1,COUNTIF($F$2:F9293,1),"")</f>
        <v/>
      </c>
    </row>
    <row r="9294" customFormat="false" ht="15" hidden="false" customHeight="false" outlineLevel="0" collapsed="false">
      <c r="A9294" s="6" t="n">
        <v>72925.368</v>
      </c>
      <c r="B9294" s="6" t="n">
        <v>2.03150183150183</v>
      </c>
      <c r="C9294" s="6" t="n">
        <v>77</v>
      </c>
      <c r="D9294" s="6" t="n">
        <v>-1</v>
      </c>
      <c r="E9294" s="6" t="n">
        <v>2.03150183150183</v>
      </c>
      <c r="F9294" s="6" t="n">
        <v>0</v>
      </c>
      <c r="G9294" s="6" t="n">
        <v>0</v>
      </c>
      <c r="H9294" s="6" t="str">
        <f aca="false">IF(AND(A9294&gt;=Stimuli!$B$2,A9294&lt;=Stimuli!$C$2),Stimuli!$A$2,IF(AND(A9294&gt;=Stimuli!$B$3,A9294&lt;=Stimuli!$C$3),Stimuli!$A$3,IF(AND(A9294&gt;=Stimuli!$B$4,A9294&lt;=Stimuli!$C$4),Stimuli!$A$4,"")))</f>
        <v>02 e.l.f. - Power Grip Styling (30.03s)</v>
      </c>
      <c r="I9294" s="6" t="n">
        <f aca="false">(B9294-B9293)/((A9294-A9293)/1000)</f>
        <v>0.562637362637304</v>
      </c>
      <c r="J9294" s="6" t="n">
        <f aca="false">IF(OR(B9294&lt;Rules!$B$2,B9294&gt;Rules!$B$3,ABS(I9294)&gt;Rules!$B$4,OR(B9295&lt;Rules!$B$2,B9295&gt;Rules!$B$3,ABS(I9295)&gt;Rules!$B$4)),1,0)</f>
        <v>0</v>
      </c>
      <c r="K9294" s="6" t="str">
        <f aca="false">IF(F9294=1,COUNTIF($F$2:F9294,1),"")</f>
        <v/>
      </c>
    </row>
    <row r="9295" customFormat="false" ht="15" hidden="false" customHeight="false" outlineLevel="0" collapsed="false">
      <c r="A9295" s="6" t="n">
        <v>72933.1805</v>
      </c>
      <c r="B9295" s="6" t="n">
        <v>2.02710622710623</v>
      </c>
      <c r="C9295" s="6" t="n">
        <v>77</v>
      </c>
      <c r="D9295" s="6" t="n">
        <v>-1</v>
      </c>
      <c r="E9295" s="6" t="n">
        <v>2.03150183150183</v>
      </c>
      <c r="F9295" s="6" t="n">
        <v>0</v>
      </c>
      <c r="G9295" s="6" t="n">
        <v>0</v>
      </c>
      <c r="H9295" s="6" t="str">
        <f aca="false">IF(AND(A9295&gt;=Stimuli!$B$2,A9295&lt;=Stimuli!$C$2),Stimuli!$A$2,IF(AND(A9295&gt;=Stimuli!$B$3,A9295&lt;=Stimuli!$C$3),Stimuli!$A$3,IF(AND(A9295&gt;=Stimuli!$B$4,A9295&lt;=Stimuli!$C$4),Stimuli!$A$4,"")))</f>
        <v>02 e.l.f. - Power Grip Styling (30.03s)</v>
      </c>
      <c r="I9295" s="6" t="n">
        <f aca="false">(B9295-B9294)/((A9295-A9294)/1000)</f>
        <v>-0.562637362637304</v>
      </c>
      <c r="J9295" s="6" t="n">
        <f aca="false">IF(OR(B9295&lt;Rules!$B$2,B9295&gt;Rules!$B$3,ABS(I9295)&gt;Rules!$B$4,OR(B9296&lt;Rules!$B$2,B9296&gt;Rules!$B$3,ABS(I9296)&gt;Rules!$B$4)),1,0)</f>
        <v>0</v>
      </c>
      <c r="K9295" s="6" t="str">
        <f aca="false">IF(F9295=1,COUNTIF($F$2:F9295,1),"")</f>
        <v/>
      </c>
    </row>
    <row r="9296" customFormat="false" ht="15" hidden="false" customHeight="false" outlineLevel="0" collapsed="false">
      <c r="A9296" s="6" t="n">
        <v>72940.993</v>
      </c>
      <c r="B9296" s="6" t="n">
        <v>2.03003663003663</v>
      </c>
      <c r="C9296" s="6" t="n">
        <v>77</v>
      </c>
      <c r="D9296" s="6" t="n">
        <v>-1</v>
      </c>
      <c r="E9296" s="6" t="n">
        <v>2.03150183150183</v>
      </c>
      <c r="F9296" s="6" t="n">
        <v>0</v>
      </c>
      <c r="G9296" s="6" t="n">
        <v>0</v>
      </c>
      <c r="H9296" s="6" t="str">
        <f aca="false">IF(AND(A9296&gt;=Stimuli!$B$2,A9296&lt;=Stimuli!$C$2),Stimuli!$A$2,IF(AND(A9296&gt;=Stimuli!$B$3,A9296&lt;=Stimuli!$C$3),Stimuli!$A$3,IF(AND(A9296&gt;=Stimuli!$B$4,A9296&lt;=Stimuli!$C$4),Stimuli!$A$4,"")))</f>
        <v>02 e.l.f. - Power Grip Styling (30.03s)</v>
      </c>
      <c r="I9296" s="6" t="n">
        <f aca="false">(B9296-B9295)/((A9296-A9295)/1000)</f>
        <v>0.37509157509146</v>
      </c>
      <c r="J9296" s="6" t="n">
        <f aca="false">IF(OR(B9296&lt;Rules!$B$2,B9296&gt;Rules!$B$3,ABS(I9296)&gt;Rules!$B$4,OR(B9297&lt;Rules!$B$2,B9297&gt;Rules!$B$3,ABS(I9297)&gt;Rules!$B$4)),1,0)</f>
        <v>0</v>
      </c>
      <c r="K9296" s="6" t="str">
        <f aca="false">IF(F9296=1,COUNTIF($F$2:F9296,1),"")</f>
        <v/>
      </c>
    </row>
    <row r="9297" customFormat="false" ht="15" hidden="false" customHeight="false" outlineLevel="0" collapsed="false">
      <c r="A9297" s="6" t="n">
        <v>72948.8055</v>
      </c>
      <c r="B9297" s="6" t="n">
        <v>2.02857142857143</v>
      </c>
      <c r="C9297" s="6" t="n">
        <v>77</v>
      </c>
      <c r="D9297" s="6" t="n">
        <v>-1</v>
      </c>
      <c r="E9297" s="6" t="n">
        <v>2.03150183150183</v>
      </c>
      <c r="F9297" s="6" t="n">
        <v>0</v>
      </c>
      <c r="G9297" s="6" t="n">
        <v>0</v>
      </c>
      <c r="H9297" s="6" t="str">
        <f aca="false">IF(AND(A9297&gt;=Stimuli!$B$2,A9297&lt;=Stimuli!$C$2),Stimuli!$A$2,IF(AND(A9297&gt;=Stimuli!$B$3,A9297&lt;=Stimuli!$C$3),Stimuli!$A$3,IF(AND(A9297&gt;=Stimuli!$B$4,A9297&lt;=Stimuli!$C$4),Stimuli!$A$4,"")))</f>
        <v>02 e.l.f. - Power Grip Styling (30.03s)</v>
      </c>
      <c r="I9297" s="6" t="n">
        <f aca="false">(B9297-B9296)/((A9297-A9296)/1000)</f>
        <v>-0.18754578754573</v>
      </c>
      <c r="J9297" s="6" t="n">
        <f aca="false">IF(OR(B9297&lt;Rules!$B$2,B9297&gt;Rules!$B$3,ABS(I9297)&gt;Rules!$B$4,OR(B9298&lt;Rules!$B$2,B9298&gt;Rules!$B$3,ABS(I9298)&gt;Rules!$B$4)),1,0)</f>
        <v>0</v>
      </c>
      <c r="K9297" s="6" t="str">
        <f aca="false">IF(F9297=1,COUNTIF($F$2:F9297,1),"")</f>
        <v/>
      </c>
    </row>
    <row r="9298" customFormat="false" ht="15" hidden="false" customHeight="false" outlineLevel="0" collapsed="false">
      <c r="A9298" s="6" t="n">
        <v>72956.618</v>
      </c>
      <c r="B9298" s="6" t="n">
        <v>2.02710622710623</v>
      </c>
      <c r="C9298" s="6" t="n">
        <v>77</v>
      </c>
      <c r="D9298" s="6" t="n">
        <v>-1</v>
      </c>
      <c r="E9298" s="6" t="n">
        <v>2.03150183150183</v>
      </c>
      <c r="F9298" s="6" t="n">
        <v>0</v>
      </c>
      <c r="G9298" s="6" t="n">
        <v>0</v>
      </c>
      <c r="H9298" s="6" t="str">
        <f aca="false">IF(AND(A9298&gt;=Stimuli!$B$2,A9298&lt;=Stimuli!$C$2),Stimuli!$A$2,IF(AND(A9298&gt;=Stimuli!$B$3,A9298&lt;=Stimuli!$C$3),Stimuli!$A$3,IF(AND(A9298&gt;=Stimuli!$B$4,A9298&lt;=Stimuli!$C$4),Stimuli!$A$4,"")))</f>
        <v>02 e.l.f. - Power Grip Styling (30.03s)</v>
      </c>
      <c r="I9298" s="6" t="n">
        <f aca="false">(B9298-B9297)/((A9298-A9297)/1000)</f>
        <v>-0.18754578754573</v>
      </c>
      <c r="J9298" s="6" t="n">
        <f aca="false">IF(OR(B9298&lt;Rules!$B$2,B9298&gt;Rules!$B$3,ABS(I9298)&gt;Rules!$B$4,OR(B9299&lt;Rules!$B$2,B9299&gt;Rules!$B$3,ABS(I9299)&gt;Rules!$B$4)),1,0)</f>
        <v>0</v>
      </c>
      <c r="K9298" s="6" t="str">
        <f aca="false">IF(F9298=1,COUNTIF($F$2:F9298,1),"")</f>
        <v/>
      </c>
    </row>
    <row r="9299" customFormat="false" ht="15" hidden="false" customHeight="false" outlineLevel="0" collapsed="false">
      <c r="A9299" s="6" t="n">
        <v>72964.4305</v>
      </c>
      <c r="B9299" s="6" t="n">
        <v>2.03003663003663</v>
      </c>
      <c r="C9299" s="6" t="n">
        <v>77</v>
      </c>
      <c r="D9299" s="6" t="n">
        <v>-1</v>
      </c>
      <c r="E9299" s="6" t="n">
        <v>2.03150183150183</v>
      </c>
      <c r="F9299" s="6" t="n">
        <v>0</v>
      </c>
      <c r="G9299" s="6" t="n">
        <v>0</v>
      </c>
      <c r="H9299" s="6" t="str">
        <f aca="false">IF(AND(A9299&gt;=Stimuli!$B$2,A9299&lt;=Stimuli!$C$2),Stimuli!$A$2,IF(AND(A9299&gt;=Stimuli!$B$3,A9299&lt;=Stimuli!$C$3),Stimuli!$A$3,IF(AND(A9299&gt;=Stimuli!$B$4,A9299&lt;=Stimuli!$C$4),Stimuli!$A$4,"")))</f>
        <v>02 e.l.f. - Power Grip Styling (30.03s)</v>
      </c>
      <c r="I9299" s="6" t="n">
        <f aca="false">(B9299-B9298)/((A9299-A9298)/1000)</f>
        <v>0.37509157509146</v>
      </c>
      <c r="J9299" s="6" t="n">
        <f aca="false">IF(OR(B9299&lt;Rules!$B$2,B9299&gt;Rules!$B$3,ABS(I9299)&gt;Rules!$B$4,OR(B9300&lt;Rules!$B$2,B9300&gt;Rules!$B$3,ABS(I9300)&gt;Rules!$B$4)),1,0)</f>
        <v>0</v>
      </c>
      <c r="K9299" s="6" t="str">
        <f aca="false">IF(F9299=1,COUNTIF($F$2:F9299,1),"")</f>
        <v/>
      </c>
    </row>
    <row r="9300" customFormat="false" ht="15" hidden="false" customHeight="false" outlineLevel="0" collapsed="false">
      <c r="A9300" s="6" t="n">
        <v>72972.243</v>
      </c>
      <c r="B9300" s="6" t="n">
        <v>2.02710622710623</v>
      </c>
      <c r="C9300" s="6" t="n">
        <v>77</v>
      </c>
      <c r="D9300" s="6" t="n">
        <v>-1</v>
      </c>
      <c r="E9300" s="6" t="n">
        <v>2.03150183150183</v>
      </c>
      <c r="F9300" s="6" t="n">
        <v>0</v>
      </c>
      <c r="G9300" s="6" t="n">
        <v>0</v>
      </c>
      <c r="H9300" s="6" t="str">
        <f aca="false">IF(AND(A9300&gt;=Stimuli!$B$2,A9300&lt;=Stimuli!$C$2),Stimuli!$A$2,IF(AND(A9300&gt;=Stimuli!$B$3,A9300&lt;=Stimuli!$C$3),Stimuli!$A$3,IF(AND(A9300&gt;=Stimuli!$B$4,A9300&lt;=Stimuli!$C$4),Stimuli!$A$4,"")))</f>
        <v>02 e.l.f. - Power Grip Styling (30.03s)</v>
      </c>
      <c r="I9300" s="6" t="n">
        <f aca="false">(B9300-B9299)/((A9300-A9299)/1000)</f>
        <v>-0.37509157509146</v>
      </c>
      <c r="J9300" s="6" t="n">
        <f aca="false">IF(OR(B9300&lt;Rules!$B$2,B9300&gt;Rules!$B$3,ABS(I9300)&gt;Rules!$B$4,OR(B9301&lt;Rules!$B$2,B9301&gt;Rules!$B$3,ABS(I9301)&gt;Rules!$B$4)),1,0)</f>
        <v>0</v>
      </c>
      <c r="K9300" s="6" t="str">
        <f aca="false">IF(F9300=1,COUNTIF($F$2:F9300,1),"")</f>
        <v/>
      </c>
    </row>
    <row r="9301" customFormat="false" ht="15" hidden="false" customHeight="false" outlineLevel="0" collapsed="false">
      <c r="A9301" s="6" t="n">
        <v>72980.0555</v>
      </c>
      <c r="B9301" s="6" t="n">
        <v>2.03150183150183</v>
      </c>
      <c r="C9301" s="6" t="n">
        <v>77</v>
      </c>
      <c r="D9301" s="6" t="n">
        <v>-1</v>
      </c>
      <c r="E9301" s="6" t="n">
        <v>2.03150183150183</v>
      </c>
      <c r="F9301" s="6" t="n">
        <v>0</v>
      </c>
      <c r="G9301" s="6" t="n">
        <v>0</v>
      </c>
      <c r="H9301" s="6" t="str">
        <f aca="false">IF(AND(A9301&gt;=Stimuli!$B$2,A9301&lt;=Stimuli!$C$2),Stimuli!$A$2,IF(AND(A9301&gt;=Stimuli!$B$3,A9301&lt;=Stimuli!$C$3),Stimuli!$A$3,IF(AND(A9301&gt;=Stimuli!$B$4,A9301&lt;=Stimuli!$C$4),Stimuli!$A$4,"")))</f>
        <v>02 e.l.f. - Power Grip Styling (30.03s)</v>
      </c>
      <c r="I9301" s="6" t="n">
        <f aca="false">(B9301-B9300)/((A9301-A9300)/1000)</f>
        <v>0.562637362637304</v>
      </c>
      <c r="J9301" s="6" t="n">
        <f aca="false">IF(OR(B9301&lt;Rules!$B$2,B9301&gt;Rules!$B$3,ABS(I9301)&gt;Rules!$B$4,OR(B9302&lt;Rules!$B$2,B9302&gt;Rules!$B$3,ABS(I9302)&gt;Rules!$B$4)),1,0)</f>
        <v>0</v>
      </c>
      <c r="K9301" s="6" t="str">
        <f aca="false">IF(F9301=1,COUNTIF($F$2:F9301,1),"")</f>
        <v/>
      </c>
    </row>
    <row r="9302" customFormat="false" ht="15" hidden="false" customHeight="false" outlineLevel="0" collapsed="false">
      <c r="A9302" s="6" t="n">
        <v>72987.868</v>
      </c>
      <c r="B9302" s="6" t="n">
        <v>2.02564102564103</v>
      </c>
      <c r="C9302" s="6" t="n">
        <v>77</v>
      </c>
      <c r="D9302" s="6" t="n">
        <v>-1</v>
      </c>
      <c r="E9302" s="6" t="n">
        <v>2.03003663003663</v>
      </c>
      <c r="F9302" s="6" t="n">
        <v>0</v>
      </c>
      <c r="G9302" s="6" t="n">
        <v>0</v>
      </c>
      <c r="H9302" s="6" t="str">
        <f aca="false">IF(AND(A9302&gt;=Stimuli!$B$2,A9302&lt;=Stimuli!$C$2),Stimuli!$A$2,IF(AND(A9302&gt;=Stimuli!$B$3,A9302&lt;=Stimuli!$C$3),Stimuli!$A$3,IF(AND(A9302&gt;=Stimuli!$B$4,A9302&lt;=Stimuli!$C$4),Stimuli!$A$4,"")))</f>
        <v>02 e.l.f. - Power Grip Styling (30.03s)</v>
      </c>
      <c r="I9302" s="6" t="n">
        <f aca="false">(B9302-B9301)/((A9302-A9301)/1000)</f>
        <v>-0.750183150183148</v>
      </c>
      <c r="J9302" s="6" t="n">
        <f aca="false">IF(OR(B9302&lt;Rules!$B$2,B9302&gt;Rules!$B$3,ABS(I9302)&gt;Rules!$B$4,OR(B9303&lt;Rules!$B$2,B9303&gt;Rules!$B$3,ABS(I9303)&gt;Rules!$B$4)),1,0)</f>
        <v>0</v>
      </c>
      <c r="K9302" s="6" t="str">
        <f aca="false">IF(F9302=1,COUNTIF($F$2:F9302,1),"")</f>
        <v/>
      </c>
    </row>
    <row r="9303" customFormat="false" ht="15" hidden="false" customHeight="false" outlineLevel="0" collapsed="false">
      <c r="A9303" s="6" t="n">
        <v>72995.6805</v>
      </c>
      <c r="B9303" s="6" t="n">
        <v>2.03150183150183</v>
      </c>
      <c r="C9303" s="6" t="n">
        <v>77</v>
      </c>
      <c r="D9303" s="6" t="n">
        <v>-1</v>
      </c>
      <c r="E9303" s="6" t="n">
        <v>2.03003663003663</v>
      </c>
      <c r="F9303" s="6" t="n">
        <v>0</v>
      </c>
      <c r="G9303" s="6" t="n">
        <v>0</v>
      </c>
      <c r="H9303" s="6" t="str">
        <f aca="false">IF(AND(A9303&gt;=Stimuli!$B$2,A9303&lt;=Stimuli!$C$2),Stimuli!$A$2,IF(AND(A9303&gt;=Stimuli!$B$3,A9303&lt;=Stimuli!$C$3),Stimuli!$A$3,IF(AND(A9303&gt;=Stimuli!$B$4,A9303&lt;=Stimuli!$C$4),Stimuli!$A$4,"")))</f>
        <v>02 e.l.f. - Power Grip Styling (30.03s)</v>
      </c>
      <c r="I9303" s="6" t="n">
        <f aca="false">(B9303-B9302)/((A9303-A9302)/1000)</f>
        <v>0.750183150183148</v>
      </c>
      <c r="J9303" s="6" t="n">
        <f aca="false">IF(OR(B9303&lt;Rules!$B$2,B9303&gt;Rules!$B$3,ABS(I9303)&gt;Rules!$B$4,OR(B9304&lt;Rules!$B$2,B9304&gt;Rules!$B$3,ABS(I9304)&gt;Rules!$B$4)),1,0)</f>
        <v>0</v>
      </c>
      <c r="K9303" s="6" t="str">
        <f aca="false">IF(F9303=1,COUNTIF($F$2:F9303,1),"")</f>
        <v/>
      </c>
    </row>
    <row r="9304" customFormat="false" ht="15" hidden="false" customHeight="false" outlineLevel="0" collapsed="false">
      <c r="A9304" s="6" t="n">
        <v>73003.493</v>
      </c>
      <c r="B9304" s="6" t="n">
        <v>2.02564102564103</v>
      </c>
      <c r="C9304" s="6" t="n">
        <v>77</v>
      </c>
      <c r="D9304" s="6" t="n">
        <v>-1</v>
      </c>
      <c r="E9304" s="6" t="n">
        <v>2.03003663003663</v>
      </c>
      <c r="F9304" s="6" t="n">
        <v>0</v>
      </c>
      <c r="G9304" s="6" t="n">
        <v>0</v>
      </c>
      <c r="H9304" s="6" t="str">
        <f aca="false">IF(AND(A9304&gt;=Stimuli!$B$2,A9304&lt;=Stimuli!$C$2),Stimuli!$A$2,IF(AND(A9304&gt;=Stimuli!$B$3,A9304&lt;=Stimuli!$C$3),Stimuli!$A$3,IF(AND(A9304&gt;=Stimuli!$B$4,A9304&lt;=Stimuli!$C$4),Stimuli!$A$4,"")))</f>
        <v>02 e.l.f. - Power Grip Styling (30.03s)</v>
      </c>
      <c r="I9304" s="6" t="n">
        <f aca="false">(B9304-B9303)/((A9304-A9303)/1000)</f>
        <v>-0.750183150183148</v>
      </c>
      <c r="J9304" s="6" t="n">
        <f aca="false">IF(OR(B9304&lt;Rules!$B$2,B9304&gt;Rules!$B$3,ABS(I9304)&gt;Rules!$B$4,OR(B9305&lt;Rules!$B$2,B9305&gt;Rules!$B$3,ABS(I9305)&gt;Rules!$B$4)),1,0)</f>
        <v>0</v>
      </c>
      <c r="K9304" s="6" t="str">
        <f aca="false">IF(F9304=1,COUNTIF($F$2:F9304,1),"")</f>
        <v/>
      </c>
    </row>
    <row r="9305" customFormat="false" ht="15" hidden="false" customHeight="false" outlineLevel="0" collapsed="false">
      <c r="A9305" s="6" t="n">
        <v>73011.3055</v>
      </c>
      <c r="B9305" s="6" t="n">
        <v>2.03150183150183</v>
      </c>
      <c r="C9305" s="6" t="n">
        <v>77</v>
      </c>
      <c r="D9305" s="6" t="n">
        <v>-1</v>
      </c>
      <c r="E9305" s="6" t="n">
        <v>2.03003663003663</v>
      </c>
      <c r="F9305" s="6" t="n">
        <v>0</v>
      </c>
      <c r="G9305" s="6" t="n">
        <v>0</v>
      </c>
      <c r="H9305" s="6" t="str">
        <f aca="false">IF(AND(A9305&gt;=Stimuli!$B$2,A9305&lt;=Stimuli!$C$2),Stimuli!$A$2,IF(AND(A9305&gt;=Stimuli!$B$3,A9305&lt;=Stimuli!$C$3),Stimuli!$A$3,IF(AND(A9305&gt;=Stimuli!$B$4,A9305&lt;=Stimuli!$C$4),Stimuli!$A$4,"")))</f>
        <v>02 e.l.f. - Power Grip Styling (30.03s)</v>
      </c>
      <c r="I9305" s="6" t="n">
        <f aca="false">(B9305-B9304)/((A9305-A9304)/1000)</f>
        <v>0.750183150183148</v>
      </c>
      <c r="J9305" s="6" t="n">
        <f aca="false">IF(OR(B9305&lt;Rules!$B$2,B9305&gt;Rules!$B$3,ABS(I9305)&gt;Rules!$B$4,OR(B9306&lt;Rules!$B$2,B9306&gt;Rules!$B$3,ABS(I9306)&gt;Rules!$B$4)),1,0)</f>
        <v>0</v>
      </c>
      <c r="K9305" s="6" t="str">
        <f aca="false">IF(F9305=1,COUNTIF($F$2:F9305,1),"")</f>
        <v/>
      </c>
    </row>
    <row r="9306" customFormat="false" ht="15" hidden="false" customHeight="false" outlineLevel="0" collapsed="false">
      <c r="A9306" s="6" t="n">
        <v>73019.118</v>
      </c>
      <c r="B9306" s="6" t="n">
        <v>2.02564102564103</v>
      </c>
      <c r="C9306" s="6" t="n">
        <v>77</v>
      </c>
      <c r="D9306" s="6" t="n">
        <v>-1</v>
      </c>
      <c r="E9306" s="6" t="n">
        <v>2.03003663003663</v>
      </c>
      <c r="F9306" s="6" t="n">
        <v>0</v>
      </c>
      <c r="G9306" s="6" t="n">
        <v>0</v>
      </c>
      <c r="H9306" s="6" t="str">
        <f aca="false">IF(AND(A9306&gt;=Stimuli!$B$2,A9306&lt;=Stimuli!$C$2),Stimuli!$A$2,IF(AND(A9306&gt;=Stimuli!$B$3,A9306&lt;=Stimuli!$C$3),Stimuli!$A$3,IF(AND(A9306&gt;=Stimuli!$B$4,A9306&lt;=Stimuli!$C$4),Stimuli!$A$4,"")))</f>
        <v>02 e.l.f. - Power Grip Styling (30.03s)</v>
      </c>
      <c r="I9306" s="6" t="n">
        <f aca="false">(B9306-B9305)/((A9306-A9305)/1000)</f>
        <v>-0.750183150183148</v>
      </c>
      <c r="J9306" s="6" t="n">
        <f aca="false">IF(OR(B9306&lt;Rules!$B$2,B9306&gt;Rules!$B$3,ABS(I9306)&gt;Rules!$B$4,OR(B9307&lt;Rules!$B$2,B9307&gt;Rules!$B$3,ABS(I9307)&gt;Rules!$B$4)),1,0)</f>
        <v>0</v>
      </c>
      <c r="K9306" s="6" t="str">
        <f aca="false">IF(F9306=1,COUNTIF($F$2:F9306,1),"")</f>
        <v/>
      </c>
    </row>
    <row r="9307" customFormat="false" ht="15" hidden="false" customHeight="false" outlineLevel="0" collapsed="false">
      <c r="A9307" s="6" t="n">
        <v>73026.9305</v>
      </c>
      <c r="B9307" s="6" t="n">
        <v>2.03150183150183</v>
      </c>
      <c r="C9307" s="6" t="n">
        <v>77</v>
      </c>
      <c r="D9307" s="6" t="n">
        <v>-1</v>
      </c>
      <c r="E9307" s="6" t="n">
        <v>2.03003663003663</v>
      </c>
      <c r="F9307" s="6" t="n">
        <v>0</v>
      </c>
      <c r="G9307" s="6" t="n">
        <v>0</v>
      </c>
      <c r="H9307" s="6" t="str">
        <f aca="false">IF(AND(A9307&gt;=Stimuli!$B$2,A9307&lt;=Stimuli!$C$2),Stimuli!$A$2,IF(AND(A9307&gt;=Stimuli!$B$3,A9307&lt;=Stimuli!$C$3),Stimuli!$A$3,IF(AND(A9307&gt;=Stimuli!$B$4,A9307&lt;=Stimuli!$C$4),Stimuli!$A$4,"")))</f>
        <v>02 e.l.f. - Power Grip Styling (30.03s)</v>
      </c>
      <c r="I9307" s="6" t="n">
        <f aca="false">(B9307-B9306)/((A9307-A9306)/1000)</f>
        <v>0.750183150183148</v>
      </c>
      <c r="J9307" s="6" t="n">
        <f aca="false">IF(OR(B9307&lt;Rules!$B$2,B9307&gt;Rules!$B$3,ABS(I9307)&gt;Rules!$B$4,OR(B9308&lt;Rules!$B$2,B9308&gt;Rules!$B$3,ABS(I9308)&gt;Rules!$B$4)),1,0)</f>
        <v>0</v>
      </c>
      <c r="K9307" s="6" t="str">
        <f aca="false">IF(F9307=1,COUNTIF($F$2:F9307,1),"")</f>
        <v/>
      </c>
    </row>
    <row r="9308" customFormat="false" ht="15" hidden="false" customHeight="false" outlineLevel="0" collapsed="false">
      <c r="A9308" s="6" t="n">
        <v>73050.368</v>
      </c>
      <c r="B9308" s="6" t="n">
        <v>2.02564102564103</v>
      </c>
      <c r="C9308" s="6" t="n">
        <v>77</v>
      </c>
      <c r="D9308" s="6" t="n">
        <v>-1</v>
      </c>
      <c r="E9308" s="6" t="n">
        <v>2.03003663003663</v>
      </c>
      <c r="F9308" s="6" t="n">
        <v>0</v>
      </c>
      <c r="G9308" s="6" t="n">
        <v>0</v>
      </c>
      <c r="H9308" s="6" t="str">
        <f aca="false">IF(AND(A9308&gt;=Stimuli!$B$2,A9308&lt;=Stimuli!$C$2),Stimuli!$A$2,IF(AND(A9308&gt;=Stimuli!$B$3,A9308&lt;=Stimuli!$C$3),Stimuli!$A$3,IF(AND(A9308&gt;=Stimuli!$B$4,A9308&lt;=Stimuli!$C$4),Stimuli!$A$4,"")))</f>
        <v>02 e.l.f. - Power Grip Styling (30.03s)</v>
      </c>
      <c r="I9308" s="6" t="n">
        <f aca="false">(B9308-B9307)/((A9308-A9307)/1000)</f>
        <v>-0.250061050061049</v>
      </c>
      <c r="J9308" s="6" t="n">
        <f aca="false">IF(OR(B9308&lt;Rules!$B$2,B9308&gt;Rules!$B$3,ABS(I9308)&gt;Rules!$B$4,OR(B9309&lt;Rules!$B$2,B9309&gt;Rules!$B$3,ABS(I9309)&gt;Rules!$B$4)),1,0)</f>
        <v>0</v>
      </c>
      <c r="K9308" s="6" t="str">
        <f aca="false">IF(F9308=1,COUNTIF($F$2:F9308,1),"")</f>
        <v/>
      </c>
    </row>
    <row r="9309" customFormat="false" ht="15" hidden="false" customHeight="false" outlineLevel="0" collapsed="false">
      <c r="A9309" s="6" t="n">
        <v>73058.1805</v>
      </c>
      <c r="B9309" s="6" t="n">
        <v>2.03003663003663</v>
      </c>
      <c r="C9309" s="6" t="n">
        <v>77</v>
      </c>
      <c r="D9309" s="6" t="n">
        <v>-1</v>
      </c>
      <c r="E9309" s="6" t="n">
        <v>2.03003663003663</v>
      </c>
      <c r="F9309" s="6" t="n">
        <v>0</v>
      </c>
      <c r="G9309" s="6" t="n">
        <v>0</v>
      </c>
      <c r="H9309" s="6" t="str">
        <f aca="false">IF(AND(A9309&gt;=Stimuli!$B$2,A9309&lt;=Stimuli!$C$2),Stimuli!$A$2,IF(AND(A9309&gt;=Stimuli!$B$3,A9309&lt;=Stimuli!$C$3),Stimuli!$A$3,IF(AND(A9309&gt;=Stimuli!$B$4,A9309&lt;=Stimuli!$C$4),Stimuli!$A$4,"")))</f>
        <v>02 e.l.f. - Power Grip Styling (30.03s)</v>
      </c>
      <c r="I9309" s="6" t="n">
        <f aca="false">(B9309-B9308)/((A9309-A9308)/1000)</f>
        <v>0.562637362637304</v>
      </c>
      <c r="J9309" s="6" t="n">
        <f aca="false">IF(OR(B9309&lt;Rules!$B$2,B9309&gt;Rules!$B$3,ABS(I9309)&gt;Rules!$B$4,OR(B9310&lt;Rules!$B$2,B9310&gt;Rules!$B$3,ABS(I9310)&gt;Rules!$B$4)),1,0)</f>
        <v>0</v>
      </c>
      <c r="K9309" s="6" t="str">
        <f aca="false">IF(F9309=1,COUNTIF($F$2:F9309,1),"")</f>
        <v/>
      </c>
    </row>
    <row r="9310" customFormat="false" ht="15" hidden="false" customHeight="false" outlineLevel="0" collapsed="false">
      <c r="A9310" s="6" t="n">
        <v>73065.993</v>
      </c>
      <c r="B9310" s="6" t="n">
        <v>2.02710622710623</v>
      </c>
      <c r="C9310" s="6" t="n">
        <v>77</v>
      </c>
      <c r="D9310" s="6" t="n">
        <v>-1</v>
      </c>
      <c r="E9310" s="6" t="n">
        <v>2.03003663003663</v>
      </c>
      <c r="F9310" s="6" t="n">
        <v>0</v>
      </c>
      <c r="G9310" s="6" t="n">
        <v>0</v>
      </c>
      <c r="H9310" s="6" t="str">
        <f aca="false">IF(AND(A9310&gt;=Stimuli!$B$2,A9310&lt;=Stimuli!$C$2),Stimuli!$A$2,IF(AND(A9310&gt;=Stimuli!$B$3,A9310&lt;=Stimuli!$C$3),Stimuli!$A$3,IF(AND(A9310&gt;=Stimuli!$B$4,A9310&lt;=Stimuli!$C$4),Stimuli!$A$4,"")))</f>
        <v>02 e.l.f. - Power Grip Styling (30.03s)</v>
      </c>
      <c r="I9310" s="6" t="n">
        <f aca="false">(B9310-B9309)/((A9310-A9309)/1000)</f>
        <v>-0.37509157509146</v>
      </c>
      <c r="J9310" s="6" t="n">
        <f aca="false">IF(OR(B9310&lt;Rules!$B$2,B9310&gt;Rules!$B$3,ABS(I9310)&gt;Rules!$B$4,OR(B9311&lt;Rules!$B$2,B9311&gt;Rules!$B$3,ABS(I9311)&gt;Rules!$B$4)),1,0)</f>
        <v>0</v>
      </c>
      <c r="K9310" s="6" t="str">
        <f aca="false">IF(F9310=1,COUNTIF($F$2:F9310,1),"")</f>
        <v/>
      </c>
    </row>
    <row r="9311" customFormat="false" ht="15" hidden="false" customHeight="false" outlineLevel="0" collapsed="false">
      <c r="A9311" s="6" t="n">
        <v>73073.8055</v>
      </c>
      <c r="B9311" s="6" t="n">
        <v>2.02710622710623</v>
      </c>
      <c r="C9311" s="6" t="n">
        <v>77</v>
      </c>
      <c r="D9311" s="6" t="n">
        <v>-1</v>
      </c>
      <c r="E9311" s="6" t="n">
        <v>2.03003663003663</v>
      </c>
      <c r="F9311" s="6" t="n">
        <v>0</v>
      </c>
      <c r="G9311" s="6" t="n">
        <v>0</v>
      </c>
      <c r="H9311" s="6" t="str">
        <f aca="false">IF(AND(A9311&gt;=Stimuli!$B$2,A9311&lt;=Stimuli!$C$2),Stimuli!$A$2,IF(AND(A9311&gt;=Stimuli!$B$3,A9311&lt;=Stimuli!$C$3),Stimuli!$A$3,IF(AND(A9311&gt;=Stimuli!$B$4,A9311&lt;=Stimuli!$C$4),Stimuli!$A$4,"")))</f>
        <v>02 e.l.f. - Power Grip Styling (30.03s)</v>
      </c>
      <c r="I9311" s="6" t="n">
        <f aca="false">(B9311-B9310)/((A9311-A9310)/1000)</f>
        <v>0</v>
      </c>
      <c r="J9311" s="6" t="n">
        <f aca="false">IF(OR(B9311&lt;Rules!$B$2,B9311&gt;Rules!$B$3,ABS(I9311)&gt;Rules!$B$4,OR(B9312&lt;Rules!$B$2,B9312&gt;Rules!$B$3,ABS(I9312)&gt;Rules!$B$4)),1,0)</f>
        <v>0</v>
      </c>
      <c r="K9311" s="6" t="str">
        <f aca="false">IF(F9311=1,COUNTIF($F$2:F9311,1),"")</f>
        <v/>
      </c>
    </row>
    <row r="9312" customFormat="false" ht="15" hidden="false" customHeight="false" outlineLevel="0" collapsed="false">
      <c r="A9312" s="6" t="n">
        <v>73081.618</v>
      </c>
      <c r="B9312" s="6" t="n">
        <v>2.02857142857143</v>
      </c>
      <c r="C9312" s="6" t="n">
        <v>77</v>
      </c>
      <c r="D9312" s="6" t="n">
        <v>-1</v>
      </c>
      <c r="E9312" s="6" t="n">
        <v>2.03003663003663</v>
      </c>
      <c r="F9312" s="6" t="n">
        <v>0</v>
      </c>
      <c r="G9312" s="6" t="n">
        <v>0</v>
      </c>
      <c r="H9312" s="6" t="str">
        <f aca="false">IF(AND(A9312&gt;=Stimuli!$B$2,A9312&lt;=Stimuli!$C$2),Stimuli!$A$2,IF(AND(A9312&gt;=Stimuli!$B$3,A9312&lt;=Stimuli!$C$3),Stimuli!$A$3,IF(AND(A9312&gt;=Stimuli!$B$4,A9312&lt;=Stimuli!$C$4),Stimuli!$A$4,"")))</f>
        <v>02 e.l.f. - Power Grip Styling (30.03s)</v>
      </c>
      <c r="I9312" s="6" t="n">
        <f aca="false">(B9312-B9311)/((A9312-A9311)/1000)</f>
        <v>0.18754578754573</v>
      </c>
      <c r="J9312" s="6" t="n">
        <f aca="false">IF(OR(B9312&lt;Rules!$B$2,B9312&gt;Rules!$B$3,ABS(I9312)&gt;Rules!$B$4,OR(B9313&lt;Rules!$B$2,B9313&gt;Rules!$B$3,ABS(I9313)&gt;Rules!$B$4)),1,0)</f>
        <v>0</v>
      </c>
      <c r="K9312" s="6" t="str">
        <f aca="false">IF(F9312=1,COUNTIF($F$2:F9312,1),"")</f>
        <v/>
      </c>
    </row>
    <row r="9313" customFormat="false" ht="15" hidden="false" customHeight="false" outlineLevel="0" collapsed="false">
      <c r="A9313" s="6" t="n">
        <v>73089.4305</v>
      </c>
      <c r="B9313" s="6" t="n">
        <v>2.02710622710623</v>
      </c>
      <c r="C9313" s="6" t="n">
        <v>77</v>
      </c>
      <c r="D9313" s="6" t="n">
        <v>-1</v>
      </c>
      <c r="E9313" s="6" t="n">
        <v>2.03003663003663</v>
      </c>
      <c r="F9313" s="6" t="n">
        <v>0</v>
      </c>
      <c r="G9313" s="6" t="n">
        <v>0</v>
      </c>
      <c r="H9313" s="6" t="str">
        <f aca="false">IF(AND(A9313&gt;=Stimuli!$B$2,A9313&lt;=Stimuli!$C$2),Stimuli!$A$2,IF(AND(A9313&gt;=Stimuli!$B$3,A9313&lt;=Stimuli!$C$3),Stimuli!$A$3,IF(AND(A9313&gt;=Stimuli!$B$4,A9313&lt;=Stimuli!$C$4),Stimuli!$A$4,"")))</f>
        <v>02 e.l.f. - Power Grip Styling (30.03s)</v>
      </c>
      <c r="I9313" s="6" t="n">
        <f aca="false">(B9313-B9312)/((A9313-A9312)/1000)</f>
        <v>-0.18754578754573</v>
      </c>
      <c r="J9313" s="6" t="n">
        <f aca="false">IF(OR(B9313&lt;Rules!$B$2,B9313&gt;Rules!$B$3,ABS(I9313)&gt;Rules!$B$4,OR(B9314&lt;Rules!$B$2,B9314&gt;Rules!$B$3,ABS(I9314)&gt;Rules!$B$4)),1,0)</f>
        <v>0</v>
      </c>
      <c r="K9313" s="6" t="str">
        <f aca="false">IF(F9313=1,COUNTIF($F$2:F9313,1),"")</f>
        <v/>
      </c>
    </row>
    <row r="9314" customFormat="false" ht="15" hidden="false" customHeight="false" outlineLevel="0" collapsed="false">
      <c r="A9314" s="6" t="n">
        <v>73097.243</v>
      </c>
      <c r="B9314" s="6" t="n">
        <v>2.03003663003663</v>
      </c>
      <c r="C9314" s="6" t="n">
        <v>77</v>
      </c>
      <c r="D9314" s="6" t="n">
        <v>-1</v>
      </c>
      <c r="E9314" s="6" t="n">
        <v>2.03003663003663</v>
      </c>
      <c r="F9314" s="6" t="n">
        <v>0</v>
      </c>
      <c r="G9314" s="6" t="n">
        <v>0</v>
      </c>
      <c r="H9314" s="6" t="str">
        <f aca="false">IF(AND(A9314&gt;=Stimuli!$B$2,A9314&lt;=Stimuli!$C$2),Stimuli!$A$2,IF(AND(A9314&gt;=Stimuli!$B$3,A9314&lt;=Stimuli!$C$3),Stimuli!$A$3,IF(AND(A9314&gt;=Stimuli!$B$4,A9314&lt;=Stimuli!$C$4),Stimuli!$A$4,"")))</f>
        <v>02 e.l.f. - Power Grip Styling (30.03s)</v>
      </c>
      <c r="I9314" s="6" t="n">
        <f aca="false">(B9314-B9313)/((A9314-A9313)/1000)</f>
        <v>0.37509157509146</v>
      </c>
      <c r="J9314" s="6" t="n">
        <f aca="false">IF(OR(B9314&lt;Rules!$B$2,B9314&gt;Rules!$B$3,ABS(I9314)&gt;Rules!$B$4,OR(B9315&lt;Rules!$B$2,B9315&gt;Rules!$B$3,ABS(I9315)&gt;Rules!$B$4)),1,0)</f>
        <v>0</v>
      </c>
      <c r="K9314" s="6" t="str">
        <f aca="false">IF(F9314=1,COUNTIF($F$2:F9314,1),"")</f>
        <v/>
      </c>
    </row>
    <row r="9315" customFormat="false" ht="15" hidden="false" customHeight="false" outlineLevel="0" collapsed="false">
      <c r="A9315" s="6" t="n">
        <v>73105.0555</v>
      </c>
      <c r="B9315" s="6" t="n">
        <v>2.02564102564103</v>
      </c>
      <c r="C9315" s="6" t="n">
        <v>77</v>
      </c>
      <c r="D9315" s="6" t="n">
        <v>-1</v>
      </c>
      <c r="E9315" s="6" t="n">
        <v>2.03003663003663</v>
      </c>
      <c r="F9315" s="6" t="n">
        <v>0</v>
      </c>
      <c r="G9315" s="6" t="n">
        <v>0</v>
      </c>
      <c r="H9315" s="6" t="str">
        <f aca="false">IF(AND(A9315&gt;=Stimuli!$B$2,A9315&lt;=Stimuli!$C$2),Stimuli!$A$2,IF(AND(A9315&gt;=Stimuli!$B$3,A9315&lt;=Stimuli!$C$3),Stimuli!$A$3,IF(AND(A9315&gt;=Stimuli!$B$4,A9315&lt;=Stimuli!$C$4),Stimuli!$A$4,"")))</f>
        <v>02 e.l.f. - Power Grip Styling (30.03s)</v>
      </c>
      <c r="I9315" s="6" t="n">
        <f aca="false">(B9315-B9314)/((A9315-A9314)/1000)</f>
        <v>-0.562637362637304</v>
      </c>
      <c r="J9315" s="6" t="n">
        <f aca="false">IF(OR(B9315&lt;Rules!$B$2,B9315&gt;Rules!$B$3,ABS(I9315)&gt;Rules!$B$4,OR(B9316&lt;Rules!$B$2,B9316&gt;Rules!$B$3,ABS(I9316)&gt;Rules!$B$4)),1,0)</f>
        <v>0</v>
      </c>
      <c r="K9315" s="6" t="str">
        <f aca="false">IF(F9315=1,COUNTIF($F$2:F9315,1),"")</f>
        <v/>
      </c>
    </row>
    <row r="9316" customFormat="false" ht="15" hidden="false" customHeight="false" outlineLevel="0" collapsed="false">
      <c r="A9316" s="6" t="n">
        <v>73128.493</v>
      </c>
      <c r="B9316" s="6" t="n">
        <v>2.03150183150183</v>
      </c>
      <c r="C9316" s="6" t="n">
        <v>77</v>
      </c>
      <c r="D9316" s="6" t="n">
        <v>-1</v>
      </c>
      <c r="E9316" s="6" t="n">
        <v>2.03003663003663</v>
      </c>
      <c r="F9316" s="6" t="n">
        <v>0</v>
      </c>
      <c r="G9316" s="6" t="n">
        <v>0</v>
      </c>
      <c r="H9316" s="6" t="str">
        <f aca="false">IF(AND(A9316&gt;=Stimuli!$B$2,A9316&lt;=Stimuli!$C$2),Stimuli!$A$2,IF(AND(A9316&gt;=Stimuli!$B$3,A9316&lt;=Stimuli!$C$3),Stimuli!$A$3,IF(AND(A9316&gt;=Stimuli!$B$4,A9316&lt;=Stimuli!$C$4),Stimuli!$A$4,"")))</f>
        <v>02 e.l.f. - Power Grip Styling (30.03s)</v>
      </c>
      <c r="I9316" s="6" t="n">
        <f aca="false">(B9316-B9315)/((A9316-A9315)/1000)</f>
        <v>0.250061050061049</v>
      </c>
      <c r="J9316" s="6" t="n">
        <f aca="false">IF(OR(B9316&lt;Rules!$B$2,B9316&gt;Rules!$B$3,ABS(I9316)&gt;Rules!$B$4,OR(B9317&lt;Rules!$B$2,B9317&gt;Rules!$B$3,ABS(I9317)&gt;Rules!$B$4)),1,0)</f>
        <v>0</v>
      </c>
      <c r="K9316" s="6" t="str">
        <f aca="false">IF(F9316=1,COUNTIF($F$2:F9316,1),"")</f>
        <v/>
      </c>
    </row>
    <row r="9317" customFormat="false" ht="15" hidden="false" customHeight="false" outlineLevel="0" collapsed="false">
      <c r="A9317" s="6" t="n">
        <v>73136.3055</v>
      </c>
      <c r="B9317" s="6" t="n">
        <v>2.02417582417582</v>
      </c>
      <c r="C9317" s="6" t="n">
        <v>77</v>
      </c>
      <c r="D9317" s="6" t="n">
        <v>-1</v>
      </c>
      <c r="E9317" s="6" t="n">
        <v>2.03003663003663</v>
      </c>
      <c r="F9317" s="6" t="n">
        <v>0</v>
      </c>
      <c r="G9317" s="6" t="n">
        <v>0</v>
      </c>
      <c r="H9317" s="6" t="str">
        <f aca="false">IF(AND(A9317&gt;=Stimuli!$B$2,A9317&lt;=Stimuli!$C$2),Stimuli!$A$2,IF(AND(A9317&gt;=Stimuli!$B$3,A9317&lt;=Stimuli!$C$3),Stimuli!$A$3,IF(AND(A9317&gt;=Stimuli!$B$4,A9317&lt;=Stimuli!$C$4),Stimuli!$A$4,"")))</f>
        <v>02 e.l.f. - Power Grip Styling (30.03s)</v>
      </c>
      <c r="I9317" s="6" t="n">
        <f aca="false">(B9317-B9316)/((A9317-A9316)/1000)</f>
        <v>-0.937728937728878</v>
      </c>
      <c r="J9317" s="6" t="n">
        <f aca="false">IF(OR(B9317&lt;Rules!$B$2,B9317&gt;Rules!$B$3,ABS(I9317)&gt;Rules!$B$4,OR(B9318&lt;Rules!$B$2,B9318&gt;Rules!$B$3,ABS(I9318)&gt;Rules!$B$4)),1,0)</f>
        <v>0</v>
      </c>
      <c r="K9317" s="6" t="str">
        <f aca="false">IF(F9317=1,COUNTIF($F$2:F9317,1),"")</f>
        <v/>
      </c>
    </row>
    <row r="9318" customFormat="false" ht="15" hidden="false" customHeight="false" outlineLevel="0" collapsed="false">
      <c r="A9318" s="6" t="n">
        <v>73144.118</v>
      </c>
      <c r="B9318" s="6" t="n">
        <v>2.03003663003663</v>
      </c>
      <c r="C9318" s="6" t="n">
        <v>77</v>
      </c>
      <c r="D9318" s="6" t="n">
        <v>-1</v>
      </c>
      <c r="E9318" s="6" t="n">
        <v>2.03003663003663</v>
      </c>
      <c r="F9318" s="6" t="n">
        <v>0</v>
      </c>
      <c r="G9318" s="6" t="n">
        <v>0</v>
      </c>
      <c r="H9318" s="6" t="str">
        <f aca="false">IF(AND(A9318&gt;=Stimuli!$B$2,A9318&lt;=Stimuli!$C$2),Stimuli!$A$2,IF(AND(A9318&gt;=Stimuli!$B$3,A9318&lt;=Stimuli!$C$3),Stimuli!$A$3,IF(AND(A9318&gt;=Stimuli!$B$4,A9318&lt;=Stimuli!$C$4),Stimuli!$A$4,"")))</f>
        <v>02 e.l.f. - Power Grip Styling (30.03s)</v>
      </c>
      <c r="I9318" s="6" t="n">
        <f aca="false">(B9318-B9317)/((A9318-A9317)/1000)</f>
        <v>0.750183150183034</v>
      </c>
      <c r="J9318" s="6" t="n">
        <f aca="false">IF(OR(B9318&lt;Rules!$B$2,B9318&gt;Rules!$B$3,ABS(I9318)&gt;Rules!$B$4,OR(B9319&lt;Rules!$B$2,B9319&gt;Rules!$B$3,ABS(I9319)&gt;Rules!$B$4)),1,0)</f>
        <v>0</v>
      </c>
      <c r="K9318" s="6" t="str">
        <f aca="false">IF(F9318=1,COUNTIF($F$2:F9318,1),"")</f>
        <v/>
      </c>
    </row>
    <row r="9319" customFormat="false" ht="15" hidden="false" customHeight="false" outlineLevel="0" collapsed="false">
      <c r="A9319" s="6" t="n">
        <v>73151.9305</v>
      </c>
      <c r="B9319" s="6" t="n">
        <v>2.02417582417582</v>
      </c>
      <c r="C9319" s="6" t="n">
        <v>77</v>
      </c>
      <c r="D9319" s="6" t="n">
        <v>-1</v>
      </c>
      <c r="E9319" s="6" t="n">
        <v>2.03003663003663</v>
      </c>
      <c r="F9319" s="6" t="n">
        <v>0</v>
      </c>
      <c r="G9319" s="6" t="n">
        <v>0</v>
      </c>
      <c r="H9319" s="6" t="str">
        <f aca="false">IF(AND(A9319&gt;=Stimuli!$B$2,A9319&lt;=Stimuli!$C$2),Stimuli!$A$2,IF(AND(A9319&gt;=Stimuli!$B$3,A9319&lt;=Stimuli!$C$3),Stimuli!$A$3,IF(AND(A9319&gt;=Stimuli!$B$4,A9319&lt;=Stimuli!$C$4),Stimuli!$A$4,"")))</f>
        <v>02 e.l.f. - Power Grip Styling (30.03s)</v>
      </c>
      <c r="I9319" s="6" t="n">
        <f aca="false">(B9319-B9318)/((A9319-A9318)/1000)</f>
        <v>-0.750183150183034</v>
      </c>
      <c r="J9319" s="6" t="n">
        <f aca="false">IF(OR(B9319&lt;Rules!$B$2,B9319&gt;Rules!$B$3,ABS(I9319)&gt;Rules!$B$4,OR(B9320&lt;Rules!$B$2,B9320&gt;Rules!$B$3,ABS(I9320)&gt;Rules!$B$4)),1,0)</f>
        <v>0</v>
      </c>
      <c r="K9319" s="6" t="str">
        <f aca="false">IF(F9319=1,COUNTIF($F$2:F9319,1),"")</f>
        <v/>
      </c>
    </row>
    <row r="9320" customFormat="false" ht="15" hidden="false" customHeight="false" outlineLevel="0" collapsed="false">
      <c r="A9320" s="6" t="n">
        <v>73159.743</v>
      </c>
      <c r="B9320" s="6" t="n">
        <v>2.03003663003663</v>
      </c>
      <c r="C9320" s="6" t="n">
        <v>77</v>
      </c>
      <c r="D9320" s="6" t="n">
        <v>-1</v>
      </c>
      <c r="E9320" s="6" t="n">
        <v>2.03003663003663</v>
      </c>
      <c r="F9320" s="6" t="n">
        <v>0</v>
      </c>
      <c r="G9320" s="6" t="n">
        <v>0</v>
      </c>
      <c r="H9320" s="6" t="str">
        <f aca="false">IF(AND(A9320&gt;=Stimuli!$B$2,A9320&lt;=Stimuli!$C$2),Stimuli!$A$2,IF(AND(A9320&gt;=Stimuli!$B$3,A9320&lt;=Stimuli!$C$3),Stimuli!$A$3,IF(AND(A9320&gt;=Stimuli!$B$4,A9320&lt;=Stimuli!$C$4),Stimuli!$A$4,"")))</f>
        <v>02 e.l.f. - Power Grip Styling (30.03s)</v>
      </c>
      <c r="I9320" s="6" t="n">
        <f aca="false">(B9320-B9319)/((A9320-A9319)/1000)</f>
        <v>0.750183150183034</v>
      </c>
      <c r="J9320" s="6" t="n">
        <f aca="false">IF(OR(B9320&lt;Rules!$B$2,B9320&gt;Rules!$B$3,ABS(I9320)&gt;Rules!$B$4,OR(B9321&lt;Rules!$B$2,B9321&gt;Rules!$B$3,ABS(I9321)&gt;Rules!$B$4)),1,0)</f>
        <v>0</v>
      </c>
      <c r="K9320" s="6" t="str">
        <f aca="false">IF(F9320=1,COUNTIF($F$2:F9320,1),"")</f>
        <v/>
      </c>
    </row>
    <row r="9321" customFormat="false" ht="15" hidden="false" customHeight="false" outlineLevel="0" collapsed="false">
      <c r="A9321" s="6" t="n">
        <v>73167.5555</v>
      </c>
      <c r="B9321" s="6" t="n">
        <v>2.02417582417582</v>
      </c>
      <c r="C9321" s="6" t="n">
        <v>77</v>
      </c>
      <c r="D9321" s="6" t="n">
        <v>-1</v>
      </c>
      <c r="E9321" s="6" t="n">
        <v>2.03003663003663</v>
      </c>
      <c r="F9321" s="6" t="n">
        <v>0</v>
      </c>
      <c r="G9321" s="6" t="n">
        <v>0</v>
      </c>
      <c r="H9321" s="6" t="str">
        <f aca="false">IF(AND(A9321&gt;=Stimuli!$B$2,A9321&lt;=Stimuli!$C$2),Stimuli!$A$2,IF(AND(A9321&gt;=Stimuli!$B$3,A9321&lt;=Stimuli!$C$3),Stimuli!$A$3,IF(AND(A9321&gt;=Stimuli!$B$4,A9321&lt;=Stimuli!$C$4),Stimuli!$A$4,"")))</f>
        <v>02 e.l.f. - Power Grip Styling (30.03s)</v>
      </c>
      <c r="I9321" s="6" t="n">
        <f aca="false">(B9321-B9320)/((A9321-A9320)/1000)</f>
        <v>-0.750183150183034</v>
      </c>
      <c r="J9321" s="6" t="n">
        <f aca="false">IF(OR(B9321&lt;Rules!$B$2,B9321&gt;Rules!$B$3,ABS(I9321)&gt;Rules!$B$4,OR(B9322&lt;Rules!$B$2,B9322&gt;Rules!$B$3,ABS(I9322)&gt;Rules!$B$4)),1,0)</f>
        <v>0</v>
      </c>
      <c r="K9321" s="6" t="str">
        <f aca="false">IF(F9321=1,COUNTIF($F$2:F9321,1),"")</f>
        <v/>
      </c>
    </row>
    <row r="9322" customFormat="false" ht="15" hidden="false" customHeight="false" outlineLevel="0" collapsed="false">
      <c r="A9322" s="6" t="n">
        <v>73183.1805</v>
      </c>
      <c r="B9322" s="6" t="n">
        <v>2.02417582417582</v>
      </c>
      <c r="C9322" s="6" t="n">
        <v>77</v>
      </c>
      <c r="D9322" s="6" t="n">
        <v>-1</v>
      </c>
      <c r="E9322" s="6" t="n">
        <v>2.03003663003663</v>
      </c>
      <c r="F9322" s="6" t="n">
        <v>0</v>
      </c>
      <c r="G9322" s="6" t="n">
        <v>0</v>
      </c>
      <c r="H9322" s="6" t="str">
        <f aca="false">IF(AND(A9322&gt;=Stimuli!$B$2,A9322&lt;=Stimuli!$C$2),Stimuli!$A$2,IF(AND(A9322&gt;=Stimuli!$B$3,A9322&lt;=Stimuli!$C$3),Stimuli!$A$3,IF(AND(A9322&gt;=Stimuli!$B$4,A9322&lt;=Stimuli!$C$4),Stimuli!$A$4,"")))</f>
        <v>02 e.l.f. - Power Grip Styling (30.03s)</v>
      </c>
      <c r="I9322" s="6" t="n">
        <f aca="false">(B9322-B9321)/((A9322-A9321)/1000)</f>
        <v>0</v>
      </c>
      <c r="J9322" s="6" t="n">
        <f aca="false">IF(OR(B9322&lt;Rules!$B$2,B9322&gt;Rules!$B$3,ABS(I9322)&gt;Rules!$B$4,OR(B9323&lt;Rules!$B$2,B9323&gt;Rules!$B$3,ABS(I9323)&gt;Rules!$B$4)),1,0)</f>
        <v>0</v>
      </c>
      <c r="K9322" s="6" t="str">
        <f aca="false">IF(F9322=1,COUNTIF($F$2:F9322,1),"")</f>
        <v/>
      </c>
    </row>
    <row r="9323" customFormat="false" ht="15" hidden="false" customHeight="false" outlineLevel="0" collapsed="false">
      <c r="A9323" s="6" t="n">
        <v>73190.993</v>
      </c>
      <c r="B9323" s="6" t="n">
        <v>2.02710622710623</v>
      </c>
      <c r="C9323" s="6" t="n">
        <v>77</v>
      </c>
      <c r="D9323" s="6" t="n">
        <v>-1</v>
      </c>
      <c r="E9323" s="6" t="n">
        <v>2.03003663003663</v>
      </c>
      <c r="F9323" s="6" t="n">
        <v>0</v>
      </c>
      <c r="G9323" s="6" t="n">
        <v>0</v>
      </c>
      <c r="H9323" s="6" t="str">
        <f aca="false">IF(AND(A9323&gt;=Stimuli!$B$2,A9323&lt;=Stimuli!$C$2),Stimuli!$A$2,IF(AND(A9323&gt;=Stimuli!$B$3,A9323&lt;=Stimuli!$C$3),Stimuli!$A$3,IF(AND(A9323&gt;=Stimuli!$B$4,A9323&lt;=Stimuli!$C$4),Stimuli!$A$4,"")))</f>
        <v>02 e.l.f. - Power Grip Styling (30.03s)</v>
      </c>
      <c r="I9323" s="6" t="n">
        <f aca="false">(B9323-B9322)/((A9323-A9322)/1000)</f>
        <v>0.375091575091574</v>
      </c>
      <c r="J9323" s="6" t="n">
        <f aca="false">IF(OR(B9323&lt;Rules!$B$2,B9323&gt;Rules!$B$3,ABS(I9323)&gt;Rules!$B$4,OR(B9324&lt;Rules!$B$2,B9324&gt;Rules!$B$3,ABS(I9324)&gt;Rules!$B$4)),1,0)</f>
        <v>0</v>
      </c>
      <c r="K9323" s="6" t="str">
        <f aca="false">IF(F9323=1,COUNTIF($F$2:F9323,1),"")</f>
        <v/>
      </c>
    </row>
    <row r="9324" customFormat="false" ht="15" hidden="false" customHeight="false" outlineLevel="0" collapsed="false">
      <c r="A9324" s="6" t="n">
        <v>73198.8055</v>
      </c>
      <c r="B9324" s="6" t="n">
        <v>2.02710622710623</v>
      </c>
      <c r="C9324" s="6" t="n">
        <v>77</v>
      </c>
      <c r="D9324" s="6" t="n">
        <v>-1</v>
      </c>
      <c r="E9324" s="6" t="n">
        <v>2.03003663003663</v>
      </c>
      <c r="F9324" s="6" t="n">
        <v>0</v>
      </c>
      <c r="G9324" s="6" t="n">
        <v>0</v>
      </c>
      <c r="H9324" s="6" t="str">
        <f aca="false">IF(AND(A9324&gt;=Stimuli!$B$2,A9324&lt;=Stimuli!$C$2),Stimuli!$A$2,IF(AND(A9324&gt;=Stimuli!$B$3,A9324&lt;=Stimuli!$C$3),Stimuli!$A$3,IF(AND(A9324&gt;=Stimuli!$B$4,A9324&lt;=Stimuli!$C$4),Stimuli!$A$4,"")))</f>
        <v>02 e.l.f. - Power Grip Styling (30.03s)</v>
      </c>
      <c r="I9324" s="6" t="n">
        <f aca="false">(B9324-B9323)/((A9324-A9323)/1000)</f>
        <v>0</v>
      </c>
      <c r="J9324" s="6" t="n">
        <f aca="false">IF(OR(B9324&lt;Rules!$B$2,B9324&gt;Rules!$B$3,ABS(I9324)&gt;Rules!$B$4,OR(B9325&lt;Rules!$B$2,B9325&gt;Rules!$B$3,ABS(I9325)&gt;Rules!$B$4)),1,0)</f>
        <v>0</v>
      </c>
      <c r="K9324" s="6" t="str">
        <f aca="false">IF(F9324=1,COUNTIF($F$2:F9324,1),"")</f>
        <v/>
      </c>
    </row>
    <row r="9325" customFormat="false" ht="15" hidden="false" customHeight="false" outlineLevel="0" collapsed="false">
      <c r="A9325" s="6" t="n">
        <v>73206.618</v>
      </c>
      <c r="B9325" s="6" t="n">
        <v>2.02710622710623</v>
      </c>
      <c r="C9325" s="6" t="n">
        <v>77</v>
      </c>
      <c r="D9325" s="6" t="n">
        <v>-1</v>
      </c>
      <c r="E9325" s="6" t="n">
        <v>2.03003663003663</v>
      </c>
      <c r="F9325" s="6" t="n">
        <v>0</v>
      </c>
      <c r="G9325" s="6" t="n">
        <v>0</v>
      </c>
      <c r="H9325" s="6" t="str">
        <f aca="false">IF(AND(A9325&gt;=Stimuli!$B$2,A9325&lt;=Stimuli!$C$2),Stimuli!$A$2,IF(AND(A9325&gt;=Stimuli!$B$3,A9325&lt;=Stimuli!$C$3),Stimuli!$A$3,IF(AND(A9325&gt;=Stimuli!$B$4,A9325&lt;=Stimuli!$C$4),Stimuli!$A$4,"")))</f>
        <v>02 e.l.f. - Power Grip Styling (30.03s)</v>
      </c>
      <c r="I9325" s="6" t="n">
        <f aca="false">(B9325-B9324)/((A9325-A9324)/1000)</f>
        <v>0</v>
      </c>
      <c r="J9325" s="6" t="n">
        <f aca="false">IF(OR(B9325&lt;Rules!$B$2,B9325&gt;Rules!$B$3,ABS(I9325)&gt;Rules!$B$4,OR(B9326&lt;Rules!$B$2,B9326&gt;Rules!$B$3,ABS(I9326)&gt;Rules!$B$4)),1,0)</f>
        <v>0</v>
      </c>
      <c r="K9325" s="6" t="str">
        <f aca="false">IF(F9325=1,COUNTIF($F$2:F9325,1),"")</f>
        <v/>
      </c>
    </row>
    <row r="9326" customFormat="false" ht="15" hidden="false" customHeight="false" outlineLevel="0" collapsed="false">
      <c r="A9326" s="6" t="n">
        <v>73214.4305</v>
      </c>
      <c r="B9326" s="6" t="n">
        <v>2.02857142857143</v>
      </c>
      <c r="C9326" s="6" t="n">
        <v>77</v>
      </c>
      <c r="D9326" s="6" t="n">
        <v>-1</v>
      </c>
      <c r="E9326" s="6" t="n">
        <v>2.02954822954823</v>
      </c>
      <c r="F9326" s="6" t="n">
        <v>0</v>
      </c>
      <c r="G9326" s="6" t="n">
        <v>0</v>
      </c>
      <c r="H9326" s="6" t="str">
        <f aca="false">IF(AND(A9326&gt;=Stimuli!$B$2,A9326&lt;=Stimuli!$C$2),Stimuli!$A$2,IF(AND(A9326&gt;=Stimuli!$B$3,A9326&lt;=Stimuli!$C$3),Stimuli!$A$3,IF(AND(A9326&gt;=Stimuli!$B$4,A9326&lt;=Stimuli!$C$4),Stimuli!$A$4,"")))</f>
        <v>02 e.l.f. - Power Grip Styling (30.03s)</v>
      </c>
      <c r="I9326" s="6" t="n">
        <f aca="false">(B9326-B9325)/((A9326-A9325)/1000)</f>
        <v>0.18754578754573</v>
      </c>
      <c r="J9326" s="6" t="n">
        <f aca="false">IF(OR(B9326&lt;Rules!$B$2,B9326&gt;Rules!$B$3,ABS(I9326)&gt;Rules!$B$4,OR(B9327&lt;Rules!$B$2,B9327&gt;Rules!$B$3,ABS(I9327)&gt;Rules!$B$4)),1,0)</f>
        <v>0</v>
      </c>
      <c r="K9326" s="6" t="str">
        <f aca="false">IF(F9326=1,COUNTIF($F$2:F9326,1),"")</f>
        <v/>
      </c>
    </row>
    <row r="9327" customFormat="false" ht="15" hidden="false" customHeight="false" outlineLevel="0" collapsed="false">
      <c r="A9327" s="6" t="n">
        <v>73222.243</v>
      </c>
      <c r="B9327" s="6" t="n">
        <v>2.02564102564103</v>
      </c>
      <c r="C9327" s="6" t="n">
        <v>77</v>
      </c>
      <c r="D9327" s="6" t="n">
        <v>-1</v>
      </c>
      <c r="E9327" s="6" t="n">
        <v>2.02954822954823</v>
      </c>
      <c r="F9327" s="6" t="n">
        <v>0</v>
      </c>
      <c r="G9327" s="6" t="n">
        <v>0</v>
      </c>
      <c r="H9327" s="6" t="str">
        <f aca="false">IF(AND(A9327&gt;=Stimuli!$B$2,A9327&lt;=Stimuli!$C$2),Stimuli!$A$2,IF(AND(A9327&gt;=Stimuli!$B$3,A9327&lt;=Stimuli!$C$3),Stimuli!$A$3,IF(AND(A9327&gt;=Stimuli!$B$4,A9327&lt;=Stimuli!$C$4),Stimuli!$A$4,"")))</f>
        <v>02 e.l.f. - Power Grip Styling (30.03s)</v>
      </c>
      <c r="I9327" s="6" t="n">
        <f aca="false">(B9327-B9326)/((A9327-A9326)/1000)</f>
        <v>-0.375091575091574</v>
      </c>
      <c r="J9327" s="6" t="n">
        <f aca="false">IF(OR(B9327&lt;Rules!$B$2,B9327&gt;Rules!$B$3,ABS(I9327)&gt;Rules!$B$4,OR(B9328&lt;Rules!$B$2,B9328&gt;Rules!$B$3,ABS(I9328)&gt;Rules!$B$4)),1,0)</f>
        <v>0</v>
      </c>
      <c r="K9327" s="6" t="str">
        <f aca="false">IF(F9327=1,COUNTIF($F$2:F9327,1),"")</f>
        <v/>
      </c>
    </row>
    <row r="9328" customFormat="false" ht="15" hidden="false" customHeight="false" outlineLevel="0" collapsed="false">
      <c r="A9328" s="6" t="n">
        <v>73230.0555</v>
      </c>
      <c r="B9328" s="6" t="n">
        <v>2.03003663003663</v>
      </c>
      <c r="C9328" s="6" t="n">
        <v>77</v>
      </c>
      <c r="D9328" s="6" t="n">
        <v>-1</v>
      </c>
      <c r="E9328" s="6" t="n">
        <v>2.02857142857143</v>
      </c>
      <c r="F9328" s="6" t="n">
        <v>0</v>
      </c>
      <c r="G9328" s="6" t="n">
        <v>0</v>
      </c>
      <c r="H9328" s="6" t="str">
        <f aca="false">IF(AND(A9328&gt;=Stimuli!$B$2,A9328&lt;=Stimuli!$C$2),Stimuli!$A$2,IF(AND(A9328&gt;=Stimuli!$B$3,A9328&lt;=Stimuli!$C$3),Stimuli!$A$3,IF(AND(A9328&gt;=Stimuli!$B$4,A9328&lt;=Stimuli!$C$4),Stimuli!$A$4,"")))</f>
        <v>02 e.l.f. - Power Grip Styling (30.03s)</v>
      </c>
      <c r="I9328" s="6" t="n">
        <f aca="false">(B9328-B9327)/((A9328-A9327)/1000)</f>
        <v>0.562637362637304</v>
      </c>
      <c r="J9328" s="6" t="n">
        <f aca="false">IF(OR(B9328&lt;Rules!$B$2,B9328&gt;Rules!$B$3,ABS(I9328)&gt;Rules!$B$4,OR(B9329&lt;Rules!$B$2,B9329&gt;Rules!$B$3,ABS(I9329)&gt;Rules!$B$4)),1,0)</f>
        <v>0</v>
      </c>
      <c r="K9328" s="6" t="str">
        <f aca="false">IF(F9328=1,COUNTIF($F$2:F9328,1),"")</f>
        <v/>
      </c>
    </row>
    <row r="9329" customFormat="false" ht="15" hidden="false" customHeight="false" outlineLevel="0" collapsed="false">
      <c r="A9329" s="6" t="n">
        <v>73237.868</v>
      </c>
      <c r="B9329" s="6" t="n">
        <v>2.02417582417582</v>
      </c>
      <c r="C9329" s="6" t="n">
        <v>77</v>
      </c>
      <c r="D9329" s="6" t="n">
        <v>-1</v>
      </c>
      <c r="E9329" s="6" t="n">
        <v>2.02857142857143</v>
      </c>
      <c r="F9329" s="6" t="n">
        <v>0</v>
      </c>
      <c r="G9329" s="6" t="n">
        <v>0</v>
      </c>
      <c r="H9329" s="6" t="str">
        <f aca="false">IF(AND(A9329&gt;=Stimuli!$B$2,A9329&lt;=Stimuli!$C$2),Stimuli!$A$2,IF(AND(A9329&gt;=Stimuli!$B$3,A9329&lt;=Stimuli!$C$3),Stimuli!$A$3,IF(AND(A9329&gt;=Stimuli!$B$4,A9329&lt;=Stimuli!$C$4),Stimuli!$A$4,"")))</f>
        <v>02 e.l.f. - Power Grip Styling (30.03s)</v>
      </c>
      <c r="I9329" s="6" t="n">
        <f aca="false">(B9329-B9328)/((A9329-A9328)/1000)</f>
        <v>-0.750183150183034</v>
      </c>
      <c r="J9329" s="6" t="n">
        <f aca="false">IF(OR(B9329&lt;Rules!$B$2,B9329&gt;Rules!$B$3,ABS(I9329)&gt;Rules!$B$4,OR(B9330&lt;Rules!$B$2,B9330&gt;Rules!$B$3,ABS(I9330)&gt;Rules!$B$4)),1,0)</f>
        <v>0</v>
      </c>
      <c r="K9329" s="6" t="str">
        <f aca="false">IF(F9329=1,COUNTIF($F$2:F9329,1),"")</f>
        <v/>
      </c>
    </row>
    <row r="9330" customFormat="false" ht="15" hidden="false" customHeight="false" outlineLevel="0" collapsed="false">
      <c r="A9330" s="6" t="n">
        <v>73245.6805</v>
      </c>
      <c r="B9330" s="6" t="n">
        <v>2.03003663003663</v>
      </c>
      <c r="C9330" s="6" t="n">
        <v>77</v>
      </c>
      <c r="D9330" s="6" t="n">
        <v>-1</v>
      </c>
      <c r="E9330" s="6" t="n">
        <v>2.02857142857143</v>
      </c>
      <c r="F9330" s="6" t="n">
        <v>0</v>
      </c>
      <c r="G9330" s="6" t="n">
        <v>0</v>
      </c>
      <c r="H9330" s="6" t="str">
        <f aca="false">IF(AND(A9330&gt;=Stimuli!$B$2,A9330&lt;=Stimuli!$C$2),Stimuli!$A$2,IF(AND(A9330&gt;=Stimuli!$B$3,A9330&lt;=Stimuli!$C$3),Stimuli!$A$3,IF(AND(A9330&gt;=Stimuli!$B$4,A9330&lt;=Stimuli!$C$4),Stimuli!$A$4,"")))</f>
        <v>02 e.l.f. - Power Grip Styling (30.03s)</v>
      </c>
      <c r="I9330" s="6" t="n">
        <f aca="false">(B9330-B9329)/((A9330-A9329)/1000)</f>
        <v>0.750183150183034</v>
      </c>
      <c r="J9330" s="6" t="n">
        <f aca="false">IF(OR(B9330&lt;Rules!$B$2,B9330&gt;Rules!$B$3,ABS(I9330)&gt;Rules!$B$4,OR(B9331&lt;Rules!$B$2,B9331&gt;Rules!$B$3,ABS(I9331)&gt;Rules!$B$4)),1,0)</f>
        <v>0</v>
      </c>
      <c r="K9330" s="6" t="str">
        <f aca="false">IF(F9330=1,COUNTIF($F$2:F9330,1),"")</f>
        <v/>
      </c>
    </row>
    <row r="9331" customFormat="false" ht="15" hidden="false" customHeight="false" outlineLevel="0" collapsed="false">
      <c r="A9331" s="6" t="n">
        <v>73253.493</v>
      </c>
      <c r="B9331" s="6" t="n">
        <v>2.02417582417582</v>
      </c>
      <c r="C9331" s="6" t="n">
        <v>77</v>
      </c>
      <c r="D9331" s="6" t="n">
        <v>-1</v>
      </c>
      <c r="E9331" s="6" t="n">
        <v>2.02857142857143</v>
      </c>
      <c r="F9331" s="6" t="n">
        <v>0</v>
      </c>
      <c r="G9331" s="6" t="n">
        <v>0</v>
      </c>
      <c r="H9331" s="6" t="str">
        <f aca="false">IF(AND(A9331&gt;=Stimuli!$B$2,A9331&lt;=Stimuli!$C$2),Stimuli!$A$2,IF(AND(A9331&gt;=Stimuli!$B$3,A9331&lt;=Stimuli!$C$3),Stimuli!$A$3,IF(AND(A9331&gt;=Stimuli!$B$4,A9331&lt;=Stimuli!$C$4),Stimuli!$A$4,"")))</f>
        <v>02 e.l.f. - Power Grip Styling (30.03s)</v>
      </c>
      <c r="I9331" s="6" t="n">
        <f aca="false">(B9331-B9330)/((A9331-A9330)/1000)</f>
        <v>-0.750183150183034</v>
      </c>
      <c r="J9331" s="6" t="n">
        <f aca="false">IF(OR(B9331&lt;Rules!$B$2,B9331&gt;Rules!$B$3,ABS(I9331)&gt;Rules!$B$4,OR(B9332&lt;Rules!$B$2,B9332&gt;Rules!$B$3,ABS(I9332)&gt;Rules!$B$4)),1,0)</f>
        <v>0</v>
      </c>
      <c r="K9331" s="6" t="str">
        <f aca="false">IF(F9331=1,COUNTIF($F$2:F9331,1),"")</f>
        <v/>
      </c>
    </row>
    <row r="9332" customFormat="false" ht="15" hidden="false" customHeight="false" outlineLevel="0" collapsed="false">
      <c r="A9332" s="6" t="n">
        <v>73261.3055</v>
      </c>
      <c r="B9332" s="6" t="n">
        <v>2.03003663003663</v>
      </c>
      <c r="C9332" s="6" t="n">
        <v>77</v>
      </c>
      <c r="D9332" s="6" t="n">
        <v>-1</v>
      </c>
      <c r="E9332" s="6" t="n">
        <v>2.02857142857143</v>
      </c>
      <c r="F9332" s="6" t="n">
        <v>0</v>
      </c>
      <c r="G9332" s="6" t="n">
        <v>0</v>
      </c>
      <c r="H9332" s="6" t="str">
        <f aca="false">IF(AND(A9332&gt;=Stimuli!$B$2,A9332&lt;=Stimuli!$C$2),Stimuli!$A$2,IF(AND(A9332&gt;=Stimuli!$B$3,A9332&lt;=Stimuli!$C$3),Stimuli!$A$3,IF(AND(A9332&gt;=Stimuli!$B$4,A9332&lt;=Stimuli!$C$4),Stimuli!$A$4,"")))</f>
        <v>02 e.l.f. - Power Grip Styling (30.03s)</v>
      </c>
      <c r="I9332" s="6" t="n">
        <f aca="false">(B9332-B9331)/((A9332-A9331)/1000)</f>
        <v>0.750183150183034</v>
      </c>
      <c r="J9332" s="6" t="n">
        <f aca="false">IF(OR(B9332&lt;Rules!$B$2,B9332&gt;Rules!$B$3,ABS(I9332)&gt;Rules!$B$4,OR(B9333&lt;Rules!$B$2,B9333&gt;Rules!$B$3,ABS(I9333)&gt;Rules!$B$4)),1,0)</f>
        <v>0</v>
      </c>
      <c r="K9332" s="6" t="str">
        <f aca="false">IF(F9332=1,COUNTIF($F$2:F9332,1),"")</f>
        <v/>
      </c>
    </row>
    <row r="9333" customFormat="false" ht="15" hidden="false" customHeight="false" outlineLevel="0" collapsed="false">
      <c r="A9333" s="6" t="n">
        <v>73269.118</v>
      </c>
      <c r="B9333" s="6" t="n">
        <v>2.02271062271062</v>
      </c>
      <c r="C9333" s="6" t="n">
        <v>77</v>
      </c>
      <c r="D9333" s="6" t="n">
        <v>-1</v>
      </c>
      <c r="E9333" s="6" t="n">
        <v>2.02857142857143</v>
      </c>
      <c r="F9333" s="6" t="n">
        <v>0</v>
      </c>
      <c r="G9333" s="6" t="n">
        <v>0</v>
      </c>
      <c r="H9333" s="6" t="str">
        <f aca="false">IF(AND(A9333&gt;=Stimuli!$B$2,A9333&lt;=Stimuli!$C$2),Stimuli!$A$2,IF(AND(A9333&gt;=Stimuli!$B$3,A9333&lt;=Stimuli!$C$3),Stimuli!$A$3,IF(AND(A9333&gt;=Stimuli!$B$4,A9333&lt;=Stimuli!$C$4),Stimuli!$A$4,"")))</f>
        <v>02 e.l.f. - Power Grip Styling (30.03s)</v>
      </c>
      <c r="I9333" s="6" t="n">
        <f aca="false">(B9333-B9332)/((A9333-A9332)/1000)</f>
        <v>-0.937728937728878</v>
      </c>
      <c r="J9333" s="6" t="n">
        <f aca="false">IF(OR(B9333&lt;Rules!$B$2,B9333&gt;Rules!$B$3,ABS(I9333)&gt;Rules!$B$4,OR(B9334&lt;Rules!$B$2,B9334&gt;Rules!$B$3,ABS(I9334)&gt;Rules!$B$4)),1,0)</f>
        <v>0</v>
      </c>
      <c r="K9333" s="6" t="str">
        <f aca="false">IF(F9333=1,COUNTIF($F$2:F9333,1),"")</f>
        <v/>
      </c>
    </row>
    <row r="9334" customFormat="false" ht="15" hidden="false" customHeight="false" outlineLevel="0" collapsed="false">
      <c r="A9334" s="6" t="n">
        <v>73276.9305</v>
      </c>
      <c r="B9334" s="6" t="n">
        <v>2.03003663003663</v>
      </c>
      <c r="C9334" s="6" t="n">
        <v>77</v>
      </c>
      <c r="D9334" s="6" t="n">
        <v>-1</v>
      </c>
      <c r="E9334" s="6" t="n">
        <v>2.02857142857143</v>
      </c>
      <c r="F9334" s="6" t="n">
        <v>0</v>
      </c>
      <c r="G9334" s="6" t="n">
        <v>0</v>
      </c>
      <c r="H9334" s="6" t="str">
        <f aca="false">IF(AND(A9334&gt;=Stimuli!$B$2,A9334&lt;=Stimuli!$C$2),Stimuli!$A$2,IF(AND(A9334&gt;=Stimuli!$B$3,A9334&lt;=Stimuli!$C$3),Stimuli!$A$3,IF(AND(A9334&gt;=Stimuli!$B$4,A9334&lt;=Stimuli!$C$4),Stimuli!$A$4,"")))</f>
        <v>02 e.l.f. - Power Grip Styling (30.03s)</v>
      </c>
      <c r="I9334" s="6" t="n">
        <f aca="false">(B9334-B9333)/((A9334-A9333)/1000)</f>
        <v>0.937728937728878</v>
      </c>
      <c r="J9334" s="6" t="n">
        <f aca="false">IF(OR(B9334&lt;Rules!$B$2,B9334&gt;Rules!$B$3,ABS(I9334)&gt;Rules!$B$4,OR(B9335&lt;Rules!$B$2,B9335&gt;Rules!$B$3,ABS(I9335)&gt;Rules!$B$4)),1,0)</f>
        <v>0</v>
      </c>
      <c r="K9334" s="6" t="str">
        <f aca="false">IF(F9334=1,COUNTIF($F$2:F9334,1),"")</f>
        <v/>
      </c>
    </row>
    <row r="9335" customFormat="false" ht="15" hidden="false" customHeight="false" outlineLevel="0" collapsed="false">
      <c r="A9335" s="6" t="n">
        <v>73284.743</v>
      </c>
      <c r="B9335" s="6" t="n">
        <v>2.02417582417582</v>
      </c>
      <c r="C9335" s="6" t="n">
        <v>77</v>
      </c>
      <c r="D9335" s="6" t="n">
        <v>-1</v>
      </c>
      <c r="E9335" s="6" t="n">
        <v>2.02857142857143</v>
      </c>
      <c r="F9335" s="6" t="n">
        <v>0</v>
      </c>
      <c r="G9335" s="6" t="n">
        <v>0</v>
      </c>
      <c r="H9335" s="6" t="str">
        <f aca="false">IF(AND(A9335&gt;=Stimuli!$B$2,A9335&lt;=Stimuli!$C$2),Stimuli!$A$2,IF(AND(A9335&gt;=Stimuli!$B$3,A9335&lt;=Stimuli!$C$3),Stimuli!$A$3,IF(AND(A9335&gt;=Stimuli!$B$4,A9335&lt;=Stimuli!$C$4),Stimuli!$A$4,"")))</f>
        <v>02 e.l.f. - Power Grip Styling (30.03s)</v>
      </c>
      <c r="I9335" s="6" t="n">
        <f aca="false">(B9335-B9334)/((A9335-A9334)/1000)</f>
        <v>-0.750183150183034</v>
      </c>
      <c r="J9335" s="6" t="n">
        <f aca="false">IF(OR(B9335&lt;Rules!$B$2,B9335&gt;Rules!$B$3,ABS(I9335)&gt;Rules!$B$4,OR(B9336&lt;Rules!$B$2,B9336&gt;Rules!$B$3,ABS(I9336)&gt;Rules!$B$4)),1,0)</f>
        <v>0</v>
      </c>
      <c r="K9335" s="6" t="str">
        <f aca="false">IF(F9335=1,COUNTIF($F$2:F9335,1),"")</f>
        <v/>
      </c>
    </row>
    <row r="9336" customFormat="false" ht="15" hidden="false" customHeight="false" outlineLevel="0" collapsed="false">
      <c r="A9336" s="6" t="n">
        <v>73292.5555</v>
      </c>
      <c r="B9336" s="6" t="n">
        <v>2.02857142857143</v>
      </c>
      <c r="C9336" s="6" t="n">
        <v>77</v>
      </c>
      <c r="D9336" s="6" t="n">
        <v>-1</v>
      </c>
      <c r="E9336" s="6" t="n">
        <v>2.02857142857143</v>
      </c>
      <c r="F9336" s="6" t="n">
        <v>0</v>
      </c>
      <c r="G9336" s="6" t="n">
        <v>0</v>
      </c>
      <c r="H9336" s="6" t="str">
        <f aca="false">IF(AND(A9336&gt;=Stimuli!$B$2,A9336&lt;=Stimuli!$C$2),Stimuli!$A$2,IF(AND(A9336&gt;=Stimuli!$B$3,A9336&lt;=Stimuli!$C$3),Stimuli!$A$3,IF(AND(A9336&gt;=Stimuli!$B$4,A9336&lt;=Stimuli!$C$4),Stimuli!$A$4,"")))</f>
        <v>02 e.l.f. - Power Grip Styling (30.03s)</v>
      </c>
      <c r="I9336" s="6" t="n">
        <f aca="false">(B9336-B9335)/((A9336-A9335)/1000)</f>
        <v>0.562637362637304</v>
      </c>
      <c r="J9336" s="6" t="n">
        <f aca="false">IF(OR(B9336&lt;Rules!$B$2,B9336&gt;Rules!$B$3,ABS(I9336)&gt;Rules!$B$4,OR(B9337&lt;Rules!$B$2,B9337&gt;Rules!$B$3,ABS(I9337)&gt;Rules!$B$4)),1,0)</f>
        <v>0</v>
      </c>
      <c r="K9336" s="6" t="str">
        <f aca="false">IF(F9336=1,COUNTIF($F$2:F9336,1),"")</f>
        <v/>
      </c>
    </row>
    <row r="9337" customFormat="false" ht="15" hidden="false" customHeight="false" outlineLevel="0" collapsed="false">
      <c r="A9337" s="6" t="n">
        <v>73300.368</v>
      </c>
      <c r="B9337" s="6" t="n">
        <v>2.02417582417582</v>
      </c>
      <c r="C9337" s="6" t="n">
        <v>77</v>
      </c>
      <c r="D9337" s="6" t="n">
        <v>-1</v>
      </c>
      <c r="E9337" s="6" t="n">
        <v>2.02857142857143</v>
      </c>
      <c r="F9337" s="6" t="n">
        <v>0</v>
      </c>
      <c r="G9337" s="6" t="n">
        <v>0</v>
      </c>
      <c r="H9337" s="6" t="str">
        <f aca="false">IF(AND(A9337&gt;=Stimuli!$B$2,A9337&lt;=Stimuli!$C$2),Stimuli!$A$2,IF(AND(A9337&gt;=Stimuli!$B$3,A9337&lt;=Stimuli!$C$3),Stimuli!$A$3,IF(AND(A9337&gt;=Stimuli!$B$4,A9337&lt;=Stimuli!$C$4),Stimuli!$A$4,"")))</f>
        <v>02 e.l.f. - Power Grip Styling (30.03s)</v>
      </c>
      <c r="I9337" s="6" t="n">
        <f aca="false">(B9337-B9336)/((A9337-A9336)/1000)</f>
        <v>-0.562637362637304</v>
      </c>
      <c r="J9337" s="6" t="n">
        <f aca="false">IF(OR(B9337&lt;Rules!$B$2,B9337&gt;Rules!$B$3,ABS(I9337)&gt;Rules!$B$4,OR(B9338&lt;Rules!$B$2,B9338&gt;Rules!$B$3,ABS(I9338)&gt;Rules!$B$4)),1,0)</f>
        <v>0</v>
      </c>
      <c r="K9337" s="6" t="str">
        <f aca="false">IF(F9337=1,COUNTIF($F$2:F9337,1),"")</f>
        <v/>
      </c>
    </row>
    <row r="9338" customFormat="false" ht="15" hidden="false" customHeight="false" outlineLevel="0" collapsed="false">
      <c r="A9338" s="6" t="n">
        <v>73308.1805</v>
      </c>
      <c r="B9338" s="6" t="n">
        <v>2.02710622710623</v>
      </c>
      <c r="C9338" s="6" t="n">
        <v>77</v>
      </c>
      <c r="D9338" s="6" t="n">
        <v>-1</v>
      </c>
      <c r="E9338" s="6" t="n">
        <v>2.02857142857143</v>
      </c>
      <c r="F9338" s="6" t="n">
        <v>0</v>
      </c>
      <c r="G9338" s="6" t="n">
        <v>0</v>
      </c>
      <c r="H9338" s="6" t="str">
        <f aca="false">IF(AND(A9338&gt;=Stimuli!$B$2,A9338&lt;=Stimuli!$C$2),Stimuli!$A$2,IF(AND(A9338&gt;=Stimuli!$B$3,A9338&lt;=Stimuli!$C$3),Stimuli!$A$3,IF(AND(A9338&gt;=Stimuli!$B$4,A9338&lt;=Stimuli!$C$4),Stimuli!$A$4,"")))</f>
        <v>02 e.l.f. - Power Grip Styling (30.03s)</v>
      </c>
      <c r="I9338" s="6" t="n">
        <f aca="false">(B9338-B9337)/((A9338-A9337)/1000)</f>
        <v>0.375091575091574</v>
      </c>
      <c r="J9338" s="6" t="n">
        <f aca="false">IF(OR(B9338&lt;Rules!$B$2,B9338&gt;Rules!$B$3,ABS(I9338)&gt;Rules!$B$4,OR(B9339&lt;Rules!$B$2,B9339&gt;Rules!$B$3,ABS(I9339)&gt;Rules!$B$4)),1,0)</f>
        <v>0</v>
      </c>
      <c r="K9338" s="6" t="str">
        <f aca="false">IF(F9338=1,COUNTIF($F$2:F9338,1),"")</f>
        <v/>
      </c>
    </row>
    <row r="9339" customFormat="false" ht="15" hidden="false" customHeight="false" outlineLevel="0" collapsed="false">
      <c r="A9339" s="6" t="n">
        <v>73315.993</v>
      </c>
      <c r="B9339" s="6" t="n">
        <v>2.02564102564103</v>
      </c>
      <c r="C9339" s="6" t="n">
        <v>77</v>
      </c>
      <c r="D9339" s="6" t="n">
        <v>-1</v>
      </c>
      <c r="E9339" s="6" t="n">
        <v>2.02857142857143</v>
      </c>
      <c r="F9339" s="6" t="n">
        <v>0</v>
      </c>
      <c r="G9339" s="6" t="n">
        <v>0</v>
      </c>
      <c r="H9339" s="6" t="str">
        <f aca="false">IF(AND(A9339&gt;=Stimuli!$B$2,A9339&lt;=Stimuli!$C$2),Stimuli!$A$2,IF(AND(A9339&gt;=Stimuli!$B$3,A9339&lt;=Stimuli!$C$3),Stimuli!$A$3,IF(AND(A9339&gt;=Stimuli!$B$4,A9339&lt;=Stimuli!$C$4),Stimuli!$A$4,"")))</f>
        <v>02 e.l.f. - Power Grip Styling (30.03s)</v>
      </c>
      <c r="I9339" s="6" t="n">
        <f aca="false">(B9339-B9338)/((A9339-A9338)/1000)</f>
        <v>-0.187545787545844</v>
      </c>
      <c r="J9339" s="6" t="n">
        <f aca="false">IF(OR(B9339&lt;Rules!$B$2,B9339&gt;Rules!$B$3,ABS(I9339)&gt;Rules!$B$4,OR(B9340&lt;Rules!$B$2,B9340&gt;Rules!$B$3,ABS(I9340)&gt;Rules!$B$4)),1,0)</f>
        <v>0</v>
      </c>
      <c r="K9339" s="6" t="str">
        <f aca="false">IF(F9339=1,COUNTIF($F$2:F9339,1),"")</f>
        <v/>
      </c>
    </row>
    <row r="9340" customFormat="false" ht="15" hidden="false" customHeight="false" outlineLevel="0" collapsed="false">
      <c r="A9340" s="6" t="n">
        <v>73323.8055</v>
      </c>
      <c r="B9340" s="6" t="n">
        <v>2.02564102564103</v>
      </c>
      <c r="C9340" s="6" t="n">
        <v>77</v>
      </c>
      <c r="D9340" s="6" t="n">
        <v>-1</v>
      </c>
      <c r="E9340" s="6" t="n">
        <v>2.02857142857143</v>
      </c>
      <c r="F9340" s="6" t="n">
        <v>0</v>
      </c>
      <c r="G9340" s="6" t="n">
        <v>0</v>
      </c>
      <c r="H9340" s="6" t="str">
        <f aca="false">IF(AND(A9340&gt;=Stimuli!$B$2,A9340&lt;=Stimuli!$C$2),Stimuli!$A$2,IF(AND(A9340&gt;=Stimuli!$B$3,A9340&lt;=Stimuli!$C$3),Stimuli!$A$3,IF(AND(A9340&gt;=Stimuli!$B$4,A9340&lt;=Stimuli!$C$4),Stimuli!$A$4,"")))</f>
        <v>02 e.l.f. - Power Grip Styling (30.03s)</v>
      </c>
      <c r="I9340" s="6" t="n">
        <f aca="false">(B9340-B9339)/((A9340-A9339)/1000)</f>
        <v>0</v>
      </c>
      <c r="J9340" s="6" t="n">
        <f aca="false">IF(OR(B9340&lt;Rules!$B$2,B9340&gt;Rules!$B$3,ABS(I9340)&gt;Rules!$B$4,OR(B9341&lt;Rules!$B$2,B9341&gt;Rules!$B$3,ABS(I9341)&gt;Rules!$B$4)),1,0)</f>
        <v>0</v>
      </c>
      <c r="K9340" s="6" t="str">
        <f aca="false">IF(F9340=1,COUNTIF($F$2:F9340,1),"")</f>
        <v/>
      </c>
    </row>
    <row r="9341" customFormat="false" ht="15" hidden="false" customHeight="false" outlineLevel="0" collapsed="false">
      <c r="A9341" s="6" t="n">
        <v>73331.618</v>
      </c>
      <c r="B9341" s="6" t="n">
        <v>2.02564102564103</v>
      </c>
      <c r="C9341" s="6" t="n">
        <v>77</v>
      </c>
      <c r="D9341" s="6" t="n">
        <v>-1</v>
      </c>
      <c r="E9341" s="6" t="n">
        <v>2.02857142857143</v>
      </c>
      <c r="F9341" s="6" t="n">
        <v>0</v>
      </c>
      <c r="G9341" s="6" t="n">
        <v>0</v>
      </c>
      <c r="H9341" s="6" t="str">
        <f aca="false">IF(AND(A9341&gt;=Stimuli!$B$2,A9341&lt;=Stimuli!$C$2),Stimuli!$A$2,IF(AND(A9341&gt;=Stimuli!$B$3,A9341&lt;=Stimuli!$C$3),Stimuli!$A$3,IF(AND(A9341&gt;=Stimuli!$B$4,A9341&lt;=Stimuli!$C$4),Stimuli!$A$4,"")))</f>
        <v>02 e.l.f. - Power Grip Styling (30.03s)</v>
      </c>
      <c r="I9341" s="6" t="n">
        <f aca="false">(B9341-B9340)/((A9341-A9340)/1000)</f>
        <v>0</v>
      </c>
      <c r="J9341" s="6" t="n">
        <f aca="false">IF(OR(B9341&lt;Rules!$B$2,B9341&gt;Rules!$B$3,ABS(I9341)&gt;Rules!$B$4,OR(B9342&lt;Rules!$B$2,B9342&gt;Rules!$B$3,ABS(I9342)&gt;Rules!$B$4)),1,0)</f>
        <v>0</v>
      </c>
      <c r="K9341" s="6" t="str">
        <f aca="false">IF(F9341=1,COUNTIF($F$2:F9341,1),"")</f>
        <v/>
      </c>
    </row>
    <row r="9342" customFormat="false" ht="15" hidden="false" customHeight="false" outlineLevel="0" collapsed="false">
      <c r="A9342" s="6" t="n">
        <v>73339.4305</v>
      </c>
      <c r="B9342" s="6" t="n">
        <v>2.02417582417582</v>
      </c>
      <c r="C9342" s="6" t="n">
        <v>77</v>
      </c>
      <c r="D9342" s="6" t="n">
        <v>-1</v>
      </c>
      <c r="E9342" s="6" t="n">
        <v>2.02857142857143</v>
      </c>
      <c r="F9342" s="6" t="n">
        <v>0</v>
      </c>
      <c r="G9342" s="6" t="n">
        <v>0</v>
      </c>
      <c r="H9342" s="6" t="str">
        <f aca="false">IF(AND(A9342&gt;=Stimuli!$B$2,A9342&lt;=Stimuli!$C$2),Stimuli!$A$2,IF(AND(A9342&gt;=Stimuli!$B$3,A9342&lt;=Stimuli!$C$3),Stimuli!$A$3,IF(AND(A9342&gt;=Stimuli!$B$4,A9342&lt;=Stimuli!$C$4),Stimuli!$A$4,"")))</f>
        <v>02 e.l.f. - Power Grip Styling (30.03s)</v>
      </c>
      <c r="I9342" s="6" t="n">
        <f aca="false">(B9342-B9341)/((A9342-A9341)/1000)</f>
        <v>-0.18754578754573</v>
      </c>
      <c r="J9342" s="6" t="n">
        <f aca="false">IF(OR(B9342&lt;Rules!$B$2,B9342&gt;Rules!$B$3,ABS(I9342)&gt;Rules!$B$4,OR(B9343&lt;Rules!$B$2,B9343&gt;Rules!$B$3,ABS(I9343)&gt;Rules!$B$4)),1,0)</f>
        <v>0</v>
      </c>
      <c r="K9342" s="6" t="str">
        <f aca="false">IF(F9342=1,COUNTIF($F$2:F9342,1),"")</f>
        <v/>
      </c>
    </row>
    <row r="9343" customFormat="false" ht="15" hidden="false" customHeight="false" outlineLevel="0" collapsed="false">
      <c r="A9343" s="6" t="n">
        <v>73347.243</v>
      </c>
      <c r="B9343" s="6" t="n">
        <v>2.02710622710623</v>
      </c>
      <c r="C9343" s="6" t="n">
        <v>77</v>
      </c>
      <c r="D9343" s="6" t="n">
        <v>-1</v>
      </c>
      <c r="E9343" s="6" t="n">
        <v>2.02857142857143</v>
      </c>
      <c r="F9343" s="6" t="n">
        <v>0</v>
      </c>
      <c r="G9343" s="6" t="n">
        <v>0</v>
      </c>
      <c r="H9343" s="6" t="str">
        <f aca="false">IF(AND(A9343&gt;=Stimuli!$B$2,A9343&lt;=Stimuli!$C$2),Stimuli!$A$2,IF(AND(A9343&gt;=Stimuli!$B$3,A9343&lt;=Stimuli!$C$3),Stimuli!$A$3,IF(AND(A9343&gt;=Stimuli!$B$4,A9343&lt;=Stimuli!$C$4),Stimuli!$A$4,"")))</f>
        <v>02 e.l.f. - Power Grip Styling (30.03s)</v>
      </c>
      <c r="I9343" s="6" t="n">
        <f aca="false">(B9343-B9342)/((A9343-A9342)/1000)</f>
        <v>0.375091575091574</v>
      </c>
      <c r="J9343" s="6" t="n">
        <f aca="false">IF(OR(B9343&lt;Rules!$B$2,B9343&gt;Rules!$B$3,ABS(I9343)&gt;Rules!$B$4,OR(B9344&lt;Rules!$B$2,B9344&gt;Rules!$B$3,ABS(I9344)&gt;Rules!$B$4)),1,0)</f>
        <v>0</v>
      </c>
      <c r="K9343" s="6" t="str">
        <f aca="false">IF(F9343=1,COUNTIF($F$2:F9343,1),"")</f>
        <v/>
      </c>
    </row>
    <row r="9344" customFormat="false" ht="15" hidden="false" customHeight="false" outlineLevel="0" collapsed="false">
      <c r="A9344" s="6" t="n">
        <v>73355.0555</v>
      </c>
      <c r="B9344" s="6" t="n">
        <v>2.02271062271062</v>
      </c>
      <c r="C9344" s="6" t="n">
        <v>77</v>
      </c>
      <c r="D9344" s="6" t="n">
        <v>-1</v>
      </c>
      <c r="E9344" s="6" t="n">
        <v>2.02857142857143</v>
      </c>
      <c r="F9344" s="6" t="n">
        <v>0</v>
      </c>
      <c r="G9344" s="6" t="n">
        <v>0</v>
      </c>
      <c r="H9344" s="6" t="str">
        <f aca="false">IF(AND(A9344&gt;=Stimuli!$B$2,A9344&lt;=Stimuli!$C$2),Stimuli!$A$2,IF(AND(A9344&gt;=Stimuli!$B$3,A9344&lt;=Stimuli!$C$3),Stimuli!$A$3,IF(AND(A9344&gt;=Stimuli!$B$4,A9344&lt;=Stimuli!$C$4),Stimuli!$A$4,"")))</f>
        <v>02 e.l.f. - Power Grip Styling (30.03s)</v>
      </c>
      <c r="I9344" s="6" t="n">
        <f aca="false">(B9344-B9343)/((A9344-A9343)/1000)</f>
        <v>-0.562637362637418</v>
      </c>
      <c r="J9344" s="6" t="n">
        <f aca="false">IF(OR(B9344&lt;Rules!$B$2,B9344&gt;Rules!$B$3,ABS(I9344)&gt;Rules!$B$4,OR(B9345&lt;Rules!$B$2,B9345&gt;Rules!$B$3,ABS(I9345)&gt;Rules!$B$4)),1,0)</f>
        <v>0</v>
      </c>
      <c r="K9344" s="6" t="str">
        <f aca="false">IF(F9344=1,COUNTIF($F$2:F9344,1),"")</f>
        <v/>
      </c>
    </row>
    <row r="9345" customFormat="false" ht="15" hidden="false" customHeight="false" outlineLevel="0" collapsed="false">
      <c r="A9345" s="6" t="n">
        <v>73362.868</v>
      </c>
      <c r="B9345" s="6" t="n">
        <v>2.02857142857143</v>
      </c>
      <c r="C9345" s="6" t="n">
        <v>77</v>
      </c>
      <c r="D9345" s="6" t="n">
        <v>-1</v>
      </c>
      <c r="E9345" s="6" t="n">
        <v>2.02857142857143</v>
      </c>
      <c r="F9345" s="6" t="n">
        <v>0</v>
      </c>
      <c r="G9345" s="6" t="n">
        <v>0</v>
      </c>
      <c r="H9345" s="6" t="str">
        <f aca="false">IF(AND(A9345&gt;=Stimuli!$B$2,A9345&lt;=Stimuli!$C$2),Stimuli!$A$2,IF(AND(A9345&gt;=Stimuli!$B$3,A9345&lt;=Stimuli!$C$3),Stimuli!$A$3,IF(AND(A9345&gt;=Stimuli!$B$4,A9345&lt;=Stimuli!$C$4),Stimuli!$A$4,"")))</f>
        <v>02 e.l.f. - Power Grip Styling (30.03s)</v>
      </c>
      <c r="I9345" s="6" t="n">
        <f aca="false">(B9345-B9344)/((A9345-A9344)/1000)</f>
        <v>0.750183150183148</v>
      </c>
      <c r="J9345" s="6" t="n">
        <f aca="false">IF(OR(B9345&lt;Rules!$B$2,B9345&gt;Rules!$B$3,ABS(I9345)&gt;Rules!$B$4,OR(B9346&lt;Rules!$B$2,B9346&gt;Rules!$B$3,ABS(I9346)&gt;Rules!$B$4)),1,0)</f>
        <v>0</v>
      </c>
      <c r="K9345" s="6" t="str">
        <f aca="false">IF(F9345=1,COUNTIF($F$2:F9345,1),"")</f>
        <v/>
      </c>
    </row>
    <row r="9346" customFormat="false" ht="15" hidden="false" customHeight="false" outlineLevel="0" collapsed="false">
      <c r="A9346" s="6" t="n">
        <v>73370.6805</v>
      </c>
      <c r="B9346" s="6" t="n">
        <v>2.02271062271062</v>
      </c>
      <c r="C9346" s="6" t="n">
        <v>77</v>
      </c>
      <c r="D9346" s="6" t="n">
        <v>-1</v>
      </c>
      <c r="E9346" s="6" t="n">
        <v>2.02857142857143</v>
      </c>
      <c r="F9346" s="6" t="n">
        <v>0</v>
      </c>
      <c r="G9346" s="6" t="n">
        <v>0</v>
      </c>
      <c r="H9346" s="6" t="str">
        <f aca="false">IF(AND(A9346&gt;=Stimuli!$B$2,A9346&lt;=Stimuli!$C$2),Stimuli!$A$2,IF(AND(A9346&gt;=Stimuli!$B$3,A9346&lt;=Stimuli!$C$3),Stimuli!$A$3,IF(AND(A9346&gt;=Stimuli!$B$4,A9346&lt;=Stimuli!$C$4),Stimuli!$A$4,"")))</f>
        <v>02 e.l.f. - Power Grip Styling (30.03s)</v>
      </c>
      <c r="I9346" s="6" t="n">
        <f aca="false">(B9346-B9345)/((A9346-A9345)/1000)</f>
        <v>-0.750183150183148</v>
      </c>
      <c r="J9346" s="6" t="n">
        <f aca="false">IF(OR(B9346&lt;Rules!$B$2,B9346&gt;Rules!$B$3,ABS(I9346)&gt;Rules!$B$4,OR(B9347&lt;Rules!$B$2,B9347&gt;Rules!$B$3,ABS(I9347)&gt;Rules!$B$4)),1,0)</f>
        <v>0</v>
      </c>
      <c r="K9346" s="6" t="str">
        <f aca="false">IF(F9346=1,COUNTIF($F$2:F9346,1),"")</f>
        <v/>
      </c>
    </row>
    <row r="9347" customFormat="false" ht="15" hidden="false" customHeight="false" outlineLevel="0" collapsed="false">
      <c r="A9347" s="6" t="n">
        <v>73378.493</v>
      </c>
      <c r="B9347" s="6" t="n">
        <v>2.02857142857143</v>
      </c>
      <c r="C9347" s="6" t="n">
        <v>77</v>
      </c>
      <c r="D9347" s="6" t="n">
        <v>-1</v>
      </c>
      <c r="E9347" s="6" t="n">
        <v>2.02857142857143</v>
      </c>
      <c r="F9347" s="6" t="n">
        <v>0</v>
      </c>
      <c r="G9347" s="6" t="n">
        <v>0</v>
      </c>
      <c r="H9347" s="6" t="str">
        <f aca="false">IF(AND(A9347&gt;=Stimuli!$B$2,A9347&lt;=Stimuli!$C$2),Stimuli!$A$2,IF(AND(A9347&gt;=Stimuli!$B$3,A9347&lt;=Stimuli!$C$3),Stimuli!$A$3,IF(AND(A9347&gt;=Stimuli!$B$4,A9347&lt;=Stimuli!$C$4),Stimuli!$A$4,"")))</f>
        <v>02 e.l.f. - Power Grip Styling (30.03s)</v>
      </c>
      <c r="I9347" s="6" t="n">
        <f aca="false">(B9347-B9346)/((A9347-A9346)/1000)</f>
        <v>0.750183150183148</v>
      </c>
      <c r="J9347" s="6" t="n">
        <f aca="false">IF(OR(B9347&lt;Rules!$B$2,B9347&gt;Rules!$B$3,ABS(I9347)&gt;Rules!$B$4,OR(B9348&lt;Rules!$B$2,B9348&gt;Rules!$B$3,ABS(I9348)&gt;Rules!$B$4)),1,0)</f>
        <v>0</v>
      </c>
      <c r="K9347" s="6" t="str">
        <f aca="false">IF(F9347=1,COUNTIF($F$2:F9347,1),"")</f>
        <v/>
      </c>
    </row>
    <row r="9348" customFormat="false" ht="15" hidden="false" customHeight="false" outlineLevel="0" collapsed="false">
      <c r="A9348" s="6" t="n">
        <v>73386.3055</v>
      </c>
      <c r="B9348" s="6" t="n">
        <v>2.02271062271062</v>
      </c>
      <c r="C9348" s="6" t="n">
        <v>77</v>
      </c>
      <c r="D9348" s="6" t="n">
        <v>773.4375</v>
      </c>
      <c r="E9348" s="6" t="n">
        <v>2.02857142857143</v>
      </c>
      <c r="F9348" s="6" t="n">
        <v>0</v>
      </c>
      <c r="G9348" s="6" t="n">
        <v>0</v>
      </c>
      <c r="H9348" s="6" t="str">
        <f aca="false">IF(AND(A9348&gt;=Stimuli!$B$2,A9348&lt;=Stimuli!$C$2),Stimuli!$A$2,IF(AND(A9348&gt;=Stimuli!$B$3,A9348&lt;=Stimuli!$C$3),Stimuli!$A$3,IF(AND(A9348&gt;=Stimuli!$B$4,A9348&lt;=Stimuli!$C$4),Stimuli!$A$4,"")))</f>
        <v>02 e.l.f. - Power Grip Styling (30.03s)</v>
      </c>
      <c r="I9348" s="6" t="n">
        <f aca="false">(B9348-B9347)/((A9348-A9347)/1000)</f>
        <v>-0.750183150183148</v>
      </c>
      <c r="J9348" s="6" t="n">
        <f aca="false">IF(OR(B9348&lt;Rules!$B$2,B9348&gt;Rules!$B$3,ABS(I9348)&gt;Rules!$B$4,OR(B9349&lt;Rules!$B$2,B9349&gt;Rules!$B$3,ABS(I9349)&gt;Rules!$B$4)),1,0)</f>
        <v>0</v>
      </c>
      <c r="K9348" s="6" t="str">
        <f aca="false">IF(F9348=1,COUNTIF($F$2:F9348,1),"")</f>
        <v/>
      </c>
    </row>
    <row r="9349" customFormat="false" ht="15" hidden="false" customHeight="false" outlineLevel="0" collapsed="false">
      <c r="A9349" s="6" t="n">
        <v>73394.118</v>
      </c>
      <c r="B9349" s="6" t="n">
        <v>2.02857142857143</v>
      </c>
      <c r="C9349" s="6" t="n">
        <v>77</v>
      </c>
      <c r="D9349" s="6" t="n">
        <v>-1</v>
      </c>
      <c r="E9349" s="6" t="n">
        <v>2.02857142857143</v>
      </c>
      <c r="F9349" s="6" t="n">
        <v>0</v>
      </c>
      <c r="G9349" s="6" t="n">
        <v>0</v>
      </c>
      <c r="H9349" s="6" t="str">
        <f aca="false">IF(AND(A9349&gt;=Stimuli!$B$2,A9349&lt;=Stimuli!$C$2),Stimuli!$A$2,IF(AND(A9349&gt;=Stimuli!$B$3,A9349&lt;=Stimuli!$C$3),Stimuli!$A$3,IF(AND(A9349&gt;=Stimuli!$B$4,A9349&lt;=Stimuli!$C$4),Stimuli!$A$4,"")))</f>
        <v>02 e.l.f. - Power Grip Styling (30.03s)</v>
      </c>
      <c r="I9349" s="6" t="n">
        <f aca="false">(B9349-B9348)/((A9349-A9348)/1000)</f>
        <v>0.750183150183148</v>
      </c>
      <c r="J9349" s="6" t="n">
        <f aca="false">IF(OR(B9349&lt;Rules!$B$2,B9349&gt;Rules!$B$3,ABS(I9349)&gt;Rules!$B$4,OR(B9350&lt;Rules!$B$2,B9350&gt;Rules!$B$3,ABS(I9350)&gt;Rules!$B$4)),1,0)</f>
        <v>0</v>
      </c>
      <c r="K9349" s="6" t="str">
        <f aca="false">IF(F9349=1,COUNTIF($F$2:F9349,1),"")</f>
        <v/>
      </c>
    </row>
    <row r="9350" customFormat="false" ht="15" hidden="false" customHeight="false" outlineLevel="0" collapsed="false">
      <c r="A9350" s="6" t="n">
        <v>73401.9305</v>
      </c>
      <c r="B9350" s="6" t="n">
        <v>2.02271062271062</v>
      </c>
      <c r="C9350" s="6" t="n">
        <v>77</v>
      </c>
      <c r="D9350" s="6" t="n">
        <v>-1</v>
      </c>
      <c r="E9350" s="6" t="n">
        <v>2.02857142857143</v>
      </c>
      <c r="F9350" s="6" t="n">
        <v>0</v>
      </c>
      <c r="G9350" s="6" t="n">
        <v>0</v>
      </c>
      <c r="H9350" s="6" t="str">
        <f aca="false">IF(AND(A9350&gt;=Stimuli!$B$2,A9350&lt;=Stimuli!$C$2),Stimuli!$A$2,IF(AND(A9350&gt;=Stimuli!$B$3,A9350&lt;=Stimuli!$C$3),Stimuli!$A$3,IF(AND(A9350&gt;=Stimuli!$B$4,A9350&lt;=Stimuli!$C$4),Stimuli!$A$4,"")))</f>
        <v>02 e.l.f. - Power Grip Styling (30.03s)</v>
      </c>
      <c r="I9350" s="6" t="n">
        <f aca="false">(B9350-B9349)/((A9350-A9349)/1000)</f>
        <v>-0.750183150183148</v>
      </c>
      <c r="J9350" s="6" t="n">
        <f aca="false">IF(OR(B9350&lt;Rules!$B$2,B9350&gt;Rules!$B$3,ABS(I9350)&gt;Rules!$B$4,OR(B9351&lt;Rules!$B$2,B9351&gt;Rules!$B$3,ABS(I9351)&gt;Rules!$B$4)),1,0)</f>
        <v>0</v>
      </c>
      <c r="K9350" s="6" t="str">
        <f aca="false">IF(F9350=1,COUNTIF($F$2:F9350,1),"")</f>
        <v/>
      </c>
    </row>
    <row r="9351" customFormat="false" ht="15" hidden="false" customHeight="false" outlineLevel="0" collapsed="false">
      <c r="A9351" s="6" t="n">
        <v>73409.743</v>
      </c>
      <c r="B9351" s="6" t="n">
        <v>2.02857142857143</v>
      </c>
      <c r="C9351" s="6" t="n">
        <v>77</v>
      </c>
      <c r="D9351" s="6" t="n">
        <v>-1</v>
      </c>
      <c r="E9351" s="6" t="n">
        <v>2.02857142857143</v>
      </c>
      <c r="F9351" s="6" t="n">
        <v>0</v>
      </c>
      <c r="G9351" s="6" t="n">
        <v>0</v>
      </c>
      <c r="H9351" s="6" t="str">
        <f aca="false">IF(AND(A9351&gt;=Stimuli!$B$2,A9351&lt;=Stimuli!$C$2),Stimuli!$A$2,IF(AND(A9351&gt;=Stimuli!$B$3,A9351&lt;=Stimuli!$C$3),Stimuli!$A$3,IF(AND(A9351&gt;=Stimuli!$B$4,A9351&lt;=Stimuli!$C$4),Stimuli!$A$4,"")))</f>
        <v>02 e.l.f. - Power Grip Styling (30.03s)</v>
      </c>
      <c r="I9351" s="6" t="n">
        <f aca="false">(B9351-B9350)/((A9351-A9350)/1000)</f>
        <v>0.750183150183148</v>
      </c>
      <c r="J9351" s="6" t="n">
        <f aca="false">IF(OR(B9351&lt;Rules!$B$2,B9351&gt;Rules!$B$3,ABS(I9351)&gt;Rules!$B$4,OR(B9352&lt;Rules!$B$2,B9352&gt;Rules!$B$3,ABS(I9352)&gt;Rules!$B$4)),1,0)</f>
        <v>0</v>
      </c>
      <c r="K9351" s="6" t="str">
        <f aca="false">IF(F9351=1,COUNTIF($F$2:F9351,1),"")</f>
        <v/>
      </c>
    </row>
    <row r="9352" customFormat="false" ht="15" hidden="false" customHeight="false" outlineLevel="0" collapsed="false">
      <c r="A9352" s="6" t="n">
        <v>73417.5555</v>
      </c>
      <c r="B9352" s="6" t="n">
        <v>2.02271062271062</v>
      </c>
      <c r="C9352" s="6" t="n">
        <v>77</v>
      </c>
      <c r="D9352" s="6" t="n">
        <v>-1</v>
      </c>
      <c r="E9352" s="6" t="n">
        <v>2.02857142857143</v>
      </c>
      <c r="F9352" s="6" t="n">
        <v>0</v>
      </c>
      <c r="G9352" s="6" t="n">
        <v>0</v>
      </c>
      <c r="H9352" s="6" t="str">
        <f aca="false">IF(AND(A9352&gt;=Stimuli!$B$2,A9352&lt;=Stimuli!$C$2),Stimuli!$A$2,IF(AND(A9352&gt;=Stimuli!$B$3,A9352&lt;=Stimuli!$C$3),Stimuli!$A$3,IF(AND(A9352&gt;=Stimuli!$B$4,A9352&lt;=Stimuli!$C$4),Stimuli!$A$4,"")))</f>
        <v>02 e.l.f. - Power Grip Styling (30.03s)</v>
      </c>
      <c r="I9352" s="6" t="n">
        <f aca="false">(B9352-B9351)/((A9352-A9351)/1000)</f>
        <v>-0.750183150183148</v>
      </c>
      <c r="J9352" s="6" t="n">
        <f aca="false">IF(OR(B9352&lt;Rules!$B$2,B9352&gt;Rules!$B$3,ABS(I9352)&gt;Rules!$B$4,OR(B9353&lt;Rules!$B$2,B9353&gt;Rules!$B$3,ABS(I9353)&gt;Rules!$B$4)),1,0)</f>
        <v>0</v>
      </c>
      <c r="K9352" s="6" t="str">
        <f aca="false">IF(F9352=1,COUNTIF($F$2:F9352,1),"")</f>
        <v/>
      </c>
    </row>
    <row r="9353" customFormat="false" ht="15" hidden="false" customHeight="false" outlineLevel="0" collapsed="false">
      <c r="A9353" s="6" t="n">
        <v>73425.368</v>
      </c>
      <c r="B9353" s="6" t="n">
        <v>2.02857142857143</v>
      </c>
      <c r="C9353" s="6" t="n">
        <v>77</v>
      </c>
      <c r="D9353" s="6" t="n">
        <v>-1</v>
      </c>
      <c r="E9353" s="6" t="n">
        <v>2.02857142857143</v>
      </c>
      <c r="F9353" s="6" t="n">
        <v>0</v>
      </c>
      <c r="G9353" s="6" t="n">
        <v>0</v>
      </c>
      <c r="H9353" s="6" t="str">
        <f aca="false">IF(AND(A9353&gt;=Stimuli!$B$2,A9353&lt;=Stimuli!$C$2),Stimuli!$A$2,IF(AND(A9353&gt;=Stimuli!$B$3,A9353&lt;=Stimuli!$C$3),Stimuli!$A$3,IF(AND(A9353&gt;=Stimuli!$B$4,A9353&lt;=Stimuli!$C$4),Stimuli!$A$4,"")))</f>
        <v>02 e.l.f. - Power Grip Styling (30.03s)</v>
      </c>
      <c r="I9353" s="6" t="n">
        <f aca="false">(B9353-B9352)/((A9353-A9352)/1000)</f>
        <v>0.750183150183148</v>
      </c>
      <c r="J9353" s="6" t="n">
        <f aca="false">IF(OR(B9353&lt;Rules!$B$2,B9353&gt;Rules!$B$3,ABS(I9353)&gt;Rules!$B$4,OR(B9354&lt;Rules!$B$2,B9354&gt;Rules!$B$3,ABS(I9354)&gt;Rules!$B$4)),1,0)</f>
        <v>0</v>
      </c>
      <c r="K9353" s="6" t="str">
        <f aca="false">IF(F9353=1,COUNTIF($F$2:F9353,1),"")</f>
        <v/>
      </c>
    </row>
    <row r="9354" customFormat="false" ht="15" hidden="false" customHeight="false" outlineLevel="0" collapsed="false">
      <c r="A9354" s="6" t="n">
        <v>73433.1805</v>
      </c>
      <c r="B9354" s="6" t="n">
        <v>2.02417582417582</v>
      </c>
      <c r="C9354" s="6" t="n">
        <v>77</v>
      </c>
      <c r="D9354" s="6" t="n">
        <v>-1</v>
      </c>
      <c r="E9354" s="6" t="n">
        <v>2.02857142857143</v>
      </c>
      <c r="F9354" s="6" t="n">
        <v>0</v>
      </c>
      <c r="G9354" s="6" t="n">
        <v>0</v>
      </c>
      <c r="H9354" s="6" t="str">
        <f aca="false">IF(AND(A9354&gt;=Stimuli!$B$2,A9354&lt;=Stimuli!$C$2),Stimuli!$A$2,IF(AND(A9354&gt;=Stimuli!$B$3,A9354&lt;=Stimuli!$C$3),Stimuli!$A$3,IF(AND(A9354&gt;=Stimuli!$B$4,A9354&lt;=Stimuli!$C$4),Stimuli!$A$4,"")))</f>
        <v>02 e.l.f. - Power Grip Styling (30.03s)</v>
      </c>
      <c r="I9354" s="6" t="n">
        <f aca="false">(B9354-B9353)/((A9354-A9353)/1000)</f>
        <v>-0.562637362637304</v>
      </c>
      <c r="J9354" s="6" t="n">
        <f aca="false">IF(OR(B9354&lt;Rules!$B$2,B9354&gt;Rules!$B$3,ABS(I9354)&gt;Rules!$B$4,OR(B9355&lt;Rules!$B$2,B9355&gt;Rules!$B$3,ABS(I9355)&gt;Rules!$B$4)),1,0)</f>
        <v>0</v>
      </c>
      <c r="K9354" s="6" t="str">
        <f aca="false">IF(F9354=1,COUNTIF($F$2:F9354,1),"")</f>
        <v/>
      </c>
    </row>
    <row r="9355" customFormat="false" ht="15" hidden="false" customHeight="false" outlineLevel="0" collapsed="false">
      <c r="A9355" s="6" t="n">
        <v>73440.993</v>
      </c>
      <c r="B9355" s="6" t="n">
        <v>2.02710622710623</v>
      </c>
      <c r="C9355" s="6" t="n">
        <v>77</v>
      </c>
      <c r="D9355" s="6" t="n">
        <v>-1</v>
      </c>
      <c r="E9355" s="6" t="n">
        <v>2.02857142857143</v>
      </c>
      <c r="F9355" s="6" t="n">
        <v>0</v>
      </c>
      <c r="G9355" s="6" t="n">
        <v>0</v>
      </c>
      <c r="H9355" s="6" t="str">
        <f aca="false">IF(AND(A9355&gt;=Stimuli!$B$2,A9355&lt;=Stimuli!$C$2),Stimuli!$A$2,IF(AND(A9355&gt;=Stimuli!$B$3,A9355&lt;=Stimuli!$C$3),Stimuli!$A$3,IF(AND(A9355&gt;=Stimuli!$B$4,A9355&lt;=Stimuli!$C$4),Stimuli!$A$4,"")))</f>
        <v>02 e.l.f. - Power Grip Styling (30.03s)</v>
      </c>
      <c r="I9355" s="6" t="n">
        <f aca="false">(B9355-B9354)/((A9355-A9354)/1000)</f>
        <v>0.375091575091574</v>
      </c>
      <c r="J9355" s="6" t="n">
        <f aca="false">IF(OR(B9355&lt;Rules!$B$2,B9355&gt;Rules!$B$3,ABS(I9355)&gt;Rules!$B$4,OR(B9356&lt;Rules!$B$2,B9356&gt;Rules!$B$3,ABS(I9356)&gt;Rules!$B$4)),1,0)</f>
        <v>0</v>
      </c>
      <c r="K9355" s="6" t="str">
        <f aca="false">IF(F9355=1,COUNTIF($F$2:F9355,1),"")</f>
        <v/>
      </c>
    </row>
    <row r="9356" customFormat="false" ht="15" hidden="false" customHeight="false" outlineLevel="0" collapsed="false">
      <c r="A9356" s="6" t="n">
        <v>73448.8055</v>
      </c>
      <c r="B9356" s="6" t="n">
        <v>2.02417582417582</v>
      </c>
      <c r="C9356" s="6" t="n">
        <v>77</v>
      </c>
      <c r="D9356" s="6" t="n">
        <v>-1</v>
      </c>
      <c r="E9356" s="6" t="n">
        <v>2.02857142857143</v>
      </c>
      <c r="F9356" s="6" t="n">
        <v>0</v>
      </c>
      <c r="G9356" s="6" t="n">
        <v>0</v>
      </c>
      <c r="H9356" s="6" t="str">
        <f aca="false">IF(AND(A9356&gt;=Stimuli!$B$2,A9356&lt;=Stimuli!$C$2),Stimuli!$A$2,IF(AND(A9356&gt;=Stimuli!$B$3,A9356&lt;=Stimuli!$C$3),Stimuli!$A$3,IF(AND(A9356&gt;=Stimuli!$B$4,A9356&lt;=Stimuli!$C$4),Stimuli!$A$4,"")))</f>
        <v>02 e.l.f. - Power Grip Styling (30.03s)</v>
      </c>
      <c r="I9356" s="6" t="n">
        <f aca="false">(B9356-B9355)/((A9356-A9355)/1000)</f>
        <v>-0.375091575091574</v>
      </c>
      <c r="J9356" s="6" t="n">
        <f aca="false">IF(OR(B9356&lt;Rules!$B$2,B9356&gt;Rules!$B$3,ABS(I9356)&gt;Rules!$B$4,OR(B9357&lt;Rules!$B$2,B9357&gt;Rules!$B$3,ABS(I9357)&gt;Rules!$B$4)),1,0)</f>
        <v>0</v>
      </c>
      <c r="K9356" s="6" t="str">
        <f aca="false">IF(F9356=1,COUNTIF($F$2:F9356,1),"")</f>
        <v/>
      </c>
    </row>
    <row r="9357" customFormat="false" ht="15" hidden="false" customHeight="false" outlineLevel="0" collapsed="false">
      <c r="A9357" s="6" t="n">
        <v>73456.618</v>
      </c>
      <c r="B9357" s="6" t="n">
        <v>2.02417582417582</v>
      </c>
      <c r="C9357" s="6" t="n">
        <v>77</v>
      </c>
      <c r="D9357" s="6" t="n">
        <v>-1</v>
      </c>
      <c r="E9357" s="6" t="n">
        <v>2.02857142857143</v>
      </c>
      <c r="F9357" s="6" t="n">
        <v>0</v>
      </c>
      <c r="G9357" s="6" t="n">
        <v>0</v>
      </c>
      <c r="H9357" s="6" t="str">
        <f aca="false">IF(AND(A9357&gt;=Stimuli!$B$2,A9357&lt;=Stimuli!$C$2),Stimuli!$A$2,IF(AND(A9357&gt;=Stimuli!$B$3,A9357&lt;=Stimuli!$C$3),Stimuli!$A$3,IF(AND(A9357&gt;=Stimuli!$B$4,A9357&lt;=Stimuli!$C$4),Stimuli!$A$4,"")))</f>
        <v>02 e.l.f. - Power Grip Styling (30.03s)</v>
      </c>
      <c r="I9357" s="6" t="n">
        <f aca="false">(B9357-B9356)/((A9357-A9356)/1000)</f>
        <v>0</v>
      </c>
      <c r="J9357" s="6" t="n">
        <f aca="false">IF(OR(B9357&lt;Rules!$B$2,B9357&gt;Rules!$B$3,ABS(I9357)&gt;Rules!$B$4,OR(B9358&lt;Rules!$B$2,B9358&gt;Rules!$B$3,ABS(I9358)&gt;Rules!$B$4)),1,0)</f>
        <v>0</v>
      </c>
      <c r="K9357" s="6" t="str">
        <f aca="false">IF(F9357=1,COUNTIF($F$2:F9357,1),"")</f>
        <v/>
      </c>
    </row>
    <row r="9358" customFormat="false" ht="15" hidden="false" customHeight="false" outlineLevel="0" collapsed="false">
      <c r="A9358" s="6" t="n">
        <v>73464.4305</v>
      </c>
      <c r="B9358" s="6" t="n">
        <v>2.02564102564103</v>
      </c>
      <c r="C9358" s="6" t="n">
        <v>77</v>
      </c>
      <c r="D9358" s="6" t="n">
        <v>-1</v>
      </c>
      <c r="E9358" s="6" t="n">
        <v>2.02857142857143</v>
      </c>
      <c r="F9358" s="6" t="n">
        <v>0</v>
      </c>
      <c r="G9358" s="6" t="n">
        <v>0</v>
      </c>
      <c r="H9358" s="6" t="str">
        <f aca="false">IF(AND(A9358&gt;=Stimuli!$B$2,A9358&lt;=Stimuli!$C$2),Stimuli!$A$2,IF(AND(A9358&gt;=Stimuli!$B$3,A9358&lt;=Stimuli!$C$3),Stimuli!$A$3,IF(AND(A9358&gt;=Stimuli!$B$4,A9358&lt;=Stimuli!$C$4),Stimuli!$A$4,"")))</f>
        <v>02 e.l.f. - Power Grip Styling (30.03s)</v>
      </c>
      <c r="I9358" s="6" t="n">
        <f aca="false">(B9358-B9357)/((A9358-A9357)/1000)</f>
        <v>0.18754578754573</v>
      </c>
      <c r="J9358" s="6" t="n">
        <f aca="false">IF(OR(B9358&lt;Rules!$B$2,B9358&gt;Rules!$B$3,ABS(I9358)&gt;Rules!$B$4,OR(B9359&lt;Rules!$B$2,B9359&gt;Rules!$B$3,ABS(I9359)&gt;Rules!$B$4)),1,0)</f>
        <v>0</v>
      </c>
      <c r="K9358" s="6" t="str">
        <f aca="false">IF(F9358=1,COUNTIF($F$2:F9358,1),"")</f>
        <v/>
      </c>
    </row>
    <row r="9359" customFormat="false" ht="15" hidden="false" customHeight="false" outlineLevel="0" collapsed="false">
      <c r="A9359" s="6" t="n">
        <v>73472.243</v>
      </c>
      <c r="B9359" s="6" t="n">
        <v>2.02271062271062</v>
      </c>
      <c r="C9359" s="6" t="n">
        <v>77</v>
      </c>
      <c r="D9359" s="6" t="n">
        <v>-1</v>
      </c>
      <c r="E9359" s="6" t="n">
        <v>2.02857142857143</v>
      </c>
      <c r="F9359" s="6" t="n">
        <v>0</v>
      </c>
      <c r="G9359" s="6" t="n">
        <v>0</v>
      </c>
      <c r="H9359" s="6" t="str">
        <f aca="false">IF(AND(A9359&gt;=Stimuli!$B$2,A9359&lt;=Stimuli!$C$2),Stimuli!$A$2,IF(AND(A9359&gt;=Stimuli!$B$3,A9359&lt;=Stimuli!$C$3),Stimuli!$A$3,IF(AND(A9359&gt;=Stimuli!$B$4,A9359&lt;=Stimuli!$C$4),Stimuli!$A$4,"")))</f>
        <v>02 e.l.f. - Power Grip Styling (30.03s)</v>
      </c>
      <c r="I9359" s="6" t="n">
        <f aca="false">(B9359-B9358)/((A9359-A9358)/1000)</f>
        <v>-0.375091575091574</v>
      </c>
      <c r="J9359" s="6" t="n">
        <f aca="false">IF(OR(B9359&lt;Rules!$B$2,B9359&gt;Rules!$B$3,ABS(I9359)&gt;Rules!$B$4,OR(B9360&lt;Rules!$B$2,B9360&gt;Rules!$B$3,ABS(I9360)&gt;Rules!$B$4)),1,0)</f>
        <v>0</v>
      </c>
      <c r="K9359" s="6" t="str">
        <f aca="false">IF(F9359=1,COUNTIF($F$2:F9359,1),"")</f>
        <v/>
      </c>
    </row>
    <row r="9360" customFormat="false" ht="15" hidden="false" customHeight="false" outlineLevel="0" collapsed="false">
      <c r="A9360" s="6" t="n">
        <v>73480.0555</v>
      </c>
      <c r="B9360" s="6" t="n">
        <v>2.02710622710623</v>
      </c>
      <c r="C9360" s="6" t="n">
        <v>77</v>
      </c>
      <c r="D9360" s="6" t="n">
        <v>-1</v>
      </c>
      <c r="E9360" s="6" t="n">
        <v>2.02857142857143</v>
      </c>
      <c r="F9360" s="6" t="n">
        <v>0</v>
      </c>
      <c r="G9360" s="6" t="n">
        <v>0</v>
      </c>
      <c r="H9360" s="6" t="str">
        <f aca="false">IF(AND(A9360&gt;=Stimuli!$B$2,A9360&lt;=Stimuli!$C$2),Stimuli!$A$2,IF(AND(A9360&gt;=Stimuli!$B$3,A9360&lt;=Stimuli!$C$3),Stimuli!$A$3,IF(AND(A9360&gt;=Stimuli!$B$4,A9360&lt;=Stimuli!$C$4),Stimuli!$A$4,"")))</f>
        <v>02 e.l.f. - Power Grip Styling (30.03s)</v>
      </c>
      <c r="I9360" s="6" t="n">
        <f aca="false">(B9360-B9359)/((A9360-A9359)/1000)</f>
        <v>0.562637362637418</v>
      </c>
      <c r="J9360" s="6" t="n">
        <f aca="false">IF(OR(B9360&lt;Rules!$B$2,B9360&gt;Rules!$B$3,ABS(I9360)&gt;Rules!$B$4,OR(B9361&lt;Rules!$B$2,B9361&gt;Rules!$B$3,ABS(I9361)&gt;Rules!$B$4)),1,0)</f>
        <v>0</v>
      </c>
      <c r="K9360" s="6" t="str">
        <f aca="false">IF(F9360=1,COUNTIF($F$2:F9360,1),"")</f>
        <v/>
      </c>
    </row>
    <row r="9361" customFormat="false" ht="15" hidden="false" customHeight="false" outlineLevel="0" collapsed="false">
      <c r="A9361" s="6" t="n">
        <v>73487.868</v>
      </c>
      <c r="B9361" s="6" t="n">
        <v>2.02271062271062</v>
      </c>
      <c r="C9361" s="6" t="n">
        <v>77</v>
      </c>
      <c r="D9361" s="6" t="n">
        <v>-1</v>
      </c>
      <c r="E9361" s="6" t="n">
        <v>2.02857142857143</v>
      </c>
      <c r="F9361" s="6" t="n">
        <v>0</v>
      </c>
      <c r="G9361" s="6" t="n">
        <v>0</v>
      </c>
      <c r="H9361" s="6" t="str">
        <f aca="false">IF(AND(A9361&gt;=Stimuli!$B$2,A9361&lt;=Stimuli!$C$2),Stimuli!$A$2,IF(AND(A9361&gt;=Stimuli!$B$3,A9361&lt;=Stimuli!$C$3),Stimuli!$A$3,IF(AND(A9361&gt;=Stimuli!$B$4,A9361&lt;=Stimuli!$C$4),Stimuli!$A$4,"")))</f>
        <v>02 e.l.f. - Power Grip Styling (30.03s)</v>
      </c>
      <c r="I9361" s="6" t="n">
        <f aca="false">(B9361-B9360)/((A9361-A9360)/1000)</f>
        <v>-0.562637362637418</v>
      </c>
      <c r="J9361" s="6" t="n">
        <f aca="false">IF(OR(B9361&lt;Rules!$B$2,B9361&gt;Rules!$B$3,ABS(I9361)&gt;Rules!$B$4,OR(B9362&lt;Rules!$B$2,B9362&gt;Rules!$B$3,ABS(I9362)&gt;Rules!$B$4)),1,0)</f>
        <v>0</v>
      </c>
      <c r="K9361" s="6" t="str">
        <f aca="false">IF(F9361=1,COUNTIF($F$2:F9361,1),"")</f>
        <v/>
      </c>
    </row>
    <row r="9362" customFormat="false" ht="15" hidden="false" customHeight="false" outlineLevel="0" collapsed="false">
      <c r="A9362" s="6" t="n">
        <v>73495.6805</v>
      </c>
      <c r="B9362" s="6" t="n">
        <v>2.02857142857143</v>
      </c>
      <c r="C9362" s="6" t="n">
        <v>77</v>
      </c>
      <c r="D9362" s="6" t="n">
        <v>-1</v>
      </c>
      <c r="E9362" s="6" t="n">
        <v>2.02857142857143</v>
      </c>
      <c r="F9362" s="6" t="n">
        <v>0</v>
      </c>
      <c r="G9362" s="6" t="n">
        <v>0</v>
      </c>
      <c r="H9362" s="6" t="str">
        <f aca="false">IF(AND(A9362&gt;=Stimuli!$B$2,A9362&lt;=Stimuli!$C$2),Stimuli!$A$2,IF(AND(A9362&gt;=Stimuli!$B$3,A9362&lt;=Stimuli!$C$3),Stimuli!$A$3,IF(AND(A9362&gt;=Stimuli!$B$4,A9362&lt;=Stimuli!$C$4),Stimuli!$A$4,"")))</f>
        <v>02 e.l.f. - Power Grip Styling (30.03s)</v>
      </c>
      <c r="I9362" s="6" t="n">
        <f aca="false">(B9362-B9361)/((A9362-A9361)/1000)</f>
        <v>0.750183150183148</v>
      </c>
      <c r="J9362" s="6" t="n">
        <f aca="false">IF(OR(B9362&lt;Rules!$B$2,B9362&gt;Rules!$B$3,ABS(I9362)&gt;Rules!$B$4,OR(B9363&lt;Rules!$B$2,B9363&gt;Rules!$B$3,ABS(I9363)&gt;Rules!$B$4)),1,0)</f>
        <v>0</v>
      </c>
      <c r="K9362" s="6" t="str">
        <f aca="false">IF(F9362=1,COUNTIF($F$2:F9362,1),"")</f>
        <v/>
      </c>
    </row>
    <row r="9363" customFormat="false" ht="15" hidden="false" customHeight="false" outlineLevel="0" collapsed="false">
      <c r="A9363" s="6" t="n">
        <v>73503.493</v>
      </c>
      <c r="B9363" s="6" t="n">
        <v>2.02271062271062</v>
      </c>
      <c r="C9363" s="6" t="n">
        <v>77</v>
      </c>
      <c r="D9363" s="6" t="n">
        <v>-1</v>
      </c>
      <c r="E9363" s="6" t="n">
        <v>2.02857142857143</v>
      </c>
      <c r="F9363" s="6" t="n">
        <v>0</v>
      </c>
      <c r="G9363" s="6" t="n">
        <v>0</v>
      </c>
      <c r="H9363" s="6" t="str">
        <f aca="false">IF(AND(A9363&gt;=Stimuli!$B$2,A9363&lt;=Stimuli!$C$2),Stimuli!$A$2,IF(AND(A9363&gt;=Stimuli!$B$3,A9363&lt;=Stimuli!$C$3),Stimuli!$A$3,IF(AND(A9363&gt;=Stimuli!$B$4,A9363&lt;=Stimuli!$C$4),Stimuli!$A$4,"")))</f>
        <v>02 e.l.f. - Power Grip Styling (30.03s)</v>
      </c>
      <c r="I9363" s="6" t="n">
        <f aca="false">(B9363-B9362)/((A9363-A9362)/1000)</f>
        <v>-0.750183150183148</v>
      </c>
      <c r="J9363" s="6" t="n">
        <f aca="false">IF(OR(B9363&lt;Rules!$B$2,B9363&gt;Rules!$B$3,ABS(I9363)&gt;Rules!$B$4,OR(B9364&lt;Rules!$B$2,B9364&gt;Rules!$B$3,ABS(I9364)&gt;Rules!$B$4)),1,0)</f>
        <v>0</v>
      </c>
      <c r="K9363" s="6" t="str">
        <f aca="false">IF(F9363=1,COUNTIF($F$2:F9363,1),"")</f>
        <v/>
      </c>
    </row>
    <row r="9364" customFormat="false" ht="15" hidden="false" customHeight="false" outlineLevel="0" collapsed="false">
      <c r="A9364" s="6" t="n">
        <v>73511.3055</v>
      </c>
      <c r="B9364" s="6" t="n">
        <v>2.02857142857143</v>
      </c>
      <c r="C9364" s="6" t="n">
        <v>77</v>
      </c>
      <c r="D9364" s="6" t="n">
        <v>-1</v>
      </c>
      <c r="E9364" s="6" t="n">
        <v>2.02857142857143</v>
      </c>
      <c r="F9364" s="6" t="n">
        <v>0</v>
      </c>
      <c r="G9364" s="6" t="n">
        <v>0</v>
      </c>
      <c r="H9364" s="6" t="str">
        <f aca="false">IF(AND(A9364&gt;=Stimuli!$B$2,A9364&lt;=Stimuli!$C$2),Stimuli!$A$2,IF(AND(A9364&gt;=Stimuli!$B$3,A9364&lt;=Stimuli!$C$3),Stimuli!$A$3,IF(AND(A9364&gt;=Stimuli!$B$4,A9364&lt;=Stimuli!$C$4),Stimuli!$A$4,"")))</f>
        <v>02 e.l.f. - Power Grip Styling (30.03s)</v>
      </c>
      <c r="I9364" s="6" t="n">
        <f aca="false">(B9364-B9363)/((A9364-A9363)/1000)</f>
        <v>0.750183150183148</v>
      </c>
      <c r="J9364" s="6" t="n">
        <f aca="false">IF(OR(B9364&lt;Rules!$B$2,B9364&gt;Rules!$B$3,ABS(I9364)&gt;Rules!$B$4,OR(B9365&lt;Rules!$B$2,B9365&gt;Rules!$B$3,ABS(I9365)&gt;Rules!$B$4)),1,0)</f>
        <v>0</v>
      </c>
      <c r="K9364" s="6" t="str">
        <f aca="false">IF(F9364=1,COUNTIF($F$2:F9364,1),"")</f>
        <v/>
      </c>
    </row>
    <row r="9365" customFormat="false" ht="15" hidden="false" customHeight="false" outlineLevel="0" collapsed="false">
      <c r="A9365" s="6" t="n">
        <v>73519.118</v>
      </c>
      <c r="B9365" s="6" t="n">
        <v>2.02124542124542</v>
      </c>
      <c r="C9365" s="6" t="n">
        <v>77</v>
      </c>
      <c r="D9365" s="6" t="n">
        <v>-1</v>
      </c>
      <c r="E9365" s="6" t="n">
        <v>2.02857142857143</v>
      </c>
      <c r="F9365" s="6" t="n">
        <v>0</v>
      </c>
      <c r="G9365" s="6" t="n">
        <v>0</v>
      </c>
      <c r="H9365" s="6" t="str">
        <f aca="false">IF(AND(A9365&gt;=Stimuli!$B$2,A9365&lt;=Stimuli!$C$2),Stimuli!$A$2,IF(AND(A9365&gt;=Stimuli!$B$3,A9365&lt;=Stimuli!$C$3),Stimuli!$A$3,IF(AND(A9365&gt;=Stimuli!$B$4,A9365&lt;=Stimuli!$C$4),Stimuli!$A$4,"")))</f>
        <v>02 e.l.f. - Power Grip Styling (30.03s)</v>
      </c>
      <c r="I9365" s="6" t="n">
        <f aca="false">(B9365-B9364)/((A9365-A9364)/1000)</f>
        <v>-0.937728937728878</v>
      </c>
      <c r="J9365" s="6" t="n">
        <f aca="false">IF(OR(B9365&lt;Rules!$B$2,B9365&gt;Rules!$B$3,ABS(I9365)&gt;Rules!$B$4,OR(B9366&lt;Rules!$B$2,B9366&gt;Rules!$B$3,ABS(I9366)&gt;Rules!$B$4)),1,0)</f>
        <v>0</v>
      </c>
      <c r="K9365" s="6" t="str">
        <f aca="false">IF(F9365=1,COUNTIF($F$2:F9365,1),"")</f>
        <v/>
      </c>
    </row>
    <row r="9366" customFormat="false" ht="15" hidden="false" customHeight="false" outlineLevel="0" collapsed="false">
      <c r="A9366" s="6" t="n">
        <v>73526.9305</v>
      </c>
      <c r="B9366" s="6" t="n">
        <v>2.02857142857143</v>
      </c>
      <c r="C9366" s="6" t="n">
        <v>77</v>
      </c>
      <c r="D9366" s="6" t="n">
        <v>-1</v>
      </c>
      <c r="E9366" s="6" t="n">
        <v>2.02857142857143</v>
      </c>
      <c r="F9366" s="6" t="n">
        <v>0</v>
      </c>
      <c r="G9366" s="6" t="n">
        <v>0</v>
      </c>
      <c r="H9366" s="6" t="str">
        <f aca="false">IF(AND(A9366&gt;=Stimuli!$B$2,A9366&lt;=Stimuli!$C$2),Stimuli!$A$2,IF(AND(A9366&gt;=Stimuli!$B$3,A9366&lt;=Stimuli!$C$3),Stimuli!$A$3,IF(AND(A9366&gt;=Stimuli!$B$4,A9366&lt;=Stimuli!$C$4),Stimuli!$A$4,"")))</f>
        <v>02 e.l.f. - Power Grip Styling (30.03s)</v>
      </c>
      <c r="I9366" s="6" t="n">
        <f aca="false">(B9366-B9365)/((A9366-A9365)/1000)</f>
        <v>0.937728937728878</v>
      </c>
      <c r="J9366" s="6" t="n">
        <f aca="false">IF(OR(B9366&lt;Rules!$B$2,B9366&gt;Rules!$B$3,ABS(I9366)&gt;Rules!$B$4,OR(B9367&lt;Rules!$B$2,B9367&gt;Rules!$B$3,ABS(I9367)&gt;Rules!$B$4)),1,0)</f>
        <v>0</v>
      </c>
      <c r="K9366" s="6" t="str">
        <f aca="false">IF(F9366=1,COUNTIF($F$2:F9366,1),"")</f>
        <v/>
      </c>
    </row>
    <row r="9367" customFormat="false" ht="15" hidden="false" customHeight="false" outlineLevel="0" collapsed="false">
      <c r="A9367" s="6" t="n">
        <v>73534.743</v>
      </c>
      <c r="B9367" s="6" t="n">
        <v>2.02124542124542</v>
      </c>
      <c r="C9367" s="6" t="n">
        <v>77</v>
      </c>
      <c r="D9367" s="6" t="n">
        <v>-1</v>
      </c>
      <c r="E9367" s="6" t="n">
        <v>2.02857142857143</v>
      </c>
      <c r="F9367" s="6" t="n">
        <v>0</v>
      </c>
      <c r="G9367" s="6" t="n">
        <v>0</v>
      </c>
      <c r="H9367" s="6" t="str">
        <f aca="false">IF(AND(A9367&gt;=Stimuli!$B$2,A9367&lt;=Stimuli!$C$2),Stimuli!$A$2,IF(AND(A9367&gt;=Stimuli!$B$3,A9367&lt;=Stimuli!$C$3),Stimuli!$A$3,IF(AND(A9367&gt;=Stimuli!$B$4,A9367&lt;=Stimuli!$C$4),Stimuli!$A$4,"")))</f>
        <v>02 e.l.f. - Power Grip Styling (30.03s)</v>
      </c>
      <c r="I9367" s="6" t="n">
        <f aca="false">(B9367-B9366)/((A9367-A9366)/1000)</f>
        <v>-0.937728937728878</v>
      </c>
      <c r="J9367" s="6" t="n">
        <f aca="false">IF(OR(B9367&lt;Rules!$B$2,B9367&gt;Rules!$B$3,ABS(I9367)&gt;Rules!$B$4,OR(B9368&lt;Rules!$B$2,B9368&gt;Rules!$B$3,ABS(I9368)&gt;Rules!$B$4)),1,0)</f>
        <v>0</v>
      </c>
      <c r="K9367" s="6" t="str">
        <f aca="false">IF(F9367=1,COUNTIF($F$2:F9367,1),"")</f>
        <v/>
      </c>
    </row>
    <row r="9368" customFormat="false" ht="15" hidden="false" customHeight="false" outlineLevel="0" collapsed="false">
      <c r="A9368" s="6" t="n">
        <v>73542.5555</v>
      </c>
      <c r="B9368" s="6" t="n">
        <v>2.02710622710623</v>
      </c>
      <c r="C9368" s="6" t="n">
        <v>77</v>
      </c>
      <c r="D9368" s="6" t="n">
        <v>-1</v>
      </c>
      <c r="E9368" s="6" t="n">
        <v>2.02857142857143</v>
      </c>
      <c r="F9368" s="6" t="n">
        <v>0</v>
      </c>
      <c r="G9368" s="6" t="n">
        <v>0</v>
      </c>
      <c r="H9368" s="6" t="str">
        <f aca="false">IF(AND(A9368&gt;=Stimuli!$B$2,A9368&lt;=Stimuli!$C$2),Stimuli!$A$2,IF(AND(A9368&gt;=Stimuli!$B$3,A9368&lt;=Stimuli!$C$3),Stimuli!$A$3,IF(AND(A9368&gt;=Stimuli!$B$4,A9368&lt;=Stimuli!$C$4),Stimuli!$A$4,"")))</f>
        <v>02 e.l.f. - Power Grip Styling (30.03s)</v>
      </c>
      <c r="I9368" s="6" t="n">
        <f aca="false">(B9368-B9367)/((A9368-A9367)/1000)</f>
        <v>0.750183150183148</v>
      </c>
      <c r="J9368" s="6" t="n">
        <f aca="false">IF(OR(B9368&lt;Rules!$B$2,B9368&gt;Rules!$B$3,ABS(I9368)&gt;Rules!$B$4,OR(B9369&lt;Rules!$B$2,B9369&gt;Rules!$B$3,ABS(I9369)&gt;Rules!$B$4)),1,0)</f>
        <v>0</v>
      </c>
      <c r="K9368" s="6" t="str">
        <f aca="false">IF(F9368=1,COUNTIF($F$2:F9368,1),"")</f>
        <v/>
      </c>
    </row>
    <row r="9369" customFormat="false" ht="15" hidden="false" customHeight="false" outlineLevel="0" collapsed="false">
      <c r="A9369" s="6" t="n">
        <v>73550.368</v>
      </c>
      <c r="B9369" s="6" t="n">
        <v>2.02271062271062</v>
      </c>
      <c r="C9369" s="6" t="n">
        <v>77</v>
      </c>
      <c r="D9369" s="6" t="n">
        <v>-1</v>
      </c>
      <c r="E9369" s="6" t="n">
        <v>2.02759462759463</v>
      </c>
      <c r="F9369" s="6" t="n">
        <v>0</v>
      </c>
      <c r="G9369" s="6" t="n">
        <v>0</v>
      </c>
      <c r="H9369" s="6" t="str">
        <f aca="false">IF(AND(A9369&gt;=Stimuli!$B$2,A9369&lt;=Stimuli!$C$2),Stimuli!$A$2,IF(AND(A9369&gt;=Stimuli!$B$3,A9369&lt;=Stimuli!$C$3),Stimuli!$A$3,IF(AND(A9369&gt;=Stimuli!$B$4,A9369&lt;=Stimuli!$C$4),Stimuli!$A$4,"")))</f>
        <v>02 e.l.f. - Power Grip Styling (30.03s)</v>
      </c>
      <c r="I9369" s="6" t="n">
        <f aca="false">(B9369-B9368)/((A9369-A9368)/1000)</f>
        <v>-0.562637362637418</v>
      </c>
      <c r="J9369" s="6" t="n">
        <f aca="false">IF(OR(B9369&lt;Rules!$B$2,B9369&gt;Rules!$B$3,ABS(I9369)&gt;Rules!$B$4,OR(B9370&lt;Rules!$B$2,B9370&gt;Rules!$B$3,ABS(I9370)&gt;Rules!$B$4)),1,0)</f>
        <v>0</v>
      </c>
      <c r="K9369" s="6" t="str">
        <f aca="false">IF(F9369=1,COUNTIF($F$2:F9369,1),"")</f>
        <v/>
      </c>
    </row>
    <row r="9370" customFormat="false" ht="15" hidden="false" customHeight="false" outlineLevel="0" collapsed="false">
      <c r="A9370" s="6" t="n">
        <v>73558.1805</v>
      </c>
      <c r="B9370" s="6" t="n">
        <v>2.02710622710623</v>
      </c>
      <c r="C9370" s="6" t="n">
        <v>77</v>
      </c>
      <c r="D9370" s="6" t="n">
        <v>-1</v>
      </c>
      <c r="E9370" s="6" t="n">
        <v>2.02759462759463</v>
      </c>
      <c r="F9370" s="6" t="n">
        <v>0</v>
      </c>
      <c r="G9370" s="6" t="n">
        <v>0</v>
      </c>
      <c r="H9370" s="6" t="str">
        <f aca="false">IF(AND(A9370&gt;=Stimuli!$B$2,A9370&lt;=Stimuli!$C$2),Stimuli!$A$2,IF(AND(A9370&gt;=Stimuli!$B$3,A9370&lt;=Stimuli!$C$3),Stimuli!$A$3,IF(AND(A9370&gt;=Stimuli!$B$4,A9370&lt;=Stimuli!$C$4),Stimuli!$A$4,"")))</f>
        <v>02 e.l.f. - Power Grip Styling (30.03s)</v>
      </c>
      <c r="I9370" s="6" t="n">
        <f aca="false">(B9370-B9369)/((A9370-A9369)/1000)</f>
        <v>0.562637362637418</v>
      </c>
      <c r="J9370" s="6" t="n">
        <f aca="false">IF(OR(B9370&lt;Rules!$B$2,B9370&gt;Rules!$B$3,ABS(I9370)&gt;Rules!$B$4,OR(B9371&lt;Rules!$B$2,B9371&gt;Rules!$B$3,ABS(I9371)&gt;Rules!$B$4)),1,0)</f>
        <v>0</v>
      </c>
      <c r="K9370" s="6" t="str">
        <f aca="false">IF(F9370=1,COUNTIF($F$2:F9370,1),"")</f>
        <v/>
      </c>
    </row>
    <row r="9371" customFormat="false" ht="15" hidden="false" customHeight="false" outlineLevel="0" collapsed="false">
      <c r="A9371" s="6" t="n">
        <v>73565.993</v>
      </c>
      <c r="B9371" s="6" t="n">
        <v>2.02417582417582</v>
      </c>
      <c r="C9371" s="6" t="n">
        <v>77</v>
      </c>
      <c r="D9371" s="6" t="n">
        <v>-1</v>
      </c>
      <c r="E9371" s="6" t="n">
        <v>2.02710622710623</v>
      </c>
      <c r="F9371" s="6" t="n">
        <v>0</v>
      </c>
      <c r="G9371" s="6" t="n">
        <v>0</v>
      </c>
      <c r="H9371" s="6" t="str">
        <f aca="false">IF(AND(A9371&gt;=Stimuli!$B$2,A9371&lt;=Stimuli!$C$2),Stimuli!$A$2,IF(AND(A9371&gt;=Stimuli!$B$3,A9371&lt;=Stimuli!$C$3),Stimuli!$A$3,IF(AND(A9371&gt;=Stimuli!$B$4,A9371&lt;=Stimuli!$C$4),Stimuli!$A$4,"")))</f>
        <v>02 e.l.f. - Power Grip Styling (30.03s)</v>
      </c>
      <c r="I9371" s="6" t="n">
        <f aca="false">(B9371-B9370)/((A9371-A9370)/1000)</f>
        <v>-0.375091575091574</v>
      </c>
      <c r="J9371" s="6" t="n">
        <f aca="false">IF(OR(B9371&lt;Rules!$B$2,B9371&gt;Rules!$B$3,ABS(I9371)&gt;Rules!$B$4,OR(B9372&lt;Rules!$B$2,B9372&gt;Rules!$B$3,ABS(I9372)&gt;Rules!$B$4)),1,0)</f>
        <v>0</v>
      </c>
      <c r="K9371" s="6" t="str">
        <f aca="false">IF(F9371=1,COUNTIF($F$2:F9371,1),"")</f>
        <v/>
      </c>
    </row>
    <row r="9372" customFormat="false" ht="15" hidden="false" customHeight="false" outlineLevel="0" collapsed="false">
      <c r="A9372" s="6" t="n">
        <v>73573.8055</v>
      </c>
      <c r="B9372" s="6" t="n">
        <v>2.02564102564103</v>
      </c>
      <c r="C9372" s="6" t="n">
        <v>77</v>
      </c>
      <c r="D9372" s="6" t="n">
        <v>-1</v>
      </c>
      <c r="E9372" s="6" t="n">
        <v>2.02710622710623</v>
      </c>
      <c r="F9372" s="6" t="n">
        <v>0</v>
      </c>
      <c r="G9372" s="6" t="n">
        <v>0</v>
      </c>
      <c r="H9372" s="6" t="str">
        <f aca="false">IF(AND(A9372&gt;=Stimuli!$B$2,A9372&lt;=Stimuli!$C$2),Stimuli!$A$2,IF(AND(A9372&gt;=Stimuli!$B$3,A9372&lt;=Stimuli!$C$3),Stimuli!$A$3,IF(AND(A9372&gt;=Stimuli!$B$4,A9372&lt;=Stimuli!$C$4),Stimuli!$A$4,"")))</f>
        <v>02 e.l.f. - Power Grip Styling (30.03s)</v>
      </c>
      <c r="I9372" s="6" t="n">
        <f aca="false">(B9372-B9371)/((A9372-A9371)/1000)</f>
        <v>0.18754578754573</v>
      </c>
      <c r="J9372" s="6" t="n">
        <f aca="false">IF(OR(B9372&lt;Rules!$B$2,B9372&gt;Rules!$B$3,ABS(I9372)&gt;Rules!$B$4,OR(B9373&lt;Rules!$B$2,B9373&gt;Rules!$B$3,ABS(I9373)&gt;Rules!$B$4)),1,0)</f>
        <v>0</v>
      </c>
      <c r="K9372" s="6" t="str">
        <f aca="false">IF(F9372=1,COUNTIF($F$2:F9372,1),"")</f>
        <v/>
      </c>
    </row>
    <row r="9373" customFormat="false" ht="15" hidden="false" customHeight="false" outlineLevel="0" collapsed="false">
      <c r="A9373" s="6" t="n">
        <v>73581.618</v>
      </c>
      <c r="B9373" s="6" t="n">
        <v>2.02564102564103</v>
      </c>
      <c r="C9373" s="6" t="n">
        <v>77</v>
      </c>
      <c r="D9373" s="6" t="n">
        <v>-1</v>
      </c>
      <c r="E9373" s="6" t="n">
        <v>2.02710622710623</v>
      </c>
      <c r="F9373" s="6" t="n">
        <v>0</v>
      </c>
      <c r="G9373" s="6" t="n">
        <v>0</v>
      </c>
      <c r="H9373" s="6" t="str">
        <f aca="false">IF(AND(A9373&gt;=Stimuli!$B$2,A9373&lt;=Stimuli!$C$2),Stimuli!$A$2,IF(AND(A9373&gt;=Stimuli!$B$3,A9373&lt;=Stimuli!$C$3),Stimuli!$A$3,IF(AND(A9373&gt;=Stimuli!$B$4,A9373&lt;=Stimuli!$C$4),Stimuli!$A$4,"")))</f>
        <v>02 e.l.f. - Power Grip Styling (30.03s)</v>
      </c>
      <c r="I9373" s="6" t="n">
        <f aca="false">(B9373-B9372)/((A9373-A9372)/1000)</f>
        <v>0</v>
      </c>
      <c r="J9373" s="6" t="n">
        <f aca="false">IF(OR(B9373&lt;Rules!$B$2,B9373&gt;Rules!$B$3,ABS(I9373)&gt;Rules!$B$4,OR(B9374&lt;Rules!$B$2,B9374&gt;Rules!$B$3,ABS(I9374)&gt;Rules!$B$4)),1,0)</f>
        <v>0</v>
      </c>
      <c r="K9373" s="6" t="str">
        <f aca="false">IF(F9373=1,COUNTIF($F$2:F9373,1),"")</f>
        <v/>
      </c>
    </row>
    <row r="9374" customFormat="false" ht="15" hidden="false" customHeight="false" outlineLevel="0" collapsed="false">
      <c r="A9374" s="6" t="n">
        <v>73589.4305</v>
      </c>
      <c r="B9374" s="6" t="n">
        <v>2.02417582417582</v>
      </c>
      <c r="C9374" s="6" t="n">
        <v>77</v>
      </c>
      <c r="D9374" s="6" t="n">
        <v>-1</v>
      </c>
      <c r="E9374" s="6" t="n">
        <v>2.02710622710623</v>
      </c>
      <c r="F9374" s="6" t="n">
        <v>0</v>
      </c>
      <c r="G9374" s="6" t="n">
        <v>0</v>
      </c>
      <c r="H9374" s="6" t="str">
        <f aca="false">IF(AND(A9374&gt;=Stimuli!$B$2,A9374&lt;=Stimuli!$C$2),Stimuli!$A$2,IF(AND(A9374&gt;=Stimuli!$B$3,A9374&lt;=Stimuli!$C$3),Stimuli!$A$3,IF(AND(A9374&gt;=Stimuli!$B$4,A9374&lt;=Stimuli!$C$4),Stimuli!$A$4,"")))</f>
        <v>02 e.l.f. - Power Grip Styling (30.03s)</v>
      </c>
      <c r="I9374" s="6" t="n">
        <f aca="false">(B9374-B9373)/((A9374-A9373)/1000)</f>
        <v>-0.18754578754573</v>
      </c>
      <c r="J9374" s="6" t="n">
        <f aca="false">IF(OR(B9374&lt;Rules!$B$2,B9374&gt;Rules!$B$3,ABS(I9374)&gt;Rules!$B$4,OR(B9375&lt;Rules!$B$2,B9375&gt;Rules!$B$3,ABS(I9375)&gt;Rules!$B$4)),1,0)</f>
        <v>0</v>
      </c>
      <c r="K9374" s="6" t="str">
        <f aca="false">IF(F9374=1,COUNTIF($F$2:F9374,1),"")</f>
        <v/>
      </c>
    </row>
    <row r="9375" customFormat="false" ht="15" hidden="false" customHeight="false" outlineLevel="0" collapsed="false">
      <c r="A9375" s="6" t="n">
        <v>73597.243</v>
      </c>
      <c r="B9375" s="6" t="n">
        <v>2.02710622710623</v>
      </c>
      <c r="C9375" s="6" t="n">
        <v>77</v>
      </c>
      <c r="D9375" s="6" t="n">
        <v>-1</v>
      </c>
      <c r="E9375" s="6" t="n">
        <v>2.02710622710623</v>
      </c>
      <c r="F9375" s="6" t="n">
        <v>0</v>
      </c>
      <c r="G9375" s="6" t="n">
        <v>0</v>
      </c>
      <c r="H9375" s="6" t="str">
        <f aca="false">IF(AND(A9375&gt;=Stimuli!$B$2,A9375&lt;=Stimuli!$C$2),Stimuli!$A$2,IF(AND(A9375&gt;=Stimuli!$B$3,A9375&lt;=Stimuli!$C$3),Stimuli!$A$3,IF(AND(A9375&gt;=Stimuli!$B$4,A9375&lt;=Stimuli!$C$4),Stimuli!$A$4,"")))</f>
        <v>02 e.l.f. - Power Grip Styling (30.03s)</v>
      </c>
      <c r="I9375" s="6" t="n">
        <f aca="false">(B9375-B9374)/((A9375-A9374)/1000)</f>
        <v>0.375091575091574</v>
      </c>
      <c r="J9375" s="6" t="n">
        <f aca="false">IF(OR(B9375&lt;Rules!$B$2,B9375&gt;Rules!$B$3,ABS(I9375)&gt;Rules!$B$4,OR(B9376&lt;Rules!$B$2,B9376&gt;Rules!$B$3,ABS(I9376)&gt;Rules!$B$4)),1,0)</f>
        <v>0</v>
      </c>
      <c r="K9375" s="6" t="str">
        <f aca="false">IF(F9375=1,COUNTIF($F$2:F9375,1),"")</f>
        <v/>
      </c>
    </row>
    <row r="9376" customFormat="false" ht="15" hidden="false" customHeight="false" outlineLevel="0" collapsed="false">
      <c r="A9376" s="6" t="n">
        <v>73605.0555</v>
      </c>
      <c r="B9376" s="6" t="n">
        <v>2.02417582417582</v>
      </c>
      <c r="C9376" s="6" t="n">
        <v>77</v>
      </c>
      <c r="D9376" s="6" t="n">
        <v>-1</v>
      </c>
      <c r="E9376" s="6" t="n">
        <v>2.02710622710623</v>
      </c>
      <c r="F9376" s="6" t="n">
        <v>0</v>
      </c>
      <c r="G9376" s="6" t="n">
        <v>0</v>
      </c>
      <c r="H9376" s="6" t="str">
        <f aca="false">IF(AND(A9376&gt;=Stimuli!$B$2,A9376&lt;=Stimuli!$C$2),Stimuli!$A$2,IF(AND(A9376&gt;=Stimuli!$B$3,A9376&lt;=Stimuli!$C$3),Stimuli!$A$3,IF(AND(A9376&gt;=Stimuli!$B$4,A9376&lt;=Stimuli!$C$4),Stimuli!$A$4,"")))</f>
        <v>02 e.l.f. - Power Grip Styling (30.03s)</v>
      </c>
      <c r="I9376" s="6" t="n">
        <f aca="false">(B9376-B9375)/((A9376-A9375)/1000)</f>
        <v>-0.375091575091574</v>
      </c>
      <c r="J9376" s="6" t="n">
        <f aca="false">IF(OR(B9376&lt;Rules!$B$2,B9376&gt;Rules!$B$3,ABS(I9376)&gt;Rules!$B$4,OR(B9377&lt;Rules!$B$2,B9377&gt;Rules!$B$3,ABS(I9377)&gt;Rules!$B$4)),1,0)</f>
        <v>0</v>
      </c>
      <c r="K9376" s="6" t="str">
        <f aca="false">IF(F9376=1,COUNTIF($F$2:F9376,1),"")</f>
        <v/>
      </c>
    </row>
    <row r="9377" customFormat="false" ht="15" hidden="false" customHeight="false" outlineLevel="0" collapsed="false">
      <c r="A9377" s="6" t="n">
        <v>73612.868</v>
      </c>
      <c r="B9377" s="6" t="n">
        <v>2.02857142857143</v>
      </c>
      <c r="C9377" s="6" t="n">
        <v>77</v>
      </c>
      <c r="D9377" s="6" t="n">
        <v>-1</v>
      </c>
      <c r="E9377" s="6" t="n">
        <v>2.02710622710623</v>
      </c>
      <c r="F9377" s="6" t="n">
        <v>0</v>
      </c>
      <c r="G9377" s="6" t="n">
        <v>0</v>
      </c>
      <c r="H9377" s="6" t="str">
        <f aca="false">IF(AND(A9377&gt;=Stimuli!$B$2,A9377&lt;=Stimuli!$C$2),Stimuli!$A$2,IF(AND(A9377&gt;=Stimuli!$B$3,A9377&lt;=Stimuli!$C$3),Stimuli!$A$3,IF(AND(A9377&gt;=Stimuli!$B$4,A9377&lt;=Stimuli!$C$4),Stimuli!$A$4,"")))</f>
        <v>02 e.l.f. - Power Grip Styling (30.03s)</v>
      </c>
      <c r="I9377" s="6" t="n">
        <f aca="false">(B9377-B9376)/((A9377-A9376)/1000)</f>
        <v>0.562637362637304</v>
      </c>
      <c r="J9377" s="6" t="n">
        <f aca="false">IF(OR(B9377&lt;Rules!$B$2,B9377&gt;Rules!$B$3,ABS(I9377)&gt;Rules!$B$4,OR(B9378&lt;Rules!$B$2,B9378&gt;Rules!$B$3,ABS(I9378)&gt;Rules!$B$4)),1,0)</f>
        <v>0</v>
      </c>
      <c r="K9377" s="6" t="str">
        <f aca="false">IF(F9377=1,COUNTIF($F$2:F9377,1),"")</f>
        <v/>
      </c>
    </row>
    <row r="9378" customFormat="false" ht="15" hidden="false" customHeight="false" outlineLevel="0" collapsed="false">
      <c r="A9378" s="6" t="n">
        <v>73620.6805</v>
      </c>
      <c r="B9378" s="6" t="n">
        <v>2.02271062271062</v>
      </c>
      <c r="C9378" s="6" t="n">
        <v>77</v>
      </c>
      <c r="D9378" s="6" t="n">
        <v>-1</v>
      </c>
      <c r="E9378" s="6" t="n">
        <v>2.02710622710623</v>
      </c>
      <c r="F9378" s="6" t="n">
        <v>0</v>
      </c>
      <c r="G9378" s="6" t="n">
        <v>0</v>
      </c>
      <c r="H9378" s="6" t="str">
        <f aca="false">IF(AND(A9378&gt;=Stimuli!$B$2,A9378&lt;=Stimuli!$C$2),Stimuli!$A$2,IF(AND(A9378&gt;=Stimuli!$B$3,A9378&lt;=Stimuli!$C$3),Stimuli!$A$3,IF(AND(A9378&gt;=Stimuli!$B$4,A9378&lt;=Stimuli!$C$4),Stimuli!$A$4,"")))</f>
        <v>02 e.l.f. - Power Grip Styling (30.03s)</v>
      </c>
      <c r="I9378" s="6" t="n">
        <f aca="false">(B9378-B9377)/((A9378-A9377)/1000)</f>
        <v>-0.750183150183148</v>
      </c>
      <c r="J9378" s="6" t="n">
        <f aca="false">IF(OR(B9378&lt;Rules!$B$2,B9378&gt;Rules!$B$3,ABS(I9378)&gt;Rules!$B$4,OR(B9379&lt;Rules!$B$2,B9379&gt;Rules!$B$3,ABS(I9379)&gt;Rules!$B$4)),1,0)</f>
        <v>0</v>
      </c>
      <c r="K9378" s="6" t="str">
        <f aca="false">IF(F9378=1,COUNTIF($F$2:F9378,1),"")</f>
        <v/>
      </c>
    </row>
    <row r="9379" customFormat="false" ht="15" hidden="false" customHeight="false" outlineLevel="0" collapsed="false">
      <c r="A9379" s="6" t="n">
        <v>73628.493</v>
      </c>
      <c r="B9379" s="6" t="n">
        <v>2.02857142857143</v>
      </c>
      <c r="C9379" s="6" t="n">
        <v>77</v>
      </c>
      <c r="D9379" s="6" t="n">
        <v>-1</v>
      </c>
      <c r="E9379" s="6" t="n">
        <v>2.02710622710623</v>
      </c>
      <c r="F9379" s="6" t="n">
        <v>0</v>
      </c>
      <c r="G9379" s="6" t="n">
        <v>0</v>
      </c>
      <c r="H9379" s="6" t="str">
        <f aca="false">IF(AND(A9379&gt;=Stimuli!$B$2,A9379&lt;=Stimuli!$C$2),Stimuli!$A$2,IF(AND(A9379&gt;=Stimuli!$B$3,A9379&lt;=Stimuli!$C$3),Stimuli!$A$3,IF(AND(A9379&gt;=Stimuli!$B$4,A9379&lt;=Stimuli!$C$4),Stimuli!$A$4,"")))</f>
        <v>02 e.l.f. - Power Grip Styling (30.03s)</v>
      </c>
      <c r="I9379" s="6" t="n">
        <f aca="false">(B9379-B9378)/((A9379-A9378)/1000)</f>
        <v>0.750183150183148</v>
      </c>
      <c r="J9379" s="6" t="n">
        <f aca="false">IF(OR(B9379&lt;Rules!$B$2,B9379&gt;Rules!$B$3,ABS(I9379)&gt;Rules!$B$4,OR(B9380&lt;Rules!$B$2,B9380&gt;Rules!$B$3,ABS(I9380)&gt;Rules!$B$4)),1,0)</f>
        <v>0</v>
      </c>
      <c r="K9379" s="6" t="str">
        <f aca="false">IF(F9379=1,COUNTIF($F$2:F9379,1),"")</f>
        <v/>
      </c>
    </row>
    <row r="9380" customFormat="false" ht="15" hidden="false" customHeight="false" outlineLevel="0" collapsed="false">
      <c r="A9380" s="6" t="n">
        <v>73636.3055</v>
      </c>
      <c r="B9380" s="6" t="n">
        <v>2.02124542124542</v>
      </c>
      <c r="C9380" s="6" t="n">
        <v>77</v>
      </c>
      <c r="D9380" s="6" t="n">
        <v>-1</v>
      </c>
      <c r="E9380" s="6" t="n">
        <v>2.02710622710623</v>
      </c>
      <c r="F9380" s="6" t="n">
        <v>0</v>
      </c>
      <c r="G9380" s="6" t="n">
        <v>0</v>
      </c>
      <c r="H9380" s="6" t="str">
        <f aca="false">IF(AND(A9380&gt;=Stimuli!$B$2,A9380&lt;=Stimuli!$C$2),Stimuli!$A$2,IF(AND(A9380&gt;=Stimuli!$B$3,A9380&lt;=Stimuli!$C$3),Stimuli!$A$3,IF(AND(A9380&gt;=Stimuli!$B$4,A9380&lt;=Stimuli!$C$4),Stimuli!$A$4,"")))</f>
        <v>02 e.l.f. - Power Grip Styling (30.03s)</v>
      </c>
      <c r="I9380" s="6" t="n">
        <f aca="false">(B9380-B9379)/((A9380-A9379)/1000)</f>
        <v>-0.937728937728878</v>
      </c>
      <c r="J9380" s="6" t="n">
        <f aca="false">IF(OR(B9380&lt;Rules!$B$2,B9380&gt;Rules!$B$3,ABS(I9380)&gt;Rules!$B$4,OR(B9381&lt;Rules!$B$2,B9381&gt;Rules!$B$3,ABS(I9381)&gt;Rules!$B$4)),1,0)</f>
        <v>0</v>
      </c>
      <c r="K9380" s="6" t="str">
        <f aca="false">IF(F9380=1,COUNTIF($F$2:F9380,1),"")</f>
        <v/>
      </c>
    </row>
    <row r="9381" customFormat="false" ht="15" hidden="false" customHeight="false" outlineLevel="0" collapsed="false">
      <c r="A9381" s="6" t="n">
        <v>73644.118</v>
      </c>
      <c r="B9381" s="6" t="n">
        <v>2.02857142857143</v>
      </c>
      <c r="C9381" s="6" t="n">
        <v>77</v>
      </c>
      <c r="D9381" s="6" t="n">
        <v>-1</v>
      </c>
      <c r="E9381" s="6" t="n">
        <v>2.02710622710623</v>
      </c>
      <c r="F9381" s="6" t="n">
        <v>0</v>
      </c>
      <c r="G9381" s="6" t="n">
        <v>0</v>
      </c>
      <c r="H9381" s="6" t="str">
        <f aca="false">IF(AND(A9381&gt;=Stimuli!$B$2,A9381&lt;=Stimuli!$C$2),Stimuli!$A$2,IF(AND(A9381&gt;=Stimuli!$B$3,A9381&lt;=Stimuli!$C$3),Stimuli!$A$3,IF(AND(A9381&gt;=Stimuli!$B$4,A9381&lt;=Stimuli!$C$4),Stimuli!$A$4,"")))</f>
        <v>02 e.l.f. - Power Grip Styling (30.03s)</v>
      </c>
      <c r="I9381" s="6" t="n">
        <f aca="false">(B9381-B9380)/((A9381-A9380)/1000)</f>
        <v>0.937728937728878</v>
      </c>
      <c r="J9381" s="6" t="n">
        <f aca="false">IF(OR(B9381&lt;Rules!$B$2,B9381&gt;Rules!$B$3,ABS(I9381)&gt;Rules!$B$4,OR(B9382&lt;Rules!$B$2,B9382&gt;Rules!$B$3,ABS(I9382)&gt;Rules!$B$4)),1,0)</f>
        <v>0</v>
      </c>
      <c r="K9381" s="6" t="str">
        <f aca="false">IF(F9381=1,COUNTIF($F$2:F9381,1),"")</f>
        <v/>
      </c>
    </row>
    <row r="9382" customFormat="false" ht="15" hidden="false" customHeight="false" outlineLevel="0" collapsed="false">
      <c r="A9382" s="6" t="n">
        <v>73651.9305</v>
      </c>
      <c r="B9382" s="6" t="n">
        <v>2.02271062271062</v>
      </c>
      <c r="C9382" s="6" t="n">
        <v>77</v>
      </c>
      <c r="D9382" s="6" t="n">
        <v>-1</v>
      </c>
      <c r="E9382" s="6" t="n">
        <v>2.02710622710623</v>
      </c>
      <c r="F9382" s="6" t="n">
        <v>0</v>
      </c>
      <c r="G9382" s="6" t="n">
        <v>0</v>
      </c>
      <c r="H9382" s="6" t="str">
        <f aca="false">IF(AND(A9382&gt;=Stimuli!$B$2,A9382&lt;=Stimuli!$C$2),Stimuli!$A$2,IF(AND(A9382&gt;=Stimuli!$B$3,A9382&lt;=Stimuli!$C$3),Stimuli!$A$3,IF(AND(A9382&gt;=Stimuli!$B$4,A9382&lt;=Stimuli!$C$4),Stimuli!$A$4,"")))</f>
        <v>02 e.l.f. - Power Grip Styling (30.03s)</v>
      </c>
      <c r="I9382" s="6" t="n">
        <f aca="false">(B9382-B9381)/((A9382-A9381)/1000)</f>
        <v>-0.750183150183148</v>
      </c>
      <c r="J9382" s="6" t="n">
        <f aca="false">IF(OR(B9382&lt;Rules!$B$2,B9382&gt;Rules!$B$3,ABS(I9382)&gt;Rules!$B$4,OR(B9383&lt;Rules!$B$2,B9383&gt;Rules!$B$3,ABS(I9383)&gt;Rules!$B$4)),1,0)</f>
        <v>0</v>
      </c>
      <c r="K9382" s="6" t="str">
        <f aca="false">IF(F9382=1,COUNTIF($F$2:F9382,1),"")</f>
        <v/>
      </c>
    </row>
    <row r="9383" customFormat="false" ht="15" hidden="false" customHeight="false" outlineLevel="0" collapsed="false">
      <c r="A9383" s="6" t="n">
        <v>73659.743</v>
      </c>
      <c r="B9383" s="6" t="n">
        <v>2.02857142857143</v>
      </c>
      <c r="C9383" s="6" t="n">
        <v>77</v>
      </c>
      <c r="D9383" s="6" t="n">
        <v>-1</v>
      </c>
      <c r="E9383" s="6" t="n">
        <v>2.02710622710623</v>
      </c>
      <c r="F9383" s="6" t="n">
        <v>0</v>
      </c>
      <c r="G9383" s="6" t="n">
        <v>0</v>
      </c>
      <c r="H9383" s="6" t="str">
        <f aca="false">IF(AND(A9383&gt;=Stimuli!$B$2,A9383&lt;=Stimuli!$C$2),Stimuli!$A$2,IF(AND(A9383&gt;=Stimuli!$B$3,A9383&lt;=Stimuli!$C$3),Stimuli!$A$3,IF(AND(A9383&gt;=Stimuli!$B$4,A9383&lt;=Stimuli!$C$4),Stimuli!$A$4,"")))</f>
        <v>02 e.l.f. - Power Grip Styling (30.03s)</v>
      </c>
      <c r="I9383" s="6" t="n">
        <f aca="false">(B9383-B9382)/((A9383-A9382)/1000)</f>
        <v>0.750183150183148</v>
      </c>
      <c r="J9383" s="6" t="n">
        <f aca="false">IF(OR(B9383&lt;Rules!$B$2,B9383&gt;Rules!$B$3,ABS(I9383)&gt;Rules!$B$4,OR(B9384&lt;Rules!$B$2,B9384&gt;Rules!$B$3,ABS(I9384)&gt;Rules!$B$4)),1,0)</f>
        <v>0</v>
      </c>
      <c r="K9383" s="6" t="str">
        <f aca="false">IF(F9383=1,COUNTIF($F$2:F9383,1),"")</f>
        <v/>
      </c>
    </row>
    <row r="9384" customFormat="false" ht="15" hidden="false" customHeight="false" outlineLevel="0" collapsed="false">
      <c r="A9384" s="6" t="n">
        <v>73667.5555</v>
      </c>
      <c r="B9384" s="6" t="n">
        <v>2.02271062271062</v>
      </c>
      <c r="C9384" s="6" t="n">
        <v>77</v>
      </c>
      <c r="D9384" s="6" t="n">
        <v>-1</v>
      </c>
      <c r="E9384" s="6" t="n">
        <v>2.02710622710623</v>
      </c>
      <c r="F9384" s="6" t="n">
        <v>0</v>
      </c>
      <c r="G9384" s="6" t="n">
        <v>0</v>
      </c>
      <c r="H9384" s="6" t="str">
        <f aca="false">IF(AND(A9384&gt;=Stimuli!$B$2,A9384&lt;=Stimuli!$C$2),Stimuli!$A$2,IF(AND(A9384&gt;=Stimuli!$B$3,A9384&lt;=Stimuli!$C$3),Stimuli!$A$3,IF(AND(A9384&gt;=Stimuli!$B$4,A9384&lt;=Stimuli!$C$4),Stimuli!$A$4,"")))</f>
        <v>02 e.l.f. - Power Grip Styling (30.03s)</v>
      </c>
      <c r="I9384" s="6" t="n">
        <f aca="false">(B9384-B9383)/((A9384-A9383)/1000)</f>
        <v>-0.750183150183148</v>
      </c>
      <c r="J9384" s="6" t="n">
        <f aca="false">IF(OR(B9384&lt;Rules!$B$2,B9384&gt;Rules!$B$3,ABS(I9384)&gt;Rules!$B$4,OR(B9385&lt;Rules!$B$2,B9385&gt;Rules!$B$3,ABS(I9385)&gt;Rules!$B$4)),1,0)</f>
        <v>0</v>
      </c>
      <c r="K9384" s="6" t="str">
        <f aca="false">IF(F9384=1,COUNTIF($F$2:F9384,1),"")</f>
        <v/>
      </c>
    </row>
    <row r="9385" customFormat="false" ht="15" hidden="false" customHeight="false" outlineLevel="0" collapsed="false">
      <c r="A9385" s="6" t="n">
        <v>73675.368</v>
      </c>
      <c r="B9385" s="6" t="n">
        <v>2.02710622710623</v>
      </c>
      <c r="C9385" s="6" t="n">
        <v>77</v>
      </c>
      <c r="D9385" s="6" t="n">
        <v>-1</v>
      </c>
      <c r="E9385" s="6" t="n">
        <v>2.02710622710623</v>
      </c>
      <c r="F9385" s="6" t="n">
        <v>0</v>
      </c>
      <c r="G9385" s="6" t="n">
        <v>0</v>
      </c>
      <c r="H9385" s="6" t="str">
        <f aca="false">IF(AND(A9385&gt;=Stimuli!$B$2,A9385&lt;=Stimuli!$C$2),Stimuli!$A$2,IF(AND(A9385&gt;=Stimuli!$B$3,A9385&lt;=Stimuli!$C$3),Stimuli!$A$3,IF(AND(A9385&gt;=Stimuli!$B$4,A9385&lt;=Stimuli!$C$4),Stimuli!$A$4,"")))</f>
        <v>02 e.l.f. - Power Grip Styling (30.03s)</v>
      </c>
      <c r="I9385" s="6" t="n">
        <f aca="false">(B9385-B9384)/((A9385-A9384)/1000)</f>
        <v>0.562637362637418</v>
      </c>
      <c r="J9385" s="6" t="n">
        <f aca="false">IF(OR(B9385&lt;Rules!$B$2,B9385&gt;Rules!$B$3,ABS(I9385)&gt;Rules!$B$4,OR(B9386&lt;Rules!$B$2,B9386&gt;Rules!$B$3,ABS(I9386)&gt;Rules!$B$4)),1,0)</f>
        <v>0</v>
      </c>
      <c r="K9385" s="6" t="str">
        <f aca="false">IF(F9385=1,COUNTIF($F$2:F9385,1),"")</f>
        <v/>
      </c>
    </row>
    <row r="9386" customFormat="false" ht="15" hidden="false" customHeight="false" outlineLevel="0" collapsed="false">
      <c r="A9386" s="6" t="n">
        <v>73683.1805</v>
      </c>
      <c r="B9386" s="6" t="n">
        <v>2.02417582417582</v>
      </c>
      <c r="C9386" s="6" t="n">
        <v>77</v>
      </c>
      <c r="D9386" s="6" t="n">
        <v>-1</v>
      </c>
      <c r="E9386" s="6" t="n">
        <v>2.02710622710623</v>
      </c>
      <c r="F9386" s="6" t="n">
        <v>0</v>
      </c>
      <c r="G9386" s="6" t="n">
        <v>0</v>
      </c>
      <c r="H9386" s="6" t="str">
        <f aca="false">IF(AND(A9386&gt;=Stimuli!$B$2,A9386&lt;=Stimuli!$C$2),Stimuli!$A$2,IF(AND(A9386&gt;=Stimuli!$B$3,A9386&lt;=Stimuli!$C$3),Stimuli!$A$3,IF(AND(A9386&gt;=Stimuli!$B$4,A9386&lt;=Stimuli!$C$4),Stimuli!$A$4,"")))</f>
        <v>02 e.l.f. - Power Grip Styling (30.03s)</v>
      </c>
      <c r="I9386" s="6" t="n">
        <f aca="false">(B9386-B9385)/((A9386-A9385)/1000)</f>
        <v>-0.375091575091574</v>
      </c>
      <c r="J9386" s="6" t="n">
        <f aca="false">IF(OR(B9386&lt;Rules!$B$2,B9386&gt;Rules!$B$3,ABS(I9386)&gt;Rules!$B$4,OR(B9387&lt;Rules!$B$2,B9387&gt;Rules!$B$3,ABS(I9387)&gt;Rules!$B$4)),1,0)</f>
        <v>0</v>
      </c>
      <c r="K9386" s="6" t="str">
        <f aca="false">IF(F9386=1,COUNTIF($F$2:F9386,1),"")</f>
        <v/>
      </c>
    </row>
    <row r="9387" customFormat="false" ht="15" hidden="false" customHeight="false" outlineLevel="0" collapsed="false">
      <c r="A9387" s="6" t="n">
        <v>73690.993</v>
      </c>
      <c r="B9387" s="6" t="n">
        <v>2.02564102564103</v>
      </c>
      <c r="C9387" s="6" t="n">
        <v>77</v>
      </c>
      <c r="D9387" s="6" t="n">
        <v>-1</v>
      </c>
      <c r="E9387" s="6" t="n">
        <v>2.02710622710623</v>
      </c>
      <c r="F9387" s="6" t="n">
        <v>0</v>
      </c>
      <c r="G9387" s="6" t="n">
        <v>0</v>
      </c>
      <c r="H9387" s="6" t="str">
        <f aca="false">IF(AND(A9387&gt;=Stimuli!$B$2,A9387&lt;=Stimuli!$C$2),Stimuli!$A$2,IF(AND(A9387&gt;=Stimuli!$B$3,A9387&lt;=Stimuli!$C$3),Stimuli!$A$3,IF(AND(A9387&gt;=Stimuli!$B$4,A9387&lt;=Stimuli!$C$4),Stimuli!$A$4,"")))</f>
        <v>02 e.l.f. - Power Grip Styling (30.03s)</v>
      </c>
      <c r="I9387" s="6" t="n">
        <f aca="false">(B9387-B9386)/((A9387-A9386)/1000)</f>
        <v>0.18754578754573</v>
      </c>
      <c r="J9387" s="6" t="n">
        <f aca="false">IF(OR(B9387&lt;Rules!$B$2,B9387&gt;Rules!$B$3,ABS(I9387)&gt;Rules!$B$4,OR(B9388&lt;Rules!$B$2,B9388&gt;Rules!$B$3,ABS(I9388)&gt;Rules!$B$4)),1,0)</f>
        <v>0</v>
      </c>
      <c r="K9387" s="6" t="str">
        <f aca="false">IF(F9387=1,COUNTIF($F$2:F9387,1),"")</f>
        <v/>
      </c>
    </row>
    <row r="9388" customFormat="false" ht="15" hidden="false" customHeight="false" outlineLevel="0" collapsed="false">
      <c r="A9388" s="6" t="n">
        <v>73698.8055</v>
      </c>
      <c r="B9388" s="6" t="n">
        <v>2.02417582417582</v>
      </c>
      <c r="C9388" s="6" t="n">
        <v>77</v>
      </c>
      <c r="D9388" s="6" t="n">
        <v>-1</v>
      </c>
      <c r="E9388" s="6" t="n">
        <v>2.02710622710623</v>
      </c>
      <c r="F9388" s="6" t="n">
        <v>0</v>
      </c>
      <c r="G9388" s="6" t="n">
        <v>0</v>
      </c>
      <c r="H9388" s="6" t="str">
        <f aca="false">IF(AND(A9388&gt;=Stimuli!$B$2,A9388&lt;=Stimuli!$C$2),Stimuli!$A$2,IF(AND(A9388&gt;=Stimuli!$B$3,A9388&lt;=Stimuli!$C$3),Stimuli!$A$3,IF(AND(A9388&gt;=Stimuli!$B$4,A9388&lt;=Stimuli!$C$4),Stimuli!$A$4,"")))</f>
        <v>02 e.l.f. - Power Grip Styling (30.03s)</v>
      </c>
      <c r="I9388" s="6" t="n">
        <f aca="false">(B9388-B9387)/((A9388-A9387)/1000)</f>
        <v>-0.18754578754573</v>
      </c>
      <c r="J9388" s="6" t="n">
        <f aca="false">IF(OR(B9388&lt;Rules!$B$2,B9388&gt;Rules!$B$3,ABS(I9388)&gt;Rules!$B$4,OR(B9389&lt;Rules!$B$2,B9389&gt;Rules!$B$3,ABS(I9389)&gt;Rules!$B$4)),1,0)</f>
        <v>0</v>
      </c>
      <c r="K9388" s="6" t="str">
        <f aca="false">IF(F9388=1,COUNTIF($F$2:F9388,1),"")</f>
        <v/>
      </c>
    </row>
    <row r="9389" customFormat="false" ht="15" hidden="false" customHeight="false" outlineLevel="0" collapsed="false">
      <c r="A9389" s="6" t="n">
        <v>73706.618</v>
      </c>
      <c r="B9389" s="6" t="n">
        <v>2.02417582417582</v>
      </c>
      <c r="C9389" s="6" t="n">
        <v>77</v>
      </c>
      <c r="D9389" s="6" t="n">
        <v>-1</v>
      </c>
      <c r="E9389" s="6" t="n">
        <v>2.02710622710623</v>
      </c>
      <c r="F9389" s="6" t="n">
        <v>0</v>
      </c>
      <c r="G9389" s="6" t="n">
        <v>0</v>
      </c>
      <c r="H9389" s="6" t="str">
        <f aca="false">IF(AND(A9389&gt;=Stimuli!$B$2,A9389&lt;=Stimuli!$C$2),Stimuli!$A$2,IF(AND(A9389&gt;=Stimuli!$B$3,A9389&lt;=Stimuli!$C$3),Stimuli!$A$3,IF(AND(A9389&gt;=Stimuli!$B$4,A9389&lt;=Stimuli!$C$4),Stimuli!$A$4,"")))</f>
        <v>02 e.l.f. - Power Grip Styling (30.03s)</v>
      </c>
      <c r="I9389" s="6" t="n">
        <f aca="false">(B9389-B9388)/((A9389-A9388)/1000)</f>
        <v>0</v>
      </c>
      <c r="J9389" s="6" t="n">
        <f aca="false">IF(OR(B9389&lt;Rules!$B$2,B9389&gt;Rules!$B$3,ABS(I9389)&gt;Rules!$B$4,OR(B9390&lt;Rules!$B$2,B9390&gt;Rules!$B$3,ABS(I9390)&gt;Rules!$B$4)),1,0)</f>
        <v>0</v>
      </c>
      <c r="K9389" s="6" t="str">
        <f aca="false">IF(F9389=1,COUNTIF($F$2:F9389,1),"")</f>
        <v/>
      </c>
    </row>
    <row r="9390" customFormat="false" ht="15" hidden="false" customHeight="false" outlineLevel="0" collapsed="false">
      <c r="A9390" s="6" t="n">
        <v>73714.4305</v>
      </c>
      <c r="B9390" s="6" t="n">
        <v>2.02564102564103</v>
      </c>
      <c r="C9390" s="6" t="n">
        <v>77</v>
      </c>
      <c r="D9390" s="6" t="n">
        <v>-1</v>
      </c>
      <c r="E9390" s="6" t="n">
        <v>2.02710622710623</v>
      </c>
      <c r="F9390" s="6" t="n">
        <v>0</v>
      </c>
      <c r="G9390" s="6" t="n">
        <v>0</v>
      </c>
      <c r="H9390" s="6" t="str">
        <f aca="false">IF(AND(A9390&gt;=Stimuli!$B$2,A9390&lt;=Stimuli!$C$2),Stimuli!$A$2,IF(AND(A9390&gt;=Stimuli!$B$3,A9390&lt;=Stimuli!$C$3),Stimuli!$A$3,IF(AND(A9390&gt;=Stimuli!$B$4,A9390&lt;=Stimuli!$C$4),Stimuli!$A$4,"")))</f>
        <v>02 e.l.f. - Power Grip Styling (30.03s)</v>
      </c>
      <c r="I9390" s="6" t="n">
        <f aca="false">(B9390-B9389)/((A9390-A9389)/1000)</f>
        <v>0.18754578754573</v>
      </c>
      <c r="J9390" s="6" t="n">
        <f aca="false">IF(OR(B9390&lt;Rules!$B$2,B9390&gt;Rules!$B$3,ABS(I9390)&gt;Rules!$B$4,OR(B9391&lt;Rules!$B$2,B9391&gt;Rules!$B$3,ABS(I9391)&gt;Rules!$B$4)),1,0)</f>
        <v>0</v>
      </c>
      <c r="K9390" s="6" t="str">
        <f aca="false">IF(F9390=1,COUNTIF($F$2:F9390,1),"")</f>
        <v/>
      </c>
    </row>
    <row r="9391" customFormat="false" ht="15" hidden="false" customHeight="false" outlineLevel="0" collapsed="false">
      <c r="A9391" s="6" t="n">
        <v>73722.243</v>
      </c>
      <c r="B9391" s="6" t="n">
        <v>2.02271062271062</v>
      </c>
      <c r="C9391" s="6" t="n">
        <v>77</v>
      </c>
      <c r="D9391" s="6" t="n">
        <v>-1</v>
      </c>
      <c r="E9391" s="6" t="n">
        <v>2.02710622710623</v>
      </c>
      <c r="F9391" s="6" t="n">
        <v>0</v>
      </c>
      <c r="G9391" s="6" t="n">
        <v>0</v>
      </c>
      <c r="H9391" s="6" t="str">
        <f aca="false">IF(AND(A9391&gt;=Stimuli!$B$2,A9391&lt;=Stimuli!$C$2),Stimuli!$A$2,IF(AND(A9391&gt;=Stimuli!$B$3,A9391&lt;=Stimuli!$C$3),Stimuli!$A$3,IF(AND(A9391&gt;=Stimuli!$B$4,A9391&lt;=Stimuli!$C$4),Stimuli!$A$4,"")))</f>
        <v>02 e.l.f. - Power Grip Styling (30.03s)</v>
      </c>
      <c r="I9391" s="6" t="n">
        <f aca="false">(B9391-B9390)/((A9391-A9390)/1000)</f>
        <v>-0.375091575091574</v>
      </c>
      <c r="J9391" s="6" t="n">
        <f aca="false">IF(OR(B9391&lt;Rules!$B$2,B9391&gt;Rules!$B$3,ABS(I9391)&gt;Rules!$B$4,OR(B9392&lt;Rules!$B$2,B9392&gt;Rules!$B$3,ABS(I9392)&gt;Rules!$B$4)),1,0)</f>
        <v>0</v>
      </c>
      <c r="K9391" s="6" t="str">
        <f aca="false">IF(F9391=1,COUNTIF($F$2:F9391,1),"")</f>
        <v/>
      </c>
    </row>
    <row r="9392" customFormat="false" ht="15" hidden="false" customHeight="false" outlineLevel="0" collapsed="false">
      <c r="A9392" s="6" t="n">
        <v>73730.0555</v>
      </c>
      <c r="B9392" s="6" t="n">
        <v>2.02710622710623</v>
      </c>
      <c r="C9392" s="6" t="n">
        <v>77</v>
      </c>
      <c r="D9392" s="6" t="n">
        <v>-1</v>
      </c>
      <c r="E9392" s="6" t="n">
        <v>2.02710622710623</v>
      </c>
      <c r="F9392" s="6" t="n">
        <v>0</v>
      </c>
      <c r="G9392" s="6" t="n">
        <v>0</v>
      </c>
      <c r="H9392" s="6" t="str">
        <f aca="false">IF(AND(A9392&gt;=Stimuli!$B$2,A9392&lt;=Stimuli!$C$2),Stimuli!$A$2,IF(AND(A9392&gt;=Stimuli!$B$3,A9392&lt;=Stimuli!$C$3),Stimuli!$A$3,IF(AND(A9392&gt;=Stimuli!$B$4,A9392&lt;=Stimuli!$C$4),Stimuli!$A$4,"")))</f>
        <v>02 e.l.f. - Power Grip Styling (30.03s)</v>
      </c>
      <c r="I9392" s="6" t="n">
        <f aca="false">(B9392-B9391)/((A9392-A9391)/1000)</f>
        <v>0.562637362637418</v>
      </c>
      <c r="J9392" s="6" t="n">
        <f aca="false">IF(OR(B9392&lt;Rules!$B$2,B9392&gt;Rules!$B$3,ABS(I9392)&gt;Rules!$B$4,OR(B9393&lt;Rules!$B$2,B9393&gt;Rules!$B$3,ABS(I9393)&gt;Rules!$B$4)),1,0)</f>
        <v>0</v>
      </c>
      <c r="K9392" s="6" t="str">
        <f aca="false">IF(F9392=1,COUNTIF($F$2:F9392,1),"")</f>
        <v/>
      </c>
    </row>
    <row r="9393" customFormat="false" ht="15" hidden="false" customHeight="false" outlineLevel="0" collapsed="false">
      <c r="A9393" s="6" t="n">
        <v>73737.868</v>
      </c>
      <c r="B9393" s="6" t="n">
        <v>2.02124542124542</v>
      </c>
      <c r="C9393" s="6" t="n">
        <v>77</v>
      </c>
      <c r="D9393" s="6" t="n">
        <v>-1</v>
      </c>
      <c r="E9393" s="6" t="n">
        <v>2.02710622710623</v>
      </c>
      <c r="F9393" s="6" t="n">
        <v>0</v>
      </c>
      <c r="G9393" s="6" t="n">
        <v>0</v>
      </c>
      <c r="H9393" s="6" t="str">
        <f aca="false">IF(AND(A9393&gt;=Stimuli!$B$2,A9393&lt;=Stimuli!$C$2),Stimuli!$A$2,IF(AND(A9393&gt;=Stimuli!$B$3,A9393&lt;=Stimuli!$C$3),Stimuli!$A$3,IF(AND(A9393&gt;=Stimuli!$B$4,A9393&lt;=Stimuli!$C$4),Stimuli!$A$4,"")))</f>
        <v>02 e.l.f. - Power Grip Styling (30.03s)</v>
      </c>
      <c r="I9393" s="6" t="n">
        <f aca="false">(B9393-B9392)/((A9393-A9392)/1000)</f>
        <v>-0.750183150183148</v>
      </c>
      <c r="J9393" s="6" t="n">
        <f aca="false">IF(OR(B9393&lt;Rules!$B$2,B9393&gt;Rules!$B$3,ABS(I9393)&gt;Rules!$B$4,OR(B9394&lt;Rules!$B$2,B9394&gt;Rules!$B$3,ABS(I9394)&gt;Rules!$B$4)),1,0)</f>
        <v>0</v>
      </c>
      <c r="K9393" s="6" t="str">
        <f aca="false">IF(F9393=1,COUNTIF($F$2:F9393,1),"")</f>
        <v/>
      </c>
    </row>
    <row r="9394" customFormat="false" ht="15" hidden="false" customHeight="false" outlineLevel="0" collapsed="false">
      <c r="A9394" s="6" t="n">
        <v>73745.6805</v>
      </c>
      <c r="B9394" s="6" t="n">
        <v>2.02857142857143</v>
      </c>
      <c r="C9394" s="6" t="n">
        <v>77</v>
      </c>
      <c r="D9394" s="6" t="n">
        <v>-1</v>
      </c>
      <c r="E9394" s="6" t="n">
        <v>2.02710622710623</v>
      </c>
      <c r="F9394" s="6" t="n">
        <v>0</v>
      </c>
      <c r="G9394" s="6" t="n">
        <v>0</v>
      </c>
      <c r="H9394" s="6" t="str">
        <f aca="false">IF(AND(A9394&gt;=Stimuli!$B$2,A9394&lt;=Stimuli!$C$2),Stimuli!$A$2,IF(AND(A9394&gt;=Stimuli!$B$3,A9394&lt;=Stimuli!$C$3),Stimuli!$A$3,IF(AND(A9394&gt;=Stimuli!$B$4,A9394&lt;=Stimuli!$C$4),Stimuli!$A$4,"")))</f>
        <v>02 e.l.f. - Power Grip Styling (30.03s)</v>
      </c>
      <c r="I9394" s="6" t="n">
        <f aca="false">(B9394-B9393)/((A9394-A9393)/1000)</f>
        <v>0.937728937728878</v>
      </c>
      <c r="J9394" s="6" t="n">
        <f aca="false">IF(OR(B9394&lt;Rules!$B$2,B9394&gt;Rules!$B$3,ABS(I9394)&gt;Rules!$B$4,OR(B9395&lt;Rules!$B$2,B9395&gt;Rules!$B$3,ABS(I9395)&gt;Rules!$B$4)),1,0)</f>
        <v>0</v>
      </c>
      <c r="K9394" s="6" t="str">
        <f aca="false">IF(F9394=1,COUNTIF($F$2:F9394,1),"")</f>
        <v/>
      </c>
    </row>
    <row r="9395" customFormat="false" ht="15" hidden="false" customHeight="false" outlineLevel="0" collapsed="false">
      <c r="A9395" s="6" t="n">
        <v>73753.493</v>
      </c>
      <c r="B9395" s="6" t="n">
        <v>2.02124542124542</v>
      </c>
      <c r="C9395" s="6" t="n">
        <v>77</v>
      </c>
      <c r="D9395" s="6" t="n">
        <v>-1</v>
      </c>
      <c r="E9395" s="6" t="n">
        <v>2.02710622710623</v>
      </c>
      <c r="F9395" s="6" t="n">
        <v>0</v>
      </c>
      <c r="G9395" s="6" t="n">
        <v>0</v>
      </c>
      <c r="H9395" s="6" t="str">
        <f aca="false">IF(AND(A9395&gt;=Stimuli!$B$2,A9395&lt;=Stimuli!$C$2),Stimuli!$A$2,IF(AND(A9395&gt;=Stimuli!$B$3,A9395&lt;=Stimuli!$C$3),Stimuli!$A$3,IF(AND(A9395&gt;=Stimuli!$B$4,A9395&lt;=Stimuli!$C$4),Stimuli!$A$4,"")))</f>
        <v>02 e.l.f. - Power Grip Styling (30.03s)</v>
      </c>
      <c r="I9395" s="6" t="n">
        <f aca="false">(B9395-B9394)/((A9395-A9394)/1000)</f>
        <v>-0.937728937728878</v>
      </c>
      <c r="J9395" s="6" t="n">
        <f aca="false">IF(OR(B9395&lt;Rules!$B$2,B9395&gt;Rules!$B$3,ABS(I9395)&gt;Rules!$B$4,OR(B9396&lt;Rules!$B$2,B9396&gt;Rules!$B$3,ABS(I9396)&gt;Rules!$B$4)),1,0)</f>
        <v>0</v>
      </c>
      <c r="K9395" s="6" t="str">
        <f aca="false">IF(F9395=1,COUNTIF($F$2:F9395,1),"")</f>
        <v/>
      </c>
    </row>
    <row r="9396" customFormat="false" ht="15" hidden="false" customHeight="false" outlineLevel="0" collapsed="false">
      <c r="A9396" s="6" t="n">
        <v>73761.3055</v>
      </c>
      <c r="B9396" s="6" t="n">
        <v>2.02857142857143</v>
      </c>
      <c r="C9396" s="6" t="n">
        <v>77</v>
      </c>
      <c r="D9396" s="6" t="n">
        <v>-1</v>
      </c>
      <c r="E9396" s="6" t="n">
        <v>2.02710622710623</v>
      </c>
      <c r="F9396" s="6" t="n">
        <v>0</v>
      </c>
      <c r="G9396" s="6" t="n">
        <v>0</v>
      </c>
      <c r="H9396" s="6" t="str">
        <f aca="false">IF(AND(A9396&gt;=Stimuli!$B$2,A9396&lt;=Stimuli!$C$2),Stimuli!$A$2,IF(AND(A9396&gt;=Stimuli!$B$3,A9396&lt;=Stimuli!$C$3),Stimuli!$A$3,IF(AND(A9396&gt;=Stimuli!$B$4,A9396&lt;=Stimuli!$C$4),Stimuli!$A$4,"")))</f>
        <v>02 e.l.f. - Power Grip Styling (30.03s)</v>
      </c>
      <c r="I9396" s="6" t="n">
        <f aca="false">(B9396-B9395)/((A9396-A9395)/1000)</f>
        <v>0.937728937728878</v>
      </c>
      <c r="J9396" s="6" t="n">
        <f aca="false">IF(OR(B9396&lt;Rules!$B$2,B9396&gt;Rules!$B$3,ABS(I9396)&gt;Rules!$B$4,OR(B9397&lt;Rules!$B$2,B9397&gt;Rules!$B$3,ABS(I9397)&gt;Rules!$B$4)),1,0)</f>
        <v>0</v>
      </c>
      <c r="K9396" s="6" t="str">
        <f aca="false">IF(F9396=1,COUNTIF($F$2:F9396,1),"")</f>
        <v/>
      </c>
    </row>
    <row r="9397" customFormat="false" ht="15" hidden="false" customHeight="false" outlineLevel="0" collapsed="false">
      <c r="A9397" s="6" t="n">
        <v>73769.118</v>
      </c>
      <c r="B9397" s="6" t="n">
        <v>2.02124542124542</v>
      </c>
      <c r="C9397" s="6" t="n">
        <v>77</v>
      </c>
      <c r="D9397" s="6" t="n">
        <v>-1</v>
      </c>
      <c r="E9397" s="6" t="n">
        <v>2.02710622710623</v>
      </c>
      <c r="F9397" s="6" t="n">
        <v>0</v>
      </c>
      <c r="G9397" s="6" t="n">
        <v>0</v>
      </c>
      <c r="H9397" s="6" t="str">
        <f aca="false">IF(AND(A9397&gt;=Stimuli!$B$2,A9397&lt;=Stimuli!$C$2),Stimuli!$A$2,IF(AND(A9397&gt;=Stimuli!$B$3,A9397&lt;=Stimuli!$C$3),Stimuli!$A$3,IF(AND(A9397&gt;=Stimuli!$B$4,A9397&lt;=Stimuli!$C$4),Stimuli!$A$4,"")))</f>
        <v>02 e.l.f. - Power Grip Styling (30.03s)</v>
      </c>
      <c r="I9397" s="6" t="n">
        <f aca="false">(B9397-B9396)/((A9397-A9396)/1000)</f>
        <v>-0.937728937728878</v>
      </c>
      <c r="J9397" s="6" t="n">
        <f aca="false">IF(OR(B9397&lt;Rules!$B$2,B9397&gt;Rules!$B$3,ABS(I9397)&gt;Rules!$B$4,OR(B9398&lt;Rules!$B$2,B9398&gt;Rules!$B$3,ABS(I9398)&gt;Rules!$B$4)),1,0)</f>
        <v>0</v>
      </c>
      <c r="K9397" s="6" t="str">
        <f aca="false">IF(F9397=1,COUNTIF($F$2:F9397,1),"")</f>
        <v/>
      </c>
    </row>
    <row r="9398" customFormat="false" ht="15" hidden="false" customHeight="false" outlineLevel="0" collapsed="false">
      <c r="A9398" s="6" t="n">
        <v>73776.9305</v>
      </c>
      <c r="B9398" s="6" t="n">
        <v>2.02857142857143</v>
      </c>
      <c r="C9398" s="6" t="n">
        <v>77</v>
      </c>
      <c r="D9398" s="6" t="n">
        <v>-1</v>
      </c>
      <c r="E9398" s="6" t="n">
        <v>2.02710622710623</v>
      </c>
      <c r="F9398" s="6" t="n">
        <v>0</v>
      </c>
      <c r="G9398" s="6" t="n">
        <v>0</v>
      </c>
      <c r="H9398" s="6" t="str">
        <f aca="false">IF(AND(A9398&gt;=Stimuli!$B$2,A9398&lt;=Stimuli!$C$2),Stimuli!$A$2,IF(AND(A9398&gt;=Stimuli!$B$3,A9398&lt;=Stimuli!$C$3),Stimuli!$A$3,IF(AND(A9398&gt;=Stimuli!$B$4,A9398&lt;=Stimuli!$C$4),Stimuli!$A$4,"")))</f>
        <v>02 e.l.f. - Power Grip Styling (30.03s)</v>
      </c>
      <c r="I9398" s="6" t="n">
        <f aca="false">(B9398-B9397)/((A9398-A9397)/1000)</f>
        <v>0.937728937728878</v>
      </c>
      <c r="J9398" s="6" t="n">
        <f aca="false">IF(OR(B9398&lt;Rules!$B$2,B9398&gt;Rules!$B$3,ABS(I9398)&gt;Rules!$B$4,OR(B9399&lt;Rules!$B$2,B9399&gt;Rules!$B$3,ABS(I9399)&gt;Rules!$B$4)),1,0)</f>
        <v>0</v>
      </c>
      <c r="K9398" s="6" t="str">
        <f aca="false">IF(F9398=1,COUNTIF($F$2:F9398,1),"")</f>
        <v/>
      </c>
    </row>
    <row r="9399" customFormat="false" ht="15" hidden="false" customHeight="false" outlineLevel="0" collapsed="false">
      <c r="A9399" s="6" t="n">
        <v>73784.743</v>
      </c>
      <c r="B9399" s="6" t="n">
        <v>2.02124542124542</v>
      </c>
      <c r="C9399" s="6" t="n">
        <v>77</v>
      </c>
      <c r="D9399" s="6" t="n">
        <v>-1</v>
      </c>
      <c r="E9399" s="6" t="n">
        <v>2.02710622710623</v>
      </c>
      <c r="F9399" s="6" t="n">
        <v>0</v>
      </c>
      <c r="G9399" s="6" t="n">
        <v>0</v>
      </c>
      <c r="H9399" s="6" t="str">
        <f aca="false">IF(AND(A9399&gt;=Stimuli!$B$2,A9399&lt;=Stimuli!$C$2),Stimuli!$A$2,IF(AND(A9399&gt;=Stimuli!$B$3,A9399&lt;=Stimuli!$C$3),Stimuli!$A$3,IF(AND(A9399&gt;=Stimuli!$B$4,A9399&lt;=Stimuli!$C$4),Stimuli!$A$4,"")))</f>
        <v>02 e.l.f. - Power Grip Styling (30.03s)</v>
      </c>
      <c r="I9399" s="6" t="n">
        <f aca="false">(B9399-B9398)/((A9399-A9398)/1000)</f>
        <v>-0.937728937728878</v>
      </c>
      <c r="J9399" s="6" t="n">
        <f aca="false">IF(OR(B9399&lt;Rules!$B$2,B9399&gt;Rules!$B$3,ABS(I9399)&gt;Rules!$B$4,OR(B9400&lt;Rules!$B$2,B9400&gt;Rules!$B$3,ABS(I9400)&gt;Rules!$B$4)),1,0)</f>
        <v>0</v>
      </c>
      <c r="K9399" s="6" t="str">
        <f aca="false">IF(F9399=1,COUNTIF($F$2:F9399,1),"")</f>
        <v/>
      </c>
    </row>
    <row r="9400" customFormat="false" ht="15" hidden="false" customHeight="false" outlineLevel="0" collapsed="false">
      <c r="A9400" s="6" t="n">
        <v>73792.5555</v>
      </c>
      <c r="B9400" s="6" t="n">
        <v>2.02710622710623</v>
      </c>
      <c r="C9400" s="6" t="n">
        <v>77</v>
      </c>
      <c r="D9400" s="6" t="n">
        <v>-1</v>
      </c>
      <c r="E9400" s="6" t="n">
        <v>2.02710622710623</v>
      </c>
      <c r="F9400" s="6" t="n">
        <v>0</v>
      </c>
      <c r="G9400" s="6" t="n">
        <v>0</v>
      </c>
      <c r="H9400" s="6" t="str">
        <f aca="false">IF(AND(A9400&gt;=Stimuli!$B$2,A9400&lt;=Stimuli!$C$2),Stimuli!$A$2,IF(AND(A9400&gt;=Stimuli!$B$3,A9400&lt;=Stimuli!$C$3),Stimuli!$A$3,IF(AND(A9400&gt;=Stimuli!$B$4,A9400&lt;=Stimuli!$C$4),Stimuli!$A$4,"")))</f>
        <v>02 e.l.f. - Power Grip Styling (30.03s)</v>
      </c>
      <c r="I9400" s="6" t="n">
        <f aca="false">(B9400-B9399)/((A9400-A9399)/1000)</f>
        <v>0.750183150183148</v>
      </c>
      <c r="J9400" s="6" t="n">
        <f aca="false">IF(OR(B9400&lt;Rules!$B$2,B9400&gt;Rules!$B$3,ABS(I9400)&gt;Rules!$B$4,OR(B9401&lt;Rules!$B$2,B9401&gt;Rules!$B$3,ABS(I9401)&gt;Rules!$B$4)),1,0)</f>
        <v>0</v>
      </c>
      <c r="K9400" s="6" t="str">
        <f aca="false">IF(F9400=1,COUNTIF($F$2:F9400,1),"")</f>
        <v/>
      </c>
    </row>
    <row r="9401" customFormat="false" ht="15" hidden="false" customHeight="false" outlineLevel="0" collapsed="false">
      <c r="A9401" s="6" t="n">
        <v>73800.368</v>
      </c>
      <c r="B9401" s="6" t="n">
        <v>2.02124542124542</v>
      </c>
      <c r="C9401" s="6" t="n">
        <v>77</v>
      </c>
      <c r="D9401" s="6" t="n">
        <v>-1</v>
      </c>
      <c r="E9401" s="6" t="n">
        <v>2.02710622710623</v>
      </c>
      <c r="F9401" s="6" t="n">
        <v>0</v>
      </c>
      <c r="G9401" s="6" t="n">
        <v>0</v>
      </c>
      <c r="H9401" s="6" t="str">
        <f aca="false">IF(AND(A9401&gt;=Stimuli!$B$2,A9401&lt;=Stimuli!$C$2),Stimuli!$A$2,IF(AND(A9401&gt;=Stimuli!$B$3,A9401&lt;=Stimuli!$C$3),Stimuli!$A$3,IF(AND(A9401&gt;=Stimuli!$B$4,A9401&lt;=Stimuli!$C$4),Stimuli!$A$4,"")))</f>
        <v>02 e.l.f. - Power Grip Styling (30.03s)</v>
      </c>
      <c r="I9401" s="6" t="n">
        <f aca="false">(B9401-B9400)/((A9401-A9400)/1000)</f>
        <v>-0.750183150183148</v>
      </c>
      <c r="J9401" s="6" t="n">
        <f aca="false">IF(OR(B9401&lt;Rules!$B$2,B9401&gt;Rules!$B$3,ABS(I9401)&gt;Rules!$B$4,OR(B9402&lt;Rules!$B$2,B9402&gt;Rules!$B$3,ABS(I9402)&gt;Rules!$B$4)),1,0)</f>
        <v>0</v>
      </c>
      <c r="K9401" s="6" t="str">
        <f aca="false">IF(F9401=1,COUNTIF($F$2:F9401,1),"")</f>
        <v/>
      </c>
    </row>
    <row r="9402" customFormat="false" ht="15" hidden="false" customHeight="false" outlineLevel="0" collapsed="false">
      <c r="A9402" s="6" t="n">
        <v>73808.1805</v>
      </c>
      <c r="B9402" s="6" t="n">
        <v>2.02564102564103</v>
      </c>
      <c r="C9402" s="6" t="n">
        <v>77</v>
      </c>
      <c r="D9402" s="6" t="n">
        <v>-1</v>
      </c>
      <c r="E9402" s="6" t="n">
        <v>2.02710622710623</v>
      </c>
      <c r="F9402" s="6" t="n">
        <v>0</v>
      </c>
      <c r="G9402" s="6" t="n">
        <v>0</v>
      </c>
      <c r="H9402" s="6" t="str">
        <f aca="false">IF(AND(A9402&gt;=Stimuli!$B$2,A9402&lt;=Stimuli!$C$2),Stimuli!$A$2,IF(AND(A9402&gt;=Stimuli!$B$3,A9402&lt;=Stimuli!$C$3),Stimuli!$A$3,IF(AND(A9402&gt;=Stimuli!$B$4,A9402&lt;=Stimuli!$C$4),Stimuli!$A$4,"")))</f>
        <v>02 e.l.f. - Power Grip Styling (30.03s)</v>
      </c>
      <c r="I9402" s="6" t="n">
        <f aca="false">(B9402-B9401)/((A9402-A9401)/1000)</f>
        <v>0.562637362637304</v>
      </c>
      <c r="J9402" s="6" t="n">
        <f aca="false">IF(OR(B9402&lt;Rules!$B$2,B9402&gt;Rules!$B$3,ABS(I9402)&gt;Rules!$B$4,OR(B9403&lt;Rules!$B$2,B9403&gt;Rules!$B$3,ABS(I9403)&gt;Rules!$B$4)),1,0)</f>
        <v>0</v>
      </c>
      <c r="K9402" s="6" t="str">
        <f aca="false">IF(F9402=1,COUNTIF($F$2:F9402,1),"")</f>
        <v/>
      </c>
    </row>
    <row r="9403" customFormat="false" ht="15" hidden="false" customHeight="false" outlineLevel="0" collapsed="false">
      <c r="A9403" s="6" t="n">
        <v>73815.993</v>
      </c>
      <c r="B9403" s="6" t="n">
        <v>2.02271062271062</v>
      </c>
      <c r="C9403" s="6" t="n">
        <v>77</v>
      </c>
      <c r="D9403" s="6" t="n">
        <v>-1</v>
      </c>
      <c r="E9403" s="6" t="n">
        <v>2.02710622710623</v>
      </c>
      <c r="F9403" s="6" t="n">
        <v>0</v>
      </c>
      <c r="G9403" s="6" t="n">
        <v>0</v>
      </c>
      <c r="H9403" s="6" t="str">
        <f aca="false">IF(AND(A9403&gt;=Stimuli!$B$2,A9403&lt;=Stimuli!$C$2),Stimuli!$A$2,IF(AND(A9403&gt;=Stimuli!$B$3,A9403&lt;=Stimuli!$C$3),Stimuli!$A$3,IF(AND(A9403&gt;=Stimuli!$B$4,A9403&lt;=Stimuli!$C$4),Stimuli!$A$4,"")))</f>
        <v>02 e.l.f. - Power Grip Styling (30.03s)</v>
      </c>
      <c r="I9403" s="6" t="n">
        <f aca="false">(B9403-B9402)/((A9403-A9402)/1000)</f>
        <v>-0.375091575091574</v>
      </c>
      <c r="J9403" s="6" t="n">
        <f aca="false">IF(OR(B9403&lt;Rules!$B$2,B9403&gt;Rules!$B$3,ABS(I9403)&gt;Rules!$B$4,OR(B9404&lt;Rules!$B$2,B9404&gt;Rules!$B$3,ABS(I9404)&gt;Rules!$B$4)),1,0)</f>
        <v>0</v>
      </c>
      <c r="K9403" s="6" t="str">
        <f aca="false">IF(F9403=1,COUNTIF($F$2:F9403,1),"")</f>
        <v/>
      </c>
    </row>
    <row r="9404" customFormat="false" ht="15" hidden="false" customHeight="false" outlineLevel="0" collapsed="false">
      <c r="A9404" s="6" t="n">
        <v>73823.8055</v>
      </c>
      <c r="B9404" s="6" t="n">
        <v>2.02417582417582</v>
      </c>
      <c r="C9404" s="6" t="n">
        <v>77</v>
      </c>
      <c r="D9404" s="6" t="n">
        <v>-1</v>
      </c>
      <c r="E9404" s="6" t="n">
        <v>2.02710622710623</v>
      </c>
      <c r="F9404" s="6" t="n">
        <v>0</v>
      </c>
      <c r="G9404" s="6" t="n">
        <v>0</v>
      </c>
      <c r="H9404" s="6" t="str">
        <f aca="false">IF(AND(A9404&gt;=Stimuli!$B$2,A9404&lt;=Stimuli!$C$2),Stimuli!$A$2,IF(AND(A9404&gt;=Stimuli!$B$3,A9404&lt;=Stimuli!$C$3),Stimuli!$A$3,IF(AND(A9404&gt;=Stimuli!$B$4,A9404&lt;=Stimuli!$C$4),Stimuli!$A$4,"")))</f>
        <v>02 e.l.f. - Power Grip Styling (30.03s)</v>
      </c>
      <c r="I9404" s="6" t="n">
        <f aca="false">(B9404-B9403)/((A9404-A9403)/1000)</f>
        <v>0.187545787545844</v>
      </c>
      <c r="J9404" s="6" t="n">
        <f aca="false">IF(OR(B9404&lt;Rules!$B$2,B9404&gt;Rules!$B$3,ABS(I9404)&gt;Rules!$B$4,OR(B9405&lt;Rules!$B$2,B9405&gt;Rules!$B$3,ABS(I9405)&gt;Rules!$B$4)),1,0)</f>
        <v>0</v>
      </c>
      <c r="K9404" s="6" t="str">
        <f aca="false">IF(F9404=1,COUNTIF($F$2:F9404,1),"")</f>
        <v/>
      </c>
    </row>
    <row r="9405" customFormat="false" ht="15" hidden="false" customHeight="false" outlineLevel="0" collapsed="false">
      <c r="A9405" s="6" t="n">
        <v>73831.618</v>
      </c>
      <c r="B9405" s="6" t="n">
        <v>2.02417582417582</v>
      </c>
      <c r="C9405" s="6" t="n">
        <v>77</v>
      </c>
      <c r="D9405" s="6" t="n">
        <v>-1</v>
      </c>
      <c r="E9405" s="6" t="n">
        <v>2.02710622710623</v>
      </c>
      <c r="F9405" s="6" t="n">
        <v>0</v>
      </c>
      <c r="G9405" s="6" t="n">
        <v>0</v>
      </c>
      <c r="H9405" s="6" t="str">
        <f aca="false">IF(AND(A9405&gt;=Stimuli!$B$2,A9405&lt;=Stimuli!$C$2),Stimuli!$A$2,IF(AND(A9405&gt;=Stimuli!$B$3,A9405&lt;=Stimuli!$C$3),Stimuli!$A$3,IF(AND(A9405&gt;=Stimuli!$B$4,A9405&lt;=Stimuli!$C$4),Stimuli!$A$4,"")))</f>
        <v>02 e.l.f. - Power Grip Styling (30.03s)</v>
      </c>
      <c r="I9405" s="6" t="n">
        <f aca="false">(B9405-B9404)/((A9405-A9404)/1000)</f>
        <v>0</v>
      </c>
      <c r="J9405" s="6" t="n">
        <f aca="false">IF(OR(B9405&lt;Rules!$B$2,B9405&gt;Rules!$B$3,ABS(I9405)&gt;Rules!$B$4,OR(B9406&lt;Rules!$B$2,B9406&gt;Rules!$B$3,ABS(I9406)&gt;Rules!$B$4)),1,0)</f>
        <v>0</v>
      </c>
      <c r="K9405" s="6" t="str">
        <f aca="false">IF(F9405=1,COUNTIF($F$2:F9405,1),"")</f>
        <v/>
      </c>
    </row>
    <row r="9406" customFormat="false" ht="15" hidden="false" customHeight="false" outlineLevel="0" collapsed="false">
      <c r="A9406" s="6" t="n">
        <v>73839.4305</v>
      </c>
      <c r="B9406" s="6" t="n">
        <v>2.02271062271062</v>
      </c>
      <c r="C9406" s="6" t="n">
        <v>77</v>
      </c>
      <c r="D9406" s="6" t="n">
        <v>-1</v>
      </c>
      <c r="E9406" s="6" t="n">
        <v>2.02710622710623</v>
      </c>
      <c r="F9406" s="6" t="n">
        <v>0</v>
      </c>
      <c r="G9406" s="6" t="n">
        <v>0</v>
      </c>
      <c r="H9406" s="6" t="str">
        <f aca="false">IF(AND(A9406&gt;=Stimuli!$B$2,A9406&lt;=Stimuli!$C$2),Stimuli!$A$2,IF(AND(A9406&gt;=Stimuli!$B$3,A9406&lt;=Stimuli!$C$3),Stimuli!$A$3,IF(AND(A9406&gt;=Stimuli!$B$4,A9406&lt;=Stimuli!$C$4),Stimuli!$A$4,"")))</f>
        <v>02 e.l.f. - Power Grip Styling (30.03s)</v>
      </c>
      <c r="I9406" s="6" t="n">
        <f aca="false">(B9406-B9405)/((A9406-A9405)/1000)</f>
        <v>-0.187545787545844</v>
      </c>
      <c r="J9406" s="6" t="n">
        <f aca="false">IF(OR(B9406&lt;Rules!$B$2,B9406&gt;Rules!$B$3,ABS(I9406)&gt;Rules!$B$4,OR(B9407&lt;Rules!$B$2,B9407&gt;Rules!$B$3,ABS(I9407)&gt;Rules!$B$4)),1,0)</f>
        <v>0</v>
      </c>
      <c r="K9406" s="6" t="str">
        <f aca="false">IF(F9406=1,COUNTIF($F$2:F9406,1),"")</f>
        <v/>
      </c>
    </row>
    <row r="9407" customFormat="false" ht="15" hidden="false" customHeight="false" outlineLevel="0" collapsed="false">
      <c r="A9407" s="6" t="n">
        <v>73847.243</v>
      </c>
      <c r="B9407" s="6" t="n">
        <v>2.02564102564103</v>
      </c>
      <c r="C9407" s="6" t="n">
        <v>77</v>
      </c>
      <c r="D9407" s="6" t="n">
        <v>-1</v>
      </c>
      <c r="E9407" s="6" t="n">
        <v>2.02710622710623</v>
      </c>
      <c r="F9407" s="6" t="n">
        <v>0</v>
      </c>
      <c r="G9407" s="6" t="n">
        <v>0</v>
      </c>
      <c r="H9407" s="6" t="str">
        <f aca="false">IF(AND(A9407&gt;=Stimuli!$B$2,A9407&lt;=Stimuli!$C$2),Stimuli!$A$2,IF(AND(A9407&gt;=Stimuli!$B$3,A9407&lt;=Stimuli!$C$3),Stimuli!$A$3,IF(AND(A9407&gt;=Stimuli!$B$4,A9407&lt;=Stimuli!$C$4),Stimuli!$A$4,"")))</f>
        <v>02 e.l.f. - Power Grip Styling (30.03s)</v>
      </c>
      <c r="I9407" s="6" t="n">
        <f aca="false">(B9407-B9406)/((A9407-A9406)/1000)</f>
        <v>0.375091575091574</v>
      </c>
      <c r="J9407" s="6" t="n">
        <f aca="false">IF(OR(B9407&lt;Rules!$B$2,B9407&gt;Rules!$B$3,ABS(I9407)&gt;Rules!$B$4,OR(B9408&lt;Rules!$B$2,B9408&gt;Rules!$B$3,ABS(I9408)&gt;Rules!$B$4)),1,0)</f>
        <v>0</v>
      </c>
      <c r="K9407" s="6" t="str">
        <f aca="false">IF(F9407=1,COUNTIF($F$2:F9407,1),"")</f>
        <v/>
      </c>
    </row>
    <row r="9408" customFormat="false" ht="15" hidden="false" customHeight="false" outlineLevel="0" collapsed="false">
      <c r="A9408" s="6" t="n">
        <v>73855.0555</v>
      </c>
      <c r="B9408" s="6" t="n">
        <v>2.02124542124542</v>
      </c>
      <c r="C9408" s="6" t="n">
        <v>77</v>
      </c>
      <c r="D9408" s="6" t="n">
        <v>-1</v>
      </c>
      <c r="E9408" s="6" t="n">
        <v>2.02710622710623</v>
      </c>
      <c r="F9408" s="6" t="n">
        <v>0</v>
      </c>
      <c r="G9408" s="6" t="n">
        <v>0</v>
      </c>
      <c r="H9408" s="6" t="str">
        <f aca="false">IF(AND(A9408&gt;=Stimuli!$B$2,A9408&lt;=Stimuli!$C$2),Stimuli!$A$2,IF(AND(A9408&gt;=Stimuli!$B$3,A9408&lt;=Stimuli!$C$3),Stimuli!$A$3,IF(AND(A9408&gt;=Stimuli!$B$4,A9408&lt;=Stimuli!$C$4),Stimuli!$A$4,"")))</f>
        <v>02 e.l.f. - Power Grip Styling (30.03s)</v>
      </c>
      <c r="I9408" s="6" t="n">
        <f aca="false">(B9408-B9407)/((A9408-A9407)/1000)</f>
        <v>-0.562637362637304</v>
      </c>
      <c r="J9408" s="6" t="n">
        <f aca="false">IF(OR(B9408&lt;Rules!$B$2,B9408&gt;Rules!$B$3,ABS(I9408)&gt;Rules!$B$4,OR(B9409&lt;Rules!$B$2,B9409&gt;Rules!$B$3,ABS(I9409)&gt;Rules!$B$4)),1,0)</f>
        <v>0</v>
      </c>
      <c r="K9408" s="6" t="str">
        <f aca="false">IF(F9408=1,COUNTIF($F$2:F9408,1),"")</f>
        <v/>
      </c>
    </row>
    <row r="9409" customFormat="false" ht="15" hidden="false" customHeight="false" outlineLevel="0" collapsed="false">
      <c r="A9409" s="6" t="n">
        <v>73862.868</v>
      </c>
      <c r="B9409" s="6" t="n">
        <v>2.02564102564103</v>
      </c>
      <c r="C9409" s="6" t="n">
        <v>77</v>
      </c>
      <c r="D9409" s="6" t="n">
        <v>-1</v>
      </c>
      <c r="E9409" s="6" t="n">
        <v>2.02710622710623</v>
      </c>
      <c r="F9409" s="6" t="n">
        <v>0</v>
      </c>
      <c r="G9409" s="6" t="n">
        <v>0</v>
      </c>
      <c r="H9409" s="6" t="str">
        <f aca="false">IF(AND(A9409&gt;=Stimuli!$B$2,A9409&lt;=Stimuli!$C$2),Stimuli!$A$2,IF(AND(A9409&gt;=Stimuli!$B$3,A9409&lt;=Stimuli!$C$3),Stimuli!$A$3,IF(AND(A9409&gt;=Stimuli!$B$4,A9409&lt;=Stimuli!$C$4),Stimuli!$A$4,"")))</f>
        <v>02 e.l.f. - Power Grip Styling (30.03s)</v>
      </c>
      <c r="I9409" s="6" t="n">
        <f aca="false">(B9409-B9408)/((A9409-A9408)/1000)</f>
        <v>0.562637362637304</v>
      </c>
      <c r="J9409" s="6" t="n">
        <f aca="false">IF(OR(B9409&lt;Rules!$B$2,B9409&gt;Rules!$B$3,ABS(I9409)&gt;Rules!$B$4,OR(B9410&lt;Rules!$B$2,B9410&gt;Rules!$B$3,ABS(I9410)&gt;Rules!$B$4)),1,0)</f>
        <v>0</v>
      </c>
      <c r="K9409" s="6" t="str">
        <f aca="false">IF(F9409=1,COUNTIF($F$2:F9409,1),"")</f>
        <v/>
      </c>
    </row>
    <row r="9410" customFormat="false" ht="15" hidden="false" customHeight="false" outlineLevel="0" collapsed="false">
      <c r="A9410" s="6" t="n">
        <v>73870.6805</v>
      </c>
      <c r="B9410" s="6" t="n">
        <v>2.02124542124542</v>
      </c>
      <c r="C9410" s="6" t="n">
        <v>77</v>
      </c>
      <c r="D9410" s="6" t="n">
        <v>-1</v>
      </c>
      <c r="E9410" s="6" t="n">
        <v>2.02710622710623</v>
      </c>
      <c r="F9410" s="6" t="n">
        <v>0</v>
      </c>
      <c r="G9410" s="6" t="n">
        <v>0</v>
      </c>
      <c r="H9410" s="6" t="str">
        <f aca="false">IF(AND(A9410&gt;=Stimuli!$B$2,A9410&lt;=Stimuli!$C$2),Stimuli!$A$2,IF(AND(A9410&gt;=Stimuli!$B$3,A9410&lt;=Stimuli!$C$3),Stimuli!$A$3,IF(AND(A9410&gt;=Stimuli!$B$4,A9410&lt;=Stimuli!$C$4),Stimuli!$A$4,"")))</f>
        <v>02 e.l.f. - Power Grip Styling (30.03s)</v>
      </c>
      <c r="I9410" s="6" t="n">
        <f aca="false">(B9410-B9409)/((A9410-A9409)/1000)</f>
        <v>-0.562637362637304</v>
      </c>
      <c r="J9410" s="6" t="n">
        <f aca="false">IF(OR(B9410&lt;Rules!$B$2,B9410&gt;Rules!$B$3,ABS(I9410)&gt;Rules!$B$4,OR(B9411&lt;Rules!$B$2,B9411&gt;Rules!$B$3,ABS(I9411)&gt;Rules!$B$4)),1,0)</f>
        <v>0</v>
      </c>
      <c r="K9410" s="6" t="str">
        <f aca="false">IF(F9410=1,COUNTIF($F$2:F9410,1),"")</f>
        <v/>
      </c>
    </row>
    <row r="9411" customFormat="false" ht="15" hidden="false" customHeight="false" outlineLevel="0" collapsed="false">
      <c r="A9411" s="6" t="n">
        <v>73878.493</v>
      </c>
      <c r="B9411" s="6" t="n">
        <v>2.02710622710623</v>
      </c>
      <c r="C9411" s="6" t="n">
        <v>77</v>
      </c>
      <c r="D9411" s="6" t="n">
        <v>-1</v>
      </c>
      <c r="E9411" s="6" t="n">
        <v>2.02710622710623</v>
      </c>
      <c r="F9411" s="6" t="n">
        <v>0</v>
      </c>
      <c r="G9411" s="6" t="n">
        <v>0</v>
      </c>
      <c r="H9411" s="6" t="str">
        <f aca="false">IF(AND(A9411&gt;=Stimuli!$B$2,A9411&lt;=Stimuli!$C$2),Stimuli!$A$2,IF(AND(A9411&gt;=Stimuli!$B$3,A9411&lt;=Stimuli!$C$3),Stimuli!$A$3,IF(AND(A9411&gt;=Stimuli!$B$4,A9411&lt;=Stimuli!$C$4),Stimuli!$A$4,"")))</f>
        <v>02 e.l.f. - Power Grip Styling (30.03s)</v>
      </c>
      <c r="I9411" s="6" t="n">
        <f aca="false">(B9411-B9410)/((A9411-A9410)/1000)</f>
        <v>0.750183150183148</v>
      </c>
      <c r="J9411" s="6" t="n">
        <f aca="false">IF(OR(B9411&lt;Rules!$B$2,B9411&gt;Rules!$B$3,ABS(I9411)&gt;Rules!$B$4,OR(B9412&lt;Rules!$B$2,B9412&gt;Rules!$B$3,ABS(I9412)&gt;Rules!$B$4)),1,0)</f>
        <v>0</v>
      </c>
      <c r="K9411" s="6" t="str">
        <f aca="false">IF(F9411=1,COUNTIF($F$2:F9411,1),"")</f>
        <v/>
      </c>
    </row>
    <row r="9412" customFormat="false" ht="15" hidden="false" customHeight="false" outlineLevel="0" collapsed="false">
      <c r="A9412" s="6" t="n">
        <v>73886.3055</v>
      </c>
      <c r="B9412" s="6" t="n">
        <v>2.01978021978022</v>
      </c>
      <c r="C9412" s="6" t="n">
        <v>77</v>
      </c>
      <c r="D9412" s="6" t="n">
        <v>-1</v>
      </c>
      <c r="E9412" s="6" t="n">
        <v>2.02710622710623</v>
      </c>
      <c r="F9412" s="6" t="n">
        <v>0</v>
      </c>
      <c r="G9412" s="6" t="n">
        <v>0</v>
      </c>
      <c r="H9412" s="6" t="str">
        <f aca="false">IF(AND(A9412&gt;=Stimuli!$B$2,A9412&lt;=Stimuli!$C$2),Stimuli!$A$2,IF(AND(A9412&gt;=Stimuli!$B$3,A9412&lt;=Stimuli!$C$3),Stimuli!$A$3,IF(AND(A9412&gt;=Stimuli!$B$4,A9412&lt;=Stimuli!$C$4),Stimuli!$A$4,"")))</f>
        <v>02 e.l.f. - Power Grip Styling (30.03s)</v>
      </c>
      <c r="I9412" s="6" t="n">
        <f aca="false">(B9412-B9411)/((A9412-A9411)/1000)</f>
        <v>-0.937728937728878</v>
      </c>
      <c r="J9412" s="6" t="n">
        <f aca="false">IF(OR(B9412&lt;Rules!$B$2,B9412&gt;Rules!$B$3,ABS(I9412)&gt;Rules!$B$4,OR(B9413&lt;Rules!$B$2,B9413&gt;Rules!$B$3,ABS(I9413)&gt;Rules!$B$4)),1,0)</f>
        <v>0</v>
      </c>
      <c r="K9412" s="6" t="str">
        <f aca="false">IF(F9412=1,COUNTIF($F$2:F9412,1),"")</f>
        <v/>
      </c>
    </row>
    <row r="9413" customFormat="false" ht="15" hidden="false" customHeight="false" outlineLevel="0" collapsed="false">
      <c r="A9413" s="6" t="n">
        <v>73894.118</v>
      </c>
      <c r="B9413" s="6" t="n">
        <v>2.02710622710623</v>
      </c>
      <c r="C9413" s="6" t="n">
        <v>77</v>
      </c>
      <c r="D9413" s="6" t="n">
        <v>-1</v>
      </c>
      <c r="E9413" s="6" t="n">
        <v>2.02710622710623</v>
      </c>
      <c r="F9413" s="6" t="n">
        <v>0</v>
      </c>
      <c r="G9413" s="6" t="n">
        <v>0</v>
      </c>
      <c r="H9413" s="6" t="str">
        <f aca="false">IF(AND(A9413&gt;=Stimuli!$B$2,A9413&lt;=Stimuli!$C$2),Stimuli!$A$2,IF(AND(A9413&gt;=Stimuli!$B$3,A9413&lt;=Stimuli!$C$3),Stimuli!$A$3,IF(AND(A9413&gt;=Stimuli!$B$4,A9413&lt;=Stimuli!$C$4),Stimuli!$A$4,"")))</f>
        <v>02 e.l.f. - Power Grip Styling (30.03s)</v>
      </c>
      <c r="I9413" s="6" t="n">
        <f aca="false">(B9413-B9412)/((A9413-A9412)/1000)</f>
        <v>0.937728937728878</v>
      </c>
      <c r="J9413" s="6" t="n">
        <f aca="false">IF(OR(B9413&lt;Rules!$B$2,B9413&gt;Rules!$B$3,ABS(I9413)&gt;Rules!$B$4,OR(B9414&lt;Rules!$B$2,B9414&gt;Rules!$B$3,ABS(I9414)&gt;Rules!$B$4)),1,0)</f>
        <v>0</v>
      </c>
      <c r="K9413" s="6" t="str">
        <f aca="false">IF(F9413=1,COUNTIF($F$2:F9413,1),"")</f>
        <v/>
      </c>
    </row>
    <row r="9414" customFormat="false" ht="15" hidden="false" customHeight="false" outlineLevel="0" collapsed="false">
      <c r="A9414" s="6" t="n">
        <v>73901.9305</v>
      </c>
      <c r="B9414" s="6" t="n">
        <v>2.01978021978022</v>
      </c>
      <c r="C9414" s="6" t="n">
        <v>77</v>
      </c>
      <c r="D9414" s="6" t="n">
        <v>-1</v>
      </c>
      <c r="E9414" s="6" t="n">
        <v>2.02710622710623</v>
      </c>
      <c r="F9414" s="6" t="n">
        <v>0</v>
      </c>
      <c r="G9414" s="6" t="n">
        <v>0</v>
      </c>
      <c r="H9414" s="6" t="str">
        <f aca="false">IF(AND(A9414&gt;=Stimuli!$B$2,A9414&lt;=Stimuli!$C$2),Stimuli!$A$2,IF(AND(A9414&gt;=Stimuli!$B$3,A9414&lt;=Stimuli!$C$3),Stimuli!$A$3,IF(AND(A9414&gt;=Stimuli!$B$4,A9414&lt;=Stimuli!$C$4),Stimuli!$A$4,"")))</f>
        <v>02 e.l.f. - Power Grip Styling (30.03s)</v>
      </c>
      <c r="I9414" s="6" t="n">
        <f aca="false">(B9414-B9413)/((A9414-A9413)/1000)</f>
        <v>-0.937728937728878</v>
      </c>
      <c r="J9414" s="6" t="n">
        <f aca="false">IF(OR(B9414&lt;Rules!$B$2,B9414&gt;Rules!$B$3,ABS(I9414)&gt;Rules!$B$4,OR(B9415&lt;Rules!$B$2,B9415&gt;Rules!$B$3,ABS(I9415)&gt;Rules!$B$4)),1,0)</f>
        <v>0</v>
      </c>
      <c r="K9414" s="6" t="str">
        <f aca="false">IF(F9414=1,COUNTIF($F$2:F9414,1),"")</f>
        <v/>
      </c>
    </row>
    <row r="9415" customFormat="false" ht="15" hidden="false" customHeight="false" outlineLevel="0" collapsed="false">
      <c r="A9415" s="6" t="n">
        <v>73909.743</v>
      </c>
      <c r="B9415" s="6" t="n">
        <v>2.02710622710623</v>
      </c>
      <c r="C9415" s="6" t="n">
        <v>77</v>
      </c>
      <c r="D9415" s="6" t="n">
        <v>-1</v>
      </c>
      <c r="E9415" s="6" t="n">
        <v>2.02710622710623</v>
      </c>
      <c r="F9415" s="6" t="n">
        <v>0</v>
      </c>
      <c r="G9415" s="6" t="n">
        <v>0</v>
      </c>
      <c r="H9415" s="6" t="str">
        <f aca="false">IF(AND(A9415&gt;=Stimuli!$B$2,A9415&lt;=Stimuli!$C$2),Stimuli!$A$2,IF(AND(A9415&gt;=Stimuli!$B$3,A9415&lt;=Stimuli!$C$3),Stimuli!$A$3,IF(AND(A9415&gt;=Stimuli!$B$4,A9415&lt;=Stimuli!$C$4),Stimuli!$A$4,"")))</f>
        <v>02 e.l.f. - Power Grip Styling (30.03s)</v>
      </c>
      <c r="I9415" s="6" t="n">
        <f aca="false">(B9415-B9414)/((A9415-A9414)/1000)</f>
        <v>0.937728937728878</v>
      </c>
      <c r="J9415" s="6" t="n">
        <f aca="false">IF(OR(B9415&lt;Rules!$B$2,B9415&gt;Rules!$B$3,ABS(I9415)&gt;Rules!$B$4,OR(B9416&lt;Rules!$B$2,B9416&gt;Rules!$B$3,ABS(I9416)&gt;Rules!$B$4)),1,0)</f>
        <v>0</v>
      </c>
      <c r="K9415" s="6" t="str">
        <f aca="false">IF(F9415=1,COUNTIF($F$2:F9415,1),"")</f>
        <v/>
      </c>
    </row>
    <row r="9416" customFormat="false" ht="15" hidden="false" customHeight="false" outlineLevel="0" collapsed="false">
      <c r="A9416" s="6" t="n">
        <v>73917.5555</v>
      </c>
      <c r="B9416" s="6" t="n">
        <v>2.01978021978022</v>
      </c>
      <c r="C9416" s="6" t="n">
        <v>77</v>
      </c>
      <c r="D9416" s="6" t="n">
        <v>-1</v>
      </c>
      <c r="E9416" s="6" t="n">
        <v>2.02564102564103</v>
      </c>
      <c r="F9416" s="6" t="n">
        <v>0</v>
      </c>
      <c r="G9416" s="6" t="n">
        <v>0</v>
      </c>
      <c r="H9416" s="6" t="str">
        <f aca="false">IF(AND(A9416&gt;=Stimuli!$B$2,A9416&lt;=Stimuli!$C$2),Stimuli!$A$2,IF(AND(A9416&gt;=Stimuli!$B$3,A9416&lt;=Stimuli!$C$3),Stimuli!$A$3,IF(AND(A9416&gt;=Stimuli!$B$4,A9416&lt;=Stimuli!$C$4),Stimuli!$A$4,"")))</f>
        <v>02 e.l.f. - Power Grip Styling (30.03s)</v>
      </c>
      <c r="I9416" s="6" t="n">
        <f aca="false">(B9416-B9415)/((A9416-A9415)/1000)</f>
        <v>-0.937728937728878</v>
      </c>
      <c r="J9416" s="6" t="n">
        <f aca="false">IF(OR(B9416&lt;Rules!$B$2,B9416&gt;Rules!$B$3,ABS(I9416)&gt;Rules!$B$4,OR(B9417&lt;Rules!$B$2,B9417&gt;Rules!$B$3,ABS(I9417)&gt;Rules!$B$4)),1,0)</f>
        <v>0</v>
      </c>
      <c r="K9416" s="6" t="str">
        <f aca="false">IF(F9416=1,COUNTIF($F$2:F9416,1),"")</f>
        <v/>
      </c>
    </row>
    <row r="9417" customFormat="false" ht="15" hidden="false" customHeight="false" outlineLevel="0" collapsed="false">
      <c r="A9417" s="6" t="n">
        <v>73925.368</v>
      </c>
      <c r="B9417" s="6" t="n">
        <v>2.02564102564103</v>
      </c>
      <c r="C9417" s="6" t="n">
        <v>77</v>
      </c>
      <c r="D9417" s="6" t="n">
        <v>-1</v>
      </c>
      <c r="E9417" s="6" t="n">
        <v>2.02564102564103</v>
      </c>
      <c r="F9417" s="6" t="n">
        <v>0</v>
      </c>
      <c r="G9417" s="6" t="n">
        <v>0</v>
      </c>
      <c r="H9417" s="6" t="str">
        <f aca="false">IF(AND(A9417&gt;=Stimuli!$B$2,A9417&lt;=Stimuli!$C$2),Stimuli!$A$2,IF(AND(A9417&gt;=Stimuli!$B$3,A9417&lt;=Stimuli!$C$3),Stimuli!$A$3,IF(AND(A9417&gt;=Stimuli!$B$4,A9417&lt;=Stimuli!$C$4),Stimuli!$A$4,"")))</f>
        <v>02 e.l.f. - Power Grip Styling (30.03s)</v>
      </c>
      <c r="I9417" s="6" t="n">
        <f aca="false">(B9417-B9416)/((A9417-A9416)/1000)</f>
        <v>0.750183150183034</v>
      </c>
      <c r="J9417" s="6" t="n">
        <f aca="false">IF(OR(B9417&lt;Rules!$B$2,B9417&gt;Rules!$B$3,ABS(I9417)&gt;Rules!$B$4,OR(B9418&lt;Rules!$B$2,B9418&gt;Rules!$B$3,ABS(I9418)&gt;Rules!$B$4)),1,0)</f>
        <v>0</v>
      </c>
      <c r="K9417" s="6" t="str">
        <f aca="false">IF(F9417=1,COUNTIF($F$2:F9417,1),"")</f>
        <v/>
      </c>
    </row>
    <row r="9418" customFormat="false" ht="15" hidden="false" customHeight="false" outlineLevel="0" collapsed="false">
      <c r="A9418" s="6" t="n">
        <v>73933.1805</v>
      </c>
      <c r="B9418" s="6" t="n">
        <v>2.01978021978022</v>
      </c>
      <c r="C9418" s="6" t="n">
        <v>77</v>
      </c>
      <c r="D9418" s="6" t="n">
        <v>-1</v>
      </c>
      <c r="E9418" s="6" t="n">
        <v>2.02564102564103</v>
      </c>
      <c r="F9418" s="6" t="n">
        <v>0</v>
      </c>
      <c r="G9418" s="6" t="n">
        <v>0</v>
      </c>
      <c r="H9418" s="6" t="str">
        <f aca="false">IF(AND(A9418&gt;=Stimuli!$B$2,A9418&lt;=Stimuli!$C$2),Stimuli!$A$2,IF(AND(A9418&gt;=Stimuli!$B$3,A9418&lt;=Stimuli!$C$3),Stimuli!$A$3,IF(AND(A9418&gt;=Stimuli!$B$4,A9418&lt;=Stimuli!$C$4),Stimuli!$A$4,"")))</f>
        <v>02 e.l.f. - Power Grip Styling (30.03s)</v>
      </c>
      <c r="I9418" s="6" t="n">
        <f aca="false">(B9418-B9417)/((A9418-A9417)/1000)</f>
        <v>-0.750183150183034</v>
      </c>
      <c r="J9418" s="6" t="n">
        <f aca="false">IF(OR(B9418&lt;Rules!$B$2,B9418&gt;Rules!$B$3,ABS(I9418)&gt;Rules!$B$4,OR(B9419&lt;Rules!$B$2,B9419&gt;Rules!$B$3,ABS(I9419)&gt;Rules!$B$4)),1,0)</f>
        <v>0</v>
      </c>
      <c r="K9418" s="6" t="str">
        <f aca="false">IF(F9418=1,COUNTIF($F$2:F9418,1),"")</f>
        <v/>
      </c>
    </row>
    <row r="9419" customFormat="false" ht="15" hidden="false" customHeight="false" outlineLevel="0" collapsed="false">
      <c r="A9419" s="6" t="n">
        <v>73940.993</v>
      </c>
      <c r="B9419" s="6" t="n">
        <v>2.02417582417582</v>
      </c>
      <c r="C9419" s="6" t="n">
        <v>77</v>
      </c>
      <c r="D9419" s="6" t="n">
        <v>-1</v>
      </c>
      <c r="E9419" s="6" t="n">
        <v>2.02564102564103</v>
      </c>
      <c r="F9419" s="6" t="n">
        <v>0</v>
      </c>
      <c r="G9419" s="6" t="n">
        <v>0</v>
      </c>
      <c r="H9419" s="6" t="str">
        <f aca="false">IF(AND(A9419&gt;=Stimuli!$B$2,A9419&lt;=Stimuli!$C$2),Stimuli!$A$2,IF(AND(A9419&gt;=Stimuli!$B$3,A9419&lt;=Stimuli!$C$3),Stimuli!$A$3,IF(AND(A9419&gt;=Stimuli!$B$4,A9419&lt;=Stimuli!$C$4),Stimuli!$A$4,"")))</f>
        <v>02 e.l.f. - Power Grip Styling (30.03s)</v>
      </c>
      <c r="I9419" s="6" t="n">
        <f aca="false">(B9419-B9418)/((A9419-A9418)/1000)</f>
        <v>0.562637362637304</v>
      </c>
      <c r="J9419" s="6" t="n">
        <f aca="false">IF(OR(B9419&lt;Rules!$B$2,B9419&gt;Rules!$B$3,ABS(I9419)&gt;Rules!$B$4,OR(B9420&lt;Rules!$B$2,B9420&gt;Rules!$B$3,ABS(I9420)&gt;Rules!$B$4)),1,0)</f>
        <v>0</v>
      </c>
      <c r="K9419" s="6" t="str">
        <f aca="false">IF(F9419=1,COUNTIF($F$2:F9419,1),"")</f>
        <v/>
      </c>
    </row>
    <row r="9420" customFormat="false" ht="15" hidden="false" customHeight="false" outlineLevel="0" collapsed="false">
      <c r="A9420" s="6" t="n">
        <v>73948.8055</v>
      </c>
      <c r="B9420" s="6" t="n">
        <v>2.02124542124542</v>
      </c>
      <c r="C9420" s="6" t="n">
        <v>77</v>
      </c>
      <c r="D9420" s="6" t="n">
        <v>-1</v>
      </c>
      <c r="E9420" s="6" t="n">
        <v>2.02564102564103</v>
      </c>
      <c r="F9420" s="6" t="n">
        <v>0</v>
      </c>
      <c r="G9420" s="6" t="n">
        <v>0</v>
      </c>
      <c r="H9420" s="6" t="str">
        <f aca="false">IF(AND(A9420&gt;=Stimuli!$B$2,A9420&lt;=Stimuli!$C$2),Stimuli!$A$2,IF(AND(A9420&gt;=Stimuli!$B$3,A9420&lt;=Stimuli!$C$3),Stimuli!$A$3,IF(AND(A9420&gt;=Stimuli!$B$4,A9420&lt;=Stimuli!$C$4),Stimuli!$A$4,"")))</f>
        <v>02 e.l.f. - Power Grip Styling (30.03s)</v>
      </c>
      <c r="I9420" s="6" t="n">
        <f aca="false">(B9420-B9419)/((A9420-A9419)/1000)</f>
        <v>-0.375091575091574</v>
      </c>
      <c r="J9420" s="6" t="n">
        <f aca="false">IF(OR(B9420&lt;Rules!$B$2,B9420&gt;Rules!$B$3,ABS(I9420)&gt;Rules!$B$4,OR(B9421&lt;Rules!$B$2,B9421&gt;Rules!$B$3,ABS(I9421)&gt;Rules!$B$4)),1,0)</f>
        <v>0</v>
      </c>
      <c r="K9420" s="6" t="str">
        <f aca="false">IF(F9420=1,COUNTIF($F$2:F9420,1),"")</f>
        <v/>
      </c>
    </row>
    <row r="9421" customFormat="false" ht="15" hidden="false" customHeight="false" outlineLevel="0" collapsed="false">
      <c r="A9421" s="6" t="n">
        <v>73956.618</v>
      </c>
      <c r="B9421" s="6" t="n">
        <v>2.02124542124542</v>
      </c>
      <c r="C9421" s="6" t="n">
        <v>77</v>
      </c>
      <c r="D9421" s="6" t="n">
        <v>-1</v>
      </c>
      <c r="E9421" s="6" t="n">
        <v>2.02564102564103</v>
      </c>
      <c r="F9421" s="6" t="n">
        <v>0</v>
      </c>
      <c r="G9421" s="6" t="n">
        <v>0</v>
      </c>
      <c r="H9421" s="6" t="str">
        <f aca="false">IF(AND(A9421&gt;=Stimuli!$B$2,A9421&lt;=Stimuli!$C$2),Stimuli!$A$2,IF(AND(A9421&gt;=Stimuli!$B$3,A9421&lt;=Stimuli!$C$3),Stimuli!$A$3,IF(AND(A9421&gt;=Stimuli!$B$4,A9421&lt;=Stimuli!$C$4),Stimuli!$A$4,"")))</f>
        <v>02 e.l.f. - Power Grip Styling (30.03s)</v>
      </c>
      <c r="I9421" s="6" t="n">
        <f aca="false">(B9421-B9420)/((A9421-A9420)/1000)</f>
        <v>0</v>
      </c>
      <c r="J9421" s="6" t="n">
        <f aca="false">IF(OR(B9421&lt;Rules!$B$2,B9421&gt;Rules!$B$3,ABS(I9421)&gt;Rules!$B$4,OR(B9422&lt;Rules!$B$2,B9422&gt;Rules!$B$3,ABS(I9422)&gt;Rules!$B$4)),1,0)</f>
        <v>0</v>
      </c>
      <c r="K9421" s="6" t="str">
        <f aca="false">IF(F9421=1,COUNTIF($F$2:F9421,1),"")</f>
        <v/>
      </c>
    </row>
    <row r="9422" customFormat="false" ht="15" hidden="false" customHeight="false" outlineLevel="0" collapsed="false">
      <c r="A9422" s="6" t="n">
        <v>73964.4305</v>
      </c>
      <c r="B9422" s="6" t="n">
        <v>2.02271062271062</v>
      </c>
      <c r="C9422" s="6" t="n">
        <v>77</v>
      </c>
      <c r="D9422" s="6" t="n">
        <v>-1</v>
      </c>
      <c r="E9422" s="6" t="n">
        <v>2.02564102564103</v>
      </c>
      <c r="F9422" s="6" t="n">
        <v>0</v>
      </c>
      <c r="G9422" s="6" t="n">
        <v>0</v>
      </c>
      <c r="H9422" s="6" t="str">
        <f aca="false">IF(AND(A9422&gt;=Stimuli!$B$2,A9422&lt;=Stimuli!$C$2),Stimuli!$A$2,IF(AND(A9422&gt;=Stimuli!$B$3,A9422&lt;=Stimuli!$C$3),Stimuli!$A$3,IF(AND(A9422&gt;=Stimuli!$B$4,A9422&lt;=Stimuli!$C$4),Stimuli!$A$4,"")))</f>
        <v>02 e.l.f. - Power Grip Styling (30.03s)</v>
      </c>
      <c r="I9422" s="6" t="n">
        <f aca="false">(B9422-B9421)/((A9422-A9421)/1000)</f>
        <v>0.18754578754573</v>
      </c>
      <c r="J9422" s="6" t="n">
        <f aca="false">IF(OR(B9422&lt;Rules!$B$2,B9422&gt;Rules!$B$3,ABS(I9422)&gt;Rules!$B$4,OR(B9423&lt;Rules!$B$2,B9423&gt;Rules!$B$3,ABS(I9423)&gt;Rules!$B$4)),1,0)</f>
        <v>0</v>
      </c>
      <c r="K9422" s="6" t="str">
        <f aca="false">IF(F9422=1,COUNTIF($F$2:F9422,1),"")</f>
        <v/>
      </c>
    </row>
    <row r="9423" customFormat="false" ht="15" hidden="false" customHeight="false" outlineLevel="0" collapsed="false">
      <c r="A9423" s="6" t="n">
        <v>73972.243</v>
      </c>
      <c r="B9423" s="6" t="n">
        <v>2.01978021978022</v>
      </c>
      <c r="C9423" s="6" t="n">
        <v>77</v>
      </c>
      <c r="D9423" s="6" t="n">
        <v>-1</v>
      </c>
      <c r="E9423" s="6" t="n">
        <v>2.02564102564103</v>
      </c>
      <c r="F9423" s="6" t="n">
        <v>0</v>
      </c>
      <c r="G9423" s="6" t="n">
        <v>0</v>
      </c>
      <c r="H9423" s="6" t="str">
        <f aca="false">IF(AND(A9423&gt;=Stimuli!$B$2,A9423&lt;=Stimuli!$C$2),Stimuli!$A$2,IF(AND(A9423&gt;=Stimuli!$B$3,A9423&lt;=Stimuli!$C$3),Stimuli!$A$3,IF(AND(A9423&gt;=Stimuli!$B$4,A9423&lt;=Stimuli!$C$4),Stimuli!$A$4,"")))</f>
        <v>02 e.l.f. - Power Grip Styling (30.03s)</v>
      </c>
      <c r="I9423" s="6" t="n">
        <f aca="false">(B9423-B9422)/((A9423-A9422)/1000)</f>
        <v>-0.37509157509146</v>
      </c>
      <c r="J9423" s="6" t="n">
        <f aca="false">IF(OR(B9423&lt;Rules!$B$2,B9423&gt;Rules!$B$3,ABS(I9423)&gt;Rules!$B$4,OR(B9424&lt;Rules!$B$2,B9424&gt;Rules!$B$3,ABS(I9424)&gt;Rules!$B$4)),1,0)</f>
        <v>0</v>
      </c>
      <c r="K9423" s="6" t="str">
        <f aca="false">IF(F9423=1,COUNTIF($F$2:F9423,1),"")</f>
        <v/>
      </c>
    </row>
    <row r="9424" customFormat="false" ht="15" hidden="false" customHeight="false" outlineLevel="0" collapsed="false">
      <c r="A9424" s="6" t="n">
        <v>73980.0555</v>
      </c>
      <c r="B9424" s="6" t="n">
        <v>2.02417582417582</v>
      </c>
      <c r="C9424" s="6" t="n">
        <v>77</v>
      </c>
      <c r="D9424" s="6" t="n">
        <v>-1</v>
      </c>
      <c r="E9424" s="6" t="n">
        <v>2.02564102564103</v>
      </c>
      <c r="F9424" s="6" t="n">
        <v>0</v>
      </c>
      <c r="G9424" s="6" t="n">
        <v>0</v>
      </c>
      <c r="H9424" s="6" t="str">
        <f aca="false">IF(AND(A9424&gt;=Stimuli!$B$2,A9424&lt;=Stimuli!$C$2),Stimuli!$A$2,IF(AND(A9424&gt;=Stimuli!$B$3,A9424&lt;=Stimuli!$C$3),Stimuli!$A$3,IF(AND(A9424&gt;=Stimuli!$B$4,A9424&lt;=Stimuli!$C$4),Stimuli!$A$4,"")))</f>
        <v>02 e.l.f. - Power Grip Styling (30.03s)</v>
      </c>
      <c r="I9424" s="6" t="n">
        <f aca="false">(B9424-B9423)/((A9424-A9423)/1000)</f>
        <v>0.562637362637304</v>
      </c>
      <c r="J9424" s="6" t="n">
        <f aca="false">IF(OR(B9424&lt;Rules!$B$2,B9424&gt;Rules!$B$3,ABS(I9424)&gt;Rules!$B$4,OR(B9425&lt;Rules!$B$2,B9425&gt;Rules!$B$3,ABS(I9425)&gt;Rules!$B$4)),1,0)</f>
        <v>0</v>
      </c>
      <c r="K9424" s="6" t="str">
        <f aca="false">IF(F9424=1,COUNTIF($F$2:F9424,1),"")</f>
        <v/>
      </c>
    </row>
    <row r="9425" customFormat="false" ht="15" hidden="false" customHeight="false" outlineLevel="0" collapsed="false">
      <c r="A9425" s="6" t="n">
        <v>73987.868</v>
      </c>
      <c r="B9425" s="6" t="n">
        <v>2.01978021978022</v>
      </c>
      <c r="C9425" s="6" t="n">
        <v>77</v>
      </c>
      <c r="D9425" s="6" t="n">
        <v>-1</v>
      </c>
      <c r="E9425" s="6" t="n">
        <v>2.02564102564103</v>
      </c>
      <c r="F9425" s="6" t="n">
        <v>0</v>
      </c>
      <c r="G9425" s="6" t="n">
        <v>0</v>
      </c>
      <c r="H9425" s="6" t="str">
        <f aca="false">IF(AND(A9425&gt;=Stimuli!$B$2,A9425&lt;=Stimuli!$C$2),Stimuli!$A$2,IF(AND(A9425&gt;=Stimuli!$B$3,A9425&lt;=Stimuli!$C$3),Stimuli!$A$3,IF(AND(A9425&gt;=Stimuli!$B$4,A9425&lt;=Stimuli!$C$4),Stimuli!$A$4,"")))</f>
        <v>02 e.l.f. - Power Grip Styling (30.03s)</v>
      </c>
      <c r="I9425" s="6" t="n">
        <f aca="false">(B9425-B9424)/((A9425-A9424)/1000)</f>
        <v>-0.562637362637304</v>
      </c>
      <c r="J9425" s="6" t="n">
        <f aca="false">IF(OR(B9425&lt;Rules!$B$2,B9425&gt;Rules!$B$3,ABS(I9425)&gt;Rules!$B$4,OR(B9426&lt;Rules!$B$2,B9426&gt;Rules!$B$3,ABS(I9426)&gt;Rules!$B$4)),1,0)</f>
        <v>0</v>
      </c>
      <c r="K9425" s="6" t="str">
        <f aca="false">IF(F9425=1,COUNTIF($F$2:F9425,1),"")</f>
        <v/>
      </c>
    </row>
    <row r="9426" customFormat="false" ht="15" hidden="false" customHeight="false" outlineLevel="0" collapsed="false">
      <c r="A9426" s="6" t="n">
        <v>73995.6805</v>
      </c>
      <c r="B9426" s="6" t="n">
        <v>2.02417582417582</v>
      </c>
      <c r="C9426" s="6" t="n">
        <v>77</v>
      </c>
      <c r="D9426" s="6" t="n">
        <v>-1</v>
      </c>
      <c r="E9426" s="6" t="n">
        <v>2.02564102564103</v>
      </c>
      <c r="F9426" s="6" t="n">
        <v>0</v>
      </c>
      <c r="G9426" s="6" t="n">
        <v>0</v>
      </c>
      <c r="H9426" s="6" t="str">
        <f aca="false">IF(AND(A9426&gt;=Stimuli!$B$2,A9426&lt;=Stimuli!$C$2),Stimuli!$A$2,IF(AND(A9426&gt;=Stimuli!$B$3,A9426&lt;=Stimuli!$C$3),Stimuli!$A$3,IF(AND(A9426&gt;=Stimuli!$B$4,A9426&lt;=Stimuli!$C$4),Stimuli!$A$4,"")))</f>
        <v>02 e.l.f. - Power Grip Styling (30.03s)</v>
      </c>
      <c r="I9426" s="6" t="n">
        <f aca="false">(B9426-B9425)/((A9426-A9425)/1000)</f>
        <v>0.562637362637304</v>
      </c>
      <c r="J9426" s="6" t="n">
        <f aca="false">IF(OR(B9426&lt;Rules!$B$2,B9426&gt;Rules!$B$3,ABS(I9426)&gt;Rules!$B$4,OR(B9427&lt;Rules!$B$2,B9427&gt;Rules!$B$3,ABS(I9427)&gt;Rules!$B$4)),1,0)</f>
        <v>0</v>
      </c>
      <c r="K9426" s="6" t="str">
        <f aca="false">IF(F9426=1,COUNTIF($F$2:F9426,1),"")</f>
        <v/>
      </c>
    </row>
    <row r="9427" customFormat="false" ht="15" hidden="false" customHeight="false" outlineLevel="0" collapsed="false">
      <c r="A9427" s="6" t="n">
        <v>74003.493</v>
      </c>
      <c r="B9427" s="6" t="n">
        <v>2.01684981684982</v>
      </c>
      <c r="C9427" s="6" t="n">
        <v>77</v>
      </c>
      <c r="D9427" s="6" t="n">
        <v>-1</v>
      </c>
      <c r="E9427" s="6" t="n">
        <v>2.02564102564103</v>
      </c>
      <c r="F9427" s="6" t="n">
        <v>0</v>
      </c>
      <c r="G9427" s="6" t="n">
        <v>0</v>
      </c>
      <c r="H9427" s="6" t="str">
        <f aca="false">IF(AND(A9427&gt;=Stimuli!$B$2,A9427&lt;=Stimuli!$C$2),Stimuli!$A$2,IF(AND(A9427&gt;=Stimuli!$B$3,A9427&lt;=Stimuli!$C$3),Stimuli!$A$3,IF(AND(A9427&gt;=Stimuli!$B$4,A9427&lt;=Stimuli!$C$4),Stimuli!$A$4,"")))</f>
        <v>02 e.l.f. - Power Grip Styling (30.03s)</v>
      </c>
      <c r="I9427" s="6" t="n">
        <f aca="false">(B9427-B9426)/((A9427-A9426)/1000)</f>
        <v>-0.937728937728934</v>
      </c>
      <c r="J9427" s="6" t="n">
        <f aca="false">IF(OR(B9427&lt;Rules!$B$2,B9427&gt;Rules!$B$3,ABS(I9427)&gt;Rules!$B$4,OR(B9428&lt;Rules!$B$2,B9428&gt;Rules!$B$3,ABS(I9428)&gt;Rules!$B$4)),1,0)</f>
        <v>0</v>
      </c>
      <c r="K9427" s="6" t="str">
        <f aca="false">IF(F9427=1,COUNTIF($F$2:F9427,1),"")</f>
        <v/>
      </c>
    </row>
    <row r="9428" customFormat="false" ht="15" hidden="false" customHeight="false" outlineLevel="0" collapsed="false">
      <c r="A9428" s="6" t="n">
        <v>74011.3055</v>
      </c>
      <c r="B9428" s="6" t="n">
        <v>2.02564102564103</v>
      </c>
      <c r="C9428" s="6" t="n">
        <v>77</v>
      </c>
      <c r="D9428" s="6" t="n">
        <v>-1</v>
      </c>
      <c r="E9428" s="6" t="n">
        <v>2.02564102564103</v>
      </c>
      <c r="F9428" s="6" t="n">
        <v>0</v>
      </c>
      <c r="G9428" s="6" t="n">
        <v>0</v>
      </c>
      <c r="H9428" s="6" t="str">
        <f aca="false">IF(AND(A9428&gt;=Stimuli!$B$2,A9428&lt;=Stimuli!$C$2),Stimuli!$A$2,IF(AND(A9428&gt;=Stimuli!$B$3,A9428&lt;=Stimuli!$C$3),Stimuli!$A$3,IF(AND(A9428&gt;=Stimuli!$B$4,A9428&lt;=Stimuli!$C$4),Stimuli!$A$4,"")))</f>
        <v>02 e.l.f. - Power Grip Styling (30.03s)</v>
      </c>
      <c r="I9428" s="6" t="n">
        <f aca="false">(B9428-B9427)/((A9428-A9427)/1000)</f>
        <v>1.12527472527466</v>
      </c>
      <c r="J9428" s="6" t="n">
        <f aca="false">IF(OR(B9428&lt;Rules!$B$2,B9428&gt;Rules!$B$3,ABS(I9428)&gt;Rules!$B$4,OR(B9429&lt;Rules!$B$2,B9429&gt;Rules!$B$3,ABS(I9429)&gt;Rules!$B$4)),1,0)</f>
        <v>0</v>
      </c>
      <c r="K9428" s="6" t="str">
        <f aca="false">IF(F9428=1,COUNTIF($F$2:F9428,1),"")</f>
        <v/>
      </c>
    </row>
    <row r="9429" customFormat="false" ht="15" hidden="false" customHeight="false" outlineLevel="0" collapsed="false">
      <c r="A9429" s="6" t="n">
        <v>74019.118</v>
      </c>
      <c r="B9429" s="6" t="n">
        <v>2.01684981684982</v>
      </c>
      <c r="C9429" s="6" t="n">
        <v>77</v>
      </c>
      <c r="D9429" s="6" t="n">
        <v>-1</v>
      </c>
      <c r="E9429" s="6" t="n">
        <v>2.02564102564103</v>
      </c>
      <c r="F9429" s="6" t="n">
        <v>0</v>
      </c>
      <c r="G9429" s="6" t="n">
        <v>0</v>
      </c>
      <c r="H9429" s="6" t="str">
        <f aca="false">IF(AND(A9429&gt;=Stimuli!$B$2,A9429&lt;=Stimuli!$C$2),Stimuli!$A$2,IF(AND(A9429&gt;=Stimuli!$B$3,A9429&lt;=Stimuli!$C$3),Stimuli!$A$3,IF(AND(A9429&gt;=Stimuli!$B$4,A9429&lt;=Stimuli!$C$4),Stimuli!$A$4,"")))</f>
        <v>02 e.l.f. - Power Grip Styling (30.03s)</v>
      </c>
      <c r="I9429" s="6" t="n">
        <f aca="false">(B9429-B9428)/((A9429-A9428)/1000)</f>
        <v>-1.12527472527466</v>
      </c>
      <c r="J9429" s="6" t="n">
        <f aca="false">IF(OR(B9429&lt;Rules!$B$2,B9429&gt;Rules!$B$3,ABS(I9429)&gt;Rules!$B$4,OR(B9430&lt;Rules!$B$2,B9430&gt;Rules!$B$3,ABS(I9430)&gt;Rules!$B$4)),1,0)</f>
        <v>0</v>
      </c>
      <c r="K9429" s="6" t="str">
        <f aca="false">IF(F9429=1,COUNTIF($F$2:F9429,1),"")</f>
        <v/>
      </c>
    </row>
    <row r="9430" customFormat="false" ht="15" hidden="false" customHeight="false" outlineLevel="0" collapsed="false">
      <c r="A9430" s="6" t="n">
        <v>74026.9305</v>
      </c>
      <c r="B9430" s="6" t="n">
        <v>2.02564102564103</v>
      </c>
      <c r="C9430" s="6" t="n">
        <v>77</v>
      </c>
      <c r="D9430" s="6" t="n">
        <v>-1</v>
      </c>
      <c r="E9430" s="6" t="n">
        <v>2.02564102564103</v>
      </c>
      <c r="F9430" s="6" t="n">
        <v>0</v>
      </c>
      <c r="G9430" s="6" t="n">
        <v>0</v>
      </c>
      <c r="H9430" s="6" t="str">
        <f aca="false">IF(AND(A9430&gt;=Stimuli!$B$2,A9430&lt;=Stimuli!$C$2),Stimuli!$A$2,IF(AND(A9430&gt;=Stimuli!$B$3,A9430&lt;=Stimuli!$C$3),Stimuli!$A$3,IF(AND(A9430&gt;=Stimuli!$B$4,A9430&lt;=Stimuli!$C$4),Stimuli!$A$4,"")))</f>
        <v>02 e.l.f. - Power Grip Styling (30.03s)</v>
      </c>
      <c r="I9430" s="6" t="n">
        <f aca="false">(B9430-B9429)/((A9430-A9429)/1000)</f>
        <v>1.12527472527466</v>
      </c>
      <c r="J9430" s="6" t="n">
        <f aca="false">IF(OR(B9430&lt;Rules!$B$2,B9430&gt;Rules!$B$3,ABS(I9430)&gt;Rules!$B$4,OR(B9431&lt;Rules!$B$2,B9431&gt;Rules!$B$3,ABS(I9431)&gt;Rules!$B$4)),1,0)</f>
        <v>0</v>
      </c>
      <c r="K9430" s="6" t="str">
        <f aca="false">IF(F9430=1,COUNTIF($F$2:F9430,1),"")</f>
        <v/>
      </c>
    </row>
    <row r="9431" customFormat="false" ht="15" hidden="false" customHeight="false" outlineLevel="0" collapsed="false">
      <c r="A9431" s="6" t="n">
        <v>74034.743</v>
      </c>
      <c r="B9431" s="6" t="n">
        <v>2.01684981684982</v>
      </c>
      <c r="C9431" s="6" t="n">
        <v>77</v>
      </c>
      <c r="D9431" s="6" t="n">
        <v>-1</v>
      </c>
      <c r="E9431" s="6" t="n">
        <v>2.02564102564103</v>
      </c>
      <c r="F9431" s="6" t="n">
        <v>0</v>
      </c>
      <c r="G9431" s="6" t="n">
        <v>0</v>
      </c>
      <c r="H9431" s="6" t="str">
        <f aca="false">IF(AND(A9431&gt;=Stimuli!$B$2,A9431&lt;=Stimuli!$C$2),Stimuli!$A$2,IF(AND(A9431&gt;=Stimuli!$B$3,A9431&lt;=Stimuli!$C$3),Stimuli!$A$3,IF(AND(A9431&gt;=Stimuli!$B$4,A9431&lt;=Stimuli!$C$4),Stimuli!$A$4,"")))</f>
        <v>02 e.l.f. - Power Grip Styling (30.03s)</v>
      </c>
      <c r="I9431" s="6" t="n">
        <f aca="false">(B9431-B9430)/((A9431-A9430)/1000)</f>
        <v>-1.12527472527466</v>
      </c>
      <c r="J9431" s="6" t="n">
        <f aca="false">IF(OR(B9431&lt;Rules!$B$2,B9431&gt;Rules!$B$3,ABS(I9431)&gt;Rules!$B$4,OR(B9432&lt;Rules!$B$2,B9432&gt;Rules!$B$3,ABS(I9432)&gt;Rules!$B$4)),1,0)</f>
        <v>0</v>
      </c>
      <c r="K9431" s="6" t="str">
        <f aca="false">IF(F9431=1,COUNTIF($F$2:F9431,1),"")</f>
        <v/>
      </c>
    </row>
    <row r="9432" customFormat="false" ht="15" hidden="false" customHeight="false" outlineLevel="0" collapsed="false">
      <c r="A9432" s="6" t="n">
        <v>74042.5555</v>
      </c>
      <c r="B9432" s="6" t="n">
        <v>2.02417582417582</v>
      </c>
      <c r="C9432" s="6" t="n">
        <v>77</v>
      </c>
      <c r="D9432" s="6" t="n">
        <v>-1</v>
      </c>
      <c r="E9432" s="6" t="n">
        <v>2.02564102564103</v>
      </c>
      <c r="F9432" s="6" t="n">
        <v>0</v>
      </c>
      <c r="G9432" s="6" t="n">
        <v>0</v>
      </c>
      <c r="H9432" s="6" t="str">
        <f aca="false">IF(AND(A9432&gt;=Stimuli!$B$2,A9432&lt;=Stimuli!$C$2),Stimuli!$A$2,IF(AND(A9432&gt;=Stimuli!$B$3,A9432&lt;=Stimuli!$C$3),Stimuli!$A$3,IF(AND(A9432&gt;=Stimuli!$B$4,A9432&lt;=Stimuli!$C$4),Stimuli!$A$4,"")))</f>
        <v>02 e.l.f. - Power Grip Styling (30.03s)</v>
      </c>
      <c r="I9432" s="6" t="n">
        <f aca="false">(B9432-B9431)/((A9432-A9431)/1000)</f>
        <v>0.937728937728934</v>
      </c>
      <c r="J9432" s="6" t="n">
        <f aca="false">IF(OR(B9432&lt;Rules!$B$2,B9432&gt;Rules!$B$3,ABS(I9432)&gt;Rules!$B$4,OR(B9433&lt;Rules!$B$2,B9433&gt;Rules!$B$3,ABS(I9433)&gt;Rules!$B$4)),1,0)</f>
        <v>0</v>
      </c>
      <c r="K9432" s="6" t="str">
        <f aca="false">IF(F9432=1,COUNTIF($F$2:F9432,1),"")</f>
        <v/>
      </c>
    </row>
    <row r="9433" customFormat="false" ht="15" hidden="false" customHeight="false" outlineLevel="0" collapsed="false">
      <c r="A9433" s="6" t="n">
        <v>74050.368</v>
      </c>
      <c r="B9433" s="6" t="n">
        <v>2.01831501831502</v>
      </c>
      <c r="C9433" s="6" t="n">
        <v>77</v>
      </c>
      <c r="D9433" s="6" t="n">
        <v>-1</v>
      </c>
      <c r="E9433" s="6" t="n">
        <v>2.02564102564103</v>
      </c>
      <c r="F9433" s="6" t="n">
        <v>0</v>
      </c>
      <c r="G9433" s="6" t="n">
        <v>0</v>
      </c>
      <c r="H9433" s="6" t="str">
        <f aca="false">IF(AND(A9433&gt;=Stimuli!$B$2,A9433&lt;=Stimuli!$C$2),Stimuli!$A$2,IF(AND(A9433&gt;=Stimuli!$B$3,A9433&lt;=Stimuli!$C$3),Stimuli!$A$3,IF(AND(A9433&gt;=Stimuli!$B$4,A9433&lt;=Stimuli!$C$4),Stimuli!$A$4,"")))</f>
        <v>02 e.l.f. - Power Grip Styling (30.03s)</v>
      </c>
      <c r="I9433" s="6" t="n">
        <f aca="false">(B9433-B9432)/((A9433-A9432)/1000)</f>
        <v>-0.750183150183204</v>
      </c>
      <c r="J9433" s="6" t="n">
        <f aca="false">IF(OR(B9433&lt;Rules!$B$2,B9433&gt;Rules!$B$3,ABS(I9433)&gt;Rules!$B$4,OR(B9434&lt;Rules!$B$2,B9434&gt;Rules!$B$3,ABS(I9434)&gt;Rules!$B$4)),1,0)</f>
        <v>0</v>
      </c>
      <c r="K9433" s="6" t="str">
        <f aca="false">IF(F9433=1,COUNTIF($F$2:F9433,1),"")</f>
        <v/>
      </c>
    </row>
    <row r="9434" customFormat="false" ht="15" hidden="false" customHeight="false" outlineLevel="0" collapsed="false">
      <c r="A9434" s="6" t="n">
        <v>74058.1805</v>
      </c>
      <c r="B9434" s="6" t="n">
        <v>2.02271062271062</v>
      </c>
      <c r="C9434" s="6" t="n">
        <v>77</v>
      </c>
      <c r="D9434" s="6" t="n">
        <v>-1</v>
      </c>
      <c r="E9434" s="6" t="n">
        <v>2.02564102564103</v>
      </c>
      <c r="F9434" s="6" t="n">
        <v>0</v>
      </c>
      <c r="G9434" s="6" t="n">
        <v>0</v>
      </c>
      <c r="H9434" s="6" t="str">
        <f aca="false">IF(AND(A9434&gt;=Stimuli!$B$2,A9434&lt;=Stimuli!$C$2),Stimuli!$A$2,IF(AND(A9434&gt;=Stimuli!$B$3,A9434&lt;=Stimuli!$C$3),Stimuli!$A$3,IF(AND(A9434&gt;=Stimuli!$B$4,A9434&lt;=Stimuli!$C$4),Stimuli!$A$4,"")))</f>
        <v>02 e.l.f. - Power Grip Styling (30.03s)</v>
      </c>
      <c r="I9434" s="6" t="n">
        <f aca="false">(B9434-B9433)/((A9434-A9433)/1000)</f>
        <v>0.562637362637361</v>
      </c>
      <c r="J9434" s="6" t="n">
        <f aca="false">IF(OR(B9434&lt;Rules!$B$2,B9434&gt;Rules!$B$3,ABS(I9434)&gt;Rules!$B$4,OR(B9435&lt;Rules!$B$2,B9435&gt;Rules!$B$3,ABS(I9435)&gt;Rules!$B$4)),1,0)</f>
        <v>0</v>
      </c>
      <c r="K9434" s="6" t="str">
        <f aca="false">IF(F9434=1,COUNTIF($F$2:F9434,1),"")</f>
        <v/>
      </c>
    </row>
    <row r="9435" customFormat="false" ht="15" hidden="false" customHeight="false" outlineLevel="0" collapsed="false">
      <c r="A9435" s="6" t="n">
        <v>74065.993</v>
      </c>
      <c r="B9435" s="6" t="n">
        <v>2.01978021978022</v>
      </c>
      <c r="C9435" s="6" t="n">
        <v>77</v>
      </c>
      <c r="D9435" s="6" t="n">
        <v>-1</v>
      </c>
      <c r="E9435" s="6" t="n">
        <v>2.02564102564103</v>
      </c>
      <c r="F9435" s="6" t="n">
        <v>0</v>
      </c>
      <c r="G9435" s="6" t="n">
        <v>0</v>
      </c>
      <c r="H9435" s="6" t="str">
        <f aca="false">IF(AND(A9435&gt;=Stimuli!$B$2,A9435&lt;=Stimuli!$C$2),Stimuli!$A$2,IF(AND(A9435&gt;=Stimuli!$B$3,A9435&lt;=Stimuli!$C$3),Stimuli!$A$3,IF(AND(A9435&gt;=Stimuli!$B$4,A9435&lt;=Stimuli!$C$4),Stimuli!$A$4,"")))</f>
        <v>02 e.l.f. - Power Grip Styling (30.03s)</v>
      </c>
      <c r="I9435" s="6" t="n">
        <f aca="false">(B9435-B9434)/((A9435-A9434)/1000)</f>
        <v>-0.37509157509146</v>
      </c>
      <c r="J9435" s="6" t="n">
        <f aca="false">IF(OR(B9435&lt;Rules!$B$2,B9435&gt;Rules!$B$3,ABS(I9435)&gt;Rules!$B$4,OR(B9436&lt;Rules!$B$2,B9436&gt;Rules!$B$3,ABS(I9436)&gt;Rules!$B$4)),1,0)</f>
        <v>0</v>
      </c>
      <c r="K9435" s="6" t="str">
        <f aca="false">IF(F9435=1,COUNTIF($F$2:F9435,1),"")</f>
        <v/>
      </c>
    </row>
    <row r="9436" customFormat="false" ht="15" hidden="false" customHeight="false" outlineLevel="0" collapsed="false">
      <c r="A9436" s="6" t="n">
        <v>74073.8055</v>
      </c>
      <c r="B9436" s="6" t="n">
        <v>2.02124542124542</v>
      </c>
      <c r="C9436" s="6" t="n">
        <v>77</v>
      </c>
      <c r="D9436" s="6" t="n">
        <v>-1</v>
      </c>
      <c r="E9436" s="6" t="n">
        <v>2.02564102564103</v>
      </c>
      <c r="F9436" s="6" t="n">
        <v>0</v>
      </c>
      <c r="G9436" s="6" t="n">
        <v>0</v>
      </c>
      <c r="H9436" s="6" t="str">
        <f aca="false">IF(AND(A9436&gt;=Stimuli!$B$2,A9436&lt;=Stimuli!$C$2),Stimuli!$A$2,IF(AND(A9436&gt;=Stimuli!$B$3,A9436&lt;=Stimuli!$C$3),Stimuli!$A$3,IF(AND(A9436&gt;=Stimuli!$B$4,A9436&lt;=Stimuli!$C$4),Stimuli!$A$4,"")))</f>
        <v>02 e.l.f. - Power Grip Styling (30.03s)</v>
      </c>
      <c r="I9436" s="6" t="n">
        <f aca="false">(B9436-B9435)/((A9436-A9435)/1000)</f>
        <v>0.18754578754573</v>
      </c>
      <c r="J9436" s="6" t="n">
        <f aca="false">IF(OR(B9436&lt;Rules!$B$2,B9436&gt;Rules!$B$3,ABS(I9436)&gt;Rules!$B$4,OR(B9437&lt;Rules!$B$2,B9437&gt;Rules!$B$3,ABS(I9437)&gt;Rules!$B$4)),1,0)</f>
        <v>0</v>
      </c>
      <c r="K9436" s="6" t="str">
        <f aca="false">IF(F9436=1,COUNTIF($F$2:F9436,1),"")</f>
        <v/>
      </c>
    </row>
    <row r="9437" customFormat="false" ht="15" hidden="false" customHeight="false" outlineLevel="0" collapsed="false">
      <c r="A9437" s="6" t="n">
        <v>74081.618</v>
      </c>
      <c r="B9437" s="6" t="n">
        <v>2.01978021978022</v>
      </c>
      <c r="C9437" s="6" t="n">
        <v>77</v>
      </c>
      <c r="D9437" s="6" t="n">
        <v>-1</v>
      </c>
      <c r="E9437" s="6" t="n">
        <v>2.02564102564103</v>
      </c>
      <c r="F9437" s="6" t="n">
        <v>0</v>
      </c>
      <c r="G9437" s="6" t="n">
        <v>0</v>
      </c>
      <c r="H9437" s="6" t="str">
        <f aca="false">IF(AND(A9437&gt;=Stimuli!$B$2,A9437&lt;=Stimuli!$C$2),Stimuli!$A$2,IF(AND(A9437&gt;=Stimuli!$B$3,A9437&lt;=Stimuli!$C$3),Stimuli!$A$3,IF(AND(A9437&gt;=Stimuli!$B$4,A9437&lt;=Stimuli!$C$4),Stimuli!$A$4,"")))</f>
        <v>02 e.l.f. - Power Grip Styling (30.03s)</v>
      </c>
      <c r="I9437" s="6" t="n">
        <f aca="false">(B9437-B9436)/((A9437-A9436)/1000)</f>
        <v>-0.18754578754573</v>
      </c>
      <c r="J9437" s="6" t="n">
        <f aca="false">IF(OR(B9437&lt;Rules!$B$2,B9437&gt;Rules!$B$3,ABS(I9437)&gt;Rules!$B$4,OR(B9438&lt;Rules!$B$2,B9438&gt;Rules!$B$3,ABS(I9438)&gt;Rules!$B$4)),1,0)</f>
        <v>0</v>
      </c>
      <c r="K9437" s="6" t="str">
        <f aca="false">IF(F9437=1,COUNTIF($F$2:F9437,1),"")</f>
        <v/>
      </c>
    </row>
    <row r="9438" customFormat="false" ht="15" hidden="false" customHeight="false" outlineLevel="0" collapsed="false">
      <c r="A9438" s="6" t="n">
        <v>74089.4305</v>
      </c>
      <c r="B9438" s="6" t="n">
        <v>2.01978021978022</v>
      </c>
      <c r="C9438" s="6" t="n">
        <v>76</v>
      </c>
      <c r="D9438" s="6" t="n">
        <v>789.0625</v>
      </c>
      <c r="E9438" s="6" t="n">
        <v>2.02564102564103</v>
      </c>
      <c r="F9438" s="6" t="n">
        <v>0</v>
      </c>
      <c r="G9438" s="6" t="n">
        <v>0</v>
      </c>
      <c r="H9438" s="6" t="str">
        <f aca="false">IF(AND(A9438&gt;=Stimuli!$B$2,A9438&lt;=Stimuli!$C$2),Stimuli!$A$2,IF(AND(A9438&gt;=Stimuli!$B$3,A9438&lt;=Stimuli!$C$3),Stimuli!$A$3,IF(AND(A9438&gt;=Stimuli!$B$4,A9438&lt;=Stimuli!$C$4),Stimuli!$A$4,"")))</f>
        <v>02 e.l.f. - Power Grip Styling (30.03s)</v>
      </c>
      <c r="I9438" s="6" t="n">
        <f aca="false">(B9438-B9437)/((A9438-A9437)/1000)</f>
        <v>0</v>
      </c>
      <c r="J9438" s="6" t="n">
        <f aca="false">IF(OR(B9438&lt;Rules!$B$2,B9438&gt;Rules!$B$3,ABS(I9438)&gt;Rules!$B$4,OR(B9439&lt;Rules!$B$2,B9439&gt;Rules!$B$3,ABS(I9439)&gt;Rules!$B$4)),1,0)</f>
        <v>0</v>
      </c>
      <c r="K9438" s="6" t="str">
        <f aca="false">IF(F9438=1,COUNTIF($F$2:F9438,1),"")</f>
        <v/>
      </c>
    </row>
    <row r="9439" customFormat="false" ht="15" hidden="false" customHeight="false" outlineLevel="0" collapsed="false">
      <c r="A9439" s="6" t="n">
        <v>74097.243</v>
      </c>
      <c r="B9439" s="6" t="n">
        <v>2.02124542124542</v>
      </c>
      <c r="C9439" s="6" t="n">
        <v>76</v>
      </c>
      <c r="D9439" s="6" t="n">
        <v>-1</v>
      </c>
      <c r="E9439" s="6" t="n">
        <v>2.02564102564103</v>
      </c>
      <c r="F9439" s="6" t="n">
        <v>0</v>
      </c>
      <c r="G9439" s="6" t="n">
        <v>0</v>
      </c>
      <c r="H9439" s="6" t="str">
        <f aca="false">IF(AND(A9439&gt;=Stimuli!$B$2,A9439&lt;=Stimuli!$C$2),Stimuli!$A$2,IF(AND(A9439&gt;=Stimuli!$B$3,A9439&lt;=Stimuli!$C$3),Stimuli!$A$3,IF(AND(A9439&gt;=Stimuli!$B$4,A9439&lt;=Stimuli!$C$4),Stimuli!$A$4,"")))</f>
        <v>02 e.l.f. - Power Grip Styling (30.03s)</v>
      </c>
      <c r="I9439" s="6" t="n">
        <f aca="false">(B9439-B9438)/((A9439-A9438)/1000)</f>
        <v>0.18754578754573</v>
      </c>
      <c r="J9439" s="6" t="n">
        <f aca="false">IF(OR(B9439&lt;Rules!$B$2,B9439&gt;Rules!$B$3,ABS(I9439)&gt;Rules!$B$4,OR(B9440&lt;Rules!$B$2,B9440&gt;Rules!$B$3,ABS(I9440)&gt;Rules!$B$4)),1,0)</f>
        <v>0</v>
      </c>
      <c r="K9439" s="6" t="str">
        <f aca="false">IF(F9439=1,COUNTIF($F$2:F9439,1),"")</f>
        <v/>
      </c>
    </row>
    <row r="9440" customFormat="false" ht="15" hidden="false" customHeight="false" outlineLevel="0" collapsed="false">
      <c r="A9440" s="6" t="n">
        <v>74105.0555</v>
      </c>
      <c r="B9440" s="6" t="n">
        <v>2.01978021978022</v>
      </c>
      <c r="C9440" s="6" t="n">
        <v>76</v>
      </c>
      <c r="D9440" s="6" t="n">
        <v>-1</v>
      </c>
      <c r="E9440" s="6" t="n">
        <v>2.02564102564103</v>
      </c>
      <c r="F9440" s="6" t="n">
        <v>0</v>
      </c>
      <c r="G9440" s="6" t="n">
        <v>0</v>
      </c>
      <c r="H9440" s="6" t="str">
        <f aca="false">IF(AND(A9440&gt;=Stimuli!$B$2,A9440&lt;=Stimuli!$C$2),Stimuli!$A$2,IF(AND(A9440&gt;=Stimuli!$B$3,A9440&lt;=Stimuli!$C$3),Stimuli!$A$3,IF(AND(A9440&gt;=Stimuli!$B$4,A9440&lt;=Stimuli!$C$4),Stimuli!$A$4,"")))</f>
        <v>02 e.l.f. - Power Grip Styling (30.03s)</v>
      </c>
      <c r="I9440" s="6" t="n">
        <f aca="false">(B9440-B9439)/((A9440-A9439)/1000)</f>
        <v>-0.18754578754573</v>
      </c>
      <c r="J9440" s="6" t="n">
        <f aca="false">IF(OR(B9440&lt;Rules!$B$2,B9440&gt;Rules!$B$3,ABS(I9440)&gt;Rules!$B$4,OR(B9441&lt;Rules!$B$2,B9441&gt;Rules!$B$3,ABS(I9441)&gt;Rules!$B$4)),1,0)</f>
        <v>0</v>
      </c>
      <c r="K9440" s="6" t="str">
        <f aca="false">IF(F9440=1,COUNTIF($F$2:F9440,1),"")</f>
        <v/>
      </c>
    </row>
    <row r="9441" customFormat="false" ht="15" hidden="false" customHeight="false" outlineLevel="0" collapsed="false">
      <c r="A9441" s="6" t="n">
        <v>74112.868</v>
      </c>
      <c r="B9441" s="6" t="n">
        <v>2.02271062271062</v>
      </c>
      <c r="C9441" s="6" t="n">
        <v>76</v>
      </c>
      <c r="D9441" s="6" t="n">
        <v>-1</v>
      </c>
      <c r="E9441" s="6" t="n">
        <v>2.02564102564103</v>
      </c>
      <c r="F9441" s="6" t="n">
        <v>0</v>
      </c>
      <c r="G9441" s="6" t="n">
        <v>0</v>
      </c>
      <c r="H9441" s="6" t="str">
        <f aca="false">IF(AND(A9441&gt;=Stimuli!$B$2,A9441&lt;=Stimuli!$C$2),Stimuli!$A$2,IF(AND(A9441&gt;=Stimuli!$B$3,A9441&lt;=Stimuli!$C$3),Stimuli!$A$3,IF(AND(A9441&gt;=Stimuli!$B$4,A9441&lt;=Stimuli!$C$4),Stimuli!$A$4,"")))</f>
        <v>02 e.l.f. - Power Grip Styling (30.03s)</v>
      </c>
      <c r="I9441" s="6" t="n">
        <f aca="false">(B9441-B9440)/((A9441-A9440)/1000)</f>
        <v>0.37509157509146</v>
      </c>
      <c r="J9441" s="6" t="n">
        <f aca="false">IF(OR(B9441&lt;Rules!$B$2,B9441&gt;Rules!$B$3,ABS(I9441)&gt;Rules!$B$4,OR(B9442&lt;Rules!$B$2,B9442&gt;Rules!$B$3,ABS(I9442)&gt;Rules!$B$4)),1,0)</f>
        <v>0</v>
      </c>
      <c r="K9441" s="6" t="str">
        <f aca="false">IF(F9441=1,COUNTIF($F$2:F9441,1),"")</f>
        <v/>
      </c>
    </row>
    <row r="9442" customFormat="false" ht="15" hidden="false" customHeight="false" outlineLevel="0" collapsed="false">
      <c r="A9442" s="6" t="n">
        <v>74120.6805</v>
      </c>
      <c r="B9442" s="6" t="n">
        <v>2.01831501831502</v>
      </c>
      <c r="C9442" s="6" t="n">
        <v>76</v>
      </c>
      <c r="D9442" s="6" t="n">
        <v>-1</v>
      </c>
      <c r="E9442" s="6" t="n">
        <v>2.02564102564103</v>
      </c>
      <c r="F9442" s="6" t="n">
        <v>0</v>
      </c>
      <c r="G9442" s="6" t="n">
        <v>0</v>
      </c>
      <c r="H9442" s="6" t="str">
        <f aca="false">IF(AND(A9442&gt;=Stimuli!$B$2,A9442&lt;=Stimuli!$C$2),Stimuli!$A$2,IF(AND(A9442&gt;=Stimuli!$B$3,A9442&lt;=Stimuli!$C$3),Stimuli!$A$3,IF(AND(A9442&gt;=Stimuli!$B$4,A9442&lt;=Stimuli!$C$4),Stimuli!$A$4,"")))</f>
        <v>02 e.l.f. - Power Grip Styling (30.03s)</v>
      </c>
      <c r="I9442" s="6" t="n">
        <f aca="false">(B9442-B9441)/((A9442-A9441)/1000)</f>
        <v>-0.562637362637361</v>
      </c>
      <c r="J9442" s="6" t="n">
        <f aca="false">IF(OR(B9442&lt;Rules!$B$2,B9442&gt;Rules!$B$3,ABS(I9442)&gt;Rules!$B$4,OR(B9443&lt;Rules!$B$2,B9443&gt;Rules!$B$3,ABS(I9443)&gt;Rules!$B$4)),1,0)</f>
        <v>0</v>
      </c>
      <c r="K9442" s="6" t="str">
        <f aca="false">IF(F9442=1,COUNTIF($F$2:F9442,1),"")</f>
        <v/>
      </c>
    </row>
    <row r="9443" customFormat="false" ht="15" hidden="false" customHeight="false" outlineLevel="0" collapsed="false">
      <c r="A9443" s="6" t="n">
        <v>74128.493</v>
      </c>
      <c r="B9443" s="6" t="n">
        <v>2.02271062271062</v>
      </c>
      <c r="C9443" s="6" t="n">
        <v>76</v>
      </c>
      <c r="D9443" s="6" t="n">
        <v>-1</v>
      </c>
      <c r="E9443" s="6" t="n">
        <v>2.02564102564103</v>
      </c>
      <c r="F9443" s="6" t="n">
        <v>0</v>
      </c>
      <c r="G9443" s="6" t="n">
        <v>0</v>
      </c>
      <c r="H9443" s="6" t="str">
        <f aca="false">IF(AND(A9443&gt;=Stimuli!$B$2,A9443&lt;=Stimuli!$C$2),Stimuli!$A$2,IF(AND(A9443&gt;=Stimuli!$B$3,A9443&lt;=Stimuli!$C$3),Stimuli!$A$3,IF(AND(A9443&gt;=Stimuli!$B$4,A9443&lt;=Stimuli!$C$4),Stimuli!$A$4,"")))</f>
        <v>02 e.l.f. - Power Grip Styling (30.03s)</v>
      </c>
      <c r="I9443" s="6" t="n">
        <f aca="false">(B9443-B9442)/((A9443-A9442)/1000)</f>
        <v>0.562637362637361</v>
      </c>
      <c r="J9443" s="6" t="n">
        <f aca="false">IF(OR(B9443&lt;Rules!$B$2,B9443&gt;Rules!$B$3,ABS(I9443)&gt;Rules!$B$4,OR(B9444&lt;Rules!$B$2,B9444&gt;Rules!$B$3,ABS(I9444)&gt;Rules!$B$4)),1,0)</f>
        <v>0</v>
      </c>
      <c r="K9443" s="6" t="str">
        <f aca="false">IF(F9443=1,COUNTIF($F$2:F9443,1),"")</f>
        <v/>
      </c>
    </row>
    <row r="9444" customFormat="false" ht="15" hidden="false" customHeight="false" outlineLevel="0" collapsed="false">
      <c r="A9444" s="6" t="n">
        <v>74136.3055</v>
      </c>
      <c r="B9444" s="6" t="n">
        <v>2.01684981684982</v>
      </c>
      <c r="C9444" s="6" t="n">
        <v>76</v>
      </c>
      <c r="D9444" s="6" t="n">
        <v>-1</v>
      </c>
      <c r="E9444" s="6" t="n">
        <v>2.02564102564103</v>
      </c>
      <c r="F9444" s="6" t="n">
        <v>0</v>
      </c>
      <c r="G9444" s="6" t="n">
        <v>0</v>
      </c>
      <c r="H9444" s="6" t="str">
        <f aca="false">IF(AND(A9444&gt;=Stimuli!$B$2,A9444&lt;=Stimuli!$C$2),Stimuli!$A$2,IF(AND(A9444&gt;=Stimuli!$B$3,A9444&lt;=Stimuli!$C$3),Stimuli!$A$3,IF(AND(A9444&gt;=Stimuli!$B$4,A9444&lt;=Stimuli!$C$4),Stimuli!$A$4,"")))</f>
        <v>02 e.l.f. - Power Grip Styling (30.03s)</v>
      </c>
      <c r="I9444" s="6" t="n">
        <f aca="false">(B9444-B9443)/((A9444-A9443)/1000)</f>
        <v>-0.750183150183091</v>
      </c>
      <c r="J9444" s="6" t="n">
        <f aca="false">IF(OR(B9444&lt;Rules!$B$2,B9444&gt;Rules!$B$3,ABS(I9444)&gt;Rules!$B$4,OR(B9445&lt;Rules!$B$2,B9445&gt;Rules!$B$3,ABS(I9445)&gt;Rules!$B$4)),1,0)</f>
        <v>0</v>
      </c>
      <c r="K9444" s="6" t="str">
        <f aca="false">IF(F9444=1,COUNTIF($F$2:F9444,1),"")</f>
        <v/>
      </c>
    </row>
    <row r="9445" customFormat="false" ht="15" hidden="false" customHeight="false" outlineLevel="0" collapsed="false">
      <c r="A9445" s="6" t="n">
        <v>74144.118</v>
      </c>
      <c r="B9445" s="6" t="n">
        <v>2.02417582417582</v>
      </c>
      <c r="C9445" s="6" t="n">
        <v>76</v>
      </c>
      <c r="D9445" s="6" t="n">
        <v>-1</v>
      </c>
      <c r="E9445" s="6" t="n">
        <v>2.02564102564103</v>
      </c>
      <c r="F9445" s="6" t="n">
        <v>0</v>
      </c>
      <c r="G9445" s="6" t="n">
        <v>0</v>
      </c>
      <c r="H9445" s="6" t="str">
        <f aca="false">IF(AND(A9445&gt;=Stimuli!$B$2,A9445&lt;=Stimuli!$C$2),Stimuli!$A$2,IF(AND(A9445&gt;=Stimuli!$B$3,A9445&lt;=Stimuli!$C$3),Stimuli!$A$3,IF(AND(A9445&gt;=Stimuli!$B$4,A9445&lt;=Stimuli!$C$4),Stimuli!$A$4,"")))</f>
        <v>02 e.l.f. - Power Grip Styling (30.03s)</v>
      </c>
      <c r="I9445" s="6" t="n">
        <f aca="false">(B9445-B9444)/((A9445-A9444)/1000)</f>
        <v>0.937728937728934</v>
      </c>
      <c r="J9445" s="6" t="n">
        <f aca="false">IF(OR(B9445&lt;Rules!$B$2,B9445&gt;Rules!$B$3,ABS(I9445)&gt;Rules!$B$4,OR(B9446&lt;Rules!$B$2,B9446&gt;Rules!$B$3,ABS(I9446)&gt;Rules!$B$4)),1,0)</f>
        <v>0</v>
      </c>
      <c r="K9445" s="6" t="str">
        <f aca="false">IF(F9445=1,COUNTIF($F$2:F9445,1),"")</f>
        <v/>
      </c>
    </row>
    <row r="9446" customFormat="false" ht="15" hidden="false" customHeight="false" outlineLevel="0" collapsed="false">
      <c r="A9446" s="6" t="n">
        <v>74151.9305</v>
      </c>
      <c r="B9446" s="6" t="n">
        <v>2.01538461538462</v>
      </c>
      <c r="C9446" s="6" t="n">
        <v>76</v>
      </c>
      <c r="D9446" s="6" t="n">
        <v>-1</v>
      </c>
      <c r="E9446" s="6" t="n">
        <v>2.02564102564103</v>
      </c>
      <c r="F9446" s="6" t="n">
        <v>0</v>
      </c>
      <c r="G9446" s="6" t="n">
        <v>0</v>
      </c>
      <c r="H9446" s="6" t="str">
        <f aca="false">IF(AND(A9446&gt;=Stimuli!$B$2,A9446&lt;=Stimuli!$C$2),Stimuli!$A$2,IF(AND(A9446&gt;=Stimuli!$B$3,A9446&lt;=Stimuli!$C$3),Stimuli!$A$3,IF(AND(A9446&gt;=Stimuli!$B$4,A9446&lt;=Stimuli!$C$4),Stimuli!$A$4,"")))</f>
        <v>02 e.l.f. - Power Grip Styling (30.03s)</v>
      </c>
      <c r="I9446" s="6" t="n">
        <f aca="false">(B9446-B9445)/((A9446-A9445)/1000)</f>
        <v>-1.12527472527461</v>
      </c>
      <c r="J9446" s="6" t="n">
        <f aca="false">IF(OR(B9446&lt;Rules!$B$2,B9446&gt;Rules!$B$3,ABS(I9446)&gt;Rules!$B$4,OR(B9447&lt;Rules!$B$2,B9447&gt;Rules!$B$3,ABS(I9447)&gt;Rules!$B$4)),1,0)</f>
        <v>0</v>
      </c>
      <c r="K9446" s="6" t="str">
        <f aca="false">IF(F9446=1,COUNTIF($F$2:F9446,1),"")</f>
        <v/>
      </c>
    </row>
    <row r="9447" customFormat="false" ht="15" hidden="false" customHeight="false" outlineLevel="0" collapsed="false">
      <c r="A9447" s="6" t="n">
        <v>74159.743</v>
      </c>
      <c r="B9447" s="6" t="n">
        <v>2.02417582417582</v>
      </c>
      <c r="C9447" s="6" t="n">
        <v>76</v>
      </c>
      <c r="D9447" s="6" t="n">
        <v>-1</v>
      </c>
      <c r="E9447" s="6" t="n">
        <v>2.02564102564103</v>
      </c>
      <c r="F9447" s="6" t="n">
        <v>0</v>
      </c>
      <c r="G9447" s="6" t="n">
        <v>0</v>
      </c>
      <c r="H9447" s="6" t="str">
        <f aca="false">IF(AND(A9447&gt;=Stimuli!$B$2,A9447&lt;=Stimuli!$C$2),Stimuli!$A$2,IF(AND(A9447&gt;=Stimuli!$B$3,A9447&lt;=Stimuli!$C$3),Stimuli!$A$3,IF(AND(A9447&gt;=Stimuli!$B$4,A9447&lt;=Stimuli!$C$4),Stimuli!$A$4,"")))</f>
        <v>02 e.l.f. - Power Grip Styling (30.03s)</v>
      </c>
      <c r="I9447" s="6" t="n">
        <f aca="false">(B9447-B9446)/((A9447-A9446)/1000)</f>
        <v>1.12527472527461</v>
      </c>
      <c r="J9447" s="6" t="n">
        <f aca="false">IF(OR(B9447&lt;Rules!$B$2,B9447&gt;Rules!$B$3,ABS(I9447)&gt;Rules!$B$4,OR(B9448&lt;Rules!$B$2,B9448&gt;Rules!$B$3,ABS(I9448)&gt;Rules!$B$4)),1,0)</f>
        <v>0</v>
      </c>
      <c r="K9447" s="6" t="str">
        <f aca="false">IF(F9447=1,COUNTIF($F$2:F9447,1),"")</f>
        <v/>
      </c>
    </row>
    <row r="9448" customFormat="false" ht="15" hidden="false" customHeight="false" outlineLevel="0" collapsed="false">
      <c r="A9448" s="6" t="n">
        <v>74167.5555</v>
      </c>
      <c r="B9448" s="6" t="n">
        <v>2.01538461538462</v>
      </c>
      <c r="C9448" s="6" t="n">
        <v>76</v>
      </c>
      <c r="D9448" s="6" t="n">
        <v>-1</v>
      </c>
      <c r="E9448" s="6" t="n">
        <v>2.02564102564103</v>
      </c>
      <c r="F9448" s="6" t="n">
        <v>0</v>
      </c>
      <c r="G9448" s="6" t="n">
        <v>0</v>
      </c>
      <c r="H9448" s="6" t="str">
        <f aca="false">IF(AND(A9448&gt;=Stimuli!$B$2,A9448&lt;=Stimuli!$C$2),Stimuli!$A$2,IF(AND(A9448&gt;=Stimuli!$B$3,A9448&lt;=Stimuli!$C$3),Stimuli!$A$3,IF(AND(A9448&gt;=Stimuli!$B$4,A9448&lt;=Stimuli!$C$4),Stimuli!$A$4,"")))</f>
        <v>02 e.l.f. - Power Grip Styling (30.03s)</v>
      </c>
      <c r="I9448" s="6" t="n">
        <f aca="false">(B9448-B9447)/((A9448-A9447)/1000)</f>
        <v>-1.12527472527461</v>
      </c>
      <c r="J9448" s="6" t="n">
        <f aca="false">IF(OR(B9448&lt;Rules!$B$2,B9448&gt;Rules!$B$3,ABS(I9448)&gt;Rules!$B$4,OR(B9449&lt;Rules!$B$2,B9449&gt;Rules!$B$3,ABS(I9449)&gt;Rules!$B$4)),1,0)</f>
        <v>0</v>
      </c>
      <c r="K9448" s="6" t="str">
        <f aca="false">IF(F9448=1,COUNTIF($F$2:F9448,1),"")</f>
        <v/>
      </c>
    </row>
    <row r="9449" customFormat="false" ht="15" hidden="false" customHeight="false" outlineLevel="0" collapsed="false">
      <c r="A9449" s="6" t="n">
        <v>74175.368</v>
      </c>
      <c r="B9449" s="6" t="n">
        <v>2.02124542124542</v>
      </c>
      <c r="C9449" s="6" t="n">
        <v>76</v>
      </c>
      <c r="D9449" s="6" t="n">
        <v>-1</v>
      </c>
      <c r="E9449" s="6" t="n">
        <v>2.02564102564103</v>
      </c>
      <c r="F9449" s="6" t="n">
        <v>0</v>
      </c>
      <c r="G9449" s="6" t="n">
        <v>0</v>
      </c>
      <c r="H9449" s="6" t="str">
        <f aca="false">IF(AND(A9449&gt;=Stimuli!$B$2,A9449&lt;=Stimuli!$C$2),Stimuli!$A$2,IF(AND(A9449&gt;=Stimuli!$B$3,A9449&lt;=Stimuli!$C$3),Stimuli!$A$3,IF(AND(A9449&gt;=Stimuli!$B$4,A9449&lt;=Stimuli!$C$4),Stimuli!$A$4,"")))</f>
        <v>02 e.l.f. - Power Grip Styling (30.03s)</v>
      </c>
      <c r="I9449" s="6" t="n">
        <f aca="false">(B9449-B9448)/((A9449-A9448)/1000)</f>
        <v>0.750183150183034</v>
      </c>
      <c r="J9449" s="6" t="n">
        <f aca="false">IF(OR(B9449&lt;Rules!$B$2,B9449&gt;Rules!$B$3,ABS(I9449)&gt;Rules!$B$4,OR(B9450&lt;Rules!$B$2,B9450&gt;Rules!$B$3,ABS(I9450)&gt;Rules!$B$4)),1,0)</f>
        <v>0</v>
      </c>
      <c r="K9449" s="6" t="str">
        <f aca="false">IF(F9449=1,COUNTIF($F$2:F9449,1),"")</f>
        <v/>
      </c>
    </row>
    <row r="9450" customFormat="false" ht="15" hidden="false" customHeight="false" outlineLevel="0" collapsed="false">
      <c r="A9450" s="6" t="n">
        <v>74183.1805</v>
      </c>
      <c r="B9450" s="6" t="n">
        <v>2.01684981684982</v>
      </c>
      <c r="C9450" s="6" t="n">
        <v>76</v>
      </c>
      <c r="D9450" s="6" t="n">
        <v>-1</v>
      </c>
      <c r="E9450" s="6" t="n">
        <v>2.02564102564103</v>
      </c>
      <c r="F9450" s="6" t="n">
        <v>0</v>
      </c>
      <c r="G9450" s="6" t="n">
        <v>0</v>
      </c>
      <c r="H9450" s="6" t="str">
        <f aca="false">IF(AND(A9450&gt;=Stimuli!$B$2,A9450&lt;=Stimuli!$C$2),Stimuli!$A$2,IF(AND(A9450&gt;=Stimuli!$B$3,A9450&lt;=Stimuli!$C$3),Stimuli!$A$3,IF(AND(A9450&gt;=Stimuli!$B$4,A9450&lt;=Stimuli!$C$4),Stimuli!$A$4,"")))</f>
        <v>02 e.l.f. - Power Grip Styling (30.03s)</v>
      </c>
      <c r="I9450" s="6" t="n">
        <f aca="false">(B9450-B9449)/((A9450-A9449)/1000)</f>
        <v>-0.562637362637361</v>
      </c>
      <c r="J9450" s="6" t="n">
        <f aca="false">IF(OR(B9450&lt;Rules!$B$2,B9450&gt;Rules!$B$3,ABS(I9450)&gt;Rules!$B$4,OR(B9451&lt;Rules!$B$2,B9451&gt;Rules!$B$3,ABS(I9451)&gt;Rules!$B$4)),1,0)</f>
        <v>0</v>
      </c>
      <c r="K9450" s="6" t="str">
        <f aca="false">IF(F9450=1,COUNTIF($F$2:F9450,1),"")</f>
        <v/>
      </c>
    </row>
    <row r="9451" customFormat="false" ht="15" hidden="false" customHeight="false" outlineLevel="0" collapsed="false">
      <c r="A9451" s="6" t="n">
        <v>74190.993</v>
      </c>
      <c r="B9451" s="6" t="n">
        <v>2.01978021978022</v>
      </c>
      <c r="C9451" s="6" t="n">
        <v>76</v>
      </c>
      <c r="D9451" s="6" t="n">
        <v>-1</v>
      </c>
      <c r="E9451" s="6" t="n">
        <v>2.02564102564103</v>
      </c>
      <c r="F9451" s="6" t="n">
        <v>0</v>
      </c>
      <c r="G9451" s="6" t="n">
        <v>0</v>
      </c>
      <c r="H9451" s="6" t="str">
        <f aca="false">IF(AND(A9451&gt;=Stimuli!$B$2,A9451&lt;=Stimuli!$C$2),Stimuli!$A$2,IF(AND(A9451&gt;=Stimuli!$B$3,A9451&lt;=Stimuli!$C$3),Stimuli!$A$3,IF(AND(A9451&gt;=Stimuli!$B$4,A9451&lt;=Stimuli!$C$4),Stimuli!$A$4,"")))</f>
        <v>02 e.l.f. - Power Grip Styling (30.03s)</v>
      </c>
      <c r="I9451" s="6" t="n">
        <f aca="false">(B9451-B9450)/((A9451-A9450)/1000)</f>
        <v>0.375091575091631</v>
      </c>
      <c r="J9451" s="6" t="n">
        <f aca="false">IF(OR(B9451&lt;Rules!$B$2,B9451&gt;Rules!$B$3,ABS(I9451)&gt;Rules!$B$4,OR(B9452&lt;Rules!$B$2,B9452&gt;Rules!$B$3,ABS(I9452)&gt;Rules!$B$4)),1,0)</f>
        <v>0</v>
      </c>
      <c r="K9451" s="6" t="str">
        <f aca="false">IF(F9451=1,COUNTIF($F$2:F9451,1),"")</f>
        <v/>
      </c>
    </row>
    <row r="9452" customFormat="false" ht="15" hidden="false" customHeight="false" outlineLevel="0" collapsed="false">
      <c r="A9452" s="6" t="n">
        <v>74198.8055</v>
      </c>
      <c r="B9452" s="6" t="n">
        <v>2.01831501831502</v>
      </c>
      <c r="C9452" s="6" t="n">
        <v>76</v>
      </c>
      <c r="D9452" s="6" t="n">
        <v>-1</v>
      </c>
      <c r="E9452" s="6" t="n">
        <v>2.02564102564103</v>
      </c>
      <c r="F9452" s="6" t="n">
        <v>0</v>
      </c>
      <c r="G9452" s="6" t="n">
        <v>0</v>
      </c>
      <c r="H9452" s="6" t="str">
        <f aca="false">IF(AND(A9452&gt;=Stimuli!$B$2,A9452&lt;=Stimuli!$C$2),Stimuli!$A$2,IF(AND(A9452&gt;=Stimuli!$B$3,A9452&lt;=Stimuli!$C$3),Stimuli!$A$3,IF(AND(A9452&gt;=Stimuli!$B$4,A9452&lt;=Stimuli!$C$4),Stimuli!$A$4,"")))</f>
        <v>02 e.l.f. - Power Grip Styling (30.03s)</v>
      </c>
      <c r="I9452" s="6" t="n">
        <f aca="false">(B9452-B9451)/((A9452-A9451)/1000)</f>
        <v>-0.187545787545901</v>
      </c>
      <c r="J9452" s="6" t="n">
        <f aca="false">IF(OR(B9452&lt;Rules!$B$2,B9452&gt;Rules!$B$3,ABS(I9452)&gt;Rules!$B$4,OR(B9453&lt;Rules!$B$2,B9453&gt;Rules!$B$3,ABS(I9453)&gt;Rules!$B$4)),1,0)</f>
        <v>0</v>
      </c>
      <c r="K9452" s="6" t="str">
        <f aca="false">IF(F9452=1,COUNTIF($F$2:F9452,1),"")</f>
        <v/>
      </c>
    </row>
    <row r="9453" customFormat="false" ht="15" hidden="false" customHeight="false" outlineLevel="0" collapsed="false">
      <c r="A9453" s="6" t="n">
        <v>74206.618</v>
      </c>
      <c r="B9453" s="6" t="n">
        <v>2.01978021978022</v>
      </c>
      <c r="C9453" s="6" t="n">
        <v>76</v>
      </c>
      <c r="D9453" s="6" t="n">
        <v>-1</v>
      </c>
      <c r="E9453" s="6" t="n">
        <v>2.02564102564103</v>
      </c>
      <c r="F9453" s="6" t="n">
        <v>0</v>
      </c>
      <c r="G9453" s="6" t="n">
        <v>0</v>
      </c>
      <c r="H9453" s="6" t="str">
        <f aca="false">IF(AND(A9453&gt;=Stimuli!$B$2,A9453&lt;=Stimuli!$C$2),Stimuli!$A$2,IF(AND(A9453&gt;=Stimuli!$B$3,A9453&lt;=Stimuli!$C$3),Stimuli!$A$3,IF(AND(A9453&gt;=Stimuli!$B$4,A9453&lt;=Stimuli!$C$4),Stimuli!$A$4,"")))</f>
        <v>02 e.l.f. - Power Grip Styling (30.03s)</v>
      </c>
      <c r="I9453" s="6" t="n">
        <f aca="false">(B9453-B9452)/((A9453-A9452)/1000)</f>
        <v>0.187545787545901</v>
      </c>
      <c r="J9453" s="6" t="n">
        <f aca="false">IF(OR(B9453&lt;Rules!$B$2,B9453&gt;Rules!$B$3,ABS(I9453)&gt;Rules!$B$4,OR(B9454&lt;Rules!$B$2,B9454&gt;Rules!$B$3,ABS(I9454)&gt;Rules!$B$4)),1,0)</f>
        <v>0</v>
      </c>
      <c r="K9453" s="6" t="str">
        <f aca="false">IF(F9453=1,COUNTIF($F$2:F9453,1),"")</f>
        <v/>
      </c>
    </row>
    <row r="9454" customFormat="false" ht="15" hidden="false" customHeight="false" outlineLevel="0" collapsed="false">
      <c r="A9454" s="6" t="n">
        <v>74214.4305</v>
      </c>
      <c r="B9454" s="6" t="n">
        <v>2.01978021978022</v>
      </c>
      <c r="C9454" s="6" t="n">
        <v>76</v>
      </c>
      <c r="D9454" s="6" t="n">
        <v>-1</v>
      </c>
      <c r="E9454" s="6" t="n">
        <v>2.02564102564103</v>
      </c>
      <c r="F9454" s="6" t="n">
        <v>0</v>
      </c>
      <c r="G9454" s="6" t="n">
        <v>0</v>
      </c>
      <c r="H9454" s="6" t="str">
        <f aca="false">IF(AND(A9454&gt;=Stimuli!$B$2,A9454&lt;=Stimuli!$C$2),Stimuli!$A$2,IF(AND(A9454&gt;=Stimuli!$B$3,A9454&lt;=Stimuli!$C$3),Stimuli!$A$3,IF(AND(A9454&gt;=Stimuli!$B$4,A9454&lt;=Stimuli!$C$4),Stimuli!$A$4,"")))</f>
        <v>02 e.l.f. - Power Grip Styling (30.03s)</v>
      </c>
      <c r="I9454" s="6" t="n">
        <f aca="false">(B9454-B9453)/((A9454-A9453)/1000)</f>
        <v>0</v>
      </c>
      <c r="J9454" s="6" t="n">
        <f aca="false">IF(OR(B9454&lt;Rules!$B$2,B9454&gt;Rules!$B$3,ABS(I9454)&gt;Rules!$B$4,OR(B9455&lt;Rules!$B$2,B9455&gt;Rules!$B$3,ABS(I9455)&gt;Rules!$B$4)),1,0)</f>
        <v>0</v>
      </c>
      <c r="K9454" s="6" t="str">
        <f aca="false">IF(F9454=1,COUNTIF($F$2:F9454,1),"")</f>
        <v/>
      </c>
    </row>
    <row r="9455" customFormat="false" ht="15" hidden="false" customHeight="false" outlineLevel="0" collapsed="false">
      <c r="A9455" s="6" t="n">
        <v>74222.243</v>
      </c>
      <c r="B9455" s="6" t="n">
        <v>2.01684981684982</v>
      </c>
      <c r="C9455" s="6" t="n">
        <v>76</v>
      </c>
      <c r="D9455" s="6" t="n">
        <v>-1</v>
      </c>
      <c r="E9455" s="6" t="n">
        <v>2.02564102564103</v>
      </c>
      <c r="F9455" s="6" t="n">
        <v>0</v>
      </c>
      <c r="G9455" s="6" t="n">
        <v>0</v>
      </c>
      <c r="H9455" s="6" t="str">
        <f aca="false">IF(AND(A9455&gt;=Stimuli!$B$2,A9455&lt;=Stimuli!$C$2),Stimuli!$A$2,IF(AND(A9455&gt;=Stimuli!$B$3,A9455&lt;=Stimuli!$C$3),Stimuli!$A$3,IF(AND(A9455&gt;=Stimuli!$B$4,A9455&lt;=Stimuli!$C$4),Stimuli!$A$4,"")))</f>
        <v>02 e.l.f. - Power Grip Styling (30.03s)</v>
      </c>
      <c r="I9455" s="6" t="n">
        <f aca="false">(B9455-B9454)/((A9455-A9454)/1000)</f>
        <v>-0.375091575091631</v>
      </c>
      <c r="J9455" s="6" t="n">
        <f aca="false">IF(OR(B9455&lt;Rules!$B$2,B9455&gt;Rules!$B$3,ABS(I9455)&gt;Rules!$B$4,OR(B9456&lt;Rules!$B$2,B9456&gt;Rules!$B$3,ABS(I9456)&gt;Rules!$B$4)),1,0)</f>
        <v>0</v>
      </c>
      <c r="K9455" s="6" t="str">
        <f aca="false">IF(F9455=1,COUNTIF($F$2:F9455,1),"")</f>
        <v/>
      </c>
    </row>
    <row r="9456" customFormat="false" ht="15" hidden="false" customHeight="false" outlineLevel="0" collapsed="false">
      <c r="A9456" s="6" t="n">
        <v>74230.0555</v>
      </c>
      <c r="B9456" s="6" t="n">
        <v>2.02124542124542</v>
      </c>
      <c r="C9456" s="6" t="n">
        <v>76</v>
      </c>
      <c r="D9456" s="6" t="n">
        <v>-1</v>
      </c>
      <c r="E9456" s="6" t="n">
        <v>2.02564102564103</v>
      </c>
      <c r="F9456" s="6" t="n">
        <v>0</v>
      </c>
      <c r="G9456" s="6" t="n">
        <v>0</v>
      </c>
      <c r="H9456" s="6" t="str">
        <f aca="false">IF(AND(A9456&gt;=Stimuli!$B$2,A9456&lt;=Stimuli!$C$2),Stimuli!$A$2,IF(AND(A9456&gt;=Stimuli!$B$3,A9456&lt;=Stimuli!$C$3),Stimuli!$A$3,IF(AND(A9456&gt;=Stimuli!$B$4,A9456&lt;=Stimuli!$C$4),Stimuli!$A$4,"")))</f>
        <v>02 e.l.f. - Power Grip Styling (30.03s)</v>
      </c>
      <c r="I9456" s="6" t="n">
        <f aca="false">(B9456-B9455)/((A9456-A9455)/1000)</f>
        <v>0.562637362637361</v>
      </c>
      <c r="J9456" s="6" t="n">
        <f aca="false">IF(OR(B9456&lt;Rules!$B$2,B9456&gt;Rules!$B$3,ABS(I9456)&gt;Rules!$B$4,OR(B9457&lt;Rules!$B$2,B9457&gt;Rules!$B$3,ABS(I9457)&gt;Rules!$B$4)),1,0)</f>
        <v>0</v>
      </c>
      <c r="K9456" s="6" t="str">
        <f aca="false">IF(F9456=1,COUNTIF($F$2:F9456,1),"")</f>
        <v/>
      </c>
    </row>
    <row r="9457" customFormat="false" ht="15" hidden="false" customHeight="false" outlineLevel="0" collapsed="false">
      <c r="A9457" s="6" t="n">
        <v>74237.868</v>
      </c>
      <c r="B9457" s="6" t="n">
        <v>2.01684981684982</v>
      </c>
      <c r="C9457" s="6" t="n">
        <v>76</v>
      </c>
      <c r="D9457" s="6" t="n">
        <v>-1</v>
      </c>
      <c r="E9457" s="6" t="n">
        <v>2.02564102564103</v>
      </c>
      <c r="F9457" s="6" t="n">
        <v>0</v>
      </c>
      <c r="G9457" s="6" t="n">
        <v>0</v>
      </c>
      <c r="H9457" s="6" t="str">
        <f aca="false">IF(AND(A9457&gt;=Stimuli!$B$2,A9457&lt;=Stimuli!$C$2),Stimuli!$A$2,IF(AND(A9457&gt;=Stimuli!$B$3,A9457&lt;=Stimuli!$C$3),Stimuli!$A$3,IF(AND(A9457&gt;=Stimuli!$B$4,A9457&lt;=Stimuli!$C$4),Stimuli!$A$4,"")))</f>
        <v>02 e.l.f. - Power Grip Styling (30.03s)</v>
      </c>
      <c r="I9457" s="6" t="n">
        <f aca="false">(B9457-B9456)/((A9457-A9456)/1000)</f>
        <v>-0.562637362637361</v>
      </c>
      <c r="J9457" s="6" t="n">
        <f aca="false">IF(OR(B9457&lt;Rules!$B$2,B9457&gt;Rules!$B$3,ABS(I9457)&gt;Rules!$B$4,OR(B9458&lt;Rules!$B$2,B9458&gt;Rules!$B$3,ABS(I9458)&gt;Rules!$B$4)),1,0)</f>
        <v>0</v>
      </c>
      <c r="K9457" s="6" t="str">
        <f aca="false">IF(F9457=1,COUNTIF($F$2:F9457,1),"")</f>
        <v/>
      </c>
    </row>
    <row r="9458" customFormat="false" ht="15" hidden="false" customHeight="false" outlineLevel="0" collapsed="false">
      <c r="A9458" s="6" t="n">
        <v>74245.6805</v>
      </c>
      <c r="B9458" s="6" t="n">
        <v>2.02124542124542</v>
      </c>
      <c r="C9458" s="6" t="n">
        <v>76</v>
      </c>
      <c r="D9458" s="6" t="n">
        <v>-1</v>
      </c>
      <c r="E9458" s="6" t="n">
        <v>2.02564102564103</v>
      </c>
      <c r="F9458" s="6" t="n">
        <v>0</v>
      </c>
      <c r="G9458" s="6" t="n">
        <v>0</v>
      </c>
      <c r="H9458" s="6" t="str">
        <f aca="false">IF(AND(A9458&gt;=Stimuli!$B$2,A9458&lt;=Stimuli!$C$2),Stimuli!$A$2,IF(AND(A9458&gt;=Stimuli!$B$3,A9458&lt;=Stimuli!$C$3),Stimuli!$A$3,IF(AND(A9458&gt;=Stimuli!$B$4,A9458&lt;=Stimuli!$C$4),Stimuli!$A$4,"")))</f>
        <v>02 e.l.f. - Power Grip Styling (30.03s)</v>
      </c>
      <c r="I9458" s="6" t="n">
        <f aca="false">(B9458-B9457)/((A9458-A9457)/1000)</f>
        <v>0.562637362637361</v>
      </c>
      <c r="J9458" s="6" t="n">
        <f aca="false">IF(OR(B9458&lt;Rules!$B$2,B9458&gt;Rules!$B$3,ABS(I9458)&gt;Rules!$B$4,OR(B9459&lt;Rules!$B$2,B9459&gt;Rules!$B$3,ABS(I9459)&gt;Rules!$B$4)),1,0)</f>
        <v>0</v>
      </c>
      <c r="K9458" s="6" t="str">
        <f aca="false">IF(F9458=1,COUNTIF($F$2:F9458,1),"")</f>
        <v/>
      </c>
    </row>
    <row r="9459" customFormat="false" ht="15" hidden="false" customHeight="false" outlineLevel="0" collapsed="false">
      <c r="A9459" s="6" t="n">
        <v>74253.493</v>
      </c>
      <c r="B9459" s="6" t="n">
        <v>2.01538461538462</v>
      </c>
      <c r="C9459" s="6" t="n">
        <v>76</v>
      </c>
      <c r="D9459" s="6" t="n">
        <v>-1</v>
      </c>
      <c r="E9459" s="6" t="n">
        <v>2.02564102564103</v>
      </c>
      <c r="F9459" s="6" t="n">
        <v>0</v>
      </c>
      <c r="G9459" s="6" t="n">
        <v>0</v>
      </c>
      <c r="H9459" s="6" t="str">
        <f aca="false">IF(AND(A9459&gt;=Stimuli!$B$2,A9459&lt;=Stimuli!$C$2),Stimuli!$A$2,IF(AND(A9459&gt;=Stimuli!$B$3,A9459&lt;=Stimuli!$C$3),Stimuli!$A$3,IF(AND(A9459&gt;=Stimuli!$B$4,A9459&lt;=Stimuli!$C$4),Stimuli!$A$4,"")))</f>
        <v>02 e.l.f. - Power Grip Styling (30.03s)</v>
      </c>
      <c r="I9459" s="6" t="n">
        <f aca="false">(B9459-B9458)/((A9459-A9458)/1000)</f>
        <v>-0.750183150183034</v>
      </c>
      <c r="J9459" s="6" t="n">
        <f aca="false">IF(OR(B9459&lt;Rules!$B$2,B9459&gt;Rules!$B$3,ABS(I9459)&gt;Rules!$B$4,OR(B9460&lt;Rules!$B$2,B9460&gt;Rules!$B$3,ABS(I9460)&gt;Rules!$B$4)),1,0)</f>
        <v>0</v>
      </c>
      <c r="K9459" s="6" t="str">
        <f aca="false">IF(F9459=1,COUNTIF($F$2:F9459,1),"")</f>
        <v/>
      </c>
    </row>
    <row r="9460" customFormat="false" ht="15" hidden="false" customHeight="false" outlineLevel="0" collapsed="false">
      <c r="A9460" s="6" t="n">
        <v>74261.3055</v>
      </c>
      <c r="B9460" s="6" t="n">
        <v>2.02124542124542</v>
      </c>
      <c r="C9460" s="6" t="n">
        <v>76</v>
      </c>
      <c r="D9460" s="6" t="n">
        <v>-1</v>
      </c>
      <c r="E9460" s="6" t="n">
        <v>2.02417582417582</v>
      </c>
      <c r="F9460" s="6" t="n">
        <v>0</v>
      </c>
      <c r="G9460" s="6" t="n">
        <v>0</v>
      </c>
      <c r="H9460" s="6" t="str">
        <f aca="false">IF(AND(A9460&gt;=Stimuli!$B$2,A9460&lt;=Stimuli!$C$2),Stimuli!$A$2,IF(AND(A9460&gt;=Stimuli!$B$3,A9460&lt;=Stimuli!$C$3),Stimuli!$A$3,IF(AND(A9460&gt;=Stimuli!$B$4,A9460&lt;=Stimuli!$C$4),Stimuli!$A$4,"")))</f>
        <v>02 e.l.f. - Power Grip Styling (30.03s)</v>
      </c>
      <c r="I9460" s="6" t="n">
        <f aca="false">(B9460-B9459)/((A9460-A9459)/1000)</f>
        <v>0.750183150183034</v>
      </c>
      <c r="J9460" s="6" t="n">
        <f aca="false">IF(OR(B9460&lt;Rules!$B$2,B9460&gt;Rules!$B$3,ABS(I9460)&gt;Rules!$B$4,OR(B9461&lt;Rules!$B$2,B9461&gt;Rules!$B$3,ABS(I9461)&gt;Rules!$B$4)),1,0)</f>
        <v>0</v>
      </c>
      <c r="K9460" s="6" t="str">
        <f aca="false">IF(F9460=1,COUNTIF($F$2:F9460,1),"")</f>
        <v/>
      </c>
    </row>
    <row r="9461" customFormat="false" ht="15" hidden="false" customHeight="false" outlineLevel="0" collapsed="false">
      <c r="A9461" s="6" t="n">
        <v>74269.118</v>
      </c>
      <c r="B9461" s="6" t="n">
        <v>2.01391941391941</v>
      </c>
      <c r="C9461" s="6" t="n">
        <v>76</v>
      </c>
      <c r="D9461" s="6" t="n">
        <v>-1</v>
      </c>
      <c r="E9461" s="6" t="n">
        <v>2.02417582417582</v>
      </c>
      <c r="F9461" s="6" t="n">
        <v>0</v>
      </c>
      <c r="G9461" s="6" t="n">
        <v>0</v>
      </c>
      <c r="H9461" s="6" t="str">
        <f aca="false">IF(AND(A9461&gt;=Stimuli!$B$2,A9461&lt;=Stimuli!$C$2),Stimuli!$A$2,IF(AND(A9461&gt;=Stimuli!$B$3,A9461&lt;=Stimuli!$C$3),Stimuli!$A$3,IF(AND(A9461&gt;=Stimuli!$B$4,A9461&lt;=Stimuli!$C$4),Stimuli!$A$4,"")))</f>
        <v>02 e.l.f. - Power Grip Styling (30.03s)</v>
      </c>
      <c r="I9461" s="6" t="n">
        <f aca="false">(B9461-B9460)/((A9461-A9460)/1000)</f>
        <v>-0.937728937729048</v>
      </c>
      <c r="J9461" s="6" t="n">
        <f aca="false">IF(OR(B9461&lt;Rules!$B$2,B9461&gt;Rules!$B$3,ABS(I9461)&gt;Rules!$B$4,OR(B9462&lt;Rules!$B$2,B9462&gt;Rules!$B$3,ABS(I9462)&gt;Rules!$B$4)),1,0)</f>
        <v>0</v>
      </c>
      <c r="K9461" s="6" t="str">
        <f aca="false">IF(F9461=1,COUNTIF($F$2:F9461,1),"")</f>
        <v/>
      </c>
    </row>
    <row r="9462" customFormat="false" ht="15" hidden="false" customHeight="false" outlineLevel="0" collapsed="false">
      <c r="A9462" s="6" t="n">
        <v>74276.9305</v>
      </c>
      <c r="B9462" s="6" t="n">
        <v>2.02271062271062</v>
      </c>
      <c r="C9462" s="6" t="n">
        <v>76</v>
      </c>
      <c r="D9462" s="6" t="n">
        <v>-1</v>
      </c>
      <c r="E9462" s="6" t="n">
        <v>2.02417582417582</v>
      </c>
      <c r="F9462" s="6" t="n">
        <v>0</v>
      </c>
      <c r="G9462" s="6" t="n">
        <v>0</v>
      </c>
      <c r="H9462" s="6" t="str">
        <f aca="false">IF(AND(A9462&gt;=Stimuli!$B$2,A9462&lt;=Stimuli!$C$2),Stimuli!$A$2,IF(AND(A9462&gt;=Stimuli!$B$3,A9462&lt;=Stimuli!$C$3),Stimuli!$A$3,IF(AND(A9462&gt;=Stimuli!$B$4,A9462&lt;=Stimuli!$C$4),Stimuli!$A$4,"")))</f>
        <v>02 e.l.f. - Power Grip Styling (30.03s)</v>
      </c>
      <c r="I9462" s="6" t="n">
        <f aca="false">(B9462-B9461)/((A9462-A9461)/1000)</f>
        <v>1.12527472527478</v>
      </c>
      <c r="J9462" s="6" t="n">
        <f aca="false">IF(OR(B9462&lt;Rules!$B$2,B9462&gt;Rules!$B$3,ABS(I9462)&gt;Rules!$B$4,OR(B9463&lt;Rules!$B$2,B9463&gt;Rules!$B$3,ABS(I9463)&gt;Rules!$B$4)),1,0)</f>
        <v>0</v>
      </c>
      <c r="K9462" s="6" t="str">
        <f aca="false">IF(F9462=1,COUNTIF($F$2:F9462,1),"")</f>
        <v/>
      </c>
    </row>
    <row r="9463" customFormat="false" ht="15" hidden="false" customHeight="false" outlineLevel="0" collapsed="false">
      <c r="A9463" s="6" t="n">
        <v>74284.743</v>
      </c>
      <c r="B9463" s="6" t="n">
        <v>2.01391941391941</v>
      </c>
      <c r="C9463" s="6" t="n">
        <v>76</v>
      </c>
      <c r="D9463" s="6" t="n">
        <v>-1</v>
      </c>
      <c r="E9463" s="6" t="n">
        <v>2.02417582417582</v>
      </c>
      <c r="F9463" s="6" t="n">
        <v>0</v>
      </c>
      <c r="G9463" s="6" t="n">
        <v>0</v>
      </c>
      <c r="H9463" s="6" t="str">
        <f aca="false">IF(AND(A9463&gt;=Stimuli!$B$2,A9463&lt;=Stimuli!$C$2),Stimuli!$A$2,IF(AND(A9463&gt;=Stimuli!$B$3,A9463&lt;=Stimuli!$C$3),Stimuli!$A$3,IF(AND(A9463&gt;=Stimuli!$B$4,A9463&lt;=Stimuli!$C$4),Stimuli!$A$4,"")))</f>
        <v>02 e.l.f. - Power Grip Styling (30.03s)</v>
      </c>
      <c r="I9463" s="6" t="n">
        <f aca="false">(B9463-B9462)/((A9463-A9462)/1000)</f>
        <v>-1.12527472527478</v>
      </c>
      <c r="J9463" s="6" t="n">
        <f aca="false">IF(OR(B9463&lt;Rules!$B$2,B9463&gt;Rules!$B$3,ABS(I9463)&gt;Rules!$B$4,OR(B9464&lt;Rules!$B$2,B9464&gt;Rules!$B$3,ABS(I9464)&gt;Rules!$B$4)),1,0)</f>
        <v>0</v>
      </c>
      <c r="K9463" s="6" t="str">
        <f aca="false">IF(F9463=1,COUNTIF($F$2:F9463,1),"")</f>
        <v/>
      </c>
    </row>
    <row r="9464" customFormat="false" ht="15" hidden="false" customHeight="false" outlineLevel="0" collapsed="false">
      <c r="A9464" s="6" t="n">
        <v>74292.5555</v>
      </c>
      <c r="B9464" s="6" t="n">
        <v>2.02124542124542</v>
      </c>
      <c r="C9464" s="6" t="n">
        <v>76</v>
      </c>
      <c r="D9464" s="6" t="n">
        <v>-1</v>
      </c>
      <c r="E9464" s="6" t="n">
        <v>2.02417582417582</v>
      </c>
      <c r="F9464" s="6" t="n">
        <v>0</v>
      </c>
      <c r="G9464" s="6" t="n">
        <v>0</v>
      </c>
      <c r="H9464" s="6" t="str">
        <f aca="false">IF(AND(A9464&gt;=Stimuli!$B$2,A9464&lt;=Stimuli!$C$2),Stimuli!$A$2,IF(AND(A9464&gt;=Stimuli!$B$3,A9464&lt;=Stimuli!$C$3),Stimuli!$A$3,IF(AND(A9464&gt;=Stimuli!$B$4,A9464&lt;=Stimuli!$C$4),Stimuli!$A$4,"")))</f>
        <v>02 e.l.f. - Power Grip Styling (30.03s)</v>
      </c>
      <c r="I9464" s="6" t="n">
        <f aca="false">(B9464-B9463)/((A9464-A9463)/1000)</f>
        <v>0.937728937729048</v>
      </c>
      <c r="J9464" s="6" t="n">
        <f aca="false">IF(OR(B9464&lt;Rules!$B$2,B9464&gt;Rules!$B$3,ABS(I9464)&gt;Rules!$B$4,OR(B9465&lt;Rules!$B$2,B9465&gt;Rules!$B$3,ABS(I9465)&gt;Rules!$B$4)),1,0)</f>
        <v>0</v>
      </c>
      <c r="K9464" s="6" t="str">
        <f aca="false">IF(F9464=1,COUNTIF($F$2:F9464,1),"")</f>
        <v/>
      </c>
    </row>
    <row r="9465" customFormat="false" ht="15" hidden="false" customHeight="false" outlineLevel="0" collapsed="false">
      <c r="A9465" s="6" t="n">
        <v>74300.368</v>
      </c>
      <c r="B9465" s="6" t="n">
        <v>2.01391941391941</v>
      </c>
      <c r="C9465" s="6" t="n">
        <v>76</v>
      </c>
      <c r="D9465" s="6" t="n">
        <v>-1</v>
      </c>
      <c r="E9465" s="6" t="n">
        <v>2.02417582417582</v>
      </c>
      <c r="F9465" s="6" t="n">
        <v>0</v>
      </c>
      <c r="G9465" s="6" t="n">
        <v>0</v>
      </c>
      <c r="H9465" s="6" t="str">
        <f aca="false">IF(AND(A9465&gt;=Stimuli!$B$2,A9465&lt;=Stimuli!$C$2),Stimuli!$A$2,IF(AND(A9465&gt;=Stimuli!$B$3,A9465&lt;=Stimuli!$C$3),Stimuli!$A$3,IF(AND(A9465&gt;=Stimuli!$B$4,A9465&lt;=Stimuli!$C$4),Stimuli!$A$4,"")))</f>
        <v>02 e.l.f. - Power Grip Styling (30.03s)</v>
      </c>
      <c r="I9465" s="6" t="n">
        <f aca="false">(B9465-B9464)/((A9465-A9464)/1000)</f>
        <v>-0.937728937729048</v>
      </c>
      <c r="J9465" s="6" t="n">
        <f aca="false">IF(OR(B9465&lt;Rules!$B$2,B9465&gt;Rules!$B$3,ABS(I9465)&gt;Rules!$B$4,OR(B9466&lt;Rules!$B$2,B9466&gt;Rules!$B$3,ABS(I9466)&gt;Rules!$B$4)),1,0)</f>
        <v>0</v>
      </c>
      <c r="K9465" s="6" t="str">
        <f aca="false">IF(F9465=1,COUNTIF($F$2:F9465,1),"")</f>
        <v/>
      </c>
    </row>
    <row r="9466" customFormat="false" ht="15" hidden="false" customHeight="false" outlineLevel="0" collapsed="false">
      <c r="A9466" s="6" t="n">
        <v>74308.1805</v>
      </c>
      <c r="B9466" s="6" t="n">
        <v>2.01978021978022</v>
      </c>
      <c r="C9466" s="6" t="n">
        <v>76</v>
      </c>
      <c r="D9466" s="6" t="n">
        <v>-1</v>
      </c>
      <c r="E9466" s="6" t="n">
        <v>2.02417582417582</v>
      </c>
      <c r="F9466" s="6" t="n">
        <v>0</v>
      </c>
      <c r="G9466" s="6" t="n">
        <v>0</v>
      </c>
      <c r="H9466" s="6" t="str">
        <f aca="false">IF(AND(A9466&gt;=Stimuli!$B$2,A9466&lt;=Stimuli!$C$2),Stimuli!$A$2,IF(AND(A9466&gt;=Stimuli!$B$3,A9466&lt;=Stimuli!$C$3),Stimuli!$A$3,IF(AND(A9466&gt;=Stimuli!$B$4,A9466&lt;=Stimuli!$C$4),Stimuli!$A$4,"")))</f>
        <v>02 e.l.f. - Power Grip Styling (30.03s)</v>
      </c>
      <c r="I9466" s="6" t="n">
        <f aca="false">(B9466-B9465)/((A9466-A9465)/1000)</f>
        <v>0.750183150183318</v>
      </c>
      <c r="J9466" s="6" t="n">
        <f aca="false">IF(OR(B9466&lt;Rules!$B$2,B9466&gt;Rules!$B$3,ABS(I9466)&gt;Rules!$B$4,OR(B9467&lt;Rules!$B$2,B9467&gt;Rules!$B$3,ABS(I9467)&gt;Rules!$B$4)),1,0)</f>
        <v>0</v>
      </c>
      <c r="K9466" s="6" t="str">
        <f aca="false">IF(F9466=1,COUNTIF($F$2:F9466,1),"")</f>
        <v/>
      </c>
    </row>
    <row r="9467" customFormat="false" ht="15" hidden="false" customHeight="false" outlineLevel="0" collapsed="false">
      <c r="A9467" s="6" t="n">
        <v>74315.993</v>
      </c>
      <c r="B9467" s="6" t="n">
        <v>2.01538461538462</v>
      </c>
      <c r="C9467" s="6" t="n">
        <v>76</v>
      </c>
      <c r="D9467" s="6" t="n">
        <v>-1</v>
      </c>
      <c r="E9467" s="6" t="n">
        <v>2.02417582417582</v>
      </c>
      <c r="F9467" s="6" t="n">
        <v>0</v>
      </c>
      <c r="G9467" s="6" t="n">
        <v>0</v>
      </c>
      <c r="H9467" s="6" t="str">
        <f aca="false">IF(AND(A9467&gt;=Stimuli!$B$2,A9467&lt;=Stimuli!$C$2),Stimuli!$A$2,IF(AND(A9467&gt;=Stimuli!$B$3,A9467&lt;=Stimuli!$C$3),Stimuli!$A$3,IF(AND(A9467&gt;=Stimuli!$B$4,A9467&lt;=Stimuli!$C$4),Stimuli!$A$4,"")))</f>
        <v>02 e.l.f. - Power Grip Styling (30.03s)</v>
      </c>
      <c r="I9467" s="6" t="n">
        <f aca="false">(B9467-B9466)/((A9467-A9466)/1000)</f>
        <v>-0.562637362637304</v>
      </c>
      <c r="J9467" s="6" t="n">
        <f aca="false">IF(OR(B9467&lt;Rules!$B$2,B9467&gt;Rules!$B$3,ABS(I9467)&gt;Rules!$B$4,OR(B9468&lt;Rules!$B$2,B9468&gt;Rules!$B$3,ABS(I9468)&gt;Rules!$B$4)),1,0)</f>
        <v>0</v>
      </c>
      <c r="K9467" s="6" t="str">
        <f aca="false">IF(F9467=1,COUNTIF($F$2:F9467,1),"")</f>
        <v/>
      </c>
    </row>
    <row r="9468" customFormat="false" ht="15" hidden="false" customHeight="false" outlineLevel="0" collapsed="false">
      <c r="A9468" s="6" t="n">
        <v>74323.8055</v>
      </c>
      <c r="B9468" s="6" t="n">
        <v>2.01831501831502</v>
      </c>
      <c r="C9468" s="6" t="n">
        <v>76</v>
      </c>
      <c r="D9468" s="6" t="n">
        <v>-1</v>
      </c>
      <c r="E9468" s="6" t="n">
        <v>2.02417582417582</v>
      </c>
      <c r="F9468" s="6" t="n">
        <v>0</v>
      </c>
      <c r="G9468" s="6" t="n">
        <v>0</v>
      </c>
      <c r="H9468" s="6" t="str">
        <f aca="false">IF(AND(A9468&gt;=Stimuli!$B$2,A9468&lt;=Stimuli!$C$2),Stimuli!$A$2,IF(AND(A9468&gt;=Stimuli!$B$3,A9468&lt;=Stimuli!$C$3),Stimuli!$A$3,IF(AND(A9468&gt;=Stimuli!$B$4,A9468&lt;=Stimuli!$C$4),Stimuli!$A$4,"")))</f>
        <v>02 e.l.f. - Power Grip Styling (30.03s)</v>
      </c>
      <c r="I9468" s="6" t="n">
        <f aca="false">(B9468-B9467)/((A9468-A9467)/1000)</f>
        <v>0.375091575091403</v>
      </c>
      <c r="J9468" s="6" t="n">
        <f aca="false">IF(OR(B9468&lt;Rules!$B$2,B9468&gt;Rules!$B$3,ABS(I9468)&gt;Rules!$B$4,OR(B9469&lt;Rules!$B$2,B9469&gt;Rules!$B$3,ABS(I9469)&gt;Rules!$B$4)),1,0)</f>
        <v>0</v>
      </c>
      <c r="K9468" s="6" t="str">
        <f aca="false">IF(F9468=1,COUNTIF($F$2:F9468,1),"")</f>
        <v/>
      </c>
    </row>
    <row r="9469" customFormat="false" ht="15" hidden="false" customHeight="false" outlineLevel="0" collapsed="false">
      <c r="A9469" s="6" t="n">
        <v>74331.618</v>
      </c>
      <c r="B9469" s="6" t="n">
        <v>2.01684981684982</v>
      </c>
      <c r="C9469" s="6" t="n">
        <v>76</v>
      </c>
      <c r="D9469" s="6" t="n">
        <v>-1</v>
      </c>
      <c r="E9469" s="6" t="n">
        <v>2.02417582417582</v>
      </c>
      <c r="F9469" s="6" t="n">
        <v>0</v>
      </c>
      <c r="G9469" s="6" t="n">
        <v>0</v>
      </c>
      <c r="H9469" s="6" t="str">
        <f aca="false">IF(AND(A9469&gt;=Stimuli!$B$2,A9469&lt;=Stimuli!$C$2),Stimuli!$A$2,IF(AND(A9469&gt;=Stimuli!$B$3,A9469&lt;=Stimuli!$C$3),Stimuli!$A$3,IF(AND(A9469&gt;=Stimuli!$B$4,A9469&lt;=Stimuli!$C$4),Stimuli!$A$4,"")))</f>
        <v>02 e.l.f. - Power Grip Styling (30.03s)</v>
      </c>
      <c r="I9469" s="6" t="n">
        <f aca="false">(B9469-B9468)/((A9469-A9468)/1000)</f>
        <v>-0.18754578754573</v>
      </c>
      <c r="J9469" s="6" t="n">
        <f aca="false">IF(OR(B9469&lt;Rules!$B$2,B9469&gt;Rules!$B$3,ABS(I9469)&gt;Rules!$B$4,OR(B9470&lt;Rules!$B$2,B9470&gt;Rules!$B$3,ABS(I9470)&gt;Rules!$B$4)),1,0)</f>
        <v>0</v>
      </c>
      <c r="K9469" s="6" t="str">
        <f aca="false">IF(F9469=1,COUNTIF($F$2:F9469,1),"")</f>
        <v/>
      </c>
    </row>
    <row r="9470" customFormat="false" ht="15" hidden="false" customHeight="false" outlineLevel="0" collapsed="false">
      <c r="A9470" s="6" t="n">
        <v>74339.4305</v>
      </c>
      <c r="B9470" s="6" t="n">
        <v>2.01684981684982</v>
      </c>
      <c r="C9470" s="6" t="n">
        <v>76</v>
      </c>
      <c r="D9470" s="6" t="n">
        <v>-1</v>
      </c>
      <c r="E9470" s="6" t="n">
        <v>2.02417582417582</v>
      </c>
      <c r="F9470" s="6" t="n">
        <v>0</v>
      </c>
      <c r="G9470" s="6" t="n">
        <v>0</v>
      </c>
      <c r="H9470" s="6" t="str">
        <f aca="false">IF(AND(A9470&gt;=Stimuli!$B$2,A9470&lt;=Stimuli!$C$2),Stimuli!$A$2,IF(AND(A9470&gt;=Stimuli!$B$3,A9470&lt;=Stimuli!$C$3),Stimuli!$A$3,IF(AND(A9470&gt;=Stimuli!$B$4,A9470&lt;=Stimuli!$C$4),Stimuli!$A$4,"")))</f>
        <v>02 e.l.f. - Power Grip Styling (30.03s)</v>
      </c>
      <c r="I9470" s="6" t="n">
        <f aca="false">(B9470-B9469)/((A9470-A9469)/1000)</f>
        <v>0</v>
      </c>
      <c r="J9470" s="6" t="n">
        <f aca="false">IF(OR(B9470&lt;Rules!$B$2,B9470&gt;Rules!$B$3,ABS(I9470)&gt;Rules!$B$4,OR(B9471&lt;Rules!$B$2,B9471&gt;Rules!$B$3,ABS(I9471)&gt;Rules!$B$4)),1,0)</f>
        <v>0</v>
      </c>
      <c r="K9470" s="6" t="str">
        <f aca="false">IF(F9470=1,COUNTIF($F$2:F9470,1),"")</f>
        <v/>
      </c>
    </row>
    <row r="9471" customFormat="false" ht="15" hidden="false" customHeight="false" outlineLevel="0" collapsed="false">
      <c r="A9471" s="6" t="n">
        <v>74347.243</v>
      </c>
      <c r="B9471" s="6" t="n">
        <v>2.01831501831502</v>
      </c>
      <c r="C9471" s="6" t="n">
        <v>76</v>
      </c>
      <c r="D9471" s="6" t="n">
        <v>-1</v>
      </c>
      <c r="E9471" s="6" t="n">
        <v>2.02417582417582</v>
      </c>
      <c r="F9471" s="6" t="n">
        <v>0</v>
      </c>
      <c r="G9471" s="6" t="n">
        <v>0</v>
      </c>
      <c r="H9471" s="6" t="str">
        <f aca="false">IF(AND(A9471&gt;=Stimuli!$B$2,A9471&lt;=Stimuli!$C$2),Stimuli!$A$2,IF(AND(A9471&gt;=Stimuli!$B$3,A9471&lt;=Stimuli!$C$3),Stimuli!$A$3,IF(AND(A9471&gt;=Stimuli!$B$4,A9471&lt;=Stimuli!$C$4),Stimuli!$A$4,"")))</f>
        <v>02 e.l.f. - Power Grip Styling (30.03s)</v>
      </c>
      <c r="I9471" s="6" t="n">
        <f aca="false">(B9471-B9470)/((A9471-A9470)/1000)</f>
        <v>0.18754578754573</v>
      </c>
      <c r="J9471" s="6" t="n">
        <f aca="false">IF(OR(B9471&lt;Rules!$B$2,B9471&gt;Rules!$B$3,ABS(I9471)&gt;Rules!$B$4,OR(B9472&lt;Rules!$B$2,B9472&gt;Rules!$B$3,ABS(I9472)&gt;Rules!$B$4)),1,0)</f>
        <v>0</v>
      </c>
      <c r="K9471" s="6" t="str">
        <f aca="false">IF(F9471=1,COUNTIF($F$2:F9471,1),"")</f>
        <v/>
      </c>
    </row>
    <row r="9472" customFormat="false" ht="15" hidden="false" customHeight="false" outlineLevel="0" collapsed="false">
      <c r="A9472" s="6" t="n">
        <v>74355.0555</v>
      </c>
      <c r="B9472" s="6" t="n">
        <v>2.01538461538462</v>
      </c>
      <c r="C9472" s="6" t="n">
        <v>76</v>
      </c>
      <c r="D9472" s="6" t="n">
        <v>-1</v>
      </c>
      <c r="E9472" s="6" t="n">
        <v>2.02417582417582</v>
      </c>
      <c r="F9472" s="6" t="n">
        <v>0</v>
      </c>
      <c r="G9472" s="6" t="n">
        <v>0</v>
      </c>
      <c r="H9472" s="6" t="str">
        <f aca="false">IF(AND(A9472&gt;=Stimuli!$B$2,A9472&lt;=Stimuli!$C$2),Stimuli!$A$2,IF(AND(A9472&gt;=Stimuli!$B$3,A9472&lt;=Stimuli!$C$3),Stimuli!$A$3,IF(AND(A9472&gt;=Stimuli!$B$4,A9472&lt;=Stimuli!$C$4),Stimuli!$A$4,"")))</f>
        <v>02 e.l.f. - Power Grip Styling (30.03s)</v>
      </c>
      <c r="I9472" s="6" t="n">
        <f aca="false">(B9472-B9471)/((A9472-A9471)/1000)</f>
        <v>-0.375091575091403</v>
      </c>
      <c r="J9472" s="6" t="n">
        <f aca="false">IF(OR(B9472&lt;Rules!$B$2,B9472&gt;Rules!$B$3,ABS(I9472)&gt;Rules!$B$4,OR(B9473&lt;Rules!$B$2,B9473&gt;Rules!$B$3,ABS(I9473)&gt;Rules!$B$4)),1,0)</f>
        <v>0</v>
      </c>
      <c r="K9472" s="6" t="str">
        <f aca="false">IF(F9472=1,COUNTIF($F$2:F9472,1),"")</f>
        <v/>
      </c>
    </row>
    <row r="9473" customFormat="false" ht="15" hidden="false" customHeight="false" outlineLevel="0" collapsed="false">
      <c r="A9473" s="6" t="n">
        <v>74362.868</v>
      </c>
      <c r="B9473" s="6" t="n">
        <v>2.01978021978022</v>
      </c>
      <c r="C9473" s="6" t="n">
        <v>76</v>
      </c>
      <c r="D9473" s="6" t="n">
        <v>-1</v>
      </c>
      <c r="E9473" s="6" t="n">
        <v>2.02417582417582</v>
      </c>
      <c r="F9473" s="6" t="n">
        <v>0</v>
      </c>
      <c r="G9473" s="6" t="n">
        <v>0</v>
      </c>
      <c r="H9473" s="6" t="str">
        <f aca="false">IF(AND(A9473&gt;=Stimuli!$B$2,A9473&lt;=Stimuli!$C$2),Stimuli!$A$2,IF(AND(A9473&gt;=Stimuli!$B$3,A9473&lt;=Stimuli!$C$3),Stimuli!$A$3,IF(AND(A9473&gt;=Stimuli!$B$4,A9473&lt;=Stimuli!$C$4),Stimuli!$A$4,"")))</f>
        <v>02 e.l.f. - Power Grip Styling (30.03s)</v>
      </c>
      <c r="I9473" s="6" t="n">
        <f aca="false">(B9473-B9472)/((A9473-A9472)/1000)</f>
        <v>0.562637362637304</v>
      </c>
      <c r="J9473" s="6" t="n">
        <f aca="false">IF(OR(B9473&lt;Rules!$B$2,B9473&gt;Rules!$B$3,ABS(I9473)&gt;Rules!$B$4,OR(B9474&lt;Rules!$B$2,B9474&gt;Rules!$B$3,ABS(I9474)&gt;Rules!$B$4)),1,0)</f>
        <v>0</v>
      </c>
      <c r="K9473" s="6" t="str">
        <f aca="false">IF(F9473=1,COUNTIF($F$2:F9473,1),"")</f>
        <v/>
      </c>
    </row>
    <row r="9474" customFormat="false" ht="15" hidden="false" customHeight="false" outlineLevel="0" collapsed="false">
      <c r="A9474" s="6" t="n">
        <v>74370.6805</v>
      </c>
      <c r="B9474" s="6" t="n">
        <v>2.01391941391941</v>
      </c>
      <c r="C9474" s="6" t="n">
        <v>76</v>
      </c>
      <c r="D9474" s="6" t="n">
        <v>-1</v>
      </c>
      <c r="E9474" s="6" t="n">
        <v>2.02417582417582</v>
      </c>
      <c r="F9474" s="6" t="n">
        <v>0</v>
      </c>
      <c r="G9474" s="6" t="n">
        <v>0</v>
      </c>
      <c r="H9474" s="6" t="str">
        <f aca="false">IF(AND(A9474&gt;=Stimuli!$B$2,A9474&lt;=Stimuli!$C$2),Stimuli!$A$2,IF(AND(A9474&gt;=Stimuli!$B$3,A9474&lt;=Stimuli!$C$3),Stimuli!$A$3,IF(AND(A9474&gt;=Stimuli!$B$4,A9474&lt;=Stimuli!$C$4),Stimuli!$A$4,"")))</f>
        <v>02 e.l.f. - Power Grip Styling (30.03s)</v>
      </c>
      <c r="I9474" s="6" t="n">
        <f aca="false">(B9474-B9473)/((A9474-A9473)/1000)</f>
        <v>-0.750183150183318</v>
      </c>
      <c r="J9474" s="6" t="n">
        <f aca="false">IF(OR(B9474&lt;Rules!$B$2,B9474&gt;Rules!$B$3,ABS(I9474)&gt;Rules!$B$4,OR(B9475&lt;Rules!$B$2,B9475&gt;Rules!$B$3,ABS(I9475)&gt;Rules!$B$4)),1,0)</f>
        <v>0</v>
      </c>
      <c r="K9474" s="6" t="str">
        <f aca="false">IF(F9474=1,COUNTIF($F$2:F9474,1),"")</f>
        <v/>
      </c>
    </row>
    <row r="9475" customFormat="false" ht="15" hidden="false" customHeight="false" outlineLevel="0" collapsed="false">
      <c r="A9475" s="6" t="n">
        <v>74378.493</v>
      </c>
      <c r="B9475" s="6" t="n">
        <v>2.02124542124542</v>
      </c>
      <c r="C9475" s="6" t="n">
        <v>76</v>
      </c>
      <c r="D9475" s="6" t="n">
        <v>-1</v>
      </c>
      <c r="E9475" s="6" t="n">
        <v>2.02417582417582</v>
      </c>
      <c r="F9475" s="6" t="n">
        <v>0</v>
      </c>
      <c r="G9475" s="6" t="n">
        <v>0</v>
      </c>
      <c r="H9475" s="6" t="str">
        <f aca="false">IF(AND(A9475&gt;=Stimuli!$B$2,A9475&lt;=Stimuli!$C$2),Stimuli!$A$2,IF(AND(A9475&gt;=Stimuli!$B$3,A9475&lt;=Stimuli!$C$3),Stimuli!$A$3,IF(AND(A9475&gt;=Stimuli!$B$4,A9475&lt;=Stimuli!$C$4),Stimuli!$A$4,"")))</f>
        <v>02 e.l.f. - Power Grip Styling (30.03s)</v>
      </c>
      <c r="I9475" s="6" t="n">
        <f aca="false">(B9475-B9474)/((A9475-A9474)/1000)</f>
        <v>0.937728937729048</v>
      </c>
      <c r="J9475" s="6" t="n">
        <f aca="false">IF(OR(B9475&lt;Rules!$B$2,B9475&gt;Rules!$B$3,ABS(I9475)&gt;Rules!$B$4,OR(B9476&lt;Rules!$B$2,B9476&gt;Rules!$B$3,ABS(I9476)&gt;Rules!$B$4)),1,0)</f>
        <v>0</v>
      </c>
      <c r="K9475" s="6" t="str">
        <f aca="false">IF(F9475=1,COUNTIF($F$2:F9475,1),"")</f>
        <v/>
      </c>
    </row>
    <row r="9476" customFormat="false" ht="15" hidden="false" customHeight="false" outlineLevel="0" collapsed="false">
      <c r="A9476" s="6" t="n">
        <v>74386.3055</v>
      </c>
      <c r="B9476" s="6" t="n">
        <v>2.01245421245421</v>
      </c>
      <c r="C9476" s="6" t="n">
        <v>76</v>
      </c>
      <c r="D9476" s="6" t="n">
        <v>-1</v>
      </c>
      <c r="E9476" s="6" t="n">
        <v>2.02417582417582</v>
      </c>
      <c r="F9476" s="6" t="n">
        <v>0</v>
      </c>
      <c r="G9476" s="6" t="n">
        <v>0</v>
      </c>
      <c r="H9476" s="6" t="str">
        <f aca="false">IF(AND(A9476&gt;=Stimuli!$B$2,A9476&lt;=Stimuli!$C$2),Stimuli!$A$2,IF(AND(A9476&gt;=Stimuli!$B$3,A9476&lt;=Stimuli!$C$3),Stimuli!$A$3,IF(AND(A9476&gt;=Stimuli!$B$4,A9476&lt;=Stimuli!$C$4),Stimuli!$A$4,"")))</f>
        <v>02 e.l.f. - Power Grip Styling (30.03s)</v>
      </c>
      <c r="I9476" s="6" t="n">
        <f aca="false">(B9476-B9475)/((A9476-A9475)/1000)</f>
        <v>-1.12527472527478</v>
      </c>
      <c r="J9476" s="6" t="n">
        <f aca="false">IF(OR(B9476&lt;Rules!$B$2,B9476&gt;Rules!$B$3,ABS(I9476)&gt;Rules!$B$4,OR(B9477&lt;Rules!$B$2,B9477&gt;Rules!$B$3,ABS(I9477)&gt;Rules!$B$4)),1,0)</f>
        <v>0</v>
      </c>
      <c r="K9476" s="6" t="str">
        <f aca="false">IF(F9476=1,COUNTIF($F$2:F9476,1),"")</f>
        <v/>
      </c>
    </row>
    <row r="9477" customFormat="false" ht="15" hidden="false" customHeight="false" outlineLevel="0" collapsed="false">
      <c r="A9477" s="6" t="n">
        <v>74394.118</v>
      </c>
      <c r="B9477" s="6" t="n">
        <v>2.02124542124542</v>
      </c>
      <c r="C9477" s="6" t="n">
        <v>76</v>
      </c>
      <c r="D9477" s="6" t="n">
        <v>-1</v>
      </c>
      <c r="E9477" s="6" t="n">
        <v>2.02417582417582</v>
      </c>
      <c r="F9477" s="6" t="n">
        <v>0</v>
      </c>
      <c r="G9477" s="6" t="n">
        <v>0</v>
      </c>
      <c r="H9477" s="6" t="str">
        <f aca="false">IF(AND(A9477&gt;=Stimuli!$B$2,A9477&lt;=Stimuli!$C$2),Stimuli!$A$2,IF(AND(A9477&gt;=Stimuli!$B$3,A9477&lt;=Stimuli!$C$3),Stimuli!$A$3,IF(AND(A9477&gt;=Stimuli!$B$4,A9477&lt;=Stimuli!$C$4),Stimuli!$A$4,"")))</f>
        <v>02 e.l.f. - Power Grip Styling (30.03s)</v>
      </c>
      <c r="I9477" s="6" t="n">
        <f aca="false">(B9477-B9476)/((A9477-A9476)/1000)</f>
        <v>1.12527472527478</v>
      </c>
      <c r="J9477" s="6" t="n">
        <f aca="false">IF(OR(B9477&lt;Rules!$B$2,B9477&gt;Rules!$B$3,ABS(I9477)&gt;Rules!$B$4,OR(B9478&lt;Rules!$B$2,B9478&gt;Rules!$B$3,ABS(I9478)&gt;Rules!$B$4)),1,0)</f>
        <v>0</v>
      </c>
      <c r="K9477" s="6" t="str">
        <f aca="false">IF(F9477=1,COUNTIF($F$2:F9477,1),"")</f>
        <v/>
      </c>
    </row>
    <row r="9478" customFormat="false" ht="15" hidden="false" customHeight="false" outlineLevel="0" collapsed="false">
      <c r="A9478" s="6" t="n">
        <v>74401.9305</v>
      </c>
      <c r="B9478" s="6" t="n">
        <v>2.01245421245421</v>
      </c>
      <c r="C9478" s="6" t="n">
        <v>76</v>
      </c>
      <c r="D9478" s="6" t="n">
        <v>-1</v>
      </c>
      <c r="E9478" s="6" t="n">
        <v>2.02417582417582</v>
      </c>
      <c r="F9478" s="6" t="n">
        <v>0</v>
      </c>
      <c r="G9478" s="6" t="n">
        <v>0</v>
      </c>
      <c r="H9478" s="6" t="str">
        <f aca="false">IF(AND(A9478&gt;=Stimuli!$B$2,A9478&lt;=Stimuli!$C$2),Stimuli!$A$2,IF(AND(A9478&gt;=Stimuli!$B$3,A9478&lt;=Stimuli!$C$3),Stimuli!$A$3,IF(AND(A9478&gt;=Stimuli!$B$4,A9478&lt;=Stimuli!$C$4),Stimuli!$A$4,"")))</f>
        <v>02 e.l.f. - Power Grip Styling (30.03s)</v>
      </c>
      <c r="I9478" s="6" t="n">
        <f aca="false">(B9478-B9477)/((A9478-A9477)/1000)</f>
        <v>-1.12527472527478</v>
      </c>
      <c r="J9478" s="6" t="n">
        <f aca="false">IF(OR(B9478&lt;Rules!$B$2,B9478&gt;Rules!$B$3,ABS(I9478)&gt;Rules!$B$4,OR(B9479&lt;Rules!$B$2,B9479&gt;Rules!$B$3,ABS(I9479)&gt;Rules!$B$4)),1,0)</f>
        <v>0</v>
      </c>
      <c r="K9478" s="6" t="str">
        <f aca="false">IF(F9478=1,COUNTIF($F$2:F9478,1),"")</f>
        <v/>
      </c>
    </row>
    <row r="9479" customFormat="false" ht="15" hidden="false" customHeight="false" outlineLevel="0" collapsed="false">
      <c r="A9479" s="6" t="n">
        <v>74409.743</v>
      </c>
      <c r="B9479" s="6" t="n">
        <v>2.01978021978022</v>
      </c>
      <c r="C9479" s="6" t="n">
        <v>76</v>
      </c>
      <c r="D9479" s="6" t="n">
        <v>-1</v>
      </c>
      <c r="E9479" s="6" t="n">
        <v>2.02417582417582</v>
      </c>
      <c r="F9479" s="6" t="n">
        <v>0</v>
      </c>
      <c r="G9479" s="6" t="n">
        <v>0</v>
      </c>
      <c r="H9479" s="6" t="str">
        <f aca="false">IF(AND(A9479&gt;=Stimuli!$B$2,A9479&lt;=Stimuli!$C$2),Stimuli!$A$2,IF(AND(A9479&gt;=Stimuli!$B$3,A9479&lt;=Stimuli!$C$3),Stimuli!$A$3,IF(AND(A9479&gt;=Stimuli!$B$4,A9479&lt;=Stimuli!$C$4),Stimuli!$A$4,"")))</f>
        <v>02 e.l.f. - Power Grip Styling (30.03s)</v>
      </c>
      <c r="I9479" s="6" t="n">
        <f aca="false">(B9479-B9478)/((A9479-A9478)/1000)</f>
        <v>0.937728937729048</v>
      </c>
      <c r="J9479" s="6" t="n">
        <f aca="false">IF(OR(B9479&lt;Rules!$B$2,B9479&gt;Rules!$B$3,ABS(I9479)&gt;Rules!$B$4,OR(B9480&lt;Rules!$B$2,B9480&gt;Rules!$B$3,ABS(I9480)&gt;Rules!$B$4)),1,0)</f>
        <v>0</v>
      </c>
      <c r="K9479" s="6" t="str">
        <f aca="false">IF(F9479=1,COUNTIF($F$2:F9479,1),"")</f>
        <v/>
      </c>
    </row>
    <row r="9480" customFormat="false" ht="15" hidden="false" customHeight="false" outlineLevel="0" collapsed="false">
      <c r="A9480" s="6" t="n">
        <v>74417.5555</v>
      </c>
      <c r="B9480" s="6" t="n">
        <v>2.01245421245421</v>
      </c>
      <c r="C9480" s="6" t="n">
        <v>76</v>
      </c>
      <c r="D9480" s="6" t="n">
        <v>-1</v>
      </c>
      <c r="E9480" s="6" t="n">
        <v>2.02417582417582</v>
      </c>
      <c r="F9480" s="6" t="n">
        <v>0</v>
      </c>
      <c r="G9480" s="6" t="n">
        <v>0</v>
      </c>
      <c r="H9480" s="6" t="str">
        <f aca="false">IF(AND(A9480&gt;=Stimuli!$B$2,A9480&lt;=Stimuli!$C$2),Stimuli!$A$2,IF(AND(A9480&gt;=Stimuli!$B$3,A9480&lt;=Stimuli!$C$3),Stimuli!$A$3,IF(AND(A9480&gt;=Stimuli!$B$4,A9480&lt;=Stimuli!$C$4),Stimuli!$A$4,"")))</f>
        <v>02 e.l.f. - Power Grip Styling (30.03s)</v>
      </c>
      <c r="I9480" s="6" t="n">
        <f aca="false">(B9480-B9479)/((A9480-A9479)/1000)</f>
        <v>-0.937728937729048</v>
      </c>
      <c r="J9480" s="6" t="n">
        <f aca="false">IF(OR(B9480&lt;Rules!$B$2,B9480&gt;Rules!$B$3,ABS(I9480)&gt;Rules!$B$4,OR(B9481&lt;Rules!$B$2,B9481&gt;Rules!$B$3,ABS(I9481)&gt;Rules!$B$4)),1,0)</f>
        <v>0</v>
      </c>
      <c r="K9480" s="6" t="str">
        <f aca="false">IF(F9480=1,COUNTIF($F$2:F9480,1),"")</f>
        <v/>
      </c>
    </row>
    <row r="9481" customFormat="false" ht="15" hidden="false" customHeight="false" outlineLevel="0" collapsed="false">
      <c r="A9481" s="6" t="n">
        <v>74425.368</v>
      </c>
      <c r="B9481" s="6" t="n">
        <v>2.01978021978022</v>
      </c>
      <c r="C9481" s="6" t="n">
        <v>76</v>
      </c>
      <c r="D9481" s="6" t="n">
        <v>-1</v>
      </c>
      <c r="E9481" s="6" t="n">
        <v>2.02417582417582</v>
      </c>
      <c r="F9481" s="6" t="n">
        <v>0</v>
      </c>
      <c r="G9481" s="6" t="n">
        <v>0</v>
      </c>
      <c r="H9481" s="6" t="str">
        <f aca="false">IF(AND(A9481&gt;=Stimuli!$B$2,A9481&lt;=Stimuli!$C$2),Stimuli!$A$2,IF(AND(A9481&gt;=Stimuli!$B$3,A9481&lt;=Stimuli!$C$3),Stimuli!$A$3,IF(AND(A9481&gt;=Stimuli!$B$4,A9481&lt;=Stimuli!$C$4),Stimuli!$A$4,"")))</f>
        <v>02 e.l.f. - Power Grip Styling (30.03s)</v>
      </c>
      <c r="I9481" s="6" t="n">
        <f aca="false">(B9481-B9480)/((A9481-A9480)/1000)</f>
        <v>0.937728937729048</v>
      </c>
      <c r="J9481" s="6" t="n">
        <f aca="false">IF(OR(B9481&lt;Rules!$B$2,B9481&gt;Rules!$B$3,ABS(I9481)&gt;Rules!$B$4,OR(B9482&lt;Rules!$B$2,B9482&gt;Rules!$B$3,ABS(I9482)&gt;Rules!$B$4)),1,0)</f>
        <v>0</v>
      </c>
      <c r="K9481" s="6" t="str">
        <f aca="false">IF(F9481=1,COUNTIF($F$2:F9481,1),"")</f>
        <v/>
      </c>
    </row>
    <row r="9482" customFormat="false" ht="15" hidden="false" customHeight="false" outlineLevel="0" collapsed="false">
      <c r="A9482" s="6" t="n">
        <v>74433.1805</v>
      </c>
      <c r="B9482" s="6" t="n">
        <v>2.01245421245421</v>
      </c>
      <c r="C9482" s="6" t="n">
        <v>76</v>
      </c>
      <c r="D9482" s="6" t="n">
        <v>-1</v>
      </c>
      <c r="E9482" s="6" t="n">
        <v>2.02417582417582</v>
      </c>
      <c r="F9482" s="6" t="n">
        <v>0</v>
      </c>
      <c r="G9482" s="6" t="n">
        <v>0</v>
      </c>
      <c r="H9482" s="6" t="str">
        <f aca="false">IF(AND(A9482&gt;=Stimuli!$B$2,A9482&lt;=Stimuli!$C$2),Stimuli!$A$2,IF(AND(A9482&gt;=Stimuli!$B$3,A9482&lt;=Stimuli!$C$3),Stimuli!$A$3,IF(AND(A9482&gt;=Stimuli!$B$4,A9482&lt;=Stimuli!$C$4),Stimuli!$A$4,"")))</f>
        <v>02 e.l.f. - Power Grip Styling (30.03s)</v>
      </c>
      <c r="I9482" s="6" t="n">
        <f aca="false">(B9482-B9481)/((A9482-A9481)/1000)</f>
        <v>-0.937728937729048</v>
      </c>
      <c r="J9482" s="6" t="n">
        <f aca="false">IF(OR(B9482&lt;Rules!$B$2,B9482&gt;Rules!$B$3,ABS(I9482)&gt;Rules!$B$4,OR(B9483&lt;Rules!$B$2,B9483&gt;Rules!$B$3,ABS(I9483)&gt;Rules!$B$4)),1,0)</f>
        <v>0</v>
      </c>
      <c r="K9482" s="6" t="str">
        <f aca="false">IF(F9482=1,COUNTIF($F$2:F9482,1),"")</f>
        <v/>
      </c>
    </row>
    <row r="9483" customFormat="false" ht="15" hidden="false" customHeight="false" outlineLevel="0" collapsed="false">
      <c r="A9483" s="6" t="n">
        <v>74440.993</v>
      </c>
      <c r="B9483" s="6" t="n">
        <v>2.01684981684982</v>
      </c>
      <c r="C9483" s="6" t="n">
        <v>76</v>
      </c>
      <c r="D9483" s="6" t="n">
        <v>-1</v>
      </c>
      <c r="E9483" s="6" t="n">
        <v>2.02417582417582</v>
      </c>
      <c r="F9483" s="6" t="n">
        <v>0</v>
      </c>
      <c r="G9483" s="6" t="n">
        <v>0</v>
      </c>
      <c r="H9483" s="6" t="str">
        <f aca="false">IF(AND(A9483&gt;=Stimuli!$B$2,A9483&lt;=Stimuli!$C$2),Stimuli!$A$2,IF(AND(A9483&gt;=Stimuli!$B$3,A9483&lt;=Stimuli!$C$3),Stimuli!$A$3,IF(AND(A9483&gt;=Stimuli!$B$4,A9483&lt;=Stimuli!$C$4),Stimuli!$A$4,"")))</f>
        <v>02 e.l.f. - Power Grip Styling (30.03s)</v>
      </c>
      <c r="I9483" s="6" t="n">
        <f aca="false">(B9483-B9482)/((A9483-A9482)/1000)</f>
        <v>0.562637362637418</v>
      </c>
      <c r="J9483" s="6" t="n">
        <f aca="false">IF(OR(B9483&lt;Rules!$B$2,B9483&gt;Rules!$B$3,ABS(I9483)&gt;Rules!$B$4,OR(B9484&lt;Rules!$B$2,B9484&gt;Rules!$B$3,ABS(I9484)&gt;Rules!$B$4)),1,0)</f>
        <v>0</v>
      </c>
      <c r="K9483" s="6" t="str">
        <f aca="false">IF(F9483=1,COUNTIF($F$2:F9483,1),"")</f>
        <v/>
      </c>
    </row>
    <row r="9484" customFormat="false" ht="15" hidden="false" customHeight="false" outlineLevel="0" collapsed="false">
      <c r="A9484" s="6" t="n">
        <v>74448.8055</v>
      </c>
      <c r="B9484" s="6" t="n">
        <v>2.01391941391941</v>
      </c>
      <c r="C9484" s="6" t="n">
        <v>76</v>
      </c>
      <c r="D9484" s="6" t="n">
        <v>-1</v>
      </c>
      <c r="E9484" s="6" t="n">
        <v>2.02417582417582</v>
      </c>
      <c r="F9484" s="6" t="n">
        <v>0</v>
      </c>
      <c r="G9484" s="6" t="n">
        <v>0</v>
      </c>
      <c r="H9484" s="6" t="str">
        <f aca="false">IF(AND(A9484&gt;=Stimuli!$B$2,A9484&lt;=Stimuli!$C$2),Stimuli!$A$2,IF(AND(A9484&gt;=Stimuli!$B$3,A9484&lt;=Stimuli!$C$3),Stimuli!$A$3,IF(AND(A9484&gt;=Stimuli!$B$4,A9484&lt;=Stimuli!$C$4),Stimuli!$A$4,"")))</f>
        <v>02 e.l.f. - Power Grip Styling (30.03s)</v>
      </c>
      <c r="I9484" s="6" t="n">
        <f aca="false">(B9484-B9483)/((A9484-A9483)/1000)</f>
        <v>-0.375091575091687</v>
      </c>
      <c r="J9484" s="6" t="n">
        <f aca="false">IF(OR(B9484&lt;Rules!$B$2,B9484&gt;Rules!$B$3,ABS(I9484)&gt;Rules!$B$4,OR(B9485&lt;Rules!$B$2,B9485&gt;Rules!$B$3,ABS(I9485)&gt;Rules!$B$4)),1,0)</f>
        <v>0</v>
      </c>
      <c r="K9484" s="6" t="str">
        <f aca="false">IF(F9484=1,COUNTIF($F$2:F9484,1),"")</f>
        <v/>
      </c>
    </row>
    <row r="9485" customFormat="false" ht="15" hidden="false" customHeight="false" outlineLevel="0" collapsed="false">
      <c r="A9485" s="6" t="n">
        <v>74456.618</v>
      </c>
      <c r="B9485" s="6" t="n">
        <v>2.01538461538462</v>
      </c>
      <c r="C9485" s="6" t="n">
        <v>76</v>
      </c>
      <c r="D9485" s="6" t="n">
        <v>-1</v>
      </c>
      <c r="E9485" s="6" t="n">
        <v>2.02417582417582</v>
      </c>
      <c r="F9485" s="6" t="n">
        <v>0</v>
      </c>
      <c r="G9485" s="6" t="n">
        <v>0</v>
      </c>
      <c r="H9485" s="6" t="str">
        <f aca="false">IF(AND(A9485&gt;=Stimuli!$B$2,A9485&lt;=Stimuli!$C$2),Stimuli!$A$2,IF(AND(A9485&gt;=Stimuli!$B$3,A9485&lt;=Stimuli!$C$3),Stimuli!$A$3,IF(AND(A9485&gt;=Stimuli!$B$4,A9485&lt;=Stimuli!$C$4),Stimuli!$A$4,"")))</f>
        <v>02 e.l.f. - Power Grip Styling (30.03s)</v>
      </c>
      <c r="I9485" s="6" t="n">
        <f aca="false">(B9485-B9484)/((A9485-A9484)/1000)</f>
        <v>0.187545787546014</v>
      </c>
      <c r="J9485" s="6" t="n">
        <f aca="false">IF(OR(B9485&lt;Rules!$B$2,B9485&gt;Rules!$B$3,ABS(I9485)&gt;Rules!$B$4,OR(B9486&lt;Rules!$B$2,B9486&gt;Rules!$B$3,ABS(I9486)&gt;Rules!$B$4)),1,0)</f>
        <v>0</v>
      </c>
      <c r="K9485" s="6" t="str">
        <f aca="false">IF(F9485=1,COUNTIF($F$2:F9485,1),"")</f>
        <v/>
      </c>
    </row>
    <row r="9486" customFormat="false" ht="15" hidden="false" customHeight="false" outlineLevel="0" collapsed="false">
      <c r="A9486" s="6" t="n">
        <v>74464.4305</v>
      </c>
      <c r="B9486" s="6" t="n">
        <v>2.01538461538462</v>
      </c>
      <c r="C9486" s="6" t="n">
        <v>76</v>
      </c>
      <c r="D9486" s="6" t="n">
        <v>-1</v>
      </c>
      <c r="E9486" s="6" t="n">
        <v>2.02417582417582</v>
      </c>
      <c r="F9486" s="6" t="n">
        <v>0</v>
      </c>
      <c r="G9486" s="6" t="n">
        <v>0</v>
      </c>
      <c r="H9486" s="6" t="str">
        <f aca="false">IF(AND(A9486&gt;=Stimuli!$B$2,A9486&lt;=Stimuli!$C$2),Stimuli!$A$2,IF(AND(A9486&gt;=Stimuli!$B$3,A9486&lt;=Stimuli!$C$3),Stimuli!$A$3,IF(AND(A9486&gt;=Stimuli!$B$4,A9486&lt;=Stimuli!$C$4),Stimuli!$A$4,"")))</f>
        <v>02 e.l.f. - Power Grip Styling (30.03s)</v>
      </c>
      <c r="I9486" s="6" t="n">
        <f aca="false">(B9486-B9485)/((A9486-A9485)/1000)</f>
        <v>0</v>
      </c>
      <c r="J9486" s="6" t="n">
        <f aca="false">IF(OR(B9486&lt;Rules!$B$2,B9486&gt;Rules!$B$3,ABS(I9486)&gt;Rules!$B$4,OR(B9487&lt;Rules!$B$2,B9487&gt;Rules!$B$3,ABS(I9487)&gt;Rules!$B$4)),1,0)</f>
        <v>0</v>
      </c>
      <c r="K9486" s="6" t="str">
        <f aca="false">IF(F9486=1,COUNTIF($F$2:F9486,1),"")</f>
        <v/>
      </c>
    </row>
    <row r="9487" customFormat="false" ht="15" hidden="false" customHeight="false" outlineLevel="0" collapsed="false">
      <c r="A9487" s="6" t="n">
        <v>74472.243</v>
      </c>
      <c r="B9487" s="6" t="n">
        <v>2.01391941391941</v>
      </c>
      <c r="C9487" s="6" t="n">
        <v>76</v>
      </c>
      <c r="D9487" s="6" t="n">
        <v>-1</v>
      </c>
      <c r="E9487" s="6" t="n">
        <v>2.02417582417582</v>
      </c>
      <c r="F9487" s="6" t="n">
        <v>0</v>
      </c>
      <c r="G9487" s="6" t="n">
        <v>0</v>
      </c>
      <c r="H9487" s="6" t="str">
        <f aca="false">IF(AND(A9487&gt;=Stimuli!$B$2,A9487&lt;=Stimuli!$C$2),Stimuli!$A$2,IF(AND(A9487&gt;=Stimuli!$B$3,A9487&lt;=Stimuli!$C$3),Stimuli!$A$3,IF(AND(A9487&gt;=Stimuli!$B$4,A9487&lt;=Stimuli!$C$4),Stimuli!$A$4,"")))</f>
        <v>02 e.l.f. - Power Grip Styling (30.03s)</v>
      </c>
      <c r="I9487" s="6" t="n">
        <f aca="false">(B9487-B9486)/((A9487-A9486)/1000)</f>
        <v>-0.187545787546014</v>
      </c>
      <c r="J9487" s="6" t="n">
        <f aca="false">IF(OR(B9487&lt;Rules!$B$2,B9487&gt;Rules!$B$3,ABS(I9487)&gt;Rules!$B$4,OR(B9488&lt;Rules!$B$2,B9488&gt;Rules!$B$3,ABS(I9488)&gt;Rules!$B$4)),1,0)</f>
        <v>0</v>
      </c>
      <c r="K9487" s="6" t="str">
        <f aca="false">IF(F9487=1,COUNTIF($F$2:F9487,1),"")</f>
        <v/>
      </c>
    </row>
    <row r="9488" customFormat="false" ht="15" hidden="false" customHeight="false" outlineLevel="0" collapsed="false">
      <c r="A9488" s="6" t="n">
        <v>74480.0555</v>
      </c>
      <c r="B9488" s="6" t="n">
        <v>2.01684981684982</v>
      </c>
      <c r="C9488" s="6" t="n">
        <v>76</v>
      </c>
      <c r="D9488" s="6" t="n">
        <v>-1</v>
      </c>
      <c r="E9488" s="6" t="n">
        <v>2.02417582417582</v>
      </c>
      <c r="F9488" s="6" t="n">
        <v>0</v>
      </c>
      <c r="G9488" s="6" t="n">
        <v>0</v>
      </c>
      <c r="H9488" s="6" t="str">
        <f aca="false">IF(AND(A9488&gt;=Stimuli!$B$2,A9488&lt;=Stimuli!$C$2),Stimuli!$A$2,IF(AND(A9488&gt;=Stimuli!$B$3,A9488&lt;=Stimuli!$C$3),Stimuli!$A$3,IF(AND(A9488&gt;=Stimuli!$B$4,A9488&lt;=Stimuli!$C$4),Stimuli!$A$4,"")))</f>
        <v>02 e.l.f. - Power Grip Styling (30.03s)</v>
      </c>
      <c r="I9488" s="6" t="n">
        <f aca="false">(B9488-B9487)/((A9488-A9487)/1000)</f>
        <v>0.375091575091687</v>
      </c>
      <c r="J9488" s="6" t="n">
        <f aca="false">IF(OR(B9488&lt;Rules!$B$2,B9488&gt;Rules!$B$3,ABS(I9488)&gt;Rules!$B$4,OR(B9489&lt;Rules!$B$2,B9489&gt;Rules!$B$3,ABS(I9489)&gt;Rules!$B$4)),1,0)</f>
        <v>0</v>
      </c>
      <c r="K9488" s="6" t="str">
        <f aca="false">IF(F9488=1,COUNTIF($F$2:F9488,1),"")</f>
        <v/>
      </c>
    </row>
    <row r="9489" customFormat="false" ht="15" hidden="false" customHeight="false" outlineLevel="0" collapsed="false">
      <c r="A9489" s="6" t="n">
        <v>74487.868</v>
      </c>
      <c r="B9489" s="6" t="n">
        <v>2.01245421245421</v>
      </c>
      <c r="C9489" s="6" t="n">
        <v>76</v>
      </c>
      <c r="D9489" s="6" t="n">
        <v>-1</v>
      </c>
      <c r="E9489" s="6" t="n">
        <v>2.02417582417582</v>
      </c>
      <c r="F9489" s="6" t="n">
        <v>0</v>
      </c>
      <c r="G9489" s="6" t="n">
        <v>0</v>
      </c>
      <c r="H9489" s="6" t="str">
        <f aca="false">IF(AND(A9489&gt;=Stimuli!$B$2,A9489&lt;=Stimuli!$C$2),Stimuli!$A$2,IF(AND(A9489&gt;=Stimuli!$B$3,A9489&lt;=Stimuli!$C$3),Stimuli!$A$3,IF(AND(A9489&gt;=Stimuli!$B$4,A9489&lt;=Stimuli!$C$4),Stimuli!$A$4,"")))</f>
        <v>02 e.l.f. - Power Grip Styling (30.03s)</v>
      </c>
      <c r="I9489" s="6" t="n">
        <f aca="false">(B9489-B9488)/((A9489-A9488)/1000)</f>
        <v>-0.562637362637418</v>
      </c>
      <c r="J9489" s="6" t="n">
        <f aca="false">IF(OR(B9489&lt;Rules!$B$2,B9489&gt;Rules!$B$3,ABS(I9489)&gt;Rules!$B$4,OR(B9490&lt;Rules!$B$2,B9490&gt;Rules!$B$3,ABS(I9490)&gt;Rules!$B$4)),1,0)</f>
        <v>0</v>
      </c>
      <c r="K9489" s="6" t="str">
        <f aca="false">IF(F9489=1,COUNTIF($F$2:F9489,1),"")</f>
        <v/>
      </c>
    </row>
    <row r="9490" customFormat="false" ht="15" hidden="false" customHeight="false" outlineLevel="0" collapsed="false">
      <c r="A9490" s="6" t="n">
        <v>74495.6805</v>
      </c>
      <c r="B9490" s="6" t="n">
        <v>2.01684981684982</v>
      </c>
      <c r="C9490" s="6" t="n">
        <v>76</v>
      </c>
      <c r="D9490" s="6" t="n">
        <v>-1</v>
      </c>
      <c r="E9490" s="6" t="n">
        <v>2.02417582417582</v>
      </c>
      <c r="F9490" s="6" t="n">
        <v>0</v>
      </c>
      <c r="G9490" s="6" t="n">
        <v>0</v>
      </c>
      <c r="H9490" s="6" t="str">
        <f aca="false">IF(AND(A9490&gt;=Stimuli!$B$2,A9490&lt;=Stimuli!$C$2),Stimuli!$A$2,IF(AND(A9490&gt;=Stimuli!$B$3,A9490&lt;=Stimuli!$C$3),Stimuli!$A$3,IF(AND(A9490&gt;=Stimuli!$B$4,A9490&lt;=Stimuli!$C$4),Stimuli!$A$4,"")))</f>
        <v>02 e.l.f. - Power Grip Styling (30.03s)</v>
      </c>
      <c r="I9490" s="6" t="n">
        <f aca="false">(B9490-B9489)/((A9490-A9489)/1000)</f>
        <v>0.562637362637418</v>
      </c>
      <c r="J9490" s="6" t="n">
        <f aca="false">IF(OR(B9490&lt;Rules!$B$2,B9490&gt;Rules!$B$3,ABS(I9490)&gt;Rules!$B$4,OR(B9491&lt;Rules!$B$2,B9491&gt;Rules!$B$3,ABS(I9491)&gt;Rules!$B$4)),1,0)</f>
        <v>0</v>
      </c>
      <c r="K9490" s="6" t="str">
        <f aca="false">IF(F9490=1,COUNTIF($F$2:F9490,1),"")</f>
        <v/>
      </c>
    </row>
    <row r="9491" customFormat="false" ht="15" hidden="false" customHeight="false" outlineLevel="0" collapsed="false">
      <c r="A9491" s="6" t="n">
        <v>74503.493</v>
      </c>
      <c r="B9491" s="6" t="n">
        <v>2.01098901098901</v>
      </c>
      <c r="C9491" s="6" t="n">
        <v>76</v>
      </c>
      <c r="D9491" s="6" t="n">
        <v>-1</v>
      </c>
      <c r="E9491" s="6" t="n">
        <v>2.02417582417582</v>
      </c>
      <c r="F9491" s="6" t="n">
        <v>0</v>
      </c>
      <c r="G9491" s="6" t="n">
        <v>0</v>
      </c>
      <c r="H9491" s="6" t="str">
        <f aca="false">IF(AND(A9491&gt;=Stimuli!$B$2,A9491&lt;=Stimuli!$C$2),Stimuli!$A$2,IF(AND(A9491&gt;=Stimuli!$B$3,A9491&lt;=Stimuli!$C$3),Stimuli!$A$3,IF(AND(A9491&gt;=Stimuli!$B$4,A9491&lt;=Stimuli!$C$4),Stimuli!$A$4,"")))</f>
        <v>02 e.l.f. - Power Grip Styling (30.03s)</v>
      </c>
      <c r="I9491" s="6" t="n">
        <f aca="false">(B9491-B9490)/((A9491-A9490)/1000)</f>
        <v>-0.750183150183148</v>
      </c>
      <c r="J9491" s="6" t="n">
        <f aca="false">IF(OR(B9491&lt;Rules!$B$2,B9491&gt;Rules!$B$3,ABS(I9491)&gt;Rules!$B$4,OR(B9492&lt;Rules!$B$2,B9492&gt;Rules!$B$3,ABS(I9492)&gt;Rules!$B$4)),1,0)</f>
        <v>0</v>
      </c>
      <c r="K9491" s="6" t="str">
        <f aca="false">IF(F9491=1,COUNTIF($F$2:F9491,1),"")</f>
        <v/>
      </c>
    </row>
    <row r="9492" customFormat="false" ht="15" hidden="false" customHeight="false" outlineLevel="0" collapsed="false">
      <c r="A9492" s="6" t="n">
        <v>74511.3055</v>
      </c>
      <c r="B9492" s="6" t="n">
        <v>2.01831501831502</v>
      </c>
      <c r="C9492" s="6" t="n">
        <v>76</v>
      </c>
      <c r="D9492" s="6" t="n">
        <v>-1</v>
      </c>
      <c r="E9492" s="6" t="n">
        <v>2.02417582417582</v>
      </c>
      <c r="F9492" s="6" t="n">
        <v>0</v>
      </c>
      <c r="G9492" s="6" t="n">
        <v>0</v>
      </c>
      <c r="H9492" s="6" t="str">
        <f aca="false">IF(AND(A9492&gt;=Stimuli!$B$2,A9492&lt;=Stimuli!$C$2),Stimuli!$A$2,IF(AND(A9492&gt;=Stimuli!$B$3,A9492&lt;=Stimuli!$C$3),Stimuli!$A$3,IF(AND(A9492&gt;=Stimuli!$B$4,A9492&lt;=Stimuli!$C$4),Stimuli!$A$4,"")))</f>
        <v>02 e.l.f. - Power Grip Styling (30.03s)</v>
      </c>
      <c r="I9492" s="6" t="n">
        <f aca="false">(B9492-B9491)/((A9492-A9491)/1000)</f>
        <v>0.937728937728878</v>
      </c>
      <c r="J9492" s="6" t="n">
        <f aca="false">IF(OR(B9492&lt;Rules!$B$2,B9492&gt;Rules!$B$3,ABS(I9492)&gt;Rules!$B$4,OR(B9493&lt;Rules!$B$2,B9493&gt;Rules!$B$3,ABS(I9493)&gt;Rules!$B$4)),1,0)</f>
        <v>0</v>
      </c>
      <c r="K9492" s="6" t="str">
        <f aca="false">IF(F9492=1,COUNTIF($F$2:F9492,1),"")</f>
        <v/>
      </c>
    </row>
    <row r="9493" customFormat="false" ht="15" hidden="false" customHeight="false" outlineLevel="0" collapsed="false">
      <c r="A9493" s="6" t="n">
        <v>74519.118</v>
      </c>
      <c r="B9493" s="6" t="n">
        <v>2.00952380952381</v>
      </c>
      <c r="C9493" s="6" t="n">
        <v>76</v>
      </c>
      <c r="D9493" s="6" t="n">
        <v>-1</v>
      </c>
      <c r="E9493" s="6" t="n">
        <v>2.02417582417582</v>
      </c>
      <c r="F9493" s="6" t="n">
        <v>0</v>
      </c>
      <c r="G9493" s="6" t="n">
        <v>0</v>
      </c>
      <c r="H9493" s="6" t="str">
        <f aca="false">IF(AND(A9493&gt;=Stimuli!$B$2,A9493&lt;=Stimuli!$C$2),Stimuli!$A$2,IF(AND(A9493&gt;=Stimuli!$B$3,A9493&lt;=Stimuli!$C$3),Stimuli!$A$3,IF(AND(A9493&gt;=Stimuli!$B$4,A9493&lt;=Stimuli!$C$4),Stimuli!$A$4,"")))</f>
        <v>02 e.l.f. - Power Grip Styling (30.03s)</v>
      </c>
      <c r="I9493" s="6" t="n">
        <f aca="false">(B9493-B9492)/((A9493-A9492)/1000)</f>
        <v>-1.12527472527472</v>
      </c>
      <c r="J9493" s="6" t="n">
        <f aca="false">IF(OR(B9493&lt;Rules!$B$2,B9493&gt;Rules!$B$3,ABS(I9493)&gt;Rules!$B$4,OR(B9494&lt;Rules!$B$2,B9494&gt;Rules!$B$3,ABS(I9494)&gt;Rules!$B$4)),1,0)</f>
        <v>0</v>
      </c>
      <c r="K9493" s="6" t="str">
        <f aca="false">IF(F9493=1,COUNTIF($F$2:F9493,1),"")</f>
        <v/>
      </c>
    </row>
    <row r="9494" customFormat="false" ht="15" hidden="false" customHeight="false" outlineLevel="0" collapsed="false">
      <c r="A9494" s="6" t="n">
        <v>74526.9305</v>
      </c>
      <c r="B9494" s="6" t="n">
        <v>2.01831501831502</v>
      </c>
      <c r="C9494" s="6" t="n">
        <v>76</v>
      </c>
      <c r="D9494" s="6" t="n">
        <v>-1</v>
      </c>
      <c r="E9494" s="6" t="n">
        <v>2.02417582417582</v>
      </c>
      <c r="F9494" s="6" t="n">
        <v>0</v>
      </c>
      <c r="G9494" s="6" t="n">
        <v>0</v>
      </c>
      <c r="H9494" s="6" t="str">
        <f aca="false">IF(AND(A9494&gt;=Stimuli!$B$2,A9494&lt;=Stimuli!$C$2),Stimuli!$A$2,IF(AND(A9494&gt;=Stimuli!$B$3,A9494&lt;=Stimuli!$C$3),Stimuli!$A$3,IF(AND(A9494&gt;=Stimuli!$B$4,A9494&lt;=Stimuli!$C$4),Stimuli!$A$4,"")))</f>
        <v>02 e.l.f. - Power Grip Styling (30.03s)</v>
      </c>
      <c r="I9494" s="6" t="n">
        <f aca="false">(B9494-B9493)/((A9494-A9493)/1000)</f>
        <v>1.12527472527472</v>
      </c>
      <c r="J9494" s="6" t="n">
        <f aca="false">IF(OR(B9494&lt;Rules!$B$2,B9494&gt;Rules!$B$3,ABS(I9494)&gt;Rules!$B$4,OR(B9495&lt;Rules!$B$2,B9495&gt;Rules!$B$3,ABS(I9495)&gt;Rules!$B$4)),1,0)</f>
        <v>0</v>
      </c>
      <c r="K9494" s="6" t="str">
        <f aca="false">IF(F9494=1,COUNTIF($F$2:F9494,1),"")</f>
        <v/>
      </c>
    </row>
    <row r="9495" customFormat="false" ht="15" hidden="false" customHeight="false" outlineLevel="0" collapsed="false">
      <c r="A9495" s="6" t="n">
        <v>74534.743</v>
      </c>
      <c r="B9495" s="6" t="n">
        <v>2.00952380952381</v>
      </c>
      <c r="C9495" s="6" t="n">
        <v>76</v>
      </c>
      <c r="D9495" s="6" t="n">
        <v>-1</v>
      </c>
      <c r="E9495" s="6" t="n">
        <v>2.02417582417582</v>
      </c>
      <c r="F9495" s="6" t="n">
        <v>0</v>
      </c>
      <c r="G9495" s="6" t="n">
        <v>0</v>
      </c>
      <c r="H9495" s="6" t="str">
        <f aca="false">IF(AND(A9495&gt;=Stimuli!$B$2,A9495&lt;=Stimuli!$C$2),Stimuli!$A$2,IF(AND(A9495&gt;=Stimuli!$B$3,A9495&lt;=Stimuli!$C$3),Stimuli!$A$3,IF(AND(A9495&gt;=Stimuli!$B$4,A9495&lt;=Stimuli!$C$4),Stimuli!$A$4,"")))</f>
        <v>02 e.l.f. - Power Grip Styling (30.03s)</v>
      </c>
      <c r="I9495" s="6" t="n">
        <f aca="false">(B9495-B9494)/((A9495-A9494)/1000)</f>
        <v>-1.12527472527472</v>
      </c>
      <c r="J9495" s="6" t="n">
        <f aca="false">IF(OR(B9495&lt;Rules!$B$2,B9495&gt;Rules!$B$3,ABS(I9495)&gt;Rules!$B$4,OR(B9496&lt;Rules!$B$2,B9496&gt;Rules!$B$3,ABS(I9496)&gt;Rules!$B$4)),1,0)</f>
        <v>0</v>
      </c>
      <c r="K9495" s="6" t="str">
        <f aca="false">IF(F9495=1,COUNTIF($F$2:F9495,1),"")</f>
        <v/>
      </c>
    </row>
    <row r="9496" customFormat="false" ht="15" hidden="false" customHeight="false" outlineLevel="0" collapsed="false">
      <c r="A9496" s="6" t="n">
        <v>74542.5555</v>
      </c>
      <c r="B9496" s="6" t="n">
        <v>2.01684981684982</v>
      </c>
      <c r="C9496" s="6" t="n">
        <v>76</v>
      </c>
      <c r="D9496" s="6" t="n">
        <v>-1</v>
      </c>
      <c r="E9496" s="6" t="n">
        <v>2.02417582417582</v>
      </c>
      <c r="F9496" s="6" t="n">
        <v>0</v>
      </c>
      <c r="G9496" s="6" t="n">
        <v>0</v>
      </c>
      <c r="H9496" s="6" t="str">
        <f aca="false">IF(AND(A9496&gt;=Stimuli!$B$2,A9496&lt;=Stimuli!$C$2),Stimuli!$A$2,IF(AND(A9496&gt;=Stimuli!$B$3,A9496&lt;=Stimuli!$C$3),Stimuli!$A$3,IF(AND(A9496&gt;=Stimuli!$B$4,A9496&lt;=Stimuli!$C$4),Stimuli!$A$4,"")))</f>
        <v>02 e.l.f. - Power Grip Styling (30.03s)</v>
      </c>
      <c r="I9496" s="6" t="n">
        <f aca="false">(B9496-B9495)/((A9496-A9495)/1000)</f>
        <v>0.937728937728991</v>
      </c>
      <c r="J9496" s="6" t="n">
        <f aca="false">IF(OR(B9496&lt;Rules!$B$2,B9496&gt;Rules!$B$3,ABS(I9496)&gt;Rules!$B$4,OR(B9497&lt;Rules!$B$2,B9497&gt;Rules!$B$3,ABS(I9497)&gt;Rules!$B$4)),1,0)</f>
        <v>0</v>
      </c>
      <c r="K9496" s="6" t="str">
        <f aca="false">IF(F9496=1,COUNTIF($F$2:F9496,1),"")</f>
        <v/>
      </c>
    </row>
    <row r="9497" customFormat="false" ht="15" hidden="false" customHeight="false" outlineLevel="0" collapsed="false">
      <c r="A9497" s="6" t="n">
        <v>74550.368</v>
      </c>
      <c r="B9497" s="6" t="n">
        <v>2.00952380952381</v>
      </c>
      <c r="C9497" s="6" t="n">
        <v>76</v>
      </c>
      <c r="D9497" s="6" t="n">
        <v>-1</v>
      </c>
      <c r="E9497" s="6" t="n">
        <v>2.02417582417582</v>
      </c>
      <c r="F9497" s="6" t="n">
        <v>0</v>
      </c>
      <c r="G9497" s="6" t="n">
        <v>0</v>
      </c>
      <c r="H9497" s="6" t="str">
        <f aca="false">IF(AND(A9497&gt;=Stimuli!$B$2,A9497&lt;=Stimuli!$C$2),Stimuli!$A$2,IF(AND(A9497&gt;=Stimuli!$B$3,A9497&lt;=Stimuli!$C$3),Stimuli!$A$3,IF(AND(A9497&gt;=Stimuli!$B$4,A9497&lt;=Stimuli!$C$4),Stimuli!$A$4,"")))</f>
        <v>02 e.l.f. - Power Grip Styling (30.03s)</v>
      </c>
      <c r="I9497" s="6" t="n">
        <f aca="false">(B9497-B9496)/((A9497-A9496)/1000)</f>
        <v>-0.937728937728991</v>
      </c>
      <c r="J9497" s="6" t="n">
        <f aca="false">IF(OR(B9497&lt;Rules!$B$2,B9497&gt;Rules!$B$3,ABS(I9497)&gt;Rules!$B$4,OR(B9498&lt;Rules!$B$2,B9498&gt;Rules!$B$3,ABS(I9498)&gt;Rules!$B$4)),1,0)</f>
        <v>0</v>
      </c>
      <c r="K9497" s="6" t="str">
        <f aca="false">IF(F9497=1,COUNTIF($F$2:F9497,1),"")</f>
        <v/>
      </c>
    </row>
    <row r="9498" customFormat="false" ht="15" hidden="false" customHeight="false" outlineLevel="0" collapsed="false">
      <c r="A9498" s="6" t="n">
        <v>74558.1805</v>
      </c>
      <c r="B9498" s="6" t="n">
        <v>2.01538461538462</v>
      </c>
      <c r="C9498" s="6" t="n">
        <v>76</v>
      </c>
      <c r="D9498" s="6" t="n">
        <v>-1</v>
      </c>
      <c r="E9498" s="6" t="n">
        <v>2.02417582417582</v>
      </c>
      <c r="F9498" s="6" t="n">
        <v>0</v>
      </c>
      <c r="G9498" s="6" t="n">
        <v>0</v>
      </c>
      <c r="H9498" s="6" t="str">
        <f aca="false">IF(AND(A9498&gt;=Stimuli!$B$2,A9498&lt;=Stimuli!$C$2),Stimuli!$A$2,IF(AND(A9498&gt;=Stimuli!$B$3,A9498&lt;=Stimuli!$C$3),Stimuli!$A$3,IF(AND(A9498&gt;=Stimuli!$B$4,A9498&lt;=Stimuli!$C$4),Stimuli!$A$4,"")))</f>
        <v>02 e.l.f. - Power Grip Styling (30.03s)</v>
      </c>
      <c r="I9498" s="6" t="n">
        <f aca="false">(B9498-B9497)/((A9498-A9497)/1000)</f>
        <v>0.750183150183318</v>
      </c>
      <c r="J9498" s="6" t="n">
        <f aca="false">IF(OR(B9498&lt;Rules!$B$2,B9498&gt;Rules!$B$3,ABS(I9498)&gt;Rules!$B$4,OR(B9499&lt;Rules!$B$2,B9499&gt;Rules!$B$3,ABS(I9499)&gt;Rules!$B$4)),1,0)</f>
        <v>0</v>
      </c>
      <c r="K9498" s="6" t="str">
        <f aca="false">IF(F9498=1,COUNTIF($F$2:F9498,1),"")</f>
        <v/>
      </c>
    </row>
    <row r="9499" customFormat="false" ht="15" hidden="false" customHeight="false" outlineLevel="0" collapsed="false">
      <c r="A9499" s="6" t="n">
        <v>74565.993</v>
      </c>
      <c r="B9499" s="6" t="n">
        <v>2.01098901098901</v>
      </c>
      <c r="C9499" s="6" t="n">
        <v>76</v>
      </c>
      <c r="D9499" s="6" t="n">
        <v>-1</v>
      </c>
      <c r="E9499" s="6" t="n">
        <v>2.02417582417582</v>
      </c>
      <c r="F9499" s="6" t="n">
        <v>0</v>
      </c>
      <c r="G9499" s="6" t="n">
        <v>0</v>
      </c>
      <c r="H9499" s="6" t="str">
        <f aca="false">IF(AND(A9499&gt;=Stimuli!$B$2,A9499&lt;=Stimuli!$C$2),Stimuli!$A$2,IF(AND(A9499&gt;=Stimuli!$B$3,A9499&lt;=Stimuli!$C$3),Stimuli!$A$3,IF(AND(A9499&gt;=Stimuli!$B$4,A9499&lt;=Stimuli!$C$4),Stimuli!$A$4,"")))</f>
        <v>02 e.l.f. - Power Grip Styling (30.03s)</v>
      </c>
      <c r="I9499" s="6" t="n">
        <f aca="false">(B9499-B9498)/((A9499-A9498)/1000)</f>
        <v>-0.562637362637474</v>
      </c>
      <c r="J9499" s="6" t="n">
        <f aca="false">IF(OR(B9499&lt;Rules!$B$2,B9499&gt;Rules!$B$3,ABS(I9499)&gt;Rules!$B$4,OR(B9500&lt;Rules!$B$2,B9500&gt;Rules!$B$3,ABS(I9500)&gt;Rules!$B$4)),1,0)</f>
        <v>0</v>
      </c>
      <c r="K9499" s="6" t="str">
        <f aca="false">IF(F9499=1,COUNTIF($F$2:F9499,1),"")</f>
        <v/>
      </c>
    </row>
    <row r="9500" customFormat="false" ht="15" hidden="false" customHeight="false" outlineLevel="0" collapsed="false">
      <c r="A9500" s="6" t="n">
        <v>74573.8055</v>
      </c>
      <c r="B9500" s="6" t="n">
        <v>2.01391941391941</v>
      </c>
      <c r="C9500" s="6" t="n">
        <v>76</v>
      </c>
      <c r="D9500" s="6" t="n">
        <v>-1</v>
      </c>
      <c r="E9500" s="6" t="n">
        <v>2.02417582417582</v>
      </c>
      <c r="F9500" s="6" t="n">
        <v>0</v>
      </c>
      <c r="G9500" s="6" t="n">
        <v>0</v>
      </c>
      <c r="H9500" s="6" t="str">
        <f aca="false">IF(AND(A9500&gt;=Stimuli!$B$2,A9500&lt;=Stimuli!$C$2),Stimuli!$A$2,IF(AND(A9500&gt;=Stimuli!$B$3,A9500&lt;=Stimuli!$C$3),Stimuli!$A$3,IF(AND(A9500&gt;=Stimuli!$B$4,A9500&lt;=Stimuli!$C$4),Stimuli!$A$4,"")))</f>
        <v>02 e.l.f. - Power Grip Styling (30.03s)</v>
      </c>
      <c r="I9500" s="6" t="n">
        <f aca="false">(B9500-B9499)/((A9500-A9499)/1000)</f>
        <v>0.37509157509146</v>
      </c>
      <c r="J9500" s="6" t="n">
        <f aca="false">IF(OR(B9500&lt;Rules!$B$2,B9500&gt;Rules!$B$3,ABS(I9500)&gt;Rules!$B$4,OR(B9501&lt;Rules!$B$2,B9501&gt;Rules!$B$3,ABS(I9501)&gt;Rules!$B$4)),1,0)</f>
        <v>0</v>
      </c>
      <c r="K9500" s="6" t="str">
        <f aca="false">IF(F9500=1,COUNTIF($F$2:F9500,1),"")</f>
        <v/>
      </c>
    </row>
    <row r="9501" customFormat="false" ht="15" hidden="false" customHeight="false" outlineLevel="0" collapsed="false">
      <c r="A9501" s="6" t="n">
        <v>74581.618</v>
      </c>
      <c r="B9501" s="6" t="n">
        <v>2.01245421245421</v>
      </c>
      <c r="C9501" s="6" t="n">
        <v>76</v>
      </c>
      <c r="D9501" s="6" t="n">
        <v>-1</v>
      </c>
      <c r="E9501" s="6" t="n">
        <v>2.02417582417582</v>
      </c>
      <c r="F9501" s="6" t="n">
        <v>0</v>
      </c>
      <c r="G9501" s="6" t="n">
        <v>0</v>
      </c>
      <c r="H9501" s="6" t="str">
        <f aca="false">IF(AND(A9501&gt;=Stimuli!$B$2,A9501&lt;=Stimuli!$C$2),Stimuli!$A$2,IF(AND(A9501&gt;=Stimuli!$B$3,A9501&lt;=Stimuli!$C$3),Stimuli!$A$3,IF(AND(A9501&gt;=Stimuli!$B$4,A9501&lt;=Stimuli!$C$4),Stimuli!$A$4,"")))</f>
        <v>02 e.l.f. - Power Grip Styling (30.03s)</v>
      </c>
      <c r="I9501" s="6" t="n">
        <f aca="false">(B9501-B9500)/((A9501-A9500)/1000)</f>
        <v>-0.18754578754573</v>
      </c>
      <c r="J9501" s="6" t="n">
        <f aca="false">IF(OR(B9501&lt;Rules!$B$2,B9501&gt;Rules!$B$3,ABS(I9501)&gt;Rules!$B$4,OR(B9502&lt;Rules!$B$2,B9502&gt;Rules!$B$3,ABS(I9502)&gt;Rules!$B$4)),1,0)</f>
        <v>0</v>
      </c>
      <c r="K9501" s="6" t="str">
        <f aca="false">IF(F9501=1,COUNTIF($F$2:F9501,1),"")</f>
        <v/>
      </c>
    </row>
    <row r="9502" customFormat="false" ht="15" hidden="false" customHeight="false" outlineLevel="0" collapsed="false">
      <c r="A9502" s="6" t="n">
        <v>74589.4305</v>
      </c>
      <c r="B9502" s="6" t="n">
        <v>2.01245421245421</v>
      </c>
      <c r="C9502" s="6" t="n">
        <v>76</v>
      </c>
      <c r="D9502" s="6" t="n">
        <v>-1</v>
      </c>
      <c r="E9502" s="6" t="n">
        <v>2.02417582417582</v>
      </c>
      <c r="F9502" s="6" t="n">
        <v>0</v>
      </c>
      <c r="G9502" s="6" t="n">
        <v>0</v>
      </c>
      <c r="H9502" s="6" t="str">
        <f aca="false">IF(AND(A9502&gt;=Stimuli!$B$2,A9502&lt;=Stimuli!$C$2),Stimuli!$A$2,IF(AND(A9502&gt;=Stimuli!$B$3,A9502&lt;=Stimuli!$C$3),Stimuli!$A$3,IF(AND(A9502&gt;=Stimuli!$B$4,A9502&lt;=Stimuli!$C$4),Stimuli!$A$4,"")))</f>
        <v>02 e.l.f. - Power Grip Styling (30.03s)</v>
      </c>
      <c r="I9502" s="6" t="n">
        <f aca="false">(B9502-B9501)/((A9502-A9501)/1000)</f>
        <v>0</v>
      </c>
      <c r="J9502" s="6" t="n">
        <f aca="false">IF(OR(B9502&lt;Rules!$B$2,B9502&gt;Rules!$B$3,ABS(I9502)&gt;Rules!$B$4,OR(B9503&lt;Rules!$B$2,B9503&gt;Rules!$B$3,ABS(I9503)&gt;Rules!$B$4)),1,0)</f>
        <v>0</v>
      </c>
      <c r="K9502" s="6" t="str">
        <f aca="false">IF(F9502=1,COUNTIF($F$2:F9502,1),"")</f>
        <v/>
      </c>
    </row>
    <row r="9503" customFormat="false" ht="15" hidden="false" customHeight="false" outlineLevel="0" collapsed="false">
      <c r="A9503" s="6" t="n">
        <v>74597.243</v>
      </c>
      <c r="B9503" s="6" t="n">
        <v>2.01391941391941</v>
      </c>
      <c r="C9503" s="6" t="n">
        <v>76</v>
      </c>
      <c r="D9503" s="6" t="n">
        <v>-1</v>
      </c>
      <c r="E9503" s="6" t="n">
        <v>2.02417582417582</v>
      </c>
      <c r="F9503" s="6" t="n">
        <v>0</v>
      </c>
      <c r="G9503" s="6" t="n">
        <v>0</v>
      </c>
      <c r="H9503" s="6" t="str">
        <f aca="false">IF(AND(A9503&gt;=Stimuli!$B$2,A9503&lt;=Stimuli!$C$2),Stimuli!$A$2,IF(AND(A9503&gt;=Stimuli!$B$3,A9503&lt;=Stimuli!$C$3),Stimuli!$A$3,IF(AND(A9503&gt;=Stimuli!$B$4,A9503&lt;=Stimuli!$C$4),Stimuli!$A$4,"")))</f>
        <v>02 e.l.f. - Power Grip Styling (30.03s)</v>
      </c>
      <c r="I9503" s="6" t="n">
        <f aca="false">(B9503-B9502)/((A9503-A9502)/1000)</f>
        <v>0.18754578754573</v>
      </c>
      <c r="J9503" s="6" t="n">
        <f aca="false">IF(OR(B9503&lt;Rules!$B$2,B9503&gt;Rules!$B$3,ABS(I9503)&gt;Rules!$B$4,OR(B9504&lt;Rules!$B$2,B9504&gt;Rules!$B$3,ABS(I9504)&gt;Rules!$B$4)),1,0)</f>
        <v>0</v>
      </c>
      <c r="K9503" s="6" t="str">
        <f aca="false">IF(F9503=1,COUNTIF($F$2:F9503,1),"")</f>
        <v/>
      </c>
    </row>
    <row r="9504" customFormat="false" ht="15" hidden="false" customHeight="false" outlineLevel="0" collapsed="false">
      <c r="A9504" s="6" t="n">
        <v>74605.0555</v>
      </c>
      <c r="B9504" s="6" t="n">
        <v>2.01098901098901</v>
      </c>
      <c r="C9504" s="6" t="n">
        <v>76</v>
      </c>
      <c r="D9504" s="6" t="n">
        <v>-1</v>
      </c>
      <c r="E9504" s="6" t="n">
        <v>2.02417582417582</v>
      </c>
      <c r="F9504" s="6" t="n">
        <v>0</v>
      </c>
      <c r="G9504" s="6" t="n">
        <v>0</v>
      </c>
      <c r="H9504" s="6" t="str">
        <f aca="false">IF(AND(A9504&gt;=Stimuli!$B$2,A9504&lt;=Stimuli!$C$2),Stimuli!$A$2,IF(AND(A9504&gt;=Stimuli!$B$3,A9504&lt;=Stimuli!$C$3),Stimuli!$A$3,IF(AND(A9504&gt;=Stimuli!$B$4,A9504&lt;=Stimuli!$C$4),Stimuli!$A$4,"")))</f>
        <v>02 e.l.f. - Power Grip Styling (30.03s)</v>
      </c>
      <c r="I9504" s="6" t="n">
        <f aca="false">(B9504-B9503)/((A9504-A9503)/1000)</f>
        <v>-0.37509157509146</v>
      </c>
      <c r="J9504" s="6" t="n">
        <f aca="false">IF(OR(B9504&lt;Rules!$B$2,B9504&gt;Rules!$B$3,ABS(I9504)&gt;Rules!$B$4,OR(B9505&lt;Rules!$B$2,B9505&gt;Rules!$B$3,ABS(I9505)&gt;Rules!$B$4)),1,0)</f>
        <v>0</v>
      </c>
      <c r="K9504" s="6" t="str">
        <f aca="false">IF(F9504=1,COUNTIF($F$2:F9504,1),"")</f>
        <v/>
      </c>
    </row>
    <row r="9505" customFormat="false" ht="15" hidden="false" customHeight="false" outlineLevel="0" collapsed="false">
      <c r="A9505" s="6" t="n">
        <v>74612.868</v>
      </c>
      <c r="B9505" s="6" t="n">
        <v>2.01538461538462</v>
      </c>
      <c r="C9505" s="6" t="n">
        <v>76</v>
      </c>
      <c r="D9505" s="6" t="n">
        <v>-1</v>
      </c>
      <c r="E9505" s="6" t="n">
        <v>2.02417582417582</v>
      </c>
      <c r="F9505" s="6" t="n">
        <v>0</v>
      </c>
      <c r="G9505" s="6" t="n">
        <v>0</v>
      </c>
      <c r="H9505" s="6" t="str">
        <f aca="false">IF(AND(A9505&gt;=Stimuli!$B$2,A9505&lt;=Stimuli!$C$2),Stimuli!$A$2,IF(AND(A9505&gt;=Stimuli!$B$3,A9505&lt;=Stimuli!$C$3),Stimuli!$A$3,IF(AND(A9505&gt;=Stimuli!$B$4,A9505&lt;=Stimuli!$C$4),Stimuli!$A$4,"")))</f>
        <v>02 e.l.f. - Power Grip Styling (30.03s)</v>
      </c>
      <c r="I9505" s="6" t="n">
        <f aca="false">(B9505-B9504)/((A9505-A9504)/1000)</f>
        <v>0.562637362637474</v>
      </c>
      <c r="J9505" s="6" t="n">
        <f aca="false">IF(OR(B9505&lt;Rules!$B$2,B9505&gt;Rules!$B$3,ABS(I9505)&gt;Rules!$B$4,OR(B9506&lt;Rules!$B$2,B9506&gt;Rules!$B$3,ABS(I9506)&gt;Rules!$B$4)),1,0)</f>
        <v>0</v>
      </c>
      <c r="K9505" s="6" t="str">
        <f aca="false">IF(F9505=1,COUNTIF($F$2:F9505,1),"")</f>
        <v/>
      </c>
    </row>
    <row r="9506" customFormat="false" ht="15" hidden="false" customHeight="false" outlineLevel="0" collapsed="false">
      <c r="A9506" s="6" t="n">
        <v>74620.6805</v>
      </c>
      <c r="B9506" s="6" t="n">
        <v>2.00952380952381</v>
      </c>
      <c r="C9506" s="6" t="n">
        <v>76</v>
      </c>
      <c r="D9506" s="6" t="n">
        <v>-1</v>
      </c>
      <c r="E9506" s="6" t="n">
        <v>2.02417582417582</v>
      </c>
      <c r="F9506" s="6" t="n">
        <v>0</v>
      </c>
      <c r="G9506" s="6" t="n">
        <v>0</v>
      </c>
      <c r="H9506" s="6" t="str">
        <f aca="false">IF(AND(A9506&gt;=Stimuli!$B$2,A9506&lt;=Stimuli!$C$2),Stimuli!$A$2,IF(AND(A9506&gt;=Stimuli!$B$3,A9506&lt;=Stimuli!$C$3),Stimuli!$A$3,IF(AND(A9506&gt;=Stimuli!$B$4,A9506&lt;=Stimuli!$C$4),Stimuli!$A$4,"")))</f>
        <v>02 e.l.f. - Power Grip Styling (30.03s)</v>
      </c>
      <c r="I9506" s="6" t="n">
        <f aca="false">(B9506-B9505)/((A9506-A9505)/1000)</f>
        <v>-0.750183150183318</v>
      </c>
      <c r="J9506" s="6" t="n">
        <f aca="false">IF(OR(B9506&lt;Rules!$B$2,B9506&gt;Rules!$B$3,ABS(I9506)&gt;Rules!$B$4,OR(B9507&lt;Rules!$B$2,B9507&gt;Rules!$B$3,ABS(I9507)&gt;Rules!$B$4)),1,0)</f>
        <v>0</v>
      </c>
      <c r="K9506" s="6" t="str">
        <f aca="false">IF(F9506=1,COUNTIF($F$2:F9506,1),"")</f>
        <v/>
      </c>
    </row>
    <row r="9507" customFormat="false" ht="15" hidden="false" customHeight="false" outlineLevel="0" collapsed="false">
      <c r="A9507" s="6" t="n">
        <v>74628.493</v>
      </c>
      <c r="B9507" s="6" t="n">
        <v>2.01538461538462</v>
      </c>
      <c r="C9507" s="6" t="n">
        <v>76</v>
      </c>
      <c r="D9507" s="6" t="n">
        <v>-1</v>
      </c>
      <c r="E9507" s="6" t="n">
        <v>2.02271062271062</v>
      </c>
      <c r="F9507" s="6" t="n">
        <v>0</v>
      </c>
      <c r="G9507" s="6" t="n">
        <v>0</v>
      </c>
      <c r="H9507" s="6" t="str">
        <f aca="false">IF(AND(A9507&gt;=Stimuli!$B$2,A9507&lt;=Stimuli!$C$2),Stimuli!$A$2,IF(AND(A9507&gt;=Stimuli!$B$3,A9507&lt;=Stimuli!$C$3),Stimuli!$A$3,IF(AND(A9507&gt;=Stimuli!$B$4,A9507&lt;=Stimuli!$C$4),Stimuli!$A$4,"")))</f>
        <v>02 e.l.f. - Power Grip Styling (30.03s)</v>
      </c>
      <c r="I9507" s="6" t="n">
        <f aca="false">(B9507-B9506)/((A9507-A9506)/1000)</f>
        <v>0.750183150183318</v>
      </c>
      <c r="J9507" s="6" t="n">
        <f aca="false">IF(OR(B9507&lt;Rules!$B$2,B9507&gt;Rules!$B$3,ABS(I9507)&gt;Rules!$B$4,OR(B9508&lt;Rules!$B$2,B9508&gt;Rules!$B$3,ABS(I9508)&gt;Rules!$B$4)),1,0)</f>
        <v>0</v>
      </c>
      <c r="K9507" s="6" t="str">
        <f aca="false">IF(F9507=1,COUNTIF($F$2:F9507,1),"")</f>
        <v/>
      </c>
    </row>
    <row r="9508" customFormat="false" ht="15" hidden="false" customHeight="false" outlineLevel="0" collapsed="false">
      <c r="A9508" s="6" t="n">
        <v>74636.3055</v>
      </c>
      <c r="B9508" s="6" t="n">
        <v>2.00805860805861</v>
      </c>
      <c r="C9508" s="6" t="n">
        <v>76</v>
      </c>
      <c r="D9508" s="6" t="n">
        <v>-1</v>
      </c>
      <c r="E9508" s="6" t="n">
        <v>2.02271062271062</v>
      </c>
      <c r="F9508" s="6" t="n">
        <v>0</v>
      </c>
      <c r="G9508" s="6" t="n">
        <v>0</v>
      </c>
      <c r="H9508" s="6" t="str">
        <f aca="false">IF(AND(A9508&gt;=Stimuli!$B$2,A9508&lt;=Stimuli!$C$2),Stimuli!$A$2,IF(AND(A9508&gt;=Stimuli!$B$3,A9508&lt;=Stimuli!$C$3),Stimuli!$A$3,IF(AND(A9508&gt;=Stimuli!$B$4,A9508&lt;=Stimuli!$C$4),Stimuli!$A$4,"")))</f>
        <v>02 e.l.f. - Power Grip Styling (30.03s)</v>
      </c>
      <c r="I9508" s="6" t="n">
        <f aca="false">(B9508-B9507)/((A9508-A9507)/1000)</f>
        <v>-0.937728937729048</v>
      </c>
      <c r="J9508" s="6" t="n">
        <f aca="false">IF(OR(B9508&lt;Rules!$B$2,B9508&gt;Rules!$B$3,ABS(I9508)&gt;Rules!$B$4,OR(B9509&lt;Rules!$B$2,B9509&gt;Rules!$B$3,ABS(I9509)&gt;Rules!$B$4)),1,0)</f>
        <v>0</v>
      </c>
      <c r="K9508" s="6" t="str">
        <f aca="false">IF(F9508=1,COUNTIF($F$2:F9508,1),"")</f>
        <v/>
      </c>
    </row>
    <row r="9509" customFormat="false" ht="15" hidden="false" customHeight="false" outlineLevel="0" collapsed="false">
      <c r="A9509" s="6" t="n">
        <v>74644.118</v>
      </c>
      <c r="B9509" s="6" t="n">
        <v>2.01538461538462</v>
      </c>
      <c r="C9509" s="6" t="n">
        <v>76</v>
      </c>
      <c r="D9509" s="6" t="n">
        <v>-1</v>
      </c>
      <c r="E9509" s="6" t="n">
        <v>2.02271062271062</v>
      </c>
      <c r="F9509" s="6" t="n">
        <v>0</v>
      </c>
      <c r="G9509" s="6" t="n">
        <v>0</v>
      </c>
      <c r="H9509" s="6" t="str">
        <f aca="false">IF(AND(A9509&gt;=Stimuli!$B$2,A9509&lt;=Stimuli!$C$2),Stimuli!$A$2,IF(AND(A9509&gt;=Stimuli!$B$3,A9509&lt;=Stimuli!$C$3),Stimuli!$A$3,IF(AND(A9509&gt;=Stimuli!$B$4,A9509&lt;=Stimuli!$C$4),Stimuli!$A$4,"")))</f>
        <v>02 e.l.f. - Power Grip Styling (30.03s)</v>
      </c>
      <c r="I9509" s="6" t="n">
        <f aca="false">(B9509-B9508)/((A9509-A9508)/1000)</f>
        <v>0.937728937729048</v>
      </c>
      <c r="J9509" s="6" t="n">
        <f aca="false">IF(OR(B9509&lt;Rules!$B$2,B9509&gt;Rules!$B$3,ABS(I9509)&gt;Rules!$B$4,OR(B9510&lt;Rules!$B$2,B9510&gt;Rules!$B$3,ABS(I9510)&gt;Rules!$B$4)),1,0)</f>
        <v>0</v>
      </c>
      <c r="K9509" s="6" t="str">
        <f aca="false">IF(F9509=1,COUNTIF($F$2:F9509,1),"")</f>
        <v/>
      </c>
    </row>
    <row r="9510" customFormat="false" ht="15" hidden="false" customHeight="false" outlineLevel="0" collapsed="false">
      <c r="A9510" s="6" t="n">
        <v>74651.9305</v>
      </c>
      <c r="B9510" s="6" t="n">
        <v>2.00805860805861</v>
      </c>
      <c r="C9510" s="6" t="n">
        <v>76</v>
      </c>
      <c r="D9510" s="6" t="n">
        <v>-1</v>
      </c>
      <c r="E9510" s="6" t="n">
        <v>2.02271062271062</v>
      </c>
      <c r="F9510" s="6" t="n">
        <v>0</v>
      </c>
      <c r="G9510" s="6" t="n">
        <v>0</v>
      </c>
      <c r="H9510" s="6" t="str">
        <f aca="false">IF(AND(A9510&gt;=Stimuli!$B$2,A9510&lt;=Stimuli!$C$2),Stimuli!$A$2,IF(AND(A9510&gt;=Stimuli!$B$3,A9510&lt;=Stimuli!$C$3),Stimuli!$A$3,IF(AND(A9510&gt;=Stimuli!$B$4,A9510&lt;=Stimuli!$C$4),Stimuli!$A$4,"")))</f>
        <v>02 e.l.f. - Power Grip Styling (30.03s)</v>
      </c>
      <c r="I9510" s="6" t="n">
        <f aca="false">(B9510-B9509)/((A9510-A9509)/1000)</f>
        <v>-0.937728937729048</v>
      </c>
      <c r="J9510" s="6" t="n">
        <f aca="false">IF(OR(B9510&lt;Rules!$B$2,B9510&gt;Rules!$B$3,ABS(I9510)&gt;Rules!$B$4,OR(B9511&lt;Rules!$B$2,B9511&gt;Rules!$B$3,ABS(I9511)&gt;Rules!$B$4)),1,0)</f>
        <v>0</v>
      </c>
      <c r="K9510" s="6" t="str">
        <f aca="false">IF(F9510=1,COUNTIF($F$2:F9510,1),"")</f>
        <v/>
      </c>
    </row>
    <row r="9511" customFormat="false" ht="15" hidden="false" customHeight="false" outlineLevel="0" collapsed="false">
      <c r="A9511" s="6" t="n">
        <v>74659.743</v>
      </c>
      <c r="B9511" s="6" t="n">
        <v>2.01538461538462</v>
      </c>
      <c r="C9511" s="6" t="n">
        <v>76</v>
      </c>
      <c r="D9511" s="6" t="n">
        <v>-1</v>
      </c>
      <c r="E9511" s="6" t="n">
        <v>2.02271062271062</v>
      </c>
      <c r="F9511" s="6" t="n">
        <v>0</v>
      </c>
      <c r="G9511" s="6" t="n">
        <v>0</v>
      </c>
      <c r="H9511" s="6" t="str">
        <f aca="false">IF(AND(A9511&gt;=Stimuli!$B$2,A9511&lt;=Stimuli!$C$2),Stimuli!$A$2,IF(AND(A9511&gt;=Stimuli!$B$3,A9511&lt;=Stimuli!$C$3),Stimuli!$A$3,IF(AND(A9511&gt;=Stimuli!$B$4,A9511&lt;=Stimuli!$C$4),Stimuli!$A$4,"")))</f>
        <v>02 e.l.f. - Power Grip Styling (30.03s)</v>
      </c>
      <c r="I9511" s="6" t="n">
        <f aca="false">(B9511-B9510)/((A9511-A9510)/1000)</f>
        <v>0.937728937729048</v>
      </c>
      <c r="J9511" s="6" t="n">
        <f aca="false">IF(OR(B9511&lt;Rules!$B$2,B9511&gt;Rules!$B$3,ABS(I9511)&gt;Rules!$B$4,OR(B9512&lt;Rules!$B$2,B9512&gt;Rules!$B$3,ABS(I9512)&gt;Rules!$B$4)),1,0)</f>
        <v>0</v>
      </c>
      <c r="K9511" s="6" t="str">
        <f aca="false">IF(F9511=1,COUNTIF($F$2:F9511,1),"")</f>
        <v/>
      </c>
    </row>
    <row r="9512" customFormat="false" ht="15" hidden="false" customHeight="false" outlineLevel="0" collapsed="false">
      <c r="A9512" s="6" t="n">
        <v>74667.5555</v>
      </c>
      <c r="B9512" s="6" t="n">
        <v>2.00805860805861</v>
      </c>
      <c r="C9512" s="6" t="n">
        <v>76</v>
      </c>
      <c r="D9512" s="6" t="n">
        <v>-1</v>
      </c>
      <c r="E9512" s="6" t="n">
        <v>2.02271062271062</v>
      </c>
      <c r="F9512" s="6" t="n">
        <v>0</v>
      </c>
      <c r="G9512" s="6" t="n">
        <v>0</v>
      </c>
      <c r="H9512" s="6" t="str">
        <f aca="false">IF(AND(A9512&gt;=Stimuli!$B$2,A9512&lt;=Stimuli!$C$2),Stimuli!$A$2,IF(AND(A9512&gt;=Stimuli!$B$3,A9512&lt;=Stimuli!$C$3),Stimuli!$A$3,IF(AND(A9512&gt;=Stimuli!$B$4,A9512&lt;=Stimuli!$C$4),Stimuli!$A$4,"")))</f>
        <v>02 e.l.f. - Power Grip Styling (30.03s)</v>
      </c>
      <c r="I9512" s="6" t="n">
        <f aca="false">(B9512-B9511)/((A9512-A9511)/1000)</f>
        <v>-0.937728937729048</v>
      </c>
      <c r="J9512" s="6" t="n">
        <f aca="false">IF(OR(B9512&lt;Rules!$B$2,B9512&gt;Rules!$B$3,ABS(I9512)&gt;Rules!$B$4,OR(B9513&lt;Rules!$B$2,B9513&gt;Rules!$B$3,ABS(I9513)&gt;Rules!$B$4)),1,0)</f>
        <v>0</v>
      </c>
      <c r="K9512" s="6" t="str">
        <f aca="false">IF(F9512=1,COUNTIF($F$2:F9512,1),"")</f>
        <v/>
      </c>
    </row>
    <row r="9513" customFormat="false" ht="15" hidden="false" customHeight="false" outlineLevel="0" collapsed="false">
      <c r="A9513" s="6" t="n">
        <v>74675.368</v>
      </c>
      <c r="B9513" s="6" t="n">
        <v>2.01538461538462</v>
      </c>
      <c r="C9513" s="6" t="n">
        <v>76</v>
      </c>
      <c r="D9513" s="6" t="n">
        <v>-1</v>
      </c>
      <c r="E9513" s="6" t="n">
        <v>2.02271062271062</v>
      </c>
      <c r="F9513" s="6" t="n">
        <v>0</v>
      </c>
      <c r="G9513" s="6" t="n">
        <v>0</v>
      </c>
      <c r="H9513" s="6" t="str">
        <f aca="false">IF(AND(A9513&gt;=Stimuli!$B$2,A9513&lt;=Stimuli!$C$2),Stimuli!$A$2,IF(AND(A9513&gt;=Stimuli!$B$3,A9513&lt;=Stimuli!$C$3),Stimuli!$A$3,IF(AND(A9513&gt;=Stimuli!$B$4,A9513&lt;=Stimuli!$C$4),Stimuli!$A$4,"")))</f>
        <v>02 e.l.f. - Power Grip Styling (30.03s)</v>
      </c>
      <c r="I9513" s="6" t="n">
        <f aca="false">(B9513-B9512)/((A9513-A9512)/1000)</f>
        <v>0.937728937729048</v>
      </c>
      <c r="J9513" s="6" t="n">
        <f aca="false">IF(OR(B9513&lt;Rules!$B$2,B9513&gt;Rules!$B$3,ABS(I9513)&gt;Rules!$B$4,OR(B9514&lt;Rules!$B$2,B9514&gt;Rules!$B$3,ABS(I9514)&gt;Rules!$B$4)),1,0)</f>
        <v>0</v>
      </c>
      <c r="K9513" s="6" t="str">
        <f aca="false">IF(F9513=1,COUNTIF($F$2:F9513,1),"")</f>
        <v/>
      </c>
    </row>
    <row r="9514" customFormat="false" ht="15" hidden="false" customHeight="false" outlineLevel="0" collapsed="false">
      <c r="A9514" s="6" t="n">
        <v>74683.1805</v>
      </c>
      <c r="B9514" s="6" t="n">
        <v>2.00805860805861</v>
      </c>
      <c r="C9514" s="6" t="n">
        <v>76</v>
      </c>
      <c r="D9514" s="6" t="n">
        <v>-1</v>
      </c>
      <c r="E9514" s="6" t="n">
        <v>2.02271062271062</v>
      </c>
      <c r="F9514" s="6" t="n">
        <v>0</v>
      </c>
      <c r="G9514" s="6" t="n">
        <v>0</v>
      </c>
      <c r="H9514" s="6" t="str">
        <f aca="false">IF(AND(A9514&gt;=Stimuli!$B$2,A9514&lt;=Stimuli!$C$2),Stimuli!$A$2,IF(AND(A9514&gt;=Stimuli!$B$3,A9514&lt;=Stimuli!$C$3),Stimuli!$A$3,IF(AND(A9514&gt;=Stimuli!$B$4,A9514&lt;=Stimuli!$C$4),Stimuli!$A$4,"")))</f>
        <v>02 e.l.f. - Power Grip Styling (30.03s)</v>
      </c>
      <c r="I9514" s="6" t="n">
        <f aca="false">(B9514-B9513)/((A9514-A9513)/1000)</f>
        <v>-0.937728937729048</v>
      </c>
      <c r="J9514" s="6" t="n">
        <f aca="false">IF(OR(B9514&lt;Rules!$B$2,B9514&gt;Rules!$B$3,ABS(I9514)&gt;Rules!$B$4,OR(B9515&lt;Rules!$B$2,B9515&gt;Rules!$B$3,ABS(I9515)&gt;Rules!$B$4)),1,0)</f>
        <v>0</v>
      </c>
      <c r="K9514" s="6" t="str">
        <f aca="false">IF(F9514=1,COUNTIF($F$2:F9514,1),"")</f>
        <v/>
      </c>
    </row>
    <row r="9515" customFormat="false" ht="15" hidden="false" customHeight="false" outlineLevel="0" collapsed="false">
      <c r="A9515" s="6" t="n">
        <v>74690.993</v>
      </c>
      <c r="B9515" s="6" t="n">
        <v>2.01391941391941</v>
      </c>
      <c r="C9515" s="6" t="n">
        <v>76</v>
      </c>
      <c r="D9515" s="6" t="n">
        <v>-1</v>
      </c>
      <c r="E9515" s="6" t="n">
        <v>2.02271062271062</v>
      </c>
      <c r="F9515" s="6" t="n">
        <v>0</v>
      </c>
      <c r="G9515" s="6" t="n">
        <v>0</v>
      </c>
      <c r="H9515" s="6" t="str">
        <f aca="false">IF(AND(A9515&gt;=Stimuli!$B$2,A9515&lt;=Stimuli!$C$2),Stimuli!$A$2,IF(AND(A9515&gt;=Stimuli!$B$3,A9515&lt;=Stimuli!$C$3),Stimuli!$A$3,IF(AND(A9515&gt;=Stimuli!$B$4,A9515&lt;=Stimuli!$C$4),Stimuli!$A$4,"")))</f>
        <v>02 e.l.f. - Power Grip Styling (30.03s)</v>
      </c>
      <c r="I9515" s="6" t="n">
        <f aca="false">(B9515-B9514)/((A9515-A9514)/1000)</f>
        <v>0.750183150183034</v>
      </c>
      <c r="J9515" s="6" t="n">
        <f aca="false">IF(OR(B9515&lt;Rules!$B$2,B9515&gt;Rules!$B$3,ABS(I9515)&gt;Rules!$B$4,OR(B9516&lt;Rules!$B$2,B9516&gt;Rules!$B$3,ABS(I9516)&gt;Rules!$B$4)),1,0)</f>
        <v>0</v>
      </c>
      <c r="K9515" s="6" t="str">
        <f aca="false">IF(F9515=1,COUNTIF($F$2:F9515,1),"")</f>
        <v/>
      </c>
    </row>
    <row r="9516" customFormat="false" ht="15" hidden="false" customHeight="false" outlineLevel="0" collapsed="false">
      <c r="A9516" s="6" t="n">
        <v>74698.8055</v>
      </c>
      <c r="B9516" s="6" t="n">
        <v>2.00952380952381</v>
      </c>
      <c r="C9516" s="6" t="n">
        <v>76</v>
      </c>
      <c r="D9516" s="6" t="n">
        <v>-1</v>
      </c>
      <c r="E9516" s="6" t="n">
        <v>2.02271062271062</v>
      </c>
      <c r="F9516" s="6" t="n">
        <v>0</v>
      </c>
      <c r="G9516" s="6" t="n">
        <v>0</v>
      </c>
      <c r="H9516" s="6" t="str">
        <f aca="false">IF(AND(A9516&gt;=Stimuli!$B$2,A9516&lt;=Stimuli!$C$2),Stimuli!$A$2,IF(AND(A9516&gt;=Stimuli!$B$3,A9516&lt;=Stimuli!$C$3),Stimuli!$A$3,IF(AND(A9516&gt;=Stimuli!$B$4,A9516&lt;=Stimuli!$C$4),Stimuli!$A$4,"")))</f>
        <v>02 e.l.f. - Power Grip Styling (30.03s)</v>
      </c>
      <c r="I9516" s="6" t="n">
        <f aca="false">(B9516-B9515)/((A9516-A9515)/1000)</f>
        <v>-0.562637362637304</v>
      </c>
      <c r="J9516" s="6" t="n">
        <f aca="false">IF(OR(B9516&lt;Rules!$B$2,B9516&gt;Rules!$B$3,ABS(I9516)&gt;Rules!$B$4,OR(B9517&lt;Rules!$B$2,B9517&gt;Rules!$B$3,ABS(I9517)&gt;Rules!$B$4)),1,0)</f>
        <v>0</v>
      </c>
      <c r="K9516" s="6" t="str">
        <f aca="false">IF(F9516=1,COUNTIF($F$2:F9516,1),"")</f>
        <v/>
      </c>
    </row>
    <row r="9517" customFormat="false" ht="15" hidden="false" customHeight="false" outlineLevel="0" collapsed="false">
      <c r="A9517" s="6" t="n">
        <v>74706.618</v>
      </c>
      <c r="B9517" s="6" t="n">
        <v>2.01245421245421</v>
      </c>
      <c r="C9517" s="6" t="n">
        <v>76</v>
      </c>
      <c r="D9517" s="6" t="n">
        <v>-1</v>
      </c>
      <c r="E9517" s="6" t="n">
        <v>2.02271062271062</v>
      </c>
      <c r="F9517" s="6" t="n">
        <v>0</v>
      </c>
      <c r="G9517" s="6" t="n">
        <v>0</v>
      </c>
      <c r="H9517" s="6" t="str">
        <f aca="false">IF(AND(A9517&gt;=Stimuli!$B$2,A9517&lt;=Stimuli!$C$2),Stimuli!$A$2,IF(AND(A9517&gt;=Stimuli!$B$3,A9517&lt;=Stimuli!$C$3),Stimuli!$A$3,IF(AND(A9517&gt;=Stimuli!$B$4,A9517&lt;=Stimuli!$C$4),Stimuli!$A$4,"")))</f>
        <v>02 e.l.f. - Power Grip Styling (30.03s)</v>
      </c>
      <c r="I9517" s="6" t="n">
        <f aca="false">(B9517-B9516)/((A9517-A9516)/1000)</f>
        <v>0.375091575091574</v>
      </c>
      <c r="J9517" s="6" t="n">
        <f aca="false">IF(OR(B9517&lt;Rules!$B$2,B9517&gt;Rules!$B$3,ABS(I9517)&gt;Rules!$B$4,OR(B9518&lt;Rules!$B$2,B9518&gt;Rules!$B$3,ABS(I9518)&gt;Rules!$B$4)),1,0)</f>
        <v>0</v>
      </c>
      <c r="K9517" s="6" t="str">
        <f aca="false">IF(F9517=1,COUNTIF($F$2:F9517,1),"")</f>
        <v/>
      </c>
    </row>
    <row r="9518" customFormat="false" ht="15" hidden="false" customHeight="false" outlineLevel="0" collapsed="false">
      <c r="A9518" s="6" t="n">
        <v>74714.4305</v>
      </c>
      <c r="B9518" s="6" t="n">
        <v>2.01245421245421</v>
      </c>
      <c r="C9518" s="6" t="n">
        <v>76</v>
      </c>
      <c r="D9518" s="6" t="n">
        <v>-1</v>
      </c>
      <c r="E9518" s="6" t="n">
        <v>2.02271062271062</v>
      </c>
      <c r="F9518" s="6" t="n">
        <v>0</v>
      </c>
      <c r="G9518" s="6" t="n">
        <v>0</v>
      </c>
      <c r="H9518" s="6" t="str">
        <f aca="false">IF(AND(A9518&gt;=Stimuli!$B$2,A9518&lt;=Stimuli!$C$2),Stimuli!$A$2,IF(AND(A9518&gt;=Stimuli!$B$3,A9518&lt;=Stimuli!$C$3),Stimuli!$A$3,IF(AND(A9518&gt;=Stimuli!$B$4,A9518&lt;=Stimuli!$C$4),Stimuli!$A$4,"")))</f>
        <v>02 e.l.f. - Power Grip Styling (30.03s)</v>
      </c>
      <c r="I9518" s="6" t="n">
        <f aca="false">(B9518-B9517)/((A9518-A9517)/1000)</f>
        <v>0</v>
      </c>
      <c r="J9518" s="6" t="n">
        <f aca="false">IF(OR(B9518&lt;Rules!$B$2,B9518&gt;Rules!$B$3,ABS(I9518)&gt;Rules!$B$4,OR(B9519&lt;Rules!$B$2,B9519&gt;Rules!$B$3,ABS(I9519)&gt;Rules!$B$4)),1,0)</f>
        <v>0</v>
      </c>
      <c r="K9518" s="6" t="str">
        <f aca="false">IF(F9518=1,COUNTIF($F$2:F9518,1),"")</f>
        <v/>
      </c>
    </row>
    <row r="9519" customFormat="false" ht="15" hidden="false" customHeight="false" outlineLevel="0" collapsed="false">
      <c r="A9519" s="6" t="n">
        <v>74722.243</v>
      </c>
      <c r="B9519" s="6" t="n">
        <v>2.01098901098901</v>
      </c>
      <c r="C9519" s="6" t="n">
        <v>76</v>
      </c>
      <c r="D9519" s="6" t="n">
        <v>-1</v>
      </c>
      <c r="E9519" s="6" t="n">
        <v>2.02271062271062</v>
      </c>
      <c r="F9519" s="6" t="n">
        <v>0</v>
      </c>
      <c r="G9519" s="6" t="n">
        <v>0</v>
      </c>
      <c r="H9519" s="6" t="str">
        <f aca="false">IF(AND(A9519&gt;=Stimuli!$B$2,A9519&lt;=Stimuli!$C$2),Stimuli!$A$2,IF(AND(A9519&gt;=Stimuli!$B$3,A9519&lt;=Stimuli!$C$3),Stimuli!$A$3,IF(AND(A9519&gt;=Stimuli!$B$4,A9519&lt;=Stimuli!$C$4),Stimuli!$A$4,"")))</f>
        <v>02 e.l.f. - Power Grip Styling (30.03s)</v>
      </c>
      <c r="I9519" s="6" t="n">
        <f aca="false">(B9519-B9518)/((A9519-A9518)/1000)</f>
        <v>-0.18754578754573</v>
      </c>
      <c r="J9519" s="6" t="n">
        <f aca="false">IF(OR(B9519&lt;Rules!$B$2,B9519&gt;Rules!$B$3,ABS(I9519)&gt;Rules!$B$4,OR(B9520&lt;Rules!$B$2,B9520&gt;Rules!$B$3,ABS(I9520)&gt;Rules!$B$4)),1,0)</f>
        <v>0</v>
      </c>
      <c r="K9519" s="6" t="str">
        <f aca="false">IF(F9519=1,COUNTIF($F$2:F9519,1),"")</f>
        <v/>
      </c>
    </row>
    <row r="9520" customFormat="false" ht="15" hidden="false" customHeight="false" outlineLevel="0" collapsed="false">
      <c r="A9520" s="6" t="n">
        <v>74730.0555</v>
      </c>
      <c r="B9520" s="6" t="n">
        <v>2.01391941391941</v>
      </c>
      <c r="C9520" s="6" t="n">
        <v>76</v>
      </c>
      <c r="D9520" s="6" t="n">
        <v>-1</v>
      </c>
      <c r="E9520" s="6" t="n">
        <v>2.02271062271062</v>
      </c>
      <c r="F9520" s="6" t="n">
        <v>0</v>
      </c>
      <c r="G9520" s="6" t="n">
        <v>0</v>
      </c>
      <c r="H9520" s="6" t="str">
        <f aca="false">IF(AND(A9520&gt;=Stimuli!$B$2,A9520&lt;=Stimuli!$C$2),Stimuli!$A$2,IF(AND(A9520&gt;=Stimuli!$B$3,A9520&lt;=Stimuli!$C$3),Stimuli!$A$3,IF(AND(A9520&gt;=Stimuli!$B$4,A9520&lt;=Stimuli!$C$4),Stimuli!$A$4,"")))</f>
        <v>02 e.l.f. - Power Grip Styling (30.03s)</v>
      </c>
      <c r="I9520" s="6" t="n">
        <f aca="false">(B9520-B9519)/((A9520-A9519)/1000)</f>
        <v>0.37509157509146</v>
      </c>
      <c r="J9520" s="6" t="n">
        <f aca="false">IF(OR(B9520&lt;Rules!$B$2,B9520&gt;Rules!$B$3,ABS(I9520)&gt;Rules!$B$4,OR(B9521&lt;Rules!$B$2,B9521&gt;Rules!$B$3,ABS(I9521)&gt;Rules!$B$4)),1,0)</f>
        <v>0</v>
      </c>
      <c r="K9520" s="6" t="str">
        <f aca="false">IF(F9520=1,COUNTIF($F$2:F9520,1),"")</f>
        <v/>
      </c>
    </row>
    <row r="9521" customFormat="false" ht="15" hidden="false" customHeight="false" outlineLevel="0" collapsed="false">
      <c r="A9521" s="6" t="n">
        <v>74737.868</v>
      </c>
      <c r="B9521" s="6" t="n">
        <v>2.00952380952381</v>
      </c>
      <c r="C9521" s="6" t="n">
        <v>76</v>
      </c>
      <c r="D9521" s="6" t="n">
        <v>-1</v>
      </c>
      <c r="E9521" s="6" t="n">
        <v>2.02271062271062</v>
      </c>
      <c r="F9521" s="6" t="n">
        <v>0</v>
      </c>
      <c r="G9521" s="6" t="n">
        <v>0</v>
      </c>
      <c r="H9521" s="6" t="str">
        <f aca="false">IF(AND(A9521&gt;=Stimuli!$B$2,A9521&lt;=Stimuli!$C$2),Stimuli!$A$2,IF(AND(A9521&gt;=Stimuli!$B$3,A9521&lt;=Stimuli!$C$3),Stimuli!$A$3,IF(AND(A9521&gt;=Stimuli!$B$4,A9521&lt;=Stimuli!$C$4),Stimuli!$A$4,"")))</f>
        <v>02 e.l.f. - Power Grip Styling (30.03s)</v>
      </c>
      <c r="I9521" s="6" t="n">
        <f aca="false">(B9521-B9520)/((A9521-A9520)/1000)</f>
        <v>-0.562637362637304</v>
      </c>
      <c r="J9521" s="6" t="n">
        <f aca="false">IF(OR(B9521&lt;Rules!$B$2,B9521&gt;Rules!$B$3,ABS(I9521)&gt;Rules!$B$4,OR(B9522&lt;Rules!$B$2,B9522&gt;Rules!$B$3,ABS(I9522)&gt;Rules!$B$4)),1,0)</f>
        <v>0</v>
      </c>
      <c r="K9521" s="6" t="str">
        <f aca="false">IF(F9521=1,COUNTIF($F$2:F9521,1),"")</f>
        <v/>
      </c>
    </row>
    <row r="9522" customFormat="false" ht="15" hidden="false" customHeight="false" outlineLevel="0" collapsed="false">
      <c r="A9522" s="6" t="n">
        <v>74745.6805</v>
      </c>
      <c r="B9522" s="6" t="n">
        <v>2.01538461538462</v>
      </c>
      <c r="C9522" s="6" t="n">
        <v>85</v>
      </c>
      <c r="D9522" s="6" t="n">
        <v>703.125</v>
      </c>
      <c r="E9522" s="6" t="n">
        <v>2.02271062271062</v>
      </c>
      <c r="F9522" s="6" t="n">
        <v>0</v>
      </c>
      <c r="G9522" s="6" t="n">
        <v>0</v>
      </c>
      <c r="H9522" s="6" t="str">
        <f aca="false">IF(AND(A9522&gt;=Stimuli!$B$2,A9522&lt;=Stimuli!$C$2),Stimuli!$A$2,IF(AND(A9522&gt;=Stimuli!$B$3,A9522&lt;=Stimuli!$C$3),Stimuli!$A$3,IF(AND(A9522&gt;=Stimuli!$B$4,A9522&lt;=Stimuli!$C$4),Stimuli!$A$4,"")))</f>
        <v>02 e.l.f. - Power Grip Styling (30.03s)</v>
      </c>
      <c r="I9522" s="6" t="n">
        <f aca="false">(B9522-B9521)/((A9522-A9521)/1000)</f>
        <v>0.750183150183318</v>
      </c>
      <c r="J9522" s="6" t="n">
        <f aca="false">IF(OR(B9522&lt;Rules!$B$2,B9522&gt;Rules!$B$3,ABS(I9522)&gt;Rules!$B$4,OR(B9523&lt;Rules!$B$2,B9523&gt;Rules!$B$3,ABS(I9523)&gt;Rules!$B$4)),1,0)</f>
        <v>0</v>
      </c>
      <c r="K9522" s="6" t="str">
        <f aca="false">IF(F9522=1,COUNTIF($F$2:F9522,1),"")</f>
        <v/>
      </c>
    </row>
    <row r="9523" customFormat="false" ht="15" hidden="false" customHeight="false" outlineLevel="0" collapsed="false">
      <c r="A9523" s="6" t="n">
        <v>74753.493</v>
      </c>
      <c r="B9523" s="6" t="n">
        <v>2.00952380952381</v>
      </c>
      <c r="C9523" s="6" t="n">
        <v>85</v>
      </c>
      <c r="D9523" s="6" t="n">
        <v>-1</v>
      </c>
      <c r="E9523" s="6" t="n">
        <v>2.02271062271062</v>
      </c>
      <c r="F9523" s="6" t="n">
        <v>0</v>
      </c>
      <c r="G9523" s="6" t="n">
        <v>0</v>
      </c>
      <c r="H9523" s="6" t="str">
        <f aca="false">IF(AND(A9523&gt;=Stimuli!$B$2,A9523&lt;=Stimuli!$C$2),Stimuli!$A$2,IF(AND(A9523&gt;=Stimuli!$B$3,A9523&lt;=Stimuli!$C$3),Stimuli!$A$3,IF(AND(A9523&gt;=Stimuli!$B$4,A9523&lt;=Stimuli!$C$4),Stimuli!$A$4,"")))</f>
        <v>02 e.l.f. - Power Grip Styling (30.03s)</v>
      </c>
      <c r="I9523" s="6" t="n">
        <f aca="false">(B9523-B9522)/((A9523-A9522)/1000)</f>
        <v>-0.750183150183318</v>
      </c>
      <c r="J9523" s="6" t="n">
        <f aca="false">IF(OR(B9523&lt;Rules!$B$2,B9523&gt;Rules!$B$3,ABS(I9523)&gt;Rules!$B$4,OR(B9524&lt;Rules!$B$2,B9524&gt;Rules!$B$3,ABS(I9524)&gt;Rules!$B$4)),1,0)</f>
        <v>0</v>
      </c>
      <c r="K9523" s="6" t="str">
        <f aca="false">IF(F9523=1,COUNTIF($F$2:F9523,1),"")</f>
        <v/>
      </c>
    </row>
    <row r="9524" customFormat="false" ht="15" hidden="false" customHeight="false" outlineLevel="0" collapsed="false">
      <c r="A9524" s="6" t="n">
        <v>74761.3055</v>
      </c>
      <c r="B9524" s="6" t="n">
        <v>2.01538461538462</v>
      </c>
      <c r="C9524" s="6" t="n">
        <v>85</v>
      </c>
      <c r="D9524" s="6" t="n">
        <v>-1</v>
      </c>
      <c r="E9524" s="6" t="n">
        <v>2.02271062271062</v>
      </c>
      <c r="F9524" s="6" t="n">
        <v>0</v>
      </c>
      <c r="G9524" s="6" t="n">
        <v>0</v>
      </c>
      <c r="H9524" s="6" t="str">
        <f aca="false">IF(AND(A9524&gt;=Stimuli!$B$2,A9524&lt;=Stimuli!$C$2),Stimuli!$A$2,IF(AND(A9524&gt;=Stimuli!$B$3,A9524&lt;=Stimuli!$C$3),Stimuli!$A$3,IF(AND(A9524&gt;=Stimuli!$B$4,A9524&lt;=Stimuli!$C$4),Stimuli!$A$4,"")))</f>
        <v>02 e.l.f. - Power Grip Styling (30.03s)</v>
      </c>
      <c r="I9524" s="6" t="n">
        <f aca="false">(B9524-B9523)/((A9524-A9523)/1000)</f>
        <v>0.750183150183318</v>
      </c>
      <c r="J9524" s="6" t="n">
        <f aca="false">IF(OR(B9524&lt;Rules!$B$2,B9524&gt;Rules!$B$3,ABS(I9524)&gt;Rules!$B$4,OR(B9525&lt;Rules!$B$2,B9525&gt;Rules!$B$3,ABS(I9525)&gt;Rules!$B$4)),1,0)</f>
        <v>0</v>
      </c>
      <c r="K9524" s="6" t="str">
        <f aca="false">IF(F9524=1,COUNTIF($F$2:F9524,1),"")</f>
        <v/>
      </c>
    </row>
    <row r="9525" customFormat="false" ht="15" hidden="false" customHeight="false" outlineLevel="0" collapsed="false">
      <c r="A9525" s="6" t="n">
        <v>74769.118</v>
      </c>
      <c r="B9525" s="6" t="n">
        <v>2.00805860805861</v>
      </c>
      <c r="C9525" s="6" t="n">
        <v>85</v>
      </c>
      <c r="D9525" s="6" t="n">
        <v>-1</v>
      </c>
      <c r="E9525" s="6" t="n">
        <v>2.02271062271062</v>
      </c>
      <c r="F9525" s="6" t="n">
        <v>0</v>
      </c>
      <c r="G9525" s="6" t="n">
        <v>0</v>
      </c>
      <c r="H9525" s="6" t="str">
        <f aca="false">IF(AND(A9525&gt;=Stimuli!$B$2,A9525&lt;=Stimuli!$C$2),Stimuli!$A$2,IF(AND(A9525&gt;=Stimuli!$B$3,A9525&lt;=Stimuli!$C$3),Stimuli!$A$3,IF(AND(A9525&gt;=Stimuli!$B$4,A9525&lt;=Stimuli!$C$4),Stimuli!$A$4,"")))</f>
        <v>02 e.l.f. - Power Grip Styling (30.03s)</v>
      </c>
      <c r="I9525" s="6" t="n">
        <f aca="false">(B9525-B9524)/((A9525-A9524)/1000)</f>
        <v>-0.937728937729048</v>
      </c>
      <c r="J9525" s="6" t="n">
        <f aca="false">IF(OR(B9525&lt;Rules!$B$2,B9525&gt;Rules!$B$3,ABS(I9525)&gt;Rules!$B$4,OR(B9526&lt;Rules!$B$2,B9526&gt;Rules!$B$3,ABS(I9526)&gt;Rules!$B$4)),1,0)</f>
        <v>0</v>
      </c>
      <c r="K9525" s="6" t="str">
        <f aca="false">IF(F9525=1,COUNTIF($F$2:F9525,1),"")</f>
        <v/>
      </c>
    </row>
    <row r="9526" customFormat="false" ht="15" hidden="false" customHeight="false" outlineLevel="0" collapsed="false">
      <c r="A9526" s="6" t="n">
        <v>74776.9305</v>
      </c>
      <c r="B9526" s="6" t="n">
        <v>2.01538461538462</v>
      </c>
      <c r="C9526" s="6" t="n">
        <v>85</v>
      </c>
      <c r="D9526" s="6" t="n">
        <v>-1</v>
      </c>
      <c r="E9526" s="6" t="n">
        <v>2.02271062271062</v>
      </c>
      <c r="F9526" s="6" t="n">
        <v>0</v>
      </c>
      <c r="G9526" s="6" t="n">
        <v>0</v>
      </c>
      <c r="H9526" s="6" t="str">
        <f aca="false">IF(AND(A9526&gt;=Stimuli!$B$2,A9526&lt;=Stimuli!$C$2),Stimuli!$A$2,IF(AND(A9526&gt;=Stimuli!$B$3,A9526&lt;=Stimuli!$C$3),Stimuli!$A$3,IF(AND(A9526&gt;=Stimuli!$B$4,A9526&lt;=Stimuli!$C$4),Stimuli!$A$4,"")))</f>
        <v>02 e.l.f. - Power Grip Styling (30.03s)</v>
      </c>
      <c r="I9526" s="6" t="n">
        <f aca="false">(B9526-B9525)/((A9526-A9525)/1000)</f>
        <v>0.937728937729048</v>
      </c>
      <c r="J9526" s="6" t="n">
        <f aca="false">IF(OR(B9526&lt;Rules!$B$2,B9526&gt;Rules!$B$3,ABS(I9526)&gt;Rules!$B$4,OR(B9527&lt;Rules!$B$2,B9527&gt;Rules!$B$3,ABS(I9527)&gt;Rules!$B$4)),1,0)</f>
        <v>0</v>
      </c>
      <c r="K9526" s="6" t="str">
        <f aca="false">IF(F9526=1,COUNTIF($F$2:F9526,1),"")</f>
        <v/>
      </c>
    </row>
    <row r="9527" customFormat="false" ht="15" hidden="false" customHeight="false" outlineLevel="0" collapsed="false">
      <c r="A9527" s="6" t="n">
        <v>74784.743</v>
      </c>
      <c r="B9527" s="6" t="n">
        <v>2.00805860805861</v>
      </c>
      <c r="C9527" s="6" t="n">
        <v>85</v>
      </c>
      <c r="D9527" s="6" t="n">
        <v>-1</v>
      </c>
      <c r="E9527" s="6" t="n">
        <v>2.02271062271062</v>
      </c>
      <c r="F9527" s="6" t="n">
        <v>0</v>
      </c>
      <c r="G9527" s="6" t="n">
        <v>0</v>
      </c>
      <c r="H9527" s="6" t="str">
        <f aca="false">IF(AND(A9527&gt;=Stimuli!$B$2,A9527&lt;=Stimuli!$C$2),Stimuli!$A$2,IF(AND(A9527&gt;=Stimuli!$B$3,A9527&lt;=Stimuli!$C$3),Stimuli!$A$3,IF(AND(A9527&gt;=Stimuli!$B$4,A9527&lt;=Stimuli!$C$4),Stimuli!$A$4,"")))</f>
        <v>02 e.l.f. - Power Grip Styling (30.03s)</v>
      </c>
      <c r="I9527" s="6" t="n">
        <f aca="false">(B9527-B9526)/((A9527-A9526)/1000)</f>
        <v>-0.937728937729048</v>
      </c>
      <c r="J9527" s="6" t="n">
        <f aca="false">IF(OR(B9527&lt;Rules!$B$2,B9527&gt;Rules!$B$3,ABS(I9527)&gt;Rules!$B$4,OR(B9528&lt;Rules!$B$2,B9528&gt;Rules!$B$3,ABS(I9528)&gt;Rules!$B$4)),1,0)</f>
        <v>0</v>
      </c>
      <c r="K9527" s="6" t="str">
        <f aca="false">IF(F9527=1,COUNTIF($F$2:F9527,1),"")</f>
        <v/>
      </c>
    </row>
    <row r="9528" customFormat="false" ht="15" hidden="false" customHeight="false" outlineLevel="0" collapsed="false">
      <c r="A9528" s="6" t="n">
        <v>74792.5555</v>
      </c>
      <c r="B9528" s="6" t="n">
        <v>2.01538461538462</v>
      </c>
      <c r="C9528" s="6" t="n">
        <v>85</v>
      </c>
      <c r="D9528" s="6" t="n">
        <v>-1</v>
      </c>
      <c r="E9528" s="6" t="n">
        <v>2.02271062271062</v>
      </c>
      <c r="F9528" s="6" t="n">
        <v>0</v>
      </c>
      <c r="G9528" s="6" t="n">
        <v>0</v>
      </c>
      <c r="H9528" s="6" t="str">
        <f aca="false">IF(AND(A9528&gt;=Stimuli!$B$2,A9528&lt;=Stimuli!$C$2),Stimuli!$A$2,IF(AND(A9528&gt;=Stimuli!$B$3,A9528&lt;=Stimuli!$C$3),Stimuli!$A$3,IF(AND(A9528&gt;=Stimuli!$B$4,A9528&lt;=Stimuli!$C$4),Stimuli!$A$4,"")))</f>
        <v>02 e.l.f. - Power Grip Styling (30.03s)</v>
      </c>
      <c r="I9528" s="6" t="n">
        <f aca="false">(B9528-B9527)/((A9528-A9527)/1000)</f>
        <v>0.937728937729048</v>
      </c>
      <c r="J9528" s="6" t="n">
        <f aca="false">IF(OR(B9528&lt;Rules!$B$2,B9528&gt;Rules!$B$3,ABS(I9528)&gt;Rules!$B$4,OR(B9529&lt;Rules!$B$2,B9529&gt;Rules!$B$3,ABS(I9529)&gt;Rules!$B$4)),1,0)</f>
        <v>0</v>
      </c>
      <c r="K9528" s="6" t="str">
        <f aca="false">IF(F9528=1,COUNTIF($F$2:F9528,1),"")</f>
        <v/>
      </c>
    </row>
    <row r="9529" customFormat="false" ht="15" hidden="false" customHeight="false" outlineLevel="0" collapsed="false">
      <c r="A9529" s="6" t="n">
        <v>74800.368</v>
      </c>
      <c r="B9529" s="6" t="n">
        <v>2.00805860805861</v>
      </c>
      <c r="C9529" s="6" t="n">
        <v>85</v>
      </c>
      <c r="D9529" s="6" t="n">
        <v>-1</v>
      </c>
      <c r="E9529" s="6" t="n">
        <v>2.02271062271062</v>
      </c>
      <c r="F9529" s="6" t="n">
        <v>0</v>
      </c>
      <c r="G9529" s="6" t="n">
        <v>0</v>
      </c>
      <c r="H9529" s="6" t="str">
        <f aca="false">IF(AND(A9529&gt;=Stimuli!$B$2,A9529&lt;=Stimuli!$C$2),Stimuli!$A$2,IF(AND(A9529&gt;=Stimuli!$B$3,A9529&lt;=Stimuli!$C$3),Stimuli!$A$3,IF(AND(A9529&gt;=Stimuli!$B$4,A9529&lt;=Stimuli!$C$4),Stimuli!$A$4,"")))</f>
        <v>02 e.l.f. - Power Grip Styling (30.03s)</v>
      </c>
      <c r="I9529" s="6" t="n">
        <f aca="false">(B9529-B9528)/((A9529-A9528)/1000)</f>
        <v>-0.937728937729048</v>
      </c>
      <c r="J9529" s="6" t="n">
        <f aca="false">IF(OR(B9529&lt;Rules!$B$2,B9529&gt;Rules!$B$3,ABS(I9529)&gt;Rules!$B$4,OR(B9530&lt;Rules!$B$2,B9530&gt;Rules!$B$3,ABS(I9530)&gt;Rules!$B$4)),1,0)</f>
        <v>0</v>
      </c>
      <c r="K9529" s="6" t="str">
        <f aca="false">IF(F9529=1,COUNTIF($F$2:F9529,1),"")</f>
        <v/>
      </c>
    </row>
    <row r="9530" customFormat="false" ht="15" hidden="false" customHeight="false" outlineLevel="0" collapsed="false">
      <c r="A9530" s="6" t="n">
        <v>74808.1805</v>
      </c>
      <c r="B9530" s="6" t="n">
        <v>2.01391941391941</v>
      </c>
      <c r="C9530" s="6" t="n">
        <v>85</v>
      </c>
      <c r="D9530" s="6" t="n">
        <v>-1</v>
      </c>
      <c r="E9530" s="6" t="n">
        <v>2.02271062271062</v>
      </c>
      <c r="F9530" s="6" t="n">
        <v>0</v>
      </c>
      <c r="G9530" s="6" t="n">
        <v>0</v>
      </c>
      <c r="H9530" s="6" t="str">
        <f aca="false">IF(AND(A9530&gt;=Stimuli!$B$2,A9530&lt;=Stimuli!$C$2),Stimuli!$A$2,IF(AND(A9530&gt;=Stimuli!$B$3,A9530&lt;=Stimuli!$C$3),Stimuli!$A$3,IF(AND(A9530&gt;=Stimuli!$B$4,A9530&lt;=Stimuli!$C$4),Stimuli!$A$4,"")))</f>
        <v>02 e.l.f. - Power Grip Styling (30.03s)</v>
      </c>
      <c r="I9530" s="6" t="n">
        <f aca="false">(B9530-B9529)/((A9530-A9529)/1000)</f>
        <v>0.750183150183034</v>
      </c>
      <c r="J9530" s="6" t="n">
        <f aca="false">IF(OR(B9530&lt;Rules!$B$2,B9530&gt;Rules!$B$3,ABS(I9530)&gt;Rules!$B$4,OR(B9531&lt;Rules!$B$2,B9531&gt;Rules!$B$3,ABS(I9531)&gt;Rules!$B$4)),1,0)</f>
        <v>0</v>
      </c>
      <c r="K9530" s="6" t="str">
        <f aca="false">IF(F9530=1,COUNTIF($F$2:F9530,1),"")</f>
        <v/>
      </c>
    </row>
    <row r="9531" customFormat="false" ht="15" hidden="false" customHeight="false" outlineLevel="0" collapsed="false">
      <c r="A9531" s="6" t="n">
        <v>74815.993</v>
      </c>
      <c r="B9531" s="6" t="n">
        <v>2.00952380952381</v>
      </c>
      <c r="C9531" s="6" t="n">
        <v>85</v>
      </c>
      <c r="D9531" s="6" t="n">
        <v>-1</v>
      </c>
      <c r="E9531" s="6" t="n">
        <v>2.02271062271062</v>
      </c>
      <c r="F9531" s="6" t="n">
        <v>0</v>
      </c>
      <c r="G9531" s="6" t="n">
        <v>0</v>
      </c>
      <c r="H9531" s="6" t="str">
        <f aca="false">IF(AND(A9531&gt;=Stimuli!$B$2,A9531&lt;=Stimuli!$C$2),Stimuli!$A$2,IF(AND(A9531&gt;=Stimuli!$B$3,A9531&lt;=Stimuli!$C$3),Stimuli!$A$3,IF(AND(A9531&gt;=Stimuli!$B$4,A9531&lt;=Stimuli!$C$4),Stimuli!$A$4,"")))</f>
        <v>02 e.l.f. - Power Grip Styling (30.03s)</v>
      </c>
      <c r="I9531" s="6" t="n">
        <f aca="false">(B9531-B9530)/((A9531-A9530)/1000)</f>
        <v>-0.562637362637304</v>
      </c>
      <c r="J9531" s="6" t="n">
        <f aca="false">IF(OR(B9531&lt;Rules!$B$2,B9531&gt;Rules!$B$3,ABS(I9531)&gt;Rules!$B$4,OR(B9532&lt;Rules!$B$2,B9532&gt;Rules!$B$3,ABS(I9532)&gt;Rules!$B$4)),1,0)</f>
        <v>0</v>
      </c>
      <c r="K9531" s="6" t="str">
        <f aca="false">IF(F9531=1,COUNTIF($F$2:F9531,1),"")</f>
        <v/>
      </c>
    </row>
    <row r="9532" customFormat="false" ht="15" hidden="false" customHeight="false" outlineLevel="0" collapsed="false">
      <c r="A9532" s="6" t="n">
        <v>74823.8055</v>
      </c>
      <c r="B9532" s="6" t="n">
        <v>2.01245421245421</v>
      </c>
      <c r="C9532" s="6" t="n">
        <v>85</v>
      </c>
      <c r="D9532" s="6" t="n">
        <v>-1</v>
      </c>
      <c r="E9532" s="6" t="n">
        <v>2.02271062271062</v>
      </c>
      <c r="F9532" s="6" t="n">
        <v>0</v>
      </c>
      <c r="G9532" s="6" t="n">
        <v>0</v>
      </c>
      <c r="H9532" s="6" t="str">
        <f aca="false">IF(AND(A9532&gt;=Stimuli!$B$2,A9532&lt;=Stimuli!$C$2),Stimuli!$A$2,IF(AND(A9532&gt;=Stimuli!$B$3,A9532&lt;=Stimuli!$C$3),Stimuli!$A$3,IF(AND(A9532&gt;=Stimuli!$B$4,A9532&lt;=Stimuli!$C$4),Stimuli!$A$4,"")))</f>
        <v>02 e.l.f. - Power Grip Styling (30.03s)</v>
      </c>
      <c r="I9532" s="6" t="n">
        <f aca="false">(B9532-B9531)/((A9532-A9531)/1000)</f>
        <v>0.375091575091574</v>
      </c>
      <c r="J9532" s="6" t="n">
        <f aca="false">IF(OR(B9532&lt;Rules!$B$2,B9532&gt;Rules!$B$3,ABS(I9532)&gt;Rules!$B$4,OR(B9533&lt;Rules!$B$2,B9533&gt;Rules!$B$3,ABS(I9533)&gt;Rules!$B$4)),1,0)</f>
        <v>0</v>
      </c>
      <c r="K9532" s="6" t="str">
        <f aca="false">IF(F9532=1,COUNTIF($F$2:F9532,1),"")</f>
        <v/>
      </c>
    </row>
    <row r="9533" customFormat="false" ht="15" hidden="false" customHeight="false" outlineLevel="0" collapsed="false">
      <c r="A9533" s="6" t="n">
        <v>74831.618</v>
      </c>
      <c r="B9533" s="6" t="n">
        <v>2.01098901098901</v>
      </c>
      <c r="C9533" s="6" t="n">
        <v>85</v>
      </c>
      <c r="D9533" s="6" t="n">
        <v>-1</v>
      </c>
      <c r="E9533" s="6" t="n">
        <v>2.02271062271062</v>
      </c>
      <c r="F9533" s="6" t="n">
        <v>0</v>
      </c>
      <c r="G9533" s="6" t="n">
        <v>0</v>
      </c>
      <c r="H9533" s="6" t="str">
        <f aca="false">IF(AND(A9533&gt;=Stimuli!$B$2,A9533&lt;=Stimuli!$C$2),Stimuli!$A$2,IF(AND(A9533&gt;=Stimuli!$B$3,A9533&lt;=Stimuli!$C$3),Stimuli!$A$3,IF(AND(A9533&gt;=Stimuli!$B$4,A9533&lt;=Stimuli!$C$4),Stimuli!$A$4,"")))</f>
        <v>02 e.l.f. - Power Grip Styling (30.03s)</v>
      </c>
      <c r="I9533" s="6" t="n">
        <f aca="false">(B9533-B9532)/((A9533-A9532)/1000)</f>
        <v>-0.18754578754573</v>
      </c>
      <c r="J9533" s="6" t="n">
        <f aca="false">IF(OR(B9533&lt;Rules!$B$2,B9533&gt;Rules!$B$3,ABS(I9533)&gt;Rules!$B$4,OR(B9534&lt;Rules!$B$2,B9534&gt;Rules!$B$3,ABS(I9534)&gt;Rules!$B$4)),1,0)</f>
        <v>0</v>
      </c>
      <c r="K9533" s="6" t="str">
        <f aca="false">IF(F9533=1,COUNTIF($F$2:F9533,1),"")</f>
        <v/>
      </c>
    </row>
    <row r="9534" customFormat="false" ht="15" hidden="false" customHeight="false" outlineLevel="0" collapsed="false">
      <c r="A9534" s="6" t="n">
        <v>74839.4305</v>
      </c>
      <c r="B9534" s="6" t="n">
        <v>2.01098901098901</v>
      </c>
      <c r="C9534" s="6" t="n">
        <v>85</v>
      </c>
      <c r="D9534" s="6" t="n">
        <v>-1</v>
      </c>
      <c r="E9534" s="6" t="n">
        <v>2.02271062271062</v>
      </c>
      <c r="F9534" s="6" t="n">
        <v>0</v>
      </c>
      <c r="G9534" s="6" t="n">
        <v>0</v>
      </c>
      <c r="H9534" s="6" t="str">
        <f aca="false">IF(AND(A9534&gt;=Stimuli!$B$2,A9534&lt;=Stimuli!$C$2),Stimuli!$A$2,IF(AND(A9534&gt;=Stimuli!$B$3,A9534&lt;=Stimuli!$C$3),Stimuli!$A$3,IF(AND(A9534&gt;=Stimuli!$B$4,A9534&lt;=Stimuli!$C$4),Stimuli!$A$4,"")))</f>
        <v>02 e.l.f. - Power Grip Styling (30.03s)</v>
      </c>
      <c r="I9534" s="6" t="n">
        <f aca="false">(B9534-B9533)/((A9534-A9533)/1000)</f>
        <v>0</v>
      </c>
      <c r="J9534" s="6" t="n">
        <f aca="false">IF(OR(B9534&lt;Rules!$B$2,B9534&gt;Rules!$B$3,ABS(I9534)&gt;Rules!$B$4,OR(B9535&lt;Rules!$B$2,B9535&gt;Rules!$B$3,ABS(I9535)&gt;Rules!$B$4)),1,0)</f>
        <v>0</v>
      </c>
      <c r="K9534" s="6" t="str">
        <f aca="false">IF(F9534=1,COUNTIF($F$2:F9534,1),"")</f>
        <v/>
      </c>
    </row>
    <row r="9535" customFormat="false" ht="15" hidden="false" customHeight="false" outlineLevel="0" collapsed="false">
      <c r="A9535" s="6" t="n">
        <v>74847.243</v>
      </c>
      <c r="B9535" s="6" t="n">
        <v>2.01245421245421</v>
      </c>
      <c r="C9535" s="6" t="n">
        <v>85</v>
      </c>
      <c r="D9535" s="6" t="n">
        <v>-1</v>
      </c>
      <c r="E9535" s="6" t="n">
        <v>2.02271062271062</v>
      </c>
      <c r="F9535" s="6" t="n">
        <v>0</v>
      </c>
      <c r="G9535" s="6" t="n">
        <v>0</v>
      </c>
      <c r="H9535" s="6" t="str">
        <f aca="false">IF(AND(A9535&gt;=Stimuli!$B$2,A9535&lt;=Stimuli!$C$2),Stimuli!$A$2,IF(AND(A9535&gt;=Stimuli!$B$3,A9535&lt;=Stimuli!$C$3),Stimuli!$A$3,IF(AND(A9535&gt;=Stimuli!$B$4,A9535&lt;=Stimuli!$C$4),Stimuli!$A$4,"")))</f>
        <v>02 e.l.f. - Power Grip Styling (30.03s)</v>
      </c>
      <c r="I9535" s="6" t="n">
        <f aca="false">(B9535-B9534)/((A9535-A9534)/1000)</f>
        <v>0.18754578754573</v>
      </c>
      <c r="J9535" s="6" t="n">
        <f aca="false">IF(OR(B9535&lt;Rules!$B$2,B9535&gt;Rules!$B$3,ABS(I9535)&gt;Rules!$B$4,OR(B9536&lt;Rules!$B$2,B9536&gt;Rules!$B$3,ABS(I9536)&gt;Rules!$B$4)),1,0)</f>
        <v>0</v>
      </c>
      <c r="K9535" s="6" t="str">
        <f aca="false">IF(F9535=1,COUNTIF($F$2:F9535,1),"")</f>
        <v/>
      </c>
    </row>
    <row r="9536" customFormat="false" ht="15" hidden="false" customHeight="false" outlineLevel="0" collapsed="false">
      <c r="A9536" s="6" t="n">
        <v>74855.0555</v>
      </c>
      <c r="B9536" s="6" t="n">
        <v>2.00952380952381</v>
      </c>
      <c r="C9536" s="6" t="n">
        <v>85</v>
      </c>
      <c r="D9536" s="6" t="n">
        <v>-1</v>
      </c>
      <c r="E9536" s="6" t="n">
        <v>2.02271062271062</v>
      </c>
      <c r="F9536" s="6" t="n">
        <v>0</v>
      </c>
      <c r="G9536" s="6" t="n">
        <v>0</v>
      </c>
      <c r="H9536" s="6" t="str">
        <f aca="false">IF(AND(A9536&gt;=Stimuli!$B$2,A9536&lt;=Stimuli!$C$2),Stimuli!$A$2,IF(AND(A9536&gt;=Stimuli!$B$3,A9536&lt;=Stimuli!$C$3),Stimuli!$A$3,IF(AND(A9536&gt;=Stimuli!$B$4,A9536&lt;=Stimuli!$C$4),Stimuli!$A$4,"")))</f>
        <v>02 e.l.f. - Power Grip Styling (30.03s)</v>
      </c>
      <c r="I9536" s="6" t="n">
        <f aca="false">(B9536-B9535)/((A9536-A9535)/1000)</f>
        <v>-0.375091575091574</v>
      </c>
      <c r="J9536" s="6" t="n">
        <f aca="false">IF(OR(B9536&lt;Rules!$B$2,B9536&gt;Rules!$B$3,ABS(I9536)&gt;Rules!$B$4,OR(B9537&lt;Rules!$B$2,B9537&gt;Rules!$B$3,ABS(I9537)&gt;Rules!$B$4)),1,0)</f>
        <v>0</v>
      </c>
      <c r="K9536" s="6" t="str">
        <f aca="false">IF(F9536=1,COUNTIF($F$2:F9536,1),"")</f>
        <v/>
      </c>
    </row>
    <row r="9537" customFormat="false" ht="15" hidden="false" customHeight="false" outlineLevel="0" collapsed="false">
      <c r="A9537" s="6" t="n">
        <v>74862.868</v>
      </c>
      <c r="B9537" s="6" t="n">
        <v>2.01538461538462</v>
      </c>
      <c r="C9537" s="6" t="n">
        <v>85</v>
      </c>
      <c r="D9537" s="6" t="n">
        <v>-1</v>
      </c>
      <c r="E9537" s="6" t="n">
        <v>2.02271062271062</v>
      </c>
      <c r="F9537" s="6" t="n">
        <v>0</v>
      </c>
      <c r="G9537" s="6" t="n">
        <v>0</v>
      </c>
      <c r="H9537" s="6" t="str">
        <f aca="false">IF(AND(A9537&gt;=Stimuli!$B$2,A9537&lt;=Stimuli!$C$2),Stimuli!$A$2,IF(AND(A9537&gt;=Stimuli!$B$3,A9537&lt;=Stimuli!$C$3),Stimuli!$A$3,IF(AND(A9537&gt;=Stimuli!$B$4,A9537&lt;=Stimuli!$C$4),Stimuli!$A$4,"")))</f>
        <v>02 e.l.f. - Power Grip Styling (30.03s)</v>
      </c>
      <c r="I9537" s="6" t="n">
        <f aca="false">(B9537-B9536)/((A9537-A9536)/1000)</f>
        <v>0.750183150183318</v>
      </c>
      <c r="J9537" s="6" t="n">
        <f aca="false">IF(OR(B9537&lt;Rules!$B$2,B9537&gt;Rules!$B$3,ABS(I9537)&gt;Rules!$B$4,OR(B9538&lt;Rules!$B$2,B9538&gt;Rules!$B$3,ABS(I9538)&gt;Rules!$B$4)),1,0)</f>
        <v>0</v>
      </c>
      <c r="K9537" s="6" t="str">
        <f aca="false">IF(F9537=1,COUNTIF($F$2:F9537,1),"")</f>
        <v/>
      </c>
    </row>
    <row r="9538" customFormat="false" ht="15" hidden="false" customHeight="false" outlineLevel="0" collapsed="false">
      <c r="A9538" s="6" t="n">
        <v>74870.6805</v>
      </c>
      <c r="B9538" s="6" t="n">
        <v>2.00952380952381</v>
      </c>
      <c r="C9538" s="6" t="n">
        <v>85</v>
      </c>
      <c r="D9538" s="6" t="n">
        <v>-1</v>
      </c>
      <c r="E9538" s="6" t="n">
        <v>2.02271062271062</v>
      </c>
      <c r="F9538" s="6" t="n">
        <v>0</v>
      </c>
      <c r="G9538" s="6" t="n">
        <v>0</v>
      </c>
      <c r="H9538" s="6" t="str">
        <f aca="false">IF(AND(A9538&gt;=Stimuli!$B$2,A9538&lt;=Stimuli!$C$2),Stimuli!$A$2,IF(AND(A9538&gt;=Stimuli!$B$3,A9538&lt;=Stimuli!$C$3),Stimuli!$A$3,IF(AND(A9538&gt;=Stimuli!$B$4,A9538&lt;=Stimuli!$C$4),Stimuli!$A$4,"")))</f>
        <v>02 e.l.f. - Power Grip Styling (30.03s)</v>
      </c>
      <c r="I9538" s="6" t="n">
        <f aca="false">(B9538-B9537)/((A9538-A9537)/1000)</f>
        <v>-0.750183150183318</v>
      </c>
      <c r="J9538" s="6" t="n">
        <f aca="false">IF(OR(B9538&lt;Rules!$B$2,B9538&gt;Rules!$B$3,ABS(I9538)&gt;Rules!$B$4,OR(B9539&lt;Rules!$B$2,B9539&gt;Rules!$B$3,ABS(I9539)&gt;Rules!$B$4)),1,0)</f>
        <v>0</v>
      </c>
      <c r="K9538" s="6" t="str">
        <f aca="false">IF(F9538=1,COUNTIF($F$2:F9538,1),"")</f>
        <v/>
      </c>
    </row>
    <row r="9539" customFormat="false" ht="15" hidden="false" customHeight="false" outlineLevel="0" collapsed="false">
      <c r="A9539" s="6" t="n">
        <v>74878.493</v>
      </c>
      <c r="B9539" s="6" t="n">
        <v>2.01684981684982</v>
      </c>
      <c r="C9539" s="6" t="n">
        <v>85</v>
      </c>
      <c r="D9539" s="6" t="n">
        <v>-1</v>
      </c>
      <c r="E9539" s="6" t="n">
        <v>2.02271062271062</v>
      </c>
      <c r="F9539" s="6" t="n">
        <v>0</v>
      </c>
      <c r="G9539" s="6" t="n">
        <v>0</v>
      </c>
      <c r="H9539" s="6" t="str">
        <f aca="false">IF(AND(A9539&gt;=Stimuli!$B$2,A9539&lt;=Stimuli!$C$2),Stimuli!$A$2,IF(AND(A9539&gt;=Stimuli!$B$3,A9539&lt;=Stimuli!$C$3),Stimuli!$A$3,IF(AND(A9539&gt;=Stimuli!$B$4,A9539&lt;=Stimuli!$C$4),Stimuli!$A$4,"")))</f>
        <v>02 e.l.f. - Power Grip Styling (30.03s)</v>
      </c>
      <c r="I9539" s="6" t="n">
        <f aca="false">(B9539-B9538)/((A9539-A9538)/1000)</f>
        <v>0.937728937728991</v>
      </c>
      <c r="J9539" s="6" t="n">
        <f aca="false">IF(OR(B9539&lt;Rules!$B$2,B9539&gt;Rules!$B$3,ABS(I9539)&gt;Rules!$B$4,OR(B9540&lt;Rules!$B$2,B9540&gt;Rules!$B$3,ABS(I9540)&gt;Rules!$B$4)),1,0)</f>
        <v>0</v>
      </c>
      <c r="K9539" s="6" t="str">
        <f aca="false">IF(F9539=1,COUNTIF($F$2:F9539,1),"")</f>
        <v/>
      </c>
    </row>
    <row r="9540" customFormat="false" ht="15" hidden="false" customHeight="false" outlineLevel="0" collapsed="false">
      <c r="A9540" s="6" t="n">
        <v>74886.3055</v>
      </c>
      <c r="B9540" s="6" t="n">
        <v>2.00805860805861</v>
      </c>
      <c r="C9540" s="6" t="n">
        <v>85</v>
      </c>
      <c r="D9540" s="6" t="n">
        <v>-1</v>
      </c>
      <c r="E9540" s="6" t="n">
        <v>2.02271062271062</v>
      </c>
      <c r="F9540" s="6" t="n">
        <v>0</v>
      </c>
      <c r="G9540" s="6" t="n">
        <v>0</v>
      </c>
      <c r="H9540" s="6" t="str">
        <f aca="false">IF(AND(A9540&gt;=Stimuli!$B$2,A9540&lt;=Stimuli!$C$2),Stimuli!$A$2,IF(AND(A9540&gt;=Stimuli!$B$3,A9540&lt;=Stimuli!$C$3),Stimuli!$A$3,IF(AND(A9540&gt;=Stimuli!$B$4,A9540&lt;=Stimuli!$C$4),Stimuli!$A$4,"")))</f>
        <v>02 e.l.f. - Power Grip Styling (30.03s)</v>
      </c>
      <c r="I9540" s="6" t="n">
        <f aca="false">(B9540-B9539)/((A9540-A9539)/1000)</f>
        <v>-1.12527472527472</v>
      </c>
      <c r="J9540" s="6" t="n">
        <f aca="false">IF(OR(B9540&lt;Rules!$B$2,B9540&gt;Rules!$B$3,ABS(I9540)&gt;Rules!$B$4,OR(B9541&lt;Rules!$B$2,B9541&gt;Rules!$B$3,ABS(I9541)&gt;Rules!$B$4)),1,0)</f>
        <v>0</v>
      </c>
      <c r="K9540" s="6" t="str">
        <f aca="false">IF(F9540=1,COUNTIF($F$2:F9540,1),"")</f>
        <v/>
      </c>
    </row>
    <row r="9541" customFormat="false" ht="15" hidden="false" customHeight="false" outlineLevel="0" collapsed="false">
      <c r="A9541" s="6" t="n">
        <v>74894.118</v>
      </c>
      <c r="B9541" s="6" t="n">
        <v>2.01684981684982</v>
      </c>
      <c r="C9541" s="6" t="n">
        <v>85</v>
      </c>
      <c r="D9541" s="6" t="n">
        <v>-1</v>
      </c>
      <c r="E9541" s="6" t="n">
        <v>2.02271062271062</v>
      </c>
      <c r="F9541" s="6" t="n">
        <v>0</v>
      </c>
      <c r="G9541" s="6" t="n">
        <v>0</v>
      </c>
      <c r="H9541" s="6" t="str">
        <f aca="false">IF(AND(A9541&gt;=Stimuli!$B$2,A9541&lt;=Stimuli!$C$2),Stimuli!$A$2,IF(AND(A9541&gt;=Stimuli!$B$3,A9541&lt;=Stimuli!$C$3),Stimuli!$A$3,IF(AND(A9541&gt;=Stimuli!$B$4,A9541&lt;=Stimuli!$C$4),Stimuli!$A$4,"")))</f>
        <v>02 e.l.f. - Power Grip Styling (30.03s)</v>
      </c>
      <c r="I9541" s="6" t="n">
        <f aca="false">(B9541-B9540)/((A9541-A9540)/1000)</f>
        <v>1.12527472527472</v>
      </c>
      <c r="J9541" s="6" t="n">
        <f aca="false">IF(OR(B9541&lt;Rules!$B$2,B9541&gt;Rules!$B$3,ABS(I9541)&gt;Rules!$B$4,OR(B9542&lt;Rules!$B$2,B9542&gt;Rules!$B$3,ABS(I9542)&gt;Rules!$B$4)),1,0)</f>
        <v>0</v>
      </c>
      <c r="K9541" s="6" t="str">
        <f aca="false">IF(F9541=1,COUNTIF($F$2:F9541,1),"")</f>
        <v/>
      </c>
    </row>
    <row r="9542" customFormat="false" ht="15" hidden="false" customHeight="false" outlineLevel="0" collapsed="false">
      <c r="A9542" s="6" t="n">
        <v>74901.9305</v>
      </c>
      <c r="B9542" s="6" t="n">
        <v>2.00952380952381</v>
      </c>
      <c r="C9542" s="6" t="n">
        <v>85</v>
      </c>
      <c r="D9542" s="6" t="n">
        <v>-1</v>
      </c>
      <c r="E9542" s="6" t="n">
        <v>2.02271062271062</v>
      </c>
      <c r="F9542" s="6" t="n">
        <v>0</v>
      </c>
      <c r="G9542" s="6" t="n">
        <v>0</v>
      </c>
      <c r="H9542" s="6" t="str">
        <f aca="false">IF(AND(A9542&gt;=Stimuli!$B$2,A9542&lt;=Stimuli!$C$2),Stimuli!$A$2,IF(AND(A9542&gt;=Stimuli!$B$3,A9542&lt;=Stimuli!$C$3),Stimuli!$A$3,IF(AND(A9542&gt;=Stimuli!$B$4,A9542&lt;=Stimuli!$C$4),Stimuli!$A$4,"")))</f>
        <v>02 e.l.f. - Power Grip Styling (30.03s)</v>
      </c>
      <c r="I9542" s="6" t="n">
        <f aca="false">(B9542-B9541)/((A9542-A9541)/1000)</f>
        <v>-0.937728937728991</v>
      </c>
      <c r="J9542" s="6" t="n">
        <f aca="false">IF(OR(B9542&lt;Rules!$B$2,B9542&gt;Rules!$B$3,ABS(I9542)&gt;Rules!$B$4,OR(B9543&lt;Rules!$B$2,B9543&gt;Rules!$B$3,ABS(I9543)&gt;Rules!$B$4)),1,0)</f>
        <v>0</v>
      </c>
      <c r="K9542" s="6" t="str">
        <f aca="false">IF(F9542=1,COUNTIF($F$2:F9542,1),"")</f>
        <v/>
      </c>
    </row>
    <row r="9543" customFormat="false" ht="15" hidden="false" customHeight="false" outlineLevel="0" collapsed="false">
      <c r="A9543" s="6" t="n">
        <v>74909.743</v>
      </c>
      <c r="B9543" s="6" t="n">
        <v>2.01684981684982</v>
      </c>
      <c r="C9543" s="6" t="n">
        <v>85</v>
      </c>
      <c r="D9543" s="6" t="n">
        <v>-1</v>
      </c>
      <c r="E9543" s="6" t="n">
        <v>2.02271062271062</v>
      </c>
      <c r="F9543" s="6" t="n">
        <v>0</v>
      </c>
      <c r="G9543" s="6" t="n">
        <v>0</v>
      </c>
      <c r="H9543" s="6" t="str">
        <f aca="false">IF(AND(A9543&gt;=Stimuli!$B$2,A9543&lt;=Stimuli!$C$2),Stimuli!$A$2,IF(AND(A9543&gt;=Stimuli!$B$3,A9543&lt;=Stimuli!$C$3),Stimuli!$A$3,IF(AND(A9543&gt;=Stimuli!$B$4,A9543&lt;=Stimuli!$C$4),Stimuli!$A$4,"")))</f>
        <v>02 e.l.f. - Power Grip Styling (30.03s)</v>
      </c>
      <c r="I9543" s="6" t="n">
        <f aca="false">(B9543-B9542)/((A9543-A9542)/1000)</f>
        <v>0.937728937728991</v>
      </c>
      <c r="J9543" s="6" t="n">
        <f aca="false">IF(OR(B9543&lt;Rules!$B$2,B9543&gt;Rules!$B$3,ABS(I9543)&gt;Rules!$B$4,OR(B9544&lt;Rules!$B$2,B9544&gt;Rules!$B$3,ABS(I9544)&gt;Rules!$B$4)),1,0)</f>
        <v>0</v>
      </c>
      <c r="K9543" s="6" t="str">
        <f aca="false">IF(F9543=1,COUNTIF($F$2:F9543,1),"")</f>
        <v/>
      </c>
    </row>
    <row r="9544" customFormat="false" ht="15" hidden="false" customHeight="false" outlineLevel="0" collapsed="false">
      <c r="A9544" s="6" t="n">
        <v>74917.5555</v>
      </c>
      <c r="B9544" s="6" t="n">
        <v>2.00952380952381</v>
      </c>
      <c r="C9544" s="6" t="n">
        <v>85</v>
      </c>
      <c r="D9544" s="6" t="n">
        <v>-1</v>
      </c>
      <c r="E9544" s="6" t="n">
        <v>2.02271062271062</v>
      </c>
      <c r="F9544" s="6" t="n">
        <v>0</v>
      </c>
      <c r="G9544" s="6" t="n">
        <v>0</v>
      </c>
      <c r="H9544" s="6" t="str">
        <f aca="false">IF(AND(A9544&gt;=Stimuli!$B$2,A9544&lt;=Stimuli!$C$2),Stimuli!$A$2,IF(AND(A9544&gt;=Stimuli!$B$3,A9544&lt;=Stimuli!$C$3),Stimuli!$A$3,IF(AND(A9544&gt;=Stimuli!$B$4,A9544&lt;=Stimuli!$C$4),Stimuli!$A$4,"")))</f>
        <v>02 e.l.f. - Power Grip Styling (30.03s)</v>
      </c>
      <c r="I9544" s="6" t="n">
        <f aca="false">(B9544-B9543)/((A9544-A9543)/1000)</f>
        <v>-0.937728937728991</v>
      </c>
      <c r="J9544" s="6" t="n">
        <f aca="false">IF(OR(B9544&lt;Rules!$B$2,B9544&gt;Rules!$B$3,ABS(I9544)&gt;Rules!$B$4,OR(B9545&lt;Rules!$B$2,B9545&gt;Rules!$B$3,ABS(I9545)&gt;Rules!$B$4)),1,0)</f>
        <v>0</v>
      </c>
      <c r="K9544" s="6" t="str">
        <f aca="false">IF(F9544=1,COUNTIF($F$2:F9544,1),"")</f>
        <v/>
      </c>
    </row>
    <row r="9545" customFormat="false" ht="15" hidden="false" customHeight="false" outlineLevel="0" collapsed="false">
      <c r="A9545" s="6" t="n">
        <v>74925.368</v>
      </c>
      <c r="B9545" s="6" t="n">
        <v>2.01684981684982</v>
      </c>
      <c r="C9545" s="6" t="n">
        <v>85</v>
      </c>
      <c r="D9545" s="6" t="n">
        <v>-1</v>
      </c>
      <c r="E9545" s="6" t="n">
        <v>2.02271062271062</v>
      </c>
      <c r="F9545" s="6" t="n">
        <v>0</v>
      </c>
      <c r="G9545" s="6" t="n">
        <v>0</v>
      </c>
      <c r="H9545" s="6" t="str">
        <f aca="false">IF(AND(A9545&gt;=Stimuli!$B$2,A9545&lt;=Stimuli!$C$2),Stimuli!$A$2,IF(AND(A9545&gt;=Stimuli!$B$3,A9545&lt;=Stimuli!$C$3),Stimuli!$A$3,IF(AND(A9545&gt;=Stimuli!$B$4,A9545&lt;=Stimuli!$C$4),Stimuli!$A$4,"")))</f>
        <v>02 e.l.f. - Power Grip Styling (30.03s)</v>
      </c>
      <c r="I9545" s="6" t="n">
        <f aca="false">(B9545-B9544)/((A9545-A9544)/1000)</f>
        <v>0.937728937728991</v>
      </c>
      <c r="J9545" s="6" t="n">
        <f aca="false">IF(OR(B9545&lt;Rules!$B$2,B9545&gt;Rules!$B$3,ABS(I9545)&gt;Rules!$B$4,OR(B9546&lt;Rules!$B$2,B9546&gt;Rules!$B$3,ABS(I9546)&gt;Rules!$B$4)),1,0)</f>
        <v>0</v>
      </c>
      <c r="K9545" s="6" t="str">
        <f aca="false">IF(F9545=1,COUNTIF($F$2:F9545,1),"")</f>
        <v/>
      </c>
    </row>
    <row r="9546" customFormat="false" ht="15" hidden="false" customHeight="false" outlineLevel="0" collapsed="false">
      <c r="A9546" s="6" t="n">
        <v>74933.1805</v>
      </c>
      <c r="B9546" s="6" t="n">
        <v>2.01098901098901</v>
      </c>
      <c r="C9546" s="6" t="n">
        <v>85</v>
      </c>
      <c r="D9546" s="6" t="n">
        <v>-1</v>
      </c>
      <c r="E9546" s="6" t="n">
        <v>2.02271062271062</v>
      </c>
      <c r="F9546" s="6" t="n">
        <v>0</v>
      </c>
      <c r="G9546" s="6" t="n">
        <v>0</v>
      </c>
      <c r="H9546" s="6" t="str">
        <f aca="false">IF(AND(A9546&gt;=Stimuli!$B$2,A9546&lt;=Stimuli!$C$2),Stimuli!$A$2,IF(AND(A9546&gt;=Stimuli!$B$3,A9546&lt;=Stimuli!$C$3),Stimuli!$A$3,IF(AND(A9546&gt;=Stimuli!$B$4,A9546&lt;=Stimuli!$C$4),Stimuli!$A$4,"")))</f>
        <v>02 e.l.f. - Power Grip Styling (30.03s)</v>
      </c>
      <c r="I9546" s="6" t="n">
        <f aca="false">(B9546-B9545)/((A9546-A9545)/1000)</f>
        <v>-0.750183150183148</v>
      </c>
      <c r="J9546" s="6" t="n">
        <f aca="false">IF(OR(B9546&lt;Rules!$B$2,B9546&gt;Rules!$B$3,ABS(I9546)&gt;Rules!$B$4,OR(B9547&lt;Rules!$B$2,B9547&gt;Rules!$B$3,ABS(I9547)&gt;Rules!$B$4)),1,0)</f>
        <v>0</v>
      </c>
      <c r="K9546" s="6" t="str">
        <f aca="false">IF(F9546=1,COUNTIF($F$2:F9546,1),"")</f>
        <v/>
      </c>
    </row>
    <row r="9547" customFormat="false" ht="15" hidden="false" customHeight="false" outlineLevel="0" collapsed="false">
      <c r="A9547" s="6" t="n">
        <v>74940.993</v>
      </c>
      <c r="B9547" s="6" t="n">
        <v>2.01538461538462</v>
      </c>
      <c r="C9547" s="6" t="n">
        <v>85</v>
      </c>
      <c r="D9547" s="6" t="n">
        <v>-1</v>
      </c>
      <c r="E9547" s="6" t="n">
        <v>2.02271062271062</v>
      </c>
      <c r="F9547" s="6" t="n">
        <v>0</v>
      </c>
      <c r="G9547" s="6" t="n">
        <v>0</v>
      </c>
      <c r="H9547" s="6" t="str">
        <f aca="false">IF(AND(A9547&gt;=Stimuli!$B$2,A9547&lt;=Stimuli!$C$2),Stimuli!$A$2,IF(AND(A9547&gt;=Stimuli!$B$3,A9547&lt;=Stimuli!$C$3),Stimuli!$A$3,IF(AND(A9547&gt;=Stimuli!$B$4,A9547&lt;=Stimuli!$C$4),Stimuli!$A$4,"")))</f>
        <v>02 e.l.f. - Power Grip Styling (30.03s)</v>
      </c>
      <c r="I9547" s="6" t="n">
        <f aca="false">(B9547-B9546)/((A9547-A9546)/1000)</f>
        <v>0.562637362637474</v>
      </c>
      <c r="J9547" s="6" t="n">
        <f aca="false">IF(OR(B9547&lt;Rules!$B$2,B9547&gt;Rules!$B$3,ABS(I9547)&gt;Rules!$B$4,OR(B9548&lt;Rules!$B$2,B9548&gt;Rules!$B$3,ABS(I9548)&gt;Rules!$B$4)),1,0)</f>
        <v>0</v>
      </c>
      <c r="K9547" s="6" t="str">
        <f aca="false">IF(F9547=1,COUNTIF($F$2:F9547,1),"")</f>
        <v/>
      </c>
    </row>
    <row r="9548" customFormat="false" ht="15" hidden="false" customHeight="false" outlineLevel="0" collapsed="false">
      <c r="A9548" s="6" t="n">
        <v>74948.8055</v>
      </c>
      <c r="B9548" s="6" t="n">
        <v>2.01245421245421</v>
      </c>
      <c r="C9548" s="6" t="n">
        <v>85</v>
      </c>
      <c r="D9548" s="6" t="n">
        <v>-1</v>
      </c>
      <c r="E9548" s="6" t="n">
        <v>2.02271062271062</v>
      </c>
      <c r="F9548" s="6" t="n">
        <v>0</v>
      </c>
      <c r="G9548" s="6" t="n">
        <v>0</v>
      </c>
      <c r="H9548" s="6" t="str">
        <f aca="false">IF(AND(A9548&gt;=Stimuli!$B$2,A9548&lt;=Stimuli!$C$2),Stimuli!$A$2,IF(AND(A9548&gt;=Stimuli!$B$3,A9548&lt;=Stimuli!$C$3),Stimuli!$A$3,IF(AND(A9548&gt;=Stimuli!$B$4,A9548&lt;=Stimuli!$C$4),Stimuli!$A$4,"")))</f>
        <v>02 e.l.f. - Power Grip Styling (30.03s)</v>
      </c>
      <c r="I9548" s="6" t="n">
        <f aca="false">(B9548-B9547)/((A9548-A9547)/1000)</f>
        <v>-0.375091575091744</v>
      </c>
      <c r="J9548" s="6" t="n">
        <f aca="false">IF(OR(B9548&lt;Rules!$B$2,B9548&gt;Rules!$B$3,ABS(I9548)&gt;Rules!$B$4,OR(B9549&lt;Rules!$B$2,B9549&gt;Rules!$B$3,ABS(I9549)&gt;Rules!$B$4)),1,0)</f>
        <v>0</v>
      </c>
      <c r="K9548" s="6" t="str">
        <f aca="false">IF(F9548=1,COUNTIF($F$2:F9548,1),"")</f>
        <v/>
      </c>
    </row>
    <row r="9549" customFormat="false" ht="15" hidden="false" customHeight="false" outlineLevel="0" collapsed="false">
      <c r="A9549" s="6" t="n">
        <v>74956.618</v>
      </c>
      <c r="B9549" s="6" t="n">
        <v>2.01391941391941</v>
      </c>
      <c r="C9549" s="6" t="n">
        <v>85</v>
      </c>
      <c r="D9549" s="6" t="n">
        <v>-1</v>
      </c>
      <c r="E9549" s="6" t="n">
        <v>2.02271062271062</v>
      </c>
      <c r="F9549" s="6" t="n">
        <v>0</v>
      </c>
      <c r="G9549" s="6" t="n">
        <v>0</v>
      </c>
      <c r="H9549" s="6" t="str">
        <f aca="false">IF(AND(A9549&gt;=Stimuli!$B$2,A9549&lt;=Stimuli!$C$2),Stimuli!$A$2,IF(AND(A9549&gt;=Stimuli!$B$3,A9549&lt;=Stimuli!$C$3),Stimuli!$A$3,IF(AND(A9549&gt;=Stimuli!$B$4,A9549&lt;=Stimuli!$C$4),Stimuli!$A$4,"")))</f>
        <v>02 e.l.f. - Power Grip Styling (30.03s)</v>
      </c>
      <c r="I9549" s="6" t="n">
        <f aca="false">(B9549-B9548)/((A9549-A9548)/1000)</f>
        <v>0.18754578754573</v>
      </c>
      <c r="J9549" s="6" t="n">
        <f aca="false">IF(OR(B9549&lt;Rules!$B$2,B9549&gt;Rules!$B$3,ABS(I9549)&gt;Rules!$B$4,OR(B9550&lt;Rules!$B$2,B9550&gt;Rules!$B$3,ABS(I9550)&gt;Rules!$B$4)),1,0)</f>
        <v>0</v>
      </c>
      <c r="K9549" s="6" t="str">
        <f aca="false">IF(F9549=1,COUNTIF($F$2:F9549,1),"")</f>
        <v/>
      </c>
    </row>
    <row r="9550" customFormat="false" ht="15" hidden="false" customHeight="false" outlineLevel="0" collapsed="false">
      <c r="A9550" s="6" t="n">
        <v>74964.4305</v>
      </c>
      <c r="B9550" s="6" t="n">
        <v>2.01391941391941</v>
      </c>
      <c r="C9550" s="6" t="n">
        <v>85</v>
      </c>
      <c r="D9550" s="6" t="n">
        <v>-1</v>
      </c>
      <c r="E9550" s="6" t="n">
        <v>2.02271062271062</v>
      </c>
      <c r="F9550" s="6" t="n">
        <v>0</v>
      </c>
      <c r="G9550" s="6" t="n">
        <v>0</v>
      </c>
      <c r="H9550" s="6" t="str">
        <f aca="false">IF(AND(A9550&gt;=Stimuli!$B$2,A9550&lt;=Stimuli!$C$2),Stimuli!$A$2,IF(AND(A9550&gt;=Stimuli!$B$3,A9550&lt;=Stimuli!$C$3),Stimuli!$A$3,IF(AND(A9550&gt;=Stimuli!$B$4,A9550&lt;=Stimuli!$C$4),Stimuli!$A$4,"")))</f>
        <v>02 e.l.f. - Power Grip Styling (30.03s)</v>
      </c>
      <c r="I9550" s="6" t="n">
        <f aca="false">(B9550-B9549)/((A9550-A9549)/1000)</f>
        <v>0</v>
      </c>
      <c r="J9550" s="6" t="n">
        <f aca="false">IF(OR(B9550&lt;Rules!$B$2,B9550&gt;Rules!$B$3,ABS(I9550)&gt;Rules!$B$4,OR(B9551&lt;Rules!$B$2,B9551&gt;Rules!$B$3,ABS(I9551)&gt;Rules!$B$4)),1,0)</f>
        <v>0</v>
      </c>
      <c r="K9550" s="6" t="str">
        <f aca="false">IF(F9550=1,COUNTIF($F$2:F9550,1),"")</f>
        <v/>
      </c>
    </row>
    <row r="9551" customFormat="false" ht="15" hidden="false" customHeight="false" outlineLevel="0" collapsed="false">
      <c r="A9551" s="6" t="n">
        <v>74972.243</v>
      </c>
      <c r="B9551" s="6" t="n">
        <v>2.01245421245421</v>
      </c>
      <c r="C9551" s="6" t="n">
        <v>85</v>
      </c>
      <c r="D9551" s="6" t="n">
        <v>-1</v>
      </c>
      <c r="E9551" s="6" t="n">
        <v>2.02197802197802</v>
      </c>
      <c r="F9551" s="6" t="n">
        <v>0</v>
      </c>
      <c r="G9551" s="6" t="n">
        <v>0</v>
      </c>
      <c r="H9551" s="6" t="str">
        <f aca="false">IF(AND(A9551&gt;=Stimuli!$B$2,A9551&lt;=Stimuli!$C$2),Stimuli!$A$2,IF(AND(A9551&gt;=Stimuli!$B$3,A9551&lt;=Stimuli!$C$3),Stimuli!$A$3,IF(AND(A9551&gt;=Stimuli!$B$4,A9551&lt;=Stimuli!$C$4),Stimuli!$A$4,"")))</f>
        <v>02 e.l.f. - Power Grip Styling (30.03s)</v>
      </c>
      <c r="I9551" s="6" t="n">
        <f aca="false">(B9551-B9550)/((A9551-A9550)/1000)</f>
        <v>-0.18754578754573</v>
      </c>
      <c r="J9551" s="6" t="n">
        <f aca="false">IF(OR(B9551&lt;Rules!$B$2,B9551&gt;Rules!$B$3,ABS(I9551)&gt;Rules!$B$4,OR(B9552&lt;Rules!$B$2,B9552&gt;Rules!$B$3,ABS(I9552)&gt;Rules!$B$4)),1,0)</f>
        <v>0</v>
      </c>
      <c r="K9551" s="6" t="str">
        <f aca="false">IF(F9551=1,COUNTIF($F$2:F9551,1),"")</f>
        <v/>
      </c>
    </row>
    <row r="9552" customFormat="false" ht="15" hidden="false" customHeight="false" outlineLevel="0" collapsed="false">
      <c r="A9552" s="6" t="n">
        <v>74980.0555</v>
      </c>
      <c r="B9552" s="6" t="n">
        <v>2.01538461538462</v>
      </c>
      <c r="C9552" s="6" t="n">
        <v>85</v>
      </c>
      <c r="D9552" s="6" t="n">
        <v>-1</v>
      </c>
      <c r="E9552" s="6" t="n">
        <v>2.02124542124542</v>
      </c>
      <c r="F9552" s="6" t="n">
        <v>0</v>
      </c>
      <c r="G9552" s="6" t="n">
        <v>0</v>
      </c>
      <c r="H9552" s="6" t="str">
        <f aca="false">IF(AND(A9552&gt;=Stimuli!$B$2,A9552&lt;=Stimuli!$C$2),Stimuli!$A$2,IF(AND(A9552&gt;=Stimuli!$B$3,A9552&lt;=Stimuli!$C$3),Stimuli!$A$3,IF(AND(A9552&gt;=Stimuli!$B$4,A9552&lt;=Stimuli!$C$4),Stimuli!$A$4,"")))</f>
        <v>02 e.l.f. - Power Grip Styling (30.03s)</v>
      </c>
      <c r="I9552" s="6" t="n">
        <f aca="false">(B9552-B9551)/((A9552-A9551)/1000)</f>
        <v>0.375091575091744</v>
      </c>
      <c r="J9552" s="6" t="n">
        <f aca="false">IF(OR(B9552&lt;Rules!$B$2,B9552&gt;Rules!$B$3,ABS(I9552)&gt;Rules!$B$4,OR(B9553&lt;Rules!$B$2,B9553&gt;Rules!$B$3,ABS(I9553)&gt;Rules!$B$4)),1,0)</f>
        <v>0</v>
      </c>
      <c r="K9552" s="6" t="str">
        <f aca="false">IF(F9552=1,COUNTIF($F$2:F9552,1),"")</f>
        <v/>
      </c>
    </row>
    <row r="9553" customFormat="false" ht="15" hidden="false" customHeight="false" outlineLevel="0" collapsed="false">
      <c r="A9553" s="6" t="n">
        <v>74987.868</v>
      </c>
      <c r="B9553" s="6" t="n">
        <v>2.01245421245421</v>
      </c>
      <c r="C9553" s="6" t="n">
        <v>85</v>
      </c>
      <c r="D9553" s="6" t="n">
        <v>-1</v>
      </c>
      <c r="E9553" s="6" t="n">
        <v>2.02124542124542</v>
      </c>
      <c r="F9553" s="6" t="n">
        <v>0</v>
      </c>
      <c r="G9553" s="6" t="n">
        <v>0</v>
      </c>
      <c r="H9553" s="6" t="str">
        <f aca="false">IF(AND(A9553&gt;=Stimuli!$B$2,A9553&lt;=Stimuli!$C$2),Stimuli!$A$2,IF(AND(A9553&gt;=Stimuli!$B$3,A9553&lt;=Stimuli!$C$3),Stimuli!$A$3,IF(AND(A9553&gt;=Stimuli!$B$4,A9553&lt;=Stimuli!$C$4),Stimuli!$A$4,"")))</f>
        <v>02 e.l.f. - Power Grip Styling (30.03s)</v>
      </c>
      <c r="I9553" s="6" t="n">
        <f aca="false">(B9553-B9552)/((A9553-A9552)/1000)</f>
        <v>-0.375091575091744</v>
      </c>
      <c r="J9553" s="6" t="n">
        <f aca="false">IF(OR(B9553&lt;Rules!$B$2,B9553&gt;Rules!$B$3,ABS(I9553)&gt;Rules!$B$4,OR(B9554&lt;Rules!$B$2,B9554&gt;Rules!$B$3,ABS(I9554)&gt;Rules!$B$4)),1,0)</f>
        <v>0</v>
      </c>
      <c r="K9553" s="6" t="str">
        <f aca="false">IF(F9553=1,COUNTIF($F$2:F9553,1),"")</f>
        <v/>
      </c>
    </row>
    <row r="9554" customFormat="false" ht="15" hidden="false" customHeight="false" outlineLevel="0" collapsed="false">
      <c r="A9554" s="6" t="n">
        <v>74995.6805</v>
      </c>
      <c r="B9554" s="6" t="n">
        <v>2.01684981684982</v>
      </c>
      <c r="C9554" s="6" t="n">
        <v>85</v>
      </c>
      <c r="D9554" s="6" t="n">
        <v>-1</v>
      </c>
      <c r="E9554" s="6" t="n">
        <v>2.02124542124542</v>
      </c>
      <c r="F9554" s="6" t="n">
        <v>0</v>
      </c>
      <c r="G9554" s="6" t="n">
        <v>0</v>
      </c>
      <c r="H9554" s="6" t="str">
        <f aca="false">IF(AND(A9554&gt;=Stimuli!$B$2,A9554&lt;=Stimuli!$C$2),Stimuli!$A$2,IF(AND(A9554&gt;=Stimuli!$B$3,A9554&lt;=Stimuli!$C$3),Stimuli!$A$3,IF(AND(A9554&gt;=Stimuli!$B$4,A9554&lt;=Stimuli!$C$4),Stimuli!$A$4,"")))</f>
        <v>02 e.l.f. - Power Grip Styling (30.03s)</v>
      </c>
      <c r="I9554" s="6" t="n">
        <f aca="false">(B9554-B9553)/((A9554-A9553)/1000)</f>
        <v>0.562637362637418</v>
      </c>
      <c r="J9554" s="6" t="n">
        <f aca="false">IF(OR(B9554&lt;Rules!$B$2,B9554&gt;Rules!$B$3,ABS(I9554)&gt;Rules!$B$4,OR(B9555&lt;Rules!$B$2,B9555&gt;Rules!$B$3,ABS(I9555)&gt;Rules!$B$4)),1,0)</f>
        <v>0</v>
      </c>
      <c r="K9554" s="6" t="str">
        <f aca="false">IF(F9554=1,COUNTIF($F$2:F9554,1),"")</f>
        <v/>
      </c>
    </row>
    <row r="9555" customFormat="false" ht="15" hidden="false" customHeight="false" outlineLevel="0" collapsed="false">
      <c r="A9555" s="6" t="n">
        <v>75003.493</v>
      </c>
      <c r="B9555" s="6" t="n">
        <v>2.01098901098901</v>
      </c>
      <c r="C9555" s="6" t="n">
        <v>85</v>
      </c>
      <c r="D9555" s="6" t="n">
        <v>-1</v>
      </c>
      <c r="E9555" s="6" t="n">
        <v>2.02124542124542</v>
      </c>
      <c r="F9555" s="6" t="n">
        <v>0</v>
      </c>
      <c r="G9555" s="6" t="n">
        <v>0</v>
      </c>
      <c r="H9555" s="6" t="str">
        <f aca="false">IF(AND(A9555&gt;=Stimuli!$B$2,A9555&lt;=Stimuli!$C$2),Stimuli!$A$2,IF(AND(A9555&gt;=Stimuli!$B$3,A9555&lt;=Stimuli!$C$3),Stimuli!$A$3,IF(AND(A9555&gt;=Stimuli!$B$4,A9555&lt;=Stimuli!$C$4),Stimuli!$A$4,"")))</f>
        <v>02 e.l.f. - Power Grip Styling (30.03s)</v>
      </c>
      <c r="I9555" s="6" t="n">
        <f aca="false">(B9555-B9554)/((A9555-A9554)/1000)</f>
        <v>-0.750183150183148</v>
      </c>
      <c r="J9555" s="6" t="n">
        <f aca="false">IF(OR(B9555&lt;Rules!$B$2,B9555&gt;Rules!$B$3,ABS(I9555)&gt;Rules!$B$4,OR(B9556&lt;Rules!$B$2,B9556&gt;Rules!$B$3,ABS(I9556)&gt;Rules!$B$4)),1,0)</f>
        <v>0</v>
      </c>
      <c r="K9555" s="6" t="str">
        <f aca="false">IF(F9555=1,COUNTIF($F$2:F9555,1),"")</f>
        <v/>
      </c>
    </row>
    <row r="9556" customFormat="false" ht="15" hidden="false" customHeight="false" outlineLevel="0" collapsed="false">
      <c r="A9556" s="6" t="n">
        <v>75011.3055</v>
      </c>
      <c r="B9556" s="6" t="n">
        <v>2.01831501831502</v>
      </c>
      <c r="C9556" s="6" t="n">
        <v>85</v>
      </c>
      <c r="D9556" s="6" t="n">
        <v>-1</v>
      </c>
      <c r="E9556" s="6" t="n">
        <v>2.02124542124542</v>
      </c>
      <c r="F9556" s="6" t="n">
        <v>0</v>
      </c>
      <c r="G9556" s="6" t="n">
        <v>0</v>
      </c>
      <c r="H9556" s="6" t="str">
        <f aca="false">IF(AND(A9556&gt;=Stimuli!$B$2,A9556&lt;=Stimuli!$C$2),Stimuli!$A$2,IF(AND(A9556&gt;=Stimuli!$B$3,A9556&lt;=Stimuli!$C$3),Stimuli!$A$3,IF(AND(A9556&gt;=Stimuli!$B$4,A9556&lt;=Stimuli!$C$4),Stimuli!$A$4,"")))</f>
        <v>02 e.l.f. - Power Grip Styling (30.03s)</v>
      </c>
      <c r="I9556" s="6" t="n">
        <f aca="false">(B9556-B9555)/((A9556-A9555)/1000)</f>
        <v>0.937728937728878</v>
      </c>
      <c r="J9556" s="6" t="n">
        <f aca="false">IF(OR(B9556&lt;Rules!$B$2,B9556&gt;Rules!$B$3,ABS(I9556)&gt;Rules!$B$4,OR(B9557&lt;Rules!$B$2,B9557&gt;Rules!$B$3,ABS(I9557)&gt;Rules!$B$4)),1,0)</f>
        <v>0</v>
      </c>
      <c r="K9556" s="6" t="str">
        <f aca="false">IF(F9556=1,COUNTIF($F$2:F9556,1),"")</f>
        <v/>
      </c>
    </row>
    <row r="9557" customFormat="false" ht="15" hidden="false" customHeight="false" outlineLevel="0" collapsed="false">
      <c r="A9557" s="6" t="n">
        <v>75019.118</v>
      </c>
      <c r="B9557" s="6" t="n">
        <v>2.01098901098901</v>
      </c>
      <c r="C9557" s="6" t="n">
        <v>85</v>
      </c>
      <c r="D9557" s="6" t="n">
        <v>-1</v>
      </c>
      <c r="E9557" s="6" t="n">
        <v>2.02124542124542</v>
      </c>
      <c r="F9557" s="6" t="n">
        <v>0</v>
      </c>
      <c r="G9557" s="6" t="n">
        <v>0</v>
      </c>
      <c r="H9557" s="6" t="str">
        <f aca="false">IF(AND(A9557&gt;=Stimuli!$B$2,A9557&lt;=Stimuli!$C$2),Stimuli!$A$2,IF(AND(A9557&gt;=Stimuli!$B$3,A9557&lt;=Stimuli!$C$3),Stimuli!$A$3,IF(AND(A9557&gt;=Stimuli!$B$4,A9557&lt;=Stimuli!$C$4),Stimuli!$A$4,"")))</f>
        <v>02 e.l.f. - Power Grip Styling (30.03s)</v>
      </c>
      <c r="I9557" s="6" t="n">
        <f aca="false">(B9557-B9556)/((A9557-A9556)/1000)</f>
        <v>-0.937728937728878</v>
      </c>
      <c r="J9557" s="6" t="n">
        <f aca="false">IF(OR(B9557&lt;Rules!$B$2,B9557&gt;Rules!$B$3,ABS(I9557)&gt;Rules!$B$4,OR(B9558&lt;Rules!$B$2,B9558&gt;Rules!$B$3,ABS(I9558)&gt;Rules!$B$4)),1,0)</f>
        <v>0</v>
      </c>
      <c r="K9557" s="6" t="str">
        <f aca="false">IF(F9557=1,COUNTIF($F$2:F9557,1),"")</f>
        <v/>
      </c>
    </row>
    <row r="9558" customFormat="false" ht="15" hidden="false" customHeight="false" outlineLevel="0" collapsed="false">
      <c r="A9558" s="6" t="n">
        <v>75026.9305</v>
      </c>
      <c r="B9558" s="6" t="n">
        <v>2.01978021978022</v>
      </c>
      <c r="C9558" s="6" t="n">
        <v>85</v>
      </c>
      <c r="D9558" s="6" t="n">
        <v>-1</v>
      </c>
      <c r="E9558" s="6" t="n">
        <v>2.02124542124542</v>
      </c>
      <c r="F9558" s="6" t="n">
        <v>0</v>
      </c>
      <c r="G9558" s="6" t="n">
        <v>0</v>
      </c>
      <c r="H9558" s="6" t="str">
        <f aca="false">IF(AND(A9558&gt;=Stimuli!$B$2,A9558&lt;=Stimuli!$C$2),Stimuli!$A$2,IF(AND(A9558&gt;=Stimuli!$B$3,A9558&lt;=Stimuli!$C$3),Stimuli!$A$3,IF(AND(A9558&gt;=Stimuli!$B$4,A9558&lt;=Stimuli!$C$4),Stimuli!$A$4,"")))</f>
        <v>02 e.l.f. - Power Grip Styling (30.03s)</v>
      </c>
      <c r="I9558" s="6" t="n">
        <f aca="false">(B9558-B9557)/((A9558-A9557)/1000)</f>
        <v>1.12527472527478</v>
      </c>
      <c r="J9558" s="6" t="n">
        <f aca="false">IF(OR(B9558&lt;Rules!$B$2,B9558&gt;Rules!$B$3,ABS(I9558)&gt;Rules!$B$4,OR(B9559&lt;Rules!$B$2,B9559&gt;Rules!$B$3,ABS(I9559)&gt;Rules!$B$4)),1,0)</f>
        <v>0</v>
      </c>
      <c r="K9558" s="6" t="str">
        <f aca="false">IF(F9558=1,COUNTIF($F$2:F9558,1),"")</f>
        <v/>
      </c>
    </row>
    <row r="9559" customFormat="false" ht="15" hidden="false" customHeight="false" outlineLevel="0" collapsed="false">
      <c r="A9559" s="6" t="n">
        <v>75034.743</v>
      </c>
      <c r="B9559" s="6" t="n">
        <v>2.01245421245421</v>
      </c>
      <c r="C9559" s="6" t="n">
        <v>85</v>
      </c>
      <c r="D9559" s="6" t="n">
        <v>-1</v>
      </c>
      <c r="E9559" s="6" t="n">
        <v>2.02124542124542</v>
      </c>
      <c r="F9559" s="6" t="n">
        <v>0</v>
      </c>
      <c r="G9559" s="6" t="n">
        <v>0</v>
      </c>
      <c r="H9559" s="6" t="str">
        <f aca="false">IF(AND(A9559&gt;=Stimuli!$B$2,A9559&lt;=Stimuli!$C$2),Stimuli!$A$2,IF(AND(A9559&gt;=Stimuli!$B$3,A9559&lt;=Stimuli!$C$3),Stimuli!$A$3,IF(AND(A9559&gt;=Stimuli!$B$4,A9559&lt;=Stimuli!$C$4),Stimuli!$A$4,"")))</f>
        <v>02 e.l.f. - Power Grip Styling (30.03s)</v>
      </c>
      <c r="I9559" s="6" t="n">
        <f aca="false">(B9559-B9558)/((A9559-A9558)/1000)</f>
        <v>-0.937728937729048</v>
      </c>
      <c r="J9559" s="6" t="n">
        <f aca="false">IF(OR(B9559&lt;Rules!$B$2,B9559&gt;Rules!$B$3,ABS(I9559)&gt;Rules!$B$4,OR(B9560&lt;Rules!$B$2,B9560&gt;Rules!$B$3,ABS(I9560)&gt;Rules!$B$4)),1,0)</f>
        <v>0</v>
      </c>
      <c r="K9559" s="6" t="str">
        <f aca="false">IF(F9559=1,COUNTIF($F$2:F9559,1),"")</f>
        <v/>
      </c>
    </row>
    <row r="9560" customFormat="false" ht="15" hidden="false" customHeight="false" outlineLevel="0" collapsed="false">
      <c r="A9560" s="6" t="n">
        <v>75042.5555</v>
      </c>
      <c r="B9560" s="6" t="n">
        <v>2.01978021978022</v>
      </c>
      <c r="C9560" s="6" t="n">
        <v>85</v>
      </c>
      <c r="D9560" s="6" t="n">
        <v>-1</v>
      </c>
      <c r="E9560" s="6" t="n">
        <v>2.02124542124542</v>
      </c>
      <c r="F9560" s="6" t="n">
        <v>0</v>
      </c>
      <c r="G9560" s="6" t="n">
        <v>0</v>
      </c>
      <c r="H9560" s="6" t="str">
        <f aca="false">IF(AND(A9560&gt;=Stimuli!$B$2,A9560&lt;=Stimuli!$C$2),Stimuli!$A$2,IF(AND(A9560&gt;=Stimuli!$B$3,A9560&lt;=Stimuli!$C$3),Stimuli!$A$3,IF(AND(A9560&gt;=Stimuli!$B$4,A9560&lt;=Stimuli!$C$4),Stimuli!$A$4,"")))</f>
        <v>02 e.l.f. - Power Grip Styling (30.03s)</v>
      </c>
      <c r="I9560" s="6" t="n">
        <f aca="false">(B9560-B9559)/((A9560-A9559)/1000)</f>
        <v>0.937728937729048</v>
      </c>
      <c r="J9560" s="6" t="n">
        <f aca="false">IF(OR(B9560&lt;Rules!$B$2,B9560&gt;Rules!$B$3,ABS(I9560)&gt;Rules!$B$4,OR(B9561&lt;Rules!$B$2,B9561&gt;Rules!$B$3,ABS(I9561)&gt;Rules!$B$4)),1,0)</f>
        <v>0</v>
      </c>
      <c r="K9560" s="6" t="str">
        <f aca="false">IF(F9560=1,COUNTIF($F$2:F9560,1),"")</f>
        <v/>
      </c>
    </row>
    <row r="9561" customFormat="false" ht="15" hidden="false" customHeight="false" outlineLevel="0" collapsed="false">
      <c r="A9561" s="6" t="n">
        <v>75050.368</v>
      </c>
      <c r="B9561" s="6" t="n">
        <v>2.01245421245421</v>
      </c>
      <c r="C9561" s="6" t="n">
        <v>85</v>
      </c>
      <c r="D9561" s="6" t="n">
        <v>-1</v>
      </c>
      <c r="E9561" s="6" t="n">
        <v>2.02124542124542</v>
      </c>
      <c r="F9561" s="6" t="n">
        <v>0</v>
      </c>
      <c r="G9561" s="6" t="n">
        <v>0</v>
      </c>
      <c r="H9561" s="6" t="str">
        <f aca="false">IF(AND(A9561&gt;=Stimuli!$B$2,A9561&lt;=Stimuli!$C$2),Stimuli!$A$2,IF(AND(A9561&gt;=Stimuli!$B$3,A9561&lt;=Stimuli!$C$3),Stimuli!$A$3,IF(AND(A9561&gt;=Stimuli!$B$4,A9561&lt;=Stimuli!$C$4),Stimuli!$A$4,"")))</f>
        <v>02 e.l.f. - Power Grip Styling (30.03s)</v>
      </c>
      <c r="I9561" s="6" t="n">
        <f aca="false">(B9561-B9560)/((A9561-A9560)/1000)</f>
        <v>-0.937728937729048</v>
      </c>
      <c r="J9561" s="6" t="n">
        <f aca="false">IF(OR(B9561&lt;Rules!$B$2,B9561&gt;Rules!$B$3,ABS(I9561)&gt;Rules!$B$4,OR(B9562&lt;Rules!$B$2,B9562&gt;Rules!$B$3,ABS(I9562)&gt;Rules!$B$4)),1,0)</f>
        <v>0</v>
      </c>
      <c r="K9561" s="6" t="str">
        <f aca="false">IF(F9561=1,COUNTIF($F$2:F9561,1),"")</f>
        <v/>
      </c>
    </row>
    <row r="9562" customFormat="false" ht="15" hidden="false" customHeight="false" outlineLevel="0" collapsed="false">
      <c r="A9562" s="6" t="n">
        <v>75058.1805</v>
      </c>
      <c r="B9562" s="6" t="n">
        <v>2.01831501831502</v>
      </c>
      <c r="C9562" s="6" t="n">
        <v>85</v>
      </c>
      <c r="D9562" s="6" t="n">
        <v>-1</v>
      </c>
      <c r="E9562" s="6" t="n">
        <v>2.02124542124542</v>
      </c>
      <c r="F9562" s="6" t="n">
        <v>0</v>
      </c>
      <c r="G9562" s="6" t="n">
        <v>0</v>
      </c>
      <c r="H9562" s="6" t="str">
        <f aca="false">IF(AND(A9562&gt;=Stimuli!$B$2,A9562&lt;=Stimuli!$C$2),Stimuli!$A$2,IF(AND(A9562&gt;=Stimuli!$B$3,A9562&lt;=Stimuli!$C$3),Stimuli!$A$3,IF(AND(A9562&gt;=Stimuli!$B$4,A9562&lt;=Stimuli!$C$4),Stimuli!$A$4,"")))</f>
        <v>02 e.l.f. - Power Grip Styling (30.03s)</v>
      </c>
      <c r="I9562" s="6" t="n">
        <f aca="false">(B9562-B9561)/((A9562-A9561)/1000)</f>
        <v>0.750183150183148</v>
      </c>
      <c r="J9562" s="6" t="n">
        <f aca="false">IF(OR(B9562&lt;Rules!$B$2,B9562&gt;Rules!$B$3,ABS(I9562)&gt;Rules!$B$4,OR(B9563&lt;Rules!$B$2,B9563&gt;Rules!$B$3,ABS(I9563)&gt;Rules!$B$4)),1,0)</f>
        <v>0</v>
      </c>
      <c r="K9562" s="6" t="str">
        <f aca="false">IF(F9562=1,COUNTIF($F$2:F9562,1),"")</f>
        <v/>
      </c>
    </row>
    <row r="9563" customFormat="false" ht="15" hidden="false" customHeight="false" outlineLevel="0" collapsed="false">
      <c r="A9563" s="6" t="n">
        <v>75065.993</v>
      </c>
      <c r="B9563" s="6" t="n">
        <v>2.01391941391941</v>
      </c>
      <c r="C9563" s="6" t="n">
        <v>85</v>
      </c>
      <c r="D9563" s="6" t="n">
        <v>-1</v>
      </c>
      <c r="E9563" s="6" t="n">
        <v>2.02124542124542</v>
      </c>
      <c r="F9563" s="6" t="n">
        <v>0</v>
      </c>
      <c r="G9563" s="6" t="n">
        <v>0</v>
      </c>
      <c r="H9563" s="6" t="str">
        <f aca="false">IF(AND(A9563&gt;=Stimuli!$B$2,A9563&lt;=Stimuli!$C$2),Stimuli!$A$2,IF(AND(A9563&gt;=Stimuli!$B$3,A9563&lt;=Stimuli!$C$3),Stimuli!$A$3,IF(AND(A9563&gt;=Stimuli!$B$4,A9563&lt;=Stimuli!$C$4),Stimuli!$A$4,"")))</f>
        <v>02 e.l.f. - Power Grip Styling (30.03s)</v>
      </c>
      <c r="I9563" s="6" t="n">
        <f aca="false">(B9563-B9562)/((A9563-A9562)/1000)</f>
        <v>-0.562637362637418</v>
      </c>
      <c r="J9563" s="6" t="n">
        <f aca="false">IF(OR(B9563&lt;Rules!$B$2,B9563&gt;Rules!$B$3,ABS(I9563)&gt;Rules!$B$4,OR(B9564&lt;Rules!$B$2,B9564&gt;Rules!$B$3,ABS(I9564)&gt;Rules!$B$4)),1,0)</f>
        <v>0</v>
      </c>
      <c r="K9563" s="6" t="str">
        <f aca="false">IF(F9563=1,COUNTIF($F$2:F9563,1),"")</f>
        <v/>
      </c>
    </row>
    <row r="9564" customFormat="false" ht="15" hidden="false" customHeight="false" outlineLevel="0" collapsed="false">
      <c r="A9564" s="6" t="n">
        <v>75073.8055</v>
      </c>
      <c r="B9564" s="6" t="n">
        <v>2.01831501831502</v>
      </c>
      <c r="C9564" s="6" t="n">
        <v>85</v>
      </c>
      <c r="D9564" s="6" t="n">
        <v>-1</v>
      </c>
      <c r="E9564" s="6" t="n">
        <v>2.02124542124542</v>
      </c>
      <c r="F9564" s="6" t="n">
        <v>0</v>
      </c>
      <c r="G9564" s="6" t="n">
        <v>0</v>
      </c>
      <c r="H9564" s="6" t="str">
        <f aca="false">IF(AND(A9564&gt;=Stimuli!$B$2,A9564&lt;=Stimuli!$C$2),Stimuli!$A$2,IF(AND(A9564&gt;=Stimuli!$B$3,A9564&lt;=Stimuli!$C$3),Stimuli!$A$3,IF(AND(A9564&gt;=Stimuli!$B$4,A9564&lt;=Stimuli!$C$4),Stimuli!$A$4,"")))</f>
        <v>02 e.l.f. - Power Grip Styling (30.03s)</v>
      </c>
      <c r="I9564" s="6" t="n">
        <f aca="false">(B9564-B9563)/((A9564-A9563)/1000)</f>
        <v>0.562637362637418</v>
      </c>
      <c r="J9564" s="6" t="n">
        <f aca="false">IF(OR(B9564&lt;Rules!$B$2,B9564&gt;Rules!$B$3,ABS(I9564)&gt;Rules!$B$4,OR(B9565&lt;Rules!$B$2,B9565&gt;Rules!$B$3,ABS(I9565)&gt;Rules!$B$4)),1,0)</f>
        <v>0</v>
      </c>
      <c r="K9564" s="6" t="str">
        <f aca="false">IF(F9564=1,COUNTIF($F$2:F9564,1),"")</f>
        <v/>
      </c>
    </row>
    <row r="9565" customFormat="false" ht="15" hidden="false" customHeight="false" outlineLevel="0" collapsed="false">
      <c r="A9565" s="6" t="n">
        <v>75081.618</v>
      </c>
      <c r="B9565" s="6" t="n">
        <v>2.01538461538462</v>
      </c>
      <c r="C9565" s="6" t="n">
        <v>85</v>
      </c>
      <c r="D9565" s="6" t="n">
        <v>-1</v>
      </c>
      <c r="E9565" s="6" t="n">
        <v>2.02124542124542</v>
      </c>
      <c r="F9565" s="6" t="n">
        <v>0</v>
      </c>
      <c r="G9565" s="6" t="n">
        <v>0</v>
      </c>
      <c r="H9565" s="6" t="str">
        <f aca="false">IF(AND(A9565&gt;=Stimuli!$B$2,A9565&lt;=Stimuli!$C$2),Stimuli!$A$2,IF(AND(A9565&gt;=Stimuli!$B$3,A9565&lt;=Stimuli!$C$3),Stimuli!$A$3,IF(AND(A9565&gt;=Stimuli!$B$4,A9565&lt;=Stimuli!$C$4),Stimuli!$A$4,"")))</f>
        <v>02 e.l.f. - Power Grip Styling (30.03s)</v>
      </c>
      <c r="I9565" s="6" t="n">
        <f aca="false">(B9565-B9564)/((A9565-A9564)/1000)</f>
        <v>-0.375091575091403</v>
      </c>
      <c r="J9565" s="6" t="n">
        <f aca="false">IF(OR(B9565&lt;Rules!$B$2,B9565&gt;Rules!$B$3,ABS(I9565)&gt;Rules!$B$4,OR(B9566&lt;Rules!$B$2,B9566&gt;Rules!$B$3,ABS(I9566)&gt;Rules!$B$4)),1,0)</f>
        <v>0</v>
      </c>
      <c r="K9565" s="6" t="str">
        <f aca="false">IF(F9565=1,COUNTIF($F$2:F9565,1),"")</f>
        <v/>
      </c>
    </row>
    <row r="9566" customFormat="false" ht="15" hidden="false" customHeight="false" outlineLevel="0" collapsed="false">
      <c r="A9566" s="6" t="n">
        <v>75089.4305</v>
      </c>
      <c r="B9566" s="6" t="n">
        <v>2.01684981684982</v>
      </c>
      <c r="C9566" s="6" t="n">
        <v>85</v>
      </c>
      <c r="D9566" s="6" t="n">
        <v>-1</v>
      </c>
      <c r="E9566" s="6" t="n">
        <v>2.02124542124542</v>
      </c>
      <c r="F9566" s="6" t="n">
        <v>0</v>
      </c>
      <c r="G9566" s="6" t="n">
        <v>0</v>
      </c>
      <c r="H9566" s="6" t="str">
        <f aca="false">IF(AND(A9566&gt;=Stimuli!$B$2,A9566&lt;=Stimuli!$C$2),Stimuli!$A$2,IF(AND(A9566&gt;=Stimuli!$B$3,A9566&lt;=Stimuli!$C$3),Stimuli!$A$3,IF(AND(A9566&gt;=Stimuli!$B$4,A9566&lt;=Stimuli!$C$4),Stimuli!$A$4,"")))</f>
        <v>02 e.l.f. - Power Grip Styling (30.03s)</v>
      </c>
      <c r="I9566" s="6" t="n">
        <f aca="false">(B9566-B9565)/((A9566-A9565)/1000)</f>
        <v>0.187545787545673</v>
      </c>
      <c r="J9566" s="6" t="n">
        <f aca="false">IF(OR(B9566&lt;Rules!$B$2,B9566&gt;Rules!$B$3,ABS(I9566)&gt;Rules!$B$4,OR(B9567&lt;Rules!$B$2,B9567&gt;Rules!$B$3,ABS(I9567)&gt;Rules!$B$4)),1,0)</f>
        <v>0</v>
      </c>
      <c r="K9566" s="6" t="str">
        <f aca="false">IF(F9566=1,COUNTIF($F$2:F9566,1),"")</f>
        <v/>
      </c>
    </row>
    <row r="9567" customFormat="false" ht="15" hidden="false" customHeight="false" outlineLevel="0" collapsed="false">
      <c r="A9567" s="6" t="n">
        <v>75097.243</v>
      </c>
      <c r="B9567" s="6" t="n">
        <v>2.01831501831502</v>
      </c>
      <c r="C9567" s="6" t="n">
        <v>85</v>
      </c>
      <c r="D9567" s="6" t="n">
        <v>-1</v>
      </c>
      <c r="E9567" s="6" t="n">
        <v>2.02124542124542</v>
      </c>
      <c r="F9567" s="6" t="n">
        <v>0</v>
      </c>
      <c r="G9567" s="6" t="n">
        <v>0</v>
      </c>
      <c r="H9567" s="6" t="str">
        <f aca="false">IF(AND(A9567&gt;=Stimuli!$B$2,A9567&lt;=Stimuli!$C$2),Stimuli!$A$2,IF(AND(A9567&gt;=Stimuli!$B$3,A9567&lt;=Stimuli!$C$3),Stimuli!$A$3,IF(AND(A9567&gt;=Stimuli!$B$4,A9567&lt;=Stimuli!$C$4),Stimuli!$A$4,"")))</f>
        <v>02 e.l.f. - Power Grip Styling (30.03s)</v>
      </c>
      <c r="I9567" s="6" t="n">
        <f aca="false">(B9567-B9566)/((A9567-A9566)/1000)</f>
        <v>0.18754578754573</v>
      </c>
      <c r="J9567" s="6" t="n">
        <f aca="false">IF(OR(B9567&lt;Rules!$B$2,B9567&gt;Rules!$B$3,ABS(I9567)&gt;Rules!$B$4,OR(B9568&lt;Rules!$B$2,B9568&gt;Rules!$B$3,ABS(I9568)&gt;Rules!$B$4)),1,0)</f>
        <v>0</v>
      </c>
      <c r="K9567" s="6" t="str">
        <f aca="false">IF(F9567=1,COUNTIF($F$2:F9567,1),"")</f>
        <v/>
      </c>
    </row>
    <row r="9568" customFormat="false" ht="15" hidden="false" customHeight="false" outlineLevel="0" collapsed="false">
      <c r="A9568" s="6" t="n">
        <v>75105.0555</v>
      </c>
      <c r="B9568" s="6" t="n">
        <v>2.01684981684982</v>
      </c>
      <c r="C9568" s="6" t="n">
        <v>85</v>
      </c>
      <c r="D9568" s="6" t="n">
        <v>-1</v>
      </c>
      <c r="E9568" s="6" t="n">
        <v>2.02124542124542</v>
      </c>
      <c r="F9568" s="6" t="n">
        <v>0</v>
      </c>
      <c r="G9568" s="6" t="n">
        <v>0</v>
      </c>
      <c r="H9568" s="6" t="str">
        <f aca="false">IF(AND(A9568&gt;=Stimuli!$B$2,A9568&lt;=Stimuli!$C$2),Stimuli!$A$2,IF(AND(A9568&gt;=Stimuli!$B$3,A9568&lt;=Stimuli!$C$3),Stimuli!$A$3,IF(AND(A9568&gt;=Stimuli!$B$4,A9568&lt;=Stimuli!$C$4),Stimuli!$A$4,"")))</f>
        <v>02 e.l.f. - Power Grip Styling (30.03s)</v>
      </c>
      <c r="I9568" s="6" t="n">
        <f aca="false">(B9568-B9567)/((A9568-A9567)/1000)</f>
        <v>-0.18754578754573</v>
      </c>
      <c r="J9568" s="6" t="n">
        <f aca="false">IF(OR(B9568&lt;Rules!$B$2,B9568&gt;Rules!$B$3,ABS(I9568)&gt;Rules!$B$4,OR(B9569&lt;Rules!$B$2,B9569&gt;Rules!$B$3,ABS(I9569)&gt;Rules!$B$4)),1,0)</f>
        <v>0</v>
      </c>
      <c r="K9568" s="6" t="str">
        <f aca="false">IF(F9568=1,COUNTIF($F$2:F9568,1),"")</f>
        <v/>
      </c>
    </row>
    <row r="9569" customFormat="false" ht="15" hidden="false" customHeight="false" outlineLevel="0" collapsed="false">
      <c r="A9569" s="6" t="n">
        <v>75112.868</v>
      </c>
      <c r="B9569" s="6" t="n">
        <v>2.01978021978022</v>
      </c>
      <c r="C9569" s="6" t="n">
        <v>85</v>
      </c>
      <c r="D9569" s="6" t="n">
        <v>-1</v>
      </c>
      <c r="E9569" s="6" t="n">
        <v>2.02124542124542</v>
      </c>
      <c r="F9569" s="6" t="n">
        <v>0</v>
      </c>
      <c r="G9569" s="6" t="n">
        <v>0</v>
      </c>
      <c r="H9569" s="6" t="str">
        <f aca="false">IF(AND(A9569&gt;=Stimuli!$B$2,A9569&lt;=Stimuli!$C$2),Stimuli!$A$2,IF(AND(A9569&gt;=Stimuli!$B$3,A9569&lt;=Stimuli!$C$3),Stimuli!$A$3,IF(AND(A9569&gt;=Stimuli!$B$4,A9569&lt;=Stimuli!$C$4),Stimuli!$A$4,"")))</f>
        <v>02 e.l.f. - Power Grip Styling (30.03s)</v>
      </c>
      <c r="I9569" s="6" t="n">
        <f aca="false">(B9569-B9568)/((A9569-A9568)/1000)</f>
        <v>0.375091575091631</v>
      </c>
      <c r="J9569" s="6" t="n">
        <f aca="false">IF(OR(B9569&lt;Rules!$B$2,B9569&gt;Rules!$B$3,ABS(I9569)&gt;Rules!$B$4,OR(B9570&lt;Rules!$B$2,B9570&gt;Rules!$B$3,ABS(I9570)&gt;Rules!$B$4)),1,0)</f>
        <v>0</v>
      </c>
      <c r="K9569" s="6" t="str">
        <f aca="false">IF(F9569=1,COUNTIF($F$2:F9569,1),"")</f>
        <v/>
      </c>
    </row>
    <row r="9570" customFormat="false" ht="15" hidden="false" customHeight="false" outlineLevel="0" collapsed="false">
      <c r="A9570" s="6" t="n">
        <v>75120.6805</v>
      </c>
      <c r="B9570" s="6" t="n">
        <v>2.01538461538462</v>
      </c>
      <c r="C9570" s="6" t="n">
        <v>85</v>
      </c>
      <c r="D9570" s="6" t="n">
        <v>-1</v>
      </c>
      <c r="E9570" s="6" t="n">
        <v>2.02124542124542</v>
      </c>
      <c r="F9570" s="6" t="n">
        <v>0</v>
      </c>
      <c r="G9570" s="6" t="n">
        <v>0</v>
      </c>
      <c r="H9570" s="6" t="str">
        <f aca="false">IF(AND(A9570&gt;=Stimuli!$B$2,A9570&lt;=Stimuli!$C$2),Stimuli!$A$2,IF(AND(A9570&gt;=Stimuli!$B$3,A9570&lt;=Stimuli!$C$3),Stimuli!$A$3,IF(AND(A9570&gt;=Stimuli!$B$4,A9570&lt;=Stimuli!$C$4),Stimuli!$A$4,"")))</f>
        <v>02 e.l.f. - Power Grip Styling (30.03s)</v>
      </c>
      <c r="I9570" s="6" t="n">
        <f aca="false">(B9570-B9569)/((A9570-A9569)/1000)</f>
        <v>-0.562637362637304</v>
      </c>
      <c r="J9570" s="6" t="n">
        <f aca="false">IF(OR(B9570&lt;Rules!$B$2,B9570&gt;Rules!$B$3,ABS(I9570)&gt;Rules!$B$4,OR(B9571&lt;Rules!$B$2,B9571&gt;Rules!$B$3,ABS(I9571)&gt;Rules!$B$4)),1,0)</f>
        <v>0</v>
      </c>
      <c r="K9570" s="6" t="str">
        <f aca="false">IF(F9570=1,COUNTIF($F$2:F9570,1),"")</f>
        <v/>
      </c>
    </row>
    <row r="9571" customFormat="false" ht="15" hidden="false" customHeight="false" outlineLevel="0" collapsed="false">
      <c r="A9571" s="6" t="n">
        <v>75128.493</v>
      </c>
      <c r="B9571" s="6" t="n">
        <v>2.02124542124542</v>
      </c>
      <c r="C9571" s="6" t="n">
        <v>85</v>
      </c>
      <c r="D9571" s="6" t="n">
        <v>-1</v>
      </c>
      <c r="E9571" s="6" t="n">
        <v>2.02124542124542</v>
      </c>
      <c r="F9571" s="6" t="n">
        <v>0</v>
      </c>
      <c r="G9571" s="6" t="n">
        <v>0</v>
      </c>
      <c r="H9571" s="6" t="str">
        <f aca="false">IF(AND(A9571&gt;=Stimuli!$B$2,A9571&lt;=Stimuli!$C$2),Stimuli!$A$2,IF(AND(A9571&gt;=Stimuli!$B$3,A9571&lt;=Stimuli!$C$3),Stimuli!$A$3,IF(AND(A9571&gt;=Stimuli!$B$4,A9571&lt;=Stimuli!$C$4),Stimuli!$A$4,"")))</f>
        <v>02 e.l.f. - Power Grip Styling (30.03s)</v>
      </c>
      <c r="I9571" s="6" t="n">
        <f aca="false">(B9571-B9570)/((A9571-A9570)/1000)</f>
        <v>0.750183150183034</v>
      </c>
      <c r="J9571" s="6" t="n">
        <f aca="false">IF(OR(B9571&lt;Rules!$B$2,B9571&gt;Rules!$B$3,ABS(I9571)&gt;Rules!$B$4,OR(B9572&lt;Rules!$B$2,B9572&gt;Rules!$B$3,ABS(I9572)&gt;Rules!$B$4)),1,0)</f>
        <v>0</v>
      </c>
      <c r="K9571" s="6" t="str">
        <f aca="false">IF(F9571=1,COUNTIF($F$2:F9571,1),"")</f>
        <v/>
      </c>
    </row>
    <row r="9572" customFormat="false" ht="15" hidden="false" customHeight="false" outlineLevel="0" collapsed="false">
      <c r="A9572" s="6" t="n">
        <v>75136.3055</v>
      </c>
      <c r="B9572" s="6" t="n">
        <v>2.01538461538462</v>
      </c>
      <c r="C9572" s="6" t="n">
        <v>85</v>
      </c>
      <c r="D9572" s="6" t="n">
        <v>-1</v>
      </c>
      <c r="E9572" s="6" t="n">
        <v>2.02124542124542</v>
      </c>
      <c r="F9572" s="6" t="n">
        <v>0</v>
      </c>
      <c r="G9572" s="6" t="n">
        <v>0</v>
      </c>
      <c r="H9572" s="6" t="str">
        <f aca="false">IF(AND(A9572&gt;=Stimuli!$B$2,A9572&lt;=Stimuli!$C$2),Stimuli!$A$2,IF(AND(A9572&gt;=Stimuli!$B$3,A9572&lt;=Stimuli!$C$3),Stimuli!$A$3,IF(AND(A9572&gt;=Stimuli!$B$4,A9572&lt;=Stimuli!$C$4),Stimuli!$A$4,"")))</f>
        <v>02 e.l.f. - Power Grip Styling (30.03s)</v>
      </c>
      <c r="I9572" s="6" t="n">
        <f aca="false">(B9572-B9571)/((A9572-A9571)/1000)</f>
        <v>-0.750183150183034</v>
      </c>
      <c r="J9572" s="6" t="n">
        <f aca="false">IF(OR(B9572&lt;Rules!$B$2,B9572&gt;Rules!$B$3,ABS(I9572)&gt;Rules!$B$4,OR(B9573&lt;Rules!$B$2,B9573&gt;Rules!$B$3,ABS(I9573)&gt;Rules!$B$4)),1,0)</f>
        <v>0</v>
      </c>
      <c r="K9572" s="6" t="str">
        <f aca="false">IF(F9572=1,COUNTIF($F$2:F9572,1),"")</f>
        <v/>
      </c>
    </row>
    <row r="9573" customFormat="false" ht="15" hidden="false" customHeight="false" outlineLevel="0" collapsed="false">
      <c r="A9573" s="6" t="n">
        <v>75144.118</v>
      </c>
      <c r="B9573" s="6" t="n">
        <v>2.02271062271062</v>
      </c>
      <c r="C9573" s="6" t="n">
        <v>85</v>
      </c>
      <c r="D9573" s="6" t="n">
        <v>-1</v>
      </c>
      <c r="E9573" s="6" t="n">
        <v>2.02124542124542</v>
      </c>
      <c r="F9573" s="6" t="n">
        <v>0</v>
      </c>
      <c r="G9573" s="6" t="n">
        <v>0</v>
      </c>
      <c r="H9573" s="6" t="str">
        <f aca="false">IF(AND(A9573&gt;=Stimuli!$B$2,A9573&lt;=Stimuli!$C$2),Stimuli!$A$2,IF(AND(A9573&gt;=Stimuli!$B$3,A9573&lt;=Stimuli!$C$3),Stimuli!$A$3,IF(AND(A9573&gt;=Stimuli!$B$4,A9573&lt;=Stimuli!$C$4),Stimuli!$A$4,"")))</f>
        <v>02 e.l.f. - Power Grip Styling (30.03s)</v>
      </c>
      <c r="I9573" s="6" t="n">
        <f aca="false">(B9573-B9572)/((A9573-A9572)/1000)</f>
        <v>0.937728937728764</v>
      </c>
      <c r="J9573" s="6" t="n">
        <f aca="false">IF(OR(B9573&lt;Rules!$B$2,B9573&gt;Rules!$B$3,ABS(I9573)&gt;Rules!$B$4,OR(B9574&lt;Rules!$B$2,B9574&gt;Rules!$B$3,ABS(I9574)&gt;Rules!$B$4)),1,0)</f>
        <v>0</v>
      </c>
      <c r="K9573" s="6" t="str">
        <f aca="false">IF(F9573=1,COUNTIF($F$2:F9573,1),"")</f>
        <v/>
      </c>
    </row>
    <row r="9574" customFormat="false" ht="15" hidden="false" customHeight="false" outlineLevel="0" collapsed="false">
      <c r="A9574" s="6" t="n">
        <v>75151.9305</v>
      </c>
      <c r="B9574" s="6" t="n">
        <v>2.01538461538462</v>
      </c>
      <c r="C9574" s="6" t="n">
        <v>85</v>
      </c>
      <c r="D9574" s="6" t="n">
        <v>-1</v>
      </c>
      <c r="E9574" s="6" t="n">
        <v>2.02124542124542</v>
      </c>
      <c r="F9574" s="6" t="n">
        <v>0</v>
      </c>
      <c r="G9574" s="6" t="n">
        <v>0</v>
      </c>
      <c r="H9574" s="6" t="str">
        <f aca="false">IF(AND(A9574&gt;=Stimuli!$B$2,A9574&lt;=Stimuli!$C$2),Stimuli!$A$2,IF(AND(A9574&gt;=Stimuli!$B$3,A9574&lt;=Stimuli!$C$3),Stimuli!$A$3,IF(AND(A9574&gt;=Stimuli!$B$4,A9574&lt;=Stimuli!$C$4),Stimuli!$A$4,"")))</f>
        <v>02 e.l.f. - Power Grip Styling (30.03s)</v>
      </c>
      <c r="I9574" s="6" t="n">
        <f aca="false">(B9574-B9573)/((A9574-A9573)/1000)</f>
        <v>-0.937728937728764</v>
      </c>
      <c r="J9574" s="6" t="n">
        <f aca="false">IF(OR(B9574&lt;Rules!$B$2,B9574&gt;Rules!$B$3,ABS(I9574)&gt;Rules!$B$4,OR(B9575&lt;Rules!$B$2,B9575&gt;Rules!$B$3,ABS(I9575)&gt;Rules!$B$4)),1,0)</f>
        <v>0</v>
      </c>
      <c r="K9574" s="6" t="str">
        <f aca="false">IF(F9574=1,COUNTIF($F$2:F9574,1),"")</f>
        <v/>
      </c>
    </row>
    <row r="9575" customFormat="false" ht="15" hidden="false" customHeight="false" outlineLevel="0" collapsed="false">
      <c r="A9575" s="6" t="n">
        <v>75159.743</v>
      </c>
      <c r="B9575" s="6" t="n">
        <v>2.02271062271062</v>
      </c>
      <c r="C9575" s="6" t="n">
        <v>85</v>
      </c>
      <c r="D9575" s="6" t="n">
        <v>-1</v>
      </c>
      <c r="E9575" s="6" t="n">
        <v>2.02124542124542</v>
      </c>
      <c r="F9575" s="6" t="n">
        <v>0</v>
      </c>
      <c r="G9575" s="6" t="n">
        <v>0</v>
      </c>
      <c r="H9575" s="6" t="str">
        <f aca="false">IF(AND(A9575&gt;=Stimuli!$B$2,A9575&lt;=Stimuli!$C$2),Stimuli!$A$2,IF(AND(A9575&gt;=Stimuli!$B$3,A9575&lt;=Stimuli!$C$3),Stimuli!$A$3,IF(AND(A9575&gt;=Stimuli!$B$4,A9575&lt;=Stimuli!$C$4),Stimuli!$A$4,"")))</f>
        <v>02 e.l.f. - Power Grip Styling (30.03s)</v>
      </c>
      <c r="I9575" s="6" t="n">
        <f aca="false">(B9575-B9574)/((A9575-A9574)/1000)</f>
        <v>0.937728937728764</v>
      </c>
      <c r="J9575" s="6" t="n">
        <f aca="false">IF(OR(B9575&lt;Rules!$B$2,B9575&gt;Rules!$B$3,ABS(I9575)&gt;Rules!$B$4,OR(B9576&lt;Rules!$B$2,B9576&gt;Rules!$B$3,ABS(I9576)&gt;Rules!$B$4)),1,0)</f>
        <v>0</v>
      </c>
      <c r="K9575" s="6" t="str">
        <f aca="false">IF(F9575=1,COUNTIF($F$2:F9575,1),"")</f>
        <v/>
      </c>
    </row>
    <row r="9576" customFormat="false" ht="15" hidden="false" customHeight="false" outlineLevel="0" collapsed="false">
      <c r="A9576" s="6" t="n">
        <v>75167.5555</v>
      </c>
      <c r="B9576" s="6" t="n">
        <v>2.01538461538462</v>
      </c>
      <c r="C9576" s="6" t="n">
        <v>85</v>
      </c>
      <c r="D9576" s="6" t="n">
        <v>-1</v>
      </c>
      <c r="E9576" s="6" t="n">
        <v>2.02124542124542</v>
      </c>
      <c r="F9576" s="6" t="n">
        <v>0</v>
      </c>
      <c r="G9576" s="6" t="n">
        <v>0</v>
      </c>
      <c r="H9576" s="6" t="str">
        <f aca="false">IF(AND(A9576&gt;=Stimuli!$B$2,A9576&lt;=Stimuli!$C$2),Stimuli!$A$2,IF(AND(A9576&gt;=Stimuli!$B$3,A9576&lt;=Stimuli!$C$3),Stimuli!$A$3,IF(AND(A9576&gt;=Stimuli!$B$4,A9576&lt;=Stimuli!$C$4),Stimuli!$A$4,"")))</f>
        <v>02 e.l.f. - Power Grip Styling (30.03s)</v>
      </c>
      <c r="I9576" s="6" t="n">
        <f aca="false">(B9576-B9575)/((A9576-A9575)/1000)</f>
        <v>-0.937728937728764</v>
      </c>
      <c r="J9576" s="6" t="n">
        <f aca="false">IF(OR(B9576&lt;Rules!$B$2,B9576&gt;Rules!$B$3,ABS(I9576)&gt;Rules!$B$4,OR(B9577&lt;Rules!$B$2,B9577&gt;Rules!$B$3,ABS(I9577)&gt;Rules!$B$4)),1,0)</f>
        <v>0</v>
      </c>
      <c r="K9576" s="6" t="str">
        <f aca="false">IF(F9576=1,COUNTIF($F$2:F9576,1),"")</f>
        <v/>
      </c>
    </row>
    <row r="9577" customFormat="false" ht="15" hidden="false" customHeight="false" outlineLevel="0" collapsed="false">
      <c r="A9577" s="6" t="n">
        <v>75175.368</v>
      </c>
      <c r="B9577" s="6" t="n">
        <v>2.02271062271062</v>
      </c>
      <c r="C9577" s="6" t="n">
        <v>85</v>
      </c>
      <c r="D9577" s="6" t="n">
        <v>-1</v>
      </c>
      <c r="E9577" s="6" t="n">
        <v>2.02124542124542</v>
      </c>
      <c r="F9577" s="6" t="n">
        <v>0</v>
      </c>
      <c r="G9577" s="6" t="n">
        <v>0</v>
      </c>
      <c r="H9577" s="6" t="str">
        <f aca="false">IF(AND(A9577&gt;=Stimuli!$B$2,A9577&lt;=Stimuli!$C$2),Stimuli!$A$2,IF(AND(A9577&gt;=Stimuli!$B$3,A9577&lt;=Stimuli!$C$3),Stimuli!$A$3,IF(AND(A9577&gt;=Stimuli!$B$4,A9577&lt;=Stimuli!$C$4),Stimuli!$A$4,"")))</f>
        <v>02 e.l.f. - Power Grip Styling (30.03s)</v>
      </c>
      <c r="I9577" s="6" t="n">
        <f aca="false">(B9577-B9576)/((A9577-A9576)/1000)</f>
        <v>0.937728937728764</v>
      </c>
      <c r="J9577" s="6" t="n">
        <f aca="false">IF(OR(B9577&lt;Rules!$B$2,B9577&gt;Rules!$B$3,ABS(I9577)&gt;Rules!$B$4,OR(B9578&lt;Rules!$B$2,B9578&gt;Rules!$B$3,ABS(I9578)&gt;Rules!$B$4)),1,0)</f>
        <v>0</v>
      </c>
      <c r="K9577" s="6" t="str">
        <f aca="false">IF(F9577=1,COUNTIF($F$2:F9577,1),"")</f>
        <v/>
      </c>
    </row>
    <row r="9578" customFormat="false" ht="15" hidden="false" customHeight="false" outlineLevel="0" collapsed="false">
      <c r="A9578" s="6" t="n">
        <v>75183.1805</v>
      </c>
      <c r="B9578" s="6" t="n">
        <v>2.01684981684982</v>
      </c>
      <c r="C9578" s="6" t="n">
        <v>85</v>
      </c>
      <c r="D9578" s="6" t="n">
        <v>-1</v>
      </c>
      <c r="E9578" s="6" t="n">
        <v>2.02124542124542</v>
      </c>
      <c r="F9578" s="6" t="n">
        <v>0</v>
      </c>
      <c r="G9578" s="6" t="n">
        <v>0</v>
      </c>
      <c r="H9578" s="6" t="str">
        <f aca="false">IF(AND(A9578&gt;=Stimuli!$B$2,A9578&lt;=Stimuli!$C$2),Stimuli!$A$2,IF(AND(A9578&gt;=Stimuli!$B$3,A9578&lt;=Stimuli!$C$3),Stimuli!$A$3,IF(AND(A9578&gt;=Stimuli!$B$4,A9578&lt;=Stimuli!$C$4),Stimuli!$A$4,"")))</f>
        <v>02 e.l.f. - Power Grip Styling (30.03s)</v>
      </c>
      <c r="I9578" s="6" t="n">
        <f aca="false">(B9578-B9577)/((A9578-A9577)/1000)</f>
        <v>-0.750183150183091</v>
      </c>
      <c r="J9578" s="6" t="n">
        <f aca="false">IF(OR(B9578&lt;Rules!$B$2,B9578&gt;Rules!$B$3,ABS(I9578)&gt;Rules!$B$4,OR(B9579&lt;Rules!$B$2,B9579&gt;Rules!$B$3,ABS(I9579)&gt;Rules!$B$4)),1,0)</f>
        <v>0</v>
      </c>
      <c r="K9578" s="6" t="str">
        <f aca="false">IF(F9578=1,COUNTIF($F$2:F9578,1),"")</f>
        <v/>
      </c>
    </row>
    <row r="9579" customFormat="false" ht="15" hidden="false" customHeight="false" outlineLevel="0" collapsed="false">
      <c r="A9579" s="6" t="n">
        <v>75190.993</v>
      </c>
      <c r="B9579" s="6" t="n">
        <v>2.02124542124542</v>
      </c>
      <c r="C9579" s="6" t="n">
        <v>85</v>
      </c>
      <c r="D9579" s="6" t="n">
        <v>-1</v>
      </c>
      <c r="E9579" s="6" t="n">
        <v>2.02124542124542</v>
      </c>
      <c r="F9579" s="6" t="n">
        <v>0</v>
      </c>
      <c r="G9579" s="6" t="n">
        <v>0</v>
      </c>
      <c r="H9579" s="6" t="str">
        <f aca="false">IF(AND(A9579&gt;=Stimuli!$B$2,A9579&lt;=Stimuli!$C$2),Stimuli!$A$2,IF(AND(A9579&gt;=Stimuli!$B$3,A9579&lt;=Stimuli!$C$3),Stimuli!$A$3,IF(AND(A9579&gt;=Stimuli!$B$4,A9579&lt;=Stimuli!$C$4),Stimuli!$A$4,"")))</f>
        <v>02 e.l.f. - Power Grip Styling (30.03s)</v>
      </c>
      <c r="I9579" s="6" t="n">
        <f aca="false">(B9579-B9578)/((A9579-A9578)/1000)</f>
        <v>0.562637362637361</v>
      </c>
      <c r="J9579" s="6" t="n">
        <f aca="false">IF(OR(B9579&lt;Rules!$B$2,B9579&gt;Rules!$B$3,ABS(I9579)&gt;Rules!$B$4,OR(B9580&lt;Rules!$B$2,B9580&gt;Rules!$B$3,ABS(I9580)&gt;Rules!$B$4)),1,0)</f>
        <v>0</v>
      </c>
      <c r="K9579" s="6" t="str">
        <f aca="false">IF(F9579=1,COUNTIF($F$2:F9579,1),"")</f>
        <v/>
      </c>
    </row>
    <row r="9580" customFormat="false" ht="15" hidden="false" customHeight="false" outlineLevel="0" collapsed="false">
      <c r="A9580" s="6" t="n">
        <v>75198.8055</v>
      </c>
      <c r="B9580" s="6" t="n">
        <v>2.01831501831502</v>
      </c>
      <c r="C9580" s="6" t="n">
        <v>85</v>
      </c>
      <c r="D9580" s="6" t="n">
        <v>-1</v>
      </c>
      <c r="E9580" s="6" t="n">
        <v>2.02124542124542</v>
      </c>
      <c r="F9580" s="6" t="n">
        <v>0</v>
      </c>
      <c r="G9580" s="6" t="n">
        <v>0</v>
      </c>
      <c r="H9580" s="6" t="str">
        <f aca="false">IF(AND(A9580&gt;=Stimuli!$B$2,A9580&lt;=Stimuli!$C$2),Stimuli!$A$2,IF(AND(A9580&gt;=Stimuli!$B$3,A9580&lt;=Stimuli!$C$3),Stimuli!$A$3,IF(AND(A9580&gt;=Stimuli!$B$4,A9580&lt;=Stimuli!$C$4),Stimuli!$A$4,"")))</f>
        <v>02 e.l.f. - Power Grip Styling (30.03s)</v>
      </c>
      <c r="I9580" s="6" t="n">
        <f aca="false">(B9580-B9579)/((A9580-A9579)/1000)</f>
        <v>-0.375091575091631</v>
      </c>
      <c r="J9580" s="6" t="n">
        <f aca="false">IF(OR(B9580&lt;Rules!$B$2,B9580&gt;Rules!$B$3,ABS(I9580)&gt;Rules!$B$4,OR(B9581&lt;Rules!$B$2,B9581&gt;Rules!$B$3,ABS(I9581)&gt;Rules!$B$4)),1,0)</f>
        <v>0</v>
      </c>
      <c r="K9580" s="6" t="str">
        <f aca="false">IF(F9580=1,COUNTIF($F$2:F9580,1),"")</f>
        <v/>
      </c>
    </row>
    <row r="9581" customFormat="false" ht="15" hidden="false" customHeight="false" outlineLevel="0" collapsed="false">
      <c r="A9581" s="6" t="n">
        <v>75206.618</v>
      </c>
      <c r="B9581" s="6" t="n">
        <v>2.01978021978022</v>
      </c>
      <c r="C9581" s="6" t="n">
        <v>85</v>
      </c>
      <c r="D9581" s="6" t="n">
        <v>-1</v>
      </c>
      <c r="E9581" s="6" t="n">
        <v>2.02124542124542</v>
      </c>
      <c r="F9581" s="6" t="n">
        <v>0</v>
      </c>
      <c r="G9581" s="6" t="n">
        <v>0</v>
      </c>
      <c r="H9581" s="6" t="str">
        <f aca="false">IF(AND(A9581&gt;=Stimuli!$B$2,A9581&lt;=Stimuli!$C$2),Stimuli!$A$2,IF(AND(A9581&gt;=Stimuli!$B$3,A9581&lt;=Stimuli!$C$3),Stimuli!$A$3,IF(AND(A9581&gt;=Stimuli!$B$4,A9581&lt;=Stimuli!$C$4),Stimuli!$A$4,"")))</f>
        <v>02 e.l.f. - Power Grip Styling (30.03s)</v>
      </c>
      <c r="I9581" s="6" t="n">
        <f aca="false">(B9581-B9580)/((A9581-A9580)/1000)</f>
        <v>0.187545787545901</v>
      </c>
      <c r="J9581" s="6" t="n">
        <f aca="false">IF(OR(B9581&lt;Rules!$B$2,B9581&gt;Rules!$B$3,ABS(I9581)&gt;Rules!$B$4,OR(B9582&lt;Rules!$B$2,B9582&gt;Rules!$B$3,ABS(I9582)&gt;Rules!$B$4)),1,0)</f>
        <v>0</v>
      </c>
      <c r="K9581" s="6" t="str">
        <f aca="false">IF(F9581=1,COUNTIF($F$2:F9581,1),"")</f>
        <v/>
      </c>
    </row>
    <row r="9582" customFormat="false" ht="15" hidden="false" customHeight="false" outlineLevel="0" collapsed="false">
      <c r="A9582" s="6" t="n">
        <v>75214.4305</v>
      </c>
      <c r="B9582" s="6" t="n">
        <v>2.01978021978022</v>
      </c>
      <c r="C9582" s="6" t="n">
        <v>85</v>
      </c>
      <c r="D9582" s="6" t="n">
        <v>-1</v>
      </c>
      <c r="E9582" s="6" t="n">
        <v>2.02124542124542</v>
      </c>
      <c r="F9582" s="6" t="n">
        <v>0</v>
      </c>
      <c r="G9582" s="6" t="n">
        <v>0</v>
      </c>
      <c r="H9582" s="6" t="str">
        <f aca="false">IF(AND(A9582&gt;=Stimuli!$B$2,A9582&lt;=Stimuli!$C$2),Stimuli!$A$2,IF(AND(A9582&gt;=Stimuli!$B$3,A9582&lt;=Stimuli!$C$3),Stimuli!$A$3,IF(AND(A9582&gt;=Stimuli!$B$4,A9582&lt;=Stimuli!$C$4),Stimuli!$A$4,"")))</f>
        <v>02 e.l.f. - Power Grip Styling (30.03s)</v>
      </c>
      <c r="I9582" s="6" t="n">
        <f aca="false">(B9582-B9581)/((A9582-A9581)/1000)</f>
        <v>0</v>
      </c>
      <c r="J9582" s="6" t="n">
        <f aca="false">IF(OR(B9582&lt;Rules!$B$2,B9582&gt;Rules!$B$3,ABS(I9582)&gt;Rules!$B$4,OR(B9583&lt;Rules!$B$2,B9583&gt;Rules!$B$3,ABS(I9583)&gt;Rules!$B$4)),1,0)</f>
        <v>0</v>
      </c>
      <c r="K9582" s="6" t="str">
        <f aca="false">IF(F9582=1,COUNTIF($F$2:F9582,1),"")</f>
        <v/>
      </c>
    </row>
    <row r="9583" customFormat="false" ht="15" hidden="false" customHeight="false" outlineLevel="0" collapsed="false">
      <c r="A9583" s="6" t="n">
        <v>75222.243</v>
      </c>
      <c r="B9583" s="6" t="n">
        <v>2.01978021978022</v>
      </c>
      <c r="C9583" s="6" t="n">
        <v>85</v>
      </c>
      <c r="D9583" s="6" t="n">
        <v>-1</v>
      </c>
      <c r="E9583" s="6" t="n">
        <v>2.02124542124542</v>
      </c>
      <c r="F9583" s="6" t="n">
        <v>0</v>
      </c>
      <c r="G9583" s="6" t="n">
        <v>0</v>
      </c>
      <c r="H9583" s="6" t="str">
        <f aca="false">IF(AND(A9583&gt;=Stimuli!$B$2,A9583&lt;=Stimuli!$C$2),Stimuli!$A$2,IF(AND(A9583&gt;=Stimuli!$B$3,A9583&lt;=Stimuli!$C$3),Stimuli!$A$3,IF(AND(A9583&gt;=Stimuli!$B$4,A9583&lt;=Stimuli!$C$4),Stimuli!$A$4,"")))</f>
        <v>02 e.l.f. - Power Grip Styling (30.03s)</v>
      </c>
      <c r="I9583" s="6" t="n">
        <f aca="false">(B9583-B9582)/((A9583-A9582)/1000)</f>
        <v>0</v>
      </c>
      <c r="J9583" s="6" t="n">
        <f aca="false">IF(OR(B9583&lt;Rules!$B$2,B9583&gt;Rules!$B$3,ABS(I9583)&gt;Rules!$B$4,OR(B9584&lt;Rules!$B$2,B9584&gt;Rules!$B$3,ABS(I9584)&gt;Rules!$B$4)),1,0)</f>
        <v>0</v>
      </c>
      <c r="K9583" s="6" t="str">
        <f aca="false">IF(F9583=1,COUNTIF($F$2:F9583,1),"")</f>
        <v/>
      </c>
    </row>
    <row r="9584" customFormat="false" ht="15" hidden="false" customHeight="false" outlineLevel="0" collapsed="false">
      <c r="A9584" s="6" t="n">
        <v>75230.0555</v>
      </c>
      <c r="B9584" s="6" t="n">
        <v>2.02271062271062</v>
      </c>
      <c r="C9584" s="6" t="n">
        <v>85</v>
      </c>
      <c r="D9584" s="6" t="n">
        <v>-1</v>
      </c>
      <c r="E9584" s="6" t="n">
        <v>2.02124542124542</v>
      </c>
      <c r="F9584" s="6" t="n">
        <v>0</v>
      </c>
      <c r="G9584" s="6" t="n">
        <v>0</v>
      </c>
      <c r="H9584" s="6" t="str">
        <f aca="false">IF(AND(A9584&gt;=Stimuli!$B$2,A9584&lt;=Stimuli!$C$2),Stimuli!$A$2,IF(AND(A9584&gt;=Stimuli!$B$3,A9584&lt;=Stimuli!$C$3),Stimuli!$A$3,IF(AND(A9584&gt;=Stimuli!$B$4,A9584&lt;=Stimuli!$C$4),Stimuli!$A$4,"")))</f>
        <v>02 e.l.f. - Power Grip Styling (30.03s)</v>
      </c>
      <c r="I9584" s="6" t="n">
        <f aca="false">(B9584-B9583)/((A9584-A9583)/1000)</f>
        <v>0.37509157509146</v>
      </c>
      <c r="J9584" s="6" t="n">
        <f aca="false">IF(OR(B9584&lt;Rules!$B$2,B9584&gt;Rules!$B$3,ABS(I9584)&gt;Rules!$B$4,OR(B9585&lt;Rules!$B$2,B9585&gt;Rules!$B$3,ABS(I9585)&gt;Rules!$B$4)),1,0)</f>
        <v>0</v>
      </c>
      <c r="K9584" s="6" t="str">
        <f aca="false">IF(F9584=1,COUNTIF($F$2:F9584,1),"")</f>
        <v/>
      </c>
    </row>
    <row r="9585" customFormat="false" ht="15" hidden="false" customHeight="false" outlineLevel="0" collapsed="false">
      <c r="A9585" s="6" t="n">
        <v>75237.868</v>
      </c>
      <c r="B9585" s="6" t="n">
        <v>2.01831501831502</v>
      </c>
      <c r="C9585" s="6" t="n">
        <v>85</v>
      </c>
      <c r="D9585" s="6" t="n">
        <v>-1</v>
      </c>
      <c r="E9585" s="6" t="n">
        <v>2.02124542124542</v>
      </c>
      <c r="F9585" s="6" t="n">
        <v>0</v>
      </c>
      <c r="G9585" s="6" t="n">
        <v>0</v>
      </c>
      <c r="H9585" s="6" t="str">
        <f aca="false">IF(AND(A9585&gt;=Stimuli!$B$2,A9585&lt;=Stimuli!$C$2),Stimuli!$A$2,IF(AND(A9585&gt;=Stimuli!$B$3,A9585&lt;=Stimuli!$C$3),Stimuli!$A$3,IF(AND(A9585&gt;=Stimuli!$B$4,A9585&lt;=Stimuli!$C$4),Stimuli!$A$4,"")))</f>
        <v>02 e.l.f. - Power Grip Styling (30.03s)</v>
      </c>
      <c r="I9585" s="6" t="n">
        <f aca="false">(B9585-B9584)/((A9585-A9584)/1000)</f>
        <v>-0.562637362637361</v>
      </c>
      <c r="J9585" s="6" t="n">
        <f aca="false">IF(OR(B9585&lt;Rules!$B$2,B9585&gt;Rules!$B$3,ABS(I9585)&gt;Rules!$B$4,OR(B9586&lt;Rules!$B$2,B9586&gt;Rules!$B$3,ABS(I9586)&gt;Rules!$B$4)),1,0)</f>
        <v>0</v>
      </c>
      <c r="K9585" s="6" t="str">
        <f aca="false">IF(F9585=1,COUNTIF($F$2:F9585,1),"")</f>
        <v/>
      </c>
    </row>
    <row r="9586" customFormat="false" ht="15" hidden="false" customHeight="false" outlineLevel="0" collapsed="false">
      <c r="A9586" s="6" t="n">
        <v>75245.6805</v>
      </c>
      <c r="B9586" s="6" t="n">
        <v>2.02417582417582</v>
      </c>
      <c r="C9586" s="6" t="n">
        <v>85</v>
      </c>
      <c r="D9586" s="6" t="n">
        <v>-1</v>
      </c>
      <c r="E9586" s="6" t="n">
        <v>2.02124542124542</v>
      </c>
      <c r="F9586" s="6" t="n">
        <v>0</v>
      </c>
      <c r="G9586" s="6" t="n">
        <v>0</v>
      </c>
      <c r="H9586" s="6" t="str">
        <f aca="false">IF(AND(A9586&gt;=Stimuli!$B$2,A9586&lt;=Stimuli!$C$2),Stimuli!$A$2,IF(AND(A9586&gt;=Stimuli!$B$3,A9586&lt;=Stimuli!$C$3),Stimuli!$A$3,IF(AND(A9586&gt;=Stimuli!$B$4,A9586&lt;=Stimuli!$C$4),Stimuli!$A$4,"")))</f>
        <v>02 e.l.f. - Power Grip Styling (30.03s)</v>
      </c>
      <c r="I9586" s="6" t="n">
        <f aca="false">(B9586-B9585)/((A9586-A9585)/1000)</f>
        <v>0.750183150183204</v>
      </c>
      <c r="J9586" s="6" t="n">
        <f aca="false">IF(OR(B9586&lt;Rules!$B$2,B9586&gt;Rules!$B$3,ABS(I9586)&gt;Rules!$B$4,OR(B9587&lt;Rules!$B$2,B9587&gt;Rules!$B$3,ABS(I9587)&gt;Rules!$B$4)),1,0)</f>
        <v>0</v>
      </c>
      <c r="K9586" s="6" t="str">
        <f aca="false">IF(F9586=1,COUNTIF($F$2:F9586,1),"")</f>
        <v/>
      </c>
    </row>
    <row r="9587" customFormat="false" ht="15" hidden="false" customHeight="false" outlineLevel="0" collapsed="false">
      <c r="A9587" s="6" t="n">
        <v>75253.493</v>
      </c>
      <c r="B9587" s="6" t="n">
        <v>2.01831501831502</v>
      </c>
      <c r="C9587" s="6" t="n">
        <v>85</v>
      </c>
      <c r="D9587" s="6" t="n">
        <v>-1</v>
      </c>
      <c r="E9587" s="6" t="n">
        <v>2.02124542124542</v>
      </c>
      <c r="F9587" s="6" t="n">
        <v>0</v>
      </c>
      <c r="G9587" s="6" t="n">
        <v>0</v>
      </c>
      <c r="H9587" s="6" t="str">
        <f aca="false">IF(AND(A9587&gt;=Stimuli!$B$2,A9587&lt;=Stimuli!$C$2),Stimuli!$A$2,IF(AND(A9587&gt;=Stimuli!$B$3,A9587&lt;=Stimuli!$C$3),Stimuli!$A$3,IF(AND(A9587&gt;=Stimuli!$B$4,A9587&lt;=Stimuli!$C$4),Stimuli!$A$4,"")))</f>
        <v>02 e.l.f. - Power Grip Styling (30.03s)</v>
      </c>
      <c r="I9587" s="6" t="n">
        <f aca="false">(B9587-B9586)/((A9587-A9586)/1000)</f>
        <v>-0.750183150183204</v>
      </c>
      <c r="J9587" s="6" t="n">
        <f aca="false">IF(OR(B9587&lt;Rules!$B$2,B9587&gt;Rules!$B$3,ABS(I9587)&gt;Rules!$B$4,OR(B9588&lt;Rules!$B$2,B9588&gt;Rules!$B$3,ABS(I9588)&gt;Rules!$B$4)),1,0)</f>
        <v>0</v>
      </c>
      <c r="K9587" s="6" t="str">
        <f aca="false">IF(F9587=1,COUNTIF($F$2:F9587,1),"")</f>
        <v/>
      </c>
    </row>
    <row r="9588" customFormat="false" ht="15" hidden="false" customHeight="false" outlineLevel="0" collapsed="false">
      <c r="A9588" s="6" t="n">
        <v>75261.3055</v>
      </c>
      <c r="B9588" s="6" t="n">
        <v>2.02564102564103</v>
      </c>
      <c r="C9588" s="6" t="n">
        <v>85</v>
      </c>
      <c r="D9588" s="6" t="n">
        <v>-1</v>
      </c>
      <c r="E9588" s="6" t="n">
        <v>2.02124542124542</v>
      </c>
      <c r="F9588" s="6" t="n">
        <v>0</v>
      </c>
      <c r="G9588" s="6" t="n">
        <v>0</v>
      </c>
      <c r="H9588" s="6" t="str">
        <f aca="false">IF(AND(A9588&gt;=Stimuli!$B$2,A9588&lt;=Stimuli!$C$2),Stimuli!$A$2,IF(AND(A9588&gt;=Stimuli!$B$3,A9588&lt;=Stimuli!$C$3),Stimuli!$A$3,IF(AND(A9588&gt;=Stimuli!$B$4,A9588&lt;=Stimuli!$C$4),Stimuli!$A$4,"")))</f>
        <v>02 e.l.f. - Power Grip Styling (30.03s)</v>
      </c>
      <c r="I9588" s="6" t="n">
        <f aca="false">(B9588-B9587)/((A9588-A9587)/1000)</f>
        <v>0.937728937728934</v>
      </c>
      <c r="J9588" s="6" t="n">
        <f aca="false">IF(OR(B9588&lt;Rules!$B$2,B9588&gt;Rules!$B$3,ABS(I9588)&gt;Rules!$B$4,OR(B9589&lt;Rules!$B$2,B9589&gt;Rules!$B$3,ABS(I9589)&gt;Rules!$B$4)),1,0)</f>
        <v>0</v>
      </c>
      <c r="K9588" s="6" t="str">
        <f aca="false">IF(F9588=1,COUNTIF($F$2:F9588,1),"")</f>
        <v/>
      </c>
    </row>
    <row r="9589" customFormat="false" ht="15" hidden="false" customHeight="false" outlineLevel="0" collapsed="false">
      <c r="A9589" s="6" t="n">
        <v>75269.118</v>
      </c>
      <c r="B9589" s="6" t="n">
        <v>2.01831501831502</v>
      </c>
      <c r="C9589" s="6" t="n">
        <v>85</v>
      </c>
      <c r="D9589" s="6" t="n">
        <v>-1</v>
      </c>
      <c r="E9589" s="6" t="n">
        <v>2.02124542124542</v>
      </c>
      <c r="F9589" s="6" t="n">
        <v>0</v>
      </c>
      <c r="G9589" s="6" t="n">
        <v>0</v>
      </c>
      <c r="H9589" s="6" t="str">
        <f aca="false">IF(AND(A9589&gt;=Stimuli!$B$2,A9589&lt;=Stimuli!$C$2),Stimuli!$A$2,IF(AND(A9589&gt;=Stimuli!$B$3,A9589&lt;=Stimuli!$C$3),Stimuli!$A$3,IF(AND(A9589&gt;=Stimuli!$B$4,A9589&lt;=Stimuli!$C$4),Stimuli!$A$4,"")))</f>
        <v>02 e.l.f. - Power Grip Styling (30.03s)</v>
      </c>
      <c r="I9589" s="6" t="n">
        <f aca="false">(B9589-B9588)/((A9589-A9588)/1000)</f>
        <v>-0.937728937728934</v>
      </c>
      <c r="J9589" s="6" t="n">
        <f aca="false">IF(OR(B9589&lt;Rules!$B$2,B9589&gt;Rules!$B$3,ABS(I9589)&gt;Rules!$B$4,OR(B9590&lt;Rules!$B$2,B9590&gt;Rules!$B$3,ABS(I9590)&gt;Rules!$B$4)),1,0)</f>
        <v>0</v>
      </c>
      <c r="K9589" s="6" t="str">
        <f aca="false">IF(F9589=1,COUNTIF($F$2:F9589,1),"")</f>
        <v/>
      </c>
    </row>
    <row r="9590" customFormat="false" ht="15" hidden="false" customHeight="false" outlineLevel="0" collapsed="false">
      <c r="A9590" s="6" t="n">
        <v>75276.9305</v>
      </c>
      <c r="B9590" s="6" t="n">
        <v>2.02564102564103</v>
      </c>
      <c r="C9590" s="6" t="n">
        <v>85</v>
      </c>
      <c r="D9590" s="6" t="n">
        <v>-1</v>
      </c>
      <c r="E9590" s="6" t="n">
        <v>2.02124542124542</v>
      </c>
      <c r="F9590" s="6" t="n">
        <v>0</v>
      </c>
      <c r="G9590" s="6" t="n">
        <v>0</v>
      </c>
      <c r="H9590" s="6" t="str">
        <f aca="false">IF(AND(A9590&gt;=Stimuli!$B$2,A9590&lt;=Stimuli!$C$2),Stimuli!$A$2,IF(AND(A9590&gt;=Stimuli!$B$3,A9590&lt;=Stimuli!$C$3),Stimuli!$A$3,IF(AND(A9590&gt;=Stimuli!$B$4,A9590&lt;=Stimuli!$C$4),Stimuli!$A$4,"")))</f>
        <v>02 e.l.f. - Power Grip Styling (30.03s)</v>
      </c>
      <c r="I9590" s="6" t="n">
        <f aca="false">(B9590-B9589)/((A9590-A9589)/1000)</f>
        <v>0.937728937728934</v>
      </c>
      <c r="J9590" s="6" t="n">
        <f aca="false">IF(OR(B9590&lt;Rules!$B$2,B9590&gt;Rules!$B$3,ABS(I9590)&gt;Rules!$B$4,OR(B9591&lt;Rules!$B$2,B9591&gt;Rules!$B$3,ABS(I9591)&gt;Rules!$B$4)),1,0)</f>
        <v>0</v>
      </c>
      <c r="K9590" s="6" t="str">
        <f aca="false">IF(F9590=1,COUNTIF($F$2:F9590,1),"")</f>
        <v/>
      </c>
    </row>
    <row r="9591" customFormat="false" ht="15" hidden="false" customHeight="false" outlineLevel="0" collapsed="false">
      <c r="A9591" s="6" t="n">
        <v>75284.743</v>
      </c>
      <c r="B9591" s="6" t="n">
        <v>2.01831501831502</v>
      </c>
      <c r="C9591" s="6" t="n">
        <v>85</v>
      </c>
      <c r="D9591" s="6" t="n">
        <v>-1</v>
      </c>
      <c r="E9591" s="6" t="n">
        <v>2.02124542124542</v>
      </c>
      <c r="F9591" s="6" t="n">
        <v>0</v>
      </c>
      <c r="G9591" s="6" t="n">
        <v>0</v>
      </c>
      <c r="H9591" s="6" t="str">
        <f aca="false">IF(AND(A9591&gt;=Stimuli!$B$2,A9591&lt;=Stimuli!$C$2),Stimuli!$A$2,IF(AND(A9591&gt;=Stimuli!$B$3,A9591&lt;=Stimuli!$C$3),Stimuli!$A$3,IF(AND(A9591&gt;=Stimuli!$B$4,A9591&lt;=Stimuli!$C$4),Stimuli!$A$4,"")))</f>
        <v>02 e.l.f. - Power Grip Styling (30.03s)</v>
      </c>
      <c r="I9591" s="6" t="n">
        <f aca="false">(B9591-B9590)/((A9591-A9590)/1000)</f>
        <v>-0.937728937728934</v>
      </c>
      <c r="J9591" s="6" t="n">
        <f aca="false">IF(OR(B9591&lt;Rules!$B$2,B9591&gt;Rules!$B$3,ABS(I9591)&gt;Rules!$B$4,OR(B9592&lt;Rules!$B$2,B9592&gt;Rules!$B$3,ABS(I9592)&gt;Rules!$B$4)),1,0)</f>
        <v>0</v>
      </c>
      <c r="K9591" s="6" t="str">
        <f aca="false">IF(F9591=1,COUNTIF($F$2:F9591,1),"")</f>
        <v/>
      </c>
    </row>
    <row r="9592" customFormat="false" ht="15" hidden="false" customHeight="false" outlineLevel="0" collapsed="false">
      <c r="A9592" s="6" t="n">
        <v>75292.5555</v>
      </c>
      <c r="B9592" s="6" t="n">
        <v>2.02564102564103</v>
      </c>
      <c r="C9592" s="6" t="n">
        <v>85</v>
      </c>
      <c r="D9592" s="6" t="n">
        <v>-1</v>
      </c>
      <c r="E9592" s="6" t="n">
        <v>2.02124542124542</v>
      </c>
      <c r="F9592" s="6" t="n">
        <v>0</v>
      </c>
      <c r="G9592" s="6" t="n">
        <v>0</v>
      </c>
      <c r="H9592" s="6" t="str">
        <f aca="false">IF(AND(A9592&gt;=Stimuli!$B$2,A9592&lt;=Stimuli!$C$2),Stimuli!$A$2,IF(AND(A9592&gt;=Stimuli!$B$3,A9592&lt;=Stimuli!$C$3),Stimuli!$A$3,IF(AND(A9592&gt;=Stimuli!$B$4,A9592&lt;=Stimuli!$C$4),Stimuli!$A$4,"")))</f>
        <v>02 e.l.f. - Power Grip Styling (30.03s)</v>
      </c>
      <c r="I9592" s="6" t="n">
        <f aca="false">(B9592-B9591)/((A9592-A9591)/1000)</f>
        <v>0.937728937728934</v>
      </c>
      <c r="J9592" s="6" t="n">
        <f aca="false">IF(OR(B9592&lt;Rules!$B$2,B9592&gt;Rules!$B$3,ABS(I9592)&gt;Rules!$B$4,OR(B9593&lt;Rules!$B$2,B9593&gt;Rules!$B$3,ABS(I9593)&gt;Rules!$B$4)),1,0)</f>
        <v>0</v>
      </c>
      <c r="K9592" s="6" t="str">
        <f aca="false">IF(F9592=1,COUNTIF($F$2:F9592,1),"")</f>
        <v/>
      </c>
    </row>
    <row r="9593" customFormat="false" ht="15" hidden="false" customHeight="false" outlineLevel="0" collapsed="false">
      <c r="A9593" s="6" t="n">
        <v>75300.368</v>
      </c>
      <c r="B9593" s="6" t="n">
        <v>2.01831501831502</v>
      </c>
      <c r="C9593" s="6" t="n">
        <v>85</v>
      </c>
      <c r="D9593" s="6" t="n">
        <v>-1</v>
      </c>
      <c r="E9593" s="6" t="n">
        <v>2.02026862026862</v>
      </c>
      <c r="F9593" s="6" t="n">
        <v>0</v>
      </c>
      <c r="G9593" s="6" t="n">
        <v>0</v>
      </c>
      <c r="H9593" s="6" t="str">
        <f aca="false">IF(AND(A9593&gt;=Stimuli!$B$2,A9593&lt;=Stimuli!$C$2),Stimuli!$A$2,IF(AND(A9593&gt;=Stimuli!$B$3,A9593&lt;=Stimuli!$C$3),Stimuli!$A$3,IF(AND(A9593&gt;=Stimuli!$B$4,A9593&lt;=Stimuli!$C$4),Stimuli!$A$4,"")))</f>
        <v>02 e.l.f. - Power Grip Styling (30.03s)</v>
      </c>
      <c r="I9593" s="6" t="n">
        <f aca="false">(B9593-B9592)/((A9593-A9592)/1000)</f>
        <v>-0.937728937728934</v>
      </c>
      <c r="J9593" s="6" t="n">
        <f aca="false">IF(OR(B9593&lt;Rules!$B$2,B9593&gt;Rules!$B$3,ABS(I9593)&gt;Rules!$B$4,OR(B9594&lt;Rules!$B$2,B9594&gt;Rules!$B$3,ABS(I9594)&gt;Rules!$B$4)),1,0)</f>
        <v>0</v>
      </c>
      <c r="K9593" s="6" t="str">
        <f aca="false">IF(F9593=1,COUNTIF($F$2:F9593,1),"")</f>
        <v/>
      </c>
    </row>
    <row r="9594" customFormat="false" ht="15" hidden="false" customHeight="false" outlineLevel="0" collapsed="false">
      <c r="A9594" s="6" t="n">
        <v>75308.1805</v>
      </c>
      <c r="B9594" s="6" t="n">
        <v>2.02564102564103</v>
      </c>
      <c r="C9594" s="6" t="n">
        <v>85</v>
      </c>
      <c r="D9594" s="6" t="n">
        <v>-1</v>
      </c>
      <c r="E9594" s="6" t="n">
        <v>2.01978021978022</v>
      </c>
      <c r="F9594" s="6" t="n">
        <v>0</v>
      </c>
      <c r="G9594" s="6" t="n">
        <v>0</v>
      </c>
      <c r="H9594" s="6" t="str">
        <f aca="false">IF(AND(A9594&gt;=Stimuli!$B$2,A9594&lt;=Stimuli!$C$2),Stimuli!$A$2,IF(AND(A9594&gt;=Stimuli!$B$3,A9594&lt;=Stimuli!$C$3),Stimuli!$A$3,IF(AND(A9594&gt;=Stimuli!$B$4,A9594&lt;=Stimuli!$C$4),Stimuli!$A$4,"")))</f>
        <v>02 e.l.f. - Power Grip Styling (30.03s)</v>
      </c>
      <c r="I9594" s="6" t="n">
        <f aca="false">(B9594-B9593)/((A9594-A9593)/1000)</f>
        <v>0.937728937728934</v>
      </c>
      <c r="J9594" s="6" t="n">
        <f aca="false">IF(OR(B9594&lt;Rules!$B$2,B9594&gt;Rules!$B$3,ABS(I9594)&gt;Rules!$B$4,OR(B9595&lt;Rules!$B$2,B9595&gt;Rules!$B$3,ABS(I9595)&gt;Rules!$B$4)),1,0)</f>
        <v>0</v>
      </c>
      <c r="K9594" s="6" t="str">
        <f aca="false">IF(F9594=1,COUNTIF($F$2:F9594,1),"")</f>
        <v/>
      </c>
    </row>
    <row r="9595" customFormat="false" ht="15" hidden="false" customHeight="false" outlineLevel="0" collapsed="false">
      <c r="A9595" s="6" t="n">
        <v>75315.993</v>
      </c>
      <c r="B9595" s="6" t="n">
        <v>2.01978021978022</v>
      </c>
      <c r="C9595" s="6" t="n">
        <v>85</v>
      </c>
      <c r="D9595" s="6" t="n">
        <v>-1</v>
      </c>
      <c r="E9595" s="6" t="n">
        <v>2.01978021978022</v>
      </c>
      <c r="F9595" s="6" t="n">
        <v>0</v>
      </c>
      <c r="G9595" s="6" t="n">
        <v>0</v>
      </c>
      <c r="H9595" s="6" t="str">
        <f aca="false">IF(AND(A9595&gt;=Stimuli!$B$2,A9595&lt;=Stimuli!$C$2),Stimuli!$A$2,IF(AND(A9595&gt;=Stimuli!$B$3,A9595&lt;=Stimuli!$C$3),Stimuli!$A$3,IF(AND(A9595&gt;=Stimuli!$B$4,A9595&lt;=Stimuli!$C$4),Stimuli!$A$4,"")))</f>
        <v>02 e.l.f. - Power Grip Styling (30.03s)</v>
      </c>
      <c r="I9595" s="6" t="n">
        <f aca="false">(B9595-B9594)/((A9595-A9594)/1000)</f>
        <v>-0.750183150183034</v>
      </c>
      <c r="J9595" s="6" t="n">
        <f aca="false">IF(OR(B9595&lt;Rules!$B$2,B9595&gt;Rules!$B$3,ABS(I9595)&gt;Rules!$B$4,OR(B9596&lt;Rules!$B$2,B9596&gt;Rules!$B$3,ABS(I9596)&gt;Rules!$B$4)),1,0)</f>
        <v>0</v>
      </c>
      <c r="K9595" s="6" t="str">
        <f aca="false">IF(F9595=1,COUNTIF($F$2:F9595,1),"")</f>
        <v/>
      </c>
    </row>
    <row r="9596" customFormat="false" ht="15" hidden="false" customHeight="false" outlineLevel="0" collapsed="false">
      <c r="A9596" s="6" t="n">
        <v>75323.8055</v>
      </c>
      <c r="B9596" s="6" t="n">
        <v>2.02417582417582</v>
      </c>
      <c r="C9596" s="6" t="n">
        <v>85</v>
      </c>
      <c r="D9596" s="6" t="n">
        <v>-1</v>
      </c>
      <c r="E9596" s="6" t="n">
        <v>2.01978021978022</v>
      </c>
      <c r="F9596" s="6" t="n">
        <v>0</v>
      </c>
      <c r="G9596" s="6" t="n">
        <v>0</v>
      </c>
      <c r="H9596" s="6" t="str">
        <f aca="false">IF(AND(A9596&gt;=Stimuli!$B$2,A9596&lt;=Stimuli!$C$2),Stimuli!$A$2,IF(AND(A9596&gt;=Stimuli!$B$3,A9596&lt;=Stimuli!$C$3),Stimuli!$A$3,IF(AND(A9596&gt;=Stimuli!$B$4,A9596&lt;=Stimuli!$C$4),Stimuli!$A$4,"")))</f>
        <v>02 e.l.f. - Power Grip Styling (30.03s)</v>
      </c>
      <c r="I9596" s="6" t="n">
        <f aca="false">(B9596-B9595)/((A9596-A9595)/1000)</f>
        <v>0.562637362637304</v>
      </c>
      <c r="J9596" s="6" t="n">
        <f aca="false">IF(OR(B9596&lt;Rules!$B$2,B9596&gt;Rules!$B$3,ABS(I9596)&gt;Rules!$B$4,OR(B9597&lt;Rules!$B$2,B9597&gt;Rules!$B$3,ABS(I9597)&gt;Rules!$B$4)),1,0)</f>
        <v>0</v>
      </c>
      <c r="K9596" s="6" t="str">
        <f aca="false">IF(F9596=1,COUNTIF($F$2:F9596,1),"")</f>
        <v/>
      </c>
    </row>
    <row r="9597" customFormat="false" ht="15" hidden="false" customHeight="false" outlineLevel="0" collapsed="false">
      <c r="A9597" s="6" t="n">
        <v>75331.618</v>
      </c>
      <c r="B9597" s="6" t="n">
        <v>2.02271062271062</v>
      </c>
      <c r="C9597" s="6" t="n">
        <v>85</v>
      </c>
      <c r="D9597" s="6" t="n">
        <v>-1</v>
      </c>
      <c r="E9597" s="6" t="n">
        <v>2.01978021978022</v>
      </c>
      <c r="F9597" s="6" t="n">
        <v>0</v>
      </c>
      <c r="G9597" s="6" t="n">
        <v>0</v>
      </c>
      <c r="H9597" s="6" t="str">
        <f aca="false">IF(AND(A9597&gt;=Stimuli!$B$2,A9597&lt;=Stimuli!$C$2),Stimuli!$A$2,IF(AND(A9597&gt;=Stimuli!$B$3,A9597&lt;=Stimuli!$C$3),Stimuli!$A$3,IF(AND(A9597&gt;=Stimuli!$B$4,A9597&lt;=Stimuli!$C$4),Stimuli!$A$4,"")))</f>
        <v>02 e.l.f. - Power Grip Styling (30.03s)</v>
      </c>
      <c r="I9597" s="6" t="n">
        <f aca="false">(B9597-B9596)/((A9597-A9596)/1000)</f>
        <v>-0.187545787545844</v>
      </c>
      <c r="J9597" s="6" t="n">
        <f aca="false">IF(OR(B9597&lt;Rules!$B$2,B9597&gt;Rules!$B$3,ABS(I9597)&gt;Rules!$B$4,OR(B9598&lt;Rules!$B$2,B9598&gt;Rules!$B$3,ABS(I9598)&gt;Rules!$B$4)),1,0)</f>
        <v>0</v>
      </c>
      <c r="K9597" s="6" t="str">
        <f aca="false">IF(F9597=1,COUNTIF($F$2:F9597,1),"")</f>
        <v/>
      </c>
    </row>
    <row r="9598" customFormat="false" ht="15" hidden="false" customHeight="false" outlineLevel="0" collapsed="false">
      <c r="A9598" s="6" t="n">
        <v>75339.4305</v>
      </c>
      <c r="B9598" s="6" t="n">
        <v>2.02271062271062</v>
      </c>
      <c r="C9598" s="6" t="n">
        <v>85</v>
      </c>
      <c r="D9598" s="6" t="n">
        <v>-1</v>
      </c>
      <c r="E9598" s="6" t="n">
        <v>2.01978021978022</v>
      </c>
      <c r="F9598" s="6" t="n">
        <v>0</v>
      </c>
      <c r="G9598" s="6" t="n">
        <v>0</v>
      </c>
      <c r="H9598" s="6" t="str">
        <f aca="false">IF(AND(A9598&gt;=Stimuli!$B$2,A9598&lt;=Stimuli!$C$2),Stimuli!$A$2,IF(AND(A9598&gt;=Stimuli!$B$3,A9598&lt;=Stimuli!$C$3),Stimuli!$A$3,IF(AND(A9598&gt;=Stimuli!$B$4,A9598&lt;=Stimuli!$C$4),Stimuli!$A$4,"")))</f>
        <v>02 e.l.f. - Power Grip Styling (30.03s)</v>
      </c>
      <c r="I9598" s="6" t="n">
        <f aca="false">(B9598-B9597)/((A9598-A9597)/1000)</f>
        <v>0</v>
      </c>
      <c r="J9598" s="6" t="n">
        <f aca="false">IF(OR(B9598&lt;Rules!$B$2,B9598&gt;Rules!$B$3,ABS(I9598)&gt;Rules!$B$4,OR(B9599&lt;Rules!$B$2,B9599&gt;Rules!$B$3,ABS(I9599)&gt;Rules!$B$4)),1,0)</f>
        <v>0</v>
      </c>
      <c r="K9598" s="6" t="str">
        <f aca="false">IF(F9598=1,COUNTIF($F$2:F9598,1),"")</f>
        <v/>
      </c>
    </row>
    <row r="9599" customFormat="false" ht="15" hidden="false" customHeight="false" outlineLevel="0" collapsed="false">
      <c r="A9599" s="6" t="n">
        <v>75347.243</v>
      </c>
      <c r="B9599" s="6" t="n">
        <v>2.02417582417582</v>
      </c>
      <c r="C9599" s="6" t="n">
        <v>85</v>
      </c>
      <c r="D9599" s="6" t="n">
        <v>-1</v>
      </c>
      <c r="E9599" s="6" t="n">
        <v>2.01978021978022</v>
      </c>
      <c r="F9599" s="6" t="n">
        <v>0</v>
      </c>
      <c r="G9599" s="6" t="n">
        <v>0</v>
      </c>
      <c r="H9599" s="6" t="str">
        <f aca="false">IF(AND(A9599&gt;=Stimuli!$B$2,A9599&lt;=Stimuli!$C$2),Stimuli!$A$2,IF(AND(A9599&gt;=Stimuli!$B$3,A9599&lt;=Stimuli!$C$3),Stimuli!$A$3,IF(AND(A9599&gt;=Stimuli!$B$4,A9599&lt;=Stimuli!$C$4),Stimuli!$A$4,"")))</f>
        <v>02 e.l.f. - Power Grip Styling (30.03s)</v>
      </c>
      <c r="I9599" s="6" t="n">
        <f aca="false">(B9599-B9598)/((A9599-A9598)/1000)</f>
        <v>0.187545787545844</v>
      </c>
      <c r="J9599" s="6" t="n">
        <f aca="false">IF(OR(B9599&lt;Rules!$B$2,B9599&gt;Rules!$B$3,ABS(I9599)&gt;Rules!$B$4,OR(B9600&lt;Rules!$B$2,B9600&gt;Rules!$B$3,ABS(I9600)&gt;Rules!$B$4)),1,0)</f>
        <v>0</v>
      </c>
      <c r="K9599" s="6" t="str">
        <f aca="false">IF(F9599=1,COUNTIF($F$2:F9599,1),"")</f>
        <v/>
      </c>
    </row>
    <row r="9600" customFormat="false" ht="15" hidden="false" customHeight="false" outlineLevel="0" collapsed="false">
      <c r="A9600" s="6" t="n">
        <v>75355.0555</v>
      </c>
      <c r="B9600" s="6" t="n">
        <v>2.02271062271062</v>
      </c>
      <c r="C9600" s="6" t="n">
        <v>85</v>
      </c>
      <c r="D9600" s="6" t="n">
        <v>-1</v>
      </c>
      <c r="E9600" s="6" t="n">
        <v>2.01978021978022</v>
      </c>
      <c r="F9600" s="6" t="n">
        <v>0</v>
      </c>
      <c r="G9600" s="6" t="n">
        <v>0</v>
      </c>
      <c r="H9600" s="6" t="str">
        <f aca="false">IF(AND(A9600&gt;=Stimuli!$B$2,A9600&lt;=Stimuli!$C$2),Stimuli!$A$2,IF(AND(A9600&gt;=Stimuli!$B$3,A9600&lt;=Stimuli!$C$3),Stimuli!$A$3,IF(AND(A9600&gt;=Stimuli!$B$4,A9600&lt;=Stimuli!$C$4),Stimuli!$A$4,"")))</f>
        <v>02 e.l.f. - Power Grip Styling (30.03s)</v>
      </c>
      <c r="I9600" s="6" t="n">
        <f aca="false">(B9600-B9599)/((A9600-A9599)/1000)</f>
        <v>-0.187545787545844</v>
      </c>
      <c r="J9600" s="6" t="n">
        <f aca="false">IF(OR(B9600&lt;Rules!$B$2,B9600&gt;Rules!$B$3,ABS(I9600)&gt;Rules!$B$4,OR(B9601&lt;Rules!$B$2,B9601&gt;Rules!$B$3,ABS(I9601)&gt;Rules!$B$4)),1,0)</f>
        <v>0</v>
      </c>
      <c r="K9600" s="6" t="str">
        <f aca="false">IF(F9600=1,COUNTIF($F$2:F9600,1),"")</f>
        <v/>
      </c>
    </row>
    <row r="9601" customFormat="false" ht="15" hidden="false" customHeight="false" outlineLevel="0" collapsed="false">
      <c r="A9601" s="6" t="n">
        <v>75362.868</v>
      </c>
      <c r="B9601" s="6" t="n">
        <v>2.02564102564103</v>
      </c>
      <c r="C9601" s="6" t="n">
        <v>85</v>
      </c>
      <c r="D9601" s="6" t="n">
        <v>-1</v>
      </c>
      <c r="E9601" s="6" t="n">
        <v>2.01978021978022</v>
      </c>
      <c r="F9601" s="6" t="n">
        <v>0</v>
      </c>
      <c r="G9601" s="6" t="n">
        <v>0</v>
      </c>
      <c r="H9601" s="6" t="str">
        <f aca="false">IF(AND(A9601&gt;=Stimuli!$B$2,A9601&lt;=Stimuli!$C$2),Stimuli!$A$2,IF(AND(A9601&gt;=Stimuli!$B$3,A9601&lt;=Stimuli!$C$3),Stimuli!$A$3,IF(AND(A9601&gt;=Stimuli!$B$4,A9601&lt;=Stimuli!$C$4),Stimuli!$A$4,"")))</f>
        <v>02 e.l.f. - Power Grip Styling (30.03s)</v>
      </c>
      <c r="I9601" s="6" t="n">
        <f aca="false">(B9601-B9600)/((A9601-A9600)/1000)</f>
        <v>0.375091575091574</v>
      </c>
      <c r="J9601" s="6" t="n">
        <f aca="false">IF(OR(B9601&lt;Rules!$B$2,B9601&gt;Rules!$B$3,ABS(I9601)&gt;Rules!$B$4,OR(B9602&lt;Rules!$B$2,B9602&gt;Rules!$B$3,ABS(I9602)&gt;Rules!$B$4)),1,0)</f>
        <v>0</v>
      </c>
      <c r="K9601" s="6" t="str">
        <f aca="false">IF(F9601=1,COUNTIF($F$2:F9601,1),"")</f>
        <v/>
      </c>
    </row>
    <row r="9602" customFormat="false" ht="15" hidden="false" customHeight="false" outlineLevel="0" collapsed="false">
      <c r="A9602" s="6" t="n">
        <v>75370.6805</v>
      </c>
      <c r="B9602" s="6" t="n">
        <v>2.02124542124542</v>
      </c>
      <c r="C9602" s="6" t="n">
        <v>85</v>
      </c>
      <c r="D9602" s="6" t="n">
        <v>-1</v>
      </c>
      <c r="E9602" s="6" t="n">
        <v>2.01978021978022</v>
      </c>
      <c r="F9602" s="6" t="n">
        <v>0</v>
      </c>
      <c r="G9602" s="6" t="n">
        <v>0</v>
      </c>
      <c r="H9602" s="6" t="str">
        <f aca="false">IF(AND(A9602&gt;=Stimuli!$B$2,A9602&lt;=Stimuli!$C$2),Stimuli!$A$2,IF(AND(A9602&gt;=Stimuli!$B$3,A9602&lt;=Stimuli!$C$3),Stimuli!$A$3,IF(AND(A9602&gt;=Stimuli!$B$4,A9602&lt;=Stimuli!$C$4),Stimuli!$A$4,"")))</f>
        <v>02 e.l.f. - Power Grip Styling (30.03s)</v>
      </c>
      <c r="I9602" s="6" t="n">
        <f aca="false">(B9602-B9601)/((A9602-A9601)/1000)</f>
        <v>-0.562637362637304</v>
      </c>
      <c r="J9602" s="6" t="n">
        <f aca="false">IF(OR(B9602&lt;Rules!$B$2,B9602&gt;Rules!$B$3,ABS(I9602)&gt;Rules!$B$4,OR(B9603&lt;Rules!$B$2,B9603&gt;Rules!$B$3,ABS(I9603)&gt;Rules!$B$4)),1,0)</f>
        <v>0</v>
      </c>
      <c r="K9602" s="6" t="str">
        <f aca="false">IF(F9602=1,COUNTIF($F$2:F9602,1),"")</f>
        <v/>
      </c>
    </row>
    <row r="9603" customFormat="false" ht="15" hidden="false" customHeight="false" outlineLevel="0" collapsed="false">
      <c r="A9603" s="6" t="n">
        <v>75378.493</v>
      </c>
      <c r="B9603" s="6" t="n">
        <v>2.02710622710623</v>
      </c>
      <c r="C9603" s="6" t="n">
        <v>85</v>
      </c>
      <c r="D9603" s="6" t="n">
        <v>-1</v>
      </c>
      <c r="E9603" s="6" t="n">
        <v>2.01978021978022</v>
      </c>
      <c r="F9603" s="6" t="n">
        <v>0</v>
      </c>
      <c r="G9603" s="6" t="n">
        <v>0</v>
      </c>
      <c r="H9603" s="6" t="str">
        <f aca="false">IF(AND(A9603&gt;=Stimuli!$B$2,A9603&lt;=Stimuli!$C$2),Stimuli!$A$2,IF(AND(A9603&gt;=Stimuli!$B$3,A9603&lt;=Stimuli!$C$3),Stimuli!$A$3,IF(AND(A9603&gt;=Stimuli!$B$4,A9603&lt;=Stimuli!$C$4),Stimuli!$A$4,"")))</f>
        <v>02 e.l.f. - Power Grip Styling (30.03s)</v>
      </c>
      <c r="I9603" s="6" t="n">
        <f aca="false">(B9603-B9602)/((A9603-A9602)/1000)</f>
        <v>0.750183150183148</v>
      </c>
      <c r="J9603" s="6" t="n">
        <f aca="false">IF(OR(B9603&lt;Rules!$B$2,B9603&gt;Rules!$B$3,ABS(I9603)&gt;Rules!$B$4,OR(B9604&lt;Rules!$B$2,B9604&gt;Rules!$B$3,ABS(I9604)&gt;Rules!$B$4)),1,0)</f>
        <v>0</v>
      </c>
      <c r="K9603" s="6" t="str">
        <f aca="false">IF(F9603=1,COUNTIF($F$2:F9603,1),"")</f>
        <v/>
      </c>
    </row>
    <row r="9604" customFormat="false" ht="15" hidden="false" customHeight="false" outlineLevel="0" collapsed="false">
      <c r="A9604" s="6" t="n">
        <v>75386.3055</v>
      </c>
      <c r="B9604" s="6" t="n">
        <v>2.02124542124542</v>
      </c>
      <c r="C9604" s="6" t="n">
        <v>85</v>
      </c>
      <c r="D9604" s="6" t="n">
        <v>-1</v>
      </c>
      <c r="E9604" s="6" t="n">
        <v>2.01978021978022</v>
      </c>
      <c r="F9604" s="6" t="n">
        <v>0</v>
      </c>
      <c r="G9604" s="6" t="n">
        <v>0</v>
      </c>
      <c r="H9604" s="6" t="str">
        <f aca="false">IF(AND(A9604&gt;=Stimuli!$B$2,A9604&lt;=Stimuli!$C$2),Stimuli!$A$2,IF(AND(A9604&gt;=Stimuli!$B$3,A9604&lt;=Stimuli!$C$3),Stimuli!$A$3,IF(AND(A9604&gt;=Stimuli!$B$4,A9604&lt;=Stimuli!$C$4),Stimuli!$A$4,"")))</f>
        <v>02 e.l.f. - Power Grip Styling (30.03s)</v>
      </c>
      <c r="I9604" s="6" t="n">
        <f aca="false">(B9604-B9603)/((A9604-A9603)/1000)</f>
        <v>-0.750183150183148</v>
      </c>
      <c r="J9604" s="6" t="n">
        <f aca="false">IF(OR(B9604&lt;Rules!$B$2,B9604&gt;Rules!$B$3,ABS(I9604)&gt;Rules!$B$4,OR(B9605&lt;Rules!$B$2,B9605&gt;Rules!$B$3,ABS(I9605)&gt;Rules!$B$4)),1,0)</f>
        <v>0</v>
      </c>
      <c r="K9604" s="6" t="str">
        <f aca="false">IF(F9604=1,COUNTIF($F$2:F9604,1),"")</f>
        <v/>
      </c>
    </row>
    <row r="9605" customFormat="false" ht="15" hidden="false" customHeight="false" outlineLevel="0" collapsed="false">
      <c r="A9605" s="6" t="n">
        <v>75394.118</v>
      </c>
      <c r="B9605" s="6" t="n">
        <v>2.02857142857143</v>
      </c>
      <c r="C9605" s="6" t="n">
        <v>85</v>
      </c>
      <c r="D9605" s="6" t="n">
        <v>-1</v>
      </c>
      <c r="E9605" s="6" t="n">
        <v>2.01978021978022</v>
      </c>
      <c r="F9605" s="6" t="n">
        <v>0</v>
      </c>
      <c r="G9605" s="6" t="n">
        <v>0</v>
      </c>
      <c r="H9605" s="6" t="str">
        <f aca="false">IF(AND(A9605&gt;=Stimuli!$B$2,A9605&lt;=Stimuli!$C$2),Stimuli!$A$2,IF(AND(A9605&gt;=Stimuli!$B$3,A9605&lt;=Stimuli!$C$3),Stimuli!$A$3,IF(AND(A9605&gt;=Stimuli!$B$4,A9605&lt;=Stimuli!$C$4),Stimuli!$A$4,"")))</f>
        <v>02 e.l.f. - Power Grip Styling (30.03s)</v>
      </c>
      <c r="I9605" s="6" t="n">
        <f aca="false">(B9605-B9604)/((A9605-A9604)/1000)</f>
        <v>0.937728937728878</v>
      </c>
      <c r="J9605" s="6" t="n">
        <f aca="false">IF(OR(B9605&lt;Rules!$B$2,B9605&gt;Rules!$B$3,ABS(I9605)&gt;Rules!$B$4,OR(B9606&lt;Rules!$B$2,B9606&gt;Rules!$B$3,ABS(I9606)&gt;Rules!$B$4)),1,0)</f>
        <v>0</v>
      </c>
      <c r="K9605" s="6" t="str">
        <f aca="false">IF(F9605=1,COUNTIF($F$2:F9605,1),"")</f>
        <v/>
      </c>
    </row>
    <row r="9606" customFormat="false" ht="15" hidden="false" customHeight="false" outlineLevel="0" collapsed="false">
      <c r="A9606" s="6" t="n">
        <v>75401.9305</v>
      </c>
      <c r="B9606" s="6" t="n">
        <v>2.02124542124542</v>
      </c>
      <c r="C9606" s="6" t="n">
        <v>91</v>
      </c>
      <c r="D9606" s="6" t="n">
        <v>656.25</v>
      </c>
      <c r="E9606" s="6" t="n">
        <v>2.01978021978022</v>
      </c>
      <c r="F9606" s="6" t="n">
        <v>0</v>
      </c>
      <c r="G9606" s="6" t="n">
        <v>0</v>
      </c>
      <c r="H9606" s="6" t="str">
        <f aca="false">IF(AND(A9606&gt;=Stimuli!$B$2,A9606&lt;=Stimuli!$C$2),Stimuli!$A$2,IF(AND(A9606&gt;=Stimuli!$B$3,A9606&lt;=Stimuli!$C$3),Stimuli!$A$3,IF(AND(A9606&gt;=Stimuli!$B$4,A9606&lt;=Stimuli!$C$4),Stimuli!$A$4,"")))</f>
        <v>02 e.l.f. - Power Grip Styling (30.03s)</v>
      </c>
      <c r="I9606" s="6" t="n">
        <f aca="false">(B9606-B9605)/((A9606-A9605)/1000)</f>
        <v>-0.937728937728878</v>
      </c>
      <c r="J9606" s="6" t="n">
        <f aca="false">IF(OR(B9606&lt;Rules!$B$2,B9606&gt;Rules!$B$3,ABS(I9606)&gt;Rules!$B$4,OR(B9607&lt;Rules!$B$2,B9607&gt;Rules!$B$3,ABS(I9607)&gt;Rules!$B$4)),1,0)</f>
        <v>0</v>
      </c>
      <c r="K9606" s="6" t="str">
        <f aca="false">IF(F9606=1,COUNTIF($F$2:F9606,1),"")</f>
        <v/>
      </c>
    </row>
    <row r="9607" customFormat="false" ht="15" hidden="false" customHeight="false" outlineLevel="0" collapsed="false">
      <c r="A9607" s="6" t="n">
        <v>75409.743</v>
      </c>
      <c r="B9607" s="6" t="n">
        <v>2.02857142857143</v>
      </c>
      <c r="C9607" s="6" t="n">
        <v>91</v>
      </c>
      <c r="D9607" s="6" t="n">
        <v>-1</v>
      </c>
      <c r="E9607" s="6" t="n">
        <v>2.01978021978022</v>
      </c>
      <c r="F9607" s="6" t="n">
        <v>0</v>
      </c>
      <c r="G9607" s="6" t="n">
        <v>0</v>
      </c>
      <c r="H9607" s="6" t="str">
        <f aca="false">IF(AND(A9607&gt;=Stimuli!$B$2,A9607&lt;=Stimuli!$C$2),Stimuli!$A$2,IF(AND(A9607&gt;=Stimuli!$B$3,A9607&lt;=Stimuli!$C$3),Stimuli!$A$3,IF(AND(A9607&gt;=Stimuli!$B$4,A9607&lt;=Stimuli!$C$4),Stimuli!$A$4,"")))</f>
        <v>02 e.l.f. - Power Grip Styling (30.03s)</v>
      </c>
      <c r="I9607" s="6" t="n">
        <f aca="false">(B9607-B9606)/((A9607-A9606)/1000)</f>
        <v>0.937728937728878</v>
      </c>
      <c r="J9607" s="6" t="n">
        <f aca="false">IF(OR(B9607&lt;Rules!$B$2,B9607&gt;Rules!$B$3,ABS(I9607)&gt;Rules!$B$4,OR(B9608&lt;Rules!$B$2,B9608&gt;Rules!$B$3,ABS(I9608)&gt;Rules!$B$4)),1,0)</f>
        <v>0</v>
      </c>
      <c r="K9607" s="6" t="str">
        <f aca="false">IF(F9607=1,COUNTIF($F$2:F9607,1),"")</f>
        <v/>
      </c>
    </row>
    <row r="9608" customFormat="false" ht="15" hidden="false" customHeight="false" outlineLevel="0" collapsed="false">
      <c r="A9608" s="6" t="n">
        <v>75417.5555</v>
      </c>
      <c r="B9608" s="6" t="n">
        <v>2.02124542124542</v>
      </c>
      <c r="C9608" s="6" t="n">
        <v>91</v>
      </c>
      <c r="D9608" s="6" t="n">
        <v>-1</v>
      </c>
      <c r="E9608" s="6" t="n">
        <v>2.01978021978022</v>
      </c>
      <c r="F9608" s="6" t="n">
        <v>0</v>
      </c>
      <c r="G9608" s="6" t="n">
        <v>0</v>
      </c>
      <c r="H9608" s="6" t="str">
        <f aca="false">IF(AND(A9608&gt;=Stimuli!$B$2,A9608&lt;=Stimuli!$C$2),Stimuli!$A$2,IF(AND(A9608&gt;=Stimuli!$B$3,A9608&lt;=Stimuli!$C$3),Stimuli!$A$3,IF(AND(A9608&gt;=Stimuli!$B$4,A9608&lt;=Stimuli!$C$4),Stimuli!$A$4,"")))</f>
        <v>02 e.l.f. - Power Grip Styling (30.03s)</v>
      </c>
      <c r="I9608" s="6" t="n">
        <f aca="false">(B9608-B9607)/((A9608-A9607)/1000)</f>
        <v>-0.937728937728878</v>
      </c>
      <c r="J9608" s="6" t="n">
        <f aca="false">IF(OR(B9608&lt;Rules!$B$2,B9608&gt;Rules!$B$3,ABS(I9608)&gt;Rules!$B$4,OR(B9609&lt;Rules!$B$2,B9609&gt;Rules!$B$3,ABS(I9609)&gt;Rules!$B$4)),1,0)</f>
        <v>0</v>
      </c>
      <c r="K9608" s="6" t="str">
        <f aca="false">IF(F9608=1,COUNTIF($F$2:F9608,1),"")</f>
        <v/>
      </c>
    </row>
    <row r="9609" customFormat="false" ht="15" hidden="false" customHeight="false" outlineLevel="0" collapsed="false">
      <c r="A9609" s="6" t="n">
        <v>75425.368</v>
      </c>
      <c r="B9609" s="6" t="n">
        <v>2.02857142857143</v>
      </c>
      <c r="C9609" s="6" t="n">
        <v>91</v>
      </c>
      <c r="D9609" s="6" t="n">
        <v>-1</v>
      </c>
      <c r="E9609" s="6" t="n">
        <v>2.01978021978022</v>
      </c>
      <c r="F9609" s="6" t="n">
        <v>0</v>
      </c>
      <c r="G9609" s="6" t="n">
        <v>0</v>
      </c>
      <c r="H9609" s="6" t="str">
        <f aca="false">IF(AND(A9609&gt;=Stimuli!$B$2,A9609&lt;=Stimuli!$C$2),Stimuli!$A$2,IF(AND(A9609&gt;=Stimuli!$B$3,A9609&lt;=Stimuli!$C$3),Stimuli!$A$3,IF(AND(A9609&gt;=Stimuli!$B$4,A9609&lt;=Stimuli!$C$4),Stimuli!$A$4,"")))</f>
        <v>02 e.l.f. - Power Grip Styling (30.03s)</v>
      </c>
      <c r="I9609" s="6" t="n">
        <f aca="false">(B9609-B9608)/((A9609-A9608)/1000)</f>
        <v>0.937728937728878</v>
      </c>
      <c r="J9609" s="6" t="n">
        <f aca="false">IF(OR(B9609&lt;Rules!$B$2,B9609&gt;Rules!$B$3,ABS(I9609)&gt;Rules!$B$4,OR(B9610&lt;Rules!$B$2,B9610&gt;Rules!$B$3,ABS(I9610)&gt;Rules!$B$4)),1,0)</f>
        <v>0</v>
      </c>
      <c r="K9609" s="6" t="str">
        <f aca="false">IF(F9609=1,COUNTIF($F$2:F9609,1),"")</f>
        <v/>
      </c>
    </row>
    <row r="9610" customFormat="false" ht="15" hidden="false" customHeight="false" outlineLevel="0" collapsed="false">
      <c r="A9610" s="6" t="n">
        <v>75433.1805</v>
      </c>
      <c r="B9610" s="6" t="n">
        <v>2.02271062271062</v>
      </c>
      <c r="C9610" s="6" t="n">
        <v>91</v>
      </c>
      <c r="D9610" s="6" t="n">
        <v>-1</v>
      </c>
      <c r="E9610" s="6" t="n">
        <v>2.01978021978022</v>
      </c>
      <c r="F9610" s="6" t="n">
        <v>0</v>
      </c>
      <c r="G9610" s="6" t="n">
        <v>0</v>
      </c>
      <c r="H9610" s="6" t="str">
        <f aca="false">IF(AND(A9610&gt;=Stimuli!$B$2,A9610&lt;=Stimuli!$C$2),Stimuli!$A$2,IF(AND(A9610&gt;=Stimuli!$B$3,A9610&lt;=Stimuli!$C$3),Stimuli!$A$3,IF(AND(A9610&gt;=Stimuli!$B$4,A9610&lt;=Stimuli!$C$4),Stimuli!$A$4,"")))</f>
        <v>02 e.l.f. - Power Grip Styling (30.03s)</v>
      </c>
      <c r="I9610" s="6" t="n">
        <f aca="false">(B9610-B9609)/((A9610-A9609)/1000)</f>
        <v>-0.750183150183148</v>
      </c>
      <c r="J9610" s="6" t="n">
        <f aca="false">IF(OR(B9610&lt;Rules!$B$2,B9610&gt;Rules!$B$3,ABS(I9610)&gt;Rules!$B$4,OR(B9611&lt;Rules!$B$2,B9611&gt;Rules!$B$3,ABS(I9611)&gt;Rules!$B$4)),1,0)</f>
        <v>0</v>
      </c>
      <c r="K9610" s="6" t="str">
        <f aca="false">IF(F9610=1,COUNTIF($F$2:F9610,1),"")</f>
        <v/>
      </c>
    </row>
    <row r="9611" customFormat="false" ht="15" hidden="false" customHeight="false" outlineLevel="0" collapsed="false">
      <c r="A9611" s="6" t="n">
        <v>75440.993</v>
      </c>
      <c r="B9611" s="6" t="n">
        <v>2.02857142857143</v>
      </c>
      <c r="C9611" s="6" t="n">
        <v>91</v>
      </c>
      <c r="D9611" s="6" t="n">
        <v>-1</v>
      </c>
      <c r="E9611" s="6" t="n">
        <v>2.01978021978022</v>
      </c>
      <c r="F9611" s="6" t="n">
        <v>0</v>
      </c>
      <c r="G9611" s="6" t="n">
        <v>0</v>
      </c>
      <c r="H9611" s="6" t="str">
        <f aca="false">IF(AND(A9611&gt;=Stimuli!$B$2,A9611&lt;=Stimuli!$C$2),Stimuli!$A$2,IF(AND(A9611&gt;=Stimuli!$B$3,A9611&lt;=Stimuli!$C$3),Stimuli!$A$3,IF(AND(A9611&gt;=Stimuli!$B$4,A9611&lt;=Stimuli!$C$4),Stimuli!$A$4,"")))</f>
        <v>02 e.l.f. - Power Grip Styling (30.03s)</v>
      </c>
      <c r="I9611" s="6" t="n">
        <f aca="false">(B9611-B9610)/((A9611-A9610)/1000)</f>
        <v>0.750183150183148</v>
      </c>
      <c r="J9611" s="6" t="n">
        <f aca="false">IF(OR(B9611&lt;Rules!$B$2,B9611&gt;Rules!$B$3,ABS(I9611)&gt;Rules!$B$4,OR(B9612&lt;Rules!$B$2,B9612&gt;Rules!$B$3,ABS(I9612)&gt;Rules!$B$4)),1,0)</f>
        <v>0</v>
      </c>
      <c r="K9611" s="6" t="str">
        <f aca="false">IF(F9611=1,COUNTIF($F$2:F9611,1),"")</f>
        <v/>
      </c>
    </row>
    <row r="9612" customFormat="false" ht="15" hidden="false" customHeight="false" outlineLevel="0" collapsed="false">
      <c r="A9612" s="6" t="n">
        <v>75448.8055</v>
      </c>
      <c r="B9612" s="6" t="n">
        <v>2.02417582417582</v>
      </c>
      <c r="C9612" s="6" t="n">
        <v>91</v>
      </c>
      <c r="D9612" s="6" t="n">
        <v>-1</v>
      </c>
      <c r="E9612" s="6" t="n">
        <v>2.01978021978022</v>
      </c>
      <c r="F9612" s="6" t="n">
        <v>0</v>
      </c>
      <c r="G9612" s="6" t="n">
        <v>0</v>
      </c>
      <c r="H9612" s="6" t="str">
        <f aca="false">IF(AND(A9612&gt;=Stimuli!$B$2,A9612&lt;=Stimuli!$C$2),Stimuli!$A$2,IF(AND(A9612&gt;=Stimuli!$B$3,A9612&lt;=Stimuli!$C$3),Stimuli!$A$3,IF(AND(A9612&gt;=Stimuli!$B$4,A9612&lt;=Stimuli!$C$4),Stimuli!$A$4,"")))</f>
        <v>02 e.l.f. - Power Grip Styling (30.03s)</v>
      </c>
      <c r="I9612" s="6" t="n">
        <f aca="false">(B9612-B9611)/((A9612-A9611)/1000)</f>
        <v>-0.562637362637304</v>
      </c>
      <c r="J9612" s="6" t="n">
        <f aca="false">IF(OR(B9612&lt;Rules!$B$2,B9612&gt;Rules!$B$3,ABS(I9612)&gt;Rules!$B$4,OR(B9613&lt;Rules!$B$2,B9613&gt;Rules!$B$3,ABS(I9613)&gt;Rules!$B$4)),1,0)</f>
        <v>0</v>
      </c>
      <c r="K9612" s="6" t="str">
        <f aca="false">IF(F9612=1,COUNTIF($F$2:F9612,1),"")</f>
        <v/>
      </c>
    </row>
    <row r="9613" customFormat="false" ht="15" hidden="false" customHeight="false" outlineLevel="0" collapsed="false">
      <c r="A9613" s="6" t="n">
        <v>75456.618</v>
      </c>
      <c r="B9613" s="6" t="n">
        <v>2.02710622710623</v>
      </c>
      <c r="C9613" s="6" t="n">
        <v>91</v>
      </c>
      <c r="D9613" s="6" t="n">
        <v>-1</v>
      </c>
      <c r="E9613" s="6" t="n">
        <v>2.01978021978022</v>
      </c>
      <c r="F9613" s="6" t="n">
        <v>0</v>
      </c>
      <c r="G9613" s="6" t="n">
        <v>0</v>
      </c>
      <c r="H9613" s="6" t="str">
        <f aca="false">IF(AND(A9613&gt;=Stimuli!$B$2,A9613&lt;=Stimuli!$C$2),Stimuli!$A$2,IF(AND(A9613&gt;=Stimuli!$B$3,A9613&lt;=Stimuli!$C$3),Stimuli!$A$3,IF(AND(A9613&gt;=Stimuli!$B$4,A9613&lt;=Stimuli!$C$4),Stimuli!$A$4,"")))</f>
        <v>02 e.l.f. - Power Grip Styling (30.03s)</v>
      </c>
      <c r="I9613" s="6" t="n">
        <f aca="false">(B9613-B9612)/((A9613-A9612)/1000)</f>
        <v>0.375091575091574</v>
      </c>
      <c r="J9613" s="6" t="n">
        <f aca="false">IF(OR(B9613&lt;Rules!$B$2,B9613&gt;Rules!$B$3,ABS(I9613)&gt;Rules!$B$4,OR(B9614&lt;Rules!$B$2,B9614&gt;Rules!$B$3,ABS(I9614)&gt;Rules!$B$4)),1,0)</f>
        <v>0</v>
      </c>
      <c r="K9613" s="6" t="str">
        <f aca="false">IF(F9613=1,COUNTIF($F$2:F9613,1),"")</f>
        <v/>
      </c>
    </row>
    <row r="9614" customFormat="false" ht="15" hidden="false" customHeight="false" outlineLevel="0" collapsed="false">
      <c r="A9614" s="6" t="n">
        <v>75464.4305</v>
      </c>
      <c r="B9614" s="6" t="n">
        <v>2.02564102564103</v>
      </c>
      <c r="C9614" s="6" t="n">
        <v>91</v>
      </c>
      <c r="D9614" s="6" t="n">
        <v>-1</v>
      </c>
      <c r="E9614" s="6" t="n">
        <v>2.01978021978022</v>
      </c>
      <c r="F9614" s="6" t="n">
        <v>0</v>
      </c>
      <c r="G9614" s="6" t="n">
        <v>0</v>
      </c>
      <c r="H9614" s="6" t="str">
        <f aca="false">IF(AND(A9614&gt;=Stimuli!$B$2,A9614&lt;=Stimuli!$C$2),Stimuli!$A$2,IF(AND(A9614&gt;=Stimuli!$B$3,A9614&lt;=Stimuli!$C$3),Stimuli!$A$3,IF(AND(A9614&gt;=Stimuli!$B$4,A9614&lt;=Stimuli!$C$4),Stimuli!$A$4,"")))</f>
        <v>02 e.l.f. - Power Grip Styling (30.03s)</v>
      </c>
      <c r="I9614" s="6" t="n">
        <f aca="false">(B9614-B9613)/((A9614-A9613)/1000)</f>
        <v>-0.187545787545844</v>
      </c>
      <c r="J9614" s="6" t="n">
        <f aca="false">IF(OR(B9614&lt;Rules!$B$2,B9614&gt;Rules!$B$3,ABS(I9614)&gt;Rules!$B$4,OR(B9615&lt;Rules!$B$2,B9615&gt;Rules!$B$3,ABS(I9615)&gt;Rules!$B$4)),1,0)</f>
        <v>0</v>
      </c>
      <c r="K9614" s="6" t="str">
        <f aca="false">IF(F9614=1,COUNTIF($F$2:F9614,1),"")</f>
        <v/>
      </c>
    </row>
    <row r="9615" customFormat="false" ht="15" hidden="false" customHeight="false" outlineLevel="0" collapsed="false">
      <c r="A9615" s="6" t="n">
        <v>75472.243</v>
      </c>
      <c r="B9615" s="6" t="n">
        <v>2.02564102564103</v>
      </c>
      <c r="C9615" s="6" t="n">
        <v>91</v>
      </c>
      <c r="D9615" s="6" t="n">
        <v>-1</v>
      </c>
      <c r="E9615" s="6" t="n">
        <v>2.01978021978022</v>
      </c>
      <c r="F9615" s="6" t="n">
        <v>0</v>
      </c>
      <c r="G9615" s="6" t="n">
        <v>0</v>
      </c>
      <c r="H9615" s="6" t="str">
        <f aca="false">IF(AND(A9615&gt;=Stimuli!$B$2,A9615&lt;=Stimuli!$C$2),Stimuli!$A$2,IF(AND(A9615&gt;=Stimuli!$B$3,A9615&lt;=Stimuli!$C$3),Stimuli!$A$3,IF(AND(A9615&gt;=Stimuli!$B$4,A9615&lt;=Stimuli!$C$4),Stimuli!$A$4,"")))</f>
        <v>02 e.l.f. - Power Grip Styling (30.03s)</v>
      </c>
      <c r="I9615" s="6" t="n">
        <f aca="false">(B9615-B9614)/((A9615-A9614)/1000)</f>
        <v>0</v>
      </c>
      <c r="J9615" s="6" t="n">
        <f aca="false">IF(OR(B9615&lt;Rules!$B$2,B9615&gt;Rules!$B$3,ABS(I9615)&gt;Rules!$B$4,OR(B9616&lt;Rules!$B$2,B9616&gt;Rules!$B$3,ABS(I9616)&gt;Rules!$B$4)),1,0)</f>
        <v>0</v>
      </c>
      <c r="K9615" s="6" t="str">
        <f aca="false">IF(F9615=1,COUNTIF($F$2:F9615,1),"")</f>
        <v/>
      </c>
    </row>
    <row r="9616" customFormat="false" ht="15" hidden="false" customHeight="false" outlineLevel="0" collapsed="false">
      <c r="A9616" s="6" t="n">
        <v>75480.0555</v>
      </c>
      <c r="B9616" s="6" t="n">
        <v>2.02857142857143</v>
      </c>
      <c r="C9616" s="6" t="n">
        <v>91</v>
      </c>
      <c r="D9616" s="6" t="n">
        <v>-1</v>
      </c>
      <c r="E9616" s="6" t="n">
        <v>2.01978021978022</v>
      </c>
      <c r="F9616" s="6" t="n">
        <v>0</v>
      </c>
      <c r="G9616" s="6" t="n">
        <v>0</v>
      </c>
      <c r="H9616" s="6" t="str">
        <f aca="false">IF(AND(A9616&gt;=Stimuli!$B$2,A9616&lt;=Stimuli!$C$2),Stimuli!$A$2,IF(AND(A9616&gt;=Stimuli!$B$3,A9616&lt;=Stimuli!$C$3),Stimuli!$A$3,IF(AND(A9616&gt;=Stimuli!$B$4,A9616&lt;=Stimuli!$C$4),Stimuli!$A$4,"")))</f>
        <v>02 e.l.f. - Power Grip Styling (30.03s)</v>
      </c>
      <c r="I9616" s="6" t="n">
        <f aca="false">(B9616-B9615)/((A9616-A9615)/1000)</f>
        <v>0.375091575091574</v>
      </c>
      <c r="J9616" s="6" t="n">
        <f aca="false">IF(OR(B9616&lt;Rules!$B$2,B9616&gt;Rules!$B$3,ABS(I9616)&gt;Rules!$B$4,OR(B9617&lt;Rules!$B$2,B9617&gt;Rules!$B$3,ABS(I9617)&gt;Rules!$B$4)),1,0)</f>
        <v>0</v>
      </c>
      <c r="K9616" s="6" t="str">
        <f aca="false">IF(F9616=1,COUNTIF($F$2:F9616,1),"")</f>
        <v/>
      </c>
    </row>
    <row r="9617" customFormat="false" ht="15" hidden="false" customHeight="false" outlineLevel="0" collapsed="false">
      <c r="A9617" s="6" t="n">
        <v>75487.868</v>
      </c>
      <c r="B9617" s="6" t="n">
        <v>2.02564102564103</v>
      </c>
      <c r="C9617" s="6" t="n">
        <v>91</v>
      </c>
      <c r="D9617" s="6" t="n">
        <v>-1</v>
      </c>
      <c r="E9617" s="6" t="n">
        <v>2.01978021978022</v>
      </c>
      <c r="F9617" s="6" t="n">
        <v>0</v>
      </c>
      <c r="G9617" s="6" t="n">
        <v>0</v>
      </c>
      <c r="H9617" s="6" t="str">
        <f aca="false">IF(AND(A9617&gt;=Stimuli!$B$2,A9617&lt;=Stimuli!$C$2),Stimuli!$A$2,IF(AND(A9617&gt;=Stimuli!$B$3,A9617&lt;=Stimuli!$C$3),Stimuli!$A$3,IF(AND(A9617&gt;=Stimuli!$B$4,A9617&lt;=Stimuli!$C$4),Stimuli!$A$4,"")))</f>
        <v>02 e.l.f. - Power Grip Styling (30.03s)</v>
      </c>
      <c r="I9617" s="6" t="n">
        <f aca="false">(B9617-B9616)/((A9617-A9616)/1000)</f>
        <v>-0.375091575091574</v>
      </c>
      <c r="J9617" s="6" t="n">
        <f aca="false">IF(OR(B9617&lt;Rules!$B$2,B9617&gt;Rules!$B$3,ABS(I9617)&gt;Rules!$B$4,OR(B9618&lt;Rules!$B$2,B9618&gt;Rules!$B$3,ABS(I9618)&gt;Rules!$B$4)),1,0)</f>
        <v>0</v>
      </c>
      <c r="K9617" s="6" t="str">
        <f aca="false">IF(F9617=1,COUNTIF($F$2:F9617,1),"")</f>
        <v/>
      </c>
    </row>
    <row r="9618" customFormat="false" ht="15" hidden="false" customHeight="false" outlineLevel="0" collapsed="false">
      <c r="A9618" s="6" t="n">
        <v>75495.6805</v>
      </c>
      <c r="B9618" s="6" t="n">
        <v>2.03003663003663</v>
      </c>
      <c r="C9618" s="6" t="n">
        <v>91</v>
      </c>
      <c r="D9618" s="6" t="n">
        <v>-1</v>
      </c>
      <c r="E9618" s="6" t="n">
        <v>2.01978021978022</v>
      </c>
      <c r="F9618" s="6" t="n">
        <v>0</v>
      </c>
      <c r="G9618" s="6" t="n">
        <v>0</v>
      </c>
      <c r="H9618" s="6" t="str">
        <f aca="false">IF(AND(A9618&gt;=Stimuli!$B$2,A9618&lt;=Stimuli!$C$2),Stimuli!$A$2,IF(AND(A9618&gt;=Stimuli!$B$3,A9618&lt;=Stimuli!$C$3),Stimuli!$A$3,IF(AND(A9618&gt;=Stimuli!$B$4,A9618&lt;=Stimuli!$C$4),Stimuli!$A$4,"")))</f>
        <v>02 e.l.f. - Power Grip Styling (30.03s)</v>
      </c>
      <c r="I9618" s="6" t="n">
        <f aca="false">(B9618-B9617)/((A9618-A9617)/1000)</f>
        <v>0.562637362637304</v>
      </c>
      <c r="J9618" s="6" t="n">
        <f aca="false">IF(OR(B9618&lt;Rules!$B$2,B9618&gt;Rules!$B$3,ABS(I9618)&gt;Rules!$B$4,OR(B9619&lt;Rules!$B$2,B9619&gt;Rules!$B$3,ABS(I9619)&gt;Rules!$B$4)),1,0)</f>
        <v>0</v>
      </c>
      <c r="K9618" s="6" t="str">
        <f aca="false">IF(F9618=1,COUNTIF($F$2:F9618,1),"")</f>
        <v/>
      </c>
    </row>
    <row r="9619" customFormat="false" ht="15" hidden="false" customHeight="false" outlineLevel="0" collapsed="false">
      <c r="A9619" s="6" t="n">
        <v>75503.493</v>
      </c>
      <c r="B9619" s="6" t="n">
        <v>2.02417582417582</v>
      </c>
      <c r="C9619" s="6" t="n">
        <v>91</v>
      </c>
      <c r="D9619" s="6" t="n">
        <v>-1</v>
      </c>
      <c r="E9619" s="6" t="n">
        <v>2.01978021978022</v>
      </c>
      <c r="F9619" s="6" t="n">
        <v>0</v>
      </c>
      <c r="G9619" s="6" t="n">
        <v>0</v>
      </c>
      <c r="H9619" s="6" t="str">
        <f aca="false">IF(AND(A9619&gt;=Stimuli!$B$2,A9619&lt;=Stimuli!$C$2),Stimuli!$A$2,IF(AND(A9619&gt;=Stimuli!$B$3,A9619&lt;=Stimuli!$C$3),Stimuli!$A$3,IF(AND(A9619&gt;=Stimuli!$B$4,A9619&lt;=Stimuli!$C$4),Stimuli!$A$4,"")))</f>
        <v>02 e.l.f. - Power Grip Styling (30.03s)</v>
      </c>
      <c r="I9619" s="6" t="n">
        <f aca="false">(B9619-B9618)/((A9619-A9618)/1000)</f>
        <v>-0.750183150183034</v>
      </c>
      <c r="J9619" s="6" t="n">
        <f aca="false">IF(OR(B9619&lt;Rules!$B$2,B9619&gt;Rules!$B$3,ABS(I9619)&gt;Rules!$B$4,OR(B9620&lt;Rules!$B$2,B9620&gt;Rules!$B$3,ABS(I9620)&gt;Rules!$B$4)),1,0)</f>
        <v>0</v>
      </c>
      <c r="K9619" s="6" t="str">
        <f aca="false">IF(F9619=1,COUNTIF($F$2:F9619,1),"")</f>
        <v/>
      </c>
    </row>
    <row r="9620" customFormat="false" ht="15" hidden="false" customHeight="false" outlineLevel="0" collapsed="false">
      <c r="A9620" s="6" t="n">
        <v>75511.3055</v>
      </c>
      <c r="B9620" s="6" t="n">
        <v>2.03150183150183</v>
      </c>
      <c r="C9620" s="6" t="n">
        <v>91</v>
      </c>
      <c r="D9620" s="6" t="n">
        <v>-1</v>
      </c>
      <c r="E9620" s="6" t="n">
        <v>2.01978021978022</v>
      </c>
      <c r="F9620" s="6" t="n">
        <v>0</v>
      </c>
      <c r="G9620" s="6" t="n">
        <v>0</v>
      </c>
      <c r="H9620" s="6" t="str">
        <f aca="false">IF(AND(A9620&gt;=Stimuli!$B$2,A9620&lt;=Stimuli!$C$2),Stimuli!$A$2,IF(AND(A9620&gt;=Stimuli!$B$3,A9620&lt;=Stimuli!$C$3),Stimuli!$A$3,IF(AND(A9620&gt;=Stimuli!$B$4,A9620&lt;=Stimuli!$C$4),Stimuli!$A$4,"")))</f>
        <v>02 e.l.f. - Power Grip Styling (30.03s)</v>
      </c>
      <c r="I9620" s="6" t="n">
        <f aca="false">(B9620-B9619)/((A9620-A9619)/1000)</f>
        <v>0.937728937728878</v>
      </c>
      <c r="J9620" s="6" t="n">
        <f aca="false">IF(OR(B9620&lt;Rules!$B$2,B9620&gt;Rules!$B$3,ABS(I9620)&gt;Rules!$B$4,OR(B9621&lt;Rules!$B$2,B9621&gt;Rules!$B$3,ABS(I9621)&gt;Rules!$B$4)),1,0)</f>
        <v>0</v>
      </c>
      <c r="K9620" s="6" t="str">
        <f aca="false">IF(F9620=1,COUNTIF($F$2:F9620,1),"")</f>
        <v/>
      </c>
    </row>
    <row r="9621" customFormat="false" ht="15" hidden="false" customHeight="false" outlineLevel="0" collapsed="false">
      <c r="A9621" s="6" t="n">
        <v>75519.118</v>
      </c>
      <c r="B9621" s="6" t="n">
        <v>2.02417582417582</v>
      </c>
      <c r="C9621" s="6" t="n">
        <v>91</v>
      </c>
      <c r="D9621" s="6" t="n">
        <v>-1</v>
      </c>
      <c r="E9621" s="6" t="n">
        <v>2.01978021978022</v>
      </c>
      <c r="F9621" s="6" t="n">
        <v>0</v>
      </c>
      <c r="G9621" s="6" t="n">
        <v>0</v>
      </c>
      <c r="H9621" s="6" t="str">
        <f aca="false">IF(AND(A9621&gt;=Stimuli!$B$2,A9621&lt;=Stimuli!$C$2),Stimuli!$A$2,IF(AND(A9621&gt;=Stimuli!$B$3,A9621&lt;=Stimuli!$C$3),Stimuli!$A$3,IF(AND(A9621&gt;=Stimuli!$B$4,A9621&lt;=Stimuli!$C$4),Stimuli!$A$4,"")))</f>
        <v>02 e.l.f. - Power Grip Styling (30.03s)</v>
      </c>
      <c r="I9621" s="6" t="n">
        <f aca="false">(B9621-B9620)/((A9621-A9620)/1000)</f>
        <v>-0.937728937728878</v>
      </c>
      <c r="J9621" s="6" t="n">
        <f aca="false">IF(OR(B9621&lt;Rules!$B$2,B9621&gt;Rules!$B$3,ABS(I9621)&gt;Rules!$B$4,OR(B9622&lt;Rules!$B$2,B9622&gt;Rules!$B$3,ABS(I9622)&gt;Rules!$B$4)),1,0)</f>
        <v>0</v>
      </c>
      <c r="K9621" s="6" t="str">
        <f aca="false">IF(F9621=1,COUNTIF($F$2:F9621,1),"")</f>
        <v/>
      </c>
    </row>
    <row r="9622" customFormat="false" ht="15" hidden="false" customHeight="false" outlineLevel="0" collapsed="false">
      <c r="A9622" s="6" t="n">
        <v>75526.9305</v>
      </c>
      <c r="B9622" s="6" t="n">
        <v>2.03150183150183</v>
      </c>
      <c r="C9622" s="6" t="n">
        <v>91</v>
      </c>
      <c r="D9622" s="6" t="n">
        <v>-1</v>
      </c>
      <c r="E9622" s="6" t="n">
        <v>2.01978021978022</v>
      </c>
      <c r="F9622" s="6" t="n">
        <v>0</v>
      </c>
      <c r="G9622" s="6" t="n">
        <v>0</v>
      </c>
      <c r="H9622" s="6" t="str">
        <f aca="false">IF(AND(A9622&gt;=Stimuli!$B$2,A9622&lt;=Stimuli!$C$2),Stimuli!$A$2,IF(AND(A9622&gt;=Stimuli!$B$3,A9622&lt;=Stimuli!$C$3),Stimuli!$A$3,IF(AND(A9622&gt;=Stimuli!$B$4,A9622&lt;=Stimuli!$C$4),Stimuli!$A$4,"")))</f>
        <v>02 e.l.f. - Power Grip Styling (30.03s)</v>
      </c>
      <c r="I9622" s="6" t="n">
        <f aca="false">(B9622-B9621)/((A9622-A9621)/1000)</f>
        <v>0.937728937728878</v>
      </c>
      <c r="J9622" s="6" t="n">
        <f aca="false">IF(OR(B9622&lt;Rules!$B$2,B9622&gt;Rules!$B$3,ABS(I9622)&gt;Rules!$B$4,OR(B9623&lt;Rules!$B$2,B9623&gt;Rules!$B$3,ABS(I9623)&gt;Rules!$B$4)),1,0)</f>
        <v>0</v>
      </c>
      <c r="K9622" s="6" t="str">
        <f aca="false">IF(F9622=1,COUNTIF($F$2:F9622,1),"")</f>
        <v/>
      </c>
    </row>
    <row r="9623" customFormat="false" ht="15" hidden="false" customHeight="false" outlineLevel="0" collapsed="false">
      <c r="A9623" s="6" t="n">
        <v>75534.743</v>
      </c>
      <c r="B9623" s="6" t="n">
        <v>2.02417582417582</v>
      </c>
      <c r="C9623" s="6" t="n">
        <v>91</v>
      </c>
      <c r="D9623" s="6" t="n">
        <v>-1</v>
      </c>
      <c r="E9623" s="6" t="n">
        <v>2.01978021978022</v>
      </c>
      <c r="F9623" s="6" t="n">
        <v>0</v>
      </c>
      <c r="G9623" s="6" t="n">
        <v>0</v>
      </c>
      <c r="H9623" s="6" t="str">
        <f aca="false">IF(AND(A9623&gt;=Stimuli!$B$2,A9623&lt;=Stimuli!$C$2),Stimuli!$A$2,IF(AND(A9623&gt;=Stimuli!$B$3,A9623&lt;=Stimuli!$C$3),Stimuli!$A$3,IF(AND(A9623&gt;=Stimuli!$B$4,A9623&lt;=Stimuli!$C$4),Stimuli!$A$4,"")))</f>
        <v>02 e.l.f. - Power Grip Styling (30.03s)</v>
      </c>
      <c r="I9623" s="6" t="n">
        <f aca="false">(B9623-B9622)/((A9623-A9622)/1000)</f>
        <v>-0.937728937728878</v>
      </c>
      <c r="J9623" s="6" t="n">
        <f aca="false">IF(OR(B9623&lt;Rules!$B$2,B9623&gt;Rules!$B$3,ABS(I9623)&gt;Rules!$B$4,OR(B9624&lt;Rules!$B$2,B9624&gt;Rules!$B$3,ABS(I9624)&gt;Rules!$B$4)),1,0)</f>
        <v>0</v>
      </c>
      <c r="K9623" s="6" t="str">
        <f aca="false">IF(F9623=1,COUNTIF($F$2:F9623,1),"")</f>
        <v/>
      </c>
    </row>
    <row r="9624" customFormat="false" ht="15" hidden="false" customHeight="false" outlineLevel="0" collapsed="false">
      <c r="A9624" s="6" t="n">
        <v>75542.5555</v>
      </c>
      <c r="B9624" s="6" t="n">
        <v>2.03296703296703</v>
      </c>
      <c r="C9624" s="6" t="n">
        <v>91</v>
      </c>
      <c r="D9624" s="6" t="n">
        <v>-1</v>
      </c>
      <c r="E9624" s="6" t="n">
        <v>2.01978021978022</v>
      </c>
      <c r="F9624" s="6" t="n">
        <v>0</v>
      </c>
      <c r="G9624" s="6" t="n">
        <v>0</v>
      </c>
      <c r="H9624" s="6" t="str">
        <f aca="false">IF(AND(A9624&gt;=Stimuli!$B$2,A9624&lt;=Stimuli!$C$2),Stimuli!$A$2,IF(AND(A9624&gt;=Stimuli!$B$3,A9624&lt;=Stimuli!$C$3),Stimuli!$A$3,IF(AND(A9624&gt;=Stimuli!$B$4,A9624&lt;=Stimuli!$C$4),Stimuli!$A$4,"")))</f>
        <v>02 e.l.f. - Power Grip Styling (30.03s)</v>
      </c>
      <c r="I9624" s="6" t="n">
        <f aca="false">(B9624-B9623)/((A9624-A9623)/1000)</f>
        <v>1.12527472527461</v>
      </c>
      <c r="J9624" s="6" t="n">
        <f aca="false">IF(OR(B9624&lt;Rules!$B$2,B9624&gt;Rules!$B$3,ABS(I9624)&gt;Rules!$B$4,OR(B9625&lt;Rules!$B$2,B9625&gt;Rules!$B$3,ABS(I9625)&gt;Rules!$B$4)),1,0)</f>
        <v>0</v>
      </c>
      <c r="K9624" s="6" t="str">
        <f aca="false">IF(F9624=1,COUNTIF($F$2:F9624,1),"")</f>
        <v/>
      </c>
    </row>
    <row r="9625" customFormat="false" ht="15" hidden="false" customHeight="false" outlineLevel="0" collapsed="false">
      <c r="A9625" s="6" t="n">
        <v>75550.368</v>
      </c>
      <c r="B9625" s="6" t="n">
        <v>2.02417582417582</v>
      </c>
      <c r="C9625" s="6" t="n">
        <v>91</v>
      </c>
      <c r="D9625" s="6" t="n">
        <v>-1</v>
      </c>
      <c r="E9625" s="6" t="n">
        <v>2.01978021978022</v>
      </c>
      <c r="F9625" s="6" t="n">
        <v>0</v>
      </c>
      <c r="G9625" s="6" t="n">
        <v>0</v>
      </c>
      <c r="H9625" s="6" t="str">
        <f aca="false">IF(AND(A9625&gt;=Stimuli!$B$2,A9625&lt;=Stimuli!$C$2),Stimuli!$A$2,IF(AND(A9625&gt;=Stimuli!$B$3,A9625&lt;=Stimuli!$C$3),Stimuli!$A$3,IF(AND(A9625&gt;=Stimuli!$B$4,A9625&lt;=Stimuli!$C$4),Stimuli!$A$4,"")))</f>
        <v>02 e.l.f. - Power Grip Styling (30.03s)</v>
      </c>
      <c r="I9625" s="6" t="n">
        <f aca="false">(B9625-B9624)/((A9625-A9624)/1000)</f>
        <v>-1.12527472527461</v>
      </c>
      <c r="J9625" s="6" t="n">
        <f aca="false">IF(OR(B9625&lt;Rules!$B$2,B9625&gt;Rules!$B$3,ABS(I9625)&gt;Rules!$B$4,OR(B9626&lt;Rules!$B$2,B9626&gt;Rules!$B$3,ABS(I9626)&gt;Rules!$B$4)),1,0)</f>
        <v>0</v>
      </c>
      <c r="K9625" s="6" t="str">
        <f aca="false">IF(F9625=1,COUNTIF($F$2:F9625,1),"")</f>
        <v/>
      </c>
    </row>
    <row r="9626" customFormat="false" ht="15" hidden="false" customHeight="false" outlineLevel="0" collapsed="false">
      <c r="A9626" s="6" t="n">
        <v>75558.1805</v>
      </c>
      <c r="B9626" s="6" t="n">
        <v>2.03150183150183</v>
      </c>
      <c r="C9626" s="6" t="n">
        <v>91</v>
      </c>
      <c r="D9626" s="6" t="n">
        <v>-1</v>
      </c>
      <c r="E9626" s="6" t="n">
        <v>2.01978021978022</v>
      </c>
      <c r="F9626" s="6" t="n">
        <v>0</v>
      </c>
      <c r="G9626" s="6" t="n">
        <v>0</v>
      </c>
      <c r="H9626" s="6" t="str">
        <f aca="false">IF(AND(A9626&gt;=Stimuli!$B$2,A9626&lt;=Stimuli!$C$2),Stimuli!$A$2,IF(AND(A9626&gt;=Stimuli!$B$3,A9626&lt;=Stimuli!$C$3),Stimuli!$A$3,IF(AND(A9626&gt;=Stimuli!$B$4,A9626&lt;=Stimuli!$C$4),Stimuli!$A$4,"")))</f>
        <v>02 e.l.f. - Power Grip Styling (30.03s)</v>
      </c>
      <c r="I9626" s="6" t="n">
        <f aca="false">(B9626-B9625)/((A9626-A9625)/1000)</f>
        <v>0.937728937728878</v>
      </c>
      <c r="J9626" s="6" t="n">
        <f aca="false">IF(OR(B9626&lt;Rules!$B$2,B9626&gt;Rules!$B$3,ABS(I9626)&gt;Rules!$B$4,OR(B9627&lt;Rules!$B$2,B9627&gt;Rules!$B$3,ABS(I9627)&gt;Rules!$B$4)),1,0)</f>
        <v>0</v>
      </c>
      <c r="K9626" s="6" t="str">
        <f aca="false">IF(F9626=1,COUNTIF($F$2:F9626,1),"")</f>
        <v/>
      </c>
    </row>
    <row r="9627" customFormat="false" ht="15" hidden="false" customHeight="false" outlineLevel="0" collapsed="false">
      <c r="A9627" s="6" t="n">
        <v>75565.993</v>
      </c>
      <c r="B9627" s="6" t="n">
        <v>2.02564102564103</v>
      </c>
      <c r="C9627" s="6" t="n">
        <v>91</v>
      </c>
      <c r="D9627" s="6" t="n">
        <v>-1</v>
      </c>
      <c r="E9627" s="6" t="n">
        <v>2.01978021978022</v>
      </c>
      <c r="F9627" s="6" t="n">
        <v>0</v>
      </c>
      <c r="G9627" s="6" t="n">
        <v>0</v>
      </c>
      <c r="H9627" s="6" t="str">
        <f aca="false">IF(AND(A9627&gt;=Stimuli!$B$2,A9627&lt;=Stimuli!$C$2),Stimuli!$A$2,IF(AND(A9627&gt;=Stimuli!$B$3,A9627&lt;=Stimuli!$C$3),Stimuli!$A$3,IF(AND(A9627&gt;=Stimuli!$B$4,A9627&lt;=Stimuli!$C$4),Stimuli!$A$4,"")))</f>
        <v>02 e.l.f. - Power Grip Styling (30.03s)</v>
      </c>
      <c r="I9627" s="6" t="n">
        <f aca="false">(B9627-B9626)/((A9627-A9626)/1000)</f>
        <v>-0.750183150183148</v>
      </c>
      <c r="J9627" s="6" t="n">
        <f aca="false">IF(OR(B9627&lt;Rules!$B$2,B9627&gt;Rules!$B$3,ABS(I9627)&gt;Rules!$B$4,OR(B9628&lt;Rules!$B$2,B9628&gt;Rules!$B$3,ABS(I9628)&gt;Rules!$B$4)),1,0)</f>
        <v>0</v>
      </c>
      <c r="K9627" s="6" t="str">
        <f aca="false">IF(F9627=1,COUNTIF($F$2:F9627,1),"")</f>
        <v/>
      </c>
    </row>
    <row r="9628" customFormat="false" ht="15" hidden="false" customHeight="false" outlineLevel="0" collapsed="false">
      <c r="A9628" s="6" t="n">
        <v>75573.8055</v>
      </c>
      <c r="B9628" s="6" t="n">
        <v>2.03003663003663</v>
      </c>
      <c r="C9628" s="6" t="n">
        <v>91</v>
      </c>
      <c r="D9628" s="6" t="n">
        <v>-1</v>
      </c>
      <c r="E9628" s="6" t="n">
        <v>2.01978021978022</v>
      </c>
      <c r="F9628" s="6" t="n">
        <v>0</v>
      </c>
      <c r="G9628" s="6" t="n">
        <v>0</v>
      </c>
      <c r="H9628" s="6" t="str">
        <f aca="false">IF(AND(A9628&gt;=Stimuli!$B$2,A9628&lt;=Stimuli!$C$2),Stimuli!$A$2,IF(AND(A9628&gt;=Stimuli!$B$3,A9628&lt;=Stimuli!$C$3),Stimuli!$A$3,IF(AND(A9628&gt;=Stimuli!$B$4,A9628&lt;=Stimuli!$C$4),Stimuli!$A$4,"")))</f>
        <v>02 e.l.f. - Power Grip Styling (30.03s)</v>
      </c>
      <c r="I9628" s="6" t="n">
        <f aca="false">(B9628-B9627)/((A9628-A9627)/1000)</f>
        <v>0.562637362637304</v>
      </c>
      <c r="J9628" s="6" t="n">
        <f aca="false">IF(OR(B9628&lt;Rules!$B$2,B9628&gt;Rules!$B$3,ABS(I9628)&gt;Rules!$B$4,OR(B9629&lt;Rules!$B$2,B9629&gt;Rules!$B$3,ABS(I9629)&gt;Rules!$B$4)),1,0)</f>
        <v>0</v>
      </c>
      <c r="K9628" s="6" t="str">
        <f aca="false">IF(F9628=1,COUNTIF($F$2:F9628,1),"")</f>
        <v/>
      </c>
    </row>
    <row r="9629" customFormat="false" ht="15" hidden="false" customHeight="false" outlineLevel="0" collapsed="false">
      <c r="A9629" s="6" t="n">
        <v>75581.618</v>
      </c>
      <c r="B9629" s="6" t="n">
        <v>2.02710622710623</v>
      </c>
      <c r="C9629" s="6" t="n">
        <v>91</v>
      </c>
      <c r="D9629" s="6" t="n">
        <v>-1</v>
      </c>
      <c r="E9629" s="6" t="n">
        <v>2.01978021978022</v>
      </c>
      <c r="F9629" s="6" t="n">
        <v>0</v>
      </c>
      <c r="G9629" s="6" t="n">
        <v>0</v>
      </c>
      <c r="H9629" s="6" t="str">
        <f aca="false">IF(AND(A9629&gt;=Stimuli!$B$2,A9629&lt;=Stimuli!$C$2),Stimuli!$A$2,IF(AND(A9629&gt;=Stimuli!$B$3,A9629&lt;=Stimuli!$C$3),Stimuli!$A$3,IF(AND(A9629&gt;=Stimuli!$B$4,A9629&lt;=Stimuli!$C$4),Stimuli!$A$4,"")))</f>
        <v>02 e.l.f. - Power Grip Styling (30.03s)</v>
      </c>
      <c r="I9629" s="6" t="n">
        <f aca="false">(B9629-B9628)/((A9629-A9628)/1000)</f>
        <v>-0.37509157509146</v>
      </c>
      <c r="J9629" s="6" t="n">
        <f aca="false">IF(OR(B9629&lt;Rules!$B$2,B9629&gt;Rules!$B$3,ABS(I9629)&gt;Rules!$B$4,OR(B9630&lt;Rules!$B$2,B9630&gt;Rules!$B$3,ABS(I9630)&gt;Rules!$B$4)),1,0)</f>
        <v>0</v>
      </c>
      <c r="K9629" s="6" t="str">
        <f aca="false">IF(F9629=1,COUNTIF($F$2:F9629,1),"")</f>
        <v/>
      </c>
    </row>
    <row r="9630" customFormat="false" ht="15" hidden="false" customHeight="false" outlineLevel="0" collapsed="false">
      <c r="A9630" s="6" t="n">
        <v>75589.4305</v>
      </c>
      <c r="B9630" s="6" t="n">
        <v>2.02857142857143</v>
      </c>
      <c r="C9630" s="6" t="n">
        <v>91</v>
      </c>
      <c r="D9630" s="6" t="n">
        <v>-1</v>
      </c>
      <c r="E9630" s="6" t="n">
        <v>2.01978021978022</v>
      </c>
      <c r="F9630" s="6" t="n">
        <v>0</v>
      </c>
      <c r="G9630" s="6" t="n">
        <v>0</v>
      </c>
      <c r="H9630" s="6" t="str">
        <f aca="false">IF(AND(A9630&gt;=Stimuli!$B$2,A9630&lt;=Stimuli!$C$2),Stimuli!$A$2,IF(AND(A9630&gt;=Stimuli!$B$3,A9630&lt;=Stimuli!$C$3),Stimuli!$A$3,IF(AND(A9630&gt;=Stimuli!$B$4,A9630&lt;=Stimuli!$C$4),Stimuli!$A$4,"")))</f>
        <v>02 e.l.f. - Power Grip Styling (30.03s)</v>
      </c>
      <c r="I9630" s="6" t="n">
        <f aca="false">(B9630-B9629)/((A9630-A9629)/1000)</f>
        <v>0.18754578754573</v>
      </c>
      <c r="J9630" s="6" t="n">
        <f aca="false">IF(OR(B9630&lt;Rules!$B$2,B9630&gt;Rules!$B$3,ABS(I9630)&gt;Rules!$B$4,OR(B9631&lt;Rules!$B$2,B9631&gt;Rules!$B$3,ABS(I9631)&gt;Rules!$B$4)),1,0)</f>
        <v>0</v>
      </c>
      <c r="K9630" s="6" t="str">
        <f aca="false">IF(F9630=1,COUNTIF($F$2:F9630,1),"")</f>
        <v/>
      </c>
    </row>
    <row r="9631" customFormat="false" ht="15" hidden="false" customHeight="false" outlineLevel="0" collapsed="false">
      <c r="A9631" s="6" t="n">
        <v>75597.243</v>
      </c>
      <c r="B9631" s="6" t="n">
        <v>2.02857142857143</v>
      </c>
      <c r="C9631" s="6" t="n">
        <v>91</v>
      </c>
      <c r="D9631" s="6" t="n">
        <v>-1</v>
      </c>
      <c r="E9631" s="6" t="n">
        <v>2.01978021978022</v>
      </c>
      <c r="F9631" s="6" t="n">
        <v>0</v>
      </c>
      <c r="G9631" s="6" t="n">
        <v>0</v>
      </c>
      <c r="H9631" s="6" t="str">
        <f aca="false">IF(AND(A9631&gt;=Stimuli!$B$2,A9631&lt;=Stimuli!$C$2),Stimuli!$A$2,IF(AND(A9631&gt;=Stimuli!$B$3,A9631&lt;=Stimuli!$C$3),Stimuli!$A$3,IF(AND(A9631&gt;=Stimuli!$B$4,A9631&lt;=Stimuli!$C$4),Stimuli!$A$4,"")))</f>
        <v>02 e.l.f. - Power Grip Styling (30.03s)</v>
      </c>
      <c r="I9631" s="6" t="n">
        <f aca="false">(B9631-B9630)/((A9631-A9630)/1000)</f>
        <v>0</v>
      </c>
      <c r="J9631" s="6" t="n">
        <f aca="false">IF(OR(B9631&lt;Rules!$B$2,B9631&gt;Rules!$B$3,ABS(I9631)&gt;Rules!$B$4,OR(B9632&lt;Rules!$B$2,B9632&gt;Rules!$B$3,ABS(I9632)&gt;Rules!$B$4)),1,0)</f>
        <v>0</v>
      </c>
      <c r="K9631" s="6" t="str">
        <f aca="false">IF(F9631=1,COUNTIF($F$2:F9631,1),"")</f>
        <v/>
      </c>
    </row>
    <row r="9632" customFormat="false" ht="15" hidden="false" customHeight="false" outlineLevel="0" collapsed="false">
      <c r="A9632" s="6" t="n">
        <v>75605.0555</v>
      </c>
      <c r="B9632" s="6" t="n">
        <v>2.02710622710623</v>
      </c>
      <c r="C9632" s="6" t="n">
        <v>91</v>
      </c>
      <c r="D9632" s="6" t="n">
        <v>-1</v>
      </c>
      <c r="E9632" s="6" t="n">
        <v>2.01831501831502</v>
      </c>
      <c r="F9632" s="6" t="n">
        <v>0</v>
      </c>
      <c r="G9632" s="6" t="n">
        <v>0</v>
      </c>
      <c r="H9632" s="6" t="str">
        <f aca="false">IF(AND(A9632&gt;=Stimuli!$B$2,A9632&lt;=Stimuli!$C$2),Stimuli!$A$2,IF(AND(A9632&gt;=Stimuli!$B$3,A9632&lt;=Stimuli!$C$3),Stimuli!$A$3,IF(AND(A9632&gt;=Stimuli!$B$4,A9632&lt;=Stimuli!$C$4),Stimuli!$A$4,"")))</f>
        <v>02 e.l.f. - Power Grip Styling (30.03s)</v>
      </c>
      <c r="I9632" s="6" t="n">
        <f aca="false">(B9632-B9631)/((A9632-A9631)/1000)</f>
        <v>-0.18754578754573</v>
      </c>
      <c r="J9632" s="6" t="n">
        <f aca="false">IF(OR(B9632&lt;Rules!$B$2,B9632&gt;Rules!$B$3,ABS(I9632)&gt;Rules!$B$4,OR(B9633&lt;Rules!$B$2,B9633&gt;Rules!$B$3,ABS(I9633)&gt;Rules!$B$4)),1,0)</f>
        <v>0</v>
      </c>
      <c r="K9632" s="6" t="str">
        <f aca="false">IF(F9632=1,COUNTIF($F$2:F9632,1),"")</f>
        <v/>
      </c>
    </row>
    <row r="9633" customFormat="false" ht="15" hidden="false" customHeight="false" outlineLevel="0" collapsed="false">
      <c r="A9633" s="6" t="n">
        <v>75612.868</v>
      </c>
      <c r="B9633" s="6" t="n">
        <v>2.03150183150183</v>
      </c>
      <c r="C9633" s="6" t="n">
        <v>91</v>
      </c>
      <c r="D9633" s="6" t="n">
        <v>-1</v>
      </c>
      <c r="E9633" s="6" t="n">
        <v>2.01831501831502</v>
      </c>
      <c r="F9633" s="6" t="n">
        <v>0</v>
      </c>
      <c r="G9633" s="6" t="n">
        <v>0</v>
      </c>
      <c r="H9633" s="6" t="str">
        <f aca="false">IF(AND(A9633&gt;=Stimuli!$B$2,A9633&lt;=Stimuli!$C$2),Stimuli!$A$2,IF(AND(A9633&gt;=Stimuli!$B$3,A9633&lt;=Stimuli!$C$3),Stimuli!$A$3,IF(AND(A9633&gt;=Stimuli!$B$4,A9633&lt;=Stimuli!$C$4),Stimuli!$A$4,"")))</f>
        <v>02 e.l.f. - Power Grip Styling (30.03s)</v>
      </c>
      <c r="I9633" s="6" t="n">
        <f aca="false">(B9633-B9632)/((A9633-A9632)/1000)</f>
        <v>0.562637362637304</v>
      </c>
      <c r="J9633" s="6" t="n">
        <f aca="false">IF(OR(B9633&lt;Rules!$B$2,B9633&gt;Rules!$B$3,ABS(I9633)&gt;Rules!$B$4,OR(B9634&lt;Rules!$B$2,B9634&gt;Rules!$B$3,ABS(I9634)&gt;Rules!$B$4)),1,0)</f>
        <v>0</v>
      </c>
      <c r="K9633" s="6" t="str">
        <f aca="false">IF(F9633=1,COUNTIF($F$2:F9633,1),"")</f>
        <v/>
      </c>
    </row>
    <row r="9634" customFormat="false" ht="15" hidden="false" customHeight="false" outlineLevel="0" collapsed="false">
      <c r="A9634" s="6" t="n">
        <v>75620.6805</v>
      </c>
      <c r="B9634" s="6" t="n">
        <v>2.02710622710623</v>
      </c>
      <c r="C9634" s="6" t="n">
        <v>91</v>
      </c>
      <c r="D9634" s="6" t="n">
        <v>-1</v>
      </c>
      <c r="E9634" s="6" t="n">
        <v>2.01831501831502</v>
      </c>
      <c r="F9634" s="6" t="n">
        <v>0</v>
      </c>
      <c r="G9634" s="6" t="n">
        <v>0</v>
      </c>
      <c r="H9634" s="6" t="str">
        <f aca="false">IF(AND(A9634&gt;=Stimuli!$B$2,A9634&lt;=Stimuli!$C$2),Stimuli!$A$2,IF(AND(A9634&gt;=Stimuli!$B$3,A9634&lt;=Stimuli!$C$3),Stimuli!$A$3,IF(AND(A9634&gt;=Stimuli!$B$4,A9634&lt;=Stimuli!$C$4),Stimuli!$A$4,"")))</f>
        <v>02 e.l.f. - Power Grip Styling (30.03s)</v>
      </c>
      <c r="I9634" s="6" t="n">
        <f aca="false">(B9634-B9633)/((A9634-A9633)/1000)</f>
        <v>-0.562637362637304</v>
      </c>
      <c r="J9634" s="6" t="n">
        <f aca="false">IF(OR(B9634&lt;Rules!$B$2,B9634&gt;Rules!$B$3,ABS(I9634)&gt;Rules!$B$4,OR(B9635&lt;Rules!$B$2,B9635&gt;Rules!$B$3,ABS(I9635)&gt;Rules!$B$4)),1,0)</f>
        <v>0</v>
      </c>
      <c r="K9634" s="6" t="str">
        <f aca="false">IF(F9634=1,COUNTIF($F$2:F9634,1),"")</f>
        <v/>
      </c>
    </row>
    <row r="9635" customFormat="false" ht="15" hidden="false" customHeight="false" outlineLevel="0" collapsed="false">
      <c r="A9635" s="6" t="n">
        <v>75628.493</v>
      </c>
      <c r="B9635" s="6" t="n">
        <v>2.03296703296703</v>
      </c>
      <c r="C9635" s="6" t="n">
        <v>91</v>
      </c>
      <c r="D9635" s="6" t="n">
        <v>-1</v>
      </c>
      <c r="E9635" s="6" t="n">
        <v>2.01831501831502</v>
      </c>
      <c r="F9635" s="6" t="n">
        <v>0</v>
      </c>
      <c r="G9635" s="6" t="n">
        <v>0</v>
      </c>
      <c r="H9635" s="6" t="str">
        <f aca="false">IF(AND(A9635&gt;=Stimuli!$B$2,A9635&lt;=Stimuli!$C$2),Stimuli!$A$2,IF(AND(A9635&gt;=Stimuli!$B$3,A9635&lt;=Stimuli!$C$3),Stimuli!$A$3,IF(AND(A9635&gt;=Stimuli!$B$4,A9635&lt;=Stimuli!$C$4),Stimuli!$A$4,"")))</f>
        <v>02 e.l.f. - Power Grip Styling (30.03s)</v>
      </c>
      <c r="I9635" s="6" t="n">
        <f aca="false">(B9635-B9634)/((A9635-A9634)/1000)</f>
        <v>0.750183150183034</v>
      </c>
      <c r="J9635" s="6" t="n">
        <f aca="false">IF(OR(B9635&lt;Rules!$B$2,B9635&gt;Rules!$B$3,ABS(I9635)&gt;Rules!$B$4,OR(B9636&lt;Rules!$B$2,B9636&gt;Rules!$B$3,ABS(I9636)&gt;Rules!$B$4)),1,0)</f>
        <v>0</v>
      </c>
      <c r="K9635" s="6" t="str">
        <f aca="false">IF(F9635=1,COUNTIF($F$2:F9635,1),"")</f>
        <v/>
      </c>
    </row>
    <row r="9636" customFormat="false" ht="15" hidden="false" customHeight="false" outlineLevel="0" collapsed="false">
      <c r="A9636" s="6" t="n">
        <v>75636.3055</v>
      </c>
      <c r="B9636" s="6" t="n">
        <v>2.02564102564103</v>
      </c>
      <c r="C9636" s="6" t="n">
        <v>91</v>
      </c>
      <c r="D9636" s="6" t="n">
        <v>-1</v>
      </c>
      <c r="E9636" s="6" t="n">
        <v>2.01831501831502</v>
      </c>
      <c r="F9636" s="6" t="n">
        <v>0</v>
      </c>
      <c r="G9636" s="6" t="n">
        <v>0.0087912087912087</v>
      </c>
      <c r="H9636" s="6" t="str">
        <f aca="false">IF(AND(A9636&gt;=Stimuli!$B$2,A9636&lt;=Stimuli!$C$2),Stimuli!$A$2,IF(AND(A9636&gt;=Stimuli!$B$3,A9636&lt;=Stimuli!$C$3),Stimuli!$A$3,IF(AND(A9636&gt;=Stimuli!$B$4,A9636&lt;=Stimuli!$C$4),Stimuli!$A$4,"")))</f>
        <v>02 e.l.f. - Power Grip Styling (30.03s)</v>
      </c>
      <c r="I9636" s="6" t="n">
        <f aca="false">(B9636-B9635)/((A9636-A9635)/1000)</f>
        <v>-0.937728937728878</v>
      </c>
      <c r="J9636" s="6" t="n">
        <f aca="false">IF(OR(B9636&lt;Rules!$B$2,B9636&gt;Rules!$B$3,ABS(I9636)&gt;Rules!$B$4,OR(B9637&lt;Rules!$B$2,B9637&gt;Rules!$B$3,ABS(I9637)&gt;Rules!$B$4)),1,0)</f>
        <v>0</v>
      </c>
      <c r="K9636" s="6" t="str">
        <f aca="false">IF(F9636=1,COUNTIF($F$2:F9636,1),"")</f>
        <v/>
      </c>
    </row>
    <row r="9637" customFormat="false" ht="15" hidden="false" customHeight="false" outlineLevel="0" collapsed="false">
      <c r="A9637" s="6" t="n">
        <v>75644.118</v>
      </c>
      <c r="B9637" s="6" t="n">
        <v>2.03296703296703</v>
      </c>
      <c r="C9637" s="6" t="n">
        <v>91</v>
      </c>
      <c r="D9637" s="6" t="n">
        <v>-1</v>
      </c>
      <c r="E9637" s="6" t="n">
        <v>2.01831501831502</v>
      </c>
      <c r="F9637" s="6" t="n">
        <v>0</v>
      </c>
      <c r="G9637" s="6" t="n">
        <v>0.0087912087912087</v>
      </c>
      <c r="H9637" s="6" t="str">
        <f aca="false">IF(AND(A9637&gt;=Stimuli!$B$2,A9637&lt;=Stimuli!$C$2),Stimuli!$A$2,IF(AND(A9637&gt;=Stimuli!$B$3,A9637&lt;=Stimuli!$C$3),Stimuli!$A$3,IF(AND(A9637&gt;=Stimuli!$B$4,A9637&lt;=Stimuli!$C$4),Stimuli!$A$4,"")))</f>
        <v>02 e.l.f. - Power Grip Styling (30.03s)</v>
      </c>
      <c r="I9637" s="6" t="n">
        <f aca="false">(B9637-B9636)/((A9637-A9636)/1000)</f>
        <v>0.937728937728878</v>
      </c>
      <c r="J9637" s="6" t="n">
        <f aca="false">IF(OR(B9637&lt;Rules!$B$2,B9637&gt;Rules!$B$3,ABS(I9637)&gt;Rules!$B$4,OR(B9638&lt;Rules!$B$2,B9638&gt;Rules!$B$3,ABS(I9638)&gt;Rules!$B$4)),1,0)</f>
        <v>0</v>
      </c>
      <c r="K9637" s="6" t="str">
        <f aca="false">IF(F9637=1,COUNTIF($F$2:F9637,1),"")</f>
        <v/>
      </c>
    </row>
    <row r="9638" customFormat="false" ht="15" hidden="false" customHeight="false" outlineLevel="0" collapsed="false">
      <c r="A9638" s="6" t="n">
        <v>75651.9305</v>
      </c>
      <c r="B9638" s="6" t="n">
        <v>2.02564102564103</v>
      </c>
      <c r="C9638" s="6" t="n">
        <v>91</v>
      </c>
      <c r="D9638" s="6" t="n">
        <v>-1</v>
      </c>
      <c r="E9638" s="6" t="n">
        <v>2.01831501831502</v>
      </c>
      <c r="F9638" s="6" t="n">
        <v>0</v>
      </c>
      <c r="G9638" s="6" t="n">
        <v>0.0087912087912087</v>
      </c>
      <c r="H9638" s="6" t="str">
        <f aca="false">IF(AND(A9638&gt;=Stimuli!$B$2,A9638&lt;=Stimuli!$C$2),Stimuli!$A$2,IF(AND(A9638&gt;=Stimuli!$B$3,A9638&lt;=Stimuli!$C$3),Stimuli!$A$3,IF(AND(A9638&gt;=Stimuli!$B$4,A9638&lt;=Stimuli!$C$4),Stimuli!$A$4,"")))</f>
        <v>02 e.l.f. - Power Grip Styling (30.03s)</v>
      </c>
      <c r="I9638" s="6" t="n">
        <f aca="false">(B9638-B9637)/((A9638-A9637)/1000)</f>
        <v>-0.937728937728878</v>
      </c>
      <c r="J9638" s="6" t="n">
        <f aca="false">IF(OR(B9638&lt;Rules!$B$2,B9638&gt;Rules!$B$3,ABS(I9638)&gt;Rules!$B$4,OR(B9639&lt;Rules!$B$2,B9639&gt;Rules!$B$3,ABS(I9639)&gt;Rules!$B$4)),1,0)</f>
        <v>0</v>
      </c>
      <c r="K9638" s="6" t="str">
        <f aca="false">IF(F9638=1,COUNTIF($F$2:F9638,1),"")</f>
        <v/>
      </c>
    </row>
    <row r="9639" customFormat="false" ht="15" hidden="false" customHeight="false" outlineLevel="0" collapsed="false">
      <c r="A9639" s="6" t="n">
        <v>75659.743</v>
      </c>
      <c r="B9639" s="6" t="n">
        <v>2.03443223443223</v>
      </c>
      <c r="C9639" s="6" t="n">
        <v>91</v>
      </c>
      <c r="D9639" s="6" t="n">
        <v>-1</v>
      </c>
      <c r="E9639" s="6" t="n">
        <v>2.01831501831502</v>
      </c>
      <c r="F9639" s="6" t="n">
        <v>1</v>
      </c>
      <c r="G9639" s="6" t="n">
        <v>0.0087912087912087</v>
      </c>
      <c r="H9639" s="6" t="str">
        <f aca="false">IF(AND(A9639&gt;=Stimuli!$B$2,A9639&lt;=Stimuli!$C$2),Stimuli!$A$2,IF(AND(A9639&gt;=Stimuli!$B$3,A9639&lt;=Stimuli!$C$3),Stimuli!$A$3,IF(AND(A9639&gt;=Stimuli!$B$4,A9639&lt;=Stimuli!$C$4),Stimuli!$A$4,"")))</f>
        <v>02 e.l.f. - Power Grip Styling (30.03s)</v>
      </c>
      <c r="I9639" s="6" t="n">
        <f aca="false">(B9639-B9638)/((A9639-A9638)/1000)</f>
        <v>1.12527472527472</v>
      </c>
      <c r="J9639" s="6" t="n">
        <f aca="false">IF(OR(B9639&lt;Rules!$B$2,B9639&gt;Rules!$B$3,ABS(I9639)&gt;Rules!$B$4,OR(B9640&lt;Rules!$B$2,B9640&gt;Rules!$B$3,ABS(I9640)&gt;Rules!$B$4)),1,0)</f>
        <v>0</v>
      </c>
      <c r="K9639" s="6" t="n">
        <f aca="false">IF(F9639=1,COUNTIF($F$2:F9639,1),"")</f>
        <v>11</v>
      </c>
    </row>
    <row r="9640" customFormat="false" ht="15" hidden="false" customHeight="false" outlineLevel="0" collapsed="false">
      <c r="A9640" s="6" t="n">
        <v>75667.5555</v>
      </c>
      <c r="B9640" s="6" t="n">
        <v>2.02564102564103</v>
      </c>
      <c r="C9640" s="6" t="n">
        <v>91</v>
      </c>
      <c r="D9640" s="6" t="n">
        <v>-1</v>
      </c>
      <c r="E9640" s="6" t="n">
        <v>2.01831501831502</v>
      </c>
      <c r="F9640" s="6" t="n">
        <v>0</v>
      </c>
      <c r="G9640" s="6" t="n">
        <v>0.0087912087912087</v>
      </c>
      <c r="H9640" s="6" t="str">
        <f aca="false">IF(AND(A9640&gt;=Stimuli!$B$2,A9640&lt;=Stimuli!$C$2),Stimuli!$A$2,IF(AND(A9640&gt;=Stimuli!$B$3,A9640&lt;=Stimuli!$C$3),Stimuli!$A$3,IF(AND(A9640&gt;=Stimuli!$B$4,A9640&lt;=Stimuli!$C$4),Stimuli!$A$4,"")))</f>
        <v>02 e.l.f. - Power Grip Styling (30.03s)</v>
      </c>
      <c r="I9640" s="6" t="n">
        <f aca="false">(B9640-B9639)/((A9640-A9639)/1000)</f>
        <v>-1.12527472527472</v>
      </c>
      <c r="J9640" s="6" t="n">
        <f aca="false">IF(OR(B9640&lt;Rules!$B$2,B9640&gt;Rules!$B$3,ABS(I9640)&gt;Rules!$B$4,OR(B9641&lt;Rules!$B$2,B9641&gt;Rules!$B$3,ABS(I9641)&gt;Rules!$B$4)),1,0)</f>
        <v>0</v>
      </c>
      <c r="K9640" s="6" t="str">
        <f aca="false">IF(F9640=1,COUNTIF($F$2:F9640,1),"")</f>
        <v/>
      </c>
    </row>
    <row r="9641" customFormat="false" ht="15" hidden="false" customHeight="false" outlineLevel="0" collapsed="false">
      <c r="A9641" s="6" t="n">
        <v>75675.368</v>
      </c>
      <c r="B9641" s="6" t="n">
        <v>2.03443223443223</v>
      </c>
      <c r="C9641" s="6" t="n">
        <v>91</v>
      </c>
      <c r="D9641" s="6" t="n">
        <v>-1</v>
      </c>
      <c r="E9641" s="6" t="n">
        <v>2.01831501831502</v>
      </c>
      <c r="F9641" s="6" t="n">
        <v>0</v>
      </c>
      <c r="G9641" s="6" t="n">
        <v>0.0087912087912087</v>
      </c>
      <c r="H9641" s="6" t="str">
        <f aca="false">IF(AND(A9641&gt;=Stimuli!$B$2,A9641&lt;=Stimuli!$C$2),Stimuli!$A$2,IF(AND(A9641&gt;=Stimuli!$B$3,A9641&lt;=Stimuli!$C$3),Stimuli!$A$3,IF(AND(A9641&gt;=Stimuli!$B$4,A9641&lt;=Stimuli!$C$4),Stimuli!$A$4,"")))</f>
        <v>02 e.l.f. - Power Grip Styling (30.03s)</v>
      </c>
      <c r="I9641" s="6" t="n">
        <f aca="false">(B9641-B9640)/((A9641-A9640)/1000)</f>
        <v>1.12527472527472</v>
      </c>
      <c r="J9641" s="6" t="n">
        <f aca="false">IF(OR(B9641&lt;Rules!$B$2,B9641&gt;Rules!$B$3,ABS(I9641)&gt;Rules!$B$4,OR(B9642&lt;Rules!$B$2,B9642&gt;Rules!$B$3,ABS(I9642)&gt;Rules!$B$4)),1,0)</f>
        <v>0</v>
      </c>
      <c r="K9641" s="6" t="str">
        <f aca="false">IF(F9641=1,COUNTIF($F$2:F9641,1),"")</f>
        <v/>
      </c>
    </row>
    <row r="9642" customFormat="false" ht="15" hidden="false" customHeight="false" outlineLevel="0" collapsed="false">
      <c r="A9642" s="6" t="n">
        <v>75683.1805</v>
      </c>
      <c r="B9642" s="6" t="n">
        <v>2.02710622710623</v>
      </c>
      <c r="C9642" s="6" t="n">
        <v>91</v>
      </c>
      <c r="D9642" s="6" t="n">
        <v>-1</v>
      </c>
      <c r="E9642" s="6" t="n">
        <v>2.01831501831502</v>
      </c>
      <c r="F9642" s="6" t="n">
        <v>0</v>
      </c>
      <c r="G9642" s="6" t="n">
        <v>0.0087912087912087</v>
      </c>
      <c r="H9642" s="6" t="str">
        <f aca="false">IF(AND(A9642&gt;=Stimuli!$B$2,A9642&lt;=Stimuli!$C$2),Stimuli!$A$2,IF(AND(A9642&gt;=Stimuli!$B$3,A9642&lt;=Stimuli!$C$3),Stimuli!$A$3,IF(AND(A9642&gt;=Stimuli!$B$4,A9642&lt;=Stimuli!$C$4),Stimuli!$A$4,"")))</f>
        <v>02 e.l.f. - Power Grip Styling (30.03s)</v>
      </c>
      <c r="I9642" s="6" t="n">
        <f aca="false">(B9642-B9641)/((A9642-A9641)/1000)</f>
        <v>-0.937728937728878</v>
      </c>
      <c r="J9642" s="6" t="n">
        <f aca="false">IF(OR(B9642&lt;Rules!$B$2,B9642&gt;Rules!$B$3,ABS(I9642)&gt;Rules!$B$4,OR(B9643&lt;Rules!$B$2,B9643&gt;Rules!$B$3,ABS(I9643)&gt;Rules!$B$4)),1,0)</f>
        <v>0</v>
      </c>
      <c r="K9642" s="6" t="str">
        <f aca="false">IF(F9642=1,COUNTIF($F$2:F9642,1),"")</f>
        <v/>
      </c>
    </row>
    <row r="9643" customFormat="false" ht="15" hidden="false" customHeight="false" outlineLevel="0" collapsed="false">
      <c r="A9643" s="6" t="n">
        <v>75690.993</v>
      </c>
      <c r="B9643" s="6" t="n">
        <v>2.03296703296703</v>
      </c>
      <c r="C9643" s="6" t="n">
        <v>91</v>
      </c>
      <c r="D9643" s="6" t="n">
        <v>-1</v>
      </c>
      <c r="E9643" s="6" t="n">
        <v>2.01831501831502</v>
      </c>
      <c r="F9643" s="6" t="n">
        <v>0</v>
      </c>
      <c r="G9643" s="6" t="n">
        <v>0.0087912087912087</v>
      </c>
      <c r="H9643" s="6" t="str">
        <f aca="false">IF(AND(A9643&gt;=Stimuli!$B$2,A9643&lt;=Stimuli!$C$2),Stimuli!$A$2,IF(AND(A9643&gt;=Stimuli!$B$3,A9643&lt;=Stimuli!$C$3),Stimuli!$A$3,IF(AND(A9643&gt;=Stimuli!$B$4,A9643&lt;=Stimuli!$C$4),Stimuli!$A$4,"")))</f>
        <v>02 e.l.f. - Power Grip Styling (30.03s)</v>
      </c>
      <c r="I9643" s="6" t="n">
        <f aca="false">(B9643-B9642)/((A9643-A9642)/1000)</f>
        <v>0.750183150183034</v>
      </c>
      <c r="J9643" s="6" t="n">
        <f aca="false">IF(OR(B9643&lt;Rules!$B$2,B9643&gt;Rules!$B$3,ABS(I9643)&gt;Rules!$B$4,OR(B9644&lt;Rules!$B$2,B9644&gt;Rules!$B$3,ABS(I9644)&gt;Rules!$B$4)),1,0)</f>
        <v>0</v>
      </c>
      <c r="K9643" s="6" t="str">
        <f aca="false">IF(F9643=1,COUNTIF($F$2:F9643,1),"")</f>
        <v/>
      </c>
    </row>
    <row r="9644" customFormat="false" ht="15" hidden="false" customHeight="false" outlineLevel="0" collapsed="false">
      <c r="A9644" s="6" t="n">
        <v>75698.8055</v>
      </c>
      <c r="B9644" s="6" t="n">
        <v>2.02710622710623</v>
      </c>
      <c r="C9644" s="6" t="n">
        <v>91</v>
      </c>
      <c r="D9644" s="6" t="n">
        <v>-1</v>
      </c>
      <c r="E9644" s="6" t="n">
        <v>2.01831501831502</v>
      </c>
      <c r="F9644" s="6" t="n">
        <v>0</v>
      </c>
      <c r="G9644" s="6" t="n">
        <v>0.0087912087912087</v>
      </c>
      <c r="H9644" s="6" t="str">
        <f aca="false">IF(AND(A9644&gt;=Stimuli!$B$2,A9644&lt;=Stimuli!$C$2),Stimuli!$A$2,IF(AND(A9644&gt;=Stimuli!$B$3,A9644&lt;=Stimuli!$C$3),Stimuli!$A$3,IF(AND(A9644&gt;=Stimuli!$B$4,A9644&lt;=Stimuli!$C$4),Stimuli!$A$4,"")))</f>
        <v>02 e.l.f. - Power Grip Styling (30.03s)</v>
      </c>
      <c r="I9644" s="6" t="n">
        <f aca="false">(B9644-B9643)/((A9644-A9643)/1000)</f>
        <v>-0.750183150183034</v>
      </c>
      <c r="J9644" s="6" t="n">
        <f aca="false">IF(OR(B9644&lt;Rules!$B$2,B9644&gt;Rules!$B$3,ABS(I9644)&gt;Rules!$B$4,OR(B9645&lt;Rules!$B$2,B9645&gt;Rules!$B$3,ABS(I9645)&gt;Rules!$B$4)),1,0)</f>
        <v>0</v>
      </c>
      <c r="K9644" s="6" t="str">
        <f aca="false">IF(F9644=1,COUNTIF($F$2:F9644,1),"")</f>
        <v/>
      </c>
    </row>
    <row r="9645" customFormat="false" ht="15" hidden="false" customHeight="false" outlineLevel="0" collapsed="false">
      <c r="A9645" s="6" t="n">
        <v>75706.618</v>
      </c>
      <c r="B9645" s="6" t="n">
        <v>2.03003663003663</v>
      </c>
      <c r="C9645" s="6" t="n">
        <v>91</v>
      </c>
      <c r="D9645" s="6" t="n">
        <v>-1</v>
      </c>
      <c r="E9645" s="6" t="n">
        <v>2.01831501831502</v>
      </c>
      <c r="F9645" s="6" t="n">
        <v>0</v>
      </c>
      <c r="G9645" s="6" t="n">
        <v>0.0087912087912087</v>
      </c>
      <c r="H9645" s="6" t="str">
        <f aca="false">IF(AND(A9645&gt;=Stimuli!$B$2,A9645&lt;=Stimuli!$C$2),Stimuli!$A$2,IF(AND(A9645&gt;=Stimuli!$B$3,A9645&lt;=Stimuli!$C$3),Stimuli!$A$3,IF(AND(A9645&gt;=Stimuli!$B$4,A9645&lt;=Stimuli!$C$4),Stimuli!$A$4,"")))</f>
        <v>02 e.l.f. - Power Grip Styling (30.03s)</v>
      </c>
      <c r="I9645" s="6" t="n">
        <f aca="false">(B9645-B9644)/((A9645-A9644)/1000)</f>
        <v>0.37509157509146</v>
      </c>
      <c r="J9645" s="6" t="n">
        <f aca="false">IF(OR(B9645&lt;Rules!$B$2,B9645&gt;Rules!$B$3,ABS(I9645)&gt;Rules!$B$4,OR(B9646&lt;Rules!$B$2,B9646&gt;Rules!$B$3,ABS(I9646)&gt;Rules!$B$4)),1,0)</f>
        <v>0</v>
      </c>
      <c r="K9645" s="6" t="str">
        <f aca="false">IF(F9645=1,COUNTIF($F$2:F9645,1),"")</f>
        <v/>
      </c>
    </row>
    <row r="9646" customFormat="false" ht="15" hidden="false" customHeight="false" outlineLevel="0" collapsed="false">
      <c r="A9646" s="6" t="n">
        <v>75714.4305</v>
      </c>
      <c r="B9646" s="6" t="n">
        <v>2.02857142857143</v>
      </c>
      <c r="C9646" s="6" t="n">
        <v>91</v>
      </c>
      <c r="D9646" s="6" t="n">
        <v>-1</v>
      </c>
      <c r="E9646" s="6" t="n">
        <v>2.01831501831502</v>
      </c>
      <c r="F9646" s="6" t="n">
        <v>0</v>
      </c>
      <c r="G9646" s="6" t="n">
        <v>0.0087912087912087</v>
      </c>
      <c r="H9646" s="6" t="str">
        <f aca="false">IF(AND(A9646&gt;=Stimuli!$B$2,A9646&lt;=Stimuli!$C$2),Stimuli!$A$2,IF(AND(A9646&gt;=Stimuli!$B$3,A9646&lt;=Stimuli!$C$3),Stimuli!$A$3,IF(AND(A9646&gt;=Stimuli!$B$4,A9646&lt;=Stimuli!$C$4),Stimuli!$A$4,"")))</f>
        <v>02 e.l.f. - Power Grip Styling (30.03s)</v>
      </c>
      <c r="I9646" s="6" t="n">
        <f aca="false">(B9646-B9645)/((A9646-A9645)/1000)</f>
        <v>-0.18754578754573</v>
      </c>
      <c r="J9646" s="6" t="n">
        <f aca="false">IF(OR(B9646&lt;Rules!$B$2,B9646&gt;Rules!$B$3,ABS(I9646)&gt;Rules!$B$4,OR(B9647&lt;Rules!$B$2,B9647&gt;Rules!$B$3,ABS(I9647)&gt;Rules!$B$4)),1,0)</f>
        <v>0</v>
      </c>
      <c r="K9646" s="6" t="str">
        <f aca="false">IF(F9646=1,COUNTIF($F$2:F9646,1),"")</f>
        <v/>
      </c>
    </row>
    <row r="9647" customFormat="false" ht="15" hidden="false" customHeight="false" outlineLevel="0" collapsed="false">
      <c r="A9647" s="6" t="n">
        <v>75722.243</v>
      </c>
      <c r="B9647" s="6" t="n">
        <v>2.03003663003663</v>
      </c>
      <c r="C9647" s="6" t="n">
        <v>91</v>
      </c>
      <c r="D9647" s="6" t="n">
        <v>-1</v>
      </c>
      <c r="E9647" s="6" t="n">
        <v>2.01831501831502</v>
      </c>
      <c r="F9647" s="6" t="n">
        <v>0</v>
      </c>
      <c r="G9647" s="6" t="n">
        <v>0.0087912087912087</v>
      </c>
      <c r="H9647" s="6" t="str">
        <f aca="false">IF(AND(A9647&gt;=Stimuli!$B$2,A9647&lt;=Stimuli!$C$2),Stimuli!$A$2,IF(AND(A9647&gt;=Stimuli!$B$3,A9647&lt;=Stimuli!$C$3),Stimuli!$A$3,IF(AND(A9647&gt;=Stimuli!$B$4,A9647&lt;=Stimuli!$C$4),Stimuli!$A$4,"")))</f>
        <v>02 e.l.f. - Power Grip Styling (30.03s)</v>
      </c>
      <c r="I9647" s="6" t="n">
        <f aca="false">(B9647-B9646)/((A9647-A9646)/1000)</f>
        <v>0.18754578754573</v>
      </c>
      <c r="J9647" s="6" t="n">
        <f aca="false">IF(OR(B9647&lt;Rules!$B$2,B9647&gt;Rules!$B$3,ABS(I9647)&gt;Rules!$B$4,OR(B9648&lt;Rules!$B$2,B9648&gt;Rules!$B$3,ABS(I9648)&gt;Rules!$B$4)),1,0)</f>
        <v>0</v>
      </c>
      <c r="K9647" s="6" t="str">
        <f aca="false">IF(F9647=1,COUNTIF($F$2:F9647,1),"")</f>
        <v/>
      </c>
    </row>
    <row r="9648" customFormat="false" ht="15" hidden="false" customHeight="false" outlineLevel="0" collapsed="false">
      <c r="A9648" s="6" t="n">
        <v>75730.0555</v>
      </c>
      <c r="B9648" s="6" t="n">
        <v>2.03150183150183</v>
      </c>
      <c r="C9648" s="6" t="n">
        <v>91</v>
      </c>
      <c r="D9648" s="6" t="n">
        <v>-1</v>
      </c>
      <c r="E9648" s="6" t="n">
        <v>2.01831501831502</v>
      </c>
      <c r="F9648" s="6" t="n">
        <v>0</v>
      </c>
      <c r="G9648" s="6" t="n">
        <v>0.0087912087912087</v>
      </c>
      <c r="H9648" s="6" t="str">
        <f aca="false">IF(AND(A9648&gt;=Stimuli!$B$2,A9648&lt;=Stimuli!$C$2),Stimuli!$A$2,IF(AND(A9648&gt;=Stimuli!$B$3,A9648&lt;=Stimuli!$C$3),Stimuli!$A$3,IF(AND(A9648&gt;=Stimuli!$B$4,A9648&lt;=Stimuli!$C$4),Stimuli!$A$4,"")))</f>
        <v>02 e.l.f. - Power Grip Styling (30.03s)</v>
      </c>
      <c r="I9648" s="6" t="n">
        <f aca="false">(B9648-B9647)/((A9648-A9647)/1000)</f>
        <v>0.187545787545844</v>
      </c>
      <c r="J9648" s="6" t="n">
        <f aca="false">IF(OR(B9648&lt;Rules!$B$2,B9648&gt;Rules!$B$3,ABS(I9648)&gt;Rules!$B$4,OR(B9649&lt;Rules!$B$2,B9649&gt;Rules!$B$3,ABS(I9649)&gt;Rules!$B$4)),1,0)</f>
        <v>0</v>
      </c>
      <c r="K9648" s="6" t="str">
        <f aca="false">IF(F9648=1,COUNTIF($F$2:F9648,1),"")</f>
        <v/>
      </c>
    </row>
    <row r="9649" customFormat="false" ht="15" hidden="false" customHeight="false" outlineLevel="0" collapsed="false">
      <c r="A9649" s="6" t="n">
        <v>75737.868</v>
      </c>
      <c r="B9649" s="6" t="n">
        <v>2.02857142857143</v>
      </c>
      <c r="C9649" s="6" t="n">
        <v>91</v>
      </c>
      <c r="D9649" s="6" t="n">
        <v>-1</v>
      </c>
      <c r="E9649" s="6" t="n">
        <v>2.01831501831502</v>
      </c>
      <c r="F9649" s="6" t="n">
        <v>0</v>
      </c>
      <c r="G9649" s="6" t="n">
        <v>0.0087912087912087</v>
      </c>
      <c r="H9649" s="6" t="str">
        <f aca="false">IF(AND(A9649&gt;=Stimuli!$B$2,A9649&lt;=Stimuli!$C$2),Stimuli!$A$2,IF(AND(A9649&gt;=Stimuli!$B$3,A9649&lt;=Stimuli!$C$3),Stimuli!$A$3,IF(AND(A9649&gt;=Stimuli!$B$4,A9649&lt;=Stimuli!$C$4),Stimuli!$A$4,"")))</f>
        <v>02 e.l.f. - Power Grip Styling (30.03s)</v>
      </c>
      <c r="I9649" s="6" t="n">
        <f aca="false">(B9649-B9648)/((A9649-A9648)/1000)</f>
        <v>-0.375091575091574</v>
      </c>
      <c r="J9649" s="6" t="n">
        <f aca="false">IF(OR(B9649&lt;Rules!$B$2,B9649&gt;Rules!$B$3,ABS(I9649)&gt;Rules!$B$4,OR(B9650&lt;Rules!$B$2,B9650&gt;Rules!$B$3,ABS(I9650)&gt;Rules!$B$4)),1,0)</f>
        <v>0</v>
      </c>
      <c r="K9649" s="6" t="str">
        <f aca="false">IF(F9649=1,COUNTIF($F$2:F9649,1),"")</f>
        <v/>
      </c>
    </row>
    <row r="9650" customFormat="false" ht="15" hidden="false" customHeight="false" outlineLevel="0" collapsed="false">
      <c r="A9650" s="6" t="n">
        <v>75745.6805</v>
      </c>
      <c r="B9650" s="6" t="n">
        <v>2.03296703296703</v>
      </c>
      <c r="C9650" s="6" t="n">
        <v>91</v>
      </c>
      <c r="D9650" s="6" t="n">
        <v>-1</v>
      </c>
      <c r="E9650" s="6" t="n">
        <v>2.01831501831502</v>
      </c>
      <c r="F9650" s="6" t="n">
        <v>0</v>
      </c>
      <c r="G9650" s="6" t="n">
        <v>0.0087912087912087</v>
      </c>
      <c r="H9650" s="6" t="str">
        <f aca="false">IF(AND(A9650&gt;=Stimuli!$B$2,A9650&lt;=Stimuli!$C$2),Stimuli!$A$2,IF(AND(A9650&gt;=Stimuli!$B$3,A9650&lt;=Stimuli!$C$3),Stimuli!$A$3,IF(AND(A9650&gt;=Stimuli!$B$4,A9650&lt;=Stimuli!$C$4),Stimuli!$A$4,"")))</f>
        <v>02 e.l.f. - Power Grip Styling (30.03s)</v>
      </c>
      <c r="I9650" s="6" t="n">
        <f aca="false">(B9650-B9649)/((A9650-A9649)/1000)</f>
        <v>0.562637362637304</v>
      </c>
      <c r="J9650" s="6" t="n">
        <f aca="false">IF(OR(B9650&lt;Rules!$B$2,B9650&gt;Rules!$B$3,ABS(I9650)&gt;Rules!$B$4,OR(B9651&lt;Rules!$B$2,B9651&gt;Rules!$B$3,ABS(I9651)&gt;Rules!$B$4)),1,0)</f>
        <v>0</v>
      </c>
      <c r="K9650" s="6" t="str">
        <f aca="false">IF(F9650=1,COUNTIF($F$2:F9650,1),"")</f>
        <v/>
      </c>
    </row>
    <row r="9651" customFormat="false" ht="15" hidden="false" customHeight="false" outlineLevel="0" collapsed="false">
      <c r="A9651" s="6" t="n">
        <v>75753.493</v>
      </c>
      <c r="B9651" s="6" t="n">
        <v>2.02710622710623</v>
      </c>
      <c r="C9651" s="6" t="n">
        <v>91</v>
      </c>
      <c r="D9651" s="6" t="n">
        <v>-1</v>
      </c>
      <c r="E9651" s="6" t="n">
        <v>2.01831501831502</v>
      </c>
      <c r="F9651" s="6" t="n">
        <v>0</v>
      </c>
      <c r="G9651" s="6" t="n">
        <v>0.0087912087912087</v>
      </c>
      <c r="H9651" s="6" t="str">
        <f aca="false">IF(AND(A9651&gt;=Stimuli!$B$2,A9651&lt;=Stimuli!$C$2),Stimuli!$A$2,IF(AND(A9651&gt;=Stimuli!$B$3,A9651&lt;=Stimuli!$C$3),Stimuli!$A$3,IF(AND(A9651&gt;=Stimuli!$B$4,A9651&lt;=Stimuli!$C$4),Stimuli!$A$4,"")))</f>
        <v>02 e.l.f. - Power Grip Styling (30.03s)</v>
      </c>
      <c r="I9651" s="6" t="n">
        <f aca="false">(B9651-B9650)/((A9651-A9650)/1000)</f>
        <v>-0.750183150183034</v>
      </c>
      <c r="J9651" s="6" t="n">
        <f aca="false">IF(OR(B9651&lt;Rules!$B$2,B9651&gt;Rules!$B$3,ABS(I9651)&gt;Rules!$B$4,OR(B9652&lt;Rules!$B$2,B9652&gt;Rules!$B$3,ABS(I9652)&gt;Rules!$B$4)),1,0)</f>
        <v>0</v>
      </c>
      <c r="K9651" s="6" t="str">
        <f aca="false">IF(F9651=1,COUNTIF($F$2:F9651,1),"")</f>
        <v/>
      </c>
    </row>
    <row r="9652" customFormat="false" ht="15" hidden="false" customHeight="false" outlineLevel="0" collapsed="false">
      <c r="A9652" s="6" t="n">
        <v>75761.3055</v>
      </c>
      <c r="B9652" s="6" t="n">
        <v>2.03443223443223</v>
      </c>
      <c r="C9652" s="6" t="n">
        <v>91</v>
      </c>
      <c r="D9652" s="6" t="n">
        <v>-1</v>
      </c>
      <c r="E9652" s="6" t="n">
        <v>2.01831501831502</v>
      </c>
      <c r="F9652" s="6" t="n">
        <v>0</v>
      </c>
      <c r="G9652" s="6" t="n">
        <v>0.0087912087912087</v>
      </c>
      <c r="H9652" s="6" t="str">
        <f aca="false">IF(AND(A9652&gt;=Stimuli!$B$2,A9652&lt;=Stimuli!$C$2),Stimuli!$A$2,IF(AND(A9652&gt;=Stimuli!$B$3,A9652&lt;=Stimuli!$C$3),Stimuli!$A$3,IF(AND(A9652&gt;=Stimuli!$B$4,A9652&lt;=Stimuli!$C$4),Stimuli!$A$4,"")))</f>
        <v>02 e.l.f. - Power Grip Styling (30.03s)</v>
      </c>
      <c r="I9652" s="6" t="n">
        <f aca="false">(B9652-B9651)/((A9652-A9651)/1000)</f>
        <v>0.937728937728878</v>
      </c>
      <c r="J9652" s="6" t="n">
        <f aca="false">IF(OR(B9652&lt;Rules!$B$2,B9652&gt;Rules!$B$3,ABS(I9652)&gt;Rules!$B$4,OR(B9653&lt;Rules!$B$2,B9653&gt;Rules!$B$3,ABS(I9653)&gt;Rules!$B$4)),1,0)</f>
        <v>0</v>
      </c>
      <c r="K9652" s="6" t="str">
        <f aca="false">IF(F9652=1,COUNTIF($F$2:F9652,1),"")</f>
        <v/>
      </c>
    </row>
    <row r="9653" customFormat="false" ht="15" hidden="false" customHeight="false" outlineLevel="0" collapsed="false">
      <c r="A9653" s="6" t="n">
        <v>75769.118</v>
      </c>
      <c r="B9653" s="6" t="n">
        <v>2.02710622710623</v>
      </c>
      <c r="C9653" s="6" t="n">
        <v>91</v>
      </c>
      <c r="D9653" s="6" t="n">
        <v>-1</v>
      </c>
      <c r="E9653" s="6" t="n">
        <v>2.01831501831502</v>
      </c>
      <c r="F9653" s="6" t="n">
        <v>0</v>
      </c>
      <c r="G9653" s="6" t="n">
        <v>0.0087912087912087</v>
      </c>
      <c r="H9653" s="6" t="str">
        <f aca="false">IF(AND(A9653&gt;=Stimuli!$B$2,A9653&lt;=Stimuli!$C$2),Stimuli!$A$2,IF(AND(A9653&gt;=Stimuli!$B$3,A9653&lt;=Stimuli!$C$3),Stimuli!$A$3,IF(AND(A9653&gt;=Stimuli!$B$4,A9653&lt;=Stimuli!$C$4),Stimuli!$A$4,"")))</f>
        <v>02 e.l.f. - Power Grip Styling (30.03s)</v>
      </c>
      <c r="I9653" s="6" t="n">
        <f aca="false">(B9653-B9652)/((A9653-A9652)/1000)</f>
        <v>-0.937728937728878</v>
      </c>
      <c r="J9653" s="6" t="n">
        <f aca="false">IF(OR(B9653&lt;Rules!$B$2,B9653&gt;Rules!$B$3,ABS(I9653)&gt;Rules!$B$4,OR(B9654&lt;Rules!$B$2,B9654&gt;Rules!$B$3,ABS(I9654)&gt;Rules!$B$4)),1,0)</f>
        <v>0</v>
      </c>
      <c r="K9653" s="6" t="str">
        <f aca="false">IF(F9653=1,COUNTIF($F$2:F9653,1),"")</f>
        <v/>
      </c>
    </row>
    <row r="9654" customFormat="false" ht="15" hidden="false" customHeight="false" outlineLevel="0" collapsed="false">
      <c r="A9654" s="6" t="n">
        <v>75776.9305</v>
      </c>
      <c r="B9654" s="6" t="n">
        <v>2.03443223443223</v>
      </c>
      <c r="C9654" s="6" t="n">
        <v>91</v>
      </c>
      <c r="D9654" s="6" t="n">
        <v>-1</v>
      </c>
      <c r="E9654" s="6" t="n">
        <v>2.01831501831502</v>
      </c>
      <c r="F9654" s="6" t="n">
        <v>0</v>
      </c>
      <c r="G9654" s="6" t="n">
        <v>0.0087912087912087</v>
      </c>
      <c r="H9654" s="6" t="str">
        <f aca="false">IF(AND(A9654&gt;=Stimuli!$B$2,A9654&lt;=Stimuli!$C$2),Stimuli!$A$2,IF(AND(A9654&gt;=Stimuli!$B$3,A9654&lt;=Stimuli!$C$3),Stimuli!$A$3,IF(AND(A9654&gt;=Stimuli!$B$4,A9654&lt;=Stimuli!$C$4),Stimuli!$A$4,"")))</f>
        <v>02 e.l.f. - Power Grip Styling (30.03s)</v>
      </c>
      <c r="I9654" s="6" t="n">
        <f aca="false">(B9654-B9653)/((A9654-A9653)/1000)</f>
        <v>0.937728937728878</v>
      </c>
      <c r="J9654" s="6" t="n">
        <f aca="false">IF(OR(B9654&lt;Rules!$B$2,B9654&gt;Rules!$B$3,ABS(I9654)&gt;Rules!$B$4,OR(B9655&lt;Rules!$B$2,B9655&gt;Rules!$B$3,ABS(I9655)&gt;Rules!$B$4)),1,0)</f>
        <v>0</v>
      </c>
      <c r="K9654" s="6" t="str">
        <f aca="false">IF(F9654=1,COUNTIF($F$2:F9654,1),"")</f>
        <v/>
      </c>
    </row>
    <row r="9655" customFormat="false" ht="15" hidden="false" customHeight="false" outlineLevel="0" collapsed="false">
      <c r="A9655" s="6" t="n">
        <v>75784.743</v>
      </c>
      <c r="B9655" s="6" t="n">
        <v>2.02564102564103</v>
      </c>
      <c r="C9655" s="6" t="n">
        <v>91</v>
      </c>
      <c r="D9655" s="6" t="n">
        <v>-1</v>
      </c>
      <c r="E9655" s="6" t="n">
        <v>2.01831501831502</v>
      </c>
      <c r="F9655" s="6" t="n">
        <v>0</v>
      </c>
      <c r="G9655" s="6" t="n">
        <v>0.0087912087912087</v>
      </c>
      <c r="H9655" s="6" t="str">
        <f aca="false">IF(AND(A9655&gt;=Stimuli!$B$2,A9655&lt;=Stimuli!$C$2),Stimuli!$A$2,IF(AND(A9655&gt;=Stimuli!$B$3,A9655&lt;=Stimuli!$C$3),Stimuli!$A$3,IF(AND(A9655&gt;=Stimuli!$B$4,A9655&lt;=Stimuli!$C$4),Stimuli!$A$4,"")))</f>
        <v>02 e.l.f. - Power Grip Styling (30.03s)</v>
      </c>
      <c r="I9655" s="6" t="n">
        <f aca="false">(B9655-B9654)/((A9655-A9654)/1000)</f>
        <v>-1.12527472527472</v>
      </c>
      <c r="J9655" s="6" t="n">
        <f aca="false">IF(OR(B9655&lt;Rules!$B$2,B9655&gt;Rules!$B$3,ABS(I9655)&gt;Rules!$B$4,OR(B9656&lt;Rules!$B$2,B9656&gt;Rules!$B$3,ABS(I9656)&gt;Rules!$B$4)),1,0)</f>
        <v>0</v>
      </c>
      <c r="K9655" s="6" t="str">
        <f aca="false">IF(F9655=1,COUNTIF($F$2:F9655,1),"")</f>
        <v/>
      </c>
    </row>
    <row r="9656" customFormat="false" ht="15" hidden="false" customHeight="false" outlineLevel="0" collapsed="false">
      <c r="A9656" s="6" t="n">
        <v>75792.5555</v>
      </c>
      <c r="B9656" s="6" t="n">
        <v>2.03443223443223</v>
      </c>
      <c r="C9656" s="6" t="n">
        <v>91</v>
      </c>
      <c r="D9656" s="6" t="n">
        <v>-1</v>
      </c>
      <c r="E9656" s="6" t="n">
        <v>2.01831501831502</v>
      </c>
      <c r="F9656" s="6" t="n">
        <v>0</v>
      </c>
      <c r="G9656" s="6" t="n">
        <v>0.0087912087912087</v>
      </c>
      <c r="H9656" s="6" t="str">
        <f aca="false">IF(AND(A9656&gt;=Stimuli!$B$2,A9656&lt;=Stimuli!$C$2),Stimuli!$A$2,IF(AND(A9656&gt;=Stimuli!$B$3,A9656&lt;=Stimuli!$C$3),Stimuli!$A$3,IF(AND(A9656&gt;=Stimuli!$B$4,A9656&lt;=Stimuli!$C$4),Stimuli!$A$4,"")))</f>
        <v>02 e.l.f. - Power Grip Styling (30.03s)</v>
      </c>
      <c r="I9656" s="6" t="n">
        <f aca="false">(B9656-B9655)/((A9656-A9655)/1000)</f>
        <v>1.12527472527472</v>
      </c>
      <c r="J9656" s="6" t="n">
        <f aca="false">IF(OR(B9656&lt;Rules!$B$2,B9656&gt;Rules!$B$3,ABS(I9656)&gt;Rules!$B$4,OR(B9657&lt;Rules!$B$2,B9657&gt;Rules!$B$3,ABS(I9657)&gt;Rules!$B$4)),1,0)</f>
        <v>0</v>
      </c>
      <c r="K9656" s="6" t="str">
        <f aca="false">IF(F9656=1,COUNTIF($F$2:F9656,1),"")</f>
        <v/>
      </c>
    </row>
    <row r="9657" customFormat="false" ht="15" hidden="false" customHeight="false" outlineLevel="0" collapsed="false">
      <c r="A9657" s="6" t="n">
        <v>75800.368</v>
      </c>
      <c r="B9657" s="6" t="n">
        <v>2.02710622710623</v>
      </c>
      <c r="C9657" s="6" t="n">
        <v>91</v>
      </c>
      <c r="D9657" s="6" t="n">
        <v>-1</v>
      </c>
      <c r="E9657" s="6" t="n">
        <v>2.01831501831502</v>
      </c>
      <c r="F9657" s="6" t="n">
        <v>0</v>
      </c>
      <c r="G9657" s="6" t="n">
        <v>0.0087912087912087</v>
      </c>
      <c r="H9657" s="6" t="str">
        <f aca="false">IF(AND(A9657&gt;=Stimuli!$B$2,A9657&lt;=Stimuli!$C$2),Stimuli!$A$2,IF(AND(A9657&gt;=Stimuli!$B$3,A9657&lt;=Stimuli!$C$3),Stimuli!$A$3,IF(AND(A9657&gt;=Stimuli!$B$4,A9657&lt;=Stimuli!$C$4),Stimuli!$A$4,"")))</f>
        <v>02 e.l.f. - Power Grip Styling (30.03s)</v>
      </c>
      <c r="I9657" s="6" t="n">
        <f aca="false">(B9657-B9656)/((A9657-A9656)/1000)</f>
        <v>-0.937728937728878</v>
      </c>
      <c r="J9657" s="6" t="n">
        <f aca="false">IF(OR(B9657&lt;Rules!$B$2,B9657&gt;Rules!$B$3,ABS(I9657)&gt;Rules!$B$4,OR(B9658&lt;Rules!$B$2,B9658&gt;Rules!$B$3,ABS(I9658)&gt;Rules!$B$4)),1,0)</f>
        <v>0</v>
      </c>
      <c r="K9657" s="6" t="str">
        <f aca="false">IF(F9657=1,COUNTIF($F$2:F9657,1),"")</f>
        <v/>
      </c>
    </row>
    <row r="9658" customFormat="false" ht="15" hidden="false" customHeight="false" outlineLevel="0" collapsed="false">
      <c r="A9658" s="6" t="n">
        <v>75808.1805</v>
      </c>
      <c r="B9658" s="6" t="n">
        <v>2.03296703296703</v>
      </c>
      <c r="C9658" s="6" t="n">
        <v>91</v>
      </c>
      <c r="D9658" s="6" t="n">
        <v>-1</v>
      </c>
      <c r="E9658" s="6" t="n">
        <v>2.01831501831502</v>
      </c>
      <c r="F9658" s="6" t="n">
        <v>0</v>
      </c>
      <c r="G9658" s="6" t="n">
        <v>0.0087912087912087</v>
      </c>
      <c r="H9658" s="6" t="str">
        <f aca="false">IF(AND(A9658&gt;=Stimuli!$B$2,A9658&lt;=Stimuli!$C$2),Stimuli!$A$2,IF(AND(A9658&gt;=Stimuli!$B$3,A9658&lt;=Stimuli!$C$3),Stimuli!$A$3,IF(AND(A9658&gt;=Stimuli!$B$4,A9658&lt;=Stimuli!$C$4),Stimuli!$A$4,"")))</f>
        <v>02 e.l.f. - Power Grip Styling (30.03s)</v>
      </c>
      <c r="I9658" s="6" t="n">
        <f aca="false">(B9658-B9657)/((A9658-A9657)/1000)</f>
        <v>0.750183150183034</v>
      </c>
      <c r="J9658" s="6" t="n">
        <f aca="false">IF(OR(B9658&lt;Rules!$B$2,B9658&gt;Rules!$B$3,ABS(I9658)&gt;Rules!$B$4,OR(B9659&lt;Rules!$B$2,B9659&gt;Rules!$B$3,ABS(I9659)&gt;Rules!$B$4)),1,0)</f>
        <v>0</v>
      </c>
      <c r="K9658" s="6" t="str">
        <f aca="false">IF(F9658=1,COUNTIF($F$2:F9658,1),"")</f>
        <v/>
      </c>
    </row>
    <row r="9659" customFormat="false" ht="15" hidden="false" customHeight="false" outlineLevel="0" collapsed="false">
      <c r="A9659" s="6" t="n">
        <v>75815.993</v>
      </c>
      <c r="B9659" s="6" t="n">
        <v>2.02710622710623</v>
      </c>
      <c r="C9659" s="6" t="n">
        <v>91</v>
      </c>
      <c r="D9659" s="6" t="n">
        <v>-1</v>
      </c>
      <c r="E9659" s="6" t="n">
        <v>2.01831501831502</v>
      </c>
      <c r="F9659" s="6" t="n">
        <v>0</v>
      </c>
      <c r="G9659" s="6" t="n">
        <v>0.0087912087912087</v>
      </c>
      <c r="H9659" s="6" t="str">
        <f aca="false">IF(AND(A9659&gt;=Stimuli!$B$2,A9659&lt;=Stimuli!$C$2),Stimuli!$A$2,IF(AND(A9659&gt;=Stimuli!$B$3,A9659&lt;=Stimuli!$C$3),Stimuli!$A$3,IF(AND(A9659&gt;=Stimuli!$B$4,A9659&lt;=Stimuli!$C$4),Stimuli!$A$4,"")))</f>
        <v>02 e.l.f. - Power Grip Styling (30.03s)</v>
      </c>
      <c r="I9659" s="6" t="n">
        <f aca="false">(B9659-B9658)/((A9659-A9658)/1000)</f>
        <v>-0.750183150183034</v>
      </c>
      <c r="J9659" s="6" t="n">
        <f aca="false">IF(OR(B9659&lt;Rules!$B$2,B9659&gt;Rules!$B$3,ABS(I9659)&gt;Rules!$B$4,OR(B9660&lt;Rules!$B$2,B9660&gt;Rules!$B$3,ABS(I9660)&gt;Rules!$B$4)),1,0)</f>
        <v>0</v>
      </c>
      <c r="K9659" s="6" t="str">
        <f aca="false">IF(F9659=1,COUNTIF($F$2:F9659,1),"")</f>
        <v/>
      </c>
    </row>
    <row r="9660" customFormat="false" ht="15" hidden="false" customHeight="false" outlineLevel="0" collapsed="false">
      <c r="A9660" s="6" t="n">
        <v>75823.8055</v>
      </c>
      <c r="B9660" s="6" t="n">
        <v>2.03150183150183</v>
      </c>
      <c r="C9660" s="6" t="n">
        <v>91</v>
      </c>
      <c r="D9660" s="6" t="n">
        <v>-1</v>
      </c>
      <c r="E9660" s="6" t="n">
        <v>2.01831501831502</v>
      </c>
      <c r="F9660" s="6" t="n">
        <v>0</v>
      </c>
      <c r="G9660" s="6" t="n">
        <v>0.0087912087912087</v>
      </c>
      <c r="H9660" s="6" t="str">
        <f aca="false">IF(AND(A9660&gt;=Stimuli!$B$2,A9660&lt;=Stimuli!$C$2),Stimuli!$A$2,IF(AND(A9660&gt;=Stimuli!$B$3,A9660&lt;=Stimuli!$C$3),Stimuli!$A$3,IF(AND(A9660&gt;=Stimuli!$B$4,A9660&lt;=Stimuli!$C$4),Stimuli!$A$4,"")))</f>
        <v>02 e.l.f. - Power Grip Styling (30.03s)</v>
      </c>
      <c r="I9660" s="6" t="n">
        <f aca="false">(B9660-B9659)/((A9660-A9659)/1000)</f>
        <v>0.562637362637304</v>
      </c>
      <c r="J9660" s="6" t="n">
        <f aca="false">IF(OR(B9660&lt;Rules!$B$2,B9660&gt;Rules!$B$3,ABS(I9660)&gt;Rules!$B$4,OR(B9661&lt;Rules!$B$2,B9661&gt;Rules!$B$3,ABS(I9661)&gt;Rules!$B$4)),1,0)</f>
        <v>0</v>
      </c>
      <c r="K9660" s="6" t="str">
        <f aca="false">IF(F9660=1,COUNTIF($F$2:F9660,1),"")</f>
        <v/>
      </c>
    </row>
    <row r="9661" customFormat="false" ht="15" hidden="false" customHeight="false" outlineLevel="0" collapsed="false">
      <c r="A9661" s="6" t="n">
        <v>75831.618</v>
      </c>
      <c r="B9661" s="6" t="n">
        <v>2.02857142857143</v>
      </c>
      <c r="C9661" s="6" t="n">
        <v>91</v>
      </c>
      <c r="D9661" s="6" t="n">
        <v>-1</v>
      </c>
      <c r="E9661" s="6" t="n">
        <v>2.01831501831502</v>
      </c>
      <c r="F9661" s="6" t="n">
        <v>0</v>
      </c>
      <c r="G9661" s="6" t="n">
        <v>0.0087912087912087</v>
      </c>
      <c r="H9661" s="6" t="str">
        <f aca="false">IF(AND(A9661&gt;=Stimuli!$B$2,A9661&lt;=Stimuli!$C$2),Stimuli!$A$2,IF(AND(A9661&gt;=Stimuli!$B$3,A9661&lt;=Stimuli!$C$3),Stimuli!$A$3,IF(AND(A9661&gt;=Stimuli!$B$4,A9661&lt;=Stimuli!$C$4),Stimuli!$A$4,"")))</f>
        <v>02 e.l.f. - Power Grip Styling (30.03s)</v>
      </c>
      <c r="I9661" s="6" t="n">
        <f aca="false">(B9661-B9660)/((A9661-A9660)/1000)</f>
        <v>-0.375091575091574</v>
      </c>
      <c r="J9661" s="6" t="n">
        <f aca="false">IF(OR(B9661&lt;Rules!$B$2,B9661&gt;Rules!$B$3,ABS(I9661)&gt;Rules!$B$4,OR(B9662&lt;Rules!$B$2,B9662&gt;Rules!$B$3,ABS(I9662)&gt;Rules!$B$4)),1,0)</f>
        <v>0</v>
      </c>
      <c r="K9661" s="6" t="str">
        <f aca="false">IF(F9661=1,COUNTIF($F$2:F9661,1),"")</f>
        <v/>
      </c>
    </row>
    <row r="9662" customFormat="false" ht="15" hidden="false" customHeight="false" outlineLevel="0" collapsed="false">
      <c r="A9662" s="6" t="n">
        <v>75839.4305</v>
      </c>
      <c r="B9662" s="6" t="n">
        <v>2.03003663003663</v>
      </c>
      <c r="C9662" s="6" t="n">
        <v>91</v>
      </c>
      <c r="D9662" s="6" t="n">
        <v>-1</v>
      </c>
      <c r="E9662" s="6" t="n">
        <v>2.01831501831502</v>
      </c>
      <c r="F9662" s="6" t="n">
        <v>0</v>
      </c>
      <c r="G9662" s="6" t="n">
        <v>0.0087912087912087</v>
      </c>
      <c r="H9662" s="6" t="str">
        <f aca="false">IF(AND(A9662&gt;=Stimuli!$B$2,A9662&lt;=Stimuli!$C$2),Stimuli!$A$2,IF(AND(A9662&gt;=Stimuli!$B$3,A9662&lt;=Stimuli!$C$3),Stimuli!$A$3,IF(AND(A9662&gt;=Stimuli!$B$4,A9662&lt;=Stimuli!$C$4),Stimuli!$A$4,"")))</f>
        <v>02 e.l.f. - Power Grip Styling (30.03s)</v>
      </c>
      <c r="I9662" s="6" t="n">
        <f aca="false">(B9662-B9661)/((A9662-A9661)/1000)</f>
        <v>0.18754578754573</v>
      </c>
      <c r="J9662" s="6" t="n">
        <f aca="false">IF(OR(B9662&lt;Rules!$B$2,B9662&gt;Rules!$B$3,ABS(I9662)&gt;Rules!$B$4,OR(B9663&lt;Rules!$B$2,B9663&gt;Rules!$B$3,ABS(I9663)&gt;Rules!$B$4)),1,0)</f>
        <v>0</v>
      </c>
      <c r="K9662" s="6" t="str">
        <f aca="false">IF(F9662=1,COUNTIF($F$2:F9662,1),"")</f>
        <v/>
      </c>
    </row>
    <row r="9663" customFormat="false" ht="15" hidden="false" customHeight="false" outlineLevel="0" collapsed="false">
      <c r="A9663" s="6" t="n">
        <v>75847.243</v>
      </c>
      <c r="B9663" s="6" t="n">
        <v>2.03003663003663</v>
      </c>
      <c r="C9663" s="6" t="n">
        <v>91</v>
      </c>
      <c r="D9663" s="6" t="n">
        <v>-1</v>
      </c>
      <c r="E9663" s="6" t="n">
        <v>2.01831501831502</v>
      </c>
      <c r="F9663" s="6" t="n">
        <v>0</v>
      </c>
      <c r="G9663" s="6" t="n">
        <v>0.0087912087912087</v>
      </c>
      <c r="H9663" s="6" t="str">
        <f aca="false">IF(AND(A9663&gt;=Stimuli!$B$2,A9663&lt;=Stimuli!$C$2),Stimuli!$A$2,IF(AND(A9663&gt;=Stimuli!$B$3,A9663&lt;=Stimuli!$C$3),Stimuli!$A$3,IF(AND(A9663&gt;=Stimuli!$B$4,A9663&lt;=Stimuli!$C$4),Stimuli!$A$4,"")))</f>
        <v>02 e.l.f. - Power Grip Styling (30.03s)</v>
      </c>
      <c r="I9663" s="6" t="n">
        <f aca="false">(B9663-B9662)/((A9663-A9662)/1000)</f>
        <v>0</v>
      </c>
      <c r="J9663" s="6" t="n">
        <f aca="false">IF(OR(B9663&lt;Rules!$B$2,B9663&gt;Rules!$B$3,ABS(I9663)&gt;Rules!$B$4,OR(B9664&lt;Rules!$B$2,B9664&gt;Rules!$B$3,ABS(I9664)&gt;Rules!$B$4)),1,0)</f>
        <v>0</v>
      </c>
      <c r="K9663" s="6" t="str">
        <f aca="false">IF(F9663=1,COUNTIF($F$2:F9663,1),"")</f>
        <v/>
      </c>
    </row>
    <row r="9664" customFormat="false" ht="15" hidden="false" customHeight="false" outlineLevel="0" collapsed="false">
      <c r="A9664" s="6" t="n">
        <v>75855.0555</v>
      </c>
      <c r="B9664" s="6" t="n">
        <v>2.02857142857143</v>
      </c>
      <c r="C9664" s="6" t="n">
        <v>91</v>
      </c>
      <c r="D9664" s="6" t="n">
        <v>-1</v>
      </c>
      <c r="E9664" s="6" t="n">
        <v>2.01831501831502</v>
      </c>
      <c r="F9664" s="6" t="n">
        <v>0</v>
      </c>
      <c r="G9664" s="6" t="n">
        <v>0.0087912087912087</v>
      </c>
      <c r="H9664" s="6" t="str">
        <f aca="false">IF(AND(A9664&gt;=Stimuli!$B$2,A9664&lt;=Stimuli!$C$2),Stimuli!$A$2,IF(AND(A9664&gt;=Stimuli!$B$3,A9664&lt;=Stimuli!$C$3),Stimuli!$A$3,IF(AND(A9664&gt;=Stimuli!$B$4,A9664&lt;=Stimuli!$C$4),Stimuli!$A$4,"")))</f>
        <v>02 e.l.f. - Power Grip Styling (30.03s)</v>
      </c>
      <c r="I9664" s="6" t="n">
        <f aca="false">(B9664-B9663)/((A9664-A9663)/1000)</f>
        <v>-0.18754578754573</v>
      </c>
      <c r="J9664" s="6" t="n">
        <f aca="false">IF(OR(B9664&lt;Rules!$B$2,B9664&gt;Rules!$B$3,ABS(I9664)&gt;Rules!$B$4,OR(B9665&lt;Rules!$B$2,B9665&gt;Rules!$B$3,ABS(I9665)&gt;Rules!$B$4)),1,0)</f>
        <v>0</v>
      </c>
      <c r="K9664" s="6" t="str">
        <f aca="false">IF(F9664=1,COUNTIF($F$2:F9664,1),"")</f>
        <v/>
      </c>
    </row>
    <row r="9665" customFormat="false" ht="15" hidden="false" customHeight="false" outlineLevel="0" collapsed="false">
      <c r="A9665" s="6" t="n">
        <v>75862.868</v>
      </c>
      <c r="B9665" s="6" t="n">
        <v>2.03150183150183</v>
      </c>
      <c r="C9665" s="6" t="n">
        <v>91</v>
      </c>
      <c r="D9665" s="6" t="n">
        <v>-1</v>
      </c>
      <c r="E9665" s="6" t="n">
        <v>2.01831501831502</v>
      </c>
      <c r="F9665" s="6" t="n">
        <v>0</v>
      </c>
      <c r="G9665" s="6" t="n">
        <v>0.0087912087912087</v>
      </c>
      <c r="H9665" s="6" t="str">
        <f aca="false">IF(AND(A9665&gt;=Stimuli!$B$2,A9665&lt;=Stimuli!$C$2),Stimuli!$A$2,IF(AND(A9665&gt;=Stimuli!$B$3,A9665&lt;=Stimuli!$C$3),Stimuli!$A$3,IF(AND(A9665&gt;=Stimuli!$B$4,A9665&lt;=Stimuli!$C$4),Stimuli!$A$4,"")))</f>
        <v>02 e.l.f. - Power Grip Styling (30.03s)</v>
      </c>
      <c r="I9665" s="6" t="n">
        <f aca="false">(B9665-B9664)/((A9665-A9664)/1000)</f>
        <v>0.375091575091574</v>
      </c>
      <c r="J9665" s="6" t="n">
        <f aca="false">IF(OR(B9665&lt;Rules!$B$2,B9665&gt;Rules!$B$3,ABS(I9665)&gt;Rules!$B$4,OR(B9666&lt;Rules!$B$2,B9666&gt;Rules!$B$3,ABS(I9666)&gt;Rules!$B$4)),1,0)</f>
        <v>0</v>
      </c>
      <c r="K9665" s="6" t="str">
        <f aca="false">IF(F9665=1,COUNTIF($F$2:F9665,1),"")</f>
        <v/>
      </c>
    </row>
    <row r="9666" customFormat="false" ht="15" hidden="false" customHeight="false" outlineLevel="0" collapsed="false">
      <c r="A9666" s="6" t="n">
        <v>75870.6805</v>
      </c>
      <c r="B9666" s="6" t="n">
        <v>2.02710622710623</v>
      </c>
      <c r="C9666" s="6" t="n">
        <v>91</v>
      </c>
      <c r="D9666" s="6" t="n">
        <v>-1</v>
      </c>
      <c r="E9666" s="6" t="n">
        <v>2.01831501831502</v>
      </c>
      <c r="F9666" s="6" t="n">
        <v>0</v>
      </c>
      <c r="G9666" s="6" t="n">
        <v>0.0087912087912087</v>
      </c>
      <c r="H9666" s="6" t="str">
        <f aca="false">IF(AND(A9666&gt;=Stimuli!$B$2,A9666&lt;=Stimuli!$C$2),Stimuli!$A$2,IF(AND(A9666&gt;=Stimuli!$B$3,A9666&lt;=Stimuli!$C$3),Stimuli!$A$3,IF(AND(A9666&gt;=Stimuli!$B$4,A9666&lt;=Stimuli!$C$4),Stimuli!$A$4,"")))</f>
        <v>02 e.l.f. - Power Grip Styling (30.03s)</v>
      </c>
      <c r="I9666" s="6" t="n">
        <f aca="false">(B9666-B9665)/((A9666-A9665)/1000)</f>
        <v>-0.562637362637304</v>
      </c>
      <c r="J9666" s="6" t="n">
        <f aca="false">IF(OR(B9666&lt;Rules!$B$2,B9666&gt;Rules!$B$3,ABS(I9666)&gt;Rules!$B$4,OR(B9667&lt;Rules!$B$2,B9667&gt;Rules!$B$3,ABS(I9667)&gt;Rules!$B$4)),1,0)</f>
        <v>0</v>
      </c>
      <c r="K9666" s="6" t="str">
        <f aca="false">IF(F9666=1,COUNTIF($F$2:F9666,1),"")</f>
        <v/>
      </c>
    </row>
    <row r="9667" customFormat="false" ht="15" hidden="false" customHeight="false" outlineLevel="0" collapsed="false">
      <c r="A9667" s="6" t="n">
        <v>75878.493</v>
      </c>
      <c r="B9667" s="6" t="n">
        <v>2.03296703296703</v>
      </c>
      <c r="C9667" s="6" t="n">
        <v>91</v>
      </c>
      <c r="D9667" s="6" t="n">
        <v>-1</v>
      </c>
      <c r="E9667" s="6" t="n">
        <v>2.01782661782662</v>
      </c>
      <c r="F9667" s="6" t="n">
        <v>0</v>
      </c>
      <c r="G9667" s="6" t="n">
        <v>0.0087912087912087</v>
      </c>
      <c r="H9667" s="6" t="str">
        <f aca="false">IF(AND(A9667&gt;=Stimuli!$B$2,A9667&lt;=Stimuli!$C$2),Stimuli!$A$2,IF(AND(A9667&gt;=Stimuli!$B$3,A9667&lt;=Stimuli!$C$3),Stimuli!$A$3,IF(AND(A9667&gt;=Stimuli!$B$4,A9667&lt;=Stimuli!$C$4),Stimuli!$A$4,"")))</f>
        <v>02 e.l.f. - Power Grip Styling (30.03s)</v>
      </c>
      <c r="I9667" s="6" t="n">
        <f aca="false">(B9667-B9666)/((A9667-A9666)/1000)</f>
        <v>0.750183150183034</v>
      </c>
      <c r="J9667" s="6" t="n">
        <f aca="false">IF(OR(B9667&lt;Rules!$B$2,B9667&gt;Rules!$B$3,ABS(I9667)&gt;Rules!$B$4,OR(B9668&lt;Rules!$B$2,B9668&gt;Rules!$B$3,ABS(I9668)&gt;Rules!$B$4)),1,0)</f>
        <v>0</v>
      </c>
      <c r="K9667" s="6" t="str">
        <f aca="false">IF(F9667=1,COUNTIF($F$2:F9667,1),"")</f>
        <v/>
      </c>
    </row>
    <row r="9668" customFormat="false" ht="15" hidden="false" customHeight="false" outlineLevel="0" collapsed="false">
      <c r="A9668" s="6" t="n">
        <v>75886.3055</v>
      </c>
      <c r="B9668" s="6" t="n">
        <v>2.02564102564103</v>
      </c>
      <c r="C9668" s="6" t="n">
        <v>91</v>
      </c>
      <c r="D9668" s="6" t="n">
        <v>-1</v>
      </c>
      <c r="E9668" s="6" t="n">
        <v>2.01684981684982</v>
      </c>
      <c r="F9668" s="6" t="n">
        <v>0</v>
      </c>
      <c r="G9668" s="6" t="n">
        <v>0.0087912087912087</v>
      </c>
      <c r="H9668" s="6" t="str">
        <f aca="false">IF(AND(A9668&gt;=Stimuli!$B$2,A9668&lt;=Stimuli!$C$2),Stimuli!$A$2,IF(AND(A9668&gt;=Stimuli!$B$3,A9668&lt;=Stimuli!$C$3),Stimuli!$A$3,IF(AND(A9668&gt;=Stimuli!$B$4,A9668&lt;=Stimuli!$C$4),Stimuli!$A$4,"")))</f>
        <v>02 e.l.f. - Power Grip Styling (30.03s)</v>
      </c>
      <c r="I9668" s="6" t="n">
        <f aca="false">(B9668-B9667)/((A9668-A9667)/1000)</f>
        <v>-0.937728937728878</v>
      </c>
      <c r="J9668" s="6" t="n">
        <f aca="false">IF(OR(B9668&lt;Rules!$B$2,B9668&gt;Rules!$B$3,ABS(I9668)&gt;Rules!$B$4,OR(B9669&lt;Rules!$B$2,B9669&gt;Rules!$B$3,ABS(I9669)&gt;Rules!$B$4)),1,0)</f>
        <v>0</v>
      </c>
      <c r="K9668" s="6" t="str">
        <f aca="false">IF(F9668=1,COUNTIF($F$2:F9668,1),"")</f>
        <v/>
      </c>
    </row>
    <row r="9669" customFormat="false" ht="15" hidden="false" customHeight="false" outlineLevel="0" collapsed="false">
      <c r="A9669" s="6" t="n">
        <v>75894.118</v>
      </c>
      <c r="B9669" s="6" t="n">
        <v>2.03296703296703</v>
      </c>
      <c r="C9669" s="6" t="n">
        <v>91</v>
      </c>
      <c r="D9669" s="6" t="n">
        <v>-1</v>
      </c>
      <c r="E9669" s="6" t="n">
        <v>2.01684981684982</v>
      </c>
      <c r="F9669" s="6" t="n">
        <v>0</v>
      </c>
      <c r="G9669" s="6" t="n">
        <v>0.0087912087912087</v>
      </c>
      <c r="H9669" s="6" t="str">
        <f aca="false">IF(AND(A9669&gt;=Stimuli!$B$2,A9669&lt;=Stimuli!$C$2),Stimuli!$A$2,IF(AND(A9669&gt;=Stimuli!$B$3,A9669&lt;=Stimuli!$C$3),Stimuli!$A$3,IF(AND(A9669&gt;=Stimuli!$B$4,A9669&lt;=Stimuli!$C$4),Stimuli!$A$4,"")))</f>
        <v>02 e.l.f. - Power Grip Styling (30.03s)</v>
      </c>
      <c r="I9669" s="6" t="n">
        <f aca="false">(B9669-B9668)/((A9669-A9668)/1000)</f>
        <v>0.937728937728878</v>
      </c>
      <c r="J9669" s="6" t="n">
        <f aca="false">IF(OR(B9669&lt;Rules!$B$2,B9669&gt;Rules!$B$3,ABS(I9669)&gt;Rules!$B$4,OR(B9670&lt;Rules!$B$2,B9670&gt;Rules!$B$3,ABS(I9670)&gt;Rules!$B$4)),1,0)</f>
        <v>0</v>
      </c>
      <c r="K9669" s="6" t="str">
        <f aca="false">IF(F9669=1,COUNTIF($F$2:F9669,1),"")</f>
        <v/>
      </c>
    </row>
    <row r="9670" customFormat="false" ht="15" hidden="false" customHeight="false" outlineLevel="0" collapsed="false">
      <c r="A9670" s="6" t="n">
        <v>75901.9305</v>
      </c>
      <c r="B9670" s="6" t="n">
        <v>2.02564102564103</v>
      </c>
      <c r="C9670" s="6" t="n">
        <v>91</v>
      </c>
      <c r="D9670" s="6" t="n">
        <v>-1</v>
      </c>
      <c r="E9670" s="6" t="n">
        <v>2.01684981684982</v>
      </c>
      <c r="F9670" s="6" t="n">
        <v>0</v>
      </c>
      <c r="G9670" s="6" t="n">
        <v>0.0087912087912087</v>
      </c>
      <c r="H9670" s="6" t="str">
        <f aca="false">IF(AND(A9670&gt;=Stimuli!$B$2,A9670&lt;=Stimuli!$C$2),Stimuli!$A$2,IF(AND(A9670&gt;=Stimuli!$B$3,A9670&lt;=Stimuli!$C$3),Stimuli!$A$3,IF(AND(A9670&gt;=Stimuli!$B$4,A9670&lt;=Stimuli!$C$4),Stimuli!$A$4,"")))</f>
        <v>02 e.l.f. - Power Grip Styling (30.03s)</v>
      </c>
      <c r="I9670" s="6" t="n">
        <f aca="false">(B9670-B9669)/((A9670-A9669)/1000)</f>
        <v>-0.937728937728878</v>
      </c>
      <c r="J9670" s="6" t="n">
        <f aca="false">IF(OR(B9670&lt;Rules!$B$2,B9670&gt;Rules!$B$3,ABS(I9670)&gt;Rules!$B$4,OR(B9671&lt;Rules!$B$2,B9671&gt;Rules!$B$3,ABS(I9671)&gt;Rules!$B$4)),1,0)</f>
        <v>0</v>
      </c>
      <c r="K9670" s="6" t="str">
        <f aca="false">IF(F9670=1,COUNTIF($F$2:F9670,1),"")</f>
        <v/>
      </c>
    </row>
    <row r="9671" customFormat="false" ht="15" hidden="false" customHeight="false" outlineLevel="0" collapsed="false">
      <c r="A9671" s="6" t="n">
        <v>75909.743</v>
      </c>
      <c r="B9671" s="6" t="n">
        <v>2.03296703296703</v>
      </c>
      <c r="C9671" s="6" t="n">
        <v>91</v>
      </c>
      <c r="D9671" s="6" t="n">
        <v>-1</v>
      </c>
      <c r="E9671" s="6" t="n">
        <v>2.01684981684982</v>
      </c>
      <c r="F9671" s="6" t="n">
        <v>0</v>
      </c>
      <c r="G9671" s="6" t="n">
        <v>0.0087912087912087</v>
      </c>
      <c r="H9671" s="6" t="str">
        <f aca="false">IF(AND(A9671&gt;=Stimuli!$B$2,A9671&lt;=Stimuli!$C$2),Stimuli!$A$2,IF(AND(A9671&gt;=Stimuli!$B$3,A9671&lt;=Stimuli!$C$3),Stimuli!$A$3,IF(AND(A9671&gt;=Stimuli!$B$4,A9671&lt;=Stimuli!$C$4),Stimuli!$A$4,"")))</f>
        <v>02 e.l.f. - Power Grip Styling (30.03s)</v>
      </c>
      <c r="I9671" s="6" t="n">
        <f aca="false">(B9671-B9670)/((A9671-A9670)/1000)</f>
        <v>0.937728937728878</v>
      </c>
      <c r="J9671" s="6" t="n">
        <f aca="false">IF(OR(B9671&lt;Rules!$B$2,B9671&gt;Rules!$B$3,ABS(I9671)&gt;Rules!$B$4,OR(B9672&lt;Rules!$B$2,B9672&gt;Rules!$B$3,ABS(I9672)&gt;Rules!$B$4)),1,0)</f>
        <v>0</v>
      </c>
      <c r="K9671" s="6" t="str">
        <f aca="false">IF(F9671=1,COUNTIF($F$2:F9671,1),"")</f>
        <v/>
      </c>
    </row>
    <row r="9672" customFormat="false" ht="15" hidden="false" customHeight="false" outlineLevel="0" collapsed="false">
      <c r="A9672" s="6" t="n">
        <v>75917.5555</v>
      </c>
      <c r="B9672" s="6" t="n">
        <v>2.02417582417582</v>
      </c>
      <c r="C9672" s="6" t="n">
        <v>91</v>
      </c>
      <c r="D9672" s="6" t="n">
        <v>-1</v>
      </c>
      <c r="E9672" s="6" t="n">
        <v>2.01684981684982</v>
      </c>
      <c r="F9672" s="6" t="n">
        <v>0</v>
      </c>
      <c r="G9672" s="6" t="n">
        <v>0.0087912087912087</v>
      </c>
      <c r="H9672" s="6" t="str">
        <f aca="false">IF(AND(A9672&gt;=Stimuli!$B$2,A9672&lt;=Stimuli!$C$2),Stimuli!$A$2,IF(AND(A9672&gt;=Stimuli!$B$3,A9672&lt;=Stimuli!$C$3),Stimuli!$A$3,IF(AND(A9672&gt;=Stimuli!$B$4,A9672&lt;=Stimuli!$C$4),Stimuli!$A$4,"")))</f>
        <v>02 e.l.f. - Power Grip Styling (30.03s)</v>
      </c>
      <c r="I9672" s="6" t="n">
        <f aca="false">(B9672-B9671)/((A9672-A9671)/1000)</f>
        <v>-1.12527472527461</v>
      </c>
      <c r="J9672" s="6" t="n">
        <f aca="false">IF(OR(B9672&lt;Rules!$B$2,B9672&gt;Rules!$B$3,ABS(I9672)&gt;Rules!$B$4,OR(B9673&lt;Rules!$B$2,B9673&gt;Rules!$B$3,ABS(I9673)&gt;Rules!$B$4)),1,0)</f>
        <v>0</v>
      </c>
      <c r="K9672" s="6" t="str">
        <f aca="false">IF(F9672=1,COUNTIF($F$2:F9672,1),"")</f>
        <v/>
      </c>
    </row>
    <row r="9673" customFormat="false" ht="15" hidden="false" customHeight="false" outlineLevel="0" collapsed="false">
      <c r="A9673" s="6" t="n">
        <v>75925.368</v>
      </c>
      <c r="B9673" s="6" t="n">
        <v>2.03150183150183</v>
      </c>
      <c r="C9673" s="6" t="n">
        <v>91</v>
      </c>
      <c r="D9673" s="6" t="n">
        <v>-1</v>
      </c>
      <c r="E9673" s="6" t="n">
        <v>2.01684981684982</v>
      </c>
      <c r="F9673" s="6" t="n">
        <v>0</v>
      </c>
      <c r="G9673" s="6" t="n">
        <v>0.0087912087912087</v>
      </c>
      <c r="H9673" s="6" t="str">
        <f aca="false">IF(AND(A9673&gt;=Stimuli!$B$2,A9673&lt;=Stimuli!$C$2),Stimuli!$A$2,IF(AND(A9673&gt;=Stimuli!$B$3,A9673&lt;=Stimuli!$C$3),Stimuli!$A$3,IF(AND(A9673&gt;=Stimuli!$B$4,A9673&lt;=Stimuli!$C$4),Stimuli!$A$4,"")))</f>
        <v>02 e.l.f. - Power Grip Styling (30.03s)</v>
      </c>
      <c r="I9673" s="6" t="n">
        <f aca="false">(B9673-B9672)/((A9673-A9672)/1000)</f>
        <v>0.937728937728878</v>
      </c>
      <c r="J9673" s="6" t="n">
        <f aca="false">IF(OR(B9673&lt;Rules!$B$2,B9673&gt;Rules!$B$3,ABS(I9673)&gt;Rules!$B$4,OR(B9674&lt;Rules!$B$2,B9674&gt;Rules!$B$3,ABS(I9674)&gt;Rules!$B$4)),1,0)</f>
        <v>0</v>
      </c>
      <c r="K9673" s="6" t="str">
        <f aca="false">IF(F9673=1,COUNTIF($F$2:F9673,1),"")</f>
        <v/>
      </c>
    </row>
    <row r="9674" customFormat="false" ht="15" hidden="false" customHeight="false" outlineLevel="0" collapsed="false">
      <c r="A9674" s="6" t="n">
        <v>75933.1805</v>
      </c>
      <c r="B9674" s="6" t="n">
        <v>2.02417582417582</v>
      </c>
      <c r="C9674" s="6" t="n">
        <v>91</v>
      </c>
      <c r="D9674" s="6" t="n">
        <v>-1</v>
      </c>
      <c r="E9674" s="6" t="n">
        <v>2.01684981684982</v>
      </c>
      <c r="F9674" s="6" t="n">
        <v>0</v>
      </c>
      <c r="G9674" s="6" t="n">
        <v>0.0087912087912087</v>
      </c>
      <c r="H9674" s="6" t="str">
        <f aca="false">IF(AND(A9674&gt;=Stimuli!$B$2,A9674&lt;=Stimuli!$C$2),Stimuli!$A$2,IF(AND(A9674&gt;=Stimuli!$B$3,A9674&lt;=Stimuli!$C$3),Stimuli!$A$3,IF(AND(A9674&gt;=Stimuli!$B$4,A9674&lt;=Stimuli!$C$4),Stimuli!$A$4,"")))</f>
        <v>02 e.l.f. - Power Grip Styling (30.03s)</v>
      </c>
      <c r="I9674" s="6" t="n">
        <f aca="false">(B9674-B9673)/((A9674-A9673)/1000)</f>
        <v>-0.937728937728878</v>
      </c>
      <c r="J9674" s="6" t="n">
        <f aca="false">IF(OR(B9674&lt;Rules!$B$2,B9674&gt;Rules!$B$3,ABS(I9674)&gt;Rules!$B$4,OR(B9675&lt;Rules!$B$2,B9675&gt;Rules!$B$3,ABS(I9675)&gt;Rules!$B$4)),1,0)</f>
        <v>0</v>
      </c>
      <c r="K9674" s="6" t="str">
        <f aca="false">IF(F9674=1,COUNTIF($F$2:F9674,1),"")</f>
        <v/>
      </c>
    </row>
    <row r="9675" customFormat="false" ht="15" hidden="false" customHeight="false" outlineLevel="0" collapsed="false">
      <c r="A9675" s="6" t="n">
        <v>75940.993</v>
      </c>
      <c r="B9675" s="6" t="n">
        <v>2.03003663003663</v>
      </c>
      <c r="C9675" s="6" t="n">
        <v>91</v>
      </c>
      <c r="D9675" s="6" t="n">
        <v>-1</v>
      </c>
      <c r="E9675" s="6" t="n">
        <v>2.01684981684982</v>
      </c>
      <c r="F9675" s="6" t="n">
        <v>0</v>
      </c>
      <c r="G9675" s="6" t="n">
        <v>0.0087912087912087</v>
      </c>
      <c r="H9675" s="6" t="str">
        <f aca="false">IF(AND(A9675&gt;=Stimuli!$B$2,A9675&lt;=Stimuli!$C$2),Stimuli!$A$2,IF(AND(A9675&gt;=Stimuli!$B$3,A9675&lt;=Stimuli!$C$3),Stimuli!$A$3,IF(AND(A9675&gt;=Stimuli!$B$4,A9675&lt;=Stimuli!$C$4),Stimuli!$A$4,"")))</f>
        <v>02 e.l.f. - Power Grip Styling (30.03s)</v>
      </c>
      <c r="I9675" s="6" t="n">
        <f aca="false">(B9675-B9674)/((A9675-A9674)/1000)</f>
        <v>0.750183150183034</v>
      </c>
      <c r="J9675" s="6" t="n">
        <f aca="false">IF(OR(B9675&lt;Rules!$B$2,B9675&gt;Rules!$B$3,ABS(I9675)&gt;Rules!$B$4,OR(B9676&lt;Rules!$B$2,B9676&gt;Rules!$B$3,ABS(I9676)&gt;Rules!$B$4)),1,0)</f>
        <v>0</v>
      </c>
      <c r="K9675" s="6" t="str">
        <f aca="false">IF(F9675=1,COUNTIF($F$2:F9675,1),"")</f>
        <v/>
      </c>
    </row>
    <row r="9676" customFormat="false" ht="15" hidden="false" customHeight="false" outlineLevel="0" collapsed="false">
      <c r="A9676" s="6" t="n">
        <v>75948.8055</v>
      </c>
      <c r="B9676" s="6" t="n">
        <v>2.02564102564103</v>
      </c>
      <c r="C9676" s="6" t="n">
        <v>91</v>
      </c>
      <c r="D9676" s="6" t="n">
        <v>-1</v>
      </c>
      <c r="E9676" s="6" t="n">
        <v>2.01684981684982</v>
      </c>
      <c r="F9676" s="6" t="n">
        <v>0</v>
      </c>
      <c r="G9676" s="6" t="n">
        <v>0.0087912087912087</v>
      </c>
      <c r="H9676" s="6" t="str">
        <f aca="false">IF(AND(A9676&gt;=Stimuli!$B$2,A9676&lt;=Stimuli!$C$2),Stimuli!$A$2,IF(AND(A9676&gt;=Stimuli!$B$3,A9676&lt;=Stimuli!$C$3),Stimuli!$A$3,IF(AND(A9676&gt;=Stimuli!$B$4,A9676&lt;=Stimuli!$C$4),Stimuli!$A$4,"")))</f>
        <v>02 e.l.f. - Power Grip Styling (30.03s)</v>
      </c>
      <c r="I9676" s="6" t="n">
        <f aca="false">(B9676-B9675)/((A9676-A9675)/1000)</f>
        <v>-0.562637362637304</v>
      </c>
      <c r="J9676" s="6" t="n">
        <f aca="false">IF(OR(B9676&lt;Rules!$B$2,B9676&gt;Rules!$B$3,ABS(I9676)&gt;Rules!$B$4,OR(B9677&lt;Rules!$B$2,B9677&gt;Rules!$B$3,ABS(I9677)&gt;Rules!$B$4)),1,0)</f>
        <v>0</v>
      </c>
      <c r="K9676" s="6" t="str">
        <f aca="false">IF(F9676=1,COUNTIF($F$2:F9676,1),"")</f>
        <v/>
      </c>
    </row>
    <row r="9677" customFormat="false" ht="15" hidden="false" customHeight="false" outlineLevel="0" collapsed="false">
      <c r="A9677" s="6" t="n">
        <v>75956.618</v>
      </c>
      <c r="B9677" s="6" t="n">
        <v>2.02857142857143</v>
      </c>
      <c r="C9677" s="6" t="n">
        <v>91</v>
      </c>
      <c r="D9677" s="6" t="n">
        <v>-1</v>
      </c>
      <c r="E9677" s="6" t="n">
        <v>2.01684981684982</v>
      </c>
      <c r="F9677" s="6" t="n">
        <v>0</v>
      </c>
      <c r="G9677" s="6" t="n">
        <v>0.0087912087912087</v>
      </c>
      <c r="H9677" s="6" t="str">
        <f aca="false">IF(AND(A9677&gt;=Stimuli!$B$2,A9677&lt;=Stimuli!$C$2),Stimuli!$A$2,IF(AND(A9677&gt;=Stimuli!$B$3,A9677&lt;=Stimuli!$C$3),Stimuli!$A$3,IF(AND(A9677&gt;=Stimuli!$B$4,A9677&lt;=Stimuli!$C$4),Stimuli!$A$4,"")))</f>
        <v>02 e.l.f. - Power Grip Styling (30.03s)</v>
      </c>
      <c r="I9677" s="6" t="n">
        <f aca="false">(B9677-B9676)/((A9677-A9676)/1000)</f>
        <v>0.375091575091574</v>
      </c>
      <c r="J9677" s="6" t="n">
        <f aca="false">IF(OR(B9677&lt;Rules!$B$2,B9677&gt;Rules!$B$3,ABS(I9677)&gt;Rules!$B$4,OR(B9678&lt;Rules!$B$2,B9678&gt;Rules!$B$3,ABS(I9678)&gt;Rules!$B$4)),1,0)</f>
        <v>0</v>
      </c>
      <c r="K9677" s="6" t="str">
        <f aca="false">IF(F9677=1,COUNTIF($F$2:F9677,1),"")</f>
        <v/>
      </c>
    </row>
    <row r="9678" customFormat="false" ht="15" hidden="false" customHeight="false" outlineLevel="0" collapsed="false">
      <c r="A9678" s="6" t="n">
        <v>75964.4305</v>
      </c>
      <c r="B9678" s="6" t="n">
        <v>2.02710622710623</v>
      </c>
      <c r="C9678" s="6" t="n">
        <v>91</v>
      </c>
      <c r="D9678" s="6" t="n">
        <v>-1</v>
      </c>
      <c r="E9678" s="6" t="n">
        <v>2.01684981684982</v>
      </c>
      <c r="F9678" s="6" t="n">
        <v>0</v>
      </c>
      <c r="G9678" s="6" t="n">
        <v>0.0087912087912087</v>
      </c>
      <c r="H9678" s="6" t="str">
        <f aca="false">IF(AND(A9678&gt;=Stimuli!$B$2,A9678&lt;=Stimuli!$C$2),Stimuli!$A$2,IF(AND(A9678&gt;=Stimuli!$B$3,A9678&lt;=Stimuli!$C$3),Stimuli!$A$3,IF(AND(A9678&gt;=Stimuli!$B$4,A9678&lt;=Stimuli!$C$4),Stimuli!$A$4,"")))</f>
        <v>02 e.l.f. - Power Grip Styling (30.03s)</v>
      </c>
      <c r="I9678" s="6" t="n">
        <f aca="false">(B9678-B9677)/((A9678-A9677)/1000)</f>
        <v>-0.18754578754573</v>
      </c>
      <c r="J9678" s="6" t="n">
        <f aca="false">IF(OR(B9678&lt;Rules!$B$2,B9678&gt;Rules!$B$3,ABS(I9678)&gt;Rules!$B$4,OR(B9679&lt;Rules!$B$2,B9679&gt;Rules!$B$3,ABS(I9679)&gt;Rules!$B$4)),1,0)</f>
        <v>0</v>
      </c>
      <c r="K9678" s="6" t="str">
        <f aca="false">IF(F9678=1,COUNTIF($F$2:F9678,1),"")</f>
        <v/>
      </c>
    </row>
    <row r="9679" customFormat="false" ht="15" hidden="false" customHeight="false" outlineLevel="0" collapsed="false">
      <c r="A9679" s="6" t="n">
        <v>75972.243</v>
      </c>
      <c r="B9679" s="6" t="n">
        <v>2.02710622710623</v>
      </c>
      <c r="C9679" s="6" t="n">
        <v>91</v>
      </c>
      <c r="D9679" s="6" t="n">
        <v>-1</v>
      </c>
      <c r="E9679" s="6" t="n">
        <v>2.01684981684982</v>
      </c>
      <c r="F9679" s="6" t="n">
        <v>0</v>
      </c>
      <c r="G9679" s="6" t="n">
        <v>0.0087912087912087</v>
      </c>
      <c r="H9679" s="6" t="str">
        <f aca="false">IF(AND(A9679&gt;=Stimuli!$B$2,A9679&lt;=Stimuli!$C$2),Stimuli!$A$2,IF(AND(A9679&gt;=Stimuli!$B$3,A9679&lt;=Stimuli!$C$3),Stimuli!$A$3,IF(AND(A9679&gt;=Stimuli!$B$4,A9679&lt;=Stimuli!$C$4),Stimuli!$A$4,"")))</f>
        <v>02 e.l.f. - Power Grip Styling (30.03s)</v>
      </c>
      <c r="I9679" s="6" t="n">
        <f aca="false">(B9679-B9678)/((A9679-A9678)/1000)</f>
        <v>0</v>
      </c>
      <c r="J9679" s="6" t="n">
        <f aca="false">IF(OR(B9679&lt;Rules!$B$2,B9679&gt;Rules!$B$3,ABS(I9679)&gt;Rules!$B$4,OR(B9680&lt;Rules!$B$2,B9680&gt;Rules!$B$3,ABS(I9680)&gt;Rules!$B$4)),1,0)</f>
        <v>0</v>
      </c>
      <c r="K9679" s="6" t="str">
        <f aca="false">IF(F9679=1,COUNTIF($F$2:F9679,1),"")</f>
        <v/>
      </c>
    </row>
    <row r="9680" customFormat="false" ht="15" hidden="false" customHeight="false" outlineLevel="0" collapsed="false">
      <c r="A9680" s="6" t="n">
        <v>75980.0555</v>
      </c>
      <c r="B9680" s="6" t="n">
        <v>2.02857142857143</v>
      </c>
      <c r="C9680" s="6" t="n">
        <v>91</v>
      </c>
      <c r="D9680" s="6" t="n">
        <v>-1</v>
      </c>
      <c r="E9680" s="6" t="n">
        <v>2.01684981684982</v>
      </c>
      <c r="F9680" s="6" t="n">
        <v>0</v>
      </c>
      <c r="G9680" s="6" t="n">
        <v>0.0087912087912087</v>
      </c>
      <c r="H9680" s="6" t="str">
        <f aca="false">IF(AND(A9680&gt;=Stimuli!$B$2,A9680&lt;=Stimuli!$C$2),Stimuli!$A$2,IF(AND(A9680&gt;=Stimuli!$B$3,A9680&lt;=Stimuli!$C$3),Stimuli!$A$3,IF(AND(A9680&gt;=Stimuli!$B$4,A9680&lt;=Stimuli!$C$4),Stimuli!$A$4,"")))</f>
        <v>02 e.l.f. - Power Grip Styling (30.03s)</v>
      </c>
      <c r="I9680" s="6" t="n">
        <f aca="false">(B9680-B9679)/((A9680-A9679)/1000)</f>
        <v>0.18754578754573</v>
      </c>
      <c r="J9680" s="6" t="n">
        <f aca="false">IF(OR(B9680&lt;Rules!$B$2,B9680&gt;Rules!$B$3,ABS(I9680)&gt;Rules!$B$4,OR(B9681&lt;Rules!$B$2,B9681&gt;Rules!$B$3,ABS(I9681)&gt;Rules!$B$4)),1,0)</f>
        <v>0</v>
      </c>
      <c r="K9680" s="6" t="str">
        <f aca="false">IF(F9680=1,COUNTIF($F$2:F9680,1),"")</f>
        <v/>
      </c>
    </row>
    <row r="9681" customFormat="false" ht="15" hidden="false" customHeight="false" outlineLevel="0" collapsed="false">
      <c r="A9681" s="6" t="n">
        <v>75987.868</v>
      </c>
      <c r="B9681" s="6" t="n">
        <v>2.02564102564103</v>
      </c>
      <c r="C9681" s="6" t="n">
        <v>91</v>
      </c>
      <c r="D9681" s="6" t="n">
        <v>-1</v>
      </c>
      <c r="E9681" s="6" t="n">
        <v>2.01684981684982</v>
      </c>
      <c r="F9681" s="6" t="n">
        <v>0</v>
      </c>
      <c r="G9681" s="6" t="n">
        <v>0.0087912087912087</v>
      </c>
      <c r="H9681" s="6" t="str">
        <f aca="false">IF(AND(A9681&gt;=Stimuli!$B$2,A9681&lt;=Stimuli!$C$2),Stimuli!$A$2,IF(AND(A9681&gt;=Stimuli!$B$3,A9681&lt;=Stimuli!$C$3),Stimuli!$A$3,IF(AND(A9681&gt;=Stimuli!$B$4,A9681&lt;=Stimuli!$C$4),Stimuli!$A$4,"")))</f>
        <v>02 e.l.f. - Power Grip Styling (30.03s)</v>
      </c>
      <c r="I9681" s="6" t="n">
        <f aca="false">(B9681-B9680)/((A9681-A9680)/1000)</f>
        <v>-0.375091575091574</v>
      </c>
      <c r="J9681" s="6" t="n">
        <f aca="false">IF(OR(B9681&lt;Rules!$B$2,B9681&gt;Rules!$B$3,ABS(I9681)&gt;Rules!$B$4,OR(B9682&lt;Rules!$B$2,B9682&gt;Rules!$B$3,ABS(I9682)&gt;Rules!$B$4)),1,0)</f>
        <v>0</v>
      </c>
      <c r="K9681" s="6" t="str">
        <f aca="false">IF(F9681=1,COUNTIF($F$2:F9681,1),"")</f>
        <v/>
      </c>
    </row>
    <row r="9682" customFormat="false" ht="15" hidden="false" customHeight="false" outlineLevel="0" collapsed="false">
      <c r="A9682" s="6" t="n">
        <v>75995.6805</v>
      </c>
      <c r="B9682" s="6" t="n">
        <v>2.03003663003663</v>
      </c>
      <c r="C9682" s="6" t="n">
        <v>91</v>
      </c>
      <c r="D9682" s="6" t="n">
        <v>-1</v>
      </c>
      <c r="E9682" s="6" t="n">
        <v>2.01684981684982</v>
      </c>
      <c r="F9682" s="6" t="n">
        <v>0</v>
      </c>
      <c r="G9682" s="6" t="n">
        <v>0.0087912087912087</v>
      </c>
      <c r="H9682" s="6" t="str">
        <f aca="false">IF(AND(A9682&gt;=Stimuli!$B$2,A9682&lt;=Stimuli!$C$2),Stimuli!$A$2,IF(AND(A9682&gt;=Stimuli!$B$3,A9682&lt;=Stimuli!$C$3),Stimuli!$A$3,IF(AND(A9682&gt;=Stimuli!$B$4,A9682&lt;=Stimuli!$C$4),Stimuli!$A$4,"")))</f>
        <v>02 e.l.f. - Power Grip Styling (30.03s)</v>
      </c>
      <c r="I9682" s="6" t="n">
        <f aca="false">(B9682-B9681)/((A9682-A9681)/1000)</f>
        <v>0.562637362637304</v>
      </c>
      <c r="J9682" s="6" t="n">
        <f aca="false">IF(OR(B9682&lt;Rules!$B$2,B9682&gt;Rules!$B$3,ABS(I9682)&gt;Rules!$B$4,OR(B9683&lt;Rules!$B$2,B9683&gt;Rules!$B$3,ABS(I9683)&gt;Rules!$B$4)),1,0)</f>
        <v>0</v>
      </c>
      <c r="K9682" s="6" t="str">
        <f aca="false">IF(F9682=1,COUNTIF($F$2:F9682,1),"")</f>
        <v/>
      </c>
    </row>
    <row r="9683" customFormat="false" ht="15" hidden="false" customHeight="false" outlineLevel="0" collapsed="false">
      <c r="A9683" s="6" t="n">
        <v>76003.493</v>
      </c>
      <c r="B9683" s="6" t="n">
        <v>2.02417582417582</v>
      </c>
      <c r="C9683" s="6" t="n">
        <v>91</v>
      </c>
      <c r="D9683" s="6" t="n">
        <v>-1</v>
      </c>
      <c r="E9683" s="6" t="n">
        <v>2.01684981684982</v>
      </c>
      <c r="F9683" s="6" t="n">
        <v>0</v>
      </c>
      <c r="G9683" s="6" t="n">
        <v>0.0087912087912087</v>
      </c>
      <c r="H9683" s="6" t="str">
        <f aca="false">IF(AND(A9683&gt;=Stimuli!$B$2,A9683&lt;=Stimuli!$C$2),Stimuli!$A$2,IF(AND(A9683&gt;=Stimuli!$B$3,A9683&lt;=Stimuli!$C$3),Stimuli!$A$3,IF(AND(A9683&gt;=Stimuli!$B$4,A9683&lt;=Stimuli!$C$4),Stimuli!$A$4,"")))</f>
        <v>02 e.l.f. - Power Grip Styling (30.03s)</v>
      </c>
      <c r="I9683" s="6" t="n">
        <f aca="false">(B9683-B9682)/((A9683-A9682)/1000)</f>
        <v>-0.750183150183034</v>
      </c>
      <c r="J9683" s="6" t="n">
        <f aca="false">IF(OR(B9683&lt;Rules!$B$2,B9683&gt;Rules!$B$3,ABS(I9683)&gt;Rules!$B$4,OR(B9684&lt;Rules!$B$2,B9684&gt;Rules!$B$3,ABS(I9684)&gt;Rules!$B$4)),1,0)</f>
        <v>0</v>
      </c>
      <c r="K9683" s="6" t="str">
        <f aca="false">IF(F9683=1,COUNTIF($F$2:F9683,1),"")</f>
        <v/>
      </c>
    </row>
    <row r="9684" customFormat="false" ht="15" hidden="false" customHeight="false" outlineLevel="0" collapsed="false">
      <c r="A9684" s="6" t="n">
        <v>76011.3055</v>
      </c>
      <c r="B9684" s="6" t="n">
        <v>2.03003663003663</v>
      </c>
      <c r="C9684" s="6" t="n">
        <v>91</v>
      </c>
      <c r="D9684" s="6" t="n">
        <v>-1</v>
      </c>
      <c r="E9684" s="6" t="n">
        <v>2.01684981684982</v>
      </c>
      <c r="F9684" s="6" t="n">
        <v>0</v>
      </c>
      <c r="G9684" s="6" t="n">
        <v>0.0087912087912087</v>
      </c>
      <c r="H9684" s="6" t="str">
        <f aca="false">IF(AND(A9684&gt;=Stimuli!$B$2,A9684&lt;=Stimuli!$C$2),Stimuli!$A$2,IF(AND(A9684&gt;=Stimuli!$B$3,A9684&lt;=Stimuli!$C$3),Stimuli!$A$3,IF(AND(A9684&gt;=Stimuli!$B$4,A9684&lt;=Stimuli!$C$4),Stimuli!$A$4,"")))</f>
        <v>02 e.l.f. - Power Grip Styling (30.03s)</v>
      </c>
      <c r="I9684" s="6" t="n">
        <f aca="false">(B9684-B9683)/((A9684-A9683)/1000)</f>
        <v>0.750183150183034</v>
      </c>
      <c r="J9684" s="6" t="n">
        <f aca="false">IF(OR(B9684&lt;Rules!$B$2,B9684&gt;Rules!$B$3,ABS(I9684)&gt;Rules!$B$4,OR(B9685&lt;Rules!$B$2,B9685&gt;Rules!$B$3,ABS(I9685)&gt;Rules!$B$4)),1,0)</f>
        <v>0</v>
      </c>
      <c r="K9684" s="6" t="str">
        <f aca="false">IF(F9684=1,COUNTIF($F$2:F9684,1),"")</f>
        <v/>
      </c>
    </row>
    <row r="9685" customFormat="false" ht="15" hidden="false" customHeight="false" outlineLevel="0" collapsed="false">
      <c r="A9685" s="6" t="n">
        <v>76019.118</v>
      </c>
      <c r="B9685" s="6" t="n">
        <v>2.02271062271062</v>
      </c>
      <c r="C9685" s="6" t="n">
        <v>91</v>
      </c>
      <c r="D9685" s="6" t="n">
        <v>-1</v>
      </c>
      <c r="E9685" s="6" t="n">
        <v>2.01684981684982</v>
      </c>
      <c r="F9685" s="6" t="n">
        <v>0</v>
      </c>
      <c r="G9685" s="6" t="n">
        <v>0.0087912087912087</v>
      </c>
      <c r="H9685" s="6" t="str">
        <f aca="false">IF(AND(A9685&gt;=Stimuli!$B$2,A9685&lt;=Stimuli!$C$2),Stimuli!$A$2,IF(AND(A9685&gt;=Stimuli!$B$3,A9685&lt;=Stimuli!$C$3),Stimuli!$A$3,IF(AND(A9685&gt;=Stimuli!$B$4,A9685&lt;=Stimuli!$C$4),Stimuli!$A$4,"")))</f>
        <v>02 e.l.f. - Power Grip Styling (30.03s)</v>
      </c>
      <c r="I9685" s="6" t="n">
        <f aca="false">(B9685-B9684)/((A9685-A9684)/1000)</f>
        <v>-0.937728937728878</v>
      </c>
      <c r="J9685" s="6" t="n">
        <f aca="false">IF(OR(B9685&lt;Rules!$B$2,B9685&gt;Rules!$B$3,ABS(I9685)&gt;Rules!$B$4,OR(B9686&lt;Rules!$B$2,B9686&gt;Rules!$B$3,ABS(I9686)&gt;Rules!$B$4)),1,0)</f>
        <v>0</v>
      </c>
      <c r="K9685" s="6" t="str">
        <f aca="false">IF(F9685=1,COUNTIF($F$2:F9685,1),"")</f>
        <v/>
      </c>
    </row>
    <row r="9686" customFormat="false" ht="15" hidden="false" customHeight="false" outlineLevel="0" collapsed="false">
      <c r="A9686" s="6" t="n">
        <v>76026.9305</v>
      </c>
      <c r="B9686" s="6" t="n">
        <v>2.03003663003663</v>
      </c>
      <c r="C9686" s="6" t="n">
        <v>91</v>
      </c>
      <c r="D9686" s="6" t="n">
        <v>-1</v>
      </c>
      <c r="E9686" s="6" t="n">
        <v>2.01684981684982</v>
      </c>
      <c r="F9686" s="6" t="n">
        <v>0</v>
      </c>
      <c r="G9686" s="6" t="n">
        <v>0.0087912087912087</v>
      </c>
      <c r="H9686" s="6" t="str">
        <f aca="false">IF(AND(A9686&gt;=Stimuli!$B$2,A9686&lt;=Stimuli!$C$2),Stimuli!$A$2,IF(AND(A9686&gt;=Stimuli!$B$3,A9686&lt;=Stimuli!$C$3),Stimuli!$A$3,IF(AND(A9686&gt;=Stimuli!$B$4,A9686&lt;=Stimuli!$C$4),Stimuli!$A$4,"")))</f>
        <v>02 e.l.f. - Power Grip Styling (30.03s)</v>
      </c>
      <c r="I9686" s="6" t="n">
        <f aca="false">(B9686-B9685)/((A9686-A9685)/1000)</f>
        <v>0.937728937728878</v>
      </c>
      <c r="J9686" s="6" t="n">
        <f aca="false">IF(OR(B9686&lt;Rules!$B$2,B9686&gt;Rules!$B$3,ABS(I9686)&gt;Rules!$B$4,OR(B9687&lt;Rules!$B$2,B9687&gt;Rules!$B$3,ABS(I9687)&gt;Rules!$B$4)),1,0)</f>
        <v>0</v>
      </c>
      <c r="K9686" s="6" t="str">
        <f aca="false">IF(F9686=1,COUNTIF($F$2:F9686,1),"")</f>
        <v/>
      </c>
    </row>
    <row r="9687" customFormat="false" ht="15" hidden="false" customHeight="false" outlineLevel="0" collapsed="false">
      <c r="A9687" s="6" t="n">
        <v>76034.743</v>
      </c>
      <c r="B9687" s="6" t="n">
        <v>2.02124542124542</v>
      </c>
      <c r="C9687" s="6" t="n">
        <v>91</v>
      </c>
      <c r="D9687" s="6" t="n">
        <v>-1</v>
      </c>
      <c r="E9687" s="6" t="n">
        <v>2.01684981684982</v>
      </c>
      <c r="F9687" s="6" t="n">
        <v>0</v>
      </c>
      <c r="G9687" s="6" t="n">
        <v>0.0087912087912087</v>
      </c>
      <c r="H9687" s="6" t="str">
        <f aca="false">IF(AND(A9687&gt;=Stimuli!$B$2,A9687&lt;=Stimuli!$C$2),Stimuli!$A$2,IF(AND(A9687&gt;=Stimuli!$B$3,A9687&lt;=Stimuli!$C$3),Stimuli!$A$3,IF(AND(A9687&gt;=Stimuli!$B$4,A9687&lt;=Stimuli!$C$4),Stimuli!$A$4,"")))</f>
        <v>02 e.l.f. - Power Grip Styling (30.03s)</v>
      </c>
      <c r="I9687" s="6" t="n">
        <f aca="false">(B9687-B9686)/((A9687-A9686)/1000)</f>
        <v>-1.12527472527461</v>
      </c>
      <c r="J9687" s="6" t="n">
        <f aca="false">IF(OR(B9687&lt;Rules!$B$2,B9687&gt;Rules!$B$3,ABS(I9687)&gt;Rules!$B$4,OR(B9688&lt;Rules!$B$2,B9688&gt;Rules!$B$3,ABS(I9688)&gt;Rules!$B$4)),1,0)</f>
        <v>0</v>
      </c>
      <c r="K9687" s="6" t="str">
        <f aca="false">IF(F9687=1,COUNTIF($F$2:F9687,1),"")</f>
        <v/>
      </c>
    </row>
    <row r="9688" customFormat="false" ht="15" hidden="false" customHeight="false" outlineLevel="0" collapsed="false">
      <c r="A9688" s="6" t="n">
        <v>76042.5555</v>
      </c>
      <c r="B9688" s="6" t="n">
        <v>2.03003663003663</v>
      </c>
      <c r="C9688" s="6" t="n">
        <v>91</v>
      </c>
      <c r="D9688" s="6" t="n">
        <v>-1</v>
      </c>
      <c r="E9688" s="6" t="n">
        <v>2.01684981684982</v>
      </c>
      <c r="F9688" s="6" t="n">
        <v>0</v>
      </c>
      <c r="G9688" s="6" t="n">
        <v>0.0087912087912087</v>
      </c>
      <c r="H9688" s="6" t="str">
        <f aca="false">IF(AND(A9688&gt;=Stimuli!$B$2,A9688&lt;=Stimuli!$C$2),Stimuli!$A$2,IF(AND(A9688&gt;=Stimuli!$B$3,A9688&lt;=Stimuli!$C$3),Stimuli!$A$3,IF(AND(A9688&gt;=Stimuli!$B$4,A9688&lt;=Stimuli!$C$4),Stimuli!$A$4,"")))</f>
        <v>02 e.l.f. - Power Grip Styling (30.03s)</v>
      </c>
      <c r="I9688" s="6" t="n">
        <f aca="false">(B9688-B9687)/((A9688-A9687)/1000)</f>
        <v>1.12527472527461</v>
      </c>
      <c r="J9688" s="6" t="n">
        <f aca="false">IF(OR(B9688&lt;Rules!$B$2,B9688&gt;Rules!$B$3,ABS(I9688)&gt;Rules!$B$4,OR(B9689&lt;Rules!$B$2,B9689&gt;Rules!$B$3,ABS(I9689)&gt;Rules!$B$4)),1,0)</f>
        <v>0</v>
      </c>
      <c r="K9688" s="6" t="str">
        <f aca="false">IF(F9688=1,COUNTIF($F$2:F9688,1),"")</f>
        <v/>
      </c>
    </row>
    <row r="9689" customFormat="false" ht="15" hidden="false" customHeight="false" outlineLevel="0" collapsed="false">
      <c r="A9689" s="6" t="n">
        <v>76050.368</v>
      </c>
      <c r="B9689" s="6" t="n">
        <v>2.02271062271062</v>
      </c>
      <c r="C9689" s="6" t="n">
        <v>91</v>
      </c>
      <c r="D9689" s="6" t="n">
        <v>-1</v>
      </c>
      <c r="E9689" s="6" t="n">
        <v>2.01684981684982</v>
      </c>
      <c r="F9689" s="6" t="n">
        <v>0</v>
      </c>
      <c r="G9689" s="6" t="n">
        <v>0.0087912087912087</v>
      </c>
      <c r="H9689" s="6" t="str">
        <f aca="false">IF(AND(A9689&gt;=Stimuli!$B$2,A9689&lt;=Stimuli!$C$2),Stimuli!$A$2,IF(AND(A9689&gt;=Stimuli!$B$3,A9689&lt;=Stimuli!$C$3),Stimuli!$A$3,IF(AND(A9689&gt;=Stimuli!$B$4,A9689&lt;=Stimuli!$C$4),Stimuli!$A$4,"")))</f>
        <v>02 e.l.f. - Power Grip Styling (30.03s)</v>
      </c>
      <c r="I9689" s="6" t="n">
        <f aca="false">(B9689-B9688)/((A9689-A9688)/1000)</f>
        <v>-0.937728937728878</v>
      </c>
      <c r="J9689" s="6" t="n">
        <f aca="false">IF(OR(B9689&lt;Rules!$B$2,B9689&gt;Rules!$B$3,ABS(I9689)&gt;Rules!$B$4,OR(B9690&lt;Rules!$B$2,B9690&gt;Rules!$B$3,ABS(I9690)&gt;Rules!$B$4)),1,0)</f>
        <v>0</v>
      </c>
      <c r="K9689" s="6" t="str">
        <f aca="false">IF(F9689=1,COUNTIF($F$2:F9689,1),"")</f>
        <v/>
      </c>
    </row>
    <row r="9690" customFormat="false" ht="15" hidden="false" customHeight="false" outlineLevel="0" collapsed="false">
      <c r="A9690" s="6" t="n">
        <v>76058.1805</v>
      </c>
      <c r="B9690" s="6" t="n">
        <v>2.02857142857143</v>
      </c>
      <c r="C9690" s="6" t="n">
        <v>91</v>
      </c>
      <c r="D9690" s="6" t="n">
        <v>-1</v>
      </c>
      <c r="E9690" s="6" t="n">
        <v>2.01684981684982</v>
      </c>
      <c r="F9690" s="6" t="n">
        <v>0</v>
      </c>
      <c r="G9690" s="6" t="n">
        <v>0.0087912087912087</v>
      </c>
      <c r="H9690" s="6" t="str">
        <f aca="false">IF(AND(A9690&gt;=Stimuli!$B$2,A9690&lt;=Stimuli!$C$2),Stimuli!$A$2,IF(AND(A9690&gt;=Stimuli!$B$3,A9690&lt;=Stimuli!$C$3),Stimuli!$A$3,IF(AND(A9690&gt;=Stimuli!$B$4,A9690&lt;=Stimuli!$C$4),Stimuli!$A$4,"")))</f>
        <v>02 e.l.f. - Power Grip Styling (30.03s)</v>
      </c>
      <c r="I9690" s="6" t="n">
        <f aca="false">(B9690-B9689)/((A9690-A9689)/1000)</f>
        <v>0.750183150183148</v>
      </c>
      <c r="J9690" s="6" t="n">
        <f aca="false">IF(OR(B9690&lt;Rules!$B$2,B9690&gt;Rules!$B$3,ABS(I9690)&gt;Rules!$B$4,OR(B9691&lt;Rules!$B$2,B9691&gt;Rules!$B$3,ABS(I9691)&gt;Rules!$B$4)),1,0)</f>
        <v>0</v>
      </c>
      <c r="K9690" s="6" t="str">
        <f aca="false">IF(F9690=1,COUNTIF($F$2:F9690,1),"")</f>
        <v/>
      </c>
    </row>
    <row r="9691" customFormat="false" ht="15" hidden="false" customHeight="false" outlineLevel="0" collapsed="false">
      <c r="A9691" s="6" t="n">
        <v>76065.993</v>
      </c>
      <c r="B9691" s="6" t="n">
        <v>2.02271062271062</v>
      </c>
      <c r="C9691" s="6" t="n">
        <v>91</v>
      </c>
      <c r="D9691" s="6" t="n">
        <v>656.25</v>
      </c>
      <c r="E9691" s="6" t="n">
        <v>2.01684981684982</v>
      </c>
      <c r="F9691" s="6" t="n">
        <v>0</v>
      </c>
      <c r="G9691" s="6" t="n">
        <v>0.0087912087912087</v>
      </c>
      <c r="H9691" s="6" t="str">
        <f aca="false">IF(AND(A9691&gt;=Stimuli!$B$2,A9691&lt;=Stimuli!$C$2),Stimuli!$A$2,IF(AND(A9691&gt;=Stimuli!$B$3,A9691&lt;=Stimuli!$C$3),Stimuli!$A$3,IF(AND(A9691&gt;=Stimuli!$B$4,A9691&lt;=Stimuli!$C$4),Stimuli!$A$4,"")))</f>
        <v>02 e.l.f. - Power Grip Styling (30.03s)</v>
      </c>
      <c r="I9691" s="6" t="n">
        <f aca="false">(B9691-B9690)/((A9691-A9690)/1000)</f>
        <v>-0.750183150183148</v>
      </c>
      <c r="J9691" s="6" t="n">
        <f aca="false">IF(OR(B9691&lt;Rules!$B$2,B9691&gt;Rules!$B$3,ABS(I9691)&gt;Rules!$B$4,OR(B9692&lt;Rules!$B$2,B9692&gt;Rules!$B$3,ABS(I9692)&gt;Rules!$B$4)),1,0)</f>
        <v>0</v>
      </c>
      <c r="K9691" s="6" t="str">
        <f aca="false">IF(F9691=1,COUNTIF($F$2:F9691,1),"")</f>
        <v/>
      </c>
    </row>
    <row r="9692" customFormat="false" ht="15" hidden="false" customHeight="false" outlineLevel="0" collapsed="false">
      <c r="A9692" s="6" t="n">
        <v>76073.8055</v>
      </c>
      <c r="B9692" s="6" t="n">
        <v>2.02710622710623</v>
      </c>
      <c r="C9692" s="6" t="n">
        <v>91</v>
      </c>
      <c r="D9692" s="6" t="n">
        <v>-1</v>
      </c>
      <c r="E9692" s="6" t="n">
        <v>2.01684981684982</v>
      </c>
      <c r="F9692" s="6" t="n">
        <v>0</v>
      </c>
      <c r="G9692" s="6" t="n">
        <v>0.0087912087912087</v>
      </c>
      <c r="H9692" s="6" t="str">
        <f aca="false">IF(AND(A9692&gt;=Stimuli!$B$2,A9692&lt;=Stimuli!$C$2),Stimuli!$A$2,IF(AND(A9692&gt;=Stimuli!$B$3,A9692&lt;=Stimuli!$C$3),Stimuli!$A$3,IF(AND(A9692&gt;=Stimuli!$B$4,A9692&lt;=Stimuli!$C$4),Stimuli!$A$4,"")))</f>
        <v>02 e.l.f. - Power Grip Styling (30.03s)</v>
      </c>
      <c r="I9692" s="6" t="n">
        <f aca="false">(B9692-B9691)/((A9692-A9691)/1000)</f>
        <v>0.562637362637418</v>
      </c>
      <c r="J9692" s="6" t="n">
        <f aca="false">IF(OR(B9692&lt;Rules!$B$2,B9692&gt;Rules!$B$3,ABS(I9692)&gt;Rules!$B$4,OR(B9693&lt;Rules!$B$2,B9693&gt;Rules!$B$3,ABS(I9693)&gt;Rules!$B$4)),1,0)</f>
        <v>0</v>
      </c>
      <c r="K9692" s="6" t="str">
        <f aca="false">IF(F9692=1,COUNTIF($F$2:F9692,1),"")</f>
        <v/>
      </c>
    </row>
    <row r="9693" customFormat="false" ht="15" hidden="false" customHeight="false" outlineLevel="0" collapsed="false">
      <c r="A9693" s="6" t="n">
        <v>76081.618</v>
      </c>
      <c r="B9693" s="6" t="n">
        <v>2.02417582417582</v>
      </c>
      <c r="C9693" s="6" t="n">
        <v>91</v>
      </c>
      <c r="D9693" s="6" t="n">
        <v>-1</v>
      </c>
      <c r="E9693" s="6" t="n">
        <v>2.01684981684982</v>
      </c>
      <c r="F9693" s="6" t="n">
        <v>0</v>
      </c>
      <c r="G9693" s="6" t="n">
        <v>0.0087912087912087</v>
      </c>
      <c r="H9693" s="6" t="str">
        <f aca="false">IF(AND(A9693&gt;=Stimuli!$B$2,A9693&lt;=Stimuli!$C$2),Stimuli!$A$2,IF(AND(A9693&gt;=Stimuli!$B$3,A9693&lt;=Stimuli!$C$3),Stimuli!$A$3,IF(AND(A9693&gt;=Stimuli!$B$4,A9693&lt;=Stimuli!$C$4),Stimuli!$A$4,"")))</f>
        <v>02 e.l.f. - Power Grip Styling (30.03s)</v>
      </c>
      <c r="I9693" s="6" t="n">
        <f aca="false">(B9693-B9692)/((A9693-A9692)/1000)</f>
        <v>-0.375091575091574</v>
      </c>
      <c r="J9693" s="6" t="n">
        <f aca="false">IF(OR(B9693&lt;Rules!$B$2,B9693&gt;Rules!$B$3,ABS(I9693)&gt;Rules!$B$4,OR(B9694&lt;Rules!$B$2,B9694&gt;Rules!$B$3,ABS(I9694)&gt;Rules!$B$4)),1,0)</f>
        <v>0</v>
      </c>
      <c r="K9693" s="6" t="str">
        <f aca="false">IF(F9693=1,COUNTIF($F$2:F9693,1),"")</f>
        <v/>
      </c>
    </row>
    <row r="9694" customFormat="false" ht="15" hidden="false" customHeight="false" outlineLevel="0" collapsed="false">
      <c r="A9694" s="6" t="n">
        <v>76089.4305</v>
      </c>
      <c r="B9694" s="6" t="n">
        <v>2.02564102564103</v>
      </c>
      <c r="C9694" s="6" t="n">
        <v>91</v>
      </c>
      <c r="D9694" s="6" t="n">
        <v>-1</v>
      </c>
      <c r="E9694" s="6" t="n">
        <v>2.01684981684982</v>
      </c>
      <c r="F9694" s="6" t="n">
        <v>0</v>
      </c>
      <c r="G9694" s="6" t="n">
        <v>0.0087912087912087</v>
      </c>
      <c r="H9694" s="6" t="str">
        <f aca="false">IF(AND(A9694&gt;=Stimuli!$B$2,A9694&lt;=Stimuli!$C$2),Stimuli!$A$2,IF(AND(A9694&gt;=Stimuli!$B$3,A9694&lt;=Stimuli!$C$3),Stimuli!$A$3,IF(AND(A9694&gt;=Stimuli!$B$4,A9694&lt;=Stimuli!$C$4),Stimuli!$A$4,"")))</f>
        <v>02 e.l.f. - Power Grip Styling (30.03s)</v>
      </c>
      <c r="I9694" s="6" t="n">
        <f aca="false">(B9694-B9693)/((A9694-A9693)/1000)</f>
        <v>0.18754578754573</v>
      </c>
      <c r="J9694" s="6" t="n">
        <f aca="false">IF(OR(B9694&lt;Rules!$B$2,B9694&gt;Rules!$B$3,ABS(I9694)&gt;Rules!$B$4,OR(B9695&lt;Rules!$B$2,B9695&gt;Rules!$B$3,ABS(I9695)&gt;Rules!$B$4)),1,0)</f>
        <v>0</v>
      </c>
      <c r="K9694" s="6" t="str">
        <f aca="false">IF(F9694=1,COUNTIF($F$2:F9694,1),"")</f>
        <v/>
      </c>
    </row>
    <row r="9695" customFormat="false" ht="15" hidden="false" customHeight="false" outlineLevel="0" collapsed="false">
      <c r="A9695" s="6" t="n">
        <v>76097.243</v>
      </c>
      <c r="B9695" s="6" t="n">
        <v>2.02564102564103</v>
      </c>
      <c r="C9695" s="6" t="n">
        <v>91</v>
      </c>
      <c r="D9695" s="6" t="n">
        <v>-1</v>
      </c>
      <c r="E9695" s="6" t="n">
        <v>2.01684981684982</v>
      </c>
      <c r="F9695" s="6" t="n">
        <v>0</v>
      </c>
      <c r="G9695" s="6" t="n">
        <v>0.0087912087912087</v>
      </c>
      <c r="H9695" s="6" t="str">
        <f aca="false">IF(AND(A9695&gt;=Stimuli!$B$2,A9695&lt;=Stimuli!$C$2),Stimuli!$A$2,IF(AND(A9695&gt;=Stimuli!$B$3,A9695&lt;=Stimuli!$C$3),Stimuli!$A$3,IF(AND(A9695&gt;=Stimuli!$B$4,A9695&lt;=Stimuli!$C$4),Stimuli!$A$4,"")))</f>
        <v>02 e.l.f. - Power Grip Styling (30.03s)</v>
      </c>
      <c r="I9695" s="6" t="n">
        <f aca="false">(B9695-B9694)/((A9695-A9694)/1000)</f>
        <v>0</v>
      </c>
      <c r="J9695" s="6" t="n">
        <f aca="false">IF(OR(B9695&lt;Rules!$B$2,B9695&gt;Rules!$B$3,ABS(I9695)&gt;Rules!$B$4,OR(B9696&lt;Rules!$B$2,B9696&gt;Rules!$B$3,ABS(I9696)&gt;Rules!$B$4)),1,0)</f>
        <v>0</v>
      </c>
      <c r="K9695" s="6" t="str">
        <f aca="false">IF(F9695=1,COUNTIF($F$2:F9695,1),"")</f>
        <v/>
      </c>
    </row>
    <row r="9696" customFormat="false" ht="15" hidden="false" customHeight="false" outlineLevel="0" collapsed="false">
      <c r="A9696" s="6" t="n">
        <v>76105.0555</v>
      </c>
      <c r="B9696" s="6" t="n">
        <v>2.02417582417582</v>
      </c>
      <c r="C9696" s="6" t="n">
        <v>91</v>
      </c>
      <c r="D9696" s="6" t="n">
        <v>-1</v>
      </c>
      <c r="E9696" s="6" t="n">
        <v>2.01684981684982</v>
      </c>
      <c r="F9696" s="6" t="n">
        <v>0</v>
      </c>
      <c r="G9696" s="6" t="n">
        <v>0.0087912087912087</v>
      </c>
      <c r="H9696" s="6" t="str">
        <f aca="false">IF(AND(A9696&gt;=Stimuli!$B$2,A9696&lt;=Stimuli!$C$2),Stimuli!$A$2,IF(AND(A9696&gt;=Stimuli!$B$3,A9696&lt;=Stimuli!$C$3),Stimuli!$A$3,IF(AND(A9696&gt;=Stimuli!$B$4,A9696&lt;=Stimuli!$C$4),Stimuli!$A$4,"")))</f>
        <v>02 e.l.f. - Power Grip Styling (30.03s)</v>
      </c>
      <c r="I9696" s="6" t="n">
        <f aca="false">(B9696-B9695)/((A9696-A9695)/1000)</f>
        <v>-0.18754578754573</v>
      </c>
      <c r="J9696" s="6" t="n">
        <f aca="false">IF(OR(B9696&lt;Rules!$B$2,B9696&gt;Rules!$B$3,ABS(I9696)&gt;Rules!$B$4,OR(B9697&lt;Rules!$B$2,B9697&gt;Rules!$B$3,ABS(I9697)&gt;Rules!$B$4)),1,0)</f>
        <v>0</v>
      </c>
      <c r="K9696" s="6" t="str">
        <f aca="false">IF(F9696=1,COUNTIF($F$2:F9696,1),"")</f>
        <v/>
      </c>
    </row>
    <row r="9697" customFormat="false" ht="15" hidden="false" customHeight="false" outlineLevel="0" collapsed="false">
      <c r="A9697" s="6" t="n">
        <v>76112.868</v>
      </c>
      <c r="B9697" s="6" t="n">
        <v>2.02564102564103</v>
      </c>
      <c r="C9697" s="6" t="n">
        <v>91</v>
      </c>
      <c r="D9697" s="6" t="n">
        <v>-1</v>
      </c>
      <c r="E9697" s="6" t="n">
        <v>2.01684981684982</v>
      </c>
      <c r="F9697" s="6" t="n">
        <v>0</v>
      </c>
      <c r="G9697" s="6" t="n">
        <v>0.0087912087912087</v>
      </c>
      <c r="H9697" s="6" t="str">
        <f aca="false">IF(AND(A9697&gt;=Stimuli!$B$2,A9697&lt;=Stimuli!$C$2),Stimuli!$A$2,IF(AND(A9697&gt;=Stimuli!$B$3,A9697&lt;=Stimuli!$C$3),Stimuli!$A$3,IF(AND(A9697&gt;=Stimuli!$B$4,A9697&lt;=Stimuli!$C$4),Stimuli!$A$4,"")))</f>
        <v>02 e.l.f. - Power Grip Styling (30.03s)</v>
      </c>
      <c r="I9697" s="6" t="n">
        <f aca="false">(B9697-B9696)/((A9697-A9696)/1000)</f>
        <v>0.18754578754573</v>
      </c>
      <c r="J9697" s="6" t="n">
        <f aca="false">IF(OR(B9697&lt;Rules!$B$2,B9697&gt;Rules!$B$3,ABS(I9697)&gt;Rules!$B$4,OR(B9698&lt;Rules!$B$2,B9698&gt;Rules!$B$3,ABS(I9698)&gt;Rules!$B$4)),1,0)</f>
        <v>0</v>
      </c>
      <c r="K9697" s="6" t="str">
        <f aca="false">IF(F9697=1,COUNTIF($F$2:F9697,1),"")</f>
        <v/>
      </c>
    </row>
    <row r="9698" customFormat="false" ht="15" hidden="false" customHeight="false" outlineLevel="0" collapsed="false">
      <c r="A9698" s="6" t="n">
        <v>76120.6805</v>
      </c>
      <c r="B9698" s="6" t="n">
        <v>2.02271062271062</v>
      </c>
      <c r="C9698" s="6" t="n">
        <v>91</v>
      </c>
      <c r="D9698" s="6" t="n">
        <v>-1</v>
      </c>
      <c r="E9698" s="6" t="n">
        <v>2.01684981684982</v>
      </c>
      <c r="F9698" s="6" t="n">
        <v>0</v>
      </c>
      <c r="G9698" s="6" t="n">
        <v>0.0087912087912087</v>
      </c>
      <c r="H9698" s="6" t="str">
        <f aca="false">IF(AND(A9698&gt;=Stimuli!$B$2,A9698&lt;=Stimuli!$C$2),Stimuli!$A$2,IF(AND(A9698&gt;=Stimuli!$B$3,A9698&lt;=Stimuli!$C$3),Stimuli!$A$3,IF(AND(A9698&gt;=Stimuli!$B$4,A9698&lt;=Stimuli!$C$4),Stimuli!$A$4,"")))</f>
        <v>02 e.l.f. - Power Grip Styling (30.03s)</v>
      </c>
      <c r="I9698" s="6" t="n">
        <f aca="false">(B9698-B9697)/((A9698-A9697)/1000)</f>
        <v>-0.375091575091574</v>
      </c>
      <c r="J9698" s="6" t="n">
        <f aca="false">IF(OR(B9698&lt;Rules!$B$2,B9698&gt;Rules!$B$3,ABS(I9698)&gt;Rules!$B$4,OR(B9699&lt;Rules!$B$2,B9699&gt;Rules!$B$3,ABS(I9699)&gt;Rules!$B$4)),1,0)</f>
        <v>0</v>
      </c>
      <c r="K9698" s="6" t="str">
        <f aca="false">IF(F9698=1,COUNTIF($F$2:F9698,1),"")</f>
        <v/>
      </c>
    </row>
    <row r="9699" customFormat="false" ht="15" hidden="false" customHeight="false" outlineLevel="0" collapsed="false">
      <c r="A9699" s="6" t="n">
        <v>76128.493</v>
      </c>
      <c r="B9699" s="6" t="n">
        <v>2.02710622710623</v>
      </c>
      <c r="C9699" s="6" t="n">
        <v>91</v>
      </c>
      <c r="D9699" s="6" t="n">
        <v>-1</v>
      </c>
      <c r="E9699" s="6" t="n">
        <v>2.01538461538462</v>
      </c>
      <c r="F9699" s="6" t="n">
        <v>0</v>
      </c>
      <c r="G9699" s="6" t="n">
        <v>0.0087912087912087</v>
      </c>
      <c r="H9699" s="6" t="str">
        <f aca="false">IF(AND(A9699&gt;=Stimuli!$B$2,A9699&lt;=Stimuli!$C$2),Stimuli!$A$2,IF(AND(A9699&gt;=Stimuli!$B$3,A9699&lt;=Stimuli!$C$3),Stimuli!$A$3,IF(AND(A9699&gt;=Stimuli!$B$4,A9699&lt;=Stimuli!$C$4),Stimuli!$A$4,"")))</f>
        <v>02 e.l.f. - Power Grip Styling (30.03s)</v>
      </c>
      <c r="I9699" s="6" t="n">
        <f aca="false">(B9699-B9698)/((A9699-A9698)/1000)</f>
        <v>0.562637362637418</v>
      </c>
      <c r="J9699" s="6" t="n">
        <f aca="false">IF(OR(B9699&lt;Rules!$B$2,B9699&gt;Rules!$B$3,ABS(I9699)&gt;Rules!$B$4,OR(B9700&lt;Rules!$B$2,B9700&gt;Rules!$B$3,ABS(I9700)&gt;Rules!$B$4)),1,0)</f>
        <v>0</v>
      </c>
      <c r="K9699" s="6" t="str">
        <f aca="false">IF(F9699=1,COUNTIF($F$2:F9699,1),"")</f>
        <v/>
      </c>
    </row>
    <row r="9700" customFormat="false" ht="15" hidden="false" customHeight="false" outlineLevel="0" collapsed="false">
      <c r="A9700" s="6" t="n">
        <v>76136.3055</v>
      </c>
      <c r="B9700" s="6" t="n">
        <v>2.02124542124542</v>
      </c>
      <c r="C9700" s="6" t="n">
        <v>91</v>
      </c>
      <c r="D9700" s="6" t="n">
        <v>-1</v>
      </c>
      <c r="E9700" s="6" t="n">
        <v>2.01538461538462</v>
      </c>
      <c r="F9700" s="6" t="n">
        <v>0</v>
      </c>
      <c r="G9700" s="6" t="n">
        <v>0.0087912087912087</v>
      </c>
      <c r="H9700" s="6" t="str">
        <f aca="false">IF(AND(A9700&gt;=Stimuli!$B$2,A9700&lt;=Stimuli!$C$2),Stimuli!$A$2,IF(AND(A9700&gt;=Stimuli!$B$3,A9700&lt;=Stimuli!$C$3),Stimuli!$A$3,IF(AND(A9700&gt;=Stimuli!$B$4,A9700&lt;=Stimuli!$C$4),Stimuli!$A$4,"")))</f>
        <v>02 e.l.f. - Power Grip Styling (30.03s)</v>
      </c>
      <c r="I9700" s="6" t="n">
        <f aca="false">(B9700-B9699)/((A9700-A9699)/1000)</f>
        <v>-0.750183150183148</v>
      </c>
      <c r="J9700" s="6" t="n">
        <f aca="false">IF(OR(B9700&lt;Rules!$B$2,B9700&gt;Rules!$B$3,ABS(I9700)&gt;Rules!$B$4,OR(B9701&lt;Rules!$B$2,B9701&gt;Rules!$B$3,ABS(I9701)&gt;Rules!$B$4)),1,0)</f>
        <v>0</v>
      </c>
      <c r="K9700" s="6" t="str">
        <f aca="false">IF(F9700=1,COUNTIF($F$2:F9700,1),"")</f>
        <v/>
      </c>
    </row>
    <row r="9701" customFormat="false" ht="15" hidden="false" customHeight="false" outlineLevel="0" collapsed="false">
      <c r="A9701" s="6" t="n">
        <v>76144.118</v>
      </c>
      <c r="B9701" s="6" t="n">
        <v>2.02710622710623</v>
      </c>
      <c r="C9701" s="6" t="n">
        <v>91</v>
      </c>
      <c r="D9701" s="6" t="n">
        <v>-1</v>
      </c>
      <c r="E9701" s="6" t="n">
        <v>2.01538461538462</v>
      </c>
      <c r="F9701" s="6" t="n">
        <v>0</v>
      </c>
      <c r="G9701" s="6" t="n">
        <v>0.0087912087912087</v>
      </c>
      <c r="H9701" s="6" t="str">
        <f aca="false">IF(AND(A9701&gt;=Stimuli!$B$2,A9701&lt;=Stimuli!$C$2),Stimuli!$A$2,IF(AND(A9701&gt;=Stimuli!$B$3,A9701&lt;=Stimuli!$C$3),Stimuli!$A$3,IF(AND(A9701&gt;=Stimuli!$B$4,A9701&lt;=Stimuli!$C$4),Stimuli!$A$4,"")))</f>
        <v>02 e.l.f. - Power Grip Styling (30.03s)</v>
      </c>
      <c r="I9701" s="6" t="n">
        <f aca="false">(B9701-B9700)/((A9701-A9700)/1000)</f>
        <v>0.750183150183148</v>
      </c>
      <c r="J9701" s="6" t="n">
        <f aca="false">IF(OR(B9701&lt;Rules!$B$2,B9701&gt;Rules!$B$3,ABS(I9701)&gt;Rules!$B$4,OR(B9702&lt;Rules!$B$2,B9702&gt;Rules!$B$3,ABS(I9702)&gt;Rules!$B$4)),1,0)</f>
        <v>0</v>
      </c>
      <c r="K9701" s="6" t="str">
        <f aca="false">IF(F9701=1,COUNTIF($F$2:F9701,1),"")</f>
        <v/>
      </c>
    </row>
    <row r="9702" customFormat="false" ht="15" hidden="false" customHeight="false" outlineLevel="0" collapsed="false">
      <c r="A9702" s="6" t="n">
        <v>76151.9305</v>
      </c>
      <c r="B9702" s="6" t="n">
        <v>2.01978021978022</v>
      </c>
      <c r="C9702" s="6" t="n">
        <v>91</v>
      </c>
      <c r="D9702" s="6" t="n">
        <v>-1</v>
      </c>
      <c r="E9702" s="6" t="n">
        <v>2.01538461538462</v>
      </c>
      <c r="F9702" s="6" t="n">
        <v>0</v>
      </c>
      <c r="G9702" s="6" t="n">
        <v>0.0087912087912087</v>
      </c>
      <c r="H9702" s="6" t="str">
        <f aca="false">IF(AND(A9702&gt;=Stimuli!$B$2,A9702&lt;=Stimuli!$C$2),Stimuli!$A$2,IF(AND(A9702&gt;=Stimuli!$B$3,A9702&lt;=Stimuli!$C$3),Stimuli!$A$3,IF(AND(A9702&gt;=Stimuli!$B$4,A9702&lt;=Stimuli!$C$4),Stimuli!$A$4,"")))</f>
        <v>02 e.l.f. - Power Grip Styling (30.03s)</v>
      </c>
      <c r="I9702" s="6" t="n">
        <f aca="false">(B9702-B9701)/((A9702-A9701)/1000)</f>
        <v>-0.937728937728878</v>
      </c>
      <c r="J9702" s="6" t="n">
        <f aca="false">IF(OR(B9702&lt;Rules!$B$2,B9702&gt;Rules!$B$3,ABS(I9702)&gt;Rules!$B$4,OR(B9703&lt;Rules!$B$2,B9703&gt;Rules!$B$3,ABS(I9703)&gt;Rules!$B$4)),1,0)</f>
        <v>0</v>
      </c>
      <c r="K9702" s="6" t="str">
        <f aca="false">IF(F9702=1,COUNTIF($F$2:F9702,1),"")</f>
        <v/>
      </c>
    </row>
    <row r="9703" customFormat="false" ht="15" hidden="false" customHeight="false" outlineLevel="0" collapsed="false">
      <c r="A9703" s="6" t="n">
        <v>76159.743</v>
      </c>
      <c r="B9703" s="6" t="n">
        <v>2.02857142857143</v>
      </c>
      <c r="C9703" s="6" t="n">
        <v>91</v>
      </c>
      <c r="D9703" s="6" t="n">
        <v>-1</v>
      </c>
      <c r="E9703" s="6" t="n">
        <v>2.01538461538462</v>
      </c>
      <c r="F9703" s="6" t="n">
        <v>0</v>
      </c>
      <c r="G9703" s="6" t="n">
        <v>0.0087912087912087</v>
      </c>
      <c r="H9703" s="6" t="str">
        <f aca="false">IF(AND(A9703&gt;=Stimuli!$B$2,A9703&lt;=Stimuli!$C$2),Stimuli!$A$2,IF(AND(A9703&gt;=Stimuli!$B$3,A9703&lt;=Stimuli!$C$3),Stimuli!$A$3,IF(AND(A9703&gt;=Stimuli!$B$4,A9703&lt;=Stimuli!$C$4),Stimuli!$A$4,"")))</f>
        <v>02 e.l.f. - Power Grip Styling (30.03s)</v>
      </c>
      <c r="I9703" s="6" t="n">
        <f aca="false">(B9703-B9702)/((A9703-A9702)/1000)</f>
        <v>1.12527472527461</v>
      </c>
      <c r="J9703" s="6" t="n">
        <f aca="false">IF(OR(B9703&lt;Rules!$B$2,B9703&gt;Rules!$B$3,ABS(I9703)&gt;Rules!$B$4,OR(B9704&lt;Rules!$B$2,B9704&gt;Rules!$B$3,ABS(I9704)&gt;Rules!$B$4)),1,0)</f>
        <v>0</v>
      </c>
      <c r="K9703" s="6" t="str">
        <f aca="false">IF(F9703=1,COUNTIF($F$2:F9703,1),"")</f>
        <v/>
      </c>
    </row>
    <row r="9704" customFormat="false" ht="15" hidden="false" customHeight="false" outlineLevel="0" collapsed="false">
      <c r="A9704" s="6" t="n">
        <v>76167.5555</v>
      </c>
      <c r="B9704" s="6" t="n">
        <v>2.01978021978022</v>
      </c>
      <c r="C9704" s="6" t="n">
        <v>91</v>
      </c>
      <c r="D9704" s="6" t="n">
        <v>-1</v>
      </c>
      <c r="E9704" s="6" t="n">
        <v>2.01538461538462</v>
      </c>
      <c r="F9704" s="6" t="n">
        <v>0</v>
      </c>
      <c r="G9704" s="6" t="n">
        <v>0.0087912087912087</v>
      </c>
      <c r="H9704" s="6" t="str">
        <f aca="false">IF(AND(A9704&gt;=Stimuli!$B$2,A9704&lt;=Stimuli!$C$2),Stimuli!$A$2,IF(AND(A9704&gt;=Stimuli!$B$3,A9704&lt;=Stimuli!$C$3),Stimuli!$A$3,IF(AND(A9704&gt;=Stimuli!$B$4,A9704&lt;=Stimuli!$C$4),Stimuli!$A$4,"")))</f>
        <v>02 e.l.f. - Power Grip Styling (30.03s)</v>
      </c>
      <c r="I9704" s="6" t="n">
        <f aca="false">(B9704-B9703)/((A9704-A9703)/1000)</f>
        <v>-1.12527472527461</v>
      </c>
      <c r="J9704" s="6" t="n">
        <f aca="false">IF(OR(B9704&lt;Rules!$B$2,B9704&gt;Rules!$B$3,ABS(I9704)&gt;Rules!$B$4,OR(B9705&lt;Rules!$B$2,B9705&gt;Rules!$B$3,ABS(I9705)&gt;Rules!$B$4)),1,0)</f>
        <v>0</v>
      </c>
      <c r="K9704" s="6" t="str">
        <f aca="false">IF(F9704=1,COUNTIF($F$2:F9704,1),"")</f>
        <v/>
      </c>
    </row>
    <row r="9705" customFormat="false" ht="15" hidden="false" customHeight="false" outlineLevel="0" collapsed="false">
      <c r="A9705" s="6" t="n">
        <v>76175.368</v>
      </c>
      <c r="B9705" s="6" t="n">
        <v>2.02710622710623</v>
      </c>
      <c r="C9705" s="6" t="n">
        <v>91</v>
      </c>
      <c r="D9705" s="6" t="n">
        <v>-1</v>
      </c>
      <c r="E9705" s="6" t="n">
        <v>2.01538461538462</v>
      </c>
      <c r="F9705" s="6" t="n">
        <v>0</v>
      </c>
      <c r="G9705" s="6" t="n">
        <v>0.0087912087912087</v>
      </c>
      <c r="H9705" s="6" t="str">
        <f aca="false">IF(AND(A9705&gt;=Stimuli!$B$2,A9705&lt;=Stimuli!$C$2),Stimuli!$A$2,IF(AND(A9705&gt;=Stimuli!$B$3,A9705&lt;=Stimuli!$C$3),Stimuli!$A$3,IF(AND(A9705&gt;=Stimuli!$B$4,A9705&lt;=Stimuli!$C$4),Stimuli!$A$4,"")))</f>
        <v>02 e.l.f. - Power Grip Styling (30.03s)</v>
      </c>
      <c r="I9705" s="6" t="n">
        <f aca="false">(B9705-B9704)/((A9705-A9704)/1000)</f>
        <v>0.937728937728878</v>
      </c>
      <c r="J9705" s="6" t="n">
        <f aca="false">IF(OR(B9705&lt;Rules!$B$2,B9705&gt;Rules!$B$3,ABS(I9705)&gt;Rules!$B$4,OR(B9706&lt;Rules!$B$2,B9706&gt;Rules!$B$3,ABS(I9706)&gt;Rules!$B$4)),1,0)</f>
        <v>0</v>
      </c>
      <c r="K9705" s="6" t="str">
        <f aca="false">IF(F9705=1,COUNTIF($F$2:F9705,1),"")</f>
        <v/>
      </c>
    </row>
    <row r="9706" customFormat="false" ht="15" hidden="false" customHeight="false" outlineLevel="0" collapsed="false">
      <c r="A9706" s="6" t="n">
        <v>76183.1805</v>
      </c>
      <c r="B9706" s="6" t="n">
        <v>2.01978021978022</v>
      </c>
      <c r="C9706" s="6" t="n">
        <v>91</v>
      </c>
      <c r="D9706" s="6" t="n">
        <v>-1</v>
      </c>
      <c r="E9706" s="6" t="n">
        <v>2.01538461538462</v>
      </c>
      <c r="F9706" s="6" t="n">
        <v>0</v>
      </c>
      <c r="G9706" s="6" t="n">
        <v>0.0087912087912087</v>
      </c>
      <c r="H9706" s="6" t="str">
        <f aca="false">IF(AND(A9706&gt;=Stimuli!$B$2,A9706&lt;=Stimuli!$C$2),Stimuli!$A$2,IF(AND(A9706&gt;=Stimuli!$B$3,A9706&lt;=Stimuli!$C$3),Stimuli!$A$3,IF(AND(A9706&gt;=Stimuli!$B$4,A9706&lt;=Stimuli!$C$4),Stimuli!$A$4,"")))</f>
        <v>02 e.l.f. - Power Grip Styling (30.03s)</v>
      </c>
      <c r="I9706" s="6" t="n">
        <f aca="false">(B9706-B9705)/((A9706-A9705)/1000)</f>
        <v>-0.937728937728878</v>
      </c>
      <c r="J9706" s="6" t="n">
        <f aca="false">IF(OR(B9706&lt;Rules!$B$2,B9706&gt;Rules!$B$3,ABS(I9706)&gt;Rules!$B$4,OR(B9707&lt;Rules!$B$2,B9707&gt;Rules!$B$3,ABS(I9707)&gt;Rules!$B$4)),1,0)</f>
        <v>0</v>
      </c>
      <c r="K9706" s="6" t="str">
        <f aca="false">IF(F9706=1,COUNTIF($F$2:F9706,1),"")</f>
        <v/>
      </c>
    </row>
    <row r="9707" customFormat="false" ht="15" hidden="false" customHeight="false" outlineLevel="0" collapsed="false">
      <c r="A9707" s="6" t="n">
        <v>76190.993</v>
      </c>
      <c r="B9707" s="6" t="n">
        <v>2.02564102564103</v>
      </c>
      <c r="C9707" s="6" t="n">
        <v>91</v>
      </c>
      <c r="D9707" s="6" t="n">
        <v>-1</v>
      </c>
      <c r="E9707" s="6" t="n">
        <v>2.01538461538462</v>
      </c>
      <c r="F9707" s="6" t="n">
        <v>0</v>
      </c>
      <c r="G9707" s="6" t="n">
        <v>0.0087912087912087</v>
      </c>
      <c r="H9707" s="6" t="str">
        <f aca="false">IF(AND(A9707&gt;=Stimuli!$B$2,A9707&lt;=Stimuli!$C$2),Stimuli!$A$2,IF(AND(A9707&gt;=Stimuli!$B$3,A9707&lt;=Stimuli!$C$3),Stimuli!$A$3,IF(AND(A9707&gt;=Stimuli!$B$4,A9707&lt;=Stimuli!$C$4),Stimuli!$A$4,"")))</f>
        <v>02 e.l.f. - Power Grip Styling (30.03s)</v>
      </c>
      <c r="I9707" s="6" t="n">
        <f aca="false">(B9707-B9706)/((A9707-A9706)/1000)</f>
        <v>0.750183150183034</v>
      </c>
      <c r="J9707" s="6" t="n">
        <f aca="false">IF(OR(B9707&lt;Rules!$B$2,B9707&gt;Rules!$B$3,ABS(I9707)&gt;Rules!$B$4,OR(B9708&lt;Rules!$B$2,B9708&gt;Rules!$B$3,ABS(I9708)&gt;Rules!$B$4)),1,0)</f>
        <v>0</v>
      </c>
      <c r="K9707" s="6" t="str">
        <f aca="false">IF(F9707=1,COUNTIF($F$2:F9707,1),"")</f>
        <v/>
      </c>
    </row>
    <row r="9708" customFormat="false" ht="15" hidden="false" customHeight="false" outlineLevel="0" collapsed="false">
      <c r="A9708" s="6" t="n">
        <v>76198.8055</v>
      </c>
      <c r="B9708" s="6" t="n">
        <v>2.02124542124542</v>
      </c>
      <c r="C9708" s="6" t="n">
        <v>91</v>
      </c>
      <c r="D9708" s="6" t="n">
        <v>-1</v>
      </c>
      <c r="E9708" s="6" t="n">
        <v>2.01538461538462</v>
      </c>
      <c r="F9708" s="6" t="n">
        <v>0</v>
      </c>
      <c r="G9708" s="6" t="n">
        <v>0.0087912087912087</v>
      </c>
      <c r="H9708" s="6" t="str">
        <f aca="false">IF(AND(A9708&gt;=Stimuli!$B$2,A9708&lt;=Stimuli!$C$2),Stimuli!$A$2,IF(AND(A9708&gt;=Stimuli!$B$3,A9708&lt;=Stimuli!$C$3),Stimuli!$A$3,IF(AND(A9708&gt;=Stimuli!$B$4,A9708&lt;=Stimuli!$C$4),Stimuli!$A$4,"")))</f>
        <v>02 e.l.f. - Power Grip Styling (30.03s)</v>
      </c>
      <c r="I9708" s="6" t="n">
        <f aca="false">(B9708-B9707)/((A9708-A9707)/1000)</f>
        <v>-0.562637362637304</v>
      </c>
      <c r="J9708" s="6" t="n">
        <f aca="false">IF(OR(B9708&lt;Rules!$B$2,B9708&gt;Rules!$B$3,ABS(I9708)&gt;Rules!$B$4,OR(B9709&lt;Rules!$B$2,B9709&gt;Rules!$B$3,ABS(I9709)&gt;Rules!$B$4)),1,0)</f>
        <v>0</v>
      </c>
      <c r="K9708" s="6" t="str">
        <f aca="false">IF(F9708=1,COUNTIF($F$2:F9708,1),"")</f>
        <v/>
      </c>
    </row>
    <row r="9709" customFormat="false" ht="15" hidden="false" customHeight="false" outlineLevel="0" collapsed="false">
      <c r="A9709" s="6" t="n">
        <v>76206.618</v>
      </c>
      <c r="B9709" s="6" t="n">
        <v>2.02417582417582</v>
      </c>
      <c r="C9709" s="6" t="n">
        <v>91</v>
      </c>
      <c r="D9709" s="6" t="n">
        <v>-1</v>
      </c>
      <c r="E9709" s="6" t="n">
        <v>2.01538461538462</v>
      </c>
      <c r="F9709" s="6" t="n">
        <v>0</v>
      </c>
      <c r="G9709" s="6" t="n">
        <v>0.0087912087912087</v>
      </c>
      <c r="H9709" s="6" t="str">
        <f aca="false">IF(AND(A9709&gt;=Stimuli!$B$2,A9709&lt;=Stimuli!$C$2),Stimuli!$A$2,IF(AND(A9709&gt;=Stimuli!$B$3,A9709&lt;=Stimuli!$C$3),Stimuli!$A$3,IF(AND(A9709&gt;=Stimuli!$B$4,A9709&lt;=Stimuli!$C$4),Stimuli!$A$4,"")))</f>
        <v>02 e.l.f. - Power Grip Styling (30.03s)</v>
      </c>
      <c r="I9709" s="6" t="n">
        <f aca="false">(B9709-B9708)/((A9709-A9708)/1000)</f>
        <v>0.375091575091574</v>
      </c>
      <c r="J9709" s="6" t="n">
        <f aca="false">IF(OR(B9709&lt;Rules!$B$2,B9709&gt;Rules!$B$3,ABS(I9709)&gt;Rules!$B$4,OR(B9710&lt;Rules!$B$2,B9710&gt;Rules!$B$3,ABS(I9710)&gt;Rules!$B$4)),1,0)</f>
        <v>0</v>
      </c>
      <c r="K9709" s="6" t="str">
        <f aca="false">IF(F9709=1,COUNTIF($F$2:F9709,1),"")</f>
        <v/>
      </c>
    </row>
    <row r="9710" customFormat="false" ht="15" hidden="false" customHeight="false" outlineLevel="0" collapsed="false">
      <c r="A9710" s="6" t="n">
        <v>76214.4305</v>
      </c>
      <c r="B9710" s="6" t="n">
        <v>2.02124542124542</v>
      </c>
      <c r="C9710" s="6" t="n">
        <v>91</v>
      </c>
      <c r="D9710" s="6" t="n">
        <v>-1</v>
      </c>
      <c r="E9710" s="6" t="n">
        <v>2.01538461538462</v>
      </c>
      <c r="F9710" s="6" t="n">
        <v>0</v>
      </c>
      <c r="G9710" s="6" t="n">
        <v>0.0087912087912087</v>
      </c>
      <c r="H9710" s="6" t="str">
        <f aca="false">IF(AND(A9710&gt;=Stimuli!$B$2,A9710&lt;=Stimuli!$C$2),Stimuli!$A$2,IF(AND(A9710&gt;=Stimuli!$B$3,A9710&lt;=Stimuli!$C$3),Stimuli!$A$3,IF(AND(A9710&gt;=Stimuli!$B$4,A9710&lt;=Stimuli!$C$4),Stimuli!$A$4,"")))</f>
        <v>02 e.l.f. - Power Grip Styling (30.03s)</v>
      </c>
      <c r="I9710" s="6" t="n">
        <f aca="false">(B9710-B9709)/((A9710-A9709)/1000)</f>
        <v>-0.375091575091574</v>
      </c>
      <c r="J9710" s="6" t="n">
        <f aca="false">IF(OR(B9710&lt;Rules!$B$2,B9710&gt;Rules!$B$3,ABS(I9710)&gt;Rules!$B$4,OR(B9711&lt;Rules!$B$2,B9711&gt;Rules!$B$3,ABS(I9711)&gt;Rules!$B$4)),1,0)</f>
        <v>0</v>
      </c>
      <c r="K9710" s="6" t="str">
        <f aca="false">IF(F9710=1,COUNTIF($F$2:F9710,1),"")</f>
        <v/>
      </c>
    </row>
    <row r="9711" customFormat="false" ht="15" hidden="false" customHeight="false" outlineLevel="0" collapsed="false">
      <c r="A9711" s="6" t="n">
        <v>76222.243</v>
      </c>
      <c r="B9711" s="6" t="n">
        <v>2.02271062271062</v>
      </c>
      <c r="C9711" s="6" t="n">
        <v>91</v>
      </c>
      <c r="D9711" s="6" t="n">
        <v>-1</v>
      </c>
      <c r="E9711" s="6" t="n">
        <v>2.01538461538462</v>
      </c>
      <c r="F9711" s="6" t="n">
        <v>0</v>
      </c>
      <c r="G9711" s="6" t="n">
        <v>0.0087912087912087</v>
      </c>
      <c r="H9711" s="6" t="str">
        <f aca="false">IF(AND(A9711&gt;=Stimuli!$B$2,A9711&lt;=Stimuli!$C$2),Stimuli!$A$2,IF(AND(A9711&gt;=Stimuli!$B$3,A9711&lt;=Stimuli!$C$3),Stimuli!$A$3,IF(AND(A9711&gt;=Stimuli!$B$4,A9711&lt;=Stimuli!$C$4),Stimuli!$A$4,"")))</f>
        <v>02 e.l.f. - Power Grip Styling (30.03s)</v>
      </c>
      <c r="I9711" s="6" t="n">
        <f aca="false">(B9711-B9710)/((A9711-A9710)/1000)</f>
        <v>0.18754578754573</v>
      </c>
      <c r="J9711" s="6" t="n">
        <f aca="false">IF(OR(B9711&lt;Rules!$B$2,B9711&gt;Rules!$B$3,ABS(I9711)&gt;Rules!$B$4,OR(B9712&lt;Rules!$B$2,B9712&gt;Rules!$B$3,ABS(I9712)&gt;Rules!$B$4)),1,0)</f>
        <v>0</v>
      </c>
      <c r="K9711" s="6" t="str">
        <f aca="false">IF(F9711=1,COUNTIF($F$2:F9711,1),"")</f>
        <v/>
      </c>
    </row>
    <row r="9712" customFormat="false" ht="15" hidden="false" customHeight="false" outlineLevel="0" collapsed="false">
      <c r="A9712" s="6" t="n">
        <v>76230.0555</v>
      </c>
      <c r="B9712" s="6" t="n">
        <v>2.02271062271062</v>
      </c>
      <c r="C9712" s="6" t="n">
        <v>91</v>
      </c>
      <c r="D9712" s="6" t="n">
        <v>-1</v>
      </c>
      <c r="E9712" s="6" t="n">
        <v>2.01538461538462</v>
      </c>
      <c r="F9712" s="6" t="n">
        <v>0</v>
      </c>
      <c r="G9712" s="6" t="n">
        <v>0.0087912087912087</v>
      </c>
      <c r="H9712" s="6" t="str">
        <f aca="false">IF(AND(A9712&gt;=Stimuli!$B$2,A9712&lt;=Stimuli!$C$2),Stimuli!$A$2,IF(AND(A9712&gt;=Stimuli!$B$3,A9712&lt;=Stimuli!$C$3),Stimuli!$A$3,IF(AND(A9712&gt;=Stimuli!$B$4,A9712&lt;=Stimuli!$C$4),Stimuli!$A$4,"")))</f>
        <v>02 e.l.f. - Power Grip Styling (30.03s)</v>
      </c>
      <c r="I9712" s="6" t="n">
        <f aca="false">(B9712-B9711)/((A9712-A9711)/1000)</f>
        <v>0</v>
      </c>
      <c r="J9712" s="6" t="n">
        <f aca="false">IF(OR(B9712&lt;Rules!$B$2,B9712&gt;Rules!$B$3,ABS(I9712)&gt;Rules!$B$4,OR(B9713&lt;Rules!$B$2,B9713&gt;Rules!$B$3,ABS(I9713)&gt;Rules!$B$4)),1,0)</f>
        <v>0</v>
      </c>
      <c r="K9712" s="6" t="str">
        <f aca="false">IF(F9712=1,COUNTIF($F$2:F9712,1),"")</f>
        <v/>
      </c>
    </row>
    <row r="9713" customFormat="false" ht="15" hidden="false" customHeight="false" outlineLevel="0" collapsed="false">
      <c r="A9713" s="6" t="n">
        <v>76237.868</v>
      </c>
      <c r="B9713" s="6" t="n">
        <v>2.02124542124542</v>
      </c>
      <c r="C9713" s="6" t="n">
        <v>91</v>
      </c>
      <c r="D9713" s="6" t="n">
        <v>-1</v>
      </c>
      <c r="E9713" s="6" t="n">
        <v>2.01538461538462</v>
      </c>
      <c r="F9713" s="6" t="n">
        <v>0</v>
      </c>
      <c r="G9713" s="6" t="n">
        <v>0.0087912087912087</v>
      </c>
      <c r="H9713" s="6" t="str">
        <f aca="false">IF(AND(A9713&gt;=Stimuli!$B$2,A9713&lt;=Stimuli!$C$2),Stimuli!$A$2,IF(AND(A9713&gt;=Stimuli!$B$3,A9713&lt;=Stimuli!$C$3),Stimuli!$A$3,IF(AND(A9713&gt;=Stimuli!$B$4,A9713&lt;=Stimuli!$C$4),Stimuli!$A$4,"")))</f>
        <v>02 e.l.f. - Power Grip Styling (30.03s)</v>
      </c>
      <c r="I9713" s="6" t="n">
        <f aca="false">(B9713-B9712)/((A9713-A9712)/1000)</f>
        <v>-0.18754578754573</v>
      </c>
      <c r="J9713" s="6" t="n">
        <f aca="false">IF(OR(B9713&lt;Rules!$B$2,B9713&gt;Rules!$B$3,ABS(I9713)&gt;Rules!$B$4,OR(B9714&lt;Rules!$B$2,B9714&gt;Rules!$B$3,ABS(I9714)&gt;Rules!$B$4)),1,0)</f>
        <v>0</v>
      </c>
      <c r="K9713" s="6" t="str">
        <f aca="false">IF(F9713=1,COUNTIF($F$2:F9713,1),"")</f>
        <v/>
      </c>
    </row>
    <row r="9714" customFormat="false" ht="15" hidden="false" customHeight="false" outlineLevel="0" collapsed="false">
      <c r="A9714" s="6" t="n">
        <v>76245.6805</v>
      </c>
      <c r="B9714" s="6" t="n">
        <v>2.02417582417582</v>
      </c>
      <c r="C9714" s="6" t="n">
        <v>91</v>
      </c>
      <c r="D9714" s="6" t="n">
        <v>-1</v>
      </c>
      <c r="E9714" s="6" t="n">
        <v>2.01538461538462</v>
      </c>
      <c r="F9714" s="6" t="n">
        <v>0</v>
      </c>
      <c r="G9714" s="6" t="n">
        <v>0.0087912087912087</v>
      </c>
      <c r="H9714" s="6" t="str">
        <f aca="false">IF(AND(A9714&gt;=Stimuli!$B$2,A9714&lt;=Stimuli!$C$2),Stimuli!$A$2,IF(AND(A9714&gt;=Stimuli!$B$3,A9714&lt;=Stimuli!$C$3),Stimuli!$A$3,IF(AND(A9714&gt;=Stimuli!$B$4,A9714&lt;=Stimuli!$C$4),Stimuli!$A$4,"")))</f>
        <v>02 e.l.f. - Power Grip Styling (30.03s)</v>
      </c>
      <c r="I9714" s="6" t="n">
        <f aca="false">(B9714-B9713)/((A9714-A9713)/1000)</f>
        <v>0.375091575091574</v>
      </c>
      <c r="J9714" s="6" t="n">
        <f aca="false">IF(OR(B9714&lt;Rules!$B$2,B9714&gt;Rules!$B$3,ABS(I9714)&gt;Rules!$B$4,OR(B9715&lt;Rules!$B$2,B9715&gt;Rules!$B$3,ABS(I9715)&gt;Rules!$B$4)),1,0)</f>
        <v>0</v>
      </c>
      <c r="K9714" s="6" t="str">
        <f aca="false">IF(F9714=1,COUNTIF($F$2:F9714,1),"")</f>
        <v/>
      </c>
    </row>
    <row r="9715" customFormat="false" ht="15" hidden="false" customHeight="false" outlineLevel="0" collapsed="false">
      <c r="A9715" s="6" t="n">
        <v>76253.493</v>
      </c>
      <c r="B9715" s="6" t="n">
        <v>2.01978021978022</v>
      </c>
      <c r="C9715" s="6" t="n">
        <v>91</v>
      </c>
      <c r="D9715" s="6" t="n">
        <v>-1</v>
      </c>
      <c r="E9715" s="6" t="n">
        <v>2.01538461538462</v>
      </c>
      <c r="F9715" s="6" t="n">
        <v>0</v>
      </c>
      <c r="G9715" s="6" t="n">
        <v>0.0087912087912087</v>
      </c>
      <c r="H9715" s="6" t="str">
        <f aca="false">IF(AND(A9715&gt;=Stimuli!$B$2,A9715&lt;=Stimuli!$C$2),Stimuli!$A$2,IF(AND(A9715&gt;=Stimuli!$B$3,A9715&lt;=Stimuli!$C$3),Stimuli!$A$3,IF(AND(A9715&gt;=Stimuli!$B$4,A9715&lt;=Stimuli!$C$4),Stimuli!$A$4,"")))</f>
        <v>02 e.l.f. - Power Grip Styling (30.03s)</v>
      </c>
      <c r="I9715" s="6" t="n">
        <f aca="false">(B9715-B9714)/((A9715-A9714)/1000)</f>
        <v>-0.562637362637304</v>
      </c>
      <c r="J9715" s="6" t="n">
        <f aca="false">IF(OR(B9715&lt;Rules!$B$2,B9715&gt;Rules!$B$3,ABS(I9715)&gt;Rules!$B$4,OR(B9716&lt;Rules!$B$2,B9716&gt;Rules!$B$3,ABS(I9716)&gt;Rules!$B$4)),1,0)</f>
        <v>0</v>
      </c>
      <c r="K9715" s="6" t="str">
        <f aca="false">IF(F9715=1,COUNTIF($F$2:F9715,1),"")</f>
        <v/>
      </c>
    </row>
    <row r="9716" customFormat="false" ht="15" hidden="false" customHeight="false" outlineLevel="0" collapsed="false">
      <c r="A9716" s="6" t="n">
        <v>76261.3055</v>
      </c>
      <c r="B9716" s="6" t="n">
        <v>2.02564102564103</v>
      </c>
      <c r="C9716" s="6" t="n">
        <v>91</v>
      </c>
      <c r="D9716" s="6" t="n">
        <v>-1</v>
      </c>
      <c r="E9716" s="6" t="n">
        <v>2.01538461538462</v>
      </c>
      <c r="F9716" s="6" t="n">
        <v>0</v>
      </c>
      <c r="G9716" s="6" t="n">
        <v>0.0087912087912087</v>
      </c>
      <c r="H9716" s="6" t="str">
        <f aca="false">IF(AND(A9716&gt;=Stimuli!$B$2,A9716&lt;=Stimuli!$C$2),Stimuli!$A$2,IF(AND(A9716&gt;=Stimuli!$B$3,A9716&lt;=Stimuli!$C$3),Stimuli!$A$3,IF(AND(A9716&gt;=Stimuli!$B$4,A9716&lt;=Stimuli!$C$4),Stimuli!$A$4,"")))</f>
        <v>02 e.l.f. - Power Grip Styling (30.03s)</v>
      </c>
      <c r="I9716" s="6" t="n">
        <f aca="false">(B9716-B9715)/((A9716-A9715)/1000)</f>
        <v>0.750183150183034</v>
      </c>
      <c r="J9716" s="6" t="n">
        <f aca="false">IF(OR(B9716&lt;Rules!$B$2,B9716&gt;Rules!$B$3,ABS(I9716)&gt;Rules!$B$4,OR(B9717&lt;Rules!$B$2,B9717&gt;Rules!$B$3,ABS(I9717)&gt;Rules!$B$4)),1,0)</f>
        <v>0</v>
      </c>
      <c r="K9716" s="6" t="str">
        <f aca="false">IF(F9716=1,COUNTIF($F$2:F9716,1),"")</f>
        <v/>
      </c>
    </row>
    <row r="9717" customFormat="false" ht="15" hidden="false" customHeight="false" outlineLevel="0" collapsed="false">
      <c r="A9717" s="6" t="n">
        <v>76269.118</v>
      </c>
      <c r="B9717" s="6" t="n">
        <v>2.01831501831502</v>
      </c>
      <c r="C9717" s="6" t="n">
        <v>91</v>
      </c>
      <c r="D9717" s="6" t="n">
        <v>-1</v>
      </c>
      <c r="E9717" s="6" t="n">
        <v>2.01538461538462</v>
      </c>
      <c r="F9717" s="6" t="n">
        <v>0</v>
      </c>
      <c r="G9717" s="6" t="n">
        <v>0.0087912087912087</v>
      </c>
      <c r="H9717" s="6" t="str">
        <f aca="false">IF(AND(A9717&gt;=Stimuli!$B$2,A9717&lt;=Stimuli!$C$2),Stimuli!$A$2,IF(AND(A9717&gt;=Stimuli!$B$3,A9717&lt;=Stimuli!$C$3),Stimuli!$A$3,IF(AND(A9717&gt;=Stimuli!$B$4,A9717&lt;=Stimuli!$C$4),Stimuli!$A$4,"")))</f>
        <v>02 e.l.f. - Power Grip Styling (30.03s)</v>
      </c>
      <c r="I9717" s="6" t="n">
        <f aca="false">(B9717-B9716)/((A9717-A9716)/1000)</f>
        <v>-0.937728937728934</v>
      </c>
      <c r="J9717" s="6" t="n">
        <f aca="false">IF(OR(B9717&lt;Rules!$B$2,B9717&gt;Rules!$B$3,ABS(I9717)&gt;Rules!$B$4,OR(B9718&lt;Rules!$B$2,B9718&gt;Rules!$B$3,ABS(I9718)&gt;Rules!$B$4)),1,0)</f>
        <v>0</v>
      </c>
      <c r="K9717" s="6" t="str">
        <f aca="false">IF(F9717=1,COUNTIF($F$2:F9717,1),"")</f>
        <v/>
      </c>
    </row>
    <row r="9718" customFormat="false" ht="15" hidden="false" customHeight="false" outlineLevel="0" collapsed="false">
      <c r="A9718" s="6" t="n">
        <v>76276.9305</v>
      </c>
      <c r="B9718" s="6" t="n">
        <v>2.02564102564103</v>
      </c>
      <c r="C9718" s="6" t="n">
        <v>91</v>
      </c>
      <c r="D9718" s="6" t="n">
        <v>-1</v>
      </c>
      <c r="E9718" s="6" t="n">
        <v>2.01538461538462</v>
      </c>
      <c r="F9718" s="6" t="n">
        <v>0</v>
      </c>
      <c r="G9718" s="6" t="n">
        <v>0.0087912087912087</v>
      </c>
      <c r="H9718" s="6" t="str">
        <f aca="false">IF(AND(A9718&gt;=Stimuli!$B$2,A9718&lt;=Stimuli!$C$2),Stimuli!$A$2,IF(AND(A9718&gt;=Stimuli!$B$3,A9718&lt;=Stimuli!$C$3),Stimuli!$A$3,IF(AND(A9718&gt;=Stimuli!$B$4,A9718&lt;=Stimuli!$C$4),Stimuli!$A$4,"")))</f>
        <v>02 e.l.f. - Power Grip Styling (30.03s)</v>
      </c>
      <c r="I9718" s="6" t="n">
        <f aca="false">(B9718-B9717)/((A9718-A9717)/1000)</f>
        <v>0.937728937728934</v>
      </c>
      <c r="J9718" s="6" t="n">
        <f aca="false">IF(OR(B9718&lt;Rules!$B$2,B9718&gt;Rules!$B$3,ABS(I9718)&gt;Rules!$B$4,OR(B9719&lt;Rules!$B$2,B9719&gt;Rules!$B$3,ABS(I9719)&gt;Rules!$B$4)),1,0)</f>
        <v>0</v>
      </c>
      <c r="K9718" s="6" t="str">
        <f aca="false">IF(F9718=1,COUNTIF($F$2:F9718,1),"")</f>
        <v/>
      </c>
    </row>
    <row r="9719" customFormat="false" ht="15" hidden="false" customHeight="false" outlineLevel="0" collapsed="false">
      <c r="A9719" s="6" t="n">
        <v>76284.743</v>
      </c>
      <c r="B9719" s="6" t="n">
        <v>2.01831501831502</v>
      </c>
      <c r="C9719" s="6" t="n">
        <v>91</v>
      </c>
      <c r="D9719" s="6" t="n">
        <v>-1</v>
      </c>
      <c r="E9719" s="6" t="n">
        <v>2.01538461538462</v>
      </c>
      <c r="F9719" s="6" t="n">
        <v>0</v>
      </c>
      <c r="G9719" s="6" t="n">
        <v>0.0087912087912087</v>
      </c>
      <c r="H9719" s="6" t="str">
        <f aca="false">IF(AND(A9719&gt;=Stimuli!$B$2,A9719&lt;=Stimuli!$C$2),Stimuli!$A$2,IF(AND(A9719&gt;=Stimuli!$B$3,A9719&lt;=Stimuli!$C$3),Stimuli!$A$3,IF(AND(A9719&gt;=Stimuli!$B$4,A9719&lt;=Stimuli!$C$4),Stimuli!$A$4,"")))</f>
        <v>02 e.l.f. - Power Grip Styling (30.03s)</v>
      </c>
      <c r="I9719" s="6" t="n">
        <f aca="false">(B9719-B9718)/((A9719-A9718)/1000)</f>
        <v>-0.937728937728934</v>
      </c>
      <c r="J9719" s="6" t="n">
        <f aca="false">IF(OR(B9719&lt;Rules!$B$2,B9719&gt;Rules!$B$3,ABS(I9719)&gt;Rules!$B$4,OR(B9720&lt;Rules!$B$2,B9720&gt;Rules!$B$3,ABS(I9720)&gt;Rules!$B$4)),1,0)</f>
        <v>0</v>
      </c>
      <c r="K9719" s="6" t="str">
        <f aca="false">IF(F9719=1,COUNTIF($F$2:F9719,1),"")</f>
        <v/>
      </c>
    </row>
    <row r="9720" customFormat="false" ht="15" hidden="false" customHeight="false" outlineLevel="0" collapsed="false">
      <c r="A9720" s="6" t="n">
        <v>76292.5555</v>
      </c>
      <c r="B9720" s="6" t="n">
        <v>2.02710622710623</v>
      </c>
      <c r="C9720" s="6" t="n">
        <v>91</v>
      </c>
      <c r="D9720" s="6" t="n">
        <v>-1</v>
      </c>
      <c r="E9720" s="6" t="n">
        <v>2.01538461538462</v>
      </c>
      <c r="F9720" s="6" t="n">
        <v>0</v>
      </c>
      <c r="G9720" s="6" t="n">
        <v>0.0087912087912087</v>
      </c>
      <c r="H9720" s="6" t="str">
        <f aca="false">IF(AND(A9720&gt;=Stimuli!$B$2,A9720&lt;=Stimuli!$C$2),Stimuli!$A$2,IF(AND(A9720&gt;=Stimuli!$B$3,A9720&lt;=Stimuli!$C$3),Stimuli!$A$3,IF(AND(A9720&gt;=Stimuli!$B$4,A9720&lt;=Stimuli!$C$4),Stimuli!$A$4,"")))</f>
        <v>02 e.l.f. - Power Grip Styling (30.03s)</v>
      </c>
      <c r="I9720" s="6" t="n">
        <f aca="false">(B9720-B9719)/((A9720-A9719)/1000)</f>
        <v>1.12527472527478</v>
      </c>
      <c r="J9720" s="6" t="n">
        <f aca="false">IF(OR(B9720&lt;Rules!$B$2,B9720&gt;Rules!$B$3,ABS(I9720)&gt;Rules!$B$4,OR(B9721&lt;Rules!$B$2,B9721&gt;Rules!$B$3,ABS(I9721)&gt;Rules!$B$4)),1,0)</f>
        <v>0</v>
      </c>
      <c r="K9720" s="6" t="str">
        <f aca="false">IF(F9720=1,COUNTIF($F$2:F9720,1),"")</f>
        <v/>
      </c>
    </row>
    <row r="9721" customFormat="false" ht="15" hidden="false" customHeight="false" outlineLevel="0" collapsed="false">
      <c r="A9721" s="6" t="n">
        <v>76300.368</v>
      </c>
      <c r="B9721" s="6" t="n">
        <v>2.01831501831502</v>
      </c>
      <c r="C9721" s="6" t="n">
        <v>91</v>
      </c>
      <c r="D9721" s="6" t="n">
        <v>-1</v>
      </c>
      <c r="E9721" s="6" t="n">
        <v>2.01538461538462</v>
      </c>
      <c r="F9721" s="6" t="n">
        <v>0</v>
      </c>
      <c r="G9721" s="6" t="n">
        <v>0.0087912087912087</v>
      </c>
      <c r="H9721" s="6" t="str">
        <f aca="false">IF(AND(A9721&gt;=Stimuli!$B$2,A9721&lt;=Stimuli!$C$2),Stimuli!$A$2,IF(AND(A9721&gt;=Stimuli!$B$3,A9721&lt;=Stimuli!$C$3),Stimuli!$A$3,IF(AND(A9721&gt;=Stimuli!$B$4,A9721&lt;=Stimuli!$C$4),Stimuli!$A$4,"")))</f>
        <v>02 e.l.f. - Power Grip Styling (30.03s)</v>
      </c>
      <c r="I9721" s="6" t="n">
        <f aca="false">(B9721-B9720)/((A9721-A9720)/1000)</f>
        <v>-1.12527472527478</v>
      </c>
      <c r="J9721" s="6" t="n">
        <f aca="false">IF(OR(B9721&lt;Rules!$B$2,B9721&gt;Rules!$B$3,ABS(I9721)&gt;Rules!$B$4,OR(B9722&lt;Rules!$B$2,B9722&gt;Rules!$B$3,ABS(I9722)&gt;Rules!$B$4)),1,0)</f>
        <v>0</v>
      </c>
      <c r="K9721" s="6" t="str">
        <f aca="false">IF(F9721=1,COUNTIF($F$2:F9721,1),"")</f>
        <v/>
      </c>
    </row>
    <row r="9722" customFormat="false" ht="15" hidden="false" customHeight="false" outlineLevel="0" collapsed="false">
      <c r="A9722" s="6" t="n">
        <v>76308.1805</v>
      </c>
      <c r="B9722" s="6" t="n">
        <v>2.02417582417582</v>
      </c>
      <c r="C9722" s="6" t="n">
        <v>91</v>
      </c>
      <c r="D9722" s="6" t="n">
        <v>-1</v>
      </c>
      <c r="E9722" s="6" t="n">
        <v>2.01538461538462</v>
      </c>
      <c r="F9722" s="6" t="n">
        <v>0</v>
      </c>
      <c r="G9722" s="6" t="n">
        <v>0.0087912087912087</v>
      </c>
      <c r="H9722" s="6" t="str">
        <f aca="false">IF(AND(A9722&gt;=Stimuli!$B$2,A9722&lt;=Stimuli!$C$2),Stimuli!$A$2,IF(AND(A9722&gt;=Stimuli!$B$3,A9722&lt;=Stimuli!$C$3),Stimuli!$A$3,IF(AND(A9722&gt;=Stimuli!$B$4,A9722&lt;=Stimuli!$C$4),Stimuli!$A$4,"")))</f>
        <v>02 e.l.f. - Power Grip Styling (30.03s)</v>
      </c>
      <c r="I9722" s="6" t="n">
        <f aca="false">(B9722-B9721)/((A9722-A9721)/1000)</f>
        <v>0.750183150183204</v>
      </c>
      <c r="J9722" s="6" t="n">
        <f aca="false">IF(OR(B9722&lt;Rules!$B$2,B9722&gt;Rules!$B$3,ABS(I9722)&gt;Rules!$B$4,OR(B9723&lt;Rules!$B$2,B9723&gt;Rules!$B$3,ABS(I9723)&gt;Rules!$B$4)),1,0)</f>
        <v>0</v>
      </c>
      <c r="K9722" s="6" t="str">
        <f aca="false">IF(F9722=1,COUNTIF($F$2:F9722,1),"")</f>
        <v/>
      </c>
    </row>
    <row r="9723" customFormat="false" ht="15" hidden="false" customHeight="false" outlineLevel="0" collapsed="false">
      <c r="A9723" s="6" t="n">
        <v>76315.993</v>
      </c>
      <c r="B9723" s="6" t="n">
        <v>2.01831501831502</v>
      </c>
      <c r="C9723" s="6" t="n">
        <v>91</v>
      </c>
      <c r="D9723" s="6" t="n">
        <v>-1</v>
      </c>
      <c r="E9723" s="6" t="n">
        <v>2.01538461538462</v>
      </c>
      <c r="F9723" s="6" t="n">
        <v>0</v>
      </c>
      <c r="G9723" s="6" t="n">
        <v>0.0087912087912087</v>
      </c>
      <c r="H9723" s="6" t="str">
        <f aca="false">IF(AND(A9723&gt;=Stimuli!$B$2,A9723&lt;=Stimuli!$C$2),Stimuli!$A$2,IF(AND(A9723&gt;=Stimuli!$B$3,A9723&lt;=Stimuli!$C$3),Stimuli!$A$3,IF(AND(A9723&gt;=Stimuli!$B$4,A9723&lt;=Stimuli!$C$4),Stimuli!$A$4,"")))</f>
        <v>02 e.l.f. - Power Grip Styling (30.03s)</v>
      </c>
      <c r="I9723" s="6" t="n">
        <f aca="false">(B9723-B9722)/((A9723-A9722)/1000)</f>
        <v>-0.750183150183204</v>
      </c>
      <c r="J9723" s="6" t="n">
        <f aca="false">IF(OR(B9723&lt;Rules!$B$2,B9723&gt;Rules!$B$3,ABS(I9723)&gt;Rules!$B$4,OR(B9724&lt;Rules!$B$2,B9724&gt;Rules!$B$3,ABS(I9724)&gt;Rules!$B$4)),1,0)</f>
        <v>0</v>
      </c>
      <c r="K9723" s="6" t="str">
        <f aca="false">IF(F9723=1,COUNTIF($F$2:F9723,1),"")</f>
        <v/>
      </c>
    </row>
    <row r="9724" customFormat="false" ht="15" hidden="false" customHeight="false" outlineLevel="0" collapsed="false">
      <c r="A9724" s="6" t="n">
        <v>76323.8055</v>
      </c>
      <c r="B9724" s="6" t="n">
        <v>2.02271062271062</v>
      </c>
      <c r="C9724" s="6" t="n">
        <v>91</v>
      </c>
      <c r="D9724" s="6" t="n">
        <v>-1</v>
      </c>
      <c r="E9724" s="6" t="n">
        <v>2.01538461538462</v>
      </c>
      <c r="F9724" s="6" t="n">
        <v>0</v>
      </c>
      <c r="G9724" s="6" t="n">
        <v>0.0087912087912087</v>
      </c>
      <c r="H9724" s="6" t="str">
        <f aca="false">IF(AND(A9724&gt;=Stimuli!$B$2,A9724&lt;=Stimuli!$C$2),Stimuli!$A$2,IF(AND(A9724&gt;=Stimuli!$B$3,A9724&lt;=Stimuli!$C$3),Stimuli!$A$3,IF(AND(A9724&gt;=Stimuli!$B$4,A9724&lt;=Stimuli!$C$4),Stimuli!$A$4,"")))</f>
        <v>02 e.l.f. - Power Grip Styling (30.03s)</v>
      </c>
      <c r="I9724" s="6" t="n">
        <f aca="false">(B9724-B9723)/((A9724-A9723)/1000)</f>
        <v>0.562637362637361</v>
      </c>
      <c r="J9724" s="6" t="n">
        <f aca="false">IF(OR(B9724&lt;Rules!$B$2,B9724&gt;Rules!$B$3,ABS(I9724)&gt;Rules!$B$4,OR(B9725&lt;Rules!$B$2,B9725&gt;Rules!$B$3,ABS(I9725)&gt;Rules!$B$4)),1,0)</f>
        <v>0</v>
      </c>
      <c r="K9724" s="6" t="str">
        <f aca="false">IF(F9724=1,COUNTIF($F$2:F9724,1),"")</f>
        <v/>
      </c>
    </row>
    <row r="9725" customFormat="false" ht="15" hidden="false" customHeight="false" outlineLevel="0" collapsed="false">
      <c r="A9725" s="6" t="n">
        <v>76331.618</v>
      </c>
      <c r="B9725" s="6" t="n">
        <v>2.01978021978022</v>
      </c>
      <c r="C9725" s="6" t="n">
        <v>91</v>
      </c>
      <c r="D9725" s="6" t="n">
        <v>-1</v>
      </c>
      <c r="E9725" s="6" t="n">
        <v>2.01538461538462</v>
      </c>
      <c r="F9725" s="6" t="n">
        <v>0</v>
      </c>
      <c r="G9725" s="6" t="n">
        <v>0.0087912087912087</v>
      </c>
      <c r="H9725" s="6" t="str">
        <f aca="false">IF(AND(A9725&gt;=Stimuli!$B$2,A9725&lt;=Stimuli!$C$2),Stimuli!$A$2,IF(AND(A9725&gt;=Stimuli!$B$3,A9725&lt;=Stimuli!$C$3),Stimuli!$A$3,IF(AND(A9725&gt;=Stimuli!$B$4,A9725&lt;=Stimuli!$C$4),Stimuli!$A$4,"")))</f>
        <v>02 e.l.f. - Power Grip Styling (30.03s)</v>
      </c>
      <c r="I9725" s="6" t="n">
        <f aca="false">(B9725-B9724)/((A9725-A9724)/1000)</f>
        <v>-0.37509157509146</v>
      </c>
      <c r="J9725" s="6" t="n">
        <f aca="false">IF(OR(B9725&lt;Rules!$B$2,B9725&gt;Rules!$B$3,ABS(I9725)&gt;Rules!$B$4,OR(B9726&lt;Rules!$B$2,B9726&gt;Rules!$B$3,ABS(I9726)&gt;Rules!$B$4)),1,0)</f>
        <v>0</v>
      </c>
      <c r="K9725" s="6" t="str">
        <f aca="false">IF(F9725=1,COUNTIF($F$2:F9725,1),"")</f>
        <v/>
      </c>
    </row>
    <row r="9726" customFormat="false" ht="15" hidden="false" customHeight="false" outlineLevel="0" collapsed="false">
      <c r="A9726" s="6" t="n">
        <v>76339.4305</v>
      </c>
      <c r="B9726" s="6" t="n">
        <v>2.02124542124542</v>
      </c>
      <c r="C9726" s="6" t="n">
        <v>91</v>
      </c>
      <c r="D9726" s="6" t="n">
        <v>-1</v>
      </c>
      <c r="E9726" s="6" t="n">
        <v>2.01538461538462</v>
      </c>
      <c r="F9726" s="6" t="n">
        <v>0</v>
      </c>
      <c r="G9726" s="6" t="n">
        <v>0.0087912087912087</v>
      </c>
      <c r="H9726" s="6" t="str">
        <f aca="false">IF(AND(A9726&gt;=Stimuli!$B$2,A9726&lt;=Stimuli!$C$2),Stimuli!$A$2,IF(AND(A9726&gt;=Stimuli!$B$3,A9726&lt;=Stimuli!$C$3),Stimuli!$A$3,IF(AND(A9726&gt;=Stimuli!$B$4,A9726&lt;=Stimuli!$C$4),Stimuli!$A$4,"")))</f>
        <v>02 e.l.f. - Power Grip Styling (30.03s)</v>
      </c>
      <c r="I9726" s="6" t="n">
        <f aca="false">(B9726-B9725)/((A9726-A9725)/1000)</f>
        <v>0.18754578754573</v>
      </c>
      <c r="J9726" s="6" t="n">
        <f aca="false">IF(OR(B9726&lt;Rules!$B$2,B9726&gt;Rules!$B$3,ABS(I9726)&gt;Rules!$B$4,OR(B9727&lt;Rules!$B$2,B9727&gt;Rules!$B$3,ABS(I9727)&gt;Rules!$B$4)),1,0)</f>
        <v>0</v>
      </c>
      <c r="K9726" s="6" t="str">
        <f aca="false">IF(F9726=1,COUNTIF($F$2:F9726,1),"")</f>
        <v/>
      </c>
    </row>
    <row r="9727" customFormat="false" ht="15" hidden="false" customHeight="false" outlineLevel="0" collapsed="false">
      <c r="A9727" s="6" t="n">
        <v>76347.243</v>
      </c>
      <c r="B9727" s="6" t="n">
        <v>2.02124542124542</v>
      </c>
      <c r="C9727" s="6" t="n">
        <v>91</v>
      </c>
      <c r="D9727" s="6" t="n">
        <v>-1</v>
      </c>
      <c r="E9727" s="6" t="n">
        <v>2.01538461538462</v>
      </c>
      <c r="F9727" s="6" t="n">
        <v>0</v>
      </c>
      <c r="G9727" s="6" t="n">
        <v>0.0087912087912087</v>
      </c>
      <c r="H9727" s="6" t="str">
        <f aca="false">IF(AND(A9727&gt;=Stimuli!$B$2,A9727&lt;=Stimuli!$C$2),Stimuli!$A$2,IF(AND(A9727&gt;=Stimuli!$B$3,A9727&lt;=Stimuli!$C$3),Stimuli!$A$3,IF(AND(A9727&gt;=Stimuli!$B$4,A9727&lt;=Stimuli!$C$4),Stimuli!$A$4,"")))</f>
        <v>02 e.l.f. - Power Grip Styling (30.03s)</v>
      </c>
      <c r="I9727" s="6" t="n">
        <f aca="false">(B9727-B9726)/((A9727-A9726)/1000)</f>
        <v>0</v>
      </c>
      <c r="J9727" s="6" t="n">
        <f aca="false">IF(OR(B9727&lt;Rules!$B$2,B9727&gt;Rules!$B$3,ABS(I9727)&gt;Rules!$B$4,OR(B9728&lt;Rules!$B$2,B9728&gt;Rules!$B$3,ABS(I9728)&gt;Rules!$B$4)),1,0)</f>
        <v>0</v>
      </c>
      <c r="K9727" s="6" t="str">
        <f aca="false">IF(F9727=1,COUNTIF($F$2:F9727,1),"")</f>
        <v/>
      </c>
    </row>
    <row r="9728" customFormat="false" ht="15" hidden="false" customHeight="false" outlineLevel="0" collapsed="false">
      <c r="A9728" s="6" t="n">
        <v>76355.0555</v>
      </c>
      <c r="B9728" s="6" t="n">
        <v>2.01978021978022</v>
      </c>
      <c r="C9728" s="6" t="n">
        <v>91</v>
      </c>
      <c r="D9728" s="6" t="n">
        <v>-1</v>
      </c>
      <c r="E9728" s="6" t="n">
        <v>2.01538461538462</v>
      </c>
      <c r="F9728" s="6" t="n">
        <v>0</v>
      </c>
      <c r="G9728" s="6" t="n">
        <v>0.0087912087912087</v>
      </c>
      <c r="H9728" s="6" t="str">
        <f aca="false">IF(AND(A9728&gt;=Stimuli!$B$2,A9728&lt;=Stimuli!$C$2),Stimuli!$A$2,IF(AND(A9728&gt;=Stimuli!$B$3,A9728&lt;=Stimuli!$C$3),Stimuli!$A$3,IF(AND(A9728&gt;=Stimuli!$B$4,A9728&lt;=Stimuli!$C$4),Stimuli!$A$4,"")))</f>
        <v>02 e.l.f. - Power Grip Styling (30.03s)</v>
      </c>
      <c r="I9728" s="6" t="n">
        <f aca="false">(B9728-B9727)/((A9728-A9727)/1000)</f>
        <v>-0.18754578754573</v>
      </c>
      <c r="J9728" s="6" t="n">
        <f aca="false">IF(OR(B9728&lt;Rules!$B$2,B9728&gt;Rules!$B$3,ABS(I9728)&gt;Rules!$B$4,OR(B9729&lt;Rules!$B$2,B9729&gt;Rules!$B$3,ABS(I9729)&gt;Rules!$B$4)),1,0)</f>
        <v>0</v>
      </c>
      <c r="K9728" s="6" t="str">
        <f aca="false">IF(F9728=1,COUNTIF($F$2:F9728,1),"")</f>
        <v/>
      </c>
    </row>
    <row r="9729" customFormat="false" ht="15" hidden="false" customHeight="false" outlineLevel="0" collapsed="false">
      <c r="A9729" s="6" t="n">
        <v>76362.868</v>
      </c>
      <c r="B9729" s="6" t="n">
        <v>2.02271062271062</v>
      </c>
      <c r="C9729" s="6" t="n">
        <v>91</v>
      </c>
      <c r="D9729" s="6" t="n">
        <v>-1</v>
      </c>
      <c r="E9729" s="6" t="n">
        <v>2.01538461538462</v>
      </c>
      <c r="F9729" s="6" t="n">
        <v>0</v>
      </c>
      <c r="G9729" s="6" t="n">
        <v>0.0087912087912087</v>
      </c>
      <c r="H9729" s="6" t="str">
        <f aca="false">IF(AND(A9729&gt;=Stimuli!$B$2,A9729&lt;=Stimuli!$C$2),Stimuli!$A$2,IF(AND(A9729&gt;=Stimuli!$B$3,A9729&lt;=Stimuli!$C$3),Stimuli!$A$3,IF(AND(A9729&gt;=Stimuli!$B$4,A9729&lt;=Stimuli!$C$4),Stimuli!$A$4,"")))</f>
        <v>02 e.l.f. - Power Grip Styling (30.03s)</v>
      </c>
      <c r="I9729" s="6" t="n">
        <f aca="false">(B9729-B9728)/((A9729-A9728)/1000)</f>
        <v>0.37509157509146</v>
      </c>
      <c r="J9729" s="6" t="n">
        <f aca="false">IF(OR(B9729&lt;Rules!$B$2,B9729&gt;Rules!$B$3,ABS(I9729)&gt;Rules!$B$4,OR(B9730&lt;Rules!$B$2,B9730&gt;Rules!$B$3,ABS(I9730)&gt;Rules!$B$4)),1,0)</f>
        <v>0</v>
      </c>
      <c r="K9729" s="6" t="str">
        <f aca="false">IF(F9729=1,COUNTIF($F$2:F9729,1),"")</f>
        <v/>
      </c>
    </row>
    <row r="9730" customFormat="false" ht="15" hidden="false" customHeight="false" outlineLevel="0" collapsed="false">
      <c r="A9730" s="6" t="n">
        <v>76370.6805</v>
      </c>
      <c r="B9730" s="6" t="n">
        <v>2.01831501831502</v>
      </c>
      <c r="C9730" s="6" t="n">
        <v>91</v>
      </c>
      <c r="D9730" s="6" t="n">
        <v>-1</v>
      </c>
      <c r="E9730" s="6" t="n">
        <v>2.01538461538462</v>
      </c>
      <c r="F9730" s="6" t="n">
        <v>0</v>
      </c>
      <c r="G9730" s="6" t="n">
        <v>0.0087912087912087</v>
      </c>
      <c r="H9730" s="6" t="str">
        <f aca="false">IF(AND(A9730&gt;=Stimuli!$B$2,A9730&lt;=Stimuli!$C$2),Stimuli!$A$2,IF(AND(A9730&gt;=Stimuli!$B$3,A9730&lt;=Stimuli!$C$3),Stimuli!$A$3,IF(AND(A9730&gt;=Stimuli!$B$4,A9730&lt;=Stimuli!$C$4),Stimuli!$A$4,"")))</f>
        <v>02 e.l.f. - Power Grip Styling (30.03s)</v>
      </c>
      <c r="I9730" s="6" t="n">
        <f aca="false">(B9730-B9729)/((A9730-A9729)/1000)</f>
        <v>-0.562637362637361</v>
      </c>
      <c r="J9730" s="6" t="n">
        <f aca="false">IF(OR(B9730&lt;Rules!$B$2,B9730&gt;Rules!$B$3,ABS(I9730)&gt;Rules!$B$4,OR(B9731&lt;Rules!$B$2,B9731&gt;Rules!$B$3,ABS(I9731)&gt;Rules!$B$4)),1,0)</f>
        <v>0</v>
      </c>
      <c r="K9730" s="6" t="str">
        <f aca="false">IF(F9730=1,COUNTIF($F$2:F9730,1),"")</f>
        <v/>
      </c>
    </row>
    <row r="9731" customFormat="false" ht="15" hidden="false" customHeight="false" outlineLevel="0" collapsed="false">
      <c r="A9731" s="6" t="n">
        <v>76378.493</v>
      </c>
      <c r="B9731" s="6" t="n">
        <v>2.02417582417582</v>
      </c>
      <c r="C9731" s="6" t="n">
        <v>91</v>
      </c>
      <c r="D9731" s="6" t="n">
        <v>-1</v>
      </c>
      <c r="E9731" s="6" t="n">
        <v>2.01538461538462</v>
      </c>
      <c r="F9731" s="6" t="n">
        <v>0</v>
      </c>
      <c r="G9731" s="6" t="n">
        <v>0.0087912087912087</v>
      </c>
      <c r="H9731" s="6" t="str">
        <f aca="false">IF(AND(A9731&gt;=Stimuli!$B$2,A9731&lt;=Stimuli!$C$2),Stimuli!$A$2,IF(AND(A9731&gt;=Stimuli!$B$3,A9731&lt;=Stimuli!$C$3),Stimuli!$A$3,IF(AND(A9731&gt;=Stimuli!$B$4,A9731&lt;=Stimuli!$C$4),Stimuli!$A$4,"")))</f>
        <v>02 e.l.f. - Power Grip Styling (30.03s)</v>
      </c>
      <c r="I9731" s="6" t="n">
        <f aca="false">(B9731-B9730)/((A9731-A9730)/1000)</f>
        <v>0.750183150183204</v>
      </c>
      <c r="J9731" s="6" t="n">
        <f aca="false">IF(OR(B9731&lt;Rules!$B$2,B9731&gt;Rules!$B$3,ABS(I9731)&gt;Rules!$B$4,OR(B9732&lt;Rules!$B$2,B9732&gt;Rules!$B$3,ABS(I9732)&gt;Rules!$B$4)),1,0)</f>
        <v>0</v>
      </c>
      <c r="K9731" s="6" t="str">
        <f aca="false">IF(F9731=1,COUNTIF($F$2:F9731,1),"")</f>
        <v/>
      </c>
    </row>
    <row r="9732" customFormat="false" ht="15" hidden="false" customHeight="false" outlineLevel="0" collapsed="false">
      <c r="A9732" s="6" t="n">
        <v>76386.3055</v>
      </c>
      <c r="B9732" s="6" t="n">
        <v>2.01831501831502</v>
      </c>
      <c r="C9732" s="6" t="n">
        <v>91</v>
      </c>
      <c r="D9732" s="6" t="n">
        <v>-1</v>
      </c>
      <c r="E9732" s="6" t="n">
        <v>2.01538461538462</v>
      </c>
      <c r="F9732" s="6" t="n">
        <v>0</v>
      </c>
      <c r="G9732" s="6" t="n">
        <v>0.0087912087912087</v>
      </c>
      <c r="H9732" s="6" t="str">
        <f aca="false">IF(AND(A9732&gt;=Stimuli!$B$2,A9732&lt;=Stimuli!$C$2),Stimuli!$A$2,IF(AND(A9732&gt;=Stimuli!$B$3,A9732&lt;=Stimuli!$C$3),Stimuli!$A$3,IF(AND(A9732&gt;=Stimuli!$B$4,A9732&lt;=Stimuli!$C$4),Stimuli!$A$4,"")))</f>
        <v>02 e.l.f. - Power Grip Styling (30.03s)</v>
      </c>
      <c r="I9732" s="6" t="n">
        <f aca="false">(B9732-B9731)/((A9732-A9731)/1000)</f>
        <v>-0.750183150183204</v>
      </c>
      <c r="J9732" s="6" t="n">
        <f aca="false">IF(OR(B9732&lt;Rules!$B$2,B9732&gt;Rules!$B$3,ABS(I9732)&gt;Rules!$B$4,OR(B9733&lt;Rules!$B$2,B9733&gt;Rules!$B$3,ABS(I9733)&gt;Rules!$B$4)),1,0)</f>
        <v>0</v>
      </c>
      <c r="K9732" s="6" t="str">
        <f aca="false">IF(F9732=1,COUNTIF($F$2:F9732,1),"")</f>
        <v/>
      </c>
    </row>
    <row r="9733" customFormat="false" ht="15" hidden="false" customHeight="false" outlineLevel="0" collapsed="false">
      <c r="A9733" s="6" t="n">
        <v>76394.118</v>
      </c>
      <c r="B9733" s="6" t="n">
        <v>2.02417582417582</v>
      </c>
      <c r="C9733" s="6" t="n">
        <v>91</v>
      </c>
      <c r="D9733" s="6" t="n">
        <v>-1</v>
      </c>
      <c r="E9733" s="6" t="n">
        <v>2.01538461538462</v>
      </c>
      <c r="F9733" s="6" t="n">
        <v>0</v>
      </c>
      <c r="G9733" s="6" t="n">
        <v>0.0087912087912087</v>
      </c>
      <c r="H9733" s="6" t="str">
        <f aca="false">IF(AND(A9733&gt;=Stimuli!$B$2,A9733&lt;=Stimuli!$C$2),Stimuli!$A$2,IF(AND(A9733&gt;=Stimuli!$B$3,A9733&lt;=Stimuli!$C$3),Stimuli!$A$3,IF(AND(A9733&gt;=Stimuli!$B$4,A9733&lt;=Stimuli!$C$4),Stimuli!$A$4,"")))</f>
        <v>02 e.l.f. - Power Grip Styling (30.03s)</v>
      </c>
      <c r="I9733" s="6" t="n">
        <f aca="false">(B9733-B9732)/((A9733-A9732)/1000)</f>
        <v>0.750183150183204</v>
      </c>
      <c r="J9733" s="6" t="n">
        <f aca="false">IF(OR(B9733&lt;Rules!$B$2,B9733&gt;Rules!$B$3,ABS(I9733)&gt;Rules!$B$4,OR(B9734&lt;Rules!$B$2,B9734&gt;Rules!$B$3,ABS(I9734)&gt;Rules!$B$4)),1,0)</f>
        <v>0</v>
      </c>
      <c r="K9733" s="6" t="str">
        <f aca="false">IF(F9733=1,COUNTIF($F$2:F9733,1),"")</f>
        <v/>
      </c>
    </row>
    <row r="9734" customFormat="false" ht="15" hidden="false" customHeight="false" outlineLevel="0" collapsed="false">
      <c r="A9734" s="6" t="n">
        <v>76401.9305</v>
      </c>
      <c r="B9734" s="6" t="n">
        <v>2.01684981684982</v>
      </c>
      <c r="C9734" s="6" t="n">
        <v>91</v>
      </c>
      <c r="D9734" s="6" t="n">
        <v>-1</v>
      </c>
      <c r="E9734" s="6" t="n">
        <v>2.01538461538462</v>
      </c>
      <c r="F9734" s="6" t="n">
        <v>0</v>
      </c>
      <c r="G9734" s="6" t="n">
        <v>0.0087912087912087</v>
      </c>
      <c r="H9734" s="6" t="str">
        <f aca="false">IF(AND(A9734&gt;=Stimuli!$B$2,A9734&lt;=Stimuli!$C$2),Stimuli!$A$2,IF(AND(A9734&gt;=Stimuli!$B$3,A9734&lt;=Stimuli!$C$3),Stimuli!$A$3,IF(AND(A9734&gt;=Stimuli!$B$4,A9734&lt;=Stimuli!$C$4),Stimuli!$A$4,"")))</f>
        <v>02 e.l.f. - Power Grip Styling (30.03s)</v>
      </c>
      <c r="I9734" s="6" t="n">
        <f aca="false">(B9734-B9733)/((A9734-A9733)/1000)</f>
        <v>-0.937728937728934</v>
      </c>
      <c r="J9734" s="6" t="n">
        <f aca="false">IF(OR(B9734&lt;Rules!$B$2,B9734&gt;Rules!$B$3,ABS(I9734)&gt;Rules!$B$4,OR(B9735&lt;Rules!$B$2,B9735&gt;Rules!$B$3,ABS(I9735)&gt;Rules!$B$4)),1,0)</f>
        <v>0</v>
      </c>
      <c r="K9734" s="6" t="str">
        <f aca="false">IF(F9734=1,COUNTIF($F$2:F9734,1),"")</f>
        <v/>
      </c>
    </row>
    <row r="9735" customFormat="false" ht="15" hidden="false" customHeight="false" outlineLevel="0" collapsed="false">
      <c r="A9735" s="6" t="n">
        <v>76409.743</v>
      </c>
      <c r="B9735" s="6" t="n">
        <v>2.02417582417582</v>
      </c>
      <c r="C9735" s="6" t="n">
        <v>91</v>
      </c>
      <c r="D9735" s="6" t="n">
        <v>-1</v>
      </c>
      <c r="E9735" s="6" t="n">
        <v>2.01538461538462</v>
      </c>
      <c r="F9735" s="6" t="n">
        <v>0</v>
      </c>
      <c r="G9735" s="6" t="n">
        <v>0.0087912087912087</v>
      </c>
      <c r="H9735" s="6" t="str">
        <f aca="false">IF(AND(A9735&gt;=Stimuli!$B$2,A9735&lt;=Stimuli!$C$2),Stimuli!$A$2,IF(AND(A9735&gt;=Stimuli!$B$3,A9735&lt;=Stimuli!$C$3),Stimuli!$A$3,IF(AND(A9735&gt;=Stimuli!$B$4,A9735&lt;=Stimuli!$C$4),Stimuli!$A$4,"")))</f>
        <v>02 e.l.f. - Power Grip Styling (30.03s)</v>
      </c>
      <c r="I9735" s="6" t="n">
        <f aca="false">(B9735-B9734)/((A9735-A9734)/1000)</f>
        <v>0.937728937728934</v>
      </c>
      <c r="J9735" s="6" t="n">
        <f aca="false">IF(OR(B9735&lt;Rules!$B$2,B9735&gt;Rules!$B$3,ABS(I9735)&gt;Rules!$B$4,OR(B9736&lt;Rules!$B$2,B9736&gt;Rules!$B$3,ABS(I9736)&gt;Rules!$B$4)),1,0)</f>
        <v>0</v>
      </c>
      <c r="K9735" s="6" t="str">
        <f aca="false">IF(F9735=1,COUNTIF($F$2:F9735,1),"")</f>
        <v/>
      </c>
    </row>
    <row r="9736" customFormat="false" ht="15" hidden="false" customHeight="false" outlineLevel="0" collapsed="false">
      <c r="A9736" s="6" t="n">
        <v>76417.5555</v>
      </c>
      <c r="B9736" s="6" t="n">
        <v>2.01684981684982</v>
      </c>
      <c r="C9736" s="6" t="n">
        <v>91</v>
      </c>
      <c r="D9736" s="6" t="n">
        <v>-1</v>
      </c>
      <c r="E9736" s="6" t="n">
        <v>2.01538461538462</v>
      </c>
      <c r="F9736" s="6" t="n">
        <v>0</v>
      </c>
      <c r="G9736" s="6" t="n">
        <v>0.0087912087912087</v>
      </c>
      <c r="H9736" s="6" t="str">
        <f aca="false">IF(AND(A9736&gt;=Stimuli!$B$2,A9736&lt;=Stimuli!$C$2),Stimuli!$A$2,IF(AND(A9736&gt;=Stimuli!$B$3,A9736&lt;=Stimuli!$C$3),Stimuli!$A$3,IF(AND(A9736&gt;=Stimuli!$B$4,A9736&lt;=Stimuli!$C$4),Stimuli!$A$4,"")))</f>
        <v>02 e.l.f. - Power Grip Styling (30.03s)</v>
      </c>
      <c r="I9736" s="6" t="n">
        <f aca="false">(B9736-B9735)/((A9736-A9735)/1000)</f>
        <v>-0.937728937728934</v>
      </c>
      <c r="J9736" s="6" t="n">
        <f aca="false">IF(OR(B9736&lt;Rules!$B$2,B9736&gt;Rules!$B$3,ABS(I9736)&gt;Rules!$B$4,OR(B9737&lt;Rules!$B$2,B9737&gt;Rules!$B$3,ABS(I9737)&gt;Rules!$B$4)),1,0)</f>
        <v>0</v>
      </c>
      <c r="K9736" s="6" t="str">
        <f aca="false">IF(F9736=1,COUNTIF($F$2:F9736,1),"")</f>
        <v/>
      </c>
    </row>
    <row r="9737" customFormat="false" ht="15" hidden="false" customHeight="false" outlineLevel="0" collapsed="false">
      <c r="A9737" s="6" t="n">
        <v>76425.368</v>
      </c>
      <c r="B9737" s="6" t="n">
        <v>2.02417582417582</v>
      </c>
      <c r="C9737" s="6" t="n">
        <v>91</v>
      </c>
      <c r="D9737" s="6" t="n">
        <v>-1</v>
      </c>
      <c r="E9737" s="6" t="n">
        <v>2.01391941391941</v>
      </c>
      <c r="F9737" s="6" t="n">
        <v>0</v>
      </c>
      <c r="G9737" s="6" t="n">
        <v>0.0087912087912087</v>
      </c>
      <c r="H9737" s="6" t="str">
        <f aca="false">IF(AND(A9737&gt;=Stimuli!$B$2,A9737&lt;=Stimuli!$C$2),Stimuli!$A$2,IF(AND(A9737&gt;=Stimuli!$B$3,A9737&lt;=Stimuli!$C$3),Stimuli!$A$3,IF(AND(A9737&gt;=Stimuli!$B$4,A9737&lt;=Stimuli!$C$4),Stimuli!$A$4,"")))</f>
        <v>02 e.l.f. - Power Grip Styling (30.03s)</v>
      </c>
      <c r="I9737" s="6" t="n">
        <f aca="false">(B9737-B9736)/((A9737-A9736)/1000)</f>
        <v>0.937728937728934</v>
      </c>
      <c r="J9737" s="6" t="n">
        <f aca="false">IF(OR(B9737&lt;Rules!$B$2,B9737&gt;Rules!$B$3,ABS(I9737)&gt;Rules!$B$4,OR(B9738&lt;Rules!$B$2,B9738&gt;Rules!$B$3,ABS(I9738)&gt;Rules!$B$4)),1,0)</f>
        <v>0</v>
      </c>
      <c r="K9737" s="6" t="str">
        <f aca="false">IF(F9737=1,COUNTIF($F$2:F9737,1),"")</f>
        <v/>
      </c>
    </row>
    <row r="9738" customFormat="false" ht="15" hidden="false" customHeight="false" outlineLevel="0" collapsed="false">
      <c r="A9738" s="6" t="n">
        <v>76433.1805</v>
      </c>
      <c r="B9738" s="6" t="n">
        <v>2.01684981684982</v>
      </c>
      <c r="C9738" s="6" t="n">
        <v>91</v>
      </c>
      <c r="D9738" s="6" t="n">
        <v>-1</v>
      </c>
      <c r="E9738" s="6" t="n">
        <v>2.01391941391941</v>
      </c>
      <c r="F9738" s="6" t="n">
        <v>0</v>
      </c>
      <c r="G9738" s="6" t="n">
        <v>0.0087912087912087</v>
      </c>
      <c r="H9738" s="6" t="str">
        <f aca="false">IF(AND(A9738&gt;=Stimuli!$B$2,A9738&lt;=Stimuli!$C$2),Stimuli!$A$2,IF(AND(A9738&gt;=Stimuli!$B$3,A9738&lt;=Stimuli!$C$3),Stimuli!$A$3,IF(AND(A9738&gt;=Stimuli!$B$4,A9738&lt;=Stimuli!$C$4),Stimuli!$A$4,"")))</f>
        <v>02 e.l.f. - Power Grip Styling (30.03s)</v>
      </c>
      <c r="I9738" s="6" t="n">
        <f aca="false">(B9738-B9737)/((A9738-A9737)/1000)</f>
        <v>-0.937728937728934</v>
      </c>
      <c r="J9738" s="6" t="n">
        <f aca="false">IF(OR(B9738&lt;Rules!$B$2,B9738&gt;Rules!$B$3,ABS(I9738)&gt;Rules!$B$4,OR(B9739&lt;Rules!$B$2,B9739&gt;Rules!$B$3,ABS(I9739)&gt;Rules!$B$4)),1,0)</f>
        <v>0</v>
      </c>
      <c r="K9738" s="6" t="str">
        <f aca="false">IF(F9738=1,COUNTIF($F$2:F9738,1),"")</f>
        <v/>
      </c>
    </row>
    <row r="9739" customFormat="false" ht="15" hidden="false" customHeight="false" outlineLevel="0" collapsed="false">
      <c r="A9739" s="6" t="n">
        <v>76440.993</v>
      </c>
      <c r="B9739" s="6" t="n">
        <v>2.02271062271062</v>
      </c>
      <c r="C9739" s="6" t="n">
        <v>91</v>
      </c>
      <c r="D9739" s="6" t="n">
        <v>-1</v>
      </c>
      <c r="E9739" s="6" t="n">
        <v>2.01391941391941</v>
      </c>
      <c r="F9739" s="6" t="n">
        <v>0</v>
      </c>
      <c r="G9739" s="6" t="n">
        <v>0.0087912087912087</v>
      </c>
      <c r="H9739" s="6" t="str">
        <f aca="false">IF(AND(A9739&gt;=Stimuli!$B$2,A9739&lt;=Stimuli!$C$2),Stimuli!$A$2,IF(AND(A9739&gt;=Stimuli!$B$3,A9739&lt;=Stimuli!$C$3),Stimuli!$A$3,IF(AND(A9739&gt;=Stimuli!$B$4,A9739&lt;=Stimuli!$C$4),Stimuli!$A$4,"")))</f>
        <v>02 e.l.f. - Power Grip Styling (30.03s)</v>
      </c>
      <c r="I9739" s="6" t="n">
        <f aca="false">(B9739-B9738)/((A9739-A9738)/1000)</f>
        <v>0.750183150183091</v>
      </c>
      <c r="J9739" s="6" t="n">
        <f aca="false">IF(OR(B9739&lt;Rules!$B$2,B9739&gt;Rules!$B$3,ABS(I9739)&gt;Rules!$B$4,OR(B9740&lt;Rules!$B$2,B9740&gt;Rules!$B$3,ABS(I9740)&gt;Rules!$B$4)),1,0)</f>
        <v>0</v>
      </c>
      <c r="K9739" s="6" t="str">
        <f aca="false">IF(F9739=1,COUNTIF($F$2:F9739,1),"")</f>
        <v/>
      </c>
    </row>
    <row r="9740" customFormat="false" ht="15" hidden="false" customHeight="false" outlineLevel="0" collapsed="false">
      <c r="A9740" s="6" t="n">
        <v>76448.8055</v>
      </c>
      <c r="B9740" s="6" t="n">
        <v>2.01684981684982</v>
      </c>
      <c r="C9740" s="6" t="n">
        <v>91</v>
      </c>
      <c r="D9740" s="6" t="n">
        <v>-1</v>
      </c>
      <c r="E9740" s="6" t="n">
        <v>2.01391941391941</v>
      </c>
      <c r="F9740" s="6" t="n">
        <v>0</v>
      </c>
      <c r="G9740" s="6" t="n">
        <v>0.0087912087912087</v>
      </c>
      <c r="H9740" s="6" t="str">
        <f aca="false">IF(AND(A9740&gt;=Stimuli!$B$2,A9740&lt;=Stimuli!$C$2),Stimuli!$A$2,IF(AND(A9740&gt;=Stimuli!$B$3,A9740&lt;=Stimuli!$C$3),Stimuli!$A$3,IF(AND(A9740&gt;=Stimuli!$B$4,A9740&lt;=Stimuli!$C$4),Stimuli!$A$4,"")))</f>
        <v>02 e.l.f. - Power Grip Styling (30.03s)</v>
      </c>
      <c r="I9740" s="6" t="n">
        <f aca="false">(B9740-B9739)/((A9740-A9739)/1000)</f>
        <v>-0.750183150183091</v>
      </c>
      <c r="J9740" s="6" t="n">
        <f aca="false">IF(OR(B9740&lt;Rules!$B$2,B9740&gt;Rules!$B$3,ABS(I9740)&gt;Rules!$B$4,OR(B9741&lt;Rules!$B$2,B9741&gt;Rules!$B$3,ABS(I9741)&gt;Rules!$B$4)),1,0)</f>
        <v>0</v>
      </c>
      <c r="K9740" s="6" t="str">
        <f aca="false">IF(F9740=1,COUNTIF($F$2:F9740,1),"")</f>
        <v/>
      </c>
    </row>
    <row r="9741" customFormat="false" ht="15" hidden="false" customHeight="false" outlineLevel="0" collapsed="false">
      <c r="A9741" s="6" t="n">
        <v>76456.618</v>
      </c>
      <c r="B9741" s="6" t="n">
        <v>2.02124542124542</v>
      </c>
      <c r="C9741" s="6" t="n">
        <v>91</v>
      </c>
      <c r="D9741" s="6" t="n">
        <v>-1</v>
      </c>
      <c r="E9741" s="6" t="n">
        <v>2.01391941391941</v>
      </c>
      <c r="F9741" s="6" t="n">
        <v>0</v>
      </c>
      <c r="G9741" s="6" t="n">
        <v>0.0087912087912087</v>
      </c>
      <c r="H9741" s="6" t="str">
        <f aca="false">IF(AND(A9741&gt;=Stimuli!$B$2,A9741&lt;=Stimuli!$C$2),Stimuli!$A$2,IF(AND(A9741&gt;=Stimuli!$B$3,A9741&lt;=Stimuli!$C$3),Stimuli!$A$3,IF(AND(A9741&gt;=Stimuli!$B$4,A9741&lt;=Stimuli!$C$4),Stimuli!$A$4,"")))</f>
        <v>02 e.l.f. - Power Grip Styling (30.03s)</v>
      </c>
      <c r="I9741" s="6" t="n">
        <f aca="false">(B9741-B9740)/((A9741-A9740)/1000)</f>
        <v>0.562637362637361</v>
      </c>
      <c r="J9741" s="6" t="n">
        <f aca="false">IF(OR(B9741&lt;Rules!$B$2,B9741&gt;Rules!$B$3,ABS(I9741)&gt;Rules!$B$4,OR(B9742&lt;Rules!$B$2,B9742&gt;Rules!$B$3,ABS(I9742)&gt;Rules!$B$4)),1,0)</f>
        <v>0</v>
      </c>
      <c r="K9741" s="6" t="str">
        <f aca="false">IF(F9741=1,COUNTIF($F$2:F9741,1),"")</f>
        <v/>
      </c>
    </row>
    <row r="9742" customFormat="false" ht="15" hidden="false" customHeight="false" outlineLevel="0" collapsed="false">
      <c r="A9742" s="6" t="n">
        <v>76464.4305</v>
      </c>
      <c r="B9742" s="6" t="n">
        <v>2.01978021978022</v>
      </c>
      <c r="C9742" s="6" t="n">
        <v>91</v>
      </c>
      <c r="D9742" s="6" t="n">
        <v>-1</v>
      </c>
      <c r="E9742" s="6" t="n">
        <v>2.01391941391941</v>
      </c>
      <c r="F9742" s="6" t="n">
        <v>0</v>
      </c>
      <c r="G9742" s="6" t="n">
        <v>0.0087912087912087</v>
      </c>
      <c r="H9742" s="6" t="str">
        <f aca="false">IF(AND(A9742&gt;=Stimuli!$B$2,A9742&lt;=Stimuli!$C$2),Stimuli!$A$2,IF(AND(A9742&gt;=Stimuli!$B$3,A9742&lt;=Stimuli!$C$3),Stimuli!$A$3,IF(AND(A9742&gt;=Stimuli!$B$4,A9742&lt;=Stimuli!$C$4),Stimuli!$A$4,"")))</f>
        <v>02 e.l.f. - Power Grip Styling (30.03s)</v>
      </c>
      <c r="I9742" s="6" t="n">
        <f aca="false">(B9742-B9741)/((A9742-A9741)/1000)</f>
        <v>-0.18754578754573</v>
      </c>
      <c r="J9742" s="6" t="n">
        <f aca="false">IF(OR(B9742&lt;Rules!$B$2,B9742&gt;Rules!$B$3,ABS(I9742)&gt;Rules!$B$4,OR(B9743&lt;Rules!$B$2,B9743&gt;Rules!$B$3,ABS(I9743)&gt;Rules!$B$4)),1,0)</f>
        <v>0</v>
      </c>
      <c r="K9742" s="6" t="str">
        <f aca="false">IF(F9742=1,COUNTIF($F$2:F9742,1),"")</f>
        <v/>
      </c>
    </row>
    <row r="9743" customFormat="false" ht="15" hidden="false" customHeight="false" outlineLevel="0" collapsed="false">
      <c r="A9743" s="6" t="n">
        <v>76472.243</v>
      </c>
      <c r="B9743" s="6" t="n">
        <v>2.01978021978022</v>
      </c>
      <c r="C9743" s="6" t="n">
        <v>91</v>
      </c>
      <c r="D9743" s="6" t="n">
        <v>-1</v>
      </c>
      <c r="E9743" s="6" t="n">
        <v>2.01391941391941</v>
      </c>
      <c r="F9743" s="6" t="n">
        <v>0</v>
      </c>
      <c r="G9743" s="6" t="n">
        <v>0.0087912087912087</v>
      </c>
      <c r="H9743" s="6" t="str">
        <f aca="false">IF(AND(A9743&gt;=Stimuli!$B$2,A9743&lt;=Stimuli!$C$2),Stimuli!$A$2,IF(AND(A9743&gt;=Stimuli!$B$3,A9743&lt;=Stimuli!$C$3),Stimuli!$A$3,IF(AND(A9743&gt;=Stimuli!$B$4,A9743&lt;=Stimuli!$C$4),Stimuli!$A$4,"")))</f>
        <v>02 e.l.f. - Power Grip Styling (30.03s)</v>
      </c>
      <c r="I9743" s="6" t="n">
        <f aca="false">(B9743-B9742)/((A9743-A9742)/1000)</f>
        <v>0</v>
      </c>
      <c r="J9743" s="6" t="n">
        <f aca="false">IF(OR(B9743&lt;Rules!$B$2,B9743&gt;Rules!$B$3,ABS(I9743)&gt;Rules!$B$4,OR(B9744&lt;Rules!$B$2,B9744&gt;Rules!$B$3,ABS(I9744)&gt;Rules!$B$4)),1,0)</f>
        <v>0</v>
      </c>
      <c r="K9743" s="6" t="str">
        <f aca="false">IF(F9743=1,COUNTIF($F$2:F9743,1),"")</f>
        <v/>
      </c>
    </row>
    <row r="9744" customFormat="false" ht="15" hidden="false" customHeight="false" outlineLevel="0" collapsed="false">
      <c r="A9744" s="6" t="n">
        <v>76480.0555</v>
      </c>
      <c r="B9744" s="6" t="n">
        <v>2.01978021978022</v>
      </c>
      <c r="C9744" s="6" t="n">
        <v>91</v>
      </c>
      <c r="D9744" s="6" t="n">
        <v>-1</v>
      </c>
      <c r="E9744" s="6" t="n">
        <v>2.01391941391941</v>
      </c>
      <c r="F9744" s="6" t="n">
        <v>0</v>
      </c>
      <c r="G9744" s="6" t="n">
        <v>0.0087912087912087</v>
      </c>
      <c r="H9744" s="6" t="str">
        <f aca="false">IF(AND(A9744&gt;=Stimuli!$B$2,A9744&lt;=Stimuli!$C$2),Stimuli!$A$2,IF(AND(A9744&gt;=Stimuli!$B$3,A9744&lt;=Stimuli!$C$3),Stimuli!$A$3,IF(AND(A9744&gt;=Stimuli!$B$4,A9744&lt;=Stimuli!$C$4),Stimuli!$A$4,"")))</f>
        <v>02 e.l.f. - Power Grip Styling (30.03s)</v>
      </c>
      <c r="I9744" s="6" t="n">
        <f aca="false">(B9744-B9743)/((A9744-A9743)/1000)</f>
        <v>0</v>
      </c>
      <c r="J9744" s="6" t="n">
        <f aca="false">IF(OR(B9744&lt;Rules!$B$2,B9744&gt;Rules!$B$3,ABS(I9744)&gt;Rules!$B$4,OR(B9745&lt;Rules!$B$2,B9745&gt;Rules!$B$3,ABS(I9745)&gt;Rules!$B$4)),1,0)</f>
        <v>0</v>
      </c>
      <c r="K9744" s="6" t="str">
        <f aca="false">IF(F9744=1,COUNTIF($F$2:F9744,1),"")</f>
        <v/>
      </c>
    </row>
    <row r="9745" customFormat="false" ht="15" hidden="false" customHeight="false" outlineLevel="0" collapsed="false">
      <c r="A9745" s="6" t="n">
        <v>76487.868</v>
      </c>
      <c r="B9745" s="6" t="n">
        <v>2.01831501831502</v>
      </c>
      <c r="C9745" s="6" t="n">
        <v>91</v>
      </c>
      <c r="D9745" s="6" t="n">
        <v>-1</v>
      </c>
      <c r="E9745" s="6" t="n">
        <v>2.01391941391941</v>
      </c>
      <c r="F9745" s="6" t="n">
        <v>0</v>
      </c>
      <c r="G9745" s="6" t="n">
        <v>0.0087912087912087</v>
      </c>
      <c r="H9745" s="6" t="str">
        <f aca="false">IF(AND(A9745&gt;=Stimuli!$B$2,A9745&lt;=Stimuli!$C$2),Stimuli!$A$2,IF(AND(A9745&gt;=Stimuli!$B$3,A9745&lt;=Stimuli!$C$3),Stimuli!$A$3,IF(AND(A9745&gt;=Stimuli!$B$4,A9745&lt;=Stimuli!$C$4),Stimuli!$A$4,"")))</f>
        <v>02 e.l.f. - Power Grip Styling (30.03s)</v>
      </c>
      <c r="I9745" s="6" t="n">
        <f aca="false">(B9745-B9744)/((A9745-A9744)/1000)</f>
        <v>-0.187545787545901</v>
      </c>
      <c r="J9745" s="6" t="n">
        <f aca="false">IF(OR(B9745&lt;Rules!$B$2,B9745&gt;Rules!$B$3,ABS(I9745)&gt;Rules!$B$4,OR(B9746&lt;Rules!$B$2,B9746&gt;Rules!$B$3,ABS(I9746)&gt;Rules!$B$4)),1,0)</f>
        <v>0</v>
      </c>
      <c r="K9745" s="6" t="str">
        <f aca="false">IF(F9745=1,COUNTIF($F$2:F9745,1),"")</f>
        <v/>
      </c>
    </row>
    <row r="9746" customFormat="false" ht="15" hidden="false" customHeight="false" outlineLevel="0" collapsed="false">
      <c r="A9746" s="6" t="n">
        <v>76495.6805</v>
      </c>
      <c r="B9746" s="6" t="n">
        <v>2.02124542124542</v>
      </c>
      <c r="C9746" s="6" t="n">
        <v>91</v>
      </c>
      <c r="D9746" s="6" t="n">
        <v>-1</v>
      </c>
      <c r="E9746" s="6" t="n">
        <v>2.01391941391941</v>
      </c>
      <c r="F9746" s="6" t="n">
        <v>0</v>
      </c>
      <c r="G9746" s="6" t="n">
        <v>0.0087912087912087</v>
      </c>
      <c r="H9746" s="6" t="str">
        <f aca="false">IF(AND(A9746&gt;=Stimuli!$B$2,A9746&lt;=Stimuli!$C$2),Stimuli!$A$2,IF(AND(A9746&gt;=Stimuli!$B$3,A9746&lt;=Stimuli!$C$3),Stimuli!$A$3,IF(AND(A9746&gt;=Stimuli!$B$4,A9746&lt;=Stimuli!$C$4),Stimuli!$A$4,"")))</f>
        <v>02 e.l.f. - Power Grip Styling (30.03s)</v>
      </c>
      <c r="I9746" s="6" t="n">
        <f aca="false">(B9746-B9745)/((A9746-A9745)/1000)</f>
        <v>0.375091575091631</v>
      </c>
      <c r="J9746" s="6" t="n">
        <f aca="false">IF(OR(B9746&lt;Rules!$B$2,B9746&gt;Rules!$B$3,ABS(I9746)&gt;Rules!$B$4,OR(B9747&lt;Rules!$B$2,B9747&gt;Rules!$B$3,ABS(I9747)&gt;Rules!$B$4)),1,0)</f>
        <v>0</v>
      </c>
      <c r="K9746" s="6" t="str">
        <f aca="false">IF(F9746=1,COUNTIF($F$2:F9746,1),"")</f>
        <v/>
      </c>
    </row>
    <row r="9747" customFormat="false" ht="15" hidden="false" customHeight="false" outlineLevel="0" collapsed="false">
      <c r="A9747" s="6" t="n">
        <v>76503.493</v>
      </c>
      <c r="B9747" s="6" t="n">
        <v>2.01684981684982</v>
      </c>
      <c r="C9747" s="6" t="n">
        <v>91</v>
      </c>
      <c r="D9747" s="6" t="n">
        <v>-1</v>
      </c>
      <c r="E9747" s="6" t="n">
        <v>2.01391941391941</v>
      </c>
      <c r="F9747" s="6" t="n">
        <v>0</v>
      </c>
      <c r="G9747" s="6" t="n">
        <v>0.0087912087912087</v>
      </c>
      <c r="H9747" s="6" t="str">
        <f aca="false">IF(AND(A9747&gt;=Stimuli!$B$2,A9747&lt;=Stimuli!$C$2),Stimuli!$A$2,IF(AND(A9747&gt;=Stimuli!$B$3,A9747&lt;=Stimuli!$C$3),Stimuli!$A$3,IF(AND(A9747&gt;=Stimuli!$B$4,A9747&lt;=Stimuli!$C$4),Stimuli!$A$4,"")))</f>
        <v>02 e.l.f. - Power Grip Styling (30.03s)</v>
      </c>
      <c r="I9747" s="6" t="n">
        <f aca="false">(B9747-B9746)/((A9747-A9746)/1000)</f>
        <v>-0.562637362637361</v>
      </c>
      <c r="J9747" s="6" t="n">
        <f aca="false">IF(OR(B9747&lt;Rules!$B$2,B9747&gt;Rules!$B$3,ABS(I9747)&gt;Rules!$B$4,OR(B9748&lt;Rules!$B$2,B9748&gt;Rules!$B$3,ABS(I9748)&gt;Rules!$B$4)),1,0)</f>
        <v>0</v>
      </c>
      <c r="K9747" s="6" t="str">
        <f aca="false">IF(F9747=1,COUNTIF($F$2:F9747,1),"")</f>
        <v/>
      </c>
    </row>
    <row r="9748" customFormat="false" ht="15" hidden="false" customHeight="false" outlineLevel="0" collapsed="false">
      <c r="A9748" s="6" t="n">
        <v>76511.3055</v>
      </c>
      <c r="B9748" s="6" t="n">
        <v>2.02271062271062</v>
      </c>
      <c r="C9748" s="6" t="n">
        <v>91</v>
      </c>
      <c r="D9748" s="6" t="n">
        <v>-1</v>
      </c>
      <c r="E9748" s="6" t="n">
        <v>2.01391941391941</v>
      </c>
      <c r="F9748" s="6" t="n">
        <v>0</v>
      </c>
      <c r="G9748" s="6" t="n">
        <v>0.0087912087912087</v>
      </c>
      <c r="H9748" s="6" t="str">
        <f aca="false">IF(AND(A9748&gt;=Stimuli!$B$2,A9748&lt;=Stimuli!$C$2),Stimuli!$A$2,IF(AND(A9748&gt;=Stimuli!$B$3,A9748&lt;=Stimuli!$C$3),Stimuli!$A$3,IF(AND(A9748&gt;=Stimuli!$B$4,A9748&lt;=Stimuli!$C$4),Stimuli!$A$4,"")))</f>
        <v>02 e.l.f. - Power Grip Styling (30.03s)</v>
      </c>
      <c r="I9748" s="6" t="n">
        <f aca="false">(B9748-B9747)/((A9748-A9747)/1000)</f>
        <v>0.750183150183091</v>
      </c>
      <c r="J9748" s="6" t="n">
        <f aca="false">IF(OR(B9748&lt;Rules!$B$2,B9748&gt;Rules!$B$3,ABS(I9748)&gt;Rules!$B$4,OR(B9749&lt;Rules!$B$2,B9749&gt;Rules!$B$3,ABS(I9749)&gt;Rules!$B$4)),1,0)</f>
        <v>0</v>
      </c>
      <c r="K9748" s="6" t="str">
        <f aca="false">IF(F9748=1,COUNTIF($F$2:F9748,1),"")</f>
        <v/>
      </c>
    </row>
    <row r="9749" customFormat="false" ht="15" hidden="false" customHeight="false" outlineLevel="0" collapsed="false">
      <c r="A9749" s="6" t="n">
        <v>76519.118</v>
      </c>
      <c r="B9749" s="6" t="n">
        <v>2.01538461538462</v>
      </c>
      <c r="C9749" s="6" t="n">
        <v>91</v>
      </c>
      <c r="D9749" s="6" t="n">
        <v>-1</v>
      </c>
      <c r="E9749" s="6" t="n">
        <v>2.01391941391941</v>
      </c>
      <c r="F9749" s="6" t="n">
        <v>0</v>
      </c>
      <c r="G9749" s="6" t="n">
        <v>0.0087912087912087</v>
      </c>
      <c r="H9749" s="6" t="str">
        <f aca="false">IF(AND(A9749&gt;=Stimuli!$B$2,A9749&lt;=Stimuli!$C$2),Stimuli!$A$2,IF(AND(A9749&gt;=Stimuli!$B$3,A9749&lt;=Stimuli!$C$3),Stimuli!$A$3,IF(AND(A9749&gt;=Stimuli!$B$4,A9749&lt;=Stimuli!$C$4),Stimuli!$A$4,"")))</f>
        <v>02 e.l.f. - Power Grip Styling (30.03s)</v>
      </c>
      <c r="I9749" s="6" t="n">
        <f aca="false">(B9749-B9748)/((A9749-A9748)/1000)</f>
        <v>-0.937728937728764</v>
      </c>
      <c r="J9749" s="6" t="n">
        <f aca="false">IF(OR(B9749&lt;Rules!$B$2,B9749&gt;Rules!$B$3,ABS(I9749)&gt;Rules!$B$4,OR(B9750&lt;Rules!$B$2,B9750&gt;Rules!$B$3,ABS(I9750)&gt;Rules!$B$4)),1,0)</f>
        <v>0</v>
      </c>
      <c r="K9749" s="6" t="str">
        <f aca="false">IF(F9749=1,COUNTIF($F$2:F9749,1),"")</f>
        <v/>
      </c>
    </row>
    <row r="9750" customFormat="false" ht="15" hidden="false" customHeight="false" outlineLevel="0" collapsed="false">
      <c r="A9750" s="6" t="n">
        <v>76526.9305</v>
      </c>
      <c r="B9750" s="6" t="n">
        <v>2.02271062271062</v>
      </c>
      <c r="C9750" s="6" t="n">
        <v>91</v>
      </c>
      <c r="D9750" s="6" t="n">
        <v>-1</v>
      </c>
      <c r="E9750" s="6" t="n">
        <v>2.01391941391941</v>
      </c>
      <c r="F9750" s="6" t="n">
        <v>0</v>
      </c>
      <c r="G9750" s="6" t="n">
        <v>0.0087912087912087</v>
      </c>
      <c r="H9750" s="6" t="str">
        <f aca="false">IF(AND(A9750&gt;=Stimuli!$B$2,A9750&lt;=Stimuli!$C$2),Stimuli!$A$2,IF(AND(A9750&gt;=Stimuli!$B$3,A9750&lt;=Stimuli!$C$3),Stimuli!$A$3,IF(AND(A9750&gt;=Stimuli!$B$4,A9750&lt;=Stimuli!$C$4),Stimuli!$A$4,"")))</f>
        <v>02 e.l.f. - Power Grip Styling (30.03s)</v>
      </c>
      <c r="I9750" s="6" t="n">
        <f aca="false">(B9750-B9749)/((A9750-A9749)/1000)</f>
        <v>0.937728937728764</v>
      </c>
      <c r="J9750" s="6" t="n">
        <f aca="false">IF(OR(B9750&lt;Rules!$B$2,B9750&gt;Rules!$B$3,ABS(I9750)&gt;Rules!$B$4,OR(B9751&lt;Rules!$B$2,B9751&gt;Rules!$B$3,ABS(I9751)&gt;Rules!$B$4)),1,0)</f>
        <v>0</v>
      </c>
      <c r="K9750" s="6" t="str">
        <f aca="false">IF(F9750=1,COUNTIF($F$2:F9750,1),"")</f>
        <v/>
      </c>
    </row>
    <row r="9751" customFormat="false" ht="15" hidden="false" customHeight="false" outlineLevel="0" collapsed="false">
      <c r="A9751" s="6" t="n">
        <v>76534.743</v>
      </c>
      <c r="B9751" s="6" t="n">
        <v>2.01538461538462</v>
      </c>
      <c r="C9751" s="6" t="n">
        <v>91</v>
      </c>
      <c r="D9751" s="6" t="n">
        <v>-1</v>
      </c>
      <c r="E9751" s="6" t="n">
        <v>2.01391941391941</v>
      </c>
      <c r="F9751" s="6" t="n">
        <v>0</v>
      </c>
      <c r="G9751" s="6" t="n">
        <v>0.0087912087912087</v>
      </c>
      <c r="H9751" s="6" t="str">
        <f aca="false">IF(AND(A9751&gt;=Stimuli!$B$2,A9751&lt;=Stimuli!$C$2),Stimuli!$A$2,IF(AND(A9751&gt;=Stimuli!$B$3,A9751&lt;=Stimuli!$C$3),Stimuli!$A$3,IF(AND(A9751&gt;=Stimuli!$B$4,A9751&lt;=Stimuli!$C$4),Stimuli!$A$4,"")))</f>
        <v>02 e.l.f. - Power Grip Styling (30.03s)</v>
      </c>
      <c r="I9751" s="6" t="n">
        <f aca="false">(B9751-B9750)/((A9751-A9750)/1000)</f>
        <v>-0.937728937728764</v>
      </c>
      <c r="J9751" s="6" t="n">
        <f aca="false">IF(OR(B9751&lt;Rules!$B$2,B9751&gt;Rules!$B$3,ABS(I9751)&gt;Rules!$B$4,OR(B9752&lt;Rules!$B$2,B9752&gt;Rules!$B$3,ABS(I9752)&gt;Rules!$B$4)),1,0)</f>
        <v>0</v>
      </c>
      <c r="K9751" s="6" t="str">
        <f aca="false">IF(F9751=1,COUNTIF($F$2:F9751,1),"")</f>
        <v/>
      </c>
    </row>
    <row r="9752" customFormat="false" ht="15" hidden="false" customHeight="false" outlineLevel="0" collapsed="false">
      <c r="A9752" s="6" t="n">
        <v>76542.5555</v>
      </c>
      <c r="B9752" s="6" t="n">
        <v>2.02271062271062</v>
      </c>
      <c r="C9752" s="6" t="n">
        <v>91</v>
      </c>
      <c r="D9752" s="6" t="n">
        <v>-1</v>
      </c>
      <c r="E9752" s="6" t="n">
        <v>2.01391941391941</v>
      </c>
      <c r="F9752" s="6" t="n">
        <v>0</v>
      </c>
      <c r="G9752" s="6" t="n">
        <v>0.0087912087912087</v>
      </c>
      <c r="H9752" s="6" t="str">
        <f aca="false">IF(AND(A9752&gt;=Stimuli!$B$2,A9752&lt;=Stimuli!$C$2),Stimuli!$A$2,IF(AND(A9752&gt;=Stimuli!$B$3,A9752&lt;=Stimuli!$C$3),Stimuli!$A$3,IF(AND(A9752&gt;=Stimuli!$B$4,A9752&lt;=Stimuli!$C$4),Stimuli!$A$4,"")))</f>
        <v>02 e.l.f. - Power Grip Styling (30.03s)</v>
      </c>
      <c r="I9752" s="6" t="n">
        <f aca="false">(B9752-B9751)/((A9752-A9751)/1000)</f>
        <v>0.937728937728764</v>
      </c>
      <c r="J9752" s="6" t="n">
        <f aca="false">IF(OR(B9752&lt;Rules!$B$2,B9752&gt;Rules!$B$3,ABS(I9752)&gt;Rules!$B$4,OR(B9753&lt;Rules!$B$2,B9753&gt;Rules!$B$3,ABS(I9753)&gt;Rules!$B$4)),1,0)</f>
        <v>0</v>
      </c>
      <c r="K9752" s="6" t="str">
        <f aca="false">IF(F9752=1,COUNTIF($F$2:F9752,1),"")</f>
        <v/>
      </c>
    </row>
    <row r="9753" customFormat="false" ht="15" hidden="false" customHeight="false" outlineLevel="0" collapsed="false">
      <c r="A9753" s="6" t="n">
        <v>76550.368</v>
      </c>
      <c r="B9753" s="6" t="n">
        <v>2.01538461538462</v>
      </c>
      <c r="C9753" s="6" t="n">
        <v>91</v>
      </c>
      <c r="D9753" s="6" t="n">
        <v>-1</v>
      </c>
      <c r="E9753" s="6" t="n">
        <v>2.01391941391941</v>
      </c>
      <c r="F9753" s="6" t="n">
        <v>0</v>
      </c>
      <c r="G9753" s="6" t="n">
        <v>0.0087912087912087</v>
      </c>
      <c r="H9753" s="6" t="str">
        <f aca="false">IF(AND(A9753&gt;=Stimuli!$B$2,A9753&lt;=Stimuli!$C$2),Stimuli!$A$2,IF(AND(A9753&gt;=Stimuli!$B$3,A9753&lt;=Stimuli!$C$3),Stimuli!$A$3,IF(AND(A9753&gt;=Stimuli!$B$4,A9753&lt;=Stimuli!$C$4),Stimuli!$A$4,"")))</f>
        <v>02 e.l.f. - Power Grip Styling (30.03s)</v>
      </c>
      <c r="I9753" s="6" t="n">
        <f aca="false">(B9753-B9752)/((A9753-A9752)/1000)</f>
        <v>-0.937728937728764</v>
      </c>
      <c r="J9753" s="6" t="n">
        <f aca="false">IF(OR(B9753&lt;Rules!$B$2,B9753&gt;Rules!$B$3,ABS(I9753)&gt;Rules!$B$4,OR(B9754&lt;Rules!$B$2,B9754&gt;Rules!$B$3,ABS(I9754)&gt;Rules!$B$4)),1,0)</f>
        <v>0</v>
      </c>
      <c r="K9753" s="6" t="str">
        <f aca="false">IF(F9753=1,COUNTIF($F$2:F9753,1),"")</f>
        <v/>
      </c>
    </row>
    <row r="9754" customFormat="false" ht="15" hidden="false" customHeight="false" outlineLevel="0" collapsed="false">
      <c r="A9754" s="6" t="n">
        <v>76558.1805</v>
      </c>
      <c r="B9754" s="6" t="n">
        <v>2.02271062271062</v>
      </c>
      <c r="C9754" s="6" t="n">
        <v>91</v>
      </c>
      <c r="D9754" s="6" t="n">
        <v>-1</v>
      </c>
      <c r="E9754" s="6" t="n">
        <v>2.01391941391941</v>
      </c>
      <c r="F9754" s="6" t="n">
        <v>0</v>
      </c>
      <c r="G9754" s="6" t="n">
        <v>0.0087912087912087</v>
      </c>
      <c r="H9754" s="6" t="str">
        <f aca="false">IF(AND(A9754&gt;=Stimuli!$B$2,A9754&lt;=Stimuli!$C$2),Stimuli!$A$2,IF(AND(A9754&gt;=Stimuli!$B$3,A9754&lt;=Stimuli!$C$3),Stimuli!$A$3,IF(AND(A9754&gt;=Stimuli!$B$4,A9754&lt;=Stimuli!$C$4),Stimuli!$A$4,"")))</f>
        <v>02 e.l.f. - Power Grip Styling (30.03s)</v>
      </c>
      <c r="I9754" s="6" t="n">
        <f aca="false">(B9754-B9753)/((A9754-A9753)/1000)</f>
        <v>0.937728937728764</v>
      </c>
      <c r="J9754" s="6" t="n">
        <f aca="false">IF(OR(B9754&lt;Rules!$B$2,B9754&gt;Rules!$B$3,ABS(I9754)&gt;Rules!$B$4,OR(B9755&lt;Rules!$B$2,B9755&gt;Rules!$B$3,ABS(I9755)&gt;Rules!$B$4)),1,0)</f>
        <v>0</v>
      </c>
      <c r="K9754" s="6" t="str">
        <f aca="false">IF(F9754=1,COUNTIF($F$2:F9754,1),"")</f>
        <v/>
      </c>
    </row>
    <row r="9755" customFormat="false" ht="15" hidden="false" customHeight="false" outlineLevel="0" collapsed="false">
      <c r="A9755" s="6" t="n">
        <v>76565.993</v>
      </c>
      <c r="B9755" s="6" t="n">
        <v>2.01538461538462</v>
      </c>
      <c r="C9755" s="6" t="n">
        <v>91</v>
      </c>
      <c r="D9755" s="6" t="n">
        <v>-1</v>
      </c>
      <c r="E9755" s="6" t="n">
        <v>2.01391941391941</v>
      </c>
      <c r="F9755" s="6" t="n">
        <v>0</v>
      </c>
      <c r="G9755" s="6" t="n">
        <v>0.0087912087912087</v>
      </c>
      <c r="H9755" s="6" t="str">
        <f aca="false">IF(AND(A9755&gt;=Stimuli!$B$2,A9755&lt;=Stimuli!$C$2),Stimuli!$A$2,IF(AND(A9755&gt;=Stimuli!$B$3,A9755&lt;=Stimuli!$C$3),Stimuli!$A$3,IF(AND(A9755&gt;=Stimuli!$B$4,A9755&lt;=Stimuli!$C$4),Stimuli!$A$4,"")))</f>
        <v>02 e.l.f. - Power Grip Styling (30.03s)</v>
      </c>
      <c r="I9755" s="6" t="n">
        <f aca="false">(B9755-B9754)/((A9755-A9754)/1000)</f>
        <v>-0.937728937728764</v>
      </c>
      <c r="J9755" s="6" t="n">
        <f aca="false">IF(OR(B9755&lt;Rules!$B$2,B9755&gt;Rules!$B$3,ABS(I9755)&gt;Rules!$B$4,OR(B9756&lt;Rules!$B$2,B9756&gt;Rules!$B$3,ABS(I9756)&gt;Rules!$B$4)),1,0)</f>
        <v>0</v>
      </c>
      <c r="K9755" s="6" t="str">
        <f aca="false">IF(F9755=1,COUNTIF($F$2:F9755,1),"")</f>
        <v/>
      </c>
    </row>
    <row r="9756" customFormat="false" ht="15" hidden="false" customHeight="false" outlineLevel="0" collapsed="false">
      <c r="A9756" s="6" t="n">
        <v>76573.8055</v>
      </c>
      <c r="B9756" s="6" t="n">
        <v>2.02124542124542</v>
      </c>
      <c r="C9756" s="6" t="n">
        <v>91</v>
      </c>
      <c r="D9756" s="6" t="n">
        <v>-1</v>
      </c>
      <c r="E9756" s="6" t="n">
        <v>2.01391941391941</v>
      </c>
      <c r="F9756" s="6" t="n">
        <v>0</v>
      </c>
      <c r="G9756" s="6" t="n">
        <v>0.0087912087912087</v>
      </c>
      <c r="H9756" s="6" t="str">
        <f aca="false">IF(AND(A9756&gt;=Stimuli!$B$2,A9756&lt;=Stimuli!$C$2),Stimuli!$A$2,IF(AND(A9756&gt;=Stimuli!$B$3,A9756&lt;=Stimuli!$C$3),Stimuli!$A$3,IF(AND(A9756&gt;=Stimuli!$B$4,A9756&lt;=Stimuli!$C$4),Stimuli!$A$4,"")))</f>
        <v>02 e.l.f. - Power Grip Styling (30.03s)</v>
      </c>
      <c r="I9756" s="6" t="n">
        <f aca="false">(B9756-B9755)/((A9756-A9755)/1000)</f>
        <v>0.750183150183034</v>
      </c>
      <c r="J9756" s="6" t="n">
        <f aca="false">IF(OR(B9756&lt;Rules!$B$2,B9756&gt;Rules!$B$3,ABS(I9756)&gt;Rules!$B$4,OR(B9757&lt;Rules!$B$2,B9757&gt;Rules!$B$3,ABS(I9757)&gt;Rules!$B$4)),1,0)</f>
        <v>0</v>
      </c>
      <c r="K9756" s="6" t="str">
        <f aca="false">IF(F9756=1,COUNTIF($F$2:F9756,1),"")</f>
        <v/>
      </c>
    </row>
    <row r="9757" customFormat="false" ht="15" hidden="false" customHeight="false" outlineLevel="0" collapsed="false">
      <c r="A9757" s="6" t="n">
        <v>76589.4305</v>
      </c>
      <c r="B9757" s="6" t="n">
        <v>2.01831501831502</v>
      </c>
      <c r="C9757" s="6" t="n">
        <v>91</v>
      </c>
      <c r="D9757" s="6" t="n">
        <v>-1</v>
      </c>
      <c r="E9757" s="6" t="n">
        <v>2.01391941391941</v>
      </c>
      <c r="F9757" s="6" t="n">
        <v>0</v>
      </c>
      <c r="G9757" s="6" t="n">
        <v>0.0087912087912087</v>
      </c>
      <c r="H9757" s="6" t="str">
        <f aca="false">IF(AND(A9757&gt;=Stimuli!$B$2,A9757&lt;=Stimuli!$C$2),Stimuli!$A$2,IF(AND(A9757&gt;=Stimuli!$B$3,A9757&lt;=Stimuli!$C$3),Stimuli!$A$3,IF(AND(A9757&gt;=Stimuli!$B$4,A9757&lt;=Stimuli!$C$4),Stimuli!$A$4,"")))</f>
        <v>02 e.l.f. - Power Grip Styling (30.03s)</v>
      </c>
      <c r="I9757" s="6" t="n">
        <f aca="false">(B9757-B9756)/((A9757-A9756)/1000)</f>
        <v>-0.187545787545815</v>
      </c>
      <c r="J9757" s="6" t="n">
        <f aca="false">IF(OR(B9757&lt;Rules!$B$2,B9757&gt;Rules!$B$3,ABS(I9757)&gt;Rules!$B$4,OR(B9758&lt;Rules!$B$2,B9758&gt;Rules!$B$3,ABS(I9758)&gt;Rules!$B$4)),1,0)</f>
        <v>0</v>
      </c>
      <c r="K9757" s="6" t="str">
        <f aca="false">IF(F9757=1,COUNTIF($F$2:F9757,1),"")</f>
        <v/>
      </c>
    </row>
    <row r="9758" customFormat="false" ht="15" hidden="false" customHeight="false" outlineLevel="0" collapsed="false">
      <c r="A9758" s="6" t="n">
        <v>76597.243</v>
      </c>
      <c r="B9758" s="6" t="n">
        <v>2.01831501831502</v>
      </c>
      <c r="C9758" s="6" t="n">
        <v>91</v>
      </c>
      <c r="D9758" s="6" t="n">
        <v>-1</v>
      </c>
      <c r="E9758" s="6" t="n">
        <v>2.01391941391941</v>
      </c>
      <c r="F9758" s="6" t="n">
        <v>0</v>
      </c>
      <c r="G9758" s="6" t="n">
        <v>0.0087912087912087</v>
      </c>
      <c r="H9758" s="6" t="str">
        <f aca="false">IF(AND(A9758&gt;=Stimuli!$B$2,A9758&lt;=Stimuli!$C$2),Stimuli!$A$2,IF(AND(A9758&gt;=Stimuli!$B$3,A9758&lt;=Stimuli!$C$3),Stimuli!$A$3,IF(AND(A9758&gt;=Stimuli!$B$4,A9758&lt;=Stimuli!$C$4),Stimuli!$A$4,"")))</f>
        <v>02 e.l.f. - Power Grip Styling (30.03s)</v>
      </c>
      <c r="I9758" s="6" t="n">
        <f aca="false">(B9758-B9757)/((A9758-A9757)/1000)</f>
        <v>0</v>
      </c>
      <c r="J9758" s="6" t="n">
        <f aca="false">IF(OR(B9758&lt;Rules!$B$2,B9758&gt;Rules!$B$3,ABS(I9758)&gt;Rules!$B$4,OR(B9759&lt;Rules!$B$2,B9759&gt;Rules!$B$3,ABS(I9759)&gt;Rules!$B$4)),1,0)</f>
        <v>0</v>
      </c>
      <c r="K9758" s="6" t="str">
        <f aca="false">IF(F9758=1,COUNTIF($F$2:F9758,1),"")</f>
        <v/>
      </c>
    </row>
    <row r="9759" customFormat="false" ht="15" hidden="false" customHeight="false" outlineLevel="0" collapsed="false">
      <c r="A9759" s="6" t="n">
        <v>76605.0555</v>
      </c>
      <c r="B9759" s="6" t="n">
        <v>2.01831501831502</v>
      </c>
      <c r="C9759" s="6" t="n">
        <v>91</v>
      </c>
      <c r="D9759" s="6" t="n">
        <v>-1</v>
      </c>
      <c r="E9759" s="6" t="n">
        <v>2.01391941391941</v>
      </c>
      <c r="F9759" s="6" t="n">
        <v>0</v>
      </c>
      <c r="G9759" s="6" t="n">
        <v>0.0087912087912087</v>
      </c>
      <c r="H9759" s="6" t="str">
        <f aca="false">IF(AND(A9759&gt;=Stimuli!$B$2,A9759&lt;=Stimuli!$C$2),Stimuli!$A$2,IF(AND(A9759&gt;=Stimuli!$B$3,A9759&lt;=Stimuli!$C$3),Stimuli!$A$3,IF(AND(A9759&gt;=Stimuli!$B$4,A9759&lt;=Stimuli!$C$4),Stimuli!$A$4,"")))</f>
        <v>02 e.l.f. - Power Grip Styling (30.03s)</v>
      </c>
      <c r="I9759" s="6" t="n">
        <f aca="false">(B9759-B9758)/((A9759-A9758)/1000)</f>
        <v>0</v>
      </c>
      <c r="J9759" s="6" t="n">
        <f aca="false">IF(OR(B9759&lt;Rules!$B$2,B9759&gt;Rules!$B$3,ABS(I9759)&gt;Rules!$B$4,OR(B9760&lt;Rules!$B$2,B9760&gt;Rules!$B$3,ABS(I9760)&gt;Rules!$B$4)),1,0)</f>
        <v>0</v>
      </c>
      <c r="K9759" s="6" t="str">
        <f aca="false">IF(F9759=1,COUNTIF($F$2:F9759,1),"")</f>
        <v/>
      </c>
    </row>
    <row r="9760" customFormat="false" ht="15" hidden="false" customHeight="false" outlineLevel="0" collapsed="false">
      <c r="A9760" s="6" t="n">
        <v>76612.868</v>
      </c>
      <c r="B9760" s="6" t="n">
        <v>2.01978021978022</v>
      </c>
      <c r="C9760" s="6" t="n">
        <v>91</v>
      </c>
      <c r="D9760" s="6" t="n">
        <v>-1</v>
      </c>
      <c r="E9760" s="6" t="n">
        <v>2.01245421245421</v>
      </c>
      <c r="F9760" s="6" t="n">
        <v>0</v>
      </c>
      <c r="G9760" s="6" t="n">
        <v>0.0087912087912087</v>
      </c>
      <c r="H9760" s="6" t="str">
        <f aca="false">IF(AND(A9760&gt;=Stimuli!$B$2,A9760&lt;=Stimuli!$C$2),Stimuli!$A$2,IF(AND(A9760&gt;=Stimuli!$B$3,A9760&lt;=Stimuli!$C$3),Stimuli!$A$3,IF(AND(A9760&gt;=Stimuli!$B$4,A9760&lt;=Stimuli!$C$4),Stimuli!$A$4,"")))</f>
        <v>02 e.l.f. - Power Grip Styling (30.03s)</v>
      </c>
      <c r="I9760" s="6" t="n">
        <f aca="false">(B9760-B9759)/((A9760-A9759)/1000)</f>
        <v>0.187545787545901</v>
      </c>
      <c r="J9760" s="6" t="n">
        <f aca="false">IF(OR(B9760&lt;Rules!$B$2,B9760&gt;Rules!$B$3,ABS(I9760)&gt;Rules!$B$4,OR(B9761&lt;Rules!$B$2,B9761&gt;Rules!$B$3,ABS(I9761)&gt;Rules!$B$4)),1,0)</f>
        <v>0</v>
      </c>
      <c r="K9760" s="6" t="str">
        <f aca="false">IF(F9760=1,COUNTIF($F$2:F9760,1),"")</f>
        <v/>
      </c>
    </row>
    <row r="9761" customFormat="false" ht="15" hidden="false" customHeight="false" outlineLevel="0" collapsed="false">
      <c r="A9761" s="6" t="n">
        <v>76620.6805</v>
      </c>
      <c r="B9761" s="6" t="n">
        <v>2.01538461538462</v>
      </c>
      <c r="C9761" s="6" t="n">
        <v>91</v>
      </c>
      <c r="D9761" s="6" t="n">
        <v>-1</v>
      </c>
      <c r="E9761" s="6" t="n">
        <v>2.01245421245421</v>
      </c>
      <c r="F9761" s="6" t="n">
        <v>0</v>
      </c>
      <c r="G9761" s="6" t="n">
        <v>0.0087912087912087</v>
      </c>
      <c r="H9761" s="6" t="str">
        <f aca="false">IF(AND(A9761&gt;=Stimuli!$B$2,A9761&lt;=Stimuli!$C$2),Stimuli!$A$2,IF(AND(A9761&gt;=Stimuli!$B$3,A9761&lt;=Stimuli!$C$3),Stimuli!$A$3,IF(AND(A9761&gt;=Stimuli!$B$4,A9761&lt;=Stimuli!$C$4),Stimuli!$A$4,"")))</f>
        <v>02 e.l.f. - Power Grip Styling (30.03s)</v>
      </c>
      <c r="I9761" s="6" t="n">
        <f aca="false">(B9761-B9760)/((A9761-A9760)/1000)</f>
        <v>-0.562637362637304</v>
      </c>
      <c r="J9761" s="6" t="n">
        <f aca="false">IF(OR(B9761&lt;Rules!$B$2,B9761&gt;Rules!$B$3,ABS(I9761)&gt;Rules!$B$4,OR(B9762&lt;Rules!$B$2,B9762&gt;Rules!$B$3,ABS(I9762)&gt;Rules!$B$4)),1,0)</f>
        <v>0</v>
      </c>
      <c r="K9761" s="6" t="str">
        <f aca="false">IF(F9761=1,COUNTIF($F$2:F9761,1),"")</f>
        <v/>
      </c>
    </row>
    <row r="9762" customFormat="false" ht="15" hidden="false" customHeight="false" outlineLevel="0" collapsed="false">
      <c r="A9762" s="6" t="n">
        <v>76644.118</v>
      </c>
      <c r="B9762" s="6" t="n">
        <v>2.02271062271062</v>
      </c>
      <c r="C9762" s="6" t="n">
        <v>91</v>
      </c>
      <c r="D9762" s="6" t="n">
        <v>-1</v>
      </c>
      <c r="E9762" s="6" t="n">
        <v>2.01245421245421</v>
      </c>
      <c r="F9762" s="6" t="n">
        <v>0</v>
      </c>
      <c r="G9762" s="6" t="n">
        <v>0.0087912087912087</v>
      </c>
      <c r="H9762" s="6" t="str">
        <f aca="false">IF(AND(A9762&gt;=Stimuli!$B$2,A9762&lt;=Stimuli!$C$2),Stimuli!$A$2,IF(AND(A9762&gt;=Stimuli!$B$3,A9762&lt;=Stimuli!$C$3),Stimuli!$A$3,IF(AND(A9762&gt;=Stimuli!$B$4,A9762&lt;=Stimuli!$C$4),Stimuli!$A$4,"")))</f>
        <v>02 e.l.f. - Power Grip Styling (30.03s)</v>
      </c>
      <c r="I9762" s="6" t="n">
        <f aca="false">(B9762-B9761)/((A9762-A9761)/1000)</f>
        <v>0.312576312576255</v>
      </c>
      <c r="J9762" s="6" t="n">
        <f aca="false">IF(OR(B9762&lt;Rules!$B$2,B9762&gt;Rules!$B$3,ABS(I9762)&gt;Rules!$B$4,OR(B9763&lt;Rules!$B$2,B9763&gt;Rules!$B$3,ABS(I9763)&gt;Rules!$B$4)),1,0)</f>
        <v>0</v>
      </c>
      <c r="K9762" s="6" t="str">
        <f aca="false">IF(F9762=1,COUNTIF($F$2:F9762,1),"")</f>
        <v/>
      </c>
    </row>
    <row r="9763" customFormat="false" ht="15" hidden="false" customHeight="false" outlineLevel="0" collapsed="false">
      <c r="A9763" s="6" t="n">
        <v>76651.9305</v>
      </c>
      <c r="B9763" s="6" t="n">
        <v>2.01538461538462</v>
      </c>
      <c r="C9763" s="6" t="n">
        <v>91</v>
      </c>
      <c r="D9763" s="6" t="n">
        <v>-1</v>
      </c>
      <c r="E9763" s="6" t="n">
        <v>2.01245421245421</v>
      </c>
      <c r="F9763" s="6" t="n">
        <v>0</v>
      </c>
      <c r="G9763" s="6" t="n">
        <v>0.0087912087912087</v>
      </c>
      <c r="H9763" s="6" t="str">
        <f aca="false">IF(AND(A9763&gt;=Stimuli!$B$2,A9763&lt;=Stimuli!$C$2),Stimuli!$A$2,IF(AND(A9763&gt;=Stimuli!$B$3,A9763&lt;=Stimuli!$C$3),Stimuli!$A$3,IF(AND(A9763&gt;=Stimuli!$B$4,A9763&lt;=Stimuli!$C$4),Stimuli!$A$4,"")))</f>
        <v>02 e.l.f. - Power Grip Styling (30.03s)</v>
      </c>
      <c r="I9763" s="6" t="n">
        <f aca="false">(B9763-B9762)/((A9763-A9762)/1000)</f>
        <v>-0.937728937728764</v>
      </c>
      <c r="J9763" s="6" t="n">
        <f aca="false">IF(OR(B9763&lt;Rules!$B$2,B9763&gt;Rules!$B$3,ABS(I9763)&gt;Rules!$B$4,OR(B9764&lt;Rules!$B$2,B9764&gt;Rules!$B$3,ABS(I9764)&gt;Rules!$B$4)),1,0)</f>
        <v>0</v>
      </c>
      <c r="K9763" s="6" t="str">
        <f aca="false">IF(F9763=1,COUNTIF($F$2:F9763,1),"")</f>
        <v/>
      </c>
    </row>
    <row r="9764" customFormat="false" ht="15" hidden="false" customHeight="false" outlineLevel="0" collapsed="false">
      <c r="A9764" s="6" t="n">
        <v>76659.743</v>
      </c>
      <c r="B9764" s="6" t="n">
        <v>2.02271062271062</v>
      </c>
      <c r="C9764" s="6" t="n">
        <v>91</v>
      </c>
      <c r="D9764" s="6" t="n">
        <v>-1</v>
      </c>
      <c r="E9764" s="6" t="n">
        <v>2.01245421245421</v>
      </c>
      <c r="F9764" s="6" t="n">
        <v>0</v>
      </c>
      <c r="G9764" s="6" t="n">
        <v>0.0087912087912087</v>
      </c>
      <c r="H9764" s="6" t="str">
        <f aca="false">IF(AND(A9764&gt;=Stimuli!$B$2,A9764&lt;=Stimuli!$C$2),Stimuli!$A$2,IF(AND(A9764&gt;=Stimuli!$B$3,A9764&lt;=Stimuli!$C$3),Stimuli!$A$3,IF(AND(A9764&gt;=Stimuli!$B$4,A9764&lt;=Stimuli!$C$4),Stimuli!$A$4,"")))</f>
        <v>02 e.l.f. - Power Grip Styling (30.03s)</v>
      </c>
      <c r="I9764" s="6" t="n">
        <f aca="false">(B9764-B9763)/((A9764-A9763)/1000)</f>
        <v>0.937728937728764</v>
      </c>
      <c r="J9764" s="6" t="n">
        <f aca="false">IF(OR(B9764&lt;Rules!$B$2,B9764&gt;Rules!$B$3,ABS(I9764)&gt;Rules!$B$4,OR(B9765&lt;Rules!$B$2,B9765&gt;Rules!$B$3,ABS(I9765)&gt;Rules!$B$4)),1,0)</f>
        <v>0</v>
      </c>
      <c r="K9764" s="6" t="str">
        <f aca="false">IF(F9764=1,COUNTIF($F$2:F9764,1),"")</f>
        <v/>
      </c>
    </row>
    <row r="9765" customFormat="false" ht="15" hidden="false" customHeight="false" outlineLevel="0" collapsed="false">
      <c r="A9765" s="6" t="n">
        <v>76675.368</v>
      </c>
      <c r="B9765" s="6" t="n">
        <v>2.02124542124542</v>
      </c>
      <c r="C9765" s="6" t="n">
        <v>91</v>
      </c>
      <c r="D9765" s="6" t="n">
        <v>-1</v>
      </c>
      <c r="E9765" s="6" t="n">
        <v>2.01245421245421</v>
      </c>
      <c r="F9765" s="6" t="n">
        <v>0</v>
      </c>
      <c r="G9765" s="6" t="n">
        <v>0.0087912087912087</v>
      </c>
      <c r="H9765" s="6" t="str">
        <f aca="false">IF(AND(A9765&gt;=Stimuli!$B$2,A9765&lt;=Stimuli!$C$2),Stimuli!$A$2,IF(AND(A9765&gt;=Stimuli!$B$3,A9765&lt;=Stimuli!$C$3),Stimuli!$A$3,IF(AND(A9765&gt;=Stimuli!$B$4,A9765&lt;=Stimuli!$C$4),Stimuli!$A$4,"")))</f>
        <v>02 e.l.f. - Power Grip Styling (30.03s)</v>
      </c>
      <c r="I9765" s="6" t="n">
        <f aca="false">(B9765-B9764)/((A9765-A9764)/1000)</f>
        <v>-0.093772893772865</v>
      </c>
      <c r="J9765" s="6" t="n">
        <f aca="false">IF(OR(B9765&lt;Rules!$B$2,B9765&gt;Rules!$B$3,ABS(I9765)&gt;Rules!$B$4,OR(B9766&lt;Rules!$B$2,B9766&gt;Rules!$B$3,ABS(I9766)&gt;Rules!$B$4)),1,0)</f>
        <v>0</v>
      </c>
      <c r="K9765" s="6" t="str">
        <f aca="false">IF(F9765=1,COUNTIF($F$2:F9765,1),"")</f>
        <v/>
      </c>
    </row>
    <row r="9766" customFormat="false" ht="15" hidden="false" customHeight="false" outlineLevel="0" collapsed="false">
      <c r="A9766" s="6" t="n">
        <v>76683.1805</v>
      </c>
      <c r="B9766" s="6" t="n">
        <v>2.01391941391941</v>
      </c>
      <c r="C9766" s="6" t="n">
        <v>91</v>
      </c>
      <c r="D9766" s="6" t="n">
        <v>-1</v>
      </c>
      <c r="E9766" s="6" t="n">
        <v>2.01245421245421</v>
      </c>
      <c r="F9766" s="6" t="n">
        <v>0</v>
      </c>
      <c r="G9766" s="6" t="n">
        <v>0.0087912087912087</v>
      </c>
      <c r="H9766" s="6" t="str">
        <f aca="false">IF(AND(A9766&gt;=Stimuli!$B$2,A9766&lt;=Stimuli!$C$2),Stimuli!$A$2,IF(AND(A9766&gt;=Stimuli!$B$3,A9766&lt;=Stimuli!$C$3),Stimuli!$A$3,IF(AND(A9766&gt;=Stimuli!$B$4,A9766&lt;=Stimuli!$C$4),Stimuli!$A$4,"")))</f>
        <v>02 e.l.f. - Power Grip Styling (30.03s)</v>
      </c>
      <c r="I9766" s="6" t="n">
        <f aca="false">(B9766-B9765)/((A9766-A9765)/1000)</f>
        <v>-0.937728937729048</v>
      </c>
      <c r="J9766" s="6" t="n">
        <f aca="false">IF(OR(B9766&lt;Rules!$B$2,B9766&gt;Rules!$B$3,ABS(I9766)&gt;Rules!$B$4,OR(B9767&lt;Rules!$B$2,B9767&gt;Rules!$B$3,ABS(I9767)&gt;Rules!$B$4)),1,0)</f>
        <v>0</v>
      </c>
      <c r="K9766" s="6" t="str">
        <f aca="false">IF(F9766=1,COUNTIF($F$2:F9766,1),"")</f>
        <v/>
      </c>
    </row>
    <row r="9767" customFormat="false" ht="15" hidden="false" customHeight="false" outlineLevel="0" collapsed="false">
      <c r="A9767" s="6" t="n">
        <v>76690.993</v>
      </c>
      <c r="B9767" s="6" t="n">
        <v>2.02124542124542</v>
      </c>
      <c r="C9767" s="6" t="n">
        <v>91</v>
      </c>
      <c r="D9767" s="6" t="n">
        <v>-1</v>
      </c>
      <c r="E9767" s="6" t="n">
        <v>2.01245421245421</v>
      </c>
      <c r="F9767" s="6" t="n">
        <v>0</v>
      </c>
      <c r="G9767" s="6" t="n">
        <v>0.0087912087912087</v>
      </c>
      <c r="H9767" s="6" t="str">
        <f aca="false">IF(AND(A9767&gt;=Stimuli!$B$2,A9767&lt;=Stimuli!$C$2),Stimuli!$A$2,IF(AND(A9767&gt;=Stimuli!$B$3,A9767&lt;=Stimuli!$C$3),Stimuli!$A$3,IF(AND(A9767&gt;=Stimuli!$B$4,A9767&lt;=Stimuli!$C$4),Stimuli!$A$4,"")))</f>
        <v>02 e.l.f. - Power Grip Styling (30.03s)</v>
      </c>
      <c r="I9767" s="6" t="n">
        <f aca="false">(B9767-B9766)/((A9767-A9766)/1000)</f>
        <v>0.937728937729048</v>
      </c>
      <c r="J9767" s="6" t="n">
        <f aca="false">IF(OR(B9767&lt;Rules!$B$2,B9767&gt;Rules!$B$3,ABS(I9767)&gt;Rules!$B$4,OR(B9768&lt;Rules!$B$2,B9768&gt;Rules!$B$3,ABS(I9768)&gt;Rules!$B$4)),1,0)</f>
        <v>0</v>
      </c>
      <c r="K9767" s="6" t="str">
        <f aca="false">IF(F9767=1,COUNTIF($F$2:F9767,1),"")</f>
        <v/>
      </c>
    </row>
    <row r="9768" customFormat="false" ht="15" hidden="false" customHeight="false" outlineLevel="0" collapsed="false">
      <c r="A9768" s="6" t="n">
        <v>76698.8055</v>
      </c>
      <c r="B9768" s="6" t="n">
        <v>2.01538461538462</v>
      </c>
      <c r="C9768" s="6" t="n">
        <v>91</v>
      </c>
      <c r="D9768" s="6" t="n">
        <v>-1</v>
      </c>
      <c r="E9768" s="6" t="n">
        <v>2.01245421245421</v>
      </c>
      <c r="F9768" s="6" t="n">
        <v>0</v>
      </c>
      <c r="G9768" s="6" t="n">
        <v>0.0087912087912087</v>
      </c>
      <c r="H9768" s="6" t="str">
        <f aca="false">IF(AND(A9768&gt;=Stimuli!$B$2,A9768&lt;=Stimuli!$C$2),Stimuli!$A$2,IF(AND(A9768&gt;=Stimuli!$B$3,A9768&lt;=Stimuli!$C$3),Stimuli!$A$3,IF(AND(A9768&gt;=Stimuli!$B$4,A9768&lt;=Stimuli!$C$4),Stimuli!$A$4,"")))</f>
        <v>02 e.l.f. - Power Grip Styling (30.03s)</v>
      </c>
      <c r="I9768" s="6" t="n">
        <f aca="false">(B9768-B9767)/((A9768-A9767)/1000)</f>
        <v>-0.750183150183034</v>
      </c>
      <c r="J9768" s="6" t="n">
        <f aca="false">IF(OR(B9768&lt;Rules!$B$2,B9768&gt;Rules!$B$3,ABS(I9768)&gt;Rules!$B$4,OR(B9769&lt;Rules!$B$2,B9769&gt;Rules!$B$3,ABS(I9769)&gt;Rules!$B$4)),1,0)</f>
        <v>0</v>
      </c>
      <c r="K9768" s="6" t="str">
        <f aca="false">IF(F9768=1,COUNTIF($F$2:F9768,1),"")</f>
        <v/>
      </c>
    </row>
    <row r="9769" customFormat="false" ht="15" hidden="false" customHeight="false" outlineLevel="0" collapsed="false">
      <c r="A9769" s="6" t="n">
        <v>76706.618</v>
      </c>
      <c r="B9769" s="6" t="n">
        <v>2.01831501831502</v>
      </c>
      <c r="C9769" s="6" t="n">
        <v>91</v>
      </c>
      <c r="D9769" s="6" t="n">
        <v>-1</v>
      </c>
      <c r="E9769" s="6" t="n">
        <v>2.01245421245421</v>
      </c>
      <c r="F9769" s="6" t="n">
        <v>0</v>
      </c>
      <c r="G9769" s="6" t="n">
        <v>0.0087912087912087</v>
      </c>
      <c r="H9769" s="6" t="str">
        <f aca="false">IF(AND(A9769&gt;=Stimuli!$B$2,A9769&lt;=Stimuli!$C$2),Stimuli!$A$2,IF(AND(A9769&gt;=Stimuli!$B$3,A9769&lt;=Stimuli!$C$3),Stimuli!$A$3,IF(AND(A9769&gt;=Stimuli!$B$4,A9769&lt;=Stimuli!$C$4),Stimuli!$A$4,"")))</f>
        <v>02 e.l.f. - Power Grip Styling (30.03s)</v>
      </c>
      <c r="I9769" s="6" t="n">
        <f aca="false">(B9769-B9768)/((A9769-A9768)/1000)</f>
        <v>0.375091575091403</v>
      </c>
      <c r="J9769" s="6" t="n">
        <f aca="false">IF(OR(B9769&lt;Rules!$B$2,B9769&gt;Rules!$B$3,ABS(I9769)&gt;Rules!$B$4,OR(B9770&lt;Rules!$B$2,B9770&gt;Rules!$B$3,ABS(I9770)&gt;Rules!$B$4)),1,0)</f>
        <v>0</v>
      </c>
      <c r="K9769" s="6" t="str">
        <f aca="false">IF(F9769=1,COUNTIF($F$2:F9769,1),"")</f>
        <v/>
      </c>
    </row>
    <row r="9770" customFormat="false" ht="15" hidden="false" customHeight="false" outlineLevel="0" collapsed="false">
      <c r="A9770" s="6" t="n">
        <v>76714.4305</v>
      </c>
      <c r="B9770" s="6" t="n">
        <v>2.01684981684982</v>
      </c>
      <c r="C9770" s="6" t="n">
        <v>91</v>
      </c>
      <c r="D9770" s="6" t="n">
        <v>-1</v>
      </c>
      <c r="E9770" s="6" t="n">
        <v>2.01245421245421</v>
      </c>
      <c r="F9770" s="6" t="n">
        <v>0</v>
      </c>
      <c r="G9770" s="6" t="n">
        <v>0.0087912087912087</v>
      </c>
      <c r="H9770" s="6" t="str">
        <f aca="false">IF(AND(A9770&gt;=Stimuli!$B$2,A9770&lt;=Stimuli!$C$2),Stimuli!$A$2,IF(AND(A9770&gt;=Stimuli!$B$3,A9770&lt;=Stimuli!$C$3),Stimuli!$A$3,IF(AND(A9770&gt;=Stimuli!$B$4,A9770&lt;=Stimuli!$C$4),Stimuli!$A$4,"")))</f>
        <v>02 e.l.f. - Power Grip Styling (30.03s)</v>
      </c>
      <c r="I9770" s="6" t="n">
        <f aca="false">(B9770-B9769)/((A9770-A9769)/1000)</f>
        <v>-0.18754578754573</v>
      </c>
      <c r="J9770" s="6" t="n">
        <f aca="false">IF(OR(B9770&lt;Rules!$B$2,B9770&gt;Rules!$B$3,ABS(I9770)&gt;Rules!$B$4,OR(B9771&lt;Rules!$B$2,B9771&gt;Rules!$B$3,ABS(I9771)&gt;Rules!$B$4)),1,0)</f>
        <v>0</v>
      </c>
      <c r="K9770" s="6" t="str">
        <f aca="false">IF(F9770=1,COUNTIF($F$2:F9770,1),"")</f>
        <v/>
      </c>
    </row>
    <row r="9771" customFormat="false" ht="15" hidden="false" customHeight="false" outlineLevel="0" collapsed="false">
      <c r="A9771" s="6" t="n">
        <v>76722.243</v>
      </c>
      <c r="B9771" s="6" t="n">
        <v>2.01831501831502</v>
      </c>
      <c r="C9771" s="6" t="n">
        <v>91</v>
      </c>
      <c r="D9771" s="6" t="n">
        <v>-1</v>
      </c>
      <c r="E9771" s="6" t="n">
        <v>2.01245421245421</v>
      </c>
      <c r="F9771" s="6" t="n">
        <v>0</v>
      </c>
      <c r="G9771" s="6" t="n">
        <v>0.0087912087912087</v>
      </c>
      <c r="H9771" s="6" t="str">
        <f aca="false">IF(AND(A9771&gt;=Stimuli!$B$2,A9771&lt;=Stimuli!$C$2),Stimuli!$A$2,IF(AND(A9771&gt;=Stimuli!$B$3,A9771&lt;=Stimuli!$C$3),Stimuli!$A$3,IF(AND(A9771&gt;=Stimuli!$B$4,A9771&lt;=Stimuli!$C$4),Stimuli!$A$4,"")))</f>
        <v>02 e.l.f. - Power Grip Styling (30.03s)</v>
      </c>
      <c r="I9771" s="6" t="n">
        <f aca="false">(B9771-B9770)/((A9771-A9770)/1000)</f>
        <v>0.18754578754573</v>
      </c>
      <c r="J9771" s="6" t="n">
        <f aca="false">IF(OR(B9771&lt;Rules!$B$2,B9771&gt;Rules!$B$3,ABS(I9771)&gt;Rules!$B$4,OR(B9772&lt;Rules!$B$2,B9772&gt;Rules!$B$3,ABS(I9772)&gt;Rules!$B$4)),1,0)</f>
        <v>0</v>
      </c>
      <c r="K9771" s="6" t="str">
        <f aca="false">IF(F9771=1,COUNTIF($F$2:F9771,1),"")</f>
        <v/>
      </c>
    </row>
    <row r="9772" customFormat="false" ht="15" hidden="false" customHeight="false" outlineLevel="0" collapsed="false">
      <c r="A9772" s="6" t="n">
        <v>76730.0555</v>
      </c>
      <c r="B9772" s="6" t="n">
        <v>2.01831501831502</v>
      </c>
      <c r="C9772" s="6" t="n">
        <v>91</v>
      </c>
      <c r="D9772" s="6" t="n">
        <v>-1</v>
      </c>
      <c r="E9772" s="6" t="n">
        <v>2.01245421245421</v>
      </c>
      <c r="F9772" s="6" t="n">
        <v>0</v>
      </c>
      <c r="G9772" s="6" t="n">
        <v>0.0087912087912087</v>
      </c>
      <c r="H9772" s="6" t="str">
        <f aca="false">IF(AND(A9772&gt;=Stimuli!$B$2,A9772&lt;=Stimuli!$C$2),Stimuli!$A$2,IF(AND(A9772&gt;=Stimuli!$B$3,A9772&lt;=Stimuli!$C$3),Stimuli!$A$3,IF(AND(A9772&gt;=Stimuli!$B$4,A9772&lt;=Stimuli!$C$4),Stimuli!$A$4,"")))</f>
        <v>02 e.l.f. - Power Grip Styling (30.03s)</v>
      </c>
      <c r="I9772" s="6" t="n">
        <f aca="false">(B9772-B9771)/((A9772-A9771)/1000)</f>
        <v>0</v>
      </c>
      <c r="J9772" s="6" t="n">
        <f aca="false">IF(OR(B9772&lt;Rules!$B$2,B9772&gt;Rules!$B$3,ABS(I9772)&gt;Rules!$B$4,OR(B9773&lt;Rules!$B$2,B9773&gt;Rules!$B$3,ABS(I9773)&gt;Rules!$B$4)),1,0)</f>
        <v>0</v>
      </c>
      <c r="K9772" s="6" t="str">
        <f aca="false">IF(F9772=1,COUNTIF($F$2:F9772,1),"")</f>
        <v/>
      </c>
    </row>
    <row r="9773" customFormat="false" ht="15" hidden="false" customHeight="false" outlineLevel="0" collapsed="false">
      <c r="A9773" s="6" t="n">
        <v>76737.868</v>
      </c>
      <c r="B9773" s="6" t="n">
        <v>2.01684981684982</v>
      </c>
      <c r="C9773" s="6" t="n">
        <v>91</v>
      </c>
      <c r="D9773" s="6" t="n">
        <v>-1</v>
      </c>
      <c r="E9773" s="6" t="n">
        <v>2.01245421245421</v>
      </c>
      <c r="F9773" s="6" t="n">
        <v>0</v>
      </c>
      <c r="G9773" s="6" t="n">
        <v>0.0087912087912087</v>
      </c>
      <c r="H9773" s="6" t="str">
        <f aca="false">IF(AND(A9773&gt;=Stimuli!$B$2,A9773&lt;=Stimuli!$C$2),Stimuli!$A$2,IF(AND(A9773&gt;=Stimuli!$B$3,A9773&lt;=Stimuli!$C$3),Stimuli!$A$3,IF(AND(A9773&gt;=Stimuli!$B$4,A9773&lt;=Stimuli!$C$4),Stimuli!$A$4,"")))</f>
        <v>02 e.l.f. - Power Grip Styling (30.03s)</v>
      </c>
      <c r="I9773" s="6" t="n">
        <f aca="false">(B9773-B9772)/((A9773-A9772)/1000)</f>
        <v>-0.18754578754573</v>
      </c>
      <c r="J9773" s="6" t="n">
        <f aca="false">IF(OR(B9773&lt;Rules!$B$2,B9773&gt;Rules!$B$3,ABS(I9773)&gt;Rules!$B$4,OR(B9774&lt;Rules!$B$2,B9774&gt;Rules!$B$3,ABS(I9774)&gt;Rules!$B$4)),1,0)</f>
        <v>0</v>
      </c>
      <c r="K9773" s="6" t="str">
        <f aca="false">IF(F9773=1,COUNTIF($F$2:F9773,1),"")</f>
        <v/>
      </c>
    </row>
    <row r="9774" customFormat="false" ht="15" hidden="false" customHeight="false" outlineLevel="0" collapsed="false">
      <c r="A9774" s="6" t="n">
        <v>76745.6805</v>
      </c>
      <c r="B9774" s="6" t="n">
        <v>2.01978021978022</v>
      </c>
      <c r="C9774" s="6" t="n">
        <v>91</v>
      </c>
      <c r="D9774" s="6" t="n">
        <v>-1</v>
      </c>
      <c r="E9774" s="6" t="n">
        <v>2.01245421245421</v>
      </c>
      <c r="F9774" s="6" t="n">
        <v>0</v>
      </c>
      <c r="G9774" s="6" t="n">
        <v>0.0087912087912087</v>
      </c>
      <c r="H9774" s="6" t="str">
        <f aca="false">IF(AND(A9774&gt;=Stimuli!$B$2,A9774&lt;=Stimuli!$C$2),Stimuli!$A$2,IF(AND(A9774&gt;=Stimuli!$B$3,A9774&lt;=Stimuli!$C$3),Stimuli!$A$3,IF(AND(A9774&gt;=Stimuli!$B$4,A9774&lt;=Stimuli!$C$4),Stimuli!$A$4,"")))</f>
        <v>02 e.l.f. - Power Grip Styling (30.03s)</v>
      </c>
      <c r="I9774" s="6" t="n">
        <f aca="false">(B9774-B9773)/((A9774-A9773)/1000)</f>
        <v>0.375091575091631</v>
      </c>
      <c r="J9774" s="6" t="n">
        <f aca="false">IF(OR(B9774&lt;Rules!$B$2,B9774&gt;Rules!$B$3,ABS(I9774)&gt;Rules!$B$4,OR(B9775&lt;Rules!$B$2,B9775&gt;Rules!$B$3,ABS(I9775)&gt;Rules!$B$4)),1,0)</f>
        <v>0</v>
      </c>
      <c r="K9774" s="6" t="str">
        <f aca="false">IF(F9774=1,COUNTIF($F$2:F9774,1),"")</f>
        <v/>
      </c>
    </row>
    <row r="9775" customFormat="false" ht="15" hidden="false" customHeight="false" outlineLevel="0" collapsed="false">
      <c r="A9775" s="6" t="n">
        <v>76753.493</v>
      </c>
      <c r="B9775" s="6" t="n">
        <v>2.01391941391941</v>
      </c>
      <c r="C9775" s="6" t="n">
        <v>91</v>
      </c>
      <c r="D9775" s="6" t="n">
        <v>-1</v>
      </c>
      <c r="E9775" s="6" t="n">
        <v>2.01245421245421</v>
      </c>
      <c r="F9775" s="6" t="n">
        <v>0</v>
      </c>
      <c r="G9775" s="6" t="n">
        <v>0.0087912087912087</v>
      </c>
      <c r="H9775" s="6" t="str">
        <f aca="false">IF(AND(A9775&gt;=Stimuli!$B$2,A9775&lt;=Stimuli!$C$2),Stimuli!$A$2,IF(AND(A9775&gt;=Stimuli!$B$3,A9775&lt;=Stimuli!$C$3),Stimuli!$A$3,IF(AND(A9775&gt;=Stimuli!$B$4,A9775&lt;=Stimuli!$C$4),Stimuli!$A$4,"")))</f>
        <v>02 e.l.f. - Power Grip Styling (30.03s)</v>
      </c>
      <c r="I9775" s="6" t="n">
        <f aca="false">(B9775-B9774)/((A9775-A9774)/1000)</f>
        <v>-0.750183150183318</v>
      </c>
      <c r="J9775" s="6" t="n">
        <f aca="false">IF(OR(B9775&lt;Rules!$B$2,B9775&gt;Rules!$B$3,ABS(I9775)&gt;Rules!$B$4,OR(B9776&lt;Rules!$B$2,B9776&gt;Rules!$B$3,ABS(I9776)&gt;Rules!$B$4)),1,0)</f>
        <v>0</v>
      </c>
      <c r="K9775" s="6" t="str">
        <f aca="false">IF(F9775=1,COUNTIF($F$2:F9775,1),"")</f>
        <v/>
      </c>
    </row>
    <row r="9776" customFormat="false" ht="15" hidden="false" customHeight="false" outlineLevel="0" collapsed="false">
      <c r="A9776" s="6" t="n">
        <v>76761.3055</v>
      </c>
      <c r="B9776" s="6" t="n">
        <v>2.01978021978022</v>
      </c>
      <c r="C9776" s="6" t="n">
        <v>91</v>
      </c>
      <c r="D9776" s="6" t="n">
        <v>-1</v>
      </c>
      <c r="E9776" s="6" t="n">
        <v>2.01245421245421</v>
      </c>
      <c r="F9776" s="6" t="n">
        <v>0</v>
      </c>
      <c r="G9776" s="6" t="n">
        <v>0.0087912087912087</v>
      </c>
      <c r="H9776" s="6" t="str">
        <f aca="false">IF(AND(A9776&gt;=Stimuli!$B$2,A9776&lt;=Stimuli!$C$2),Stimuli!$A$2,IF(AND(A9776&gt;=Stimuli!$B$3,A9776&lt;=Stimuli!$C$3),Stimuli!$A$3,IF(AND(A9776&gt;=Stimuli!$B$4,A9776&lt;=Stimuli!$C$4),Stimuli!$A$4,"")))</f>
        <v>02 e.l.f. - Power Grip Styling (30.03s)</v>
      </c>
      <c r="I9776" s="6" t="n">
        <f aca="false">(B9776-B9775)/((A9776-A9775)/1000)</f>
        <v>0.750183150183318</v>
      </c>
      <c r="J9776" s="6" t="n">
        <f aca="false">IF(OR(B9776&lt;Rules!$B$2,B9776&gt;Rules!$B$3,ABS(I9776)&gt;Rules!$B$4,OR(B9777&lt;Rules!$B$2,B9777&gt;Rules!$B$3,ABS(I9777)&gt;Rules!$B$4)),1,0)</f>
        <v>0</v>
      </c>
      <c r="K9776" s="6" t="str">
        <f aca="false">IF(F9776=1,COUNTIF($F$2:F9776,1),"")</f>
        <v/>
      </c>
    </row>
    <row r="9777" customFormat="false" ht="15" hidden="false" customHeight="false" outlineLevel="0" collapsed="false">
      <c r="A9777" s="6" t="n">
        <v>76769.118</v>
      </c>
      <c r="B9777" s="6" t="n">
        <v>2.01391941391941</v>
      </c>
      <c r="C9777" s="6" t="n">
        <v>91</v>
      </c>
      <c r="D9777" s="6" t="n">
        <v>-1</v>
      </c>
      <c r="E9777" s="6" t="n">
        <v>2.01245421245421</v>
      </c>
      <c r="F9777" s="6" t="n">
        <v>0</v>
      </c>
      <c r="G9777" s="6" t="n">
        <v>0.0087912087912087</v>
      </c>
      <c r="H9777" s="6" t="str">
        <f aca="false">IF(AND(A9777&gt;=Stimuli!$B$2,A9777&lt;=Stimuli!$C$2),Stimuli!$A$2,IF(AND(A9777&gt;=Stimuli!$B$3,A9777&lt;=Stimuli!$C$3),Stimuli!$A$3,IF(AND(A9777&gt;=Stimuli!$B$4,A9777&lt;=Stimuli!$C$4),Stimuli!$A$4,"")))</f>
        <v>02 e.l.f. - Power Grip Styling (30.03s)</v>
      </c>
      <c r="I9777" s="6" t="n">
        <f aca="false">(B9777-B9776)/((A9777-A9776)/1000)</f>
        <v>-0.750183150183318</v>
      </c>
      <c r="J9777" s="6" t="n">
        <f aca="false">IF(OR(B9777&lt;Rules!$B$2,B9777&gt;Rules!$B$3,ABS(I9777)&gt;Rules!$B$4,OR(B9778&lt;Rules!$B$2,B9778&gt;Rules!$B$3,ABS(I9778)&gt;Rules!$B$4)),1,0)</f>
        <v>0</v>
      </c>
      <c r="K9777" s="6" t="str">
        <f aca="false">IF(F9777=1,COUNTIF($F$2:F9777,1),"")</f>
        <v/>
      </c>
    </row>
    <row r="9778" customFormat="false" ht="15" hidden="false" customHeight="false" outlineLevel="0" collapsed="false">
      <c r="A9778" s="6" t="n">
        <v>76776.9305</v>
      </c>
      <c r="B9778" s="6" t="n">
        <v>2.02124542124542</v>
      </c>
      <c r="C9778" s="6" t="n">
        <v>91</v>
      </c>
      <c r="D9778" s="6" t="n">
        <v>-1</v>
      </c>
      <c r="E9778" s="6" t="n">
        <v>2.01245421245421</v>
      </c>
      <c r="F9778" s="6" t="n">
        <v>0</v>
      </c>
      <c r="G9778" s="6" t="n">
        <v>0.0087912087912087</v>
      </c>
      <c r="H9778" s="6" t="str">
        <f aca="false">IF(AND(A9778&gt;=Stimuli!$B$2,A9778&lt;=Stimuli!$C$2),Stimuli!$A$2,IF(AND(A9778&gt;=Stimuli!$B$3,A9778&lt;=Stimuli!$C$3),Stimuli!$A$3,IF(AND(A9778&gt;=Stimuli!$B$4,A9778&lt;=Stimuli!$C$4),Stimuli!$A$4,"")))</f>
        <v>02 e.l.f. - Power Grip Styling (30.03s)</v>
      </c>
      <c r="I9778" s="6" t="n">
        <f aca="false">(B9778-B9777)/((A9778-A9777)/1000)</f>
        <v>0.937728937729048</v>
      </c>
      <c r="J9778" s="6" t="n">
        <f aca="false">IF(OR(B9778&lt;Rules!$B$2,B9778&gt;Rules!$B$3,ABS(I9778)&gt;Rules!$B$4,OR(B9779&lt;Rules!$B$2,B9779&gt;Rules!$B$3,ABS(I9779)&gt;Rules!$B$4)),1,0)</f>
        <v>0</v>
      </c>
      <c r="K9778" s="6" t="str">
        <f aca="false">IF(F9778=1,COUNTIF($F$2:F9778,1),"")</f>
        <v/>
      </c>
    </row>
    <row r="9779" customFormat="false" ht="15" hidden="false" customHeight="false" outlineLevel="0" collapsed="false">
      <c r="A9779" s="6" t="n">
        <v>76784.743</v>
      </c>
      <c r="B9779" s="6" t="n">
        <v>2.01245421245421</v>
      </c>
      <c r="C9779" s="6" t="n">
        <v>91</v>
      </c>
      <c r="D9779" s="6" t="n">
        <v>-1</v>
      </c>
      <c r="E9779" s="6" t="n">
        <v>2.01245421245421</v>
      </c>
      <c r="F9779" s="6" t="n">
        <v>0</v>
      </c>
      <c r="G9779" s="6" t="n">
        <v>0.0087912087912087</v>
      </c>
      <c r="H9779" s="6" t="str">
        <f aca="false">IF(AND(A9779&gt;=Stimuli!$B$2,A9779&lt;=Stimuli!$C$2),Stimuli!$A$2,IF(AND(A9779&gt;=Stimuli!$B$3,A9779&lt;=Stimuli!$C$3),Stimuli!$A$3,IF(AND(A9779&gt;=Stimuli!$B$4,A9779&lt;=Stimuli!$C$4),Stimuli!$A$4,"")))</f>
        <v>02 e.l.f. - Power Grip Styling (30.03s)</v>
      </c>
      <c r="I9779" s="6" t="n">
        <f aca="false">(B9779-B9778)/((A9779-A9778)/1000)</f>
        <v>-1.12527472527478</v>
      </c>
      <c r="J9779" s="6" t="n">
        <f aca="false">IF(OR(B9779&lt;Rules!$B$2,B9779&gt;Rules!$B$3,ABS(I9779)&gt;Rules!$B$4,OR(B9780&lt;Rules!$B$2,B9780&gt;Rules!$B$3,ABS(I9780)&gt;Rules!$B$4)),1,0)</f>
        <v>0</v>
      </c>
      <c r="K9779" s="6" t="str">
        <f aca="false">IF(F9779=1,COUNTIF($F$2:F9779,1),"")</f>
        <v/>
      </c>
    </row>
    <row r="9780" customFormat="false" ht="15" hidden="false" customHeight="false" outlineLevel="0" collapsed="false">
      <c r="A9780" s="6" t="n">
        <v>76792.5555</v>
      </c>
      <c r="B9780" s="6" t="n">
        <v>2.02124542124542</v>
      </c>
      <c r="C9780" s="6" t="n">
        <v>90</v>
      </c>
      <c r="D9780" s="6" t="n">
        <v>664.0625</v>
      </c>
      <c r="E9780" s="6" t="n">
        <v>2.01245421245421</v>
      </c>
      <c r="F9780" s="6" t="n">
        <v>0</v>
      </c>
      <c r="G9780" s="6" t="n">
        <v>0.0087912087912087</v>
      </c>
      <c r="H9780" s="6" t="str">
        <f aca="false">IF(AND(A9780&gt;=Stimuli!$B$2,A9780&lt;=Stimuli!$C$2),Stimuli!$A$2,IF(AND(A9780&gt;=Stimuli!$B$3,A9780&lt;=Stimuli!$C$3),Stimuli!$A$3,IF(AND(A9780&gt;=Stimuli!$B$4,A9780&lt;=Stimuli!$C$4),Stimuli!$A$4,"")))</f>
        <v>02 e.l.f. - Power Grip Styling (30.03s)</v>
      </c>
      <c r="I9780" s="6" t="n">
        <f aca="false">(B9780-B9779)/((A9780-A9779)/1000)</f>
        <v>1.12527472527478</v>
      </c>
      <c r="J9780" s="6" t="n">
        <f aca="false">IF(OR(B9780&lt;Rules!$B$2,B9780&gt;Rules!$B$3,ABS(I9780)&gt;Rules!$B$4,OR(B9781&lt;Rules!$B$2,B9781&gt;Rules!$B$3,ABS(I9781)&gt;Rules!$B$4)),1,0)</f>
        <v>0</v>
      </c>
      <c r="K9780" s="6" t="str">
        <f aca="false">IF(F9780=1,COUNTIF($F$2:F9780,1),"")</f>
        <v/>
      </c>
    </row>
    <row r="9781" customFormat="false" ht="15" hidden="false" customHeight="false" outlineLevel="0" collapsed="false">
      <c r="A9781" s="6" t="n">
        <v>76800.368</v>
      </c>
      <c r="B9781" s="6" t="n">
        <v>2.01245421245421</v>
      </c>
      <c r="C9781" s="6" t="n">
        <v>90</v>
      </c>
      <c r="D9781" s="6" t="n">
        <v>-1</v>
      </c>
      <c r="E9781" s="6" t="n">
        <v>2.01245421245421</v>
      </c>
      <c r="F9781" s="6" t="n">
        <v>0</v>
      </c>
      <c r="G9781" s="6" t="n">
        <v>0.0087912087912087</v>
      </c>
      <c r="H9781" s="6" t="str">
        <f aca="false">IF(AND(A9781&gt;=Stimuli!$B$2,A9781&lt;=Stimuli!$C$2),Stimuli!$A$2,IF(AND(A9781&gt;=Stimuli!$B$3,A9781&lt;=Stimuli!$C$3),Stimuli!$A$3,IF(AND(A9781&gt;=Stimuli!$B$4,A9781&lt;=Stimuli!$C$4),Stimuli!$A$4,"")))</f>
        <v>02 e.l.f. - Power Grip Styling (30.03s)</v>
      </c>
      <c r="I9781" s="6" t="n">
        <f aca="false">(B9781-B9780)/((A9781-A9780)/1000)</f>
        <v>-1.12527472527478</v>
      </c>
      <c r="J9781" s="6" t="n">
        <f aca="false">IF(OR(B9781&lt;Rules!$B$2,B9781&gt;Rules!$B$3,ABS(I9781)&gt;Rules!$B$4,OR(B9782&lt;Rules!$B$2,B9782&gt;Rules!$B$3,ABS(I9782)&gt;Rules!$B$4)),1,0)</f>
        <v>0</v>
      </c>
      <c r="K9781" s="6" t="str">
        <f aca="false">IF(F9781=1,COUNTIF($F$2:F9781,1),"")</f>
        <v/>
      </c>
    </row>
    <row r="9782" customFormat="false" ht="15" hidden="false" customHeight="false" outlineLevel="0" collapsed="false">
      <c r="A9782" s="6" t="n">
        <v>76808.1805</v>
      </c>
      <c r="B9782" s="6" t="n">
        <v>2.01978021978022</v>
      </c>
      <c r="C9782" s="6" t="n">
        <v>90</v>
      </c>
      <c r="D9782" s="6" t="n">
        <v>-1</v>
      </c>
      <c r="E9782" s="6" t="n">
        <v>2.01245421245421</v>
      </c>
      <c r="F9782" s="6" t="n">
        <v>0</v>
      </c>
      <c r="G9782" s="6" t="n">
        <v>0.0087912087912087</v>
      </c>
      <c r="H9782" s="6" t="str">
        <f aca="false">IF(AND(A9782&gt;=Stimuli!$B$2,A9782&lt;=Stimuli!$C$2),Stimuli!$A$2,IF(AND(A9782&gt;=Stimuli!$B$3,A9782&lt;=Stimuli!$C$3),Stimuli!$A$3,IF(AND(A9782&gt;=Stimuli!$B$4,A9782&lt;=Stimuli!$C$4),Stimuli!$A$4,"")))</f>
        <v>02 e.l.f. - Power Grip Styling (30.03s)</v>
      </c>
      <c r="I9782" s="6" t="n">
        <f aca="false">(B9782-B9781)/((A9782-A9781)/1000)</f>
        <v>0.937728937729048</v>
      </c>
      <c r="J9782" s="6" t="n">
        <f aca="false">IF(OR(B9782&lt;Rules!$B$2,B9782&gt;Rules!$B$3,ABS(I9782)&gt;Rules!$B$4,OR(B9783&lt;Rules!$B$2,B9783&gt;Rules!$B$3,ABS(I9783)&gt;Rules!$B$4)),1,0)</f>
        <v>0</v>
      </c>
      <c r="K9782" s="6" t="str">
        <f aca="false">IF(F9782=1,COUNTIF($F$2:F9782,1),"")</f>
        <v/>
      </c>
    </row>
    <row r="9783" customFormat="false" ht="15" hidden="false" customHeight="false" outlineLevel="0" collapsed="false">
      <c r="A9783" s="6" t="n">
        <v>76815.993</v>
      </c>
      <c r="B9783" s="6" t="n">
        <v>2.01391941391941</v>
      </c>
      <c r="C9783" s="6" t="n">
        <v>90</v>
      </c>
      <c r="D9783" s="6" t="n">
        <v>-1</v>
      </c>
      <c r="E9783" s="6" t="n">
        <v>2.01098901098901</v>
      </c>
      <c r="F9783" s="6" t="n">
        <v>0</v>
      </c>
      <c r="G9783" s="6" t="n">
        <v>0.0087912087912087</v>
      </c>
      <c r="H9783" s="6" t="str">
        <f aca="false">IF(AND(A9783&gt;=Stimuli!$B$2,A9783&lt;=Stimuli!$C$2),Stimuli!$A$2,IF(AND(A9783&gt;=Stimuli!$B$3,A9783&lt;=Stimuli!$C$3),Stimuli!$A$3,IF(AND(A9783&gt;=Stimuli!$B$4,A9783&lt;=Stimuli!$C$4),Stimuli!$A$4,"")))</f>
        <v>02 e.l.f. - Power Grip Styling (30.03s)</v>
      </c>
      <c r="I9783" s="6" t="n">
        <f aca="false">(B9783-B9782)/((A9783-A9782)/1000)</f>
        <v>-0.750183150183318</v>
      </c>
      <c r="J9783" s="6" t="n">
        <f aca="false">IF(OR(B9783&lt;Rules!$B$2,B9783&gt;Rules!$B$3,ABS(I9783)&gt;Rules!$B$4,OR(B9784&lt;Rules!$B$2,B9784&gt;Rules!$B$3,ABS(I9784)&gt;Rules!$B$4)),1,0)</f>
        <v>0</v>
      </c>
      <c r="K9783" s="6" t="str">
        <f aca="false">IF(F9783=1,COUNTIF($F$2:F9783,1),"")</f>
        <v/>
      </c>
    </row>
    <row r="9784" customFormat="false" ht="15" hidden="false" customHeight="false" outlineLevel="0" collapsed="false">
      <c r="A9784" s="6" t="n">
        <v>76823.8055</v>
      </c>
      <c r="B9784" s="6" t="n">
        <v>2.01831501831502</v>
      </c>
      <c r="C9784" s="6" t="n">
        <v>90</v>
      </c>
      <c r="D9784" s="6" t="n">
        <v>-1</v>
      </c>
      <c r="E9784" s="6" t="n">
        <v>2.01098901098901</v>
      </c>
      <c r="F9784" s="6" t="n">
        <v>0</v>
      </c>
      <c r="G9784" s="6" t="n">
        <v>0.0087912087912087</v>
      </c>
      <c r="H9784" s="6" t="str">
        <f aca="false">IF(AND(A9784&gt;=Stimuli!$B$2,A9784&lt;=Stimuli!$C$2),Stimuli!$A$2,IF(AND(A9784&gt;=Stimuli!$B$3,A9784&lt;=Stimuli!$C$3),Stimuli!$A$3,IF(AND(A9784&gt;=Stimuli!$B$4,A9784&lt;=Stimuli!$C$4),Stimuli!$A$4,"")))</f>
        <v>02 e.l.f. - Power Grip Styling (30.03s)</v>
      </c>
      <c r="I9784" s="6" t="n">
        <f aca="false">(B9784-B9783)/((A9784-A9783)/1000)</f>
        <v>0.562637362637418</v>
      </c>
      <c r="J9784" s="6" t="n">
        <f aca="false">IF(OR(B9784&lt;Rules!$B$2,B9784&gt;Rules!$B$3,ABS(I9784)&gt;Rules!$B$4,OR(B9785&lt;Rules!$B$2,B9785&gt;Rules!$B$3,ABS(I9785)&gt;Rules!$B$4)),1,0)</f>
        <v>0</v>
      </c>
      <c r="K9784" s="6" t="str">
        <f aca="false">IF(F9784=1,COUNTIF($F$2:F9784,1),"")</f>
        <v/>
      </c>
    </row>
    <row r="9785" customFormat="false" ht="15" hidden="false" customHeight="false" outlineLevel="0" collapsed="false">
      <c r="A9785" s="6" t="n">
        <v>76831.618</v>
      </c>
      <c r="B9785" s="6" t="n">
        <v>2.01391941391941</v>
      </c>
      <c r="C9785" s="6" t="n">
        <v>90</v>
      </c>
      <c r="D9785" s="6" t="n">
        <v>-1</v>
      </c>
      <c r="E9785" s="6" t="n">
        <v>2.01098901098901</v>
      </c>
      <c r="F9785" s="6" t="n">
        <v>0</v>
      </c>
      <c r="G9785" s="6" t="n">
        <v>0.0087912087912087</v>
      </c>
      <c r="H9785" s="6" t="str">
        <f aca="false">IF(AND(A9785&gt;=Stimuli!$B$2,A9785&lt;=Stimuli!$C$2),Stimuli!$A$2,IF(AND(A9785&gt;=Stimuli!$B$3,A9785&lt;=Stimuli!$C$3),Stimuli!$A$3,IF(AND(A9785&gt;=Stimuli!$B$4,A9785&lt;=Stimuli!$C$4),Stimuli!$A$4,"")))</f>
        <v>02 e.l.f. - Power Grip Styling (30.03s)</v>
      </c>
      <c r="I9785" s="6" t="n">
        <f aca="false">(B9785-B9784)/((A9785-A9784)/1000)</f>
        <v>-0.562637362637418</v>
      </c>
      <c r="J9785" s="6" t="n">
        <f aca="false">IF(OR(B9785&lt;Rules!$B$2,B9785&gt;Rules!$B$3,ABS(I9785)&gt;Rules!$B$4,OR(B9786&lt;Rules!$B$2,B9786&gt;Rules!$B$3,ABS(I9786)&gt;Rules!$B$4)),1,0)</f>
        <v>0</v>
      </c>
      <c r="K9785" s="6" t="str">
        <f aca="false">IF(F9785=1,COUNTIF($F$2:F9785,1),"")</f>
        <v/>
      </c>
    </row>
    <row r="9786" customFormat="false" ht="15" hidden="false" customHeight="false" outlineLevel="0" collapsed="false">
      <c r="A9786" s="6" t="n">
        <v>76839.4305</v>
      </c>
      <c r="B9786" s="6" t="n">
        <v>2.01684981684982</v>
      </c>
      <c r="C9786" s="6" t="n">
        <v>90</v>
      </c>
      <c r="D9786" s="6" t="n">
        <v>-1</v>
      </c>
      <c r="E9786" s="6" t="n">
        <v>2.01098901098901</v>
      </c>
      <c r="F9786" s="6" t="n">
        <v>0</v>
      </c>
      <c r="G9786" s="6" t="n">
        <v>0.0087912087912087</v>
      </c>
      <c r="H9786" s="6" t="str">
        <f aca="false">IF(AND(A9786&gt;=Stimuli!$B$2,A9786&lt;=Stimuli!$C$2),Stimuli!$A$2,IF(AND(A9786&gt;=Stimuli!$B$3,A9786&lt;=Stimuli!$C$3),Stimuli!$A$3,IF(AND(A9786&gt;=Stimuli!$B$4,A9786&lt;=Stimuli!$C$4),Stimuli!$A$4,"")))</f>
        <v>02 e.l.f. - Power Grip Styling (30.03s)</v>
      </c>
      <c r="I9786" s="6" t="n">
        <f aca="false">(B9786-B9785)/((A9786-A9785)/1000)</f>
        <v>0.375091575091687</v>
      </c>
      <c r="J9786" s="6" t="n">
        <f aca="false">IF(OR(B9786&lt;Rules!$B$2,B9786&gt;Rules!$B$3,ABS(I9786)&gt;Rules!$B$4,OR(B9787&lt;Rules!$B$2,B9787&gt;Rules!$B$3,ABS(I9787)&gt;Rules!$B$4)),1,0)</f>
        <v>0</v>
      </c>
      <c r="K9786" s="6" t="str">
        <f aca="false">IF(F9786=1,COUNTIF($F$2:F9786,1),"")</f>
        <v/>
      </c>
    </row>
    <row r="9787" customFormat="false" ht="15" hidden="false" customHeight="false" outlineLevel="0" collapsed="false">
      <c r="A9787" s="6" t="n">
        <v>76847.243</v>
      </c>
      <c r="B9787" s="6" t="n">
        <v>2.01538461538462</v>
      </c>
      <c r="C9787" s="6" t="n">
        <v>90</v>
      </c>
      <c r="D9787" s="6" t="n">
        <v>-1</v>
      </c>
      <c r="E9787" s="6" t="n">
        <v>2.01098901098901</v>
      </c>
      <c r="F9787" s="6" t="n">
        <v>0</v>
      </c>
      <c r="G9787" s="6" t="n">
        <v>0.0087912087912087</v>
      </c>
      <c r="H9787" s="6" t="str">
        <f aca="false">IF(AND(A9787&gt;=Stimuli!$B$2,A9787&lt;=Stimuli!$C$2),Stimuli!$A$2,IF(AND(A9787&gt;=Stimuli!$B$3,A9787&lt;=Stimuli!$C$3),Stimuli!$A$3,IF(AND(A9787&gt;=Stimuli!$B$4,A9787&lt;=Stimuli!$C$4),Stimuli!$A$4,"")))</f>
        <v>02 e.l.f. - Power Grip Styling (30.03s)</v>
      </c>
      <c r="I9787" s="6" t="n">
        <f aca="false">(B9787-B9786)/((A9787-A9786)/1000)</f>
        <v>-0.187545787545673</v>
      </c>
      <c r="J9787" s="6" t="n">
        <f aca="false">IF(OR(B9787&lt;Rules!$B$2,B9787&gt;Rules!$B$3,ABS(I9787)&gt;Rules!$B$4,OR(B9788&lt;Rules!$B$2,B9788&gt;Rules!$B$3,ABS(I9788)&gt;Rules!$B$4)),1,0)</f>
        <v>0</v>
      </c>
      <c r="K9787" s="6" t="str">
        <f aca="false">IF(F9787=1,COUNTIF($F$2:F9787,1),"")</f>
        <v/>
      </c>
    </row>
    <row r="9788" customFormat="false" ht="15" hidden="false" customHeight="false" outlineLevel="0" collapsed="false">
      <c r="A9788" s="6" t="n">
        <v>76855.0555</v>
      </c>
      <c r="B9788" s="6" t="n">
        <v>2.01538461538462</v>
      </c>
      <c r="C9788" s="6" t="n">
        <v>90</v>
      </c>
      <c r="D9788" s="6" t="n">
        <v>-1</v>
      </c>
      <c r="E9788" s="6" t="n">
        <v>2.01098901098901</v>
      </c>
      <c r="F9788" s="6" t="n">
        <v>0</v>
      </c>
      <c r="G9788" s="6" t="n">
        <v>0.0087912087912087</v>
      </c>
      <c r="H9788" s="6" t="str">
        <f aca="false">IF(AND(A9788&gt;=Stimuli!$B$2,A9788&lt;=Stimuli!$C$2),Stimuli!$A$2,IF(AND(A9788&gt;=Stimuli!$B$3,A9788&lt;=Stimuli!$C$3),Stimuli!$A$3,IF(AND(A9788&gt;=Stimuli!$B$4,A9788&lt;=Stimuli!$C$4),Stimuli!$A$4,"")))</f>
        <v>02 e.l.f. - Power Grip Styling (30.03s)</v>
      </c>
      <c r="I9788" s="6" t="n">
        <f aca="false">(B9788-B9787)/((A9788-A9787)/1000)</f>
        <v>0</v>
      </c>
      <c r="J9788" s="6" t="n">
        <f aca="false">IF(OR(B9788&lt;Rules!$B$2,B9788&gt;Rules!$B$3,ABS(I9788)&gt;Rules!$B$4,OR(B9789&lt;Rules!$B$2,B9789&gt;Rules!$B$3,ABS(I9789)&gt;Rules!$B$4)),1,0)</f>
        <v>0</v>
      </c>
      <c r="K9788" s="6" t="str">
        <f aca="false">IF(F9788=1,COUNTIF($F$2:F9788,1),"")</f>
        <v/>
      </c>
    </row>
    <row r="9789" customFormat="false" ht="15" hidden="false" customHeight="false" outlineLevel="0" collapsed="false">
      <c r="A9789" s="6" t="n">
        <v>76862.868</v>
      </c>
      <c r="B9789" s="6" t="n">
        <v>2.01684981684982</v>
      </c>
      <c r="C9789" s="6" t="n">
        <v>90</v>
      </c>
      <c r="D9789" s="6" t="n">
        <v>-1</v>
      </c>
      <c r="E9789" s="6" t="n">
        <v>2.01098901098901</v>
      </c>
      <c r="F9789" s="6" t="n">
        <v>0</v>
      </c>
      <c r="G9789" s="6" t="n">
        <v>0.0087912087912087</v>
      </c>
      <c r="H9789" s="6" t="str">
        <f aca="false">IF(AND(A9789&gt;=Stimuli!$B$2,A9789&lt;=Stimuli!$C$2),Stimuli!$A$2,IF(AND(A9789&gt;=Stimuli!$B$3,A9789&lt;=Stimuli!$C$3),Stimuli!$A$3,IF(AND(A9789&gt;=Stimuli!$B$4,A9789&lt;=Stimuli!$C$4),Stimuli!$A$4,"")))</f>
        <v>02 e.l.f. - Power Grip Styling (30.03s)</v>
      </c>
      <c r="I9789" s="6" t="n">
        <f aca="false">(B9789-B9788)/((A9789-A9788)/1000)</f>
        <v>0.187545787545673</v>
      </c>
      <c r="J9789" s="6" t="n">
        <f aca="false">IF(OR(B9789&lt;Rules!$B$2,B9789&gt;Rules!$B$3,ABS(I9789)&gt;Rules!$B$4,OR(B9790&lt;Rules!$B$2,B9790&gt;Rules!$B$3,ABS(I9790)&gt;Rules!$B$4)),1,0)</f>
        <v>0</v>
      </c>
      <c r="K9789" s="6" t="str">
        <f aca="false">IF(F9789=1,COUNTIF($F$2:F9789,1),"")</f>
        <v/>
      </c>
    </row>
    <row r="9790" customFormat="false" ht="15" hidden="false" customHeight="false" outlineLevel="0" collapsed="false">
      <c r="A9790" s="6" t="n">
        <v>76870.6805</v>
      </c>
      <c r="B9790" s="6" t="n">
        <v>2.01245421245421</v>
      </c>
      <c r="C9790" s="6" t="n">
        <v>90</v>
      </c>
      <c r="D9790" s="6" t="n">
        <v>-1</v>
      </c>
      <c r="E9790" s="6" t="n">
        <v>2.01098901098901</v>
      </c>
      <c r="F9790" s="6" t="n">
        <v>0</v>
      </c>
      <c r="G9790" s="6" t="n">
        <v>0.0087912087912087</v>
      </c>
      <c r="H9790" s="6" t="str">
        <f aca="false">IF(AND(A9790&gt;=Stimuli!$B$2,A9790&lt;=Stimuli!$C$2),Stimuli!$A$2,IF(AND(A9790&gt;=Stimuli!$B$3,A9790&lt;=Stimuli!$C$3),Stimuli!$A$3,IF(AND(A9790&gt;=Stimuli!$B$4,A9790&lt;=Stimuli!$C$4),Stimuli!$A$4,"")))</f>
        <v>02 e.l.f. - Power Grip Styling (30.03s)</v>
      </c>
      <c r="I9790" s="6" t="n">
        <f aca="false">(B9790-B9789)/((A9790-A9789)/1000)</f>
        <v>-0.562637362637418</v>
      </c>
      <c r="J9790" s="6" t="n">
        <f aca="false">IF(OR(B9790&lt;Rules!$B$2,B9790&gt;Rules!$B$3,ABS(I9790)&gt;Rules!$B$4,OR(B9791&lt;Rules!$B$2,B9791&gt;Rules!$B$3,ABS(I9791)&gt;Rules!$B$4)),1,0)</f>
        <v>0</v>
      </c>
      <c r="K9790" s="6" t="str">
        <f aca="false">IF(F9790=1,COUNTIF($F$2:F9790,1),"")</f>
        <v/>
      </c>
    </row>
    <row r="9791" customFormat="false" ht="15" hidden="false" customHeight="false" outlineLevel="0" collapsed="false">
      <c r="A9791" s="6" t="n">
        <v>76878.493</v>
      </c>
      <c r="B9791" s="6" t="n">
        <v>2.01831501831502</v>
      </c>
      <c r="C9791" s="6" t="n">
        <v>90</v>
      </c>
      <c r="D9791" s="6" t="n">
        <v>-1</v>
      </c>
      <c r="E9791" s="6" t="n">
        <v>2.01098901098901</v>
      </c>
      <c r="F9791" s="6" t="n">
        <v>0</v>
      </c>
      <c r="G9791" s="6" t="n">
        <v>0.0087912087912087</v>
      </c>
      <c r="H9791" s="6" t="str">
        <f aca="false">IF(AND(A9791&gt;=Stimuli!$B$2,A9791&lt;=Stimuli!$C$2),Stimuli!$A$2,IF(AND(A9791&gt;=Stimuli!$B$3,A9791&lt;=Stimuli!$C$3),Stimuli!$A$3,IF(AND(A9791&gt;=Stimuli!$B$4,A9791&lt;=Stimuli!$C$4),Stimuli!$A$4,"")))</f>
        <v>02 e.l.f. - Power Grip Styling (30.03s)</v>
      </c>
      <c r="I9791" s="6" t="n">
        <f aca="false">(B9791-B9790)/((A9791-A9790)/1000)</f>
        <v>0.750183150183148</v>
      </c>
      <c r="J9791" s="6" t="n">
        <f aca="false">IF(OR(B9791&lt;Rules!$B$2,B9791&gt;Rules!$B$3,ABS(I9791)&gt;Rules!$B$4,OR(B9792&lt;Rules!$B$2,B9792&gt;Rules!$B$3,ABS(I9792)&gt;Rules!$B$4)),1,0)</f>
        <v>0</v>
      </c>
      <c r="K9791" s="6" t="str">
        <f aca="false">IF(F9791=1,COUNTIF($F$2:F9791,1),"")</f>
        <v/>
      </c>
    </row>
    <row r="9792" customFormat="false" ht="15" hidden="false" customHeight="false" outlineLevel="0" collapsed="false">
      <c r="A9792" s="6" t="n">
        <v>76886.3055</v>
      </c>
      <c r="B9792" s="6" t="n">
        <v>2.01245421245421</v>
      </c>
      <c r="C9792" s="6" t="n">
        <v>90</v>
      </c>
      <c r="D9792" s="6" t="n">
        <v>-1</v>
      </c>
      <c r="E9792" s="6" t="n">
        <v>2.01098901098901</v>
      </c>
      <c r="F9792" s="6" t="n">
        <v>0</v>
      </c>
      <c r="G9792" s="6" t="n">
        <v>0.0087912087912087</v>
      </c>
      <c r="H9792" s="6" t="str">
        <f aca="false">IF(AND(A9792&gt;=Stimuli!$B$2,A9792&lt;=Stimuli!$C$2),Stimuli!$A$2,IF(AND(A9792&gt;=Stimuli!$B$3,A9792&lt;=Stimuli!$C$3),Stimuli!$A$3,IF(AND(A9792&gt;=Stimuli!$B$4,A9792&lt;=Stimuli!$C$4),Stimuli!$A$4,"")))</f>
        <v>02 e.l.f. - Power Grip Styling (30.03s)</v>
      </c>
      <c r="I9792" s="6" t="n">
        <f aca="false">(B9792-B9791)/((A9792-A9791)/1000)</f>
        <v>-0.750183150183148</v>
      </c>
      <c r="J9792" s="6" t="n">
        <f aca="false">IF(OR(B9792&lt;Rules!$B$2,B9792&gt;Rules!$B$3,ABS(I9792)&gt;Rules!$B$4,OR(B9793&lt;Rules!$B$2,B9793&gt;Rules!$B$3,ABS(I9793)&gt;Rules!$B$4)),1,0)</f>
        <v>0</v>
      </c>
      <c r="K9792" s="6" t="str">
        <f aca="false">IF(F9792=1,COUNTIF($F$2:F9792,1),"")</f>
        <v/>
      </c>
    </row>
    <row r="9793" customFormat="false" ht="15" hidden="false" customHeight="false" outlineLevel="0" collapsed="false">
      <c r="A9793" s="6" t="n">
        <v>76894.118</v>
      </c>
      <c r="B9793" s="6" t="n">
        <v>2.01831501831502</v>
      </c>
      <c r="C9793" s="6" t="n">
        <v>90</v>
      </c>
      <c r="D9793" s="6" t="n">
        <v>-1</v>
      </c>
      <c r="E9793" s="6" t="n">
        <v>2.01098901098901</v>
      </c>
      <c r="F9793" s="6" t="n">
        <v>0</v>
      </c>
      <c r="G9793" s="6" t="n">
        <v>0.0087912087912087</v>
      </c>
      <c r="H9793" s="6" t="str">
        <f aca="false">IF(AND(A9793&gt;=Stimuli!$B$2,A9793&lt;=Stimuli!$C$2),Stimuli!$A$2,IF(AND(A9793&gt;=Stimuli!$B$3,A9793&lt;=Stimuli!$C$3),Stimuli!$A$3,IF(AND(A9793&gt;=Stimuli!$B$4,A9793&lt;=Stimuli!$C$4),Stimuli!$A$4,"")))</f>
        <v>02 e.l.f. - Power Grip Styling (30.03s)</v>
      </c>
      <c r="I9793" s="6" t="n">
        <f aca="false">(B9793-B9792)/((A9793-A9792)/1000)</f>
        <v>0.750183150183148</v>
      </c>
      <c r="J9793" s="6" t="n">
        <f aca="false">IF(OR(B9793&lt;Rules!$B$2,B9793&gt;Rules!$B$3,ABS(I9793)&gt;Rules!$B$4,OR(B9794&lt;Rules!$B$2,B9794&gt;Rules!$B$3,ABS(I9794)&gt;Rules!$B$4)),1,0)</f>
        <v>0</v>
      </c>
      <c r="K9793" s="6" t="str">
        <f aca="false">IF(F9793=1,COUNTIF($F$2:F9793,1),"")</f>
        <v/>
      </c>
    </row>
    <row r="9794" customFormat="false" ht="15" hidden="false" customHeight="false" outlineLevel="0" collapsed="false">
      <c r="A9794" s="6" t="n">
        <v>76901.9305</v>
      </c>
      <c r="B9794" s="6" t="n">
        <v>2.01098901098901</v>
      </c>
      <c r="C9794" s="6" t="n">
        <v>90</v>
      </c>
      <c r="D9794" s="6" t="n">
        <v>-1</v>
      </c>
      <c r="E9794" s="6" t="n">
        <v>2.01098901098901</v>
      </c>
      <c r="F9794" s="6" t="n">
        <v>0</v>
      </c>
      <c r="G9794" s="6" t="n">
        <v>0.0087912087912087</v>
      </c>
      <c r="H9794" s="6" t="str">
        <f aca="false">IF(AND(A9794&gt;=Stimuli!$B$2,A9794&lt;=Stimuli!$C$2),Stimuli!$A$2,IF(AND(A9794&gt;=Stimuli!$B$3,A9794&lt;=Stimuli!$C$3),Stimuli!$A$3,IF(AND(A9794&gt;=Stimuli!$B$4,A9794&lt;=Stimuli!$C$4),Stimuli!$A$4,"")))</f>
        <v>02 e.l.f. - Power Grip Styling (30.03s)</v>
      </c>
      <c r="I9794" s="6" t="n">
        <f aca="false">(B9794-B9793)/((A9794-A9793)/1000)</f>
        <v>-0.937728937728878</v>
      </c>
      <c r="J9794" s="6" t="n">
        <f aca="false">IF(OR(B9794&lt;Rules!$B$2,B9794&gt;Rules!$B$3,ABS(I9794)&gt;Rules!$B$4,OR(B9795&lt;Rules!$B$2,B9795&gt;Rules!$B$3,ABS(I9795)&gt;Rules!$B$4)),1,0)</f>
        <v>0</v>
      </c>
      <c r="K9794" s="6" t="str">
        <f aca="false">IF(F9794=1,COUNTIF($F$2:F9794,1),"")</f>
        <v/>
      </c>
    </row>
    <row r="9795" customFormat="false" ht="15" hidden="false" customHeight="false" outlineLevel="0" collapsed="false">
      <c r="A9795" s="6" t="n">
        <v>76909.743</v>
      </c>
      <c r="B9795" s="6" t="n">
        <v>2.01831501831502</v>
      </c>
      <c r="C9795" s="6" t="n">
        <v>90</v>
      </c>
      <c r="D9795" s="6" t="n">
        <v>-1</v>
      </c>
      <c r="E9795" s="6" t="n">
        <v>2.01098901098901</v>
      </c>
      <c r="F9795" s="6" t="n">
        <v>0</v>
      </c>
      <c r="G9795" s="6" t="n">
        <v>0.0087912087912087</v>
      </c>
      <c r="H9795" s="6" t="str">
        <f aca="false">IF(AND(A9795&gt;=Stimuli!$B$2,A9795&lt;=Stimuli!$C$2),Stimuli!$A$2,IF(AND(A9795&gt;=Stimuli!$B$3,A9795&lt;=Stimuli!$C$3),Stimuli!$A$3,IF(AND(A9795&gt;=Stimuli!$B$4,A9795&lt;=Stimuli!$C$4),Stimuli!$A$4,"")))</f>
        <v>02 e.l.f. - Power Grip Styling (30.03s)</v>
      </c>
      <c r="I9795" s="6" t="n">
        <f aca="false">(B9795-B9794)/((A9795-A9794)/1000)</f>
        <v>0.937728937728878</v>
      </c>
      <c r="J9795" s="6" t="n">
        <f aca="false">IF(OR(B9795&lt;Rules!$B$2,B9795&gt;Rules!$B$3,ABS(I9795)&gt;Rules!$B$4,OR(B9796&lt;Rules!$B$2,B9796&gt;Rules!$B$3,ABS(I9796)&gt;Rules!$B$4)),1,0)</f>
        <v>0</v>
      </c>
      <c r="K9795" s="6" t="str">
        <f aca="false">IF(F9795=1,COUNTIF($F$2:F9795,1),"")</f>
        <v/>
      </c>
    </row>
    <row r="9796" customFormat="false" ht="15" hidden="false" customHeight="false" outlineLevel="0" collapsed="false">
      <c r="A9796" s="6" t="n">
        <v>76917.5555</v>
      </c>
      <c r="B9796" s="6" t="n">
        <v>2.00952380952381</v>
      </c>
      <c r="C9796" s="6" t="n">
        <v>90</v>
      </c>
      <c r="D9796" s="6" t="n">
        <v>-1</v>
      </c>
      <c r="E9796" s="6" t="n">
        <v>2.01098901098901</v>
      </c>
      <c r="F9796" s="6" t="n">
        <v>0</v>
      </c>
      <c r="G9796" s="6" t="n">
        <v>0.0087912087912087</v>
      </c>
      <c r="H9796" s="6" t="str">
        <f aca="false">IF(AND(A9796&gt;=Stimuli!$B$2,A9796&lt;=Stimuli!$C$2),Stimuli!$A$2,IF(AND(A9796&gt;=Stimuli!$B$3,A9796&lt;=Stimuli!$C$3),Stimuli!$A$3,IF(AND(A9796&gt;=Stimuli!$B$4,A9796&lt;=Stimuli!$C$4),Stimuli!$A$4,"")))</f>
        <v>02 e.l.f. - Power Grip Styling (30.03s)</v>
      </c>
      <c r="I9796" s="6" t="n">
        <f aca="false">(B9796-B9795)/((A9796-A9795)/1000)</f>
        <v>-1.12527472527472</v>
      </c>
      <c r="J9796" s="6" t="n">
        <f aca="false">IF(OR(B9796&lt;Rules!$B$2,B9796&gt;Rules!$B$3,ABS(I9796)&gt;Rules!$B$4,OR(B9797&lt;Rules!$B$2,B9797&gt;Rules!$B$3,ABS(I9797)&gt;Rules!$B$4)),1,0)</f>
        <v>0</v>
      </c>
      <c r="K9796" s="6" t="str">
        <f aca="false">IF(F9796=1,COUNTIF($F$2:F9796,1),"")</f>
        <v/>
      </c>
    </row>
    <row r="9797" customFormat="false" ht="15" hidden="false" customHeight="false" outlineLevel="0" collapsed="false">
      <c r="A9797" s="6" t="n">
        <v>76925.368</v>
      </c>
      <c r="B9797" s="6" t="n">
        <v>2.01831501831502</v>
      </c>
      <c r="C9797" s="6" t="n">
        <v>90</v>
      </c>
      <c r="D9797" s="6" t="n">
        <v>-1</v>
      </c>
      <c r="E9797" s="6" t="n">
        <v>2.01098901098901</v>
      </c>
      <c r="F9797" s="6" t="n">
        <v>0</v>
      </c>
      <c r="G9797" s="6" t="n">
        <v>0.0087912087912087</v>
      </c>
      <c r="H9797" s="6" t="str">
        <f aca="false">IF(AND(A9797&gt;=Stimuli!$B$2,A9797&lt;=Stimuli!$C$2),Stimuli!$A$2,IF(AND(A9797&gt;=Stimuli!$B$3,A9797&lt;=Stimuli!$C$3),Stimuli!$A$3,IF(AND(A9797&gt;=Stimuli!$B$4,A9797&lt;=Stimuli!$C$4),Stimuli!$A$4,"")))</f>
        <v>02 e.l.f. - Power Grip Styling (30.03s)</v>
      </c>
      <c r="I9797" s="6" t="n">
        <f aca="false">(B9797-B9796)/((A9797-A9796)/1000)</f>
        <v>1.12527472527472</v>
      </c>
      <c r="J9797" s="6" t="n">
        <f aca="false">IF(OR(B9797&lt;Rules!$B$2,B9797&gt;Rules!$B$3,ABS(I9797)&gt;Rules!$B$4,OR(B9798&lt;Rules!$B$2,B9798&gt;Rules!$B$3,ABS(I9798)&gt;Rules!$B$4)),1,0)</f>
        <v>0</v>
      </c>
      <c r="K9797" s="6" t="str">
        <f aca="false">IF(F9797=1,COUNTIF($F$2:F9797,1),"")</f>
        <v/>
      </c>
    </row>
    <row r="9798" customFormat="false" ht="15" hidden="false" customHeight="false" outlineLevel="0" collapsed="false">
      <c r="A9798" s="6" t="n">
        <v>76933.1805</v>
      </c>
      <c r="B9798" s="6" t="n">
        <v>2.00952380952381</v>
      </c>
      <c r="C9798" s="6" t="n">
        <v>90</v>
      </c>
      <c r="D9798" s="6" t="n">
        <v>-1</v>
      </c>
      <c r="E9798" s="6" t="n">
        <v>2.01098901098901</v>
      </c>
      <c r="F9798" s="6" t="n">
        <v>0</v>
      </c>
      <c r="G9798" s="6" t="n">
        <v>0.0087912087912087</v>
      </c>
      <c r="H9798" s="6" t="str">
        <f aca="false">IF(AND(A9798&gt;=Stimuli!$B$2,A9798&lt;=Stimuli!$C$2),Stimuli!$A$2,IF(AND(A9798&gt;=Stimuli!$B$3,A9798&lt;=Stimuli!$C$3),Stimuli!$A$3,IF(AND(A9798&gt;=Stimuli!$B$4,A9798&lt;=Stimuli!$C$4),Stimuli!$A$4,"")))</f>
        <v>02 e.l.f. - Power Grip Styling (30.03s)</v>
      </c>
      <c r="I9798" s="6" t="n">
        <f aca="false">(B9798-B9797)/((A9798-A9797)/1000)</f>
        <v>-1.12527472527472</v>
      </c>
      <c r="J9798" s="6" t="n">
        <f aca="false">IF(OR(B9798&lt;Rules!$B$2,B9798&gt;Rules!$B$3,ABS(I9798)&gt;Rules!$B$4,OR(B9799&lt;Rules!$B$2,B9799&gt;Rules!$B$3,ABS(I9799)&gt;Rules!$B$4)),1,0)</f>
        <v>0</v>
      </c>
      <c r="K9798" s="6" t="str">
        <f aca="false">IF(F9798=1,COUNTIF($F$2:F9798,1),"")</f>
        <v/>
      </c>
    </row>
    <row r="9799" customFormat="false" ht="15" hidden="false" customHeight="false" outlineLevel="0" collapsed="false">
      <c r="A9799" s="6" t="n">
        <v>76940.993</v>
      </c>
      <c r="B9799" s="6" t="n">
        <v>2.01684981684982</v>
      </c>
      <c r="C9799" s="6" t="n">
        <v>90</v>
      </c>
      <c r="D9799" s="6" t="n">
        <v>-1</v>
      </c>
      <c r="E9799" s="6" t="n">
        <v>2.01098901098901</v>
      </c>
      <c r="F9799" s="6" t="n">
        <v>0</v>
      </c>
      <c r="G9799" s="6" t="n">
        <v>0.0087912087912087</v>
      </c>
      <c r="H9799" s="6" t="str">
        <f aca="false">IF(AND(A9799&gt;=Stimuli!$B$2,A9799&lt;=Stimuli!$C$2),Stimuli!$A$2,IF(AND(A9799&gt;=Stimuli!$B$3,A9799&lt;=Stimuli!$C$3),Stimuli!$A$3,IF(AND(A9799&gt;=Stimuli!$B$4,A9799&lt;=Stimuli!$C$4),Stimuli!$A$4,"")))</f>
        <v>02 e.l.f. - Power Grip Styling (30.03s)</v>
      </c>
      <c r="I9799" s="6" t="n">
        <f aca="false">(B9799-B9798)/((A9799-A9798)/1000)</f>
        <v>0.937728937728991</v>
      </c>
      <c r="J9799" s="6" t="n">
        <f aca="false">IF(OR(B9799&lt;Rules!$B$2,B9799&gt;Rules!$B$3,ABS(I9799)&gt;Rules!$B$4,OR(B9800&lt;Rules!$B$2,B9800&gt;Rules!$B$3,ABS(I9800)&gt;Rules!$B$4)),1,0)</f>
        <v>0</v>
      </c>
      <c r="K9799" s="6" t="str">
        <f aca="false">IF(F9799=1,COUNTIF($F$2:F9799,1),"")</f>
        <v/>
      </c>
    </row>
    <row r="9800" customFormat="false" ht="15" hidden="false" customHeight="false" outlineLevel="0" collapsed="false">
      <c r="A9800" s="6" t="n">
        <v>76948.8055</v>
      </c>
      <c r="B9800" s="6" t="n">
        <v>2.01098901098901</v>
      </c>
      <c r="C9800" s="6" t="n">
        <v>90</v>
      </c>
      <c r="D9800" s="6" t="n">
        <v>-1</v>
      </c>
      <c r="E9800" s="6" t="n">
        <v>2.01098901098901</v>
      </c>
      <c r="F9800" s="6" t="n">
        <v>0</v>
      </c>
      <c r="G9800" s="6" t="n">
        <v>0.0087912087912087</v>
      </c>
      <c r="H9800" s="6" t="str">
        <f aca="false">IF(AND(A9800&gt;=Stimuli!$B$2,A9800&lt;=Stimuli!$C$2),Stimuli!$A$2,IF(AND(A9800&gt;=Stimuli!$B$3,A9800&lt;=Stimuli!$C$3),Stimuli!$A$3,IF(AND(A9800&gt;=Stimuli!$B$4,A9800&lt;=Stimuli!$C$4),Stimuli!$A$4,"")))</f>
        <v>02 e.l.f. - Power Grip Styling (30.03s)</v>
      </c>
      <c r="I9800" s="6" t="n">
        <f aca="false">(B9800-B9799)/((A9800-A9799)/1000)</f>
        <v>-0.750183150183148</v>
      </c>
      <c r="J9800" s="6" t="n">
        <f aca="false">IF(OR(B9800&lt;Rules!$B$2,B9800&gt;Rules!$B$3,ABS(I9800)&gt;Rules!$B$4,OR(B9801&lt;Rules!$B$2,B9801&gt;Rules!$B$3,ABS(I9801)&gt;Rules!$B$4)),1,0)</f>
        <v>0</v>
      </c>
      <c r="K9800" s="6" t="str">
        <f aca="false">IF(F9800=1,COUNTIF($F$2:F9800,1),"")</f>
        <v/>
      </c>
    </row>
    <row r="9801" customFormat="false" ht="15" hidden="false" customHeight="false" outlineLevel="0" collapsed="false">
      <c r="A9801" s="6" t="n">
        <v>76956.618</v>
      </c>
      <c r="B9801" s="6" t="n">
        <v>2.01538461538462</v>
      </c>
      <c r="C9801" s="6" t="n">
        <v>90</v>
      </c>
      <c r="D9801" s="6" t="n">
        <v>-1</v>
      </c>
      <c r="E9801" s="6" t="n">
        <v>2.01098901098901</v>
      </c>
      <c r="F9801" s="6" t="n">
        <v>0</v>
      </c>
      <c r="G9801" s="6" t="n">
        <v>0.0087912087912087</v>
      </c>
      <c r="H9801" s="6" t="str">
        <f aca="false">IF(AND(A9801&gt;=Stimuli!$B$2,A9801&lt;=Stimuli!$C$2),Stimuli!$A$2,IF(AND(A9801&gt;=Stimuli!$B$3,A9801&lt;=Stimuli!$C$3),Stimuli!$A$3,IF(AND(A9801&gt;=Stimuli!$B$4,A9801&lt;=Stimuli!$C$4),Stimuli!$A$4,"")))</f>
        <v>02 e.l.f. - Power Grip Styling (30.03s)</v>
      </c>
      <c r="I9801" s="6" t="n">
        <f aca="false">(B9801-B9800)/((A9801-A9800)/1000)</f>
        <v>0.562637362637474</v>
      </c>
      <c r="J9801" s="6" t="n">
        <f aca="false">IF(OR(B9801&lt;Rules!$B$2,B9801&gt;Rules!$B$3,ABS(I9801)&gt;Rules!$B$4,OR(B9802&lt;Rules!$B$2,B9802&gt;Rules!$B$3,ABS(I9802)&gt;Rules!$B$4)),1,0)</f>
        <v>0</v>
      </c>
      <c r="K9801" s="6" t="str">
        <f aca="false">IF(F9801=1,COUNTIF($F$2:F9801,1),"")</f>
        <v/>
      </c>
    </row>
    <row r="9802" customFormat="false" ht="15" hidden="false" customHeight="false" outlineLevel="0" collapsed="false">
      <c r="A9802" s="6" t="n">
        <v>76964.4305</v>
      </c>
      <c r="B9802" s="6" t="n">
        <v>2.01245421245421</v>
      </c>
      <c r="C9802" s="6" t="n">
        <v>90</v>
      </c>
      <c r="D9802" s="6" t="n">
        <v>-1</v>
      </c>
      <c r="E9802" s="6" t="n">
        <v>2.01098901098901</v>
      </c>
      <c r="F9802" s="6" t="n">
        <v>0</v>
      </c>
      <c r="G9802" s="6" t="n">
        <v>0.0087912087912087</v>
      </c>
      <c r="H9802" s="6" t="str">
        <f aca="false">IF(AND(A9802&gt;=Stimuli!$B$2,A9802&lt;=Stimuli!$C$2),Stimuli!$A$2,IF(AND(A9802&gt;=Stimuli!$B$3,A9802&lt;=Stimuli!$C$3),Stimuli!$A$3,IF(AND(A9802&gt;=Stimuli!$B$4,A9802&lt;=Stimuli!$C$4),Stimuli!$A$4,"")))</f>
        <v>02 e.l.f. - Power Grip Styling (30.03s)</v>
      </c>
      <c r="I9802" s="6" t="n">
        <f aca="false">(B9802-B9801)/((A9802-A9801)/1000)</f>
        <v>-0.375091575091744</v>
      </c>
      <c r="J9802" s="6" t="n">
        <f aca="false">IF(OR(B9802&lt;Rules!$B$2,B9802&gt;Rules!$B$3,ABS(I9802)&gt;Rules!$B$4,OR(B9803&lt;Rules!$B$2,B9803&gt;Rules!$B$3,ABS(I9803)&gt;Rules!$B$4)),1,0)</f>
        <v>0</v>
      </c>
      <c r="K9802" s="6" t="str">
        <f aca="false">IF(F9802=1,COUNTIF($F$2:F9802,1),"")</f>
        <v/>
      </c>
    </row>
    <row r="9803" customFormat="false" ht="15" hidden="false" customHeight="false" outlineLevel="0" collapsed="false">
      <c r="A9803" s="6" t="n">
        <v>76972.243</v>
      </c>
      <c r="B9803" s="6" t="n">
        <v>2.01391941391941</v>
      </c>
      <c r="C9803" s="6" t="n">
        <v>90</v>
      </c>
      <c r="D9803" s="6" t="n">
        <v>-1</v>
      </c>
      <c r="E9803" s="6" t="n">
        <v>2.01098901098901</v>
      </c>
      <c r="F9803" s="6" t="n">
        <v>0</v>
      </c>
      <c r="G9803" s="6" t="n">
        <v>0.0087912087912087</v>
      </c>
      <c r="H9803" s="6" t="str">
        <f aca="false">IF(AND(A9803&gt;=Stimuli!$B$2,A9803&lt;=Stimuli!$C$2),Stimuli!$A$2,IF(AND(A9803&gt;=Stimuli!$B$3,A9803&lt;=Stimuli!$C$3),Stimuli!$A$3,IF(AND(A9803&gt;=Stimuli!$B$4,A9803&lt;=Stimuli!$C$4),Stimuli!$A$4,"")))</f>
        <v>02 e.l.f. - Power Grip Styling (30.03s)</v>
      </c>
      <c r="I9803" s="6" t="n">
        <f aca="false">(B9803-B9802)/((A9803-A9802)/1000)</f>
        <v>0.18754578754573</v>
      </c>
      <c r="J9803" s="6" t="n">
        <f aca="false">IF(OR(B9803&lt;Rules!$B$2,B9803&gt;Rules!$B$3,ABS(I9803)&gt;Rules!$B$4,OR(B9804&lt;Rules!$B$2,B9804&gt;Rules!$B$3,ABS(I9804)&gt;Rules!$B$4)),1,0)</f>
        <v>0</v>
      </c>
      <c r="K9803" s="6" t="str">
        <f aca="false">IF(F9803=1,COUNTIF($F$2:F9803,1),"")</f>
        <v/>
      </c>
    </row>
    <row r="9804" customFormat="false" ht="15" hidden="false" customHeight="false" outlineLevel="0" collapsed="false">
      <c r="A9804" s="6" t="n">
        <v>76980.0555</v>
      </c>
      <c r="B9804" s="6" t="n">
        <v>2.01245421245421</v>
      </c>
      <c r="C9804" s="6" t="n">
        <v>90</v>
      </c>
      <c r="D9804" s="6" t="n">
        <v>-1</v>
      </c>
      <c r="E9804" s="6" t="n">
        <v>2.01098901098901</v>
      </c>
      <c r="F9804" s="6" t="n">
        <v>0</v>
      </c>
      <c r="G9804" s="6" t="n">
        <v>0.0087912087912087</v>
      </c>
      <c r="H9804" s="6" t="str">
        <f aca="false">IF(AND(A9804&gt;=Stimuli!$B$2,A9804&lt;=Stimuli!$C$2),Stimuli!$A$2,IF(AND(A9804&gt;=Stimuli!$B$3,A9804&lt;=Stimuli!$C$3),Stimuli!$A$3,IF(AND(A9804&gt;=Stimuli!$B$4,A9804&lt;=Stimuli!$C$4),Stimuli!$A$4,"")))</f>
        <v>02 e.l.f. - Power Grip Styling (30.03s)</v>
      </c>
      <c r="I9804" s="6" t="n">
        <f aca="false">(B9804-B9803)/((A9804-A9803)/1000)</f>
        <v>-0.18754578754573</v>
      </c>
      <c r="J9804" s="6" t="n">
        <f aca="false">IF(OR(B9804&lt;Rules!$B$2,B9804&gt;Rules!$B$3,ABS(I9804)&gt;Rules!$B$4,OR(B9805&lt;Rules!$B$2,B9805&gt;Rules!$B$3,ABS(I9805)&gt;Rules!$B$4)),1,0)</f>
        <v>0</v>
      </c>
      <c r="K9804" s="6" t="str">
        <f aca="false">IF(F9804=1,COUNTIF($F$2:F9804,1),"")</f>
        <v/>
      </c>
    </row>
    <row r="9805" customFormat="false" ht="15" hidden="false" customHeight="false" outlineLevel="0" collapsed="false">
      <c r="A9805" s="6" t="n">
        <v>76987.868</v>
      </c>
      <c r="B9805" s="6" t="n">
        <v>2.01098901098901</v>
      </c>
      <c r="C9805" s="6" t="n">
        <v>90</v>
      </c>
      <c r="D9805" s="6" t="n">
        <v>-1</v>
      </c>
      <c r="E9805" s="6" t="n">
        <v>2.00952380952381</v>
      </c>
      <c r="F9805" s="6" t="n">
        <v>0</v>
      </c>
      <c r="G9805" s="6" t="n">
        <v>0.0087912087912087</v>
      </c>
      <c r="H9805" s="6" t="str">
        <f aca="false">IF(AND(A9805&gt;=Stimuli!$B$2,A9805&lt;=Stimuli!$C$2),Stimuli!$A$2,IF(AND(A9805&gt;=Stimuli!$B$3,A9805&lt;=Stimuli!$C$3),Stimuli!$A$3,IF(AND(A9805&gt;=Stimuli!$B$4,A9805&lt;=Stimuli!$C$4),Stimuli!$A$4,"")))</f>
        <v>02 e.l.f. - Power Grip Styling (30.03s)</v>
      </c>
      <c r="I9805" s="6" t="n">
        <f aca="false">(B9805-B9804)/((A9805-A9804)/1000)</f>
        <v>-0.18754578754573</v>
      </c>
      <c r="J9805" s="6" t="n">
        <f aca="false">IF(OR(B9805&lt;Rules!$B$2,B9805&gt;Rules!$B$3,ABS(I9805)&gt;Rules!$B$4,OR(B9806&lt;Rules!$B$2,B9806&gt;Rules!$B$3,ABS(I9806)&gt;Rules!$B$4)),1,0)</f>
        <v>0</v>
      </c>
      <c r="K9805" s="6" t="str">
        <f aca="false">IF(F9805=1,COUNTIF($F$2:F9805,1),"")</f>
        <v/>
      </c>
    </row>
    <row r="9806" customFormat="false" ht="15" hidden="false" customHeight="false" outlineLevel="0" collapsed="false">
      <c r="A9806" s="6" t="n">
        <v>76995.6805</v>
      </c>
      <c r="B9806" s="6" t="n">
        <v>2.01391941391941</v>
      </c>
      <c r="C9806" s="6" t="n">
        <v>90</v>
      </c>
      <c r="D9806" s="6" t="n">
        <v>-1</v>
      </c>
      <c r="E9806" s="6" t="n">
        <v>2.00952380952381</v>
      </c>
      <c r="F9806" s="6" t="n">
        <v>0</v>
      </c>
      <c r="G9806" s="6" t="n">
        <v>0.0087912087912087</v>
      </c>
      <c r="H9806" s="6" t="str">
        <f aca="false">IF(AND(A9806&gt;=Stimuli!$B$2,A9806&lt;=Stimuli!$C$2),Stimuli!$A$2,IF(AND(A9806&gt;=Stimuli!$B$3,A9806&lt;=Stimuli!$C$3),Stimuli!$A$3,IF(AND(A9806&gt;=Stimuli!$B$4,A9806&lt;=Stimuli!$C$4),Stimuli!$A$4,"")))</f>
        <v>02 e.l.f. - Power Grip Styling (30.03s)</v>
      </c>
      <c r="I9806" s="6" t="n">
        <f aca="false">(B9806-B9805)/((A9806-A9805)/1000)</f>
        <v>0.37509157509146</v>
      </c>
      <c r="J9806" s="6" t="n">
        <f aca="false">IF(OR(B9806&lt;Rules!$B$2,B9806&gt;Rules!$B$3,ABS(I9806)&gt;Rules!$B$4,OR(B9807&lt;Rules!$B$2,B9807&gt;Rules!$B$3,ABS(I9807)&gt;Rules!$B$4)),1,0)</f>
        <v>0</v>
      </c>
      <c r="K9806" s="6" t="str">
        <f aca="false">IF(F9806=1,COUNTIF($F$2:F9806,1),"")</f>
        <v/>
      </c>
    </row>
    <row r="9807" customFormat="false" ht="15" hidden="false" customHeight="false" outlineLevel="0" collapsed="false">
      <c r="A9807" s="6" t="n">
        <v>77003.493</v>
      </c>
      <c r="B9807" s="6" t="n">
        <v>2.00952380952381</v>
      </c>
      <c r="C9807" s="6" t="n">
        <v>90</v>
      </c>
      <c r="D9807" s="6" t="n">
        <v>-1</v>
      </c>
      <c r="E9807" s="6" t="n">
        <v>2.00952380952381</v>
      </c>
      <c r="F9807" s="6" t="n">
        <v>0</v>
      </c>
      <c r="G9807" s="6" t="n">
        <v>0.0087912087912087</v>
      </c>
      <c r="H9807" s="6" t="str">
        <f aca="false">IF(AND(A9807&gt;=Stimuli!$B$2,A9807&lt;=Stimuli!$C$2),Stimuli!$A$2,IF(AND(A9807&gt;=Stimuli!$B$3,A9807&lt;=Stimuli!$C$3),Stimuli!$A$3,IF(AND(A9807&gt;=Stimuli!$B$4,A9807&lt;=Stimuli!$C$4),Stimuli!$A$4,"")))</f>
        <v>02 e.l.f. - Power Grip Styling (30.03s)</v>
      </c>
      <c r="I9807" s="6" t="n">
        <f aca="false">(B9807-B9806)/((A9807-A9806)/1000)</f>
        <v>-0.562637362637304</v>
      </c>
      <c r="J9807" s="6" t="n">
        <f aca="false">IF(OR(B9807&lt;Rules!$B$2,B9807&gt;Rules!$B$3,ABS(I9807)&gt;Rules!$B$4,OR(B9808&lt;Rules!$B$2,B9808&gt;Rules!$B$3,ABS(I9808)&gt;Rules!$B$4)),1,0)</f>
        <v>0</v>
      </c>
      <c r="K9807" s="6" t="str">
        <f aca="false">IF(F9807=1,COUNTIF($F$2:F9807,1),"")</f>
        <v/>
      </c>
    </row>
    <row r="9808" customFormat="false" ht="15" hidden="false" customHeight="false" outlineLevel="0" collapsed="false">
      <c r="A9808" s="6" t="n">
        <v>77011.3055</v>
      </c>
      <c r="B9808" s="6" t="n">
        <v>2.01538461538462</v>
      </c>
      <c r="C9808" s="6" t="n">
        <v>90</v>
      </c>
      <c r="D9808" s="6" t="n">
        <v>-1</v>
      </c>
      <c r="E9808" s="6" t="n">
        <v>2.00952380952381</v>
      </c>
      <c r="F9808" s="6" t="n">
        <v>0</v>
      </c>
      <c r="G9808" s="6" t="n">
        <v>0.0087912087912087</v>
      </c>
      <c r="H9808" s="6" t="str">
        <f aca="false">IF(AND(A9808&gt;=Stimuli!$B$2,A9808&lt;=Stimuli!$C$2),Stimuli!$A$2,IF(AND(A9808&gt;=Stimuli!$B$3,A9808&lt;=Stimuli!$C$3),Stimuli!$A$3,IF(AND(A9808&gt;=Stimuli!$B$4,A9808&lt;=Stimuli!$C$4),Stimuli!$A$4,"")))</f>
        <v>02 e.l.f. - Power Grip Styling (30.03s)</v>
      </c>
      <c r="I9808" s="6" t="n">
        <f aca="false">(B9808-B9807)/((A9808-A9807)/1000)</f>
        <v>0.750183150183318</v>
      </c>
      <c r="J9808" s="6" t="n">
        <f aca="false">IF(OR(B9808&lt;Rules!$B$2,B9808&gt;Rules!$B$3,ABS(I9808)&gt;Rules!$B$4,OR(B9809&lt;Rules!$B$2,B9809&gt;Rules!$B$3,ABS(I9809)&gt;Rules!$B$4)),1,0)</f>
        <v>0</v>
      </c>
      <c r="K9808" s="6" t="str">
        <f aca="false">IF(F9808=1,COUNTIF($F$2:F9808,1),"")</f>
        <v/>
      </c>
    </row>
    <row r="9809" customFormat="false" ht="15" hidden="false" customHeight="false" outlineLevel="0" collapsed="false">
      <c r="A9809" s="6" t="n">
        <v>77019.118</v>
      </c>
      <c r="B9809" s="6" t="n">
        <v>2.00805860805861</v>
      </c>
      <c r="C9809" s="6" t="n">
        <v>90</v>
      </c>
      <c r="D9809" s="6" t="n">
        <v>-1</v>
      </c>
      <c r="E9809" s="6" t="n">
        <v>2.00952380952381</v>
      </c>
      <c r="F9809" s="6" t="n">
        <v>0</v>
      </c>
      <c r="G9809" s="6" t="n">
        <v>0.0087912087912087</v>
      </c>
      <c r="H9809" s="6" t="str">
        <f aca="false">IF(AND(A9809&gt;=Stimuli!$B$2,A9809&lt;=Stimuli!$C$2),Stimuli!$A$2,IF(AND(A9809&gt;=Stimuli!$B$3,A9809&lt;=Stimuli!$C$3),Stimuli!$A$3,IF(AND(A9809&gt;=Stimuli!$B$4,A9809&lt;=Stimuli!$C$4),Stimuli!$A$4,"")))</f>
        <v>02 e.l.f. - Power Grip Styling (30.03s)</v>
      </c>
      <c r="I9809" s="6" t="n">
        <f aca="false">(B9809-B9808)/((A9809-A9808)/1000)</f>
        <v>-0.937728937729048</v>
      </c>
      <c r="J9809" s="6" t="n">
        <f aca="false">IF(OR(B9809&lt;Rules!$B$2,B9809&gt;Rules!$B$3,ABS(I9809)&gt;Rules!$B$4,OR(B9810&lt;Rules!$B$2,B9810&gt;Rules!$B$3,ABS(I9810)&gt;Rules!$B$4)),1,0)</f>
        <v>0</v>
      </c>
      <c r="K9809" s="6" t="str">
        <f aca="false">IF(F9809=1,COUNTIF($F$2:F9809,1),"")</f>
        <v/>
      </c>
    </row>
    <row r="9810" customFormat="false" ht="15" hidden="false" customHeight="false" outlineLevel="0" collapsed="false">
      <c r="A9810" s="6" t="n">
        <v>77026.9305</v>
      </c>
      <c r="B9810" s="6" t="n">
        <v>2.01538461538462</v>
      </c>
      <c r="C9810" s="6" t="n">
        <v>90</v>
      </c>
      <c r="D9810" s="6" t="n">
        <v>-1</v>
      </c>
      <c r="E9810" s="6" t="n">
        <v>2.00952380952381</v>
      </c>
      <c r="F9810" s="6" t="n">
        <v>0</v>
      </c>
      <c r="G9810" s="6" t="n">
        <v>0.0087912087912087</v>
      </c>
      <c r="H9810" s="6" t="str">
        <f aca="false">IF(AND(A9810&gt;=Stimuli!$B$2,A9810&lt;=Stimuli!$C$2),Stimuli!$A$2,IF(AND(A9810&gt;=Stimuli!$B$3,A9810&lt;=Stimuli!$C$3),Stimuli!$A$3,IF(AND(A9810&gt;=Stimuli!$B$4,A9810&lt;=Stimuli!$C$4),Stimuli!$A$4,"")))</f>
        <v>02 e.l.f. - Power Grip Styling (30.03s)</v>
      </c>
      <c r="I9810" s="6" t="n">
        <f aca="false">(B9810-B9809)/((A9810-A9809)/1000)</f>
        <v>0.937728937729048</v>
      </c>
      <c r="J9810" s="6" t="n">
        <f aca="false">IF(OR(B9810&lt;Rules!$B$2,B9810&gt;Rules!$B$3,ABS(I9810)&gt;Rules!$B$4,OR(B9811&lt;Rules!$B$2,B9811&gt;Rules!$B$3,ABS(I9811)&gt;Rules!$B$4)),1,0)</f>
        <v>0</v>
      </c>
      <c r="K9810" s="6" t="str">
        <f aca="false">IF(F9810=1,COUNTIF($F$2:F9810,1),"")</f>
        <v/>
      </c>
    </row>
    <row r="9811" customFormat="false" ht="15" hidden="false" customHeight="false" outlineLevel="0" collapsed="false">
      <c r="A9811" s="6" t="n">
        <v>77034.743</v>
      </c>
      <c r="B9811" s="6" t="n">
        <v>2.00805860805861</v>
      </c>
      <c r="C9811" s="6" t="n">
        <v>90</v>
      </c>
      <c r="D9811" s="6" t="n">
        <v>-1</v>
      </c>
      <c r="E9811" s="6" t="n">
        <v>2.00952380952381</v>
      </c>
      <c r="F9811" s="6" t="n">
        <v>0</v>
      </c>
      <c r="G9811" s="6" t="n">
        <v>0.0087912087912087</v>
      </c>
      <c r="H9811" s="6" t="str">
        <f aca="false">IF(AND(A9811&gt;=Stimuli!$B$2,A9811&lt;=Stimuli!$C$2),Stimuli!$A$2,IF(AND(A9811&gt;=Stimuli!$B$3,A9811&lt;=Stimuli!$C$3),Stimuli!$A$3,IF(AND(A9811&gt;=Stimuli!$B$4,A9811&lt;=Stimuli!$C$4),Stimuli!$A$4,"")))</f>
        <v>02 e.l.f. - Power Grip Styling (30.03s)</v>
      </c>
      <c r="I9811" s="6" t="n">
        <f aca="false">(B9811-B9810)/((A9811-A9810)/1000)</f>
        <v>-0.937728937729048</v>
      </c>
      <c r="J9811" s="6" t="n">
        <f aca="false">IF(OR(B9811&lt;Rules!$B$2,B9811&gt;Rules!$B$3,ABS(I9811)&gt;Rules!$B$4,OR(B9812&lt;Rules!$B$2,B9812&gt;Rules!$B$3,ABS(I9812)&gt;Rules!$B$4)),1,0)</f>
        <v>0</v>
      </c>
      <c r="K9811" s="6" t="str">
        <f aca="false">IF(F9811=1,COUNTIF($F$2:F9811,1),"")</f>
        <v/>
      </c>
    </row>
    <row r="9812" customFormat="false" ht="15" hidden="false" customHeight="false" outlineLevel="0" collapsed="false">
      <c r="A9812" s="6" t="n">
        <v>77042.5555</v>
      </c>
      <c r="B9812" s="6" t="n">
        <v>2.01538461538462</v>
      </c>
      <c r="C9812" s="6" t="n">
        <v>90</v>
      </c>
      <c r="D9812" s="6" t="n">
        <v>-1</v>
      </c>
      <c r="E9812" s="6" t="n">
        <v>2.00952380952381</v>
      </c>
      <c r="F9812" s="6" t="n">
        <v>0</v>
      </c>
      <c r="G9812" s="6" t="n">
        <v>0.0087912087912087</v>
      </c>
      <c r="H9812" s="6" t="str">
        <f aca="false">IF(AND(A9812&gt;=Stimuli!$B$2,A9812&lt;=Stimuli!$C$2),Stimuli!$A$2,IF(AND(A9812&gt;=Stimuli!$B$3,A9812&lt;=Stimuli!$C$3),Stimuli!$A$3,IF(AND(A9812&gt;=Stimuli!$B$4,A9812&lt;=Stimuli!$C$4),Stimuli!$A$4,"")))</f>
        <v>02 e.l.f. - Power Grip Styling (30.03s)</v>
      </c>
      <c r="I9812" s="6" t="n">
        <f aca="false">(B9812-B9811)/((A9812-A9811)/1000)</f>
        <v>0.937728937729048</v>
      </c>
      <c r="J9812" s="6" t="n">
        <f aca="false">IF(OR(B9812&lt;Rules!$B$2,B9812&gt;Rules!$B$3,ABS(I9812)&gt;Rules!$B$4,OR(B9813&lt;Rules!$B$2,B9813&gt;Rules!$B$3,ABS(I9813)&gt;Rules!$B$4)),1,0)</f>
        <v>0</v>
      </c>
      <c r="K9812" s="6" t="str">
        <f aca="false">IF(F9812=1,COUNTIF($F$2:F9812,1),"")</f>
        <v/>
      </c>
    </row>
    <row r="9813" customFormat="false" ht="15" hidden="false" customHeight="false" outlineLevel="0" collapsed="false">
      <c r="A9813" s="6" t="n">
        <v>77050.368</v>
      </c>
      <c r="B9813" s="6" t="n">
        <v>2.00805860805861</v>
      </c>
      <c r="C9813" s="6" t="n">
        <v>90</v>
      </c>
      <c r="D9813" s="6" t="n">
        <v>-1</v>
      </c>
      <c r="E9813" s="6" t="n">
        <v>2.00952380952381</v>
      </c>
      <c r="F9813" s="6" t="n">
        <v>0</v>
      </c>
      <c r="G9813" s="6" t="n">
        <v>0.0087912087912087</v>
      </c>
      <c r="H9813" s="6" t="str">
        <f aca="false">IF(AND(A9813&gt;=Stimuli!$B$2,A9813&lt;=Stimuli!$C$2),Stimuli!$A$2,IF(AND(A9813&gt;=Stimuli!$B$3,A9813&lt;=Stimuli!$C$3),Stimuli!$A$3,IF(AND(A9813&gt;=Stimuli!$B$4,A9813&lt;=Stimuli!$C$4),Stimuli!$A$4,"")))</f>
        <v>02 e.l.f. - Power Grip Styling (30.03s)</v>
      </c>
      <c r="I9813" s="6" t="n">
        <f aca="false">(B9813-B9812)/((A9813-A9812)/1000)</f>
        <v>-0.937728937729048</v>
      </c>
      <c r="J9813" s="6" t="n">
        <f aca="false">IF(OR(B9813&lt;Rules!$B$2,B9813&gt;Rules!$B$3,ABS(I9813)&gt;Rules!$B$4,OR(B9814&lt;Rules!$B$2,B9814&gt;Rules!$B$3,ABS(I9814)&gt;Rules!$B$4)),1,0)</f>
        <v>0</v>
      </c>
      <c r="K9813" s="6" t="str">
        <f aca="false">IF(F9813=1,COUNTIF($F$2:F9813,1),"")</f>
        <v/>
      </c>
    </row>
    <row r="9814" customFormat="false" ht="15" hidden="false" customHeight="false" outlineLevel="0" collapsed="false">
      <c r="A9814" s="6" t="n">
        <v>77058.1805</v>
      </c>
      <c r="B9814" s="6" t="n">
        <v>2.01391941391941</v>
      </c>
      <c r="C9814" s="6" t="n">
        <v>90</v>
      </c>
      <c r="D9814" s="6" t="n">
        <v>-1</v>
      </c>
      <c r="E9814" s="6" t="n">
        <v>2.00952380952381</v>
      </c>
      <c r="F9814" s="6" t="n">
        <v>0</v>
      </c>
      <c r="G9814" s="6" t="n">
        <v>0.0087912087912087</v>
      </c>
      <c r="H9814" s="6" t="str">
        <f aca="false">IF(AND(A9814&gt;=Stimuli!$B$2,A9814&lt;=Stimuli!$C$2),Stimuli!$A$2,IF(AND(A9814&gt;=Stimuli!$B$3,A9814&lt;=Stimuli!$C$3),Stimuli!$A$3,IF(AND(A9814&gt;=Stimuli!$B$4,A9814&lt;=Stimuli!$C$4),Stimuli!$A$4,"")))</f>
        <v>02 e.l.f. - Power Grip Styling (30.03s)</v>
      </c>
      <c r="I9814" s="6" t="n">
        <f aca="false">(B9814-B9813)/((A9814-A9813)/1000)</f>
        <v>0.750183150183034</v>
      </c>
      <c r="J9814" s="6" t="n">
        <f aca="false">IF(OR(B9814&lt;Rules!$B$2,B9814&gt;Rules!$B$3,ABS(I9814)&gt;Rules!$B$4,OR(B9815&lt;Rules!$B$2,B9815&gt;Rules!$B$3,ABS(I9815)&gt;Rules!$B$4)),1,0)</f>
        <v>0</v>
      </c>
      <c r="K9814" s="6" t="str">
        <f aca="false">IF(F9814=1,COUNTIF($F$2:F9814,1),"")</f>
        <v/>
      </c>
    </row>
    <row r="9815" customFormat="false" ht="15" hidden="false" customHeight="false" outlineLevel="0" collapsed="false">
      <c r="A9815" s="6" t="n">
        <v>77065.993</v>
      </c>
      <c r="B9815" s="6" t="n">
        <v>2.00805860805861</v>
      </c>
      <c r="C9815" s="6" t="n">
        <v>90</v>
      </c>
      <c r="D9815" s="6" t="n">
        <v>-1</v>
      </c>
      <c r="E9815" s="6" t="n">
        <v>2.00952380952381</v>
      </c>
      <c r="F9815" s="6" t="n">
        <v>0</v>
      </c>
      <c r="G9815" s="6" t="n">
        <v>0.0087912087912087</v>
      </c>
      <c r="H9815" s="6" t="str">
        <f aca="false">IF(AND(A9815&gt;=Stimuli!$B$2,A9815&lt;=Stimuli!$C$2),Stimuli!$A$2,IF(AND(A9815&gt;=Stimuli!$B$3,A9815&lt;=Stimuli!$C$3),Stimuli!$A$3,IF(AND(A9815&gt;=Stimuli!$B$4,A9815&lt;=Stimuli!$C$4),Stimuli!$A$4,"")))</f>
        <v>02 e.l.f. - Power Grip Styling (30.03s)</v>
      </c>
      <c r="I9815" s="6" t="n">
        <f aca="false">(B9815-B9814)/((A9815-A9814)/1000)</f>
        <v>-0.750183150183034</v>
      </c>
      <c r="J9815" s="6" t="n">
        <f aca="false">IF(OR(B9815&lt;Rules!$B$2,B9815&gt;Rules!$B$3,ABS(I9815)&gt;Rules!$B$4,OR(B9816&lt;Rules!$B$2,B9816&gt;Rules!$B$3,ABS(I9816)&gt;Rules!$B$4)),1,0)</f>
        <v>0</v>
      </c>
      <c r="K9815" s="6" t="str">
        <f aca="false">IF(F9815=1,COUNTIF($F$2:F9815,1),"")</f>
        <v/>
      </c>
    </row>
    <row r="9816" customFormat="false" ht="15" hidden="false" customHeight="false" outlineLevel="0" collapsed="false">
      <c r="A9816" s="6" t="n">
        <v>77073.8055</v>
      </c>
      <c r="B9816" s="6" t="n">
        <v>2.01391941391941</v>
      </c>
      <c r="C9816" s="6" t="n">
        <v>90</v>
      </c>
      <c r="D9816" s="6" t="n">
        <v>-1</v>
      </c>
      <c r="E9816" s="6" t="n">
        <v>2.00952380952381</v>
      </c>
      <c r="F9816" s="6" t="n">
        <v>0</v>
      </c>
      <c r="G9816" s="6" t="n">
        <v>0.0087912087912087</v>
      </c>
      <c r="H9816" s="6" t="str">
        <f aca="false">IF(AND(A9816&gt;=Stimuli!$B$2,A9816&lt;=Stimuli!$C$2),Stimuli!$A$2,IF(AND(A9816&gt;=Stimuli!$B$3,A9816&lt;=Stimuli!$C$3),Stimuli!$A$3,IF(AND(A9816&gt;=Stimuli!$B$4,A9816&lt;=Stimuli!$C$4),Stimuli!$A$4,"")))</f>
        <v>02 e.l.f. - Power Grip Styling (30.03s)</v>
      </c>
      <c r="I9816" s="6" t="n">
        <f aca="false">(B9816-B9815)/((A9816-A9815)/1000)</f>
        <v>0.750183150183034</v>
      </c>
      <c r="J9816" s="6" t="n">
        <f aca="false">IF(OR(B9816&lt;Rules!$B$2,B9816&gt;Rules!$B$3,ABS(I9816)&gt;Rules!$B$4,OR(B9817&lt;Rules!$B$2,B9817&gt;Rules!$B$3,ABS(I9817)&gt;Rules!$B$4)),1,0)</f>
        <v>0</v>
      </c>
      <c r="K9816" s="6" t="str">
        <f aca="false">IF(F9816=1,COUNTIF($F$2:F9816,1),"")</f>
        <v/>
      </c>
    </row>
    <row r="9817" customFormat="false" ht="15" hidden="false" customHeight="false" outlineLevel="0" collapsed="false">
      <c r="A9817" s="6" t="n">
        <v>77081.618</v>
      </c>
      <c r="B9817" s="6" t="n">
        <v>2.00805860805861</v>
      </c>
      <c r="C9817" s="6" t="n">
        <v>90</v>
      </c>
      <c r="D9817" s="6" t="n">
        <v>-1</v>
      </c>
      <c r="E9817" s="6" t="n">
        <v>2.00952380952381</v>
      </c>
      <c r="F9817" s="6" t="n">
        <v>0</v>
      </c>
      <c r="G9817" s="6" t="n">
        <v>0.0087912087912087</v>
      </c>
      <c r="H9817" s="6" t="str">
        <f aca="false">IF(AND(A9817&gt;=Stimuli!$B$2,A9817&lt;=Stimuli!$C$2),Stimuli!$A$2,IF(AND(A9817&gt;=Stimuli!$B$3,A9817&lt;=Stimuli!$C$3),Stimuli!$A$3,IF(AND(A9817&gt;=Stimuli!$B$4,A9817&lt;=Stimuli!$C$4),Stimuli!$A$4,"")))</f>
        <v>02 e.l.f. - Power Grip Styling (30.03s)</v>
      </c>
      <c r="I9817" s="6" t="n">
        <f aca="false">(B9817-B9816)/((A9817-A9816)/1000)</f>
        <v>-0.750183150183034</v>
      </c>
      <c r="J9817" s="6" t="n">
        <f aca="false">IF(OR(B9817&lt;Rules!$B$2,B9817&gt;Rules!$B$3,ABS(I9817)&gt;Rules!$B$4,OR(B9818&lt;Rules!$B$2,B9818&gt;Rules!$B$3,ABS(I9818)&gt;Rules!$B$4)),1,0)</f>
        <v>0</v>
      </c>
      <c r="K9817" s="6" t="str">
        <f aca="false">IF(F9817=1,COUNTIF($F$2:F9817,1),"")</f>
        <v/>
      </c>
    </row>
    <row r="9818" customFormat="false" ht="15" hidden="false" customHeight="false" outlineLevel="0" collapsed="false">
      <c r="A9818" s="6" t="n">
        <v>77089.4305</v>
      </c>
      <c r="B9818" s="6" t="n">
        <v>2.01245421245421</v>
      </c>
      <c r="C9818" s="6" t="n">
        <v>90</v>
      </c>
      <c r="D9818" s="6" t="n">
        <v>-1</v>
      </c>
      <c r="E9818" s="6" t="n">
        <v>2.00952380952381</v>
      </c>
      <c r="F9818" s="6" t="n">
        <v>0</v>
      </c>
      <c r="G9818" s="6" t="n">
        <v>0.0087912087912087</v>
      </c>
      <c r="H9818" s="6" t="str">
        <f aca="false">IF(AND(A9818&gt;=Stimuli!$B$2,A9818&lt;=Stimuli!$C$2),Stimuli!$A$2,IF(AND(A9818&gt;=Stimuli!$B$3,A9818&lt;=Stimuli!$C$3),Stimuli!$A$3,IF(AND(A9818&gt;=Stimuli!$B$4,A9818&lt;=Stimuli!$C$4),Stimuli!$A$4,"")))</f>
        <v>02 e.l.f. - Power Grip Styling (30.03s)</v>
      </c>
      <c r="I9818" s="6" t="n">
        <f aca="false">(B9818-B9817)/((A9818-A9817)/1000)</f>
        <v>0.562637362637304</v>
      </c>
      <c r="J9818" s="6" t="n">
        <f aca="false">IF(OR(B9818&lt;Rules!$B$2,B9818&gt;Rules!$B$3,ABS(I9818)&gt;Rules!$B$4,OR(B9819&lt;Rules!$B$2,B9819&gt;Rules!$B$3,ABS(I9819)&gt;Rules!$B$4)),1,0)</f>
        <v>0</v>
      </c>
      <c r="K9818" s="6" t="str">
        <f aca="false">IF(F9818=1,COUNTIF($F$2:F9818,1),"")</f>
        <v/>
      </c>
    </row>
    <row r="9819" customFormat="false" ht="15" hidden="false" customHeight="false" outlineLevel="0" collapsed="false">
      <c r="A9819" s="6" t="n">
        <v>77097.243</v>
      </c>
      <c r="B9819" s="6" t="n">
        <v>2.00952380952381</v>
      </c>
      <c r="C9819" s="6" t="n">
        <v>90</v>
      </c>
      <c r="D9819" s="6" t="n">
        <v>-1</v>
      </c>
      <c r="E9819" s="6" t="n">
        <v>2.00952380952381</v>
      </c>
      <c r="F9819" s="6" t="n">
        <v>0</v>
      </c>
      <c r="G9819" s="6" t="n">
        <v>0.0087912087912087</v>
      </c>
      <c r="H9819" s="6" t="str">
        <f aca="false">IF(AND(A9819&gt;=Stimuli!$B$2,A9819&lt;=Stimuli!$C$2),Stimuli!$A$2,IF(AND(A9819&gt;=Stimuli!$B$3,A9819&lt;=Stimuli!$C$3),Stimuli!$A$3,IF(AND(A9819&gt;=Stimuli!$B$4,A9819&lt;=Stimuli!$C$4),Stimuli!$A$4,"")))</f>
        <v>02 e.l.f. - Power Grip Styling (30.03s)</v>
      </c>
      <c r="I9819" s="6" t="n">
        <f aca="false">(B9819-B9818)/((A9819-A9818)/1000)</f>
        <v>-0.375091575091574</v>
      </c>
      <c r="J9819" s="6" t="n">
        <f aca="false">IF(OR(B9819&lt;Rules!$B$2,B9819&gt;Rules!$B$3,ABS(I9819)&gt;Rules!$B$4,OR(B9820&lt;Rules!$B$2,B9820&gt;Rules!$B$3,ABS(I9820)&gt;Rules!$B$4)),1,0)</f>
        <v>0</v>
      </c>
      <c r="K9819" s="6" t="str">
        <f aca="false">IF(F9819=1,COUNTIF($F$2:F9819,1),"")</f>
        <v/>
      </c>
    </row>
    <row r="9820" customFormat="false" ht="15" hidden="false" customHeight="false" outlineLevel="0" collapsed="false">
      <c r="A9820" s="6" t="n">
        <v>77105.0555</v>
      </c>
      <c r="B9820" s="6" t="n">
        <v>2.00952380952381</v>
      </c>
      <c r="C9820" s="6" t="n">
        <v>90</v>
      </c>
      <c r="D9820" s="6" t="n">
        <v>-1</v>
      </c>
      <c r="E9820" s="6" t="n">
        <v>2.00952380952381</v>
      </c>
      <c r="F9820" s="6" t="n">
        <v>0</v>
      </c>
      <c r="G9820" s="6" t="n">
        <v>0.0087912087912087</v>
      </c>
      <c r="H9820" s="6" t="str">
        <f aca="false">IF(AND(A9820&gt;=Stimuli!$B$2,A9820&lt;=Stimuli!$C$2),Stimuli!$A$2,IF(AND(A9820&gt;=Stimuli!$B$3,A9820&lt;=Stimuli!$C$3),Stimuli!$A$3,IF(AND(A9820&gt;=Stimuli!$B$4,A9820&lt;=Stimuli!$C$4),Stimuli!$A$4,"")))</f>
        <v>02 e.l.f. - Power Grip Styling (30.03s)</v>
      </c>
      <c r="I9820" s="6" t="n">
        <f aca="false">(B9820-B9819)/((A9820-A9819)/1000)</f>
        <v>0</v>
      </c>
      <c r="J9820" s="6" t="n">
        <f aca="false">IF(OR(B9820&lt;Rules!$B$2,B9820&gt;Rules!$B$3,ABS(I9820)&gt;Rules!$B$4,OR(B9821&lt;Rules!$B$2,B9821&gt;Rules!$B$3,ABS(I9821)&gt;Rules!$B$4)),1,0)</f>
        <v>0</v>
      </c>
      <c r="K9820" s="6" t="str">
        <f aca="false">IF(F9820=1,COUNTIF($F$2:F9820,1),"")</f>
        <v/>
      </c>
    </row>
    <row r="9821" customFormat="false" ht="15" hidden="false" customHeight="false" outlineLevel="0" collapsed="false">
      <c r="A9821" s="6" t="n">
        <v>77112.868</v>
      </c>
      <c r="B9821" s="6" t="n">
        <v>2.01098901098901</v>
      </c>
      <c r="C9821" s="6" t="n">
        <v>90</v>
      </c>
      <c r="D9821" s="6" t="n">
        <v>-1</v>
      </c>
      <c r="E9821" s="6" t="n">
        <v>2.00952380952381</v>
      </c>
      <c r="F9821" s="6" t="n">
        <v>0</v>
      </c>
      <c r="G9821" s="6" t="n">
        <v>0.0087912087912087</v>
      </c>
      <c r="H9821" s="6" t="str">
        <f aca="false">IF(AND(A9821&gt;=Stimuli!$B$2,A9821&lt;=Stimuli!$C$2),Stimuli!$A$2,IF(AND(A9821&gt;=Stimuli!$B$3,A9821&lt;=Stimuli!$C$3),Stimuli!$A$3,IF(AND(A9821&gt;=Stimuli!$B$4,A9821&lt;=Stimuli!$C$4),Stimuli!$A$4,"")))</f>
        <v>02 e.l.f. - Power Grip Styling (30.03s)</v>
      </c>
      <c r="I9821" s="6" t="n">
        <f aca="false">(B9821-B9820)/((A9821-A9820)/1000)</f>
        <v>0.187545787545844</v>
      </c>
      <c r="J9821" s="6" t="n">
        <f aca="false">IF(OR(B9821&lt;Rules!$B$2,B9821&gt;Rules!$B$3,ABS(I9821)&gt;Rules!$B$4,OR(B9822&lt;Rules!$B$2,B9822&gt;Rules!$B$3,ABS(I9822)&gt;Rules!$B$4)),1,0)</f>
        <v>0</v>
      </c>
      <c r="K9821" s="6" t="str">
        <f aca="false">IF(F9821=1,COUNTIF($F$2:F9821,1),"")</f>
        <v/>
      </c>
    </row>
    <row r="9822" customFormat="false" ht="15" hidden="false" customHeight="false" outlineLevel="0" collapsed="false">
      <c r="A9822" s="6" t="n">
        <v>77120.6805</v>
      </c>
      <c r="B9822" s="6" t="n">
        <v>2.00805860805861</v>
      </c>
      <c r="C9822" s="6" t="n">
        <v>90</v>
      </c>
      <c r="D9822" s="6" t="n">
        <v>-1</v>
      </c>
      <c r="E9822" s="6" t="n">
        <v>2.00952380952381</v>
      </c>
      <c r="F9822" s="6" t="n">
        <v>0</v>
      </c>
      <c r="G9822" s="6" t="n">
        <v>0.0087912087912087</v>
      </c>
      <c r="H9822" s="6" t="str">
        <f aca="false">IF(AND(A9822&gt;=Stimuli!$B$2,A9822&lt;=Stimuli!$C$2),Stimuli!$A$2,IF(AND(A9822&gt;=Stimuli!$B$3,A9822&lt;=Stimuli!$C$3),Stimuli!$A$3,IF(AND(A9822&gt;=Stimuli!$B$4,A9822&lt;=Stimuli!$C$4),Stimuli!$A$4,"")))</f>
        <v>02 e.l.f. - Power Grip Styling (30.03s)</v>
      </c>
      <c r="I9822" s="6" t="n">
        <f aca="false">(B9822-B9821)/((A9822-A9821)/1000)</f>
        <v>-0.375091575091574</v>
      </c>
      <c r="J9822" s="6" t="n">
        <f aca="false">IF(OR(B9822&lt;Rules!$B$2,B9822&gt;Rules!$B$3,ABS(I9822)&gt;Rules!$B$4,OR(B9823&lt;Rules!$B$2,B9823&gt;Rules!$B$3,ABS(I9823)&gt;Rules!$B$4)),1,0)</f>
        <v>0</v>
      </c>
      <c r="K9822" s="6" t="str">
        <f aca="false">IF(F9822=1,COUNTIF($F$2:F9822,1),"")</f>
        <v/>
      </c>
    </row>
    <row r="9823" customFormat="false" ht="15" hidden="false" customHeight="false" outlineLevel="0" collapsed="false">
      <c r="A9823" s="6" t="n">
        <v>77128.493</v>
      </c>
      <c r="B9823" s="6" t="n">
        <v>2.01098901098901</v>
      </c>
      <c r="C9823" s="6" t="n">
        <v>90</v>
      </c>
      <c r="D9823" s="6" t="n">
        <v>-1</v>
      </c>
      <c r="E9823" s="6" t="n">
        <v>2.00952380952381</v>
      </c>
      <c r="F9823" s="6" t="n">
        <v>0</v>
      </c>
      <c r="G9823" s="6" t="n">
        <v>0.0087912087912087</v>
      </c>
      <c r="H9823" s="6" t="str">
        <f aca="false">IF(AND(A9823&gt;=Stimuli!$B$2,A9823&lt;=Stimuli!$C$2),Stimuli!$A$2,IF(AND(A9823&gt;=Stimuli!$B$3,A9823&lt;=Stimuli!$C$3),Stimuli!$A$3,IF(AND(A9823&gt;=Stimuli!$B$4,A9823&lt;=Stimuli!$C$4),Stimuli!$A$4,"")))</f>
        <v>02 e.l.f. - Power Grip Styling (30.03s)</v>
      </c>
      <c r="I9823" s="6" t="n">
        <f aca="false">(B9823-B9822)/((A9823-A9822)/1000)</f>
        <v>0.375091575091574</v>
      </c>
      <c r="J9823" s="6" t="n">
        <f aca="false">IF(OR(B9823&lt;Rules!$B$2,B9823&gt;Rules!$B$3,ABS(I9823)&gt;Rules!$B$4,OR(B9824&lt;Rules!$B$2,B9824&gt;Rules!$B$3,ABS(I9824)&gt;Rules!$B$4)),1,0)</f>
        <v>0</v>
      </c>
      <c r="K9823" s="6" t="str">
        <f aca="false">IF(F9823=1,COUNTIF($F$2:F9823,1),"")</f>
        <v/>
      </c>
    </row>
    <row r="9824" customFormat="false" ht="15" hidden="false" customHeight="false" outlineLevel="0" collapsed="false">
      <c r="A9824" s="6" t="n">
        <v>77136.3055</v>
      </c>
      <c r="B9824" s="6" t="n">
        <v>2.00659340659341</v>
      </c>
      <c r="C9824" s="6" t="n">
        <v>90</v>
      </c>
      <c r="D9824" s="6" t="n">
        <v>-1</v>
      </c>
      <c r="E9824" s="6" t="n">
        <v>2.00952380952381</v>
      </c>
      <c r="F9824" s="6" t="n">
        <v>0</v>
      </c>
      <c r="G9824" s="6" t="n">
        <v>0.0087912087912087</v>
      </c>
      <c r="H9824" s="6" t="str">
        <f aca="false">IF(AND(A9824&gt;=Stimuli!$B$2,A9824&lt;=Stimuli!$C$2),Stimuli!$A$2,IF(AND(A9824&gt;=Stimuli!$B$3,A9824&lt;=Stimuli!$C$3),Stimuli!$A$3,IF(AND(A9824&gt;=Stimuli!$B$4,A9824&lt;=Stimuli!$C$4),Stimuli!$A$4,"")))</f>
        <v>02 e.l.f. - Power Grip Styling (30.03s)</v>
      </c>
      <c r="I9824" s="6" t="n">
        <f aca="false">(B9824-B9823)/((A9824-A9823)/1000)</f>
        <v>-0.562637362637304</v>
      </c>
      <c r="J9824" s="6" t="n">
        <f aca="false">IF(OR(B9824&lt;Rules!$B$2,B9824&gt;Rules!$B$3,ABS(I9824)&gt;Rules!$B$4,OR(B9825&lt;Rules!$B$2,B9825&gt;Rules!$B$3,ABS(I9825)&gt;Rules!$B$4)),1,0)</f>
        <v>0</v>
      </c>
      <c r="K9824" s="6" t="str">
        <f aca="false">IF(F9824=1,COUNTIF($F$2:F9824,1),"")</f>
        <v/>
      </c>
    </row>
    <row r="9825" customFormat="false" ht="15" hidden="false" customHeight="false" outlineLevel="0" collapsed="false">
      <c r="A9825" s="6" t="n">
        <v>77144.118</v>
      </c>
      <c r="B9825" s="6" t="n">
        <v>2.01391941391941</v>
      </c>
      <c r="C9825" s="6" t="n">
        <v>90</v>
      </c>
      <c r="D9825" s="6" t="n">
        <v>-1</v>
      </c>
      <c r="E9825" s="6" t="n">
        <v>2.00952380952381</v>
      </c>
      <c r="F9825" s="6" t="n">
        <v>0</v>
      </c>
      <c r="G9825" s="6" t="n">
        <v>0.0087912087912087</v>
      </c>
      <c r="H9825" s="6" t="str">
        <f aca="false">IF(AND(A9825&gt;=Stimuli!$B$2,A9825&lt;=Stimuli!$C$2),Stimuli!$A$2,IF(AND(A9825&gt;=Stimuli!$B$3,A9825&lt;=Stimuli!$C$3),Stimuli!$A$3,IF(AND(A9825&gt;=Stimuli!$B$4,A9825&lt;=Stimuli!$C$4),Stimuli!$A$4,"")))</f>
        <v>02 e.l.f. - Power Grip Styling (30.03s)</v>
      </c>
      <c r="I9825" s="6" t="n">
        <f aca="false">(B9825-B9824)/((A9825-A9824)/1000)</f>
        <v>0.937728937728764</v>
      </c>
      <c r="J9825" s="6" t="n">
        <f aca="false">IF(OR(B9825&lt;Rules!$B$2,B9825&gt;Rules!$B$3,ABS(I9825)&gt;Rules!$B$4,OR(B9826&lt;Rules!$B$2,B9826&gt;Rules!$B$3,ABS(I9826)&gt;Rules!$B$4)),1,0)</f>
        <v>0</v>
      </c>
      <c r="K9825" s="6" t="str">
        <f aca="false">IF(F9825=1,COUNTIF($F$2:F9825,1),"")</f>
        <v/>
      </c>
    </row>
    <row r="9826" customFormat="false" ht="15" hidden="false" customHeight="false" outlineLevel="0" collapsed="false">
      <c r="A9826" s="6" t="n">
        <v>77151.9305</v>
      </c>
      <c r="B9826" s="6" t="n">
        <v>2.00659340659341</v>
      </c>
      <c r="C9826" s="6" t="n">
        <v>90</v>
      </c>
      <c r="D9826" s="6" t="n">
        <v>-1</v>
      </c>
      <c r="E9826" s="6" t="n">
        <v>2.00952380952381</v>
      </c>
      <c r="F9826" s="6" t="n">
        <v>0</v>
      </c>
      <c r="G9826" s="6" t="n">
        <v>0.0087912087912087</v>
      </c>
      <c r="H9826" s="6" t="str">
        <f aca="false">IF(AND(A9826&gt;=Stimuli!$B$2,A9826&lt;=Stimuli!$C$2),Stimuli!$A$2,IF(AND(A9826&gt;=Stimuli!$B$3,A9826&lt;=Stimuli!$C$3),Stimuli!$A$3,IF(AND(A9826&gt;=Stimuli!$B$4,A9826&lt;=Stimuli!$C$4),Stimuli!$A$4,"")))</f>
        <v>02 e.l.f. - Power Grip Styling (30.03s)</v>
      </c>
      <c r="I9826" s="6" t="n">
        <f aca="false">(B9826-B9825)/((A9826-A9825)/1000)</f>
        <v>-0.937728937728764</v>
      </c>
      <c r="J9826" s="6" t="n">
        <f aca="false">IF(OR(B9826&lt;Rules!$B$2,B9826&gt;Rules!$B$3,ABS(I9826)&gt;Rules!$B$4,OR(B9827&lt;Rules!$B$2,B9827&gt;Rules!$B$3,ABS(I9827)&gt;Rules!$B$4)),1,0)</f>
        <v>0</v>
      </c>
      <c r="K9826" s="6" t="str">
        <f aca="false">IF(F9826=1,COUNTIF($F$2:F9826,1),"")</f>
        <v/>
      </c>
    </row>
    <row r="9827" customFormat="false" ht="15" hidden="false" customHeight="false" outlineLevel="0" collapsed="false">
      <c r="A9827" s="6" t="n">
        <v>77159.743</v>
      </c>
      <c r="B9827" s="6" t="n">
        <v>2.01245421245421</v>
      </c>
      <c r="C9827" s="6" t="n">
        <v>90</v>
      </c>
      <c r="D9827" s="6" t="n">
        <v>-1</v>
      </c>
      <c r="E9827" s="6" t="n">
        <v>2.00952380952381</v>
      </c>
      <c r="F9827" s="6" t="n">
        <v>0</v>
      </c>
      <c r="G9827" s="6" t="n">
        <v>0.0087912087912087</v>
      </c>
      <c r="H9827" s="6" t="str">
        <f aca="false">IF(AND(A9827&gt;=Stimuli!$B$2,A9827&lt;=Stimuli!$C$2),Stimuli!$A$2,IF(AND(A9827&gt;=Stimuli!$B$3,A9827&lt;=Stimuli!$C$3),Stimuli!$A$3,IF(AND(A9827&gt;=Stimuli!$B$4,A9827&lt;=Stimuli!$C$4),Stimuli!$A$4,"")))</f>
        <v>02 e.l.f. - Power Grip Styling (30.03s)</v>
      </c>
      <c r="I9827" s="6" t="n">
        <f aca="false">(B9827-B9826)/((A9827-A9826)/1000)</f>
        <v>0.750183150183034</v>
      </c>
      <c r="J9827" s="6" t="n">
        <f aca="false">IF(OR(B9827&lt;Rules!$B$2,B9827&gt;Rules!$B$3,ABS(I9827)&gt;Rules!$B$4,OR(B9828&lt;Rules!$B$2,B9828&gt;Rules!$B$3,ABS(I9828)&gt;Rules!$B$4)),1,0)</f>
        <v>0</v>
      </c>
      <c r="K9827" s="6" t="str">
        <f aca="false">IF(F9827=1,COUNTIF($F$2:F9827,1),"")</f>
        <v/>
      </c>
    </row>
    <row r="9828" customFormat="false" ht="15" hidden="false" customHeight="false" outlineLevel="0" collapsed="false">
      <c r="A9828" s="6" t="n">
        <v>77167.5555</v>
      </c>
      <c r="B9828" s="6" t="n">
        <v>2.00512820512821</v>
      </c>
      <c r="C9828" s="6" t="n">
        <v>90</v>
      </c>
      <c r="D9828" s="6" t="n">
        <v>-1</v>
      </c>
      <c r="E9828" s="6" t="n">
        <v>2.00952380952381</v>
      </c>
      <c r="F9828" s="6" t="n">
        <v>0</v>
      </c>
      <c r="G9828" s="6" t="n">
        <v>0.0087912087912087</v>
      </c>
      <c r="H9828" s="6" t="str">
        <f aca="false">IF(AND(A9828&gt;=Stimuli!$B$2,A9828&lt;=Stimuli!$C$2),Stimuli!$A$2,IF(AND(A9828&gt;=Stimuli!$B$3,A9828&lt;=Stimuli!$C$3),Stimuli!$A$3,IF(AND(A9828&gt;=Stimuli!$B$4,A9828&lt;=Stimuli!$C$4),Stimuli!$A$4,"")))</f>
        <v>02 e.l.f. - Power Grip Styling (30.03s)</v>
      </c>
      <c r="I9828" s="6" t="n">
        <f aca="false">(B9828-B9827)/((A9828-A9827)/1000)</f>
        <v>-0.937728937728764</v>
      </c>
      <c r="J9828" s="6" t="n">
        <f aca="false">IF(OR(B9828&lt;Rules!$B$2,B9828&gt;Rules!$B$3,ABS(I9828)&gt;Rules!$B$4,OR(B9829&lt;Rules!$B$2,B9829&gt;Rules!$B$3,ABS(I9829)&gt;Rules!$B$4)),1,0)</f>
        <v>0</v>
      </c>
      <c r="K9828" s="6" t="str">
        <f aca="false">IF(F9828=1,COUNTIF($F$2:F9828,1),"")</f>
        <v/>
      </c>
    </row>
    <row r="9829" customFormat="false" ht="15" hidden="false" customHeight="false" outlineLevel="0" collapsed="false">
      <c r="A9829" s="6" t="n">
        <v>77175.368</v>
      </c>
      <c r="B9829" s="6" t="n">
        <v>2.01245421245421</v>
      </c>
      <c r="C9829" s="6" t="n">
        <v>90</v>
      </c>
      <c r="D9829" s="6" t="n">
        <v>-1</v>
      </c>
      <c r="E9829" s="6" t="n">
        <v>2.00952380952381</v>
      </c>
      <c r="F9829" s="6" t="n">
        <v>0</v>
      </c>
      <c r="G9829" s="6" t="n">
        <v>0</v>
      </c>
      <c r="H9829" s="6" t="str">
        <f aca="false">IF(AND(A9829&gt;=Stimuli!$B$2,A9829&lt;=Stimuli!$C$2),Stimuli!$A$2,IF(AND(A9829&gt;=Stimuli!$B$3,A9829&lt;=Stimuli!$C$3),Stimuli!$A$3,IF(AND(A9829&gt;=Stimuli!$B$4,A9829&lt;=Stimuli!$C$4),Stimuli!$A$4,"")))</f>
        <v>02 e.l.f. - Power Grip Styling (30.03s)</v>
      </c>
      <c r="I9829" s="6" t="n">
        <f aca="false">(B9829-B9828)/((A9829-A9828)/1000)</f>
        <v>0.937728937728764</v>
      </c>
      <c r="J9829" s="6" t="n">
        <f aca="false">IF(OR(B9829&lt;Rules!$B$2,B9829&gt;Rules!$B$3,ABS(I9829)&gt;Rules!$B$4,OR(B9830&lt;Rules!$B$2,B9830&gt;Rules!$B$3,ABS(I9830)&gt;Rules!$B$4)),1,0)</f>
        <v>0</v>
      </c>
      <c r="K9829" s="6" t="str">
        <f aca="false">IF(F9829=1,COUNTIF($F$2:F9829,1),"")</f>
        <v/>
      </c>
    </row>
    <row r="9830" customFormat="false" ht="15" hidden="false" customHeight="false" outlineLevel="0" collapsed="false">
      <c r="A9830" s="6" t="n">
        <v>77183.1805</v>
      </c>
      <c r="B9830" s="6" t="n">
        <v>2.00512820512821</v>
      </c>
      <c r="C9830" s="6" t="n">
        <v>90</v>
      </c>
      <c r="D9830" s="6" t="n">
        <v>-1</v>
      </c>
      <c r="E9830" s="6" t="n">
        <v>2.00952380952381</v>
      </c>
      <c r="F9830" s="6" t="n">
        <v>0</v>
      </c>
      <c r="G9830" s="6" t="n">
        <v>0</v>
      </c>
      <c r="H9830" s="6" t="str">
        <f aca="false">IF(AND(A9830&gt;=Stimuli!$B$2,A9830&lt;=Stimuli!$C$2),Stimuli!$A$2,IF(AND(A9830&gt;=Stimuli!$B$3,A9830&lt;=Stimuli!$C$3),Stimuli!$A$3,IF(AND(A9830&gt;=Stimuli!$B$4,A9830&lt;=Stimuli!$C$4),Stimuli!$A$4,"")))</f>
        <v>02 e.l.f. - Power Grip Styling (30.03s)</v>
      </c>
      <c r="I9830" s="6" t="n">
        <f aca="false">(B9830-B9829)/((A9830-A9829)/1000)</f>
        <v>-0.937728937728764</v>
      </c>
      <c r="J9830" s="6" t="n">
        <f aca="false">IF(OR(B9830&lt;Rules!$B$2,B9830&gt;Rules!$B$3,ABS(I9830)&gt;Rules!$B$4,OR(B9831&lt;Rules!$B$2,B9831&gt;Rules!$B$3,ABS(I9831)&gt;Rules!$B$4)),1,0)</f>
        <v>0</v>
      </c>
      <c r="K9830" s="6" t="str">
        <f aca="false">IF(F9830=1,COUNTIF($F$2:F9830,1),"")</f>
        <v/>
      </c>
    </row>
    <row r="9831" customFormat="false" ht="15" hidden="false" customHeight="false" outlineLevel="0" collapsed="false">
      <c r="A9831" s="6" t="n">
        <v>77190.993</v>
      </c>
      <c r="B9831" s="6" t="n">
        <v>2.01098901098901</v>
      </c>
      <c r="C9831" s="6" t="n">
        <v>90</v>
      </c>
      <c r="D9831" s="6" t="n">
        <v>-1</v>
      </c>
      <c r="E9831" s="6" t="n">
        <v>2.00952380952381</v>
      </c>
      <c r="F9831" s="6" t="n">
        <v>0</v>
      </c>
      <c r="G9831" s="6" t="n">
        <v>0</v>
      </c>
      <c r="H9831" s="6" t="str">
        <f aca="false">IF(AND(A9831&gt;=Stimuli!$B$2,A9831&lt;=Stimuli!$C$2),Stimuli!$A$2,IF(AND(A9831&gt;=Stimuli!$B$3,A9831&lt;=Stimuli!$C$3),Stimuli!$A$3,IF(AND(A9831&gt;=Stimuli!$B$4,A9831&lt;=Stimuli!$C$4),Stimuli!$A$4,"")))</f>
        <v>02 e.l.f. - Power Grip Styling (30.03s)</v>
      </c>
      <c r="I9831" s="6" t="n">
        <f aca="false">(B9831-B9830)/((A9831-A9830)/1000)</f>
        <v>0.750183150183034</v>
      </c>
      <c r="J9831" s="6" t="n">
        <f aca="false">IF(OR(B9831&lt;Rules!$B$2,B9831&gt;Rules!$B$3,ABS(I9831)&gt;Rules!$B$4,OR(B9832&lt;Rules!$B$2,B9832&gt;Rules!$B$3,ABS(I9832)&gt;Rules!$B$4)),1,0)</f>
        <v>0</v>
      </c>
      <c r="K9831" s="6" t="str">
        <f aca="false">IF(F9831=1,COUNTIF($F$2:F9831,1),"")</f>
        <v/>
      </c>
    </row>
    <row r="9832" customFormat="false" ht="15" hidden="false" customHeight="false" outlineLevel="0" collapsed="false">
      <c r="A9832" s="6" t="n">
        <v>77198.8055</v>
      </c>
      <c r="B9832" s="6" t="n">
        <v>2.00512820512821</v>
      </c>
      <c r="C9832" s="6" t="n">
        <v>90</v>
      </c>
      <c r="D9832" s="6" t="n">
        <v>-1</v>
      </c>
      <c r="E9832" s="6" t="n">
        <v>2.00952380952381</v>
      </c>
      <c r="F9832" s="6" t="n">
        <v>0</v>
      </c>
      <c r="G9832" s="6" t="n">
        <v>0</v>
      </c>
      <c r="H9832" s="6" t="str">
        <f aca="false">IF(AND(A9832&gt;=Stimuli!$B$2,A9832&lt;=Stimuli!$C$2),Stimuli!$A$2,IF(AND(A9832&gt;=Stimuli!$B$3,A9832&lt;=Stimuli!$C$3),Stimuli!$A$3,IF(AND(A9832&gt;=Stimuli!$B$4,A9832&lt;=Stimuli!$C$4),Stimuli!$A$4,"")))</f>
        <v>02 e.l.f. - Power Grip Styling (30.03s)</v>
      </c>
      <c r="I9832" s="6" t="n">
        <f aca="false">(B9832-B9831)/((A9832-A9831)/1000)</f>
        <v>-0.750183150183034</v>
      </c>
      <c r="J9832" s="6" t="n">
        <f aca="false">IF(OR(B9832&lt;Rules!$B$2,B9832&gt;Rules!$B$3,ABS(I9832)&gt;Rules!$B$4,OR(B9833&lt;Rules!$B$2,B9833&gt;Rules!$B$3,ABS(I9833)&gt;Rules!$B$4)),1,0)</f>
        <v>0</v>
      </c>
      <c r="K9832" s="6" t="str">
        <f aca="false">IF(F9832=1,COUNTIF($F$2:F9832,1),"")</f>
        <v/>
      </c>
    </row>
    <row r="9833" customFormat="false" ht="15" hidden="false" customHeight="false" outlineLevel="0" collapsed="false">
      <c r="A9833" s="6" t="n">
        <v>77206.618</v>
      </c>
      <c r="B9833" s="6" t="n">
        <v>2.01098901098901</v>
      </c>
      <c r="C9833" s="6" t="n">
        <v>90</v>
      </c>
      <c r="D9833" s="6" t="n">
        <v>-1</v>
      </c>
      <c r="E9833" s="6" t="n">
        <v>2.00952380952381</v>
      </c>
      <c r="F9833" s="6" t="n">
        <v>0</v>
      </c>
      <c r="G9833" s="6" t="n">
        <v>0</v>
      </c>
      <c r="H9833" s="6" t="str">
        <f aca="false">IF(AND(A9833&gt;=Stimuli!$B$2,A9833&lt;=Stimuli!$C$2),Stimuli!$A$2,IF(AND(A9833&gt;=Stimuli!$B$3,A9833&lt;=Stimuli!$C$3),Stimuli!$A$3,IF(AND(A9833&gt;=Stimuli!$B$4,A9833&lt;=Stimuli!$C$4),Stimuli!$A$4,"")))</f>
        <v>02 e.l.f. - Power Grip Styling (30.03s)</v>
      </c>
      <c r="I9833" s="6" t="n">
        <f aca="false">(B9833-B9832)/((A9833-A9832)/1000)</f>
        <v>0.750183150183034</v>
      </c>
      <c r="J9833" s="6" t="n">
        <f aca="false">IF(OR(B9833&lt;Rules!$B$2,B9833&gt;Rules!$B$3,ABS(I9833)&gt;Rules!$B$4,OR(B9834&lt;Rules!$B$2,B9834&gt;Rules!$B$3,ABS(I9834)&gt;Rules!$B$4)),1,0)</f>
        <v>0</v>
      </c>
      <c r="K9833" s="6" t="str">
        <f aca="false">IF(F9833=1,COUNTIF($F$2:F9833,1),"")</f>
        <v/>
      </c>
    </row>
    <row r="9834" customFormat="false" ht="15" hidden="false" customHeight="false" outlineLevel="0" collapsed="false">
      <c r="A9834" s="6" t="n">
        <v>77214.4305</v>
      </c>
      <c r="B9834" s="6" t="n">
        <v>2.00659340659341</v>
      </c>
      <c r="C9834" s="6" t="n">
        <v>90</v>
      </c>
      <c r="D9834" s="6" t="n">
        <v>-1</v>
      </c>
      <c r="E9834" s="6" t="n">
        <v>2.00952380952381</v>
      </c>
      <c r="F9834" s="6" t="n">
        <v>0</v>
      </c>
      <c r="G9834" s="6" t="n">
        <v>0</v>
      </c>
      <c r="H9834" s="6" t="str">
        <f aca="false">IF(AND(A9834&gt;=Stimuli!$B$2,A9834&lt;=Stimuli!$C$2),Stimuli!$A$2,IF(AND(A9834&gt;=Stimuli!$B$3,A9834&lt;=Stimuli!$C$3),Stimuli!$A$3,IF(AND(A9834&gt;=Stimuli!$B$4,A9834&lt;=Stimuli!$C$4),Stimuli!$A$4,"")))</f>
        <v>02 e.l.f. - Power Grip Styling (30.03s)</v>
      </c>
      <c r="I9834" s="6" t="n">
        <f aca="false">(B9834-B9833)/((A9834-A9833)/1000)</f>
        <v>-0.562637362637304</v>
      </c>
      <c r="J9834" s="6" t="n">
        <f aca="false">IF(OR(B9834&lt;Rules!$B$2,B9834&gt;Rules!$B$3,ABS(I9834)&gt;Rules!$B$4,OR(B9835&lt;Rules!$B$2,B9835&gt;Rules!$B$3,ABS(I9835)&gt;Rules!$B$4)),1,0)</f>
        <v>0</v>
      </c>
      <c r="K9834" s="6" t="str">
        <f aca="false">IF(F9834=1,COUNTIF($F$2:F9834,1),"")</f>
        <v/>
      </c>
    </row>
    <row r="9835" customFormat="false" ht="15" hidden="false" customHeight="false" outlineLevel="0" collapsed="false">
      <c r="A9835" s="6" t="n">
        <v>77222.243</v>
      </c>
      <c r="B9835" s="6" t="n">
        <v>2.00952380952381</v>
      </c>
      <c r="C9835" s="6" t="n">
        <v>90</v>
      </c>
      <c r="D9835" s="6" t="n">
        <v>-1</v>
      </c>
      <c r="E9835" s="6" t="n">
        <v>2.00952380952381</v>
      </c>
      <c r="F9835" s="6" t="n">
        <v>0</v>
      </c>
      <c r="G9835" s="6" t="n">
        <v>0</v>
      </c>
      <c r="H9835" s="6" t="str">
        <f aca="false">IF(AND(A9835&gt;=Stimuli!$B$2,A9835&lt;=Stimuli!$C$2),Stimuli!$A$2,IF(AND(A9835&gt;=Stimuli!$B$3,A9835&lt;=Stimuli!$C$3),Stimuli!$A$3,IF(AND(A9835&gt;=Stimuli!$B$4,A9835&lt;=Stimuli!$C$4),Stimuli!$A$4,"")))</f>
        <v>02 e.l.f. - Power Grip Styling (30.03s)</v>
      </c>
      <c r="I9835" s="6" t="n">
        <f aca="false">(B9835-B9834)/((A9835-A9834)/1000)</f>
        <v>0.37509157509146</v>
      </c>
      <c r="J9835" s="6" t="n">
        <f aca="false">IF(OR(B9835&lt;Rules!$B$2,B9835&gt;Rules!$B$3,ABS(I9835)&gt;Rules!$B$4,OR(B9836&lt;Rules!$B$2,B9836&gt;Rules!$B$3,ABS(I9836)&gt;Rules!$B$4)),1,0)</f>
        <v>0</v>
      </c>
      <c r="K9835" s="6" t="str">
        <f aca="false">IF(F9835=1,COUNTIF($F$2:F9835,1),"")</f>
        <v/>
      </c>
    </row>
    <row r="9836" customFormat="false" ht="15" hidden="false" customHeight="false" outlineLevel="0" collapsed="false">
      <c r="A9836" s="6" t="n">
        <v>77230.0555</v>
      </c>
      <c r="B9836" s="6" t="n">
        <v>2.00805860805861</v>
      </c>
      <c r="C9836" s="6" t="n">
        <v>90</v>
      </c>
      <c r="D9836" s="6" t="n">
        <v>-1</v>
      </c>
      <c r="E9836" s="6" t="n">
        <v>2.00952380952381</v>
      </c>
      <c r="F9836" s="6" t="n">
        <v>0</v>
      </c>
      <c r="G9836" s="6" t="n">
        <v>0</v>
      </c>
      <c r="H9836" s="6" t="str">
        <f aca="false">IF(AND(A9836&gt;=Stimuli!$B$2,A9836&lt;=Stimuli!$C$2),Stimuli!$A$2,IF(AND(A9836&gt;=Stimuli!$B$3,A9836&lt;=Stimuli!$C$3),Stimuli!$A$3,IF(AND(A9836&gt;=Stimuli!$B$4,A9836&lt;=Stimuli!$C$4),Stimuli!$A$4,"")))</f>
        <v>02 e.l.f. - Power Grip Styling (30.03s)</v>
      </c>
      <c r="I9836" s="6" t="n">
        <f aca="false">(B9836-B9835)/((A9836-A9835)/1000)</f>
        <v>-0.18754578754573</v>
      </c>
      <c r="J9836" s="6" t="n">
        <f aca="false">IF(OR(B9836&lt;Rules!$B$2,B9836&gt;Rules!$B$3,ABS(I9836)&gt;Rules!$B$4,OR(B9837&lt;Rules!$B$2,B9837&gt;Rules!$B$3,ABS(I9837)&gt;Rules!$B$4)),1,0)</f>
        <v>0</v>
      </c>
      <c r="K9836" s="6" t="str">
        <f aca="false">IF(F9836=1,COUNTIF($F$2:F9836,1),"")</f>
        <v/>
      </c>
    </row>
    <row r="9837" customFormat="false" ht="15" hidden="false" customHeight="false" outlineLevel="0" collapsed="false">
      <c r="A9837" s="6" t="n">
        <v>77237.868</v>
      </c>
      <c r="B9837" s="6" t="n">
        <v>2.00805860805861</v>
      </c>
      <c r="C9837" s="6" t="n">
        <v>90</v>
      </c>
      <c r="D9837" s="6" t="n">
        <v>-1</v>
      </c>
      <c r="E9837" s="6" t="n">
        <v>2.00952380952381</v>
      </c>
      <c r="F9837" s="6" t="n">
        <v>0</v>
      </c>
      <c r="G9837" s="6" t="n">
        <v>0</v>
      </c>
      <c r="H9837" s="6" t="str">
        <f aca="false">IF(AND(A9837&gt;=Stimuli!$B$2,A9837&lt;=Stimuli!$C$2),Stimuli!$A$2,IF(AND(A9837&gt;=Stimuli!$B$3,A9837&lt;=Stimuli!$C$3),Stimuli!$A$3,IF(AND(A9837&gt;=Stimuli!$B$4,A9837&lt;=Stimuli!$C$4),Stimuli!$A$4,"")))</f>
        <v>02 e.l.f. - Power Grip Styling (30.03s)</v>
      </c>
      <c r="I9837" s="6" t="n">
        <f aca="false">(B9837-B9836)/((A9837-A9836)/1000)</f>
        <v>0</v>
      </c>
      <c r="J9837" s="6" t="n">
        <f aca="false">IF(OR(B9837&lt;Rules!$B$2,B9837&gt;Rules!$B$3,ABS(I9837)&gt;Rules!$B$4,OR(B9838&lt;Rules!$B$2,B9838&gt;Rules!$B$3,ABS(I9838)&gt;Rules!$B$4)),1,0)</f>
        <v>0</v>
      </c>
      <c r="K9837" s="6" t="str">
        <f aca="false">IF(F9837=1,COUNTIF($F$2:F9837,1),"")</f>
        <v/>
      </c>
    </row>
    <row r="9838" customFormat="false" ht="15" hidden="false" customHeight="false" outlineLevel="0" collapsed="false">
      <c r="A9838" s="6" t="n">
        <v>77245.6805</v>
      </c>
      <c r="B9838" s="6" t="n">
        <v>2.00952380952381</v>
      </c>
      <c r="C9838" s="6" t="n">
        <v>90</v>
      </c>
      <c r="D9838" s="6" t="n">
        <v>-1</v>
      </c>
      <c r="E9838" s="6" t="n">
        <v>2.00952380952381</v>
      </c>
      <c r="F9838" s="6" t="n">
        <v>0</v>
      </c>
      <c r="G9838" s="6" t="n">
        <v>0</v>
      </c>
      <c r="H9838" s="6" t="str">
        <f aca="false">IF(AND(A9838&gt;=Stimuli!$B$2,A9838&lt;=Stimuli!$C$2),Stimuli!$A$2,IF(AND(A9838&gt;=Stimuli!$B$3,A9838&lt;=Stimuli!$C$3),Stimuli!$A$3,IF(AND(A9838&gt;=Stimuli!$B$4,A9838&lt;=Stimuli!$C$4),Stimuli!$A$4,"")))</f>
        <v>02 e.l.f. - Power Grip Styling (30.03s)</v>
      </c>
      <c r="I9838" s="6" t="n">
        <f aca="false">(B9838-B9837)/((A9838-A9837)/1000)</f>
        <v>0.18754578754573</v>
      </c>
      <c r="J9838" s="6" t="n">
        <f aca="false">IF(OR(B9838&lt;Rules!$B$2,B9838&gt;Rules!$B$3,ABS(I9838)&gt;Rules!$B$4,OR(B9839&lt;Rules!$B$2,B9839&gt;Rules!$B$3,ABS(I9839)&gt;Rules!$B$4)),1,0)</f>
        <v>0</v>
      </c>
      <c r="K9838" s="6" t="str">
        <f aca="false">IF(F9838=1,COUNTIF($F$2:F9838,1),"")</f>
        <v/>
      </c>
    </row>
    <row r="9839" customFormat="false" ht="15" hidden="false" customHeight="false" outlineLevel="0" collapsed="false">
      <c r="A9839" s="6" t="n">
        <v>77253.493</v>
      </c>
      <c r="B9839" s="6" t="n">
        <v>2.00659340659341</v>
      </c>
      <c r="C9839" s="6" t="n">
        <v>90</v>
      </c>
      <c r="D9839" s="6" t="n">
        <v>-1</v>
      </c>
      <c r="E9839" s="6" t="n">
        <v>2.00952380952381</v>
      </c>
      <c r="F9839" s="6" t="n">
        <v>0</v>
      </c>
      <c r="G9839" s="6" t="n">
        <v>0</v>
      </c>
      <c r="H9839" s="6" t="str">
        <f aca="false">IF(AND(A9839&gt;=Stimuli!$B$2,A9839&lt;=Stimuli!$C$2),Stimuli!$A$2,IF(AND(A9839&gt;=Stimuli!$B$3,A9839&lt;=Stimuli!$C$3),Stimuli!$A$3,IF(AND(A9839&gt;=Stimuli!$B$4,A9839&lt;=Stimuli!$C$4),Stimuli!$A$4,"")))</f>
        <v>02 e.l.f. - Power Grip Styling (30.03s)</v>
      </c>
      <c r="I9839" s="6" t="n">
        <f aca="false">(B9839-B9838)/((A9839-A9838)/1000)</f>
        <v>-0.37509157509146</v>
      </c>
      <c r="J9839" s="6" t="n">
        <f aca="false">IF(OR(B9839&lt;Rules!$B$2,B9839&gt;Rules!$B$3,ABS(I9839)&gt;Rules!$B$4,OR(B9840&lt;Rules!$B$2,B9840&gt;Rules!$B$3,ABS(I9840)&gt;Rules!$B$4)),1,0)</f>
        <v>0</v>
      </c>
      <c r="K9839" s="6" t="str">
        <f aca="false">IF(F9839=1,COUNTIF($F$2:F9839,1),"")</f>
        <v/>
      </c>
    </row>
    <row r="9840" customFormat="false" ht="15" hidden="false" customHeight="false" outlineLevel="0" collapsed="false">
      <c r="A9840" s="6" t="n">
        <v>77261.3055</v>
      </c>
      <c r="B9840" s="6" t="n">
        <v>2.01098901098901</v>
      </c>
      <c r="C9840" s="6" t="n">
        <v>90</v>
      </c>
      <c r="D9840" s="6" t="n">
        <v>-1</v>
      </c>
      <c r="E9840" s="6" t="n">
        <v>2.00952380952381</v>
      </c>
      <c r="F9840" s="6" t="n">
        <v>0</v>
      </c>
      <c r="G9840" s="6" t="n">
        <v>0</v>
      </c>
      <c r="H9840" s="6" t="str">
        <f aca="false">IF(AND(A9840&gt;=Stimuli!$B$2,A9840&lt;=Stimuli!$C$2),Stimuli!$A$2,IF(AND(A9840&gt;=Stimuli!$B$3,A9840&lt;=Stimuli!$C$3),Stimuli!$A$3,IF(AND(A9840&gt;=Stimuli!$B$4,A9840&lt;=Stimuli!$C$4),Stimuli!$A$4,"")))</f>
        <v>02 e.l.f. - Power Grip Styling (30.03s)</v>
      </c>
      <c r="I9840" s="6" t="n">
        <f aca="false">(B9840-B9839)/((A9840-A9839)/1000)</f>
        <v>0.562637362637304</v>
      </c>
      <c r="J9840" s="6" t="n">
        <f aca="false">IF(OR(B9840&lt;Rules!$B$2,B9840&gt;Rules!$B$3,ABS(I9840)&gt;Rules!$B$4,OR(B9841&lt;Rules!$B$2,B9841&gt;Rules!$B$3,ABS(I9841)&gt;Rules!$B$4)),1,0)</f>
        <v>0</v>
      </c>
      <c r="K9840" s="6" t="str">
        <f aca="false">IF(F9840=1,COUNTIF($F$2:F9840,1),"")</f>
        <v/>
      </c>
    </row>
    <row r="9841" customFormat="false" ht="15" hidden="false" customHeight="false" outlineLevel="0" collapsed="false">
      <c r="A9841" s="6" t="n">
        <v>77269.118</v>
      </c>
      <c r="B9841" s="6" t="n">
        <v>2.00512820512821</v>
      </c>
      <c r="C9841" s="6" t="n">
        <v>90</v>
      </c>
      <c r="D9841" s="6" t="n">
        <v>-1</v>
      </c>
      <c r="E9841" s="6" t="n">
        <v>2.00952380952381</v>
      </c>
      <c r="F9841" s="6" t="n">
        <v>0</v>
      </c>
      <c r="G9841" s="6" t="n">
        <v>0</v>
      </c>
      <c r="H9841" s="6" t="str">
        <f aca="false">IF(AND(A9841&gt;=Stimuli!$B$2,A9841&lt;=Stimuli!$C$2),Stimuli!$A$2,IF(AND(A9841&gt;=Stimuli!$B$3,A9841&lt;=Stimuli!$C$3),Stimuli!$A$3,IF(AND(A9841&gt;=Stimuli!$B$4,A9841&lt;=Stimuli!$C$4),Stimuli!$A$4,"")))</f>
        <v>02 e.l.f. - Power Grip Styling (30.03s)</v>
      </c>
      <c r="I9841" s="6" t="n">
        <f aca="false">(B9841-B9840)/((A9841-A9840)/1000)</f>
        <v>-0.750183150183034</v>
      </c>
      <c r="J9841" s="6" t="n">
        <f aca="false">IF(OR(B9841&lt;Rules!$B$2,B9841&gt;Rules!$B$3,ABS(I9841)&gt;Rules!$B$4,OR(B9842&lt;Rules!$B$2,B9842&gt;Rules!$B$3,ABS(I9842)&gt;Rules!$B$4)),1,0)</f>
        <v>0</v>
      </c>
      <c r="K9841" s="6" t="str">
        <f aca="false">IF(F9841=1,COUNTIF($F$2:F9841,1),"")</f>
        <v/>
      </c>
    </row>
    <row r="9842" customFormat="false" ht="15" hidden="false" customHeight="false" outlineLevel="0" collapsed="false">
      <c r="A9842" s="6" t="n">
        <v>77276.9305</v>
      </c>
      <c r="B9842" s="6" t="n">
        <v>2.01098901098901</v>
      </c>
      <c r="C9842" s="6" t="n">
        <v>90</v>
      </c>
      <c r="D9842" s="6" t="n">
        <v>-1</v>
      </c>
      <c r="E9842" s="6" t="n">
        <v>2.00952380952381</v>
      </c>
      <c r="F9842" s="6" t="n">
        <v>0</v>
      </c>
      <c r="G9842" s="6" t="n">
        <v>0</v>
      </c>
      <c r="H9842" s="6" t="str">
        <f aca="false">IF(AND(A9842&gt;=Stimuli!$B$2,A9842&lt;=Stimuli!$C$2),Stimuli!$A$2,IF(AND(A9842&gt;=Stimuli!$B$3,A9842&lt;=Stimuli!$C$3),Stimuli!$A$3,IF(AND(A9842&gt;=Stimuli!$B$4,A9842&lt;=Stimuli!$C$4),Stimuli!$A$4,"")))</f>
        <v>02 e.l.f. - Power Grip Styling (30.03s)</v>
      </c>
      <c r="I9842" s="6" t="n">
        <f aca="false">(B9842-B9841)/((A9842-A9841)/1000)</f>
        <v>0.750183150183034</v>
      </c>
      <c r="J9842" s="6" t="n">
        <f aca="false">IF(OR(B9842&lt;Rules!$B$2,B9842&gt;Rules!$B$3,ABS(I9842)&gt;Rules!$B$4,OR(B9843&lt;Rules!$B$2,B9843&gt;Rules!$B$3,ABS(I9843)&gt;Rules!$B$4)),1,0)</f>
        <v>0</v>
      </c>
      <c r="K9842" s="6" t="str">
        <f aca="false">IF(F9842=1,COUNTIF($F$2:F9842,1),"")</f>
        <v/>
      </c>
    </row>
    <row r="9843" customFormat="false" ht="15" hidden="false" customHeight="false" outlineLevel="0" collapsed="false">
      <c r="A9843" s="6" t="n">
        <v>77284.743</v>
      </c>
      <c r="B9843" s="6" t="n">
        <v>2.003663003663</v>
      </c>
      <c r="C9843" s="6" t="n">
        <v>90</v>
      </c>
      <c r="D9843" s="6" t="n">
        <v>-1</v>
      </c>
      <c r="E9843" s="6" t="n">
        <v>2.00952380952381</v>
      </c>
      <c r="F9843" s="6" t="n">
        <v>0</v>
      </c>
      <c r="G9843" s="6" t="n">
        <v>0</v>
      </c>
      <c r="H9843" s="6" t="str">
        <f aca="false">IF(AND(A9843&gt;=Stimuli!$B$2,A9843&lt;=Stimuli!$C$2),Stimuli!$A$2,IF(AND(A9843&gt;=Stimuli!$B$3,A9843&lt;=Stimuli!$C$3),Stimuli!$A$3,IF(AND(A9843&gt;=Stimuli!$B$4,A9843&lt;=Stimuli!$C$4),Stimuli!$A$4,"")))</f>
        <v>02 e.l.f. - Power Grip Styling (30.03s)</v>
      </c>
      <c r="I9843" s="6" t="n">
        <f aca="false">(B9843-B9842)/((A9843-A9842)/1000)</f>
        <v>-0.937728937728878</v>
      </c>
      <c r="J9843" s="6" t="n">
        <f aca="false">IF(OR(B9843&lt;Rules!$B$2,B9843&gt;Rules!$B$3,ABS(I9843)&gt;Rules!$B$4,OR(B9844&lt;Rules!$B$2,B9844&gt;Rules!$B$3,ABS(I9844)&gt;Rules!$B$4)),1,0)</f>
        <v>0</v>
      </c>
      <c r="K9843" s="6" t="str">
        <f aca="false">IF(F9843=1,COUNTIF($F$2:F9843,1),"")</f>
        <v/>
      </c>
    </row>
    <row r="9844" customFormat="false" ht="15" hidden="false" customHeight="false" outlineLevel="0" collapsed="false">
      <c r="A9844" s="6" t="n">
        <v>77292.5555</v>
      </c>
      <c r="B9844" s="6" t="n">
        <v>2.01245421245421</v>
      </c>
      <c r="C9844" s="6" t="n">
        <v>90</v>
      </c>
      <c r="D9844" s="6" t="n">
        <v>-1</v>
      </c>
      <c r="E9844" s="6" t="n">
        <v>2.00952380952381</v>
      </c>
      <c r="F9844" s="6" t="n">
        <v>0</v>
      </c>
      <c r="G9844" s="6" t="n">
        <v>0</v>
      </c>
      <c r="H9844" s="6" t="str">
        <f aca="false">IF(AND(A9844&gt;=Stimuli!$B$2,A9844&lt;=Stimuli!$C$2),Stimuli!$A$2,IF(AND(A9844&gt;=Stimuli!$B$3,A9844&lt;=Stimuli!$C$3),Stimuli!$A$3,IF(AND(A9844&gt;=Stimuli!$B$4,A9844&lt;=Stimuli!$C$4),Stimuli!$A$4,"")))</f>
        <v>02 e.l.f. - Power Grip Styling (30.03s)</v>
      </c>
      <c r="I9844" s="6" t="n">
        <f aca="false">(B9844-B9843)/((A9844-A9843)/1000)</f>
        <v>1.12527472527461</v>
      </c>
      <c r="J9844" s="6" t="n">
        <f aca="false">IF(OR(B9844&lt;Rules!$B$2,B9844&gt;Rules!$B$3,ABS(I9844)&gt;Rules!$B$4,OR(B9845&lt;Rules!$B$2,B9845&gt;Rules!$B$3,ABS(I9845)&gt;Rules!$B$4)),1,0)</f>
        <v>0</v>
      </c>
      <c r="K9844" s="6" t="str">
        <f aca="false">IF(F9844=1,COUNTIF($F$2:F9844,1),"")</f>
        <v/>
      </c>
    </row>
    <row r="9845" customFormat="false" ht="15" hidden="false" customHeight="false" outlineLevel="0" collapsed="false">
      <c r="A9845" s="6" t="n">
        <v>77300.368</v>
      </c>
      <c r="B9845" s="6" t="n">
        <v>2.003663003663</v>
      </c>
      <c r="C9845" s="6" t="n">
        <v>90</v>
      </c>
      <c r="D9845" s="6" t="n">
        <v>-1</v>
      </c>
      <c r="E9845" s="6" t="n">
        <v>2.00952380952381</v>
      </c>
      <c r="F9845" s="6" t="n">
        <v>0</v>
      </c>
      <c r="G9845" s="6" t="n">
        <v>0</v>
      </c>
      <c r="H9845" s="6" t="str">
        <f aca="false">IF(AND(A9845&gt;=Stimuli!$B$2,A9845&lt;=Stimuli!$C$2),Stimuli!$A$2,IF(AND(A9845&gt;=Stimuli!$B$3,A9845&lt;=Stimuli!$C$3),Stimuli!$A$3,IF(AND(A9845&gt;=Stimuli!$B$4,A9845&lt;=Stimuli!$C$4),Stimuli!$A$4,"")))</f>
        <v>02 e.l.f. - Power Grip Styling (30.03s)</v>
      </c>
      <c r="I9845" s="6" t="n">
        <f aca="false">(B9845-B9844)/((A9845-A9844)/1000)</f>
        <v>-1.12527472527461</v>
      </c>
      <c r="J9845" s="6" t="n">
        <f aca="false">IF(OR(B9845&lt;Rules!$B$2,B9845&gt;Rules!$B$3,ABS(I9845)&gt;Rules!$B$4,OR(B9846&lt;Rules!$B$2,B9846&gt;Rules!$B$3,ABS(I9846)&gt;Rules!$B$4)),1,0)</f>
        <v>0</v>
      </c>
      <c r="K9845" s="6" t="str">
        <f aca="false">IF(F9845=1,COUNTIF($F$2:F9845,1),"")</f>
        <v/>
      </c>
    </row>
    <row r="9846" customFormat="false" ht="15" hidden="false" customHeight="false" outlineLevel="0" collapsed="false">
      <c r="A9846" s="6" t="n">
        <v>77308.1805</v>
      </c>
      <c r="B9846" s="6" t="n">
        <v>2.01098901098901</v>
      </c>
      <c r="C9846" s="6" t="n">
        <v>90</v>
      </c>
      <c r="D9846" s="6" t="n">
        <v>-1</v>
      </c>
      <c r="E9846" s="6" t="n">
        <v>2.00952380952381</v>
      </c>
      <c r="F9846" s="6" t="n">
        <v>0</v>
      </c>
      <c r="G9846" s="6" t="n">
        <v>0</v>
      </c>
      <c r="H9846" s="6" t="str">
        <f aca="false">IF(AND(A9846&gt;=Stimuli!$B$2,A9846&lt;=Stimuli!$C$2),Stimuli!$A$2,IF(AND(A9846&gt;=Stimuli!$B$3,A9846&lt;=Stimuli!$C$3),Stimuli!$A$3,IF(AND(A9846&gt;=Stimuli!$B$4,A9846&lt;=Stimuli!$C$4),Stimuli!$A$4,"")))</f>
        <v>02 e.l.f. - Power Grip Styling (30.03s)</v>
      </c>
      <c r="I9846" s="6" t="n">
        <f aca="false">(B9846-B9845)/((A9846-A9845)/1000)</f>
        <v>0.937728937728878</v>
      </c>
      <c r="J9846" s="6" t="n">
        <f aca="false">IF(OR(B9846&lt;Rules!$B$2,B9846&gt;Rules!$B$3,ABS(I9846)&gt;Rules!$B$4,OR(B9847&lt;Rules!$B$2,B9847&gt;Rules!$B$3,ABS(I9847)&gt;Rules!$B$4)),1,0)</f>
        <v>0</v>
      </c>
      <c r="K9846" s="6" t="str">
        <f aca="false">IF(F9846=1,COUNTIF($F$2:F9846,1),"")</f>
        <v/>
      </c>
    </row>
    <row r="9847" customFormat="false" ht="15" hidden="false" customHeight="false" outlineLevel="0" collapsed="false">
      <c r="A9847" s="6" t="n">
        <v>77315.993</v>
      </c>
      <c r="B9847" s="6" t="n">
        <v>2.003663003663</v>
      </c>
      <c r="C9847" s="6" t="n">
        <v>90</v>
      </c>
      <c r="D9847" s="6" t="n">
        <v>-1</v>
      </c>
      <c r="E9847" s="6" t="n">
        <v>2.00952380952381</v>
      </c>
      <c r="F9847" s="6" t="n">
        <v>0</v>
      </c>
      <c r="G9847" s="6" t="n">
        <v>0</v>
      </c>
      <c r="H9847" s="6" t="str">
        <f aca="false">IF(AND(A9847&gt;=Stimuli!$B$2,A9847&lt;=Stimuli!$C$2),Stimuli!$A$2,IF(AND(A9847&gt;=Stimuli!$B$3,A9847&lt;=Stimuli!$C$3),Stimuli!$A$3,IF(AND(A9847&gt;=Stimuli!$B$4,A9847&lt;=Stimuli!$C$4),Stimuli!$A$4,"")))</f>
        <v>02 e.l.f. - Power Grip Styling (30.03s)</v>
      </c>
      <c r="I9847" s="6" t="n">
        <f aca="false">(B9847-B9846)/((A9847-A9846)/1000)</f>
        <v>-0.937728937728878</v>
      </c>
      <c r="J9847" s="6" t="n">
        <f aca="false">IF(OR(B9847&lt;Rules!$B$2,B9847&gt;Rules!$B$3,ABS(I9847)&gt;Rules!$B$4,OR(B9848&lt;Rules!$B$2,B9848&gt;Rules!$B$3,ABS(I9848)&gt;Rules!$B$4)),1,0)</f>
        <v>0</v>
      </c>
      <c r="K9847" s="6" t="str">
        <f aca="false">IF(F9847=1,COUNTIF($F$2:F9847,1),"")</f>
        <v/>
      </c>
    </row>
    <row r="9848" customFormat="false" ht="15" hidden="false" customHeight="false" outlineLevel="0" collapsed="false">
      <c r="A9848" s="6" t="n">
        <v>77323.8055</v>
      </c>
      <c r="B9848" s="6" t="n">
        <v>2.00952380952381</v>
      </c>
      <c r="C9848" s="6" t="n">
        <v>90</v>
      </c>
      <c r="D9848" s="6" t="n">
        <v>-1</v>
      </c>
      <c r="E9848" s="6" t="n">
        <v>2.00952380952381</v>
      </c>
      <c r="F9848" s="6" t="n">
        <v>0</v>
      </c>
      <c r="G9848" s="6" t="n">
        <v>0</v>
      </c>
      <c r="H9848" s="6" t="str">
        <f aca="false">IF(AND(A9848&gt;=Stimuli!$B$2,A9848&lt;=Stimuli!$C$2),Stimuli!$A$2,IF(AND(A9848&gt;=Stimuli!$B$3,A9848&lt;=Stimuli!$C$3),Stimuli!$A$3,IF(AND(A9848&gt;=Stimuli!$B$4,A9848&lt;=Stimuli!$C$4),Stimuli!$A$4,"")))</f>
        <v>02 e.l.f. - Power Grip Styling (30.03s)</v>
      </c>
      <c r="I9848" s="6" t="n">
        <f aca="false">(B9848-B9847)/((A9848-A9847)/1000)</f>
        <v>0.750183150183034</v>
      </c>
      <c r="J9848" s="6" t="n">
        <f aca="false">IF(OR(B9848&lt;Rules!$B$2,B9848&gt;Rules!$B$3,ABS(I9848)&gt;Rules!$B$4,OR(B9849&lt;Rules!$B$2,B9849&gt;Rules!$B$3,ABS(I9849)&gt;Rules!$B$4)),1,0)</f>
        <v>0</v>
      </c>
      <c r="K9848" s="6" t="str">
        <f aca="false">IF(F9848=1,COUNTIF($F$2:F9848,1),"")</f>
        <v/>
      </c>
    </row>
    <row r="9849" customFormat="false" ht="15" hidden="false" customHeight="false" outlineLevel="0" collapsed="false">
      <c r="A9849" s="6" t="n">
        <v>77331.618</v>
      </c>
      <c r="B9849" s="6" t="n">
        <v>2.00512820512821</v>
      </c>
      <c r="C9849" s="6" t="n">
        <v>90</v>
      </c>
      <c r="D9849" s="6" t="n">
        <v>-1</v>
      </c>
      <c r="E9849" s="6" t="n">
        <v>2.00952380952381</v>
      </c>
      <c r="F9849" s="6" t="n">
        <v>0</v>
      </c>
      <c r="G9849" s="6" t="n">
        <v>0</v>
      </c>
      <c r="H9849" s="6" t="str">
        <f aca="false">IF(AND(A9849&gt;=Stimuli!$B$2,A9849&lt;=Stimuli!$C$2),Stimuli!$A$2,IF(AND(A9849&gt;=Stimuli!$B$3,A9849&lt;=Stimuli!$C$3),Stimuli!$A$3,IF(AND(A9849&gt;=Stimuli!$B$4,A9849&lt;=Stimuli!$C$4),Stimuli!$A$4,"")))</f>
        <v>02 e.l.f. - Power Grip Styling (30.03s)</v>
      </c>
      <c r="I9849" s="6" t="n">
        <f aca="false">(B9849-B9848)/((A9849-A9848)/1000)</f>
        <v>-0.56263736263719</v>
      </c>
      <c r="J9849" s="6" t="n">
        <f aca="false">IF(OR(B9849&lt;Rules!$B$2,B9849&gt;Rules!$B$3,ABS(I9849)&gt;Rules!$B$4,OR(B9850&lt;Rules!$B$2,B9850&gt;Rules!$B$3,ABS(I9850)&gt;Rules!$B$4)),1,0)</f>
        <v>0</v>
      </c>
      <c r="K9849" s="6" t="str">
        <f aca="false">IF(F9849=1,COUNTIF($F$2:F9849,1),"")</f>
        <v/>
      </c>
    </row>
    <row r="9850" customFormat="false" ht="15" hidden="false" customHeight="false" outlineLevel="0" collapsed="false">
      <c r="A9850" s="6" t="n">
        <v>77339.4305</v>
      </c>
      <c r="B9850" s="6" t="n">
        <v>2.00805860805861</v>
      </c>
      <c r="C9850" s="6" t="n">
        <v>90</v>
      </c>
      <c r="D9850" s="6" t="n">
        <v>-1</v>
      </c>
      <c r="E9850" s="6" t="n">
        <v>2.00952380952381</v>
      </c>
      <c r="F9850" s="6" t="n">
        <v>0</v>
      </c>
      <c r="G9850" s="6" t="n">
        <v>0</v>
      </c>
      <c r="H9850" s="6" t="str">
        <f aca="false">IF(AND(A9850&gt;=Stimuli!$B$2,A9850&lt;=Stimuli!$C$2),Stimuli!$A$2,IF(AND(A9850&gt;=Stimuli!$B$3,A9850&lt;=Stimuli!$C$3),Stimuli!$A$3,IF(AND(A9850&gt;=Stimuli!$B$4,A9850&lt;=Stimuli!$C$4),Stimuli!$A$4,"")))</f>
        <v>02 e.l.f. - Power Grip Styling (30.03s)</v>
      </c>
      <c r="I9850" s="6" t="n">
        <f aca="false">(B9850-B9849)/((A9850-A9849)/1000)</f>
        <v>0.37509157509146</v>
      </c>
      <c r="J9850" s="6" t="n">
        <f aca="false">IF(OR(B9850&lt;Rules!$B$2,B9850&gt;Rules!$B$3,ABS(I9850)&gt;Rules!$B$4,OR(B9851&lt;Rules!$B$2,B9851&gt;Rules!$B$3,ABS(I9851)&gt;Rules!$B$4)),1,0)</f>
        <v>0</v>
      </c>
      <c r="K9850" s="6" t="str">
        <f aca="false">IF(F9850=1,COUNTIF($F$2:F9850,1),"")</f>
        <v/>
      </c>
    </row>
    <row r="9851" customFormat="false" ht="15" hidden="false" customHeight="false" outlineLevel="0" collapsed="false">
      <c r="A9851" s="6" t="n">
        <v>77347.243</v>
      </c>
      <c r="B9851" s="6" t="n">
        <v>2.00512820512821</v>
      </c>
      <c r="C9851" s="6" t="n">
        <v>90</v>
      </c>
      <c r="D9851" s="6" t="n">
        <v>-1</v>
      </c>
      <c r="E9851" s="6" t="n">
        <v>2.00805860805861</v>
      </c>
      <c r="F9851" s="6" t="n">
        <v>0</v>
      </c>
      <c r="G9851" s="6" t="n">
        <v>0</v>
      </c>
      <c r="H9851" s="6" t="str">
        <f aca="false">IF(AND(A9851&gt;=Stimuli!$B$2,A9851&lt;=Stimuli!$C$2),Stimuli!$A$2,IF(AND(A9851&gt;=Stimuli!$B$3,A9851&lt;=Stimuli!$C$3),Stimuli!$A$3,IF(AND(A9851&gt;=Stimuli!$B$4,A9851&lt;=Stimuli!$C$4),Stimuli!$A$4,"")))</f>
        <v>02 e.l.f. - Power Grip Styling (30.03s)</v>
      </c>
      <c r="I9851" s="6" t="n">
        <f aca="false">(B9851-B9850)/((A9851-A9850)/1000)</f>
        <v>-0.37509157509146</v>
      </c>
      <c r="J9851" s="6" t="n">
        <f aca="false">IF(OR(B9851&lt;Rules!$B$2,B9851&gt;Rules!$B$3,ABS(I9851)&gt;Rules!$B$4,OR(B9852&lt;Rules!$B$2,B9852&gt;Rules!$B$3,ABS(I9852)&gt;Rules!$B$4)),1,0)</f>
        <v>0</v>
      </c>
      <c r="K9851" s="6" t="str">
        <f aca="false">IF(F9851=1,COUNTIF($F$2:F9851,1),"")</f>
        <v/>
      </c>
    </row>
    <row r="9852" customFormat="false" ht="15" hidden="false" customHeight="false" outlineLevel="0" collapsed="false">
      <c r="A9852" s="6" t="n">
        <v>77355.0555</v>
      </c>
      <c r="B9852" s="6" t="n">
        <v>2.00659340659341</v>
      </c>
      <c r="C9852" s="6" t="n">
        <v>90</v>
      </c>
      <c r="D9852" s="6" t="n">
        <v>-1</v>
      </c>
      <c r="E9852" s="6" t="n">
        <v>2.00805860805861</v>
      </c>
      <c r="F9852" s="6" t="n">
        <v>0</v>
      </c>
      <c r="G9852" s="6" t="n">
        <v>0</v>
      </c>
      <c r="H9852" s="6" t="str">
        <f aca="false">IF(AND(A9852&gt;=Stimuli!$B$2,A9852&lt;=Stimuli!$C$2),Stimuli!$A$2,IF(AND(A9852&gt;=Stimuli!$B$3,A9852&lt;=Stimuli!$C$3),Stimuli!$A$3,IF(AND(A9852&gt;=Stimuli!$B$4,A9852&lt;=Stimuli!$C$4),Stimuli!$A$4,"")))</f>
        <v>02 e.l.f. - Power Grip Styling (30.03s)</v>
      </c>
      <c r="I9852" s="6" t="n">
        <f aca="false">(B9852-B9851)/((A9852-A9851)/1000)</f>
        <v>0.18754578754573</v>
      </c>
      <c r="J9852" s="6" t="n">
        <f aca="false">IF(OR(B9852&lt;Rules!$B$2,B9852&gt;Rules!$B$3,ABS(I9852)&gt;Rules!$B$4,OR(B9853&lt;Rules!$B$2,B9853&gt;Rules!$B$3,ABS(I9853)&gt;Rules!$B$4)),1,0)</f>
        <v>0</v>
      </c>
      <c r="K9852" s="6" t="str">
        <f aca="false">IF(F9852=1,COUNTIF($F$2:F9852,1),"")</f>
        <v/>
      </c>
    </row>
    <row r="9853" customFormat="false" ht="15" hidden="false" customHeight="false" outlineLevel="0" collapsed="false">
      <c r="A9853" s="6" t="n">
        <v>77362.868</v>
      </c>
      <c r="B9853" s="6" t="n">
        <v>2.00805860805861</v>
      </c>
      <c r="C9853" s="6" t="n">
        <v>90</v>
      </c>
      <c r="D9853" s="6" t="n">
        <v>-1</v>
      </c>
      <c r="E9853" s="6" t="n">
        <v>2.00805860805861</v>
      </c>
      <c r="F9853" s="6" t="n">
        <v>0</v>
      </c>
      <c r="G9853" s="6" t="n">
        <v>0</v>
      </c>
      <c r="H9853" s="6" t="str">
        <f aca="false">IF(AND(A9853&gt;=Stimuli!$B$2,A9853&lt;=Stimuli!$C$2),Stimuli!$A$2,IF(AND(A9853&gt;=Stimuli!$B$3,A9853&lt;=Stimuli!$C$3),Stimuli!$A$3,IF(AND(A9853&gt;=Stimuli!$B$4,A9853&lt;=Stimuli!$C$4),Stimuli!$A$4,"")))</f>
        <v>02 e.l.f. - Power Grip Styling (30.03s)</v>
      </c>
      <c r="I9853" s="6" t="n">
        <f aca="false">(B9853-B9852)/((A9853-A9852)/1000)</f>
        <v>0.18754578754573</v>
      </c>
      <c r="J9853" s="6" t="n">
        <f aca="false">IF(OR(B9853&lt;Rules!$B$2,B9853&gt;Rules!$B$3,ABS(I9853)&gt;Rules!$B$4,OR(B9854&lt;Rules!$B$2,B9854&gt;Rules!$B$3,ABS(I9854)&gt;Rules!$B$4)),1,0)</f>
        <v>0</v>
      </c>
      <c r="K9853" s="6" t="str">
        <f aca="false">IF(F9853=1,COUNTIF($F$2:F9853,1),"")</f>
        <v/>
      </c>
    </row>
    <row r="9854" customFormat="false" ht="15" hidden="false" customHeight="false" outlineLevel="0" collapsed="false">
      <c r="A9854" s="6" t="n">
        <v>77370.6805</v>
      </c>
      <c r="B9854" s="6" t="n">
        <v>2.00512820512821</v>
      </c>
      <c r="C9854" s="6" t="n">
        <v>90</v>
      </c>
      <c r="D9854" s="6" t="n">
        <v>-1</v>
      </c>
      <c r="E9854" s="6" t="n">
        <v>2.00805860805861</v>
      </c>
      <c r="F9854" s="6" t="n">
        <v>0</v>
      </c>
      <c r="G9854" s="6" t="n">
        <v>0</v>
      </c>
      <c r="H9854" s="6" t="str">
        <f aca="false">IF(AND(A9854&gt;=Stimuli!$B$2,A9854&lt;=Stimuli!$C$2),Stimuli!$A$2,IF(AND(A9854&gt;=Stimuli!$B$3,A9854&lt;=Stimuli!$C$3),Stimuli!$A$3,IF(AND(A9854&gt;=Stimuli!$B$4,A9854&lt;=Stimuli!$C$4),Stimuli!$A$4,"")))</f>
        <v>02 e.l.f. - Power Grip Styling (30.03s)</v>
      </c>
      <c r="I9854" s="6" t="n">
        <f aca="false">(B9854-B9853)/((A9854-A9853)/1000)</f>
        <v>-0.37509157509146</v>
      </c>
      <c r="J9854" s="6" t="n">
        <f aca="false">IF(OR(B9854&lt;Rules!$B$2,B9854&gt;Rules!$B$3,ABS(I9854)&gt;Rules!$B$4,OR(B9855&lt;Rules!$B$2,B9855&gt;Rules!$B$3,ABS(I9855)&gt;Rules!$B$4)),1,0)</f>
        <v>0</v>
      </c>
      <c r="K9854" s="6" t="str">
        <f aca="false">IF(F9854=1,COUNTIF($F$2:F9854,1),"")</f>
        <v/>
      </c>
    </row>
    <row r="9855" customFormat="false" ht="15" hidden="false" customHeight="false" outlineLevel="0" collapsed="false">
      <c r="A9855" s="6" t="n">
        <v>77378.493</v>
      </c>
      <c r="B9855" s="6" t="n">
        <v>2.00805860805861</v>
      </c>
      <c r="C9855" s="6" t="n">
        <v>90</v>
      </c>
      <c r="D9855" s="6" t="n">
        <v>-1</v>
      </c>
      <c r="E9855" s="6" t="n">
        <v>2.00805860805861</v>
      </c>
      <c r="F9855" s="6" t="n">
        <v>0</v>
      </c>
      <c r="G9855" s="6" t="n">
        <v>0</v>
      </c>
      <c r="H9855" s="6" t="str">
        <f aca="false">IF(AND(A9855&gt;=Stimuli!$B$2,A9855&lt;=Stimuli!$C$2),Stimuli!$A$2,IF(AND(A9855&gt;=Stimuli!$B$3,A9855&lt;=Stimuli!$C$3),Stimuli!$A$3,IF(AND(A9855&gt;=Stimuli!$B$4,A9855&lt;=Stimuli!$C$4),Stimuli!$A$4,"")))</f>
        <v>02 e.l.f. - Power Grip Styling (30.03s)</v>
      </c>
      <c r="I9855" s="6" t="n">
        <f aca="false">(B9855-B9854)/((A9855-A9854)/1000)</f>
        <v>0.37509157509146</v>
      </c>
      <c r="J9855" s="6" t="n">
        <f aca="false">IF(OR(B9855&lt;Rules!$B$2,B9855&gt;Rules!$B$3,ABS(I9855)&gt;Rules!$B$4,OR(B9856&lt;Rules!$B$2,B9856&gt;Rules!$B$3,ABS(I9856)&gt;Rules!$B$4)),1,0)</f>
        <v>0</v>
      </c>
      <c r="K9855" s="6" t="str">
        <f aca="false">IF(F9855=1,COUNTIF($F$2:F9855,1),"")</f>
        <v/>
      </c>
    </row>
    <row r="9856" customFormat="false" ht="15" hidden="false" customHeight="false" outlineLevel="0" collapsed="false">
      <c r="A9856" s="6" t="n">
        <v>77386.3055</v>
      </c>
      <c r="B9856" s="6" t="n">
        <v>2.003663003663</v>
      </c>
      <c r="C9856" s="6" t="n">
        <v>90</v>
      </c>
      <c r="D9856" s="6" t="n">
        <v>-1</v>
      </c>
      <c r="E9856" s="6" t="n">
        <v>2.00805860805861</v>
      </c>
      <c r="F9856" s="6" t="n">
        <v>0</v>
      </c>
      <c r="G9856" s="6" t="n">
        <v>0</v>
      </c>
      <c r="H9856" s="6" t="str">
        <f aca="false">IF(AND(A9856&gt;=Stimuli!$B$2,A9856&lt;=Stimuli!$C$2),Stimuli!$A$2,IF(AND(A9856&gt;=Stimuli!$B$3,A9856&lt;=Stimuli!$C$3),Stimuli!$A$3,IF(AND(A9856&gt;=Stimuli!$B$4,A9856&lt;=Stimuli!$C$4),Stimuli!$A$4,"")))</f>
        <v>02 e.l.f. - Power Grip Styling (30.03s)</v>
      </c>
      <c r="I9856" s="6" t="n">
        <f aca="false">(B9856-B9855)/((A9856-A9855)/1000)</f>
        <v>-0.562637362637304</v>
      </c>
      <c r="J9856" s="6" t="n">
        <f aca="false">IF(OR(B9856&lt;Rules!$B$2,B9856&gt;Rules!$B$3,ABS(I9856)&gt;Rules!$B$4,OR(B9857&lt;Rules!$B$2,B9857&gt;Rules!$B$3,ABS(I9857)&gt;Rules!$B$4)),1,0)</f>
        <v>0</v>
      </c>
      <c r="K9856" s="6" t="str">
        <f aca="false">IF(F9856=1,COUNTIF($F$2:F9856,1),"")</f>
        <v/>
      </c>
    </row>
    <row r="9857" customFormat="false" ht="15" hidden="false" customHeight="false" outlineLevel="0" collapsed="false">
      <c r="A9857" s="6" t="n">
        <v>77394.118</v>
      </c>
      <c r="B9857" s="6" t="n">
        <v>2.00952380952381</v>
      </c>
      <c r="C9857" s="6" t="n">
        <v>90</v>
      </c>
      <c r="D9857" s="6" t="n">
        <v>-1</v>
      </c>
      <c r="E9857" s="6" t="n">
        <v>2.00805860805861</v>
      </c>
      <c r="F9857" s="6" t="n">
        <v>0</v>
      </c>
      <c r="G9857" s="6" t="n">
        <v>0</v>
      </c>
      <c r="H9857" s="6" t="str">
        <f aca="false">IF(AND(A9857&gt;=Stimuli!$B$2,A9857&lt;=Stimuli!$C$2),Stimuli!$A$2,IF(AND(A9857&gt;=Stimuli!$B$3,A9857&lt;=Stimuli!$C$3),Stimuli!$A$3,IF(AND(A9857&gt;=Stimuli!$B$4,A9857&lt;=Stimuli!$C$4),Stimuli!$A$4,"")))</f>
        <v>02 e.l.f. - Power Grip Styling (30.03s)</v>
      </c>
      <c r="I9857" s="6" t="n">
        <f aca="false">(B9857-B9856)/((A9857-A9856)/1000)</f>
        <v>0.750183150183034</v>
      </c>
      <c r="J9857" s="6" t="n">
        <f aca="false">IF(OR(B9857&lt;Rules!$B$2,B9857&gt;Rules!$B$3,ABS(I9857)&gt;Rules!$B$4,OR(B9858&lt;Rules!$B$2,B9858&gt;Rules!$B$3,ABS(I9858)&gt;Rules!$B$4)),1,0)</f>
        <v>0</v>
      </c>
      <c r="K9857" s="6" t="str">
        <f aca="false">IF(F9857=1,COUNTIF($F$2:F9857,1),"")</f>
        <v/>
      </c>
    </row>
    <row r="9858" customFormat="false" ht="15" hidden="false" customHeight="false" outlineLevel="0" collapsed="false">
      <c r="A9858" s="6" t="n">
        <v>77401.9305</v>
      </c>
      <c r="B9858" s="6" t="n">
        <v>2.0021978021978</v>
      </c>
      <c r="C9858" s="6" t="n">
        <v>90</v>
      </c>
      <c r="D9858" s="6" t="n">
        <v>-1</v>
      </c>
      <c r="E9858" s="6" t="n">
        <v>2.00805860805861</v>
      </c>
      <c r="F9858" s="6" t="n">
        <v>0</v>
      </c>
      <c r="G9858" s="6" t="n">
        <v>0</v>
      </c>
      <c r="H9858" s="6" t="str">
        <f aca="false">IF(AND(A9858&gt;=Stimuli!$B$2,A9858&lt;=Stimuli!$C$2),Stimuli!$A$2,IF(AND(A9858&gt;=Stimuli!$B$3,A9858&lt;=Stimuli!$C$3),Stimuli!$A$3,IF(AND(A9858&gt;=Stimuli!$B$4,A9858&lt;=Stimuli!$C$4),Stimuli!$A$4,"")))</f>
        <v>02 e.l.f. - Power Grip Styling (30.03s)</v>
      </c>
      <c r="I9858" s="6" t="n">
        <f aca="false">(B9858-B9857)/((A9858-A9857)/1000)</f>
        <v>-0.937728937728878</v>
      </c>
      <c r="J9858" s="6" t="n">
        <f aca="false">IF(OR(B9858&lt;Rules!$B$2,B9858&gt;Rules!$B$3,ABS(I9858)&gt;Rules!$B$4,OR(B9859&lt;Rules!$B$2,B9859&gt;Rules!$B$3,ABS(I9859)&gt;Rules!$B$4)),1,0)</f>
        <v>0</v>
      </c>
      <c r="K9858" s="6" t="str">
        <f aca="false">IF(F9858=1,COUNTIF($F$2:F9858,1),"")</f>
        <v/>
      </c>
    </row>
    <row r="9859" customFormat="false" ht="15" hidden="false" customHeight="false" outlineLevel="0" collapsed="false">
      <c r="A9859" s="6" t="n">
        <v>77409.743</v>
      </c>
      <c r="B9859" s="6" t="n">
        <v>2.00952380952381</v>
      </c>
      <c r="C9859" s="6" t="n">
        <v>90</v>
      </c>
      <c r="D9859" s="6" t="n">
        <v>-1</v>
      </c>
      <c r="E9859" s="6" t="n">
        <v>2.00805860805861</v>
      </c>
      <c r="F9859" s="6" t="n">
        <v>0</v>
      </c>
      <c r="G9859" s="6" t="n">
        <v>0</v>
      </c>
      <c r="H9859" s="6" t="str">
        <f aca="false">IF(AND(A9859&gt;=Stimuli!$B$2,A9859&lt;=Stimuli!$C$2),Stimuli!$A$2,IF(AND(A9859&gt;=Stimuli!$B$3,A9859&lt;=Stimuli!$C$3),Stimuli!$A$3,IF(AND(A9859&gt;=Stimuli!$B$4,A9859&lt;=Stimuli!$C$4),Stimuli!$A$4,"")))</f>
        <v>02 e.l.f. - Power Grip Styling (30.03s)</v>
      </c>
      <c r="I9859" s="6" t="n">
        <f aca="false">(B9859-B9858)/((A9859-A9858)/1000)</f>
        <v>0.937728937728878</v>
      </c>
      <c r="J9859" s="6" t="n">
        <f aca="false">IF(OR(B9859&lt;Rules!$B$2,B9859&gt;Rules!$B$3,ABS(I9859)&gt;Rules!$B$4,OR(B9860&lt;Rules!$B$2,B9860&gt;Rules!$B$3,ABS(I9860)&gt;Rules!$B$4)),1,0)</f>
        <v>0</v>
      </c>
      <c r="K9859" s="6" t="str">
        <f aca="false">IF(F9859=1,COUNTIF($F$2:F9859,1),"")</f>
        <v/>
      </c>
    </row>
    <row r="9860" customFormat="false" ht="15" hidden="false" customHeight="false" outlineLevel="0" collapsed="false">
      <c r="A9860" s="6" t="n">
        <v>77417.5555</v>
      </c>
      <c r="B9860" s="6" t="n">
        <v>2.0021978021978</v>
      </c>
      <c r="C9860" s="6" t="n">
        <v>90</v>
      </c>
      <c r="D9860" s="6" t="n">
        <v>-1</v>
      </c>
      <c r="E9860" s="6" t="n">
        <v>2.00805860805861</v>
      </c>
      <c r="F9860" s="6" t="n">
        <v>0</v>
      </c>
      <c r="G9860" s="6" t="n">
        <v>0</v>
      </c>
      <c r="H9860" s="6" t="str">
        <f aca="false">IF(AND(A9860&gt;=Stimuli!$B$2,A9860&lt;=Stimuli!$C$2),Stimuli!$A$2,IF(AND(A9860&gt;=Stimuli!$B$3,A9860&lt;=Stimuli!$C$3),Stimuli!$A$3,IF(AND(A9860&gt;=Stimuli!$B$4,A9860&lt;=Stimuli!$C$4),Stimuli!$A$4,"")))</f>
        <v>02 e.l.f. - Power Grip Styling (30.03s)</v>
      </c>
      <c r="I9860" s="6" t="n">
        <f aca="false">(B9860-B9859)/((A9860-A9859)/1000)</f>
        <v>-0.937728937728878</v>
      </c>
      <c r="J9860" s="6" t="n">
        <f aca="false">IF(OR(B9860&lt;Rules!$B$2,B9860&gt;Rules!$B$3,ABS(I9860)&gt;Rules!$B$4,OR(B9861&lt;Rules!$B$2,B9861&gt;Rules!$B$3,ABS(I9861)&gt;Rules!$B$4)),1,0)</f>
        <v>0</v>
      </c>
      <c r="K9860" s="6" t="str">
        <f aca="false">IF(F9860=1,COUNTIF($F$2:F9860,1),"")</f>
        <v/>
      </c>
    </row>
    <row r="9861" customFormat="false" ht="15" hidden="false" customHeight="false" outlineLevel="0" collapsed="false">
      <c r="A9861" s="6" t="n">
        <v>77425.368</v>
      </c>
      <c r="B9861" s="6" t="n">
        <v>2.00952380952381</v>
      </c>
      <c r="C9861" s="6" t="n">
        <v>90</v>
      </c>
      <c r="D9861" s="6" t="n">
        <v>-1</v>
      </c>
      <c r="E9861" s="6" t="n">
        <v>2.00805860805861</v>
      </c>
      <c r="F9861" s="6" t="n">
        <v>0</v>
      </c>
      <c r="G9861" s="6" t="n">
        <v>0</v>
      </c>
      <c r="H9861" s="6" t="str">
        <f aca="false">IF(AND(A9861&gt;=Stimuli!$B$2,A9861&lt;=Stimuli!$C$2),Stimuli!$A$2,IF(AND(A9861&gt;=Stimuli!$B$3,A9861&lt;=Stimuli!$C$3),Stimuli!$A$3,IF(AND(A9861&gt;=Stimuli!$B$4,A9861&lt;=Stimuli!$C$4),Stimuli!$A$4,"")))</f>
        <v>02 e.l.f. - Power Grip Styling (30.03s)</v>
      </c>
      <c r="I9861" s="6" t="n">
        <f aca="false">(B9861-B9860)/((A9861-A9860)/1000)</f>
        <v>0.937728937728878</v>
      </c>
      <c r="J9861" s="6" t="n">
        <f aca="false">IF(OR(B9861&lt;Rules!$B$2,B9861&gt;Rules!$B$3,ABS(I9861)&gt;Rules!$B$4,OR(B9862&lt;Rules!$B$2,B9862&gt;Rules!$B$3,ABS(I9862)&gt;Rules!$B$4)),1,0)</f>
        <v>0</v>
      </c>
      <c r="K9861" s="6" t="str">
        <f aca="false">IF(F9861=1,COUNTIF($F$2:F9861,1),"")</f>
        <v/>
      </c>
    </row>
    <row r="9862" customFormat="false" ht="15" hidden="false" customHeight="false" outlineLevel="0" collapsed="false">
      <c r="A9862" s="6" t="n">
        <v>77433.1805</v>
      </c>
      <c r="B9862" s="6" t="n">
        <v>2.0021978021978</v>
      </c>
      <c r="C9862" s="6" t="n">
        <v>90</v>
      </c>
      <c r="D9862" s="6" t="n">
        <v>-1</v>
      </c>
      <c r="E9862" s="6" t="n">
        <v>2.00805860805861</v>
      </c>
      <c r="F9862" s="6" t="n">
        <v>0</v>
      </c>
      <c r="G9862" s="6" t="n">
        <v>0</v>
      </c>
      <c r="H9862" s="6" t="str">
        <f aca="false">IF(AND(A9862&gt;=Stimuli!$B$2,A9862&lt;=Stimuli!$C$2),Stimuli!$A$2,IF(AND(A9862&gt;=Stimuli!$B$3,A9862&lt;=Stimuli!$C$3),Stimuli!$A$3,IF(AND(A9862&gt;=Stimuli!$B$4,A9862&lt;=Stimuli!$C$4),Stimuli!$A$4,"")))</f>
        <v>02 e.l.f. - Power Grip Styling (30.03s)</v>
      </c>
      <c r="I9862" s="6" t="n">
        <f aca="false">(B9862-B9861)/((A9862-A9861)/1000)</f>
        <v>-0.937728937728878</v>
      </c>
      <c r="J9862" s="6" t="n">
        <f aca="false">IF(OR(B9862&lt;Rules!$B$2,B9862&gt;Rules!$B$3,ABS(I9862)&gt;Rules!$B$4,OR(B9863&lt;Rules!$B$2,B9863&gt;Rules!$B$3,ABS(I9863)&gt;Rules!$B$4)),1,0)</f>
        <v>0</v>
      </c>
      <c r="K9862" s="6" t="str">
        <f aca="false">IF(F9862=1,COUNTIF($F$2:F9862,1),"")</f>
        <v/>
      </c>
    </row>
    <row r="9863" customFormat="false" ht="15" hidden="false" customHeight="false" outlineLevel="0" collapsed="false">
      <c r="A9863" s="6" t="n">
        <v>77440.993</v>
      </c>
      <c r="B9863" s="6" t="n">
        <v>2.00952380952381</v>
      </c>
      <c r="C9863" s="6" t="n">
        <v>90</v>
      </c>
      <c r="D9863" s="6" t="n">
        <v>-1</v>
      </c>
      <c r="E9863" s="6" t="n">
        <v>2.00805860805861</v>
      </c>
      <c r="F9863" s="6" t="n">
        <v>0</v>
      </c>
      <c r="G9863" s="6" t="n">
        <v>0</v>
      </c>
      <c r="H9863" s="6" t="str">
        <f aca="false">IF(AND(A9863&gt;=Stimuli!$B$2,A9863&lt;=Stimuli!$C$2),Stimuli!$A$2,IF(AND(A9863&gt;=Stimuli!$B$3,A9863&lt;=Stimuli!$C$3),Stimuli!$A$3,IF(AND(A9863&gt;=Stimuli!$B$4,A9863&lt;=Stimuli!$C$4),Stimuli!$A$4,"")))</f>
        <v>02 e.l.f. - Power Grip Styling (30.03s)</v>
      </c>
      <c r="I9863" s="6" t="n">
        <f aca="false">(B9863-B9862)/((A9863-A9862)/1000)</f>
        <v>0.937728937728878</v>
      </c>
      <c r="J9863" s="6" t="n">
        <f aca="false">IF(OR(B9863&lt;Rules!$B$2,B9863&gt;Rules!$B$3,ABS(I9863)&gt;Rules!$B$4,OR(B9864&lt;Rules!$B$2,B9864&gt;Rules!$B$3,ABS(I9864)&gt;Rules!$B$4)),1,0)</f>
        <v>0</v>
      </c>
      <c r="K9863" s="6" t="str">
        <f aca="false">IF(F9863=1,COUNTIF($F$2:F9863,1),"")</f>
        <v/>
      </c>
    </row>
    <row r="9864" customFormat="false" ht="15" hidden="false" customHeight="false" outlineLevel="0" collapsed="false">
      <c r="A9864" s="6" t="n">
        <v>77448.8055</v>
      </c>
      <c r="B9864" s="6" t="n">
        <v>2.0021978021978</v>
      </c>
      <c r="C9864" s="6" t="n">
        <v>90</v>
      </c>
      <c r="D9864" s="6" t="n">
        <v>-1</v>
      </c>
      <c r="E9864" s="6" t="n">
        <v>2.00805860805861</v>
      </c>
      <c r="F9864" s="6" t="n">
        <v>0</v>
      </c>
      <c r="G9864" s="6" t="n">
        <v>0</v>
      </c>
      <c r="H9864" s="6" t="str">
        <f aca="false">IF(AND(A9864&gt;=Stimuli!$B$2,A9864&lt;=Stimuli!$C$2),Stimuli!$A$2,IF(AND(A9864&gt;=Stimuli!$B$3,A9864&lt;=Stimuli!$C$3),Stimuli!$A$3,IF(AND(A9864&gt;=Stimuli!$B$4,A9864&lt;=Stimuli!$C$4),Stimuli!$A$4,"")))</f>
        <v>02 e.l.f. - Power Grip Styling (30.03s)</v>
      </c>
      <c r="I9864" s="6" t="n">
        <f aca="false">(B9864-B9863)/((A9864-A9863)/1000)</f>
        <v>-0.937728937728878</v>
      </c>
      <c r="J9864" s="6" t="n">
        <f aca="false">IF(OR(B9864&lt;Rules!$B$2,B9864&gt;Rules!$B$3,ABS(I9864)&gt;Rules!$B$4,OR(B9865&lt;Rules!$B$2,B9865&gt;Rules!$B$3,ABS(I9865)&gt;Rules!$B$4)),1,0)</f>
        <v>0</v>
      </c>
      <c r="K9864" s="6" t="str">
        <f aca="false">IF(F9864=1,COUNTIF($F$2:F9864,1),"")</f>
        <v/>
      </c>
    </row>
    <row r="9865" customFormat="false" ht="15" hidden="false" customHeight="false" outlineLevel="0" collapsed="false">
      <c r="A9865" s="6" t="n">
        <v>77456.618</v>
      </c>
      <c r="B9865" s="6" t="n">
        <v>2.00659340659341</v>
      </c>
      <c r="C9865" s="6" t="n">
        <v>90</v>
      </c>
      <c r="D9865" s="6" t="n">
        <v>-1</v>
      </c>
      <c r="E9865" s="6" t="n">
        <v>2.00805860805861</v>
      </c>
      <c r="F9865" s="6" t="n">
        <v>0</v>
      </c>
      <c r="G9865" s="6" t="n">
        <v>0</v>
      </c>
      <c r="H9865" s="6" t="str">
        <f aca="false">IF(AND(A9865&gt;=Stimuli!$B$2,A9865&lt;=Stimuli!$C$2),Stimuli!$A$2,IF(AND(A9865&gt;=Stimuli!$B$3,A9865&lt;=Stimuli!$C$3),Stimuli!$A$3,IF(AND(A9865&gt;=Stimuli!$B$4,A9865&lt;=Stimuli!$C$4),Stimuli!$A$4,"")))</f>
        <v>02 e.l.f. - Power Grip Styling (30.03s)</v>
      </c>
      <c r="I9865" s="6" t="n">
        <f aca="false">(B9865-B9864)/((A9865-A9864)/1000)</f>
        <v>0.562637362637418</v>
      </c>
      <c r="J9865" s="6" t="n">
        <f aca="false">IF(OR(B9865&lt;Rules!$B$2,B9865&gt;Rules!$B$3,ABS(I9865)&gt;Rules!$B$4,OR(B9866&lt;Rules!$B$2,B9866&gt;Rules!$B$3,ABS(I9866)&gt;Rules!$B$4)),1,0)</f>
        <v>0</v>
      </c>
      <c r="K9865" s="6" t="str">
        <f aca="false">IF(F9865=1,COUNTIF($F$2:F9865,1),"")</f>
        <v/>
      </c>
    </row>
    <row r="9866" customFormat="false" ht="15" hidden="false" customHeight="false" outlineLevel="0" collapsed="false">
      <c r="A9866" s="6" t="n">
        <v>77464.4305</v>
      </c>
      <c r="B9866" s="6" t="n">
        <v>2.003663003663</v>
      </c>
      <c r="C9866" s="6" t="n">
        <v>90</v>
      </c>
      <c r="D9866" s="6" t="n">
        <v>-1</v>
      </c>
      <c r="E9866" s="6" t="n">
        <v>2.00805860805861</v>
      </c>
      <c r="F9866" s="6" t="n">
        <v>0</v>
      </c>
      <c r="G9866" s="6" t="n">
        <v>0</v>
      </c>
      <c r="H9866" s="6" t="str">
        <f aca="false">IF(AND(A9866&gt;=Stimuli!$B$2,A9866&lt;=Stimuli!$C$2),Stimuli!$A$2,IF(AND(A9866&gt;=Stimuli!$B$3,A9866&lt;=Stimuli!$C$3),Stimuli!$A$3,IF(AND(A9866&gt;=Stimuli!$B$4,A9866&lt;=Stimuli!$C$4),Stimuli!$A$4,"")))</f>
        <v>02 e.l.f. - Power Grip Styling (30.03s)</v>
      </c>
      <c r="I9866" s="6" t="n">
        <f aca="false">(B9866-B9865)/((A9866-A9865)/1000)</f>
        <v>-0.375091575091574</v>
      </c>
      <c r="J9866" s="6" t="n">
        <f aca="false">IF(OR(B9866&lt;Rules!$B$2,B9866&gt;Rules!$B$3,ABS(I9866)&gt;Rules!$B$4,OR(B9867&lt;Rules!$B$2,B9867&gt;Rules!$B$3,ABS(I9867)&gt;Rules!$B$4)),1,0)</f>
        <v>0</v>
      </c>
      <c r="K9866" s="6" t="str">
        <f aca="false">IF(F9866=1,COUNTIF($F$2:F9866,1),"")</f>
        <v/>
      </c>
    </row>
    <row r="9867" customFormat="false" ht="15" hidden="false" customHeight="false" outlineLevel="0" collapsed="false">
      <c r="A9867" s="6" t="n">
        <v>77472.243</v>
      </c>
      <c r="B9867" s="6" t="n">
        <v>2.00512820512821</v>
      </c>
      <c r="C9867" s="6" t="n">
        <v>90</v>
      </c>
      <c r="D9867" s="6" t="n">
        <v>-1</v>
      </c>
      <c r="E9867" s="6" t="n">
        <v>2.00805860805861</v>
      </c>
      <c r="F9867" s="6" t="n">
        <v>0</v>
      </c>
      <c r="G9867" s="6" t="n">
        <v>0</v>
      </c>
      <c r="H9867" s="6" t="str">
        <f aca="false">IF(AND(A9867&gt;=Stimuli!$B$2,A9867&lt;=Stimuli!$C$2),Stimuli!$A$2,IF(AND(A9867&gt;=Stimuli!$B$3,A9867&lt;=Stimuli!$C$3),Stimuli!$A$3,IF(AND(A9867&gt;=Stimuli!$B$4,A9867&lt;=Stimuli!$C$4),Stimuli!$A$4,"")))</f>
        <v>02 e.l.f. - Power Grip Styling (30.03s)</v>
      </c>
      <c r="I9867" s="6" t="n">
        <f aca="false">(B9867-B9866)/((A9867-A9866)/1000)</f>
        <v>0.187545787545844</v>
      </c>
      <c r="J9867" s="6" t="n">
        <f aca="false">IF(OR(B9867&lt;Rules!$B$2,B9867&gt;Rules!$B$3,ABS(I9867)&gt;Rules!$B$4,OR(B9868&lt;Rules!$B$2,B9868&gt;Rules!$B$3,ABS(I9868)&gt;Rules!$B$4)),1,0)</f>
        <v>0</v>
      </c>
      <c r="K9867" s="6" t="str">
        <f aca="false">IF(F9867=1,COUNTIF($F$2:F9867,1),"")</f>
        <v/>
      </c>
    </row>
    <row r="9868" customFormat="false" ht="15" hidden="false" customHeight="false" outlineLevel="0" collapsed="false">
      <c r="A9868" s="6" t="n">
        <v>77480.0555</v>
      </c>
      <c r="B9868" s="6" t="n">
        <v>2.00512820512821</v>
      </c>
      <c r="C9868" s="6" t="n">
        <v>90</v>
      </c>
      <c r="D9868" s="6" t="n">
        <v>-1</v>
      </c>
      <c r="E9868" s="6" t="n">
        <v>2.00805860805861</v>
      </c>
      <c r="F9868" s="6" t="n">
        <v>0</v>
      </c>
      <c r="G9868" s="6" t="n">
        <v>0</v>
      </c>
      <c r="H9868" s="6" t="str">
        <f aca="false">IF(AND(A9868&gt;=Stimuli!$B$2,A9868&lt;=Stimuli!$C$2),Stimuli!$A$2,IF(AND(A9868&gt;=Stimuli!$B$3,A9868&lt;=Stimuli!$C$3),Stimuli!$A$3,IF(AND(A9868&gt;=Stimuli!$B$4,A9868&lt;=Stimuli!$C$4),Stimuli!$A$4,"")))</f>
        <v>02 e.l.f. - Power Grip Styling (30.03s)</v>
      </c>
      <c r="I9868" s="6" t="n">
        <f aca="false">(B9868-B9867)/((A9868-A9867)/1000)</f>
        <v>0</v>
      </c>
      <c r="J9868" s="6" t="n">
        <f aca="false">IF(OR(B9868&lt;Rules!$B$2,B9868&gt;Rules!$B$3,ABS(I9868)&gt;Rules!$B$4,OR(B9869&lt;Rules!$B$2,B9869&gt;Rules!$B$3,ABS(I9869)&gt;Rules!$B$4)),1,0)</f>
        <v>0</v>
      </c>
      <c r="K9868" s="6" t="str">
        <f aca="false">IF(F9868=1,COUNTIF($F$2:F9868,1),"")</f>
        <v/>
      </c>
    </row>
    <row r="9869" customFormat="false" ht="15" hidden="false" customHeight="false" outlineLevel="0" collapsed="false">
      <c r="A9869" s="6" t="n">
        <v>77487.868</v>
      </c>
      <c r="B9869" s="6" t="n">
        <v>2.00512820512821</v>
      </c>
      <c r="C9869" s="6" t="n">
        <v>90</v>
      </c>
      <c r="D9869" s="6" t="n">
        <v>-1</v>
      </c>
      <c r="E9869" s="6" t="n">
        <v>2.00805860805861</v>
      </c>
      <c r="F9869" s="6" t="n">
        <v>0</v>
      </c>
      <c r="G9869" s="6" t="n">
        <v>0</v>
      </c>
      <c r="H9869" s="6" t="str">
        <f aca="false">IF(AND(A9869&gt;=Stimuli!$B$2,A9869&lt;=Stimuli!$C$2),Stimuli!$A$2,IF(AND(A9869&gt;=Stimuli!$B$3,A9869&lt;=Stimuli!$C$3),Stimuli!$A$3,IF(AND(A9869&gt;=Stimuli!$B$4,A9869&lt;=Stimuli!$C$4),Stimuli!$A$4,"")))</f>
        <v>02 e.l.f. - Power Grip Styling (30.03s)</v>
      </c>
      <c r="I9869" s="6" t="n">
        <f aca="false">(B9869-B9868)/((A9869-A9868)/1000)</f>
        <v>0</v>
      </c>
      <c r="J9869" s="6" t="n">
        <f aca="false">IF(OR(B9869&lt;Rules!$B$2,B9869&gt;Rules!$B$3,ABS(I9869)&gt;Rules!$B$4,OR(B9870&lt;Rules!$B$2,B9870&gt;Rules!$B$3,ABS(I9870)&gt;Rules!$B$4)),1,0)</f>
        <v>0</v>
      </c>
      <c r="K9869" s="6" t="str">
        <f aca="false">IF(F9869=1,COUNTIF($F$2:F9869,1),"")</f>
        <v/>
      </c>
    </row>
    <row r="9870" customFormat="false" ht="15" hidden="false" customHeight="false" outlineLevel="0" collapsed="false">
      <c r="A9870" s="6" t="n">
        <v>77495.6805</v>
      </c>
      <c r="B9870" s="6" t="n">
        <v>2.00659340659341</v>
      </c>
      <c r="C9870" s="6" t="n">
        <v>90</v>
      </c>
      <c r="D9870" s="6" t="n">
        <v>-1</v>
      </c>
      <c r="E9870" s="6" t="n">
        <v>2.00805860805861</v>
      </c>
      <c r="F9870" s="6" t="n">
        <v>0</v>
      </c>
      <c r="G9870" s="6" t="n">
        <v>0</v>
      </c>
      <c r="H9870" s="6" t="str">
        <f aca="false">IF(AND(A9870&gt;=Stimuli!$B$2,A9870&lt;=Stimuli!$C$2),Stimuli!$A$2,IF(AND(A9870&gt;=Stimuli!$B$3,A9870&lt;=Stimuli!$C$3),Stimuli!$A$3,IF(AND(A9870&gt;=Stimuli!$B$4,A9870&lt;=Stimuli!$C$4),Stimuli!$A$4,"")))</f>
        <v>02 e.l.f. - Power Grip Styling (30.03s)</v>
      </c>
      <c r="I9870" s="6" t="n">
        <f aca="false">(B9870-B9869)/((A9870-A9869)/1000)</f>
        <v>0.18754578754573</v>
      </c>
      <c r="J9870" s="6" t="n">
        <f aca="false">IF(OR(B9870&lt;Rules!$B$2,B9870&gt;Rules!$B$3,ABS(I9870)&gt;Rules!$B$4,OR(B9871&lt;Rules!$B$2,B9871&gt;Rules!$B$3,ABS(I9871)&gt;Rules!$B$4)),1,0)</f>
        <v>0</v>
      </c>
      <c r="K9870" s="6" t="str">
        <f aca="false">IF(F9870=1,COUNTIF($F$2:F9870,1),"")</f>
        <v/>
      </c>
    </row>
    <row r="9871" customFormat="false" ht="15" hidden="false" customHeight="false" outlineLevel="0" collapsed="false">
      <c r="A9871" s="6" t="n">
        <v>77503.493</v>
      </c>
      <c r="B9871" s="6" t="n">
        <v>2.0021978021978</v>
      </c>
      <c r="C9871" s="6" t="n">
        <v>90</v>
      </c>
      <c r="D9871" s="6" t="n">
        <v>-1</v>
      </c>
      <c r="E9871" s="6" t="n">
        <v>2.00805860805861</v>
      </c>
      <c r="F9871" s="6" t="n">
        <v>0</v>
      </c>
      <c r="G9871" s="6" t="n">
        <v>0</v>
      </c>
      <c r="H9871" s="6" t="str">
        <f aca="false">IF(AND(A9871&gt;=Stimuli!$B$2,A9871&lt;=Stimuli!$C$2),Stimuli!$A$2,IF(AND(A9871&gt;=Stimuli!$B$3,A9871&lt;=Stimuli!$C$3),Stimuli!$A$3,IF(AND(A9871&gt;=Stimuli!$B$4,A9871&lt;=Stimuli!$C$4),Stimuli!$A$4,"")))</f>
        <v>02 e.l.f. - Power Grip Styling (30.03s)</v>
      </c>
      <c r="I9871" s="6" t="n">
        <f aca="false">(B9871-B9870)/((A9871-A9870)/1000)</f>
        <v>-0.562637362637418</v>
      </c>
      <c r="J9871" s="6" t="n">
        <f aca="false">IF(OR(B9871&lt;Rules!$B$2,B9871&gt;Rules!$B$3,ABS(I9871)&gt;Rules!$B$4,OR(B9872&lt;Rules!$B$2,B9872&gt;Rules!$B$3,ABS(I9872)&gt;Rules!$B$4)),1,0)</f>
        <v>0</v>
      </c>
      <c r="K9871" s="6" t="str">
        <f aca="false">IF(F9871=1,COUNTIF($F$2:F9871,1),"")</f>
        <v/>
      </c>
    </row>
    <row r="9872" customFormat="false" ht="15" hidden="false" customHeight="false" outlineLevel="0" collapsed="false">
      <c r="A9872" s="6" t="n">
        <v>77511.3055</v>
      </c>
      <c r="B9872" s="6" t="n">
        <v>2.00659340659341</v>
      </c>
      <c r="C9872" s="6" t="n">
        <v>90</v>
      </c>
      <c r="D9872" s="6" t="n">
        <v>-1</v>
      </c>
      <c r="E9872" s="6" t="n">
        <v>2.00805860805861</v>
      </c>
      <c r="F9872" s="6" t="n">
        <v>0</v>
      </c>
      <c r="G9872" s="6" t="n">
        <v>0</v>
      </c>
      <c r="H9872" s="6" t="str">
        <f aca="false">IF(AND(A9872&gt;=Stimuli!$B$2,A9872&lt;=Stimuli!$C$2),Stimuli!$A$2,IF(AND(A9872&gt;=Stimuli!$B$3,A9872&lt;=Stimuli!$C$3),Stimuli!$A$3,IF(AND(A9872&gt;=Stimuli!$B$4,A9872&lt;=Stimuli!$C$4),Stimuli!$A$4,"")))</f>
        <v>02 e.l.f. - Power Grip Styling (30.03s)</v>
      </c>
      <c r="I9872" s="6" t="n">
        <f aca="false">(B9872-B9871)/((A9872-A9871)/1000)</f>
        <v>0.562637362637418</v>
      </c>
      <c r="J9872" s="6" t="n">
        <f aca="false">IF(OR(B9872&lt;Rules!$B$2,B9872&gt;Rules!$B$3,ABS(I9872)&gt;Rules!$B$4,OR(B9873&lt;Rules!$B$2,B9873&gt;Rules!$B$3,ABS(I9873)&gt;Rules!$B$4)),1,0)</f>
        <v>0</v>
      </c>
      <c r="K9872" s="6" t="str">
        <f aca="false">IF(F9872=1,COUNTIF($F$2:F9872,1),"")</f>
        <v/>
      </c>
    </row>
    <row r="9873" customFormat="false" ht="15" hidden="false" customHeight="false" outlineLevel="0" collapsed="false">
      <c r="A9873" s="6" t="n">
        <v>77519.118</v>
      </c>
      <c r="B9873" s="6" t="n">
        <v>2.0007326007326</v>
      </c>
      <c r="C9873" s="6" t="n">
        <v>90</v>
      </c>
      <c r="D9873" s="6" t="n">
        <v>-1</v>
      </c>
      <c r="E9873" s="6" t="n">
        <v>2.00805860805861</v>
      </c>
      <c r="F9873" s="6" t="n">
        <v>0</v>
      </c>
      <c r="G9873" s="6" t="n">
        <v>0</v>
      </c>
      <c r="H9873" s="6" t="str">
        <f aca="false">IF(AND(A9873&gt;=Stimuli!$B$2,A9873&lt;=Stimuli!$C$2),Stimuli!$A$2,IF(AND(A9873&gt;=Stimuli!$B$3,A9873&lt;=Stimuli!$C$3),Stimuli!$A$3,IF(AND(A9873&gt;=Stimuli!$B$4,A9873&lt;=Stimuli!$C$4),Stimuli!$A$4,"")))</f>
        <v>02 e.l.f. - Power Grip Styling (30.03s)</v>
      </c>
      <c r="I9873" s="6" t="n">
        <f aca="false">(B9873-B9872)/((A9873-A9872)/1000)</f>
        <v>-0.750183150183148</v>
      </c>
      <c r="J9873" s="6" t="n">
        <f aca="false">IF(OR(B9873&lt;Rules!$B$2,B9873&gt;Rules!$B$3,ABS(I9873)&gt;Rules!$B$4,OR(B9874&lt;Rules!$B$2,B9874&gt;Rules!$B$3,ABS(I9874)&gt;Rules!$B$4)),1,0)</f>
        <v>0</v>
      </c>
      <c r="K9873" s="6" t="str">
        <f aca="false">IF(F9873=1,COUNTIF($F$2:F9873,1),"")</f>
        <v/>
      </c>
    </row>
    <row r="9874" customFormat="false" ht="15" hidden="false" customHeight="false" outlineLevel="0" collapsed="false">
      <c r="A9874" s="6" t="n">
        <v>77526.9305</v>
      </c>
      <c r="B9874" s="6" t="n">
        <v>2.00805860805861</v>
      </c>
      <c r="C9874" s="6" t="n">
        <v>90</v>
      </c>
      <c r="D9874" s="6" t="n">
        <v>-1</v>
      </c>
      <c r="E9874" s="6" t="n">
        <v>2.00805860805861</v>
      </c>
      <c r="F9874" s="6" t="n">
        <v>0</v>
      </c>
      <c r="G9874" s="6" t="n">
        <v>0</v>
      </c>
      <c r="H9874" s="6" t="str">
        <f aca="false">IF(AND(A9874&gt;=Stimuli!$B$2,A9874&lt;=Stimuli!$C$2),Stimuli!$A$2,IF(AND(A9874&gt;=Stimuli!$B$3,A9874&lt;=Stimuli!$C$3),Stimuli!$A$3,IF(AND(A9874&gt;=Stimuli!$B$4,A9874&lt;=Stimuli!$C$4),Stimuli!$A$4,"")))</f>
        <v>02 e.l.f. - Power Grip Styling (30.03s)</v>
      </c>
      <c r="I9874" s="6" t="n">
        <f aca="false">(B9874-B9873)/((A9874-A9873)/1000)</f>
        <v>0.937728937728878</v>
      </c>
      <c r="J9874" s="6" t="n">
        <f aca="false">IF(OR(B9874&lt;Rules!$B$2,B9874&gt;Rules!$B$3,ABS(I9874)&gt;Rules!$B$4,OR(B9875&lt;Rules!$B$2,B9875&gt;Rules!$B$3,ABS(I9875)&gt;Rules!$B$4)),1,0)</f>
        <v>0</v>
      </c>
      <c r="K9874" s="6" t="str">
        <f aca="false">IF(F9874=1,COUNTIF($F$2:F9874,1),"")</f>
        <v/>
      </c>
    </row>
    <row r="9875" customFormat="false" ht="15" hidden="false" customHeight="false" outlineLevel="0" collapsed="false">
      <c r="A9875" s="6" t="n">
        <v>77534.743</v>
      </c>
      <c r="B9875" s="6" t="n">
        <v>2.0007326007326</v>
      </c>
      <c r="C9875" s="6" t="n">
        <v>90</v>
      </c>
      <c r="D9875" s="6" t="n">
        <v>-1</v>
      </c>
      <c r="E9875" s="6" t="n">
        <v>2.00805860805861</v>
      </c>
      <c r="F9875" s="6" t="n">
        <v>0</v>
      </c>
      <c r="G9875" s="6" t="n">
        <v>0</v>
      </c>
      <c r="H9875" s="6" t="str">
        <f aca="false">IF(AND(A9875&gt;=Stimuli!$B$2,A9875&lt;=Stimuli!$C$2),Stimuli!$A$2,IF(AND(A9875&gt;=Stimuli!$B$3,A9875&lt;=Stimuli!$C$3),Stimuli!$A$3,IF(AND(A9875&gt;=Stimuli!$B$4,A9875&lt;=Stimuli!$C$4),Stimuli!$A$4,"")))</f>
        <v>02 e.l.f. - Power Grip Styling (30.03s)</v>
      </c>
      <c r="I9875" s="6" t="n">
        <f aca="false">(B9875-B9874)/((A9875-A9874)/1000)</f>
        <v>-0.937728937728878</v>
      </c>
      <c r="J9875" s="6" t="n">
        <f aca="false">IF(OR(B9875&lt;Rules!$B$2,B9875&gt;Rules!$B$3,ABS(I9875)&gt;Rules!$B$4,OR(B9876&lt;Rules!$B$2,B9876&gt;Rules!$B$3,ABS(I9876)&gt;Rules!$B$4)),1,0)</f>
        <v>0</v>
      </c>
      <c r="K9875" s="6" t="str">
        <f aca="false">IF(F9875=1,COUNTIF($F$2:F9875,1),"")</f>
        <v/>
      </c>
    </row>
    <row r="9876" customFormat="false" ht="15" hidden="false" customHeight="false" outlineLevel="0" collapsed="false">
      <c r="A9876" s="6" t="n">
        <v>77542.5555</v>
      </c>
      <c r="B9876" s="6" t="n">
        <v>2.00805860805861</v>
      </c>
      <c r="C9876" s="6" t="n">
        <v>90</v>
      </c>
      <c r="D9876" s="6" t="n">
        <v>-1</v>
      </c>
      <c r="E9876" s="6" t="n">
        <v>2.00805860805861</v>
      </c>
      <c r="F9876" s="6" t="n">
        <v>0</v>
      </c>
      <c r="G9876" s="6" t="n">
        <v>0</v>
      </c>
      <c r="H9876" s="6" t="str">
        <f aca="false">IF(AND(A9876&gt;=Stimuli!$B$2,A9876&lt;=Stimuli!$C$2),Stimuli!$A$2,IF(AND(A9876&gt;=Stimuli!$B$3,A9876&lt;=Stimuli!$C$3),Stimuli!$A$3,IF(AND(A9876&gt;=Stimuli!$B$4,A9876&lt;=Stimuli!$C$4),Stimuli!$A$4,"")))</f>
        <v>02 e.l.f. - Power Grip Styling (30.03s)</v>
      </c>
      <c r="I9876" s="6" t="n">
        <f aca="false">(B9876-B9875)/((A9876-A9875)/1000)</f>
        <v>0.937728937728878</v>
      </c>
      <c r="J9876" s="6" t="n">
        <f aca="false">IF(OR(B9876&lt;Rules!$B$2,B9876&gt;Rules!$B$3,ABS(I9876)&gt;Rules!$B$4,OR(B9877&lt;Rules!$B$2,B9877&gt;Rules!$B$3,ABS(I9877)&gt;Rules!$B$4)),1,0)</f>
        <v>0</v>
      </c>
      <c r="K9876" s="6" t="str">
        <f aca="false">IF(F9876=1,COUNTIF($F$2:F9876,1),"")</f>
        <v/>
      </c>
    </row>
    <row r="9877" customFormat="false" ht="15" hidden="false" customHeight="false" outlineLevel="0" collapsed="false">
      <c r="A9877" s="6" t="n">
        <v>77550.368</v>
      </c>
      <c r="B9877" s="6" t="n">
        <v>1.9992673992674</v>
      </c>
      <c r="C9877" s="6" t="n">
        <v>90</v>
      </c>
      <c r="D9877" s="6" t="n">
        <v>-1</v>
      </c>
      <c r="E9877" s="6" t="n">
        <v>2.00805860805861</v>
      </c>
      <c r="F9877" s="6" t="n">
        <v>0</v>
      </c>
      <c r="G9877" s="6" t="n">
        <v>0</v>
      </c>
      <c r="H9877" s="6" t="str">
        <f aca="false">IF(AND(A9877&gt;=Stimuli!$B$2,A9877&lt;=Stimuli!$C$2),Stimuli!$A$2,IF(AND(A9877&gt;=Stimuli!$B$3,A9877&lt;=Stimuli!$C$3),Stimuli!$A$3,IF(AND(A9877&gt;=Stimuli!$B$4,A9877&lt;=Stimuli!$C$4),Stimuli!$A$4,"")))</f>
        <v>02 e.l.f. - Power Grip Styling (30.03s)</v>
      </c>
      <c r="I9877" s="6" t="n">
        <f aca="false">(B9877-B9876)/((A9877-A9876)/1000)</f>
        <v>-1.12527472527475</v>
      </c>
      <c r="J9877" s="6" t="n">
        <f aca="false">IF(OR(B9877&lt;Rules!$B$2,B9877&gt;Rules!$B$3,ABS(I9877)&gt;Rules!$B$4,OR(B9878&lt;Rules!$B$2,B9878&gt;Rules!$B$3,ABS(I9878)&gt;Rules!$B$4)),1,0)</f>
        <v>0</v>
      </c>
      <c r="K9877" s="6" t="str">
        <f aca="false">IF(F9877=1,COUNTIF($F$2:F9877,1),"")</f>
        <v/>
      </c>
    </row>
    <row r="9878" customFormat="false" ht="15" hidden="false" customHeight="false" outlineLevel="0" collapsed="false">
      <c r="A9878" s="6" t="n">
        <v>77558.1805</v>
      </c>
      <c r="B9878" s="6" t="n">
        <v>2.00805860805861</v>
      </c>
      <c r="C9878" s="6" t="n">
        <v>90</v>
      </c>
      <c r="D9878" s="6" t="n">
        <v>-1</v>
      </c>
      <c r="E9878" s="6" t="n">
        <v>2.00805860805861</v>
      </c>
      <c r="F9878" s="6" t="n">
        <v>0</v>
      </c>
      <c r="G9878" s="6" t="n">
        <v>0</v>
      </c>
      <c r="H9878" s="6" t="str">
        <f aca="false">IF(AND(A9878&gt;=Stimuli!$B$2,A9878&lt;=Stimuli!$C$2),Stimuli!$A$2,IF(AND(A9878&gt;=Stimuli!$B$3,A9878&lt;=Stimuli!$C$3),Stimuli!$A$3,IF(AND(A9878&gt;=Stimuli!$B$4,A9878&lt;=Stimuli!$C$4),Stimuli!$A$4,"")))</f>
        <v>02 e.l.f. - Power Grip Styling (30.03s)</v>
      </c>
      <c r="I9878" s="6" t="n">
        <f aca="false">(B9878-B9877)/((A9878-A9877)/1000)</f>
        <v>1.12527472527475</v>
      </c>
      <c r="J9878" s="6" t="n">
        <f aca="false">IF(OR(B9878&lt;Rules!$B$2,B9878&gt;Rules!$B$3,ABS(I9878)&gt;Rules!$B$4,OR(B9879&lt;Rules!$B$2,B9879&gt;Rules!$B$3,ABS(I9879)&gt;Rules!$B$4)),1,0)</f>
        <v>0</v>
      </c>
      <c r="K9878" s="6" t="str">
        <f aca="false">IF(F9878=1,COUNTIF($F$2:F9878,1),"")</f>
        <v/>
      </c>
    </row>
    <row r="9879" customFormat="false" ht="15" hidden="false" customHeight="false" outlineLevel="0" collapsed="false">
      <c r="A9879" s="6" t="n">
        <v>77565.993</v>
      </c>
      <c r="B9879" s="6" t="n">
        <v>2.0007326007326</v>
      </c>
      <c r="C9879" s="6" t="n">
        <v>82</v>
      </c>
      <c r="D9879" s="6" t="n">
        <v>726.5625</v>
      </c>
      <c r="E9879" s="6" t="n">
        <v>2.00805860805861</v>
      </c>
      <c r="F9879" s="6" t="n">
        <v>0</v>
      </c>
      <c r="G9879" s="6" t="n">
        <v>0</v>
      </c>
      <c r="H9879" s="6" t="str">
        <f aca="false">IF(AND(A9879&gt;=Stimuli!$B$2,A9879&lt;=Stimuli!$C$2),Stimuli!$A$2,IF(AND(A9879&gt;=Stimuli!$B$3,A9879&lt;=Stimuli!$C$3),Stimuli!$A$3,IF(AND(A9879&gt;=Stimuli!$B$4,A9879&lt;=Stimuli!$C$4),Stimuli!$A$4,"")))</f>
        <v>02 e.l.f. - Power Grip Styling (30.03s)</v>
      </c>
      <c r="I9879" s="6" t="n">
        <f aca="false">(B9879-B9878)/((A9879-A9878)/1000)</f>
        <v>-0.937728937728878</v>
      </c>
      <c r="J9879" s="6" t="n">
        <f aca="false">IF(OR(B9879&lt;Rules!$B$2,B9879&gt;Rules!$B$3,ABS(I9879)&gt;Rules!$B$4,OR(B9880&lt;Rules!$B$2,B9880&gt;Rules!$B$3,ABS(I9880)&gt;Rules!$B$4)),1,0)</f>
        <v>0</v>
      </c>
      <c r="K9879" s="6" t="str">
        <f aca="false">IF(F9879=1,COUNTIF($F$2:F9879,1),"")</f>
        <v/>
      </c>
    </row>
    <row r="9880" customFormat="false" ht="15" hidden="false" customHeight="false" outlineLevel="0" collapsed="false">
      <c r="A9880" s="6" t="n">
        <v>77573.8055</v>
      </c>
      <c r="B9880" s="6" t="n">
        <v>2.00512820512821</v>
      </c>
      <c r="C9880" s="6" t="n">
        <v>82</v>
      </c>
      <c r="D9880" s="6" t="n">
        <v>-1</v>
      </c>
      <c r="E9880" s="6" t="n">
        <v>2.00805860805861</v>
      </c>
      <c r="F9880" s="6" t="n">
        <v>0</v>
      </c>
      <c r="G9880" s="6" t="n">
        <v>0</v>
      </c>
      <c r="H9880" s="6" t="str">
        <f aca="false">IF(AND(A9880&gt;=Stimuli!$B$2,A9880&lt;=Stimuli!$C$2),Stimuli!$A$2,IF(AND(A9880&gt;=Stimuli!$B$3,A9880&lt;=Stimuli!$C$3),Stimuli!$A$3,IF(AND(A9880&gt;=Stimuli!$B$4,A9880&lt;=Stimuli!$C$4),Stimuli!$A$4,"")))</f>
        <v>02 e.l.f. - Power Grip Styling (30.03s)</v>
      </c>
      <c r="I9880" s="6" t="n">
        <f aca="false">(B9880-B9879)/((A9880-A9879)/1000)</f>
        <v>0.562637362637418</v>
      </c>
      <c r="J9880" s="6" t="n">
        <f aca="false">IF(OR(B9880&lt;Rules!$B$2,B9880&gt;Rules!$B$3,ABS(I9880)&gt;Rules!$B$4,OR(B9881&lt;Rules!$B$2,B9881&gt;Rules!$B$3,ABS(I9881)&gt;Rules!$B$4)),1,0)</f>
        <v>0</v>
      </c>
      <c r="K9880" s="6" t="str">
        <f aca="false">IF(F9880=1,COUNTIF($F$2:F9880,1),"")</f>
        <v/>
      </c>
    </row>
    <row r="9881" customFormat="false" ht="15" hidden="false" customHeight="false" outlineLevel="0" collapsed="false">
      <c r="A9881" s="6" t="n">
        <v>77581.618</v>
      </c>
      <c r="B9881" s="6" t="n">
        <v>2.0007326007326</v>
      </c>
      <c r="C9881" s="6" t="n">
        <v>82</v>
      </c>
      <c r="D9881" s="6" t="n">
        <v>-1</v>
      </c>
      <c r="E9881" s="6" t="n">
        <v>2.00805860805861</v>
      </c>
      <c r="F9881" s="6" t="n">
        <v>0</v>
      </c>
      <c r="G9881" s="6" t="n">
        <v>0</v>
      </c>
      <c r="H9881" s="6" t="str">
        <f aca="false">IF(AND(A9881&gt;=Stimuli!$B$2,A9881&lt;=Stimuli!$C$2),Stimuli!$A$2,IF(AND(A9881&gt;=Stimuli!$B$3,A9881&lt;=Stimuli!$C$3),Stimuli!$A$3,IF(AND(A9881&gt;=Stimuli!$B$4,A9881&lt;=Stimuli!$C$4),Stimuli!$A$4,"")))</f>
        <v>02 e.l.f. - Power Grip Styling (30.03s)</v>
      </c>
      <c r="I9881" s="6" t="n">
        <f aca="false">(B9881-B9880)/((A9881-A9880)/1000)</f>
        <v>-0.562637362637418</v>
      </c>
      <c r="J9881" s="6" t="n">
        <f aca="false">IF(OR(B9881&lt;Rules!$B$2,B9881&gt;Rules!$B$3,ABS(I9881)&gt;Rules!$B$4,OR(B9882&lt;Rules!$B$2,B9882&gt;Rules!$B$3,ABS(I9882)&gt;Rules!$B$4)),1,0)</f>
        <v>0</v>
      </c>
      <c r="K9881" s="6" t="str">
        <f aca="false">IF(F9881=1,COUNTIF($F$2:F9881,1),"")</f>
        <v/>
      </c>
    </row>
    <row r="9882" customFormat="false" ht="15" hidden="false" customHeight="false" outlineLevel="0" collapsed="false">
      <c r="A9882" s="6" t="n">
        <v>77589.4305</v>
      </c>
      <c r="B9882" s="6" t="n">
        <v>2.003663003663</v>
      </c>
      <c r="C9882" s="6" t="n">
        <v>82</v>
      </c>
      <c r="D9882" s="6" t="n">
        <v>-1</v>
      </c>
      <c r="E9882" s="6" t="n">
        <v>2.00805860805861</v>
      </c>
      <c r="F9882" s="6" t="n">
        <v>0</v>
      </c>
      <c r="G9882" s="6" t="n">
        <v>0</v>
      </c>
      <c r="H9882" s="6" t="str">
        <f aca="false">IF(AND(A9882&gt;=Stimuli!$B$2,A9882&lt;=Stimuli!$C$2),Stimuli!$A$2,IF(AND(A9882&gt;=Stimuli!$B$3,A9882&lt;=Stimuli!$C$3),Stimuli!$A$3,IF(AND(A9882&gt;=Stimuli!$B$4,A9882&lt;=Stimuli!$C$4),Stimuli!$A$4,"")))</f>
        <v>02 e.l.f. - Power Grip Styling (30.03s)</v>
      </c>
      <c r="I9882" s="6" t="n">
        <f aca="false">(B9882-B9881)/((A9882-A9881)/1000)</f>
        <v>0.375091575091574</v>
      </c>
      <c r="J9882" s="6" t="n">
        <f aca="false">IF(OR(B9882&lt;Rules!$B$2,B9882&gt;Rules!$B$3,ABS(I9882)&gt;Rules!$B$4,OR(B9883&lt;Rules!$B$2,B9883&gt;Rules!$B$3,ABS(I9883)&gt;Rules!$B$4)),1,0)</f>
        <v>0</v>
      </c>
      <c r="K9882" s="6" t="str">
        <f aca="false">IF(F9882=1,COUNTIF($F$2:F9882,1),"")</f>
        <v/>
      </c>
    </row>
    <row r="9883" customFormat="false" ht="15" hidden="false" customHeight="false" outlineLevel="0" collapsed="false">
      <c r="A9883" s="6" t="n">
        <v>77597.243</v>
      </c>
      <c r="B9883" s="6" t="n">
        <v>2.0007326007326</v>
      </c>
      <c r="C9883" s="6" t="n">
        <v>82</v>
      </c>
      <c r="D9883" s="6" t="n">
        <v>-1</v>
      </c>
      <c r="E9883" s="6" t="n">
        <v>2.00805860805861</v>
      </c>
      <c r="F9883" s="6" t="n">
        <v>0</v>
      </c>
      <c r="G9883" s="6" t="n">
        <v>0</v>
      </c>
      <c r="H9883" s="6" t="str">
        <f aca="false">IF(AND(A9883&gt;=Stimuli!$B$2,A9883&lt;=Stimuli!$C$2),Stimuli!$A$2,IF(AND(A9883&gt;=Stimuli!$B$3,A9883&lt;=Stimuli!$C$3),Stimuli!$A$3,IF(AND(A9883&gt;=Stimuli!$B$4,A9883&lt;=Stimuli!$C$4),Stimuli!$A$4,"")))</f>
        <v>02 e.l.f. - Power Grip Styling (30.03s)</v>
      </c>
      <c r="I9883" s="6" t="n">
        <f aca="false">(B9883-B9882)/((A9883-A9882)/1000)</f>
        <v>-0.375091575091574</v>
      </c>
      <c r="J9883" s="6" t="n">
        <f aca="false">IF(OR(B9883&lt;Rules!$B$2,B9883&gt;Rules!$B$3,ABS(I9883)&gt;Rules!$B$4,OR(B9884&lt;Rules!$B$2,B9884&gt;Rules!$B$3,ABS(I9884)&gt;Rules!$B$4)),1,0)</f>
        <v>0</v>
      </c>
      <c r="K9883" s="6" t="str">
        <f aca="false">IF(F9883=1,COUNTIF($F$2:F9883,1),"")</f>
        <v/>
      </c>
    </row>
    <row r="9884" customFormat="false" ht="15" hidden="false" customHeight="false" outlineLevel="0" collapsed="false">
      <c r="A9884" s="6" t="n">
        <v>77605.0555</v>
      </c>
      <c r="B9884" s="6" t="n">
        <v>2.0021978021978</v>
      </c>
      <c r="C9884" s="6" t="n">
        <v>82</v>
      </c>
      <c r="D9884" s="6" t="n">
        <v>-1</v>
      </c>
      <c r="E9884" s="6" t="n">
        <v>2.00805860805861</v>
      </c>
      <c r="F9884" s="6" t="n">
        <v>0</v>
      </c>
      <c r="G9884" s="6" t="n">
        <v>0</v>
      </c>
      <c r="H9884" s="6" t="str">
        <f aca="false">IF(AND(A9884&gt;=Stimuli!$B$2,A9884&lt;=Stimuli!$C$2),Stimuli!$A$2,IF(AND(A9884&gt;=Stimuli!$B$3,A9884&lt;=Stimuli!$C$3),Stimuli!$A$3,IF(AND(A9884&gt;=Stimuli!$B$4,A9884&lt;=Stimuli!$C$4),Stimuli!$A$4,"")))</f>
        <v>02 e.l.f. - Power Grip Styling (30.03s)</v>
      </c>
      <c r="I9884" s="6" t="n">
        <f aca="false">(B9884-B9883)/((A9884-A9883)/1000)</f>
        <v>0.18754578754573</v>
      </c>
      <c r="J9884" s="6" t="n">
        <f aca="false">IF(OR(B9884&lt;Rules!$B$2,B9884&gt;Rules!$B$3,ABS(I9884)&gt;Rules!$B$4,OR(B9885&lt;Rules!$B$2,B9885&gt;Rules!$B$3,ABS(I9885)&gt;Rules!$B$4)),1,0)</f>
        <v>0</v>
      </c>
      <c r="K9884" s="6" t="str">
        <f aca="false">IF(F9884=1,COUNTIF($F$2:F9884,1),"")</f>
        <v/>
      </c>
    </row>
    <row r="9885" customFormat="false" ht="15" hidden="false" customHeight="false" outlineLevel="0" collapsed="false">
      <c r="A9885" s="6" t="n">
        <v>77612.868</v>
      </c>
      <c r="B9885" s="6" t="n">
        <v>2.0021978021978</v>
      </c>
      <c r="C9885" s="6" t="n">
        <v>82</v>
      </c>
      <c r="D9885" s="6" t="n">
        <v>-1</v>
      </c>
      <c r="E9885" s="6" t="n">
        <v>2.00805860805861</v>
      </c>
      <c r="F9885" s="6" t="n">
        <v>0</v>
      </c>
      <c r="G9885" s="6" t="n">
        <v>0</v>
      </c>
      <c r="H9885" s="6" t="str">
        <f aca="false">IF(AND(A9885&gt;=Stimuli!$B$2,A9885&lt;=Stimuli!$C$2),Stimuli!$A$2,IF(AND(A9885&gt;=Stimuli!$B$3,A9885&lt;=Stimuli!$C$3),Stimuli!$A$3,IF(AND(A9885&gt;=Stimuli!$B$4,A9885&lt;=Stimuli!$C$4),Stimuli!$A$4,"")))</f>
        <v>02 e.l.f. - Power Grip Styling (30.03s)</v>
      </c>
      <c r="I9885" s="6" t="n">
        <f aca="false">(B9885-B9884)/((A9885-A9884)/1000)</f>
        <v>0</v>
      </c>
      <c r="J9885" s="6" t="n">
        <f aca="false">IF(OR(B9885&lt;Rules!$B$2,B9885&gt;Rules!$B$3,ABS(I9885)&gt;Rules!$B$4,OR(B9886&lt;Rules!$B$2,B9886&gt;Rules!$B$3,ABS(I9886)&gt;Rules!$B$4)),1,0)</f>
        <v>0</v>
      </c>
      <c r="K9885" s="6" t="str">
        <f aca="false">IF(F9885=1,COUNTIF($F$2:F9885,1),"")</f>
        <v/>
      </c>
    </row>
    <row r="9886" customFormat="false" ht="15" hidden="false" customHeight="false" outlineLevel="0" collapsed="false">
      <c r="A9886" s="6" t="n">
        <v>77620.6805</v>
      </c>
      <c r="B9886" s="6" t="n">
        <v>2.0007326007326</v>
      </c>
      <c r="C9886" s="6" t="n">
        <v>82</v>
      </c>
      <c r="D9886" s="6" t="n">
        <v>-1</v>
      </c>
      <c r="E9886" s="6" t="n">
        <v>2.00805860805861</v>
      </c>
      <c r="F9886" s="6" t="n">
        <v>0</v>
      </c>
      <c r="G9886" s="6" t="n">
        <v>0</v>
      </c>
      <c r="H9886" s="6" t="str">
        <f aca="false">IF(AND(A9886&gt;=Stimuli!$B$2,A9886&lt;=Stimuli!$C$2),Stimuli!$A$2,IF(AND(A9886&gt;=Stimuli!$B$3,A9886&lt;=Stimuli!$C$3),Stimuli!$A$3,IF(AND(A9886&gt;=Stimuli!$B$4,A9886&lt;=Stimuli!$C$4),Stimuli!$A$4,"")))</f>
        <v>02 e.l.f. - Power Grip Styling (30.03s)</v>
      </c>
      <c r="I9886" s="6" t="n">
        <f aca="false">(B9886-B9885)/((A9886-A9885)/1000)</f>
        <v>-0.18754578754573</v>
      </c>
      <c r="J9886" s="6" t="n">
        <f aca="false">IF(OR(B9886&lt;Rules!$B$2,B9886&gt;Rules!$B$3,ABS(I9886)&gt;Rules!$B$4,OR(B9887&lt;Rules!$B$2,B9887&gt;Rules!$B$3,ABS(I9887)&gt;Rules!$B$4)),1,0)</f>
        <v>0</v>
      </c>
      <c r="K9886" s="6" t="str">
        <f aca="false">IF(F9886=1,COUNTIF($F$2:F9886,1),"")</f>
        <v/>
      </c>
    </row>
    <row r="9887" customFormat="false" ht="15" hidden="false" customHeight="false" outlineLevel="0" collapsed="false">
      <c r="A9887" s="6" t="n">
        <v>77628.493</v>
      </c>
      <c r="B9887" s="6" t="n">
        <v>2.00512820512821</v>
      </c>
      <c r="C9887" s="6" t="n">
        <v>82</v>
      </c>
      <c r="D9887" s="6" t="n">
        <v>-1</v>
      </c>
      <c r="E9887" s="6" t="n">
        <v>2.00805860805861</v>
      </c>
      <c r="F9887" s="6" t="n">
        <v>0</v>
      </c>
      <c r="G9887" s="6" t="n">
        <v>0</v>
      </c>
      <c r="H9887" s="6" t="str">
        <f aca="false">IF(AND(A9887&gt;=Stimuli!$B$2,A9887&lt;=Stimuli!$C$2),Stimuli!$A$2,IF(AND(A9887&gt;=Stimuli!$B$3,A9887&lt;=Stimuli!$C$3),Stimuli!$A$3,IF(AND(A9887&gt;=Stimuli!$B$4,A9887&lt;=Stimuli!$C$4),Stimuli!$A$4,"")))</f>
        <v>02 e.l.f. - Power Grip Styling (30.03s)</v>
      </c>
      <c r="I9887" s="6" t="n">
        <f aca="false">(B9887-B9886)/((A9887-A9886)/1000)</f>
        <v>0.562637362637418</v>
      </c>
      <c r="J9887" s="6" t="n">
        <f aca="false">IF(OR(B9887&lt;Rules!$B$2,B9887&gt;Rules!$B$3,ABS(I9887)&gt;Rules!$B$4,OR(B9888&lt;Rules!$B$2,B9888&gt;Rules!$B$3,ABS(I9888)&gt;Rules!$B$4)),1,0)</f>
        <v>0</v>
      </c>
      <c r="K9887" s="6" t="str">
        <f aca="false">IF(F9887=1,COUNTIF($F$2:F9887,1),"")</f>
        <v/>
      </c>
    </row>
    <row r="9888" customFormat="false" ht="15" hidden="false" customHeight="false" outlineLevel="0" collapsed="false">
      <c r="A9888" s="6" t="n">
        <v>77636.3055</v>
      </c>
      <c r="B9888" s="6" t="n">
        <v>1.9992673992674</v>
      </c>
      <c r="C9888" s="6" t="n">
        <v>82</v>
      </c>
      <c r="D9888" s="6" t="n">
        <v>-1</v>
      </c>
      <c r="E9888" s="6" t="n">
        <v>2.00805860805861</v>
      </c>
      <c r="F9888" s="6" t="n">
        <v>0</v>
      </c>
      <c r="G9888" s="6" t="n">
        <v>0</v>
      </c>
      <c r="H9888" s="6" t="str">
        <f aca="false">IF(AND(A9888&gt;=Stimuli!$B$2,A9888&lt;=Stimuli!$C$2),Stimuli!$A$2,IF(AND(A9888&gt;=Stimuli!$B$3,A9888&lt;=Stimuli!$C$3),Stimuli!$A$3,IF(AND(A9888&gt;=Stimuli!$B$4,A9888&lt;=Stimuli!$C$4),Stimuli!$A$4,"")))</f>
        <v>02 e.l.f. - Power Grip Styling (30.03s)</v>
      </c>
      <c r="I9888" s="6" t="n">
        <f aca="false">(B9888-B9887)/((A9888-A9887)/1000)</f>
        <v>-0.75018315018329</v>
      </c>
      <c r="J9888" s="6" t="n">
        <f aca="false">IF(OR(B9888&lt;Rules!$B$2,B9888&gt;Rules!$B$3,ABS(I9888)&gt;Rules!$B$4,OR(B9889&lt;Rules!$B$2,B9889&gt;Rules!$B$3,ABS(I9889)&gt;Rules!$B$4)),1,0)</f>
        <v>0</v>
      </c>
      <c r="K9888" s="6" t="str">
        <f aca="false">IF(F9888=1,COUNTIF($F$2:F9888,1),"")</f>
        <v/>
      </c>
    </row>
    <row r="9889" customFormat="false" ht="15" hidden="false" customHeight="false" outlineLevel="0" collapsed="false">
      <c r="A9889" s="6" t="n">
        <v>77644.118</v>
      </c>
      <c r="B9889" s="6" t="n">
        <v>2.00512820512821</v>
      </c>
      <c r="C9889" s="6" t="n">
        <v>82</v>
      </c>
      <c r="D9889" s="6" t="n">
        <v>-1</v>
      </c>
      <c r="E9889" s="6" t="n">
        <v>2.00805860805861</v>
      </c>
      <c r="F9889" s="6" t="n">
        <v>0</v>
      </c>
      <c r="G9889" s="6" t="n">
        <v>0</v>
      </c>
      <c r="H9889" s="6" t="str">
        <f aca="false">IF(AND(A9889&gt;=Stimuli!$B$2,A9889&lt;=Stimuli!$C$2),Stimuli!$A$2,IF(AND(A9889&gt;=Stimuli!$B$3,A9889&lt;=Stimuli!$C$3),Stimuli!$A$3,IF(AND(A9889&gt;=Stimuli!$B$4,A9889&lt;=Stimuli!$C$4),Stimuli!$A$4,"")))</f>
        <v>02 e.l.f. - Power Grip Styling (30.03s)</v>
      </c>
      <c r="I9889" s="6" t="n">
        <f aca="false">(B9889-B9888)/((A9889-A9888)/1000)</f>
        <v>0.75018315018329</v>
      </c>
      <c r="J9889" s="6" t="n">
        <f aca="false">IF(OR(B9889&lt;Rules!$B$2,B9889&gt;Rules!$B$3,ABS(I9889)&gt;Rules!$B$4,OR(B9890&lt;Rules!$B$2,B9890&gt;Rules!$B$3,ABS(I9890)&gt;Rules!$B$4)),1,0)</f>
        <v>0</v>
      </c>
      <c r="K9889" s="6" t="str">
        <f aca="false">IF(F9889=1,COUNTIF($F$2:F9889,1),"")</f>
        <v/>
      </c>
    </row>
    <row r="9890" customFormat="false" ht="15" hidden="false" customHeight="false" outlineLevel="0" collapsed="false">
      <c r="A9890" s="6" t="n">
        <v>77651.9305</v>
      </c>
      <c r="B9890" s="6" t="n">
        <v>1.9978021978022</v>
      </c>
      <c r="C9890" s="6" t="n">
        <v>82</v>
      </c>
      <c r="D9890" s="6" t="n">
        <v>-1</v>
      </c>
      <c r="E9890" s="6" t="n">
        <v>2.00805860805861</v>
      </c>
      <c r="F9890" s="6" t="n">
        <v>0</v>
      </c>
      <c r="G9890" s="6" t="n">
        <v>0</v>
      </c>
      <c r="H9890" s="6" t="str">
        <f aca="false">IF(AND(A9890&gt;=Stimuli!$B$2,A9890&lt;=Stimuli!$C$2),Stimuli!$A$2,IF(AND(A9890&gt;=Stimuli!$B$3,A9890&lt;=Stimuli!$C$3),Stimuli!$A$3,IF(AND(A9890&gt;=Stimuli!$B$4,A9890&lt;=Stimuli!$C$4),Stimuli!$A$4,"")))</f>
        <v>02 e.l.f. - Power Grip Styling (30.03s)</v>
      </c>
      <c r="I9890" s="6" t="n">
        <f aca="false">(B9890-B9889)/((A9890-A9889)/1000)</f>
        <v>-0.937728937729162</v>
      </c>
      <c r="J9890" s="6" t="n">
        <f aca="false">IF(OR(B9890&lt;Rules!$B$2,B9890&gt;Rules!$B$3,ABS(I9890)&gt;Rules!$B$4,OR(B9891&lt;Rules!$B$2,B9891&gt;Rules!$B$3,ABS(I9891)&gt;Rules!$B$4)),1,0)</f>
        <v>0</v>
      </c>
      <c r="K9890" s="6" t="str">
        <f aca="false">IF(F9890=1,COUNTIF($F$2:F9890,1),"")</f>
        <v/>
      </c>
    </row>
    <row r="9891" customFormat="false" ht="15" hidden="false" customHeight="false" outlineLevel="0" collapsed="false">
      <c r="A9891" s="6" t="n">
        <v>77659.743</v>
      </c>
      <c r="B9891" s="6" t="n">
        <v>2.00512820512821</v>
      </c>
      <c r="C9891" s="6" t="n">
        <v>82</v>
      </c>
      <c r="D9891" s="6" t="n">
        <v>-1</v>
      </c>
      <c r="E9891" s="6" t="n">
        <v>2.00659340659341</v>
      </c>
      <c r="F9891" s="6" t="n">
        <v>0</v>
      </c>
      <c r="G9891" s="6" t="n">
        <v>0</v>
      </c>
      <c r="H9891" s="6" t="str">
        <f aca="false">IF(AND(A9891&gt;=Stimuli!$B$2,A9891&lt;=Stimuli!$C$2),Stimuli!$A$2,IF(AND(A9891&gt;=Stimuli!$B$3,A9891&lt;=Stimuli!$C$3),Stimuli!$A$3,IF(AND(A9891&gt;=Stimuli!$B$4,A9891&lt;=Stimuli!$C$4),Stimuli!$A$4,"")))</f>
        <v>02 e.l.f. - Power Grip Styling (30.03s)</v>
      </c>
      <c r="I9891" s="6" t="n">
        <f aca="false">(B9891-B9890)/((A9891-A9890)/1000)</f>
        <v>0.937728937729162</v>
      </c>
      <c r="J9891" s="6" t="n">
        <f aca="false">IF(OR(B9891&lt;Rules!$B$2,B9891&gt;Rules!$B$3,ABS(I9891)&gt;Rules!$B$4,OR(B9892&lt;Rules!$B$2,B9892&gt;Rules!$B$3,ABS(I9892)&gt;Rules!$B$4)),1,0)</f>
        <v>0</v>
      </c>
      <c r="K9891" s="6" t="str">
        <f aca="false">IF(F9891=1,COUNTIF($F$2:F9891,1),"")</f>
        <v/>
      </c>
    </row>
    <row r="9892" customFormat="false" ht="15" hidden="false" customHeight="false" outlineLevel="0" collapsed="false">
      <c r="A9892" s="6" t="n">
        <v>77667.5555</v>
      </c>
      <c r="B9892" s="6" t="n">
        <v>1.9978021978022</v>
      </c>
      <c r="C9892" s="6" t="n">
        <v>82</v>
      </c>
      <c r="D9892" s="6" t="n">
        <v>-1</v>
      </c>
      <c r="E9892" s="6" t="n">
        <v>2.00659340659341</v>
      </c>
      <c r="F9892" s="6" t="n">
        <v>0</v>
      </c>
      <c r="G9892" s="6" t="n">
        <v>0</v>
      </c>
      <c r="H9892" s="6" t="str">
        <f aca="false">IF(AND(A9892&gt;=Stimuli!$B$2,A9892&lt;=Stimuli!$C$2),Stimuli!$A$2,IF(AND(A9892&gt;=Stimuli!$B$3,A9892&lt;=Stimuli!$C$3),Stimuli!$A$3,IF(AND(A9892&gt;=Stimuli!$B$4,A9892&lt;=Stimuli!$C$4),Stimuli!$A$4,"")))</f>
        <v>02 e.l.f. - Power Grip Styling (30.03s)</v>
      </c>
      <c r="I9892" s="6" t="n">
        <f aca="false">(B9892-B9891)/((A9892-A9891)/1000)</f>
        <v>-0.937728937729162</v>
      </c>
      <c r="J9892" s="6" t="n">
        <f aca="false">IF(OR(B9892&lt;Rules!$B$2,B9892&gt;Rules!$B$3,ABS(I9892)&gt;Rules!$B$4,OR(B9893&lt;Rules!$B$2,B9893&gt;Rules!$B$3,ABS(I9893)&gt;Rules!$B$4)),1,0)</f>
        <v>0</v>
      </c>
      <c r="K9892" s="6" t="str">
        <f aca="false">IF(F9892=1,COUNTIF($F$2:F9892,1),"")</f>
        <v/>
      </c>
    </row>
    <row r="9893" customFormat="false" ht="15" hidden="false" customHeight="false" outlineLevel="0" collapsed="false">
      <c r="A9893" s="6" t="n">
        <v>77675.368</v>
      </c>
      <c r="B9893" s="6" t="n">
        <v>2.00512820512821</v>
      </c>
      <c r="C9893" s="6" t="n">
        <v>82</v>
      </c>
      <c r="D9893" s="6" t="n">
        <v>-1</v>
      </c>
      <c r="E9893" s="6" t="n">
        <v>2.00659340659341</v>
      </c>
      <c r="F9893" s="6" t="n">
        <v>0</v>
      </c>
      <c r="G9893" s="6" t="n">
        <v>0</v>
      </c>
      <c r="H9893" s="6" t="str">
        <f aca="false">IF(AND(A9893&gt;=Stimuli!$B$2,A9893&lt;=Stimuli!$C$2),Stimuli!$A$2,IF(AND(A9893&gt;=Stimuli!$B$3,A9893&lt;=Stimuli!$C$3),Stimuli!$A$3,IF(AND(A9893&gt;=Stimuli!$B$4,A9893&lt;=Stimuli!$C$4),Stimuli!$A$4,"")))</f>
        <v>02 e.l.f. - Power Grip Styling (30.03s)</v>
      </c>
      <c r="I9893" s="6" t="n">
        <f aca="false">(B9893-B9892)/((A9893-A9892)/1000)</f>
        <v>0.937728937729162</v>
      </c>
      <c r="J9893" s="6" t="n">
        <f aca="false">IF(OR(B9893&lt;Rules!$B$2,B9893&gt;Rules!$B$3,ABS(I9893)&gt;Rules!$B$4,OR(B9894&lt;Rules!$B$2,B9894&gt;Rules!$B$3,ABS(I9894)&gt;Rules!$B$4)),1,0)</f>
        <v>0</v>
      </c>
      <c r="K9893" s="6" t="str">
        <f aca="false">IF(F9893=1,COUNTIF($F$2:F9893,1),"")</f>
        <v/>
      </c>
    </row>
    <row r="9894" customFormat="false" ht="15" hidden="false" customHeight="false" outlineLevel="0" collapsed="false">
      <c r="A9894" s="6" t="n">
        <v>77683.1805</v>
      </c>
      <c r="B9894" s="6" t="n">
        <v>1.996336996337</v>
      </c>
      <c r="C9894" s="6" t="n">
        <v>82</v>
      </c>
      <c r="D9894" s="6" t="n">
        <v>-1</v>
      </c>
      <c r="E9894" s="6" t="n">
        <v>2.00659340659341</v>
      </c>
      <c r="F9894" s="6" t="n">
        <v>0</v>
      </c>
      <c r="G9894" s="6" t="n">
        <v>0</v>
      </c>
      <c r="H9894" s="6" t="str">
        <f aca="false">IF(AND(A9894&gt;=Stimuli!$B$2,A9894&lt;=Stimuli!$C$2),Stimuli!$A$2,IF(AND(A9894&gt;=Stimuli!$B$3,A9894&lt;=Stimuli!$C$3),Stimuli!$A$3,IF(AND(A9894&gt;=Stimuli!$B$4,A9894&lt;=Stimuli!$C$4),Stimuli!$A$4,"")))</f>
        <v>02 e.l.f. - Power Grip Styling (30.03s)</v>
      </c>
      <c r="I9894" s="6" t="n">
        <f aca="false">(B9894-B9893)/((A9894-A9893)/1000)</f>
        <v>-1.12527472527489</v>
      </c>
      <c r="J9894" s="6" t="n">
        <f aca="false">IF(OR(B9894&lt;Rules!$B$2,B9894&gt;Rules!$B$3,ABS(I9894)&gt;Rules!$B$4,OR(B9895&lt;Rules!$B$2,B9895&gt;Rules!$B$3,ABS(I9895)&gt;Rules!$B$4)),1,0)</f>
        <v>0</v>
      </c>
      <c r="K9894" s="6" t="str">
        <f aca="false">IF(F9894=1,COUNTIF($F$2:F9894,1),"")</f>
        <v/>
      </c>
    </row>
    <row r="9895" customFormat="false" ht="15" hidden="false" customHeight="false" outlineLevel="0" collapsed="false">
      <c r="A9895" s="6" t="n">
        <v>77690.993</v>
      </c>
      <c r="B9895" s="6" t="n">
        <v>2.003663003663</v>
      </c>
      <c r="C9895" s="6" t="n">
        <v>82</v>
      </c>
      <c r="D9895" s="6" t="n">
        <v>-1</v>
      </c>
      <c r="E9895" s="6" t="n">
        <v>2.00659340659341</v>
      </c>
      <c r="F9895" s="6" t="n">
        <v>0</v>
      </c>
      <c r="G9895" s="6" t="n">
        <v>0</v>
      </c>
      <c r="H9895" s="6" t="str">
        <f aca="false">IF(AND(A9895&gt;=Stimuli!$B$2,A9895&lt;=Stimuli!$C$2),Stimuli!$A$2,IF(AND(A9895&gt;=Stimuli!$B$3,A9895&lt;=Stimuli!$C$3),Stimuli!$A$3,IF(AND(A9895&gt;=Stimuli!$B$4,A9895&lt;=Stimuli!$C$4),Stimuli!$A$4,"")))</f>
        <v>02 e.l.f. - Power Grip Styling (30.03s)</v>
      </c>
      <c r="I9895" s="6" t="n">
        <f aca="false">(B9895-B9894)/((A9895-A9894)/1000)</f>
        <v>0.937728937729048</v>
      </c>
      <c r="J9895" s="6" t="n">
        <f aca="false">IF(OR(B9895&lt;Rules!$B$2,B9895&gt;Rules!$B$3,ABS(I9895)&gt;Rules!$B$4,OR(B9896&lt;Rules!$B$2,B9896&gt;Rules!$B$3,ABS(I9896)&gt;Rules!$B$4)),1,0)</f>
        <v>0</v>
      </c>
      <c r="K9895" s="6" t="str">
        <f aca="false">IF(F9895=1,COUNTIF($F$2:F9895,1),"")</f>
        <v/>
      </c>
    </row>
    <row r="9896" customFormat="false" ht="15" hidden="false" customHeight="false" outlineLevel="0" collapsed="false">
      <c r="A9896" s="6" t="n">
        <v>77698.8055</v>
      </c>
      <c r="B9896" s="6" t="n">
        <v>1.9978021978022</v>
      </c>
      <c r="C9896" s="6" t="n">
        <v>82</v>
      </c>
      <c r="D9896" s="6" t="n">
        <v>-1</v>
      </c>
      <c r="E9896" s="6" t="n">
        <v>2.00659340659341</v>
      </c>
      <c r="F9896" s="6" t="n">
        <v>0</v>
      </c>
      <c r="G9896" s="6" t="n">
        <v>0</v>
      </c>
      <c r="H9896" s="6" t="str">
        <f aca="false">IF(AND(A9896&gt;=Stimuli!$B$2,A9896&lt;=Stimuli!$C$2),Stimuli!$A$2,IF(AND(A9896&gt;=Stimuli!$B$3,A9896&lt;=Stimuli!$C$3),Stimuli!$A$3,IF(AND(A9896&gt;=Stimuli!$B$4,A9896&lt;=Stimuli!$C$4),Stimuli!$A$4,"")))</f>
        <v>02 e.l.f. - Power Grip Styling (30.03s)</v>
      </c>
      <c r="I9896" s="6" t="n">
        <f aca="false">(B9896-B9895)/((A9896-A9895)/1000)</f>
        <v>-0.750183150183318</v>
      </c>
      <c r="J9896" s="6" t="n">
        <f aca="false">IF(OR(B9896&lt;Rules!$B$2,B9896&gt;Rules!$B$3,ABS(I9896)&gt;Rules!$B$4,OR(B9897&lt;Rules!$B$2,B9897&gt;Rules!$B$3,ABS(I9897)&gt;Rules!$B$4)),1,0)</f>
        <v>0</v>
      </c>
      <c r="K9896" s="6" t="str">
        <f aca="false">IF(F9896=1,COUNTIF($F$2:F9896,1),"")</f>
        <v/>
      </c>
    </row>
    <row r="9897" customFormat="false" ht="15" hidden="false" customHeight="false" outlineLevel="0" collapsed="false">
      <c r="A9897" s="6" t="n">
        <v>77706.618</v>
      </c>
      <c r="B9897" s="6" t="n">
        <v>2.0021978021978</v>
      </c>
      <c r="C9897" s="6" t="n">
        <v>82</v>
      </c>
      <c r="D9897" s="6" t="n">
        <v>-1</v>
      </c>
      <c r="E9897" s="6" t="n">
        <v>2.00659340659341</v>
      </c>
      <c r="F9897" s="6" t="n">
        <v>0</v>
      </c>
      <c r="G9897" s="6" t="n">
        <v>0</v>
      </c>
      <c r="H9897" s="6" t="str">
        <f aca="false">IF(AND(A9897&gt;=Stimuli!$B$2,A9897&lt;=Stimuli!$C$2),Stimuli!$A$2,IF(AND(A9897&gt;=Stimuli!$B$3,A9897&lt;=Stimuli!$C$3),Stimuli!$A$3,IF(AND(A9897&gt;=Stimuli!$B$4,A9897&lt;=Stimuli!$C$4),Stimuli!$A$4,"")))</f>
        <v>02 e.l.f. - Power Grip Styling (30.03s)</v>
      </c>
      <c r="I9897" s="6" t="n">
        <f aca="false">(B9897-B9896)/((A9897-A9896)/1000)</f>
        <v>0.562637362637474</v>
      </c>
      <c r="J9897" s="6" t="n">
        <f aca="false">IF(OR(B9897&lt;Rules!$B$2,B9897&gt;Rules!$B$3,ABS(I9897)&gt;Rules!$B$4,OR(B9898&lt;Rules!$B$2,B9898&gt;Rules!$B$3,ABS(I9898)&gt;Rules!$B$4)),1,0)</f>
        <v>0</v>
      </c>
      <c r="K9897" s="6" t="str">
        <f aca="false">IF(F9897=1,COUNTIF($F$2:F9897,1),"")</f>
        <v/>
      </c>
    </row>
    <row r="9898" customFormat="false" ht="15" hidden="false" customHeight="false" outlineLevel="0" collapsed="false">
      <c r="A9898" s="6" t="n">
        <v>77714.4305</v>
      </c>
      <c r="B9898" s="6" t="n">
        <v>1.9978021978022</v>
      </c>
      <c r="C9898" s="6" t="n">
        <v>82</v>
      </c>
      <c r="D9898" s="6" t="n">
        <v>-1</v>
      </c>
      <c r="E9898" s="6" t="n">
        <v>2.00659340659341</v>
      </c>
      <c r="F9898" s="6" t="n">
        <v>0</v>
      </c>
      <c r="G9898" s="6" t="n">
        <v>0</v>
      </c>
      <c r="H9898" s="6" t="str">
        <f aca="false">IF(AND(A9898&gt;=Stimuli!$B$2,A9898&lt;=Stimuli!$C$2),Stimuli!$A$2,IF(AND(A9898&gt;=Stimuli!$B$3,A9898&lt;=Stimuli!$C$3),Stimuli!$A$3,IF(AND(A9898&gt;=Stimuli!$B$4,A9898&lt;=Stimuli!$C$4),Stimuli!$A$4,"")))</f>
        <v>02 e.l.f. - Power Grip Styling (30.03s)</v>
      </c>
      <c r="I9898" s="6" t="n">
        <f aca="false">(B9898-B9897)/((A9898-A9897)/1000)</f>
        <v>-0.562637362637474</v>
      </c>
      <c r="J9898" s="6" t="n">
        <f aca="false">IF(OR(B9898&lt;Rules!$B$2,B9898&gt;Rules!$B$3,ABS(I9898)&gt;Rules!$B$4,OR(B9899&lt;Rules!$B$2,B9899&gt;Rules!$B$3,ABS(I9899)&gt;Rules!$B$4)),1,0)</f>
        <v>0</v>
      </c>
      <c r="K9898" s="6" t="str">
        <f aca="false">IF(F9898=1,COUNTIF($F$2:F9898,1),"")</f>
        <v/>
      </c>
    </row>
    <row r="9899" customFormat="false" ht="15" hidden="false" customHeight="false" outlineLevel="0" collapsed="false">
      <c r="A9899" s="6" t="n">
        <v>77722.243</v>
      </c>
      <c r="B9899" s="6" t="n">
        <v>2.0007326007326</v>
      </c>
      <c r="C9899" s="6" t="n">
        <v>82</v>
      </c>
      <c r="D9899" s="6" t="n">
        <v>-1</v>
      </c>
      <c r="E9899" s="6" t="n">
        <v>2.00659340659341</v>
      </c>
      <c r="F9899" s="6" t="n">
        <v>0</v>
      </c>
      <c r="G9899" s="6" t="n">
        <v>0</v>
      </c>
      <c r="H9899" s="6" t="str">
        <f aca="false">IF(AND(A9899&gt;=Stimuli!$B$2,A9899&lt;=Stimuli!$C$2),Stimuli!$A$2,IF(AND(A9899&gt;=Stimuli!$B$3,A9899&lt;=Stimuli!$C$3),Stimuli!$A$3,IF(AND(A9899&gt;=Stimuli!$B$4,A9899&lt;=Stimuli!$C$4),Stimuli!$A$4,"")))</f>
        <v>02 e.l.f. - Power Grip Styling (30.03s)</v>
      </c>
      <c r="I9899" s="6" t="n">
        <f aca="false">(B9899-B9898)/((A9899-A9898)/1000)</f>
        <v>0.375091575091744</v>
      </c>
      <c r="J9899" s="6" t="n">
        <f aca="false">IF(OR(B9899&lt;Rules!$B$2,B9899&gt;Rules!$B$3,ABS(I9899)&gt;Rules!$B$4,OR(B9900&lt;Rules!$B$2,B9900&gt;Rules!$B$3,ABS(I9900)&gt;Rules!$B$4)),1,0)</f>
        <v>0</v>
      </c>
      <c r="K9899" s="6" t="str">
        <f aca="false">IF(F9899=1,COUNTIF($F$2:F9899,1),"")</f>
        <v/>
      </c>
    </row>
    <row r="9900" customFormat="false" ht="15" hidden="false" customHeight="false" outlineLevel="0" collapsed="false">
      <c r="A9900" s="6" t="n">
        <v>77730.0555</v>
      </c>
      <c r="B9900" s="6" t="n">
        <v>1.9992673992674</v>
      </c>
      <c r="C9900" s="6" t="n">
        <v>82</v>
      </c>
      <c r="D9900" s="6" t="n">
        <v>-1</v>
      </c>
      <c r="E9900" s="6" t="n">
        <v>2.00659340659341</v>
      </c>
      <c r="F9900" s="6" t="n">
        <v>0</v>
      </c>
      <c r="G9900" s="6" t="n">
        <v>0</v>
      </c>
      <c r="H9900" s="6" t="str">
        <f aca="false">IF(AND(A9900&gt;=Stimuli!$B$2,A9900&lt;=Stimuli!$C$2),Stimuli!$A$2,IF(AND(A9900&gt;=Stimuli!$B$3,A9900&lt;=Stimuli!$C$3),Stimuli!$A$3,IF(AND(A9900&gt;=Stimuli!$B$4,A9900&lt;=Stimuli!$C$4),Stimuli!$A$4,"")))</f>
        <v>02 e.l.f. - Power Grip Styling (30.03s)</v>
      </c>
      <c r="I9900" s="6" t="n">
        <f aca="false">(B9900-B9899)/((A9900-A9899)/1000)</f>
        <v>-0.187545787545872</v>
      </c>
      <c r="J9900" s="6" t="n">
        <f aca="false">IF(OR(B9900&lt;Rules!$B$2,B9900&gt;Rules!$B$3,ABS(I9900)&gt;Rules!$B$4,OR(B9901&lt;Rules!$B$2,B9901&gt;Rules!$B$3,ABS(I9901)&gt;Rules!$B$4)),1,0)</f>
        <v>0</v>
      </c>
      <c r="K9900" s="6" t="str">
        <f aca="false">IF(F9900=1,COUNTIF($F$2:F9900,1),"")</f>
        <v/>
      </c>
    </row>
    <row r="9901" customFormat="false" ht="15" hidden="false" customHeight="false" outlineLevel="0" collapsed="false">
      <c r="A9901" s="6" t="n">
        <v>77737.868</v>
      </c>
      <c r="B9901" s="6" t="n">
        <v>1.9992673992674</v>
      </c>
      <c r="C9901" s="6" t="n">
        <v>82</v>
      </c>
      <c r="D9901" s="6" t="n">
        <v>-1</v>
      </c>
      <c r="E9901" s="6" t="n">
        <v>2.00659340659341</v>
      </c>
      <c r="F9901" s="6" t="n">
        <v>0</v>
      </c>
      <c r="G9901" s="6" t="n">
        <v>0</v>
      </c>
      <c r="H9901" s="6" t="str">
        <f aca="false">IF(AND(A9901&gt;=Stimuli!$B$2,A9901&lt;=Stimuli!$C$2),Stimuli!$A$2,IF(AND(A9901&gt;=Stimuli!$B$3,A9901&lt;=Stimuli!$C$3),Stimuli!$A$3,IF(AND(A9901&gt;=Stimuli!$B$4,A9901&lt;=Stimuli!$C$4),Stimuli!$A$4,"")))</f>
        <v>02 e.l.f. - Power Grip Styling (30.03s)</v>
      </c>
      <c r="I9901" s="6" t="n">
        <f aca="false">(B9901-B9900)/((A9901-A9900)/1000)</f>
        <v>0</v>
      </c>
      <c r="J9901" s="6" t="n">
        <f aca="false">IF(OR(B9901&lt;Rules!$B$2,B9901&gt;Rules!$B$3,ABS(I9901)&gt;Rules!$B$4,OR(B9902&lt;Rules!$B$2,B9902&gt;Rules!$B$3,ABS(I9902)&gt;Rules!$B$4)),1,0)</f>
        <v>0</v>
      </c>
      <c r="K9901" s="6" t="str">
        <f aca="false">IF(F9901=1,COUNTIF($F$2:F9901,1),"")</f>
        <v/>
      </c>
    </row>
    <row r="9902" customFormat="false" ht="15" hidden="false" customHeight="false" outlineLevel="0" collapsed="false">
      <c r="A9902" s="6" t="n">
        <v>77745.6805</v>
      </c>
      <c r="B9902" s="6" t="n">
        <v>2.0007326007326</v>
      </c>
      <c r="C9902" s="6" t="n">
        <v>82</v>
      </c>
      <c r="D9902" s="6" t="n">
        <v>-1</v>
      </c>
      <c r="E9902" s="6" t="n">
        <v>2.00659340659341</v>
      </c>
      <c r="F9902" s="6" t="n">
        <v>0</v>
      </c>
      <c r="G9902" s="6" t="n">
        <v>0</v>
      </c>
      <c r="H9902" s="6" t="str">
        <f aca="false">IF(AND(A9902&gt;=Stimuli!$B$2,A9902&lt;=Stimuli!$C$2),Stimuli!$A$2,IF(AND(A9902&gt;=Stimuli!$B$3,A9902&lt;=Stimuli!$C$3),Stimuli!$A$3,IF(AND(A9902&gt;=Stimuli!$B$4,A9902&lt;=Stimuli!$C$4),Stimuli!$A$4,"")))</f>
        <v>02 e.l.f. - Power Grip Styling (30.03s)</v>
      </c>
      <c r="I9902" s="6" t="n">
        <f aca="false">(B9902-B9901)/((A9902-A9901)/1000)</f>
        <v>0.187545787545872</v>
      </c>
      <c r="J9902" s="6" t="n">
        <f aca="false">IF(OR(B9902&lt;Rules!$B$2,B9902&gt;Rules!$B$3,ABS(I9902)&gt;Rules!$B$4,OR(B9903&lt;Rules!$B$2,B9903&gt;Rules!$B$3,ABS(I9903)&gt;Rules!$B$4)),1,0)</f>
        <v>0</v>
      </c>
      <c r="K9902" s="6" t="str">
        <f aca="false">IF(F9902=1,COUNTIF($F$2:F9902,1),"")</f>
        <v/>
      </c>
    </row>
    <row r="9903" customFormat="false" ht="15" hidden="false" customHeight="false" outlineLevel="0" collapsed="false">
      <c r="A9903" s="6" t="n">
        <v>77753.493</v>
      </c>
      <c r="B9903" s="6" t="n">
        <v>1.996336996337</v>
      </c>
      <c r="C9903" s="6" t="n">
        <v>82</v>
      </c>
      <c r="D9903" s="6" t="n">
        <v>-1</v>
      </c>
      <c r="E9903" s="6" t="n">
        <v>2.00659340659341</v>
      </c>
      <c r="F9903" s="6" t="n">
        <v>0</v>
      </c>
      <c r="G9903" s="6" t="n">
        <v>0</v>
      </c>
      <c r="H9903" s="6" t="str">
        <f aca="false">IF(AND(A9903&gt;=Stimuli!$B$2,A9903&lt;=Stimuli!$C$2),Stimuli!$A$2,IF(AND(A9903&gt;=Stimuli!$B$3,A9903&lt;=Stimuli!$C$3),Stimuli!$A$3,IF(AND(A9903&gt;=Stimuli!$B$4,A9903&lt;=Stimuli!$C$4),Stimuli!$A$4,"")))</f>
        <v>02 e.l.f. - Power Grip Styling (30.03s)</v>
      </c>
      <c r="I9903" s="6" t="n">
        <f aca="false">(B9903-B9902)/((A9903-A9902)/1000)</f>
        <v>-0.562637362637474</v>
      </c>
      <c r="J9903" s="6" t="n">
        <f aca="false">IF(OR(B9903&lt;Rules!$B$2,B9903&gt;Rules!$B$3,ABS(I9903)&gt;Rules!$B$4,OR(B9904&lt;Rules!$B$2,B9904&gt;Rules!$B$3,ABS(I9904)&gt;Rules!$B$4)),1,0)</f>
        <v>0</v>
      </c>
      <c r="K9903" s="6" t="str">
        <f aca="false">IF(F9903=1,COUNTIF($F$2:F9903,1),"")</f>
        <v/>
      </c>
    </row>
    <row r="9904" customFormat="false" ht="15" hidden="false" customHeight="false" outlineLevel="0" collapsed="false">
      <c r="A9904" s="6" t="n">
        <v>77761.3055</v>
      </c>
      <c r="B9904" s="6" t="n">
        <v>2.0007326007326</v>
      </c>
      <c r="C9904" s="6" t="n">
        <v>82</v>
      </c>
      <c r="D9904" s="6" t="n">
        <v>-1</v>
      </c>
      <c r="E9904" s="6" t="n">
        <v>2.00659340659341</v>
      </c>
      <c r="F9904" s="6" t="n">
        <v>0</v>
      </c>
      <c r="G9904" s="6" t="n">
        <v>0</v>
      </c>
      <c r="H9904" s="6" t="str">
        <f aca="false">IF(AND(A9904&gt;=Stimuli!$B$2,A9904&lt;=Stimuli!$C$2),Stimuli!$A$2,IF(AND(A9904&gt;=Stimuli!$B$3,A9904&lt;=Stimuli!$C$3),Stimuli!$A$3,IF(AND(A9904&gt;=Stimuli!$B$4,A9904&lt;=Stimuli!$C$4),Stimuli!$A$4,"")))</f>
        <v>02 e.l.f. - Power Grip Styling (30.03s)</v>
      </c>
      <c r="I9904" s="6" t="n">
        <f aca="false">(B9904-B9903)/((A9904-A9903)/1000)</f>
        <v>0.562637362637474</v>
      </c>
      <c r="J9904" s="6" t="n">
        <f aca="false">IF(OR(B9904&lt;Rules!$B$2,B9904&gt;Rules!$B$3,ABS(I9904)&gt;Rules!$B$4,OR(B9905&lt;Rules!$B$2,B9905&gt;Rules!$B$3,ABS(I9905)&gt;Rules!$B$4)),1,0)</f>
        <v>0</v>
      </c>
      <c r="K9904" s="6" t="str">
        <f aca="false">IF(F9904=1,COUNTIF($F$2:F9904,1),"")</f>
        <v/>
      </c>
    </row>
    <row r="9905" customFormat="false" ht="15" hidden="false" customHeight="false" outlineLevel="0" collapsed="false">
      <c r="A9905" s="6" t="n">
        <v>77769.118</v>
      </c>
      <c r="B9905" s="6" t="n">
        <v>1.99487179487179</v>
      </c>
      <c r="C9905" s="6" t="n">
        <v>82</v>
      </c>
      <c r="D9905" s="6" t="n">
        <v>-1</v>
      </c>
      <c r="E9905" s="6" t="n">
        <v>2.00659340659341</v>
      </c>
      <c r="F9905" s="6" t="n">
        <v>0</v>
      </c>
      <c r="G9905" s="6" t="n">
        <v>0</v>
      </c>
      <c r="H9905" s="6" t="str">
        <f aca="false">IF(AND(A9905&gt;=Stimuli!$B$2,A9905&lt;=Stimuli!$C$2),Stimuli!$A$2,IF(AND(A9905&gt;=Stimuli!$B$3,A9905&lt;=Stimuli!$C$3),Stimuli!$A$3,IF(AND(A9905&gt;=Stimuli!$B$4,A9905&lt;=Stimuli!$C$4),Stimuli!$A$4,"")))</f>
        <v>02 e.l.f. - Power Grip Styling (30.03s)</v>
      </c>
      <c r="I9905" s="6" t="n">
        <f aca="false">(B9905-B9904)/((A9905-A9904)/1000)</f>
        <v>-0.750183150183318</v>
      </c>
      <c r="J9905" s="6" t="n">
        <f aca="false">IF(OR(B9905&lt;Rules!$B$2,B9905&gt;Rules!$B$3,ABS(I9905)&gt;Rules!$B$4,OR(B9906&lt;Rules!$B$2,B9906&gt;Rules!$B$3,ABS(I9906)&gt;Rules!$B$4)),1,0)</f>
        <v>0</v>
      </c>
      <c r="K9905" s="6" t="str">
        <f aca="false">IF(F9905=1,COUNTIF($F$2:F9905,1),"")</f>
        <v/>
      </c>
    </row>
    <row r="9906" customFormat="false" ht="15" hidden="false" customHeight="false" outlineLevel="0" collapsed="false">
      <c r="A9906" s="6" t="n">
        <v>77776.9305</v>
      </c>
      <c r="B9906" s="6" t="n">
        <v>2.0007326007326</v>
      </c>
      <c r="C9906" s="6" t="n">
        <v>82</v>
      </c>
      <c r="D9906" s="6" t="n">
        <v>-1</v>
      </c>
      <c r="E9906" s="6" t="n">
        <v>2.00659340659341</v>
      </c>
      <c r="F9906" s="6" t="n">
        <v>0</v>
      </c>
      <c r="G9906" s="6" t="n">
        <v>0</v>
      </c>
      <c r="H9906" s="6" t="str">
        <f aca="false">IF(AND(A9906&gt;=Stimuli!$B$2,A9906&lt;=Stimuli!$C$2),Stimuli!$A$2,IF(AND(A9906&gt;=Stimuli!$B$3,A9906&lt;=Stimuli!$C$3),Stimuli!$A$3,IF(AND(A9906&gt;=Stimuli!$B$4,A9906&lt;=Stimuli!$C$4),Stimuli!$A$4,"")))</f>
        <v>02 e.l.f. - Power Grip Styling (30.03s)</v>
      </c>
      <c r="I9906" s="6" t="n">
        <f aca="false">(B9906-B9905)/((A9906-A9905)/1000)</f>
        <v>0.750183150183318</v>
      </c>
      <c r="J9906" s="6" t="n">
        <f aca="false">IF(OR(B9906&lt;Rules!$B$2,B9906&gt;Rules!$B$3,ABS(I9906)&gt;Rules!$B$4,OR(B9907&lt;Rules!$B$2,B9907&gt;Rules!$B$3,ABS(I9907)&gt;Rules!$B$4)),1,0)</f>
        <v>0</v>
      </c>
      <c r="K9906" s="6" t="str">
        <f aca="false">IF(F9906=1,COUNTIF($F$2:F9906,1),"")</f>
        <v/>
      </c>
    </row>
    <row r="9907" customFormat="false" ht="15" hidden="false" customHeight="false" outlineLevel="0" collapsed="false">
      <c r="A9907" s="6" t="n">
        <v>77784.743</v>
      </c>
      <c r="B9907" s="6" t="n">
        <v>1.99487179487179</v>
      </c>
      <c r="C9907" s="6" t="n">
        <v>82</v>
      </c>
      <c r="D9907" s="6" t="n">
        <v>-1</v>
      </c>
      <c r="E9907" s="6" t="n">
        <v>2.00659340659341</v>
      </c>
      <c r="F9907" s="6" t="n">
        <v>0</v>
      </c>
      <c r="G9907" s="6" t="n">
        <v>0</v>
      </c>
      <c r="H9907" s="6" t="str">
        <f aca="false">IF(AND(A9907&gt;=Stimuli!$B$2,A9907&lt;=Stimuli!$C$2),Stimuli!$A$2,IF(AND(A9907&gt;=Stimuli!$B$3,A9907&lt;=Stimuli!$C$3),Stimuli!$A$3,IF(AND(A9907&gt;=Stimuli!$B$4,A9907&lt;=Stimuli!$C$4),Stimuli!$A$4,"")))</f>
        <v>02 e.l.f. - Power Grip Styling (30.03s)</v>
      </c>
      <c r="I9907" s="6" t="n">
        <f aca="false">(B9907-B9906)/((A9907-A9906)/1000)</f>
        <v>-0.750183150183318</v>
      </c>
      <c r="J9907" s="6" t="n">
        <f aca="false">IF(OR(B9907&lt;Rules!$B$2,B9907&gt;Rules!$B$3,ABS(I9907)&gt;Rules!$B$4,OR(B9908&lt;Rules!$B$2,B9908&gt;Rules!$B$3,ABS(I9908)&gt;Rules!$B$4)),1,0)</f>
        <v>0</v>
      </c>
      <c r="K9907" s="6" t="str">
        <f aca="false">IF(F9907=1,COUNTIF($F$2:F9907,1),"")</f>
        <v/>
      </c>
    </row>
    <row r="9908" customFormat="false" ht="15" hidden="false" customHeight="false" outlineLevel="0" collapsed="false">
      <c r="A9908" s="6" t="n">
        <v>77792.5555</v>
      </c>
      <c r="B9908" s="6" t="n">
        <v>2.0021978021978</v>
      </c>
      <c r="C9908" s="6" t="n">
        <v>82</v>
      </c>
      <c r="D9908" s="6" t="n">
        <v>-1</v>
      </c>
      <c r="E9908" s="6" t="n">
        <v>2.00659340659341</v>
      </c>
      <c r="F9908" s="6" t="n">
        <v>0</v>
      </c>
      <c r="G9908" s="6" t="n">
        <v>0</v>
      </c>
      <c r="H9908" s="6" t="str">
        <f aca="false">IF(AND(A9908&gt;=Stimuli!$B$2,A9908&lt;=Stimuli!$C$2),Stimuli!$A$2,IF(AND(A9908&gt;=Stimuli!$B$3,A9908&lt;=Stimuli!$C$3),Stimuli!$A$3,IF(AND(A9908&gt;=Stimuli!$B$4,A9908&lt;=Stimuli!$C$4),Stimuli!$A$4,"")))</f>
        <v>02 e.l.f. - Power Grip Styling (30.03s)</v>
      </c>
      <c r="I9908" s="6" t="n">
        <f aca="false">(B9908-B9907)/((A9908-A9907)/1000)</f>
        <v>0.937728937729048</v>
      </c>
      <c r="J9908" s="6" t="n">
        <f aca="false">IF(OR(B9908&lt;Rules!$B$2,B9908&gt;Rules!$B$3,ABS(I9908)&gt;Rules!$B$4,OR(B9909&lt;Rules!$B$2,B9909&gt;Rules!$B$3,ABS(I9909)&gt;Rules!$B$4)),1,0)</f>
        <v>0</v>
      </c>
      <c r="K9908" s="6" t="str">
        <f aca="false">IF(F9908=1,COUNTIF($F$2:F9908,1),"")</f>
        <v/>
      </c>
    </row>
    <row r="9909" customFormat="false" ht="15" hidden="false" customHeight="false" outlineLevel="0" collapsed="false">
      <c r="A9909" s="6" t="n">
        <v>77800.368</v>
      </c>
      <c r="B9909" s="6" t="n">
        <v>1.99487179487179</v>
      </c>
      <c r="C9909" s="6" t="n">
        <v>82</v>
      </c>
      <c r="D9909" s="6" t="n">
        <v>-1</v>
      </c>
      <c r="E9909" s="6" t="n">
        <v>2.00659340659341</v>
      </c>
      <c r="F9909" s="6" t="n">
        <v>0</v>
      </c>
      <c r="G9909" s="6" t="n">
        <v>0</v>
      </c>
      <c r="H9909" s="6" t="str">
        <f aca="false">IF(AND(A9909&gt;=Stimuli!$B$2,A9909&lt;=Stimuli!$C$2),Stimuli!$A$2,IF(AND(A9909&gt;=Stimuli!$B$3,A9909&lt;=Stimuli!$C$3),Stimuli!$A$3,IF(AND(A9909&gt;=Stimuli!$B$4,A9909&lt;=Stimuli!$C$4),Stimuli!$A$4,"")))</f>
        <v>02 e.l.f. - Power Grip Styling (30.03s)</v>
      </c>
      <c r="I9909" s="6" t="n">
        <f aca="false">(B9909-B9908)/((A9909-A9908)/1000)</f>
        <v>-0.937728937729048</v>
      </c>
      <c r="J9909" s="6" t="n">
        <f aca="false">IF(OR(B9909&lt;Rules!$B$2,B9909&gt;Rules!$B$3,ABS(I9909)&gt;Rules!$B$4,OR(B9910&lt;Rules!$B$2,B9910&gt;Rules!$B$3,ABS(I9910)&gt;Rules!$B$4)),1,0)</f>
        <v>0</v>
      </c>
      <c r="K9909" s="6" t="str">
        <f aca="false">IF(F9909=1,COUNTIF($F$2:F9909,1),"")</f>
        <v/>
      </c>
    </row>
    <row r="9910" customFormat="false" ht="15" hidden="false" customHeight="false" outlineLevel="0" collapsed="false">
      <c r="A9910" s="6" t="n">
        <v>77808.1805</v>
      </c>
      <c r="B9910" s="6" t="n">
        <v>2.0021978021978</v>
      </c>
      <c r="C9910" s="6" t="n">
        <v>82</v>
      </c>
      <c r="D9910" s="6" t="n">
        <v>-1</v>
      </c>
      <c r="E9910" s="6" t="n">
        <v>2.00659340659341</v>
      </c>
      <c r="F9910" s="6" t="n">
        <v>0</v>
      </c>
      <c r="G9910" s="6" t="n">
        <v>0</v>
      </c>
      <c r="H9910" s="6" t="str">
        <f aca="false">IF(AND(A9910&gt;=Stimuli!$B$2,A9910&lt;=Stimuli!$C$2),Stimuli!$A$2,IF(AND(A9910&gt;=Stimuli!$B$3,A9910&lt;=Stimuli!$C$3),Stimuli!$A$3,IF(AND(A9910&gt;=Stimuli!$B$4,A9910&lt;=Stimuli!$C$4),Stimuli!$A$4,"")))</f>
        <v>02 e.l.f. - Power Grip Styling (30.03s)</v>
      </c>
      <c r="I9910" s="6" t="n">
        <f aca="false">(B9910-B9909)/((A9910-A9909)/1000)</f>
        <v>0.937728937729048</v>
      </c>
      <c r="J9910" s="6" t="n">
        <f aca="false">IF(OR(B9910&lt;Rules!$B$2,B9910&gt;Rules!$B$3,ABS(I9910)&gt;Rules!$B$4,OR(B9911&lt;Rules!$B$2,B9911&gt;Rules!$B$3,ABS(I9911)&gt;Rules!$B$4)),1,0)</f>
        <v>0</v>
      </c>
      <c r="K9910" s="6" t="str">
        <f aca="false">IF(F9910=1,COUNTIF($F$2:F9910,1),"")</f>
        <v/>
      </c>
    </row>
    <row r="9911" customFormat="false" ht="15" hidden="false" customHeight="false" outlineLevel="0" collapsed="false">
      <c r="A9911" s="6" t="n">
        <v>77815.993</v>
      </c>
      <c r="B9911" s="6" t="n">
        <v>1.99487179487179</v>
      </c>
      <c r="C9911" s="6" t="n">
        <v>82</v>
      </c>
      <c r="D9911" s="6" t="n">
        <v>-1</v>
      </c>
      <c r="E9911" s="6" t="n">
        <v>2.00659340659341</v>
      </c>
      <c r="F9911" s="6" t="n">
        <v>0</v>
      </c>
      <c r="G9911" s="6" t="n">
        <v>0</v>
      </c>
      <c r="H9911" s="6" t="str">
        <f aca="false">IF(AND(A9911&gt;=Stimuli!$B$2,A9911&lt;=Stimuli!$C$2),Stimuli!$A$2,IF(AND(A9911&gt;=Stimuli!$B$3,A9911&lt;=Stimuli!$C$3),Stimuli!$A$3,IF(AND(A9911&gt;=Stimuli!$B$4,A9911&lt;=Stimuli!$C$4),Stimuli!$A$4,"")))</f>
        <v>02 e.l.f. - Power Grip Styling (30.03s)</v>
      </c>
      <c r="I9911" s="6" t="n">
        <f aca="false">(B9911-B9910)/((A9911-A9910)/1000)</f>
        <v>-0.937728937729048</v>
      </c>
      <c r="J9911" s="6" t="n">
        <f aca="false">IF(OR(B9911&lt;Rules!$B$2,B9911&gt;Rules!$B$3,ABS(I9911)&gt;Rules!$B$4,OR(B9912&lt;Rules!$B$2,B9912&gt;Rules!$B$3,ABS(I9912)&gt;Rules!$B$4)),1,0)</f>
        <v>0</v>
      </c>
      <c r="K9911" s="6" t="str">
        <f aca="false">IF(F9911=1,COUNTIF($F$2:F9911,1),"")</f>
        <v/>
      </c>
    </row>
    <row r="9912" customFormat="false" ht="15" hidden="false" customHeight="false" outlineLevel="0" collapsed="false">
      <c r="A9912" s="6" t="n">
        <v>77823.8055</v>
      </c>
      <c r="B9912" s="6" t="n">
        <v>2.0007326007326</v>
      </c>
      <c r="C9912" s="6" t="n">
        <v>82</v>
      </c>
      <c r="D9912" s="6" t="n">
        <v>-1</v>
      </c>
      <c r="E9912" s="6" t="n">
        <v>2.00659340659341</v>
      </c>
      <c r="F9912" s="6" t="n">
        <v>0</v>
      </c>
      <c r="G9912" s="6" t="n">
        <v>0</v>
      </c>
      <c r="H9912" s="6" t="str">
        <f aca="false">IF(AND(A9912&gt;=Stimuli!$B$2,A9912&lt;=Stimuli!$C$2),Stimuli!$A$2,IF(AND(A9912&gt;=Stimuli!$B$3,A9912&lt;=Stimuli!$C$3),Stimuli!$A$3,IF(AND(A9912&gt;=Stimuli!$B$4,A9912&lt;=Stimuli!$C$4),Stimuli!$A$4,"")))</f>
        <v>02 e.l.f. - Power Grip Styling (30.03s)</v>
      </c>
      <c r="I9912" s="6" t="n">
        <f aca="false">(B9912-B9911)/((A9912-A9911)/1000)</f>
        <v>0.750183150183318</v>
      </c>
      <c r="J9912" s="6" t="n">
        <f aca="false">IF(OR(B9912&lt;Rules!$B$2,B9912&gt;Rules!$B$3,ABS(I9912)&gt;Rules!$B$4,OR(B9913&lt;Rules!$B$2,B9913&gt;Rules!$B$3,ABS(I9913)&gt;Rules!$B$4)),1,0)</f>
        <v>0</v>
      </c>
      <c r="K9912" s="6" t="str">
        <f aca="false">IF(F9912=1,COUNTIF($F$2:F9912,1),"")</f>
        <v/>
      </c>
    </row>
    <row r="9913" customFormat="false" ht="15" hidden="false" customHeight="false" outlineLevel="0" collapsed="false">
      <c r="A9913" s="6" t="n">
        <v>77831.618</v>
      </c>
      <c r="B9913" s="6" t="n">
        <v>1.99487179487179</v>
      </c>
      <c r="C9913" s="6" t="n">
        <v>82</v>
      </c>
      <c r="D9913" s="6" t="n">
        <v>-1</v>
      </c>
      <c r="E9913" s="6" t="n">
        <v>2.00659340659341</v>
      </c>
      <c r="F9913" s="6" t="n">
        <v>0</v>
      </c>
      <c r="G9913" s="6" t="n">
        <v>0</v>
      </c>
      <c r="H9913" s="6" t="str">
        <f aca="false">IF(AND(A9913&gt;=Stimuli!$B$2,A9913&lt;=Stimuli!$C$2),Stimuli!$A$2,IF(AND(A9913&gt;=Stimuli!$B$3,A9913&lt;=Stimuli!$C$3),Stimuli!$A$3,IF(AND(A9913&gt;=Stimuli!$B$4,A9913&lt;=Stimuli!$C$4),Stimuli!$A$4,"")))</f>
        <v>02 e.l.f. - Power Grip Styling (30.03s)</v>
      </c>
      <c r="I9913" s="6" t="n">
        <f aca="false">(B9913-B9912)/((A9913-A9912)/1000)</f>
        <v>-0.750183150183318</v>
      </c>
      <c r="J9913" s="6" t="n">
        <f aca="false">IF(OR(B9913&lt;Rules!$B$2,B9913&gt;Rules!$B$3,ABS(I9913)&gt;Rules!$B$4,OR(B9914&lt;Rules!$B$2,B9914&gt;Rules!$B$3,ABS(I9914)&gt;Rules!$B$4)),1,0)</f>
        <v>0</v>
      </c>
      <c r="K9913" s="6" t="str">
        <f aca="false">IF(F9913=1,COUNTIF($F$2:F9913,1),"")</f>
        <v/>
      </c>
    </row>
    <row r="9914" customFormat="false" ht="15" hidden="false" customHeight="false" outlineLevel="0" collapsed="false">
      <c r="A9914" s="6" t="n">
        <v>77839.4305</v>
      </c>
      <c r="B9914" s="6" t="n">
        <v>1.9992673992674</v>
      </c>
      <c r="C9914" s="6" t="n">
        <v>82</v>
      </c>
      <c r="D9914" s="6" t="n">
        <v>-1</v>
      </c>
      <c r="E9914" s="6" t="n">
        <v>2.00659340659341</v>
      </c>
      <c r="F9914" s="6" t="n">
        <v>0</v>
      </c>
      <c r="G9914" s="6" t="n">
        <v>0</v>
      </c>
      <c r="H9914" s="6" t="str">
        <f aca="false">IF(AND(A9914&gt;=Stimuli!$B$2,A9914&lt;=Stimuli!$C$2),Stimuli!$A$2,IF(AND(A9914&gt;=Stimuli!$B$3,A9914&lt;=Stimuli!$C$3),Stimuli!$A$3,IF(AND(A9914&gt;=Stimuli!$B$4,A9914&lt;=Stimuli!$C$4),Stimuli!$A$4,"")))</f>
        <v>02 e.l.f. - Power Grip Styling (30.03s)</v>
      </c>
      <c r="I9914" s="6" t="n">
        <f aca="false">(B9914-B9913)/((A9914-A9913)/1000)</f>
        <v>0.562637362637446</v>
      </c>
      <c r="J9914" s="6" t="n">
        <f aca="false">IF(OR(B9914&lt;Rules!$B$2,B9914&gt;Rules!$B$3,ABS(I9914)&gt;Rules!$B$4,OR(B9915&lt;Rules!$B$2,B9915&gt;Rules!$B$3,ABS(I9915)&gt;Rules!$B$4)),1,0)</f>
        <v>0</v>
      </c>
      <c r="K9914" s="6" t="str">
        <f aca="false">IF(F9914=1,COUNTIF($F$2:F9914,1),"")</f>
        <v/>
      </c>
    </row>
    <row r="9915" customFormat="false" ht="15" hidden="false" customHeight="false" outlineLevel="0" collapsed="false">
      <c r="A9915" s="6" t="n">
        <v>77847.243</v>
      </c>
      <c r="B9915" s="6" t="n">
        <v>1.99487179487179</v>
      </c>
      <c r="C9915" s="6" t="n">
        <v>82</v>
      </c>
      <c r="D9915" s="6" t="n">
        <v>-1</v>
      </c>
      <c r="E9915" s="6" t="n">
        <v>2.00659340659341</v>
      </c>
      <c r="F9915" s="6" t="n">
        <v>0</v>
      </c>
      <c r="G9915" s="6" t="n">
        <v>0</v>
      </c>
      <c r="H9915" s="6" t="str">
        <f aca="false">IF(AND(A9915&gt;=Stimuli!$B$2,A9915&lt;=Stimuli!$C$2),Stimuli!$A$2,IF(AND(A9915&gt;=Stimuli!$B$3,A9915&lt;=Stimuli!$C$3),Stimuli!$A$3,IF(AND(A9915&gt;=Stimuli!$B$4,A9915&lt;=Stimuli!$C$4),Stimuli!$A$4,"")))</f>
        <v>02 e.l.f. - Power Grip Styling (30.03s)</v>
      </c>
      <c r="I9915" s="6" t="n">
        <f aca="false">(B9915-B9914)/((A9915-A9914)/1000)</f>
        <v>-0.562637362637446</v>
      </c>
      <c r="J9915" s="6" t="n">
        <f aca="false">IF(OR(B9915&lt;Rules!$B$2,B9915&gt;Rules!$B$3,ABS(I9915)&gt;Rules!$B$4,OR(B9916&lt;Rules!$B$2,B9916&gt;Rules!$B$3,ABS(I9916)&gt;Rules!$B$4)),1,0)</f>
        <v>0</v>
      </c>
      <c r="K9915" s="6" t="str">
        <f aca="false">IF(F9915=1,COUNTIF($F$2:F9915,1),"")</f>
        <v/>
      </c>
    </row>
    <row r="9916" customFormat="false" ht="15" hidden="false" customHeight="false" outlineLevel="0" collapsed="false">
      <c r="A9916" s="6" t="n">
        <v>77855.0555</v>
      </c>
      <c r="B9916" s="6" t="n">
        <v>1.996336996337</v>
      </c>
      <c r="C9916" s="6" t="n">
        <v>82</v>
      </c>
      <c r="D9916" s="6" t="n">
        <v>-1</v>
      </c>
      <c r="E9916" s="6" t="n">
        <v>2.00659340659341</v>
      </c>
      <c r="F9916" s="6" t="n">
        <v>0</v>
      </c>
      <c r="G9916" s="6" t="n">
        <v>0</v>
      </c>
      <c r="H9916" s="6" t="str">
        <f aca="false">IF(AND(A9916&gt;=Stimuli!$B$2,A9916&lt;=Stimuli!$C$2),Stimuli!$A$2,IF(AND(A9916&gt;=Stimuli!$B$3,A9916&lt;=Stimuli!$C$3),Stimuli!$A$3,IF(AND(A9916&gt;=Stimuli!$B$4,A9916&lt;=Stimuli!$C$4),Stimuli!$A$4,"")))</f>
        <v>02 e.l.f. - Power Grip Styling (30.03s)</v>
      </c>
      <c r="I9916" s="6" t="n">
        <f aca="false">(B9916-B9915)/((A9916-A9915)/1000)</f>
        <v>0.187545787545844</v>
      </c>
      <c r="J9916" s="6" t="n">
        <f aca="false">IF(OR(B9916&lt;Rules!$B$2,B9916&gt;Rules!$B$3,ABS(I9916)&gt;Rules!$B$4,OR(B9917&lt;Rules!$B$2,B9917&gt;Rules!$B$3,ABS(I9917)&gt;Rules!$B$4)),1,0)</f>
        <v>0</v>
      </c>
      <c r="K9916" s="6" t="str">
        <f aca="false">IF(F9916=1,COUNTIF($F$2:F9916,1),"")</f>
        <v/>
      </c>
    </row>
    <row r="9917" customFormat="false" ht="15" hidden="false" customHeight="false" outlineLevel="0" collapsed="false">
      <c r="A9917" s="6" t="n">
        <v>77862.868</v>
      </c>
      <c r="B9917" s="6" t="n">
        <v>1.9978021978022</v>
      </c>
      <c r="C9917" s="6" t="n">
        <v>82</v>
      </c>
      <c r="D9917" s="6" t="n">
        <v>-1</v>
      </c>
      <c r="E9917" s="6" t="n">
        <v>2.00659340659341</v>
      </c>
      <c r="F9917" s="6" t="n">
        <v>0</v>
      </c>
      <c r="G9917" s="6" t="n">
        <v>0</v>
      </c>
      <c r="H9917" s="6" t="str">
        <f aca="false">IF(AND(A9917&gt;=Stimuli!$B$2,A9917&lt;=Stimuli!$C$2),Stimuli!$A$2,IF(AND(A9917&gt;=Stimuli!$B$3,A9917&lt;=Stimuli!$C$3),Stimuli!$A$3,IF(AND(A9917&gt;=Stimuli!$B$4,A9917&lt;=Stimuli!$C$4),Stimuli!$A$4,"")))</f>
        <v>02 e.l.f. - Power Grip Styling (30.03s)</v>
      </c>
      <c r="I9917" s="6" t="n">
        <f aca="false">(B9917-B9916)/((A9917-A9916)/1000)</f>
        <v>0.18754578754573</v>
      </c>
      <c r="J9917" s="6" t="n">
        <f aca="false">IF(OR(B9917&lt;Rules!$B$2,B9917&gt;Rules!$B$3,ABS(I9917)&gt;Rules!$B$4,OR(B9918&lt;Rules!$B$2,B9918&gt;Rules!$B$3,ABS(I9918)&gt;Rules!$B$4)),1,0)</f>
        <v>0</v>
      </c>
      <c r="K9917" s="6" t="str">
        <f aca="false">IF(F9917=1,COUNTIF($F$2:F9917,1),"")</f>
        <v/>
      </c>
    </row>
    <row r="9918" customFormat="false" ht="15" hidden="false" customHeight="false" outlineLevel="0" collapsed="false">
      <c r="A9918" s="6" t="n">
        <v>77870.6805</v>
      </c>
      <c r="B9918" s="6" t="n">
        <v>1.99487179487179</v>
      </c>
      <c r="C9918" s="6" t="n">
        <v>82</v>
      </c>
      <c r="D9918" s="6" t="n">
        <v>-1</v>
      </c>
      <c r="E9918" s="6" t="n">
        <v>2.00659340659341</v>
      </c>
      <c r="F9918" s="6" t="n">
        <v>0</v>
      </c>
      <c r="G9918" s="6" t="n">
        <v>0</v>
      </c>
      <c r="H9918" s="6" t="str">
        <f aca="false">IF(AND(A9918&gt;=Stimuli!$B$2,A9918&lt;=Stimuli!$C$2),Stimuli!$A$2,IF(AND(A9918&gt;=Stimuli!$B$3,A9918&lt;=Stimuli!$C$3),Stimuli!$A$3,IF(AND(A9918&gt;=Stimuli!$B$4,A9918&lt;=Stimuli!$C$4),Stimuli!$A$4,"")))</f>
        <v>02 e.l.f. - Power Grip Styling (30.03s)</v>
      </c>
      <c r="I9918" s="6" t="n">
        <f aca="false">(B9918-B9917)/((A9918-A9917)/1000)</f>
        <v>-0.375091575091574</v>
      </c>
      <c r="J9918" s="6" t="n">
        <f aca="false">IF(OR(B9918&lt;Rules!$B$2,B9918&gt;Rules!$B$3,ABS(I9918)&gt;Rules!$B$4,OR(B9919&lt;Rules!$B$2,B9919&gt;Rules!$B$3,ABS(I9919)&gt;Rules!$B$4)),1,0)</f>
        <v>0</v>
      </c>
      <c r="K9918" s="6" t="str">
        <f aca="false">IF(F9918=1,COUNTIF($F$2:F9918,1),"")</f>
        <v/>
      </c>
    </row>
    <row r="9919" customFormat="false" ht="15" hidden="false" customHeight="false" outlineLevel="0" collapsed="false">
      <c r="A9919" s="6" t="n">
        <v>77878.493</v>
      </c>
      <c r="B9919" s="6" t="n">
        <v>1.9978021978022</v>
      </c>
      <c r="C9919" s="6" t="n">
        <v>82</v>
      </c>
      <c r="D9919" s="6" t="n">
        <v>-1</v>
      </c>
      <c r="E9919" s="6" t="n">
        <v>2.00659340659341</v>
      </c>
      <c r="F9919" s="6" t="n">
        <v>0</v>
      </c>
      <c r="G9919" s="6" t="n">
        <v>0</v>
      </c>
      <c r="H9919" s="6" t="str">
        <f aca="false">IF(AND(A9919&gt;=Stimuli!$B$2,A9919&lt;=Stimuli!$C$2),Stimuli!$A$2,IF(AND(A9919&gt;=Stimuli!$B$3,A9919&lt;=Stimuli!$C$3),Stimuli!$A$3,IF(AND(A9919&gt;=Stimuli!$B$4,A9919&lt;=Stimuli!$C$4),Stimuli!$A$4,"")))</f>
        <v>02 e.l.f. - Power Grip Styling (30.03s)</v>
      </c>
      <c r="I9919" s="6" t="n">
        <f aca="false">(B9919-B9918)/((A9919-A9918)/1000)</f>
        <v>0.375091575091574</v>
      </c>
      <c r="J9919" s="6" t="n">
        <f aca="false">IF(OR(B9919&lt;Rules!$B$2,B9919&gt;Rules!$B$3,ABS(I9919)&gt;Rules!$B$4,OR(B9920&lt;Rules!$B$2,B9920&gt;Rules!$B$3,ABS(I9920)&gt;Rules!$B$4)),1,0)</f>
        <v>0</v>
      </c>
      <c r="K9919" s="6" t="str">
        <f aca="false">IF(F9919=1,COUNTIF($F$2:F9919,1),"")</f>
        <v/>
      </c>
    </row>
    <row r="9920" customFormat="false" ht="15" hidden="false" customHeight="false" outlineLevel="0" collapsed="false">
      <c r="A9920" s="6" t="n">
        <v>77886.3055</v>
      </c>
      <c r="B9920" s="6" t="n">
        <v>1.99340659340659</v>
      </c>
      <c r="C9920" s="6" t="n">
        <v>82</v>
      </c>
      <c r="D9920" s="6" t="n">
        <v>-1</v>
      </c>
      <c r="E9920" s="6" t="n">
        <v>2.00512820512821</v>
      </c>
      <c r="F9920" s="6" t="n">
        <v>0</v>
      </c>
      <c r="G9920" s="6" t="n">
        <v>0</v>
      </c>
      <c r="H9920" s="6" t="str">
        <f aca="false">IF(AND(A9920&gt;=Stimuli!$B$2,A9920&lt;=Stimuli!$C$2),Stimuli!$A$2,IF(AND(A9920&gt;=Stimuli!$B$3,A9920&lt;=Stimuli!$C$3),Stimuli!$A$3,IF(AND(A9920&gt;=Stimuli!$B$4,A9920&lt;=Stimuli!$C$4),Stimuli!$A$4,"")))</f>
        <v>02 e.l.f. - Power Grip Styling (30.03s)</v>
      </c>
      <c r="I9920" s="6" t="n">
        <f aca="false">(B9920-B9919)/((A9920-A9919)/1000)</f>
        <v>-0.562637362637304</v>
      </c>
      <c r="J9920" s="6" t="n">
        <f aca="false">IF(OR(B9920&lt;Rules!$B$2,B9920&gt;Rules!$B$3,ABS(I9920)&gt;Rules!$B$4,OR(B9921&lt;Rules!$B$2,B9921&gt;Rules!$B$3,ABS(I9921)&gt;Rules!$B$4)),1,0)</f>
        <v>0</v>
      </c>
      <c r="K9920" s="6" t="str">
        <f aca="false">IF(F9920=1,COUNTIF($F$2:F9920,1),"")</f>
        <v/>
      </c>
    </row>
    <row r="9921" customFormat="false" ht="15" hidden="false" customHeight="false" outlineLevel="0" collapsed="false">
      <c r="A9921" s="6" t="n">
        <v>77894.118</v>
      </c>
      <c r="B9921" s="6" t="n">
        <v>1.9992673992674</v>
      </c>
      <c r="C9921" s="6" t="n">
        <v>82</v>
      </c>
      <c r="D9921" s="6" t="n">
        <v>-1</v>
      </c>
      <c r="E9921" s="6" t="n">
        <v>2.00512820512821</v>
      </c>
      <c r="F9921" s="6" t="n">
        <v>0</v>
      </c>
      <c r="G9921" s="6" t="n">
        <v>0</v>
      </c>
      <c r="H9921" s="6" t="str">
        <f aca="false">IF(AND(A9921&gt;=Stimuli!$B$2,A9921&lt;=Stimuli!$C$2),Stimuli!$A$2,IF(AND(A9921&gt;=Stimuli!$B$3,A9921&lt;=Stimuli!$C$3),Stimuli!$A$3,IF(AND(A9921&gt;=Stimuli!$B$4,A9921&lt;=Stimuli!$C$4),Stimuli!$A$4,"")))</f>
        <v>02 e.l.f. - Power Grip Styling (30.03s)</v>
      </c>
      <c r="I9921" s="6" t="n">
        <f aca="false">(B9921-B9920)/((A9921-A9920)/1000)</f>
        <v>0.750183150183176</v>
      </c>
      <c r="J9921" s="6" t="n">
        <f aca="false">IF(OR(B9921&lt;Rules!$B$2,B9921&gt;Rules!$B$3,ABS(I9921)&gt;Rules!$B$4,OR(B9922&lt;Rules!$B$2,B9922&gt;Rules!$B$3,ABS(I9922)&gt;Rules!$B$4)),1,0)</f>
        <v>0</v>
      </c>
      <c r="K9921" s="6" t="str">
        <f aca="false">IF(F9921=1,COUNTIF($F$2:F9921,1),"")</f>
        <v/>
      </c>
    </row>
    <row r="9922" customFormat="false" ht="15" hidden="false" customHeight="false" outlineLevel="0" collapsed="false">
      <c r="A9922" s="6" t="n">
        <v>77901.9305</v>
      </c>
      <c r="B9922" s="6" t="n">
        <v>1.99340659340659</v>
      </c>
      <c r="C9922" s="6" t="n">
        <v>82</v>
      </c>
      <c r="D9922" s="6" t="n">
        <v>-1</v>
      </c>
      <c r="E9922" s="6" t="n">
        <v>2.00512820512821</v>
      </c>
      <c r="F9922" s="6" t="n">
        <v>0</v>
      </c>
      <c r="G9922" s="6" t="n">
        <v>0</v>
      </c>
      <c r="H9922" s="6" t="str">
        <f aca="false">IF(AND(A9922&gt;=Stimuli!$B$2,A9922&lt;=Stimuli!$C$2),Stimuli!$A$2,IF(AND(A9922&gt;=Stimuli!$B$3,A9922&lt;=Stimuli!$C$3),Stimuli!$A$3,IF(AND(A9922&gt;=Stimuli!$B$4,A9922&lt;=Stimuli!$C$4),Stimuli!$A$4,"")))</f>
        <v>02 e.l.f. - Power Grip Styling (30.03s)</v>
      </c>
      <c r="I9922" s="6" t="n">
        <f aca="false">(B9922-B9921)/((A9922-A9921)/1000)</f>
        <v>-0.750183150183176</v>
      </c>
      <c r="J9922" s="6" t="n">
        <f aca="false">IF(OR(B9922&lt;Rules!$B$2,B9922&gt;Rules!$B$3,ABS(I9922)&gt;Rules!$B$4,OR(B9923&lt;Rules!$B$2,B9923&gt;Rules!$B$3,ABS(I9923)&gt;Rules!$B$4)),1,0)</f>
        <v>0</v>
      </c>
      <c r="K9922" s="6" t="str">
        <f aca="false">IF(F9922=1,COUNTIF($F$2:F9922,1),"")</f>
        <v/>
      </c>
    </row>
    <row r="9923" customFormat="false" ht="15" hidden="false" customHeight="false" outlineLevel="0" collapsed="false">
      <c r="A9923" s="6" t="n">
        <v>77909.743</v>
      </c>
      <c r="B9923" s="6" t="n">
        <v>1.9992673992674</v>
      </c>
      <c r="C9923" s="6" t="n">
        <v>82</v>
      </c>
      <c r="D9923" s="6" t="n">
        <v>-1</v>
      </c>
      <c r="E9923" s="6" t="n">
        <v>2.00512820512821</v>
      </c>
      <c r="F9923" s="6" t="n">
        <v>0</v>
      </c>
      <c r="G9923" s="6" t="n">
        <v>0</v>
      </c>
      <c r="H9923" s="6" t="str">
        <f aca="false">IF(AND(A9923&gt;=Stimuli!$B$2,A9923&lt;=Stimuli!$C$2),Stimuli!$A$2,IF(AND(A9923&gt;=Stimuli!$B$3,A9923&lt;=Stimuli!$C$3),Stimuli!$A$3,IF(AND(A9923&gt;=Stimuli!$B$4,A9923&lt;=Stimuli!$C$4),Stimuli!$A$4,"")))</f>
        <v>02 e.l.f. - Power Grip Styling (30.03s)</v>
      </c>
      <c r="I9923" s="6" t="n">
        <f aca="false">(B9923-B9922)/((A9923-A9922)/1000)</f>
        <v>0.750183150183176</v>
      </c>
      <c r="J9923" s="6" t="n">
        <f aca="false">IF(OR(B9923&lt;Rules!$B$2,B9923&gt;Rules!$B$3,ABS(I9923)&gt;Rules!$B$4,OR(B9924&lt;Rules!$B$2,B9924&gt;Rules!$B$3,ABS(I9924)&gt;Rules!$B$4)),1,0)</f>
        <v>0</v>
      </c>
      <c r="K9923" s="6" t="str">
        <f aca="false">IF(F9923=1,COUNTIF($F$2:F9923,1),"")</f>
        <v/>
      </c>
    </row>
    <row r="9924" customFormat="false" ht="15" hidden="false" customHeight="false" outlineLevel="0" collapsed="false">
      <c r="A9924" s="6" t="n">
        <v>77917.5555</v>
      </c>
      <c r="B9924" s="6" t="n">
        <v>1.99194139194139</v>
      </c>
      <c r="C9924" s="6" t="n">
        <v>82</v>
      </c>
      <c r="D9924" s="6" t="n">
        <v>-1</v>
      </c>
      <c r="E9924" s="6" t="n">
        <v>2.00512820512821</v>
      </c>
      <c r="F9924" s="6" t="n">
        <v>0</v>
      </c>
      <c r="G9924" s="6" t="n">
        <v>0</v>
      </c>
      <c r="H9924" s="6" t="str">
        <f aca="false">IF(AND(A9924&gt;=Stimuli!$B$2,A9924&lt;=Stimuli!$C$2),Stimuli!$A$2,IF(AND(A9924&gt;=Stimuli!$B$3,A9924&lt;=Stimuli!$C$3),Stimuli!$A$3,IF(AND(A9924&gt;=Stimuli!$B$4,A9924&lt;=Stimuli!$C$4),Stimuli!$A$4,"")))</f>
        <v>02 e.l.f. - Power Grip Styling (30.03s)</v>
      </c>
      <c r="I9924" s="6" t="n">
        <f aca="false">(B9924-B9923)/((A9924-A9923)/1000)</f>
        <v>-0.937728937728906</v>
      </c>
      <c r="J9924" s="6" t="n">
        <f aca="false">IF(OR(B9924&lt;Rules!$B$2,B9924&gt;Rules!$B$3,ABS(I9924)&gt;Rules!$B$4,OR(B9925&lt;Rules!$B$2,B9925&gt;Rules!$B$3,ABS(I9925)&gt;Rules!$B$4)),1,0)</f>
        <v>0</v>
      </c>
      <c r="K9924" s="6" t="str">
        <f aca="false">IF(F9924=1,COUNTIF($F$2:F9924,1),"")</f>
        <v/>
      </c>
    </row>
    <row r="9925" customFormat="false" ht="15" hidden="false" customHeight="false" outlineLevel="0" collapsed="false">
      <c r="A9925" s="6" t="n">
        <v>77925.368</v>
      </c>
      <c r="B9925" s="6" t="n">
        <v>1.9992673992674</v>
      </c>
      <c r="C9925" s="6" t="n">
        <v>82</v>
      </c>
      <c r="D9925" s="6" t="n">
        <v>-1</v>
      </c>
      <c r="E9925" s="6" t="n">
        <v>2.00512820512821</v>
      </c>
      <c r="F9925" s="6" t="n">
        <v>0</v>
      </c>
      <c r="G9925" s="6" t="n">
        <v>0</v>
      </c>
      <c r="H9925" s="6" t="str">
        <f aca="false">IF(AND(A9925&gt;=Stimuli!$B$2,A9925&lt;=Stimuli!$C$2),Stimuli!$A$2,IF(AND(A9925&gt;=Stimuli!$B$3,A9925&lt;=Stimuli!$C$3),Stimuli!$A$3,IF(AND(A9925&gt;=Stimuli!$B$4,A9925&lt;=Stimuli!$C$4),Stimuli!$A$4,"")))</f>
        <v>02 e.l.f. - Power Grip Styling (30.03s)</v>
      </c>
      <c r="I9925" s="6" t="n">
        <f aca="false">(B9925-B9924)/((A9925-A9924)/1000)</f>
        <v>0.937728937728906</v>
      </c>
      <c r="J9925" s="6" t="n">
        <f aca="false">IF(OR(B9925&lt;Rules!$B$2,B9925&gt;Rules!$B$3,ABS(I9925)&gt;Rules!$B$4,OR(B9926&lt;Rules!$B$2,B9926&gt;Rules!$B$3,ABS(I9926)&gt;Rules!$B$4)),1,0)</f>
        <v>0</v>
      </c>
      <c r="K9925" s="6" t="str">
        <f aca="false">IF(F9925=1,COUNTIF($F$2:F9925,1),"")</f>
        <v/>
      </c>
    </row>
    <row r="9926" customFormat="false" ht="15" hidden="false" customHeight="false" outlineLevel="0" collapsed="false">
      <c r="A9926" s="6" t="n">
        <v>77933.1805</v>
      </c>
      <c r="B9926" s="6" t="n">
        <v>1.99194139194139</v>
      </c>
      <c r="C9926" s="6" t="n">
        <v>82</v>
      </c>
      <c r="D9926" s="6" t="n">
        <v>-1</v>
      </c>
      <c r="E9926" s="6" t="n">
        <v>2.00512820512821</v>
      </c>
      <c r="F9926" s="6" t="n">
        <v>0</v>
      </c>
      <c r="G9926" s="6" t="n">
        <v>0</v>
      </c>
      <c r="H9926" s="6" t="str">
        <f aca="false">IF(AND(A9926&gt;=Stimuli!$B$2,A9926&lt;=Stimuli!$C$2),Stimuli!$A$2,IF(AND(A9926&gt;=Stimuli!$B$3,A9926&lt;=Stimuli!$C$3),Stimuli!$A$3,IF(AND(A9926&gt;=Stimuli!$B$4,A9926&lt;=Stimuli!$C$4),Stimuli!$A$4,"")))</f>
        <v>02 e.l.f. - Power Grip Styling (30.03s)</v>
      </c>
      <c r="I9926" s="6" t="n">
        <f aca="false">(B9926-B9925)/((A9926-A9925)/1000)</f>
        <v>-0.937728937728906</v>
      </c>
      <c r="J9926" s="6" t="n">
        <f aca="false">IF(OR(B9926&lt;Rules!$B$2,B9926&gt;Rules!$B$3,ABS(I9926)&gt;Rules!$B$4,OR(B9927&lt;Rules!$B$2,B9927&gt;Rules!$B$3,ABS(I9927)&gt;Rules!$B$4)),1,0)</f>
        <v>0</v>
      </c>
      <c r="K9926" s="6" t="str">
        <f aca="false">IF(F9926=1,COUNTIF($F$2:F9926,1),"")</f>
        <v/>
      </c>
    </row>
    <row r="9927" customFormat="false" ht="15" hidden="false" customHeight="false" outlineLevel="0" collapsed="false">
      <c r="A9927" s="6" t="n">
        <v>77940.993</v>
      </c>
      <c r="B9927" s="6" t="n">
        <v>1.9978021978022</v>
      </c>
      <c r="C9927" s="6" t="n">
        <v>82</v>
      </c>
      <c r="D9927" s="6" t="n">
        <v>-1</v>
      </c>
      <c r="E9927" s="6" t="n">
        <v>2.00512820512821</v>
      </c>
      <c r="F9927" s="6" t="n">
        <v>0</v>
      </c>
      <c r="G9927" s="6" t="n">
        <v>0</v>
      </c>
      <c r="H9927" s="6" t="str">
        <f aca="false">IF(AND(A9927&gt;=Stimuli!$B$2,A9927&lt;=Stimuli!$C$2),Stimuli!$A$2,IF(AND(A9927&gt;=Stimuli!$B$3,A9927&lt;=Stimuli!$C$3),Stimuli!$A$3,IF(AND(A9927&gt;=Stimuli!$B$4,A9927&lt;=Stimuli!$C$4),Stimuli!$A$4,"")))</f>
        <v>02 e.l.f. - Power Grip Styling (30.03s)</v>
      </c>
      <c r="I9927" s="6" t="n">
        <f aca="false">(B9927-B9926)/((A9927-A9926)/1000)</f>
        <v>0.750183150183034</v>
      </c>
      <c r="J9927" s="6" t="n">
        <f aca="false">IF(OR(B9927&lt;Rules!$B$2,B9927&gt;Rules!$B$3,ABS(I9927)&gt;Rules!$B$4,OR(B9928&lt;Rules!$B$2,B9928&gt;Rules!$B$3,ABS(I9928)&gt;Rules!$B$4)),1,0)</f>
        <v>0</v>
      </c>
      <c r="K9927" s="6" t="str">
        <f aca="false">IF(F9927=1,COUNTIF($F$2:F9927,1),"")</f>
        <v/>
      </c>
    </row>
    <row r="9928" customFormat="false" ht="15" hidden="false" customHeight="false" outlineLevel="0" collapsed="false">
      <c r="A9928" s="6" t="n">
        <v>77948.8055</v>
      </c>
      <c r="B9928" s="6" t="n">
        <v>1.99194139194139</v>
      </c>
      <c r="C9928" s="6" t="n">
        <v>82</v>
      </c>
      <c r="D9928" s="6" t="n">
        <v>-1</v>
      </c>
      <c r="E9928" s="6" t="n">
        <v>2.00512820512821</v>
      </c>
      <c r="F9928" s="6" t="n">
        <v>0</v>
      </c>
      <c r="G9928" s="6" t="n">
        <v>0</v>
      </c>
      <c r="H9928" s="6" t="str">
        <f aca="false">IF(AND(A9928&gt;=Stimuli!$B$2,A9928&lt;=Stimuli!$C$2),Stimuli!$A$2,IF(AND(A9928&gt;=Stimuli!$B$3,A9928&lt;=Stimuli!$C$3),Stimuli!$A$3,IF(AND(A9928&gt;=Stimuli!$B$4,A9928&lt;=Stimuli!$C$4),Stimuli!$A$4,"")))</f>
        <v>02 e.l.f. - Power Grip Styling (30.03s)</v>
      </c>
      <c r="I9928" s="6" t="n">
        <f aca="false">(B9928-B9927)/((A9928-A9927)/1000)</f>
        <v>-0.750183150183034</v>
      </c>
      <c r="J9928" s="6" t="n">
        <f aca="false">IF(OR(B9928&lt;Rules!$B$2,B9928&gt;Rules!$B$3,ABS(I9928)&gt;Rules!$B$4,OR(B9929&lt;Rules!$B$2,B9929&gt;Rules!$B$3,ABS(I9929)&gt;Rules!$B$4)),1,0)</f>
        <v>0</v>
      </c>
      <c r="K9928" s="6" t="str">
        <f aca="false">IF(F9928=1,COUNTIF($F$2:F9928,1),"")</f>
        <v/>
      </c>
    </row>
    <row r="9929" customFormat="false" ht="15" hidden="false" customHeight="false" outlineLevel="0" collapsed="false">
      <c r="A9929" s="6" t="n">
        <v>77956.618</v>
      </c>
      <c r="B9929" s="6" t="n">
        <v>1.9978021978022</v>
      </c>
      <c r="C9929" s="6" t="n">
        <v>82</v>
      </c>
      <c r="D9929" s="6" t="n">
        <v>-1</v>
      </c>
      <c r="E9929" s="6" t="n">
        <v>2.00512820512821</v>
      </c>
      <c r="F9929" s="6" t="n">
        <v>0</v>
      </c>
      <c r="G9929" s="6" t="n">
        <v>0</v>
      </c>
      <c r="H9929" s="6" t="str">
        <f aca="false">IF(AND(A9929&gt;=Stimuli!$B$2,A9929&lt;=Stimuli!$C$2),Stimuli!$A$2,IF(AND(A9929&gt;=Stimuli!$B$3,A9929&lt;=Stimuli!$C$3),Stimuli!$A$3,IF(AND(A9929&gt;=Stimuli!$B$4,A9929&lt;=Stimuli!$C$4),Stimuli!$A$4,"")))</f>
        <v>02 e.l.f. - Power Grip Styling (30.03s)</v>
      </c>
      <c r="I9929" s="6" t="n">
        <f aca="false">(B9929-B9928)/((A9929-A9928)/1000)</f>
        <v>0.750183150183034</v>
      </c>
      <c r="J9929" s="6" t="n">
        <f aca="false">IF(OR(B9929&lt;Rules!$B$2,B9929&gt;Rules!$B$3,ABS(I9929)&gt;Rules!$B$4,OR(B9930&lt;Rules!$B$2,B9930&gt;Rules!$B$3,ABS(I9930)&gt;Rules!$B$4)),1,0)</f>
        <v>0</v>
      </c>
      <c r="K9929" s="6" t="str">
        <f aca="false">IF(F9929=1,COUNTIF($F$2:F9929,1),"")</f>
        <v/>
      </c>
    </row>
    <row r="9930" customFormat="false" ht="15" hidden="false" customHeight="false" outlineLevel="0" collapsed="false">
      <c r="A9930" s="6" t="n">
        <v>77964.4305</v>
      </c>
      <c r="B9930" s="6" t="n">
        <v>1.99194139194139</v>
      </c>
      <c r="C9930" s="6" t="n">
        <v>82</v>
      </c>
      <c r="D9930" s="6" t="n">
        <v>-1</v>
      </c>
      <c r="E9930" s="6" t="n">
        <v>2.00512820512821</v>
      </c>
      <c r="F9930" s="6" t="n">
        <v>0</v>
      </c>
      <c r="G9930" s="6" t="n">
        <v>0</v>
      </c>
      <c r="H9930" s="6" t="str">
        <f aca="false">IF(AND(A9930&gt;=Stimuli!$B$2,A9930&lt;=Stimuli!$C$2),Stimuli!$A$2,IF(AND(A9930&gt;=Stimuli!$B$3,A9930&lt;=Stimuli!$C$3),Stimuli!$A$3,IF(AND(A9930&gt;=Stimuli!$B$4,A9930&lt;=Stimuli!$C$4),Stimuli!$A$4,"")))</f>
        <v>02 e.l.f. - Power Grip Styling (30.03s)</v>
      </c>
      <c r="I9930" s="6" t="n">
        <f aca="false">(B9930-B9929)/((A9930-A9929)/1000)</f>
        <v>-0.750183150183034</v>
      </c>
      <c r="J9930" s="6" t="n">
        <f aca="false">IF(OR(B9930&lt;Rules!$B$2,B9930&gt;Rules!$B$3,ABS(I9930)&gt;Rules!$B$4,OR(B9931&lt;Rules!$B$2,B9931&gt;Rules!$B$3,ABS(I9931)&gt;Rules!$B$4)),1,0)</f>
        <v>0</v>
      </c>
      <c r="K9930" s="6" t="str">
        <f aca="false">IF(F9930=1,COUNTIF($F$2:F9930,1),"")</f>
        <v/>
      </c>
    </row>
    <row r="9931" customFormat="false" ht="15" hidden="false" customHeight="false" outlineLevel="0" collapsed="false">
      <c r="A9931" s="6" t="n">
        <v>77972.243</v>
      </c>
      <c r="B9931" s="6" t="n">
        <v>1.996336996337</v>
      </c>
      <c r="C9931" s="6" t="n">
        <v>82</v>
      </c>
      <c r="D9931" s="6" t="n">
        <v>-1</v>
      </c>
      <c r="E9931" s="6" t="n">
        <v>2.00512820512821</v>
      </c>
      <c r="F9931" s="6" t="n">
        <v>0</v>
      </c>
      <c r="G9931" s="6" t="n">
        <v>0</v>
      </c>
      <c r="H9931" s="6" t="str">
        <f aca="false">IF(AND(A9931&gt;=Stimuli!$B$2,A9931&lt;=Stimuli!$C$2),Stimuli!$A$2,IF(AND(A9931&gt;=Stimuli!$B$3,A9931&lt;=Stimuli!$C$3),Stimuli!$A$3,IF(AND(A9931&gt;=Stimuli!$B$4,A9931&lt;=Stimuli!$C$4),Stimuli!$A$4,"")))</f>
        <v>02 e.l.f. - Power Grip Styling (30.03s)</v>
      </c>
      <c r="I9931" s="6" t="n">
        <f aca="false">(B9931-B9930)/((A9931-A9930)/1000)</f>
        <v>0.562637362637304</v>
      </c>
      <c r="J9931" s="6" t="n">
        <f aca="false">IF(OR(B9931&lt;Rules!$B$2,B9931&gt;Rules!$B$3,ABS(I9931)&gt;Rules!$B$4,OR(B9932&lt;Rules!$B$2,B9932&gt;Rules!$B$3,ABS(I9932)&gt;Rules!$B$4)),1,0)</f>
        <v>0</v>
      </c>
      <c r="K9931" s="6" t="str">
        <f aca="false">IF(F9931=1,COUNTIF($F$2:F9931,1),"")</f>
        <v/>
      </c>
    </row>
    <row r="9932" customFormat="false" ht="15" hidden="false" customHeight="false" outlineLevel="0" collapsed="false">
      <c r="A9932" s="6" t="n">
        <v>77980.0555</v>
      </c>
      <c r="B9932" s="6" t="n">
        <v>1.99340659340659</v>
      </c>
      <c r="C9932" s="6" t="n">
        <v>82</v>
      </c>
      <c r="D9932" s="6" t="n">
        <v>-1</v>
      </c>
      <c r="E9932" s="6" t="n">
        <v>2.00512820512821</v>
      </c>
      <c r="F9932" s="6" t="n">
        <v>0</v>
      </c>
      <c r="G9932" s="6" t="n">
        <v>0</v>
      </c>
      <c r="H9932" s="6" t="str">
        <f aca="false">IF(AND(A9932&gt;=Stimuli!$B$2,A9932&lt;=Stimuli!$C$2),Stimuli!$A$2,IF(AND(A9932&gt;=Stimuli!$B$3,A9932&lt;=Stimuli!$C$3),Stimuli!$A$3,IF(AND(A9932&gt;=Stimuli!$B$4,A9932&lt;=Stimuli!$C$4),Stimuli!$A$4,"")))</f>
        <v>02 e.l.f. - Power Grip Styling (30.03s)</v>
      </c>
      <c r="I9932" s="6" t="n">
        <f aca="false">(B9932-B9931)/((A9932-A9931)/1000)</f>
        <v>-0.375091575091574</v>
      </c>
      <c r="J9932" s="6" t="n">
        <f aca="false">IF(OR(B9932&lt;Rules!$B$2,B9932&gt;Rules!$B$3,ABS(I9932)&gt;Rules!$B$4,OR(B9933&lt;Rules!$B$2,B9933&gt;Rules!$B$3,ABS(I9933)&gt;Rules!$B$4)),1,0)</f>
        <v>0</v>
      </c>
      <c r="K9932" s="6" t="str">
        <f aca="false">IF(F9932=1,COUNTIF($F$2:F9932,1),"")</f>
        <v/>
      </c>
    </row>
    <row r="9933" customFormat="false" ht="15" hidden="false" customHeight="false" outlineLevel="0" collapsed="false">
      <c r="A9933" s="6" t="n">
        <v>77987.868</v>
      </c>
      <c r="B9933" s="6" t="n">
        <v>1.99340659340659</v>
      </c>
      <c r="C9933" s="6" t="n">
        <v>82</v>
      </c>
      <c r="D9933" s="6" t="n">
        <v>-1</v>
      </c>
      <c r="E9933" s="6" t="n">
        <v>2.00512820512821</v>
      </c>
      <c r="F9933" s="6" t="n">
        <v>0</v>
      </c>
      <c r="G9933" s="6" t="n">
        <v>0</v>
      </c>
      <c r="H9933" s="6" t="str">
        <f aca="false">IF(AND(A9933&gt;=Stimuli!$B$2,A9933&lt;=Stimuli!$C$2),Stimuli!$A$2,IF(AND(A9933&gt;=Stimuli!$B$3,A9933&lt;=Stimuli!$C$3),Stimuli!$A$3,IF(AND(A9933&gt;=Stimuli!$B$4,A9933&lt;=Stimuli!$C$4),Stimuli!$A$4,"")))</f>
        <v>02 e.l.f. - Power Grip Styling (30.03s)</v>
      </c>
      <c r="I9933" s="6" t="n">
        <f aca="false">(B9933-B9932)/((A9933-A9932)/1000)</f>
        <v>0</v>
      </c>
      <c r="J9933" s="6" t="n">
        <f aca="false">IF(OR(B9933&lt;Rules!$B$2,B9933&gt;Rules!$B$3,ABS(I9933)&gt;Rules!$B$4,OR(B9934&lt;Rules!$B$2,B9934&gt;Rules!$B$3,ABS(I9934)&gt;Rules!$B$4)),1,0)</f>
        <v>0</v>
      </c>
      <c r="K9933" s="6" t="str">
        <f aca="false">IF(F9933=1,COUNTIF($F$2:F9933,1),"")</f>
        <v/>
      </c>
    </row>
    <row r="9934" customFormat="false" ht="15" hidden="false" customHeight="false" outlineLevel="0" collapsed="false">
      <c r="A9934" s="6" t="n">
        <v>77995.6805</v>
      </c>
      <c r="B9934" s="6" t="n">
        <v>1.99487179487179</v>
      </c>
      <c r="C9934" s="6" t="n">
        <v>82</v>
      </c>
      <c r="D9934" s="6" t="n">
        <v>-1</v>
      </c>
      <c r="E9934" s="6" t="n">
        <v>2.00512820512821</v>
      </c>
      <c r="F9934" s="6" t="n">
        <v>0</v>
      </c>
      <c r="G9934" s="6" t="n">
        <v>0</v>
      </c>
      <c r="H9934" s="6" t="str">
        <f aca="false">IF(AND(A9934&gt;=Stimuli!$B$2,A9934&lt;=Stimuli!$C$2),Stimuli!$A$2,IF(AND(A9934&gt;=Stimuli!$B$3,A9934&lt;=Stimuli!$C$3),Stimuli!$A$3,IF(AND(A9934&gt;=Stimuli!$B$4,A9934&lt;=Stimuli!$C$4),Stimuli!$A$4,"")))</f>
        <v>02 e.l.f. - Power Grip Styling (30.03s)</v>
      </c>
      <c r="I9934" s="6" t="n">
        <f aca="false">(B9934-B9933)/((A9934-A9933)/1000)</f>
        <v>0.18754578754573</v>
      </c>
      <c r="J9934" s="6" t="n">
        <f aca="false">IF(OR(B9934&lt;Rules!$B$2,B9934&gt;Rules!$B$3,ABS(I9934)&gt;Rules!$B$4,OR(B9935&lt;Rules!$B$2,B9935&gt;Rules!$B$3,ABS(I9935)&gt;Rules!$B$4)),1,0)</f>
        <v>0</v>
      </c>
      <c r="K9934" s="6" t="str">
        <f aca="false">IF(F9934=1,COUNTIF($F$2:F9934,1),"")</f>
        <v/>
      </c>
    </row>
    <row r="9935" customFormat="false" ht="15" hidden="false" customHeight="false" outlineLevel="0" collapsed="false">
      <c r="A9935" s="6" t="n">
        <v>78003.493</v>
      </c>
      <c r="B9935" s="6" t="n">
        <v>1.99194139194139</v>
      </c>
      <c r="C9935" s="6" t="n">
        <v>82</v>
      </c>
      <c r="D9935" s="6" t="n">
        <v>-1</v>
      </c>
      <c r="E9935" s="6" t="n">
        <v>2.00512820512821</v>
      </c>
      <c r="F9935" s="6" t="n">
        <v>0</v>
      </c>
      <c r="G9935" s="6" t="n">
        <v>0</v>
      </c>
      <c r="H9935" s="6" t="str">
        <f aca="false">IF(AND(A9935&gt;=Stimuli!$B$2,A9935&lt;=Stimuli!$C$2),Stimuli!$A$2,IF(AND(A9935&gt;=Stimuli!$B$3,A9935&lt;=Stimuli!$C$3),Stimuli!$A$3,IF(AND(A9935&gt;=Stimuli!$B$4,A9935&lt;=Stimuli!$C$4),Stimuli!$A$4,"")))</f>
        <v>02 e.l.f. - Power Grip Styling (30.03s)</v>
      </c>
      <c r="I9935" s="6" t="n">
        <f aca="false">(B9935-B9934)/((A9935-A9934)/1000)</f>
        <v>-0.37509157509146</v>
      </c>
      <c r="J9935" s="6" t="n">
        <f aca="false">IF(OR(B9935&lt;Rules!$B$2,B9935&gt;Rules!$B$3,ABS(I9935)&gt;Rules!$B$4,OR(B9936&lt;Rules!$B$2,B9936&gt;Rules!$B$3,ABS(I9936)&gt;Rules!$B$4)),1,0)</f>
        <v>0</v>
      </c>
      <c r="K9935" s="6" t="str">
        <f aca="false">IF(F9935=1,COUNTIF($F$2:F9935,1),"")</f>
        <v/>
      </c>
    </row>
    <row r="9936" customFormat="false" ht="15" hidden="false" customHeight="false" outlineLevel="0" collapsed="false">
      <c r="A9936" s="6" t="n">
        <v>78011.3055</v>
      </c>
      <c r="B9936" s="6" t="n">
        <v>1.996336996337</v>
      </c>
      <c r="C9936" s="6" t="n">
        <v>82</v>
      </c>
      <c r="D9936" s="6" t="n">
        <v>-1</v>
      </c>
      <c r="E9936" s="6" t="n">
        <v>2.00512820512821</v>
      </c>
      <c r="F9936" s="6" t="n">
        <v>0</v>
      </c>
      <c r="G9936" s="6" t="n">
        <v>0</v>
      </c>
      <c r="H9936" s="6" t="str">
        <f aca="false">IF(AND(A9936&gt;=Stimuli!$B$2,A9936&lt;=Stimuli!$C$2),Stimuli!$A$2,IF(AND(A9936&gt;=Stimuli!$B$3,A9936&lt;=Stimuli!$C$3),Stimuli!$A$3,IF(AND(A9936&gt;=Stimuli!$B$4,A9936&lt;=Stimuli!$C$4),Stimuli!$A$4,"")))</f>
        <v>02 e.l.f. - Power Grip Styling (30.03s)</v>
      </c>
      <c r="I9936" s="6" t="n">
        <f aca="false">(B9936-B9935)/((A9936-A9935)/1000)</f>
        <v>0.562637362637304</v>
      </c>
      <c r="J9936" s="6" t="n">
        <f aca="false">IF(OR(B9936&lt;Rules!$B$2,B9936&gt;Rules!$B$3,ABS(I9936)&gt;Rules!$B$4,OR(B9937&lt;Rules!$B$2,B9937&gt;Rules!$B$3,ABS(I9937)&gt;Rules!$B$4)),1,0)</f>
        <v>0</v>
      </c>
      <c r="K9936" s="6" t="str">
        <f aca="false">IF(F9936=1,COUNTIF($F$2:F9936,1),"")</f>
        <v/>
      </c>
    </row>
    <row r="9937" customFormat="false" ht="15" hidden="false" customHeight="false" outlineLevel="0" collapsed="false">
      <c r="A9937" s="6" t="n">
        <v>78019.118</v>
      </c>
      <c r="B9937" s="6" t="n">
        <v>1.99047619047619</v>
      </c>
      <c r="C9937" s="6" t="n">
        <v>82</v>
      </c>
      <c r="D9937" s="6" t="n">
        <v>-1</v>
      </c>
      <c r="E9937" s="6" t="n">
        <v>2.00512820512821</v>
      </c>
      <c r="F9937" s="6" t="n">
        <v>0</v>
      </c>
      <c r="G9937" s="6" t="n">
        <v>0</v>
      </c>
      <c r="H9937" s="6" t="str">
        <f aca="false">IF(AND(A9937&gt;=Stimuli!$B$2,A9937&lt;=Stimuli!$C$2),Stimuli!$A$2,IF(AND(A9937&gt;=Stimuli!$B$3,A9937&lt;=Stimuli!$C$3),Stimuli!$A$3,IF(AND(A9937&gt;=Stimuli!$B$4,A9937&lt;=Stimuli!$C$4),Stimuli!$A$4,"")))</f>
        <v>02 e.l.f. - Power Grip Styling (30.03s)</v>
      </c>
      <c r="I9937" s="6" t="n">
        <f aca="false">(B9937-B9936)/((A9937-A9936)/1000)</f>
        <v>-0.750183150183034</v>
      </c>
      <c r="J9937" s="6" t="n">
        <f aca="false">IF(OR(B9937&lt;Rules!$B$2,B9937&gt;Rules!$B$3,ABS(I9937)&gt;Rules!$B$4,OR(B9938&lt;Rules!$B$2,B9938&gt;Rules!$B$3,ABS(I9938)&gt;Rules!$B$4)),1,0)</f>
        <v>0</v>
      </c>
      <c r="K9937" s="6" t="str">
        <f aca="false">IF(F9937=1,COUNTIF($F$2:F9937,1),"")</f>
        <v/>
      </c>
    </row>
    <row r="9938" customFormat="false" ht="15" hidden="false" customHeight="false" outlineLevel="0" collapsed="false">
      <c r="A9938" s="6" t="n">
        <v>78026.9305</v>
      </c>
      <c r="B9938" s="6" t="n">
        <v>1.9978021978022</v>
      </c>
      <c r="C9938" s="6" t="n">
        <v>82</v>
      </c>
      <c r="D9938" s="6" t="n">
        <v>-1</v>
      </c>
      <c r="E9938" s="6" t="n">
        <v>2.00512820512821</v>
      </c>
      <c r="F9938" s="6" t="n">
        <v>0</v>
      </c>
      <c r="G9938" s="6" t="n">
        <v>0</v>
      </c>
      <c r="H9938" s="6" t="str">
        <f aca="false">IF(AND(A9938&gt;=Stimuli!$B$2,A9938&lt;=Stimuli!$C$2),Stimuli!$A$2,IF(AND(A9938&gt;=Stimuli!$B$3,A9938&lt;=Stimuli!$C$3),Stimuli!$A$3,IF(AND(A9938&gt;=Stimuli!$B$4,A9938&lt;=Stimuli!$C$4),Stimuli!$A$4,"")))</f>
        <v>02 e.l.f. - Power Grip Styling (30.03s)</v>
      </c>
      <c r="I9938" s="6" t="n">
        <f aca="false">(B9938-B9937)/((A9938-A9937)/1000)</f>
        <v>0.937728937728764</v>
      </c>
      <c r="J9938" s="6" t="n">
        <f aca="false">IF(OR(B9938&lt;Rules!$B$2,B9938&gt;Rules!$B$3,ABS(I9938)&gt;Rules!$B$4,OR(B9939&lt;Rules!$B$2,B9939&gt;Rules!$B$3,ABS(I9939)&gt;Rules!$B$4)),1,0)</f>
        <v>0</v>
      </c>
      <c r="K9938" s="6" t="str">
        <f aca="false">IF(F9938=1,COUNTIF($F$2:F9938,1),"")</f>
        <v/>
      </c>
    </row>
    <row r="9939" customFormat="false" ht="15" hidden="false" customHeight="false" outlineLevel="0" collapsed="false">
      <c r="A9939" s="6" t="n">
        <v>78034.743</v>
      </c>
      <c r="B9939" s="6" t="n">
        <v>1.98901098901099</v>
      </c>
      <c r="C9939" s="6" t="n">
        <v>82</v>
      </c>
      <c r="D9939" s="6" t="n">
        <v>-1</v>
      </c>
      <c r="E9939" s="6" t="n">
        <v>2.00512820512821</v>
      </c>
      <c r="F9939" s="6" t="n">
        <v>0</v>
      </c>
      <c r="G9939" s="6" t="n">
        <v>0</v>
      </c>
      <c r="H9939" s="6" t="str">
        <f aca="false">IF(AND(A9939&gt;=Stimuli!$B$2,A9939&lt;=Stimuli!$C$2),Stimuli!$A$2,IF(AND(A9939&gt;=Stimuli!$B$3,A9939&lt;=Stimuli!$C$3),Stimuli!$A$3,IF(AND(A9939&gt;=Stimuli!$B$4,A9939&lt;=Stimuli!$C$4),Stimuli!$A$4,"")))</f>
        <v>02 e.l.f. - Power Grip Styling (30.03s)</v>
      </c>
      <c r="I9939" s="6" t="n">
        <f aca="false">(B9939-B9938)/((A9939-A9938)/1000)</f>
        <v>-1.12527472527461</v>
      </c>
      <c r="J9939" s="6" t="n">
        <f aca="false">IF(OR(B9939&lt;Rules!$B$2,B9939&gt;Rules!$B$3,ABS(I9939)&gt;Rules!$B$4,OR(B9940&lt;Rules!$B$2,B9940&gt;Rules!$B$3,ABS(I9940)&gt;Rules!$B$4)),1,0)</f>
        <v>0</v>
      </c>
      <c r="K9939" s="6" t="str">
        <f aca="false">IF(F9939=1,COUNTIF($F$2:F9939,1),"")</f>
        <v/>
      </c>
    </row>
    <row r="9940" customFormat="false" ht="15" hidden="false" customHeight="false" outlineLevel="0" collapsed="false">
      <c r="A9940" s="6" t="n">
        <v>78042.5555</v>
      </c>
      <c r="B9940" s="6" t="n">
        <v>1.996336996337</v>
      </c>
      <c r="C9940" s="6" t="n">
        <v>82</v>
      </c>
      <c r="D9940" s="6" t="n">
        <v>-1</v>
      </c>
      <c r="E9940" s="6" t="n">
        <v>2.00512820512821</v>
      </c>
      <c r="F9940" s="6" t="n">
        <v>0</v>
      </c>
      <c r="G9940" s="6" t="n">
        <v>0</v>
      </c>
      <c r="H9940" s="6" t="str">
        <f aca="false">IF(AND(A9940&gt;=Stimuli!$B$2,A9940&lt;=Stimuli!$C$2),Stimuli!$A$2,IF(AND(A9940&gt;=Stimuli!$B$3,A9940&lt;=Stimuli!$C$3),Stimuli!$A$3,IF(AND(A9940&gt;=Stimuli!$B$4,A9940&lt;=Stimuli!$C$4),Stimuli!$A$4,"")))</f>
        <v>02 e.l.f. - Power Grip Styling (30.03s)</v>
      </c>
      <c r="I9940" s="6" t="n">
        <f aca="false">(B9940-B9939)/((A9940-A9939)/1000)</f>
        <v>0.937728937728878</v>
      </c>
      <c r="J9940" s="6" t="n">
        <f aca="false">IF(OR(B9940&lt;Rules!$B$2,B9940&gt;Rules!$B$3,ABS(I9940)&gt;Rules!$B$4,OR(B9941&lt;Rules!$B$2,B9941&gt;Rules!$B$3,ABS(I9941)&gt;Rules!$B$4)),1,0)</f>
        <v>0</v>
      </c>
      <c r="K9940" s="6" t="str">
        <f aca="false">IF(F9940=1,COUNTIF($F$2:F9940,1),"")</f>
        <v/>
      </c>
    </row>
    <row r="9941" customFormat="false" ht="15" hidden="false" customHeight="false" outlineLevel="0" collapsed="false">
      <c r="A9941" s="6" t="n">
        <v>78050.368</v>
      </c>
      <c r="B9941" s="6" t="n">
        <v>1.98901098901099</v>
      </c>
      <c r="C9941" s="6" t="n">
        <v>82</v>
      </c>
      <c r="D9941" s="6" t="n">
        <v>-1</v>
      </c>
      <c r="E9941" s="6" t="n">
        <v>2.00512820512821</v>
      </c>
      <c r="F9941" s="6" t="n">
        <v>0</v>
      </c>
      <c r="G9941" s="6" t="n">
        <v>0</v>
      </c>
      <c r="H9941" s="6" t="str">
        <f aca="false">IF(AND(A9941&gt;=Stimuli!$B$2,A9941&lt;=Stimuli!$C$2),Stimuli!$A$2,IF(AND(A9941&gt;=Stimuli!$B$3,A9941&lt;=Stimuli!$C$3),Stimuli!$A$3,IF(AND(A9941&gt;=Stimuli!$B$4,A9941&lt;=Stimuli!$C$4),Stimuli!$A$4,"")))</f>
        <v>02 e.l.f. - Power Grip Styling (30.03s)</v>
      </c>
      <c r="I9941" s="6" t="n">
        <f aca="false">(B9941-B9940)/((A9941-A9940)/1000)</f>
        <v>-0.937728937728878</v>
      </c>
      <c r="J9941" s="6" t="n">
        <f aca="false">IF(OR(B9941&lt;Rules!$B$2,B9941&gt;Rules!$B$3,ABS(I9941)&gt;Rules!$B$4,OR(B9942&lt;Rules!$B$2,B9942&gt;Rules!$B$3,ABS(I9942)&gt;Rules!$B$4)),1,0)</f>
        <v>0</v>
      </c>
      <c r="K9941" s="6" t="str">
        <f aca="false">IF(F9941=1,COUNTIF($F$2:F9941,1),"")</f>
        <v/>
      </c>
    </row>
    <row r="9942" customFormat="false" ht="15" hidden="false" customHeight="false" outlineLevel="0" collapsed="false">
      <c r="A9942" s="6" t="n">
        <v>78058.1805</v>
      </c>
      <c r="B9942" s="6" t="n">
        <v>1.996336996337</v>
      </c>
      <c r="C9942" s="6" t="n">
        <v>82</v>
      </c>
      <c r="D9942" s="6" t="n">
        <v>-1</v>
      </c>
      <c r="E9942" s="6" t="n">
        <v>2.00512820512821</v>
      </c>
      <c r="F9942" s="6" t="n">
        <v>0</v>
      </c>
      <c r="G9942" s="6" t="n">
        <v>0</v>
      </c>
      <c r="H9942" s="6" t="str">
        <f aca="false">IF(AND(A9942&gt;=Stimuli!$B$2,A9942&lt;=Stimuli!$C$2),Stimuli!$A$2,IF(AND(A9942&gt;=Stimuli!$B$3,A9942&lt;=Stimuli!$C$3),Stimuli!$A$3,IF(AND(A9942&gt;=Stimuli!$B$4,A9942&lt;=Stimuli!$C$4),Stimuli!$A$4,"")))</f>
        <v>02 e.l.f. - Power Grip Styling (30.03s)</v>
      </c>
      <c r="I9942" s="6" t="n">
        <f aca="false">(B9942-B9941)/((A9942-A9941)/1000)</f>
        <v>0.937728937728878</v>
      </c>
      <c r="J9942" s="6" t="n">
        <f aca="false">IF(OR(B9942&lt;Rules!$B$2,B9942&gt;Rules!$B$3,ABS(I9942)&gt;Rules!$B$4,OR(B9943&lt;Rules!$B$2,B9943&gt;Rules!$B$3,ABS(I9943)&gt;Rules!$B$4)),1,0)</f>
        <v>0</v>
      </c>
      <c r="K9942" s="6" t="str">
        <f aca="false">IF(F9942=1,COUNTIF($F$2:F9942,1),"")</f>
        <v/>
      </c>
    </row>
    <row r="9943" customFormat="false" ht="15" hidden="false" customHeight="false" outlineLevel="0" collapsed="false">
      <c r="A9943" s="6" t="n">
        <v>78065.993</v>
      </c>
      <c r="B9943" s="6" t="n">
        <v>1.98901098901099</v>
      </c>
      <c r="C9943" s="6" t="n">
        <v>82</v>
      </c>
      <c r="D9943" s="6" t="n">
        <v>-1</v>
      </c>
      <c r="E9943" s="6" t="n">
        <v>2.00512820512821</v>
      </c>
      <c r="F9943" s="6" t="n">
        <v>0</v>
      </c>
      <c r="G9943" s="6" t="n">
        <v>0</v>
      </c>
      <c r="H9943" s="6" t="str">
        <f aca="false">IF(AND(A9943&gt;=Stimuli!$B$2,A9943&lt;=Stimuli!$C$2),Stimuli!$A$2,IF(AND(A9943&gt;=Stimuli!$B$3,A9943&lt;=Stimuli!$C$3),Stimuli!$A$3,IF(AND(A9943&gt;=Stimuli!$B$4,A9943&lt;=Stimuli!$C$4),Stimuli!$A$4,"")))</f>
        <v>02 e.l.f. - Power Grip Styling (30.03s)</v>
      </c>
      <c r="I9943" s="6" t="n">
        <f aca="false">(B9943-B9942)/((A9943-A9942)/1000)</f>
        <v>-0.937728937728878</v>
      </c>
      <c r="J9943" s="6" t="n">
        <f aca="false">IF(OR(B9943&lt;Rules!$B$2,B9943&gt;Rules!$B$3,ABS(I9943)&gt;Rules!$B$4,OR(B9944&lt;Rules!$B$2,B9944&gt;Rules!$B$3,ABS(I9944)&gt;Rules!$B$4)),1,0)</f>
        <v>0</v>
      </c>
      <c r="K9943" s="6" t="str">
        <f aca="false">IF(F9943=1,COUNTIF($F$2:F9943,1),"")</f>
        <v/>
      </c>
    </row>
    <row r="9944" customFormat="false" ht="15" hidden="false" customHeight="false" outlineLevel="0" collapsed="false">
      <c r="A9944" s="6" t="n">
        <v>78073.8055</v>
      </c>
      <c r="B9944" s="6" t="n">
        <v>1.99487179487179</v>
      </c>
      <c r="C9944" s="6" t="n">
        <v>82</v>
      </c>
      <c r="D9944" s="6" t="n">
        <v>-1</v>
      </c>
      <c r="E9944" s="6" t="n">
        <v>2.00512820512821</v>
      </c>
      <c r="F9944" s="6" t="n">
        <v>0</v>
      </c>
      <c r="G9944" s="6" t="n">
        <v>0</v>
      </c>
      <c r="H9944" s="6" t="str">
        <f aca="false">IF(AND(A9944&gt;=Stimuli!$B$2,A9944&lt;=Stimuli!$C$2),Stimuli!$A$2,IF(AND(A9944&gt;=Stimuli!$B$3,A9944&lt;=Stimuli!$C$3),Stimuli!$A$3,IF(AND(A9944&gt;=Stimuli!$B$4,A9944&lt;=Stimuli!$C$4),Stimuli!$A$4,"")))</f>
        <v>02 e.l.f. - Power Grip Styling (30.03s)</v>
      </c>
      <c r="I9944" s="6" t="n">
        <f aca="false">(B9944-B9943)/((A9944-A9943)/1000)</f>
        <v>0.750183150183034</v>
      </c>
      <c r="J9944" s="6" t="n">
        <f aca="false">IF(OR(B9944&lt;Rules!$B$2,B9944&gt;Rules!$B$3,ABS(I9944)&gt;Rules!$B$4,OR(B9945&lt;Rules!$B$2,B9945&gt;Rules!$B$3,ABS(I9945)&gt;Rules!$B$4)),1,0)</f>
        <v>0</v>
      </c>
      <c r="K9944" s="6" t="str">
        <f aca="false">IF(F9944=1,COUNTIF($F$2:F9944,1),"")</f>
        <v/>
      </c>
    </row>
    <row r="9945" customFormat="false" ht="15" hidden="false" customHeight="false" outlineLevel="0" collapsed="false">
      <c r="A9945" s="6" t="n">
        <v>78081.618</v>
      </c>
      <c r="B9945" s="6" t="n">
        <v>1.98901098901099</v>
      </c>
      <c r="C9945" s="6" t="n">
        <v>82</v>
      </c>
      <c r="D9945" s="6" t="n">
        <v>-1</v>
      </c>
      <c r="E9945" s="6" t="n">
        <v>2.00512820512821</v>
      </c>
      <c r="F9945" s="6" t="n">
        <v>0</v>
      </c>
      <c r="G9945" s="6" t="n">
        <v>0</v>
      </c>
      <c r="H9945" s="6" t="str">
        <f aca="false">IF(AND(A9945&gt;=Stimuli!$B$2,A9945&lt;=Stimuli!$C$2),Stimuli!$A$2,IF(AND(A9945&gt;=Stimuli!$B$3,A9945&lt;=Stimuli!$C$3),Stimuli!$A$3,IF(AND(A9945&gt;=Stimuli!$B$4,A9945&lt;=Stimuli!$C$4),Stimuli!$A$4,"")))</f>
        <v>02 e.l.f. - Power Grip Styling (30.03s)</v>
      </c>
      <c r="I9945" s="6" t="n">
        <f aca="false">(B9945-B9944)/((A9945-A9944)/1000)</f>
        <v>-0.750183150183034</v>
      </c>
      <c r="J9945" s="6" t="n">
        <f aca="false">IF(OR(B9945&lt;Rules!$B$2,B9945&gt;Rules!$B$3,ABS(I9945)&gt;Rules!$B$4,OR(B9946&lt;Rules!$B$2,B9946&gt;Rules!$B$3,ABS(I9946)&gt;Rules!$B$4)),1,0)</f>
        <v>0</v>
      </c>
      <c r="K9945" s="6" t="str">
        <f aca="false">IF(F9945=1,COUNTIF($F$2:F9945,1),"")</f>
        <v/>
      </c>
    </row>
    <row r="9946" customFormat="false" ht="15" hidden="false" customHeight="false" outlineLevel="0" collapsed="false">
      <c r="A9946" s="6" t="n">
        <v>78089.4305</v>
      </c>
      <c r="B9946" s="6" t="n">
        <v>1.99340659340659</v>
      </c>
      <c r="C9946" s="6" t="n">
        <v>82</v>
      </c>
      <c r="D9946" s="6" t="n">
        <v>-1</v>
      </c>
      <c r="E9946" s="6" t="n">
        <v>2.00512820512821</v>
      </c>
      <c r="F9946" s="6" t="n">
        <v>0</v>
      </c>
      <c r="G9946" s="6" t="n">
        <v>0</v>
      </c>
      <c r="H9946" s="6" t="str">
        <f aca="false">IF(AND(A9946&gt;=Stimuli!$B$2,A9946&lt;=Stimuli!$C$2),Stimuli!$A$2,IF(AND(A9946&gt;=Stimuli!$B$3,A9946&lt;=Stimuli!$C$3),Stimuli!$A$3,IF(AND(A9946&gt;=Stimuli!$B$4,A9946&lt;=Stimuli!$C$4),Stimuli!$A$4,"")))</f>
        <v>02 e.l.f. - Power Grip Styling (30.03s)</v>
      </c>
      <c r="I9946" s="6" t="n">
        <f aca="false">(B9946-B9945)/((A9946-A9945)/1000)</f>
        <v>0.562637362637304</v>
      </c>
      <c r="J9946" s="6" t="n">
        <f aca="false">IF(OR(B9946&lt;Rules!$B$2,B9946&gt;Rules!$B$3,ABS(I9946)&gt;Rules!$B$4,OR(B9947&lt;Rules!$B$2,B9947&gt;Rules!$B$3,ABS(I9947)&gt;Rules!$B$4)),1,0)</f>
        <v>0</v>
      </c>
      <c r="K9946" s="6" t="str">
        <f aca="false">IF(F9946=1,COUNTIF($F$2:F9946,1),"")</f>
        <v/>
      </c>
    </row>
    <row r="9947" customFormat="false" ht="15" hidden="false" customHeight="false" outlineLevel="0" collapsed="false">
      <c r="A9947" s="6" t="n">
        <v>78097.243</v>
      </c>
      <c r="B9947" s="6" t="n">
        <v>1.98901098901099</v>
      </c>
      <c r="C9947" s="6" t="n">
        <v>82</v>
      </c>
      <c r="D9947" s="6" t="n">
        <v>-1</v>
      </c>
      <c r="E9947" s="6" t="n">
        <v>2.00512820512821</v>
      </c>
      <c r="F9947" s="6" t="n">
        <v>0</v>
      </c>
      <c r="G9947" s="6" t="n">
        <v>0</v>
      </c>
      <c r="H9947" s="6" t="str">
        <f aca="false">IF(AND(A9947&gt;=Stimuli!$B$2,A9947&lt;=Stimuli!$C$2),Stimuli!$A$2,IF(AND(A9947&gt;=Stimuli!$B$3,A9947&lt;=Stimuli!$C$3),Stimuli!$A$3,IF(AND(A9947&gt;=Stimuli!$B$4,A9947&lt;=Stimuli!$C$4),Stimuli!$A$4,"")))</f>
        <v>02 e.l.f. - Power Grip Styling (30.03s)</v>
      </c>
      <c r="I9947" s="6" t="n">
        <f aca="false">(B9947-B9946)/((A9947-A9946)/1000)</f>
        <v>-0.562637362637304</v>
      </c>
      <c r="J9947" s="6" t="n">
        <f aca="false">IF(OR(B9947&lt;Rules!$B$2,B9947&gt;Rules!$B$3,ABS(I9947)&gt;Rules!$B$4,OR(B9948&lt;Rules!$B$2,B9948&gt;Rules!$B$3,ABS(I9948)&gt;Rules!$B$4)),1,0)</f>
        <v>0</v>
      </c>
      <c r="K9947" s="6" t="str">
        <f aca="false">IF(F9947=1,COUNTIF($F$2:F9947,1),"")</f>
        <v/>
      </c>
    </row>
    <row r="9948" customFormat="false" ht="15" hidden="false" customHeight="false" outlineLevel="0" collapsed="false">
      <c r="A9948" s="6" t="n">
        <v>78105.0555</v>
      </c>
      <c r="B9948" s="6" t="n">
        <v>1.99194139194139</v>
      </c>
      <c r="C9948" s="6" t="n">
        <v>82</v>
      </c>
      <c r="D9948" s="6" t="n">
        <v>-1</v>
      </c>
      <c r="E9948" s="6" t="n">
        <v>2.00512820512821</v>
      </c>
      <c r="F9948" s="6" t="n">
        <v>0</v>
      </c>
      <c r="G9948" s="6" t="n">
        <v>0</v>
      </c>
      <c r="H9948" s="6" t="str">
        <f aca="false">IF(AND(A9948&gt;=Stimuli!$B$2,A9948&lt;=Stimuli!$C$2),Stimuli!$A$2,IF(AND(A9948&gt;=Stimuli!$B$3,A9948&lt;=Stimuli!$C$3),Stimuli!$A$3,IF(AND(A9948&gt;=Stimuli!$B$4,A9948&lt;=Stimuli!$C$4),Stimuli!$A$4,"")))</f>
        <v>02 e.l.f. - Power Grip Styling (30.03s)</v>
      </c>
      <c r="I9948" s="6" t="n">
        <f aca="false">(B9948-B9947)/((A9948-A9947)/1000)</f>
        <v>0.375091575091574</v>
      </c>
      <c r="J9948" s="6" t="n">
        <f aca="false">IF(OR(B9948&lt;Rules!$B$2,B9948&gt;Rules!$B$3,ABS(I9948)&gt;Rules!$B$4,OR(B9949&lt;Rules!$B$2,B9949&gt;Rules!$B$3,ABS(I9949)&gt;Rules!$B$4)),1,0)</f>
        <v>0</v>
      </c>
      <c r="K9948" s="6" t="str">
        <f aca="false">IF(F9948=1,COUNTIF($F$2:F9948,1),"")</f>
        <v/>
      </c>
    </row>
    <row r="9949" customFormat="false" ht="15" hidden="false" customHeight="false" outlineLevel="0" collapsed="false">
      <c r="A9949" s="6" t="n">
        <v>78112.868</v>
      </c>
      <c r="B9949" s="6" t="n">
        <v>1.99047619047619</v>
      </c>
      <c r="C9949" s="6" t="n">
        <v>82</v>
      </c>
      <c r="D9949" s="6" t="n">
        <v>-1</v>
      </c>
      <c r="E9949" s="6" t="n">
        <v>2.00512820512821</v>
      </c>
      <c r="F9949" s="6" t="n">
        <v>0</v>
      </c>
      <c r="G9949" s="6" t="n">
        <v>0</v>
      </c>
      <c r="H9949" s="6" t="str">
        <f aca="false">IF(AND(A9949&gt;=Stimuli!$B$2,A9949&lt;=Stimuli!$C$2),Stimuli!$A$2,IF(AND(A9949&gt;=Stimuli!$B$3,A9949&lt;=Stimuli!$C$3),Stimuli!$A$3,IF(AND(A9949&gt;=Stimuli!$B$4,A9949&lt;=Stimuli!$C$4),Stimuli!$A$4,"")))</f>
        <v>02 e.l.f. - Power Grip Styling (30.03s)</v>
      </c>
      <c r="I9949" s="6" t="n">
        <f aca="false">(B9949-B9948)/((A9949-A9948)/1000)</f>
        <v>-0.18754578754573</v>
      </c>
      <c r="J9949" s="6" t="n">
        <f aca="false">IF(OR(B9949&lt;Rules!$B$2,B9949&gt;Rules!$B$3,ABS(I9949)&gt;Rules!$B$4,OR(B9950&lt;Rules!$B$2,B9950&gt;Rules!$B$3,ABS(I9950)&gt;Rules!$B$4)),1,0)</f>
        <v>0</v>
      </c>
      <c r="K9949" s="6" t="str">
        <f aca="false">IF(F9949=1,COUNTIF($F$2:F9949,1),"")</f>
        <v/>
      </c>
    </row>
    <row r="9950" customFormat="false" ht="15" hidden="false" customHeight="false" outlineLevel="0" collapsed="false">
      <c r="A9950" s="6" t="n">
        <v>78120.6805</v>
      </c>
      <c r="B9950" s="6" t="n">
        <v>1.99047619047619</v>
      </c>
      <c r="C9950" s="6" t="n">
        <v>82</v>
      </c>
      <c r="D9950" s="6" t="n">
        <v>-1</v>
      </c>
      <c r="E9950" s="6" t="n">
        <v>2.00512820512821</v>
      </c>
      <c r="F9950" s="6" t="n">
        <v>0</v>
      </c>
      <c r="G9950" s="6" t="n">
        <v>0</v>
      </c>
      <c r="H9950" s="6" t="str">
        <f aca="false">IF(AND(A9950&gt;=Stimuli!$B$2,A9950&lt;=Stimuli!$C$2),Stimuli!$A$2,IF(AND(A9950&gt;=Stimuli!$B$3,A9950&lt;=Stimuli!$C$3),Stimuli!$A$3,IF(AND(A9950&gt;=Stimuli!$B$4,A9950&lt;=Stimuli!$C$4),Stimuli!$A$4,"")))</f>
        <v>02 e.l.f. - Power Grip Styling (30.03s)</v>
      </c>
      <c r="I9950" s="6" t="n">
        <f aca="false">(B9950-B9949)/((A9950-A9949)/1000)</f>
        <v>0</v>
      </c>
      <c r="J9950" s="6" t="n">
        <f aca="false">IF(OR(B9950&lt;Rules!$B$2,B9950&gt;Rules!$B$3,ABS(I9950)&gt;Rules!$B$4,OR(B9951&lt;Rules!$B$2,B9951&gt;Rules!$B$3,ABS(I9951)&gt;Rules!$B$4)),1,0)</f>
        <v>0</v>
      </c>
      <c r="K9950" s="6" t="str">
        <f aca="false">IF(F9950=1,COUNTIF($F$2:F9950,1),"")</f>
        <v/>
      </c>
    </row>
    <row r="9951" customFormat="false" ht="15" hidden="false" customHeight="false" outlineLevel="0" collapsed="false">
      <c r="A9951" s="6" t="n">
        <v>78128.493</v>
      </c>
      <c r="B9951" s="6" t="n">
        <v>1.99194139194139</v>
      </c>
      <c r="C9951" s="6" t="n">
        <v>82</v>
      </c>
      <c r="D9951" s="6" t="n">
        <v>-1</v>
      </c>
      <c r="E9951" s="6" t="n">
        <v>2.00512820512821</v>
      </c>
      <c r="F9951" s="6" t="n">
        <v>0</v>
      </c>
      <c r="G9951" s="6" t="n">
        <v>0</v>
      </c>
      <c r="H9951" s="6" t="str">
        <f aca="false">IF(AND(A9951&gt;=Stimuli!$B$2,A9951&lt;=Stimuli!$C$2),Stimuli!$A$2,IF(AND(A9951&gt;=Stimuli!$B$3,A9951&lt;=Stimuli!$C$3),Stimuli!$A$3,IF(AND(A9951&gt;=Stimuli!$B$4,A9951&lt;=Stimuli!$C$4),Stimuli!$A$4,"")))</f>
        <v>02 e.l.f. - Power Grip Styling (30.03s)</v>
      </c>
      <c r="I9951" s="6" t="n">
        <f aca="false">(B9951-B9950)/((A9951-A9950)/1000)</f>
        <v>0.18754578754573</v>
      </c>
      <c r="J9951" s="6" t="n">
        <f aca="false">IF(OR(B9951&lt;Rules!$B$2,B9951&gt;Rules!$B$3,ABS(I9951)&gt;Rules!$B$4,OR(B9952&lt;Rules!$B$2,B9952&gt;Rules!$B$3,ABS(I9952)&gt;Rules!$B$4)),1,0)</f>
        <v>0</v>
      </c>
      <c r="K9951" s="6" t="str">
        <f aca="false">IF(F9951=1,COUNTIF($F$2:F9951,1),"")</f>
        <v/>
      </c>
    </row>
    <row r="9952" customFormat="false" ht="15" hidden="false" customHeight="false" outlineLevel="0" collapsed="false">
      <c r="A9952" s="6" t="n">
        <v>78136.3055</v>
      </c>
      <c r="B9952" s="6" t="n">
        <v>1.98754578754579</v>
      </c>
      <c r="C9952" s="6" t="n">
        <v>82</v>
      </c>
      <c r="D9952" s="6" t="n">
        <v>-1</v>
      </c>
      <c r="E9952" s="6" t="n">
        <v>2.00512820512821</v>
      </c>
      <c r="F9952" s="6" t="n">
        <v>0</v>
      </c>
      <c r="G9952" s="6" t="n">
        <v>0</v>
      </c>
      <c r="H9952" s="6" t="str">
        <f aca="false">IF(AND(A9952&gt;=Stimuli!$B$2,A9952&lt;=Stimuli!$C$2),Stimuli!$A$2,IF(AND(A9952&gt;=Stimuli!$B$3,A9952&lt;=Stimuli!$C$3),Stimuli!$A$3,IF(AND(A9952&gt;=Stimuli!$B$4,A9952&lt;=Stimuli!$C$4),Stimuli!$A$4,"")))</f>
        <v>02 e.l.f. - Power Grip Styling (30.03s)</v>
      </c>
      <c r="I9952" s="6" t="n">
        <f aca="false">(B9952-B9951)/((A9952-A9951)/1000)</f>
        <v>-0.562637362637446</v>
      </c>
      <c r="J9952" s="6" t="n">
        <f aca="false">IF(OR(B9952&lt;Rules!$B$2,B9952&gt;Rules!$B$3,ABS(I9952)&gt;Rules!$B$4,OR(B9953&lt;Rules!$B$2,B9953&gt;Rules!$B$3,ABS(I9953)&gt;Rules!$B$4)),1,0)</f>
        <v>0</v>
      </c>
      <c r="K9952" s="6" t="str">
        <f aca="false">IF(F9952=1,COUNTIF($F$2:F9952,1),"")</f>
        <v/>
      </c>
    </row>
    <row r="9953" customFormat="false" ht="15" hidden="false" customHeight="false" outlineLevel="0" collapsed="false">
      <c r="A9953" s="6" t="n">
        <v>78144.118</v>
      </c>
      <c r="B9953" s="6" t="n">
        <v>1.99340659340659</v>
      </c>
      <c r="C9953" s="6" t="n">
        <v>82</v>
      </c>
      <c r="D9953" s="6" t="n">
        <v>-1</v>
      </c>
      <c r="E9953" s="6" t="n">
        <v>2.00512820512821</v>
      </c>
      <c r="F9953" s="6" t="n">
        <v>0</v>
      </c>
      <c r="G9953" s="6" t="n">
        <v>0</v>
      </c>
      <c r="H9953" s="6" t="str">
        <f aca="false">IF(AND(A9953&gt;=Stimuli!$B$2,A9953&lt;=Stimuli!$C$2),Stimuli!$A$2,IF(AND(A9953&gt;=Stimuli!$B$3,A9953&lt;=Stimuli!$C$3),Stimuli!$A$3,IF(AND(A9953&gt;=Stimuli!$B$4,A9953&lt;=Stimuli!$C$4),Stimuli!$A$4,"")))</f>
        <v>02 e.l.f. - Power Grip Styling (30.03s)</v>
      </c>
      <c r="I9953" s="6" t="n">
        <f aca="false">(B9953-B9952)/((A9953-A9952)/1000)</f>
        <v>0.750183150183176</v>
      </c>
      <c r="J9953" s="6" t="n">
        <f aca="false">IF(OR(B9953&lt;Rules!$B$2,B9953&gt;Rules!$B$3,ABS(I9953)&gt;Rules!$B$4,OR(B9954&lt;Rules!$B$2,B9954&gt;Rules!$B$3,ABS(I9954)&gt;Rules!$B$4)),1,0)</f>
        <v>0</v>
      </c>
      <c r="K9953" s="6" t="str">
        <f aca="false">IF(F9953=1,COUNTIF($F$2:F9953,1),"")</f>
        <v/>
      </c>
    </row>
    <row r="9954" customFormat="false" ht="15" hidden="false" customHeight="false" outlineLevel="0" collapsed="false">
      <c r="A9954" s="6" t="n">
        <v>78151.9305</v>
      </c>
      <c r="B9954" s="6" t="n">
        <v>1.98754578754579</v>
      </c>
      <c r="C9954" s="6" t="n">
        <v>82</v>
      </c>
      <c r="D9954" s="6" t="n">
        <v>-1</v>
      </c>
      <c r="E9954" s="6" t="n">
        <v>2.00512820512821</v>
      </c>
      <c r="F9954" s="6" t="n">
        <v>0</v>
      </c>
      <c r="G9954" s="6" t="n">
        <v>0</v>
      </c>
      <c r="H9954" s="6" t="str">
        <f aca="false">IF(AND(A9954&gt;=Stimuli!$B$2,A9954&lt;=Stimuli!$C$2),Stimuli!$A$2,IF(AND(A9954&gt;=Stimuli!$B$3,A9954&lt;=Stimuli!$C$3),Stimuli!$A$3,IF(AND(A9954&gt;=Stimuli!$B$4,A9954&lt;=Stimuli!$C$4),Stimuli!$A$4,"")))</f>
        <v>02 e.l.f. - Power Grip Styling (30.03s)</v>
      </c>
      <c r="I9954" s="6" t="n">
        <f aca="false">(B9954-B9953)/((A9954-A9953)/1000)</f>
        <v>-0.750183150183176</v>
      </c>
      <c r="J9954" s="6" t="n">
        <f aca="false">IF(OR(B9954&lt;Rules!$B$2,B9954&gt;Rules!$B$3,ABS(I9954)&gt;Rules!$B$4,OR(B9955&lt;Rules!$B$2,B9955&gt;Rules!$B$3,ABS(I9955)&gt;Rules!$B$4)),1,0)</f>
        <v>0</v>
      </c>
      <c r="K9954" s="6" t="str">
        <f aca="false">IF(F9954=1,COUNTIF($F$2:F9954,1),"")</f>
        <v/>
      </c>
    </row>
    <row r="9955" customFormat="false" ht="15" hidden="false" customHeight="false" outlineLevel="0" collapsed="false">
      <c r="A9955" s="6" t="n">
        <v>78159.743</v>
      </c>
      <c r="B9955" s="6" t="n">
        <v>1.99487179487179</v>
      </c>
      <c r="C9955" s="6" t="n">
        <v>82</v>
      </c>
      <c r="D9955" s="6" t="n">
        <v>-1</v>
      </c>
      <c r="E9955" s="6" t="n">
        <v>2.00512820512821</v>
      </c>
      <c r="F9955" s="6" t="n">
        <v>0</v>
      </c>
      <c r="G9955" s="6" t="n">
        <v>0</v>
      </c>
      <c r="H9955" s="6" t="str">
        <f aca="false">IF(AND(A9955&gt;=Stimuli!$B$2,A9955&lt;=Stimuli!$C$2),Stimuli!$A$2,IF(AND(A9955&gt;=Stimuli!$B$3,A9955&lt;=Stimuli!$C$3),Stimuli!$A$3,IF(AND(A9955&gt;=Stimuli!$B$4,A9955&lt;=Stimuli!$C$4),Stimuli!$A$4,"")))</f>
        <v>02 e.l.f. - Power Grip Styling (30.03s)</v>
      </c>
      <c r="I9955" s="6" t="n">
        <f aca="false">(B9955-B9954)/((A9955-A9954)/1000)</f>
        <v>0.937728937728906</v>
      </c>
      <c r="J9955" s="6" t="n">
        <f aca="false">IF(OR(B9955&lt;Rules!$B$2,B9955&gt;Rules!$B$3,ABS(I9955)&gt;Rules!$B$4,OR(B9956&lt;Rules!$B$2,B9956&gt;Rules!$B$3,ABS(I9956)&gt;Rules!$B$4)),1,0)</f>
        <v>0</v>
      </c>
      <c r="K9955" s="6" t="str">
        <f aca="false">IF(F9955=1,COUNTIF($F$2:F9955,1),"")</f>
        <v/>
      </c>
    </row>
    <row r="9956" customFormat="false" ht="15" hidden="false" customHeight="false" outlineLevel="0" collapsed="false">
      <c r="A9956" s="6" t="n">
        <v>78167.5555</v>
      </c>
      <c r="B9956" s="6" t="n">
        <v>1.98608058608059</v>
      </c>
      <c r="C9956" s="6" t="n">
        <v>82</v>
      </c>
      <c r="D9956" s="6" t="n">
        <v>-1</v>
      </c>
      <c r="E9956" s="6" t="n">
        <v>2.00512820512821</v>
      </c>
      <c r="F9956" s="6" t="n">
        <v>0</v>
      </c>
      <c r="G9956" s="6" t="n">
        <v>0</v>
      </c>
      <c r="H9956" s="6" t="str">
        <f aca="false">IF(AND(A9956&gt;=Stimuli!$B$2,A9956&lt;=Stimuli!$C$2),Stimuli!$A$2,IF(AND(A9956&gt;=Stimuli!$B$3,A9956&lt;=Stimuli!$C$3),Stimuli!$A$3,IF(AND(A9956&gt;=Stimuli!$B$4,A9956&lt;=Stimuli!$C$4),Stimuli!$A$4,"")))</f>
        <v>02 e.l.f. - Power Grip Styling (30.03s)</v>
      </c>
      <c r="I9956" s="6" t="n">
        <f aca="false">(B9956-B9955)/((A9956-A9955)/1000)</f>
        <v>-1.12527472527475</v>
      </c>
      <c r="J9956" s="6" t="n">
        <f aca="false">IF(OR(B9956&lt;Rules!$B$2,B9956&gt;Rules!$B$3,ABS(I9956)&gt;Rules!$B$4,OR(B9957&lt;Rules!$B$2,B9957&gt;Rules!$B$3,ABS(I9957)&gt;Rules!$B$4)),1,0)</f>
        <v>0</v>
      </c>
      <c r="K9956" s="6" t="str">
        <f aca="false">IF(F9956=1,COUNTIF($F$2:F9956,1),"")</f>
        <v/>
      </c>
    </row>
    <row r="9957" customFormat="false" ht="15" hidden="false" customHeight="false" outlineLevel="0" collapsed="false">
      <c r="A9957" s="6" t="n">
        <v>78175.368</v>
      </c>
      <c r="B9957" s="6" t="n">
        <v>1.99487179487179</v>
      </c>
      <c r="C9957" s="6" t="n">
        <v>82</v>
      </c>
      <c r="D9957" s="6" t="n">
        <v>-1</v>
      </c>
      <c r="E9957" s="6" t="n">
        <v>2.00512820512821</v>
      </c>
      <c r="F9957" s="6" t="n">
        <v>0</v>
      </c>
      <c r="G9957" s="6" t="n">
        <v>0</v>
      </c>
      <c r="H9957" s="6" t="str">
        <f aca="false">IF(AND(A9957&gt;=Stimuli!$B$2,A9957&lt;=Stimuli!$C$2),Stimuli!$A$2,IF(AND(A9957&gt;=Stimuli!$B$3,A9957&lt;=Stimuli!$C$3),Stimuli!$A$3,IF(AND(A9957&gt;=Stimuli!$B$4,A9957&lt;=Stimuli!$C$4),Stimuli!$A$4,"")))</f>
        <v>02 e.l.f. - Power Grip Styling (30.03s)</v>
      </c>
      <c r="I9957" s="6" t="n">
        <f aca="false">(B9957-B9956)/((A9957-A9956)/1000)</f>
        <v>1.12527472527475</v>
      </c>
      <c r="J9957" s="6" t="n">
        <f aca="false">IF(OR(B9957&lt;Rules!$B$2,B9957&gt;Rules!$B$3,ABS(I9957)&gt;Rules!$B$4,OR(B9958&lt;Rules!$B$2,B9958&gt;Rules!$B$3,ABS(I9958)&gt;Rules!$B$4)),1,0)</f>
        <v>0</v>
      </c>
      <c r="K9957" s="6" t="str">
        <f aca="false">IF(F9957=1,COUNTIF($F$2:F9957,1),"")</f>
        <v/>
      </c>
    </row>
    <row r="9958" customFormat="false" ht="15" hidden="false" customHeight="false" outlineLevel="0" collapsed="false">
      <c r="A9958" s="6" t="n">
        <v>78183.1805</v>
      </c>
      <c r="B9958" s="6" t="n">
        <v>1.98608058608059</v>
      </c>
      <c r="C9958" s="6" t="n">
        <v>82</v>
      </c>
      <c r="D9958" s="6" t="n">
        <v>-1</v>
      </c>
      <c r="E9958" s="6" t="n">
        <v>2.00512820512821</v>
      </c>
      <c r="F9958" s="6" t="n">
        <v>0</v>
      </c>
      <c r="G9958" s="6" t="n">
        <v>0</v>
      </c>
      <c r="H9958" s="6" t="str">
        <f aca="false">IF(AND(A9958&gt;=Stimuli!$B$2,A9958&lt;=Stimuli!$C$2),Stimuli!$A$2,IF(AND(A9958&gt;=Stimuli!$B$3,A9958&lt;=Stimuli!$C$3),Stimuli!$A$3,IF(AND(A9958&gt;=Stimuli!$B$4,A9958&lt;=Stimuli!$C$4),Stimuli!$A$4,"")))</f>
        <v>02 e.l.f. - Power Grip Styling (30.03s)</v>
      </c>
      <c r="I9958" s="6" t="n">
        <f aca="false">(B9958-B9957)/((A9958-A9957)/1000)</f>
        <v>-1.12527472527475</v>
      </c>
      <c r="J9958" s="6" t="n">
        <f aca="false">IF(OR(B9958&lt;Rules!$B$2,B9958&gt;Rules!$B$3,ABS(I9958)&gt;Rules!$B$4,OR(B9959&lt;Rules!$B$2,B9959&gt;Rules!$B$3,ABS(I9959)&gt;Rules!$B$4)),1,0)</f>
        <v>0</v>
      </c>
      <c r="K9958" s="6" t="str">
        <f aca="false">IF(F9958=1,COUNTIF($F$2:F9958,1),"")</f>
        <v/>
      </c>
    </row>
    <row r="9959" customFormat="false" ht="15" hidden="false" customHeight="false" outlineLevel="0" collapsed="false">
      <c r="A9959" s="6" t="n">
        <v>78190.993</v>
      </c>
      <c r="B9959" s="6" t="n">
        <v>1.99340659340659</v>
      </c>
      <c r="C9959" s="6" t="n">
        <v>82</v>
      </c>
      <c r="D9959" s="6" t="n">
        <v>-1</v>
      </c>
      <c r="E9959" s="6" t="n">
        <v>2.003663003663</v>
      </c>
      <c r="F9959" s="6" t="n">
        <v>0</v>
      </c>
      <c r="G9959" s="6" t="n">
        <v>0</v>
      </c>
      <c r="H9959" s="6" t="str">
        <f aca="false">IF(AND(A9959&gt;=Stimuli!$B$2,A9959&lt;=Stimuli!$C$2),Stimuli!$A$2,IF(AND(A9959&gt;=Stimuli!$B$3,A9959&lt;=Stimuli!$C$3),Stimuli!$A$3,IF(AND(A9959&gt;=Stimuli!$B$4,A9959&lt;=Stimuli!$C$4),Stimuli!$A$4,"")))</f>
        <v>02 e.l.f. - Power Grip Styling (30.03s)</v>
      </c>
      <c r="I9959" s="6" t="n">
        <f aca="false">(B9959-B9958)/((A9959-A9958)/1000)</f>
        <v>0.93772893772902</v>
      </c>
      <c r="J9959" s="6" t="n">
        <f aca="false">IF(OR(B9959&lt;Rules!$B$2,B9959&gt;Rules!$B$3,ABS(I9959)&gt;Rules!$B$4,OR(B9960&lt;Rules!$B$2,B9960&gt;Rules!$B$3,ABS(I9960)&gt;Rules!$B$4)),1,0)</f>
        <v>0</v>
      </c>
      <c r="K9959" s="6" t="str">
        <f aca="false">IF(F9959=1,COUNTIF($F$2:F9959,1),"")</f>
        <v/>
      </c>
    </row>
    <row r="9960" customFormat="false" ht="15" hidden="false" customHeight="false" outlineLevel="0" collapsed="false">
      <c r="A9960" s="6" t="n">
        <v>78198.8055</v>
      </c>
      <c r="B9960" s="6" t="n">
        <v>1.98608058608059</v>
      </c>
      <c r="C9960" s="6" t="n">
        <v>82</v>
      </c>
      <c r="D9960" s="6" t="n">
        <v>-1</v>
      </c>
      <c r="E9960" s="6" t="n">
        <v>2.003663003663</v>
      </c>
      <c r="F9960" s="6" t="n">
        <v>0</v>
      </c>
      <c r="G9960" s="6" t="n">
        <v>0</v>
      </c>
      <c r="H9960" s="6" t="str">
        <f aca="false">IF(AND(A9960&gt;=Stimuli!$B$2,A9960&lt;=Stimuli!$C$2),Stimuli!$A$2,IF(AND(A9960&gt;=Stimuli!$B$3,A9960&lt;=Stimuli!$C$3),Stimuli!$A$3,IF(AND(A9960&gt;=Stimuli!$B$4,A9960&lt;=Stimuli!$C$4),Stimuli!$A$4,"")))</f>
        <v>02 e.l.f. - Power Grip Styling (30.03s)</v>
      </c>
      <c r="I9960" s="6" t="n">
        <f aca="false">(B9960-B9959)/((A9960-A9959)/1000)</f>
        <v>-0.93772893772902</v>
      </c>
      <c r="J9960" s="6" t="n">
        <f aca="false">IF(OR(B9960&lt;Rules!$B$2,B9960&gt;Rules!$B$3,ABS(I9960)&gt;Rules!$B$4,OR(B9961&lt;Rules!$B$2,B9961&gt;Rules!$B$3,ABS(I9961)&gt;Rules!$B$4)),1,0)</f>
        <v>0</v>
      </c>
      <c r="K9960" s="6" t="str">
        <f aca="false">IF(F9960=1,COUNTIF($F$2:F9960,1),"")</f>
        <v/>
      </c>
    </row>
    <row r="9961" customFormat="false" ht="15" hidden="false" customHeight="false" outlineLevel="0" collapsed="false">
      <c r="A9961" s="6" t="n">
        <v>78206.618</v>
      </c>
      <c r="B9961" s="6" t="n">
        <v>1.99194139194139</v>
      </c>
      <c r="C9961" s="6" t="n">
        <v>82</v>
      </c>
      <c r="D9961" s="6" t="n">
        <v>-1</v>
      </c>
      <c r="E9961" s="6" t="n">
        <v>2.003663003663</v>
      </c>
      <c r="F9961" s="6" t="n">
        <v>0</v>
      </c>
      <c r="G9961" s="6" t="n">
        <v>0</v>
      </c>
      <c r="H9961" s="6" t="str">
        <f aca="false">IF(AND(A9961&gt;=Stimuli!$B$2,A9961&lt;=Stimuli!$C$2),Stimuli!$A$2,IF(AND(A9961&gt;=Stimuli!$B$3,A9961&lt;=Stimuli!$C$3),Stimuli!$A$3,IF(AND(A9961&gt;=Stimuli!$B$4,A9961&lt;=Stimuli!$C$4),Stimuli!$A$4,"")))</f>
        <v>02 e.l.f. - Power Grip Styling (30.03s)</v>
      </c>
      <c r="I9961" s="6" t="n">
        <f aca="false">(B9961-B9960)/((A9961-A9960)/1000)</f>
        <v>0.75018315018329</v>
      </c>
      <c r="J9961" s="6" t="n">
        <f aca="false">IF(OR(B9961&lt;Rules!$B$2,B9961&gt;Rules!$B$3,ABS(I9961)&gt;Rules!$B$4,OR(B9962&lt;Rules!$B$2,B9962&gt;Rules!$B$3,ABS(I9962)&gt;Rules!$B$4)),1,0)</f>
        <v>0</v>
      </c>
      <c r="K9961" s="6" t="str">
        <f aca="false">IF(F9961=1,COUNTIF($F$2:F9961,1),"")</f>
        <v/>
      </c>
    </row>
    <row r="9962" customFormat="false" ht="15" hidden="false" customHeight="false" outlineLevel="0" collapsed="false">
      <c r="A9962" s="6" t="n">
        <v>78214.4305</v>
      </c>
      <c r="B9962" s="6" t="n">
        <v>1.98608058608059</v>
      </c>
      <c r="C9962" s="6" t="n">
        <v>82</v>
      </c>
      <c r="D9962" s="6" t="n">
        <v>-1</v>
      </c>
      <c r="E9962" s="6" t="n">
        <v>2.003663003663</v>
      </c>
      <c r="F9962" s="6" t="n">
        <v>0</v>
      </c>
      <c r="G9962" s="6" t="n">
        <v>0</v>
      </c>
      <c r="H9962" s="6" t="str">
        <f aca="false">IF(AND(A9962&gt;=Stimuli!$B$2,A9962&lt;=Stimuli!$C$2),Stimuli!$A$2,IF(AND(A9962&gt;=Stimuli!$B$3,A9962&lt;=Stimuli!$C$3),Stimuli!$A$3,IF(AND(A9962&gt;=Stimuli!$B$4,A9962&lt;=Stimuli!$C$4),Stimuli!$A$4,"")))</f>
        <v>02 e.l.f. - Power Grip Styling (30.03s)</v>
      </c>
      <c r="I9962" s="6" t="n">
        <f aca="false">(B9962-B9961)/((A9962-A9961)/1000)</f>
        <v>-0.75018315018329</v>
      </c>
      <c r="J9962" s="6" t="n">
        <f aca="false">IF(OR(B9962&lt;Rules!$B$2,B9962&gt;Rules!$B$3,ABS(I9962)&gt;Rules!$B$4,OR(B9963&lt;Rules!$B$2,B9963&gt;Rules!$B$3,ABS(I9963)&gt;Rules!$B$4)),1,0)</f>
        <v>0</v>
      </c>
      <c r="K9962" s="6" t="str">
        <f aca="false">IF(F9962=1,COUNTIF($F$2:F9962,1),"")</f>
        <v/>
      </c>
    </row>
    <row r="9963" customFormat="false" ht="15" hidden="false" customHeight="false" outlineLevel="0" collapsed="false">
      <c r="A9963" s="6" t="n">
        <v>78222.243</v>
      </c>
      <c r="B9963" s="6" t="n">
        <v>1.99047619047619</v>
      </c>
      <c r="C9963" s="6" t="n">
        <v>82</v>
      </c>
      <c r="D9963" s="6" t="n">
        <v>-1</v>
      </c>
      <c r="E9963" s="6" t="n">
        <v>2.003663003663</v>
      </c>
      <c r="F9963" s="6" t="n">
        <v>0</v>
      </c>
      <c r="G9963" s="6" t="n">
        <v>0</v>
      </c>
      <c r="H9963" s="6" t="str">
        <f aca="false">IF(AND(A9963&gt;=Stimuli!$B$2,A9963&lt;=Stimuli!$C$2),Stimuli!$A$2,IF(AND(A9963&gt;=Stimuli!$B$3,A9963&lt;=Stimuli!$C$3),Stimuli!$A$3,IF(AND(A9963&gt;=Stimuli!$B$4,A9963&lt;=Stimuli!$C$4),Stimuli!$A$4,"")))</f>
        <v>02 e.l.f. - Power Grip Styling (30.03s)</v>
      </c>
      <c r="I9963" s="6" t="n">
        <f aca="false">(B9963-B9962)/((A9963-A9962)/1000)</f>
        <v>0.56263736263756</v>
      </c>
      <c r="J9963" s="6" t="n">
        <f aca="false">IF(OR(B9963&lt;Rules!$B$2,B9963&gt;Rules!$B$3,ABS(I9963)&gt;Rules!$B$4,OR(B9964&lt;Rules!$B$2,B9964&gt;Rules!$B$3,ABS(I9964)&gt;Rules!$B$4)),1,0)</f>
        <v>0</v>
      </c>
      <c r="K9963" s="6" t="str">
        <f aca="false">IF(F9963=1,COUNTIF($F$2:F9963,1),"")</f>
        <v/>
      </c>
    </row>
    <row r="9964" customFormat="false" ht="15" hidden="false" customHeight="false" outlineLevel="0" collapsed="false">
      <c r="A9964" s="6" t="n">
        <v>78230.0555</v>
      </c>
      <c r="B9964" s="6" t="n">
        <v>1.98901098901099</v>
      </c>
      <c r="C9964" s="6" t="n">
        <v>82</v>
      </c>
      <c r="D9964" s="6" t="n">
        <v>-1</v>
      </c>
      <c r="E9964" s="6" t="n">
        <v>2.003663003663</v>
      </c>
      <c r="F9964" s="6" t="n">
        <v>0</v>
      </c>
      <c r="G9964" s="6" t="n">
        <v>0</v>
      </c>
      <c r="H9964" s="6" t="str">
        <f aca="false">IF(AND(A9964&gt;=Stimuli!$B$2,A9964&lt;=Stimuli!$C$2),Stimuli!$A$2,IF(AND(A9964&gt;=Stimuli!$B$3,A9964&lt;=Stimuli!$C$3),Stimuli!$A$3,IF(AND(A9964&gt;=Stimuli!$B$4,A9964&lt;=Stimuli!$C$4),Stimuli!$A$4,"")))</f>
        <v>02 e.l.f. - Power Grip Styling (30.03s)</v>
      </c>
      <c r="I9964" s="6" t="n">
        <f aca="false">(B9964-B9963)/((A9964-A9963)/1000)</f>
        <v>-0.187545787545844</v>
      </c>
      <c r="J9964" s="6" t="n">
        <f aca="false">IF(OR(B9964&lt;Rules!$B$2,B9964&gt;Rules!$B$3,ABS(I9964)&gt;Rules!$B$4,OR(B9965&lt;Rules!$B$2,B9965&gt;Rules!$B$3,ABS(I9965)&gt;Rules!$B$4)),1,0)</f>
        <v>0</v>
      </c>
      <c r="K9964" s="6" t="str">
        <f aca="false">IF(F9964=1,COUNTIF($F$2:F9964,1),"")</f>
        <v/>
      </c>
    </row>
    <row r="9965" customFormat="false" ht="15" hidden="false" customHeight="false" outlineLevel="0" collapsed="false">
      <c r="A9965" s="6" t="n">
        <v>78237.868</v>
      </c>
      <c r="B9965" s="6" t="n">
        <v>1.98901098901099</v>
      </c>
      <c r="C9965" s="6" t="n">
        <v>82</v>
      </c>
      <c r="D9965" s="6" t="n">
        <v>-1</v>
      </c>
      <c r="E9965" s="6" t="n">
        <v>2.003663003663</v>
      </c>
      <c r="F9965" s="6" t="n">
        <v>0</v>
      </c>
      <c r="G9965" s="6" t="n">
        <v>0</v>
      </c>
      <c r="H9965" s="6" t="str">
        <f aca="false">IF(AND(A9965&gt;=Stimuli!$B$2,A9965&lt;=Stimuli!$C$2),Stimuli!$A$2,IF(AND(A9965&gt;=Stimuli!$B$3,A9965&lt;=Stimuli!$C$3),Stimuli!$A$3,IF(AND(A9965&gt;=Stimuli!$B$4,A9965&lt;=Stimuli!$C$4),Stimuli!$A$4,"")))</f>
        <v>02 e.l.f. - Power Grip Styling (30.03s)</v>
      </c>
      <c r="I9965" s="6" t="n">
        <f aca="false">(B9965-B9964)/((A9965-A9964)/1000)</f>
        <v>0</v>
      </c>
      <c r="J9965" s="6" t="n">
        <f aca="false">IF(OR(B9965&lt;Rules!$B$2,B9965&gt;Rules!$B$3,ABS(I9965)&gt;Rules!$B$4,OR(B9966&lt;Rules!$B$2,B9966&gt;Rules!$B$3,ABS(I9966)&gt;Rules!$B$4)),1,0)</f>
        <v>0</v>
      </c>
      <c r="K9965" s="6" t="str">
        <f aca="false">IF(F9965=1,COUNTIF($F$2:F9965,1),"")</f>
        <v/>
      </c>
    </row>
    <row r="9966" customFormat="false" ht="15" hidden="false" customHeight="false" outlineLevel="0" collapsed="false">
      <c r="A9966" s="6" t="n">
        <v>78245.6805</v>
      </c>
      <c r="B9966" s="6" t="n">
        <v>1.98901098901099</v>
      </c>
      <c r="C9966" s="6" t="n">
        <v>82</v>
      </c>
      <c r="D9966" s="6" t="n">
        <v>-1</v>
      </c>
      <c r="E9966" s="6" t="n">
        <v>2.003663003663</v>
      </c>
      <c r="F9966" s="6" t="n">
        <v>0</v>
      </c>
      <c r="G9966" s="6" t="n">
        <v>0</v>
      </c>
      <c r="H9966" s="6" t="str">
        <f aca="false">IF(AND(A9966&gt;=Stimuli!$B$2,A9966&lt;=Stimuli!$C$2),Stimuli!$A$2,IF(AND(A9966&gt;=Stimuli!$B$3,A9966&lt;=Stimuli!$C$3),Stimuli!$A$3,IF(AND(A9966&gt;=Stimuli!$B$4,A9966&lt;=Stimuli!$C$4),Stimuli!$A$4,"")))</f>
        <v>02 e.l.f. - Power Grip Styling (30.03s)</v>
      </c>
      <c r="I9966" s="6" t="n">
        <f aca="false">(B9966-B9965)/((A9966-A9965)/1000)</f>
        <v>0</v>
      </c>
      <c r="J9966" s="6" t="n">
        <f aca="false">IF(OR(B9966&lt;Rules!$B$2,B9966&gt;Rules!$B$3,ABS(I9966)&gt;Rules!$B$4,OR(B9967&lt;Rules!$B$2,B9967&gt;Rules!$B$3,ABS(I9967)&gt;Rules!$B$4)),1,0)</f>
        <v>0</v>
      </c>
      <c r="K9966" s="6" t="str">
        <f aca="false">IF(F9966=1,COUNTIF($F$2:F9966,1),"")</f>
        <v/>
      </c>
    </row>
    <row r="9967" customFormat="false" ht="15" hidden="false" customHeight="false" outlineLevel="0" collapsed="false">
      <c r="A9967" s="6" t="n">
        <v>78253.493</v>
      </c>
      <c r="B9967" s="6" t="n">
        <v>1.98608058608059</v>
      </c>
      <c r="C9967" s="6" t="n">
        <v>82</v>
      </c>
      <c r="D9967" s="6" t="n">
        <v>-1</v>
      </c>
      <c r="E9967" s="6" t="n">
        <v>2.003663003663</v>
      </c>
      <c r="F9967" s="6" t="n">
        <v>0</v>
      </c>
      <c r="G9967" s="6" t="n">
        <v>0</v>
      </c>
      <c r="H9967" s="6" t="str">
        <f aca="false">IF(AND(A9967&gt;=Stimuli!$B$2,A9967&lt;=Stimuli!$C$2),Stimuli!$A$2,IF(AND(A9967&gt;=Stimuli!$B$3,A9967&lt;=Stimuli!$C$3),Stimuli!$A$3,IF(AND(A9967&gt;=Stimuli!$B$4,A9967&lt;=Stimuli!$C$4),Stimuli!$A$4,"")))</f>
        <v>02 e.l.f. - Power Grip Styling (30.03s)</v>
      </c>
      <c r="I9967" s="6" t="n">
        <f aca="false">(B9967-B9966)/((A9967-A9966)/1000)</f>
        <v>-0.375091575091716</v>
      </c>
      <c r="J9967" s="6" t="n">
        <f aca="false">IF(OR(B9967&lt;Rules!$B$2,B9967&gt;Rules!$B$3,ABS(I9967)&gt;Rules!$B$4,OR(B9968&lt;Rules!$B$2,B9968&gt;Rules!$B$3,ABS(I9968)&gt;Rules!$B$4)),1,0)</f>
        <v>0</v>
      </c>
      <c r="K9967" s="6" t="str">
        <f aca="false">IF(F9967=1,COUNTIF($F$2:F9967,1),"")</f>
        <v/>
      </c>
    </row>
    <row r="9968" customFormat="false" ht="15" hidden="false" customHeight="false" outlineLevel="0" collapsed="false">
      <c r="A9968" s="6" t="n">
        <v>78261.3055</v>
      </c>
      <c r="B9968" s="6" t="n">
        <v>1.99047619047619</v>
      </c>
      <c r="C9968" s="6" t="n">
        <v>82</v>
      </c>
      <c r="D9968" s="6" t="n">
        <v>-1</v>
      </c>
      <c r="E9968" s="6" t="n">
        <v>2.003663003663</v>
      </c>
      <c r="F9968" s="6" t="n">
        <v>0</v>
      </c>
      <c r="G9968" s="6" t="n">
        <v>0</v>
      </c>
      <c r="H9968" s="6" t="str">
        <f aca="false">IF(AND(A9968&gt;=Stimuli!$B$2,A9968&lt;=Stimuli!$C$2),Stimuli!$A$2,IF(AND(A9968&gt;=Stimuli!$B$3,A9968&lt;=Stimuli!$C$3),Stimuli!$A$3,IF(AND(A9968&gt;=Stimuli!$B$4,A9968&lt;=Stimuli!$C$4),Stimuli!$A$4,"")))</f>
        <v>02 e.l.f. - Power Grip Styling (30.03s)</v>
      </c>
      <c r="I9968" s="6" t="n">
        <f aca="false">(B9968-B9967)/((A9968-A9967)/1000)</f>
        <v>0.56263736263756</v>
      </c>
      <c r="J9968" s="6" t="n">
        <f aca="false">IF(OR(B9968&lt;Rules!$B$2,B9968&gt;Rules!$B$3,ABS(I9968)&gt;Rules!$B$4,OR(B9969&lt;Rules!$B$2,B9969&gt;Rules!$B$3,ABS(I9969)&gt;Rules!$B$4)),1,0)</f>
        <v>0</v>
      </c>
      <c r="K9968" s="6" t="str">
        <f aca="false">IF(F9968=1,COUNTIF($F$2:F9968,1),"")</f>
        <v/>
      </c>
    </row>
    <row r="9969" customFormat="false" ht="15" hidden="false" customHeight="false" outlineLevel="0" collapsed="false">
      <c r="A9969" s="6" t="n">
        <v>78269.118</v>
      </c>
      <c r="B9969" s="6" t="n">
        <v>1.98608058608059</v>
      </c>
      <c r="C9969" s="6" t="n">
        <v>82</v>
      </c>
      <c r="D9969" s="6" t="n">
        <v>-1</v>
      </c>
      <c r="E9969" s="6" t="n">
        <v>2.003663003663</v>
      </c>
      <c r="F9969" s="6" t="n">
        <v>0</v>
      </c>
      <c r="G9969" s="6" t="n">
        <v>0</v>
      </c>
      <c r="H9969" s="6" t="str">
        <f aca="false">IF(AND(A9969&gt;=Stimuli!$B$2,A9969&lt;=Stimuli!$C$2),Stimuli!$A$2,IF(AND(A9969&gt;=Stimuli!$B$3,A9969&lt;=Stimuli!$C$3),Stimuli!$A$3,IF(AND(A9969&gt;=Stimuli!$B$4,A9969&lt;=Stimuli!$C$4),Stimuli!$A$4,"")))</f>
        <v>02 e.l.f. - Power Grip Styling (30.03s)</v>
      </c>
      <c r="I9969" s="6" t="n">
        <f aca="false">(B9969-B9968)/((A9969-A9968)/1000)</f>
        <v>-0.56263736263756</v>
      </c>
      <c r="J9969" s="6" t="n">
        <f aca="false">IF(OR(B9969&lt;Rules!$B$2,B9969&gt;Rules!$B$3,ABS(I9969)&gt;Rules!$B$4,OR(B9970&lt;Rules!$B$2,B9970&gt;Rules!$B$3,ABS(I9970)&gt;Rules!$B$4)),1,0)</f>
        <v>0</v>
      </c>
      <c r="K9969" s="6" t="str">
        <f aca="false">IF(F9969=1,COUNTIF($F$2:F9969,1),"")</f>
        <v/>
      </c>
    </row>
    <row r="9970" customFormat="false" ht="15" hidden="false" customHeight="false" outlineLevel="0" collapsed="false">
      <c r="A9970" s="6" t="n">
        <v>78276.9305</v>
      </c>
      <c r="B9970" s="6" t="n">
        <v>1.99194139194139</v>
      </c>
      <c r="C9970" s="6" t="n">
        <v>82</v>
      </c>
      <c r="D9970" s="6" t="n">
        <v>-1</v>
      </c>
      <c r="E9970" s="6" t="n">
        <v>2.003663003663</v>
      </c>
      <c r="F9970" s="6" t="n">
        <v>0</v>
      </c>
      <c r="G9970" s="6" t="n">
        <v>0</v>
      </c>
      <c r="H9970" s="6" t="str">
        <f aca="false">IF(AND(A9970&gt;=Stimuli!$B$2,A9970&lt;=Stimuli!$C$2),Stimuli!$A$2,IF(AND(A9970&gt;=Stimuli!$B$3,A9970&lt;=Stimuli!$C$3),Stimuli!$A$3,IF(AND(A9970&gt;=Stimuli!$B$4,A9970&lt;=Stimuli!$C$4),Stimuli!$A$4,"")))</f>
        <v>02 e.l.f. - Power Grip Styling (30.03s)</v>
      </c>
      <c r="I9970" s="6" t="n">
        <f aca="false">(B9970-B9969)/((A9970-A9969)/1000)</f>
        <v>0.75018315018329</v>
      </c>
      <c r="J9970" s="6" t="n">
        <f aca="false">IF(OR(B9970&lt;Rules!$B$2,B9970&gt;Rules!$B$3,ABS(I9970)&gt;Rules!$B$4,OR(B9971&lt;Rules!$B$2,B9971&gt;Rules!$B$3,ABS(I9971)&gt;Rules!$B$4)),1,0)</f>
        <v>0</v>
      </c>
      <c r="K9970" s="6" t="str">
        <f aca="false">IF(F9970=1,COUNTIF($F$2:F9970,1),"")</f>
        <v/>
      </c>
    </row>
    <row r="9971" customFormat="false" ht="15" hidden="false" customHeight="false" outlineLevel="0" collapsed="false">
      <c r="A9971" s="6" t="n">
        <v>78284.743</v>
      </c>
      <c r="B9971" s="6" t="n">
        <v>1.98461538461538</v>
      </c>
      <c r="C9971" s="6" t="n">
        <v>82</v>
      </c>
      <c r="D9971" s="6" t="n">
        <v>-1</v>
      </c>
      <c r="E9971" s="6" t="n">
        <v>2.003663003663</v>
      </c>
      <c r="F9971" s="6" t="n">
        <v>0</v>
      </c>
      <c r="G9971" s="6" t="n">
        <v>0</v>
      </c>
      <c r="H9971" s="6" t="str">
        <f aca="false">IF(AND(A9971&gt;=Stimuli!$B$2,A9971&lt;=Stimuli!$C$2),Stimuli!$A$2,IF(AND(A9971&gt;=Stimuli!$B$3,A9971&lt;=Stimuli!$C$3),Stimuli!$A$3,IF(AND(A9971&gt;=Stimuli!$B$4,A9971&lt;=Stimuli!$C$4),Stimuli!$A$4,"")))</f>
        <v>02 e.l.f. - Power Grip Styling (30.03s)</v>
      </c>
      <c r="I9971" s="6" t="n">
        <f aca="false">(B9971-B9970)/((A9971-A9970)/1000)</f>
        <v>-0.93772893772902</v>
      </c>
      <c r="J9971" s="6" t="n">
        <f aca="false">IF(OR(B9971&lt;Rules!$B$2,B9971&gt;Rules!$B$3,ABS(I9971)&gt;Rules!$B$4,OR(B9972&lt;Rules!$B$2,B9972&gt;Rules!$B$3,ABS(I9972)&gt;Rules!$B$4)),1,0)</f>
        <v>0</v>
      </c>
      <c r="K9971" s="6" t="str">
        <f aca="false">IF(F9971=1,COUNTIF($F$2:F9971,1),"")</f>
        <v/>
      </c>
    </row>
    <row r="9972" customFormat="false" ht="15" hidden="false" customHeight="false" outlineLevel="0" collapsed="false">
      <c r="A9972" s="6" t="n">
        <v>78292.5555</v>
      </c>
      <c r="B9972" s="6" t="n">
        <v>1.99340659340659</v>
      </c>
      <c r="C9972" s="6" t="n">
        <v>82</v>
      </c>
      <c r="D9972" s="6" t="n">
        <v>-1</v>
      </c>
      <c r="E9972" s="6" t="n">
        <v>2.003663003663</v>
      </c>
      <c r="F9972" s="6" t="n">
        <v>0</v>
      </c>
      <c r="G9972" s="6" t="n">
        <v>0</v>
      </c>
      <c r="H9972" s="6" t="str">
        <f aca="false">IF(AND(A9972&gt;=Stimuli!$B$2,A9972&lt;=Stimuli!$C$2),Stimuli!$A$2,IF(AND(A9972&gt;=Stimuli!$B$3,A9972&lt;=Stimuli!$C$3),Stimuli!$A$3,IF(AND(A9972&gt;=Stimuli!$B$4,A9972&lt;=Stimuli!$C$4),Stimuli!$A$4,"")))</f>
        <v>02 e.l.f. - Power Grip Styling (30.03s)</v>
      </c>
      <c r="I9972" s="6" t="n">
        <f aca="false">(B9972-B9971)/((A9972-A9971)/1000)</f>
        <v>1.12527472527475</v>
      </c>
      <c r="J9972" s="6" t="n">
        <f aca="false">IF(OR(B9972&lt;Rules!$B$2,B9972&gt;Rules!$B$3,ABS(I9972)&gt;Rules!$B$4,OR(B9973&lt;Rules!$B$2,B9973&gt;Rules!$B$3,ABS(I9973)&gt;Rules!$B$4)),1,0)</f>
        <v>0</v>
      </c>
      <c r="K9972" s="6" t="str">
        <f aca="false">IF(F9972=1,COUNTIF($F$2:F9972,1),"")</f>
        <v/>
      </c>
    </row>
    <row r="9973" customFormat="false" ht="15" hidden="false" customHeight="false" outlineLevel="0" collapsed="false">
      <c r="A9973" s="6" t="n">
        <v>78300.368</v>
      </c>
      <c r="B9973" s="6" t="n">
        <v>1.98461538461538</v>
      </c>
      <c r="C9973" s="6" t="n">
        <v>82</v>
      </c>
      <c r="D9973" s="6" t="n">
        <v>-1</v>
      </c>
      <c r="E9973" s="6" t="n">
        <v>2.003663003663</v>
      </c>
      <c r="F9973" s="6" t="n">
        <v>0</v>
      </c>
      <c r="G9973" s="6" t="n">
        <v>0</v>
      </c>
      <c r="H9973" s="6" t="str">
        <f aca="false">IF(AND(A9973&gt;=Stimuli!$B$2,A9973&lt;=Stimuli!$C$2),Stimuli!$A$2,IF(AND(A9973&gt;=Stimuli!$B$3,A9973&lt;=Stimuli!$C$3),Stimuli!$A$3,IF(AND(A9973&gt;=Stimuli!$B$4,A9973&lt;=Stimuli!$C$4),Stimuli!$A$4,"")))</f>
        <v>02 e.l.f. - Power Grip Styling (30.03s)</v>
      </c>
      <c r="I9973" s="6" t="n">
        <f aca="false">(B9973-B9972)/((A9973-A9972)/1000)</f>
        <v>-1.12527472527475</v>
      </c>
      <c r="J9973" s="6" t="n">
        <f aca="false">IF(OR(B9973&lt;Rules!$B$2,B9973&gt;Rules!$B$3,ABS(I9973)&gt;Rules!$B$4,OR(B9974&lt;Rules!$B$2,B9974&gt;Rules!$B$3,ABS(I9974)&gt;Rules!$B$4)),1,0)</f>
        <v>0</v>
      </c>
      <c r="K9973" s="6" t="str">
        <f aca="false">IF(F9973=1,COUNTIF($F$2:F9973,1),"")</f>
        <v/>
      </c>
    </row>
    <row r="9974" customFormat="false" ht="15" hidden="false" customHeight="false" outlineLevel="0" collapsed="false">
      <c r="A9974" s="6" t="n">
        <v>78308.1805</v>
      </c>
      <c r="B9974" s="6" t="n">
        <v>1.99194139194139</v>
      </c>
      <c r="C9974" s="6" t="n">
        <v>82</v>
      </c>
      <c r="D9974" s="6" t="n">
        <v>-1</v>
      </c>
      <c r="E9974" s="6" t="n">
        <v>2.003663003663</v>
      </c>
      <c r="F9974" s="6" t="n">
        <v>0</v>
      </c>
      <c r="G9974" s="6" t="n">
        <v>0</v>
      </c>
      <c r="H9974" s="6" t="str">
        <f aca="false">IF(AND(A9974&gt;=Stimuli!$B$2,A9974&lt;=Stimuli!$C$2),Stimuli!$A$2,IF(AND(A9974&gt;=Stimuli!$B$3,A9974&lt;=Stimuli!$C$3),Stimuli!$A$3,IF(AND(A9974&gt;=Stimuli!$B$4,A9974&lt;=Stimuli!$C$4),Stimuli!$A$4,"")))</f>
        <v>02 e.l.f. - Power Grip Styling (30.03s)</v>
      </c>
      <c r="I9974" s="6" t="n">
        <f aca="false">(B9974-B9973)/((A9974-A9973)/1000)</f>
        <v>0.93772893772902</v>
      </c>
      <c r="J9974" s="6" t="n">
        <f aca="false">IF(OR(B9974&lt;Rules!$B$2,B9974&gt;Rules!$B$3,ABS(I9974)&gt;Rules!$B$4,OR(B9975&lt;Rules!$B$2,B9975&gt;Rules!$B$3,ABS(I9975)&gt;Rules!$B$4)),1,0)</f>
        <v>0</v>
      </c>
      <c r="K9974" s="6" t="str">
        <f aca="false">IF(F9974=1,COUNTIF($F$2:F9974,1),"")</f>
        <v/>
      </c>
    </row>
    <row r="9975" customFormat="false" ht="15" hidden="false" customHeight="false" outlineLevel="0" collapsed="false">
      <c r="A9975" s="6" t="n">
        <v>78315.993</v>
      </c>
      <c r="B9975" s="6" t="n">
        <v>1.98461538461538</v>
      </c>
      <c r="C9975" s="6" t="n">
        <v>82</v>
      </c>
      <c r="D9975" s="6" t="n">
        <v>-1</v>
      </c>
      <c r="E9975" s="6" t="n">
        <v>2.003663003663</v>
      </c>
      <c r="F9975" s="6" t="n">
        <v>0</v>
      </c>
      <c r="G9975" s="6" t="n">
        <v>0</v>
      </c>
      <c r="H9975" s="6" t="str">
        <f aca="false">IF(AND(A9975&gt;=Stimuli!$B$2,A9975&lt;=Stimuli!$C$2),Stimuli!$A$2,IF(AND(A9975&gt;=Stimuli!$B$3,A9975&lt;=Stimuli!$C$3),Stimuli!$A$3,IF(AND(A9975&gt;=Stimuli!$B$4,A9975&lt;=Stimuli!$C$4),Stimuli!$A$4,"")))</f>
        <v>02 e.l.f. - Power Grip Styling (30.03s)</v>
      </c>
      <c r="I9975" s="6" t="n">
        <f aca="false">(B9975-B9974)/((A9975-A9974)/1000)</f>
        <v>-0.93772893772902</v>
      </c>
      <c r="J9975" s="6" t="n">
        <f aca="false">IF(OR(B9975&lt;Rules!$B$2,B9975&gt;Rules!$B$3,ABS(I9975)&gt;Rules!$B$4,OR(B9976&lt;Rules!$B$2,B9976&gt;Rules!$B$3,ABS(I9976)&gt;Rules!$B$4)),1,0)</f>
        <v>0</v>
      </c>
      <c r="K9975" s="6" t="str">
        <f aca="false">IF(F9975=1,COUNTIF($F$2:F9975,1),"")</f>
        <v/>
      </c>
    </row>
    <row r="9976" customFormat="false" ht="15" hidden="false" customHeight="false" outlineLevel="0" collapsed="false">
      <c r="A9976" s="6" t="n">
        <v>78323.8055</v>
      </c>
      <c r="B9976" s="6" t="n">
        <v>1.99047619047619</v>
      </c>
      <c r="C9976" s="6" t="n">
        <v>82</v>
      </c>
      <c r="D9976" s="6" t="n">
        <v>-1</v>
      </c>
      <c r="E9976" s="6" t="n">
        <v>2.003663003663</v>
      </c>
      <c r="F9976" s="6" t="n">
        <v>0</v>
      </c>
      <c r="G9976" s="6" t="n">
        <v>0</v>
      </c>
      <c r="H9976" s="6" t="str">
        <f aca="false">IF(AND(A9976&gt;=Stimuli!$B$2,A9976&lt;=Stimuli!$C$2),Stimuli!$A$2,IF(AND(A9976&gt;=Stimuli!$B$3,A9976&lt;=Stimuli!$C$3),Stimuli!$A$3,IF(AND(A9976&gt;=Stimuli!$B$4,A9976&lt;=Stimuli!$C$4),Stimuli!$A$4,"")))</f>
        <v>02 e.l.f. - Power Grip Styling (30.03s)</v>
      </c>
      <c r="I9976" s="6" t="n">
        <f aca="false">(B9976-B9975)/((A9976-A9975)/1000)</f>
        <v>0.75018315018329</v>
      </c>
      <c r="J9976" s="6" t="n">
        <f aca="false">IF(OR(B9976&lt;Rules!$B$2,B9976&gt;Rules!$B$3,ABS(I9976)&gt;Rules!$B$4,OR(B9977&lt;Rules!$B$2,B9977&gt;Rules!$B$3,ABS(I9977)&gt;Rules!$B$4)),1,0)</f>
        <v>0</v>
      </c>
      <c r="K9976" s="6" t="str">
        <f aca="false">IF(F9976=1,COUNTIF($F$2:F9976,1),"")</f>
        <v/>
      </c>
    </row>
    <row r="9977" customFormat="false" ht="15" hidden="false" customHeight="false" outlineLevel="0" collapsed="false">
      <c r="A9977" s="6" t="n">
        <v>78331.618</v>
      </c>
      <c r="B9977" s="6" t="n">
        <v>1.98461538461538</v>
      </c>
      <c r="C9977" s="6" t="n">
        <v>82</v>
      </c>
      <c r="D9977" s="6" t="n">
        <v>-1</v>
      </c>
      <c r="E9977" s="6" t="n">
        <v>2.003663003663</v>
      </c>
      <c r="F9977" s="6" t="n">
        <v>0</v>
      </c>
      <c r="G9977" s="6" t="n">
        <v>0</v>
      </c>
      <c r="H9977" s="6" t="str">
        <f aca="false">IF(AND(A9977&gt;=Stimuli!$B$2,A9977&lt;=Stimuli!$C$2),Stimuli!$A$2,IF(AND(A9977&gt;=Stimuli!$B$3,A9977&lt;=Stimuli!$C$3),Stimuli!$A$3,IF(AND(A9977&gt;=Stimuli!$B$4,A9977&lt;=Stimuli!$C$4),Stimuli!$A$4,"")))</f>
        <v>02 e.l.f. - Power Grip Styling (30.03s)</v>
      </c>
      <c r="I9977" s="6" t="n">
        <f aca="false">(B9977-B9976)/((A9977-A9976)/1000)</f>
        <v>-0.75018315018329</v>
      </c>
      <c r="J9977" s="6" t="n">
        <f aca="false">IF(OR(B9977&lt;Rules!$B$2,B9977&gt;Rules!$B$3,ABS(I9977)&gt;Rules!$B$4,OR(B9978&lt;Rules!$B$2,B9978&gt;Rules!$B$3,ABS(I9978)&gt;Rules!$B$4)),1,0)</f>
        <v>0</v>
      </c>
      <c r="K9977" s="6" t="str">
        <f aca="false">IF(F9977=1,COUNTIF($F$2:F9977,1),"")</f>
        <v/>
      </c>
    </row>
    <row r="9978" customFormat="false" ht="15" hidden="false" customHeight="false" outlineLevel="0" collapsed="false">
      <c r="A9978" s="6" t="n">
        <v>78339.4305</v>
      </c>
      <c r="B9978" s="6" t="n">
        <v>1.98901098901099</v>
      </c>
      <c r="C9978" s="6" t="n">
        <v>82</v>
      </c>
      <c r="D9978" s="6" t="n">
        <v>-1</v>
      </c>
      <c r="E9978" s="6" t="n">
        <v>2.003663003663</v>
      </c>
      <c r="F9978" s="6" t="n">
        <v>0</v>
      </c>
      <c r="G9978" s="6" t="n">
        <v>0</v>
      </c>
      <c r="H9978" s="6" t="str">
        <f aca="false">IF(AND(A9978&gt;=Stimuli!$B$2,A9978&lt;=Stimuli!$C$2),Stimuli!$A$2,IF(AND(A9978&gt;=Stimuli!$B$3,A9978&lt;=Stimuli!$C$3),Stimuli!$A$3,IF(AND(A9978&gt;=Stimuli!$B$4,A9978&lt;=Stimuli!$C$4),Stimuli!$A$4,"")))</f>
        <v>02 e.l.f. - Power Grip Styling (30.03s)</v>
      </c>
      <c r="I9978" s="6" t="n">
        <f aca="false">(B9978-B9977)/((A9978-A9977)/1000)</f>
        <v>0.562637362637446</v>
      </c>
      <c r="J9978" s="6" t="n">
        <f aca="false">IF(OR(B9978&lt;Rules!$B$2,B9978&gt;Rules!$B$3,ABS(I9978)&gt;Rules!$B$4,OR(B9979&lt;Rules!$B$2,B9979&gt;Rules!$B$3,ABS(I9979)&gt;Rules!$B$4)),1,0)</f>
        <v>0</v>
      </c>
      <c r="K9978" s="6" t="str">
        <f aca="false">IF(F9978=1,COUNTIF($F$2:F9978,1),"")</f>
        <v/>
      </c>
    </row>
    <row r="9979" customFormat="false" ht="15" hidden="false" customHeight="false" outlineLevel="0" collapsed="false">
      <c r="A9979" s="6" t="n">
        <v>78347.243</v>
      </c>
      <c r="B9979" s="6" t="n">
        <v>1.98608058608059</v>
      </c>
      <c r="C9979" s="6" t="n">
        <v>82</v>
      </c>
      <c r="D9979" s="6" t="n">
        <v>-1</v>
      </c>
      <c r="E9979" s="6" t="n">
        <v>2.003663003663</v>
      </c>
      <c r="F9979" s="6" t="n">
        <v>0</v>
      </c>
      <c r="G9979" s="6" t="n">
        <v>0</v>
      </c>
      <c r="H9979" s="6" t="str">
        <f aca="false">IF(AND(A9979&gt;=Stimuli!$B$2,A9979&lt;=Stimuli!$C$2),Stimuli!$A$2,IF(AND(A9979&gt;=Stimuli!$B$3,A9979&lt;=Stimuli!$C$3),Stimuli!$A$3,IF(AND(A9979&gt;=Stimuli!$B$4,A9979&lt;=Stimuli!$C$4),Stimuli!$A$4,"")))</f>
        <v>02 e.l.f. - Power Grip Styling (30.03s)</v>
      </c>
      <c r="I9979" s="6" t="n">
        <f aca="false">(B9979-B9978)/((A9979-A9978)/1000)</f>
        <v>-0.375091575091716</v>
      </c>
      <c r="J9979" s="6" t="n">
        <f aca="false">IF(OR(B9979&lt;Rules!$B$2,B9979&gt;Rules!$B$3,ABS(I9979)&gt;Rules!$B$4,OR(B9980&lt;Rules!$B$2,B9980&gt;Rules!$B$3,ABS(I9980)&gt;Rules!$B$4)),1,0)</f>
        <v>0</v>
      </c>
      <c r="K9979" s="6" t="str">
        <f aca="false">IF(F9979=1,COUNTIF($F$2:F9979,1),"")</f>
        <v/>
      </c>
    </row>
    <row r="9980" customFormat="false" ht="15" hidden="false" customHeight="false" outlineLevel="0" collapsed="false">
      <c r="A9980" s="6" t="n">
        <v>78355.0555</v>
      </c>
      <c r="B9980" s="6" t="n">
        <v>1.98754578754579</v>
      </c>
      <c r="C9980" s="6" t="n">
        <v>82</v>
      </c>
      <c r="D9980" s="6" t="n">
        <v>-1</v>
      </c>
      <c r="E9980" s="6" t="n">
        <v>2.003663003663</v>
      </c>
      <c r="F9980" s="6" t="n">
        <v>0</v>
      </c>
      <c r="G9980" s="6" t="n">
        <v>0</v>
      </c>
      <c r="H9980" s="6" t="str">
        <f aca="false">IF(AND(A9980&gt;=Stimuli!$B$2,A9980&lt;=Stimuli!$C$2),Stimuli!$A$2,IF(AND(A9980&gt;=Stimuli!$B$3,A9980&lt;=Stimuli!$C$3),Stimuli!$A$3,IF(AND(A9980&gt;=Stimuli!$B$4,A9980&lt;=Stimuli!$C$4),Stimuli!$A$4,"")))</f>
        <v>02 e.l.f. - Power Grip Styling (30.03s)</v>
      </c>
      <c r="I9980" s="6" t="n">
        <f aca="false">(B9980-B9979)/((A9980-A9979)/1000)</f>
        <v>0.187545787545844</v>
      </c>
      <c r="J9980" s="6" t="n">
        <f aca="false">IF(OR(B9980&lt;Rules!$B$2,B9980&gt;Rules!$B$3,ABS(I9980)&gt;Rules!$B$4,OR(B9981&lt;Rules!$B$2,B9981&gt;Rules!$B$3,ABS(I9981)&gt;Rules!$B$4)),1,0)</f>
        <v>0</v>
      </c>
      <c r="K9980" s="6" t="str">
        <f aca="false">IF(F9980=1,COUNTIF($F$2:F9980,1),"")</f>
        <v/>
      </c>
    </row>
    <row r="9981" customFormat="false" ht="15" hidden="false" customHeight="false" outlineLevel="0" collapsed="false">
      <c r="A9981" s="6" t="n">
        <v>78362.868</v>
      </c>
      <c r="B9981" s="6" t="n">
        <v>1.98754578754579</v>
      </c>
      <c r="C9981" s="6" t="n">
        <v>82</v>
      </c>
      <c r="D9981" s="6" t="n">
        <v>-1</v>
      </c>
      <c r="E9981" s="6" t="n">
        <v>2.003663003663</v>
      </c>
      <c r="F9981" s="6" t="n">
        <v>0</v>
      </c>
      <c r="G9981" s="6" t="n">
        <v>0</v>
      </c>
      <c r="H9981" s="6" t="str">
        <f aca="false">IF(AND(A9981&gt;=Stimuli!$B$2,A9981&lt;=Stimuli!$C$2),Stimuli!$A$2,IF(AND(A9981&gt;=Stimuli!$B$3,A9981&lt;=Stimuli!$C$3),Stimuli!$A$3,IF(AND(A9981&gt;=Stimuli!$B$4,A9981&lt;=Stimuli!$C$4),Stimuli!$A$4,"")))</f>
        <v>02 e.l.f. - Power Grip Styling (30.03s)</v>
      </c>
      <c r="I9981" s="6" t="n">
        <f aca="false">(B9981-B9980)/((A9981-A9980)/1000)</f>
        <v>0</v>
      </c>
      <c r="J9981" s="6" t="n">
        <f aca="false">IF(OR(B9981&lt;Rules!$B$2,B9981&gt;Rules!$B$3,ABS(I9981)&gt;Rules!$B$4,OR(B9982&lt;Rules!$B$2,B9982&gt;Rules!$B$3,ABS(I9982)&gt;Rules!$B$4)),1,0)</f>
        <v>0</v>
      </c>
      <c r="K9981" s="6" t="str">
        <f aca="false">IF(F9981=1,COUNTIF($F$2:F9981,1),"")</f>
        <v/>
      </c>
    </row>
    <row r="9982" customFormat="false" ht="15" hidden="false" customHeight="false" outlineLevel="0" collapsed="false">
      <c r="A9982" s="6" t="n">
        <v>78370.6805</v>
      </c>
      <c r="B9982" s="6" t="n">
        <v>1.98608058608059</v>
      </c>
      <c r="C9982" s="6" t="n">
        <v>77</v>
      </c>
      <c r="D9982" s="6" t="n">
        <v>773.4375</v>
      </c>
      <c r="E9982" s="6" t="n">
        <v>2.003663003663</v>
      </c>
      <c r="F9982" s="6" t="n">
        <v>0</v>
      </c>
      <c r="G9982" s="6" t="n">
        <v>0</v>
      </c>
      <c r="H9982" s="6" t="str">
        <f aca="false">IF(AND(A9982&gt;=Stimuli!$B$2,A9982&lt;=Stimuli!$C$2),Stimuli!$A$2,IF(AND(A9982&gt;=Stimuli!$B$3,A9982&lt;=Stimuli!$C$3),Stimuli!$A$3,IF(AND(A9982&gt;=Stimuli!$B$4,A9982&lt;=Stimuli!$C$4),Stimuli!$A$4,"")))</f>
        <v>02 e.l.f. - Power Grip Styling (30.03s)</v>
      </c>
      <c r="I9982" s="6" t="n">
        <f aca="false">(B9982-B9981)/((A9982-A9981)/1000)</f>
        <v>-0.187545787545844</v>
      </c>
      <c r="J9982" s="6" t="n">
        <f aca="false">IF(OR(B9982&lt;Rules!$B$2,B9982&gt;Rules!$B$3,ABS(I9982)&gt;Rules!$B$4,OR(B9983&lt;Rules!$B$2,B9983&gt;Rules!$B$3,ABS(I9983)&gt;Rules!$B$4)),1,0)</f>
        <v>0</v>
      </c>
      <c r="K9982" s="6" t="str">
        <f aca="false">IF(F9982=1,COUNTIF($F$2:F9982,1),"")</f>
        <v/>
      </c>
    </row>
    <row r="9983" customFormat="false" ht="15" hidden="false" customHeight="false" outlineLevel="0" collapsed="false">
      <c r="A9983" s="6" t="n">
        <v>78378.493</v>
      </c>
      <c r="B9983" s="6" t="n">
        <v>1.98754578754579</v>
      </c>
      <c r="C9983" s="6" t="n">
        <v>77</v>
      </c>
      <c r="D9983" s="6" t="n">
        <v>-1</v>
      </c>
      <c r="E9983" s="6" t="n">
        <v>2.003663003663</v>
      </c>
      <c r="F9983" s="6" t="n">
        <v>0</v>
      </c>
      <c r="G9983" s="6" t="n">
        <v>0</v>
      </c>
      <c r="H9983" s="6" t="str">
        <f aca="false">IF(AND(A9983&gt;=Stimuli!$B$2,A9983&lt;=Stimuli!$C$2),Stimuli!$A$2,IF(AND(A9983&gt;=Stimuli!$B$3,A9983&lt;=Stimuli!$C$3),Stimuli!$A$3,IF(AND(A9983&gt;=Stimuli!$B$4,A9983&lt;=Stimuli!$C$4),Stimuli!$A$4,"")))</f>
        <v>02 e.l.f. - Power Grip Styling (30.03s)</v>
      </c>
      <c r="I9983" s="6" t="n">
        <f aca="false">(B9983-B9982)/((A9983-A9982)/1000)</f>
        <v>0.187545787545844</v>
      </c>
      <c r="J9983" s="6" t="n">
        <f aca="false">IF(OR(B9983&lt;Rules!$B$2,B9983&gt;Rules!$B$3,ABS(I9983)&gt;Rules!$B$4,OR(B9984&lt;Rules!$B$2,B9984&gt;Rules!$B$3,ABS(I9984)&gt;Rules!$B$4)),1,0)</f>
        <v>0</v>
      </c>
      <c r="K9983" s="6" t="str">
        <f aca="false">IF(F9983=1,COUNTIF($F$2:F9983,1),"")</f>
        <v/>
      </c>
    </row>
    <row r="9984" customFormat="false" ht="15" hidden="false" customHeight="false" outlineLevel="0" collapsed="false">
      <c r="A9984" s="6" t="n">
        <v>78386.3055</v>
      </c>
      <c r="B9984" s="6" t="n">
        <v>1.98461538461538</v>
      </c>
      <c r="C9984" s="6" t="n">
        <v>77</v>
      </c>
      <c r="D9984" s="6" t="n">
        <v>-1</v>
      </c>
      <c r="E9984" s="6" t="n">
        <v>2.003663003663</v>
      </c>
      <c r="F9984" s="6" t="n">
        <v>0</v>
      </c>
      <c r="G9984" s="6" t="n">
        <v>0</v>
      </c>
      <c r="H9984" s="6" t="str">
        <f aca="false">IF(AND(A9984&gt;=Stimuli!$B$2,A9984&lt;=Stimuli!$C$2),Stimuli!$A$2,IF(AND(A9984&gt;=Stimuli!$B$3,A9984&lt;=Stimuli!$C$3),Stimuli!$A$3,IF(AND(A9984&gt;=Stimuli!$B$4,A9984&lt;=Stimuli!$C$4),Stimuli!$A$4,"")))</f>
        <v>02 e.l.f. - Power Grip Styling (30.03s)</v>
      </c>
      <c r="I9984" s="6" t="n">
        <f aca="false">(B9984-B9983)/((A9984-A9983)/1000)</f>
        <v>-0.375091575091574</v>
      </c>
      <c r="J9984" s="6" t="n">
        <f aca="false">IF(OR(B9984&lt;Rules!$B$2,B9984&gt;Rules!$B$3,ABS(I9984)&gt;Rules!$B$4,OR(B9985&lt;Rules!$B$2,B9985&gt;Rules!$B$3,ABS(I9985)&gt;Rules!$B$4)),1,0)</f>
        <v>0</v>
      </c>
      <c r="K9984" s="6" t="str">
        <f aca="false">IF(F9984=1,COUNTIF($F$2:F9984,1),"")</f>
        <v/>
      </c>
    </row>
    <row r="9985" customFormat="false" ht="15" hidden="false" customHeight="false" outlineLevel="0" collapsed="false">
      <c r="A9985" s="6" t="n">
        <v>78394.118</v>
      </c>
      <c r="B9985" s="6" t="n">
        <v>1.98901098901099</v>
      </c>
      <c r="C9985" s="6" t="n">
        <v>77</v>
      </c>
      <c r="D9985" s="6" t="n">
        <v>-1</v>
      </c>
      <c r="E9985" s="6" t="n">
        <v>2.003663003663</v>
      </c>
      <c r="F9985" s="6" t="n">
        <v>0</v>
      </c>
      <c r="G9985" s="6" t="n">
        <v>0</v>
      </c>
      <c r="H9985" s="6" t="str">
        <f aca="false">IF(AND(A9985&gt;=Stimuli!$B$2,A9985&lt;=Stimuli!$C$2),Stimuli!$A$2,IF(AND(A9985&gt;=Stimuli!$B$3,A9985&lt;=Stimuli!$C$3),Stimuli!$A$3,IF(AND(A9985&gt;=Stimuli!$B$4,A9985&lt;=Stimuli!$C$4),Stimuli!$A$4,"")))</f>
        <v>02 e.l.f. - Power Grip Styling (30.03s)</v>
      </c>
      <c r="I9985" s="6" t="n">
        <f aca="false">(B9985-B9984)/((A9985-A9984)/1000)</f>
        <v>0.562637362637446</v>
      </c>
      <c r="J9985" s="6" t="n">
        <f aca="false">IF(OR(B9985&lt;Rules!$B$2,B9985&gt;Rules!$B$3,ABS(I9985)&gt;Rules!$B$4,OR(B9986&lt;Rules!$B$2,B9986&gt;Rules!$B$3,ABS(I9986)&gt;Rules!$B$4)),1,0)</f>
        <v>0</v>
      </c>
      <c r="K9985" s="6" t="str">
        <f aca="false">IF(F9985=1,COUNTIF($F$2:F9985,1),"")</f>
        <v/>
      </c>
    </row>
    <row r="9986" customFormat="false" ht="15" hidden="false" customHeight="false" outlineLevel="0" collapsed="false">
      <c r="A9986" s="6" t="n">
        <v>78401.9305</v>
      </c>
      <c r="B9986" s="6" t="n">
        <v>1.98315018315018</v>
      </c>
      <c r="C9986" s="6" t="n">
        <v>77</v>
      </c>
      <c r="D9986" s="6" t="n">
        <v>-1</v>
      </c>
      <c r="E9986" s="6" t="n">
        <v>2.003663003663</v>
      </c>
      <c r="F9986" s="6" t="n">
        <v>0</v>
      </c>
      <c r="G9986" s="6" t="n">
        <v>0</v>
      </c>
      <c r="H9986" s="6" t="str">
        <f aca="false">IF(AND(A9986&gt;=Stimuli!$B$2,A9986&lt;=Stimuli!$C$2),Stimuli!$A$2,IF(AND(A9986&gt;=Stimuli!$B$3,A9986&lt;=Stimuli!$C$3),Stimuli!$A$3,IF(AND(A9986&gt;=Stimuli!$B$4,A9986&lt;=Stimuli!$C$4),Stimuli!$A$4,"")))</f>
        <v>02 e.l.f. - Power Grip Styling (30.03s)</v>
      </c>
      <c r="I9986" s="6" t="n">
        <f aca="false">(B9986-B9985)/((A9986-A9985)/1000)</f>
        <v>-0.750183150183176</v>
      </c>
      <c r="J9986" s="6" t="n">
        <f aca="false">IF(OR(B9986&lt;Rules!$B$2,B9986&gt;Rules!$B$3,ABS(I9986)&gt;Rules!$B$4,OR(B9987&lt;Rules!$B$2,B9987&gt;Rules!$B$3,ABS(I9987)&gt;Rules!$B$4)),1,0)</f>
        <v>0</v>
      </c>
      <c r="K9986" s="6" t="str">
        <f aca="false">IF(F9986=1,COUNTIF($F$2:F9986,1),"")</f>
        <v/>
      </c>
    </row>
    <row r="9987" customFormat="false" ht="15" hidden="false" customHeight="false" outlineLevel="0" collapsed="false">
      <c r="A9987" s="6" t="n">
        <v>78409.743</v>
      </c>
      <c r="B9987" s="6" t="n">
        <v>1.98901098901099</v>
      </c>
      <c r="C9987" s="6" t="n">
        <v>77</v>
      </c>
      <c r="D9987" s="6" t="n">
        <v>-1</v>
      </c>
      <c r="E9987" s="6" t="n">
        <v>2.003663003663</v>
      </c>
      <c r="F9987" s="6" t="n">
        <v>0</v>
      </c>
      <c r="G9987" s="6" t="n">
        <v>0</v>
      </c>
      <c r="H9987" s="6" t="str">
        <f aca="false">IF(AND(A9987&gt;=Stimuli!$B$2,A9987&lt;=Stimuli!$C$2),Stimuli!$A$2,IF(AND(A9987&gt;=Stimuli!$B$3,A9987&lt;=Stimuli!$C$3),Stimuli!$A$3,IF(AND(A9987&gt;=Stimuli!$B$4,A9987&lt;=Stimuli!$C$4),Stimuli!$A$4,"")))</f>
        <v>02 e.l.f. - Power Grip Styling (30.03s)</v>
      </c>
      <c r="I9987" s="6" t="n">
        <f aca="false">(B9987-B9986)/((A9987-A9986)/1000)</f>
        <v>0.750183150183176</v>
      </c>
      <c r="J9987" s="6" t="n">
        <f aca="false">IF(OR(B9987&lt;Rules!$B$2,B9987&gt;Rules!$B$3,ABS(I9987)&gt;Rules!$B$4,OR(B9988&lt;Rules!$B$2,B9988&gt;Rules!$B$3,ABS(I9988)&gt;Rules!$B$4)),1,0)</f>
        <v>0</v>
      </c>
      <c r="K9987" s="6" t="str">
        <f aca="false">IF(F9987=1,COUNTIF($F$2:F9987,1),"")</f>
        <v/>
      </c>
    </row>
    <row r="9988" customFormat="false" ht="15" hidden="false" customHeight="false" outlineLevel="0" collapsed="false">
      <c r="A9988" s="6" t="n">
        <v>78417.5555</v>
      </c>
      <c r="B9988" s="6" t="n">
        <v>1.98315018315018</v>
      </c>
      <c r="C9988" s="6" t="n">
        <v>77</v>
      </c>
      <c r="D9988" s="6" t="n">
        <v>-1</v>
      </c>
      <c r="E9988" s="6" t="n">
        <v>2.003663003663</v>
      </c>
      <c r="F9988" s="6" t="n">
        <v>0</v>
      </c>
      <c r="G9988" s="6" t="n">
        <v>0</v>
      </c>
      <c r="H9988" s="6" t="str">
        <f aca="false">IF(AND(A9988&gt;=Stimuli!$B$2,A9988&lt;=Stimuli!$C$2),Stimuli!$A$2,IF(AND(A9988&gt;=Stimuli!$B$3,A9988&lt;=Stimuli!$C$3),Stimuli!$A$3,IF(AND(A9988&gt;=Stimuli!$B$4,A9988&lt;=Stimuli!$C$4),Stimuli!$A$4,"")))</f>
        <v>02 e.l.f. - Power Grip Styling (30.03s)</v>
      </c>
      <c r="I9988" s="6" t="n">
        <f aca="false">(B9988-B9987)/((A9988-A9987)/1000)</f>
        <v>-0.750183150183176</v>
      </c>
      <c r="J9988" s="6" t="n">
        <f aca="false">IF(OR(B9988&lt;Rules!$B$2,B9988&gt;Rules!$B$3,ABS(I9988)&gt;Rules!$B$4,OR(B9989&lt;Rules!$B$2,B9989&gt;Rules!$B$3,ABS(I9989)&gt;Rules!$B$4)),1,0)</f>
        <v>0</v>
      </c>
      <c r="K9988" s="6" t="str">
        <f aca="false">IF(F9988=1,COUNTIF($F$2:F9988,1),"")</f>
        <v/>
      </c>
    </row>
    <row r="9989" customFormat="false" ht="15" hidden="false" customHeight="false" outlineLevel="0" collapsed="false">
      <c r="A9989" s="6" t="n">
        <v>78425.368</v>
      </c>
      <c r="B9989" s="6" t="n">
        <v>1.98901098901099</v>
      </c>
      <c r="C9989" s="6" t="n">
        <v>77</v>
      </c>
      <c r="D9989" s="6" t="n">
        <v>-1</v>
      </c>
      <c r="E9989" s="6" t="n">
        <v>2.003663003663</v>
      </c>
      <c r="F9989" s="6" t="n">
        <v>0</v>
      </c>
      <c r="G9989" s="6" t="n">
        <v>0</v>
      </c>
      <c r="H9989" s="6" t="str">
        <f aca="false">IF(AND(A9989&gt;=Stimuli!$B$2,A9989&lt;=Stimuli!$C$2),Stimuli!$A$2,IF(AND(A9989&gt;=Stimuli!$B$3,A9989&lt;=Stimuli!$C$3),Stimuli!$A$3,IF(AND(A9989&gt;=Stimuli!$B$4,A9989&lt;=Stimuli!$C$4),Stimuli!$A$4,"")))</f>
        <v>02 e.l.f. - Power Grip Styling (30.03s)</v>
      </c>
      <c r="I9989" s="6" t="n">
        <f aca="false">(B9989-B9988)/((A9989-A9988)/1000)</f>
        <v>0.750183150183176</v>
      </c>
      <c r="J9989" s="6" t="n">
        <f aca="false">IF(OR(B9989&lt;Rules!$B$2,B9989&gt;Rules!$B$3,ABS(I9989)&gt;Rules!$B$4,OR(B9990&lt;Rules!$B$2,B9990&gt;Rules!$B$3,ABS(I9990)&gt;Rules!$B$4)),1,0)</f>
        <v>0</v>
      </c>
      <c r="K9989" s="6" t="str">
        <f aca="false">IF(F9989=1,COUNTIF($F$2:F9989,1),"")</f>
        <v/>
      </c>
    </row>
    <row r="9990" customFormat="false" ht="15" hidden="false" customHeight="false" outlineLevel="0" collapsed="false">
      <c r="A9990" s="6" t="n">
        <v>78433.1805</v>
      </c>
      <c r="B9990" s="6" t="n">
        <v>1.98315018315018</v>
      </c>
      <c r="C9990" s="6" t="n">
        <v>77</v>
      </c>
      <c r="D9990" s="6" t="n">
        <v>-1</v>
      </c>
      <c r="E9990" s="6" t="n">
        <v>2.0021978021978</v>
      </c>
      <c r="F9990" s="6" t="n">
        <v>0</v>
      </c>
      <c r="G9990" s="6" t="n">
        <v>0</v>
      </c>
      <c r="H9990" s="6" t="str">
        <f aca="false">IF(AND(A9990&gt;=Stimuli!$B$2,A9990&lt;=Stimuli!$C$2),Stimuli!$A$2,IF(AND(A9990&gt;=Stimuli!$B$3,A9990&lt;=Stimuli!$C$3),Stimuli!$A$3,IF(AND(A9990&gt;=Stimuli!$B$4,A9990&lt;=Stimuli!$C$4),Stimuli!$A$4,"")))</f>
        <v>02 e.l.f. - Power Grip Styling (30.03s)</v>
      </c>
      <c r="I9990" s="6" t="n">
        <f aca="false">(B9990-B9989)/((A9990-A9989)/1000)</f>
        <v>-0.750183150183176</v>
      </c>
      <c r="J9990" s="6" t="n">
        <f aca="false">IF(OR(B9990&lt;Rules!$B$2,B9990&gt;Rules!$B$3,ABS(I9990)&gt;Rules!$B$4,OR(B9991&lt;Rules!$B$2,B9991&gt;Rules!$B$3,ABS(I9991)&gt;Rules!$B$4)),1,0)</f>
        <v>0</v>
      </c>
      <c r="K9990" s="6" t="str">
        <f aca="false">IF(F9990=1,COUNTIF($F$2:F9990,1),"")</f>
        <v/>
      </c>
    </row>
    <row r="9991" customFormat="false" ht="15" hidden="false" customHeight="false" outlineLevel="0" collapsed="false">
      <c r="A9991" s="6" t="n">
        <v>78440.993</v>
      </c>
      <c r="B9991" s="6" t="n">
        <v>1.98901098901099</v>
      </c>
      <c r="C9991" s="6" t="n">
        <v>77</v>
      </c>
      <c r="D9991" s="6" t="n">
        <v>-1</v>
      </c>
      <c r="E9991" s="6" t="n">
        <v>2.0021978021978</v>
      </c>
      <c r="F9991" s="6" t="n">
        <v>0</v>
      </c>
      <c r="G9991" s="6" t="n">
        <v>0</v>
      </c>
      <c r="H9991" s="6" t="str">
        <f aca="false">IF(AND(A9991&gt;=Stimuli!$B$2,A9991&lt;=Stimuli!$C$2),Stimuli!$A$2,IF(AND(A9991&gt;=Stimuli!$B$3,A9991&lt;=Stimuli!$C$3),Stimuli!$A$3,IF(AND(A9991&gt;=Stimuli!$B$4,A9991&lt;=Stimuli!$C$4),Stimuli!$A$4,"")))</f>
        <v>02 e.l.f. - Power Grip Styling (30.03s)</v>
      </c>
      <c r="I9991" s="6" t="n">
        <f aca="false">(B9991-B9990)/((A9991-A9990)/1000)</f>
        <v>0.750183150183176</v>
      </c>
      <c r="J9991" s="6" t="n">
        <f aca="false">IF(OR(B9991&lt;Rules!$B$2,B9991&gt;Rules!$B$3,ABS(I9991)&gt;Rules!$B$4,OR(B9992&lt;Rules!$B$2,B9992&gt;Rules!$B$3,ABS(I9992)&gt;Rules!$B$4)),1,0)</f>
        <v>0</v>
      </c>
      <c r="K9991" s="6" t="str">
        <f aca="false">IF(F9991=1,COUNTIF($F$2:F9991,1),"")</f>
        <v/>
      </c>
    </row>
    <row r="9992" customFormat="false" ht="15" hidden="false" customHeight="false" outlineLevel="0" collapsed="false">
      <c r="A9992" s="6" t="n">
        <v>78448.8055</v>
      </c>
      <c r="B9992" s="6" t="n">
        <v>1.98315018315018</v>
      </c>
      <c r="C9992" s="6" t="n">
        <v>77</v>
      </c>
      <c r="D9992" s="6" t="n">
        <v>-1</v>
      </c>
      <c r="E9992" s="6" t="n">
        <v>2.0021978021978</v>
      </c>
      <c r="F9992" s="6" t="n">
        <v>0</v>
      </c>
      <c r="G9992" s="6" t="n">
        <v>0</v>
      </c>
      <c r="H9992" s="6" t="str">
        <f aca="false">IF(AND(A9992&gt;=Stimuli!$B$2,A9992&lt;=Stimuli!$C$2),Stimuli!$A$2,IF(AND(A9992&gt;=Stimuli!$B$3,A9992&lt;=Stimuli!$C$3),Stimuli!$A$3,IF(AND(A9992&gt;=Stimuli!$B$4,A9992&lt;=Stimuli!$C$4),Stimuli!$A$4,"")))</f>
        <v>02 e.l.f. - Power Grip Styling (30.03s)</v>
      </c>
      <c r="I9992" s="6" t="n">
        <f aca="false">(B9992-B9991)/((A9992-A9991)/1000)</f>
        <v>-0.750183150183176</v>
      </c>
      <c r="J9992" s="6" t="n">
        <f aca="false">IF(OR(B9992&lt;Rules!$B$2,B9992&gt;Rules!$B$3,ABS(I9992)&gt;Rules!$B$4,OR(B9993&lt;Rules!$B$2,B9993&gt;Rules!$B$3,ABS(I9993)&gt;Rules!$B$4)),1,0)</f>
        <v>0</v>
      </c>
      <c r="K9992" s="6" t="str">
        <f aca="false">IF(F9992=1,COUNTIF($F$2:F9992,1),"")</f>
        <v/>
      </c>
    </row>
    <row r="9993" customFormat="false" ht="15" hidden="false" customHeight="false" outlineLevel="0" collapsed="false">
      <c r="A9993" s="6" t="n">
        <v>78456.618</v>
      </c>
      <c r="B9993" s="6" t="n">
        <v>1.98754578754579</v>
      </c>
      <c r="C9993" s="6" t="n">
        <v>77</v>
      </c>
      <c r="D9993" s="6" t="n">
        <v>-1</v>
      </c>
      <c r="E9993" s="6" t="n">
        <v>2.0021978021978</v>
      </c>
      <c r="F9993" s="6" t="n">
        <v>0</v>
      </c>
      <c r="G9993" s="6" t="n">
        <v>0</v>
      </c>
      <c r="H9993" s="6" t="str">
        <f aca="false">IF(AND(A9993&gt;=Stimuli!$B$2,A9993&lt;=Stimuli!$C$2),Stimuli!$A$2,IF(AND(A9993&gt;=Stimuli!$B$3,A9993&lt;=Stimuli!$C$3),Stimuli!$A$3,IF(AND(A9993&gt;=Stimuli!$B$4,A9993&lt;=Stimuli!$C$4),Stimuli!$A$4,"")))</f>
        <v>02 e.l.f. - Power Grip Styling (30.03s)</v>
      </c>
      <c r="I9993" s="6" t="n">
        <f aca="false">(B9993-B9992)/((A9993-A9992)/1000)</f>
        <v>0.562637362637304</v>
      </c>
      <c r="J9993" s="6" t="n">
        <f aca="false">IF(OR(B9993&lt;Rules!$B$2,B9993&gt;Rules!$B$3,ABS(I9993)&gt;Rules!$B$4,OR(B9994&lt;Rules!$B$2,B9994&gt;Rules!$B$3,ABS(I9994)&gt;Rules!$B$4)),1,0)</f>
        <v>0</v>
      </c>
      <c r="K9993" s="6" t="str">
        <f aca="false">IF(F9993=1,COUNTIF($F$2:F9993,1),"")</f>
        <v/>
      </c>
    </row>
    <row r="9994" customFormat="false" ht="15" hidden="false" customHeight="false" outlineLevel="0" collapsed="false">
      <c r="A9994" s="6" t="n">
        <v>78464.4305</v>
      </c>
      <c r="B9994" s="6" t="n">
        <v>1.98315018315018</v>
      </c>
      <c r="C9994" s="6" t="n">
        <v>77</v>
      </c>
      <c r="D9994" s="6" t="n">
        <v>-1</v>
      </c>
      <c r="E9994" s="6" t="n">
        <v>2.0021978021978</v>
      </c>
      <c r="F9994" s="6" t="n">
        <v>0</v>
      </c>
      <c r="G9994" s="6" t="n">
        <v>0</v>
      </c>
      <c r="H9994" s="6" t="str">
        <f aca="false">IF(AND(A9994&gt;=Stimuli!$B$2,A9994&lt;=Stimuli!$C$2),Stimuli!$A$2,IF(AND(A9994&gt;=Stimuli!$B$3,A9994&lt;=Stimuli!$C$3),Stimuli!$A$3,IF(AND(A9994&gt;=Stimuli!$B$4,A9994&lt;=Stimuli!$C$4),Stimuli!$A$4,"")))</f>
        <v>02 e.l.f. - Power Grip Styling (30.03s)</v>
      </c>
      <c r="I9994" s="6" t="n">
        <f aca="false">(B9994-B9993)/((A9994-A9993)/1000)</f>
        <v>-0.562637362637304</v>
      </c>
      <c r="J9994" s="6" t="n">
        <f aca="false">IF(OR(B9994&lt;Rules!$B$2,B9994&gt;Rules!$B$3,ABS(I9994)&gt;Rules!$B$4,OR(B9995&lt;Rules!$B$2,B9995&gt;Rules!$B$3,ABS(I9995)&gt;Rules!$B$4)),1,0)</f>
        <v>0</v>
      </c>
      <c r="K9994" s="6" t="str">
        <f aca="false">IF(F9994=1,COUNTIF($F$2:F9994,1),"")</f>
        <v/>
      </c>
    </row>
    <row r="9995" customFormat="false" ht="15" hidden="false" customHeight="false" outlineLevel="0" collapsed="false">
      <c r="A9995" s="6" t="n">
        <v>78472.243</v>
      </c>
      <c r="B9995" s="6" t="n">
        <v>1.98754578754579</v>
      </c>
      <c r="C9995" s="6" t="n">
        <v>77</v>
      </c>
      <c r="D9995" s="6" t="n">
        <v>-1</v>
      </c>
      <c r="E9995" s="6" t="n">
        <v>2.0021978021978</v>
      </c>
      <c r="F9995" s="6" t="n">
        <v>0</v>
      </c>
      <c r="G9995" s="6" t="n">
        <v>0</v>
      </c>
      <c r="H9995" s="6" t="str">
        <f aca="false">IF(AND(A9995&gt;=Stimuli!$B$2,A9995&lt;=Stimuli!$C$2),Stimuli!$A$2,IF(AND(A9995&gt;=Stimuli!$B$3,A9995&lt;=Stimuli!$C$3),Stimuli!$A$3,IF(AND(A9995&gt;=Stimuli!$B$4,A9995&lt;=Stimuli!$C$4),Stimuli!$A$4,"")))</f>
        <v>02 e.l.f. - Power Grip Styling (30.03s)</v>
      </c>
      <c r="I9995" s="6" t="n">
        <f aca="false">(B9995-B9994)/((A9995-A9994)/1000)</f>
        <v>0.562637362637304</v>
      </c>
      <c r="J9995" s="6" t="n">
        <f aca="false">IF(OR(B9995&lt;Rules!$B$2,B9995&gt;Rules!$B$3,ABS(I9995)&gt;Rules!$B$4,OR(B9996&lt;Rules!$B$2,B9996&gt;Rules!$B$3,ABS(I9996)&gt;Rules!$B$4)),1,0)</f>
        <v>0</v>
      </c>
      <c r="K9995" s="6" t="str">
        <f aca="false">IF(F9995=1,COUNTIF($F$2:F9995,1),"")</f>
        <v/>
      </c>
    </row>
    <row r="9996" customFormat="false" ht="15" hidden="false" customHeight="false" outlineLevel="0" collapsed="false">
      <c r="A9996" s="6" t="n">
        <v>78480.0555</v>
      </c>
      <c r="B9996" s="6" t="n">
        <v>1.98315018315018</v>
      </c>
      <c r="C9996" s="6" t="n">
        <v>77</v>
      </c>
      <c r="D9996" s="6" t="n">
        <v>-1</v>
      </c>
      <c r="E9996" s="6" t="n">
        <v>2.0021978021978</v>
      </c>
      <c r="F9996" s="6" t="n">
        <v>0</v>
      </c>
      <c r="G9996" s="6" t="n">
        <v>0</v>
      </c>
      <c r="H9996" s="6" t="str">
        <f aca="false">IF(AND(A9996&gt;=Stimuli!$B$2,A9996&lt;=Stimuli!$C$2),Stimuli!$A$2,IF(AND(A9996&gt;=Stimuli!$B$3,A9996&lt;=Stimuli!$C$3),Stimuli!$A$3,IF(AND(A9996&gt;=Stimuli!$B$4,A9996&lt;=Stimuli!$C$4),Stimuli!$A$4,"")))</f>
        <v>02 e.l.f. - Power Grip Styling (30.03s)</v>
      </c>
      <c r="I9996" s="6" t="n">
        <f aca="false">(B9996-B9995)/((A9996-A9995)/1000)</f>
        <v>-0.562637362637304</v>
      </c>
      <c r="J9996" s="6" t="n">
        <f aca="false">IF(OR(B9996&lt;Rules!$B$2,B9996&gt;Rules!$B$3,ABS(I9996)&gt;Rules!$B$4,OR(B9997&lt;Rules!$B$2,B9997&gt;Rules!$B$3,ABS(I9997)&gt;Rules!$B$4)),1,0)</f>
        <v>0</v>
      </c>
      <c r="K9996" s="6" t="str">
        <f aca="false">IF(F9996=1,COUNTIF($F$2:F9996,1),"")</f>
        <v/>
      </c>
    </row>
    <row r="9997" customFormat="false" ht="15" hidden="false" customHeight="false" outlineLevel="0" collapsed="false">
      <c r="A9997" s="6" t="n">
        <v>78487.868</v>
      </c>
      <c r="B9997" s="6" t="n">
        <v>1.98461538461538</v>
      </c>
      <c r="C9997" s="6" t="n">
        <v>77</v>
      </c>
      <c r="D9997" s="6" t="n">
        <v>-1</v>
      </c>
      <c r="E9997" s="6" t="n">
        <v>2.0021978021978</v>
      </c>
      <c r="F9997" s="6" t="n">
        <v>0</v>
      </c>
      <c r="G9997" s="6" t="n">
        <v>0</v>
      </c>
      <c r="H9997" s="6" t="str">
        <f aca="false">IF(AND(A9997&gt;=Stimuli!$B$2,A9997&lt;=Stimuli!$C$2),Stimuli!$A$2,IF(AND(A9997&gt;=Stimuli!$B$3,A9997&lt;=Stimuli!$C$3),Stimuli!$A$3,IF(AND(A9997&gt;=Stimuli!$B$4,A9997&lt;=Stimuli!$C$4),Stimuli!$A$4,"")))</f>
        <v>02 e.l.f. - Power Grip Styling (30.03s)</v>
      </c>
      <c r="I9997" s="6" t="n">
        <f aca="false">(B9997-B9996)/((A9997-A9996)/1000)</f>
        <v>0.18754578754573</v>
      </c>
      <c r="J9997" s="6" t="n">
        <f aca="false">IF(OR(B9997&lt;Rules!$B$2,B9997&gt;Rules!$B$3,ABS(I9997)&gt;Rules!$B$4,OR(B9998&lt;Rules!$B$2,B9998&gt;Rules!$B$3,ABS(I9998)&gt;Rules!$B$4)),1,0)</f>
        <v>0</v>
      </c>
      <c r="K9997" s="6" t="str">
        <f aca="false">IF(F9997=1,COUNTIF($F$2:F9997,1),"")</f>
        <v/>
      </c>
    </row>
    <row r="9998" customFormat="false" ht="15" hidden="false" customHeight="false" outlineLevel="0" collapsed="false">
      <c r="A9998" s="6" t="n">
        <v>78495.6805</v>
      </c>
      <c r="B9998" s="6" t="n">
        <v>1.98461538461538</v>
      </c>
      <c r="C9998" s="6" t="n">
        <v>77</v>
      </c>
      <c r="D9998" s="6" t="n">
        <v>-1</v>
      </c>
      <c r="E9998" s="6" t="n">
        <v>2.0021978021978</v>
      </c>
      <c r="F9998" s="6" t="n">
        <v>0</v>
      </c>
      <c r="G9998" s="6" t="n">
        <v>0</v>
      </c>
      <c r="H9998" s="6" t="str">
        <f aca="false">IF(AND(A9998&gt;=Stimuli!$B$2,A9998&lt;=Stimuli!$C$2),Stimuli!$A$2,IF(AND(A9998&gt;=Stimuli!$B$3,A9998&lt;=Stimuli!$C$3),Stimuli!$A$3,IF(AND(A9998&gt;=Stimuli!$B$4,A9998&lt;=Stimuli!$C$4),Stimuli!$A$4,"")))</f>
        <v>02 e.l.f. - Power Grip Styling (30.03s)</v>
      </c>
      <c r="I9998" s="6" t="n">
        <f aca="false">(B9998-B9997)/((A9998-A9997)/1000)</f>
        <v>0</v>
      </c>
      <c r="J9998" s="6" t="n">
        <f aca="false">IF(OR(B9998&lt;Rules!$B$2,B9998&gt;Rules!$B$3,ABS(I9998)&gt;Rules!$B$4,OR(B9999&lt;Rules!$B$2,B9999&gt;Rules!$B$3,ABS(I9999)&gt;Rules!$B$4)),1,0)</f>
        <v>0</v>
      </c>
      <c r="K9998" s="6" t="str">
        <f aca="false">IF(F9998=1,COUNTIF($F$2:F9998,1),"")</f>
        <v/>
      </c>
    </row>
    <row r="9999" customFormat="false" ht="15" hidden="false" customHeight="false" outlineLevel="0" collapsed="false">
      <c r="A9999" s="6" t="n">
        <v>78503.493</v>
      </c>
      <c r="B9999" s="6" t="n">
        <v>1.98315018315018</v>
      </c>
      <c r="C9999" s="6" t="n">
        <v>77</v>
      </c>
      <c r="D9999" s="6" t="n">
        <v>-1</v>
      </c>
      <c r="E9999" s="6" t="n">
        <v>2.0021978021978</v>
      </c>
      <c r="F9999" s="6" t="n">
        <v>0</v>
      </c>
      <c r="G9999" s="6" t="n">
        <v>0</v>
      </c>
      <c r="H9999" s="6" t="str">
        <f aca="false">IF(AND(A9999&gt;=Stimuli!$B$2,A9999&lt;=Stimuli!$C$2),Stimuli!$A$2,IF(AND(A9999&gt;=Stimuli!$B$3,A9999&lt;=Stimuli!$C$3),Stimuli!$A$3,IF(AND(A9999&gt;=Stimuli!$B$4,A9999&lt;=Stimuli!$C$4),Stimuli!$A$4,"")))</f>
        <v>02 e.l.f. - Power Grip Styling (30.03s)</v>
      </c>
      <c r="I9999" s="6" t="n">
        <f aca="false">(B9999-B9998)/((A9999-A9998)/1000)</f>
        <v>-0.18754578754573</v>
      </c>
      <c r="J9999" s="6" t="n">
        <f aca="false">IF(OR(B9999&lt;Rules!$B$2,B9999&gt;Rules!$B$3,ABS(I9999)&gt;Rules!$B$4,OR(B10000&lt;Rules!$B$2,B10000&gt;Rules!$B$3,ABS(I10000)&gt;Rules!$B$4)),1,0)</f>
        <v>0</v>
      </c>
      <c r="K9999" s="6" t="str">
        <f aca="false">IF(F9999=1,COUNTIF($F$2:F9999,1),"")</f>
        <v/>
      </c>
    </row>
    <row r="10000" customFormat="false" ht="15" hidden="false" customHeight="false" outlineLevel="0" collapsed="false">
      <c r="A10000" s="6" t="n">
        <v>78511.3055</v>
      </c>
      <c r="B10000" s="6" t="n">
        <v>1.98608058608059</v>
      </c>
      <c r="C10000" s="6" t="n">
        <v>77</v>
      </c>
      <c r="D10000" s="6" t="n">
        <v>-1</v>
      </c>
      <c r="E10000" s="6" t="n">
        <v>2.0021978021978</v>
      </c>
      <c r="F10000" s="6" t="n">
        <v>0</v>
      </c>
      <c r="G10000" s="6" t="n">
        <v>0</v>
      </c>
      <c r="H10000" s="6" t="str">
        <f aca="false">IF(AND(A10000&gt;=Stimuli!$B$2,A10000&lt;=Stimuli!$C$2),Stimuli!$A$2,IF(AND(A10000&gt;=Stimuli!$B$3,A10000&lt;=Stimuli!$C$3),Stimuli!$A$3,IF(AND(A10000&gt;=Stimuli!$B$4,A10000&lt;=Stimuli!$C$4),Stimuli!$A$4,"")))</f>
        <v>02 e.l.f. - Power Grip Styling (30.03s)</v>
      </c>
      <c r="I10000" s="6" t="n">
        <f aca="false">(B10000-B9999)/((A10000-A9999)/1000)</f>
        <v>0.37509157509146</v>
      </c>
      <c r="J10000" s="6" t="n">
        <f aca="false">IF(OR(B10000&lt;Rules!$B$2,B10000&gt;Rules!$B$3,ABS(I10000)&gt;Rules!$B$4,OR(B10001&lt;Rules!$B$2,B10001&gt;Rules!$B$3,ABS(I10001)&gt;Rules!$B$4)),1,0)</f>
        <v>0</v>
      </c>
      <c r="K10000" s="6" t="str">
        <f aca="false">IF(F10000=1,COUNTIF($F$2:F10000,1),"")</f>
        <v/>
      </c>
    </row>
    <row r="10001" customFormat="false" ht="15" hidden="false" customHeight="false" outlineLevel="0" collapsed="false">
      <c r="A10001" s="6" t="n">
        <v>78519.118</v>
      </c>
      <c r="B10001" s="6" t="n">
        <v>1.98168498168498</v>
      </c>
      <c r="C10001" s="6" t="n">
        <v>77</v>
      </c>
      <c r="D10001" s="6" t="n">
        <v>-1</v>
      </c>
      <c r="E10001" s="6" t="n">
        <v>2.0021978021978</v>
      </c>
      <c r="F10001" s="6" t="n">
        <v>0</v>
      </c>
      <c r="G10001" s="6" t="n">
        <v>0</v>
      </c>
      <c r="H10001" s="6" t="str">
        <f aca="false">IF(AND(A10001&gt;=Stimuli!$B$2,A10001&lt;=Stimuli!$C$2),Stimuli!$A$2,IF(AND(A10001&gt;=Stimuli!$B$3,A10001&lt;=Stimuli!$C$3),Stimuli!$A$3,IF(AND(A10001&gt;=Stimuli!$B$4,A10001&lt;=Stimuli!$C$4),Stimuli!$A$4,"")))</f>
        <v>02 e.l.f. - Power Grip Styling (30.03s)</v>
      </c>
      <c r="I10001" s="6" t="n">
        <f aca="false">(B10001-B10000)/((A10001-A10000)/1000)</f>
        <v>-0.562637362637304</v>
      </c>
      <c r="J10001" s="6" t="n">
        <f aca="false">IF(OR(B10001&lt;Rules!$B$2,B10001&gt;Rules!$B$3,ABS(I10001)&gt;Rules!$B$4,OR(B10002&lt;Rules!$B$2,B10002&gt;Rules!$B$3,ABS(I10002)&gt;Rules!$B$4)),1,0)</f>
        <v>0</v>
      </c>
      <c r="K10001" s="6" t="str">
        <f aca="false">IF(F10001=1,COUNTIF($F$2:F10001,1),"")</f>
        <v/>
      </c>
    </row>
    <row r="10002" customFormat="false" ht="15" hidden="false" customHeight="false" outlineLevel="0" collapsed="false">
      <c r="A10002" s="6" t="n">
        <v>78526.9305</v>
      </c>
      <c r="B10002" s="6" t="n">
        <v>1.98754578754579</v>
      </c>
      <c r="C10002" s="6" t="n">
        <v>77</v>
      </c>
      <c r="D10002" s="6" t="n">
        <v>-1</v>
      </c>
      <c r="E10002" s="6" t="n">
        <v>2.0021978021978</v>
      </c>
      <c r="F10002" s="6" t="n">
        <v>0</v>
      </c>
      <c r="G10002" s="6" t="n">
        <v>0</v>
      </c>
      <c r="H10002" s="6" t="str">
        <f aca="false">IF(AND(A10002&gt;=Stimuli!$B$2,A10002&lt;=Stimuli!$C$2),Stimuli!$A$2,IF(AND(A10002&gt;=Stimuli!$B$3,A10002&lt;=Stimuli!$C$3),Stimuli!$A$3,IF(AND(A10002&gt;=Stimuli!$B$4,A10002&lt;=Stimuli!$C$4),Stimuli!$A$4,"")))</f>
        <v>02 e.l.f. - Power Grip Styling (30.03s)</v>
      </c>
      <c r="I10002" s="6" t="n">
        <f aca="false">(B10002-B10001)/((A10002-A10001)/1000)</f>
        <v>0.750183150183148</v>
      </c>
      <c r="J10002" s="6" t="n">
        <f aca="false">IF(OR(B10002&lt;Rules!$B$2,B10002&gt;Rules!$B$3,ABS(I10002)&gt;Rules!$B$4,OR(B10003&lt;Rules!$B$2,B10003&gt;Rules!$B$3,ABS(I10003)&gt;Rules!$B$4)),1,0)</f>
        <v>0</v>
      </c>
      <c r="K10002" s="6" t="str">
        <f aca="false">IF(F10002=1,COUNTIF($F$2:F10002,1),"")</f>
        <v/>
      </c>
    </row>
    <row r="10003" customFormat="false" ht="15" hidden="false" customHeight="false" outlineLevel="0" collapsed="false">
      <c r="A10003" s="6" t="n">
        <v>78534.743</v>
      </c>
      <c r="B10003" s="6" t="n">
        <v>1.98021978021978</v>
      </c>
      <c r="C10003" s="6" t="n">
        <v>77</v>
      </c>
      <c r="D10003" s="6" t="n">
        <v>-1</v>
      </c>
      <c r="E10003" s="6" t="n">
        <v>2.0021978021978</v>
      </c>
      <c r="F10003" s="6" t="n">
        <v>0</v>
      </c>
      <c r="G10003" s="6" t="n">
        <v>0</v>
      </c>
      <c r="H10003" s="6" t="str">
        <f aca="false">IF(AND(A10003&gt;=Stimuli!$B$2,A10003&lt;=Stimuli!$C$2),Stimuli!$A$2,IF(AND(A10003&gt;=Stimuli!$B$3,A10003&lt;=Stimuli!$C$3),Stimuli!$A$3,IF(AND(A10003&gt;=Stimuli!$B$4,A10003&lt;=Stimuli!$C$4),Stimuli!$A$4,"")))</f>
        <v>02 e.l.f. - Power Grip Styling (30.03s)</v>
      </c>
      <c r="I10003" s="6" t="n">
        <f aca="false">(B10003-B10002)/((A10003-A10002)/1000)</f>
        <v>-0.937728937728878</v>
      </c>
      <c r="J10003" s="6" t="n">
        <f aca="false">IF(OR(B10003&lt;Rules!$B$2,B10003&gt;Rules!$B$3,ABS(I10003)&gt;Rules!$B$4,OR(B10004&lt;Rules!$B$2,B10004&gt;Rules!$B$3,ABS(I10004)&gt;Rules!$B$4)),1,0)</f>
        <v>0</v>
      </c>
      <c r="K10003" s="6" t="str">
        <f aca="false">IF(F10003=1,COUNTIF($F$2:F10003,1),"")</f>
        <v/>
      </c>
    </row>
    <row r="10004" customFormat="false" ht="15" hidden="false" customHeight="false" outlineLevel="0" collapsed="false">
      <c r="A10004" s="6" t="n">
        <v>78542.5555</v>
      </c>
      <c r="B10004" s="6" t="n">
        <v>1.98754578754579</v>
      </c>
      <c r="C10004" s="6" t="n">
        <v>77</v>
      </c>
      <c r="D10004" s="6" t="n">
        <v>-1</v>
      </c>
      <c r="E10004" s="6" t="n">
        <v>2.0021978021978</v>
      </c>
      <c r="F10004" s="6" t="n">
        <v>0</v>
      </c>
      <c r="G10004" s="6" t="n">
        <v>0</v>
      </c>
      <c r="H10004" s="6" t="str">
        <f aca="false">IF(AND(A10004&gt;=Stimuli!$B$2,A10004&lt;=Stimuli!$C$2),Stimuli!$A$2,IF(AND(A10004&gt;=Stimuli!$B$3,A10004&lt;=Stimuli!$C$3),Stimuli!$A$3,IF(AND(A10004&gt;=Stimuli!$B$4,A10004&lt;=Stimuli!$C$4),Stimuli!$A$4,"")))</f>
        <v>02 e.l.f. - Power Grip Styling (30.03s)</v>
      </c>
      <c r="I10004" s="6" t="n">
        <f aca="false">(B10004-B10003)/((A10004-A10003)/1000)</f>
        <v>0.937728937728878</v>
      </c>
      <c r="J10004" s="6" t="n">
        <f aca="false">IF(OR(B10004&lt;Rules!$B$2,B10004&gt;Rules!$B$3,ABS(I10004)&gt;Rules!$B$4,OR(B10005&lt;Rules!$B$2,B10005&gt;Rules!$B$3,ABS(I10005)&gt;Rules!$B$4)),1,0)</f>
        <v>0</v>
      </c>
      <c r="K10004" s="6" t="str">
        <f aca="false">IF(F10004=1,COUNTIF($F$2:F10004,1),"")</f>
        <v/>
      </c>
    </row>
    <row r="10005" customFormat="false" ht="15" hidden="false" customHeight="false" outlineLevel="0" collapsed="false">
      <c r="A10005" s="6" t="n">
        <v>78550.368</v>
      </c>
      <c r="B10005" s="6" t="n">
        <v>1.98021978021978</v>
      </c>
      <c r="C10005" s="6" t="n">
        <v>77</v>
      </c>
      <c r="D10005" s="6" t="n">
        <v>-1</v>
      </c>
      <c r="E10005" s="6" t="n">
        <v>2.0021978021978</v>
      </c>
      <c r="F10005" s="6" t="n">
        <v>0</v>
      </c>
      <c r="G10005" s="6" t="n">
        <v>0</v>
      </c>
      <c r="H10005" s="6" t="str">
        <f aca="false">IF(AND(A10005&gt;=Stimuli!$B$2,A10005&lt;=Stimuli!$C$2),Stimuli!$A$2,IF(AND(A10005&gt;=Stimuli!$B$3,A10005&lt;=Stimuli!$C$3),Stimuli!$A$3,IF(AND(A10005&gt;=Stimuli!$B$4,A10005&lt;=Stimuli!$C$4),Stimuli!$A$4,"")))</f>
        <v>02 e.l.f. - Power Grip Styling (30.03s)</v>
      </c>
      <c r="I10005" s="6" t="n">
        <f aca="false">(B10005-B10004)/((A10005-A10004)/1000)</f>
        <v>-0.937728937728878</v>
      </c>
      <c r="J10005" s="6" t="n">
        <f aca="false">IF(OR(B10005&lt;Rules!$B$2,B10005&gt;Rules!$B$3,ABS(I10005)&gt;Rules!$B$4,OR(B10006&lt;Rules!$B$2,B10006&gt;Rules!$B$3,ABS(I10006)&gt;Rules!$B$4)),1,0)</f>
        <v>0</v>
      </c>
      <c r="K10005" s="6" t="str">
        <f aca="false">IF(F10005=1,COUNTIF($F$2:F10005,1),"")</f>
        <v/>
      </c>
    </row>
    <row r="10006" customFormat="false" ht="15" hidden="false" customHeight="false" outlineLevel="0" collapsed="false">
      <c r="A10006" s="6" t="n">
        <v>78558.1805</v>
      </c>
      <c r="B10006" s="6" t="n">
        <v>1.98754578754579</v>
      </c>
      <c r="C10006" s="6" t="n">
        <v>77</v>
      </c>
      <c r="D10006" s="6" t="n">
        <v>-1</v>
      </c>
      <c r="E10006" s="6" t="n">
        <v>2.0021978021978</v>
      </c>
      <c r="F10006" s="6" t="n">
        <v>0</v>
      </c>
      <c r="G10006" s="6" t="n">
        <v>0</v>
      </c>
      <c r="H10006" s="6" t="str">
        <f aca="false">IF(AND(A10006&gt;=Stimuli!$B$2,A10006&lt;=Stimuli!$C$2),Stimuli!$A$2,IF(AND(A10006&gt;=Stimuli!$B$3,A10006&lt;=Stimuli!$C$3),Stimuli!$A$3,IF(AND(A10006&gt;=Stimuli!$B$4,A10006&lt;=Stimuli!$C$4),Stimuli!$A$4,"")))</f>
        <v>02 e.l.f. - Power Grip Styling (30.03s)</v>
      </c>
      <c r="I10006" s="6" t="n">
        <f aca="false">(B10006-B10005)/((A10006-A10005)/1000)</f>
        <v>0.937728937728878</v>
      </c>
      <c r="J10006" s="6" t="n">
        <f aca="false">IF(OR(B10006&lt;Rules!$B$2,B10006&gt;Rules!$B$3,ABS(I10006)&gt;Rules!$B$4,OR(B10007&lt;Rules!$B$2,B10007&gt;Rules!$B$3,ABS(I10007)&gt;Rules!$B$4)),1,0)</f>
        <v>0</v>
      </c>
      <c r="K10006" s="6" t="str">
        <f aca="false">IF(F10006=1,COUNTIF($F$2:F10006,1),"")</f>
        <v/>
      </c>
    </row>
    <row r="10007" customFormat="false" ht="15" hidden="false" customHeight="false" outlineLevel="0" collapsed="false">
      <c r="A10007" s="6" t="n">
        <v>78565.993</v>
      </c>
      <c r="B10007" s="6" t="n">
        <v>1.98021978021978</v>
      </c>
      <c r="C10007" s="6" t="n">
        <v>77</v>
      </c>
      <c r="D10007" s="6" t="n">
        <v>-1</v>
      </c>
      <c r="E10007" s="6" t="n">
        <v>2.0021978021978</v>
      </c>
      <c r="F10007" s="6" t="n">
        <v>0</v>
      </c>
      <c r="G10007" s="6" t="n">
        <v>0</v>
      </c>
      <c r="H10007" s="6" t="str">
        <f aca="false">IF(AND(A10007&gt;=Stimuli!$B$2,A10007&lt;=Stimuli!$C$2),Stimuli!$A$2,IF(AND(A10007&gt;=Stimuli!$B$3,A10007&lt;=Stimuli!$C$3),Stimuli!$A$3,IF(AND(A10007&gt;=Stimuli!$B$4,A10007&lt;=Stimuli!$C$4),Stimuli!$A$4,"")))</f>
        <v>02 e.l.f. - Power Grip Styling (30.03s)</v>
      </c>
      <c r="I10007" s="6" t="n">
        <f aca="false">(B10007-B10006)/((A10007-A10006)/1000)</f>
        <v>-0.937728937728878</v>
      </c>
      <c r="J10007" s="6" t="n">
        <f aca="false">IF(OR(B10007&lt;Rules!$B$2,B10007&gt;Rules!$B$3,ABS(I10007)&gt;Rules!$B$4,OR(B10008&lt;Rules!$B$2,B10008&gt;Rules!$B$3,ABS(I10008)&gt;Rules!$B$4)),1,0)</f>
        <v>0</v>
      </c>
      <c r="K10007" s="6" t="str">
        <f aca="false">IF(F10007=1,COUNTIF($F$2:F10007,1),"")</f>
        <v/>
      </c>
    </row>
    <row r="10008" customFormat="false" ht="15" hidden="false" customHeight="false" outlineLevel="0" collapsed="false">
      <c r="A10008" s="6" t="n">
        <v>78573.8055</v>
      </c>
      <c r="B10008" s="6" t="n">
        <v>1.98608058608059</v>
      </c>
      <c r="C10008" s="6" t="n">
        <v>77</v>
      </c>
      <c r="D10008" s="6" t="n">
        <v>-1</v>
      </c>
      <c r="E10008" s="6" t="n">
        <v>2.0021978021978</v>
      </c>
      <c r="F10008" s="6" t="n">
        <v>0</v>
      </c>
      <c r="G10008" s="6" t="n">
        <v>0</v>
      </c>
      <c r="H10008" s="6" t="str">
        <f aca="false">IF(AND(A10008&gt;=Stimuli!$B$2,A10008&lt;=Stimuli!$C$2),Stimuli!$A$2,IF(AND(A10008&gt;=Stimuli!$B$3,A10008&lt;=Stimuli!$C$3),Stimuli!$A$3,IF(AND(A10008&gt;=Stimuli!$B$4,A10008&lt;=Stimuli!$C$4),Stimuli!$A$4,"")))</f>
        <v>02 e.l.f. - Power Grip Styling (30.03s)</v>
      </c>
      <c r="I10008" s="6" t="n">
        <f aca="false">(B10008-B10007)/((A10008-A10007)/1000)</f>
        <v>0.750183150183034</v>
      </c>
      <c r="J10008" s="6" t="n">
        <f aca="false">IF(OR(B10008&lt;Rules!$B$2,B10008&gt;Rules!$B$3,ABS(I10008)&gt;Rules!$B$4,OR(B10009&lt;Rules!$B$2,B10009&gt;Rules!$B$3,ABS(I10009)&gt;Rules!$B$4)),1,0)</f>
        <v>0</v>
      </c>
      <c r="K10008" s="6" t="str">
        <f aca="false">IF(F10008=1,COUNTIF($F$2:F10008,1),"")</f>
        <v/>
      </c>
    </row>
    <row r="10009" customFormat="false" ht="15" hidden="false" customHeight="false" outlineLevel="0" collapsed="false">
      <c r="A10009" s="6" t="n">
        <v>78581.618</v>
      </c>
      <c r="B10009" s="6" t="n">
        <v>1.98021978021978</v>
      </c>
      <c r="C10009" s="6" t="n">
        <v>77</v>
      </c>
      <c r="D10009" s="6" t="n">
        <v>-1</v>
      </c>
      <c r="E10009" s="6" t="n">
        <v>2.0021978021978</v>
      </c>
      <c r="F10009" s="6" t="n">
        <v>0</v>
      </c>
      <c r="G10009" s="6" t="n">
        <v>0</v>
      </c>
      <c r="H10009" s="6" t="str">
        <f aca="false">IF(AND(A10009&gt;=Stimuli!$B$2,A10009&lt;=Stimuli!$C$2),Stimuli!$A$2,IF(AND(A10009&gt;=Stimuli!$B$3,A10009&lt;=Stimuli!$C$3),Stimuli!$A$3,IF(AND(A10009&gt;=Stimuli!$B$4,A10009&lt;=Stimuli!$C$4),Stimuli!$A$4,"")))</f>
        <v>02 e.l.f. - Power Grip Styling (30.03s)</v>
      </c>
      <c r="I10009" s="6" t="n">
        <f aca="false">(B10009-B10008)/((A10009-A10008)/1000)</f>
        <v>-0.750183150183034</v>
      </c>
      <c r="J10009" s="6" t="n">
        <f aca="false">IF(OR(B10009&lt;Rules!$B$2,B10009&gt;Rules!$B$3,ABS(I10009)&gt;Rules!$B$4,OR(B10010&lt;Rules!$B$2,B10010&gt;Rules!$B$3,ABS(I10010)&gt;Rules!$B$4)),1,0)</f>
        <v>0</v>
      </c>
      <c r="K10009" s="6" t="str">
        <f aca="false">IF(F10009=1,COUNTIF($F$2:F10009,1),"")</f>
        <v/>
      </c>
    </row>
    <row r="10010" customFormat="false" ht="15" hidden="false" customHeight="false" outlineLevel="0" collapsed="false">
      <c r="A10010" s="6" t="n">
        <v>78589.4305</v>
      </c>
      <c r="B10010" s="6" t="n">
        <v>1.98608058608059</v>
      </c>
      <c r="C10010" s="6" t="n">
        <v>77</v>
      </c>
      <c r="D10010" s="6" t="n">
        <v>-1</v>
      </c>
      <c r="E10010" s="6" t="n">
        <v>2.0021978021978</v>
      </c>
      <c r="F10010" s="6" t="n">
        <v>0</v>
      </c>
      <c r="G10010" s="6" t="n">
        <v>0</v>
      </c>
      <c r="H10010" s="6" t="str">
        <f aca="false">IF(AND(A10010&gt;=Stimuli!$B$2,A10010&lt;=Stimuli!$C$2),Stimuli!$A$2,IF(AND(A10010&gt;=Stimuli!$B$3,A10010&lt;=Stimuli!$C$3),Stimuli!$A$3,IF(AND(A10010&gt;=Stimuli!$B$4,A10010&lt;=Stimuli!$C$4),Stimuli!$A$4,"")))</f>
        <v>02 e.l.f. - Power Grip Styling (30.03s)</v>
      </c>
      <c r="I10010" s="6" t="n">
        <f aca="false">(B10010-B10009)/((A10010-A10009)/1000)</f>
        <v>0.750183150183034</v>
      </c>
      <c r="J10010" s="6" t="n">
        <f aca="false">IF(OR(B10010&lt;Rules!$B$2,B10010&gt;Rules!$B$3,ABS(I10010)&gt;Rules!$B$4,OR(B10011&lt;Rules!$B$2,B10011&gt;Rules!$B$3,ABS(I10011)&gt;Rules!$B$4)),1,0)</f>
        <v>0</v>
      </c>
      <c r="K10010" s="6" t="str">
        <f aca="false">IF(F10010=1,COUNTIF($F$2:F10010,1),"")</f>
        <v/>
      </c>
    </row>
    <row r="10011" customFormat="false" ht="15" hidden="false" customHeight="false" outlineLevel="0" collapsed="false">
      <c r="A10011" s="6" t="n">
        <v>78597.243</v>
      </c>
      <c r="B10011" s="6" t="n">
        <v>1.98168498168498</v>
      </c>
      <c r="C10011" s="6" t="n">
        <v>77</v>
      </c>
      <c r="D10011" s="6" t="n">
        <v>-1</v>
      </c>
      <c r="E10011" s="6" t="n">
        <v>2.0021978021978</v>
      </c>
      <c r="F10011" s="6" t="n">
        <v>0</v>
      </c>
      <c r="G10011" s="6" t="n">
        <v>0</v>
      </c>
      <c r="H10011" s="6" t="str">
        <f aca="false">IF(AND(A10011&gt;=Stimuli!$B$2,A10011&lt;=Stimuli!$C$2),Stimuli!$A$2,IF(AND(A10011&gt;=Stimuli!$B$3,A10011&lt;=Stimuli!$C$3),Stimuli!$A$3,IF(AND(A10011&gt;=Stimuli!$B$4,A10011&lt;=Stimuli!$C$4),Stimuli!$A$4,"")))</f>
        <v>02 e.l.f. - Power Grip Styling (30.03s)</v>
      </c>
      <c r="I10011" s="6" t="n">
        <f aca="false">(B10011-B10010)/((A10011-A10010)/1000)</f>
        <v>-0.562637362637304</v>
      </c>
      <c r="J10011" s="6" t="n">
        <f aca="false">IF(OR(B10011&lt;Rules!$B$2,B10011&gt;Rules!$B$3,ABS(I10011)&gt;Rules!$B$4,OR(B10012&lt;Rules!$B$2,B10012&gt;Rules!$B$3,ABS(I10012)&gt;Rules!$B$4)),1,0)</f>
        <v>0</v>
      </c>
      <c r="K10011" s="6" t="str">
        <f aca="false">IF(F10011=1,COUNTIF($F$2:F10011,1),"")</f>
        <v/>
      </c>
    </row>
    <row r="10012" customFormat="false" ht="15" hidden="false" customHeight="false" outlineLevel="0" collapsed="false">
      <c r="A10012" s="6" t="n">
        <v>78605.0555</v>
      </c>
      <c r="B10012" s="6" t="n">
        <v>1.98315018315018</v>
      </c>
      <c r="C10012" s="6" t="n">
        <v>77</v>
      </c>
      <c r="D10012" s="6" t="n">
        <v>-1</v>
      </c>
      <c r="E10012" s="6" t="n">
        <v>2.0021978021978</v>
      </c>
      <c r="F10012" s="6" t="n">
        <v>0</v>
      </c>
      <c r="G10012" s="6" t="n">
        <v>0</v>
      </c>
      <c r="H10012" s="6" t="str">
        <f aca="false">IF(AND(A10012&gt;=Stimuli!$B$2,A10012&lt;=Stimuli!$C$2),Stimuli!$A$2,IF(AND(A10012&gt;=Stimuli!$B$3,A10012&lt;=Stimuli!$C$3),Stimuli!$A$3,IF(AND(A10012&gt;=Stimuli!$B$4,A10012&lt;=Stimuli!$C$4),Stimuli!$A$4,"")))</f>
        <v>02 e.l.f. - Power Grip Styling (30.03s)</v>
      </c>
      <c r="I10012" s="6" t="n">
        <f aca="false">(B10012-B10011)/((A10012-A10011)/1000)</f>
        <v>0.187545787545844</v>
      </c>
      <c r="J10012" s="6" t="n">
        <f aca="false">IF(OR(B10012&lt;Rules!$B$2,B10012&gt;Rules!$B$3,ABS(I10012)&gt;Rules!$B$4,OR(B10013&lt;Rules!$B$2,B10013&gt;Rules!$B$3,ABS(I10013)&gt;Rules!$B$4)),1,0)</f>
        <v>0</v>
      </c>
      <c r="K10012" s="6" t="str">
        <f aca="false">IF(F10012=1,COUNTIF($F$2:F10012,1),"")</f>
        <v/>
      </c>
    </row>
    <row r="10013" customFormat="false" ht="15" hidden="false" customHeight="false" outlineLevel="0" collapsed="false">
      <c r="A10013" s="6" t="n">
        <v>78612.868</v>
      </c>
      <c r="B10013" s="6" t="n">
        <v>1.98315018315018</v>
      </c>
      <c r="C10013" s="6" t="n">
        <v>77</v>
      </c>
      <c r="D10013" s="6" t="n">
        <v>-1</v>
      </c>
      <c r="E10013" s="6" t="n">
        <v>2.0021978021978</v>
      </c>
      <c r="F10013" s="6" t="n">
        <v>0</v>
      </c>
      <c r="G10013" s="6" t="n">
        <v>0</v>
      </c>
      <c r="H10013" s="6" t="str">
        <f aca="false">IF(AND(A10013&gt;=Stimuli!$B$2,A10013&lt;=Stimuli!$C$2),Stimuli!$A$2,IF(AND(A10013&gt;=Stimuli!$B$3,A10013&lt;=Stimuli!$C$3),Stimuli!$A$3,IF(AND(A10013&gt;=Stimuli!$B$4,A10013&lt;=Stimuli!$C$4),Stimuli!$A$4,"")))</f>
        <v>02 e.l.f. - Power Grip Styling (30.03s)</v>
      </c>
      <c r="I10013" s="6" t="n">
        <f aca="false">(B10013-B10012)/((A10013-A10012)/1000)</f>
        <v>0</v>
      </c>
      <c r="J10013" s="6" t="n">
        <f aca="false">IF(OR(B10013&lt;Rules!$B$2,B10013&gt;Rules!$B$3,ABS(I10013)&gt;Rules!$B$4,OR(B10014&lt;Rules!$B$2,B10014&gt;Rules!$B$3,ABS(I10014)&gt;Rules!$B$4)),1,0)</f>
        <v>0</v>
      </c>
      <c r="K10013" s="6" t="str">
        <f aca="false">IF(F10013=1,COUNTIF($F$2:F10013,1),"")</f>
        <v/>
      </c>
    </row>
    <row r="10014" customFormat="false" ht="15" hidden="false" customHeight="false" outlineLevel="0" collapsed="false">
      <c r="A10014" s="6" t="n">
        <v>78620.6805</v>
      </c>
      <c r="B10014" s="6" t="n">
        <v>1.98168498168498</v>
      </c>
      <c r="C10014" s="6" t="n">
        <v>77</v>
      </c>
      <c r="D10014" s="6" t="n">
        <v>-1</v>
      </c>
      <c r="E10014" s="6" t="n">
        <v>2.0021978021978</v>
      </c>
      <c r="F10014" s="6" t="n">
        <v>0</v>
      </c>
      <c r="G10014" s="6" t="n">
        <v>0</v>
      </c>
      <c r="H10014" s="6" t="str">
        <f aca="false">IF(AND(A10014&gt;=Stimuli!$B$2,A10014&lt;=Stimuli!$C$2),Stimuli!$A$2,IF(AND(A10014&gt;=Stimuli!$B$3,A10014&lt;=Stimuli!$C$3),Stimuli!$A$3,IF(AND(A10014&gt;=Stimuli!$B$4,A10014&lt;=Stimuli!$C$4),Stimuli!$A$4,"")))</f>
        <v>02 e.l.f. - Power Grip Styling (30.03s)</v>
      </c>
      <c r="I10014" s="6" t="n">
        <f aca="false">(B10014-B10013)/((A10014-A10013)/1000)</f>
        <v>-0.187545787545844</v>
      </c>
      <c r="J10014" s="6" t="n">
        <f aca="false">IF(OR(B10014&lt;Rules!$B$2,B10014&gt;Rules!$B$3,ABS(I10014)&gt;Rules!$B$4,OR(B10015&lt;Rules!$B$2,B10015&gt;Rules!$B$3,ABS(I10015)&gt;Rules!$B$4)),1,0)</f>
        <v>0</v>
      </c>
      <c r="K10014" s="6" t="str">
        <f aca="false">IF(F10014=1,COUNTIF($F$2:F10014,1),"")</f>
        <v/>
      </c>
    </row>
    <row r="10015" customFormat="false" ht="15" hidden="false" customHeight="false" outlineLevel="0" collapsed="false">
      <c r="A10015" s="6" t="n">
        <v>78628.493</v>
      </c>
      <c r="B10015" s="6" t="n">
        <v>1.98315018315018</v>
      </c>
      <c r="C10015" s="6" t="n">
        <v>77</v>
      </c>
      <c r="D10015" s="6" t="n">
        <v>-1</v>
      </c>
      <c r="E10015" s="6" t="n">
        <v>2.0021978021978</v>
      </c>
      <c r="F10015" s="6" t="n">
        <v>0</v>
      </c>
      <c r="G10015" s="6" t="n">
        <v>0</v>
      </c>
      <c r="H10015" s="6" t="str">
        <f aca="false">IF(AND(A10015&gt;=Stimuli!$B$2,A10015&lt;=Stimuli!$C$2),Stimuli!$A$2,IF(AND(A10015&gt;=Stimuli!$B$3,A10015&lt;=Stimuli!$C$3),Stimuli!$A$3,IF(AND(A10015&gt;=Stimuli!$B$4,A10015&lt;=Stimuli!$C$4),Stimuli!$A$4,"")))</f>
        <v>02 e.l.f. - Power Grip Styling (30.03s)</v>
      </c>
      <c r="I10015" s="6" t="n">
        <f aca="false">(B10015-B10014)/((A10015-A10014)/1000)</f>
        <v>0.187545787545844</v>
      </c>
      <c r="J10015" s="6" t="n">
        <f aca="false">IF(OR(B10015&lt;Rules!$B$2,B10015&gt;Rules!$B$3,ABS(I10015)&gt;Rules!$B$4,OR(B10016&lt;Rules!$B$2,B10016&gt;Rules!$B$3,ABS(I10016)&gt;Rules!$B$4)),1,0)</f>
        <v>0</v>
      </c>
      <c r="K10015" s="6" t="str">
        <f aca="false">IF(F10015=1,COUNTIF($F$2:F10015,1),"")</f>
        <v/>
      </c>
    </row>
    <row r="10016" customFormat="false" ht="15" hidden="false" customHeight="false" outlineLevel="0" collapsed="false">
      <c r="A10016" s="6" t="n">
        <v>78636.3055</v>
      </c>
      <c r="B10016" s="6" t="n">
        <v>1.98021978021978</v>
      </c>
      <c r="C10016" s="6" t="n">
        <v>77</v>
      </c>
      <c r="D10016" s="6" t="n">
        <v>-1</v>
      </c>
      <c r="E10016" s="6" t="n">
        <v>2.0021978021978</v>
      </c>
      <c r="F10016" s="6" t="n">
        <v>0</v>
      </c>
      <c r="G10016" s="6" t="n">
        <v>0</v>
      </c>
      <c r="H10016" s="6" t="str">
        <f aca="false">IF(AND(A10016&gt;=Stimuli!$B$2,A10016&lt;=Stimuli!$C$2),Stimuli!$A$2,IF(AND(A10016&gt;=Stimuli!$B$3,A10016&lt;=Stimuli!$C$3),Stimuli!$A$3,IF(AND(A10016&gt;=Stimuli!$B$4,A10016&lt;=Stimuli!$C$4),Stimuli!$A$4,"")))</f>
        <v>02 e.l.f. - Power Grip Styling (30.03s)</v>
      </c>
      <c r="I10016" s="6" t="n">
        <f aca="false">(B10016-B10015)/((A10016-A10015)/1000)</f>
        <v>-0.375091575091574</v>
      </c>
      <c r="J10016" s="6" t="n">
        <f aca="false">IF(OR(B10016&lt;Rules!$B$2,B10016&gt;Rules!$B$3,ABS(I10016)&gt;Rules!$B$4,OR(B10017&lt;Rules!$B$2,B10017&gt;Rules!$B$3,ABS(I10017)&gt;Rules!$B$4)),1,0)</f>
        <v>0</v>
      </c>
      <c r="K10016" s="6" t="str">
        <f aca="false">IF(F10016=1,COUNTIF($F$2:F10016,1),"")</f>
        <v/>
      </c>
    </row>
    <row r="10017" customFormat="false" ht="15" hidden="false" customHeight="false" outlineLevel="0" collapsed="false">
      <c r="A10017" s="6" t="n">
        <v>78644.118</v>
      </c>
      <c r="B10017" s="6" t="n">
        <v>1.98461538461538</v>
      </c>
      <c r="C10017" s="6" t="n">
        <v>77</v>
      </c>
      <c r="D10017" s="6" t="n">
        <v>-1</v>
      </c>
      <c r="E10017" s="6" t="n">
        <v>2.0021978021978</v>
      </c>
      <c r="F10017" s="6" t="n">
        <v>0</v>
      </c>
      <c r="G10017" s="6" t="n">
        <v>0</v>
      </c>
      <c r="H10017" s="6" t="str">
        <f aca="false">IF(AND(A10017&gt;=Stimuli!$B$2,A10017&lt;=Stimuli!$C$2),Stimuli!$A$2,IF(AND(A10017&gt;=Stimuli!$B$3,A10017&lt;=Stimuli!$C$3),Stimuli!$A$3,IF(AND(A10017&gt;=Stimuli!$B$4,A10017&lt;=Stimuli!$C$4),Stimuli!$A$4,"")))</f>
        <v>02 e.l.f. - Power Grip Styling (30.03s)</v>
      </c>
      <c r="I10017" s="6" t="n">
        <f aca="false">(B10017-B10016)/((A10017-A10016)/1000)</f>
        <v>0.562637362637304</v>
      </c>
      <c r="J10017" s="6" t="n">
        <f aca="false">IF(OR(B10017&lt;Rules!$B$2,B10017&gt;Rules!$B$3,ABS(I10017)&gt;Rules!$B$4,OR(B10018&lt;Rules!$B$2,B10018&gt;Rules!$B$3,ABS(I10018)&gt;Rules!$B$4)),1,0)</f>
        <v>0</v>
      </c>
      <c r="K10017" s="6" t="str">
        <f aca="false">IF(F10017=1,COUNTIF($F$2:F10017,1),"")</f>
        <v/>
      </c>
    </row>
    <row r="10018" customFormat="false" ht="15" hidden="false" customHeight="false" outlineLevel="0" collapsed="false">
      <c r="A10018" s="6" t="n">
        <v>78651.9305</v>
      </c>
      <c r="B10018" s="6" t="n">
        <v>1.97875457875458</v>
      </c>
      <c r="C10018" s="6" t="n">
        <v>77</v>
      </c>
      <c r="D10018" s="6" t="n">
        <v>-1</v>
      </c>
      <c r="E10018" s="6" t="n">
        <v>2.0007326007326</v>
      </c>
      <c r="F10018" s="6" t="n">
        <v>0</v>
      </c>
      <c r="G10018" s="6" t="n">
        <v>0</v>
      </c>
      <c r="H10018" s="6" t="str">
        <f aca="false">IF(AND(A10018&gt;=Stimuli!$B$2,A10018&lt;=Stimuli!$C$2),Stimuli!$A$2,IF(AND(A10018&gt;=Stimuli!$B$3,A10018&lt;=Stimuli!$C$3),Stimuli!$A$3,IF(AND(A10018&gt;=Stimuli!$B$4,A10018&lt;=Stimuli!$C$4),Stimuli!$A$4,"")))</f>
        <v>02 e.l.f. - Power Grip Styling (30.03s)</v>
      </c>
      <c r="I10018" s="6" t="n">
        <f aca="false">(B10018-B10017)/((A10018-A10017)/1000)</f>
        <v>-0.750183150183176</v>
      </c>
      <c r="J10018" s="6" t="n">
        <f aca="false">IF(OR(B10018&lt;Rules!$B$2,B10018&gt;Rules!$B$3,ABS(I10018)&gt;Rules!$B$4,OR(B10019&lt;Rules!$B$2,B10019&gt;Rules!$B$3,ABS(I10019)&gt;Rules!$B$4)),1,0)</f>
        <v>0</v>
      </c>
      <c r="K10018" s="6" t="str">
        <f aca="false">IF(F10018=1,COUNTIF($F$2:F10018,1),"")</f>
        <v/>
      </c>
    </row>
    <row r="10019" customFormat="false" ht="15" hidden="false" customHeight="false" outlineLevel="0" collapsed="false">
      <c r="A10019" s="6" t="n">
        <v>78659.743</v>
      </c>
      <c r="B10019" s="6" t="n">
        <v>1.98461538461538</v>
      </c>
      <c r="C10019" s="6" t="n">
        <v>77</v>
      </c>
      <c r="D10019" s="6" t="n">
        <v>-1</v>
      </c>
      <c r="E10019" s="6" t="n">
        <v>2.0007326007326</v>
      </c>
      <c r="F10019" s="6" t="n">
        <v>0</v>
      </c>
      <c r="G10019" s="6" t="n">
        <v>0</v>
      </c>
      <c r="H10019" s="6" t="str">
        <f aca="false">IF(AND(A10019&gt;=Stimuli!$B$2,A10019&lt;=Stimuli!$C$2),Stimuli!$A$2,IF(AND(A10019&gt;=Stimuli!$B$3,A10019&lt;=Stimuli!$C$3),Stimuli!$A$3,IF(AND(A10019&gt;=Stimuli!$B$4,A10019&lt;=Stimuli!$C$4),Stimuli!$A$4,"")))</f>
        <v>02 e.l.f. - Power Grip Styling (30.03s)</v>
      </c>
      <c r="I10019" s="6" t="n">
        <f aca="false">(B10019-B10018)/((A10019-A10018)/1000)</f>
        <v>0.750183150183176</v>
      </c>
      <c r="J10019" s="6" t="n">
        <f aca="false">IF(OR(B10019&lt;Rules!$B$2,B10019&gt;Rules!$B$3,ABS(I10019)&gt;Rules!$B$4,OR(B10020&lt;Rules!$B$2,B10020&gt;Rules!$B$3,ABS(I10020)&gt;Rules!$B$4)),1,0)</f>
        <v>0</v>
      </c>
      <c r="K10019" s="6" t="str">
        <f aca="false">IF(F10019=1,COUNTIF($F$2:F10019,1),"")</f>
        <v/>
      </c>
    </row>
    <row r="10020" customFormat="false" ht="15" hidden="false" customHeight="false" outlineLevel="0" collapsed="false">
      <c r="A10020" s="6" t="n">
        <v>78667.5555</v>
      </c>
      <c r="B10020" s="6" t="n">
        <v>1.97875457875458</v>
      </c>
      <c r="C10020" s="6" t="n">
        <v>77</v>
      </c>
      <c r="D10020" s="6" t="n">
        <v>-1</v>
      </c>
      <c r="E10020" s="6" t="n">
        <v>2.0007326007326</v>
      </c>
      <c r="F10020" s="6" t="n">
        <v>0</v>
      </c>
      <c r="G10020" s="6" t="n">
        <v>0</v>
      </c>
      <c r="H10020" s="6" t="str">
        <f aca="false">IF(AND(A10020&gt;=Stimuli!$B$2,A10020&lt;=Stimuli!$C$2),Stimuli!$A$2,IF(AND(A10020&gt;=Stimuli!$B$3,A10020&lt;=Stimuli!$C$3),Stimuli!$A$3,IF(AND(A10020&gt;=Stimuli!$B$4,A10020&lt;=Stimuli!$C$4),Stimuli!$A$4,"")))</f>
        <v>02 e.l.f. - Power Grip Styling (30.03s)</v>
      </c>
      <c r="I10020" s="6" t="n">
        <f aca="false">(B10020-B10019)/((A10020-A10019)/1000)</f>
        <v>-0.750183150183176</v>
      </c>
      <c r="J10020" s="6" t="n">
        <f aca="false">IF(OR(B10020&lt;Rules!$B$2,B10020&gt;Rules!$B$3,ABS(I10020)&gt;Rules!$B$4,OR(B10021&lt;Rules!$B$2,B10021&gt;Rules!$B$3,ABS(I10021)&gt;Rules!$B$4)),1,0)</f>
        <v>0</v>
      </c>
      <c r="K10020" s="6" t="str">
        <f aca="false">IF(F10020=1,COUNTIF($F$2:F10020,1),"")</f>
        <v/>
      </c>
    </row>
    <row r="10021" customFormat="false" ht="15" hidden="false" customHeight="false" outlineLevel="0" collapsed="false">
      <c r="A10021" s="6" t="n">
        <v>78675.368</v>
      </c>
      <c r="B10021" s="6" t="n">
        <v>1.98608058608059</v>
      </c>
      <c r="C10021" s="6" t="n">
        <v>77</v>
      </c>
      <c r="D10021" s="6" t="n">
        <v>-1</v>
      </c>
      <c r="E10021" s="6" t="n">
        <v>2.0007326007326</v>
      </c>
      <c r="F10021" s="6" t="n">
        <v>0</v>
      </c>
      <c r="G10021" s="6" t="n">
        <v>0</v>
      </c>
      <c r="H10021" s="6" t="str">
        <f aca="false">IF(AND(A10021&gt;=Stimuli!$B$2,A10021&lt;=Stimuli!$C$2),Stimuli!$A$2,IF(AND(A10021&gt;=Stimuli!$B$3,A10021&lt;=Stimuli!$C$3),Stimuli!$A$3,IF(AND(A10021&gt;=Stimuli!$B$4,A10021&lt;=Stimuli!$C$4),Stimuli!$A$4,"")))</f>
        <v>02 e.l.f. - Power Grip Styling (30.03s)</v>
      </c>
      <c r="I10021" s="6" t="n">
        <f aca="false">(B10021-B10020)/((A10021-A10020)/1000)</f>
        <v>0.937728937728906</v>
      </c>
      <c r="J10021" s="6" t="n">
        <f aca="false">IF(OR(B10021&lt;Rules!$B$2,B10021&gt;Rules!$B$3,ABS(I10021)&gt;Rules!$B$4,OR(B10022&lt;Rules!$B$2,B10022&gt;Rules!$B$3,ABS(I10022)&gt;Rules!$B$4)),1,0)</f>
        <v>0</v>
      </c>
      <c r="K10021" s="6" t="str">
        <f aca="false">IF(F10021=1,COUNTIF($F$2:F10021,1),"")</f>
        <v/>
      </c>
    </row>
    <row r="10022" customFormat="false" ht="15" hidden="false" customHeight="false" outlineLevel="0" collapsed="false">
      <c r="A10022" s="6" t="n">
        <v>78683.1805</v>
      </c>
      <c r="B10022" s="6" t="n">
        <v>1.97728937728938</v>
      </c>
      <c r="C10022" s="6" t="n">
        <v>77</v>
      </c>
      <c r="D10022" s="6" t="n">
        <v>-1</v>
      </c>
      <c r="E10022" s="6" t="n">
        <v>2.0007326007326</v>
      </c>
      <c r="F10022" s="6" t="n">
        <v>0</v>
      </c>
      <c r="G10022" s="6" t="n">
        <v>0</v>
      </c>
      <c r="H10022" s="6" t="str">
        <f aca="false">IF(AND(A10022&gt;=Stimuli!$B$2,A10022&lt;=Stimuli!$C$2),Stimuli!$A$2,IF(AND(A10022&gt;=Stimuli!$B$3,A10022&lt;=Stimuli!$C$3),Stimuli!$A$3,IF(AND(A10022&gt;=Stimuli!$B$4,A10022&lt;=Stimuli!$C$4),Stimuli!$A$4,"")))</f>
        <v>02 e.l.f. - Power Grip Styling (30.03s)</v>
      </c>
      <c r="I10022" s="6" t="n">
        <f aca="false">(B10022-B10021)/((A10022-A10021)/1000)</f>
        <v>-1.12527472527464</v>
      </c>
      <c r="J10022" s="6" t="n">
        <f aca="false">IF(OR(B10022&lt;Rules!$B$2,B10022&gt;Rules!$B$3,ABS(I10022)&gt;Rules!$B$4,OR(B10023&lt;Rules!$B$2,B10023&gt;Rules!$B$3,ABS(I10023)&gt;Rules!$B$4)),1,0)</f>
        <v>0</v>
      </c>
      <c r="K10022" s="6" t="str">
        <f aca="false">IF(F10022=1,COUNTIF($F$2:F10022,1),"")</f>
        <v/>
      </c>
    </row>
    <row r="10023" customFormat="false" ht="15" hidden="false" customHeight="false" outlineLevel="0" collapsed="false">
      <c r="A10023" s="6" t="n">
        <v>78690.993</v>
      </c>
      <c r="B10023" s="6" t="n">
        <v>1.98461538461538</v>
      </c>
      <c r="C10023" s="6" t="n">
        <v>77</v>
      </c>
      <c r="D10023" s="6" t="n">
        <v>-1</v>
      </c>
      <c r="E10023" s="6" t="n">
        <v>2.0007326007326</v>
      </c>
      <c r="F10023" s="6" t="n">
        <v>0</v>
      </c>
      <c r="G10023" s="6" t="n">
        <v>0</v>
      </c>
      <c r="H10023" s="6" t="str">
        <f aca="false">IF(AND(A10023&gt;=Stimuli!$B$2,A10023&lt;=Stimuli!$C$2),Stimuli!$A$2,IF(AND(A10023&gt;=Stimuli!$B$3,A10023&lt;=Stimuli!$C$3),Stimuli!$A$3,IF(AND(A10023&gt;=Stimuli!$B$4,A10023&lt;=Stimuli!$C$4),Stimuli!$A$4,"")))</f>
        <v>02 e.l.f. - Power Grip Styling (30.03s)</v>
      </c>
      <c r="I10023" s="6" t="n">
        <f aca="false">(B10023-B10022)/((A10023-A10022)/1000)</f>
        <v>0.937728937728906</v>
      </c>
      <c r="J10023" s="6" t="n">
        <f aca="false">IF(OR(B10023&lt;Rules!$B$2,B10023&gt;Rules!$B$3,ABS(I10023)&gt;Rules!$B$4,OR(B10024&lt;Rules!$B$2,B10024&gt;Rules!$B$3,ABS(I10024)&gt;Rules!$B$4)),1,0)</f>
        <v>0</v>
      </c>
      <c r="K10023" s="6" t="str">
        <f aca="false">IF(F10023=1,COUNTIF($F$2:F10023,1),"")</f>
        <v/>
      </c>
    </row>
    <row r="10024" customFormat="false" ht="15" hidden="false" customHeight="false" outlineLevel="0" collapsed="false">
      <c r="A10024" s="6" t="n">
        <v>78698.8055</v>
      </c>
      <c r="B10024" s="6" t="n">
        <v>1.97728937728938</v>
      </c>
      <c r="C10024" s="6" t="n">
        <v>77</v>
      </c>
      <c r="D10024" s="6" t="n">
        <v>-1</v>
      </c>
      <c r="E10024" s="6" t="n">
        <v>2.0007326007326</v>
      </c>
      <c r="F10024" s="6" t="n">
        <v>0</v>
      </c>
      <c r="G10024" s="6" t="n">
        <v>0</v>
      </c>
      <c r="H10024" s="6" t="str">
        <f aca="false">IF(AND(A10024&gt;=Stimuli!$B$2,A10024&lt;=Stimuli!$C$2),Stimuli!$A$2,IF(AND(A10024&gt;=Stimuli!$B$3,A10024&lt;=Stimuli!$C$3),Stimuli!$A$3,IF(AND(A10024&gt;=Stimuli!$B$4,A10024&lt;=Stimuli!$C$4),Stimuli!$A$4,"")))</f>
        <v>02 e.l.f. - Power Grip Styling (30.03s)</v>
      </c>
      <c r="I10024" s="6" t="n">
        <f aca="false">(B10024-B10023)/((A10024-A10023)/1000)</f>
        <v>-0.937728937728906</v>
      </c>
      <c r="J10024" s="6" t="n">
        <f aca="false">IF(OR(B10024&lt;Rules!$B$2,B10024&gt;Rules!$B$3,ABS(I10024)&gt;Rules!$B$4,OR(B10025&lt;Rules!$B$2,B10025&gt;Rules!$B$3,ABS(I10025)&gt;Rules!$B$4)),1,0)</f>
        <v>0</v>
      </c>
      <c r="K10024" s="6" t="str">
        <f aca="false">IF(F10024=1,COUNTIF($F$2:F10024,1),"")</f>
        <v/>
      </c>
    </row>
    <row r="10025" customFormat="false" ht="15" hidden="false" customHeight="false" outlineLevel="0" collapsed="false">
      <c r="A10025" s="6" t="n">
        <v>78706.618</v>
      </c>
      <c r="B10025" s="6" t="n">
        <v>1.98315018315018</v>
      </c>
      <c r="C10025" s="6" t="n">
        <v>77</v>
      </c>
      <c r="D10025" s="6" t="n">
        <v>-1</v>
      </c>
      <c r="E10025" s="6" t="n">
        <v>2.0007326007326</v>
      </c>
      <c r="F10025" s="6" t="n">
        <v>0</v>
      </c>
      <c r="G10025" s="6" t="n">
        <v>0</v>
      </c>
      <c r="H10025" s="6" t="str">
        <f aca="false">IF(AND(A10025&gt;=Stimuli!$B$2,A10025&lt;=Stimuli!$C$2),Stimuli!$A$2,IF(AND(A10025&gt;=Stimuli!$B$3,A10025&lt;=Stimuli!$C$3),Stimuli!$A$3,IF(AND(A10025&gt;=Stimuli!$B$4,A10025&lt;=Stimuli!$C$4),Stimuli!$A$4,"")))</f>
        <v>02 e.l.f. - Power Grip Styling (30.03s)</v>
      </c>
      <c r="I10025" s="6" t="n">
        <f aca="false">(B10025-B10024)/((A10025-A10024)/1000)</f>
        <v>0.750183150183176</v>
      </c>
      <c r="J10025" s="6" t="n">
        <f aca="false">IF(OR(B10025&lt;Rules!$B$2,B10025&gt;Rules!$B$3,ABS(I10025)&gt;Rules!$B$4,OR(B10026&lt;Rules!$B$2,B10026&gt;Rules!$B$3,ABS(I10026)&gt;Rules!$B$4)),1,0)</f>
        <v>0</v>
      </c>
      <c r="K10025" s="6" t="str">
        <f aca="false">IF(F10025=1,COUNTIF($F$2:F10025,1),"")</f>
        <v/>
      </c>
    </row>
    <row r="10026" customFormat="false" ht="15" hidden="false" customHeight="false" outlineLevel="0" collapsed="false">
      <c r="A10026" s="6" t="n">
        <v>78714.4305</v>
      </c>
      <c r="B10026" s="6" t="n">
        <v>1.97728937728938</v>
      </c>
      <c r="C10026" s="6" t="n">
        <v>77</v>
      </c>
      <c r="D10026" s="6" t="n">
        <v>-1</v>
      </c>
      <c r="E10026" s="6" t="n">
        <v>2.0007326007326</v>
      </c>
      <c r="F10026" s="6" t="n">
        <v>0</v>
      </c>
      <c r="G10026" s="6" t="n">
        <v>0</v>
      </c>
      <c r="H10026" s="6" t="str">
        <f aca="false">IF(AND(A10026&gt;=Stimuli!$B$2,A10026&lt;=Stimuli!$C$2),Stimuli!$A$2,IF(AND(A10026&gt;=Stimuli!$B$3,A10026&lt;=Stimuli!$C$3),Stimuli!$A$3,IF(AND(A10026&gt;=Stimuli!$B$4,A10026&lt;=Stimuli!$C$4),Stimuli!$A$4,"")))</f>
        <v>02 e.l.f. - Power Grip Styling (30.03s)</v>
      </c>
      <c r="I10026" s="6" t="n">
        <f aca="false">(B10026-B10025)/((A10026-A10025)/1000)</f>
        <v>-0.750183150183176</v>
      </c>
      <c r="J10026" s="6" t="n">
        <f aca="false">IF(OR(B10026&lt;Rules!$B$2,B10026&gt;Rules!$B$3,ABS(I10026)&gt;Rules!$B$4,OR(B10027&lt;Rules!$B$2,B10027&gt;Rules!$B$3,ABS(I10027)&gt;Rules!$B$4)),1,0)</f>
        <v>0</v>
      </c>
      <c r="K10026" s="6" t="str">
        <f aca="false">IF(F10026=1,COUNTIF($F$2:F10026,1),"")</f>
        <v/>
      </c>
    </row>
    <row r="10027" customFormat="false" ht="15" hidden="false" customHeight="false" outlineLevel="0" collapsed="false">
      <c r="A10027" s="6" t="n">
        <v>78722.243</v>
      </c>
      <c r="B10027" s="6" t="n">
        <v>1.98168498168498</v>
      </c>
      <c r="C10027" s="6" t="n">
        <v>77</v>
      </c>
      <c r="D10027" s="6" t="n">
        <v>-1</v>
      </c>
      <c r="E10027" s="6" t="n">
        <v>2.0007326007326</v>
      </c>
      <c r="F10027" s="6" t="n">
        <v>0</v>
      </c>
      <c r="G10027" s="6" t="n">
        <v>0</v>
      </c>
      <c r="H10027" s="6" t="str">
        <f aca="false">IF(AND(A10027&gt;=Stimuli!$B$2,A10027&lt;=Stimuli!$C$2),Stimuli!$A$2,IF(AND(A10027&gt;=Stimuli!$B$3,A10027&lt;=Stimuli!$C$3),Stimuli!$A$3,IF(AND(A10027&gt;=Stimuli!$B$4,A10027&lt;=Stimuli!$C$4),Stimuli!$A$4,"")))</f>
        <v>02 e.l.f. - Power Grip Styling (30.03s)</v>
      </c>
      <c r="I10027" s="6" t="n">
        <f aca="false">(B10027-B10026)/((A10027-A10026)/1000)</f>
        <v>0.562637362637332</v>
      </c>
      <c r="J10027" s="6" t="n">
        <f aca="false">IF(OR(B10027&lt;Rules!$B$2,B10027&gt;Rules!$B$3,ABS(I10027)&gt;Rules!$B$4,OR(B10028&lt;Rules!$B$2,B10028&gt;Rules!$B$3,ABS(I10028)&gt;Rules!$B$4)),1,0)</f>
        <v>0</v>
      </c>
      <c r="K10027" s="6" t="str">
        <f aca="false">IF(F10027=1,COUNTIF($F$2:F10027,1),"")</f>
        <v/>
      </c>
    </row>
    <row r="10028" customFormat="false" ht="15" hidden="false" customHeight="false" outlineLevel="0" collapsed="false">
      <c r="A10028" s="6" t="n">
        <v>78730.0555</v>
      </c>
      <c r="B10028" s="6" t="n">
        <v>1.97875457875458</v>
      </c>
      <c r="C10028" s="6" t="n">
        <v>77</v>
      </c>
      <c r="D10028" s="6" t="n">
        <v>-1</v>
      </c>
      <c r="E10028" s="6" t="n">
        <v>2.0007326007326</v>
      </c>
      <c r="F10028" s="6" t="n">
        <v>0</v>
      </c>
      <c r="G10028" s="6" t="n">
        <v>0</v>
      </c>
      <c r="H10028" s="6" t="str">
        <f aca="false">IF(AND(A10028&gt;=Stimuli!$B$2,A10028&lt;=Stimuli!$C$2),Stimuli!$A$2,IF(AND(A10028&gt;=Stimuli!$B$3,A10028&lt;=Stimuli!$C$3),Stimuli!$A$3,IF(AND(A10028&gt;=Stimuli!$B$4,A10028&lt;=Stimuli!$C$4),Stimuli!$A$4,"")))</f>
        <v>02 e.l.f. - Power Grip Styling (30.03s)</v>
      </c>
      <c r="I10028" s="6" t="n">
        <f aca="false">(B10028-B10027)/((A10028-A10027)/1000)</f>
        <v>-0.375091575091602</v>
      </c>
      <c r="J10028" s="6" t="n">
        <f aca="false">IF(OR(B10028&lt;Rules!$B$2,B10028&gt;Rules!$B$3,ABS(I10028)&gt;Rules!$B$4,OR(B10029&lt;Rules!$B$2,B10029&gt;Rules!$B$3,ABS(I10029)&gt;Rules!$B$4)),1,0)</f>
        <v>0</v>
      </c>
      <c r="K10028" s="6" t="str">
        <f aca="false">IF(F10028=1,COUNTIF($F$2:F10028,1),"")</f>
        <v/>
      </c>
    </row>
    <row r="10029" customFormat="false" ht="15" hidden="false" customHeight="false" outlineLevel="0" collapsed="false">
      <c r="A10029" s="6" t="n">
        <v>78737.868</v>
      </c>
      <c r="B10029" s="6" t="n">
        <v>1.98021978021978</v>
      </c>
      <c r="C10029" s="6" t="n">
        <v>77</v>
      </c>
      <c r="D10029" s="6" t="n">
        <v>-1</v>
      </c>
      <c r="E10029" s="6" t="n">
        <v>2.0007326007326</v>
      </c>
      <c r="F10029" s="6" t="n">
        <v>0</v>
      </c>
      <c r="G10029" s="6" t="n">
        <v>0</v>
      </c>
      <c r="H10029" s="6" t="str">
        <f aca="false">IF(AND(A10029&gt;=Stimuli!$B$2,A10029&lt;=Stimuli!$C$2),Stimuli!$A$2,IF(AND(A10029&gt;=Stimuli!$B$3,A10029&lt;=Stimuli!$C$3),Stimuli!$A$3,IF(AND(A10029&gt;=Stimuli!$B$4,A10029&lt;=Stimuli!$C$4),Stimuli!$A$4,"")))</f>
        <v>02 e.l.f. - Power Grip Styling (30.03s)</v>
      </c>
      <c r="I10029" s="6" t="n">
        <f aca="false">(B10029-B10028)/((A10029-A10028)/1000)</f>
        <v>0.187545787545872</v>
      </c>
      <c r="J10029" s="6" t="n">
        <f aca="false">IF(OR(B10029&lt;Rules!$B$2,B10029&gt;Rules!$B$3,ABS(I10029)&gt;Rules!$B$4,OR(B10030&lt;Rules!$B$2,B10030&gt;Rules!$B$3,ABS(I10030)&gt;Rules!$B$4)),1,0)</f>
        <v>0</v>
      </c>
      <c r="K10029" s="6" t="str">
        <f aca="false">IF(F10029=1,COUNTIF($F$2:F10029,1),"")</f>
        <v/>
      </c>
    </row>
    <row r="10030" customFormat="false" ht="15" hidden="false" customHeight="false" outlineLevel="0" collapsed="false">
      <c r="A10030" s="6" t="n">
        <v>78745.6805</v>
      </c>
      <c r="B10030" s="6" t="n">
        <v>1.98021978021978</v>
      </c>
      <c r="C10030" s="6" t="n">
        <v>77</v>
      </c>
      <c r="D10030" s="6" t="n">
        <v>-1</v>
      </c>
      <c r="E10030" s="6" t="n">
        <v>2.0007326007326</v>
      </c>
      <c r="F10030" s="6" t="n">
        <v>0</v>
      </c>
      <c r="G10030" s="6" t="n">
        <v>0</v>
      </c>
      <c r="H10030" s="6" t="str">
        <f aca="false">IF(AND(A10030&gt;=Stimuli!$B$2,A10030&lt;=Stimuli!$C$2),Stimuli!$A$2,IF(AND(A10030&gt;=Stimuli!$B$3,A10030&lt;=Stimuli!$C$3),Stimuli!$A$3,IF(AND(A10030&gt;=Stimuli!$B$4,A10030&lt;=Stimuli!$C$4),Stimuli!$A$4,"")))</f>
        <v>02 e.l.f. - Power Grip Styling (30.03s)</v>
      </c>
      <c r="I10030" s="6" t="n">
        <f aca="false">(B10030-B10029)/((A10030-A10029)/1000)</f>
        <v>0</v>
      </c>
      <c r="J10030" s="6" t="n">
        <f aca="false">IF(OR(B10030&lt;Rules!$B$2,B10030&gt;Rules!$B$3,ABS(I10030)&gt;Rules!$B$4,OR(B10031&lt;Rules!$B$2,B10031&gt;Rules!$B$3,ABS(I10031)&gt;Rules!$B$4)),1,0)</f>
        <v>0</v>
      </c>
      <c r="K10030" s="6" t="str">
        <f aca="false">IF(F10030=1,COUNTIF($F$2:F10030,1),"")</f>
        <v/>
      </c>
    </row>
    <row r="10031" customFormat="false" ht="15" hidden="false" customHeight="false" outlineLevel="0" collapsed="false">
      <c r="A10031" s="6" t="n">
        <v>78753.493</v>
      </c>
      <c r="B10031" s="6" t="n">
        <v>1.97875457875458</v>
      </c>
      <c r="C10031" s="6" t="n">
        <v>77</v>
      </c>
      <c r="D10031" s="6" t="n">
        <v>-1</v>
      </c>
      <c r="E10031" s="6" t="n">
        <v>2.0007326007326</v>
      </c>
      <c r="F10031" s="6" t="n">
        <v>0</v>
      </c>
      <c r="G10031" s="6" t="n">
        <v>0</v>
      </c>
      <c r="H10031" s="6" t="str">
        <f aca="false">IF(AND(A10031&gt;=Stimuli!$B$2,A10031&lt;=Stimuli!$C$2),Stimuli!$A$2,IF(AND(A10031&gt;=Stimuli!$B$3,A10031&lt;=Stimuli!$C$3),Stimuli!$A$3,IF(AND(A10031&gt;=Stimuli!$B$4,A10031&lt;=Stimuli!$C$4),Stimuli!$A$4,"")))</f>
        <v>02 e.l.f. - Power Grip Styling (30.03s)</v>
      </c>
      <c r="I10031" s="6" t="n">
        <f aca="false">(B10031-B10030)/((A10031-A10030)/1000)</f>
        <v>-0.187545787545872</v>
      </c>
      <c r="J10031" s="6" t="n">
        <f aca="false">IF(OR(B10031&lt;Rules!$B$2,B10031&gt;Rules!$B$3,ABS(I10031)&gt;Rules!$B$4,OR(B10032&lt;Rules!$B$2,B10032&gt;Rules!$B$3,ABS(I10032)&gt;Rules!$B$4)),1,0)</f>
        <v>0</v>
      </c>
      <c r="K10031" s="6" t="str">
        <f aca="false">IF(F10031=1,COUNTIF($F$2:F10031,1),"")</f>
        <v/>
      </c>
    </row>
    <row r="10032" customFormat="false" ht="15" hidden="false" customHeight="false" outlineLevel="0" collapsed="false">
      <c r="A10032" s="6" t="n">
        <v>78761.3055</v>
      </c>
      <c r="B10032" s="6" t="n">
        <v>1.98168498168498</v>
      </c>
      <c r="C10032" s="6" t="n">
        <v>77</v>
      </c>
      <c r="D10032" s="6" t="n">
        <v>-1</v>
      </c>
      <c r="E10032" s="6" t="n">
        <v>2.0007326007326</v>
      </c>
      <c r="F10032" s="6" t="n">
        <v>0</v>
      </c>
      <c r="G10032" s="6" t="n">
        <v>0</v>
      </c>
      <c r="H10032" s="6" t="str">
        <f aca="false">IF(AND(A10032&gt;=Stimuli!$B$2,A10032&lt;=Stimuli!$C$2),Stimuli!$A$2,IF(AND(A10032&gt;=Stimuli!$B$3,A10032&lt;=Stimuli!$C$3),Stimuli!$A$3,IF(AND(A10032&gt;=Stimuli!$B$4,A10032&lt;=Stimuli!$C$4),Stimuli!$A$4,"")))</f>
        <v>02 e.l.f. - Power Grip Styling (30.03s)</v>
      </c>
      <c r="I10032" s="6" t="n">
        <f aca="false">(B10032-B10031)/((A10032-A10031)/1000)</f>
        <v>0.375091575091602</v>
      </c>
      <c r="J10032" s="6" t="n">
        <f aca="false">IF(OR(B10032&lt;Rules!$B$2,B10032&gt;Rules!$B$3,ABS(I10032)&gt;Rules!$B$4,OR(B10033&lt;Rules!$B$2,B10033&gt;Rules!$B$3,ABS(I10033)&gt;Rules!$B$4)),1,0)</f>
        <v>0</v>
      </c>
      <c r="K10032" s="6" t="str">
        <f aca="false">IF(F10032=1,COUNTIF($F$2:F10032,1),"")</f>
        <v/>
      </c>
    </row>
    <row r="10033" customFormat="false" ht="15" hidden="false" customHeight="false" outlineLevel="0" collapsed="false">
      <c r="A10033" s="6" t="n">
        <v>78769.118</v>
      </c>
      <c r="B10033" s="6" t="n">
        <v>1.97728937728938</v>
      </c>
      <c r="C10033" s="6" t="n">
        <v>77</v>
      </c>
      <c r="D10033" s="6" t="n">
        <v>-1</v>
      </c>
      <c r="E10033" s="6" t="n">
        <v>2.0007326007326</v>
      </c>
      <c r="F10033" s="6" t="n">
        <v>0</v>
      </c>
      <c r="G10033" s="6" t="n">
        <v>0</v>
      </c>
      <c r="H10033" s="6" t="str">
        <f aca="false">IF(AND(A10033&gt;=Stimuli!$B$2,A10033&lt;=Stimuli!$C$2),Stimuli!$A$2,IF(AND(A10033&gt;=Stimuli!$B$3,A10033&lt;=Stimuli!$C$3),Stimuli!$A$3,IF(AND(A10033&gt;=Stimuli!$B$4,A10033&lt;=Stimuli!$C$4),Stimuli!$A$4,"")))</f>
        <v>02 e.l.f. - Power Grip Styling (30.03s)</v>
      </c>
      <c r="I10033" s="6" t="n">
        <f aca="false">(B10033-B10032)/((A10033-A10032)/1000)</f>
        <v>-0.562637362637332</v>
      </c>
      <c r="J10033" s="6" t="n">
        <f aca="false">IF(OR(B10033&lt;Rules!$B$2,B10033&gt;Rules!$B$3,ABS(I10033)&gt;Rules!$B$4,OR(B10034&lt;Rules!$B$2,B10034&gt;Rules!$B$3,ABS(I10034)&gt;Rules!$B$4)),1,0)</f>
        <v>0</v>
      </c>
      <c r="K10033" s="6" t="str">
        <f aca="false">IF(F10033=1,COUNTIF($F$2:F10033,1),"")</f>
        <v/>
      </c>
    </row>
    <row r="10034" customFormat="false" ht="15" hidden="false" customHeight="false" outlineLevel="0" collapsed="false">
      <c r="A10034" s="6" t="n">
        <v>78776.9305</v>
      </c>
      <c r="B10034" s="6" t="n">
        <v>1.98315018315018</v>
      </c>
      <c r="C10034" s="6" t="n">
        <v>77</v>
      </c>
      <c r="D10034" s="6" t="n">
        <v>-1</v>
      </c>
      <c r="E10034" s="6" t="n">
        <v>2.0007326007326</v>
      </c>
      <c r="F10034" s="6" t="n">
        <v>0</v>
      </c>
      <c r="G10034" s="6" t="n">
        <v>0</v>
      </c>
      <c r="H10034" s="6" t="str">
        <f aca="false">IF(AND(A10034&gt;=Stimuli!$B$2,A10034&lt;=Stimuli!$C$2),Stimuli!$A$2,IF(AND(A10034&gt;=Stimuli!$B$3,A10034&lt;=Stimuli!$C$3),Stimuli!$A$3,IF(AND(A10034&gt;=Stimuli!$B$4,A10034&lt;=Stimuli!$C$4),Stimuli!$A$4,"")))</f>
        <v>02 e.l.f. - Power Grip Styling (30.03s)</v>
      </c>
      <c r="I10034" s="6" t="n">
        <f aca="false">(B10034-B10033)/((A10034-A10033)/1000)</f>
        <v>0.750183150183176</v>
      </c>
      <c r="J10034" s="6" t="n">
        <f aca="false">IF(OR(B10034&lt;Rules!$B$2,B10034&gt;Rules!$B$3,ABS(I10034)&gt;Rules!$B$4,OR(B10035&lt;Rules!$B$2,B10035&gt;Rules!$B$3,ABS(I10035)&gt;Rules!$B$4)),1,0)</f>
        <v>0</v>
      </c>
      <c r="K10034" s="6" t="str">
        <f aca="false">IF(F10034=1,COUNTIF($F$2:F10034,1),"")</f>
        <v/>
      </c>
    </row>
    <row r="10035" customFormat="false" ht="15" hidden="false" customHeight="false" outlineLevel="0" collapsed="false">
      <c r="A10035" s="6" t="n">
        <v>78784.743</v>
      </c>
      <c r="B10035" s="6" t="n">
        <v>1.97582417582418</v>
      </c>
      <c r="C10035" s="6" t="n">
        <v>77</v>
      </c>
      <c r="D10035" s="6" t="n">
        <v>-1</v>
      </c>
      <c r="E10035" s="6" t="n">
        <v>2.0007326007326</v>
      </c>
      <c r="F10035" s="6" t="n">
        <v>0</v>
      </c>
      <c r="G10035" s="6" t="n">
        <v>0</v>
      </c>
      <c r="H10035" s="6" t="str">
        <f aca="false">IF(AND(A10035&gt;=Stimuli!$B$2,A10035&lt;=Stimuli!$C$2),Stimuli!$A$2,IF(AND(A10035&gt;=Stimuli!$B$3,A10035&lt;=Stimuli!$C$3),Stimuli!$A$3,IF(AND(A10035&gt;=Stimuli!$B$4,A10035&lt;=Stimuli!$C$4),Stimuli!$A$4,"")))</f>
        <v>02 e.l.f. - Power Grip Styling (30.03s)</v>
      </c>
      <c r="I10035" s="6" t="n">
        <f aca="false">(B10035-B10034)/((A10035-A10034)/1000)</f>
        <v>-0.93772893772902</v>
      </c>
      <c r="J10035" s="6" t="n">
        <f aca="false">IF(OR(B10035&lt;Rules!$B$2,B10035&gt;Rules!$B$3,ABS(I10035)&gt;Rules!$B$4,OR(B10036&lt;Rules!$B$2,B10036&gt;Rules!$B$3,ABS(I10036)&gt;Rules!$B$4)),1,0)</f>
        <v>0</v>
      </c>
      <c r="K10035" s="6" t="str">
        <f aca="false">IF(F10035=1,COUNTIF($F$2:F10035,1),"")</f>
        <v/>
      </c>
    </row>
    <row r="10036" customFormat="false" ht="15" hidden="false" customHeight="false" outlineLevel="0" collapsed="false">
      <c r="A10036" s="6" t="n">
        <v>78792.5555</v>
      </c>
      <c r="B10036" s="6" t="n">
        <v>1.98315018315018</v>
      </c>
      <c r="C10036" s="6" t="n">
        <v>77</v>
      </c>
      <c r="D10036" s="6" t="n">
        <v>-1</v>
      </c>
      <c r="E10036" s="6" t="n">
        <v>2.0007326007326</v>
      </c>
      <c r="F10036" s="6" t="n">
        <v>0</v>
      </c>
      <c r="G10036" s="6" t="n">
        <v>0</v>
      </c>
      <c r="H10036" s="6" t="str">
        <f aca="false">IF(AND(A10036&gt;=Stimuli!$B$2,A10036&lt;=Stimuli!$C$2),Stimuli!$A$2,IF(AND(A10036&gt;=Stimuli!$B$3,A10036&lt;=Stimuli!$C$3),Stimuli!$A$3,IF(AND(A10036&gt;=Stimuli!$B$4,A10036&lt;=Stimuli!$C$4),Stimuli!$A$4,"")))</f>
        <v>02 e.l.f. - Power Grip Styling (30.03s)</v>
      </c>
      <c r="I10036" s="6" t="n">
        <f aca="false">(B10036-B10035)/((A10036-A10035)/1000)</f>
        <v>0.93772893772902</v>
      </c>
      <c r="J10036" s="6" t="n">
        <f aca="false">IF(OR(B10036&lt;Rules!$B$2,B10036&gt;Rules!$B$3,ABS(I10036)&gt;Rules!$B$4,OR(B10037&lt;Rules!$B$2,B10037&gt;Rules!$B$3,ABS(I10037)&gt;Rules!$B$4)),1,0)</f>
        <v>0</v>
      </c>
      <c r="K10036" s="6" t="str">
        <f aca="false">IF(F10036=1,COUNTIF($F$2:F10036,1),"")</f>
        <v/>
      </c>
    </row>
    <row r="10037" customFormat="false" ht="15" hidden="false" customHeight="false" outlineLevel="0" collapsed="false">
      <c r="A10037" s="6" t="n">
        <v>78800.368</v>
      </c>
      <c r="B10037" s="6" t="n">
        <v>1.97582417582418</v>
      </c>
      <c r="C10037" s="6" t="n">
        <v>77</v>
      </c>
      <c r="D10037" s="6" t="n">
        <v>-1</v>
      </c>
      <c r="E10037" s="6" t="n">
        <v>2.0007326007326</v>
      </c>
      <c r="F10037" s="6" t="n">
        <v>0</v>
      </c>
      <c r="G10037" s="6" t="n">
        <v>0</v>
      </c>
      <c r="H10037" s="6" t="str">
        <f aca="false">IF(AND(A10037&gt;=Stimuli!$B$2,A10037&lt;=Stimuli!$C$2),Stimuli!$A$2,IF(AND(A10037&gt;=Stimuli!$B$3,A10037&lt;=Stimuli!$C$3),Stimuli!$A$3,IF(AND(A10037&gt;=Stimuli!$B$4,A10037&lt;=Stimuli!$C$4),Stimuli!$A$4,"")))</f>
        <v>02 e.l.f. - Power Grip Styling (30.03s)</v>
      </c>
      <c r="I10037" s="6" t="n">
        <f aca="false">(B10037-B10036)/((A10037-A10036)/1000)</f>
        <v>-0.93772893772902</v>
      </c>
      <c r="J10037" s="6" t="n">
        <f aca="false">IF(OR(B10037&lt;Rules!$B$2,B10037&gt;Rules!$B$3,ABS(I10037)&gt;Rules!$B$4,OR(B10038&lt;Rules!$B$2,B10038&gt;Rules!$B$3,ABS(I10038)&gt;Rules!$B$4)),1,0)</f>
        <v>0</v>
      </c>
      <c r="K10037" s="6" t="str">
        <f aca="false">IF(F10037=1,COUNTIF($F$2:F10037,1),"")</f>
        <v/>
      </c>
    </row>
    <row r="10038" customFormat="false" ht="15" hidden="false" customHeight="false" outlineLevel="0" collapsed="false">
      <c r="A10038" s="6" t="n">
        <v>78808.1805</v>
      </c>
      <c r="B10038" s="6" t="n">
        <v>1.98315018315018</v>
      </c>
      <c r="C10038" s="6" t="n">
        <v>77</v>
      </c>
      <c r="D10038" s="6" t="n">
        <v>-1</v>
      </c>
      <c r="E10038" s="6" t="n">
        <v>2.0007326007326</v>
      </c>
      <c r="F10038" s="6" t="n">
        <v>0</v>
      </c>
      <c r="G10038" s="6" t="n">
        <v>0</v>
      </c>
      <c r="H10038" s="6" t="str">
        <f aca="false">IF(AND(A10038&gt;=Stimuli!$B$2,A10038&lt;=Stimuli!$C$2),Stimuli!$A$2,IF(AND(A10038&gt;=Stimuli!$B$3,A10038&lt;=Stimuli!$C$3),Stimuli!$A$3,IF(AND(A10038&gt;=Stimuli!$B$4,A10038&lt;=Stimuli!$C$4),Stimuli!$A$4,"")))</f>
        <v>02 e.l.f. - Power Grip Styling (30.03s)</v>
      </c>
      <c r="I10038" s="6" t="n">
        <f aca="false">(B10038-B10037)/((A10038-A10037)/1000)</f>
        <v>0.93772893772902</v>
      </c>
      <c r="J10038" s="6" t="n">
        <f aca="false">IF(OR(B10038&lt;Rules!$B$2,B10038&gt;Rules!$B$3,ABS(I10038)&gt;Rules!$B$4,OR(B10039&lt;Rules!$B$2,B10039&gt;Rules!$B$3,ABS(I10039)&gt;Rules!$B$4)),1,0)</f>
        <v>0</v>
      </c>
      <c r="K10038" s="6" t="str">
        <f aca="false">IF(F10038=1,COUNTIF($F$2:F10038,1),"")</f>
        <v/>
      </c>
    </row>
    <row r="10039" customFormat="false" ht="15" hidden="false" customHeight="false" outlineLevel="0" collapsed="false">
      <c r="A10039" s="6" t="n">
        <v>78815.993</v>
      </c>
      <c r="B10039" s="6" t="n">
        <v>1.97582417582418</v>
      </c>
      <c r="C10039" s="6" t="n">
        <v>77</v>
      </c>
      <c r="D10039" s="6" t="n">
        <v>-1</v>
      </c>
      <c r="E10039" s="6" t="n">
        <v>2.0007326007326</v>
      </c>
      <c r="F10039" s="6" t="n">
        <v>0</v>
      </c>
      <c r="G10039" s="6" t="n">
        <v>0</v>
      </c>
      <c r="H10039" s="6" t="str">
        <f aca="false">IF(AND(A10039&gt;=Stimuli!$B$2,A10039&lt;=Stimuli!$C$2),Stimuli!$A$2,IF(AND(A10039&gt;=Stimuli!$B$3,A10039&lt;=Stimuli!$C$3),Stimuli!$A$3,IF(AND(A10039&gt;=Stimuli!$B$4,A10039&lt;=Stimuli!$C$4),Stimuli!$A$4,"")))</f>
        <v>02 e.l.f. - Power Grip Styling (30.03s)</v>
      </c>
      <c r="I10039" s="6" t="n">
        <f aca="false">(B10039-B10038)/((A10039-A10038)/1000)</f>
        <v>-0.93772893772902</v>
      </c>
      <c r="J10039" s="6" t="n">
        <f aca="false">IF(OR(B10039&lt;Rules!$B$2,B10039&gt;Rules!$B$3,ABS(I10039)&gt;Rules!$B$4,OR(B10040&lt;Rules!$B$2,B10040&gt;Rules!$B$3,ABS(I10040)&gt;Rules!$B$4)),1,0)</f>
        <v>0</v>
      </c>
      <c r="K10039" s="6" t="str">
        <f aca="false">IF(F10039=1,COUNTIF($F$2:F10039,1),"")</f>
        <v/>
      </c>
    </row>
    <row r="10040" customFormat="false" ht="15" hidden="false" customHeight="false" outlineLevel="0" collapsed="false">
      <c r="A10040" s="6" t="n">
        <v>78823.8055</v>
      </c>
      <c r="B10040" s="6" t="n">
        <v>1.98168498168498</v>
      </c>
      <c r="C10040" s="6" t="n">
        <v>77</v>
      </c>
      <c r="D10040" s="6" t="n">
        <v>-1</v>
      </c>
      <c r="E10040" s="6" t="n">
        <v>2.0007326007326</v>
      </c>
      <c r="F10040" s="6" t="n">
        <v>0</v>
      </c>
      <c r="G10040" s="6" t="n">
        <v>0</v>
      </c>
      <c r="H10040" s="6" t="str">
        <f aca="false">IF(AND(A10040&gt;=Stimuli!$B$2,A10040&lt;=Stimuli!$C$2),Stimuli!$A$2,IF(AND(A10040&gt;=Stimuli!$B$3,A10040&lt;=Stimuli!$C$3),Stimuli!$A$3,IF(AND(A10040&gt;=Stimuli!$B$4,A10040&lt;=Stimuli!$C$4),Stimuli!$A$4,"")))</f>
        <v>02 e.l.f. - Power Grip Styling (30.03s)</v>
      </c>
      <c r="I10040" s="6" t="n">
        <f aca="false">(B10040-B10039)/((A10040-A10039)/1000)</f>
        <v>0.750183150183176</v>
      </c>
      <c r="J10040" s="6" t="n">
        <f aca="false">IF(OR(B10040&lt;Rules!$B$2,B10040&gt;Rules!$B$3,ABS(I10040)&gt;Rules!$B$4,OR(B10041&lt;Rules!$B$2,B10041&gt;Rules!$B$3,ABS(I10041)&gt;Rules!$B$4)),1,0)</f>
        <v>0</v>
      </c>
      <c r="K10040" s="6" t="str">
        <f aca="false">IF(F10040=1,COUNTIF($F$2:F10040,1),"")</f>
        <v/>
      </c>
    </row>
    <row r="10041" customFormat="false" ht="15" hidden="false" customHeight="false" outlineLevel="0" collapsed="false">
      <c r="A10041" s="6" t="n">
        <v>78831.618</v>
      </c>
      <c r="B10041" s="6" t="n">
        <v>1.97582417582418</v>
      </c>
      <c r="C10041" s="6" t="n">
        <v>77</v>
      </c>
      <c r="D10041" s="6" t="n">
        <v>-1</v>
      </c>
      <c r="E10041" s="6" t="n">
        <v>2.0007326007326</v>
      </c>
      <c r="F10041" s="6" t="n">
        <v>0</v>
      </c>
      <c r="G10041" s="6" t="n">
        <v>0</v>
      </c>
      <c r="H10041" s="6" t="str">
        <f aca="false">IF(AND(A10041&gt;=Stimuli!$B$2,A10041&lt;=Stimuli!$C$2),Stimuli!$A$2,IF(AND(A10041&gt;=Stimuli!$B$3,A10041&lt;=Stimuli!$C$3),Stimuli!$A$3,IF(AND(A10041&gt;=Stimuli!$B$4,A10041&lt;=Stimuli!$C$4),Stimuli!$A$4,"")))</f>
        <v>02 e.l.f. - Power Grip Styling (30.03s)</v>
      </c>
      <c r="I10041" s="6" t="n">
        <f aca="false">(B10041-B10040)/((A10041-A10040)/1000)</f>
        <v>-0.750183150183176</v>
      </c>
      <c r="J10041" s="6" t="n">
        <f aca="false">IF(OR(B10041&lt;Rules!$B$2,B10041&gt;Rules!$B$3,ABS(I10041)&gt;Rules!$B$4,OR(B10042&lt;Rules!$B$2,B10042&gt;Rules!$B$3,ABS(I10042)&gt;Rules!$B$4)),1,0)</f>
        <v>0</v>
      </c>
      <c r="K10041" s="6" t="str">
        <f aca="false">IF(F10041=1,COUNTIF($F$2:F10041,1),"")</f>
        <v/>
      </c>
    </row>
    <row r="10042" customFormat="false" ht="15" hidden="false" customHeight="false" outlineLevel="0" collapsed="false">
      <c r="A10042" s="6" t="n">
        <v>78839.4305</v>
      </c>
      <c r="B10042" s="6" t="n">
        <v>1.98021978021978</v>
      </c>
      <c r="C10042" s="6" t="n">
        <v>77</v>
      </c>
      <c r="D10042" s="6" t="n">
        <v>-1</v>
      </c>
      <c r="E10042" s="6" t="n">
        <v>2.0007326007326</v>
      </c>
      <c r="F10042" s="6" t="n">
        <v>0</v>
      </c>
      <c r="G10042" s="6" t="n">
        <v>0</v>
      </c>
      <c r="H10042" s="6" t="str">
        <f aca="false">IF(AND(A10042&gt;=Stimuli!$B$2,A10042&lt;=Stimuli!$C$2),Stimuli!$A$2,IF(AND(A10042&gt;=Stimuli!$B$3,A10042&lt;=Stimuli!$C$3),Stimuli!$A$3,IF(AND(A10042&gt;=Stimuli!$B$4,A10042&lt;=Stimuli!$C$4),Stimuli!$A$4,"")))</f>
        <v>02 e.l.f. - Power Grip Styling (30.03s)</v>
      </c>
      <c r="I10042" s="6" t="n">
        <f aca="false">(B10042-B10041)/((A10042-A10041)/1000)</f>
        <v>0.562637362637446</v>
      </c>
      <c r="J10042" s="6" t="n">
        <f aca="false">IF(OR(B10042&lt;Rules!$B$2,B10042&gt;Rules!$B$3,ABS(I10042)&gt;Rules!$B$4,OR(B10043&lt;Rules!$B$2,B10043&gt;Rules!$B$3,ABS(I10043)&gt;Rules!$B$4)),1,0)</f>
        <v>0</v>
      </c>
      <c r="K10042" s="6" t="str">
        <f aca="false">IF(F10042=1,COUNTIF($F$2:F10042,1),"")</f>
        <v/>
      </c>
    </row>
    <row r="10043" customFormat="false" ht="15" hidden="false" customHeight="false" outlineLevel="0" collapsed="false">
      <c r="A10043" s="6" t="n">
        <v>78847.243</v>
      </c>
      <c r="B10043" s="6" t="n">
        <v>1.97582417582418</v>
      </c>
      <c r="C10043" s="6" t="n">
        <v>77</v>
      </c>
      <c r="D10043" s="6" t="n">
        <v>-1</v>
      </c>
      <c r="E10043" s="6" t="n">
        <v>2.0007326007326</v>
      </c>
      <c r="F10043" s="6" t="n">
        <v>0</v>
      </c>
      <c r="G10043" s="6" t="n">
        <v>0</v>
      </c>
      <c r="H10043" s="6" t="str">
        <f aca="false">IF(AND(A10043&gt;=Stimuli!$B$2,A10043&lt;=Stimuli!$C$2),Stimuli!$A$2,IF(AND(A10043&gt;=Stimuli!$B$3,A10043&lt;=Stimuli!$C$3),Stimuli!$A$3,IF(AND(A10043&gt;=Stimuli!$B$4,A10043&lt;=Stimuli!$C$4),Stimuli!$A$4,"")))</f>
        <v>02 e.l.f. - Power Grip Styling (30.03s)</v>
      </c>
      <c r="I10043" s="6" t="n">
        <f aca="false">(B10043-B10042)/((A10043-A10042)/1000)</f>
        <v>-0.562637362637446</v>
      </c>
      <c r="J10043" s="6" t="n">
        <f aca="false">IF(OR(B10043&lt;Rules!$B$2,B10043&gt;Rules!$B$3,ABS(I10043)&gt;Rules!$B$4,OR(B10044&lt;Rules!$B$2,B10044&gt;Rules!$B$3,ABS(I10044)&gt;Rules!$B$4)),1,0)</f>
        <v>0</v>
      </c>
      <c r="K10043" s="6" t="str">
        <f aca="false">IF(F10043=1,COUNTIF($F$2:F10043,1),"")</f>
        <v/>
      </c>
    </row>
    <row r="10044" customFormat="false" ht="15" hidden="false" customHeight="false" outlineLevel="0" collapsed="false">
      <c r="A10044" s="6" t="n">
        <v>78855.0555</v>
      </c>
      <c r="B10044" s="6" t="n">
        <v>1.97875457875458</v>
      </c>
      <c r="C10044" s="6" t="n">
        <v>77</v>
      </c>
      <c r="D10044" s="6" t="n">
        <v>-1</v>
      </c>
      <c r="E10044" s="6" t="n">
        <v>2.0007326007326</v>
      </c>
      <c r="F10044" s="6" t="n">
        <v>0</v>
      </c>
      <c r="G10044" s="6" t="n">
        <v>0</v>
      </c>
      <c r="H10044" s="6" t="str">
        <f aca="false">IF(AND(A10044&gt;=Stimuli!$B$2,A10044&lt;=Stimuli!$C$2),Stimuli!$A$2,IF(AND(A10044&gt;=Stimuli!$B$3,A10044&lt;=Stimuli!$C$3),Stimuli!$A$3,IF(AND(A10044&gt;=Stimuli!$B$4,A10044&lt;=Stimuli!$C$4),Stimuli!$A$4,"")))</f>
        <v>02 e.l.f. - Power Grip Styling (30.03s)</v>
      </c>
      <c r="I10044" s="6" t="n">
        <f aca="false">(B10044-B10043)/((A10044-A10043)/1000)</f>
        <v>0.375091575091574</v>
      </c>
      <c r="J10044" s="6" t="n">
        <f aca="false">IF(OR(B10044&lt;Rules!$B$2,B10044&gt;Rules!$B$3,ABS(I10044)&gt;Rules!$B$4,OR(B10045&lt;Rules!$B$2,B10045&gt;Rules!$B$3,ABS(I10045)&gt;Rules!$B$4)),1,0)</f>
        <v>0</v>
      </c>
      <c r="K10044" s="6" t="str">
        <f aca="false">IF(F10044=1,COUNTIF($F$2:F10044,1),"")</f>
        <v/>
      </c>
    </row>
    <row r="10045" customFormat="false" ht="15" hidden="false" customHeight="false" outlineLevel="0" collapsed="false">
      <c r="A10045" s="6" t="n">
        <v>78862.868</v>
      </c>
      <c r="B10045" s="6" t="n">
        <v>1.97728937728938</v>
      </c>
      <c r="C10045" s="6" t="n">
        <v>77</v>
      </c>
      <c r="D10045" s="6" t="n">
        <v>-1</v>
      </c>
      <c r="E10045" s="6" t="n">
        <v>2.0007326007326</v>
      </c>
      <c r="F10045" s="6" t="n">
        <v>0</v>
      </c>
      <c r="G10045" s="6" t="n">
        <v>0</v>
      </c>
      <c r="H10045" s="6" t="str">
        <f aca="false">IF(AND(A10045&gt;=Stimuli!$B$2,A10045&lt;=Stimuli!$C$2),Stimuli!$A$2,IF(AND(A10045&gt;=Stimuli!$B$3,A10045&lt;=Stimuli!$C$3),Stimuli!$A$3,IF(AND(A10045&gt;=Stimuli!$B$4,A10045&lt;=Stimuli!$C$4),Stimuli!$A$4,"")))</f>
        <v>02 e.l.f. - Power Grip Styling (30.03s)</v>
      </c>
      <c r="I10045" s="6" t="n">
        <f aca="false">(B10045-B10044)/((A10045-A10044)/1000)</f>
        <v>-0.18754578754573</v>
      </c>
      <c r="J10045" s="6" t="n">
        <f aca="false">IF(OR(B10045&lt;Rules!$B$2,B10045&gt;Rules!$B$3,ABS(I10045)&gt;Rules!$B$4,OR(B10046&lt;Rules!$B$2,B10046&gt;Rules!$B$3,ABS(I10046)&gt;Rules!$B$4)),1,0)</f>
        <v>0</v>
      </c>
      <c r="K10045" s="6" t="str">
        <f aca="false">IF(F10045=1,COUNTIF($F$2:F10045,1),"")</f>
        <v/>
      </c>
    </row>
    <row r="10046" customFormat="false" ht="15" hidden="false" customHeight="false" outlineLevel="0" collapsed="false">
      <c r="A10046" s="6" t="n">
        <v>78870.6805</v>
      </c>
      <c r="B10046" s="6" t="n">
        <v>1.97728937728938</v>
      </c>
      <c r="C10046" s="6" t="n">
        <v>77</v>
      </c>
      <c r="D10046" s="6" t="n">
        <v>-1</v>
      </c>
      <c r="E10046" s="6" t="n">
        <v>2.0007326007326</v>
      </c>
      <c r="F10046" s="6" t="n">
        <v>0</v>
      </c>
      <c r="G10046" s="6" t="n">
        <v>0</v>
      </c>
      <c r="H10046" s="6" t="str">
        <f aca="false">IF(AND(A10046&gt;=Stimuli!$B$2,A10046&lt;=Stimuli!$C$2),Stimuli!$A$2,IF(AND(A10046&gt;=Stimuli!$B$3,A10046&lt;=Stimuli!$C$3),Stimuli!$A$3,IF(AND(A10046&gt;=Stimuli!$B$4,A10046&lt;=Stimuli!$C$4),Stimuli!$A$4,"")))</f>
        <v>02 e.l.f. - Power Grip Styling (30.03s)</v>
      </c>
      <c r="I10046" s="6" t="n">
        <f aca="false">(B10046-B10045)/((A10046-A10045)/1000)</f>
        <v>0</v>
      </c>
      <c r="J10046" s="6" t="n">
        <f aca="false">IF(OR(B10046&lt;Rules!$B$2,B10046&gt;Rules!$B$3,ABS(I10046)&gt;Rules!$B$4,OR(B10047&lt;Rules!$B$2,B10047&gt;Rules!$B$3,ABS(I10047)&gt;Rules!$B$4)),1,0)</f>
        <v>0</v>
      </c>
      <c r="K10046" s="6" t="str">
        <f aca="false">IF(F10046=1,COUNTIF($F$2:F10046,1),"")</f>
        <v/>
      </c>
    </row>
    <row r="10047" customFormat="false" ht="15" hidden="false" customHeight="false" outlineLevel="0" collapsed="false">
      <c r="A10047" s="6" t="n">
        <v>78878.493</v>
      </c>
      <c r="B10047" s="6" t="n">
        <v>1.97875457875458</v>
      </c>
      <c r="C10047" s="6" t="n">
        <v>77</v>
      </c>
      <c r="D10047" s="6" t="n">
        <v>-1</v>
      </c>
      <c r="E10047" s="6" t="n">
        <v>2.0007326007326</v>
      </c>
      <c r="F10047" s="6" t="n">
        <v>0</v>
      </c>
      <c r="G10047" s="6" t="n">
        <v>0</v>
      </c>
      <c r="H10047" s="6" t="str">
        <f aca="false">IF(AND(A10047&gt;=Stimuli!$B$2,A10047&lt;=Stimuli!$C$2),Stimuli!$A$2,IF(AND(A10047&gt;=Stimuli!$B$3,A10047&lt;=Stimuli!$C$3),Stimuli!$A$3,IF(AND(A10047&gt;=Stimuli!$B$4,A10047&lt;=Stimuli!$C$4),Stimuli!$A$4,"")))</f>
        <v>02 e.l.f. - Power Grip Styling (30.03s)</v>
      </c>
      <c r="I10047" s="6" t="n">
        <f aca="false">(B10047-B10046)/((A10047-A10046)/1000)</f>
        <v>0.18754578754573</v>
      </c>
      <c r="J10047" s="6" t="n">
        <f aca="false">IF(OR(B10047&lt;Rules!$B$2,B10047&gt;Rules!$B$3,ABS(I10047)&gt;Rules!$B$4,OR(B10048&lt;Rules!$B$2,B10048&gt;Rules!$B$3,ABS(I10048)&gt;Rules!$B$4)),1,0)</f>
        <v>0</v>
      </c>
      <c r="K10047" s="6" t="str">
        <f aca="false">IF(F10047=1,COUNTIF($F$2:F10047,1),"")</f>
        <v/>
      </c>
    </row>
    <row r="10048" customFormat="false" ht="15" hidden="false" customHeight="false" outlineLevel="0" collapsed="false">
      <c r="A10048" s="6" t="n">
        <v>78886.3055</v>
      </c>
      <c r="B10048" s="6" t="n">
        <v>1.97582417582418</v>
      </c>
      <c r="C10048" s="6" t="n">
        <v>77</v>
      </c>
      <c r="D10048" s="6" t="n">
        <v>-1</v>
      </c>
      <c r="E10048" s="6" t="n">
        <v>2.0007326007326</v>
      </c>
      <c r="F10048" s="6" t="n">
        <v>0</v>
      </c>
      <c r="G10048" s="6" t="n">
        <v>0</v>
      </c>
      <c r="H10048" s="6" t="str">
        <f aca="false">IF(AND(A10048&gt;=Stimuli!$B$2,A10048&lt;=Stimuli!$C$2),Stimuli!$A$2,IF(AND(A10048&gt;=Stimuli!$B$3,A10048&lt;=Stimuli!$C$3),Stimuli!$A$3,IF(AND(A10048&gt;=Stimuli!$B$4,A10048&lt;=Stimuli!$C$4),Stimuli!$A$4,"")))</f>
        <v>02 e.l.f. - Power Grip Styling (30.03s)</v>
      </c>
      <c r="I10048" s="6" t="n">
        <f aca="false">(B10048-B10047)/((A10048-A10047)/1000)</f>
        <v>-0.375091575091574</v>
      </c>
      <c r="J10048" s="6" t="n">
        <f aca="false">IF(OR(B10048&lt;Rules!$B$2,B10048&gt;Rules!$B$3,ABS(I10048)&gt;Rules!$B$4,OR(B10049&lt;Rules!$B$2,B10049&gt;Rules!$B$3,ABS(I10049)&gt;Rules!$B$4)),1,0)</f>
        <v>0</v>
      </c>
      <c r="K10048" s="6" t="str">
        <f aca="false">IF(F10048=1,COUNTIF($F$2:F10048,1),"")</f>
        <v/>
      </c>
    </row>
    <row r="10049" customFormat="false" ht="15" hidden="false" customHeight="false" outlineLevel="0" collapsed="false">
      <c r="A10049" s="6" t="n">
        <v>78894.118</v>
      </c>
      <c r="B10049" s="6" t="n">
        <v>1.98021978021978</v>
      </c>
      <c r="C10049" s="6" t="n">
        <v>77</v>
      </c>
      <c r="D10049" s="6" t="n">
        <v>-1</v>
      </c>
      <c r="E10049" s="6" t="n">
        <v>1.9992673992674</v>
      </c>
      <c r="F10049" s="6" t="n">
        <v>0</v>
      </c>
      <c r="G10049" s="6" t="n">
        <v>0</v>
      </c>
      <c r="H10049" s="6" t="str">
        <f aca="false">IF(AND(A10049&gt;=Stimuli!$B$2,A10049&lt;=Stimuli!$C$2),Stimuli!$A$2,IF(AND(A10049&gt;=Stimuli!$B$3,A10049&lt;=Stimuli!$C$3),Stimuli!$A$3,IF(AND(A10049&gt;=Stimuli!$B$4,A10049&lt;=Stimuli!$C$4),Stimuli!$A$4,"")))</f>
        <v>02 e.l.f. - Power Grip Styling (30.03s)</v>
      </c>
      <c r="I10049" s="6" t="n">
        <f aca="false">(B10049-B10048)/((A10049-A10048)/1000)</f>
        <v>0.562637362637446</v>
      </c>
      <c r="J10049" s="6" t="n">
        <f aca="false">IF(OR(B10049&lt;Rules!$B$2,B10049&gt;Rules!$B$3,ABS(I10049)&gt;Rules!$B$4,OR(B10050&lt;Rules!$B$2,B10050&gt;Rules!$B$3,ABS(I10050)&gt;Rules!$B$4)),1,0)</f>
        <v>0</v>
      </c>
      <c r="K10049" s="6" t="str">
        <f aca="false">IF(F10049=1,COUNTIF($F$2:F10049,1),"")</f>
        <v/>
      </c>
    </row>
    <row r="10050" customFormat="false" ht="15" hidden="false" customHeight="false" outlineLevel="0" collapsed="false">
      <c r="A10050" s="6" t="n">
        <v>78901.9305</v>
      </c>
      <c r="B10050" s="6" t="n">
        <v>1.97435897435897</v>
      </c>
      <c r="C10050" s="6" t="n">
        <v>77</v>
      </c>
      <c r="D10050" s="6" t="n">
        <v>-1</v>
      </c>
      <c r="E10050" s="6" t="n">
        <v>1.9992673992674</v>
      </c>
      <c r="F10050" s="6" t="n">
        <v>0</v>
      </c>
      <c r="G10050" s="6" t="n">
        <v>0</v>
      </c>
      <c r="H10050" s="6" t="str">
        <f aca="false">IF(AND(A10050&gt;=Stimuli!$B$2,A10050&lt;=Stimuli!$C$2),Stimuli!$A$2,IF(AND(A10050&gt;=Stimuli!$B$3,A10050&lt;=Stimuli!$C$3),Stimuli!$A$3,IF(AND(A10050&gt;=Stimuli!$B$4,A10050&lt;=Stimuli!$C$4),Stimuli!$A$4,"")))</f>
        <v>02 e.l.f. - Power Grip Styling (30.03s)</v>
      </c>
      <c r="I10050" s="6" t="n">
        <f aca="false">(B10050-B10049)/((A10050-A10049)/1000)</f>
        <v>-0.750183150183176</v>
      </c>
      <c r="J10050" s="6" t="n">
        <f aca="false">IF(OR(B10050&lt;Rules!$B$2,B10050&gt;Rules!$B$3,ABS(I10050)&gt;Rules!$B$4,OR(B10051&lt;Rules!$B$2,B10051&gt;Rules!$B$3,ABS(I10051)&gt;Rules!$B$4)),1,0)</f>
        <v>0</v>
      </c>
      <c r="K10050" s="6" t="str">
        <f aca="false">IF(F10050=1,COUNTIF($F$2:F10050,1),"")</f>
        <v/>
      </c>
    </row>
    <row r="10051" customFormat="false" ht="15" hidden="false" customHeight="false" outlineLevel="0" collapsed="false">
      <c r="A10051" s="6" t="n">
        <v>78909.743</v>
      </c>
      <c r="B10051" s="6" t="n">
        <v>1.98168498168498</v>
      </c>
      <c r="C10051" s="6" t="n">
        <v>77</v>
      </c>
      <c r="D10051" s="6" t="n">
        <v>-1</v>
      </c>
      <c r="E10051" s="6" t="n">
        <v>1.9992673992674</v>
      </c>
      <c r="F10051" s="6" t="n">
        <v>0</v>
      </c>
      <c r="G10051" s="6" t="n">
        <v>0</v>
      </c>
      <c r="H10051" s="6" t="str">
        <f aca="false">IF(AND(A10051&gt;=Stimuli!$B$2,A10051&lt;=Stimuli!$C$2),Stimuli!$A$2,IF(AND(A10051&gt;=Stimuli!$B$3,A10051&lt;=Stimuli!$C$3),Stimuli!$A$3,IF(AND(A10051&gt;=Stimuli!$B$4,A10051&lt;=Stimuli!$C$4),Stimuli!$A$4,"")))</f>
        <v>02 e.l.f. - Power Grip Styling (30.03s)</v>
      </c>
      <c r="I10051" s="6" t="n">
        <f aca="false">(B10051-B10050)/((A10051-A10050)/1000)</f>
        <v>0.937728937728906</v>
      </c>
      <c r="J10051" s="6" t="n">
        <f aca="false">IF(OR(B10051&lt;Rules!$B$2,B10051&gt;Rules!$B$3,ABS(I10051)&gt;Rules!$B$4,OR(B10052&lt;Rules!$B$2,B10052&gt;Rules!$B$3,ABS(I10052)&gt;Rules!$B$4)),1,0)</f>
        <v>0</v>
      </c>
      <c r="K10051" s="6" t="str">
        <f aca="false">IF(F10051=1,COUNTIF($F$2:F10051,1),"")</f>
        <v/>
      </c>
    </row>
    <row r="10052" customFormat="false" ht="15" hidden="false" customHeight="false" outlineLevel="0" collapsed="false">
      <c r="A10052" s="6" t="n">
        <v>78917.5555</v>
      </c>
      <c r="B10052" s="6" t="n">
        <v>1.97289377289377</v>
      </c>
      <c r="C10052" s="6" t="n">
        <v>77</v>
      </c>
      <c r="D10052" s="6" t="n">
        <v>-1</v>
      </c>
      <c r="E10052" s="6" t="n">
        <v>1.9992673992674</v>
      </c>
      <c r="F10052" s="6" t="n">
        <v>0</v>
      </c>
      <c r="G10052" s="6" t="n">
        <v>0</v>
      </c>
      <c r="H10052" s="6" t="str">
        <f aca="false">IF(AND(A10052&gt;=Stimuli!$B$2,A10052&lt;=Stimuli!$C$2),Stimuli!$A$2,IF(AND(A10052&gt;=Stimuli!$B$3,A10052&lt;=Stimuli!$C$3),Stimuli!$A$3,IF(AND(A10052&gt;=Stimuli!$B$4,A10052&lt;=Stimuli!$C$4),Stimuli!$A$4,"")))</f>
        <v>02 e.l.f. - Power Grip Styling (30.03s)</v>
      </c>
      <c r="I10052" s="6" t="n">
        <f aca="false">(B10052-B10051)/((A10052-A10051)/1000)</f>
        <v>-1.12527472527475</v>
      </c>
      <c r="J10052" s="6" t="n">
        <f aca="false">IF(OR(B10052&lt;Rules!$B$2,B10052&gt;Rules!$B$3,ABS(I10052)&gt;Rules!$B$4,OR(B10053&lt;Rules!$B$2,B10053&gt;Rules!$B$3,ABS(I10053)&gt;Rules!$B$4)),1,0)</f>
        <v>0</v>
      </c>
      <c r="K10052" s="6" t="str">
        <f aca="false">IF(F10052=1,COUNTIF($F$2:F10052,1),"")</f>
        <v/>
      </c>
    </row>
    <row r="10053" customFormat="false" ht="15" hidden="false" customHeight="false" outlineLevel="0" collapsed="false">
      <c r="A10053" s="6" t="n">
        <v>78925.368</v>
      </c>
      <c r="B10053" s="6" t="n">
        <v>1.98168498168498</v>
      </c>
      <c r="C10053" s="6" t="n">
        <v>77</v>
      </c>
      <c r="D10053" s="6" t="n">
        <v>-1</v>
      </c>
      <c r="E10053" s="6" t="n">
        <v>1.9992673992674</v>
      </c>
      <c r="F10053" s="6" t="n">
        <v>0</v>
      </c>
      <c r="G10053" s="6" t="n">
        <v>0</v>
      </c>
      <c r="H10053" s="6" t="str">
        <f aca="false">IF(AND(A10053&gt;=Stimuli!$B$2,A10053&lt;=Stimuli!$C$2),Stimuli!$A$2,IF(AND(A10053&gt;=Stimuli!$B$3,A10053&lt;=Stimuli!$C$3),Stimuli!$A$3,IF(AND(A10053&gt;=Stimuli!$B$4,A10053&lt;=Stimuli!$C$4),Stimuli!$A$4,"")))</f>
        <v>02 e.l.f. - Power Grip Styling (30.03s)</v>
      </c>
      <c r="I10053" s="6" t="n">
        <f aca="false">(B10053-B10052)/((A10053-A10052)/1000)</f>
        <v>1.12527472527475</v>
      </c>
      <c r="J10053" s="6" t="n">
        <f aca="false">IF(OR(B10053&lt;Rules!$B$2,B10053&gt;Rules!$B$3,ABS(I10053)&gt;Rules!$B$4,OR(B10054&lt;Rules!$B$2,B10054&gt;Rules!$B$3,ABS(I10054)&gt;Rules!$B$4)),1,0)</f>
        <v>0</v>
      </c>
      <c r="K10053" s="6" t="str">
        <f aca="false">IF(F10053=1,COUNTIF($F$2:F10053,1),"")</f>
        <v/>
      </c>
    </row>
    <row r="10054" customFormat="false" ht="15" hidden="false" customHeight="false" outlineLevel="0" collapsed="false">
      <c r="A10054" s="6" t="n">
        <v>78933.1805</v>
      </c>
      <c r="B10054" s="6" t="n">
        <v>1.97289377289377</v>
      </c>
      <c r="C10054" s="6" t="n">
        <v>77</v>
      </c>
      <c r="D10054" s="6" t="n">
        <v>-1</v>
      </c>
      <c r="E10054" s="6" t="n">
        <v>1.9992673992674</v>
      </c>
      <c r="F10054" s="6" t="n">
        <v>0</v>
      </c>
      <c r="G10054" s="6" t="n">
        <v>0</v>
      </c>
      <c r="H10054" s="6" t="str">
        <f aca="false">IF(AND(A10054&gt;=Stimuli!$B$2,A10054&lt;=Stimuli!$C$2),Stimuli!$A$2,IF(AND(A10054&gt;=Stimuli!$B$3,A10054&lt;=Stimuli!$C$3),Stimuli!$A$3,IF(AND(A10054&gt;=Stimuli!$B$4,A10054&lt;=Stimuli!$C$4),Stimuli!$A$4,"")))</f>
        <v>02 e.l.f. - Power Grip Styling (30.03s)</v>
      </c>
      <c r="I10054" s="6" t="n">
        <f aca="false">(B10054-B10053)/((A10054-A10053)/1000)</f>
        <v>-1.12527472527475</v>
      </c>
      <c r="J10054" s="6" t="n">
        <f aca="false">IF(OR(B10054&lt;Rules!$B$2,B10054&gt;Rules!$B$3,ABS(I10054)&gt;Rules!$B$4,OR(B10055&lt;Rules!$B$2,B10055&gt;Rules!$B$3,ABS(I10055)&gt;Rules!$B$4)),1,0)</f>
        <v>0</v>
      </c>
      <c r="K10054" s="6" t="str">
        <f aca="false">IF(F10054=1,COUNTIF($F$2:F10054,1),"")</f>
        <v/>
      </c>
    </row>
    <row r="10055" customFormat="false" ht="15" hidden="false" customHeight="false" outlineLevel="0" collapsed="false">
      <c r="A10055" s="6" t="n">
        <v>78940.993</v>
      </c>
      <c r="B10055" s="6" t="n">
        <v>1.98021978021978</v>
      </c>
      <c r="C10055" s="6" t="n">
        <v>77</v>
      </c>
      <c r="D10055" s="6" t="n">
        <v>-1</v>
      </c>
      <c r="E10055" s="6" t="n">
        <v>1.9992673992674</v>
      </c>
      <c r="F10055" s="6" t="n">
        <v>0</v>
      </c>
      <c r="G10055" s="6" t="n">
        <v>0</v>
      </c>
      <c r="H10055" s="6" t="str">
        <f aca="false">IF(AND(A10055&gt;=Stimuli!$B$2,A10055&lt;=Stimuli!$C$2),Stimuli!$A$2,IF(AND(A10055&gt;=Stimuli!$B$3,A10055&lt;=Stimuli!$C$3),Stimuli!$A$3,IF(AND(A10055&gt;=Stimuli!$B$4,A10055&lt;=Stimuli!$C$4),Stimuli!$A$4,"")))</f>
        <v>02 e.l.f. - Power Grip Styling (30.03s)</v>
      </c>
      <c r="I10055" s="6" t="n">
        <f aca="false">(B10055-B10054)/((A10055-A10054)/1000)</f>
        <v>0.93772893772902</v>
      </c>
      <c r="J10055" s="6" t="n">
        <f aca="false">IF(OR(B10055&lt;Rules!$B$2,B10055&gt;Rules!$B$3,ABS(I10055)&gt;Rules!$B$4,OR(B10056&lt;Rules!$B$2,B10056&gt;Rules!$B$3,ABS(I10056)&gt;Rules!$B$4)),1,0)</f>
        <v>0</v>
      </c>
      <c r="K10055" s="6" t="str">
        <f aca="false">IF(F10055=1,COUNTIF($F$2:F10055,1),"")</f>
        <v/>
      </c>
    </row>
    <row r="10056" customFormat="false" ht="15" hidden="false" customHeight="false" outlineLevel="0" collapsed="false">
      <c r="A10056" s="6" t="n">
        <v>78948.8055</v>
      </c>
      <c r="B10056" s="6" t="n">
        <v>1.97289377289377</v>
      </c>
      <c r="C10056" s="6" t="n">
        <v>77</v>
      </c>
      <c r="D10056" s="6" t="n">
        <v>-1</v>
      </c>
      <c r="E10056" s="6" t="n">
        <v>1.9992673992674</v>
      </c>
      <c r="F10056" s="6" t="n">
        <v>0</v>
      </c>
      <c r="G10056" s="6" t="n">
        <v>0</v>
      </c>
      <c r="H10056" s="6" t="str">
        <f aca="false">IF(AND(A10056&gt;=Stimuli!$B$2,A10056&lt;=Stimuli!$C$2),Stimuli!$A$2,IF(AND(A10056&gt;=Stimuli!$B$3,A10056&lt;=Stimuli!$C$3),Stimuli!$A$3,IF(AND(A10056&gt;=Stimuli!$B$4,A10056&lt;=Stimuli!$C$4),Stimuli!$A$4,"")))</f>
        <v>02 e.l.f. - Power Grip Styling (30.03s)</v>
      </c>
      <c r="I10056" s="6" t="n">
        <f aca="false">(B10056-B10055)/((A10056-A10055)/1000)</f>
        <v>-0.93772893772902</v>
      </c>
      <c r="J10056" s="6" t="n">
        <f aca="false">IF(OR(B10056&lt;Rules!$B$2,B10056&gt;Rules!$B$3,ABS(I10056)&gt;Rules!$B$4,OR(B10057&lt;Rules!$B$2,B10057&gt;Rules!$B$3,ABS(I10057)&gt;Rules!$B$4)),1,0)</f>
        <v>0</v>
      </c>
      <c r="K10056" s="6" t="str">
        <f aca="false">IF(F10056=1,COUNTIF($F$2:F10056,1),"")</f>
        <v/>
      </c>
    </row>
    <row r="10057" customFormat="false" ht="15" hidden="false" customHeight="false" outlineLevel="0" collapsed="false">
      <c r="A10057" s="6" t="n">
        <v>78956.618</v>
      </c>
      <c r="B10057" s="6" t="n">
        <v>1.97875457875458</v>
      </c>
      <c r="C10057" s="6" t="n">
        <v>77</v>
      </c>
      <c r="D10057" s="6" t="n">
        <v>-1</v>
      </c>
      <c r="E10057" s="6" t="n">
        <v>1.9992673992674</v>
      </c>
      <c r="F10057" s="6" t="n">
        <v>0</v>
      </c>
      <c r="G10057" s="6" t="n">
        <v>0</v>
      </c>
      <c r="H10057" s="6" t="str">
        <f aca="false">IF(AND(A10057&gt;=Stimuli!$B$2,A10057&lt;=Stimuli!$C$2),Stimuli!$A$2,IF(AND(A10057&gt;=Stimuli!$B$3,A10057&lt;=Stimuli!$C$3),Stimuli!$A$3,IF(AND(A10057&gt;=Stimuli!$B$4,A10057&lt;=Stimuli!$C$4),Stimuli!$A$4,"")))</f>
        <v>02 e.l.f. - Power Grip Styling (30.03s)</v>
      </c>
      <c r="I10057" s="6" t="n">
        <f aca="false">(B10057-B10056)/((A10057-A10056)/1000)</f>
        <v>0.750183150183148</v>
      </c>
      <c r="J10057" s="6" t="n">
        <f aca="false">IF(OR(B10057&lt;Rules!$B$2,B10057&gt;Rules!$B$3,ABS(I10057)&gt;Rules!$B$4,OR(B10058&lt;Rules!$B$2,B10058&gt;Rules!$B$3,ABS(I10058)&gt;Rules!$B$4)),1,0)</f>
        <v>0</v>
      </c>
      <c r="K10057" s="6" t="str">
        <f aca="false">IF(F10057=1,COUNTIF($F$2:F10057,1),"")</f>
        <v/>
      </c>
    </row>
    <row r="10058" customFormat="false" ht="15" hidden="false" customHeight="false" outlineLevel="0" collapsed="false">
      <c r="A10058" s="6" t="n">
        <v>78964.4305</v>
      </c>
      <c r="B10058" s="6" t="n">
        <v>1.97289377289377</v>
      </c>
      <c r="C10058" s="6" t="n">
        <v>77</v>
      </c>
      <c r="D10058" s="6" t="n">
        <v>-1</v>
      </c>
      <c r="E10058" s="6" t="n">
        <v>1.9992673992674</v>
      </c>
      <c r="F10058" s="6" t="n">
        <v>0</v>
      </c>
      <c r="G10058" s="6" t="n">
        <v>0</v>
      </c>
      <c r="H10058" s="6" t="str">
        <f aca="false">IF(AND(A10058&gt;=Stimuli!$B$2,A10058&lt;=Stimuli!$C$2),Stimuli!$A$2,IF(AND(A10058&gt;=Stimuli!$B$3,A10058&lt;=Stimuli!$C$3),Stimuli!$A$3,IF(AND(A10058&gt;=Stimuli!$B$4,A10058&lt;=Stimuli!$C$4),Stimuli!$A$4,"")))</f>
        <v>02 e.l.f. - Power Grip Styling (30.03s)</v>
      </c>
      <c r="I10058" s="6" t="n">
        <f aca="false">(B10058-B10057)/((A10058-A10057)/1000)</f>
        <v>-0.750183150183148</v>
      </c>
      <c r="J10058" s="6" t="n">
        <f aca="false">IF(OR(B10058&lt;Rules!$B$2,B10058&gt;Rules!$B$3,ABS(I10058)&gt;Rules!$B$4,OR(B10059&lt;Rules!$B$2,B10059&gt;Rules!$B$3,ABS(I10059)&gt;Rules!$B$4)),1,0)</f>
        <v>0</v>
      </c>
      <c r="K10058" s="6" t="str">
        <f aca="false">IF(F10058=1,COUNTIF($F$2:F10058,1),"")</f>
        <v/>
      </c>
    </row>
    <row r="10059" customFormat="false" ht="15" hidden="false" customHeight="false" outlineLevel="0" collapsed="false">
      <c r="A10059" s="6" t="n">
        <v>78972.243</v>
      </c>
      <c r="B10059" s="6" t="n">
        <v>1.97875457875458</v>
      </c>
      <c r="C10059" s="6" t="n">
        <v>77</v>
      </c>
      <c r="D10059" s="6" t="n">
        <v>-1</v>
      </c>
      <c r="E10059" s="6" t="n">
        <v>1.9992673992674</v>
      </c>
      <c r="F10059" s="6" t="n">
        <v>0</v>
      </c>
      <c r="G10059" s="6" t="n">
        <v>0</v>
      </c>
      <c r="H10059" s="6" t="str">
        <f aca="false">IF(AND(A10059&gt;=Stimuli!$B$2,A10059&lt;=Stimuli!$C$2),Stimuli!$A$2,IF(AND(A10059&gt;=Stimuli!$B$3,A10059&lt;=Stimuli!$C$3),Stimuli!$A$3,IF(AND(A10059&gt;=Stimuli!$B$4,A10059&lt;=Stimuli!$C$4),Stimuli!$A$4,"")))</f>
        <v>02 e.l.f. - Power Grip Styling (30.03s)</v>
      </c>
      <c r="I10059" s="6" t="n">
        <f aca="false">(B10059-B10058)/((A10059-A10058)/1000)</f>
        <v>0.750183150183148</v>
      </c>
      <c r="J10059" s="6" t="n">
        <f aca="false">IF(OR(B10059&lt;Rules!$B$2,B10059&gt;Rules!$B$3,ABS(I10059)&gt;Rules!$B$4,OR(B10060&lt;Rules!$B$2,B10060&gt;Rules!$B$3,ABS(I10060)&gt;Rules!$B$4)),1,0)</f>
        <v>0</v>
      </c>
      <c r="K10059" s="6" t="str">
        <f aca="false">IF(F10059=1,COUNTIF($F$2:F10059,1),"")</f>
        <v/>
      </c>
    </row>
    <row r="10060" customFormat="false" ht="15" hidden="false" customHeight="false" outlineLevel="0" collapsed="false">
      <c r="A10060" s="6" t="n">
        <v>78980.0555</v>
      </c>
      <c r="B10060" s="6" t="n">
        <v>1.97435897435897</v>
      </c>
      <c r="C10060" s="6" t="n">
        <v>77</v>
      </c>
      <c r="D10060" s="6" t="n">
        <v>-1</v>
      </c>
      <c r="E10060" s="6" t="n">
        <v>1.9992673992674</v>
      </c>
      <c r="F10060" s="6" t="n">
        <v>0</v>
      </c>
      <c r="G10060" s="6" t="n">
        <v>0</v>
      </c>
      <c r="H10060" s="6" t="str">
        <f aca="false">IF(AND(A10060&gt;=Stimuli!$B$2,A10060&lt;=Stimuli!$C$2),Stimuli!$A$2,IF(AND(A10060&gt;=Stimuli!$B$3,A10060&lt;=Stimuli!$C$3),Stimuli!$A$3,IF(AND(A10060&gt;=Stimuli!$B$4,A10060&lt;=Stimuli!$C$4),Stimuli!$A$4,"")))</f>
        <v>02 e.l.f. - Power Grip Styling (30.03s)</v>
      </c>
      <c r="I10060" s="6" t="n">
        <f aca="false">(B10060-B10059)/((A10060-A10059)/1000)</f>
        <v>-0.562637362637304</v>
      </c>
      <c r="J10060" s="6" t="n">
        <f aca="false">IF(OR(B10060&lt;Rules!$B$2,B10060&gt;Rules!$B$3,ABS(I10060)&gt;Rules!$B$4,OR(B10061&lt;Rules!$B$2,B10061&gt;Rules!$B$3,ABS(I10061)&gt;Rules!$B$4)),1,0)</f>
        <v>0</v>
      </c>
      <c r="K10060" s="6" t="str">
        <f aca="false">IF(F10060=1,COUNTIF($F$2:F10060,1),"")</f>
        <v/>
      </c>
    </row>
    <row r="10061" customFormat="false" ht="15" hidden="false" customHeight="false" outlineLevel="0" collapsed="false">
      <c r="A10061" s="6" t="n">
        <v>78987.868</v>
      </c>
      <c r="B10061" s="6" t="n">
        <v>1.97582417582418</v>
      </c>
      <c r="C10061" s="6" t="n">
        <v>77</v>
      </c>
      <c r="D10061" s="6" t="n">
        <v>-1</v>
      </c>
      <c r="E10061" s="6" t="n">
        <v>1.9992673992674</v>
      </c>
      <c r="F10061" s="6" t="n">
        <v>0</v>
      </c>
      <c r="G10061" s="6" t="n">
        <v>0</v>
      </c>
      <c r="H10061" s="6" t="str">
        <f aca="false">IF(AND(A10061&gt;=Stimuli!$B$2,A10061&lt;=Stimuli!$C$2),Stimuli!$A$2,IF(AND(A10061&gt;=Stimuli!$B$3,A10061&lt;=Stimuli!$C$3),Stimuli!$A$3,IF(AND(A10061&gt;=Stimuli!$B$4,A10061&lt;=Stimuli!$C$4),Stimuli!$A$4,"")))</f>
        <v>02 e.l.f. - Power Grip Styling (30.03s)</v>
      </c>
      <c r="I10061" s="6" t="n">
        <f aca="false">(B10061-B10060)/((A10061-A10060)/1000)</f>
        <v>0.18754578754573</v>
      </c>
      <c r="J10061" s="6" t="n">
        <f aca="false">IF(OR(B10061&lt;Rules!$B$2,B10061&gt;Rules!$B$3,ABS(I10061)&gt;Rules!$B$4,OR(B10062&lt;Rules!$B$2,B10062&gt;Rules!$B$3,ABS(I10062)&gt;Rules!$B$4)),1,0)</f>
        <v>0</v>
      </c>
      <c r="K10061" s="6" t="str">
        <f aca="false">IF(F10061=1,COUNTIF($F$2:F10061,1),"")</f>
        <v/>
      </c>
    </row>
    <row r="10062" customFormat="false" ht="15" hidden="false" customHeight="false" outlineLevel="0" collapsed="false">
      <c r="A10062" s="6" t="n">
        <v>78995.6805</v>
      </c>
      <c r="B10062" s="6" t="n">
        <v>1.97582417582418</v>
      </c>
      <c r="C10062" s="6" t="n">
        <v>77</v>
      </c>
      <c r="D10062" s="6" t="n">
        <v>-1</v>
      </c>
      <c r="E10062" s="6" t="n">
        <v>1.9992673992674</v>
      </c>
      <c r="F10062" s="6" t="n">
        <v>0</v>
      </c>
      <c r="G10062" s="6" t="n">
        <v>0</v>
      </c>
      <c r="H10062" s="6" t="str">
        <f aca="false">IF(AND(A10062&gt;=Stimuli!$B$2,A10062&lt;=Stimuli!$C$2),Stimuli!$A$2,IF(AND(A10062&gt;=Stimuli!$B$3,A10062&lt;=Stimuli!$C$3),Stimuli!$A$3,IF(AND(A10062&gt;=Stimuli!$B$4,A10062&lt;=Stimuli!$C$4),Stimuli!$A$4,"")))</f>
        <v>02 e.l.f. - Power Grip Styling (30.03s)</v>
      </c>
      <c r="I10062" s="6" t="n">
        <f aca="false">(B10062-B10061)/((A10062-A10061)/1000)</f>
        <v>0</v>
      </c>
      <c r="J10062" s="6" t="n">
        <f aca="false">IF(OR(B10062&lt;Rules!$B$2,B10062&gt;Rules!$B$3,ABS(I10062)&gt;Rules!$B$4,OR(B10063&lt;Rules!$B$2,B10063&gt;Rules!$B$3,ABS(I10063)&gt;Rules!$B$4)),1,0)</f>
        <v>0</v>
      </c>
      <c r="K10062" s="6" t="str">
        <f aca="false">IF(F10062=1,COUNTIF($F$2:F10062,1),"")</f>
        <v/>
      </c>
    </row>
    <row r="10063" customFormat="false" ht="15" hidden="false" customHeight="false" outlineLevel="0" collapsed="false">
      <c r="A10063" s="6" t="n">
        <v>79003.493</v>
      </c>
      <c r="B10063" s="6" t="n">
        <v>1.97435897435897</v>
      </c>
      <c r="C10063" s="6" t="n">
        <v>77</v>
      </c>
      <c r="D10063" s="6" t="n">
        <v>-1</v>
      </c>
      <c r="E10063" s="6" t="n">
        <v>1.9992673992674</v>
      </c>
      <c r="F10063" s="6" t="n">
        <v>0</v>
      </c>
      <c r="G10063" s="6" t="n">
        <v>0</v>
      </c>
      <c r="H10063" s="6" t="str">
        <f aca="false">IF(AND(A10063&gt;=Stimuli!$B$2,A10063&lt;=Stimuli!$C$2),Stimuli!$A$2,IF(AND(A10063&gt;=Stimuli!$B$3,A10063&lt;=Stimuli!$C$3),Stimuli!$A$3,IF(AND(A10063&gt;=Stimuli!$B$4,A10063&lt;=Stimuli!$C$4),Stimuli!$A$4,"")))</f>
        <v>02 e.l.f. - Power Grip Styling (30.03s)</v>
      </c>
      <c r="I10063" s="6" t="n">
        <f aca="false">(B10063-B10062)/((A10063-A10062)/1000)</f>
        <v>-0.18754578754573</v>
      </c>
      <c r="J10063" s="6" t="n">
        <f aca="false">IF(OR(B10063&lt;Rules!$B$2,B10063&gt;Rules!$B$3,ABS(I10063)&gt;Rules!$B$4,OR(B10064&lt;Rules!$B$2,B10064&gt;Rules!$B$3,ABS(I10064)&gt;Rules!$B$4)),1,0)</f>
        <v>0</v>
      </c>
      <c r="K10063" s="6" t="str">
        <f aca="false">IF(F10063=1,COUNTIF($F$2:F10063,1),"")</f>
        <v/>
      </c>
    </row>
    <row r="10064" customFormat="false" ht="15" hidden="false" customHeight="false" outlineLevel="0" collapsed="false">
      <c r="A10064" s="6" t="n">
        <v>79011.3055</v>
      </c>
      <c r="B10064" s="6" t="n">
        <v>1.97728937728938</v>
      </c>
      <c r="C10064" s="6" t="n">
        <v>77</v>
      </c>
      <c r="D10064" s="6" t="n">
        <v>-1</v>
      </c>
      <c r="E10064" s="6" t="n">
        <v>1.9992673992674</v>
      </c>
      <c r="F10064" s="6" t="n">
        <v>0</v>
      </c>
      <c r="G10064" s="6" t="n">
        <v>0</v>
      </c>
      <c r="H10064" s="6" t="str">
        <f aca="false">IF(AND(A10064&gt;=Stimuli!$B$2,A10064&lt;=Stimuli!$C$2),Stimuli!$A$2,IF(AND(A10064&gt;=Stimuli!$B$3,A10064&lt;=Stimuli!$C$3),Stimuli!$A$3,IF(AND(A10064&gt;=Stimuli!$B$4,A10064&lt;=Stimuli!$C$4),Stimuli!$A$4,"")))</f>
        <v>02 e.l.f. - Power Grip Styling (30.03s)</v>
      </c>
      <c r="I10064" s="6" t="n">
        <f aca="false">(B10064-B10063)/((A10064-A10063)/1000)</f>
        <v>0.375091575091574</v>
      </c>
      <c r="J10064" s="6" t="n">
        <f aca="false">IF(OR(B10064&lt;Rules!$B$2,B10064&gt;Rules!$B$3,ABS(I10064)&gt;Rules!$B$4,OR(B10065&lt;Rules!$B$2,B10065&gt;Rules!$B$3,ABS(I10065)&gt;Rules!$B$4)),1,0)</f>
        <v>0</v>
      </c>
      <c r="K10064" s="6" t="str">
        <f aca="false">IF(F10064=1,COUNTIF($F$2:F10064,1),"")</f>
        <v/>
      </c>
    </row>
    <row r="10065" customFormat="false" ht="15" hidden="false" customHeight="false" outlineLevel="0" collapsed="false">
      <c r="A10065" s="6" t="n">
        <v>79019.118</v>
      </c>
      <c r="B10065" s="6" t="n">
        <v>1.97289377289377</v>
      </c>
      <c r="C10065" s="6" t="n">
        <v>77</v>
      </c>
      <c r="D10065" s="6" t="n">
        <v>-1</v>
      </c>
      <c r="E10065" s="6" t="n">
        <v>1.9992673992674</v>
      </c>
      <c r="F10065" s="6" t="n">
        <v>0</v>
      </c>
      <c r="G10065" s="6" t="n">
        <v>0</v>
      </c>
      <c r="H10065" s="6" t="str">
        <f aca="false">IF(AND(A10065&gt;=Stimuli!$B$2,A10065&lt;=Stimuli!$C$2),Stimuli!$A$2,IF(AND(A10065&gt;=Stimuli!$B$3,A10065&lt;=Stimuli!$C$3),Stimuli!$A$3,IF(AND(A10065&gt;=Stimuli!$B$4,A10065&lt;=Stimuli!$C$4),Stimuli!$A$4,"")))</f>
        <v>02 e.l.f. - Power Grip Styling (30.03s)</v>
      </c>
      <c r="I10065" s="6" t="n">
        <f aca="false">(B10065-B10064)/((A10065-A10064)/1000)</f>
        <v>-0.562637362637418</v>
      </c>
      <c r="J10065" s="6" t="n">
        <f aca="false">IF(OR(B10065&lt;Rules!$B$2,B10065&gt;Rules!$B$3,ABS(I10065)&gt;Rules!$B$4,OR(B10066&lt;Rules!$B$2,B10066&gt;Rules!$B$3,ABS(I10066)&gt;Rules!$B$4)),1,0)</f>
        <v>0</v>
      </c>
      <c r="K10065" s="6" t="str">
        <f aca="false">IF(F10065=1,COUNTIF($F$2:F10065,1),"")</f>
        <v/>
      </c>
    </row>
    <row r="10066" customFormat="false" ht="15" hidden="false" customHeight="false" outlineLevel="0" collapsed="false">
      <c r="A10066" s="6" t="n">
        <v>79026.9305</v>
      </c>
      <c r="B10066" s="6" t="n">
        <v>1.97875457875458</v>
      </c>
      <c r="C10066" s="6" t="n">
        <v>77</v>
      </c>
      <c r="D10066" s="6" t="n">
        <v>-1</v>
      </c>
      <c r="E10066" s="6" t="n">
        <v>1.9992673992674</v>
      </c>
      <c r="F10066" s="6" t="n">
        <v>0</v>
      </c>
      <c r="G10066" s="6" t="n">
        <v>0</v>
      </c>
      <c r="H10066" s="6" t="str">
        <f aca="false">IF(AND(A10066&gt;=Stimuli!$B$2,A10066&lt;=Stimuli!$C$2),Stimuli!$A$2,IF(AND(A10066&gt;=Stimuli!$B$3,A10066&lt;=Stimuli!$C$3),Stimuli!$A$3,IF(AND(A10066&gt;=Stimuli!$B$4,A10066&lt;=Stimuli!$C$4),Stimuli!$A$4,"")))</f>
        <v>02 e.l.f. - Power Grip Styling (30.03s)</v>
      </c>
      <c r="I10066" s="6" t="n">
        <f aca="false">(B10066-B10065)/((A10066-A10065)/1000)</f>
        <v>0.750183150183148</v>
      </c>
      <c r="J10066" s="6" t="n">
        <f aca="false">IF(OR(B10066&lt;Rules!$B$2,B10066&gt;Rules!$B$3,ABS(I10066)&gt;Rules!$B$4,OR(B10067&lt;Rules!$B$2,B10067&gt;Rules!$B$3,ABS(I10067)&gt;Rules!$B$4)),1,0)</f>
        <v>0</v>
      </c>
      <c r="K10066" s="6" t="str">
        <f aca="false">IF(F10066=1,COUNTIF($F$2:F10066,1),"")</f>
        <v/>
      </c>
    </row>
    <row r="10067" customFormat="false" ht="15" hidden="false" customHeight="false" outlineLevel="0" collapsed="false">
      <c r="A10067" s="6" t="n">
        <v>79034.743</v>
      </c>
      <c r="B10067" s="6" t="n">
        <v>1.97289377289377</v>
      </c>
      <c r="C10067" s="6" t="n">
        <v>77</v>
      </c>
      <c r="D10067" s="6" t="n">
        <v>-1</v>
      </c>
      <c r="E10067" s="6" t="n">
        <v>1.9992673992674</v>
      </c>
      <c r="F10067" s="6" t="n">
        <v>0</v>
      </c>
      <c r="G10067" s="6" t="n">
        <v>0</v>
      </c>
      <c r="H10067" s="6" t="str">
        <f aca="false">IF(AND(A10067&gt;=Stimuli!$B$2,A10067&lt;=Stimuli!$C$2),Stimuli!$A$2,IF(AND(A10067&gt;=Stimuli!$B$3,A10067&lt;=Stimuli!$C$3),Stimuli!$A$3,IF(AND(A10067&gt;=Stimuli!$B$4,A10067&lt;=Stimuli!$C$4),Stimuli!$A$4,"")))</f>
        <v>02 e.l.f. - Power Grip Styling (30.03s)</v>
      </c>
      <c r="I10067" s="6" t="n">
        <f aca="false">(B10067-B10066)/((A10067-A10066)/1000)</f>
        <v>-0.750183150183148</v>
      </c>
      <c r="J10067" s="6" t="n">
        <f aca="false">IF(OR(B10067&lt;Rules!$B$2,B10067&gt;Rules!$B$3,ABS(I10067)&gt;Rules!$B$4,OR(B10068&lt;Rules!$B$2,B10068&gt;Rules!$B$3,ABS(I10068)&gt;Rules!$B$4)),1,0)</f>
        <v>0</v>
      </c>
      <c r="K10067" s="6" t="str">
        <f aca="false">IF(F10067=1,COUNTIF($F$2:F10067,1),"")</f>
        <v/>
      </c>
    </row>
    <row r="10068" customFormat="false" ht="15" hidden="false" customHeight="false" outlineLevel="0" collapsed="false">
      <c r="A10068" s="6" t="n">
        <v>79042.5555</v>
      </c>
      <c r="B10068" s="6" t="n">
        <v>1.97875457875458</v>
      </c>
      <c r="C10068" s="6" t="n">
        <v>77</v>
      </c>
      <c r="D10068" s="6" t="n">
        <v>-1</v>
      </c>
      <c r="E10068" s="6" t="n">
        <v>1.9992673992674</v>
      </c>
      <c r="F10068" s="6" t="n">
        <v>0</v>
      </c>
      <c r="G10068" s="6" t="n">
        <v>0</v>
      </c>
      <c r="H10068" s="6" t="str">
        <f aca="false">IF(AND(A10068&gt;=Stimuli!$B$2,A10068&lt;=Stimuli!$C$2),Stimuli!$A$2,IF(AND(A10068&gt;=Stimuli!$B$3,A10068&lt;=Stimuli!$C$3),Stimuli!$A$3,IF(AND(A10068&gt;=Stimuli!$B$4,A10068&lt;=Stimuli!$C$4),Stimuli!$A$4,"")))</f>
        <v>02 e.l.f. - Power Grip Styling (30.03s)</v>
      </c>
      <c r="I10068" s="6" t="n">
        <f aca="false">(B10068-B10067)/((A10068-A10067)/1000)</f>
        <v>0.750183150183148</v>
      </c>
      <c r="J10068" s="6" t="n">
        <f aca="false">IF(OR(B10068&lt;Rules!$B$2,B10068&gt;Rules!$B$3,ABS(I10068)&gt;Rules!$B$4,OR(B10069&lt;Rules!$B$2,B10069&gt;Rules!$B$3,ABS(I10069)&gt;Rules!$B$4)),1,0)</f>
        <v>0</v>
      </c>
      <c r="K10068" s="6" t="str">
        <f aca="false">IF(F10068=1,COUNTIF($F$2:F10068,1),"")</f>
        <v/>
      </c>
    </row>
    <row r="10069" customFormat="false" ht="15" hidden="false" customHeight="false" outlineLevel="0" collapsed="false">
      <c r="A10069" s="6" t="n">
        <v>79050.368</v>
      </c>
      <c r="B10069" s="6" t="n">
        <v>1.97142857142857</v>
      </c>
      <c r="C10069" s="6" t="n">
        <v>77</v>
      </c>
      <c r="D10069" s="6" t="n">
        <v>-1</v>
      </c>
      <c r="E10069" s="6" t="n">
        <v>1.9992673992674</v>
      </c>
      <c r="F10069" s="6" t="n">
        <v>0</v>
      </c>
      <c r="G10069" s="6" t="n">
        <v>0</v>
      </c>
      <c r="H10069" s="6" t="str">
        <f aca="false">IF(AND(A10069&gt;=Stimuli!$B$2,A10069&lt;=Stimuli!$C$2),Stimuli!$A$2,IF(AND(A10069&gt;=Stimuli!$B$3,A10069&lt;=Stimuli!$C$3),Stimuli!$A$3,IF(AND(A10069&gt;=Stimuli!$B$4,A10069&lt;=Stimuli!$C$4),Stimuli!$A$4,"")))</f>
        <v>02 e.l.f. - Power Grip Styling (30.03s)</v>
      </c>
      <c r="I10069" s="6" t="n">
        <f aca="false">(B10069-B10068)/((A10069-A10068)/1000)</f>
        <v>-0.937728937728878</v>
      </c>
      <c r="J10069" s="6" t="n">
        <f aca="false">IF(OR(B10069&lt;Rules!$B$2,B10069&gt;Rules!$B$3,ABS(I10069)&gt;Rules!$B$4,OR(B10070&lt;Rules!$B$2,B10070&gt;Rules!$B$3,ABS(I10070)&gt;Rules!$B$4)),1,0)</f>
        <v>0</v>
      </c>
      <c r="K10069" s="6" t="str">
        <f aca="false">IF(F10069=1,COUNTIF($F$2:F10069,1),"")</f>
        <v/>
      </c>
    </row>
    <row r="10070" customFormat="false" ht="15" hidden="false" customHeight="false" outlineLevel="0" collapsed="false">
      <c r="A10070" s="6" t="n">
        <v>79058.1805</v>
      </c>
      <c r="B10070" s="6" t="n">
        <v>1.97875457875458</v>
      </c>
      <c r="C10070" s="6" t="n">
        <v>77</v>
      </c>
      <c r="D10070" s="6" t="n">
        <v>-1</v>
      </c>
      <c r="E10070" s="6" t="n">
        <v>1.9992673992674</v>
      </c>
      <c r="F10070" s="6" t="n">
        <v>0</v>
      </c>
      <c r="G10070" s="6" t="n">
        <v>0</v>
      </c>
      <c r="H10070" s="6" t="str">
        <f aca="false">IF(AND(A10070&gt;=Stimuli!$B$2,A10070&lt;=Stimuli!$C$2),Stimuli!$A$2,IF(AND(A10070&gt;=Stimuli!$B$3,A10070&lt;=Stimuli!$C$3),Stimuli!$A$3,IF(AND(A10070&gt;=Stimuli!$B$4,A10070&lt;=Stimuli!$C$4),Stimuli!$A$4,"")))</f>
        <v>02 e.l.f. - Power Grip Styling (30.03s)</v>
      </c>
      <c r="I10070" s="6" t="n">
        <f aca="false">(B10070-B10069)/((A10070-A10069)/1000)</f>
        <v>0.937728937728878</v>
      </c>
      <c r="J10070" s="6" t="n">
        <f aca="false">IF(OR(B10070&lt;Rules!$B$2,B10070&gt;Rules!$B$3,ABS(I10070)&gt;Rules!$B$4,OR(B10071&lt;Rules!$B$2,B10071&gt;Rules!$B$3,ABS(I10071)&gt;Rules!$B$4)),1,0)</f>
        <v>0</v>
      </c>
      <c r="K10070" s="6" t="str">
        <f aca="false">IF(F10070=1,COUNTIF($F$2:F10070,1),"")</f>
        <v/>
      </c>
    </row>
    <row r="10071" customFormat="false" ht="15" hidden="false" customHeight="false" outlineLevel="0" collapsed="false">
      <c r="A10071" s="6" t="n">
        <v>79065.993</v>
      </c>
      <c r="B10071" s="6" t="n">
        <v>1.97142857142857</v>
      </c>
      <c r="C10071" s="6" t="n">
        <v>77</v>
      </c>
      <c r="D10071" s="6" t="n">
        <v>-1</v>
      </c>
      <c r="E10071" s="6" t="n">
        <v>1.9992673992674</v>
      </c>
      <c r="F10071" s="6" t="n">
        <v>0</v>
      </c>
      <c r="G10071" s="6" t="n">
        <v>0</v>
      </c>
      <c r="H10071" s="6" t="str">
        <f aca="false">IF(AND(A10071&gt;=Stimuli!$B$2,A10071&lt;=Stimuli!$C$2),Stimuli!$A$2,IF(AND(A10071&gt;=Stimuli!$B$3,A10071&lt;=Stimuli!$C$3),Stimuli!$A$3,IF(AND(A10071&gt;=Stimuli!$B$4,A10071&lt;=Stimuli!$C$4),Stimuli!$A$4,"")))</f>
        <v>02 e.l.f. - Power Grip Styling (30.03s)</v>
      </c>
      <c r="I10071" s="6" t="n">
        <f aca="false">(B10071-B10070)/((A10071-A10070)/1000)</f>
        <v>-0.937728937728878</v>
      </c>
      <c r="J10071" s="6" t="n">
        <f aca="false">IF(OR(B10071&lt;Rules!$B$2,B10071&gt;Rules!$B$3,ABS(I10071)&gt;Rules!$B$4,OR(B10072&lt;Rules!$B$2,B10072&gt;Rules!$B$3,ABS(I10072)&gt;Rules!$B$4)),1,0)</f>
        <v>0</v>
      </c>
      <c r="K10071" s="6" t="str">
        <f aca="false">IF(F10071=1,COUNTIF($F$2:F10071,1),"")</f>
        <v/>
      </c>
    </row>
    <row r="10072" customFormat="false" ht="15" hidden="false" customHeight="false" outlineLevel="0" collapsed="false">
      <c r="A10072" s="6" t="n">
        <v>79073.8055</v>
      </c>
      <c r="B10072" s="6" t="n">
        <v>1.97728937728938</v>
      </c>
      <c r="C10072" s="6" t="n">
        <v>77</v>
      </c>
      <c r="D10072" s="6" t="n">
        <v>-1</v>
      </c>
      <c r="E10072" s="6" t="n">
        <v>1.9992673992674</v>
      </c>
      <c r="F10072" s="6" t="n">
        <v>0</v>
      </c>
      <c r="G10072" s="6" t="n">
        <v>0</v>
      </c>
      <c r="H10072" s="6" t="str">
        <f aca="false">IF(AND(A10072&gt;=Stimuli!$B$2,A10072&lt;=Stimuli!$C$2),Stimuli!$A$2,IF(AND(A10072&gt;=Stimuli!$B$3,A10072&lt;=Stimuli!$C$3),Stimuli!$A$3,IF(AND(A10072&gt;=Stimuli!$B$4,A10072&lt;=Stimuli!$C$4),Stimuli!$A$4,"")))</f>
        <v>02 e.l.f. - Power Grip Styling (30.03s)</v>
      </c>
      <c r="I10072" s="6" t="n">
        <f aca="false">(B10072-B10071)/((A10072-A10071)/1000)</f>
        <v>0.750183150183148</v>
      </c>
      <c r="J10072" s="6" t="n">
        <f aca="false">IF(OR(B10072&lt;Rules!$B$2,B10072&gt;Rules!$B$3,ABS(I10072)&gt;Rules!$B$4,OR(B10073&lt;Rules!$B$2,B10073&gt;Rules!$B$3,ABS(I10073)&gt;Rules!$B$4)),1,0)</f>
        <v>0</v>
      </c>
      <c r="K10072" s="6" t="str">
        <f aca="false">IF(F10072=1,COUNTIF($F$2:F10072,1),"")</f>
        <v/>
      </c>
    </row>
    <row r="10073" customFormat="false" ht="15" hidden="false" customHeight="false" outlineLevel="0" collapsed="false">
      <c r="A10073" s="6" t="n">
        <v>79081.618</v>
      </c>
      <c r="B10073" s="6" t="n">
        <v>1.97142857142857</v>
      </c>
      <c r="C10073" s="6" t="n">
        <v>77</v>
      </c>
      <c r="D10073" s="6" t="n">
        <v>-1</v>
      </c>
      <c r="E10073" s="6" t="n">
        <v>1.9992673992674</v>
      </c>
      <c r="F10073" s="6" t="n">
        <v>0</v>
      </c>
      <c r="G10073" s="6" t="n">
        <v>0</v>
      </c>
      <c r="H10073" s="6" t="str">
        <f aca="false">IF(AND(A10073&gt;=Stimuli!$B$2,A10073&lt;=Stimuli!$C$2),Stimuli!$A$2,IF(AND(A10073&gt;=Stimuli!$B$3,A10073&lt;=Stimuli!$C$3),Stimuli!$A$3,IF(AND(A10073&gt;=Stimuli!$B$4,A10073&lt;=Stimuli!$C$4),Stimuli!$A$4,"")))</f>
        <v>02 e.l.f. - Power Grip Styling (30.03s)</v>
      </c>
      <c r="I10073" s="6" t="n">
        <f aca="false">(B10073-B10072)/((A10073-A10072)/1000)</f>
        <v>-0.750183150183148</v>
      </c>
      <c r="J10073" s="6" t="n">
        <f aca="false">IF(OR(B10073&lt;Rules!$B$2,B10073&gt;Rules!$B$3,ABS(I10073)&gt;Rules!$B$4,OR(B10074&lt;Rules!$B$2,B10074&gt;Rules!$B$3,ABS(I10074)&gt;Rules!$B$4)),1,0)</f>
        <v>0</v>
      </c>
      <c r="K10073" s="6" t="str">
        <f aca="false">IF(F10073=1,COUNTIF($F$2:F10073,1),"")</f>
        <v/>
      </c>
    </row>
    <row r="10074" customFormat="false" ht="15" hidden="false" customHeight="false" outlineLevel="0" collapsed="false">
      <c r="A10074" s="6" t="n">
        <v>79089.4305</v>
      </c>
      <c r="B10074" s="6" t="n">
        <v>1.97728937728938</v>
      </c>
      <c r="C10074" s="6" t="n">
        <v>77</v>
      </c>
      <c r="D10074" s="6" t="n">
        <v>-1</v>
      </c>
      <c r="E10074" s="6" t="n">
        <v>1.9992673992674</v>
      </c>
      <c r="F10074" s="6" t="n">
        <v>0</v>
      </c>
      <c r="G10074" s="6" t="n">
        <v>0</v>
      </c>
      <c r="H10074" s="6" t="str">
        <f aca="false">IF(AND(A10074&gt;=Stimuli!$B$2,A10074&lt;=Stimuli!$C$2),Stimuli!$A$2,IF(AND(A10074&gt;=Stimuli!$B$3,A10074&lt;=Stimuli!$C$3),Stimuli!$A$3,IF(AND(A10074&gt;=Stimuli!$B$4,A10074&lt;=Stimuli!$C$4),Stimuli!$A$4,"")))</f>
        <v>02 e.l.f. - Power Grip Styling (30.03s)</v>
      </c>
      <c r="I10074" s="6" t="n">
        <f aca="false">(B10074-B10073)/((A10074-A10073)/1000)</f>
        <v>0.750183150183148</v>
      </c>
      <c r="J10074" s="6" t="n">
        <f aca="false">IF(OR(B10074&lt;Rules!$B$2,B10074&gt;Rules!$B$3,ABS(I10074)&gt;Rules!$B$4,OR(B10075&lt;Rules!$B$2,B10075&gt;Rules!$B$3,ABS(I10075)&gt;Rules!$B$4)),1,0)</f>
        <v>0</v>
      </c>
      <c r="K10074" s="6" t="str">
        <f aca="false">IF(F10074=1,COUNTIF($F$2:F10074,1),"")</f>
        <v/>
      </c>
    </row>
    <row r="10075" customFormat="false" ht="15" hidden="false" customHeight="false" outlineLevel="0" collapsed="false">
      <c r="A10075" s="6" t="n">
        <v>79097.243</v>
      </c>
      <c r="B10075" s="6" t="n">
        <v>1.97142857142857</v>
      </c>
      <c r="C10075" s="6" t="n">
        <v>77</v>
      </c>
      <c r="D10075" s="6" t="n">
        <v>-1</v>
      </c>
      <c r="E10075" s="6" t="n">
        <v>1.9992673992674</v>
      </c>
      <c r="F10075" s="6" t="n">
        <v>0</v>
      </c>
      <c r="G10075" s="6" t="n">
        <v>0</v>
      </c>
      <c r="H10075" s="6" t="str">
        <f aca="false">IF(AND(A10075&gt;=Stimuli!$B$2,A10075&lt;=Stimuli!$C$2),Stimuli!$A$2,IF(AND(A10075&gt;=Stimuli!$B$3,A10075&lt;=Stimuli!$C$3),Stimuli!$A$3,IF(AND(A10075&gt;=Stimuli!$B$4,A10075&lt;=Stimuli!$C$4),Stimuli!$A$4,"")))</f>
        <v>02 e.l.f. - Power Grip Styling (30.03s)</v>
      </c>
      <c r="I10075" s="6" t="n">
        <f aca="false">(B10075-B10074)/((A10075-A10074)/1000)</f>
        <v>-0.750183150183148</v>
      </c>
      <c r="J10075" s="6" t="n">
        <f aca="false">IF(OR(B10075&lt;Rules!$B$2,B10075&gt;Rules!$B$3,ABS(I10075)&gt;Rules!$B$4,OR(B10076&lt;Rules!$B$2,B10076&gt;Rules!$B$3,ABS(I10076)&gt;Rules!$B$4)),1,0)</f>
        <v>0</v>
      </c>
      <c r="K10075" s="6" t="str">
        <f aca="false">IF(F10075=1,COUNTIF($F$2:F10075,1),"")</f>
        <v/>
      </c>
    </row>
    <row r="10076" customFormat="false" ht="15" hidden="false" customHeight="false" outlineLevel="0" collapsed="false">
      <c r="A10076" s="6" t="n">
        <v>79105.0555</v>
      </c>
      <c r="B10076" s="6" t="n">
        <v>1.97582417582418</v>
      </c>
      <c r="C10076" s="6" t="n">
        <v>77</v>
      </c>
      <c r="D10076" s="6" t="n">
        <v>-1</v>
      </c>
      <c r="E10076" s="6" t="n">
        <v>1.9992673992674</v>
      </c>
      <c r="F10076" s="6" t="n">
        <v>0</v>
      </c>
      <c r="G10076" s="6" t="n">
        <v>0</v>
      </c>
      <c r="H10076" s="6" t="str">
        <f aca="false">IF(AND(A10076&gt;=Stimuli!$B$2,A10076&lt;=Stimuli!$C$2),Stimuli!$A$2,IF(AND(A10076&gt;=Stimuli!$B$3,A10076&lt;=Stimuli!$C$3),Stimuli!$A$3,IF(AND(A10076&gt;=Stimuli!$B$4,A10076&lt;=Stimuli!$C$4),Stimuli!$A$4,"")))</f>
        <v>02 e.l.f. - Power Grip Styling (30.03s)</v>
      </c>
      <c r="I10076" s="6" t="n">
        <f aca="false">(B10076-B10075)/((A10076-A10075)/1000)</f>
        <v>0.562637362637304</v>
      </c>
      <c r="J10076" s="6" t="n">
        <f aca="false">IF(OR(B10076&lt;Rules!$B$2,B10076&gt;Rules!$B$3,ABS(I10076)&gt;Rules!$B$4,OR(B10077&lt;Rules!$B$2,B10077&gt;Rules!$B$3,ABS(I10077)&gt;Rules!$B$4)),1,0)</f>
        <v>0</v>
      </c>
      <c r="K10076" s="6" t="str">
        <f aca="false">IF(F10076=1,COUNTIF($F$2:F10076,1),"")</f>
        <v/>
      </c>
    </row>
    <row r="10077" customFormat="false" ht="15" hidden="false" customHeight="false" outlineLevel="0" collapsed="false">
      <c r="A10077" s="6" t="n">
        <v>79112.868</v>
      </c>
      <c r="B10077" s="6" t="n">
        <v>1.97289377289377</v>
      </c>
      <c r="C10077" s="6" t="n">
        <v>77</v>
      </c>
      <c r="D10077" s="6" t="n">
        <v>-1</v>
      </c>
      <c r="E10077" s="6" t="n">
        <v>1.9992673992674</v>
      </c>
      <c r="F10077" s="6" t="n">
        <v>0</v>
      </c>
      <c r="G10077" s="6" t="n">
        <v>0</v>
      </c>
      <c r="H10077" s="6" t="str">
        <f aca="false">IF(AND(A10077&gt;=Stimuli!$B$2,A10077&lt;=Stimuli!$C$2),Stimuli!$A$2,IF(AND(A10077&gt;=Stimuli!$B$3,A10077&lt;=Stimuli!$C$3),Stimuli!$A$3,IF(AND(A10077&gt;=Stimuli!$B$4,A10077&lt;=Stimuli!$C$4),Stimuli!$A$4,"")))</f>
        <v>02 e.l.f. - Power Grip Styling (30.03s)</v>
      </c>
      <c r="I10077" s="6" t="n">
        <f aca="false">(B10077-B10076)/((A10077-A10076)/1000)</f>
        <v>-0.375091575091574</v>
      </c>
      <c r="J10077" s="6" t="n">
        <f aca="false">IF(OR(B10077&lt;Rules!$B$2,B10077&gt;Rules!$B$3,ABS(I10077)&gt;Rules!$B$4,OR(B10078&lt;Rules!$B$2,B10078&gt;Rules!$B$3,ABS(I10078)&gt;Rules!$B$4)),1,0)</f>
        <v>0</v>
      </c>
      <c r="K10077" s="6" t="str">
        <f aca="false">IF(F10077=1,COUNTIF($F$2:F10077,1),"")</f>
        <v/>
      </c>
    </row>
    <row r="10078" customFormat="false" ht="15" hidden="false" customHeight="false" outlineLevel="0" collapsed="false">
      <c r="A10078" s="6" t="n">
        <v>79120.6805</v>
      </c>
      <c r="B10078" s="6" t="n">
        <v>1.97435897435897</v>
      </c>
      <c r="C10078" s="6" t="n">
        <v>77</v>
      </c>
      <c r="D10078" s="6" t="n">
        <v>-1</v>
      </c>
      <c r="E10078" s="6" t="n">
        <v>1.9992673992674</v>
      </c>
      <c r="F10078" s="6" t="n">
        <v>0</v>
      </c>
      <c r="G10078" s="6" t="n">
        <v>0</v>
      </c>
      <c r="H10078" s="6" t="str">
        <f aca="false">IF(AND(A10078&gt;=Stimuli!$B$2,A10078&lt;=Stimuli!$C$2),Stimuli!$A$2,IF(AND(A10078&gt;=Stimuli!$B$3,A10078&lt;=Stimuli!$C$3),Stimuli!$A$3,IF(AND(A10078&gt;=Stimuli!$B$4,A10078&lt;=Stimuli!$C$4),Stimuli!$A$4,"")))</f>
        <v>02 e.l.f. - Power Grip Styling (30.03s)</v>
      </c>
      <c r="I10078" s="6" t="n">
        <f aca="false">(B10078-B10077)/((A10078-A10077)/1000)</f>
        <v>0.187545787545844</v>
      </c>
      <c r="J10078" s="6" t="n">
        <f aca="false">IF(OR(B10078&lt;Rules!$B$2,B10078&gt;Rules!$B$3,ABS(I10078)&gt;Rules!$B$4,OR(B10079&lt;Rules!$B$2,B10079&gt;Rules!$B$3,ABS(I10079)&gt;Rules!$B$4)),1,0)</f>
        <v>0</v>
      </c>
      <c r="K10078" s="6" t="str">
        <f aca="false">IF(F10078=1,COUNTIF($F$2:F10078,1),"")</f>
        <v/>
      </c>
    </row>
    <row r="10079" customFormat="false" ht="15" hidden="false" customHeight="false" outlineLevel="0" collapsed="false">
      <c r="A10079" s="6" t="n">
        <v>79128.493</v>
      </c>
      <c r="B10079" s="6" t="n">
        <v>1.97435897435897</v>
      </c>
      <c r="C10079" s="6" t="n">
        <v>77</v>
      </c>
      <c r="D10079" s="6" t="n">
        <v>-1</v>
      </c>
      <c r="E10079" s="6" t="n">
        <v>1.9992673992674</v>
      </c>
      <c r="F10079" s="6" t="n">
        <v>0</v>
      </c>
      <c r="G10079" s="6" t="n">
        <v>0</v>
      </c>
      <c r="H10079" s="6" t="str">
        <f aca="false">IF(AND(A10079&gt;=Stimuli!$B$2,A10079&lt;=Stimuli!$C$2),Stimuli!$A$2,IF(AND(A10079&gt;=Stimuli!$B$3,A10079&lt;=Stimuli!$C$3),Stimuli!$A$3,IF(AND(A10079&gt;=Stimuli!$B$4,A10079&lt;=Stimuli!$C$4),Stimuli!$A$4,"")))</f>
        <v>02 e.l.f. - Power Grip Styling (30.03s)</v>
      </c>
      <c r="I10079" s="6" t="n">
        <f aca="false">(B10079-B10078)/((A10079-A10078)/1000)</f>
        <v>0</v>
      </c>
      <c r="J10079" s="6" t="n">
        <f aca="false">IF(OR(B10079&lt;Rules!$B$2,B10079&gt;Rules!$B$3,ABS(I10079)&gt;Rules!$B$4,OR(B10080&lt;Rules!$B$2,B10080&gt;Rules!$B$3,ABS(I10080)&gt;Rules!$B$4)),1,0)</f>
        <v>0</v>
      </c>
      <c r="K10079" s="6" t="str">
        <f aca="false">IF(F10079=1,COUNTIF($F$2:F10079,1),"")</f>
        <v/>
      </c>
    </row>
    <row r="10080" customFormat="false" ht="15" hidden="false" customHeight="false" outlineLevel="0" collapsed="false">
      <c r="A10080" s="6" t="n">
        <v>79136.3055</v>
      </c>
      <c r="B10080" s="6" t="n">
        <v>1.97289377289377</v>
      </c>
      <c r="C10080" s="6" t="n">
        <v>77</v>
      </c>
      <c r="D10080" s="6" t="n">
        <v>-1</v>
      </c>
      <c r="E10080" s="6" t="n">
        <v>1.9992673992674</v>
      </c>
      <c r="F10080" s="6" t="n">
        <v>0</v>
      </c>
      <c r="G10080" s="6" t="n">
        <v>0</v>
      </c>
      <c r="H10080" s="6" t="str">
        <f aca="false">IF(AND(A10080&gt;=Stimuli!$B$2,A10080&lt;=Stimuli!$C$2),Stimuli!$A$2,IF(AND(A10080&gt;=Stimuli!$B$3,A10080&lt;=Stimuli!$C$3),Stimuli!$A$3,IF(AND(A10080&gt;=Stimuli!$B$4,A10080&lt;=Stimuli!$C$4),Stimuli!$A$4,"")))</f>
        <v>02 e.l.f. - Power Grip Styling (30.03s)</v>
      </c>
      <c r="I10080" s="6" t="n">
        <f aca="false">(B10080-B10079)/((A10080-A10079)/1000)</f>
        <v>-0.187545787545844</v>
      </c>
      <c r="J10080" s="6" t="n">
        <f aca="false">IF(OR(B10080&lt;Rules!$B$2,B10080&gt;Rules!$B$3,ABS(I10080)&gt;Rules!$B$4,OR(B10081&lt;Rules!$B$2,B10081&gt;Rules!$B$3,ABS(I10081)&gt;Rules!$B$4)),1,0)</f>
        <v>0</v>
      </c>
      <c r="K10080" s="6" t="str">
        <f aca="false">IF(F10080=1,COUNTIF($F$2:F10080,1),"")</f>
        <v/>
      </c>
    </row>
    <row r="10081" customFormat="false" ht="15" hidden="false" customHeight="false" outlineLevel="0" collapsed="false">
      <c r="A10081" s="6" t="n">
        <v>79144.118</v>
      </c>
      <c r="B10081" s="6" t="n">
        <v>1.97728937728938</v>
      </c>
      <c r="C10081" s="6" t="n">
        <v>77</v>
      </c>
      <c r="D10081" s="6" t="n">
        <v>-1</v>
      </c>
      <c r="E10081" s="6" t="n">
        <v>1.9992673992674</v>
      </c>
      <c r="F10081" s="6" t="n">
        <v>0</v>
      </c>
      <c r="G10081" s="6" t="n">
        <v>0</v>
      </c>
      <c r="H10081" s="6" t="str">
        <f aca="false">IF(AND(A10081&gt;=Stimuli!$B$2,A10081&lt;=Stimuli!$C$2),Stimuli!$A$2,IF(AND(A10081&gt;=Stimuli!$B$3,A10081&lt;=Stimuli!$C$3),Stimuli!$A$3,IF(AND(A10081&gt;=Stimuli!$B$4,A10081&lt;=Stimuli!$C$4),Stimuli!$A$4,"")))</f>
        <v>02 e.l.f. - Power Grip Styling (30.03s)</v>
      </c>
      <c r="I10081" s="6" t="n">
        <f aca="false">(B10081-B10080)/((A10081-A10080)/1000)</f>
        <v>0.562637362637418</v>
      </c>
      <c r="J10081" s="6" t="n">
        <f aca="false">IF(OR(B10081&lt;Rules!$B$2,B10081&gt;Rules!$B$3,ABS(I10081)&gt;Rules!$B$4,OR(B10082&lt;Rules!$B$2,B10082&gt;Rules!$B$3,ABS(I10082)&gt;Rules!$B$4)),1,0)</f>
        <v>0</v>
      </c>
      <c r="K10081" s="6" t="str">
        <f aca="false">IF(F10081=1,COUNTIF($F$2:F10081,1),"")</f>
        <v/>
      </c>
    </row>
    <row r="10082" customFormat="false" ht="15" hidden="false" customHeight="false" outlineLevel="0" collapsed="false">
      <c r="A10082" s="6" t="n">
        <v>79151.9305</v>
      </c>
      <c r="B10082" s="6" t="n">
        <v>1.97142857142857</v>
      </c>
      <c r="C10082" s="6" t="n">
        <v>77</v>
      </c>
      <c r="D10082" s="6" t="n">
        <v>-1</v>
      </c>
      <c r="E10082" s="6" t="n">
        <v>1.9992673992674</v>
      </c>
      <c r="F10082" s="6" t="n">
        <v>0</v>
      </c>
      <c r="G10082" s="6" t="n">
        <v>0</v>
      </c>
      <c r="H10082" s="6" t="str">
        <f aca="false">IF(AND(A10082&gt;=Stimuli!$B$2,A10082&lt;=Stimuli!$C$2),Stimuli!$A$2,IF(AND(A10082&gt;=Stimuli!$B$3,A10082&lt;=Stimuli!$C$3),Stimuli!$A$3,IF(AND(A10082&gt;=Stimuli!$B$4,A10082&lt;=Stimuli!$C$4),Stimuli!$A$4,"")))</f>
        <v>02 e.l.f. - Power Grip Styling (30.03s)</v>
      </c>
      <c r="I10082" s="6" t="n">
        <f aca="false">(B10082-B10081)/((A10082-A10081)/1000)</f>
        <v>-0.750183150183148</v>
      </c>
      <c r="J10082" s="6" t="n">
        <f aca="false">IF(OR(B10082&lt;Rules!$B$2,B10082&gt;Rules!$B$3,ABS(I10082)&gt;Rules!$B$4,OR(B10083&lt;Rules!$B$2,B10083&gt;Rules!$B$3,ABS(I10083)&gt;Rules!$B$4)),1,0)</f>
        <v>0</v>
      </c>
      <c r="K10082" s="6" t="str">
        <f aca="false">IF(F10082=1,COUNTIF($F$2:F10082,1),"")</f>
        <v/>
      </c>
    </row>
    <row r="10083" customFormat="false" ht="15" hidden="false" customHeight="false" outlineLevel="0" collapsed="false">
      <c r="A10083" s="6" t="n">
        <v>79159.743</v>
      </c>
      <c r="B10083" s="6" t="n">
        <v>1.97728937728938</v>
      </c>
      <c r="C10083" s="6" t="n">
        <v>77</v>
      </c>
      <c r="D10083" s="6" t="n">
        <v>-1</v>
      </c>
      <c r="E10083" s="6" t="n">
        <v>1.9992673992674</v>
      </c>
      <c r="F10083" s="6" t="n">
        <v>0</v>
      </c>
      <c r="G10083" s="6" t="n">
        <v>0</v>
      </c>
      <c r="H10083" s="6" t="str">
        <f aca="false">IF(AND(A10083&gt;=Stimuli!$B$2,A10083&lt;=Stimuli!$C$2),Stimuli!$A$2,IF(AND(A10083&gt;=Stimuli!$B$3,A10083&lt;=Stimuli!$C$3),Stimuli!$A$3,IF(AND(A10083&gt;=Stimuli!$B$4,A10083&lt;=Stimuli!$C$4),Stimuli!$A$4,"")))</f>
        <v>02 e.l.f. - Power Grip Styling (30.03s)</v>
      </c>
      <c r="I10083" s="6" t="n">
        <f aca="false">(B10083-B10082)/((A10083-A10082)/1000)</f>
        <v>0.750183150183148</v>
      </c>
      <c r="J10083" s="6" t="n">
        <f aca="false">IF(OR(B10083&lt;Rules!$B$2,B10083&gt;Rules!$B$3,ABS(I10083)&gt;Rules!$B$4,OR(B10084&lt;Rules!$B$2,B10084&gt;Rules!$B$3,ABS(I10084)&gt;Rules!$B$4)),1,0)</f>
        <v>0</v>
      </c>
      <c r="K10083" s="6" t="str">
        <f aca="false">IF(F10083=1,COUNTIF($F$2:F10083,1),"")</f>
        <v/>
      </c>
    </row>
    <row r="10084" customFormat="false" ht="15" hidden="false" customHeight="false" outlineLevel="0" collapsed="false">
      <c r="A10084" s="6" t="n">
        <v>79167.5555</v>
      </c>
      <c r="B10084" s="6" t="n">
        <v>1.96996336996337</v>
      </c>
      <c r="C10084" s="6" t="n">
        <v>77</v>
      </c>
      <c r="D10084" s="6" t="n">
        <v>-1</v>
      </c>
      <c r="E10084" s="6" t="n">
        <v>1.9992673992674</v>
      </c>
      <c r="F10084" s="6" t="n">
        <v>0</v>
      </c>
      <c r="G10084" s="6" t="n">
        <v>0</v>
      </c>
      <c r="H10084" s="6" t="str">
        <f aca="false">IF(AND(A10084&gt;=Stimuli!$B$2,A10084&lt;=Stimuli!$C$2),Stimuli!$A$2,IF(AND(A10084&gt;=Stimuli!$B$3,A10084&lt;=Stimuli!$C$3),Stimuli!$A$3,IF(AND(A10084&gt;=Stimuli!$B$4,A10084&lt;=Stimuli!$C$4),Stimuli!$A$4,"")))</f>
        <v>02 e.l.f. - Power Grip Styling (30.03s)</v>
      </c>
      <c r="I10084" s="6" t="n">
        <f aca="false">(B10084-B10083)/((A10084-A10083)/1000)</f>
        <v>-0.937728937728878</v>
      </c>
      <c r="J10084" s="6" t="n">
        <f aca="false">IF(OR(B10084&lt;Rules!$B$2,B10084&gt;Rules!$B$3,ABS(I10084)&gt;Rules!$B$4,OR(B10085&lt;Rules!$B$2,B10085&gt;Rules!$B$3,ABS(I10085)&gt;Rules!$B$4)),1,0)</f>
        <v>0</v>
      </c>
      <c r="K10084" s="6" t="str">
        <f aca="false">IF(F10084=1,COUNTIF($F$2:F10084,1),"")</f>
        <v/>
      </c>
    </row>
    <row r="10085" customFormat="false" ht="15" hidden="false" customHeight="false" outlineLevel="0" collapsed="false">
      <c r="A10085" s="6" t="n">
        <v>79175.368</v>
      </c>
      <c r="B10085" s="6" t="n">
        <v>1.97728937728938</v>
      </c>
      <c r="C10085" s="6" t="n">
        <v>77</v>
      </c>
      <c r="D10085" s="6" t="n">
        <v>-1</v>
      </c>
      <c r="E10085" s="6" t="n">
        <v>1.9992673992674</v>
      </c>
      <c r="F10085" s="6" t="n">
        <v>0</v>
      </c>
      <c r="G10085" s="6" t="n">
        <v>0</v>
      </c>
      <c r="H10085" s="6" t="str">
        <f aca="false">IF(AND(A10085&gt;=Stimuli!$B$2,A10085&lt;=Stimuli!$C$2),Stimuli!$A$2,IF(AND(A10085&gt;=Stimuli!$B$3,A10085&lt;=Stimuli!$C$3),Stimuli!$A$3,IF(AND(A10085&gt;=Stimuli!$B$4,A10085&lt;=Stimuli!$C$4),Stimuli!$A$4,"")))</f>
        <v>02 e.l.f. - Power Grip Styling (30.03s)</v>
      </c>
      <c r="I10085" s="6" t="n">
        <f aca="false">(B10085-B10084)/((A10085-A10084)/1000)</f>
        <v>0.937728937728878</v>
      </c>
      <c r="J10085" s="6" t="n">
        <f aca="false">IF(OR(B10085&lt;Rules!$B$2,B10085&gt;Rules!$B$3,ABS(I10085)&gt;Rules!$B$4,OR(B10086&lt;Rules!$B$2,B10086&gt;Rules!$B$3,ABS(I10086)&gt;Rules!$B$4)),1,0)</f>
        <v>0</v>
      </c>
      <c r="K10085" s="6" t="str">
        <f aca="false">IF(F10085=1,COUNTIF($F$2:F10085,1),"")</f>
        <v/>
      </c>
    </row>
    <row r="10086" customFormat="false" ht="15" hidden="false" customHeight="false" outlineLevel="0" collapsed="false">
      <c r="A10086" s="6" t="n">
        <v>79183.1805</v>
      </c>
      <c r="B10086" s="6" t="n">
        <v>1.96849816849817</v>
      </c>
      <c r="C10086" s="6" t="n">
        <v>77</v>
      </c>
      <c r="D10086" s="6" t="n">
        <v>-1</v>
      </c>
      <c r="E10086" s="6" t="n">
        <v>1.9992673992674</v>
      </c>
      <c r="F10086" s="6" t="n">
        <v>0</v>
      </c>
      <c r="G10086" s="6" t="n">
        <v>0</v>
      </c>
      <c r="H10086" s="6" t="str">
        <f aca="false">IF(AND(A10086&gt;=Stimuli!$B$2,A10086&lt;=Stimuli!$C$2),Stimuli!$A$2,IF(AND(A10086&gt;=Stimuli!$B$3,A10086&lt;=Stimuli!$C$3),Stimuli!$A$3,IF(AND(A10086&gt;=Stimuli!$B$4,A10086&lt;=Stimuli!$C$4),Stimuli!$A$4,"")))</f>
        <v>02 e.l.f. - Power Grip Styling (30.03s)</v>
      </c>
      <c r="I10086" s="6" t="n">
        <f aca="false">(B10086-B10085)/((A10086-A10085)/1000)</f>
        <v>-1.12527472527475</v>
      </c>
      <c r="J10086" s="6" t="n">
        <f aca="false">IF(OR(B10086&lt;Rules!$B$2,B10086&gt;Rules!$B$3,ABS(I10086)&gt;Rules!$B$4,OR(B10087&lt;Rules!$B$2,B10087&gt;Rules!$B$3,ABS(I10087)&gt;Rules!$B$4)),1,0)</f>
        <v>0</v>
      </c>
      <c r="K10086" s="6" t="str">
        <f aca="false">IF(F10086=1,COUNTIF($F$2:F10086,1),"")</f>
        <v/>
      </c>
    </row>
    <row r="10087" customFormat="false" ht="15" hidden="false" customHeight="false" outlineLevel="0" collapsed="false">
      <c r="A10087" s="6" t="n">
        <v>79190.993</v>
      </c>
      <c r="B10087" s="6" t="n">
        <v>1.97728937728938</v>
      </c>
      <c r="C10087" s="6" t="n">
        <v>77</v>
      </c>
      <c r="D10087" s="6" t="n">
        <v>-1</v>
      </c>
      <c r="E10087" s="6" t="n">
        <v>1.9992673992674</v>
      </c>
      <c r="F10087" s="6" t="n">
        <v>0</v>
      </c>
      <c r="G10087" s="6" t="n">
        <v>0</v>
      </c>
      <c r="H10087" s="6" t="str">
        <f aca="false">IF(AND(A10087&gt;=Stimuli!$B$2,A10087&lt;=Stimuli!$C$2),Stimuli!$A$2,IF(AND(A10087&gt;=Stimuli!$B$3,A10087&lt;=Stimuli!$C$3),Stimuli!$A$3,IF(AND(A10087&gt;=Stimuli!$B$4,A10087&lt;=Stimuli!$C$4),Stimuli!$A$4,"")))</f>
        <v>02 e.l.f. - Power Grip Styling (30.03s)</v>
      </c>
      <c r="I10087" s="6" t="n">
        <f aca="false">(B10087-B10086)/((A10087-A10086)/1000)</f>
        <v>1.12527472527475</v>
      </c>
      <c r="J10087" s="6" t="n">
        <f aca="false">IF(OR(B10087&lt;Rules!$B$2,B10087&gt;Rules!$B$3,ABS(I10087)&gt;Rules!$B$4,OR(B10088&lt;Rules!$B$2,B10088&gt;Rules!$B$3,ABS(I10088)&gt;Rules!$B$4)),1,0)</f>
        <v>0</v>
      </c>
      <c r="K10087" s="6" t="str">
        <f aca="false">IF(F10087=1,COUNTIF($F$2:F10087,1),"")</f>
        <v/>
      </c>
    </row>
    <row r="10088" customFormat="false" ht="15" hidden="false" customHeight="false" outlineLevel="0" collapsed="false">
      <c r="A10088" s="6" t="n">
        <v>79198.8055</v>
      </c>
      <c r="B10088" s="6" t="n">
        <v>1.96849816849817</v>
      </c>
      <c r="C10088" s="6" t="n">
        <v>77</v>
      </c>
      <c r="D10088" s="6" t="n">
        <v>-1</v>
      </c>
      <c r="E10088" s="6" t="n">
        <v>1.9992673992674</v>
      </c>
      <c r="F10088" s="6" t="n">
        <v>0</v>
      </c>
      <c r="G10088" s="6" t="n">
        <v>0</v>
      </c>
      <c r="H10088" s="6" t="str">
        <f aca="false">IF(AND(A10088&gt;=Stimuli!$B$2,A10088&lt;=Stimuli!$C$2),Stimuli!$A$2,IF(AND(A10088&gt;=Stimuli!$B$3,A10088&lt;=Stimuli!$C$3),Stimuli!$A$3,IF(AND(A10088&gt;=Stimuli!$B$4,A10088&lt;=Stimuli!$C$4),Stimuli!$A$4,"")))</f>
        <v>02 e.l.f. - Power Grip Styling (30.03s)</v>
      </c>
      <c r="I10088" s="6" t="n">
        <f aca="false">(B10088-B10087)/((A10088-A10087)/1000)</f>
        <v>-1.12527472527475</v>
      </c>
      <c r="J10088" s="6" t="n">
        <f aca="false">IF(OR(B10088&lt;Rules!$B$2,B10088&gt;Rules!$B$3,ABS(I10088)&gt;Rules!$B$4,OR(B10089&lt;Rules!$B$2,B10089&gt;Rules!$B$3,ABS(I10089)&gt;Rules!$B$4)),1,0)</f>
        <v>0</v>
      </c>
      <c r="K10088" s="6" t="str">
        <f aca="false">IF(F10088=1,COUNTIF($F$2:F10088,1),"")</f>
        <v/>
      </c>
    </row>
    <row r="10089" customFormat="false" ht="15" hidden="false" customHeight="false" outlineLevel="0" collapsed="false">
      <c r="A10089" s="6" t="n">
        <v>79206.618</v>
      </c>
      <c r="B10089" s="6" t="n">
        <v>1.97582417582418</v>
      </c>
      <c r="C10089" s="6" t="n">
        <v>77</v>
      </c>
      <c r="D10089" s="6" t="n">
        <v>-1</v>
      </c>
      <c r="E10089" s="6" t="n">
        <v>1.9992673992674</v>
      </c>
      <c r="F10089" s="6" t="n">
        <v>0</v>
      </c>
      <c r="G10089" s="6" t="n">
        <v>0</v>
      </c>
      <c r="H10089" s="6" t="str">
        <f aca="false">IF(AND(A10089&gt;=Stimuli!$B$2,A10089&lt;=Stimuli!$C$2),Stimuli!$A$2,IF(AND(A10089&gt;=Stimuli!$B$3,A10089&lt;=Stimuli!$C$3),Stimuli!$A$3,IF(AND(A10089&gt;=Stimuli!$B$4,A10089&lt;=Stimuli!$C$4),Stimuli!$A$4,"")))</f>
        <v>02 e.l.f. - Power Grip Styling (30.03s)</v>
      </c>
      <c r="I10089" s="6" t="n">
        <f aca="false">(B10089-B10088)/((A10089-A10088)/1000)</f>
        <v>0.937728937728906</v>
      </c>
      <c r="J10089" s="6" t="n">
        <f aca="false">IF(OR(B10089&lt;Rules!$B$2,B10089&gt;Rules!$B$3,ABS(I10089)&gt;Rules!$B$4,OR(B10090&lt;Rules!$B$2,B10090&gt;Rules!$B$3,ABS(I10090)&gt;Rules!$B$4)),1,0)</f>
        <v>0</v>
      </c>
      <c r="K10089" s="6" t="str">
        <f aca="false">IF(F10089=1,COUNTIF($F$2:F10089,1),"")</f>
        <v/>
      </c>
    </row>
    <row r="10090" customFormat="false" ht="15" hidden="false" customHeight="false" outlineLevel="0" collapsed="false">
      <c r="A10090" s="6" t="n">
        <v>79214.4305</v>
      </c>
      <c r="B10090" s="6" t="n">
        <v>1.96996336996337</v>
      </c>
      <c r="C10090" s="6" t="n">
        <v>77</v>
      </c>
      <c r="D10090" s="6" t="n">
        <v>-1</v>
      </c>
      <c r="E10090" s="6" t="n">
        <v>1.9992673992674</v>
      </c>
      <c r="F10090" s="6" t="n">
        <v>0</v>
      </c>
      <c r="G10090" s="6" t="n">
        <v>0</v>
      </c>
      <c r="H10090" s="6" t="str">
        <f aca="false">IF(AND(A10090&gt;=Stimuli!$B$2,A10090&lt;=Stimuli!$C$2),Stimuli!$A$2,IF(AND(A10090&gt;=Stimuli!$B$3,A10090&lt;=Stimuli!$C$3),Stimuli!$A$3,IF(AND(A10090&gt;=Stimuli!$B$4,A10090&lt;=Stimuli!$C$4),Stimuli!$A$4,"")))</f>
        <v>02 e.l.f. - Power Grip Styling (30.03s)</v>
      </c>
      <c r="I10090" s="6" t="n">
        <f aca="false">(B10090-B10089)/((A10090-A10089)/1000)</f>
        <v>-0.750183150183034</v>
      </c>
      <c r="J10090" s="6" t="n">
        <f aca="false">IF(OR(B10090&lt;Rules!$B$2,B10090&gt;Rules!$B$3,ABS(I10090)&gt;Rules!$B$4,OR(B10091&lt;Rules!$B$2,B10091&gt;Rules!$B$3,ABS(I10091)&gt;Rules!$B$4)),1,0)</f>
        <v>0</v>
      </c>
      <c r="K10090" s="6" t="str">
        <f aca="false">IF(F10090=1,COUNTIF($F$2:F10090,1),"")</f>
        <v/>
      </c>
    </row>
    <row r="10091" customFormat="false" ht="15" hidden="false" customHeight="false" outlineLevel="0" collapsed="false">
      <c r="A10091" s="6" t="n">
        <v>79222.243</v>
      </c>
      <c r="B10091" s="6" t="n">
        <v>1.97435897435897</v>
      </c>
      <c r="C10091" s="6" t="n">
        <v>77</v>
      </c>
      <c r="D10091" s="6" t="n">
        <v>-1</v>
      </c>
      <c r="E10091" s="6" t="n">
        <v>1.9992673992674</v>
      </c>
      <c r="F10091" s="6" t="n">
        <v>0</v>
      </c>
      <c r="G10091" s="6" t="n">
        <v>0</v>
      </c>
      <c r="H10091" s="6" t="str">
        <f aca="false">IF(AND(A10091&gt;=Stimuli!$B$2,A10091&lt;=Stimuli!$C$2),Stimuli!$A$2,IF(AND(A10091&gt;=Stimuli!$B$3,A10091&lt;=Stimuli!$C$3),Stimuli!$A$3,IF(AND(A10091&gt;=Stimuli!$B$4,A10091&lt;=Stimuli!$C$4),Stimuli!$A$4,"")))</f>
        <v>02 e.l.f. - Power Grip Styling (30.03s)</v>
      </c>
      <c r="I10091" s="6" t="n">
        <f aca="false">(B10091-B10090)/((A10091-A10090)/1000)</f>
        <v>0.562637362637304</v>
      </c>
      <c r="J10091" s="6" t="n">
        <f aca="false">IF(OR(B10091&lt;Rules!$B$2,B10091&gt;Rules!$B$3,ABS(I10091)&gt;Rules!$B$4,OR(B10092&lt;Rules!$B$2,B10092&gt;Rules!$B$3,ABS(I10092)&gt;Rules!$B$4)),1,0)</f>
        <v>0</v>
      </c>
      <c r="K10091" s="6" t="str">
        <f aca="false">IF(F10091=1,COUNTIF($F$2:F10091,1),"")</f>
        <v/>
      </c>
    </row>
    <row r="10092" customFormat="false" ht="15" hidden="false" customHeight="false" outlineLevel="0" collapsed="false">
      <c r="A10092" s="6" t="n">
        <v>79230.0555</v>
      </c>
      <c r="B10092" s="6" t="n">
        <v>1.97142857142857</v>
      </c>
      <c r="C10092" s="6" t="n">
        <v>77</v>
      </c>
      <c r="D10092" s="6" t="n">
        <v>-1</v>
      </c>
      <c r="E10092" s="6" t="n">
        <v>1.9992673992674</v>
      </c>
      <c r="F10092" s="6" t="n">
        <v>0</v>
      </c>
      <c r="G10092" s="6" t="n">
        <v>0</v>
      </c>
      <c r="H10092" s="6" t="str">
        <f aca="false">IF(AND(A10092&gt;=Stimuli!$B$2,A10092&lt;=Stimuli!$C$2),Stimuli!$A$2,IF(AND(A10092&gt;=Stimuli!$B$3,A10092&lt;=Stimuli!$C$3),Stimuli!$A$3,IF(AND(A10092&gt;=Stimuli!$B$4,A10092&lt;=Stimuli!$C$4),Stimuli!$A$4,"")))</f>
        <v>02 e.l.f. - Power Grip Styling (30.03s)</v>
      </c>
      <c r="I10092" s="6" t="n">
        <f aca="false">(B10092-B10091)/((A10092-A10091)/1000)</f>
        <v>-0.375091575091574</v>
      </c>
      <c r="J10092" s="6" t="n">
        <f aca="false">IF(OR(B10092&lt;Rules!$B$2,B10092&gt;Rules!$B$3,ABS(I10092)&gt;Rules!$B$4,OR(B10093&lt;Rules!$B$2,B10093&gt;Rules!$B$3,ABS(I10093)&gt;Rules!$B$4)),1,0)</f>
        <v>0</v>
      </c>
      <c r="K10092" s="6" t="str">
        <f aca="false">IF(F10092=1,COUNTIF($F$2:F10092,1),"")</f>
        <v/>
      </c>
    </row>
    <row r="10093" customFormat="false" ht="15" hidden="false" customHeight="false" outlineLevel="0" collapsed="false">
      <c r="A10093" s="6" t="n">
        <v>79237.868</v>
      </c>
      <c r="B10093" s="6" t="n">
        <v>1.97289377289377</v>
      </c>
      <c r="C10093" s="6" t="n">
        <v>77</v>
      </c>
      <c r="D10093" s="6" t="n">
        <v>-1</v>
      </c>
      <c r="E10093" s="6" t="n">
        <v>1.9992673992674</v>
      </c>
      <c r="F10093" s="6" t="n">
        <v>0</v>
      </c>
      <c r="G10093" s="6" t="n">
        <v>0</v>
      </c>
      <c r="H10093" s="6" t="str">
        <f aca="false">IF(AND(A10093&gt;=Stimuli!$B$2,A10093&lt;=Stimuli!$C$2),Stimuli!$A$2,IF(AND(A10093&gt;=Stimuli!$B$3,A10093&lt;=Stimuli!$C$3),Stimuli!$A$3,IF(AND(A10093&gt;=Stimuli!$B$4,A10093&lt;=Stimuli!$C$4),Stimuli!$A$4,"")))</f>
        <v>02 e.l.f. - Power Grip Styling (30.03s)</v>
      </c>
      <c r="I10093" s="6" t="n">
        <f aca="false">(B10093-B10092)/((A10093-A10092)/1000)</f>
        <v>0.18754578754573</v>
      </c>
      <c r="J10093" s="6" t="n">
        <f aca="false">IF(OR(B10093&lt;Rules!$B$2,B10093&gt;Rules!$B$3,ABS(I10093)&gt;Rules!$B$4,OR(B10094&lt;Rules!$B$2,B10094&gt;Rules!$B$3,ABS(I10094)&gt;Rules!$B$4)),1,0)</f>
        <v>0</v>
      </c>
      <c r="K10093" s="6" t="str">
        <f aca="false">IF(F10093=1,COUNTIF($F$2:F10093,1),"")</f>
        <v/>
      </c>
    </row>
    <row r="10094" customFormat="false" ht="15" hidden="false" customHeight="false" outlineLevel="0" collapsed="false">
      <c r="A10094" s="6" t="n">
        <v>79245.6805</v>
      </c>
      <c r="B10094" s="6" t="n">
        <v>1.97142857142857</v>
      </c>
      <c r="C10094" s="6" t="n">
        <v>77</v>
      </c>
      <c r="D10094" s="6" t="n">
        <v>-1</v>
      </c>
      <c r="E10094" s="6" t="n">
        <v>1.9992673992674</v>
      </c>
      <c r="F10094" s="6" t="n">
        <v>0</v>
      </c>
      <c r="G10094" s="6" t="n">
        <v>0</v>
      </c>
      <c r="H10094" s="6" t="str">
        <f aca="false">IF(AND(A10094&gt;=Stimuli!$B$2,A10094&lt;=Stimuli!$C$2),Stimuli!$A$2,IF(AND(A10094&gt;=Stimuli!$B$3,A10094&lt;=Stimuli!$C$3),Stimuli!$A$3,IF(AND(A10094&gt;=Stimuli!$B$4,A10094&lt;=Stimuli!$C$4),Stimuli!$A$4,"")))</f>
        <v>02 e.l.f. - Power Grip Styling (30.03s)</v>
      </c>
      <c r="I10094" s="6" t="n">
        <f aca="false">(B10094-B10093)/((A10094-A10093)/1000)</f>
        <v>-0.18754578754573</v>
      </c>
      <c r="J10094" s="6" t="n">
        <f aca="false">IF(OR(B10094&lt;Rules!$B$2,B10094&gt;Rules!$B$3,ABS(I10094)&gt;Rules!$B$4,OR(B10095&lt;Rules!$B$2,B10095&gt;Rules!$B$3,ABS(I10095)&gt;Rules!$B$4)),1,0)</f>
        <v>0</v>
      </c>
      <c r="K10094" s="6" t="str">
        <f aca="false">IF(F10094=1,COUNTIF($F$2:F10094,1),"")</f>
        <v/>
      </c>
    </row>
    <row r="10095" customFormat="false" ht="15" hidden="false" customHeight="false" outlineLevel="0" collapsed="false">
      <c r="A10095" s="6" t="n">
        <v>79253.493</v>
      </c>
      <c r="B10095" s="6" t="n">
        <v>1.97142857142857</v>
      </c>
      <c r="C10095" s="6" t="n">
        <v>77</v>
      </c>
      <c r="D10095" s="6" t="n">
        <v>-1</v>
      </c>
      <c r="E10095" s="6" t="n">
        <v>1.9992673992674</v>
      </c>
      <c r="F10095" s="6" t="n">
        <v>0</v>
      </c>
      <c r="G10095" s="6" t="n">
        <v>0</v>
      </c>
      <c r="H10095" s="6" t="str">
        <f aca="false">IF(AND(A10095&gt;=Stimuli!$B$2,A10095&lt;=Stimuli!$C$2),Stimuli!$A$2,IF(AND(A10095&gt;=Stimuli!$B$3,A10095&lt;=Stimuli!$C$3),Stimuli!$A$3,IF(AND(A10095&gt;=Stimuli!$B$4,A10095&lt;=Stimuli!$C$4),Stimuli!$A$4,"")))</f>
        <v>02 e.l.f. - Power Grip Styling (30.03s)</v>
      </c>
      <c r="I10095" s="6" t="n">
        <f aca="false">(B10095-B10094)/((A10095-A10094)/1000)</f>
        <v>0</v>
      </c>
      <c r="J10095" s="6" t="n">
        <f aca="false">IF(OR(B10095&lt;Rules!$B$2,B10095&gt;Rules!$B$3,ABS(I10095)&gt;Rules!$B$4,OR(B10096&lt;Rules!$B$2,B10096&gt;Rules!$B$3,ABS(I10096)&gt;Rules!$B$4)),1,0)</f>
        <v>0</v>
      </c>
      <c r="K10095" s="6" t="str">
        <f aca="false">IF(F10095=1,COUNTIF($F$2:F10095,1),"")</f>
        <v/>
      </c>
    </row>
    <row r="10096" customFormat="false" ht="15" hidden="false" customHeight="false" outlineLevel="0" collapsed="false">
      <c r="A10096" s="6" t="n">
        <v>79261.3055</v>
      </c>
      <c r="B10096" s="6" t="n">
        <v>1.97435897435897</v>
      </c>
      <c r="C10096" s="6" t="n">
        <v>77</v>
      </c>
      <c r="D10096" s="6" t="n">
        <v>-1</v>
      </c>
      <c r="E10096" s="6" t="n">
        <v>1.9992673992674</v>
      </c>
      <c r="F10096" s="6" t="n">
        <v>0</v>
      </c>
      <c r="G10096" s="6" t="n">
        <v>0</v>
      </c>
      <c r="H10096" s="6" t="str">
        <f aca="false">IF(AND(A10096&gt;=Stimuli!$B$2,A10096&lt;=Stimuli!$C$2),Stimuli!$A$2,IF(AND(A10096&gt;=Stimuli!$B$3,A10096&lt;=Stimuli!$C$3),Stimuli!$A$3,IF(AND(A10096&gt;=Stimuli!$B$4,A10096&lt;=Stimuli!$C$4),Stimuli!$A$4,"")))</f>
        <v>02 e.l.f. - Power Grip Styling (30.03s)</v>
      </c>
      <c r="I10096" s="6" t="n">
        <f aca="false">(B10096-B10095)/((A10096-A10095)/1000)</f>
        <v>0.375091575091574</v>
      </c>
      <c r="J10096" s="6" t="n">
        <f aca="false">IF(OR(B10096&lt;Rules!$B$2,B10096&gt;Rules!$B$3,ABS(I10096)&gt;Rules!$B$4,OR(B10097&lt;Rules!$B$2,B10097&gt;Rules!$B$3,ABS(I10097)&gt;Rules!$B$4)),1,0)</f>
        <v>0</v>
      </c>
      <c r="K10096" s="6" t="str">
        <f aca="false">IF(F10096=1,COUNTIF($F$2:F10096,1),"")</f>
        <v/>
      </c>
    </row>
    <row r="10097" customFormat="false" ht="15" hidden="false" customHeight="false" outlineLevel="0" collapsed="false">
      <c r="A10097" s="6" t="n">
        <v>79269.118</v>
      </c>
      <c r="B10097" s="6" t="n">
        <v>1.96996336996337</v>
      </c>
      <c r="C10097" s="6" t="n">
        <v>77</v>
      </c>
      <c r="D10097" s="6" t="n">
        <v>-1</v>
      </c>
      <c r="E10097" s="6" t="n">
        <v>1.9992673992674</v>
      </c>
      <c r="F10097" s="6" t="n">
        <v>0</v>
      </c>
      <c r="G10097" s="6" t="n">
        <v>0</v>
      </c>
      <c r="H10097" s="6" t="str">
        <f aca="false">IF(AND(A10097&gt;=Stimuli!$B$2,A10097&lt;=Stimuli!$C$2),Stimuli!$A$2,IF(AND(A10097&gt;=Stimuli!$B$3,A10097&lt;=Stimuli!$C$3),Stimuli!$A$3,IF(AND(A10097&gt;=Stimuli!$B$4,A10097&lt;=Stimuli!$C$4),Stimuli!$A$4,"")))</f>
        <v>02 e.l.f. - Power Grip Styling (30.03s)</v>
      </c>
      <c r="I10097" s="6" t="n">
        <f aca="false">(B10097-B10096)/((A10097-A10096)/1000)</f>
        <v>-0.562637362637304</v>
      </c>
      <c r="J10097" s="6" t="n">
        <f aca="false">IF(OR(B10097&lt;Rules!$B$2,B10097&gt;Rules!$B$3,ABS(I10097)&gt;Rules!$B$4,OR(B10098&lt;Rules!$B$2,B10098&gt;Rules!$B$3,ABS(I10098)&gt;Rules!$B$4)),1,0)</f>
        <v>0</v>
      </c>
      <c r="K10097" s="6" t="str">
        <f aca="false">IF(F10097=1,COUNTIF($F$2:F10097,1),"")</f>
        <v/>
      </c>
    </row>
    <row r="10098" customFormat="false" ht="15" hidden="false" customHeight="false" outlineLevel="0" collapsed="false">
      <c r="A10098" s="6" t="n">
        <v>79276.9305</v>
      </c>
      <c r="B10098" s="6" t="n">
        <v>1.97435897435897</v>
      </c>
      <c r="C10098" s="6" t="n">
        <v>77</v>
      </c>
      <c r="D10098" s="6" t="n">
        <v>-1</v>
      </c>
      <c r="E10098" s="6" t="n">
        <v>1.9992673992674</v>
      </c>
      <c r="F10098" s="6" t="n">
        <v>0</v>
      </c>
      <c r="G10098" s="6" t="n">
        <v>0</v>
      </c>
      <c r="H10098" s="6" t="str">
        <f aca="false">IF(AND(A10098&gt;=Stimuli!$B$2,A10098&lt;=Stimuli!$C$2),Stimuli!$A$2,IF(AND(A10098&gt;=Stimuli!$B$3,A10098&lt;=Stimuli!$C$3),Stimuli!$A$3,IF(AND(A10098&gt;=Stimuli!$B$4,A10098&lt;=Stimuli!$C$4),Stimuli!$A$4,"")))</f>
        <v>02 e.l.f. - Power Grip Styling (30.03s)</v>
      </c>
      <c r="I10098" s="6" t="n">
        <f aca="false">(B10098-B10097)/((A10098-A10097)/1000)</f>
        <v>0.562637362637304</v>
      </c>
      <c r="J10098" s="6" t="n">
        <f aca="false">IF(OR(B10098&lt;Rules!$B$2,B10098&gt;Rules!$B$3,ABS(I10098)&gt;Rules!$B$4,OR(B10099&lt;Rules!$B$2,B10099&gt;Rules!$B$3,ABS(I10099)&gt;Rules!$B$4)),1,0)</f>
        <v>0</v>
      </c>
      <c r="K10098" s="6" t="str">
        <f aca="false">IF(F10098=1,COUNTIF($F$2:F10098,1),"")</f>
        <v/>
      </c>
    </row>
    <row r="10099" customFormat="false" ht="15" hidden="false" customHeight="false" outlineLevel="0" collapsed="false">
      <c r="A10099" s="6" t="n">
        <v>79284.743</v>
      </c>
      <c r="B10099" s="6" t="n">
        <v>1.96849816849817</v>
      </c>
      <c r="C10099" s="6" t="n">
        <v>77</v>
      </c>
      <c r="D10099" s="6" t="n">
        <v>-1</v>
      </c>
      <c r="E10099" s="6" t="n">
        <v>1.9992673992674</v>
      </c>
      <c r="F10099" s="6" t="n">
        <v>0</v>
      </c>
      <c r="G10099" s="6" t="n">
        <v>0</v>
      </c>
      <c r="H10099" s="6" t="str">
        <f aca="false">IF(AND(A10099&gt;=Stimuli!$B$2,A10099&lt;=Stimuli!$C$2),Stimuli!$A$2,IF(AND(A10099&gt;=Stimuli!$B$3,A10099&lt;=Stimuli!$C$3),Stimuli!$A$3,IF(AND(A10099&gt;=Stimuli!$B$4,A10099&lt;=Stimuli!$C$4),Stimuli!$A$4,"")))</f>
        <v>02 e.l.f. - Power Grip Styling (30.03s)</v>
      </c>
      <c r="I10099" s="6" t="n">
        <f aca="false">(B10099-B10098)/((A10099-A10098)/1000)</f>
        <v>-0.750183150183176</v>
      </c>
      <c r="J10099" s="6" t="n">
        <f aca="false">IF(OR(B10099&lt;Rules!$B$2,B10099&gt;Rules!$B$3,ABS(I10099)&gt;Rules!$B$4,OR(B10100&lt;Rules!$B$2,B10100&gt;Rules!$B$3,ABS(I10100)&gt;Rules!$B$4)),1,0)</f>
        <v>0</v>
      </c>
      <c r="K10099" s="6" t="str">
        <f aca="false">IF(F10099=1,COUNTIF($F$2:F10099,1),"")</f>
        <v/>
      </c>
    </row>
    <row r="10100" customFormat="false" ht="15" hidden="false" customHeight="false" outlineLevel="0" collapsed="false">
      <c r="A10100" s="6" t="n">
        <v>79292.5555</v>
      </c>
      <c r="B10100" s="6" t="n">
        <v>1.97582417582418</v>
      </c>
      <c r="C10100" s="6" t="n">
        <v>77</v>
      </c>
      <c r="D10100" s="6" t="n">
        <v>-1</v>
      </c>
      <c r="E10100" s="6" t="n">
        <v>1.9992673992674</v>
      </c>
      <c r="F10100" s="6" t="n">
        <v>0</v>
      </c>
      <c r="G10100" s="6" t="n">
        <v>0</v>
      </c>
      <c r="H10100" s="6" t="str">
        <f aca="false">IF(AND(A10100&gt;=Stimuli!$B$2,A10100&lt;=Stimuli!$C$2),Stimuli!$A$2,IF(AND(A10100&gt;=Stimuli!$B$3,A10100&lt;=Stimuli!$C$3),Stimuli!$A$3,IF(AND(A10100&gt;=Stimuli!$B$4,A10100&lt;=Stimuli!$C$4),Stimuli!$A$4,"")))</f>
        <v>02 e.l.f. - Power Grip Styling (30.03s)</v>
      </c>
      <c r="I10100" s="6" t="n">
        <f aca="false">(B10100-B10099)/((A10100-A10099)/1000)</f>
        <v>0.937728937728906</v>
      </c>
      <c r="J10100" s="6" t="n">
        <f aca="false">IF(OR(B10100&lt;Rules!$B$2,B10100&gt;Rules!$B$3,ABS(I10100)&gt;Rules!$B$4,OR(B10101&lt;Rules!$B$2,B10101&gt;Rules!$B$3,ABS(I10101)&gt;Rules!$B$4)),1,0)</f>
        <v>0</v>
      </c>
      <c r="K10100" s="6" t="str">
        <f aca="false">IF(F10100=1,COUNTIF($F$2:F10100,1),"")</f>
        <v/>
      </c>
    </row>
    <row r="10101" customFormat="false" ht="15" hidden="false" customHeight="false" outlineLevel="0" collapsed="false">
      <c r="A10101" s="6" t="n">
        <v>79300.368</v>
      </c>
      <c r="B10101" s="6" t="n">
        <v>1.96703296703297</v>
      </c>
      <c r="C10101" s="6" t="n">
        <v>77</v>
      </c>
      <c r="D10101" s="6" t="n">
        <v>-1</v>
      </c>
      <c r="E10101" s="6" t="n">
        <v>1.9992673992674</v>
      </c>
      <c r="F10101" s="6" t="n">
        <v>0</v>
      </c>
      <c r="G10101" s="6" t="n">
        <v>0</v>
      </c>
      <c r="H10101" s="6" t="str">
        <f aca="false">IF(AND(A10101&gt;=Stimuli!$B$2,A10101&lt;=Stimuli!$C$2),Stimuli!$A$2,IF(AND(A10101&gt;=Stimuli!$B$3,A10101&lt;=Stimuli!$C$3),Stimuli!$A$3,IF(AND(A10101&gt;=Stimuli!$B$4,A10101&lt;=Stimuli!$C$4),Stimuli!$A$4,"")))</f>
        <v>02 e.l.f. - Power Grip Styling (30.03s)</v>
      </c>
      <c r="I10101" s="6" t="n">
        <f aca="false">(B10101-B10100)/((A10101-A10100)/1000)</f>
        <v>-1.12527472527464</v>
      </c>
      <c r="J10101" s="6" t="n">
        <f aca="false">IF(OR(B10101&lt;Rules!$B$2,B10101&gt;Rules!$B$3,ABS(I10101)&gt;Rules!$B$4,OR(B10102&lt;Rules!$B$2,B10102&gt;Rules!$B$3,ABS(I10102)&gt;Rules!$B$4)),1,0)</f>
        <v>0</v>
      </c>
      <c r="K10101" s="6" t="str">
        <f aca="false">IF(F10101=1,COUNTIF($F$2:F10101,1),"")</f>
        <v/>
      </c>
    </row>
    <row r="10102" customFormat="false" ht="15" hidden="false" customHeight="false" outlineLevel="0" collapsed="false">
      <c r="A10102" s="6" t="n">
        <v>79308.1805</v>
      </c>
      <c r="B10102" s="6" t="n">
        <v>1.97582417582418</v>
      </c>
      <c r="C10102" s="6" t="n">
        <v>74</v>
      </c>
      <c r="D10102" s="6" t="n">
        <v>804.6875</v>
      </c>
      <c r="E10102" s="6" t="n">
        <v>1.9992673992674</v>
      </c>
      <c r="F10102" s="6" t="n">
        <v>0</v>
      </c>
      <c r="G10102" s="6" t="n">
        <v>0</v>
      </c>
      <c r="H10102" s="6" t="str">
        <f aca="false">IF(AND(A10102&gt;=Stimuli!$B$2,A10102&lt;=Stimuli!$C$2),Stimuli!$A$2,IF(AND(A10102&gt;=Stimuli!$B$3,A10102&lt;=Stimuli!$C$3),Stimuli!$A$3,IF(AND(A10102&gt;=Stimuli!$B$4,A10102&lt;=Stimuli!$C$4),Stimuli!$A$4,"")))</f>
        <v>02 e.l.f. - Power Grip Styling (30.03s)</v>
      </c>
      <c r="I10102" s="6" t="n">
        <f aca="false">(B10102-B10101)/((A10102-A10101)/1000)</f>
        <v>1.12527472527464</v>
      </c>
      <c r="J10102" s="6" t="n">
        <f aca="false">IF(OR(B10102&lt;Rules!$B$2,B10102&gt;Rules!$B$3,ABS(I10102)&gt;Rules!$B$4,OR(B10103&lt;Rules!$B$2,B10103&gt;Rules!$B$3,ABS(I10103)&gt;Rules!$B$4)),1,0)</f>
        <v>0</v>
      </c>
      <c r="K10102" s="6" t="str">
        <f aca="false">IF(F10102=1,COUNTIF($F$2:F10102,1),"")</f>
        <v/>
      </c>
    </row>
    <row r="10103" customFormat="false" ht="15" hidden="false" customHeight="false" outlineLevel="0" collapsed="false">
      <c r="A10103" s="6" t="n">
        <v>79315.993</v>
      </c>
      <c r="B10103" s="6" t="n">
        <v>1.96703296703297</v>
      </c>
      <c r="C10103" s="6" t="n">
        <v>74</v>
      </c>
      <c r="D10103" s="6" t="n">
        <v>-1</v>
      </c>
      <c r="E10103" s="6" t="n">
        <v>1.9992673992674</v>
      </c>
      <c r="F10103" s="6" t="n">
        <v>0</v>
      </c>
      <c r="G10103" s="6" t="n">
        <v>0</v>
      </c>
      <c r="H10103" s="6" t="str">
        <f aca="false">IF(AND(A10103&gt;=Stimuli!$B$2,A10103&lt;=Stimuli!$C$2),Stimuli!$A$2,IF(AND(A10103&gt;=Stimuli!$B$3,A10103&lt;=Stimuli!$C$3),Stimuli!$A$3,IF(AND(A10103&gt;=Stimuli!$B$4,A10103&lt;=Stimuli!$C$4),Stimuli!$A$4,"")))</f>
        <v>02 e.l.f. - Power Grip Styling (30.03s)</v>
      </c>
      <c r="I10103" s="6" t="n">
        <f aca="false">(B10103-B10102)/((A10103-A10102)/1000)</f>
        <v>-1.12527472527464</v>
      </c>
      <c r="J10103" s="6" t="n">
        <f aca="false">IF(OR(B10103&lt;Rules!$B$2,B10103&gt;Rules!$B$3,ABS(I10103)&gt;Rules!$B$4,OR(B10104&lt;Rules!$B$2,B10104&gt;Rules!$B$3,ABS(I10104)&gt;Rules!$B$4)),1,0)</f>
        <v>0</v>
      </c>
      <c r="K10103" s="6" t="str">
        <f aca="false">IF(F10103=1,COUNTIF($F$2:F10103,1),"")</f>
        <v/>
      </c>
    </row>
    <row r="10104" customFormat="false" ht="15" hidden="false" customHeight="false" outlineLevel="0" collapsed="false">
      <c r="A10104" s="6" t="n">
        <v>79323.8055</v>
      </c>
      <c r="B10104" s="6" t="n">
        <v>1.97435897435897</v>
      </c>
      <c r="C10104" s="6" t="n">
        <v>74</v>
      </c>
      <c r="D10104" s="6" t="n">
        <v>-1</v>
      </c>
      <c r="E10104" s="6" t="n">
        <v>1.9992673992674</v>
      </c>
      <c r="F10104" s="6" t="n">
        <v>0</v>
      </c>
      <c r="G10104" s="6" t="n">
        <v>0</v>
      </c>
      <c r="H10104" s="6" t="str">
        <f aca="false">IF(AND(A10104&gt;=Stimuli!$B$2,A10104&lt;=Stimuli!$C$2),Stimuli!$A$2,IF(AND(A10104&gt;=Stimuli!$B$3,A10104&lt;=Stimuli!$C$3),Stimuli!$A$3,IF(AND(A10104&gt;=Stimuli!$B$4,A10104&lt;=Stimuli!$C$4),Stimuli!$A$4,"")))</f>
        <v>02 e.l.f. - Power Grip Styling (30.03s)</v>
      </c>
      <c r="I10104" s="6" t="n">
        <f aca="false">(B10104-B10103)/((A10104-A10103)/1000)</f>
        <v>0.937728937728906</v>
      </c>
      <c r="J10104" s="6" t="n">
        <f aca="false">IF(OR(B10104&lt;Rules!$B$2,B10104&gt;Rules!$B$3,ABS(I10104)&gt;Rules!$B$4,OR(B10105&lt;Rules!$B$2,B10105&gt;Rules!$B$3,ABS(I10105)&gt;Rules!$B$4)),1,0)</f>
        <v>0</v>
      </c>
      <c r="K10104" s="6" t="str">
        <f aca="false">IF(F10104=1,COUNTIF($F$2:F10104,1),"")</f>
        <v/>
      </c>
    </row>
    <row r="10105" customFormat="false" ht="15" hidden="false" customHeight="false" outlineLevel="0" collapsed="false">
      <c r="A10105" s="6" t="n">
        <v>79331.618</v>
      </c>
      <c r="B10105" s="6" t="n">
        <v>1.96703296703297</v>
      </c>
      <c r="C10105" s="6" t="n">
        <v>74</v>
      </c>
      <c r="D10105" s="6" t="n">
        <v>-1</v>
      </c>
      <c r="E10105" s="6" t="n">
        <v>1.9992673992674</v>
      </c>
      <c r="F10105" s="6" t="n">
        <v>0</v>
      </c>
      <c r="G10105" s="6" t="n">
        <v>0</v>
      </c>
      <c r="H10105" s="6" t="str">
        <f aca="false">IF(AND(A10105&gt;=Stimuli!$B$2,A10105&lt;=Stimuli!$C$2),Stimuli!$A$2,IF(AND(A10105&gt;=Stimuli!$B$3,A10105&lt;=Stimuli!$C$3),Stimuli!$A$3,IF(AND(A10105&gt;=Stimuli!$B$4,A10105&lt;=Stimuli!$C$4),Stimuli!$A$4,"")))</f>
        <v>02 e.l.f. - Power Grip Styling (30.03s)</v>
      </c>
      <c r="I10105" s="6" t="n">
        <f aca="false">(B10105-B10104)/((A10105-A10104)/1000)</f>
        <v>-0.937728937728906</v>
      </c>
      <c r="J10105" s="6" t="n">
        <f aca="false">IF(OR(B10105&lt;Rules!$B$2,B10105&gt;Rules!$B$3,ABS(I10105)&gt;Rules!$B$4,OR(B10106&lt;Rules!$B$2,B10106&gt;Rules!$B$3,ABS(I10106)&gt;Rules!$B$4)),1,0)</f>
        <v>0</v>
      </c>
      <c r="K10105" s="6" t="str">
        <f aca="false">IF(F10105=1,COUNTIF($F$2:F10105,1),"")</f>
        <v/>
      </c>
    </row>
    <row r="10106" customFormat="false" ht="15" hidden="false" customHeight="false" outlineLevel="0" collapsed="false">
      <c r="A10106" s="6" t="n">
        <v>79339.4305</v>
      </c>
      <c r="B10106" s="6" t="n">
        <v>1.97289377289377</v>
      </c>
      <c r="C10106" s="6" t="n">
        <v>74</v>
      </c>
      <c r="D10106" s="6" t="n">
        <v>-1</v>
      </c>
      <c r="E10106" s="6" t="n">
        <v>1.9992673992674</v>
      </c>
      <c r="F10106" s="6" t="n">
        <v>0</v>
      </c>
      <c r="G10106" s="6" t="n">
        <v>0</v>
      </c>
      <c r="H10106" s="6" t="str">
        <f aca="false">IF(AND(A10106&gt;=Stimuli!$B$2,A10106&lt;=Stimuli!$C$2),Stimuli!$A$2,IF(AND(A10106&gt;=Stimuli!$B$3,A10106&lt;=Stimuli!$C$3),Stimuli!$A$3,IF(AND(A10106&gt;=Stimuli!$B$4,A10106&lt;=Stimuli!$C$4),Stimuli!$A$4,"")))</f>
        <v>02 e.l.f. - Power Grip Styling (30.03s)</v>
      </c>
      <c r="I10106" s="6" t="n">
        <f aca="false">(B10106-B10105)/((A10106-A10105)/1000)</f>
        <v>0.750183150183062</v>
      </c>
      <c r="J10106" s="6" t="n">
        <f aca="false">IF(OR(B10106&lt;Rules!$B$2,B10106&gt;Rules!$B$3,ABS(I10106)&gt;Rules!$B$4,OR(B10107&lt;Rules!$B$2,B10107&gt;Rules!$B$3,ABS(I10107)&gt;Rules!$B$4)),1,0)</f>
        <v>0</v>
      </c>
      <c r="K10106" s="6" t="str">
        <f aca="false">IF(F10106=1,COUNTIF($F$2:F10106,1),"")</f>
        <v/>
      </c>
    </row>
    <row r="10107" customFormat="false" ht="15" hidden="false" customHeight="false" outlineLevel="0" collapsed="false">
      <c r="A10107" s="6" t="n">
        <v>79347.243</v>
      </c>
      <c r="B10107" s="6" t="n">
        <v>1.96849816849817</v>
      </c>
      <c r="C10107" s="6" t="n">
        <v>74</v>
      </c>
      <c r="D10107" s="6" t="n">
        <v>-1</v>
      </c>
      <c r="E10107" s="6" t="n">
        <v>1.9992673992674</v>
      </c>
      <c r="F10107" s="6" t="n">
        <v>0</v>
      </c>
      <c r="G10107" s="6" t="n">
        <v>0</v>
      </c>
      <c r="H10107" s="6" t="str">
        <f aca="false">IF(AND(A10107&gt;=Stimuli!$B$2,A10107&lt;=Stimuli!$C$2),Stimuli!$A$2,IF(AND(A10107&gt;=Stimuli!$B$3,A10107&lt;=Stimuli!$C$3),Stimuli!$A$3,IF(AND(A10107&gt;=Stimuli!$B$4,A10107&lt;=Stimuli!$C$4),Stimuli!$A$4,"")))</f>
        <v>02 e.l.f. - Power Grip Styling (30.03s)</v>
      </c>
      <c r="I10107" s="6" t="n">
        <f aca="false">(B10107-B10106)/((A10107-A10106)/1000)</f>
        <v>-0.562637362637332</v>
      </c>
      <c r="J10107" s="6" t="n">
        <f aca="false">IF(OR(B10107&lt;Rules!$B$2,B10107&gt;Rules!$B$3,ABS(I10107)&gt;Rules!$B$4,OR(B10108&lt;Rules!$B$2,B10108&gt;Rules!$B$3,ABS(I10108)&gt;Rules!$B$4)),1,0)</f>
        <v>0</v>
      </c>
      <c r="K10107" s="6" t="str">
        <f aca="false">IF(F10107=1,COUNTIF($F$2:F10107,1),"")</f>
        <v/>
      </c>
    </row>
    <row r="10108" customFormat="false" ht="15" hidden="false" customHeight="false" outlineLevel="0" collapsed="false">
      <c r="A10108" s="6" t="n">
        <v>79355.0555</v>
      </c>
      <c r="B10108" s="6" t="n">
        <v>1.97142857142857</v>
      </c>
      <c r="C10108" s="6" t="n">
        <v>74</v>
      </c>
      <c r="D10108" s="6" t="n">
        <v>-1</v>
      </c>
      <c r="E10108" s="6" t="n">
        <v>1.9992673992674</v>
      </c>
      <c r="F10108" s="6" t="n">
        <v>0</v>
      </c>
      <c r="G10108" s="6" t="n">
        <v>0</v>
      </c>
      <c r="H10108" s="6" t="str">
        <f aca="false">IF(AND(A10108&gt;=Stimuli!$B$2,A10108&lt;=Stimuli!$C$2),Stimuli!$A$2,IF(AND(A10108&gt;=Stimuli!$B$3,A10108&lt;=Stimuli!$C$3),Stimuli!$A$3,IF(AND(A10108&gt;=Stimuli!$B$4,A10108&lt;=Stimuli!$C$4),Stimuli!$A$4,"")))</f>
        <v>02 e.l.f. - Power Grip Styling (30.03s)</v>
      </c>
      <c r="I10108" s="6" t="n">
        <f aca="false">(B10108-B10107)/((A10108-A10107)/1000)</f>
        <v>0.375091575091602</v>
      </c>
      <c r="J10108" s="6" t="n">
        <f aca="false">IF(OR(B10108&lt;Rules!$B$2,B10108&gt;Rules!$B$3,ABS(I10108)&gt;Rules!$B$4,OR(B10109&lt;Rules!$B$2,B10109&gt;Rules!$B$3,ABS(I10109)&gt;Rules!$B$4)),1,0)</f>
        <v>0</v>
      </c>
      <c r="K10108" s="6" t="str">
        <f aca="false">IF(F10108=1,COUNTIF($F$2:F10108,1),"")</f>
        <v/>
      </c>
    </row>
    <row r="10109" customFormat="false" ht="15" hidden="false" customHeight="false" outlineLevel="0" collapsed="false">
      <c r="A10109" s="6" t="n">
        <v>79362.868</v>
      </c>
      <c r="B10109" s="6" t="n">
        <v>1.96996336996337</v>
      </c>
      <c r="C10109" s="6" t="n">
        <v>74</v>
      </c>
      <c r="D10109" s="6" t="n">
        <v>-1</v>
      </c>
      <c r="E10109" s="6" t="n">
        <v>1.9992673992674</v>
      </c>
      <c r="F10109" s="6" t="n">
        <v>0</v>
      </c>
      <c r="G10109" s="6" t="n">
        <v>0</v>
      </c>
      <c r="H10109" s="6" t="str">
        <f aca="false">IF(AND(A10109&gt;=Stimuli!$B$2,A10109&lt;=Stimuli!$C$2),Stimuli!$A$2,IF(AND(A10109&gt;=Stimuli!$B$3,A10109&lt;=Stimuli!$C$3),Stimuli!$A$3,IF(AND(A10109&gt;=Stimuli!$B$4,A10109&lt;=Stimuli!$C$4),Stimuli!$A$4,"")))</f>
        <v>02 e.l.f. - Power Grip Styling (30.03s)</v>
      </c>
      <c r="I10109" s="6" t="n">
        <f aca="false">(B10109-B10108)/((A10109-A10108)/1000)</f>
        <v>-0.18754578754573</v>
      </c>
      <c r="J10109" s="6" t="n">
        <f aca="false">IF(OR(B10109&lt;Rules!$B$2,B10109&gt;Rules!$B$3,ABS(I10109)&gt;Rules!$B$4,OR(B10110&lt;Rules!$B$2,B10110&gt;Rules!$B$3,ABS(I10110)&gt;Rules!$B$4)),1,0)</f>
        <v>0</v>
      </c>
      <c r="K10109" s="6" t="str">
        <f aca="false">IF(F10109=1,COUNTIF($F$2:F10109,1),"")</f>
        <v/>
      </c>
    </row>
    <row r="10110" customFormat="false" ht="15" hidden="false" customHeight="false" outlineLevel="0" collapsed="false">
      <c r="A10110" s="6" t="n">
        <v>79370.6805</v>
      </c>
      <c r="B10110" s="6" t="n">
        <v>1.96996336996337</v>
      </c>
      <c r="C10110" s="6" t="n">
        <v>74</v>
      </c>
      <c r="D10110" s="6" t="n">
        <v>-1</v>
      </c>
      <c r="E10110" s="6" t="n">
        <v>1.9992673992674</v>
      </c>
      <c r="F10110" s="6" t="n">
        <v>0</v>
      </c>
      <c r="G10110" s="6" t="n">
        <v>0</v>
      </c>
      <c r="H10110" s="6" t="str">
        <f aca="false">IF(AND(A10110&gt;=Stimuli!$B$2,A10110&lt;=Stimuli!$C$2),Stimuli!$A$2,IF(AND(A10110&gt;=Stimuli!$B$3,A10110&lt;=Stimuli!$C$3),Stimuli!$A$3,IF(AND(A10110&gt;=Stimuli!$B$4,A10110&lt;=Stimuli!$C$4),Stimuli!$A$4,"")))</f>
        <v>02 e.l.f. - Power Grip Styling (30.03s)</v>
      </c>
      <c r="I10110" s="6" t="n">
        <f aca="false">(B10110-B10109)/((A10110-A10109)/1000)</f>
        <v>0</v>
      </c>
      <c r="J10110" s="6" t="n">
        <f aca="false">IF(OR(B10110&lt;Rules!$B$2,B10110&gt;Rules!$B$3,ABS(I10110)&gt;Rules!$B$4,OR(B10111&lt;Rules!$B$2,B10111&gt;Rules!$B$3,ABS(I10111)&gt;Rules!$B$4)),1,0)</f>
        <v>0</v>
      </c>
      <c r="K10110" s="6" t="str">
        <f aca="false">IF(F10110=1,COUNTIF($F$2:F10110,1),"")</f>
        <v/>
      </c>
    </row>
    <row r="10111" customFormat="false" ht="15" hidden="false" customHeight="false" outlineLevel="0" collapsed="false">
      <c r="A10111" s="6" t="n">
        <v>79378.493</v>
      </c>
      <c r="B10111" s="6" t="n">
        <v>1.97142857142857</v>
      </c>
      <c r="C10111" s="6" t="n">
        <v>74</v>
      </c>
      <c r="D10111" s="6" t="n">
        <v>-1</v>
      </c>
      <c r="E10111" s="6" t="n">
        <v>1.9992673992674</v>
      </c>
      <c r="F10111" s="6" t="n">
        <v>0</v>
      </c>
      <c r="G10111" s="6" t="n">
        <v>0</v>
      </c>
      <c r="H10111" s="6" t="str">
        <f aca="false">IF(AND(A10111&gt;=Stimuli!$B$2,A10111&lt;=Stimuli!$C$2),Stimuli!$A$2,IF(AND(A10111&gt;=Stimuli!$B$3,A10111&lt;=Stimuli!$C$3),Stimuli!$A$3,IF(AND(A10111&gt;=Stimuli!$B$4,A10111&lt;=Stimuli!$C$4),Stimuli!$A$4,"")))</f>
        <v>02 e.l.f. - Power Grip Styling (30.03s)</v>
      </c>
      <c r="I10111" s="6" t="n">
        <f aca="false">(B10111-B10110)/((A10111-A10110)/1000)</f>
        <v>0.18754578754573</v>
      </c>
      <c r="J10111" s="6" t="n">
        <f aca="false">IF(OR(B10111&lt;Rules!$B$2,B10111&gt;Rules!$B$3,ABS(I10111)&gt;Rules!$B$4,OR(B10112&lt;Rules!$B$2,B10112&gt;Rules!$B$3,ABS(I10112)&gt;Rules!$B$4)),1,0)</f>
        <v>0</v>
      </c>
      <c r="K10111" s="6" t="str">
        <f aca="false">IF(F10111=1,COUNTIF($F$2:F10111,1),"")</f>
        <v/>
      </c>
    </row>
    <row r="10112" customFormat="false" ht="15" hidden="false" customHeight="false" outlineLevel="0" collapsed="false">
      <c r="A10112" s="6" t="n">
        <v>79386.3055</v>
      </c>
      <c r="B10112" s="6" t="n">
        <v>1.96849816849817</v>
      </c>
      <c r="C10112" s="6" t="n">
        <v>74</v>
      </c>
      <c r="D10112" s="6" t="n">
        <v>-1</v>
      </c>
      <c r="E10112" s="6" t="n">
        <v>1.9992673992674</v>
      </c>
      <c r="F10112" s="6" t="n">
        <v>0</v>
      </c>
      <c r="G10112" s="6" t="n">
        <v>0</v>
      </c>
      <c r="H10112" s="6" t="str">
        <f aca="false">IF(AND(A10112&gt;=Stimuli!$B$2,A10112&lt;=Stimuli!$C$2),Stimuli!$A$2,IF(AND(A10112&gt;=Stimuli!$B$3,A10112&lt;=Stimuli!$C$3),Stimuli!$A$3,IF(AND(A10112&gt;=Stimuli!$B$4,A10112&lt;=Stimuli!$C$4),Stimuli!$A$4,"")))</f>
        <v>02 e.l.f. - Power Grip Styling (30.03s)</v>
      </c>
      <c r="I10112" s="6" t="n">
        <f aca="false">(B10112-B10111)/((A10112-A10111)/1000)</f>
        <v>-0.375091575091602</v>
      </c>
      <c r="J10112" s="6" t="n">
        <f aca="false">IF(OR(B10112&lt;Rules!$B$2,B10112&gt;Rules!$B$3,ABS(I10112)&gt;Rules!$B$4,OR(B10113&lt;Rules!$B$2,B10113&gt;Rules!$B$3,ABS(I10113)&gt;Rules!$B$4)),1,0)</f>
        <v>0</v>
      </c>
      <c r="K10112" s="6" t="str">
        <f aca="false">IF(F10112=1,COUNTIF($F$2:F10112,1),"")</f>
        <v/>
      </c>
    </row>
    <row r="10113" customFormat="false" ht="15" hidden="false" customHeight="false" outlineLevel="0" collapsed="false">
      <c r="A10113" s="6" t="n">
        <v>79394.118</v>
      </c>
      <c r="B10113" s="6" t="n">
        <v>1.97289377289377</v>
      </c>
      <c r="C10113" s="6" t="n">
        <v>74</v>
      </c>
      <c r="D10113" s="6" t="n">
        <v>-1</v>
      </c>
      <c r="E10113" s="6" t="n">
        <v>1.9992673992674</v>
      </c>
      <c r="F10113" s="6" t="n">
        <v>0</v>
      </c>
      <c r="G10113" s="6" t="n">
        <v>0</v>
      </c>
      <c r="H10113" s="6" t="str">
        <f aca="false">IF(AND(A10113&gt;=Stimuli!$B$2,A10113&lt;=Stimuli!$C$2),Stimuli!$A$2,IF(AND(A10113&gt;=Stimuli!$B$3,A10113&lt;=Stimuli!$C$3),Stimuli!$A$3,IF(AND(A10113&gt;=Stimuli!$B$4,A10113&lt;=Stimuli!$C$4),Stimuli!$A$4,"")))</f>
        <v>02 e.l.f. - Power Grip Styling (30.03s)</v>
      </c>
      <c r="I10113" s="6" t="n">
        <f aca="false">(B10113-B10112)/((A10113-A10112)/1000)</f>
        <v>0.562637362637332</v>
      </c>
      <c r="J10113" s="6" t="n">
        <f aca="false">IF(OR(B10113&lt;Rules!$B$2,B10113&gt;Rules!$B$3,ABS(I10113)&gt;Rules!$B$4,OR(B10114&lt;Rules!$B$2,B10114&gt;Rules!$B$3,ABS(I10114)&gt;Rules!$B$4)),1,0)</f>
        <v>0</v>
      </c>
      <c r="K10113" s="6" t="str">
        <f aca="false">IF(F10113=1,COUNTIF($F$2:F10113,1),"")</f>
        <v/>
      </c>
    </row>
    <row r="10114" customFormat="false" ht="15" hidden="false" customHeight="false" outlineLevel="0" collapsed="false">
      <c r="A10114" s="6" t="n">
        <v>79401.9305</v>
      </c>
      <c r="B10114" s="6" t="n">
        <v>1.96703296703297</v>
      </c>
      <c r="C10114" s="6" t="n">
        <v>74</v>
      </c>
      <c r="D10114" s="6" t="n">
        <v>-1</v>
      </c>
      <c r="E10114" s="6" t="n">
        <v>1.9992673992674</v>
      </c>
      <c r="F10114" s="6" t="n">
        <v>0</v>
      </c>
      <c r="G10114" s="6" t="n">
        <v>0</v>
      </c>
      <c r="H10114" s="6" t="str">
        <f aca="false">IF(AND(A10114&gt;=Stimuli!$B$2,A10114&lt;=Stimuli!$C$2),Stimuli!$A$2,IF(AND(A10114&gt;=Stimuli!$B$3,A10114&lt;=Stimuli!$C$3),Stimuli!$A$3,IF(AND(A10114&gt;=Stimuli!$B$4,A10114&lt;=Stimuli!$C$4),Stimuli!$A$4,"")))</f>
        <v>02 e.l.f. - Power Grip Styling (30.03s)</v>
      </c>
      <c r="I10114" s="6" t="n">
        <f aca="false">(B10114-B10113)/((A10114-A10113)/1000)</f>
        <v>-0.750183150183062</v>
      </c>
      <c r="J10114" s="6" t="n">
        <f aca="false">IF(OR(B10114&lt;Rules!$B$2,B10114&gt;Rules!$B$3,ABS(I10114)&gt;Rules!$B$4,OR(B10115&lt;Rules!$B$2,B10115&gt;Rules!$B$3,ABS(I10115)&gt;Rules!$B$4)),1,0)</f>
        <v>0</v>
      </c>
      <c r="K10114" s="6" t="str">
        <f aca="false">IF(F10114=1,COUNTIF($F$2:F10114,1),"")</f>
        <v/>
      </c>
    </row>
    <row r="10115" customFormat="false" ht="15" hidden="false" customHeight="false" outlineLevel="0" collapsed="false">
      <c r="A10115" s="6" t="n">
        <v>79409.743</v>
      </c>
      <c r="B10115" s="6" t="n">
        <v>1.97289377289377</v>
      </c>
      <c r="C10115" s="6" t="n">
        <v>74</v>
      </c>
      <c r="D10115" s="6" t="n">
        <v>-1</v>
      </c>
      <c r="E10115" s="6" t="n">
        <v>1.9992673992674</v>
      </c>
      <c r="F10115" s="6" t="n">
        <v>0</v>
      </c>
      <c r="G10115" s="6" t="n">
        <v>0</v>
      </c>
      <c r="H10115" s="6" t="str">
        <f aca="false">IF(AND(A10115&gt;=Stimuli!$B$2,A10115&lt;=Stimuli!$C$2),Stimuli!$A$2,IF(AND(A10115&gt;=Stimuli!$B$3,A10115&lt;=Stimuli!$C$3),Stimuli!$A$3,IF(AND(A10115&gt;=Stimuli!$B$4,A10115&lt;=Stimuli!$C$4),Stimuli!$A$4,"")))</f>
        <v>02 e.l.f. - Power Grip Styling (30.03s)</v>
      </c>
      <c r="I10115" s="6" t="n">
        <f aca="false">(B10115-B10114)/((A10115-A10114)/1000)</f>
        <v>0.750183150183062</v>
      </c>
      <c r="J10115" s="6" t="n">
        <f aca="false">IF(OR(B10115&lt;Rules!$B$2,B10115&gt;Rules!$B$3,ABS(I10115)&gt;Rules!$B$4,OR(B10116&lt;Rules!$B$2,B10116&gt;Rules!$B$3,ABS(I10116)&gt;Rules!$B$4)),1,0)</f>
        <v>0</v>
      </c>
      <c r="K10115" s="6" t="str">
        <f aca="false">IF(F10115=1,COUNTIF($F$2:F10115,1),"")</f>
        <v/>
      </c>
    </row>
    <row r="10116" customFormat="false" ht="15" hidden="false" customHeight="false" outlineLevel="0" collapsed="false">
      <c r="A10116" s="6" t="n">
        <v>79417.5555</v>
      </c>
      <c r="B10116" s="6" t="n">
        <v>1.96556776556777</v>
      </c>
      <c r="C10116" s="6" t="n">
        <v>74</v>
      </c>
      <c r="D10116" s="6" t="n">
        <v>-1</v>
      </c>
      <c r="E10116" s="6" t="n">
        <v>1.9992673992674</v>
      </c>
      <c r="F10116" s="6" t="n">
        <v>0</v>
      </c>
      <c r="G10116" s="6" t="n">
        <v>0</v>
      </c>
      <c r="H10116" s="6" t="str">
        <f aca="false">IF(AND(A10116&gt;=Stimuli!$B$2,A10116&lt;=Stimuli!$C$2),Stimuli!$A$2,IF(AND(A10116&gt;=Stimuli!$B$3,A10116&lt;=Stimuli!$C$3),Stimuli!$A$3,IF(AND(A10116&gt;=Stimuli!$B$4,A10116&lt;=Stimuli!$C$4),Stimuli!$A$4,"")))</f>
        <v>02 e.l.f. - Power Grip Styling (30.03s)</v>
      </c>
      <c r="I10116" s="6" t="n">
        <f aca="false">(B10116-B10115)/((A10116-A10115)/1000)</f>
        <v>-0.937728937728906</v>
      </c>
      <c r="J10116" s="6" t="n">
        <f aca="false">IF(OR(B10116&lt;Rules!$B$2,B10116&gt;Rules!$B$3,ABS(I10116)&gt;Rules!$B$4,OR(B10117&lt;Rules!$B$2,B10117&gt;Rules!$B$3,ABS(I10117)&gt;Rules!$B$4)),1,0)</f>
        <v>0</v>
      </c>
      <c r="K10116" s="6" t="str">
        <f aca="false">IF(F10116=1,COUNTIF($F$2:F10116,1),"")</f>
        <v/>
      </c>
    </row>
    <row r="10117" customFormat="false" ht="15" hidden="false" customHeight="false" outlineLevel="0" collapsed="false">
      <c r="A10117" s="6" t="n">
        <v>79425.368</v>
      </c>
      <c r="B10117" s="6" t="n">
        <v>1.97435897435897</v>
      </c>
      <c r="C10117" s="6" t="n">
        <v>74</v>
      </c>
      <c r="D10117" s="6" t="n">
        <v>-1</v>
      </c>
      <c r="E10117" s="6" t="n">
        <v>1.9992673992674</v>
      </c>
      <c r="F10117" s="6" t="n">
        <v>0</v>
      </c>
      <c r="G10117" s="6" t="n">
        <v>0</v>
      </c>
      <c r="H10117" s="6" t="str">
        <f aca="false">IF(AND(A10117&gt;=Stimuli!$B$2,A10117&lt;=Stimuli!$C$2),Stimuli!$A$2,IF(AND(A10117&gt;=Stimuli!$B$3,A10117&lt;=Stimuli!$C$3),Stimuli!$A$3,IF(AND(A10117&gt;=Stimuli!$B$4,A10117&lt;=Stimuli!$C$4),Stimuli!$A$4,"")))</f>
        <v>02 e.l.f. - Power Grip Styling (30.03s)</v>
      </c>
      <c r="I10117" s="6" t="n">
        <f aca="false">(B10117-B10116)/((A10117-A10116)/1000)</f>
        <v>1.12527472527475</v>
      </c>
      <c r="J10117" s="6" t="n">
        <f aca="false">IF(OR(B10117&lt;Rules!$B$2,B10117&gt;Rules!$B$3,ABS(I10117)&gt;Rules!$B$4,OR(B10118&lt;Rules!$B$2,B10118&gt;Rules!$B$3,ABS(I10118)&gt;Rules!$B$4)),1,0)</f>
        <v>0</v>
      </c>
      <c r="K10117" s="6" t="str">
        <f aca="false">IF(F10117=1,COUNTIF($F$2:F10117,1),"")</f>
        <v/>
      </c>
    </row>
    <row r="10118" customFormat="false" ht="15" hidden="false" customHeight="false" outlineLevel="0" collapsed="false">
      <c r="A10118" s="6" t="n">
        <v>79433.1805</v>
      </c>
      <c r="B10118" s="6" t="n">
        <v>1.96556776556777</v>
      </c>
      <c r="C10118" s="6" t="n">
        <v>74</v>
      </c>
      <c r="D10118" s="6" t="n">
        <v>-1</v>
      </c>
      <c r="E10118" s="6" t="n">
        <v>1.9992673992674</v>
      </c>
      <c r="F10118" s="6" t="n">
        <v>0</v>
      </c>
      <c r="G10118" s="6" t="n">
        <v>0</v>
      </c>
      <c r="H10118" s="6" t="str">
        <f aca="false">IF(AND(A10118&gt;=Stimuli!$B$2,A10118&lt;=Stimuli!$C$2),Stimuli!$A$2,IF(AND(A10118&gt;=Stimuli!$B$3,A10118&lt;=Stimuli!$C$3),Stimuli!$A$3,IF(AND(A10118&gt;=Stimuli!$B$4,A10118&lt;=Stimuli!$C$4),Stimuli!$A$4,"")))</f>
        <v>02 e.l.f. - Power Grip Styling (30.03s)</v>
      </c>
      <c r="I10118" s="6" t="n">
        <f aca="false">(B10118-B10117)/((A10118-A10117)/1000)</f>
        <v>-1.12527472527475</v>
      </c>
      <c r="J10118" s="6" t="n">
        <f aca="false">IF(OR(B10118&lt;Rules!$B$2,B10118&gt;Rules!$B$3,ABS(I10118)&gt;Rules!$B$4,OR(B10119&lt;Rules!$B$2,B10119&gt;Rules!$B$3,ABS(I10119)&gt;Rules!$B$4)),1,0)</f>
        <v>0</v>
      </c>
      <c r="K10118" s="6" t="str">
        <f aca="false">IF(F10118=1,COUNTIF($F$2:F10118,1),"")</f>
        <v/>
      </c>
    </row>
    <row r="10119" customFormat="false" ht="15" hidden="false" customHeight="false" outlineLevel="0" collapsed="false">
      <c r="A10119" s="6" t="n">
        <v>79440.993</v>
      </c>
      <c r="B10119" s="6" t="n">
        <v>1.97435897435897</v>
      </c>
      <c r="C10119" s="6" t="n">
        <v>74</v>
      </c>
      <c r="D10119" s="6" t="n">
        <v>-1</v>
      </c>
      <c r="E10119" s="6" t="n">
        <v>1.9992673992674</v>
      </c>
      <c r="F10119" s="6" t="n">
        <v>0</v>
      </c>
      <c r="G10119" s="6" t="n">
        <v>0</v>
      </c>
      <c r="H10119" s="6" t="str">
        <f aca="false">IF(AND(A10119&gt;=Stimuli!$B$2,A10119&lt;=Stimuli!$C$2),Stimuli!$A$2,IF(AND(A10119&gt;=Stimuli!$B$3,A10119&lt;=Stimuli!$C$3),Stimuli!$A$3,IF(AND(A10119&gt;=Stimuli!$B$4,A10119&lt;=Stimuli!$C$4),Stimuli!$A$4,"")))</f>
        <v>02 e.l.f. - Power Grip Styling (30.03s)</v>
      </c>
      <c r="I10119" s="6" t="n">
        <f aca="false">(B10119-B10118)/((A10119-A10118)/1000)</f>
        <v>1.12527472527475</v>
      </c>
      <c r="J10119" s="6" t="n">
        <f aca="false">IF(OR(B10119&lt;Rules!$B$2,B10119&gt;Rules!$B$3,ABS(I10119)&gt;Rules!$B$4,OR(B10120&lt;Rules!$B$2,B10120&gt;Rules!$B$3,ABS(I10120)&gt;Rules!$B$4)),1,0)</f>
        <v>0</v>
      </c>
      <c r="K10119" s="6" t="str">
        <f aca="false">IF(F10119=1,COUNTIF($F$2:F10119,1),"")</f>
        <v/>
      </c>
    </row>
    <row r="10120" customFormat="false" ht="15" hidden="false" customHeight="false" outlineLevel="0" collapsed="false">
      <c r="A10120" s="6" t="n">
        <v>79448.8055</v>
      </c>
      <c r="B10120" s="6" t="n">
        <v>1.96556776556777</v>
      </c>
      <c r="C10120" s="6" t="n">
        <v>74</v>
      </c>
      <c r="D10120" s="6" t="n">
        <v>-1</v>
      </c>
      <c r="E10120" s="6" t="n">
        <v>1.9992673992674</v>
      </c>
      <c r="F10120" s="6" t="n">
        <v>0</v>
      </c>
      <c r="G10120" s="6" t="n">
        <v>0</v>
      </c>
      <c r="H10120" s="6" t="str">
        <f aca="false">IF(AND(A10120&gt;=Stimuli!$B$2,A10120&lt;=Stimuli!$C$2),Stimuli!$A$2,IF(AND(A10120&gt;=Stimuli!$B$3,A10120&lt;=Stimuli!$C$3),Stimuli!$A$3,IF(AND(A10120&gt;=Stimuli!$B$4,A10120&lt;=Stimuli!$C$4),Stimuli!$A$4,"")))</f>
        <v>02 e.l.f. - Power Grip Styling (30.03s)</v>
      </c>
      <c r="I10120" s="6" t="n">
        <f aca="false">(B10120-B10119)/((A10120-A10119)/1000)</f>
        <v>-1.12527472527475</v>
      </c>
      <c r="J10120" s="6" t="n">
        <f aca="false">IF(OR(B10120&lt;Rules!$B$2,B10120&gt;Rules!$B$3,ABS(I10120)&gt;Rules!$B$4,OR(B10121&lt;Rules!$B$2,B10121&gt;Rules!$B$3,ABS(I10121)&gt;Rules!$B$4)),1,0)</f>
        <v>0</v>
      </c>
      <c r="K10120" s="6" t="str">
        <f aca="false">IF(F10120=1,COUNTIF($F$2:F10120,1),"")</f>
        <v/>
      </c>
    </row>
    <row r="10121" customFormat="false" ht="15" hidden="false" customHeight="false" outlineLevel="0" collapsed="false">
      <c r="A10121" s="6" t="n">
        <v>79456.618</v>
      </c>
      <c r="B10121" s="6" t="n">
        <v>1.97289377289377</v>
      </c>
      <c r="C10121" s="6" t="n">
        <v>74</v>
      </c>
      <c r="D10121" s="6" t="n">
        <v>-1</v>
      </c>
      <c r="E10121" s="6" t="n">
        <v>1.9992673992674</v>
      </c>
      <c r="F10121" s="6" t="n">
        <v>0</v>
      </c>
      <c r="G10121" s="6" t="n">
        <v>0</v>
      </c>
      <c r="H10121" s="6" t="str">
        <f aca="false">IF(AND(A10121&gt;=Stimuli!$B$2,A10121&lt;=Stimuli!$C$2),Stimuli!$A$2,IF(AND(A10121&gt;=Stimuli!$B$3,A10121&lt;=Stimuli!$C$3),Stimuli!$A$3,IF(AND(A10121&gt;=Stimuli!$B$4,A10121&lt;=Stimuli!$C$4),Stimuli!$A$4,"")))</f>
        <v>02 e.l.f. - Power Grip Styling (30.03s)</v>
      </c>
      <c r="I10121" s="6" t="n">
        <f aca="false">(B10121-B10120)/((A10121-A10120)/1000)</f>
        <v>0.937728937728906</v>
      </c>
      <c r="J10121" s="6" t="n">
        <f aca="false">IF(OR(B10121&lt;Rules!$B$2,B10121&gt;Rules!$B$3,ABS(I10121)&gt;Rules!$B$4,OR(B10122&lt;Rules!$B$2,B10122&gt;Rules!$B$3,ABS(I10122)&gt;Rules!$B$4)),1,0)</f>
        <v>0</v>
      </c>
      <c r="K10121" s="6" t="str">
        <f aca="false">IF(F10121=1,COUNTIF($F$2:F10121,1),"")</f>
        <v/>
      </c>
    </row>
    <row r="10122" customFormat="false" ht="15" hidden="false" customHeight="false" outlineLevel="0" collapsed="false">
      <c r="A10122" s="6" t="n">
        <v>79464.4305</v>
      </c>
      <c r="B10122" s="6" t="n">
        <v>1.96703296703297</v>
      </c>
      <c r="C10122" s="6" t="n">
        <v>74</v>
      </c>
      <c r="D10122" s="6" t="n">
        <v>-1</v>
      </c>
      <c r="E10122" s="6" t="n">
        <v>1.9992673992674</v>
      </c>
      <c r="F10122" s="6" t="n">
        <v>0</v>
      </c>
      <c r="G10122" s="6" t="n">
        <v>0</v>
      </c>
      <c r="H10122" s="6" t="str">
        <f aca="false">IF(AND(A10122&gt;=Stimuli!$B$2,A10122&lt;=Stimuli!$C$2),Stimuli!$A$2,IF(AND(A10122&gt;=Stimuli!$B$3,A10122&lt;=Stimuli!$C$3),Stimuli!$A$3,IF(AND(A10122&gt;=Stimuli!$B$4,A10122&lt;=Stimuli!$C$4),Stimuli!$A$4,"")))</f>
        <v>02 e.l.f. - Power Grip Styling (30.03s)</v>
      </c>
      <c r="I10122" s="6" t="n">
        <f aca="false">(B10122-B10121)/((A10122-A10121)/1000)</f>
        <v>-0.750183150183062</v>
      </c>
      <c r="J10122" s="6" t="n">
        <f aca="false">IF(OR(B10122&lt;Rules!$B$2,B10122&gt;Rules!$B$3,ABS(I10122)&gt;Rules!$B$4,OR(B10123&lt;Rules!$B$2,B10123&gt;Rules!$B$3,ABS(I10123)&gt;Rules!$B$4)),1,0)</f>
        <v>0</v>
      </c>
      <c r="K10122" s="6" t="str">
        <f aca="false">IF(F10122=1,COUNTIF($F$2:F10122,1),"")</f>
        <v/>
      </c>
    </row>
    <row r="10123" customFormat="false" ht="15" hidden="false" customHeight="false" outlineLevel="0" collapsed="false">
      <c r="A10123" s="6" t="n">
        <v>79472.243</v>
      </c>
      <c r="B10123" s="6" t="n">
        <v>1.97142857142857</v>
      </c>
      <c r="C10123" s="6" t="n">
        <v>74</v>
      </c>
      <c r="D10123" s="6" t="n">
        <v>-1</v>
      </c>
      <c r="E10123" s="6" t="n">
        <v>1.9992673992674</v>
      </c>
      <c r="F10123" s="6" t="n">
        <v>0</v>
      </c>
      <c r="G10123" s="6" t="n">
        <v>0</v>
      </c>
      <c r="H10123" s="6" t="str">
        <f aca="false">IF(AND(A10123&gt;=Stimuli!$B$2,A10123&lt;=Stimuli!$C$2),Stimuli!$A$2,IF(AND(A10123&gt;=Stimuli!$B$3,A10123&lt;=Stimuli!$C$3),Stimuli!$A$3,IF(AND(A10123&gt;=Stimuli!$B$4,A10123&lt;=Stimuli!$C$4),Stimuli!$A$4,"")))</f>
        <v>02 e.l.f. - Power Grip Styling (30.03s)</v>
      </c>
      <c r="I10123" s="6" t="n">
        <f aca="false">(B10123-B10122)/((A10123-A10122)/1000)</f>
        <v>0.562637362637332</v>
      </c>
      <c r="J10123" s="6" t="n">
        <f aca="false">IF(OR(B10123&lt;Rules!$B$2,B10123&gt;Rules!$B$3,ABS(I10123)&gt;Rules!$B$4,OR(B10124&lt;Rules!$B$2,B10124&gt;Rules!$B$3,ABS(I10124)&gt;Rules!$B$4)),1,0)</f>
        <v>0</v>
      </c>
      <c r="K10123" s="6" t="str">
        <f aca="false">IF(F10123=1,COUNTIF($F$2:F10123,1),"")</f>
        <v/>
      </c>
    </row>
    <row r="10124" customFormat="false" ht="15" hidden="false" customHeight="false" outlineLevel="0" collapsed="false">
      <c r="A10124" s="6" t="n">
        <v>79480.0555</v>
      </c>
      <c r="B10124" s="6" t="n">
        <v>1.96703296703297</v>
      </c>
      <c r="C10124" s="6" t="n">
        <v>74</v>
      </c>
      <c r="D10124" s="6" t="n">
        <v>-1</v>
      </c>
      <c r="E10124" s="6" t="n">
        <v>1.9992673992674</v>
      </c>
      <c r="F10124" s="6" t="n">
        <v>0</v>
      </c>
      <c r="G10124" s="6" t="n">
        <v>0</v>
      </c>
      <c r="H10124" s="6" t="str">
        <f aca="false">IF(AND(A10124&gt;=Stimuli!$B$2,A10124&lt;=Stimuli!$C$2),Stimuli!$A$2,IF(AND(A10124&gt;=Stimuli!$B$3,A10124&lt;=Stimuli!$C$3),Stimuli!$A$3,IF(AND(A10124&gt;=Stimuli!$B$4,A10124&lt;=Stimuli!$C$4),Stimuli!$A$4,"")))</f>
        <v>02 e.l.f. - Power Grip Styling (30.03s)</v>
      </c>
      <c r="I10124" s="6" t="n">
        <f aca="false">(B10124-B10123)/((A10124-A10123)/1000)</f>
        <v>-0.562637362637332</v>
      </c>
      <c r="J10124" s="6" t="n">
        <f aca="false">IF(OR(B10124&lt;Rules!$B$2,B10124&gt;Rules!$B$3,ABS(I10124)&gt;Rules!$B$4,OR(B10125&lt;Rules!$B$2,B10125&gt;Rules!$B$3,ABS(I10125)&gt;Rules!$B$4)),1,0)</f>
        <v>0</v>
      </c>
      <c r="K10124" s="6" t="str">
        <f aca="false">IF(F10124=1,COUNTIF($F$2:F10124,1),"")</f>
        <v/>
      </c>
    </row>
    <row r="10125" customFormat="false" ht="15" hidden="false" customHeight="false" outlineLevel="0" collapsed="false">
      <c r="A10125" s="6" t="n">
        <v>79487.868</v>
      </c>
      <c r="B10125" s="6" t="n">
        <v>1.96849816849817</v>
      </c>
      <c r="C10125" s="6" t="n">
        <v>74</v>
      </c>
      <c r="D10125" s="6" t="n">
        <v>-1</v>
      </c>
      <c r="E10125" s="6" t="n">
        <v>1.9992673992674</v>
      </c>
      <c r="F10125" s="6" t="n">
        <v>0</v>
      </c>
      <c r="G10125" s="6" t="n">
        <v>0</v>
      </c>
      <c r="H10125" s="6" t="str">
        <f aca="false">IF(AND(A10125&gt;=Stimuli!$B$2,A10125&lt;=Stimuli!$C$2),Stimuli!$A$2,IF(AND(A10125&gt;=Stimuli!$B$3,A10125&lt;=Stimuli!$C$3),Stimuli!$A$3,IF(AND(A10125&gt;=Stimuli!$B$4,A10125&lt;=Stimuli!$C$4),Stimuli!$A$4,"")))</f>
        <v>02 e.l.f. - Power Grip Styling (30.03s)</v>
      </c>
      <c r="I10125" s="6" t="n">
        <f aca="false">(B10125-B10124)/((A10125-A10124)/1000)</f>
        <v>0.18754578754573</v>
      </c>
      <c r="J10125" s="6" t="n">
        <f aca="false">IF(OR(B10125&lt;Rules!$B$2,B10125&gt;Rules!$B$3,ABS(I10125)&gt;Rules!$B$4,OR(B10126&lt;Rules!$B$2,B10126&gt;Rules!$B$3,ABS(I10126)&gt;Rules!$B$4)),1,0)</f>
        <v>0</v>
      </c>
      <c r="K10125" s="6" t="str">
        <f aca="false">IF(F10125=1,COUNTIF($F$2:F10125,1),"")</f>
        <v/>
      </c>
    </row>
    <row r="10126" customFormat="false" ht="15" hidden="false" customHeight="false" outlineLevel="0" collapsed="false">
      <c r="A10126" s="6" t="n">
        <v>79495.6805</v>
      </c>
      <c r="B10126" s="6" t="n">
        <v>1.96849816849817</v>
      </c>
      <c r="C10126" s="6" t="n">
        <v>74</v>
      </c>
      <c r="D10126" s="6" t="n">
        <v>-1</v>
      </c>
      <c r="E10126" s="6" t="n">
        <v>1.9992673992674</v>
      </c>
      <c r="F10126" s="6" t="n">
        <v>0</v>
      </c>
      <c r="G10126" s="6" t="n">
        <v>0</v>
      </c>
      <c r="H10126" s="6" t="str">
        <f aca="false">IF(AND(A10126&gt;=Stimuli!$B$2,A10126&lt;=Stimuli!$C$2),Stimuli!$A$2,IF(AND(A10126&gt;=Stimuli!$B$3,A10126&lt;=Stimuli!$C$3),Stimuli!$A$3,IF(AND(A10126&gt;=Stimuli!$B$4,A10126&lt;=Stimuli!$C$4),Stimuli!$A$4,"")))</f>
        <v>02 e.l.f. - Power Grip Styling (30.03s)</v>
      </c>
      <c r="I10126" s="6" t="n">
        <f aca="false">(B10126-B10125)/((A10126-A10125)/1000)</f>
        <v>0</v>
      </c>
      <c r="J10126" s="6" t="n">
        <f aca="false">IF(OR(B10126&lt;Rules!$B$2,B10126&gt;Rules!$B$3,ABS(I10126)&gt;Rules!$B$4,OR(B10127&lt;Rules!$B$2,B10127&gt;Rules!$B$3,ABS(I10127)&gt;Rules!$B$4)),1,0)</f>
        <v>0</v>
      </c>
      <c r="K10126" s="6" t="str">
        <f aca="false">IF(F10126=1,COUNTIF($F$2:F10126,1),"")</f>
        <v/>
      </c>
    </row>
    <row r="10127" customFormat="false" ht="15" hidden="false" customHeight="false" outlineLevel="0" collapsed="false">
      <c r="A10127" s="6" t="n">
        <v>79503.493</v>
      </c>
      <c r="B10127" s="6" t="n">
        <v>1.96849816849817</v>
      </c>
      <c r="C10127" s="6" t="n">
        <v>74</v>
      </c>
      <c r="D10127" s="6" t="n">
        <v>-1</v>
      </c>
      <c r="E10127" s="6" t="n">
        <v>1.9992673992674</v>
      </c>
      <c r="F10127" s="6" t="n">
        <v>0</v>
      </c>
      <c r="G10127" s="6" t="n">
        <v>0</v>
      </c>
      <c r="H10127" s="6" t="str">
        <f aca="false">IF(AND(A10127&gt;=Stimuli!$B$2,A10127&lt;=Stimuli!$C$2),Stimuli!$A$2,IF(AND(A10127&gt;=Stimuli!$B$3,A10127&lt;=Stimuli!$C$3),Stimuli!$A$3,IF(AND(A10127&gt;=Stimuli!$B$4,A10127&lt;=Stimuli!$C$4),Stimuli!$A$4,"")))</f>
        <v>02 e.l.f. - Power Grip Styling (30.03s)</v>
      </c>
      <c r="I10127" s="6" t="n">
        <f aca="false">(B10127-B10126)/((A10127-A10126)/1000)</f>
        <v>0</v>
      </c>
      <c r="J10127" s="6" t="n">
        <f aca="false">IF(OR(B10127&lt;Rules!$B$2,B10127&gt;Rules!$B$3,ABS(I10127)&gt;Rules!$B$4,OR(B10128&lt;Rules!$B$2,B10128&gt;Rules!$B$3,ABS(I10128)&gt;Rules!$B$4)),1,0)</f>
        <v>0</v>
      </c>
      <c r="K10127" s="6" t="str">
        <f aca="false">IF(F10127=1,COUNTIF($F$2:F10127,1),"")</f>
        <v/>
      </c>
    </row>
    <row r="10128" customFormat="false" ht="15" hidden="false" customHeight="false" outlineLevel="0" collapsed="false">
      <c r="A10128" s="6" t="n">
        <v>79511.3055</v>
      </c>
      <c r="B10128" s="6" t="n">
        <v>1.96996336996337</v>
      </c>
      <c r="C10128" s="6" t="n">
        <v>74</v>
      </c>
      <c r="D10128" s="6" t="n">
        <v>-1</v>
      </c>
      <c r="E10128" s="6" t="n">
        <v>1.9992673992674</v>
      </c>
      <c r="F10128" s="6" t="n">
        <v>0</v>
      </c>
      <c r="G10128" s="6" t="n">
        <v>0</v>
      </c>
      <c r="H10128" s="6" t="str">
        <f aca="false">IF(AND(A10128&gt;=Stimuli!$B$2,A10128&lt;=Stimuli!$C$2),Stimuli!$A$2,IF(AND(A10128&gt;=Stimuli!$B$3,A10128&lt;=Stimuli!$C$3),Stimuli!$A$3,IF(AND(A10128&gt;=Stimuli!$B$4,A10128&lt;=Stimuli!$C$4),Stimuli!$A$4,"")))</f>
        <v>02 e.l.f. - Power Grip Styling (30.03s)</v>
      </c>
      <c r="I10128" s="6" t="n">
        <f aca="false">(B10128-B10127)/((A10128-A10127)/1000)</f>
        <v>0.187545787545872</v>
      </c>
      <c r="J10128" s="6" t="n">
        <f aca="false">IF(OR(B10128&lt;Rules!$B$2,B10128&gt;Rules!$B$3,ABS(I10128)&gt;Rules!$B$4,OR(B10129&lt;Rules!$B$2,B10129&gt;Rules!$B$3,ABS(I10129)&gt;Rules!$B$4)),1,0)</f>
        <v>0</v>
      </c>
      <c r="K10128" s="6" t="str">
        <f aca="false">IF(F10128=1,COUNTIF($F$2:F10128,1),"")</f>
        <v/>
      </c>
    </row>
    <row r="10129" customFormat="false" ht="15" hidden="false" customHeight="false" outlineLevel="0" collapsed="false">
      <c r="A10129" s="6" t="n">
        <v>79519.118</v>
      </c>
      <c r="B10129" s="6" t="n">
        <v>1.96556776556777</v>
      </c>
      <c r="C10129" s="6" t="n">
        <v>74</v>
      </c>
      <c r="D10129" s="6" t="n">
        <v>-1</v>
      </c>
      <c r="E10129" s="6" t="n">
        <v>1.9992673992674</v>
      </c>
      <c r="F10129" s="6" t="n">
        <v>0</v>
      </c>
      <c r="G10129" s="6" t="n">
        <v>0</v>
      </c>
      <c r="H10129" s="6" t="str">
        <f aca="false">IF(AND(A10129&gt;=Stimuli!$B$2,A10129&lt;=Stimuli!$C$2),Stimuli!$A$2,IF(AND(A10129&gt;=Stimuli!$B$3,A10129&lt;=Stimuli!$C$3),Stimuli!$A$3,IF(AND(A10129&gt;=Stimuli!$B$4,A10129&lt;=Stimuli!$C$4),Stimuli!$A$4,"")))</f>
        <v>02 e.l.f. - Power Grip Styling (30.03s)</v>
      </c>
      <c r="I10129" s="6" t="n">
        <f aca="false">(B10129-B10128)/((A10129-A10128)/1000)</f>
        <v>-0.562637362637446</v>
      </c>
      <c r="J10129" s="6" t="n">
        <f aca="false">IF(OR(B10129&lt;Rules!$B$2,B10129&gt;Rules!$B$3,ABS(I10129)&gt;Rules!$B$4,OR(B10130&lt;Rules!$B$2,B10130&gt;Rules!$B$3,ABS(I10130)&gt;Rules!$B$4)),1,0)</f>
        <v>0</v>
      </c>
      <c r="K10129" s="6" t="str">
        <f aca="false">IF(F10129=1,COUNTIF($F$2:F10129,1),"")</f>
        <v/>
      </c>
    </row>
    <row r="10130" customFormat="false" ht="15" hidden="false" customHeight="false" outlineLevel="0" collapsed="false">
      <c r="A10130" s="6" t="n">
        <v>79526.9305</v>
      </c>
      <c r="B10130" s="6" t="n">
        <v>1.97142857142857</v>
      </c>
      <c r="C10130" s="6" t="n">
        <v>74</v>
      </c>
      <c r="D10130" s="6" t="n">
        <v>-1</v>
      </c>
      <c r="E10130" s="6" t="n">
        <v>1.9992673992674</v>
      </c>
      <c r="F10130" s="6" t="n">
        <v>0</v>
      </c>
      <c r="G10130" s="6" t="n">
        <v>0</v>
      </c>
      <c r="H10130" s="6" t="str">
        <f aca="false">IF(AND(A10130&gt;=Stimuli!$B$2,A10130&lt;=Stimuli!$C$2),Stimuli!$A$2,IF(AND(A10130&gt;=Stimuli!$B$3,A10130&lt;=Stimuli!$C$3),Stimuli!$A$3,IF(AND(A10130&gt;=Stimuli!$B$4,A10130&lt;=Stimuli!$C$4),Stimuli!$A$4,"")))</f>
        <v>02 e.l.f. - Power Grip Styling (30.03s)</v>
      </c>
      <c r="I10130" s="6" t="n">
        <f aca="false">(B10130-B10129)/((A10130-A10129)/1000)</f>
        <v>0.750183150183176</v>
      </c>
      <c r="J10130" s="6" t="n">
        <f aca="false">IF(OR(B10130&lt;Rules!$B$2,B10130&gt;Rules!$B$3,ABS(I10130)&gt;Rules!$B$4,OR(B10131&lt;Rules!$B$2,B10131&gt;Rules!$B$3,ABS(I10131)&gt;Rules!$B$4)),1,0)</f>
        <v>0</v>
      </c>
      <c r="K10130" s="6" t="str">
        <f aca="false">IF(F10130=1,COUNTIF($F$2:F10130,1),"")</f>
        <v/>
      </c>
    </row>
    <row r="10131" customFormat="false" ht="15" hidden="false" customHeight="false" outlineLevel="0" collapsed="false">
      <c r="A10131" s="6" t="n">
        <v>79534.743</v>
      </c>
      <c r="B10131" s="6" t="n">
        <v>1.96410256410256</v>
      </c>
      <c r="C10131" s="6" t="n">
        <v>74</v>
      </c>
      <c r="D10131" s="6" t="n">
        <v>-1</v>
      </c>
      <c r="E10131" s="6" t="n">
        <v>1.9992673992674</v>
      </c>
      <c r="F10131" s="6" t="n">
        <v>0</v>
      </c>
      <c r="G10131" s="6" t="n">
        <v>0</v>
      </c>
      <c r="H10131" s="6" t="str">
        <f aca="false">IF(AND(A10131&gt;=Stimuli!$B$2,A10131&lt;=Stimuli!$C$2),Stimuli!$A$2,IF(AND(A10131&gt;=Stimuli!$B$3,A10131&lt;=Stimuli!$C$3),Stimuli!$A$3,IF(AND(A10131&gt;=Stimuli!$B$4,A10131&lt;=Stimuli!$C$4),Stimuli!$A$4,"")))</f>
        <v>02 e.l.f. - Power Grip Styling (30.03s)</v>
      </c>
      <c r="I10131" s="6" t="n">
        <f aca="false">(B10131-B10130)/((A10131-A10130)/1000)</f>
        <v>-0.937728937728906</v>
      </c>
      <c r="J10131" s="6" t="n">
        <f aca="false">IF(OR(B10131&lt;Rules!$B$2,B10131&gt;Rules!$B$3,ABS(I10131)&gt;Rules!$B$4,OR(B10132&lt;Rules!$B$2,B10132&gt;Rules!$B$3,ABS(I10132)&gt;Rules!$B$4)),1,0)</f>
        <v>0</v>
      </c>
      <c r="K10131" s="6" t="str">
        <f aca="false">IF(F10131=1,COUNTIF($F$2:F10131,1),"")</f>
        <v/>
      </c>
    </row>
    <row r="10132" customFormat="false" ht="15" hidden="false" customHeight="false" outlineLevel="0" collapsed="false">
      <c r="A10132" s="6" t="n">
        <v>79542.5555</v>
      </c>
      <c r="B10132" s="6" t="n">
        <v>1.97142857142857</v>
      </c>
      <c r="C10132" s="6" t="n">
        <v>74</v>
      </c>
      <c r="D10132" s="6" t="n">
        <v>-1</v>
      </c>
      <c r="E10132" s="6" t="n">
        <v>1.9992673992674</v>
      </c>
      <c r="F10132" s="6" t="n">
        <v>0</v>
      </c>
      <c r="G10132" s="6" t="n">
        <v>0</v>
      </c>
      <c r="H10132" s="6" t="str">
        <f aca="false">IF(AND(A10132&gt;=Stimuli!$B$2,A10132&lt;=Stimuli!$C$2),Stimuli!$A$2,IF(AND(A10132&gt;=Stimuli!$B$3,A10132&lt;=Stimuli!$C$3),Stimuli!$A$3,IF(AND(A10132&gt;=Stimuli!$B$4,A10132&lt;=Stimuli!$C$4),Stimuli!$A$4,"")))</f>
        <v>02 e.l.f. - Power Grip Styling (30.03s)</v>
      </c>
      <c r="I10132" s="6" t="n">
        <f aca="false">(B10132-B10131)/((A10132-A10131)/1000)</f>
        <v>0.937728937728906</v>
      </c>
      <c r="J10132" s="6" t="n">
        <f aca="false">IF(OR(B10132&lt;Rules!$B$2,B10132&gt;Rules!$B$3,ABS(I10132)&gt;Rules!$B$4,OR(B10133&lt;Rules!$B$2,B10133&gt;Rules!$B$3,ABS(I10133)&gt;Rules!$B$4)),1,0)</f>
        <v>0</v>
      </c>
      <c r="K10132" s="6" t="str">
        <f aca="false">IF(F10132=1,COUNTIF($F$2:F10132,1),"")</f>
        <v/>
      </c>
    </row>
    <row r="10133" customFormat="false" ht="15" hidden="false" customHeight="false" outlineLevel="0" collapsed="false">
      <c r="A10133" s="6" t="n">
        <v>79550.368</v>
      </c>
      <c r="B10133" s="6" t="n">
        <v>1.96410256410256</v>
      </c>
      <c r="C10133" s="6" t="n">
        <v>74</v>
      </c>
      <c r="D10133" s="6" t="n">
        <v>-1</v>
      </c>
      <c r="E10133" s="6" t="n">
        <v>1.9992673992674</v>
      </c>
      <c r="F10133" s="6" t="n">
        <v>0</v>
      </c>
      <c r="G10133" s="6" t="n">
        <v>0</v>
      </c>
      <c r="H10133" s="6" t="str">
        <f aca="false">IF(AND(A10133&gt;=Stimuli!$B$2,A10133&lt;=Stimuli!$C$2),Stimuli!$A$2,IF(AND(A10133&gt;=Stimuli!$B$3,A10133&lt;=Stimuli!$C$3),Stimuli!$A$3,IF(AND(A10133&gt;=Stimuli!$B$4,A10133&lt;=Stimuli!$C$4),Stimuli!$A$4,"")))</f>
        <v>02 e.l.f. - Power Grip Styling (30.03s)</v>
      </c>
      <c r="I10133" s="6" t="n">
        <f aca="false">(B10133-B10132)/((A10133-A10132)/1000)</f>
        <v>-0.937728937728906</v>
      </c>
      <c r="J10133" s="6" t="n">
        <f aca="false">IF(OR(B10133&lt;Rules!$B$2,B10133&gt;Rules!$B$3,ABS(I10133)&gt;Rules!$B$4,OR(B10134&lt;Rules!$B$2,B10134&gt;Rules!$B$3,ABS(I10134)&gt;Rules!$B$4)),1,0)</f>
        <v>0</v>
      </c>
      <c r="K10133" s="6" t="str">
        <f aca="false">IF(F10133=1,COUNTIF($F$2:F10133,1),"")</f>
        <v/>
      </c>
    </row>
    <row r="10134" customFormat="false" ht="15" hidden="false" customHeight="false" outlineLevel="0" collapsed="false">
      <c r="A10134" s="6" t="n">
        <v>79558.1805</v>
      </c>
      <c r="B10134" s="6" t="n">
        <v>1.97142857142857</v>
      </c>
      <c r="C10134" s="6" t="n">
        <v>74</v>
      </c>
      <c r="D10134" s="6" t="n">
        <v>-1</v>
      </c>
      <c r="E10134" s="6" t="n">
        <v>1.9992673992674</v>
      </c>
      <c r="F10134" s="6" t="n">
        <v>0</v>
      </c>
      <c r="G10134" s="6" t="n">
        <v>0</v>
      </c>
      <c r="H10134" s="6" t="str">
        <f aca="false">IF(AND(A10134&gt;=Stimuli!$B$2,A10134&lt;=Stimuli!$C$2),Stimuli!$A$2,IF(AND(A10134&gt;=Stimuli!$B$3,A10134&lt;=Stimuli!$C$3),Stimuli!$A$3,IF(AND(A10134&gt;=Stimuli!$B$4,A10134&lt;=Stimuli!$C$4),Stimuli!$A$4,"")))</f>
        <v>02 e.l.f. - Power Grip Styling (30.03s)</v>
      </c>
      <c r="I10134" s="6" t="n">
        <f aca="false">(B10134-B10133)/((A10134-A10133)/1000)</f>
        <v>0.937728937728906</v>
      </c>
      <c r="J10134" s="6" t="n">
        <f aca="false">IF(OR(B10134&lt;Rules!$B$2,B10134&gt;Rules!$B$3,ABS(I10134)&gt;Rules!$B$4,OR(B10135&lt;Rules!$B$2,B10135&gt;Rules!$B$3,ABS(I10135)&gt;Rules!$B$4)),1,0)</f>
        <v>0</v>
      </c>
      <c r="K10134" s="6" t="str">
        <f aca="false">IF(F10134=1,COUNTIF($F$2:F10134,1),"")</f>
        <v/>
      </c>
    </row>
    <row r="10135" customFormat="false" ht="15" hidden="false" customHeight="false" outlineLevel="0" collapsed="false">
      <c r="A10135" s="6" t="n">
        <v>79565.993</v>
      </c>
      <c r="B10135" s="6" t="n">
        <v>1.96263736263736</v>
      </c>
      <c r="C10135" s="6" t="n">
        <v>74</v>
      </c>
      <c r="D10135" s="6" t="n">
        <v>-1</v>
      </c>
      <c r="E10135" s="6" t="n">
        <v>1.9992673992674</v>
      </c>
      <c r="F10135" s="6" t="n">
        <v>0</v>
      </c>
      <c r="G10135" s="6" t="n">
        <v>0</v>
      </c>
      <c r="H10135" s="6" t="str">
        <f aca="false">IF(AND(A10135&gt;=Stimuli!$B$2,A10135&lt;=Stimuli!$C$2),Stimuli!$A$2,IF(AND(A10135&gt;=Stimuli!$B$3,A10135&lt;=Stimuli!$C$3),Stimuli!$A$3,IF(AND(A10135&gt;=Stimuli!$B$4,A10135&lt;=Stimuli!$C$4),Stimuli!$A$4,"")))</f>
        <v>02 e.l.f. - Power Grip Styling (30.03s)</v>
      </c>
      <c r="I10135" s="6" t="n">
        <f aca="false">(B10135-B10134)/((A10135-A10134)/1000)</f>
        <v>-1.12527472527475</v>
      </c>
      <c r="J10135" s="6" t="n">
        <f aca="false">IF(OR(B10135&lt;Rules!$B$2,B10135&gt;Rules!$B$3,ABS(I10135)&gt;Rules!$B$4,OR(B10136&lt;Rules!$B$2,B10136&gt;Rules!$B$3,ABS(I10136)&gt;Rules!$B$4)),1,0)</f>
        <v>0</v>
      </c>
      <c r="K10135" s="6" t="str">
        <f aca="false">IF(F10135=1,COUNTIF($F$2:F10135,1),"")</f>
        <v/>
      </c>
    </row>
    <row r="10136" customFormat="false" ht="15" hidden="false" customHeight="false" outlineLevel="0" collapsed="false">
      <c r="A10136" s="6" t="n">
        <v>79573.8055</v>
      </c>
      <c r="B10136" s="6" t="n">
        <v>1.97142857142857</v>
      </c>
      <c r="C10136" s="6" t="n">
        <v>74</v>
      </c>
      <c r="D10136" s="6" t="n">
        <v>-1</v>
      </c>
      <c r="E10136" s="6" t="n">
        <v>1.9992673992674</v>
      </c>
      <c r="F10136" s="6" t="n">
        <v>0</v>
      </c>
      <c r="G10136" s="6" t="n">
        <v>0</v>
      </c>
      <c r="H10136" s="6" t="str">
        <f aca="false">IF(AND(A10136&gt;=Stimuli!$B$2,A10136&lt;=Stimuli!$C$2),Stimuli!$A$2,IF(AND(A10136&gt;=Stimuli!$B$3,A10136&lt;=Stimuli!$C$3),Stimuli!$A$3,IF(AND(A10136&gt;=Stimuli!$B$4,A10136&lt;=Stimuli!$C$4),Stimuli!$A$4,"")))</f>
        <v>02 e.l.f. - Power Grip Styling (30.03s)</v>
      </c>
      <c r="I10136" s="6" t="n">
        <f aca="false">(B10136-B10135)/((A10136-A10135)/1000)</f>
        <v>1.12527472527475</v>
      </c>
      <c r="J10136" s="6" t="n">
        <f aca="false">IF(OR(B10136&lt;Rules!$B$2,B10136&gt;Rules!$B$3,ABS(I10136)&gt;Rules!$B$4,OR(B10137&lt;Rules!$B$2,B10137&gt;Rules!$B$3,ABS(I10137)&gt;Rules!$B$4)),1,0)</f>
        <v>0</v>
      </c>
      <c r="K10136" s="6" t="str">
        <f aca="false">IF(F10136=1,COUNTIF($F$2:F10136,1),"")</f>
        <v/>
      </c>
    </row>
    <row r="10137" customFormat="false" ht="15" hidden="false" customHeight="false" outlineLevel="0" collapsed="false">
      <c r="A10137" s="6" t="n">
        <v>79581.618</v>
      </c>
      <c r="B10137" s="6" t="n">
        <v>1.96410256410256</v>
      </c>
      <c r="C10137" s="6" t="n">
        <v>74</v>
      </c>
      <c r="D10137" s="6" t="n">
        <v>-1</v>
      </c>
      <c r="E10137" s="6" t="n">
        <v>1.9992673992674</v>
      </c>
      <c r="F10137" s="6" t="n">
        <v>0</v>
      </c>
      <c r="G10137" s="6" t="n">
        <v>0</v>
      </c>
      <c r="H10137" s="6" t="str">
        <f aca="false">IF(AND(A10137&gt;=Stimuli!$B$2,A10137&lt;=Stimuli!$C$2),Stimuli!$A$2,IF(AND(A10137&gt;=Stimuli!$B$3,A10137&lt;=Stimuli!$C$3),Stimuli!$A$3,IF(AND(A10137&gt;=Stimuli!$B$4,A10137&lt;=Stimuli!$C$4),Stimuli!$A$4,"")))</f>
        <v>02 e.l.f. - Power Grip Styling (30.03s)</v>
      </c>
      <c r="I10137" s="6" t="n">
        <f aca="false">(B10137-B10136)/((A10137-A10136)/1000)</f>
        <v>-0.937728937728906</v>
      </c>
      <c r="J10137" s="6" t="n">
        <f aca="false">IF(OR(B10137&lt;Rules!$B$2,B10137&gt;Rules!$B$3,ABS(I10137)&gt;Rules!$B$4,OR(B10138&lt;Rules!$B$2,B10138&gt;Rules!$B$3,ABS(I10138)&gt;Rules!$B$4)),1,0)</f>
        <v>0</v>
      </c>
      <c r="K10137" s="6" t="str">
        <f aca="false">IF(F10137=1,COUNTIF($F$2:F10137,1),"")</f>
        <v/>
      </c>
    </row>
    <row r="10138" customFormat="false" ht="15" hidden="false" customHeight="false" outlineLevel="0" collapsed="false">
      <c r="A10138" s="6" t="n">
        <v>79589.4305</v>
      </c>
      <c r="B10138" s="6" t="n">
        <v>1.96996336996337</v>
      </c>
      <c r="C10138" s="6" t="n">
        <v>74</v>
      </c>
      <c r="D10138" s="6" t="n">
        <v>-1</v>
      </c>
      <c r="E10138" s="6" t="n">
        <v>1.9992673992674</v>
      </c>
      <c r="F10138" s="6" t="n">
        <v>0</v>
      </c>
      <c r="G10138" s="6" t="n">
        <v>0</v>
      </c>
      <c r="H10138" s="6" t="str">
        <f aca="false">IF(AND(A10138&gt;=Stimuli!$B$2,A10138&lt;=Stimuli!$C$2),Stimuli!$A$2,IF(AND(A10138&gt;=Stimuli!$B$3,A10138&lt;=Stimuli!$C$3),Stimuli!$A$3,IF(AND(A10138&gt;=Stimuli!$B$4,A10138&lt;=Stimuli!$C$4),Stimuli!$A$4,"")))</f>
        <v>02 e.l.f. - Power Grip Styling (30.03s)</v>
      </c>
      <c r="I10138" s="6" t="n">
        <f aca="false">(B10138-B10137)/((A10138-A10137)/1000)</f>
        <v>0.750183150183176</v>
      </c>
      <c r="J10138" s="6" t="n">
        <f aca="false">IF(OR(B10138&lt;Rules!$B$2,B10138&gt;Rules!$B$3,ABS(I10138)&gt;Rules!$B$4,OR(B10139&lt;Rules!$B$2,B10139&gt;Rules!$B$3,ABS(I10139)&gt;Rules!$B$4)),1,0)</f>
        <v>0</v>
      </c>
      <c r="K10138" s="6" t="str">
        <f aca="false">IF(F10138=1,COUNTIF($F$2:F10138,1),"")</f>
        <v/>
      </c>
    </row>
    <row r="10139" customFormat="false" ht="15" hidden="false" customHeight="false" outlineLevel="0" collapsed="false">
      <c r="A10139" s="6" t="n">
        <v>79597.243</v>
      </c>
      <c r="B10139" s="6" t="n">
        <v>1.96410256410256</v>
      </c>
      <c r="C10139" s="6" t="n">
        <v>74</v>
      </c>
      <c r="D10139" s="6" t="n">
        <v>-1</v>
      </c>
      <c r="E10139" s="6" t="n">
        <v>1.9992673992674</v>
      </c>
      <c r="F10139" s="6" t="n">
        <v>0</v>
      </c>
      <c r="G10139" s="6" t="n">
        <v>0</v>
      </c>
      <c r="H10139" s="6" t="str">
        <f aca="false">IF(AND(A10139&gt;=Stimuli!$B$2,A10139&lt;=Stimuli!$C$2),Stimuli!$A$2,IF(AND(A10139&gt;=Stimuli!$B$3,A10139&lt;=Stimuli!$C$3),Stimuli!$A$3,IF(AND(A10139&gt;=Stimuli!$B$4,A10139&lt;=Stimuli!$C$4),Stimuli!$A$4,"")))</f>
        <v>02 e.l.f. - Power Grip Styling (30.03s)</v>
      </c>
      <c r="I10139" s="6" t="n">
        <f aca="false">(B10139-B10138)/((A10139-A10138)/1000)</f>
        <v>-0.750183150183176</v>
      </c>
      <c r="J10139" s="6" t="n">
        <f aca="false">IF(OR(B10139&lt;Rules!$B$2,B10139&gt;Rules!$B$3,ABS(I10139)&gt;Rules!$B$4,OR(B10140&lt;Rules!$B$2,B10140&gt;Rules!$B$3,ABS(I10140)&gt;Rules!$B$4)),1,0)</f>
        <v>0</v>
      </c>
      <c r="K10139" s="6" t="str">
        <f aca="false">IF(F10139=1,COUNTIF($F$2:F10139,1),"")</f>
        <v/>
      </c>
    </row>
    <row r="10140" customFormat="false" ht="15" hidden="false" customHeight="false" outlineLevel="0" collapsed="false">
      <c r="A10140" s="6" t="n">
        <v>79605.0555</v>
      </c>
      <c r="B10140" s="6" t="n">
        <v>1.96703296703297</v>
      </c>
      <c r="C10140" s="6" t="n">
        <v>74</v>
      </c>
      <c r="D10140" s="6" t="n">
        <v>-1</v>
      </c>
      <c r="E10140" s="6" t="n">
        <v>1.9992673992674</v>
      </c>
      <c r="F10140" s="6" t="n">
        <v>0</v>
      </c>
      <c r="G10140" s="6" t="n">
        <v>0</v>
      </c>
      <c r="H10140" s="6" t="str">
        <f aca="false">IF(AND(A10140&gt;=Stimuli!$B$2,A10140&lt;=Stimuli!$C$2),Stimuli!$A$2,IF(AND(A10140&gt;=Stimuli!$B$3,A10140&lt;=Stimuli!$C$3),Stimuli!$A$3,IF(AND(A10140&gt;=Stimuli!$B$4,A10140&lt;=Stimuli!$C$4),Stimuli!$A$4,"")))</f>
        <v>02 e.l.f. - Power Grip Styling (30.03s)</v>
      </c>
      <c r="I10140" s="6" t="n">
        <f aca="false">(B10140-B10139)/((A10140-A10139)/1000)</f>
        <v>0.375091575091574</v>
      </c>
      <c r="J10140" s="6" t="n">
        <f aca="false">IF(OR(B10140&lt;Rules!$B$2,B10140&gt;Rules!$B$3,ABS(I10140)&gt;Rules!$B$4,OR(B10141&lt;Rules!$B$2,B10141&gt;Rules!$B$3,ABS(I10141)&gt;Rules!$B$4)),1,0)</f>
        <v>0</v>
      </c>
      <c r="K10140" s="6" t="str">
        <f aca="false">IF(F10140=1,COUNTIF($F$2:F10140,1),"")</f>
        <v/>
      </c>
    </row>
    <row r="10141" customFormat="false" ht="15" hidden="false" customHeight="false" outlineLevel="0" collapsed="false">
      <c r="A10141" s="6" t="n">
        <v>79612.868</v>
      </c>
      <c r="B10141" s="6" t="n">
        <v>1.96556776556777</v>
      </c>
      <c r="C10141" s="6" t="n">
        <v>74</v>
      </c>
      <c r="D10141" s="6" t="n">
        <v>-1</v>
      </c>
      <c r="E10141" s="6" t="n">
        <v>1.9992673992674</v>
      </c>
      <c r="F10141" s="6" t="n">
        <v>0</v>
      </c>
      <c r="G10141" s="6" t="n">
        <v>0</v>
      </c>
      <c r="H10141" s="6" t="str">
        <f aca="false">IF(AND(A10141&gt;=Stimuli!$B$2,A10141&lt;=Stimuli!$C$2),Stimuli!$A$2,IF(AND(A10141&gt;=Stimuli!$B$3,A10141&lt;=Stimuli!$C$3),Stimuli!$A$3,IF(AND(A10141&gt;=Stimuli!$B$4,A10141&lt;=Stimuli!$C$4),Stimuli!$A$4,"")))</f>
        <v>02 e.l.f. - Power Grip Styling (30.03s)</v>
      </c>
      <c r="I10141" s="6" t="n">
        <f aca="false">(B10141-B10140)/((A10141-A10140)/1000)</f>
        <v>-0.187545787545844</v>
      </c>
      <c r="J10141" s="6" t="n">
        <f aca="false">IF(OR(B10141&lt;Rules!$B$2,B10141&gt;Rules!$B$3,ABS(I10141)&gt;Rules!$B$4,OR(B10142&lt;Rules!$B$2,B10142&gt;Rules!$B$3,ABS(I10142)&gt;Rules!$B$4)),1,0)</f>
        <v>0</v>
      </c>
      <c r="K10141" s="6" t="str">
        <f aca="false">IF(F10141=1,COUNTIF($F$2:F10141,1),"")</f>
        <v/>
      </c>
    </row>
    <row r="10142" customFormat="false" ht="15" hidden="false" customHeight="false" outlineLevel="0" collapsed="false">
      <c r="A10142" s="6" t="n">
        <v>79620.6805</v>
      </c>
      <c r="B10142" s="6" t="n">
        <v>1.96556776556777</v>
      </c>
      <c r="C10142" s="6" t="n">
        <v>74</v>
      </c>
      <c r="D10142" s="6" t="n">
        <v>-1</v>
      </c>
      <c r="E10142" s="6" t="n">
        <v>1.9992673992674</v>
      </c>
      <c r="F10142" s="6" t="n">
        <v>0</v>
      </c>
      <c r="G10142" s="6" t="n">
        <v>0</v>
      </c>
      <c r="H10142" s="6" t="str">
        <f aca="false">IF(AND(A10142&gt;=Stimuli!$B$2,A10142&lt;=Stimuli!$C$2),Stimuli!$A$2,IF(AND(A10142&gt;=Stimuli!$B$3,A10142&lt;=Stimuli!$C$3),Stimuli!$A$3,IF(AND(A10142&gt;=Stimuli!$B$4,A10142&lt;=Stimuli!$C$4),Stimuli!$A$4,"")))</f>
        <v>02 e.l.f. - Power Grip Styling (30.03s)</v>
      </c>
      <c r="I10142" s="6" t="n">
        <f aca="false">(B10142-B10141)/((A10142-A10141)/1000)</f>
        <v>0</v>
      </c>
      <c r="J10142" s="6" t="n">
        <f aca="false">IF(OR(B10142&lt;Rules!$B$2,B10142&gt;Rules!$B$3,ABS(I10142)&gt;Rules!$B$4,OR(B10143&lt;Rules!$B$2,B10143&gt;Rules!$B$3,ABS(I10143)&gt;Rules!$B$4)),1,0)</f>
        <v>0</v>
      </c>
      <c r="K10142" s="6" t="str">
        <f aca="false">IF(F10142=1,COUNTIF($F$2:F10142,1),"")</f>
        <v/>
      </c>
    </row>
    <row r="10143" customFormat="false" ht="15" hidden="false" customHeight="false" outlineLevel="0" collapsed="false">
      <c r="A10143" s="6" t="n">
        <v>79628.493</v>
      </c>
      <c r="B10143" s="6" t="n">
        <v>1.96703296703297</v>
      </c>
      <c r="C10143" s="6" t="n">
        <v>74</v>
      </c>
      <c r="D10143" s="6" t="n">
        <v>-1</v>
      </c>
      <c r="E10143" s="6" t="n">
        <v>1.9992673992674</v>
      </c>
      <c r="F10143" s="6" t="n">
        <v>0</v>
      </c>
      <c r="G10143" s="6" t="n">
        <v>0</v>
      </c>
      <c r="H10143" s="6" t="str">
        <f aca="false">IF(AND(A10143&gt;=Stimuli!$B$2,A10143&lt;=Stimuli!$C$2),Stimuli!$A$2,IF(AND(A10143&gt;=Stimuli!$B$3,A10143&lt;=Stimuli!$C$3),Stimuli!$A$3,IF(AND(A10143&gt;=Stimuli!$B$4,A10143&lt;=Stimuli!$C$4),Stimuli!$A$4,"")))</f>
        <v>02 e.l.f. - Power Grip Styling (30.03s)</v>
      </c>
      <c r="I10143" s="6" t="n">
        <f aca="false">(B10143-B10142)/((A10143-A10142)/1000)</f>
        <v>0.187545787545844</v>
      </c>
      <c r="J10143" s="6" t="n">
        <f aca="false">IF(OR(B10143&lt;Rules!$B$2,B10143&gt;Rules!$B$3,ABS(I10143)&gt;Rules!$B$4,OR(B10144&lt;Rules!$B$2,B10144&gt;Rules!$B$3,ABS(I10144)&gt;Rules!$B$4)),1,0)</f>
        <v>0</v>
      </c>
      <c r="K10143" s="6" t="str">
        <f aca="false">IF(F10143=1,COUNTIF($F$2:F10143,1),"")</f>
        <v/>
      </c>
    </row>
    <row r="10144" customFormat="false" ht="15" hidden="false" customHeight="false" outlineLevel="0" collapsed="false">
      <c r="A10144" s="6" t="n">
        <v>79636.3055</v>
      </c>
      <c r="B10144" s="6" t="n">
        <v>1.96556776556777</v>
      </c>
      <c r="C10144" s="6" t="n">
        <v>74</v>
      </c>
      <c r="D10144" s="6" t="n">
        <v>-1</v>
      </c>
      <c r="E10144" s="6" t="n">
        <v>1.9992673992674</v>
      </c>
      <c r="F10144" s="6" t="n">
        <v>0</v>
      </c>
      <c r="G10144" s="6" t="n">
        <v>0</v>
      </c>
      <c r="H10144" s="6" t="str">
        <f aca="false">IF(AND(A10144&gt;=Stimuli!$B$2,A10144&lt;=Stimuli!$C$2),Stimuli!$A$2,IF(AND(A10144&gt;=Stimuli!$B$3,A10144&lt;=Stimuli!$C$3),Stimuli!$A$3,IF(AND(A10144&gt;=Stimuli!$B$4,A10144&lt;=Stimuli!$C$4),Stimuli!$A$4,"")))</f>
        <v>02 e.l.f. - Power Grip Styling (30.03s)</v>
      </c>
      <c r="I10144" s="6" t="n">
        <f aca="false">(B10144-B10143)/((A10144-A10143)/1000)</f>
        <v>-0.187545787545844</v>
      </c>
      <c r="J10144" s="6" t="n">
        <f aca="false">IF(OR(B10144&lt;Rules!$B$2,B10144&gt;Rules!$B$3,ABS(I10144)&gt;Rules!$B$4,OR(B10145&lt;Rules!$B$2,B10145&gt;Rules!$B$3,ABS(I10145)&gt;Rules!$B$4)),1,0)</f>
        <v>0</v>
      </c>
      <c r="K10144" s="6" t="str">
        <f aca="false">IF(F10144=1,COUNTIF($F$2:F10144,1),"")</f>
        <v/>
      </c>
    </row>
    <row r="10145" customFormat="false" ht="15" hidden="false" customHeight="false" outlineLevel="0" collapsed="false">
      <c r="A10145" s="6" t="n">
        <v>79644.118</v>
      </c>
      <c r="B10145" s="6" t="n">
        <v>1.96849816849817</v>
      </c>
      <c r="C10145" s="6" t="n">
        <v>74</v>
      </c>
      <c r="D10145" s="6" t="n">
        <v>-1</v>
      </c>
      <c r="E10145" s="6" t="n">
        <v>1.9992673992674</v>
      </c>
      <c r="F10145" s="6" t="n">
        <v>0</v>
      </c>
      <c r="G10145" s="6" t="n">
        <v>0</v>
      </c>
      <c r="H10145" s="6" t="str">
        <f aca="false">IF(AND(A10145&gt;=Stimuli!$B$2,A10145&lt;=Stimuli!$C$2),Stimuli!$A$2,IF(AND(A10145&gt;=Stimuli!$B$3,A10145&lt;=Stimuli!$C$3),Stimuli!$A$3,IF(AND(A10145&gt;=Stimuli!$B$4,A10145&lt;=Stimuli!$C$4),Stimuli!$A$4,"")))</f>
        <v>02 e.l.f. - Power Grip Styling (30.03s)</v>
      </c>
      <c r="I10145" s="6" t="n">
        <f aca="false">(B10145-B10144)/((A10145-A10144)/1000)</f>
        <v>0.375091575091574</v>
      </c>
      <c r="J10145" s="6" t="n">
        <f aca="false">IF(OR(B10145&lt;Rules!$B$2,B10145&gt;Rules!$B$3,ABS(I10145)&gt;Rules!$B$4,OR(B10146&lt;Rules!$B$2,B10146&gt;Rules!$B$3,ABS(I10146)&gt;Rules!$B$4)),1,0)</f>
        <v>0</v>
      </c>
      <c r="K10145" s="6" t="str">
        <f aca="false">IF(F10145=1,COUNTIF($F$2:F10145,1),"")</f>
        <v/>
      </c>
    </row>
    <row r="10146" customFormat="false" ht="15" hidden="false" customHeight="false" outlineLevel="0" collapsed="false">
      <c r="A10146" s="6" t="n">
        <v>79651.9305</v>
      </c>
      <c r="B10146" s="6" t="n">
        <v>1.96410256410256</v>
      </c>
      <c r="C10146" s="6" t="n">
        <v>74</v>
      </c>
      <c r="D10146" s="6" t="n">
        <v>-1</v>
      </c>
      <c r="E10146" s="6" t="n">
        <v>1.9992673992674</v>
      </c>
      <c r="F10146" s="6" t="n">
        <v>0</v>
      </c>
      <c r="G10146" s="6" t="n">
        <v>0</v>
      </c>
      <c r="H10146" s="6" t="str">
        <f aca="false">IF(AND(A10146&gt;=Stimuli!$B$2,A10146&lt;=Stimuli!$C$2),Stimuli!$A$2,IF(AND(A10146&gt;=Stimuli!$B$3,A10146&lt;=Stimuli!$C$3),Stimuli!$A$3,IF(AND(A10146&gt;=Stimuli!$B$4,A10146&lt;=Stimuli!$C$4),Stimuli!$A$4,"")))</f>
        <v>02 e.l.f. - Power Grip Styling (30.03s)</v>
      </c>
      <c r="I10146" s="6" t="n">
        <f aca="false">(B10146-B10145)/((A10146-A10145)/1000)</f>
        <v>-0.562637362637304</v>
      </c>
      <c r="J10146" s="6" t="n">
        <f aca="false">IF(OR(B10146&lt;Rules!$B$2,B10146&gt;Rules!$B$3,ABS(I10146)&gt;Rules!$B$4,OR(B10147&lt;Rules!$B$2,B10147&gt;Rules!$B$3,ABS(I10147)&gt;Rules!$B$4)),1,0)</f>
        <v>0</v>
      </c>
      <c r="K10146" s="6" t="str">
        <f aca="false">IF(F10146=1,COUNTIF($F$2:F10146,1),"")</f>
        <v/>
      </c>
    </row>
    <row r="10147" customFormat="false" ht="15" hidden="false" customHeight="false" outlineLevel="0" collapsed="false">
      <c r="A10147" s="6" t="n">
        <v>79659.743</v>
      </c>
      <c r="B10147" s="6" t="n">
        <v>1.96996336996337</v>
      </c>
      <c r="C10147" s="6" t="n">
        <v>74</v>
      </c>
      <c r="D10147" s="6" t="n">
        <v>-1</v>
      </c>
      <c r="E10147" s="6" t="n">
        <v>1.9992673992674</v>
      </c>
      <c r="F10147" s="6" t="n">
        <v>0</v>
      </c>
      <c r="G10147" s="6" t="n">
        <v>0</v>
      </c>
      <c r="H10147" s="6" t="str">
        <f aca="false">IF(AND(A10147&gt;=Stimuli!$B$2,A10147&lt;=Stimuli!$C$2),Stimuli!$A$2,IF(AND(A10147&gt;=Stimuli!$B$3,A10147&lt;=Stimuli!$C$3),Stimuli!$A$3,IF(AND(A10147&gt;=Stimuli!$B$4,A10147&lt;=Stimuli!$C$4),Stimuli!$A$4,"")))</f>
        <v>02 e.l.f. - Power Grip Styling (30.03s)</v>
      </c>
      <c r="I10147" s="6" t="n">
        <f aca="false">(B10147-B10146)/((A10147-A10146)/1000)</f>
        <v>0.750183150183176</v>
      </c>
      <c r="J10147" s="6" t="n">
        <f aca="false">IF(OR(B10147&lt;Rules!$B$2,B10147&gt;Rules!$B$3,ABS(I10147)&gt;Rules!$B$4,OR(B10148&lt;Rules!$B$2,B10148&gt;Rules!$B$3,ABS(I10148)&gt;Rules!$B$4)),1,0)</f>
        <v>0</v>
      </c>
      <c r="K10147" s="6" t="str">
        <f aca="false">IF(F10147=1,COUNTIF($F$2:F10147,1),"")</f>
        <v/>
      </c>
    </row>
    <row r="10148" customFormat="false" ht="15" hidden="false" customHeight="false" outlineLevel="0" collapsed="false">
      <c r="A10148" s="6" t="n">
        <v>79667.5555</v>
      </c>
      <c r="B10148" s="6" t="n">
        <v>1.96263736263736</v>
      </c>
      <c r="C10148" s="6" t="n">
        <v>74</v>
      </c>
      <c r="D10148" s="6" t="n">
        <v>-1</v>
      </c>
      <c r="E10148" s="6" t="n">
        <v>1.9992673992674</v>
      </c>
      <c r="F10148" s="6" t="n">
        <v>0</v>
      </c>
      <c r="G10148" s="6" t="n">
        <v>0</v>
      </c>
      <c r="H10148" s="6" t="str">
        <f aca="false">IF(AND(A10148&gt;=Stimuli!$B$2,A10148&lt;=Stimuli!$C$2),Stimuli!$A$2,IF(AND(A10148&gt;=Stimuli!$B$3,A10148&lt;=Stimuli!$C$3),Stimuli!$A$3,IF(AND(A10148&gt;=Stimuli!$B$4,A10148&lt;=Stimuli!$C$4),Stimuli!$A$4,"")))</f>
        <v>02 e.l.f. - Power Grip Styling (30.03s)</v>
      </c>
      <c r="I10148" s="6" t="n">
        <f aca="false">(B10148-B10147)/((A10148-A10147)/1000)</f>
        <v>-0.93772893772902</v>
      </c>
      <c r="J10148" s="6" t="n">
        <f aca="false">IF(OR(B10148&lt;Rules!$B$2,B10148&gt;Rules!$B$3,ABS(I10148)&gt;Rules!$B$4,OR(B10149&lt;Rules!$B$2,B10149&gt;Rules!$B$3,ABS(I10149)&gt;Rules!$B$4)),1,0)</f>
        <v>0</v>
      </c>
      <c r="K10148" s="6" t="str">
        <f aca="false">IF(F10148=1,COUNTIF($F$2:F10148,1),"")</f>
        <v/>
      </c>
    </row>
    <row r="10149" customFormat="false" ht="15" hidden="false" customHeight="false" outlineLevel="0" collapsed="false">
      <c r="A10149" s="6" t="n">
        <v>79675.368</v>
      </c>
      <c r="B10149" s="6" t="n">
        <v>1.96996336996337</v>
      </c>
      <c r="C10149" s="6" t="n">
        <v>74</v>
      </c>
      <c r="D10149" s="6" t="n">
        <v>-1</v>
      </c>
      <c r="E10149" s="6" t="n">
        <v>1.9992673992674</v>
      </c>
      <c r="F10149" s="6" t="n">
        <v>0</v>
      </c>
      <c r="G10149" s="6" t="n">
        <v>0</v>
      </c>
      <c r="H10149" s="6" t="str">
        <f aca="false">IF(AND(A10149&gt;=Stimuli!$B$2,A10149&lt;=Stimuli!$C$2),Stimuli!$A$2,IF(AND(A10149&gt;=Stimuli!$B$3,A10149&lt;=Stimuli!$C$3),Stimuli!$A$3,IF(AND(A10149&gt;=Stimuli!$B$4,A10149&lt;=Stimuli!$C$4),Stimuli!$A$4,"")))</f>
        <v>02 e.l.f. - Power Grip Styling (30.03s)</v>
      </c>
      <c r="I10149" s="6" t="n">
        <f aca="false">(B10149-B10148)/((A10149-A10148)/1000)</f>
        <v>0.93772893772902</v>
      </c>
      <c r="J10149" s="6" t="n">
        <f aca="false">IF(OR(B10149&lt;Rules!$B$2,B10149&gt;Rules!$B$3,ABS(I10149)&gt;Rules!$B$4,OR(B10150&lt;Rules!$B$2,B10150&gt;Rules!$B$3,ABS(I10150)&gt;Rules!$B$4)),1,0)</f>
        <v>0</v>
      </c>
      <c r="K10149" s="6" t="str">
        <f aca="false">IF(F10149=1,COUNTIF($F$2:F10149,1),"")</f>
        <v/>
      </c>
    </row>
    <row r="10150" customFormat="false" ht="15" hidden="false" customHeight="false" outlineLevel="0" collapsed="false">
      <c r="A10150" s="6" t="n">
        <v>79683.1805</v>
      </c>
      <c r="B10150" s="6" t="n">
        <v>1.96117216117216</v>
      </c>
      <c r="C10150" s="6" t="n">
        <v>74</v>
      </c>
      <c r="D10150" s="6" t="n">
        <v>-1</v>
      </c>
      <c r="E10150" s="6" t="n">
        <v>1.9992673992674</v>
      </c>
      <c r="F10150" s="6" t="n">
        <v>0</v>
      </c>
      <c r="G10150" s="6" t="n">
        <v>0</v>
      </c>
      <c r="H10150" s="6" t="str">
        <f aca="false">IF(AND(A10150&gt;=Stimuli!$B$2,A10150&lt;=Stimuli!$C$2),Stimuli!$A$2,IF(AND(A10150&gt;=Stimuli!$B$3,A10150&lt;=Stimuli!$C$3),Stimuli!$A$3,IF(AND(A10150&gt;=Stimuli!$B$4,A10150&lt;=Stimuli!$C$4),Stimuli!$A$4,"")))</f>
        <v>02 e.l.f. - Power Grip Styling (30.03s)</v>
      </c>
      <c r="I10150" s="6" t="n">
        <f aca="false">(B10150-B10149)/((A10150-A10149)/1000)</f>
        <v>-1.12527472527475</v>
      </c>
      <c r="J10150" s="6" t="n">
        <f aca="false">IF(OR(B10150&lt;Rules!$B$2,B10150&gt;Rules!$B$3,ABS(I10150)&gt;Rules!$B$4,OR(B10151&lt;Rules!$B$2,B10151&gt;Rules!$B$3,ABS(I10151)&gt;Rules!$B$4)),1,0)</f>
        <v>0</v>
      </c>
      <c r="K10150" s="6" t="str">
        <f aca="false">IF(F10150=1,COUNTIF($F$2:F10150,1),"")</f>
        <v/>
      </c>
    </row>
    <row r="10151" customFormat="false" ht="15" hidden="false" customHeight="false" outlineLevel="0" collapsed="false">
      <c r="A10151" s="6" t="n">
        <v>79690.993</v>
      </c>
      <c r="B10151" s="6" t="n">
        <v>1.96996336996337</v>
      </c>
      <c r="C10151" s="6" t="n">
        <v>74</v>
      </c>
      <c r="D10151" s="6" t="n">
        <v>-1</v>
      </c>
      <c r="E10151" s="6" t="n">
        <v>1.9992673992674</v>
      </c>
      <c r="F10151" s="6" t="n">
        <v>0</v>
      </c>
      <c r="G10151" s="6" t="n">
        <v>0</v>
      </c>
      <c r="H10151" s="6" t="str">
        <f aca="false">IF(AND(A10151&gt;=Stimuli!$B$2,A10151&lt;=Stimuli!$C$2),Stimuli!$A$2,IF(AND(A10151&gt;=Stimuli!$B$3,A10151&lt;=Stimuli!$C$3),Stimuli!$A$3,IF(AND(A10151&gt;=Stimuli!$B$4,A10151&lt;=Stimuli!$C$4),Stimuli!$A$4,"")))</f>
        <v>02 e.l.f. - Power Grip Styling (30.03s)</v>
      </c>
      <c r="I10151" s="6" t="n">
        <f aca="false">(B10151-B10150)/((A10151-A10150)/1000)</f>
        <v>1.12527472527475</v>
      </c>
      <c r="J10151" s="6" t="n">
        <f aca="false">IF(OR(B10151&lt;Rules!$B$2,B10151&gt;Rules!$B$3,ABS(I10151)&gt;Rules!$B$4,OR(B10152&lt;Rules!$B$2,B10152&gt;Rules!$B$3,ABS(I10152)&gt;Rules!$B$4)),1,0)</f>
        <v>0</v>
      </c>
      <c r="K10151" s="6" t="str">
        <f aca="false">IF(F10151=1,COUNTIF($F$2:F10151,1),"")</f>
        <v/>
      </c>
    </row>
    <row r="10152" customFormat="false" ht="15" hidden="false" customHeight="false" outlineLevel="0" collapsed="false">
      <c r="A10152" s="6" t="n">
        <v>79698.8055</v>
      </c>
      <c r="B10152" s="6" t="n">
        <v>1.96117216117216</v>
      </c>
      <c r="C10152" s="6" t="n">
        <v>74</v>
      </c>
      <c r="D10152" s="6" t="n">
        <v>-1</v>
      </c>
      <c r="E10152" s="6" t="n">
        <v>1.9992673992674</v>
      </c>
      <c r="F10152" s="6" t="n">
        <v>0</v>
      </c>
      <c r="G10152" s="6" t="n">
        <v>0</v>
      </c>
      <c r="H10152" s="6" t="str">
        <f aca="false">IF(AND(A10152&gt;=Stimuli!$B$2,A10152&lt;=Stimuli!$C$2),Stimuli!$A$2,IF(AND(A10152&gt;=Stimuli!$B$3,A10152&lt;=Stimuli!$C$3),Stimuli!$A$3,IF(AND(A10152&gt;=Stimuli!$B$4,A10152&lt;=Stimuli!$C$4),Stimuli!$A$4,"")))</f>
        <v>02 e.l.f. - Power Grip Styling (30.03s)</v>
      </c>
      <c r="I10152" s="6" t="n">
        <f aca="false">(B10152-B10151)/((A10152-A10151)/1000)</f>
        <v>-1.12527472527475</v>
      </c>
      <c r="J10152" s="6" t="n">
        <f aca="false">IF(OR(B10152&lt;Rules!$B$2,B10152&gt;Rules!$B$3,ABS(I10152)&gt;Rules!$B$4,OR(B10153&lt;Rules!$B$2,B10153&gt;Rules!$B$3,ABS(I10153)&gt;Rules!$B$4)),1,0)</f>
        <v>0</v>
      </c>
      <c r="K10152" s="6" t="str">
        <f aca="false">IF(F10152=1,COUNTIF($F$2:F10152,1),"")</f>
        <v/>
      </c>
    </row>
    <row r="10153" customFormat="false" ht="15" hidden="false" customHeight="false" outlineLevel="0" collapsed="false">
      <c r="A10153" s="6" t="n">
        <v>79706.618</v>
      </c>
      <c r="B10153" s="6" t="n">
        <v>1.96849816849817</v>
      </c>
      <c r="C10153" s="6" t="n">
        <v>74</v>
      </c>
      <c r="D10153" s="6" t="n">
        <v>-1</v>
      </c>
      <c r="E10153" s="6" t="n">
        <v>1.9992673992674</v>
      </c>
      <c r="F10153" s="6" t="n">
        <v>0</v>
      </c>
      <c r="G10153" s="6" t="n">
        <v>0</v>
      </c>
      <c r="H10153" s="6" t="str">
        <f aca="false">IF(AND(A10153&gt;=Stimuli!$B$2,A10153&lt;=Stimuli!$C$2),Stimuli!$A$2,IF(AND(A10153&gt;=Stimuli!$B$3,A10153&lt;=Stimuli!$C$3),Stimuli!$A$3,IF(AND(A10153&gt;=Stimuli!$B$4,A10153&lt;=Stimuli!$C$4),Stimuli!$A$4,"")))</f>
        <v>02 e.l.f. - Power Grip Styling (30.03s)</v>
      </c>
      <c r="I10153" s="6" t="n">
        <f aca="false">(B10153-B10152)/((A10153-A10152)/1000)</f>
        <v>0.937728937728878</v>
      </c>
      <c r="J10153" s="6" t="n">
        <f aca="false">IF(OR(B10153&lt;Rules!$B$2,B10153&gt;Rules!$B$3,ABS(I10153)&gt;Rules!$B$4,OR(B10154&lt;Rules!$B$2,B10154&gt;Rules!$B$3,ABS(I10154)&gt;Rules!$B$4)),1,0)</f>
        <v>0</v>
      </c>
      <c r="K10153" s="6" t="str">
        <f aca="false">IF(F10153=1,COUNTIF($F$2:F10153,1),"")</f>
        <v/>
      </c>
    </row>
    <row r="10154" customFormat="false" ht="15" hidden="false" customHeight="false" outlineLevel="0" collapsed="false">
      <c r="A10154" s="6" t="n">
        <v>79714.4305</v>
      </c>
      <c r="B10154" s="6" t="n">
        <v>1.96263736263736</v>
      </c>
      <c r="C10154" s="6" t="n">
        <v>74</v>
      </c>
      <c r="D10154" s="6" t="n">
        <v>-1</v>
      </c>
      <c r="E10154" s="6" t="n">
        <v>1.9992673992674</v>
      </c>
      <c r="F10154" s="6" t="n">
        <v>0</v>
      </c>
      <c r="G10154" s="6" t="n">
        <v>0</v>
      </c>
      <c r="H10154" s="6" t="str">
        <f aca="false">IF(AND(A10154&gt;=Stimuli!$B$2,A10154&lt;=Stimuli!$C$2),Stimuli!$A$2,IF(AND(A10154&gt;=Stimuli!$B$3,A10154&lt;=Stimuli!$C$3),Stimuli!$A$3,IF(AND(A10154&gt;=Stimuli!$B$4,A10154&lt;=Stimuli!$C$4),Stimuli!$A$4,"")))</f>
        <v>02 e.l.f. - Power Grip Styling (30.03s)</v>
      </c>
      <c r="I10154" s="6" t="n">
        <f aca="false">(B10154-B10153)/((A10154-A10153)/1000)</f>
        <v>-0.750183150183148</v>
      </c>
      <c r="J10154" s="6" t="n">
        <f aca="false">IF(OR(B10154&lt;Rules!$B$2,B10154&gt;Rules!$B$3,ABS(I10154)&gt;Rules!$B$4,OR(B10155&lt;Rules!$B$2,B10155&gt;Rules!$B$3,ABS(I10155)&gt;Rules!$B$4)),1,0)</f>
        <v>0</v>
      </c>
      <c r="K10154" s="6" t="str">
        <f aca="false">IF(F10154=1,COUNTIF($F$2:F10154,1),"")</f>
        <v/>
      </c>
    </row>
    <row r="10155" customFormat="false" ht="15" hidden="false" customHeight="false" outlineLevel="0" collapsed="false">
      <c r="A10155" s="6" t="n">
        <v>79722.243</v>
      </c>
      <c r="B10155" s="6" t="n">
        <v>1.96703296703297</v>
      </c>
      <c r="C10155" s="6" t="n">
        <v>74</v>
      </c>
      <c r="D10155" s="6" t="n">
        <v>-1</v>
      </c>
      <c r="E10155" s="6" t="n">
        <v>1.9992673992674</v>
      </c>
      <c r="F10155" s="6" t="n">
        <v>0</v>
      </c>
      <c r="G10155" s="6" t="n">
        <v>0</v>
      </c>
      <c r="H10155" s="6" t="str">
        <f aca="false">IF(AND(A10155&gt;=Stimuli!$B$2,A10155&lt;=Stimuli!$C$2),Stimuli!$A$2,IF(AND(A10155&gt;=Stimuli!$B$3,A10155&lt;=Stimuli!$C$3),Stimuli!$A$3,IF(AND(A10155&gt;=Stimuli!$B$4,A10155&lt;=Stimuli!$C$4),Stimuli!$A$4,"")))</f>
        <v>02 e.l.f. - Power Grip Styling (30.03s)</v>
      </c>
      <c r="I10155" s="6" t="n">
        <f aca="false">(B10155-B10154)/((A10155-A10154)/1000)</f>
        <v>0.562637362637418</v>
      </c>
      <c r="J10155" s="6" t="n">
        <f aca="false">IF(OR(B10155&lt;Rules!$B$2,B10155&gt;Rules!$B$3,ABS(I10155)&gt;Rules!$B$4,OR(B10156&lt;Rules!$B$2,B10156&gt;Rules!$B$3,ABS(I10156)&gt;Rules!$B$4)),1,0)</f>
        <v>0</v>
      </c>
      <c r="K10155" s="6" t="str">
        <f aca="false">IF(F10155=1,COUNTIF($F$2:F10155,1),"")</f>
        <v/>
      </c>
    </row>
    <row r="10156" customFormat="false" ht="15" hidden="false" customHeight="false" outlineLevel="0" collapsed="false">
      <c r="A10156" s="6" t="n">
        <v>79730.0555</v>
      </c>
      <c r="B10156" s="6" t="n">
        <v>1.96263736263736</v>
      </c>
      <c r="C10156" s="6" t="n">
        <v>74</v>
      </c>
      <c r="D10156" s="6" t="n">
        <v>-1</v>
      </c>
      <c r="E10156" s="6" t="n">
        <v>1.9992673992674</v>
      </c>
      <c r="F10156" s="6" t="n">
        <v>0</v>
      </c>
      <c r="G10156" s="6" t="n">
        <v>0</v>
      </c>
      <c r="H10156" s="6" t="str">
        <f aca="false">IF(AND(A10156&gt;=Stimuli!$B$2,A10156&lt;=Stimuli!$C$2),Stimuli!$A$2,IF(AND(A10156&gt;=Stimuli!$B$3,A10156&lt;=Stimuli!$C$3),Stimuli!$A$3,IF(AND(A10156&gt;=Stimuli!$B$4,A10156&lt;=Stimuli!$C$4),Stimuli!$A$4,"")))</f>
        <v>02 e.l.f. - Power Grip Styling (30.03s)</v>
      </c>
      <c r="I10156" s="6" t="n">
        <f aca="false">(B10156-B10155)/((A10156-A10155)/1000)</f>
        <v>-0.562637362637418</v>
      </c>
      <c r="J10156" s="6" t="n">
        <f aca="false">IF(OR(B10156&lt;Rules!$B$2,B10156&gt;Rules!$B$3,ABS(I10156)&gt;Rules!$B$4,OR(B10157&lt;Rules!$B$2,B10157&gt;Rules!$B$3,ABS(I10157)&gt;Rules!$B$4)),1,0)</f>
        <v>0</v>
      </c>
      <c r="K10156" s="6" t="str">
        <f aca="false">IF(F10156=1,COUNTIF($F$2:F10156,1),"")</f>
        <v/>
      </c>
    </row>
    <row r="10157" customFormat="false" ht="15" hidden="false" customHeight="false" outlineLevel="0" collapsed="false">
      <c r="A10157" s="6" t="n">
        <v>79737.868</v>
      </c>
      <c r="B10157" s="6" t="n">
        <v>1.96556776556777</v>
      </c>
      <c r="C10157" s="6" t="n">
        <v>74</v>
      </c>
      <c r="D10157" s="6" t="n">
        <v>-1</v>
      </c>
      <c r="E10157" s="6" t="n">
        <v>1.9992673992674</v>
      </c>
      <c r="F10157" s="6" t="n">
        <v>0</v>
      </c>
      <c r="G10157" s="6" t="n">
        <v>0</v>
      </c>
      <c r="H10157" s="6" t="str">
        <f aca="false">IF(AND(A10157&gt;=Stimuli!$B$2,A10157&lt;=Stimuli!$C$2),Stimuli!$A$2,IF(AND(A10157&gt;=Stimuli!$B$3,A10157&lt;=Stimuli!$C$3),Stimuli!$A$3,IF(AND(A10157&gt;=Stimuli!$B$4,A10157&lt;=Stimuli!$C$4),Stimuli!$A$4,"")))</f>
        <v>02 e.l.f. - Power Grip Styling (30.03s)</v>
      </c>
      <c r="I10157" s="6" t="n">
        <f aca="false">(B10157-B10156)/((A10157-A10156)/1000)</f>
        <v>0.375091575091574</v>
      </c>
      <c r="J10157" s="6" t="n">
        <f aca="false">IF(OR(B10157&lt;Rules!$B$2,B10157&gt;Rules!$B$3,ABS(I10157)&gt;Rules!$B$4,OR(B10158&lt;Rules!$B$2,B10158&gt;Rules!$B$3,ABS(I10158)&gt;Rules!$B$4)),1,0)</f>
        <v>0</v>
      </c>
      <c r="K10157" s="6" t="str">
        <f aca="false">IF(F10157=1,COUNTIF($F$2:F10157,1),"")</f>
        <v/>
      </c>
    </row>
    <row r="10158" customFormat="false" ht="15" hidden="false" customHeight="false" outlineLevel="0" collapsed="false">
      <c r="A10158" s="6" t="n">
        <v>79745.6805</v>
      </c>
      <c r="B10158" s="6" t="n">
        <v>1.96410256410256</v>
      </c>
      <c r="C10158" s="6" t="n">
        <v>74</v>
      </c>
      <c r="D10158" s="6" t="n">
        <v>-1</v>
      </c>
      <c r="E10158" s="6" t="n">
        <v>1.9992673992674</v>
      </c>
      <c r="F10158" s="6" t="n">
        <v>0</v>
      </c>
      <c r="G10158" s="6" t="n">
        <v>0</v>
      </c>
      <c r="H10158" s="6" t="str">
        <f aca="false">IF(AND(A10158&gt;=Stimuli!$B$2,A10158&lt;=Stimuli!$C$2),Stimuli!$A$2,IF(AND(A10158&gt;=Stimuli!$B$3,A10158&lt;=Stimuli!$C$3),Stimuli!$A$3,IF(AND(A10158&gt;=Stimuli!$B$4,A10158&lt;=Stimuli!$C$4),Stimuli!$A$4,"")))</f>
        <v>02 e.l.f. - Power Grip Styling (30.03s)</v>
      </c>
      <c r="I10158" s="6" t="n">
        <f aca="false">(B10158-B10157)/((A10158-A10157)/1000)</f>
        <v>-0.18754578754573</v>
      </c>
      <c r="J10158" s="6" t="n">
        <f aca="false">IF(OR(B10158&lt;Rules!$B$2,B10158&gt;Rules!$B$3,ABS(I10158)&gt;Rules!$B$4,OR(B10159&lt;Rules!$B$2,B10159&gt;Rules!$B$3,ABS(I10159)&gt;Rules!$B$4)),1,0)</f>
        <v>0</v>
      </c>
      <c r="K10158" s="6" t="str">
        <f aca="false">IF(F10158=1,COUNTIF($F$2:F10158,1),"")</f>
        <v/>
      </c>
    </row>
    <row r="10159" customFormat="false" ht="15" hidden="false" customHeight="false" outlineLevel="0" collapsed="false">
      <c r="A10159" s="6" t="n">
        <v>79753.493</v>
      </c>
      <c r="B10159" s="6" t="n">
        <v>1.96410256410256</v>
      </c>
      <c r="C10159" s="6" t="n">
        <v>74</v>
      </c>
      <c r="D10159" s="6" t="n">
        <v>-1</v>
      </c>
      <c r="E10159" s="6" t="n">
        <v>1.9992673992674</v>
      </c>
      <c r="F10159" s="6" t="n">
        <v>0</v>
      </c>
      <c r="G10159" s="6" t="n">
        <v>0</v>
      </c>
      <c r="H10159" s="6" t="str">
        <f aca="false">IF(AND(A10159&gt;=Stimuli!$B$2,A10159&lt;=Stimuli!$C$2),Stimuli!$A$2,IF(AND(A10159&gt;=Stimuli!$B$3,A10159&lt;=Stimuli!$C$3),Stimuli!$A$3,IF(AND(A10159&gt;=Stimuli!$B$4,A10159&lt;=Stimuli!$C$4),Stimuli!$A$4,"")))</f>
        <v>02 e.l.f. - Power Grip Styling (30.03s)</v>
      </c>
      <c r="I10159" s="6" t="n">
        <f aca="false">(B10159-B10158)/((A10159-A10158)/1000)</f>
        <v>0</v>
      </c>
      <c r="J10159" s="6" t="n">
        <f aca="false">IF(OR(B10159&lt;Rules!$B$2,B10159&gt;Rules!$B$3,ABS(I10159)&gt;Rules!$B$4,OR(B10160&lt;Rules!$B$2,B10160&gt;Rules!$B$3,ABS(I10160)&gt;Rules!$B$4)),1,0)</f>
        <v>0</v>
      </c>
      <c r="K10159" s="6" t="str">
        <f aca="false">IF(F10159=1,COUNTIF($F$2:F10159,1),"")</f>
        <v/>
      </c>
    </row>
    <row r="10160" customFormat="false" ht="15" hidden="false" customHeight="false" outlineLevel="0" collapsed="false">
      <c r="A10160" s="6" t="n">
        <v>79761.3055</v>
      </c>
      <c r="B10160" s="6" t="n">
        <v>1.96556776556777</v>
      </c>
      <c r="C10160" s="6" t="n">
        <v>74</v>
      </c>
      <c r="D10160" s="6" t="n">
        <v>-1</v>
      </c>
      <c r="E10160" s="6" t="n">
        <v>1.9992673992674</v>
      </c>
      <c r="F10160" s="6" t="n">
        <v>0</v>
      </c>
      <c r="G10160" s="6" t="n">
        <v>0</v>
      </c>
      <c r="H10160" s="6" t="str">
        <f aca="false">IF(AND(A10160&gt;=Stimuli!$B$2,A10160&lt;=Stimuli!$C$2),Stimuli!$A$2,IF(AND(A10160&gt;=Stimuli!$B$3,A10160&lt;=Stimuli!$C$3),Stimuli!$A$3,IF(AND(A10160&gt;=Stimuli!$B$4,A10160&lt;=Stimuli!$C$4),Stimuli!$A$4,"")))</f>
        <v>02 e.l.f. - Power Grip Styling (30.03s)</v>
      </c>
      <c r="I10160" s="6" t="n">
        <f aca="false">(B10160-B10159)/((A10160-A10159)/1000)</f>
        <v>0.18754578754573</v>
      </c>
      <c r="J10160" s="6" t="n">
        <f aca="false">IF(OR(B10160&lt;Rules!$B$2,B10160&gt;Rules!$B$3,ABS(I10160)&gt;Rules!$B$4,OR(B10161&lt;Rules!$B$2,B10161&gt;Rules!$B$3,ABS(I10161)&gt;Rules!$B$4)),1,0)</f>
        <v>0</v>
      </c>
      <c r="K10160" s="6" t="str">
        <f aca="false">IF(F10160=1,COUNTIF($F$2:F10160,1),"")</f>
        <v/>
      </c>
    </row>
    <row r="10161" customFormat="false" ht="15" hidden="false" customHeight="false" outlineLevel="0" collapsed="false">
      <c r="A10161" s="6" t="n">
        <v>79769.118</v>
      </c>
      <c r="B10161" s="6" t="n">
        <v>1.96263736263736</v>
      </c>
      <c r="C10161" s="6" t="n">
        <v>74</v>
      </c>
      <c r="D10161" s="6" t="n">
        <v>-1</v>
      </c>
      <c r="E10161" s="6" t="n">
        <v>1.9992673992674</v>
      </c>
      <c r="F10161" s="6" t="n">
        <v>0</v>
      </c>
      <c r="G10161" s="6" t="n">
        <v>0</v>
      </c>
      <c r="H10161" s="6" t="str">
        <f aca="false">IF(AND(A10161&gt;=Stimuli!$B$2,A10161&lt;=Stimuli!$C$2),Stimuli!$A$2,IF(AND(A10161&gt;=Stimuli!$B$3,A10161&lt;=Stimuli!$C$3),Stimuli!$A$3,IF(AND(A10161&gt;=Stimuli!$B$4,A10161&lt;=Stimuli!$C$4),Stimuli!$A$4,"")))</f>
        <v>02 e.l.f. - Power Grip Styling (30.03s)</v>
      </c>
      <c r="I10161" s="6" t="n">
        <f aca="false">(B10161-B10160)/((A10161-A10160)/1000)</f>
        <v>-0.375091575091574</v>
      </c>
      <c r="J10161" s="6" t="n">
        <f aca="false">IF(OR(B10161&lt;Rules!$B$2,B10161&gt;Rules!$B$3,ABS(I10161)&gt;Rules!$B$4,OR(B10162&lt;Rules!$B$2,B10162&gt;Rules!$B$3,ABS(I10162)&gt;Rules!$B$4)),1,0)</f>
        <v>0</v>
      </c>
      <c r="K10161" s="6" t="str">
        <f aca="false">IF(F10161=1,COUNTIF($F$2:F10161,1),"")</f>
        <v/>
      </c>
    </row>
    <row r="10162" customFormat="false" ht="15" hidden="false" customHeight="false" outlineLevel="0" collapsed="false">
      <c r="A10162" s="6" t="n">
        <v>79776.9305</v>
      </c>
      <c r="B10162" s="6" t="n">
        <v>1.96703296703297</v>
      </c>
      <c r="C10162" s="6" t="n">
        <v>74</v>
      </c>
      <c r="D10162" s="6" t="n">
        <v>-1</v>
      </c>
      <c r="E10162" s="6" t="n">
        <v>1.9992673992674</v>
      </c>
      <c r="F10162" s="6" t="n">
        <v>0</v>
      </c>
      <c r="G10162" s="6" t="n">
        <v>0</v>
      </c>
      <c r="H10162" s="6" t="str">
        <f aca="false">IF(AND(A10162&gt;=Stimuli!$B$2,A10162&lt;=Stimuli!$C$2),Stimuli!$A$2,IF(AND(A10162&gt;=Stimuli!$B$3,A10162&lt;=Stimuli!$C$3),Stimuli!$A$3,IF(AND(A10162&gt;=Stimuli!$B$4,A10162&lt;=Stimuli!$C$4),Stimuli!$A$4,"")))</f>
        <v>02 e.l.f. - Power Grip Styling (30.03s)</v>
      </c>
      <c r="I10162" s="6" t="n">
        <f aca="false">(B10162-B10161)/((A10162-A10161)/1000)</f>
        <v>0.562637362637418</v>
      </c>
      <c r="J10162" s="6" t="n">
        <f aca="false">IF(OR(B10162&lt;Rules!$B$2,B10162&gt;Rules!$B$3,ABS(I10162)&gt;Rules!$B$4,OR(B10163&lt;Rules!$B$2,B10163&gt;Rules!$B$3,ABS(I10163)&gt;Rules!$B$4)),1,0)</f>
        <v>0</v>
      </c>
      <c r="K10162" s="6" t="str">
        <f aca="false">IF(F10162=1,COUNTIF($F$2:F10162,1),"")</f>
        <v/>
      </c>
    </row>
    <row r="10163" customFormat="false" ht="15" hidden="false" customHeight="false" outlineLevel="0" collapsed="false">
      <c r="A10163" s="6" t="n">
        <v>79784.743</v>
      </c>
      <c r="B10163" s="6" t="n">
        <v>1.96117216117216</v>
      </c>
      <c r="C10163" s="6" t="n">
        <v>74</v>
      </c>
      <c r="D10163" s="6" t="n">
        <v>-1</v>
      </c>
      <c r="E10163" s="6" t="n">
        <v>1.9992673992674</v>
      </c>
      <c r="F10163" s="6" t="n">
        <v>0</v>
      </c>
      <c r="G10163" s="6" t="n">
        <v>0</v>
      </c>
      <c r="H10163" s="6" t="str">
        <f aca="false">IF(AND(A10163&gt;=Stimuli!$B$2,A10163&lt;=Stimuli!$C$2),Stimuli!$A$2,IF(AND(A10163&gt;=Stimuli!$B$3,A10163&lt;=Stimuli!$C$3),Stimuli!$A$3,IF(AND(A10163&gt;=Stimuli!$B$4,A10163&lt;=Stimuli!$C$4),Stimuli!$A$4,"")))</f>
        <v>02 e.l.f. - Power Grip Styling (30.03s)</v>
      </c>
      <c r="I10163" s="6" t="n">
        <f aca="false">(B10163-B10162)/((A10163-A10162)/1000)</f>
        <v>-0.750183150183148</v>
      </c>
      <c r="J10163" s="6" t="n">
        <f aca="false">IF(OR(B10163&lt;Rules!$B$2,B10163&gt;Rules!$B$3,ABS(I10163)&gt;Rules!$B$4,OR(B10164&lt;Rules!$B$2,B10164&gt;Rules!$B$3,ABS(I10164)&gt;Rules!$B$4)),1,0)</f>
        <v>0</v>
      </c>
      <c r="K10163" s="6" t="str">
        <f aca="false">IF(F10163=1,COUNTIF($F$2:F10163,1),"")</f>
        <v/>
      </c>
    </row>
    <row r="10164" customFormat="false" ht="15" hidden="false" customHeight="false" outlineLevel="0" collapsed="false">
      <c r="A10164" s="6" t="n">
        <v>79792.5555</v>
      </c>
      <c r="B10164" s="6" t="n">
        <v>1.96849816849817</v>
      </c>
      <c r="C10164" s="6" t="n">
        <v>74</v>
      </c>
      <c r="D10164" s="6" t="n">
        <v>-1</v>
      </c>
      <c r="E10164" s="6" t="n">
        <v>1.9992673992674</v>
      </c>
      <c r="F10164" s="6" t="n">
        <v>0</v>
      </c>
      <c r="G10164" s="6" t="n">
        <v>0</v>
      </c>
      <c r="H10164" s="6" t="str">
        <f aca="false">IF(AND(A10164&gt;=Stimuli!$B$2,A10164&lt;=Stimuli!$C$2),Stimuli!$A$2,IF(AND(A10164&gt;=Stimuli!$B$3,A10164&lt;=Stimuli!$C$3),Stimuli!$A$3,IF(AND(A10164&gt;=Stimuli!$B$4,A10164&lt;=Stimuli!$C$4),Stimuli!$A$4,"")))</f>
        <v>02 e.l.f. - Power Grip Styling (30.03s)</v>
      </c>
      <c r="I10164" s="6" t="n">
        <f aca="false">(B10164-B10163)/((A10164-A10163)/1000)</f>
        <v>0.937728937728878</v>
      </c>
      <c r="J10164" s="6" t="n">
        <f aca="false">IF(OR(B10164&lt;Rules!$B$2,B10164&gt;Rules!$B$3,ABS(I10164)&gt;Rules!$B$4,OR(B10165&lt;Rules!$B$2,B10165&gt;Rules!$B$3,ABS(I10165)&gt;Rules!$B$4)),1,0)</f>
        <v>0</v>
      </c>
      <c r="K10164" s="6" t="str">
        <f aca="false">IF(F10164=1,COUNTIF($F$2:F10164,1),"")</f>
        <v/>
      </c>
    </row>
    <row r="10165" customFormat="false" ht="15" hidden="false" customHeight="false" outlineLevel="0" collapsed="false">
      <c r="A10165" s="6" t="n">
        <v>79800.368</v>
      </c>
      <c r="B10165" s="6" t="n">
        <v>1.95970695970696</v>
      </c>
      <c r="C10165" s="6" t="n">
        <v>74</v>
      </c>
      <c r="D10165" s="6" t="n">
        <v>-1</v>
      </c>
      <c r="E10165" s="6" t="n">
        <v>1.9992673992674</v>
      </c>
      <c r="F10165" s="6" t="n">
        <v>0</v>
      </c>
      <c r="G10165" s="6" t="n">
        <v>0</v>
      </c>
      <c r="H10165" s="6" t="str">
        <f aca="false">IF(AND(A10165&gt;=Stimuli!$B$2,A10165&lt;=Stimuli!$C$2),Stimuli!$A$2,IF(AND(A10165&gt;=Stimuli!$B$3,A10165&lt;=Stimuli!$C$3),Stimuli!$A$3,IF(AND(A10165&gt;=Stimuli!$B$4,A10165&lt;=Stimuli!$C$4),Stimuli!$A$4,"")))</f>
        <v>02 e.l.f. - Power Grip Styling (30.03s)</v>
      </c>
      <c r="I10165" s="6" t="n">
        <f aca="false">(B10165-B10164)/((A10165-A10164)/1000)</f>
        <v>-1.12527472527461</v>
      </c>
      <c r="J10165" s="6" t="n">
        <f aca="false">IF(OR(B10165&lt;Rules!$B$2,B10165&gt;Rules!$B$3,ABS(I10165)&gt;Rules!$B$4,OR(B10166&lt;Rules!$B$2,B10166&gt;Rules!$B$3,ABS(I10166)&gt;Rules!$B$4)),1,0)</f>
        <v>0</v>
      </c>
      <c r="K10165" s="6" t="str">
        <f aca="false">IF(F10165=1,COUNTIF($F$2:F10165,1),"")</f>
        <v/>
      </c>
    </row>
    <row r="10166" customFormat="false" ht="15" hidden="false" customHeight="false" outlineLevel="0" collapsed="false">
      <c r="A10166" s="6" t="n">
        <v>79808.1805</v>
      </c>
      <c r="B10166" s="6" t="n">
        <v>1.96849816849817</v>
      </c>
      <c r="C10166" s="6" t="n">
        <v>74</v>
      </c>
      <c r="D10166" s="6" t="n">
        <v>-1</v>
      </c>
      <c r="E10166" s="6" t="n">
        <v>1.9992673992674</v>
      </c>
      <c r="F10166" s="6" t="n">
        <v>0</v>
      </c>
      <c r="G10166" s="6" t="n">
        <v>0</v>
      </c>
      <c r="H10166" s="6" t="str">
        <f aca="false">IF(AND(A10166&gt;=Stimuli!$B$2,A10166&lt;=Stimuli!$C$2),Stimuli!$A$2,IF(AND(A10166&gt;=Stimuli!$B$3,A10166&lt;=Stimuli!$C$3),Stimuli!$A$3,IF(AND(A10166&gt;=Stimuli!$B$4,A10166&lt;=Stimuli!$C$4),Stimuli!$A$4,"")))</f>
        <v>02 e.l.f. - Power Grip Styling (30.03s)</v>
      </c>
      <c r="I10166" s="6" t="n">
        <f aca="false">(B10166-B10165)/((A10166-A10165)/1000)</f>
        <v>1.12527472527461</v>
      </c>
      <c r="J10166" s="6" t="n">
        <f aca="false">IF(OR(B10166&lt;Rules!$B$2,B10166&gt;Rules!$B$3,ABS(I10166)&gt;Rules!$B$4,OR(B10167&lt;Rules!$B$2,B10167&gt;Rules!$B$3,ABS(I10167)&gt;Rules!$B$4)),1,0)</f>
        <v>0</v>
      </c>
      <c r="K10166" s="6" t="str">
        <f aca="false">IF(F10166=1,COUNTIF($F$2:F10166,1),"")</f>
        <v/>
      </c>
    </row>
    <row r="10167" customFormat="false" ht="15" hidden="false" customHeight="false" outlineLevel="0" collapsed="false">
      <c r="A10167" s="6" t="n">
        <v>79815.993</v>
      </c>
      <c r="B10167" s="6" t="n">
        <v>1.95970695970696</v>
      </c>
      <c r="C10167" s="6" t="n">
        <v>74</v>
      </c>
      <c r="D10167" s="6" t="n">
        <v>-1</v>
      </c>
      <c r="E10167" s="6" t="n">
        <v>1.9992673992674</v>
      </c>
      <c r="F10167" s="6" t="n">
        <v>0</v>
      </c>
      <c r="G10167" s="6" t="n">
        <v>0</v>
      </c>
      <c r="H10167" s="6" t="str">
        <f aca="false">IF(AND(A10167&gt;=Stimuli!$B$2,A10167&lt;=Stimuli!$C$2),Stimuli!$A$2,IF(AND(A10167&gt;=Stimuli!$B$3,A10167&lt;=Stimuli!$C$3),Stimuli!$A$3,IF(AND(A10167&gt;=Stimuli!$B$4,A10167&lt;=Stimuli!$C$4),Stimuli!$A$4,"")))</f>
        <v>02 e.l.f. - Power Grip Styling (30.03s)</v>
      </c>
      <c r="I10167" s="6" t="n">
        <f aca="false">(B10167-B10166)/((A10167-A10166)/1000)</f>
        <v>-1.12527472527461</v>
      </c>
      <c r="J10167" s="6" t="n">
        <f aca="false">IF(OR(B10167&lt;Rules!$B$2,B10167&gt;Rules!$B$3,ABS(I10167)&gt;Rules!$B$4,OR(B10168&lt;Rules!$B$2,B10168&gt;Rules!$B$3,ABS(I10168)&gt;Rules!$B$4)),1,0)</f>
        <v>0</v>
      </c>
      <c r="K10167" s="6" t="str">
        <f aca="false">IF(F10167=1,COUNTIF($F$2:F10167,1),"")</f>
        <v/>
      </c>
    </row>
    <row r="10168" customFormat="false" ht="15" hidden="false" customHeight="false" outlineLevel="0" collapsed="false">
      <c r="A10168" s="6" t="n">
        <v>79823.8055</v>
      </c>
      <c r="B10168" s="6" t="n">
        <v>1.96849816849817</v>
      </c>
      <c r="C10168" s="6" t="n">
        <v>74</v>
      </c>
      <c r="D10168" s="6" t="n">
        <v>-1</v>
      </c>
      <c r="E10168" s="6" t="n">
        <v>1.9992673992674</v>
      </c>
      <c r="F10168" s="6" t="n">
        <v>0</v>
      </c>
      <c r="G10168" s="6" t="n">
        <v>0</v>
      </c>
      <c r="H10168" s="6" t="str">
        <f aca="false">IF(AND(A10168&gt;=Stimuli!$B$2,A10168&lt;=Stimuli!$C$2),Stimuli!$A$2,IF(AND(A10168&gt;=Stimuli!$B$3,A10168&lt;=Stimuli!$C$3),Stimuli!$A$3,IF(AND(A10168&gt;=Stimuli!$B$4,A10168&lt;=Stimuli!$C$4),Stimuli!$A$4,"")))</f>
        <v>02 e.l.f. - Power Grip Styling (30.03s)</v>
      </c>
      <c r="I10168" s="6" t="n">
        <f aca="false">(B10168-B10167)/((A10168-A10167)/1000)</f>
        <v>1.12527472527461</v>
      </c>
      <c r="J10168" s="6" t="n">
        <f aca="false">IF(OR(B10168&lt;Rules!$B$2,B10168&gt;Rules!$B$3,ABS(I10168)&gt;Rules!$B$4,OR(B10169&lt;Rules!$B$2,B10169&gt;Rules!$B$3,ABS(I10169)&gt;Rules!$B$4)),1,0)</f>
        <v>0</v>
      </c>
      <c r="K10168" s="6" t="str">
        <f aca="false">IF(F10168=1,COUNTIF($F$2:F10168,1),"")</f>
        <v/>
      </c>
    </row>
    <row r="10169" customFormat="false" ht="15" hidden="false" customHeight="false" outlineLevel="0" collapsed="false">
      <c r="A10169" s="6" t="n">
        <v>79831.618</v>
      </c>
      <c r="B10169" s="6" t="n">
        <v>1.96117216117216</v>
      </c>
      <c r="C10169" s="6" t="n">
        <v>74</v>
      </c>
      <c r="D10169" s="6" t="n">
        <v>-1</v>
      </c>
      <c r="E10169" s="6" t="n">
        <v>1.9992673992674</v>
      </c>
      <c r="F10169" s="6" t="n">
        <v>0</v>
      </c>
      <c r="G10169" s="6" t="n">
        <v>0</v>
      </c>
      <c r="H10169" s="6" t="str">
        <f aca="false">IF(AND(A10169&gt;=Stimuli!$B$2,A10169&lt;=Stimuli!$C$2),Stimuli!$A$2,IF(AND(A10169&gt;=Stimuli!$B$3,A10169&lt;=Stimuli!$C$3),Stimuli!$A$3,IF(AND(A10169&gt;=Stimuli!$B$4,A10169&lt;=Stimuli!$C$4),Stimuli!$A$4,"")))</f>
        <v>02 e.l.f. - Power Grip Styling (30.03s)</v>
      </c>
      <c r="I10169" s="6" t="n">
        <f aca="false">(B10169-B10168)/((A10169-A10168)/1000)</f>
        <v>-0.937728937728878</v>
      </c>
      <c r="J10169" s="6" t="n">
        <f aca="false">IF(OR(B10169&lt;Rules!$B$2,B10169&gt;Rules!$B$3,ABS(I10169)&gt;Rules!$B$4,OR(B10170&lt;Rules!$B$2,B10170&gt;Rules!$B$3,ABS(I10170)&gt;Rules!$B$4)),1,0)</f>
        <v>0</v>
      </c>
      <c r="K10169" s="6" t="str">
        <f aca="false">IF(F10169=1,COUNTIF($F$2:F10169,1),"")</f>
        <v/>
      </c>
    </row>
    <row r="10170" customFormat="false" ht="15" hidden="false" customHeight="false" outlineLevel="0" collapsed="false">
      <c r="A10170" s="6" t="n">
        <v>79839.4305</v>
      </c>
      <c r="B10170" s="6" t="n">
        <v>1.96703296703297</v>
      </c>
      <c r="C10170" s="6" t="n">
        <v>74</v>
      </c>
      <c r="D10170" s="6" t="n">
        <v>-1</v>
      </c>
      <c r="E10170" s="6" t="n">
        <v>1.9992673992674</v>
      </c>
      <c r="F10170" s="6" t="n">
        <v>0</v>
      </c>
      <c r="G10170" s="6" t="n">
        <v>0</v>
      </c>
      <c r="H10170" s="6" t="str">
        <f aca="false">IF(AND(A10170&gt;=Stimuli!$B$2,A10170&lt;=Stimuli!$C$2),Stimuli!$A$2,IF(AND(A10170&gt;=Stimuli!$B$3,A10170&lt;=Stimuli!$C$3),Stimuli!$A$3,IF(AND(A10170&gt;=Stimuli!$B$4,A10170&lt;=Stimuli!$C$4),Stimuli!$A$4,"")))</f>
        <v>02 e.l.f. - Power Grip Styling (30.03s)</v>
      </c>
      <c r="I10170" s="6" t="n">
        <f aca="false">(B10170-B10169)/((A10170-A10169)/1000)</f>
        <v>0.750183150183148</v>
      </c>
      <c r="J10170" s="6" t="n">
        <f aca="false">IF(OR(B10170&lt;Rules!$B$2,B10170&gt;Rules!$B$3,ABS(I10170)&gt;Rules!$B$4,OR(B10171&lt;Rules!$B$2,B10171&gt;Rules!$B$3,ABS(I10171)&gt;Rules!$B$4)),1,0)</f>
        <v>0</v>
      </c>
      <c r="K10170" s="6" t="str">
        <f aca="false">IF(F10170=1,COUNTIF($F$2:F10170,1),"")</f>
        <v/>
      </c>
    </row>
    <row r="10171" customFormat="false" ht="15" hidden="false" customHeight="false" outlineLevel="0" collapsed="false">
      <c r="A10171" s="6" t="n">
        <v>79847.243</v>
      </c>
      <c r="B10171" s="6" t="n">
        <v>1.96117216117216</v>
      </c>
      <c r="C10171" s="6" t="n">
        <v>74</v>
      </c>
      <c r="D10171" s="6" t="n">
        <v>-1</v>
      </c>
      <c r="E10171" s="6" t="n">
        <v>1.9992673992674</v>
      </c>
      <c r="F10171" s="6" t="n">
        <v>0</v>
      </c>
      <c r="G10171" s="6" t="n">
        <v>0</v>
      </c>
      <c r="H10171" s="6" t="str">
        <f aca="false">IF(AND(A10171&gt;=Stimuli!$B$2,A10171&lt;=Stimuli!$C$2),Stimuli!$A$2,IF(AND(A10171&gt;=Stimuli!$B$3,A10171&lt;=Stimuli!$C$3),Stimuli!$A$3,IF(AND(A10171&gt;=Stimuli!$B$4,A10171&lt;=Stimuli!$C$4),Stimuli!$A$4,"")))</f>
        <v>02 e.l.f. - Power Grip Styling (30.03s)</v>
      </c>
      <c r="I10171" s="6" t="n">
        <f aca="false">(B10171-B10170)/((A10171-A10170)/1000)</f>
        <v>-0.750183150183148</v>
      </c>
      <c r="J10171" s="6" t="n">
        <f aca="false">IF(OR(B10171&lt;Rules!$B$2,B10171&gt;Rules!$B$3,ABS(I10171)&gt;Rules!$B$4,OR(B10172&lt;Rules!$B$2,B10172&gt;Rules!$B$3,ABS(I10172)&gt;Rules!$B$4)),1,0)</f>
        <v>0</v>
      </c>
      <c r="K10171" s="6" t="str">
        <f aca="false">IF(F10171=1,COUNTIF($F$2:F10171,1),"")</f>
        <v/>
      </c>
    </row>
    <row r="10172" customFormat="false" ht="15" hidden="false" customHeight="false" outlineLevel="0" collapsed="false">
      <c r="A10172" s="6" t="n">
        <v>79855.0555</v>
      </c>
      <c r="B10172" s="6" t="n">
        <v>1.96556776556777</v>
      </c>
      <c r="C10172" s="6" t="n">
        <v>74</v>
      </c>
      <c r="D10172" s="6" t="n">
        <v>-1</v>
      </c>
      <c r="E10172" s="6" t="n">
        <v>1.9992673992674</v>
      </c>
      <c r="F10172" s="6" t="n">
        <v>0</v>
      </c>
      <c r="G10172" s="6" t="n">
        <v>0</v>
      </c>
      <c r="H10172" s="6" t="str">
        <f aca="false">IF(AND(A10172&gt;=Stimuli!$B$2,A10172&lt;=Stimuli!$C$2),Stimuli!$A$2,IF(AND(A10172&gt;=Stimuli!$B$3,A10172&lt;=Stimuli!$C$3),Stimuli!$A$3,IF(AND(A10172&gt;=Stimuli!$B$4,A10172&lt;=Stimuli!$C$4),Stimuli!$A$4,"")))</f>
        <v>02 e.l.f. - Power Grip Styling (30.03s)</v>
      </c>
      <c r="I10172" s="6" t="n">
        <f aca="false">(B10172-B10171)/((A10172-A10171)/1000)</f>
        <v>0.562637362637304</v>
      </c>
      <c r="J10172" s="6" t="n">
        <f aca="false">IF(OR(B10172&lt;Rules!$B$2,B10172&gt;Rules!$B$3,ABS(I10172)&gt;Rules!$B$4,OR(B10173&lt;Rules!$B$2,B10173&gt;Rules!$B$3,ABS(I10173)&gt;Rules!$B$4)),1,0)</f>
        <v>0</v>
      </c>
      <c r="K10172" s="6" t="str">
        <f aca="false">IF(F10172=1,COUNTIF($F$2:F10172,1),"")</f>
        <v/>
      </c>
    </row>
    <row r="10173" customFormat="false" ht="15" hidden="false" customHeight="false" outlineLevel="0" collapsed="false">
      <c r="A10173" s="6" t="n">
        <v>79862.868</v>
      </c>
      <c r="B10173" s="6" t="n">
        <v>1.96263736263736</v>
      </c>
      <c r="C10173" s="6" t="n">
        <v>74</v>
      </c>
      <c r="D10173" s="6" t="n">
        <v>-1</v>
      </c>
      <c r="E10173" s="6" t="n">
        <v>1.9992673992674</v>
      </c>
      <c r="F10173" s="6" t="n">
        <v>0</v>
      </c>
      <c r="G10173" s="6" t="n">
        <v>0</v>
      </c>
      <c r="H10173" s="6" t="str">
        <f aca="false">IF(AND(A10173&gt;=Stimuli!$B$2,A10173&lt;=Stimuli!$C$2),Stimuli!$A$2,IF(AND(A10173&gt;=Stimuli!$B$3,A10173&lt;=Stimuli!$C$3),Stimuli!$A$3,IF(AND(A10173&gt;=Stimuli!$B$4,A10173&lt;=Stimuli!$C$4),Stimuli!$A$4,"")))</f>
        <v>02 e.l.f. - Power Grip Styling (30.03s)</v>
      </c>
      <c r="I10173" s="6" t="n">
        <f aca="false">(B10173-B10172)/((A10173-A10172)/1000)</f>
        <v>-0.375091575091574</v>
      </c>
      <c r="J10173" s="6" t="n">
        <f aca="false">IF(OR(B10173&lt;Rules!$B$2,B10173&gt;Rules!$B$3,ABS(I10173)&gt;Rules!$B$4,OR(B10174&lt;Rules!$B$2,B10174&gt;Rules!$B$3,ABS(I10174)&gt;Rules!$B$4)),1,0)</f>
        <v>0</v>
      </c>
      <c r="K10173" s="6" t="str">
        <f aca="false">IF(F10173=1,COUNTIF($F$2:F10173,1),"")</f>
        <v/>
      </c>
    </row>
    <row r="10174" customFormat="false" ht="15" hidden="false" customHeight="false" outlineLevel="0" collapsed="false">
      <c r="A10174" s="6" t="n">
        <v>79870.6805</v>
      </c>
      <c r="B10174" s="6" t="n">
        <v>1.96410256410256</v>
      </c>
      <c r="C10174" s="6" t="n">
        <v>74</v>
      </c>
      <c r="D10174" s="6" t="n">
        <v>-1</v>
      </c>
      <c r="E10174" s="6" t="n">
        <v>1.9992673992674</v>
      </c>
      <c r="F10174" s="6" t="n">
        <v>0</v>
      </c>
      <c r="G10174" s="6" t="n">
        <v>0</v>
      </c>
      <c r="H10174" s="6" t="str">
        <f aca="false">IF(AND(A10174&gt;=Stimuli!$B$2,A10174&lt;=Stimuli!$C$2),Stimuli!$A$2,IF(AND(A10174&gt;=Stimuli!$B$3,A10174&lt;=Stimuli!$C$3),Stimuli!$A$3,IF(AND(A10174&gt;=Stimuli!$B$4,A10174&lt;=Stimuli!$C$4),Stimuli!$A$4,"")))</f>
        <v>02 e.l.f. - Power Grip Styling (30.03s)</v>
      </c>
      <c r="I10174" s="6" t="n">
        <f aca="false">(B10174-B10173)/((A10174-A10173)/1000)</f>
        <v>0.187545787545844</v>
      </c>
      <c r="J10174" s="6" t="n">
        <f aca="false">IF(OR(B10174&lt;Rules!$B$2,B10174&gt;Rules!$B$3,ABS(I10174)&gt;Rules!$B$4,OR(B10175&lt;Rules!$B$2,B10175&gt;Rules!$B$3,ABS(I10175)&gt;Rules!$B$4)),1,0)</f>
        <v>0</v>
      </c>
      <c r="K10174" s="6" t="str">
        <f aca="false">IF(F10174=1,COUNTIF($F$2:F10174,1),"")</f>
        <v/>
      </c>
    </row>
    <row r="10175" customFormat="false" ht="15" hidden="false" customHeight="false" outlineLevel="0" collapsed="false">
      <c r="A10175" s="6" t="n">
        <v>79878.493</v>
      </c>
      <c r="B10175" s="6" t="n">
        <v>1.96410256410256</v>
      </c>
      <c r="C10175" s="6" t="n">
        <v>74</v>
      </c>
      <c r="D10175" s="6" t="n">
        <v>-1</v>
      </c>
      <c r="E10175" s="6" t="n">
        <v>1.9992673992674</v>
      </c>
      <c r="F10175" s="6" t="n">
        <v>0</v>
      </c>
      <c r="G10175" s="6" t="n">
        <v>0</v>
      </c>
      <c r="H10175" s="6" t="str">
        <f aca="false">IF(AND(A10175&gt;=Stimuli!$B$2,A10175&lt;=Stimuli!$C$2),Stimuli!$A$2,IF(AND(A10175&gt;=Stimuli!$B$3,A10175&lt;=Stimuli!$C$3),Stimuli!$A$3,IF(AND(A10175&gt;=Stimuli!$B$4,A10175&lt;=Stimuli!$C$4),Stimuli!$A$4,"")))</f>
        <v>02 e.l.f. - Power Grip Styling (30.03s)</v>
      </c>
      <c r="I10175" s="6" t="n">
        <f aca="false">(B10175-B10174)/((A10175-A10174)/1000)</f>
        <v>0</v>
      </c>
      <c r="J10175" s="6" t="n">
        <f aca="false">IF(OR(B10175&lt;Rules!$B$2,B10175&gt;Rules!$B$3,ABS(I10175)&gt;Rules!$B$4,OR(B10176&lt;Rules!$B$2,B10176&gt;Rules!$B$3,ABS(I10176)&gt;Rules!$B$4)),1,0)</f>
        <v>0</v>
      </c>
      <c r="K10175" s="6" t="str">
        <f aca="false">IF(F10175=1,COUNTIF($F$2:F10175,1),"")</f>
        <v/>
      </c>
    </row>
    <row r="10176" customFormat="false" ht="15" hidden="false" customHeight="false" outlineLevel="0" collapsed="false">
      <c r="A10176" s="6" t="n">
        <v>79886.3055</v>
      </c>
      <c r="B10176" s="6" t="n">
        <v>1.96410256410256</v>
      </c>
      <c r="C10176" s="6" t="n">
        <v>74</v>
      </c>
      <c r="D10176" s="6" t="n">
        <v>-1</v>
      </c>
      <c r="E10176" s="6" t="n">
        <v>1.9992673992674</v>
      </c>
      <c r="F10176" s="6" t="n">
        <v>0</v>
      </c>
      <c r="G10176" s="6" t="n">
        <v>0</v>
      </c>
      <c r="H10176" s="6" t="str">
        <f aca="false">IF(AND(A10176&gt;=Stimuli!$B$2,A10176&lt;=Stimuli!$C$2),Stimuli!$A$2,IF(AND(A10176&gt;=Stimuli!$B$3,A10176&lt;=Stimuli!$C$3),Stimuli!$A$3,IF(AND(A10176&gt;=Stimuli!$B$4,A10176&lt;=Stimuli!$C$4),Stimuli!$A$4,"")))</f>
        <v>02 e.l.f. - Power Grip Styling (30.03s)</v>
      </c>
      <c r="I10176" s="6" t="n">
        <f aca="false">(B10176-B10175)/((A10176-A10175)/1000)</f>
        <v>0</v>
      </c>
      <c r="J10176" s="6" t="n">
        <f aca="false">IF(OR(B10176&lt;Rules!$B$2,B10176&gt;Rules!$B$3,ABS(I10176)&gt;Rules!$B$4,OR(B10177&lt;Rules!$B$2,B10177&gt;Rules!$B$3,ABS(I10177)&gt;Rules!$B$4)),1,0)</f>
        <v>0</v>
      </c>
      <c r="K10176" s="6" t="str">
        <f aca="false">IF(F10176=1,COUNTIF($F$2:F10176,1),"")</f>
        <v/>
      </c>
    </row>
    <row r="10177" customFormat="false" ht="15" hidden="false" customHeight="false" outlineLevel="0" collapsed="false">
      <c r="A10177" s="6" t="n">
        <v>79894.118</v>
      </c>
      <c r="B10177" s="6" t="n">
        <v>1.96556776556777</v>
      </c>
      <c r="C10177" s="6" t="n">
        <v>74</v>
      </c>
      <c r="D10177" s="6" t="n">
        <v>-1</v>
      </c>
      <c r="E10177" s="6" t="n">
        <v>1.9992673992674</v>
      </c>
      <c r="F10177" s="6" t="n">
        <v>0</v>
      </c>
      <c r="G10177" s="6" t="n">
        <v>0</v>
      </c>
      <c r="H10177" s="6" t="str">
        <f aca="false">IF(AND(A10177&gt;=Stimuli!$B$2,A10177&lt;=Stimuli!$C$2),Stimuli!$A$2,IF(AND(A10177&gt;=Stimuli!$B$3,A10177&lt;=Stimuli!$C$3),Stimuli!$A$3,IF(AND(A10177&gt;=Stimuli!$B$4,A10177&lt;=Stimuli!$C$4),Stimuli!$A$4,"")))</f>
        <v>02 e.l.f. - Power Grip Styling (30.03s)</v>
      </c>
      <c r="I10177" s="6" t="n">
        <f aca="false">(B10177-B10176)/((A10177-A10176)/1000)</f>
        <v>0.18754578754573</v>
      </c>
      <c r="J10177" s="6" t="n">
        <f aca="false">IF(OR(B10177&lt;Rules!$B$2,B10177&gt;Rules!$B$3,ABS(I10177)&gt;Rules!$B$4,OR(B10178&lt;Rules!$B$2,B10178&gt;Rules!$B$3,ABS(I10178)&gt;Rules!$B$4)),1,0)</f>
        <v>0</v>
      </c>
      <c r="K10177" s="6" t="str">
        <f aca="false">IF(F10177=1,COUNTIF($F$2:F10177,1),"")</f>
        <v/>
      </c>
    </row>
    <row r="10178" customFormat="false" ht="15" hidden="false" customHeight="false" outlineLevel="0" collapsed="false">
      <c r="A10178" s="6" t="n">
        <v>79901.9305</v>
      </c>
      <c r="B10178" s="6" t="n">
        <v>1.96117216117216</v>
      </c>
      <c r="C10178" s="6" t="n">
        <v>74</v>
      </c>
      <c r="D10178" s="6" t="n">
        <v>-1</v>
      </c>
      <c r="E10178" s="6" t="n">
        <v>1.9992673992674</v>
      </c>
      <c r="F10178" s="6" t="n">
        <v>0</v>
      </c>
      <c r="G10178" s="6" t="n">
        <v>0</v>
      </c>
      <c r="H10178" s="6" t="str">
        <f aca="false">IF(AND(A10178&gt;=Stimuli!$B$2,A10178&lt;=Stimuli!$C$2),Stimuli!$A$2,IF(AND(A10178&gt;=Stimuli!$B$3,A10178&lt;=Stimuli!$C$3),Stimuli!$A$3,IF(AND(A10178&gt;=Stimuli!$B$4,A10178&lt;=Stimuli!$C$4),Stimuli!$A$4,"")))</f>
        <v>02 e.l.f. - Power Grip Styling (30.03s)</v>
      </c>
      <c r="I10178" s="6" t="n">
        <f aca="false">(B10178-B10177)/((A10178-A10177)/1000)</f>
        <v>-0.562637362637304</v>
      </c>
      <c r="J10178" s="6" t="n">
        <f aca="false">IF(OR(B10178&lt;Rules!$B$2,B10178&gt;Rules!$B$3,ABS(I10178)&gt;Rules!$B$4,OR(B10179&lt;Rules!$B$2,B10179&gt;Rules!$B$3,ABS(I10179)&gt;Rules!$B$4)),1,0)</f>
        <v>0</v>
      </c>
      <c r="K10178" s="6" t="str">
        <f aca="false">IF(F10178=1,COUNTIF($F$2:F10178,1),"")</f>
        <v/>
      </c>
    </row>
    <row r="10179" customFormat="false" ht="15" hidden="false" customHeight="false" outlineLevel="0" collapsed="false">
      <c r="A10179" s="6" t="n">
        <v>79909.743</v>
      </c>
      <c r="B10179" s="6" t="n">
        <v>1.96703296703297</v>
      </c>
      <c r="C10179" s="6" t="n">
        <v>74</v>
      </c>
      <c r="D10179" s="6" t="n">
        <v>-1</v>
      </c>
      <c r="E10179" s="6" t="n">
        <v>1.9992673992674</v>
      </c>
      <c r="F10179" s="6" t="n">
        <v>0</v>
      </c>
      <c r="G10179" s="6" t="n">
        <v>0</v>
      </c>
      <c r="H10179" s="6" t="str">
        <f aca="false">IF(AND(A10179&gt;=Stimuli!$B$2,A10179&lt;=Stimuli!$C$2),Stimuli!$A$2,IF(AND(A10179&gt;=Stimuli!$B$3,A10179&lt;=Stimuli!$C$3),Stimuli!$A$3,IF(AND(A10179&gt;=Stimuli!$B$4,A10179&lt;=Stimuli!$C$4),Stimuli!$A$4,"")))</f>
        <v>02 e.l.f. - Power Grip Styling (30.03s)</v>
      </c>
      <c r="I10179" s="6" t="n">
        <f aca="false">(B10179-B10178)/((A10179-A10178)/1000)</f>
        <v>0.750183150183148</v>
      </c>
      <c r="J10179" s="6" t="n">
        <f aca="false">IF(OR(B10179&lt;Rules!$B$2,B10179&gt;Rules!$B$3,ABS(I10179)&gt;Rules!$B$4,OR(B10180&lt;Rules!$B$2,B10180&gt;Rules!$B$3,ABS(I10180)&gt;Rules!$B$4)),1,0)</f>
        <v>0</v>
      </c>
      <c r="K10179" s="6" t="str">
        <f aca="false">IF(F10179=1,COUNTIF($F$2:F10179,1),"")</f>
        <v/>
      </c>
    </row>
    <row r="10180" customFormat="false" ht="15" hidden="false" customHeight="false" outlineLevel="0" collapsed="false">
      <c r="A10180" s="6" t="n">
        <v>79917.5555</v>
      </c>
      <c r="B10180" s="6" t="n">
        <v>1.96117216117216</v>
      </c>
      <c r="C10180" s="6" t="n">
        <v>74</v>
      </c>
      <c r="D10180" s="6" t="n">
        <v>-1</v>
      </c>
      <c r="E10180" s="6" t="n">
        <v>1.9992673992674</v>
      </c>
      <c r="F10180" s="6" t="n">
        <v>0</v>
      </c>
      <c r="G10180" s="6" t="n">
        <v>0</v>
      </c>
      <c r="H10180" s="6" t="str">
        <f aca="false">IF(AND(A10180&gt;=Stimuli!$B$2,A10180&lt;=Stimuli!$C$2),Stimuli!$A$2,IF(AND(A10180&gt;=Stimuli!$B$3,A10180&lt;=Stimuli!$C$3),Stimuli!$A$3,IF(AND(A10180&gt;=Stimuli!$B$4,A10180&lt;=Stimuli!$C$4),Stimuli!$A$4,"")))</f>
        <v>02 e.l.f. - Power Grip Styling (30.03s)</v>
      </c>
      <c r="I10180" s="6" t="n">
        <f aca="false">(B10180-B10179)/((A10180-A10179)/1000)</f>
        <v>-0.750183150183148</v>
      </c>
      <c r="J10180" s="6" t="n">
        <f aca="false">IF(OR(B10180&lt;Rules!$B$2,B10180&gt;Rules!$B$3,ABS(I10180)&gt;Rules!$B$4,OR(B10181&lt;Rules!$B$2,B10181&gt;Rules!$B$3,ABS(I10181)&gt;Rules!$B$4)),1,0)</f>
        <v>0</v>
      </c>
      <c r="K10180" s="6" t="str">
        <f aca="false">IF(F10180=1,COUNTIF($F$2:F10180,1),"")</f>
        <v/>
      </c>
    </row>
    <row r="10181" customFormat="false" ht="15" hidden="false" customHeight="false" outlineLevel="0" collapsed="false">
      <c r="A10181" s="6" t="n">
        <v>79925.368</v>
      </c>
      <c r="B10181" s="6" t="n">
        <v>1.96849816849817</v>
      </c>
      <c r="C10181" s="6" t="n">
        <v>74</v>
      </c>
      <c r="D10181" s="6" t="n">
        <v>-1</v>
      </c>
      <c r="E10181" s="6" t="n">
        <v>1.9992673992674</v>
      </c>
      <c r="F10181" s="6" t="n">
        <v>0</v>
      </c>
      <c r="G10181" s="6" t="n">
        <v>0</v>
      </c>
      <c r="H10181" s="6" t="str">
        <f aca="false">IF(AND(A10181&gt;=Stimuli!$B$2,A10181&lt;=Stimuli!$C$2),Stimuli!$A$2,IF(AND(A10181&gt;=Stimuli!$B$3,A10181&lt;=Stimuli!$C$3),Stimuli!$A$3,IF(AND(A10181&gt;=Stimuli!$B$4,A10181&lt;=Stimuli!$C$4),Stimuli!$A$4,"")))</f>
        <v>02 e.l.f. - Power Grip Styling (30.03s)</v>
      </c>
      <c r="I10181" s="6" t="n">
        <f aca="false">(B10181-B10180)/((A10181-A10180)/1000)</f>
        <v>0.937728937728878</v>
      </c>
      <c r="J10181" s="6" t="n">
        <f aca="false">IF(OR(B10181&lt;Rules!$B$2,B10181&gt;Rules!$B$3,ABS(I10181)&gt;Rules!$B$4,OR(B10182&lt;Rules!$B$2,B10182&gt;Rules!$B$3,ABS(I10182)&gt;Rules!$B$4)),1,0)</f>
        <v>0</v>
      </c>
      <c r="K10181" s="6" t="str">
        <f aca="false">IF(F10181=1,COUNTIF($F$2:F10181,1),"")</f>
        <v/>
      </c>
    </row>
    <row r="10182" customFormat="false" ht="15" hidden="false" customHeight="false" outlineLevel="0" collapsed="false">
      <c r="A10182" s="6" t="n">
        <v>79933.1805</v>
      </c>
      <c r="B10182" s="6" t="n">
        <v>1.96117216117216</v>
      </c>
      <c r="C10182" s="6" t="n">
        <v>74</v>
      </c>
      <c r="D10182" s="6" t="n">
        <v>-1</v>
      </c>
      <c r="E10182" s="6" t="n">
        <v>1.9992673992674</v>
      </c>
      <c r="F10182" s="6" t="n">
        <v>0</v>
      </c>
      <c r="G10182" s="6" t="n">
        <v>0</v>
      </c>
      <c r="H10182" s="6" t="str">
        <f aca="false">IF(AND(A10182&gt;=Stimuli!$B$2,A10182&lt;=Stimuli!$C$2),Stimuli!$A$2,IF(AND(A10182&gt;=Stimuli!$B$3,A10182&lt;=Stimuli!$C$3),Stimuli!$A$3,IF(AND(A10182&gt;=Stimuli!$B$4,A10182&lt;=Stimuli!$C$4),Stimuli!$A$4,"")))</f>
        <v>02 e.l.f. - Power Grip Styling (30.03s)</v>
      </c>
      <c r="I10182" s="6" t="n">
        <f aca="false">(B10182-B10181)/((A10182-A10181)/1000)</f>
        <v>-0.937728937728878</v>
      </c>
      <c r="J10182" s="6" t="n">
        <f aca="false">IF(OR(B10182&lt;Rules!$B$2,B10182&gt;Rules!$B$3,ABS(I10182)&gt;Rules!$B$4,OR(B10183&lt;Rules!$B$2,B10183&gt;Rules!$B$3,ABS(I10183)&gt;Rules!$B$4)),1,0)</f>
        <v>0</v>
      </c>
      <c r="K10182" s="6" t="str">
        <f aca="false">IF(F10182=1,COUNTIF($F$2:F10182,1),"")</f>
        <v/>
      </c>
    </row>
    <row r="10183" customFormat="false" ht="15" hidden="false" customHeight="false" outlineLevel="0" collapsed="false">
      <c r="A10183" s="6" t="n">
        <v>79940.993</v>
      </c>
      <c r="B10183" s="6" t="n">
        <v>1.96849816849817</v>
      </c>
      <c r="C10183" s="6" t="n">
        <v>74</v>
      </c>
      <c r="D10183" s="6" t="n">
        <v>-1</v>
      </c>
      <c r="E10183" s="6" t="n">
        <v>1.9992673992674</v>
      </c>
      <c r="F10183" s="6" t="n">
        <v>0</v>
      </c>
      <c r="G10183" s="6" t="n">
        <v>0</v>
      </c>
      <c r="H10183" s="6" t="str">
        <f aca="false">IF(AND(A10183&gt;=Stimuli!$B$2,A10183&lt;=Stimuli!$C$2),Stimuli!$A$2,IF(AND(A10183&gt;=Stimuli!$B$3,A10183&lt;=Stimuli!$C$3),Stimuli!$A$3,IF(AND(A10183&gt;=Stimuli!$B$4,A10183&lt;=Stimuli!$C$4),Stimuli!$A$4,"")))</f>
        <v>02 e.l.f. - Power Grip Styling (30.03s)</v>
      </c>
      <c r="I10183" s="6" t="n">
        <f aca="false">(B10183-B10182)/((A10183-A10182)/1000)</f>
        <v>0.937728937728878</v>
      </c>
      <c r="J10183" s="6" t="n">
        <f aca="false">IF(OR(B10183&lt;Rules!$B$2,B10183&gt;Rules!$B$3,ABS(I10183)&gt;Rules!$B$4,OR(B10184&lt;Rules!$B$2,B10184&gt;Rules!$B$3,ABS(I10184)&gt;Rules!$B$4)),1,0)</f>
        <v>0</v>
      </c>
      <c r="K10183" s="6" t="str">
        <f aca="false">IF(F10183=1,COUNTIF($F$2:F10183,1),"")</f>
        <v/>
      </c>
    </row>
    <row r="10184" customFormat="false" ht="15" hidden="false" customHeight="false" outlineLevel="0" collapsed="false">
      <c r="A10184" s="6" t="n">
        <v>79948.8055</v>
      </c>
      <c r="B10184" s="6" t="n">
        <v>1.96117216117216</v>
      </c>
      <c r="C10184" s="6" t="n">
        <v>74</v>
      </c>
      <c r="D10184" s="6" t="n">
        <v>-1</v>
      </c>
      <c r="E10184" s="6" t="n">
        <v>1.9992673992674</v>
      </c>
      <c r="F10184" s="6" t="n">
        <v>0</v>
      </c>
      <c r="G10184" s="6" t="n">
        <v>0</v>
      </c>
      <c r="H10184" s="6" t="str">
        <f aca="false">IF(AND(A10184&gt;=Stimuli!$B$2,A10184&lt;=Stimuli!$C$2),Stimuli!$A$2,IF(AND(A10184&gt;=Stimuli!$B$3,A10184&lt;=Stimuli!$C$3),Stimuli!$A$3,IF(AND(A10184&gt;=Stimuli!$B$4,A10184&lt;=Stimuli!$C$4),Stimuli!$A$4,"")))</f>
        <v>02 e.l.f. - Power Grip Styling (30.03s)</v>
      </c>
      <c r="I10184" s="6" t="n">
        <f aca="false">(B10184-B10183)/((A10184-A10183)/1000)</f>
        <v>-0.937728937728878</v>
      </c>
      <c r="J10184" s="6" t="n">
        <f aca="false">IF(OR(B10184&lt;Rules!$B$2,B10184&gt;Rules!$B$3,ABS(I10184)&gt;Rules!$B$4,OR(B10185&lt;Rules!$B$2,B10185&gt;Rules!$B$3,ABS(I10185)&gt;Rules!$B$4)),1,0)</f>
        <v>0</v>
      </c>
      <c r="K10184" s="6" t="str">
        <f aca="false">IF(F10184=1,COUNTIF($F$2:F10184,1),"")</f>
        <v/>
      </c>
    </row>
    <row r="10185" customFormat="false" ht="15" hidden="false" customHeight="false" outlineLevel="0" collapsed="false">
      <c r="A10185" s="6" t="n">
        <v>79956.618</v>
      </c>
      <c r="B10185" s="6" t="n">
        <v>1.96849816849817</v>
      </c>
      <c r="C10185" s="6" t="n">
        <v>74</v>
      </c>
      <c r="D10185" s="6" t="n">
        <v>-1</v>
      </c>
      <c r="E10185" s="6" t="n">
        <v>1.9992673992674</v>
      </c>
      <c r="F10185" s="6" t="n">
        <v>0</v>
      </c>
      <c r="G10185" s="6" t="n">
        <v>0</v>
      </c>
      <c r="H10185" s="6" t="str">
        <f aca="false">IF(AND(A10185&gt;=Stimuli!$B$2,A10185&lt;=Stimuli!$C$2),Stimuli!$A$2,IF(AND(A10185&gt;=Stimuli!$B$3,A10185&lt;=Stimuli!$C$3),Stimuli!$A$3,IF(AND(A10185&gt;=Stimuli!$B$4,A10185&lt;=Stimuli!$C$4),Stimuli!$A$4,"")))</f>
        <v>02 e.l.f. - Power Grip Styling (30.03s)</v>
      </c>
      <c r="I10185" s="6" t="n">
        <f aca="false">(B10185-B10184)/((A10185-A10184)/1000)</f>
        <v>0.937728937728878</v>
      </c>
      <c r="J10185" s="6" t="n">
        <f aca="false">IF(OR(B10185&lt;Rules!$B$2,B10185&gt;Rules!$B$3,ABS(I10185)&gt;Rules!$B$4,OR(B10186&lt;Rules!$B$2,B10186&gt;Rules!$B$3,ABS(I10186)&gt;Rules!$B$4)),1,0)</f>
        <v>0</v>
      </c>
      <c r="K10185" s="6" t="str">
        <f aca="false">IF(F10185=1,COUNTIF($F$2:F10185,1),"")</f>
        <v/>
      </c>
    </row>
    <row r="10186" customFormat="false" ht="15" hidden="false" customHeight="false" outlineLevel="0" collapsed="false">
      <c r="A10186" s="6" t="n">
        <v>79964.4305</v>
      </c>
      <c r="B10186" s="6" t="n">
        <v>1.96117216117216</v>
      </c>
      <c r="C10186" s="6" t="n">
        <v>74</v>
      </c>
      <c r="D10186" s="6" t="n">
        <v>-1</v>
      </c>
      <c r="E10186" s="6" t="n">
        <v>1.9992673992674</v>
      </c>
      <c r="F10186" s="6" t="n">
        <v>0</v>
      </c>
      <c r="G10186" s="6" t="n">
        <v>0</v>
      </c>
      <c r="H10186" s="6" t="str">
        <f aca="false">IF(AND(A10186&gt;=Stimuli!$B$2,A10186&lt;=Stimuli!$C$2),Stimuli!$A$2,IF(AND(A10186&gt;=Stimuli!$B$3,A10186&lt;=Stimuli!$C$3),Stimuli!$A$3,IF(AND(A10186&gt;=Stimuli!$B$4,A10186&lt;=Stimuli!$C$4),Stimuli!$A$4,"")))</f>
        <v>02 e.l.f. - Power Grip Styling (30.03s)</v>
      </c>
      <c r="I10186" s="6" t="n">
        <f aca="false">(B10186-B10185)/((A10186-A10185)/1000)</f>
        <v>-0.937728937728878</v>
      </c>
      <c r="J10186" s="6" t="n">
        <f aca="false">IF(OR(B10186&lt;Rules!$B$2,B10186&gt;Rules!$B$3,ABS(I10186)&gt;Rules!$B$4,OR(B10187&lt;Rules!$B$2,B10187&gt;Rules!$B$3,ABS(I10187)&gt;Rules!$B$4)),1,0)</f>
        <v>0</v>
      </c>
      <c r="K10186" s="6" t="str">
        <f aca="false">IF(F10186=1,COUNTIF($F$2:F10186,1),"")</f>
        <v/>
      </c>
    </row>
    <row r="10187" customFormat="false" ht="15" hidden="false" customHeight="false" outlineLevel="0" collapsed="false">
      <c r="A10187" s="6" t="n">
        <v>79972.243</v>
      </c>
      <c r="B10187" s="6" t="n">
        <v>1.96703296703297</v>
      </c>
      <c r="C10187" s="6" t="n">
        <v>74</v>
      </c>
      <c r="D10187" s="6" t="n">
        <v>-1</v>
      </c>
      <c r="E10187" s="6" t="n">
        <v>1.9992673992674</v>
      </c>
      <c r="F10187" s="6" t="n">
        <v>0</v>
      </c>
      <c r="G10187" s="6" t="n">
        <v>0</v>
      </c>
      <c r="H10187" s="6" t="str">
        <f aca="false">IF(AND(A10187&gt;=Stimuli!$B$2,A10187&lt;=Stimuli!$C$2),Stimuli!$A$2,IF(AND(A10187&gt;=Stimuli!$B$3,A10187&lt;=Stimuli!$C$3),Stimuli!$A$3,IF(AND(A10187&gt;=Stimuli!$B$4,A10187&lt;=Stimuli!$C$4),Stimuli!$A$4,"")))</f>
        <v>02 e.l.f. - Power Grip Styling (30.03s)</v>
      </c>
      <c r="I10187" s="6" t="n">
        <f aca="false">(B10187-B10186)/((A10187-A10186)/1000)</f>
        <v>0.750183150183148</v>
      </c>
      <c r="J10187" s="6" t="n">
        <f aca="false">IF(OR(B10187&lt;Rules!$B$2,B10187&gt;Rules!$B$3,ABS(I10187)&gt;Rules!$B$4,OR(B10188&lt;Rules!$B$2,B10188&gt;Rules!$B$3,ABS(I10188)&gt;Rules!$B$4)),1,0)</f>
        <v>0</v>
      </c>
      <c r="K10187" s="6" t="str">
        <f aca="false">IF(F10187=1,COUNTIF($F$2:F10187,1),"")</f>
        <v/>
      </c>
    </row>
    <row r="10188" customFormat="false" ht="15" hidden="false" customHeight="false" outlineLevel="0" collapsed="false">
      <c r="A10188" s="6" t="n">
        <v>79980.0555</v>
      </c>
      <c r="B10188" s="6" t="n">
        <v>1.96263736263736</v>
      </c>
      <c r="C10188" s="6" t="n">
        <v>74</v>
      </c>
      <c r="D10188" s="6" t="n">
        <v>-1</v>
      </c>
      <c r="E10188" s="6" t="n">
        <v>1.9992673992674</v>
      </c>
      <c r="F10188" s="6" t="n">
        <v>0</v>
      </c>
      <c r="G10188" s="6" t="n">
        <v>0</v>
      </c>
      <c r="H10188" s="6" t="str">
        <f aca="false">IF(AND(A10188&gt;=Stimuli!$B$2,A10188&lt;=Stimuli!$C$2),Stimuli!$A$2,IF(AND(A10188&gt;=Stimuli!$B$3,A10188&lt;=Stimuli!$C$3),Stimuli!$A$3,IF(AND(A10188&gt;=Stimuli!$B$4,A10188&lt;=Stimuli!$C$4),Stimuli!$A$4,"")))</f>
        <v>02 e.l.f. - Power Grip Styling (30.03s)</v>
      </c>
      <c r="I10188" s="6" t="n">
        <f aca="false">(B10188-B10187)/((A10188-A10187)/1000)</f>
        <v>-0.562637362637418</v>
      </c>
      <c r="J10188" s="6" t="n">
        <f aca="false">IF(OR(B10188&lt;Rules!$B$2,B10188&gt;Rules!$B$3,ABS(I10188)&gt;Rules!$B$4,OR(B10189&lt;Rules!$B$2,B10189&gt;Rules!$B$3,ABS(I10189)&gt;Rules!$B$4)),1,0)</f>
        <v>0</v>
      </c>
      <c r="K10188" s="6" t="str">
        <f aca="false">IF(F10188=1,COUNTIF($F$2:F10188,1),"")</f>
        <v/>
      </c>
    </row>
    <row r="10189" customFormat="false" ht="15" hidden="false" customHeight="false" outlineLevel="0" collapsed="false">
      <c r="A10189" s="6" t="n">
        <v>79987.868</v>
      </c>
      <c r="B10189" s="6" t="n">
        <v>1.96703296703297</v>
      </c>
      <c r="C10189" s="6" t="n">
        <v>74</v>
      </c>
      <c r="D10189" s="6" t="n">
        <v>-1</v>
      </c>
      <c r="E10189" s="6" t="n">
        <v>1.9992673992674</v>
      </c>
      <c r="F10189" s="6" t="n">
        <v>0</v>
      </c>
      <c r="G10189" s="6" t="n">
        <v>0</v>
      </c>
      <c r="H10189" s="6" t="str">
        <f aca="false">IF(AND(A10189&gt;=Stimuli!$B$2,A10189&lt;=Stimuli!$C$2),Stimuli!$A$2,IF(AND(A10189&gt;=Stimuli!$B$3,A10189&lt;=Stimuli!$C$3),Stimuli!$A$3,IF(AND(A10189&gt;=Stimuli!$B$4,A10189&lt;=Stimuli!$C$4),Stimuli!$A$4,"")))</f>
        <v>02 e.l.f. - Power Grip Styling (30.03s)</v>
      </c>
      <c r="I10189" s="6" t="n">
        <f aca="false">(B10189-B10188)/((A10189-A10188)/1000)</f>
        <v>0.562637362637418</v>
      </c>
      <c r="J10189" s="6" t="n">
        <f aca="false">IF(OR(B10189&lt;Rules!$B$2,B10189&gt;Rules!$B$3,ABS(I10189)&gt;Rules!$B$4,OR(B10190&lt;Rules!$B$2,B10190&gt;Rules!$B$3,ABS(I10190)&gt;Rules!$B$4)),1,0)</f>
        <v>0</v>
      </c>
      <c r="K10189" s="6" t="str">
        <f aca="false">IF(F10189=1,COUNTIF($F$2:F10189,1),"")</f>
        <v/>
      </c>
    </row>
    <row r="10190" customFormat="false" ht="15" hidden="false" customHeight="false" outlineLevel="0" collapsed="false">
      <c r="A10190" s="6" t="n">
        <v>79995.6805</v>
      </c>
      <c r="B10190" s="6" t="n">
        <v>1.96410256410256</v>
      </c>
      <c r="C10190" s="6" t="n">
        <v>74</v>
      </c>
      <c r="D10190" s="6" t="n">
        <v>-1</v>
      </c>
      <c r="E10190" s="6" t="n">
        <v>1.9992673992674</v>
      </c>
      <c r="F10190" s="6" t="n">
        <v>0</v>
      </c>
      <c r="G10190" s="6" t="n">
        <v>0</v>
      </c>
      <c r="H10190" s="6" t="str">
        <f aca="false">IF(AND(A10190&gt;=Stimuli!$B$2,A10190&lt;=Stimuli!$C$2),Stimuli!$A$2,IF(AND(A10190&gt;=Stimuli!$B$3,A10190&lt;=Stimuli!$C$3),Stimuli!$A$3,IF(AND(A10190&gt;=Stimuli!$B$4,A10190&lt;=Stimuli!$C$4),Stimuli!$A$4,"")))</f>
        <v>02 e.l.f. - Power Grip Styling (30.03s)</v>
      </c>
      <c r="I10190" s="6" t="n">
        <f aca="false">(B10190-B10189)/((A10190-A10189)/1000)</f>
        <v>-0.375091575091574</v>
      </c>
      <c r="J10190" s="6" t="n">
        <f aca="false">IF(OR(B10190&lt;Rules!$B$2,B10190&gt;Rules!$B$3,ABS(I10190)&gt;Rules!$B$4,OR(B10191&lt;Rules!$B$2,B10191&gt;Rules!$B$3,ABS(I10191)&gt;Rules!$B$4)),1,0)</f>
        <v>0</v>
      </c>
      <c r="K10190" s="6" t="str">
        <f aca="false">IF(F10190=1,COUNTIF($F$2:F10190,1),"")</f>
        <v/>
      </c>
    </row>
    <row r="10191" customFormat="false" ht="15" hidden="false" customHeight="false" outlineLevel="0" collapsed="false">
      <c r="A10191" s="6" t="n">
        <v>80003.493</v>
      </c>
      <c r="B10191" s="6" t="n">
        <v>1.96556776556777</v>
      </c>
      <c r="C10191" s="6" t="n">
        <v>74</v>
      </c>
      <c r="D10191" s="6" t="n">
        <v>-1</v>
      </c>
      <c r="E10191" s="6" t="n">
        <v>1.9992673992674</v>
      </c>
      <c r="F10191" s="6" t="n">
        <v>0</v>
      </c>
      <c r="G10191" s="6" t="n">
        <v>0</v>
      </c>
      <c r="H10191" s="6" t="str">
        <f aca="false">IF(AND(A10191&gt;=Stimuli!$B$2,A10191&lt;=Stimuli!$C$2),Stimuli!$A$2,IF(AND(A10191&gt;=Stimuli!$B$3,A10191&lt;=Stimuli!$C$3),Stimuli!$A$3,IF(AND(A10191&gt;=Stimuli!$B$4,A10191&lt;=Stimuli!$C$4),Stimuli!$A$4,"")))</f>
        <v>02 e.l.f. - Power Grip Styling (30.03s)</v>
      </c>
      <c r="I10191" s="6" t="n">
        <f aca="false">(B10191-B10190)/((A10191-A10190)/1000)</f>
        <v>0.18754578754573</v>
      </c>
      <c r="J10191" s="6" t="n">
        <f aca="false">IF(OR(B10191&lt;Rules!$B$2,B10191&gt;Rules!$B$3,ABS(I10191)&gt;Rules!$B$4,OR(B10192&lt;Rules!$B$2,B10192&gt;Rules!$B$3,ABS(I10192)&gt;Rules!$B$4)),1,0)</f>
        <v>0</v>
      </c>
      <c r="K10191" s="6" t="str">
        <f aca="false">IF(F10191=1,COUNTIF($F$2:F10191,1),"")</f>
        <v/>
      </c>
    </row>
    <row r="10192" customFormat="false" ht="15" hidden="false" customHeight="false" outlineLevel="0" collapsed="false">
      <c r="A10192" s="6" t="n">
        <v>80011.3055</v>
      </c>
      <c r="B10192" s="6" t="n">
        <v>1.96703296703297</v>
      </c>
      <c r="C10192" s="6" t="n">
        <v>74</v>
      </c>
      <c r="D10192" s="6" t="n">
        <v>-1</v>
      </c>
      <c r="E10192" s="6" t="n">
        <v>1.9992673992674</v>
      </c>
      <c r="F10192" s="6" t="n">
        <v>0</v>
      </c>
      <c r="G10192" s="6" t="n">
        <v>0</v>
      </c>
      <c r="H10192" s="6" t="str">
        <f aca="false">IF(AND(A10192&gt;=Stimuli!$B$2,A10192&lt;=Stimuli!$C$2),Stimuli!$A$2,IF(AND(A10192&gt;=Stimuli!$B$3,A10192&lt;=Stimuli!$C$3),Stimuli!$A$3,IF(AND(A10192&gt;=Stimuli!$B$4,A10192&lt;=Stimuli!$C$4),Stimuli!$A$4,"")))</f>
        <v>02 e.l.f. - Power Grip Styling (30.03s)</v>
      </c>
      <c r="I10192" s="6" t="n">
        <f aca="false">(B10192-B10191)/((A10192-A10191)/1000)</f>
        <v>0.187545787545844</v>
      </c>
      <c r="J10192" s="6" t="n">
        <f aca="false">IF(OR(B10192&lt;Rules!$B$2,B10192&gt;Rules!$B$3,ABS(I10192)&gt;Rules!$B$4,OR(B10193&lt;Rules!$B$2,B10193&gt;Rules!$B$3,ABS(I10193)&gt;Rules!$B$4)),1,0)</f>
        <v>0</v>
      </c>
      <c r="K10192" s="6" t="str">
        <f aca="false">IF(F10192=1,COUNTIF($F$2:F10192,1),"")</f>
        <v/>
      </c>
    </row>
    <row r="10193" customFormat="false" ht="15" hidden="false" customHeight="false" outlineLevel="0" collapsed="false">
      <c r="A10193" s="6" t="n">
        <v>80019.118</v>
      </c>
      <c r="B10193" s="6" t="n">
        <v>1.96410256410256</v>
      </c>
      <c r="C10193" s="6" t="n">
        <v>74</v>
      </c>
      <c r="D10193" s="6" t="n">
        <v>-1</v>
      </c>
      <c r="E10193" s="6" t="n">
        <v>1.9992673992674</v>
      </c>
      <c r="F10193" s="6" t="n">
        <v>0</v>
      </c>
      <c r="G10193" s="6" t="n">
        <v>0</v>
      </c>
      <c r="H10193" s="6" t="str">
        <f aca="false">IF(AND(A10193&gt;=Stimuli!$B$2,A10193&lt;=Stimuli!$C$2),Stimuli!$A$2,IF(AND(A10193&gt;=Stimuli!$B$3,A10193&lt;=Stimuli!$C$3),Stimuli!$A$3,IF(AND(A10193&gt;=Stimuli!$B$4,A10193&lt;=Stimuli!$C$4),Stimuli!$A$4,"")))</f>
        <v>02 e.l.f. - Power Grip Styling (30.03s)</v>
      </c>
      <c r="I10193" s="6" t="n">
        <f aca="false">(B10193-B10192)/((A10193-A10192)/1000)</f>
        <v>-0.375091575091574</v>
      </c>
      <c r="J10193" s="6" t="n">
        <f aca="false">IF(OR(B10193&lt;Rules!$B$2,B10193&gt;Rules!$B$3,ABS(I10193)&gt;Rules!$B$4,OR(B10194&lt;Rules!$B$2,B10194&gt;Rules!$B$3,ABS(I10194)&gt;Rules!$B$4)),1,0)</f>
        <v>0</v>
      </c>
      <c r="K10193" s="6" t="str">
        <f aca="false">IF(F10193=1,COUNTIF($F$2:F10193,1),"")</f>
        <v/>
      </c>
    </row>
    <row r="10194" customFormat="false" ht="15" hidden="false" customHeight="false" outlineLevel="0" collapsed="false">
      <c r="A10194" s="6" t="n">
        <v>80026.9305</v>
      </c>
      <c r="B10194" s="6" t="n">
        <v>1.96849816849817</v>
      </c>
      <c r="C10194" s="6" t="n">
        <v>74</v>
      </c>
      <c r="D10194" s="6" t="n">
        <v>-1</v>
      </c>
      <c r="E10194" s="6" t="n">
        <v>1.9992673992674</v>
      </c>
      <c r="F10194" s="6" t="n">
        <v>0</v>
      </c>
      <c r="G10194" s="6" t="n">
        <v>0</v>
      </c>
      <c r="H10194" s="6" t="str">
        <f aca="false">IF(AND(A10194&gt;=Stimuli!$B$2,A10194&lt;=Stimuli!$C$2),Stimuli!$A$2,IF(AND(A10194&gt;=Stimuli!$B$3,A10194&lt;=Stimuli!$C$3),Stimuli!$A$3,IF(AND(A10194&gt;=Stimuli!$B$4,A10194&lt;=Stimuli!$C$4),Stimuli!$A$4,"")))</f>
        <v>02 e.l.f. - Power Grip Styling (30.03s)</v>
      </c>
      <c r="I10194" s="6" t="n">
        <f aca="false">(B10194-B10193)/((A10194-A10193)/1000)</f>
        <v>0.562637362637304</v>
      </c>
      <c r="J10194" s="6" t="n">
        <f aca="false">IF(OR(B10194&lt;Rules!$B$2,B10194&gt;Rules!$B$3,ABS(I10194)&gt;Rules!$B$4,OR(B10195&lt;Rules!$B$2,B10195&gt;Rules!$B$3,ABS(I10195)&gt;Rules!$B$4)),1,0)</f>
        <v>0</v>
      </c>
      <c r="K10194" s="6" t="str">
        <f aca="false">IF(F10194=1,COUNTIF($F$2:F10194,1),"")</f>
        <v/>
      </c>
    </row>
    <row r="10195" customFormat="false" ht="15" hidden="false" customHeight="false" outlineLevel="0" collapsed="false">
      <c r="A10195" s="6" t="n">
        <v>80034.743</v>
      </c>
      <c r="B10195" s="6" t="n">
        <v>1.96263736263736</v>
      </c>
      <c r="C10195" s="6" t="n">
        <v>74</v>
      </c>
      <c r="D10195" s="6" t="n">
        <v>-1</v>
      </c>
      <c r="E10195" s="6" t="n">
        <v>1.9992673992674</v>
      </c>
      <c r="F10195" s="6" t="n">
        <v>0</v>
      </c>
      <c r="G10195" s="6" t="n">
        <v>0</v>
      </c>
      <c r="H10195" s="6" t="str">
        <f aca="false">IF(AND(A10195&gt;=Stimuli!$B$2,A10195&lt;=Stimuli!$C$2),Stimuli!$A$2,IF(AND(A10195&gt;=Stimuli!$B$3,A10195&lt;=Stimuli!$C$3),Stimuli!$A$3,IF(AND(A10195&gt;=Stimuli!$B$4,A10195&lt;=Stimuli!$C$4),Stimuli!$A$4,"")))</f>
        <v>02 e.l.f. - Power Grip Styling (30.03s)</v>
      </c>
      <c r="I10195" s="6" t="n">
        <f aca="false">(B10195-B10194)/((A10195-A10194)/1000)</f>
        <v>-0.750183150183148</v>
      </c>
      <c r="J10195" s="6" t="n">
        <f aca="false">IF(OR(B10195&lt;Rules!$B$2,B10195&gt;Rules!$B$3,ABS(I10195)&gt;Rules!$B$4,OR(B10196&lt;Rules!$B$2,B10196&gt;Rules!$B$3,ABS(I10196)&gt;Rules!$B$4)),1,0)</f>
        <v>0</v>
      </c>
      <c r="K10195" s="6" t="str">
        <f aca="false">IF(F10195=1,COUNTIF($F$2:F10195,1),"")</f>
        <v/>
      </c>
    </row>
    <row r="10196" customFormat="false" ht="15" hidden="false" customHeight="false" outlineLevel="0" collapsed="false">
      <c r="A10196" s="6" t="n">
        <v>80042.5555</v>
      </c>
      <c r="B10196" s="6" t="n">
        <v>1.96996336996337</v>
      </c>
      <c r="C10196" s="6" t="n">
        <v>74</v>
      </c>
      <c r="D10196" s="6" t="n">
        <v>-1</v>
      </c>
      <c r="E10196" s="6" t="n">
        <v>1.9992673992674</v>
      </c>
      <c r="F10196" s="6" t="n">
        <v>0</v>
      </c>
      <c r="G10196" s="6" t="n">
        <v>0</v>
      </c>
      <c r="H10196" s="6" t="str">
        <f aca="false">IF(AND(A10196&gt;=Stimuli!$B$2,A10196&lt;=Stimuli!$C$2),Stimuli!$A$2,IF(AND(A10196&gt;=Stimuli!$B$3,A10196&lt;=Stimuli!$C$3),Stimuli!$A$3,IF(AND(A10196&gt;=Stimuli!$B$4,A10196&lt;=Stimuli!$C$4),Stimuli!$A$4,"")))</f>
        <v>02 e.l.f. - Power Grip Styling (30.03s)</v>
      </c>
      <c r="I10196" s="6" t="n">
        <f aca="false">(B10196-B10195)/((A10196-A10195)/1000)</f>
        <v>0.93772893772902</v>
      </c>
      <c r="J10196" s="6" t="n">
        <f aca="false">IF(OR(B10196&lt;Rules!$B$2,B10196&gt;Rules!$B$3,ABS(I10196)&gt;Rules!$B$4,OR(B10197&lt;Rules!$B$2,B10197&gt;Rules!$B$3,ABS(I10197)&gt;Rules!$B$4)),1,0)</f>
        <v>0</v>
      </c>
      <c r="K10196" s="6" t="str">
        <f aca="false">IF(F10196=1,COUNTIF($F$2:F10196,1),"")</f>
        <v/>
      </c>
    </row>
    <row r="10197" customFormat="false" ht="15" hidden="false" customHeight="false" outlineLevel="0" collapsed="false">
      <c r="A10197" s="6" t="n">
        <v>80050.368</v>
      </c>
      <c r="B10197" s="6" t="n">
        <v>1.96263736263736</v>
      </c>
      <c r="C10197" s="6" t="n">
        <v>74</v>
      </c>
      <c r="D10197" s="6" t="n">
        <v>-1</v>
      </c>
      <c r="E10197" s="6" t="n">
        <v>1.9992673992674</v>
      </c>
      <c r="F10197" s="6" t="n">
        <v>0</v>
      </c>
      <c r="G10197" s="6" t="n">
        <v>0</v>
      </c>
      <c r="H10197" s="6" t="str">
        <f aca="false">IF(AND(A10197&gt;=Stimuli!$B$2,A10197&lt;=Stimuli!$C$2),Stimuli!$A$2,IF(AND(A10197&gt;=Stimuli!$B$3,A10197&lt;=Stimuli!$C$3),Stimuli!$A$3,IF(AND(A10197&gt;=Stimuli!$B$4,A10197&lt;=Stimuli!$C$4),Stimuli!$A$4,"")))</f>
        <v>02 e.l.f. - Power Grip Styling (30.03s)</v>
      </c>
      <c r="I10197" s="6" t="n">
        <f aca="false">(B10197-B10196)/((A10197-A10196)/1000)</f>
        <v>-0.93772893772902</v>
      </c>
      <c r="J10197" s="6" t="n">
        <f aca="false">IF(OR(B10197&lt;Rules!$B$2,B10197&gt;Rules!$B$3,ABS(I10197)&gt;Rules!$B$4,OR(B10198&lt;Rules!$B$2,B10198&gt;Rules!$B$3,ABS(I10198)&gt;Rules!$B$4)),1,0)</f>
        <v>0</v>
      </c>
      <c r="K10197" s="6" t="str">
        <f aca="false">IF(F10197=1,COUNTIF($F$2:F10197,1),"")</f>
        <v/>
      </c>
    </row>
    <row r="10198" customFormat="false" ht="15" hidden="false" customHeight="false" outlineLevel="0" collapsed="false">
      <c r="A10198" s="6" t="n">
        <v>80058.1805</v>
      </c>
      <c r="B10198" s="6" t="n">
        <v>1.97142857142857</v>
      </c>
      <c r="C10198" s="6" t="n">
        <v>74</v>
      </c>
      <c r="D10198" s="6" t="n">
        <v>-1</v>
      </c>
      <c r="E10198" s="6" t="n">
        <v>1.9992673992674</v>
      </c>
      <c r="F10198" s="6" t="n">
        <v>0</v>
      </c>
      <c r="G10198" s="6" t="n">
        <v>0</v>
      </c>
      <c r="H10198" s="6" t="str">
        <f aca="false">IF(AND(A10198&gt;=Stimuli!$B$2,A10198&lt;=Stimuli!$C$2),Stimuli!$A$2,IF(AND(A10198&gt;=Stimuli!$B$3,A10198&lt;=Stimuli!$C$3),Stimuli!$A$3,IF(AND(A10198&gt;=Stimuli!$B$4,A10198&lt;=Stimuli!$C$4),Stimuli!$A$4,"")))</f>
        <v>02 e.l.f. - Power Grip Styling (30.03s)</v>
      </c>
      <c r="I10198" s="6" t="n">
        <f aca="false">(B10198-B10197)/((A10198-A10197)/1000)</f>
        <v>1.12527472527475</v>
      </c>
      <c r="J10198" s="6" t="n">
        <f aca="false">IF(OR(B10198&lt;Rules!$B$2,B10198&gt;Rules!$B$3,ABS(I10198)&gt;Rules!$B$4,OR(B10199&lt;Rules!$B$2,B10199&gt;Rules!$B$3,ABS(I10199)&gt;Rules!$B$4)),1,0)</f>
        <v>0</v>
      </c>
      <c r="K10198" s="6" t="str">
        <f aca="false">IF(F10198=1,COUNTIF($F$2:F10198,1),"")</f>
        <v/>
      </c>
    </row>
    <row r="10199" customFormat="false" ht="15" hidden="false" customHeight="false" outlineLevel="0" collapsed="false">
      <c r="A10199" s="6" t="n">
        <v>80065.993</v>
      </c>
      <c r="B10199" s="6" t="n">
        <v>1.96410256410256</v>
      </c>
      <c r="C10199" s="6" t="n">
        <v>74</v>
      </c>
      <c r="D10199" s="6" t="n">
        <v>-1</v>
      </c>
      <c r="E10199" s="6" t="n">
        <v>1.9992673992674</v>
      </c>
      <c r="F10199" s="6" t="n">
        <v>0</v>
      </c>
      <c r="G10199" s="6" t="n">
        <v>0</v>
      </c>
      <c r="H10199" s="6" t="str">
        <f aca="false">IF(AND(A10199&gt;=Stimuli!$B$2,A10199&lt;=Stimuli!$C$2),Stimuli!$A$2,IF(AND(A10199&gt;=Stimuli!$B$3,A10199&lt;=Stimuli!$C$3),Stimuli!$A$3,IF(AND(A10199&gt;=Stimuli!$B$4,A10199&lt;=Stimuli!$C$4),Stimuli!$A$4,"")))</f>
        <v>02 e.l.f. - Power Grip Styling (30.03s)</v>
      </c>
      <c r="I10199" s="6" t="n">
        <f aca="false">(B10199-B10198)/((A10199-A10198)/1000)</f>
        <v>-0.937728937728906</v>
      </c>
      <c r="J10199" s="6" t="n">
        <f aca="false">IF(OR(B10199&lt;Rules!$B$2,B10199&gt;Rules!$B$3,ABS(I10199)&gt;Rules!$B$4,OR(B10200&lt;Rules!$B$2,B10200&gt;Rules!$B$3,ABS(I10200)&gt;Rules!$B$4)),1,0)</f>
        <v>0</v>
      </c>
      <c r="K10199" s="6" t="str">
        <f aca="false">IF(F10199=1,COUNTIF($F$2:F10199,1),"")</f>
        <v/>
      </c>
    </row>
    <row r="10200" customFormat="false" ht="15" hidden="false" customHeight="false" outlineLevel="0" collapsed="false">
      <c r="A10200" s="6" t="n">
        <v>80073.8055</v>
      </c>
      <c r="B10200" s="6" t="n">
        <v>1.97142857142857</v>
      </c>
      <c r="C10200" s="6" t="n">
        <v>74</v>
      </c>
      <c r="D10200" s="6" t="n">
        <v>-1</v>
      </c>
      <c r="E10200" s="6" t="n">
        <v>1.9992673992674</v>
      </c>
      <c r="F10200" s="6" t="n">
        <v>0</v>
      </c>
      <c r="G10200" s="6" t="n">
        <v>0</v>
      </c>
      <c r="H10200" s="6" t="str">
        <f aca="false">IF(AND(A10200&gt;=Stimuli!$B$2,A10200&lt;=Stimuli!$C$2),Stimuli!$A$2,IF(AND(A10200&gt;=Stimuli!$B$3,A10200&lt;=Stimuli!$C$3),Stimuli!$A$3,IF(AND(A10200&gt;=Stimuli!$B$4,A10200&lt;=Stimuli!$C$4),Stimuli!$A$4,"")))</f>
        <v>02 e.l.f. - Power Grip Styling (30.03s)</v>
      </c>
      <c r="I10200" s="6" t="n">
        <f aca="false">(B10200-B10199)/((A10200-A10199)/1000)</f>
        <v>0.937728937728906</v>
      </c>
      <c r="J10200" s="6" t="n">
        <f aca="false">IF(OR(B10200&lt;Rules!$B$2,B10200&gt;Rules!$B$3,ABS(I10200)&gt;Rules!$B$4,OR(B10201&lt;Rules!$B$2,B10201&gt;Rules!$B$3,ABS(I10201)&gt;Rules!$B$4)),1,0)</f>
        <v>0</v>
      </c>
      <c r="K10200" s="6" t="str">
        <f aca="false">IF(F10200=1,COUNTIF($F$2:F10200,1),"")</f>
        <v/>
      </c>
    </row>
    <row r="10201" customFormat="false" ht="15" hidden="false" customHeight="false" outlineLevel="0" collapsed="false">
      <c r="A10201" s="6" t="n">
        <v>80081.618</v>
      </c>
      <c r="B10201" s="6" t="n">
        <v>1.96410256410256</v>
      </c>
      <c r="C10201" s="6" t="n">
        <v>74</v>
      </c>
      <c r="D10201" s="6" t="n">
        <v>-1</v>
      </c>
      <c r="E10201" s="6" t="n">
        <v>1.9992673992674</v>
      </c>
      <c r="F10201" s="6" t="n">
        <v>0</v>
      </c>
      <c r="G10201" s="6" t="n">
        <v>0</v>
      </c>
      <c r="H10201" s="6" t="str">
        <f aca="false">IF(AND(A10201&gt;=Stimuli!$B$2,A10201&lt;=Stimuli!$C$2),Stimuli!$A$2,IF(AND(A10201&gt;=Stimuli!$B$3,A10201&lt;=Stimuli!$C$3),Stimuli!$A$3,IF(AND(A10201&gt;=Stimuli!$B$4,A10201&lt;=Stimuli!$C$4),Stimuli!$A$4,"")))</f>
        <v>02 e.l.f. - Power Grip Styling (30.03s)</v>
      </c>
      <c r="I10201" s="6" t="n">
        <f aca="false">(B10201-B10200)/((A10201-A10200)/1000)</f>
        <v>-0.937728937728906</v>
      </c>
      <c r="J10201" s="6" t="n">
        <f aca="false">IF(OR(B10201&lt;Rules!$B$2,B10201&gt;Rules!$B$3,ABS(I10201)&gt;Rules!$B$4,OR(B10202&lt;Rules!$B$2,B10202&gt;Rules!$B$3,ABS(I10202)&gt;Rules!$B$4)),1,0)</f>
        <v>0</v>
      </c>
      <c r="K10201" s="6" t="str">
        <f aca="false">IF(F10201=1,COUNTIF($F$2:F10201,1),"")</f>
        <v/>
      </c>
    </row>
    <row r="10202" customFormat="false" ht="15" hidden="false" customHeight="false" outlineLevel="0" collapsed="false">
      <c r="A10202" s="6" t="n">
        <v>80089.4305</v>
      </c>
      <c r="B10202" s="6" t="n">
        <v>1.97142857142857</v>
      </c>
      <c r="C10202" s="6" t="n">
        <v>74</v>
      </c>
      <c r="D10202" s="6" t="n">
        <v>-1</v>
      </c>
      <c r="E10202" s="6" t="n">
        <v>1.9992673992674</v>
      </c>
      <c r="F10202" s="6" t="n">
        <v>0</v>
      </c>
      <c r="G10202" s="6" t="n">
        <v>0</v>
      </c>
      <c r="H10202" s="6" t="str">
        <f aca="false">IF(AND(A10202&gt;=Stimuli!$B$2,A10202&lt;=Stimuli!$C$2),Stimuli!$A$2,IF(AND(A10202&gt;=Stimuli!$B$3,A10202&lt;=Stimuli!$C$3),Stimuli!$A$3,IF(AND(A10202&gt;=Stimuli!$B$4,A10202&lt;=Stimuli!$C$4),Stimuli!$A$4,"")))</f>
        <v>02 e.l.f. - Power Grip Styling (30.03s)</v>
      </c>
      <c r="I10202" s="6" t="n">
        <f aca="false">(B10202-B10201)/((A10202-A10201)/1000)</f>
        <v>0.937728937728906</v>
      </c>
      <c r="J10202" s="6" t="n">
        <f aca="false">IF(OR(B10202&lt;Rules!$B$2,B10202&gt;Rules!$B$3,ABS(I10202)&gt;Rules!$B$4,OR(B10203&lt;Rules!$B$2,B10203&gt;Rules!$B$3,ABS(I10203)&gt;Rules!$B$4)),1,0)</f>
        <v>0</v>
      </c>
      <c r="K10202" s="6" t="str">
        <f aca="false">IF(F10202=1,COUNTIF($F$2:F10202,1),"")</f>
        <v/>
      </c>
    </row>
    <row r="10203" customFormat="false" ht="15" hidden="false" customHeight="false" outlineLevel="0" collapsed="false">
      <c r="A10203" s="6" t="n">
        <v>80097.243</v>
      </c>
      <c r="B10203" s="6" t="n">
        <v>1.96556776556777</v>
      </c>
      <c r="C10203" s="6" t="n">
        <v>74</v>
      </c>
      <c r="D10203" s="6" t="n">
        <v>-1</v>
      </c>
      <c r="E10203" s="6" t="n">
        <v>1.9992673992674</v>
      </c>
      <c r="F10203" s="6" t="n">
        <v>0</v>
      </c>
      <c r="G10203" s="6" t="n">
        <v>0</v>
      </c>
      <c r="H10203" s="6" t="str">
        <f aca="false">IF(AND(A10203&gt;=Stimuli!$B$2,A10203&lt;=Stimuli!$C$2),Stimuli!$A$2,IF(AND(A10203&gt;=Stimuli!$B$3,A10203&lt;=Stimuli!$C$3),Stimuli!$A$3,IF(AND(A10203&gt;=Stimuli!$B$4,A10203&lt;=Stimuli!$C$4),Stimuli!$A$4,"")))</f>
        <v>02 e.l.f. - Power Grip Styling (30.03s)</v>
      </c>
      <c r="I10203" s="6" t="n">
        <f aca="false">(B10203-B10202)/((A10203-A10202)/1000)</f>
        <v>-0.750183150183176</v>
      </c>
      <c r="J10203" s="6" t="n">
        <f aca="false">IF(OR(B10203&lt;Rules!$B$2,B10203&gt;Rules!$B$3,ABS(I10203)&gt;Rules!$B$4,OR(B10204&lt;Rules!$B$2,B10204&gt;Rules!$B$3,ABS(I10204)&gt;Rules!$B$4)),1,0)</f>
        <v>0</v>
      </c>
      <c r="K10203" s="6" t="str">
        <f aca="false">IF(F10203=1,COUNTIF($F$2:F10203,1),"")</f>
        <v/>
      </c>
    </row>
    <row r="10204" customFormat="false" ht="15" hidden="false" customHeight="false" outlineLevel="0" collapsed="false">
      <c r="A10204" s="6" t="n">
        <v>80105.0555</v>
      </c>
      <c r="B10204" s="6" t="n">
        <v>1.96996336996337</v>
      </c>
      <c r="C10204" s="6" t="n">
        <v>74</v>
      </c>
      <c r="D10204" s="6" t="n">
        <v>-1</v>
      </c>
      <c r="E10204" s="6" t="n">
        <v>1.9992673992674</v>
      </c>
      <c r="F10204" s="6" t="n">
        <v>0</v>
      </c>
      <c r="G10204" s="6" t="n">
        <v>0</v>
      </c>
      <c r="H10204" s="6" t="str">
        <f aca="false">IF(AND(A10204&gt;=Stimuli!$B$2,A10204&lt;=Stimuli!$C$2),Stimuli!$A$2,IF(AND(A10204&gt;=Stimuli!$B$3,A10204&lt;=Stimuli!$C$3),Stimuli!$A$3,IF(AND(A10204&gt;=Stimuli!$B$4,A10204&lt;=Stimuli!$C$4),Stimuli!$A$4,"")))</f>
        <v>02 e.l.f. - Power Grip Styling (30.03s)</v>
      </c>
      <c r="I10204" s="6" t="n">
        <f aca="false">(B10204-B10203)/((A10204-A10203)/1000)</f>
        <v>0.562637362637446</v>
      </c>
      <c r="J10204" s="6" t="n">
        <f aca="false">IF(OR(B10204&lt;Rules!$B$2,B10204&gt;Rules!$B$3,ABS(I10204)&gt;Rules!$B$4,OR(B10205&lt;Rules!$B$2,B10205&gt;Rules!$B$3,ABS(I10205)&gt;Rules!$B$4)),1,0)</f>
        <v>0</v>
      </c>
      <c r="K10204" s="6" t="str">
        <f aca="false">IF(F10204=1,COUNTIF($F$2:F10204,1),"")</f>
        <v/>
      </c>
    </row>
    <row r="10205" customFormat="false" ht="15" hidden="false" customHeight="false" outlineLevel="0" collapsed="false">
      <c r="A10205" s="6" t="n">
        <v>80112.868</v>
      </c>
      <c r="B10205" s="6" t="n">
        <v>1.96703296703297</v>
      </c>
      <c r="C10205" s="6" t="n">
        <v>74</v>
      </c>
      <c r="D10205" s="6" t="n">
        <v>-1</v>
      </c>
      <c r="E10205" s="6" t="n">
        <v>1.9992673992674</v>
      </c>
      <c r="F10205" s="6" t="n">
        <v>0</v>
      </c>
      <c r="G10205" s="6" t="n">
        <v>0</v>
      </c>
      <c r="H10205" s="6" t="str">
        <f aca="false">IF(AND(A10205&gt;=Stimuli!$B$2,A10205&lt;=Stimuli!$C$2),Stimuli!$A$2,IF(AND(A10205&gt;=Stimuli!$B$3,A10205&lt;=Stimuli!$C$3),Stimuli!$A$3,IF(AND(A10205&gt;=Stimuli!$B$4,A10205&lt;=Stimuli!$C$4),Stimuli!$A$4,"")))</f>
        <v>02 e.l.f. - Power Grip Styling (30.03s)</v>
      </c>
      <c r="I10205" s="6" t="n">
        <f aca="false">(B10205-B10204)/((A10205-A10204)/1000)</f>
        <v>-0.375091575091602</v>
      </c>
      <c r="J10205" s="6" t="n">
        <f aca="false">IF(OR(B10205&lt;Rules!$B$2,B10205&gt;Rules!$B$3,ABS(I10205)&gt;Rules!$B$4,OR(B10206&lt;Rules!$B$2,B10206&gt;Rules!$B$3,ABS(I10206)&gt;Rules!$B$4)),1,0)</f>
        <v>0</v>
      </c>
      <c r="K10205" s="6" t="str">
        <f aca="false">IF(F10205=1,COUNTIF($F$2:F10205,1),"")</f>
        <v/>
      </c>
    </row>
    <row r="10206" customFormat="false" ht="15" hidden="false" customHeight="false" outlineLevel="0" collapsed="false">
      <c r="A10206" s="6" t="n">
        <v>80120.6805</v>
      </c>
      <c r="B10206" s="6" t="n">
        <v>1.96849816849817</v>
      </c>
      <c r="C10206" s="6" t="n">
        <v>74</v>
      </c>
      <c r="D10206" s="6" t="n">
        <v>-1</v>
      </c>
      <c r="E10206" s="6" t="n">
        <v>1.9992673992674</v>
      </c>
      <c r="F10206" s="6" t="n">
        <v>0</v>
      </c>
      <c r="G10206" s="6" t="n">
        <v>0</v>
      </c>
      <c r="H10206" s="6" t="str">
        <f aca="false">IF(AND(A10206&gt;=Stimuli!$B$2,A10206&lt;=Stimuli!$C$2),Stimuli!$A$2,IF(AND(A10206&gt;=Stimuli!$B$3,A10206&lt;=Stimuli!$C$3),Stimuli!$A$3,IF(AND(A10206&gt;=Stimuli!$B$4,A10206&lt;=Stimuli!$C$4),Stimuli!$A$4,"")))</f>
        <v>02 e.l.f. - Power Grip Styling (30.03s)</v>
      </c>
      <c r="I10206" s="6" t="n">
        <f aca="false">(B10206-B10205)/((A10206-A10205)/1000)</f>
        <v>0.18754578754573</v>
      </c>
      <c r="J10206" s="6" t="n">
        <f aca="false">IF(OR(B10206&lt;Rules!$B$2,B10206&gt;Rules!$B$3,ABS(I10206)&gt;Rules!$B$4,OR(B10207&lt;Rules!$B$2,B10207&gt;Rules!$B$3,ABS(I10207)&gt;Rules!$B$4)),1,0)</f>
        <v>0</v>
      </c>
      <c r="K10206" s="6" t="str">
        <f aca="false">IF(F10206=1,COUNTIF($F$2:F10206,1),"")</f>
        <v/>
      </c>
    </row>
    <row r="10207" customFormat="false" ht="15" hidden="false" customHeight="false" outlineLevel="0" collapsed="false">
      <c r="A10207" s="6" t="n">
        <v>80128.493</v>
      </c>
      <c r="B10207" s="6" t="n">
        <v>1.96996336996337</v>
      </c>
      <c r="C10207" s="6" t="n">
        <v>74</v>
      </c>
      <c r="D10207" s="6" t="n">
        <v>-1</v>
      </c>
      <c r="E10207" s="6" t="n">
        <v>1.9992673992674</v>
      </c>
      <c r="F10207" s="6" t="n">
        <v>0</v>
      </c>
      <c r="G10207" s="6" t="n">
        <v>0</v>
      </c>
      <c r="H10207" s="6" t="str">
        <f aca="false">IF(AND(A10207&gt;=Stimuli!$B$2,A10207&lt;=Stimuli!$C$2),Stimuli!$A$2,IF(AND(A10207&gt;=Stimuli!$B$3,A10207&lt;=Stimuli!$C$3),Stimuli!$A$3,IF(AND(A10207&gt;=Stimuli!$B$4,A10207&lt;=Stimuli!$C$4),Stimuli!$A$4,"")))</f>
        <v>02 e.l.f. - Power Grip Styling (30.03s)</v>
      </c>
      <c r="I10207" s="6" t="n">
        <f aca="false">(B10207-B10206)/((A10207-A10206)/1000)</f>
        <v>0.187545787545872</v>
      </c>
      <c r="J10207" s="6" t="n">
        <f aca="false">IF(OR(B10207&lt;Rules!$B$2,B10207&gt;Rules!$B$3,ABS(I10207)&gt;Rules!$B$4,OR(B10208&lt;Rules!$B$2,B10208&gt;Rules!$B$3,ABS(I10208)&gt;Rules!$B$4)),1,0)</f>
        <v>0</v>
      </c>
      <c r="K10207" s="6" t="str">
        <f aca="false">IF(F10207=1,COUNTIF($F$2:F10207,1),"")</f>
        <v/>
      </c>
    </row>
    <row r="10208" customFormat="false" ht="15" hidden="false" customHeight="false" outlineLevel="0" collapsed="false">
      <c r="A10208" s="6" t="n">
        <v>80136.3055</v>
      </c>
      <c r="B10208" s="6" t="n">
        <v>1.96849816849817</v>
      </c>
      <c r="C10208" s="6" t="n">
        <v>74</v>
      </c>
      <c r="D10208" s="6" t="n">
        <v>-1</v>
      </c>
      <c r="E10208" s="6" t="n">
        <v>1.9992673992674</v>
      </c>
      <c r="F10208" s="6" t="n">
        <v>0</v>
      </c>
      <c r="G10208" s="6" t="n">
        <v>0</v>
      </c>
      <c r="H10208" s="6" t="str">
        <f aca="false">IF(AND(A10208&gt;=Stimuli!$B$2,A10208&lt;=Stimuli!$C$2),Stimuli!$A$2,IF(AND(A10208&gt;=Stimuli!$B$3,A10208&lt;=Stimuli!$C$3),Stimuli!$A$3,IF(AND(A10208&gt;=Stimuli!$B$4,A10208&lt;=Stimuli!$C$4),Stimuli!$A$4,"")))</f>
        <v>02 e.l.f. - Power Grip Styling (30.03s)</v>
      </c>
      <c r="I10208" s="6" t="n">
        <f aca="false">(B10208-B10207)/((A10208-A10207)/1000)</f>
        <v>-0.187545787545872</v>
      </c>
      <c r="J10208" s="6" t="n">
        <f aca="false">IF(OR(B10208&lt;Rules!$B$2,B10208&gt;Rules!$B$3,ABS(I10208)&gt;Rules!$B$4,OR(B10209&lt;Rules!$B$2,B10209&gt;Rules!$B$3,ABS(I10209)&gt;Rules!$B$4)),1,0)</f>
        <v>0</v>
      </c>
      <c r="K10208" s="6" t="str">
        <f aca="false">IF(F10208=1,COUNTIF($F$2:F10208,1),"")</f>
        <v/>
      </c>
    </row>
    <row r="10209" customFormat="false" ht="15" hidden="false" customHeight="false" outlineLevel="0" collapsed="false">
      <c r="A10209" s="6" t="n">
        <v>80144.118</v>
      </c>
      <c r="B10209" s="6" t="n">
        <v>1.97142857142857</v>
      </c>
      <c r="C10209" s="6" t="n">
        <v>74</v>
      </c>
      <c r="D10209" s="6" t="n">
        <v>-1</v>
      </c>
      <c r="E10209" s="6" t="n">
        <v>1.9992673992674</v>
      </c>
      <c r="F10209" s="6" t="n">
        <v>0</v>
      </c>
      <c r="G10209" s="6" t="n">
        <v>0</v>
      </c>
      <c r="H10209" s="6" t="str">
        <f aca="false">IF(AND(A10209&gt;=Stimuli!$B$2,A10209&lt;=Stimuli!$C$2),Stimuli!$A$2,IF(AND(A10209&gt;=Stimuli!$B$3,A10209&lt;=Stimuli!$C$3),Stimuli!$A$3,IF(AND(A10209&gt;=Stimuli!$B$4,A10209&lt;=Stimuli!$C$4),Stimuli!$A$4,"")))</f>
        <v>02 e.l.f. - Power Grip Styling (30.03s)</v>
      </c>
      <c r="I10209" s="6" t="n">
        <f aca="false">(B10209-B10208)/((A10209-A10208)/1000)</f>
        <v>0.375091575091602</v>
      </c>
      <c r="J10209" s="6" t="n">
        <f aca="false">IF(OR(B10209&lt;Rules!$B$2,B10209&gt;Rules!$B$3,ABS(I10209)&gt;Rules!$B$4,OR(B10210&lt;Rules!$B$2,B10210&gt;Rules!$B$3,ABS(I10210)&gt;Rules!$B$4)),1,0)</f>
        <v>0</v>
      </c>
      <c r="K10209" s="6" t="str">
        <f aca="false">IF(F10209=1,COUNTIF($F$2:F10209,1),"")</f>
        <v/>
      </c>
    </row>
    <row r="10210" customFormat="false" ht="15" hidden="false" customHeight="false" outlineLevel="0" collapsed="false">
      <c r="A10210" s="6" t="n">
        <v>80151.9305</v>
      </c>
      <c r="B10210" s="6" t="n">
        <v>1.96849816849817</v>
      </c>
      <c r="C10210" s="6" t="n">
        <v>74</v>
      </c>
      <c r="D10210" s="6" t="n">
        <v>-1</v>
      </c>
      <c r="E10210" s="6" t="n">
        <v>1.9992673992674</v>
      </c>
      <c r="F10210" s="6" t="n">
        <v>0</v>
      </c>
      <c r="G10210" s="6" t="n">
        <v>0</v>
      </c>
      <c r="H10210" s="6" t="str">
        <f aca="false">IF(AND(A10210&gt;=Stimuli!$B$2,A10210&lt;=Stimuli!$C$2),Stimuli!$A$2,IF(AND(A10210&gt;=Stimuli!$B$3,A10210&lt;=Stimuli!$C$3),Stimuli!$A$3,IF(AND(A10210&gt;=Stimuli!$B$4,A10210&lt;=Stimuli!$C$4),Stimuli!$A$4,"")))</f>
        <v>02 e.l.f. - Power Grip Styling (30.03s)</v>
      </c>
      <c r="I10210" s="6" t="n">
        <f aca="false">(B10210-B10209)/((A10210-A10209)/1000)</f>
        <v>-0.375091575091602</v>
      </c>
      <c r="J10210" s="6" t="n">
        <f aca="false">IF(OR(B10210&lt;Rules!$B$2,B10210&gt;Rules!$B$3,ABS(I10210)&gt;Rules!$B$4,OR(B10211&lt;Rules!$B$2,B10211&gt;Rules!$B$3,ABS(I10211)&gt;Rules!$B$4)),1,0)</f>
        <v>0</v>
      </c>
      <c r="K10210" s="6" t="str">
        <f aca="false">IF(F10210=1,COUNTIF($F$2:F10210,1),"")</f>
        <v/>
      </c>
    </row>
    <row r="10211" customFormat="false" ht="15" hidden="false" customHeight="false" outlineLevel="0" collapsed="false">
      <c r="A10211" s="6" t="n">
        <v>80159.743</v>
      </c>
      <c r="B10211" s="6" t="n">
        <v>1.97435897435897</v>
      </c>
      <c r="C10211" s="6" t="n">
        <v>74</v>
      </c>
      <c r="D10211" s="6" t="n">
        <v>-1</v>
      </c>
      <c r="E10211" s="6" t="n">
        <v>1.9992673992674</v>
      </c>
      <c r="F10211" s="6" t="n">
        <v>0</v>
      </c>
      <c r="G10211" s="6" t="n">
        <v>0</v>
      </c>
      <c r="H10211" s="6" t="str">
        <f aca="false">IF(AND(A10211&gt;=Stimuli!$B$2,A10211&lt;=Stimuli!$C$2),Stimuli!$A$2,IF(AND(A10211&gt;=Stimuli!$B$3,A10211&lt;=Stimuli!$C$3),Stimuli!$A$3,IF(AND(A10211&gt;=Stimuli!$B$4,A10211&lt;=Stimuli!$C$4),Stimuli!$A$4,"")))</f>
        <v>02 e.l.f. - Power Grip Styling (30.03s)</v>
      </c>
      <c r="I10211" s="6" t="n">
        <f aca="false">(B10211-B10210)/((A10211-A10210)/1000)</f>
        <v>0.750183150183176</v>
      </c>
      <c r="J10211" s="6" t="n">
        <f aca="false">IF(OR(B10211&lt;Rules!$B$2,B10211&gt;Rules!$B$3,ABS(I10211)&gt;Rules!$B$4,OR(B10212&lt;Rules!$B$2,B10212&gt;Rules!$B$3,ABS(I10212)&gt;Rules!$B$4)),1,0)</f>
        <v>0</v>
      </c>
      <c r="K10211" s="6" t="str">
        <f aca="false">IF(F10211=1,COUNTIF($F$2:F10211,1),"")</f>
        <v/>
      </c>
    </row>
    <row r="10212" customFormat="false" ht="15" hidden="false" customHeight="false" outlineLevel="0" collapsed="false">
      <c r="A10212" s="6" t="n">
        <v>80167.5555</v>
      </c>
      <c r="B10212" s="6" t="n">
        <v>1.96703296703297</v>
      </c>
      <c r="C10212" s="6" t="n">
        <v>74</v>
      </c>
      <c r="D10212" s="6" t="n">
        <v>-1</v>
      </c>
      <c r="E10212" s="6" t="n">
        <v>1.9992673992674</v>
      </c>
      <c r="F10212" s="6" t="n">
        <v>0</v>
      </c>
      <c r="G10212" s="6" t="n">
        <v>0</v>
      </c>
      <c r="H10212" s="6" t="str">
        <f aca="false">IF(AND(A10212&gt;=Stimuli!$B$2,A10212&lt;=Stimuli!$C$2),Stimuli!$A$2,IF(AND(A10212&gt;=Stimuli!$B$3,A10212&lt;=Stimuli!$C$3),Stimuli!$A$3,IF(AND(A10212&gt;=Stimuli!$B$4,A10212&lt;=Stimuli!$C$4),Stimuli!$A$4,"")))</f>
        <v>02 e.l.f. - Power Grip Styling (30.03s)</v>
      </c>
      <c r="I10212" s="6" t="n">
        <f aca="false">(B10212-B10211)/((A10212-A10211)/1000)</f>
        <v>-0.937728937728906</v>
      </c>
      <c r="J10212" s="6" t="n">
        <f aca="false">IF(OR(B10212&lt;Rules!$B$2,B10212&gt;Rules!$B$3,ABS(I10212)&gt;Rules!$B$4,OR(B10213&lt;Rules!$B$2,B10213&gt;Rules!$B$3,ABS(I10213)&gt;Rules!$B$4)),1,0)</f>
        <v>0</v>
      </c>
      <c r="K10212" s="6" t="str">
        <f aca="false">IF(F10212=1,COUNTIF($F$2:F10212,1),"")</f>
        <v/>
      </c>
    </row>
    <row r="10213" customFormat="false" ht="15" hidden="false" customHeight="false" outlineLevel="0" collapsed="false">
      <c r="A10213" s="6" t="n">
        <v>80175.368</v>
      </c>
      <c r="B10213" s="6" t="n">
        <v>1.97582417582418</v>
      </c>
      <c r="C10213" s="6" t="n">
        <v>64</v>
      </c>
      <c r="D10213" s="6" t="n">
        <v>937.5</v>
      </c>
      <c r="E10213" s="6" t="n">
        <v>1.9992673992674</v>
      </c>
      <c r="F10213" s="6" t="n">
        <v>0</v>
      </c>
      <c r="G10213" s="6" t="n">
        <v>0</v>
      </c>
      <c r="H10213" s="6" t="str">
        <f aca="false">IF(AND(A10213&gt;=Stimuli!$B$2,A10213&lt;=Stimuli!$C$2),Stimuli!$A$2,IF(AND(A10213&gt;=Stimuli!$B$3,A10213&lt;=Stimuli!$C$3),Stimuli!$A$3,IF(AND(A10213&gt;=Stimuli!$B$4,A10213&lt;=Stimuli!$C$4),Stimuli!$A$4,"")))</f>
        <v>02 e.l.f. - Power Grip Styling (30.03s)</v>
      </c>
      <c r="I10213" s="6" t="n">
        <f aca="false">(B10213-B10212)/((A10213-A10212)/1000)</f>
        <v>1.12527472527464</v>
      </c>
      <c r="J10213" s="6" t="n">
        <f aca="false">IF(OR(B10213&lt;Rules!$B$2,B10213&gt;Rules!$B$3,ABS(I10213)&gt;Rules!$B$4,OR(B10214&lt;Rules!$B$2,B10214&gt;Rules!$B$3,ABS(I10214)&gt;Rules!$B$4)),1,0)</f>
        <v>0</v>
      </c>
      <c r="K10213" s="6" t="str">
        <f aca="false">IF(F10213=1,COUNTIF($F$2:F10213,1),"")</f>
        <v/>
      </c>
    </row>
    <row r="10214" customFormat="false" ht="15" hidden="false" customHeight="false" outlineLevel="0" collapsed="false">
      <c r="A10214" s="6" t="n">
        <v>80183.1805</v>
      </c>
      <c r="B10214" s="6" t="n">
        <v>1.96849816849817</v>
      </c>
      <c r="C10214" s="6" t="n">
        <v>64</v>
      </c>
      <c r="D10214" s="6" t="n">
        <v>-1</v>
      </c>
      <c r="E10214" s="6" t="n">
        <v>1.9992673992674</v>
      </c>
      <c r="F10214" s="6" t="n">
        <v>0</v>
      </c>
      <c r="G10214" s="6" t="n">
        <v>0</v>
      </c>
      <c r="H10214" s="6" t="str">
        <f aca="false">IF(AND(A10214&gt;=Stimuli!$B$2,A10214&lt;=Stimuli!$C$2),Stimuli!$A$2,IF(AND(A10214&gt;=Stimuli!$B$3,A10214&lt;=Stimuli!$C$3),Stimuli!$A$3,IF(AND(A10214&gt;=Stimuli!$B$4,A10214&lt;=Stimuli!$C$4),Stimuli!$A$4,"")))</f>
        <v>02 e.l.f. - Power Grip Styling (30.03s)</v>
      </c>
      <c r="I10214" s="6" t="n">
        <f aca="false">(B10214-B10213)/((A10214-A10213)/1000)</f>
        <v>-0.937728937728906</v>
      </c>
      <c r="J10214" s="6" t="n">
        <f aca="false">IF(OR(B10214&lt;Rules!$B$2,B10214&gt;Rules!$B$3,ABS(I10214)&gt;Rules!$B$4,OR(B10215&lt;Rules!$B$2,B10215&gt;Rules!$B$3,ABS(I10215)&gt;Rules!$B$4)),1,0)</f>
        <v>0</v>
      </c>
      <c r="K10214" s="6" t="str">
        <f aca="false">IF(F10214=1,COUNTIF($F$2:F10214,1),"")</f>
        <v/>
      </c>
    </row>
    <row r="10215" customFormat="false" ht="15" hidden="false" customHeight="false" outlineLevel="0" collapsed="false">
      <c r="A10215" s="6" t="n">
        <v>80190.993</v>
      </c>
      <c r="B10215" s="6" t="n">
        <v>1.97582417582418</v>
      </c>
      <c r="C10215" s="6" t="n">
        <v>64</v>
      </c>
      <c r="D10215" s="6" t="n">
        <v>-1</v>
      </c>
      <c r="E10215" s="6" t="n">
        <v>1.9992673992674</v>
      </c>
      <c r="F10215" s="6" t="n">
        <v>0</v>
      </c>
      <c r="G10215" s="6" t="n">
        <v>0</v>
      </c>
      <c r="H10215" s="6" t="str">
        <f aca="false">IF(AND(A10215&gt;=Stimuli!$B$2,A10215&lt;=Stimuli!$C$2),Stimuli!$A$2,IF(AND(A10215&gt;=Stimuli!$B$3,A10215&lt;=Stimuli!$C$3),Stimuli!$A$3,IF(AND(A10215&gt;=Stimuli!$B$4,A10215&lt;=Stimuli!$C$4),Stimuli!$A$4,"")))</f>
        <v>02 e.l.f. - Power Grip Styling (30.03s)</v>
      </c>
      <c r="I10215" s="6" t="n">
        <f aca="false">(B10215-B10214)/((A10215-A10214)/1000)</f>
        <v>0.937728937728906</v>
      </c>
      <c r="J10215" s="6" t="n">
        <f aca="false">IF(OR(B10215&lt;Rules!$B$2,B10215&gt;Rules!$B$3,ABS(I10215)&gt;Rules!$B$4,OR(B10216&lt;Rules!$B$2,B10216&gt;Rules!$B$3,ABS(I10216)&gt;Rules!$B$4)),1,0)</f>
        <v>0</v>
      </c>
      <c r="K10215" s="6" t="str">
        <f aca="false">IF(F10215=1,COUNTIF($F$2:F10215,1),"")</f>
        <v/>
      </c>
    </row>
    <row r="10216" customFormat="false" ht="15" hidden="false" customHeight="false" outlineLevel="0" collapsed="false">
      <c r="A10216" s="6" t="n">
        <v>80198.8055</v>
      </c>
      <c r="B10216" s="6" t="n">
        <v>1.96849816849817</v>
      </c>
      <c r="C10216" s="6" t="n">
        <v>64</v>
      </c>
      <c r="D10216" s="6" t="n">
        <v>-1</v>
      </c>
      <c r="E10216" s="6" t="n">
        <v>1.9992673992674</v>
      </c>
      <c r="F10216" s="6" t="n">
        <v>0</v>
      </c>
      <c r="G10216" s="6" t="n">
        <v>0</v>
      </c>
      <c r="H10216" s="6" t="str">
        <f aca="false">IF(AND(A10216&gt;=Stimuli!$B$2,A10216&lt;=Stimuli!$C$2),Stimuli!$A$2,IF(AND(A10216&gt;=Stimuli!$B$3,A10216&lt;=Stimuli!$C$3),Stimuli!$A$3,IF(AND(A10216&gt;=Stimuli!$B$4,A10216&lt;=Stimuli!$C$4),Stimuli!$A$4,"")))</f>
        <v>02 e.l.f. - Power Grip Styling (30.03s)</v>
      </c>
      <c r="I10216" s="6" t="n">
        <f aca="false">(B10216-B10215)/((A10216-A10215)/1000)</f>
        <v>-0.937728937728906</v>
      </c>
      <c r="J10216" s="6" t="n">
        <f aca="false">IF(OR(B10216&lt;Rules!$B$2,B10216&gt;Rules!$B$3,ABS(I10216)&gt;Rules!$B$4,OR(B10217&lt;Rules!$B$2,B10217&gt;Rules!$B$3,ABS(I10217)&gt;Rules!$B$4)),1,0)</f>
        <v>0</v>
      </c>
      <c r="K10216" s="6" t="str">
        <f aca="false">IF(F10216=1,COUNTIF($F$2:F10216,1),"")</f>
        <v/>
      </c>
    </row>
    <row r="10217" customFormat="false" ht="15" hidden="false" customHeight="false" outlineLevel="0" collapsed="false">
      <c r="A10217" s="6" t="n">
        <v>80206.618</v>
      </c>
      <c r="B10217" s="6" t="n">
        <v>1.97728937728938</v>
      </c>
      <c r="C10217" s="6" t="n">
        <v>64</v>
      </c>
      <c r="D10217" s="6" t="n">
        <v>-1</v>
      </c>
      <c r="E10217" s="6" t="n">
        <v>1.9992673992674</v>
      </c>
      <c r="F10217" s="6" t="n">
        <v>0</v>
      </c>
      <c r="G10217" s="6" t="n">
        <v>0</v>
      </c>
      <c r="H10217" s="6" t="str">
        <f aca="false">IF(AND(A10217&gt;=Stimuli!$B$2,A10217&lt;=Stimuli!$C$2),Stimuli!$A$2,IF(AND(A10217&gt;=Stimuli!$B$3,A10217&lt;=Stimuli!$C$3),Stimuli!$A$3,IF(AND(A10217&gt;=Stimuli!$B$4,A10217&lt;=Stimuli!$C$4),Stimuli!$A$4,"")))</f>
        <v>02 e.l.f. - Power Grip Styling (30.03s)</v>
      </c>
      <c r="I10217" s="6" t="n">
        <f aca="false">(B10217-B10216)/((A10217-A10216)/1000)</f>
        <v>1.12527472527475</v>
      </c>
      <c r="J10217" s="6" t="n">
        <f aca="false">IF(OR(B10217&lt;Rules!$B$2,B10217&gt;Rules!$B$3,ABS(I10217)&gt;Rules!$B$4,OR(B10218&lt;Rules!$B$2,B10218&gt;Rules!$B$3,ABS(I10218)&gt;Rules!$B$4)),1,0)</f>
        <v>0</v>
      </c>
      <c r="K10217" s="6" t="str">
        <f aca="false">IF(F10217=1,COUNTIF($F$2:F10217,1),"")</f>
        <v/>
      </c>
    </row>
    <row r="10218" customFormat="false" ht="15" hidden="false" customHeight="false" outlineLevel="0" collapsed="false">
      <c r="A10218" s="6" t="n">
        <v>80214.4305</v>
      </c>
      <c r="B10218" s="6" t="n">
        <v>1.97142857142857</v>
      </c>
      <c r="C10218" s="6" t="n">
        <v>64</v>
      </c>
      <c r="D10218" s="6" t="n">
        <v>-1</v>
      </c>
      <c r="E10218" s="6" t="n">
        <v>1.9992673992674</v>
      </c>
      <c r="F10218" s="6" t="n">
        <v>0</v>
      </c>
      <c r="G10218" s="6" t="n">
        <v>0</v>
      </c>
      <c r="H10218" s="6" t="str">
        <f aca="false">IF(AND(A10218&gt;=Stimuli!$B$2,A10218&lt;=Stimuli!$C$2),Stimuli!$A$2,IF(AND(A10218&gt;=Stimuli!$B$3,A10218&lt;=Stimuli!$C$3),Stimuli!$A$3,IF(AND(A10218&gt;=Stimuli!$B$4,A10218&lt;=Stimuli!$C$4),Stimuli!$A$4,"")))</f>
        <v>02 e.l.f. - Power Grip Styling (30.03s)</v>
      </c>
      <c r="I10218" s="6" t="n">
        <f aca="false">(B10218-B10217)/((A10218-A10217)/1000)</f>
        <v>-0.750183150183148</v>
      </c>
      <c r="J10218" s="6" t="n">
        <f aca="false">IF(OR(B10218&lt;Rules!$B$2,B10218&gt;Rules!$B$3,ABS(I10218)&gt;Rules!$B$4,OR(B10219&lt;Rules!$B$2,B10219&gt;Rules!$B$3,ABS(I10219)&gt;Rules!$B$4)),1,0)</f>
        <v>0</v>
      </c>
      <c r="K10218" s="6" t="str">
        <f aca="false">IF(F10218=1,COUNTIF($F$2:F10218,1),"")</f>
        <v/>
      </c>
    </row>
    <row r="10219" customFormat="false" ht="15" hidden="false" customHeight="false" outlineLevel="0" collapsed="false">
      <c r="A10219" s="6" t="n">
        <v>80222.243</v>
      </c>
      <c r="B10219" s="6" t="n">
        <v>1.97728937728938</v>
      </c>
      <c r="C10219" s="6" t="n">
        <v>64</v>
      </c>
      <c r="D10219" s="6" t="n">
        <v>-1</v>
      </c>
      <c r="E10219" s="6" t="n">
        <v>1.9992673992674</v>
      </c>
      <c r="F10219" s="6" t="n">
        <v>0</v>
      </c>
      <c r="G10219" s="6" t="n">
        <v>0</v>
      </c>
      <c r="H10219" s="6" t="str">
        <f aca="false">IF(AND(A10219&gt;=Stimuli!$B$2,A10219&lt;=Stimuli!$C$2),Stimuli!$A$2,IF(AND(A10219&gt;=Stimuli!$B$3,A10219&lt;=Stimuli!$C$3),Stimuli!$A$3,IF(AND(A10219&gt;=Stimuli!$B$4,A10219&lt;=Stimuli!$C$4),Stimuli!$A$4,"")))</f>
        <v>02 e.l.f. - Power Grip Styling (30.03s)</v>
      </c>
      <c r="I10219" s="6" t="n">
        <f aca="false">(B10219-B10218)/((A10219-A10218)/1000)</f>
        <v>0.750183150183148</v>
      </c>
      <c r="J10219" s="6" t="n">
        <f aca="false">IF(OR(B10219&lt;Rules!$B$2,B10219&gt;Rules!$B$3,ABS(I10219)&gt;Rules!$B$4,OR(B10220&lt;Rules!$B$2,B10220&gt;Rules!$B$3,ABS(I10220)&gt;Rules!$B$4)),1,0)</f>
        <v>0</v>
      </c>
      <c r="K10219" s="6" t="str">
        <f aca="false">IF(F10219=1,COUNTIF($F$2:F10219,1),"")</f>
        <v/>
      </c>
    </row>
    <row r="10220" customFormat="false" ht="15" hidden="false" customHeight="false" outlineLevel="0" collapsed="false">
      <c r="A10220" s="6" t="n">
        <v>80230.0555</v>
      </c>
      <c r="B10220" s="6" t="n">
        <v>1.97289377289377</v>
      </c>
      <c r="C10220" s="6" t="n">
        <v>64</v>
      </c>
      <c r="D10220" s="6" t="n">
        <v>-1</v>
      </c>
      <c r="E10220" s="6" t="n">
        <v>1.9992673992674</v>
      </c>
      <c r="F10220" s="6" t="n">
        <v>0</v>
      </c>
      <c r="G10220" s="6" t="n">
        <v>0</v>
      </c>
      <c r="H10220" s="6" t="str">
        <f aca="false">IF(AND(A10220&gt;=Stimuli!$B$2,A10220&lt;=Stimuli!$C$2),Stimuli!$A$2,IF(AND(A10220&gt;=Stimuli!$B$3,A10220&lt;=Stimuli!$C$3),Stimuli!$A$3,IF(AND(A10220&gt;=Stimuli!$B$4,A10220&lt;=Stimuli!$C$4),Stimuli!$A$4,"")))</f>
        <v>02 e.l.f. - Power Grip Styling (30.03s)</v>
      </c>
      <c r="I10220" s="6" t="n">
        <f aca="false">(B10220-B10219)/((A10220-A10219)/1000)</f>
        <v>-0.562637362637418</v>
      </c>
      <c r="J10220" s="6" t="n">
        <f aca="false">IF(OR(B10220&lt;Rules!$B$2,B10220&gt;Rules!$B$3,ABS(I10220)&gt;Rules!$B$4,OR(B10221&lt;Rules!$B$2,B10221&gt;Rules!$B$3,ABS(I10221)&gt;Rules!$B$4)),1,0)</f>
        <v>0</v>
      </c>
      <c r="K10220" s="6" t="str">
        <f aca="false">IF(F10220=1,COUNTIF($F$2:F10220,1),"")</f>
        <v/>
      </c>
    </row>
    <row r="10221" customFormat="false" ht="15" hidden="false" customHeight="false" outlineLevel="0" collapsed="false">
      <c r="A10221" s="6" t="n">
        <v>80237.868</v>
      </c>
      <c r="B10221" s="6" t="n">
        <v>1.97582417582418</v>
      </c>
      <c r="C10221" s="6" t="n">
        <v>64</v>
      </c>
      <c r="D10221" s="6" t="n">
        <v>-1</v>
      </c>
      <c r="E10221" s="6" t="n">
        <v>1.9992673992674</v>
      </c>
      <c r="F10221" s="6" t="n">
        <v>0</v>
      </c>
      <c r="G10221" s="6" t="n">
        <v>0</v>
      </c>
      <c r="H10221" s="6" t="str">
        <f aca="false">IF(AND(A10221&gt;=Stimuli!$B$2,A10221&lt;=Stimuli!$C$2),Stimuli!$A$2,IF(AND(A10221&gt;=Stimuli!$B$3,A10221&lt;=Stimuli!$C$3),Stimuli!$A$3,IF(AND(A10221&gt;=Stimuli!$B$4,A10221&lt;=Stimuli!$C$4),Stimuli!$A$4,"")))</f>
        <v>02 e.l.f. - Power Grip Styling (30.03s)</v>
      </c>
      <c r="I10221" s="6" t="n">
        <f aca="false">(B10221-B10220)/((A10221-A10220)/1000)</f>
        <v>0.375091575091574</v>
      </c>
      <c r="J10221" s="6" t="n">
        <f aca="false">IF(OR(B10221&lt;Rules!$B$2,B10221&gt;Rules!$B$3,ABS(I10221)&gt;Rules!$B$4,OR(B10222&lt;Rules!$B$2,B10222&gt;Rules!$B$3,ABS(I10222)&gt;Rules!$B$4)),1,0)</f>
        <v>0</v>
      </c>
      <c r="K10221" s="6" t="str">
        <f aca="false">IF(F10221=1,COUNTIF($F$2:F10221,1),"")</f>
        <v/>
      </c>
    </row>
    <row r="10222" customFormat="false" ht="15" hidden="false" customHeight="false" outlineLevel="0" collapsed="false">
      <c r="A10222" s="6" t="n">
        <v>80245.6805</v>
      </c>
      <c r="B10222" s="6" t="n">
        <v>1.97435897435897</v>
      </c>
      <c r="C10222" s="6" t="n">
        <v>64</v>
      </c>
      <c r="D10222" s="6" t="n">
        <v>-1</v>
      </c>
      <c r="E10222" s="6" t="n">
        <v>1.9992673992674</v>
      </c>
      <c r="F10222" s="6" t="n">
        <v>0</v>
      </c>
      <c r="G10222" s="6" t="n">
        <v>0</v>
      </c>
      <c r="H10222" s="6" t="str">
        <f aca="false">IF(AND(A10222&gt;=Stimuli!$B$2,A10222&lt;=Stimuli!$C$2),Stimuli!$A$2,IF(AND(A10222&gt;=Stimuli!$B$3,A10222&lt;=Stimuli!$C$3),Stimuli!$A$3,IF(AND(A10222&gt;=Stimuli!$B$4,A10222&lt;=Stimuli!$C$4),Stimuli!$A$4,"")))</f>
        <v>02 e.l.f. - Power Grip Styling (30.03s)</v>
      </c>
      <c r="I10222" s="6" t="n">
        <f aca="false">(B10222-B10221)/((A10222-A10221)/1000)</f>
        <v>-0.18754578754573</v>
      </c>
      <c r="J10222" s="6" t="n">
        <f aca="false">IF(OR(B10222&lt;Rules!$B$2,B10222&gt;Rules!$B$3,ABS(I10222)&gt;Rules!$B$4,OR(B10223&lt;Rules!$B$2,B10223&gt;Rules!$B$3,ABS(I10223)&gt;Rules!$B$4)),1,0)</f>
        <v>0</v>
      </c>
      <c r="K10222" s="6" t="str">
        <f aca="false">IF(F10222=1,COUNTIF($F$2:F10222,1),"")</f>
        <v/>
      </c>
    </row>
    <row r="10223" customFormat="false" ht="15" hidden="false" customHeight="false" outlineLevel="0" collapsed="false">
      <c r="A10223" s="6" t="n">
        <v>80253.493</v>
      </c>
      <c r="B10223" s="6" t="n">
        <v>1.97582417582418</v>
      </c>
      <c r="C10223" s="6" t="n">
        <v>64</v>
      </c>
      <c r="D10223" s="6" t="n">
        <v>-1</v>
      </c>
      <c r="E10223" s="6" t="n">
        <v>1.9992673992674</v>
      </c>
      <c r="F10223" s="6" t="n">
        <v>0</v>
      </c>
      <c r="G10223" s="6" t="n">
        <v>0</v>
      </c>
      <c r="H10223" s="6" t="str">
        <f aca="false">IF(AND(A10223&gt;=Stimuli!$B$2,A10223&lt;=Stimuli!$C$2),Stimuli!$A$2,IF(AND(A10223&gt;=Stimuli!$B$3,A10223&lt;=Stimuli!$C$3),Stimuli!$A$3,IF(AND(A10223&gt;=Stimuli!$B$4,A10223&lt;=Stimuli!$C$4),Stimuli!$A$4,"")))</f>
        <v>02 e.l.f. - Power Grip Styling (30.03s)</v>
      </c>
      <c r="I10223" s="6" t="n">
        <f aca="false">(B10223-B10222)/((A10223-A10222)/1000)</f>
        <v>0.18754578754573</v>
      </c>
      <c r="J10223" s="6" t="n">
        <f aca="false">IF(OR(B10223&lt;Rules!$B$2,B10223&gt;Rules!$B$3,ABS(I10223)&gt;Rules!$B$4,OR(B10224&lt;Rules!$B$2,B10224&gt;Rules!$B$3,ABS(I10224)&gt;Rules!$B$4)),1,0)</f>
        <v>0</v>
      </c>
      <c r="K10223" s="6" t="str">
        <f aca="false">IF(F10223=1,COUNTIF($F$2:F10223,1),"")</f>
        <v/>
      </c>
    </row>
    <row r="10224" customFormat="false" ht="15" hidden="false" customHeight="false" outlineLevel="0" collapsed="false">
      <c r="A10224" s="6" t="n">
        <v>80261.3055</v>
      </c>
      <c r="B10224" s="6" t="n">
        <v>1.97728937728938</v>
      </c>
      <c r="C10224" s="6" t="n">
        <v>64</v>
      </c>
      <c r="D10224" s="6" t="n">
        <v>-1</v>
      </c>
      <c r="E10224" s="6" t="n">
        <v>1.9992673992674</v>
      </c>
      <c r="F10224" s="6" t="n">
        <v>0</v>
      </c>
      <c r="G10224" s="6" t="n">
        <v>0</v>
      </c>
      <c r="H10224" s="6" t="str">
        <f aca="false">IF(AND(A10224&gt;=Stimuli!$B$2,A10224&lt;=Stimuli!$C$2),Stimuli!$A$2,IF(AND(A10224&gt;=Stimuli!$B$3,A10224&lt;=Stimuli!$C$3),Stimuli!$A$3,IF(AND(A10224&gt;=Stimuli!$B$4,A10224&lt;=Stimuli!$C$4),Stimuli!$A$4,"")))</f>
        <v>02 e.l.f. - Power Grip Styling (30.03s)</v>
      </c>
      <c r="I10224" s="6" t="n">
        <f aca="false">(B10224-B10223)/((A10224-A10223)/1000)</f>
        <v>0.187545787545844</v>
      </c>
      <c r="J10224" s="6" t="n">
        <f aca="false">IF(OR(B10224&lt;Rules!$B$2,B10224&gt;Rules!$B$3,ABS(I10224)&gt;Rules!$B$4,OR(B10225&lt;Rules!$B$2,B10225&gt;Rules!$B$3,ABS(I10225)&gt;Rules!$B$4)),1,0)</f>
        <v>0</v>
      </c>
      <c r="K10224" s="6" t="str">
        <f aca="false">IF(F10224=1,COUNTIF($F$2:F10224,1),"")</f>
        <v/>
      </c>
    </row>
    <row r="10225" customFormat="false" ht="15" hidden="false" customHeight="false" outlineLevel="0" collapsed="false">
      <c r="A10225" s="6" t="n">
        <v>80269.118</v>
      </c>
      <c r="B10225" s="6" t="n">
        <v>1.97582417582418</v>
      </c>
      <c r="C10225" s="6" t="n">
        <v>64</v>
      </c>
      <c r="D10225" s="6" t="n">
        <v>-1</v>
      </c>
      <c r="E10225" s="6" t="n">
        <v>1.9992673992674</v>
      </c>
      <c r="F10225" s="6" t="n">
        <v>0</v>
      </c>
      <c r="G10225" s="6" t="n">
        <v>0</v>
      </c>
      <c r="H10225" s="6" t="str">
        <f aca="false">IF(AND(A10225&gt;=Stimuli!$B$2,A10225&lt;=Stimuli!$C$2),Stimuli!$A$2,IF(AND(A10225&gt;=Stimuli!$B$3,A10225&lt;=Stimuli!$C$3),Stimuli!$A$3,IF(AND(A10225&gt;=Stimuli!$B$4,A10225&lt;=Stimuli!$C$4),Stimuli!$A$4,"")))</f>
        <v>02 e.l.f. - Power Grip Styling (30.03s)</v>
      </c>
      <c r="I10225" s="6" t="n">
        <f aca="false">(B10225-B10224)/((A10225-A10224)/1000)</f>
        <v>-0.187545787545844</v>
      </c>
      <c r="J10225" s="6" t="n">
        <f aca="false">IF(OR(B10225&lt;Rules!$B$2,B10225&gt;Rules!$B$3,ABS(I10225)&gt;Rules!$B$4,OR(B10226&lt;Rules!$B$2,B10226&gt;Rules!$B$3,ABS(I10226)&gt;Rules!$B$4)),1,0)</f>
        <v>0</v>
      </c>
      <c r="K10225" s="6" t="str">
        <f aca="false">IF(F10225=1,COUNTIF($F$2:F10225,1),"")</f>
        <v/>
      </c>
    </row>
    <row r="10226" customFormat="false" ht="15" hidden="false" customHeight="false" outlineLevel="0" collapsed="false">
      <c r="A10226" s="6" t="n">
        <v>80276.9305</v>
      </c>
      <c r="B10226" s="6" t="n">
        <v>1.98021978021978</v>
      </c>
      <c r="C10226" s="6" t="n">
        <v>64</v>
      </c>
      <c r="D10226" s="6" t="n">
        <v>-1</v>
      </c>
      <c r="E10226" s="6" t="n">
        <v>1.9992673992674</v>
      </c>
      <c r="F10226" s="6" t="n">
        <v>0</v>
      </c>
      <c r="G10226" s="6" t="n">
        <v>0</v>
      </c>
      <c r="H10226" s="6" t="str">
        <f aca="false">IF(AND(A10226&gt;=Stimuli!$B$2,A10226&lt;=Stimuli!$C$2),Stimuli!$A$2,IF(AND(A10226&gt;=Stimuli!$B$3,A10226&lt;=Stimuli!$C$3),Stimuli!$A$3,IF(AND(A10226&gt;=Stimuli!$B$4,A10226&lt;=Stimuli!$C$4),Stimuli!$A$4,"")))</f>
        <v>02 e.l.f. - Power Grip Styling (30.03s)</v>
      </c>
      <c r="I10226" s="6" t="n">
        <f aca="false">(B10226-B10225)/((A10226-A10225)/1000)</f>
        <v>0.562637362637446</v>
      </c>
      <c r="J10226" s="6" t="n">
        <f aca="false">IF(OR(B10226&lt;Rules!$B$2,B10226&gt;Rules!$B$3,ABS(I10226)&gt;Rules!$B$4,OR(B10227&lt;Rules!$B$2,B10227&gt;Rules!$B$3,ABS(I10227)&gt;Rules!$B$4)),1,0)</f>
        <v>0</v>
      </c>
      <c r="K10226" s="6" t="str">
        <f aca="false">IF(F10226=1,COUNTIF($F$2:F10226,1),"")</f>
        <v/>
      </c>
    </row>
    <row r="10227" customFormat="false" ht="15" hidden="false" customHeight="false" outlineLevel="0" collapsed="false">
      <c r="A10227" s="6" t="n">
        <v>80284.743</v>
      </c>
      <c r="B10227" s="6" t="n">
        <v>1.97582417582418</v>
      </c>
      <c r="C10227" s="6" t="n">
        <v>64</v>
      </c>
      <c r="D10227" s="6" t="n">
        <v>-1</v>
      </c>
      <c r="E10227" s="6" t="n">
        <v>1.9992673992674</v>
      </c>
      <c r="F10227" s="6" t="n">
        <v>0</v>
      </c>
      <c r="G10227" s="6" t="n">
        <v>0</v>
      </c>
      <c r="H10227" s="6" t="str">
        <f aca="false">IF(AND(A10227&gt;=Stimuli!$B$2,A10227&lt;=Stimuli!$C$2),Stimuli!$A$2,IF(AND(A10227&gt;=Stimuli!$B$3,A10227&lt;=Stimuli!$C$3),Stimuli!$A$3,IF(AND(A10227&gt;=Stimuli!$B$4,A10227&lt;=Stimuli!$C$4),Stimuli!$A$4,"")))</f>
        <v>02 e.l.f. - Power Grip Styling (30.03s)</v>
      </c>
      <c r="I10227" s="6" t="n">
        <f aca="false">(B10227-B10226)/((A10227-A10226)/1000)</f>
        <v>-0.562637362637446</v>
      </c>
      <c r="J10227" s="6" t="n">
        <f aca="false">IF(OR(B10227&lt;Rules!$B$2,B10227&gt;Rules!$B$3,ABS(I10227)&gt;Rules!$B$4,OR(B10228&lt;Rules!$B$2,B10228&gt;Rules!$B$3,ABS(I10228)&gt;Rules!$B$4)),1,0)</f>
        <v>0</v>
      </c>
      <c r="K10227" s="6" t="str">
        <f aca="false">IF(F10227=1,COUNTIF($F$2:F10227,1),"")</f>
        <v/>
      </c>
    </row>
    <row r="10228" customFormat="false" ht="15" hidden="false" customHeight="false" outlineLevel="0" collapsed="false">
      <c r="A10228" s="6" t="n">
        <v>80292.5555</v>
      </c>
      <c r="B10228" s="6" t="n">
        <v>1.98168498168498</v>
      </c>
      <c r="C10228" s="6" t="n">
        <v>64</v>
      </c>
      <c r="D10228" s="6" t="n">
        <v>-1</v>
      </c>
      <c r="E10228" s="6" t="n">
        <v>1.9992673992674</v>
      </c>
      <c r="F10228" s="6" t="n">
        <v>0</v>
      </c>
      <c r="G10228" s="6" t="n">
        <v>0</v>
      </c>
      <c r="H10228" s="6" t="str">
        <f aca="false">IF(AND(A10228&gt;=Stimuli!$B$2,A10228&lt;=Stimuli!$C$2),Stimuli!$A$2,IF(AND(A10228&gt;=Stimuli!$B$3,A10228&lt;=Stimuli!$C$3),Stimuli!$A$3,IF(AND(A10228&gt;=Stimuli!$B$4,A10228&lt;=Stimuli!$C$4),Stimuli!$A$4,"")))</f>
        <v>02 e.l.f. - Power Grip Styling (30.03s)</v>
      </c>
      <c r="I10228" s="6" t="n">
        <f aca="false">(B10228-B10227)/((A10228-A10227)/1000)</f>
        <v>0.750183150183176</v>
      </c>
      <c r="J10228" s="6" t="n">
        <f aca="false">IF(OR(B10228&lt;Rules!$B$2,B10228&gt;Rules!$B$3,ABS(I10228)&gt;Rules!$B$4,OR(B10229&lt;Rules!$B$2,B10229&gt;Rules!$B$3,ABS(I10229)&gt;Rules!$B$4)),1,0)</f>
        <v>0</v>
      </c>
      <c r="K10228" s="6" t="str">
        <f aca="false">IF(F10228=1,COUNTIF($F$2:F10228,1),"")</f>
        <v/>
      </c>
    </row>
    <row r="10229" customFormat="false" ht="15" hidden="false" customHeight="false" outlineLevel="0" collapsed="false">
      <c r="A10229" s="6" t="n">
        <v>80300.368</v>
      </c>
      <c r="B10229" s="6" t="n">
        <v>1.97582417582418</v>
      </c>
      <c r="C10229" s="6" t="n">
        <v>64</v>
      </c>
      <c r="D10229" s="6" t="n">
        <v>-1</v>
      </c>
      <c r="E10229" s="6" t="n">
        <v>1.9992673992674</v>
      </c>
      <c r="F10229" s="6" t="n">
        <v>0</v>
      </c>
      <c r="G10229" s="6" t="n">
        <v>0</v>
      </c>
      <c r="H10229" s="6" t="str">
        <f aca="false">IF(AND(A10229&gt;=Stimuli!$B$2,A10229&lt;=Stimuli!$C$2),Stimuli!$A$2,IF(AND(A10229&gt;=Stimuli!$B$3,A10229&lt;=Stimuli!$C$3),Stimuli!$A$3,IF(AND(A10229&gt;=Stimuli!$B$4,A10229&lt;=Stimuli!$C$4),Stimuli!$A$4,"")))</f>
        <v>02 e.l.f. - Power Grip Styling (30.03s)</v>
      </c>
      <c r="I10229" s="6" t="n">
        <f aca="false">(B10229-B10228)/((A10229-A10228)/1000)</f>
        <v>-0.750183150183176</v>
      </c>
      <c r="J10229" s="6" t="n">
        <f aca="false">IF(OR(B10229&lt;Rules!$B$2,B10229&gt;Rules!$B$3,ABS(I10229)&gt;Rules!$B$4,OR(B10230&lt;Rules!$B$2,B10230&gt;Rules!$B$3,ABS(I10230)&gt;Rules!$B$4)),1,0)</f>
        <v>0</v>
      </c>
      <c r="K10229" s="6" t="str">
        <f aca="false">IF(F10229=1,COUNTIF($F$2:F10229,1),"")</f>
        <v/>
      </c>
    </row>
    <row r="10230" customFormat="false" ht="15" hidden="false" customHeight="false" outlineLevel="0" collapsed="false">
      <c r="A10230" s="6" t="n">
        <v>80308.1805</v>
      </c>
      <c r="B10230" s="6" t="n">
        <v>1.98315018315018</v>
      </c>
      <c r="C10230" s="6" t="n">
        <v>64</v>
      </c>
      <c r="D10230" s="6" t="n">
        <v>-1</v>
      </c>
      <c r="E10230" s="6" t="n">
        <v>1.9992673992674</v>
      </c>
      <c r="F10230" s="6" t="n">
        <v>0</v>
      </c>
      <c r="G10230" s="6" t="n">
        <v>0</v>
      </c>
      <c r="H10230" s="6" t="str">
        <f aca="false">IF(AND(A10230&gt;=Stimuli!$B$2,A10230&lt;=Stimuli!$C$2),Stimuli!$A$2,IF(AND(A10230&gt;=Stimuli!$B$3,A10230&lt;=Stimuli!$C$3),Stimuli!$A$3,IF(AND(A10230&gt;=Stimuli!$B$4,A10230&lt;=Stimuli!$C$4),Stimuli!$A$4,"")))</f>
        <v>02 e.l.f. - Power Grip Styling (30.03s)</v>
      </c>
      <c r="I10230" s="6" t="n">
        <f aca="false">(B10230-B10229)/((A10230-A10229)/1000)</f>
        <v>0.93772893772902</v>
      </c>
      <c r="J10230" s="6" t="n">
        <f aca="false">IF(OR(B10230&lt;Rules!$B$2,B10230&gt;Rules!$B$3,ABS(I10230)&gt;Rules!$B$4,OR(B10231&lt;Rules!$B$2,B10231&gt;Rules!$B$3,ABS(I10231)&gt;Rules!$B$4)),1,0)</f>
        <v>0</v>
      </c>
      <c r="K10230" s="6" t="str">
        <f aca="false">IF(F10230=1,COUNTIF($F$2:F10230,1),"")</f>
        <v/>
      </c>
    </row>
    <row r="10231" customFormat="false" ht="15" hidden="false" customHeight="false" outlineLevel="0" collapsed="false">
      <c r="A10231" s="6" t="n">
        <v>80315.993</v>
      </c>
      <c r="B10231" s="6" t="n">
        <v>1.97582417582418</v>
      </c>
      <c r="C10231" s="6" t="n">
        <v>64</v>
      </c>
      <c r="D10231" s="6" t="n">
        <v>-1</v>
      </c>
      <c r="E10231" s="6" t="n">
        <v>1.9992673992674</v>
      </c>
      <c r="F10231" s="6" t="n">
        <v>0</v>
      </c>
      <c r="G10231" s="6" t="n">
        <v>0</v>
      </c>
      <c r="H10231" s="6" t="str">
        <f aca="false">IF(AND(A10231&gt;=Stimuli!$B$2,A10231&lt;=Stimuli!$C$2),Stimuli!$A$2,IF(AND(A10231&gt;=Stimuli!$B$3,A10231&lt;=Stimuli!$C$3),Stimuli!$A$3,IF(AND(A10231&gt;=Stimuli!$B$4,A10231&lt;=Stimuli!$C$4),Stimuli!$A$4,"")))</f>
        <v>02 e.l.f. - Power Grip Styling (30.03s)</v>
      </c>
      <c r="I10231" s="6" t="n">
        <f aca="false">(B10231-B10230)/((A10231-A10230)/1000)</f>
        <v>-0.93772893772902</v>
      </c>
      <c r="J10231" s="6" t="n">
        <f aca="false">IF(OR(B10231&lt;Rules!$B$2,B10231&gt;Rules!$B$3,ABS(I10231)&gt;Rules!$B$4,OR(B10232&lt;Rules!$B$2,B10232&gt;Rules!$B$3,ABS(I10232)&gt;Rules!$B$4)),1,0)</f>
        <v>0</v>
      </c>
      <c r="K10231" s="6" t="str">
        <f aca="false">IF(F10231=1,COUNTIF($F$2:F10231,1),"")</f>
        <v/>
      </c>
    </row>
    <row r="10232" customFormat="false" ht="15" hidden="false" customHeight="false" outlineLevel="0" collapsed="false">
      <c r="A10232" s="6" t="n">
        <v>80323.8055</v>
      </c>
      <c r="B10232" s="6" t="n">
        <v>1.98461538461538</v>
      </c>
      <c r="C10232" s="6" t="n">
        <v>64</v>
      </c>
      <c r="D10232" s="6" t="n">
        <v>-1</v>
      </c>
      <c r="E10232" s="6" t="n">
        <v>1.9992673992674</v>
      </c>
      <c r="F10232" s="6" t="n">
        <v>0</v>
      </c>
      <c r="G10232" s="6" t="n">
        <v>0</v>
      </c>
      <c r="H10232" s="6" t="str">
        <f aca="false">IF(AND(A10232&gt;=Stimuli!$B$2,A10232&lt;=Stimuli!$C$2),Stimuli!$A$2,IF(AND(A10232&gt;=Stimuli!$B$3,A10232&lt;=Stimuli!$C$3),Stimuli!$A$3,IF(AND(A10232&gt;=Stimuli!$B$4,A10232&lt;=Stimuli!$C$4),Stimuli!$A$4,"")))</f>
        <v>02 e.l.f. - Power Grip Styling (30.03s)</v>
      </c>
      <c r="I10232" s="6" t="n">
        <f aca="false">(B10232-B10231)/((A10232-A10231)/1000)</f>
        <v>1.12527472527475</v>
      </c>
      <c r="J10232" s="6" t="n">
        <f aca="false">IF(OR(B10232&lt;Rules!$B$2,B10232&gt;Rules!$B$3,ABS(I10232)&gt;Rules!$B$4,OR(B10233&lt;Rules!$B$2,B10233&gt;Rules!$B$3,ABS(I10233)&gt;Rules!$B$4)),1,0)</f>
        <v>0</v>
      </c>
      <c r="K10232" s="6" t="str">
        <f aca="false">IF(F10232=1,COUNTIF($F$2:F10232,1),"")</f>
        <v/>
      </c>
    </row>
    <row r="10233" customFormat="false" ht="15" hidden="false" customHeight="false" outlineLevel="0" collapsed="false">
      <c r="A10233" s="6" t="n">
        <v>80331.618</v>
      </c>
      <c r="B10233" s="6" t="n">
        <v>1.97728937728938</v>
      </c>
      <c r="C10233" s="6" t="n">
        <v>64</v>
      </c>
      <c r="D10233" s="6" t="n">
        <v>-1</v>
      </c>
      <c r="E10233" s="6" t="n">
        <v>1.9992673992674</v>
      </c>
      <c r="F10233" s="6" t="n">
        <v>0</v>
      </c>
      <c r="G10233" s="6" t="n">
        <v>0</v>
      </c>
      <c r="H10233" s="6" t="str">
        <f aca="false">IF(AND(A10233&gt;=Stimuli!$B$2,A10233&lt;=Stimuli!$C$2),Stimuli!$A$2,IF(AND(A10233&gt;=Stimuli!$B$3,A10233&lt;=Stimuli!$C$3),Stimuli!$A$3,IF(AND(A10233&gt;=Stimuli!$B$4,A10233&lt;=Stimuli!$C$4),Stimuli!$A$4,"")))</f>
        <v>02 e.l.f. - Power Grip Styling (30.03s)</v>
      </c>
      <c r="I10233" s="6" t="n">
        <f aca="false">(B10233-B10232)/((A10233-A10232)/1000)</f>
        <v>-0.937728937728906</v>
      </c>
      <c r="J10233" s="6" t="n">
        <f aca="false">IF(OR(B10233&lt;Rules!$B$2,B10233&gt;Rules!$B$3,ABS(I10233)&gt;Rules!$B$4,OR(B10234&lt;Rules!$B$2,B10234&gt;Rules!$B$3,ABS(I10234)&gt;Rules!$B$4)),1,0)</f>
        <v>0</v>
      </c>
      <c r="K10233" s="6" t="str">
        <f aca="false">IF(F10233=1,COUNTIF($F$2:F10233,1),"")</f>
        <v/>
      </c>
    </row>
    <row r="10234" customFormat="false" ht="15" hidden="false" customHeight="false" outlineLevel="0" collapsed="false">
      <c r="A10234" s="6" t="n">
        <v>80339.4305</v>
      </c>
      <c r="B10234" s="6" t="n">
        <v>1.98461538461538</v>
      </c>
      <c r="C10234" s="6" t="n">
        <v>64</v>
      </c>
      <c r="D10234" s="6" t="n">
        <v>-1</v>
      </c>
      <c r="E10234" s="6" t="n">
        <v>1.9992673992674</v>
      </c>
      <c r="F10234" s="6" t="n">
        <v>0</v>
      </c>
      <c r="G10234" s="6" t="n">
        <v>0</v>
      </c>
      <c r="H10234" s="6" t="str">
        <f aca="false">IF(AND(A10234&gt;=Stimuli!$B$2,A10234&lt;=Stimuli!$C$2),Stimuli!$A$2,IF(AND(A10234&gt;=Stimuli!$B$3,A10234&lt;=Stimuli!$C$3),Stimuli!$A$3,IF(AND(A10234&gt;=Stimuli!$B$4,A10234&lt;=Stimuli!$C$4),Stimuli!$A$4,"")))</f>
        <v>02 e.l.f. - Power Grip Styling (30.03s)</v>
      </c>
      <c r="I10234" s="6" t="n">
        <f aca="false">(B10234-B10233)/((A10234-A10233)/1000)</f>
        <v>0.937728937728906</v>
      </c>
      <c r="J10234" s="6" t="n">
        <f aca="false">IF(OR(B10234&lt;Rules!$B$2,B10234&gt;Rules!$B$3,ABS(I10234)&gt;Rules!$B$4,OR(B10235&lt;Rules!$B$2,B10235&gt;Rules!$B$3,ABS(I10235)&gt;Rules!$B$4)),1,0)</f>
        <v>0</v>
      </c>
      <c r="K10234" s="6" t="str">
        <f aca="false">IF(F10234=1,COUNTIF($F$2:F10234,1),"")</f>
        <v/>
      </c>
    </row>
    <row r="10235" customFormat="false" ht="15" hidden="false" customHeight="false" outlineLevel="0" collapsed="false">
      <c r="A10235" s="6" t="n">
        <v>80347.243</v>
      </c>
      <c r="B10235" s="6" t="n">
        <v>1.97875457875458</v>
      </c>
      <c r="C10235" s="6" t="n">
        <v>64</v>
      </c>
      <c r="D10235" s="6" t="n">
        <v>-1</v>
      </c>
      <c r="E10235" s="6" t="n">
        <v>1.9992673992674</v>
      </c>
      <c r="F10235" s="6" t="n">
        <v>0</v>
      </c>
      <c r="G10235" s="6" t="n">
        <v>0</v>
      </c>
      <c r="H10235" s="6" t="str">
        <f aca="false">IF(AND(A10235&gt;=Stimuli!$B$2,A10235&lt;=Stimuli!$C$2),Stimuli!$A$2,IF(AND(A10235&gt;=Stimuli!$B$3,A10235&lt;=Stimuli!$C$3),Stimuli!$A$3,IF(AND(A10235&gt;=Stimuli!$B$4,A10235&lt;=Stimuli!$C$4),Stimuli!$A$4,"")))</f>
        <v>02 e.l.f. - Power Grip Styling (30.03s)</v>
      </c>
      <c r="I10235" s="6" t="n">
        <f aca="false">(B10235-B10234)/((A10235-A10234)/1000)</f>
        <v>-0.750183150183176</v>
      </c>
      <c r="J10235" s="6" t="n">
        <f aca="false">IF(OR(B10235&lt;Rules!$B$2,B10235&gt;Rules!$B$3,ABS(I10235)&gt;Rules!$B$4,OR(B10236&lt;Rules!$B$2,B10236&gt;Rules!$B$3,ABS(I10236)&gt;Rules!$B$4)),1,0)</f>
        <v>0</v>
      </c>
      <c r="K10235" s="6" t="str">
        <f aca="false">IF(F10235=1,COUNTIF($F$2:F10235,1),"")</f>
        <v/>
      </c>
    </row>
    <row r="10236" customFormat="false" ht="15" hidden="false" customHeight="false" outlineLevel="0" collapsed="false">
      <c r="A10236" s="6" t="n">
        <v>80355.0555</v>
      </c>
      <c r="B10236" s="6" t="n">
        <v>1.98315018315018</v>
      </c>
      <c r="C10236" s="6" t="n">
        <v>64</v>
      </c>
      <c r="D10236" s="6" t="n">
        <v>-1</v>
      </c>
      <c r="E10236" s="6" t="n">
        <v>1.9992673992674</v>
      </c>
      <c r="F10236" s="6" t="n">
        <v>0</v>
      </c>
      <c r="G10236" s="6" t="n">
        <v>0</v>
      </c>
      <c r="H10236" s="6" t="str">
        <f aca="false">IF(AND(A10236&gt;=Stimuli!$B$2,A10236&lt;=Stimuli!$C$2),Stimuli!$A$2,IF(AND(A10236&gt;=Stimuli!$B$3,A10236&lt;=Stimuli!$C$3),Stimuli!$A$3,IF(AND(A10236&gt;=Stimuli!$B$4,A10236&lt;=Stimuli!$C$4),Stimuli!$A$4,"")))</f>
        <v>02 e.l.f. - Power Grip Styling (30.03s)</v>
      </c>
      <c r="I10236" s="6" t="n">
        <f aca="false">(B10236-B10235)/((A10236-A10235)/1000)</f>
        <v>0.562637362637446</v>
      </c>
      <c r="J10236" s="6" t="n">
        <f aca="false">IF(OR(B10236&lt;Rules!$B$2,B10236&gt;Rules!$B$3,ABS(I10236)&gt;Rules!$B$4,OR(B10237&lt;Rules!$B$2,B10237&gt;Rules!$B$3,ABS(I10237)&gt;Rules!$B$4)),1,0)</f>
        <v>0</v>
      </c>
      <c r="K10236" s="6" t="str">
        <f aca="false">IF(F10236=1,COUNTIF($F$2:F10236,1),"")</f>
        <v/>
      </c>
    </row>
    <row r="10237" customFormat="false" ht="15" hidden="false" customHeight="false" outlineLevel="0" collapsed="false">
      <c r="A10237" s="6" t="n">
        <v>80362.868</v>
      </c>
      <c r="B10237" s="6" t="n">
        <v>1.98021978021978</v>
      </c>
      <c r="C10237" s="6" t="n">
        <v>64</v>
      </c>
      <c r="D10237" s="6" t="n">
        <v>-1</v>
      </c>
      <c r="E10237" s="6" t="n">
        <v>1.9992673992674</v>
      </c>
      <c r="F10237" s="6" t="n">
        <v>0</v>
      </c>
      <c r="G10237" s="6" t="n">
        <v>0</v>
      </c>
      <c r="H10237" s="6" t="str">
        <f aca="false">IF(AND(A10237&gt;=Stimuli!$B$2,A10237&lt;=Stimuli!$C$2),Stimuli!$A$2,IF(AND(A10237&gt;=Stimuli!$B$3,A10237&lt;=Stimuli!$C$3),Stimuli!$A$3,IF(AND(A10237&gt;=Stimuli!$B$4,A10237&lt;=Stimuli!$C$4),Stimuli!$A$4,"")))</f>
        <v>02 e.l.f. - Power Grip Styling (30.03s)</v>
      </c>
      <c r="I10237" s="6" t="n">
        <f aca="false">(B10237-B10236)/((A10237-A10236)/1000)</f>
        <v>-0.375091575091574</v>
      </c>
      <c r="J10237" s="6" t="n">
        <f aca="false">IF(OR(B10237&lt;Rules!$B$2,B10237&gt;Rules!$B$3,ABS(I10237)&gt;Rules!$B$4,OR(B10238&lt;Rules!$B$2,B10238&gt;Rules!$B$3,ABS(I10238)&gt;Rules!$B$4)),1,0)</f>
        <v>0</v>
      </c>
      <c r="K10237" s="6" t="str">
        <f aca="false">IF(F10237=1,COUNTIF($F$2:F10237,1),"")</f>
        <v/>
      </c>
    </row>
    <row r="10238" customFormat="false" ht="15" hidden="false" customHeight="false" outlineLevel="0" collapsed="false">
      <c r="A10238" s="6" t="n">
        <v>80370.6805</v>
      </c>
      <c r="B10238" s="6" t="n">
        <v>1.98315018315018</v>
      </c>
      <c r="C10238" s="6" t="n">
        <v>64</v>
      </c>
      <c r="D10238" s="6" t="n">
        <v>-1</v>
      </c>
      <c r="E10238" s="6" t="n">
        <v>1.9992673992674</v>
      </c>
      <c r="F10238" s="6" t="n">
        <v>0</v>
      </c>
      <c r="G10238" s="6" t="n">
        <v>0</v>
      </c>
      <c r="H10238" s="6" t="str">
        <f aca="false">IF(AND(A10238&gt;=Stimuli!$B$2,A10238&lt;=Stimuli!$C$2),Stimuli!$A$2,IF(AND(A10238&gt;=Stimuli!$B$3,A10238&lt;=Stimuli!$C$3),Stimuli!$A$3,IF(AND(A10238&gt;=Stimuli!$B$4,A10238&lt;=Stimuli!$C$4),Stimuli!$A$4,"")))</f>
        <v>02 e.l.f. - Power Grip Styling (30.03s)</v>
      </c>
      <c r="I10238" s="6" t="n">
        <f aca="false">(B10238-B10237)/((A10238-A10237)/1000)</f>
        <v>0.375091575091574</v>
      </c>
      <c r="J10238" s="6" t="n">
        <f aca="false">IF(OR(B10238&lt;Rules!$B$2,B10238&gt;Rules!$B$3,ABS(I10238)&gt;Rules!$B$4,OR(B10239&lt;Rules!$B$2,B10239&gt;Rules!$B$3,ABS(I10239)&gt;Rules!$B$4)),1,0)</f>
        <v>0</v>
      </c>
      <c r="K10238" s="6" t="str">
        <f aca="false">IF(F10238=1,COUNTIF($F$2:F10238,1),"")</f>
        <v/>
      </c>
    </row>
    <row r="10239" customFormat="false" ht="15" hidden="false" customHeight="false" outlineLevel="0" collapsed="false">
      <c r="A10239" s="6" t="n">
        <v>80378.493</v>
      </c>
      <c r="B10239" s="6" t="n">
        <v>1.98315018315018</v>
      </c>
      <c r="C10239" s="6" t="n">
        <v>64</v>
      </c>
      <c r="D10239" s="6" t="n">
        <v>-1</v>
      </c>
      <c r="E10239" s="6" t="n">
        <v>1.9992673992674</v>
      </c>
      <c r="F10239" s="6" t="n">
        <v>0</v>
      </c>
      <c r="G10239" s="6" t="n">
        <v>0</v>
      </c>
      <c r="H10239" s="6" t="str">
        <f aca="false">IF(AND(A10239&gt;=Stimuli!$B$2,A10239&lt;=Stimuli!$C$2),Stimuli!$A$2,IF(AND(A10239&gt;=Stimuli!$B$3,A10239&lt;=Stimuli!$C$3),Stimuli!$A$3,IF(AND(A10239&gt;=Stimuli!$B$4,A10239&lt;=Stimuli!$C$4),Stimuli!$A$4,"")))</f>
        <v>02 e.l.f. - Power Grip Styling (30.03s)</v>
      </c>
      <c r="I10239" s="6" t="n">
        <f aca="false">(B10239-B10238)/((A10239-A10238)/1000)</f>
        <v>0</v>
      </c>
      <c r="J10239" s="6" t="n">
        <f aca="false">IF(OR(B10239&lt;Rules!$B$2,B10239&gt;Rules!$B$3,ABS(I10239)&gt;Rules!$B$4,OR(B10240&lt;Rules!$B$2,B10240&gt;Rules!$B$3,ABS(I10240)&gt;Rules!$B$4)),1,0)</f>
        <v>0</v>
      </c>
      <c r="K10239" s="6" t="str">
        <f aca="false">IF(F10239=1,COUNTIF($F$2:F10239,1),"")</f>
        <v/>
      </c>
    </row>
    <row r="10240" customFormat="false" ht="15" hidden="false" customHeight="false" outlineLevel="0" collapsed="false">
      <c r="A10240" s="6" t="n">
        <v>80386.3055</v>
      </c>
      <c r="B10240" s="6" t="n">
        <v>1.98315018315018</v>
      </c>
      <c r="C10240" s="6" t="n">
        <v>64</v>
      </c>
      <c r="D10240" s="6" t="n">
        <v>-1</v>
      </c>
      <c r="E10240" s="6" t="n">
        <v>1.9992673992674</v>
      </c>
      <c r="F10240" s="6" t="n">
        <v>0</v>
      </c>
      <c r="G10240" s="6" t="n">
        <v>0</v>
      </c>
      <c r="H10240" s="6" t="str">
        <f aca="false">IF(AND(A10240&gt;=Stimuli!$B$2,A10240&lt;=Stimuli!$C$2),Stimuli!$A$2,IF(AND(A10240&gt;=Stimuli!$B$3,A10240&lt;=Stimuli!$C$3),Stimuli!$A$3,IF(AND(A10240&gt;=Stimuli!$B$4,A10240&lt;=Stimuli!$C$4),Stimuli!$A$4,"")))</f>
        <v>02 e.l.f. - Power Grip Styling (30.03s)</v>
      </c>
      <c r="I10240" s="6" t="n">
        <f aca="false">(B10240-B10239)/((A10240-A10239)/1000)</f>
        <v>0</v>
      </c>
      <c r="J10240" s="6" t="n">
        <f aca="false">IF(OR(B10240&lt;Rules!$B$2,B10240&gt;Rules!$B$3,ABS(I10240)&gt;Rules!$B$4,OR(B10241&lt;Rules!$B$2,B10241&gt;Rules!$B$3,ABS(I10241)&gt;Rules!$B$4)),1,0)</f>
        <v>0</v>
      </c>
      <c r="K10240" s="6" t="str">
        <f aca="false">IF(F10240=1,COUNTIF($F$2:F10240,1),"")</f>
        <v/>
      </c>
    </row>
    <row r="10241" customFormat="false" ht="15" hidden="false" customHeight="false" outlineLevel="0" collapsed="false">
      <c r="A10241" s="6" t="n">
        <v>80394.118</v>
      </c>
      <c r="B10241" s="6" t="n">
        <v>1.98608058608059</v>
      </c>
      <c r="C10241" s="6" t="n">
        <v>64</v>
      </c>
      <c r="D10241" s="6" t="n">
        <v>-1</v>
      </c>
      <c r="E10241" s="6" t="n">
        <v>1.9992673992674</v>
      </c>
      <c r="F10241" s="6" t="n">
        <v>0</v>
      </c>
      <c r="G10241" s="6" t="n">
        <v>0</v>
      </c>
      <c r="H10241" s="6" t="str">
        <f aca="false">IF(AND(A10241&gt;=Stimuli!$B$2,A10241&lt;=Stimuli!$C$2),Stimuli!$A$2,IF(AND(A10241&gt;=Stimuli!$B$3,A10241&lt;=Stimuli!$C$3),Stimuli!$A$3,IF(AND(A10241&gt;=Stimuli!$B$4,A10241&lt;=Stimuli!$C$4),Stimuli!$A$4,"")))</f>
        <v>02 e.l.f. - Power Grip Styling (30.03s)</v>
      </c>
      <c r="I10241" s="6" t="n">
        <f aca="false">(B10241-B10240)/((A10241-A10240)/1000)</f>
        <v>0.37509157509146</v>
      </c>
      <c r="J10241" s="6" t="n">
        <f aca="false">IF(OR(B10241&lt;Rules!$B$2,B10241&gt;Rules!$B$3,ABS(I10241)&gt;Rules!$B$4,OR(B10242&lt;Rules!$B$2,B10242&gt;Rules!$B$3,ABS(I10242)&gt;Rules!$B$4)),1,0)</f>
        <v>0</v>
      </c>
      <c r="K10241" s="6" t="str">
        <f aca="false">IF(F10241=1,COUNTIF($F$2:F10241,1),"")</f>
        <v/>
      </c>
    </row>
    <row r="10242" customFormat="false" ht="15" hidden="false" customHeight="false" outlineLevel="0" collapsed="false">
      <c r="A10242" s="6" t="n">
        <v>80401.9305</v>
      </c>
      <c r="B10242" s="6" t="n">
        <v>1.98315018315018</v>
      </c>
      <c r="C10242" s="6" t="n">
        <v>64</v>
      </c>
      <c r="D10242" s="6" t="n">
        <v>-1</v>
      </c>
      <c r="E10242" s="6" t="n">
        <v>1.9992673992674</v>
      </c>
      <c r="F10242" s="6" t="n">
        <v>0</v>
      </c>
      <c r="G10242" s="6" t="n">
        <v>0</v>
      </c>
      <c r="H10242" s="6" t="str">
        <f aca="false">IF(AND(A10242&gt;=Stimuli!$B$2,A10242&lt;=Stimuli!$C$2),Stimuli!$A$2,IF(AND(A10242&gt;=Stimuli!$B$3,A10242&lt;=Stimuli!$C$3),Stimuli!$A$3,IF(AND(A10242&gt;=Stimuli!$B$4,A10242&lt;=Stimuli!$C$4),Stimuli!$A$4,"")))</f>
        <v>02 e.l.f. - Power Grip Styling (30.03s)</v>
      </c>
      <c r="I10242" s="6" t="n">
        <f aca="false">(B10242-B10241)/((A10242-A10241)/1000)</f>
        <v>-0.37509157509146</v>
      </c>
      <c r="J10242" s="6" t="n">
        <f aca="false">IF(OR(B10242&lt;Rules!$B$2,B10242&gt;Rules!$B$3,ABS(I10242)&gt;Rules!$B$4,OR(B10243&lt;Rules!$B$2,B10243&gt;Rules!$B$3,ABS(I10243)&gt;Rules!$B$4)),1,0)</f>
        <v>0</v>
      </c>
      <c r="K10242" s="6" t="str">
        <f aca="false">IF(F10242=1,COUNTIF($F$2:F10242,1),"")</f>
        <v/>
      </c>
    </row>
    <row r="10243" customFormat="false" ht="15" hidden="false" customHeight="false" outlineLevel="0" collapsed="false">
      <c r="A10243" s="6" t="n">
        <v>80409.743</v>
      </c>
      <c r="B10243" s="6" t="n">
        <v>1.98754578754579</v>
      </c>
      <c r="C10243" s="6" t="n">
        <v>64</v>
      </c>
      <c r="D10243" s="6" t="n">
        <v>-1</v>
      </c>
      <c r="E10243" s="6" t="n">
        <v>1.9992673992674</v>
      </c>
      <c r="F10243" s="6" t="n">
        <v>0</v>
      </c>
      <c r="G10243" s="6" t="n">
        <v>0</v>
      </c>
      <c r="H10243" s="6" t="str">
        <f aca="false">IF(AND(A10243&gt;=Stimuli!$B$2,A10243&lt;=Stimuli!$C$2),Stimuli!$A$2,IF(AND(A10243&gt;=Stimuli!$B$3,A10243&lt;=Stimuli!$C$3),Stimuli!$A$3,IF(AND(A10243&gt;=Stimuli!$B$4,A10243&lt;=Stimuli!$C$4),Stimuli!$A$4,"")))</f>
        <v>02 e.l.f. - Power Grip Styling (30.03s)</v>
      </c>
      <c r="I10243" s="6" t="n">
        <f aca="false">(B10243-B10242)/((A10243-A10242)/1000)</f>
        <v>0.562637362637304</v>
      </c>
      <c r="J10243" s="6" t="n">
        <f aca="false">IF(OR(B10243&lt;Rules!$B$2,B10243&gt;Rules!$B$3,ABS(I10243)&gt;Rules!$B$4,OR(B10244&lt;Rules!$B$2,B10244&gt;Rules!$B$3,ABS(I10244)&gt;Rules!$B$4)),1,0)</f>
        <v>0</v>
      </c>
      <c r="K10243" s="6" t="str">
        <f aca="false">IF(F10243=1,COUNTIF($F$2:F10243,1),"")</f>
        <v/>
      </c>
    </row>
    <row r="10244" customFormat="false" ht="15" hidden="false" customHeight="false" outlineLevel="0" collapsed="false">
      <c r="A10244" s="6" t="n">
        <v>80417.5555</v>
      </c>
      <c r="B10244" s="6" t="n">
        <v>1.98168498168498</v>
      </c>
      <c r="C10244" s="6" t="n">
        <v>64</v>
      </c>
      <c r="D10244" s="6" t="n">
        <v>-1</v>
      </c>
      <c r="E10244" s="6" t="n">
        <v>1.9992673992674</v>
      </c>
      <c r="F10244" s="6" t="n">
        <v>0</v>
      </c>
      <c r="G10244" s="6" t="n">
        <v>0</v>
      </c>
      <c r="H10244" s="6" t="str">
        <f aca="false">IF(AND(A10244&gt;=Stimuli!$B$2,A10244&lt;=Stimuli!$C$2),Stimuli!$A$2,IF(AND(A10244&gt;=Stimuli!$B$3,A10244&lt;=Stimuli!$C$3),Stimuli!$A$3,IF(AND(A10244&gt;=Stimuli!$B$4,A10244&lt;=Stimuli!$C$4),Stimuli!$A$4,"")))</f>
        <v>02 e.l.f. - Power Grip Styling (30.03s)</v>
      </c>
      <c r="I10244" s="6" t="n">
        <f aca="false">(B10244-B10243)/((A10244-A10243)/1000)</f>
        <v>-0.750183150183148</v>
      </c>
      <c r="J10244" s="6" t="n">
        <f aca="false">IF(OR(B10244&lt;Rules!$B$2,B10244&gt;Rules!$B$3,ABS(I10244)&gt;Rules!$B$4,OR(B10245&lt;Rules!$B$2,B10245&gt;Rules!$B$3,ABS(I10245)&gt;Rules!$B$4)),1,0)</f>
        <v>0</v>
      </c>
      <c r="K10244" s="6" t="str">
        <f aca="false">IF(F10244=1,COUNTIF($F$2:F10244,1),"")</f>
        <v/>
      </c>
    </row>
    <row r="10245" customFormat="false" ht="15" hidden="false" customHeight="false" outlineLevel="0" collapsed="false">
      <c r="A10245" s="6" t="n">
        <v>80425.368</v>
      </c>
      <c r="B10245" s="6" t="n">
        <v>1.98901098901099</v>
      </c>
      <c r="C10245" s="6" t="n">
        <v>64</v>
      </c>
      <c r="D10245" s="6" t="n">
        <v>-1</v>
      </c>
      <c r="E10245" s="6" t="n">
        <v>1.9992673992674</v>
      </c>
      <c r="F10245" s="6" t="n">
        <v>0</v>
      </c>
      <c r="G10245" s="6" t="n">
        <v>0</v>
      </c>
      <c r="H10245" s="6" t="str">
        <f aca="false">IF(AND(A10245&gt;=Stimuli!$B$2,A10245&lt;=Stimuli!$C$2),Stimuli!$A$2,IF(AND(A10245&gt;=Stimuli!$B$3,A10245&lt;=Stimuli!$C$3),Stimuli!$A$3,IF(AND(A10245&gt;=Stimuli!$B$4,A10245&lt;=Stimuli!$C$4),Stimuli!$A$4,"")))</f>
        <v>02 e.l.f. - Power Grip Styling (30.03s)</v>
      </c>
      <c r="I10245" s="6" t="n">
        <f aca="false">(B10245-B10244)/((A10245-A10244)/1000)</f>
        <v>0.93772893772902</v>
      </c>
      <c r="J10245" s="6" t="n">
        <f aca="false">IF(OR(B10245&lt;Rules!$B$2,B10245&gt;Rules!$B$3,ABS(I10245)&gt;Rules!$B$4,OR(B10246&lt;Rules!$B$2,B10246&gt;Rules!$B$3,ABS(I10246)&gt;Rules!$B$4)),1,0)</f>
        <v>0</v>
      </c>
      <c r="K10245" s="6" t="str">
        <f aca="false">IF(F10245=1,COUNTIF($F$2:F10245,1),"")</f>
        <v/>
      </c>
    </row>
    <row r="10246" customFormat="false" ht="15" hidden="false" customHeight="false" outlineLevel="0" collapsed="false">
      <c r="A10246" s="6" t="n">
        <v>80433.1805</v>
      </c>
      <c r="B10246" s="6" t="n">
        <v>1.98168498168498</v>
      </c>
      <c r="C10246" s="6" t="n">
        <v>64</v>
      </c>
      <c r="D10246" s="6" t="n">
        <v>-1</v>
      </c>
      <c r="E10246" s="6" t="n">
        <v>1.9992673992674</v>
      </c>
      <c r="F10246" s="6" t="n">
        <v>0</v>
      </c>
      <c r="G10246" s="6" t="n">
        <v>0</v>
      </c>
      <c r="H10246" s="6" t="str">
        <f aca="false">IF(AND(A10246&gt;=Stimuli!$B$2,A10246&lt;=Stimuli!$C$2),Stimuli!$A$2,IF(AND(A10246&gt;=Stimuli!$B$3,A10246&lt;=Stimuli!$C$3),Stimuli!$A$3,IF(AND(A10246&gt;=Stimuli!$B$4,A10246&lt;=Stimuli!$C$4),Stimuli!$A$4,"")))</f>
        <v>02 e.l.f. - Power Grip Styling (30.03s)</v>
      </c>
      <c r="I10246" s="6" t="n">
        <f aca="false">(B10246-B10245)/((A10246-A10245)/1000)</f>
        <v>-0.93772893772902</v>
      </c>
      <c r="J10246" s="6" t="n">
        <f aca="false">IF(OR(B10246&lt;Rules!$B$2,B10246&gt;Rules!$B$3,ABS(I10246)&gt;Rules!$B$4,OR(B10247&lt;Rules!$B$2,B10247&gt;Rules!$B$3,ABS(I10247)&gt;Rules!$B$4)),1,0)</f>
        <v>0</v>
      </c>
      <c r="K10246" s="6" t="str">
        <f aca="false">IF(F10246=1,COUNTIF($F$2:F10246,1),"")</f>
        <v/>
      </c>
    </row>
    <row r="10247" customFormat="false" ht="15" hidden="false" customHeight="false" outlineLevel="0" collapsed="false">
      <c r="A10247" s="6" t="n">
        <v>80440.993</v>
      </c>
      <c r="B10247" s="6" t="n">
        <v>1.99047619047619</v>
      </c>
      <c r="C10247" s="6" t="n">
        <v>64</v>
      </c>
      <c r="D10247" s="6" t="n">
        <v>-1</v>
      </c>
      <c r="E10247" s="6" t="n">
        <v>1.9992673992674</v>
      </c>
      <c r="F10247" s="6" t="n">
        <v>0</v>
      </c>
      <c r="G10247" s="6" t="n">
        <v>0</v>
      </c>
      <c r="H10247" s="6" t="str">
        <f aca="false">IF(AND(A10247&gt;=Stimuli!$B$2,A10247&lt;=Stimuli!$C$2),Stimuli!$A$2,IF(AND(A10247&gt;=Stimuli!$B$3,A10247&lt;=Stimuli!$C$3),Stimuli!$A$3,IF(AND(A10247&gt;=Stimuli!$B$4,A10247&lt;=Stimuli!$C$4),Stimuli!$A$4,"")))</f>
        <v>02 e.l.f. - Power Grip Styling (30.03s)</v>
      </c>
      <c r="I10247" s="6" t="n">
        <f aca="false">(B10247-B10246)/((A10247-A10246)/1000)</f>
        <v>1.12527472527486</v>
      </c>
      <c r="J10247" s="6" t="n">
        <f aca="false">IF(OR(B10247&lt;Rules!$B$2,B10247&gt;Rules!$B$3,ABS(I10247)&gt;Rules!$B$4,OR(B10248&lt;Rules!$B$2,B10248&gt;Rules!$B$3,ABS(I10248)&gt;Rules!$B$4)),1,0)</f>
        <v>0</v>
      </c>
      <c r="K10247" s="6" t="str">
        <f aca="false">IF(F10247=1,COUNTIF($F$2:F10247,1),"")</f>
        <v/>
      </c>
    </row>
    <row r="10248" customFormat="false" ht="15" hidden="false" customHeight="false" outlineLevel="0" collapsed="false">
      <c r="A10248" s="6" t="n">
        <v>80448.8055</v>
      </c>
      <c r="B10248" s="6" t="n">
        <v>1.98315018315018</v>
      </c>
      <c r="C10248" s="6" t="n">
        <v>64</v>
      </c>
      <c r="D10248" s="6" t="n">
        <v>-1</v>
      </c>
      <c r="E10248" s="6" t="n">
        <v>1.9992673992674</v>
      </c>
      <c r="F10248" s="6" t="n">
        <v>0</v>
      </c>
      <c r="G10248" s="6" t="n">
        <v>0</v>
      </c>
      <c r="H10248" s="6" t="str">
        <f aca="false">IF(AND(A10248&gt;=Stimuli!$B$2,A10248&lt;=Stimuli!$C$2),Stimuli!$A$2,IF(AND(A10248&gt;=Stimuli!$B$3,A10248&lt;=Stimuli!$C$3),Stimuli!$A$3,IF(AND(A10248&gt;=Stimuli!$B$4,A10248&lt;=Stimuli!$C$4),Stimuli!$A$4,"")))</f>
        <v>02 e.l.f. - Power Grip Styling (30.03s)</v>
      </c>
      <c r="I10248" s="6" t="n">
        <f aca="false">(B10248-B10247)/((A10248-A10247)/1000)</f>
        <v>-0.93772893772902</v>
      </c>
      <c r="J10248" s="6" t="n">
        <f aca="false">IF(OR(B10248&lt;Rules!$B$2,B10248&gt;Rules!$B$3,ABS(I10248)&gt;Rules!$B$4,OR(B10249&lt;Rules!$B$2,B10249&gt;Rules!$B$3,ABS(I10249)&gt;Rules!$B$4)),1,0)</f>
        <v>0</v>
      </c>
      <c r="K10248" s="6" t="str">
        <f aca="false">IF(F10248=1,COUNTIF($F$2:F10248,1),"")</f>
        <v/>
      </c>
    </row>
    <row r="10249" customFormat="false" ht="15" hidden="false" customHeight="false" outlineLevel="0" collapsed="false">
      <c r="A10249" s="6" t="n">
        <v>80456.618</v>
      </c>
      <c r="B10249" s="6" t="n">
        <v>1.99194139194139</v>
      </c>
      <c r="C10249" s="6" t="n">
        <v>64</v>
      </c>
      <c r="D10249" s="6" t="n">
        <v>-1</v>
      </c>
      <c r="E10249" s="6" t="n">
        <v>1.9992673992674</v>
      </c>
      <c r="F10249" s="6" t="n">
        <v>0</v>
      </c>
      <c r="G10249" s="6" t="n">
        <v>0</v>
      </c>
      <c r="H10249" s="6" t="str">
        <f aca="false">IF(AND(A10249&gt;=Stimuli!$B$2,A10249&lt;=Stimuli!$C$2),Stimuli!$A$2,IF(AND(A10249&gt;=Stimuli!$B$3,A10249&lt;=Stimuli!$C$3),Stimuli!$A$3,IF(AND(A10249&gt;=Stimuli!$B$4,A10249&lt;=Stimuli!$C$4),Stimuli!$A$4,"")))</f>
        <v>02 e.l.f. - Power Grip Styling (30.03s)</v>
      </c>
      <c r="I10249" s="6" t="n">
        <f aca="false">(B10249-B10248)/((A10249-A10248)/1000)</f>
        <v>1.12527472527475</v>
      </c>
      <c r="J10249" s="6" t="n">
        <f aca="false">IF(OR(B10249&lt;Rules!$B$2,B10249&gt;Rules!$B$3,ABS(I10249)&gt;Rules!$B$4,OR(B10250&lt;Rules!$B$2,B10250&gt;Rules!$B$3,ABS(I10250)&gt;Rules!$B$4)),1,0)</f>
        <v>0</v>
      </c>
      <c r="K10249" s="6" t="str">
        <f aca="false">IF(F10249=1,COUNTIF($F$2:F10249,1),"")</f>
        <v/>
      </c>
    </row>
    <row r="10250" customFormat="false" ht="15" hidden="false" customHeight="false" outlineLevel="0" collapsed="false">
      <c r="A10250" s="6" t="n">
        <v>80464.4305</v>
      </c>
      <c r="B10250" s="6" t="n">
        <v>1.98461538461538</v>
      </c>
      <c r="C10250" s="6" t="n">
        <v>64</v>
      </c>
      <c r="D10250" s="6" t="n">
        <v>-1</v>
      </c>
      <c r="E10250" s="6" t="n">
        <v>1.9992673992674</v>
      </c>
      <c r="F10250" s="6" t="n">
        <v>0</v>
      </c>
      <c r="G10250" s="6" t="n">
        <v>0</v>
      </c>
      <c r="H10250" s="6" t="str">
        <f aca="false">IF(AND(A10250&gt;=Stimuli!$B$2,A10250&lt;=Stimuli!$C$2),Stimuli!$A$2,IF(AND(A10250&gt;=Stimuli!$B$3,A10250&lt;=Stimuli!$C$3),Stimuli!$A$3,IF(AND(A10250&gt;=Stimuli!$B$4,A10250&lt;=Stimuli!$C$4),Stimuli!$A$4,"")))</f>
        <v>02 e.l.f. - Power Grip Styling (30.03s)</v>
      </c>
      <c r="I10250" s="6" t="n">
        <f aca="false">(B10250-B10249)/((A10250-A10249)/1000)</f>
        <v>-0.93772893772902</v>
      </c>
      <c r="J10250" s="6" t="n">
        <f aca="false">IF(OR(B10250&lt;Rules!$B$2,B10250&gt;Rules!$B$3,ABS(I10250)&gt;Rules!$B$4,OR(B10251&lt;Rules!$B$2,B10251&gt;Rules!$B$3,ABS(I10251)&gt;Rules!$B$4)),1,0)</f>
        <v>0</v>
      </c>
      <c r="K10250" s="6" t="str">
        <f aca="false">IF(F10250=1,COUNTIF($F$2:F10250,1),"")</f>
        <v/>
      </c>
    </row>
    <row r="10251" customFormat="false" ht="15" hidden="false" customHeight="false" outlineLevel="0" collapsed="false">
      <c r="A10251" s="6" t="n">
        <v>80472.243</v>
      </c>
      <c r="B10251" s="6" t="n">
        <v>1.99047619047619</v>
      </c>
      <c r="C10251" s="6" t="n">
        <v>64</v>
      </c>
      <c r="D10251" s="6" t="n">
        <v>-1</v>
      </c>
      <c r="E10251" s="6" t="n">
        <v>1.9992673992674</v>
      </c>
      <c r="F10251" s="6" t="n">
        <v>0</v>
      </c>
      <c r="G10251" s="6" t="n">
        <v>0</v>
      </c>
      <c r="H10251" s="6" t="str">
        <f aca="false">IF(AND(A10251&gt;=Stimuli!$B$2,A10251&lt;=Stimuli!$C$2),Stimuli!$A$2,IF(AND(A10251&gt;=Stimuli!$B$3,A10251&lt;=Stimuli!$C$3),Stimuli!$A$3,IF(AND(A10251&gt;=Stimuli!$B$4,A10251&lt;=Stimuli!$C$4),Stimuli!$A$4,"")))</f>
        <v>02 e.l.f. - Power Grip Styling (30.03s)</v>
      </c>
      <c r="I10251" s="6" t="n">
        <f aca="false">(B10251-B10250)/((A10251-A10250)/1000)</f>
        <v>0.75018315018329</v>
      </c>
      <c r="J10251" s="6" t="n">
        <f aca="false">IF(OR(B10251&lt;Rules!$B$2,B10251&gt;Rules!$B$3,ABS(I10251)&gt;Rules!$B$4,OR(B10252&lt;Rules!$B$2,B10252&gt;Rules!$B$3,ABS(I10252)&gt;Rules!$B$4)),1,0)</f>
        <v>0</v>
      </c>
      <c r="K10251" s="6" t="str">
        <f aca="false">IF(F10251=1,COUNTIF($F$2:F10251,1),"")</f>
        <v/>
      </c>
    </row>
    <row r="10252" customFormat="false" ht="15" hidden="false" customHeight="false" outlineLevel="0" collapsed="false">
      <c r="A10252" s="6" t="n">
        <v>80480.0555</v>
      </c>
      <c r="B10252" s="6" t="n">
        <v>1.98608058608059</v>
      </c>
      <c r="C10252" s="6" t="n">
        <v>64</v>
      </c>
      <c r="D10252" s="6" t="n">
        <v>-1</v>
      </c>
      <c r="E10252" s="6" t="n">
        <v>1.9992673992674</v>
      </c>
      <c r="F10252" s="6" t="n">
        <v>0</v>
      </c>
      <c r="G10252" s="6" t="n">
        <v>0</v>
      </c>
      <c r="H10252" s="6" t="str">
        <f aca="false">IF(AND(A10252&gt;=Stimuli!$B$2,A10252&lt;=Stimuli!$C$2),Stimuli!$A$2,IF(AND(A10252&gt;=Stimuli!$B$3,A10252&lt;=Stimuli!$C$3),Stimuli!$A$3,IF(AND(A10252&gt;=Stimuli!$B$4,A10252&lt;=Stimuli!$C$4),Stimuli!$A$4,"")))</f>
        <v>02 e.l.f. - Power Grip Styling (30.03s)</v>
      </c>
      <c r="I10252" s="6" t="n">
        <f aca="false">(B10252-B10251)/((A10252-A10251)/1000)</f>
        <v>-0.56263736263756</v>
      </c>
      <c r="J10252" s="6" t="n">
        <f aca="false">IF(OR(B10252&lt;Rules!$B$2,B10252&gt;Rules!$B$3,ABS(I10252)&gt;Rules!$B$4,OR(B10253&lt;Rules!$B$2,B10253&gt;Rules!$B$3,ABS(I10253)&gt;Rules!$B$4)),1,0)</f>
        <v>0</v>
      </c>
      <c r="K10252" s="6" t="str">
        <f aca="false">IF(F10252=1,COUNTIF($F$2:F10252,1),"")</f>
        <v/>
      </c>
    </row>
    <row r="10253" customFormat="false" ht="15" hidden="false" customHeight="false" outlineLevel="0" collapsed="false">
      <c r="A10253" s="6" t="n">
        <v>80487.868</v>
      </c>
      <c r="B10253" s="6" t="n">
        <v>1.99047619047619</v>
      </c>
      <c r="C10253" s="6" t="n">
        <v>64</v>
      </c>
      <c r="D10253" s="6" t="n">
        <v>-1</v>
      </c>
      <c r="E10253" s="6" t="n">
        <v>1.9992673992674</v>
      </c>
      <c r="F10253" s="6" t="n">
        <v>0</v>
      </c>
      <c r="G10253" s="6" t="n">
        <v>0</v>
      </c>
      <c r="H10253" s="6" t="str">
        <f aca="false">IF(AND(A10253&gt;=Stimuli!$B$2,A10253&lt;=Stimuli!$C$2),Stimuli!$A$2,IF(AND(A10253&gt;=Stimuli!$B$3,A10253&lt;=Stimuli!$C$3),Stimuli!$A$3,IF(AND(A10253&gt;=Stimuli!$B$4,A10253&lt;=Stimuli!$C$4),Stimuli!$A$4,"")))</f>
        <v>02 e.l.f. - Power Grip Styling (30.03s)</v>
      </c>
      <c r="I10253" s="6" t="n">
        <f aca="false">(B10253-B10252)/((A10253-A10252)/1000)</f>
        <v>0.56263736263756</v>
      </c>
      <c r="J10253" s="6" t="n">
        <f aca="false">IF(OR(B10253&lt;Rules!$B$2,B10253&gt;Rules!$B$3,ABS(I10253)&gt;Rules!$B$4,OR(B10254&lt;Rules!$B$2,B10254&gt;Rules!$B$3,ABS(I10254)&gt;Rules!$B$4)),1,0)</f>
        <v>0</v>
      </c>
      <c r="K10253" s="6" t="str">
        <f aca="false">IF(F10253=1,COUNTIF($F$2:F10253,1),"")</f>
        <v/>
      </c>
    </row>
    <row r="10254" customFormat="false" ht="15" hidden="false" customHeight="false" outlineLevel="0" collapsed="false">
      <c r="A10254" s="6" t="n">
        <v>80495.6805</v>
      </c>
      <c r="B10254" s="6" t="n">
        <v>1.98901098901099</v>
      </c>
      <c r="C10254" s="6" t="n">
        <v>64</v>
      </c>
      <c r="D10254" s="6" t="n">
        <v>-1</v>
      </c>
      <c r="E10254" s="6" t="n">
        <v>1.9992673992674</v>
      </c>
      <c r="F10254" s="6" t="n">
        <v>0</v>
      </c>
      <c r="G10254" s="6" t="n">
        <v>0</v>
      </c>
      <c r="H10254" s="6" t="str">
        <f aca="false">IF(AND(A10254&gt;=Stimuli!$B$2,A10254&lt;=Stimuli!$C$2),Stimuli!$A$2,IF(AND(A10254&gt;=Stimuli!$B$3,A10254&lt;=Stimuli!$C$3),Stimuli!$A$3,IF(AND(A10254&gt;=Stimuli!$B$4,A10254&lt;=Stimuli!$C$4),Stimuli!$A$4,"")))</f>
        <v>02 e.l.f. - Power Grip Styling (30.03s)</v>
      </c>
      <c r="I10254" s="6" t="n">
        <f aca="false">(B10254-B10253)/((A10254-A10253)/1000)</f>
        <v>-0.187545787545844</v>
      </c>
      <c r="J10254" s="6" t="n">
        <f aca="false">IF(OR(B10254&lt;Rules!$B$2,B10254&gt;Rules!$B$3,ABS(I10254)&gt;Rules!$B$4,OR(B10255&lt;Rules!$B$2,B10255&gt;Rules!$B$3,ABS(I10255)&gt;Rules!$B$4)),1,0)</f>
        <v>0</v>
      </c>
      <c r="K10254" s="6" t="str">
        <f aca="false">IF(F10254=1,COUNTIF($F$2:F10254,1),"")</f>
        <v/>
      </c>
    </row>
    <row r="10255" customFormat="false" ht="15" hidden="false" customHeight="false" outlineLevel="0" collapsed="false">
      <c r="A10255" s="6" t="n">
        <v>80503.493</v>
      </c>
      <c r="B10255" s="6" t="n">
        <v>1.98901098901099</v>
      </c>
      <c r="C10255" s="6" t="n">
        <v>64</v>
      </c>
      <c r="D10255" s="6" t="n">
        <v>-1</v>
      </c>
      <c r="E10255" s="6" t="n">
        <v>1.9992673992674</v>
      </c>
      <c r="F10255" s="6" t="n">
        <v>0</v>
      </c>
      <c r="G10255" s="6" t="n">
        <v>0</v>
      </c>
      <c r="H10255" s="6" t="str">
        <f aca="false">IF(AND(A10255&gt;=Stimuli!$B$2,A10255&lt;=Stimuli!$C$2),Stimuli!$A$2,IF(AND(A10255&gt;=Stimuli!$B$3,A10255&lt;=Stimuli!$C$3),Stimuli!$A$3,IF(AND(A10255&gt;=Stimuli!$B$4,A10255&lt;=Stimuli!$C$4),Stimuli!$A$4,"")))</f>
        <v>02 e.l.f. - Power Grip Styling (30.03s)</v>
      </c>
      <c r="I10255" s="6" t="n">
        <f aca="false">(B10255-B10254)/((A10255-A10254)/1000)</f>
        <v>0</v>
      </c>
      <c r="J10255" s="6" t="n">
        <f aca="false">IF(OR(B10255&lt;Rules!$B$2,B10255&gt;Rules!$B$3,ABS(I10255)&gt;Rules!$B$4,OR(B10256&lt;Rules!$B$2,B10256&gt;Rules!$B$3,ABS(I10256)&gt;Rules!$B$4)),1,0)</f>
        <v>0</v>
      </c>
      <c r="K10255" s="6" t="str">
        <f aca="false">IF(F10255=1,COUNTIF($F$2:F10255,1),"")</f>
        <v/>
      </c>
    </row>
    <row r="10256" customFormat="false" ht="15" hidden="false" customHeight="false" outlineLevel="0" collapsed="false">
      <c r="A10256" s="6" t="n">
        <v>80511.3055</v>
      </c>
      <c r="B10256" s="6" t="n">
        <v>1.99194139194139</v>
      </c>
      <c r="C10256" s="6" t="n">
        <v>64</v>
      </c>
      <c r="D10256" s="6" t="n">
        <v>-1</v>
      </c>
      <c r="E10256" s="6" t="n">
        <v>1.9992673992674</v>
      </c>
      <c r="F10256" s="6" t="n">
        <v>0</v>
      </c>
      <c r="G10256" s="6" t="n">
        <v>0</v>
      </c>
      <c r="H10256" s="6" t="str">
        <f aca="false">IF(AND(A10256&gt;=Stimuli!$B$2,A10256&lt;=Stimuli!$C$2),Stimuli!$A$2,IF(AND(A10256&gt;=Stimuli!$B$3,A10256&lt;=Stimuli!$C$3),Stimuli!$A$3,IF(AND(A10256&gt;=Stimuli!$B$4,A10256&lt;=Stimuli!$C$4),Stimuli!$A$4,"")))</f>
        <v>02 e.l.f. - Power Grip Styling (30.03s)</v>
      </c>
      <c r="I10256" s="6" t="n">
        <f aca="false">(B10256-B10255)/((A10256-A10255)/1000)</f>
        <v>0.375091575091574</v>
      </c>
      <c r="J10256" s="6" t="n">
        <f aca="false">IF(OR(B10256&lt;Rules!$B$2,B10256&gt;Rules!$B$3,ABS(I10256)&gt;Rules!$B$4,OR(B10257&lt;Rules!$B$2,B10257&gt;Rules!$B$3,ABS(I10257)&gt;Rules!$B$4)),1,0)</f>
        <v>0</v>
      </c>
      <c r="K10256" s="6" t="str">
        <f aca="false">IF(F10256=1,COUNTIF($F$2:F10256,1),"")</f>
        <v/>
      </c>
    </row>
    <row r="10257" customFormat="false" ht="15" hidden="false" customHeight="false" outlineLevel="0" collapsed="false">
      <c r="A10257" s="6" t="n">
        <v>80519.118</v>
      </c>
      <c r="B10257" s="6" t="n">
        <v>1.98901098901099</v>
      </c>
      <c r="C10257" s="6" t="n">
        <v>64</v>
      </c>
      <c r="D10257" s="6" t="n">
        <v>-1</v>
      </c>
      <c r="E10257" s="6" t="n">
        <v>1.9992673992674</v>
      </c>
      <c r="F10257" s="6" t="n">
        <v>0</v>
      </c>
      <c r="G10257" s="6" t="n">
        <v>0</v>
      </c>
      <c r="H10257" s="6" t="str">
        <f aca="false">IF(AND(A10257&gt;=Stimuli!$B$2,A10257&lt;=Stimuli!$C$2),Stimuli!$A$2,IF(AND(A10257&gt;=Stimuli!$B$3,A10257&lt;=Stimuli!$C$3),Stimuli!$A$3,IF(AND(A10257&gt;=Stimuli!$B$4,A10257&lt;=Stimuli!$C$4),Stimuli!$A$4,"")))</f>
        <v>02 e.l.f. - Power Grip Styling (30.03s)</v>
      </c>
      <c r="I10257" s="6" t="n">
        <f aca="false">(B10257-B10256)/((A10257-A10256)/1000)</f>
        <v>-0.375091575091574</v>
      </c>
      <c r="J10257" s="6" t="n">
        <f aca="false">IF(OR(B10257&lt;Rules!$B$2,B10257&gt;Rules!$B$3,ABS(I10257)&gt;Rules!$B$4,OR(B10258&lt;Rules!$B$2,B10258&gt;Rules!$B$3,ABS(I10258)&gt;Rules!$B$4)),1,0)</f>
        <v>0</v>
      </c>
      <c r="K10257" s="6" t="str">
        <f aca="false">IF(F10257=1,COUNTIF($F$2:F10257,1),"")</f>
        <v/>
      </c>
    </row>
    <row r="10258" customFormat="false" ht="15" hidden="false" customHeight="false" outlineLevel="0" collapsed="false">
      <c r="A10258" s="6" t="n">
        <v>80526.9305</v>
      </c>
      <c r="B10258" s="6" t="n">
        <v>1.99340659340659</v>
      </c>
      <c r="C10258" s="6" t="n">
        <v>64</v>
      </c>
      <c r="D10258" s="6" t="n">
        <v>-1</v>
      </c>
      <c r="E10258" s="6" t="n">
        <v>1.9992673992674</v>
      </c>
      <c r="F10258" s="6" t="n">
        <v>0</v>
      </c>
      <c r="G10258" s="6" t="n">
        <v>0</v>
      </c>
      <c r="H10258" s="6" t="str">
        <f aca="false">IF(AND(A10258&gt;=Stimuli!$B$2,A10258&lt;=Stimuli!$C$2),Stimuli!$A$2,IF(AND(A10258&gt;=Stimuli!$B$3,A10258&lt;=Stimuli!$C$3),Stimuli!$A$3,IF(AND(A10258&gt;=Stimuli!$B$4,A10258&lt;=Stimuli!$C$4),Stimuli!$A$4,"")))</f>
        <v>02 e.l.f. - Power Grip Styling (30.03s)</v>
      </c>
      <c r="I10258" s="6" t="n">
        <f aca="false">(B10258-B10257)/((A10258-A10257)/1000)</f>
        <v>0.562637362637304</v>
      </c>
      <c r="J10258" s="6" t="n">
        <f aca="false">IF(OR(B10258&lt;Rules!$B$2,B10258&gt;Rules!$B$3,ABS(I10258)&gt;Rules!$B$4,OR(B10259&lt;Rules!$B$2,B10259&gt;Rules!$B$3,ABS(I10259)&gt;Rules!$B$4)),1,0)</f>
        <v>0</v>
      </c>
      <c r="K10258" s="6" t="str">
        <f aca="false">IF(F10258=1,COUNTIF($F$2:F10258,1),"")</f>
        <v/>
      </c>
    </row>
    <row r="10259" customFormat="false" ht="15" hidden="false" customHeight="false" outlineLevel="0" collapsed="false">
      <c r="A10259" s="6" t="n">
        <v>80534.743</v>
      </c>
      <c r="B10259" s="6" t="n">
        <v>1.98901098901099</v>
      </c>
      <c r="C10259" s="6" t="n">
        <v>64</v>
      </c>
      <c r="D10259" s="6" t="n">
        <v>-1</v>
      </c>
      <c r="E10259" s="6" t="n">
        <v>1.9992673992674</v>
      </c>
      <c r="F10259" s="6" t="n">
        <v>0</v>
      </c>
      <c r="G10259" s="6" t="n">
        <v>0</v>
      </c>
      <c r="H10259" s="6" t="str">
        <f aca="false">IF(AND(A10259&gt;=Stimuli!$B$2,A10259&lt;=Stimuli!$C$2),Stimuli!$A$2,IF(AND(A10259&gt;=Stimuli!$B$3,A10259&lt;=Stimuli!$C$3),Stimuli!$A$3,IF(AND(A10259&gt;=Stimuli!$B$4,A10259&lt;=Stimuli!$C$4),Stimuli!$A$4,"")))</f>
        <v>02 e.l.f. - Power Grip Styling (30.03s)</v>
      </c>
      <c r="I10259" s="6" t="n">
        <f aca="false">(B10259-B10258)/((A10259-A10258)/1000)</f>
        <v>-0.562637362637304</v>
      </c>
      <c r="J10259" s="6" t="n">
        <f aca="false">IF(OR(B10259&lt;Rules!$B$2,B10259&gt;Rules!$B$3,ABS(I10259)&gt;Rules!$B$4,OR(B10260&lt;Rules!$B$2,B10260&gt;Rules!$B$3,ABS(I10260)&gt;Rules!$B$4)),1,0)</f>
        <v>0</v>
      </c>
      <c r="K10259" s="6" t="str">
        <f aca="false">IF(F10259=1,COUNTIF($F$2:F10259,1),"")</f>
        <v/>
      </c>
    </row>
    <row r="10260" customFormat="false" ht="15" hidden="false" customHeight="false" outlineLevel="0" collapsed="false">
      <c r="A10260" s="6" t="n">
        <v>80542.5555</v>
      </c>
      <c r="B10260" s="6" t="n">
        <v>1.99487179487179</v>
      </c>
      <c r="C10260" s="6" t="n">
        <v>64</v>
      </c>
      <c r="D10260" s="6" t="n">
        <v>-1</v>
      </c>
      <c r="E10260" s="6" t="n">
        <v>1.9992673992674</v>
      </c>
      <c r="F10260" s="6" t="n">
        <v>0</v>
      </c>
      <c r="G10260" s="6" t="n">
        <v>0</v>
      </c>
      <c r="H10260" s="6" t="str">
        <f aca="false">IF(AND(A10260&gt;=Stimuli!$B$2,A10260&lt;=Stimuli!$C$2),Stimuli!$A$2,IF(AND(A10260&gt;=Stimuli!$B$3,A10260&lt;=Stimuli!$C$3),Stimuli!$A$3,IF(AND(A10260&gt;=Stimuli!$B$4,A10260&lt;=Stimuli!$C$4),Stimuli!$A$4,"")))</f>
        <v>02 e.l.f. - Power Grip Styling (30.03s)</v>
      </c>
      <c r="I10260" s="6" t="n">
        <f aca="false">(B10260-B10259)/((A10260-A10259)/1000)</f>
        <v>0.750183150183034</v>
      </c>
      <c r="J10260" s="6" t="n">
        <f aca="false">IF(OR(B10260&lt;Rules!$B$2,B10260&gt;Rules!$B$3,ABS(I10260)&gt;Rules!$B$4,OR(B10261&lt;Rules!$B$2,B10261&gt;Rules!$B$3,ABS(I10261)&gt;Rules!$B$4)),1,0)</f>
        <v>0</v>
      </c>
      <c r="K10260" s="6" t="str">
        <f aca="false">IF(F10260=1,COUNTIF($F$2:F10260,1),"")</f>
        <v/>
      </c>
    </row>
    <row r="10261" customFormat="false" ht="15" hidden="false" customHeight="false" outlineLevel="0" collapsed="false">
      <c r="A10261" s="6" t="n">
        <v>80550.368</v>
      </c>
      <c r="B10261" s="6" t="n">
        <v>1.98901098901099</v>
      </c>
      <c r="C10261" s="6" t="n">
        <v>64</v>
      </c>
      <c r="D10261" s="6" t="n">
        <v>-1</v>
      </c>
      <c r="E10261" s="6" t="n">
        <v>1.9992673992674</v>
      </c>
      <c r="F10261" s="6" t="n">
        <v>0</v>
      </c>
      <c r="G10261" s="6" t="n">
        <v>0</v>
      </c>
      <c r="H10261" s="6" t="str">
        <f aca="false">IF(AND(A10261&gt;=Stimuli!$B$2,A10261&lt;=Stimuli!$C$2),Stimuli!$A$2,IF(AND(A10261&gt;=Stimuli!$B$3,A10261&lt;=Stimuli!$C$3),Stimuli!$A$3,IF(AND(A10261&gt;=Stimuli!$B$4,A10261&lt;=Stimuli!$C$4),Stimuli!$A$4,"")))</f>
        <v>02 e.l.f. - Power Grip Styling (30.03s)</v>
      </c>
      <c r="I10261" s="6" t="n">
        <f aca="false">(B10261-B10260)/((A10261-A10260)/1000)</f>
        <v>-0.750183150183034</v>
      </c>
      <c r="J10261" s="6" t="n">
        <f aca="false">IF(OR(B10261&lt;Rules!$B$2,B10261&gt;Rules!$B$3,ABS(I10261)&gt;Rules!$B$4,OR(B10262&lt;Rules!$B$2,B10262&gt;Rules!$B$3,ABS(I10262)&gt;Rules!$B$4)),1,0)</f>
        <v>0</v>
      </c>
      <c r="K10261" s="6" t="str">
        <f aca="false">IF(F10261=1,COUNTIF($F$2:F10261,1),"")</f>
        <v/>
      </c>
    </row>
    <row r="10262" customFormat="false" ht="15" hidden="false" customHeight="false" outlineLevel="0" collapsed="false">
      <c r="A10262" s="6" t="n">
        <v>80558.1805</v>
      </c>
      <c r="B10262" s="6" t="n">
        <v>1.9978021978022</v>
      </c>
      <c r="C10262" s="6" t="n">
        <v>64</v>
      </c>
      <c r="D10262" s="6" t="n">
        <v>-1</v>
      </c>
      <c r="E10262" s="6" t="n">
        <v>1.9992673992674</v>
      </c>
      <c r="F10262" s="6" t="n">
        <v>0</v>
      </c>
      <c r="G10262" s="6" t="n">
        <v>0</v>
      </c>
      <c r="H10262" s="6" t="str">
        <f aca="false">IF(AND(A10262&gt;=Stimuli!$B$2,A10262&lt;=Stimuli!$C$2),Stimuli!$A$2,IF(AND(A10262&gt;=Stimuli!$B$3,A10262&lt;=Stimuli!$C$3),Stimuli!$A$3,IF(AND(A10262&gt;=Stimuli!$B$4,A10262&lt;=Stimuli!$C$4),Stimuli!$A$4,"")))</f>
        <v>02 e.l.f. - Power Grip Styling (30.03s)</v>
      </c>
      <c r="I10262" s="6" t="n">
        <f aca="false">(B10262-B10261)/((A10262-A10261)/1000)</f>
        <v>1.12527472527461</v>
      </c>
      <c r="J10262" s="6" t="n">
        <f aca="false">IF(OR(B10262&lt;Rules!$B$2,B10262&gt;Rules!$B$3,ABS(I10262)&gt;Rules!$B$4,OR(B10263&lt;Rules!$B$2,B10263&gt;Rules!$B$3,ABS(I10263)&gt;Rules!$B$4)),1,0)</f>
        <v>0</v>
      </c>
      <c r="K10262" s="6" t="str">
        <f aca="false">IF(F10262=1,COUNTIF($F$2:F10262,1),"")</f>
        <v/>
      </c>
    </row>
    <row r="10263" customFormat="false" ht="15" hidden="false" customHeight="false" outlineLevel="0" collapsed="false">
      <c r="A10263" s="6" t="n">
        <v>80565.993</v>
      </c>
      <c r="B10263" s="6" t="n">
        <v>1.99047619047619</v>
      </c>
      <c r="C10263" s="6" t="n">
        <v>64</v>
      </c>
      <c r="D10263" s="6" t="n">
        <v>-1</v>
      </c>
      <c r="E10263" s="6" t="n">
        <v>1.9992673992674</v>
      </c>
      <c r="F10263" s="6" t="n">
        <v>0</v>
      </c>
      <c r="G10263" s="6" t="n">
        <v>0</v>
      </c>
      <c r="H10263" s="6" t="str">
        <f aca="false">IF(AND(A10263&gt;=Stimuli!$B$2,A10263&lt;=Stimuli!$C$2),Stimuli!$A$2,IF(AND(A10263&gt;=Stimuli!$B$3,A10263&lt;=Stimuli!$C$3),Stimuli!$A$3,IF(AND(A10263&gt;=Stimuli!$B$4,A10263&lt;=Stimuli!$C$4),Stimuli!$A$4,"")))</f>
        <v>02 e.l.f. - Power Grip Styling (30.03s)</v>
      </c>
      <c r="I10263" s="6" t="n">
        <f aca="false">(B10263-B10262)/((A10263-A10262)/1000)</f>
        <v>-0.937728937728764</v>
      </c>
      <c r="J10263" s="6" t="n">
        <f aca="false">IF(OR(B10263&lt;Rules!$B$2,B10263&gt;Rules!$B$3,ABS(I10263)&gt;Rules!$B$4,OR(B10264&lt;Rules!$B$2,B10264&gt;Rules!$B$3,ABS(I10264)&gt;Rules!$B$4)),1,0)</f>
        <v>0</v>
      </c>
      <c r="K10263" s="6" t="str">
        <f aca="false">IF(F10263=1,COUNTIF($F$2:F10263,1),"")</f>
        <v/>
      </c>
    </row>
    <row r="10264" customFormat="false" ht="15" hidden="false" customHeight="false" outlineLevel="0" collapsed="false">
      <c r="A10264" s="6" t="n">
        <v>80573.8055</v>
      </c>
      <c r="B10264" s="6" t="n">
        <v>1.9978021978022</v>
      </c>
      <c r="C10264" s="6" t="n">
        <v>64</v>
      </c>
      <c r="D10264" s="6" t="n">
        <v>-1</v>
      </c>
      <c r="E10264" s="6" t="n">
        <v>1.9992673992674</v>
      </c>
      <c r="F10264" s="6" t="n">
        <v>0</v>
      </c>
      <c r="G10264" s="6" t="n">
        <v>0</v>
      </c>
      <c r="H10264" s="6" t="str">
        <f aca="false">IF(AND(A10264&gt;=Stimuli!$B$2,A10264&lt;=Stimuli!$C$2),Stimuli!$A$2,IF(AND(A10264&gt;=Stimuli!$B$3,A10264&lt;=Stimuli!$C$3),Stimuli!$A$3,IF(AND(A10264&gt;=Stimuli!$B$4,A10264&lt;=Stimuli!$C$4),Stimuli!$A$4,"")))</f>
        <v>02 e.l.f. - Power Grip Styling (30.03s)</v>
      </c>
      <c r="I10264" s="6" t="n">
        <f aca="false">(B10264-B10263)/((A10264-A10263)/1000)</f>
        <v>0.937728937728764</v>
      </c>
      <c r="J10264" s="6" t="n">
        <f aca="false">IF(OR(B10264&lt;Rules!$B$2,B10264&gt;Rules!$B$3,ABS(I10264)&gt;Rules!$B$4,OR(B10265&lt;Rules!$B$2,B10265&gt;Rules!$B$3,ABS(I10265)&gt;Rules!$B$4)),1,0)</f>
        <v>0</v>
      </c>
      <c r="K10264" s="6" t="str">
        <f aca="false">IF(F10264=1,COUNTIF($F$2:F10264,1),"")</f>
        <v/>
      </c>
    </row>
    <row r="10265" customFormat="false" ht="15" hidden="false" customHeight="false" outlineLevel="0" collapsed="false">
      <c r="A10265" s="6" t="n">
        <v>80581.618</v>
      </c>
      <c r="B10265" s="6" t="n">
        <v>1.99047619047619</v>
      </c>
      <c r="C10265" s="6" t="n">
        <v>64</v>
      </c>
      <c r="D10265" s="6" t="n">
        <v>-1</v>
      </c>
      <c r="E10265" s="6" t="n">
        <v>1.9992673992674</v>
      </c>
      <c r="F10265" s="6" t="n">
        <v>0</v>
      </c>
      <c r="G10265" s="6" t="n">
        <v>0</v>
      </c>
      <c r="H10265" s="6" t="str">
        <f aca="false">IF(AND(A10265&gt;=Stimuli!$B$2,A10265&lt;=Stimuli!$C$2),Stimuli!$A$2,IF(AND(A10265&gt;=Stimuli!$B$3,A10265&lt;=Stimuli!$C$3),Stimuli!$A$3,IF(AND(A10265&gt;=Stimuli!$B$4,A10265&lt;=Stimuli!$C$4),Stimuli!$A$4,"")))</f>
        <v>02 e.l.f. - Power Grip Styling (30.03s)</v>
      </c>
      <c r="I10265" s="6" t="n">
        <f aca="false">(B10265-B10264)/((A10265-A10264)/1000)</f>
        <v>-0.937728937728764</v>
      </c>
      <c r="J10265" s="6" t="n">
        <f aca="false">IF(OR(B10265&lt;Rules!$B$2,B10265&gt;Rules!$B$3,ABS(I10265)&gt;Rules!$B$4,OR(B10266&lt;Rules!$B$2,B10266&gt;Rules!$B$3,ABS(I10266)&gt;Rules!$B$4)),1,0)</f>
        <v>0</v>
      </c>
      <c r="K10265" s="6" t="str">
        <f aca="false">IF(F10265=1,COUNTIF($F$2:F10265,1),"")</f>
        <v/>
      </c>
    </row>
    <row r="10266" customFormat="false" ht="15" hidden="false" customHeight="false" outlineLevel="0" collapsed="false">
      <c r="A10266" s="6" t="n">
        <v>80589.4305</v>
      </c>
      <c r="B10266" s="6" t="n">
        <v>1.9978021978022</v>
      </c>
      <c r="C10266" s="6" t="n">
        <v>64</v>
      </c>
      <c r="D10266" s="6" t="n">
        <v>-1</v>
      </c>
      <c r="E10266" s="6" t="n">
        <v>1.9992673992674</v>
      </c>
      <c r="F10266" s="6" t="n">
        <v>0</v>
      </c>
      <c r="G10266" s="6" t="n">
        <v>0</v>
      </c>
      <c r="H10266" s="6" t="str">
        <f aca="false">IF(AND(A10266&gt;=Stimuli!$B$2,A10266&lt;=Stimuli!$C$2),Stimuli!$A$2,IF(AND(A10266&gt;=Stimuli!$B$3,A10266&lt;=Stimuli!$C$3),Stimuli!$A$3,IF(AND(A10266&gt;=Stimuli!$B$4,A10266&lt;=Stimuli!$C$4),Stimuli!$A$4,"")))</f>
        <v>02 e.l.f. - Power Grip Styling (30.03s)</v>
      </c>
      <c r="I10266" s="6" t="n">
        <f aca="false">(B10266-B10265)/((A10266-A10265)/1000)</f>
        <v>0.937728937728764</v>
      </c>
      <c r="J10266" s="6" t="n">
        <f aca="false">IF(OR(B10266&lt;Rules!$B$2,B10266&gt;Rules!$B$3,ABS(I10266)&gt;Rules!$B$4,OR(B10267&lt;Rules!$B$2,B10267&gt;Rules!$B$3,ABS(I10267)&gt;Rules!$B$4)),1,0)</f>
        <v>0</v>
      </c>
      <c r="K10266" s="6" t="str">
        <f aca="false">IF(F10266=1,COUNTIF($F$2:F10266,1),"")</f>
        <v/>
      </c>
    </row>
    <row r="10267" customFormat="false" ht="15" hidden="false" customHeight="false" outlineLevel="0" collapsed="false">
      <c r="A10267" s="6" t="n">
        <v>80597.243</v>
      </c>
      <c r="B10267" s="6" t="n">
        <v>1.99194139194139</v>
      </c>
      <c r="C10267" s="6" t="n">
        <v>64</v>
      </c>
      <c r="D10267" s="6" t="n">
        <v>-1</v>
      </c>
      <c r="E10267" s="6" t="n">
        <v>1.9992673992674</v>
      </c>
      <c r="F10267" s="6" t="n">
        <v>0</v>
      </c>
      <c r="G10267" s="6" t="n">
        <v>0</v>
      </c>
      <c r="H10267" s="6" t="str">
        <f aca="false">IF(AND(A10267&gt;=Stimuli!$B$2,A10267&lt;=Stimuli!$C$2),Stimuli!$A$2,IF(AND(A10267&gt;=Stimuli!$B$3,A10267&lt;=Stimuli!$C$3),Stimuli!$A$3,IF(AND(A10267&gt;=Stimuli!$B$4,A10267&lt;=Stimuli!$C$4),Stimuli!$A$4,"")))</f>
        <v>02 e.l.f. - Power Grip Styling (30.03s)</v>
      </c>
      <c r="I10267" s="6" t="n">
        <f aca="false">(B10267-B10266)/((A10267-A10266)/1000)</f>
        <v>-0.750183150183034</v>
      </c>
      <c r="J10267" s="6" t="n">
        <f aca="false">IF(OR(B10267&lt;Rules!$B$2,B10267&gt;Rules!$B$3,ABS(I10267)&gt;Rules!$B$4,OR(B10268&lt;Rules!$B$2,B10268&gt;Rules!$B$3,ABS(I10268)&gt;Rules!$B$4)),1,0)</f>
        <v>0</v>
      </c>
      <c r="K10267" s="6" t="str">
        <f aca="false">IF(F10267=1,COUNTIF($F$2:F10267,1),"")</f>
        <v/>
      </c>
    </row>
    <row r="10268" customFormat="false" ht="15" hidden="false" customHeight="false" outlineLevel="0" collapsed="false">
      <c r="A10268" s="6" t="n">
        <v>80605.0555</v>
      </c>
      <c r="B10268" s="6" t="n">
        <v>1.9978021978022</v>
      </c>
      <c r="C10268" s="6" t="n">
        <v>64</v>
      </c>
      <c r="D10268" s="6" t="n">
        <v>-1</v>
      </c>
      <c r="E10268" s="6" t="n">
        <v>1.9992673992674</v>
      </c>
      <c r="F10268" s="6" t="n">
        <v>0</v>
      </c>
      <c r="G10268" s="6" t="n">
        <v>0</v>
      </c>
      <c r="H10268" s="6" t="str">
        <f aca="false">IF(AND(A10268&gt;=Stimuli!$B$2,A10268&lt;=Stimuli!$C$2),Stimuli!$A$2,IF(AND(A10268&gt;=Stimuli!$B$3,A10268&lt;=Stimuli!$C$3),Stimuli!$A$3,IF(AND(A10268&gt;=Stimuli!$B$4,A10268&lt;=Stimuli!$C$4),Stimuli!$A$4,"")))</f>
        <v>02 e.l.f. - Power Grip Styling (30.03s)</v>
      </c>
      <c r="I10268" s="6" t="n">
        <f aca="false">(B10268-B10267)/((A10268-A10267)/1000)</f>
        <v>0.750183150183034</v>
      </c>
      <c r="J10268" s="6" t="n">
        <f aca="false">IF(OR(B10268&lt;Rules!$B$2,B10268&gt;Rules!$B$3,ABS(I10268)&gt;Rules!$B$4,OR(B10269&lt;Rules!$B$2,B10269&gt;Rules!$B$3,ABS(I10269)&gt;Rules!$B$4)),1,0)</f>
        <v>0</v>
      </c>
      <c r="K10268" s="6" t="str">
        <f aca="false">IF(F10268=1,COUNTIF($F$2:F10268,1),"")</f>
        <v/>
      </c>
    </row>
    <row r="10269" customFormat="false" ht="15" hidden="false" customHeight="false" outlineLevel="0" collapsed="false">
      <c r="A10269" s="6" t="n">
        <v>80612.868</v>
      </c>
      <c r="B10269" s="6" t="n">
        <v>1.99487179487179</v>
      </c>
      <c r="C10269" s="6" t="n">
        <v>64</v>
      </c>
      <c r="D10269" s="6" t="n">
        <v>-1</v>
      </c>
      <c r="E10269" s="6" t="n">
        <v>1.9992673992674</v>
      </c>
      <c r="F10269" s="6" t="n">
        <v>0</v>
      </c>
      <c r="G10269" s="6" t="n">
        <v>0</v>
      </c>
      <c r="H10269" s="6" t="str">
        <f aca="false">IF(AND(A10269&gt;=Stimuli!$B$2,A10269&lt;=Stimuli!$C$2),Stimuli!$A$2,IF(AND(A10269&gt;=Stimuli!$B$3,A10269&lt;=Stimuli!$C$3),Stimuli!$A$3,IF(AND(A10269&gt;=Stimuli!$B$4,A10269&lt;=Stimuli!$C$4),Stimuli!$A$4,"")))</f>
        <v>02 e.l.f. - Power Grip Styling (30.03s)</v>
      </c>
      <c r="I10269" s="6" t="n">
        <f aca="false">(B10269-B10268)/((A10269-A10268)/1000)</f>
        <v>-0.375091575091574</v>
      </c>
      <c r="J10269" s="6" t="n">
        <f aca="false">IF(OR(B10269&lt;Rules!$B$2,B10269&gt;Rules!$B$3,ABS(I10269)&gt;Rules!$B$4,OR(B10270&lt;Rules!$B$2,B10270&gt;Rules!$B$3,ABS(I10270)&gt;Rules!$B$4)),1,0)</f>
        <v>0</v>
      </c>
      <c r="K10269" s="6" t="str">
        <f aca="false">IF(F10269=1,COUNTIF($F$2:F10269,1),"")</f>
        <v/>
      </c>
    </row>
    <row r="10270" customFormat="false" ht="15" hidden="false" customHeight="false" outlineLevel="0" collapsed="false">
      <c r="A10270" s="6" t="n">
        <v>80620.6805</v>
      </c>
      <c r="B10270" s="6" t="n">
        <v>1.996336996337</v>
      </c>
      <c r="C10270" s="6" t="n">
        <v>64</v>
      </c>
      <c r="D10270" s="6" t="n">
        <v>-1</v>
      </c>
      <c r="E10270" s="6" t="n">
        <v>1.9992673992674</v>
      </c>
      <c r="F10270" s="6" t="n">
        <v>0</v>
      </c>
      <c r="G10270" s="6" t="n">
        <v>0</v>
      </c>
      <c r="H10270" s="6" t="str">
        <f aca="false">IF(AND(A10270&gt;=Stimuli!$B$2,A10270&lt;=Stimuli!$C$2),Stimuli!$A$2,IF(AND(A10270&gt;=Stimuli!$B$3,A10270&lt;=Stimuli!$C$3),Stimuli!$A$3,IF(AND(A10270&gt;=Stimuli!$B$4,A10270&lt;=Stimuli!$C$4),Stimuli!$A$4,"")))</f>
        <v>02 e.l.f. - Power Grip Styling (30.03s)</v>
      </c>
      <c r="I10270" s="6" t="n">
        <f aca="false">(B10270-B10269)/((A10270-A10269)/1000)</f>
        <v>0.187545787545844</v>
      </c>
      <c r="J10270" s="6" t="n">
        <f aca="false">IF(OR(B10270&lt;Rules!$B$2,B10270&gt;Rules!$B$3,ABS(I10270)&gt;Rules!$B$4,OR(B10271&lt;Rules!$B$2,B10271&gt;Rules!$B$3,ABS(I10271)&gt;Rules!$B$4)),1,0)</f>
        <v>0</v>
      </c>
      <c r="K10270" s="6" t="str">
        <f aca="false">IF(F10270=1,COUNTIF($F$2:F10270,1),"")</f>
        <v/>
      </c>
    </row>
    <row r="10271" customFormat="false" ht="15" hidden="false" customHeight="false" outlineLevel="0" collapsed="false">
      <c r="A10271" s="6" t="n">
        <v>80628.493</v>
      </c>
      <c r="B10271" s="6" t="n">
        <v>1.996336996337</v>
      </c>
      <c r="C10271" s="6" t="n">
        <v>64</v>
      </c>
      <c r="D10271" s="6" t="n">
        <v>-1</v>
      </c>
      <c r="E10271" s="6" t="n">
        <v>1.9992673992674</v>
      </c>
      <c r="F10271" s="6" t="n">
        <v>0</v>
      </c>
      <c r="G10271" s="6" t="n">
        <v>0</v>
      </c>
      <c r="H10271" s="6" t="str">
        <f aca="false">IF(AND(A10271&gt;=Stimuli!$B$2,A10271&lt;=Stimuli!$C$2),Stimuli!$A$2,IF(AND(A10271&gt;=Stimuli!$B$3,A10271&lt;=Stimuli!$C$3),Stimuli!$A$3,IF(AND(A10271&gt;=Stimuli!$B$4,A10271&lt;=Stimuli!$C$4),Stimuli!$A$4,"")))</f>
        <v>02 e.l.f. - Power Grip Styling (30.03s)</v>
      </c>
      <c r="I10271" s="6" t="n">
        <f aca="false">(B10271-B10270)/((A10271-A10270)/1000)</f>
        <v>0</v>
      </c>
      <c r="J10271" s="6" t="n">
        <f aca="false">IF(OR(B10271&lt;Rules!$B$2,B10271&gt;Rules!$B$3,ABS(I10271)&gt;Rules!$B$4,OR(B10272&lt;Rules!$B$2,B10272&gt;Rules!$B$3,ABS(I10272)&gt;Rules!$B$4)),1,0)</f>
        <v>0</v>
      </c>
      <c r="K10271" s="6" t="str">
        <f aca="false">IF(F10271=1,COUNTIF($F$2:F10271,1),"")</f>
        <v/>
      </c>
    </row>
    <row r="10272" customFormat="false" ht="15" hidden="false" customHeight="false" outlineLevel="0" collapsed="false">
      <c r="A10272" s="6" t="n">
        <v>80636.3055</v>
      </c>
      <c r="B10272" s="6" t="n">
        <v>1.996336996337</v>
      </c>
      <c r="C10272" s="6" t="n">
        <v>64</v>
      </c>
      <c r="D10272" s="6" t="n">
        <v>-1</v>
      </c>
      <c r="E10272" s="6" t="n">
        <v>1.9992673992674</v>
      </c>
      <c r="F10272" s="6" t="n">
        <v>0</v>
      </c>
      <c r="G10272" s="6" t="n">
        <v>0</v>
      </c>
      <c r="H10272" s="6" t="str">
        <f aca="false">IF(AND(A10272&gt;=Stimuli!$B$2,A10272&lt;=Stimuli!$C$2),Stimuli!$A$2,IF(AND(A10272&gt;=Stimuli!$B$3,A10272&lt;=Stimuli!$C$3),Stimuli!$A$3,IF(AND(A10272&gt;=Stimuli!$B$4,A10272&lt;=Stimuli!$C$4),Stimuli!$A$4,"")))</f>
        <v>02 e.l.f. - Power Grip Styling (30.03s)</v>
      </c>
      <c r="I10272" s="6" t="n">
        <f aca="false">(B10272-B10271)/((A10272-A10271)/1000)</f>
        <v>0</v>
      </c>
      <c r="J10272" s="6" t="n">
        <f aca="false">IF(OR(B10272&lt;Rules!$B$2,B10272&gt;Rules!$B$3,ABS(I10272)&gt;Rules!$B$4,OR(B10273&lt;Rules!$B$2,B10273&gt;Rules!$B$3,ABS(I10273)&gt;Rules!$B$4)),1,0)</f>
        <v>0</v>
      </c>
      <c r="K10272" s="6" t="str">
        <f aca="false">IF(F10272=1,COUNTIF($F$2:F10272,1),"")</f>
        <v/>
      </c>
    </row>
    <row r="10273" customFormat="false" ht="15" hidden="false" customHeight="false" outlineLevel="0" collapsed="false">
      <c r="A10273" s="6" t="n">
        <v>80644.118</v>
      </c>
      <c r="B10273" s="6" t="n">
        <v>1.9992673992674</v>
      </c>
      <c r="C10273" s="6" t="n">
        <v>64</v>
      </c>
      <c r="D10273" s="6" t="n">
        <v>-1</v>
      </c>
      <c r="E10273" s="6" t="n">
        <v>1.9992673992674</v>
      </c>
      <c r="F10273" s="6" t="n">
        <v>0</v>
      </c>
      <c r="G10273" s="6" t="n">
        <v>0</v>
      </c>
      <c r="H10273" s="6" t="str">
        <f aca="false">IF(AND(A10273&gt;=Stimuli!$B$2,A10273&lt;=Stimuli!$C$2),Stimuli!$A$2,IF(AND(A10273&gt;=Stimuli!$B$3,A10273&lt;=Stimuli!$C$3),Stimuli!$A$3,IF(AND(A10273&gt;=Stimuli!$B$4,A10273&lt;=Stimuli!$C$4),Stimuli!$A$4,"")))</f>
        <v>02 e.l.f. - Power Grip Styling (30.03s)</v>
      </c>
      <c r="I10273" s="6" t="n">
        <f aca="false">(B10273-B10272)/((A10273-A10272)/1000)</f>
        <v>0.375091575091602</v>
      </c>
      <c r="J10273" s="6" t="n">
        <f aca="false">IF(OR(B10273&lt;Rules!$B$2,B10273&gt;Rules!$B$3,ABS(I10273)&gt;Rules!$B$4,OR(B10274&lt;Rules!$B$2,B10274&gt;Rules!$B$3,ABS(I10274)&gt;Rules!$B$4)),1,0)</f>
        <v>0</v>
      </c>
      <c r="K10273" s="6" t="str">
        <f aca="false">IF(F10273=1,COUNTIF($F$2:F10273,1),"")</f>
        <v/>
      </c>
    </row>
    <row r="10274" customFormat="false" ht="15" hidden="false" customHeight="false" outlineLevel="0" collapsed="false">
      <c r="A10274" s="6" t="n">
        <v>80651.9305</v>
      </c>
      <c r="B10274" s="6" t="n">
        <v>1.99487179487179</v>
      </c>
      <c r="C10274" s="6" t="n">
        <v>64</v>
      </c>
      <c r="D10274" s="6" t="n">
        <v>-1</v>
      </c>
      <c r="E10274" s="6" t="n">
        <v>1.9992673992674</v>
      </c>
      <c r="F10274" s="6" t="n">
        <v>0</v>
      </c>
      <c r="G10274" s="6" t="n">
        <v>0</v>
      </c>
      <c r="H10274" s="6" t="str">
        <f aca="false">IF(AND(A10274&gt;=Stimuli!$B$2,A10274&lt;=Stimuli!$C$2),Stimuli!$A$2,IF(AND(A10274&gt;=Stimuli!$B$3,A10274&lt;=Stimuli!$C$3),Stimuli!$A$3,IF(AND(A10274&gt;=Stimuli!$B$4,A10274&lt;=Stimuli!$C$4),Stimuli!$A$4,"")))</f>
        <v>02 e.l.f. - Power Grip Styling (30.03s)</v>
      </c>
      <c r="I10274" s="6" t="n">
        <f aca="false">(B10274-B10273)/((A10274-A10273)/1000)</f>
        <v>-0.562637362637446</v>
      </c>
      <c r="J10274" s="6" t="n">
        <f aca="false">IF(OR(B10274&lt;Rules!$B$2,B10274&gt;Rules!$B$3,ABS(I10274)&gt;Rules!$B$4,OR(B10275&lt;Rules!$B$2,B10275&gt;Rules!$B$3,ABS(I10275)&gt;Rules!$B$4)),1,0)</f>
        <v>0</v>
      </c>
      <c r="K10274" s="6" t="str">
        <f aca="false">IF(F10274=1,COUNTIF($F$2:F10274,1),"")</f>
        <v/>
      </c>
    </row>
    <row r="10275" customFormat="false" ht="15" hidden="false" customHeight="false" outlineLevel="0" collapsed="false">
      <c r="A10275" s="6" t="n">
        <v>80659.743</v>
      </c>
      <c r="B10275" s="6" t="n">
        <v>2.0007326007326</v>
      </c>
      <c r="C10275" s="6" t="n">
        <v>64</v>
      </c>
      <c r="D10275" s="6" t="n">
        <v>-1</v>
      </c>
      <c r="E10275" s="6" t="n">
        <v>1.9992673992674</v>
      </c>
      <c r="F10275" s="6" t="n">
        <v>0</v>
      </c>
      <c r="G10275" s="6" t="n">
        <v>0</v>
      </c>
      <c r="H10275" s="6" t="str">
        <f aca="false">IF(AND(A10275&gt;=Stimuli!$B$2,A10275&lt;=Stimuli!$C$2),Stimuli!$A$2,IF(AND(A10275&gt;=Stimuli!$B$3,A10275&lt;=Stimuli!$C$3),Stimuli!$A$3,IF(AND(A10275&gt;=Stimuli!$B$4,A10275&lt;=Stimuli!$C$4),Stimuli!$A$4,"")))</f>
        <v>02 e.l.f. - Power Grip Styling (30.03s)</v>
      </c>
      <c r="I10275" s="6" t="n">
        <f aca="false">(B10275-B10274)/((A10275-A10274)/1000)</f>
        <v>0.750183150183318</v>
      </c>
      <c r="J10275" s="6" t="n">
        <f aca="false">IF(OR(B10275&lt;Rules!$B$2,B10275&gt;Rules!$B$3,ABS(I10275)&gt;Rules!$B$4,OR(B10276&lt;Rules!$B$2,B10276&gt;Rules!$B$3,ABS(I10276)&gt;Rules!$B$4)),1,0)</f>
        <v>0</v>
      </c>
      <c r="K10275" s="6" t="str">
        <f aca="false">IF(F10275=1,COUNTIF($F$2:F10275,1),"")</f>
        <v/>
      </c>
    </row>
    <row r="10276" customFormat="false" ht="15" hidden="false" customHeight="false" outlineLevel="0" collapsed="false">
      <c r="A10276" s="6" t="n">
        <v>80667.5555</v>
      </c>
      <c r="B10276" s="6" t="n">
        <v>1.996336996337</v>
      </c>
      <c r="C10276" s="6" t="n">
        <v>64</v>
      </c>
      <c r="D10276" s="6" t="n">
        <v>-1</v>
      </c>
      <c r="E10276" s="6" t="n">
        <v>1.9992673992674</v>
      </c>
      <c r="F10276" s="6" t="n">
        <v>0</v>
      </c>
      <c r="G10276" s="6" t="n">
        <v>0</v>
      </c>
      <c r="H10276" s="6" t="str">
        <f aca="false">IF(AND(A10276&gt;=Stimuli!$B$2,A10276&lt;=Stimuli!$C$2),Stimuli!$A$2,IF(AND(A10276&gt;=Stimuli!$B$3,A10276&lt;=Stimuli!$C$3),Stimuli!$A$3,IF(AND(A10276&gt;=Stimuli!$B$4,A10276&lt;=Stimuli!$C$4),Stimuli!$A$4,"")))</f>
        <v>02 e.l.f. - Power Grip Styling (30.03s)</v>
      </c>
      <c r="I10276" s="6" t="n">
        <f aca="false">(B10276-B10275)/((A10276-A10275)/1000)</f>
        <v>-0.562637362637474</v>
      </c>
      <c r="J10276" s="6" t="n">
        <f aca="false">IF(OR(B10276&lt;Rules!$B$2,B10276&gt;Rules!$B$3,ABS(I10276)&gt;Rules!$B$4,OR(B10277&lt;Rules!$B$2,B10277&gt;Rules!$B$3,ABS(I10277)&gt;Rules!$B$4)),1,0)</f>
        <v>0</v>
      </c>
      <c r="K10276" s="6" t="str">
        <f aca="false">IF(F10276=1,COUNTIF($F$2:F10276,1),"")</f>
        <v/>
      </c>
    </row>
    <row r="10277" customFormat="false" ht="15" hidden="false" customHeight="false" outlineLevel="0" collapsed="false">
      <c r="A10277" s="6" t="n">
        <v>80675.368</v>
      </c>
      <c r="B10277" s="6" t="n">
        <v>2.0021978021978</v>
      </c>
      <c r="C10277" s="6" t="n">
        <v>64</v>
      </c>
      <c r="D10277" s="6" t="n">
        <v>-1</v>
      </c>
      <c r="E10277" s="6" t="n">
        <v>1.9992673992674</v>
      </c>
      <c r="F10277" s="6" t="n">
        <v>0</v>
      </c>
      <c r="G10277" s="6" t="n">
        <v>0</v>
      </c>
      <c r="H10277" s="6" t="str">
        <f aca="false">IF(AND(A10277&gt;=Stimuli!$B$2,A10277&lt;=Stimuli!$C$2),Stimuli!$A$2,IF(AND(A10277&gt;=Stimuli!$B$3,A10277&lt;=Stimuli!$C$3),Stimuli!$A$3,IF(AND(A10277&gt;=Stimuli!$B$4,A10277&lt;=Stimuli!$C$4),Stimuli!$A$4,"")))</f>
        <v>02 e.l.f. - Power Grip Styling (30.03s)</v>
      </c>
      <c r="I10277" s="6" t="n">
        <f aca="false">(B10277-B10276)/((A10277-A10276)/1000)</f>
        <v>0.750183150183204</v>
      </c>
      <c r="J10277" s="6" t="n">
        <f aca="false">IF(OR(B10277&lt;Rules!$B$2,B10277&gt;Rules!$B$3,ABS(I10277)&gt;Rules!$B$4,OR(B10278&lt;Rules!$B$2,B10278&gt;Rules!$B$3,ABS(I10278)&gt;Rules!$B$4)),1,0)</f>
        <v>0</v>
      </c>
      <c r="K10277" s="6" t="str">
        <f aca="false">IF(F10277=1,COUNTIF($F$2:F10277,1),"")</f>
        <v/>
      </c>
    </row>
    <row r="10278" customFormat="false" ht="15" hidden="false" customHeight="false" outlineLevel="0" collapsed="false">
      <c r="A10278" s="6" t="n">
        <v>80683.1805</v>
      </c>
      <c r="B10278" s="6" t="n">
        <v>1.99487179487179</v>
      </c>
      <c r="C10278" s="6" t="n">
        <v>64</v>
      </c>
      <c r="D10278" s="6" t="n">
        <v>-1</v>
      </c>
      <c r="E10278" s="6" t="n">
        <v>1.9992673992674</v>
      </c>
      <c r="F10278" s="6" t="n">
        <v>0</v>
      </c>
      <c r="G10278" s="6" t="n">
        <v>0</v>
      </c>
      <c r="H10278" s="6" t="str">
        <f aca="false">IF(AND(A10278&gt;=Stimuli!$B$2,A10278&lt;=Stimuli!$C$2),Stimuli!$A$2,IF(AND(A10278&gt;=Stimuli!$B$3,A10278&lt;=Stimuli!$C$3),Stimuli!$A$3,IF(AND(A10278&gt;=Stimuli!$B$4,A10278&lt;=Stimuli!$C$4),Stimuli!$A$4,"")))</f>
        <v>02 e.l.f. - Power Grip Styling (30.03s)</v>
      </c>
      <c r="I10278" s="6" t="n">
        <f aca="false">(B10278-B10277)/((A10278-A10277)/1000)</f>
        <v>-0.937728937729048</v>
      </c>
      <c r="J10278" s="6" t="n">
        <f aca="false">IF(OR(B10278&lt;Rules!$B$2,B10278&gt;Rules!$B$3,ABS(I10278)&gt;Rules!$B$4,OR(B10279&lt;Rules!$B$2,B10279&gt;Rules!$B$3,ABS(I10279)&gt;Rules!$B$4)),1,0)</f>
        <v>0</v>
      </c>
      <c r="K10278" s="6" t="str">
        <f aca="false">IF(F10278=1,COUNTIF($F$2:F10278,1),"")</f>
        <v/>
      </c>
    </row>
    <row r="10279" customFormat="false" ht="15" hidden="false" customHeight="false" outlineLevel="0" collapsed="false">
      <c r="A10279" s="6" t="n">
        <v>80690.993</v>
      </c>
      <c r="B10279" s="6" t="n">
        <v>2.003663003663</v>
      </c>
      <c r="C10279" s="6" t="n">
        <v>64</v>
      </c>
      <c r="D10279" s="6" t="n">
        <v>-1</v>
      </c>
      <c r="E10279" s="6" t="n">
        <v>1.9992673992674</v>
      </c>
      <c r="F10279" s="6" t="n">
        <v>0</v>
      </c>
      <c r="G10279" s="6" t="n">
        <v>0</v>
      </c>
      <c r="H10279" s="6" t="str">
        <f aca="false">IF(AND(A10279&gt;=Stimuli!$B$2,A10279&lt;=Stimuli!$C$2),Stimuli!$A$2,IF(AND(A10279&gt;=Stimuli!$B$3,A10279&lt;=Stimuli!$C$3),Stimuli!$A$3,IF(AND(A10279&gt;=Stimuli!$B$4,A10279&lt;=Stimuli!$C$4),Stimuli!$A$4,"")))</f>
        <v>02 e.l.f. - Power Grip Styling (30.03s)</v>
      </c>
      <c r="I10279" s="6" t="n">
        <f aca="false">(B10279-B10278)/((A10279-A10278)/1000)</f>
        <v>1.12527472527489</v>
      </c>
      <c r="J10279" s="6" t="n">
        <f aca="false">IF(OR(B10279&lt;Rules!$B$2,B10279&gt;Rules!$B$3,ABS(I10279)&gt;Rules!$B$4,OR(B10280&lt;Rules!$B$2,B10280&gt;Rules!$B$3,ABS(I10280)&gt;Rules!$B$4)),1,0)</f>
        <v>0</v>
      </c>
      <c r="K10279" s="6" t="str">
        <f aca="false">IF(F10279=1,COUNTIF($F$2:F10279,1),"")</f>
        <v/>
      </c>
    </row>
    <row r="10280" customFormat="false" ht="15" hidden="false" customHeight="false" outlineLevel="0" collapsed="false">
      <c r="A10280" s="6" t="n">
        <v>80698.8055</v>
      </c>
      <c r="B10280" s="6" t="n">
        <v>1.996336996337</v>
      </c>
      <c r="C10280" s="6" t="n">
        <v>64</v>
      </c>
      <c r="D10280" s="6" t="n">
        <v>-1</v>
      </c>
      <c r="E10280" s="6" t="n">
        <v>1.9992673992674</v>
      </c>
      <c r="F10280" s="6" t="n">
        <v>0</v>
      </c>
      <c r="G10280" s="6" t="n">
        <v>0</v>
      </c>
      <c r="H10280" s="6" t="str">
        <f aca="false">IF(AND(A10280&gt;=Stimuli!$B$2,A10280&lt;=Stimuli!$C$2),Stimuli!$A$2,IF(AND(A10280&gt;=Stimuli!$B$3,A10280&lt;=Stimuli!$C$3),Stimuli!$A$3,IF(AND(A10280&gt;=Stimuli!$B$4,A10280&lt;=Stimuli!$C$4),Stimuli!$A$4,"")))</f>
        <v>02 e.l.f. - Power Grip Styling (30.03s)</v>
      </c>
      <c r="I10280" s="6" t="n">
        <f aca="false">(B10280-B10279)/((A10280-A10279)/1000)</f>
        <v>-0.937728937729048</v>
      </c>
      <c r="J10280" s="6" t="n">
        <f aca="false">IF(OR(B10280&lt;Rules!$B$2,B10280&gt;Rules!$B$3,ABS(I10280)&gt;Rules!$B$4,OR(B10281&lt;Rules!$B$2,B10281&gt;Rules!$B$3,ABS(I10281)&gt;Rules!$B$4)),1,0)</f>
        <v>0</v>
      </c>
      <c r="K10280" s="6" t="str">
        <f aca="false">IF(F10280=1,COUNTIF($F$2:F10280,1),"")</f>
        <v/>
      </c>
    </row>
    <row r="10281" customFormat="false" ht="15" hidden="false" customHeight="false" outlineLevel="0" collapsed="false">
      <c r="A10281" s="6" t="n">
        <v>80706.618</v>
      </c>
      <c r="B10281" s="6" t="n">
        <v>2.003663003663</v>
      </c>
      <c r="C10281" s="6" t="n">
        <v>64</v>
      </c>
      <c r="D10281" s="6" t="n">
        <v>-1</v>
      </c>
      <c r="E10281" s="6" t="n">
        <v>1.9992673992674</v>
      </c>
      <c r="F10281" s="6" t="n">
        <v>0</v>
      </c>
      <c r="G10281" s="6" t="n">
        <v>0</v>
      </c>
      <c r="H10281" s="6" t="str">
        <f aca="false">IF(AND(A10281&gt;=Stimuli!$B$2,A10281&lt;=Stimuli!$C$2),Stimuli!$A$2,IF(AND(A10281&gt;=Stimuli!$B$3,A10281&lt;=Stimuli!$C$3),Stimuli!$A$3,IF(AND(A10281&gt;=Stimuli!$B$4,A10281&lt;=Stimuli!$C$4),Stimuli!$A$4,"")))</f>
        <v>02 e.l.f. - Power Grip Styling (30.03s)</v>
      </c>
      <c r="I10281" s="6" t="n">
        <f aca="false">(B10281-B10280)/((A10281-A10280)/1000)</f>
        <v>0.937728937729048</v>
      </c>
      <c r="J10281" s="6" t="n">
        <f aca="false">IF(OR(B10281&lt;Rules!$B$2,B10281&gt;Rules!$B$3,ABS(I10281)&gt;Rules!$B$4,OR(B10282&lt;Rules!$B$2,B10282&gt;Rules!$B$3,ABS(I10282)&gt;Rules!$B$4)),1,0)</f>
        <v>0</v>
      </c>
      <c r="K10281" s="6" t="str">
        <f aca="false">IF(F10281=1,COUNTIF($F$2:F10281,1),"")</f>
        <v/>
      </c>
    </row>
    <row r="10282" customFormat="false" ht="15" hidden="false" customHeight="false" outlineLevel="0" collapsed="false">
      <c r="A10282" s="6" t="n">
        <v>80714.4305</v>
      </c>
      <c r="B10282" s="6" t="n">
        <v>1.996336996337</v>
      </c>
      <c r="C10282" s="6" t="n">
        <v>64</v>
      </c>
      <c r="D10282" s="6" t="n">
        <v>-1</v>
      </c>
      <c r="E10282" s="6" t="n">
        <v>1.9992673992674</v>
      </c>
      <c r="F10282" s="6" t="n">
        <v>0</v>
      </c>
      <c r="G10282" s="6" t="n">
        <v>0</v>
      </c>
      <c r="H10282" s="6" t="str">
        <f aca="false">IF(AND(A10282&gt;=Stimuli!$B$2,A10282&lt;=Stimuli!$C$2),Stimuli!$A$2,IF(AND(A10282&gt;=Stimuli!$B$3,A10282&lt;=Stimuli!$C$3),Stimuli!$A$3,IF(AND(A10282&gt;=Stimuli!$B$4,A10282&lt;=Stimuli!$C$4),Stimuli!$A$4,"")))</f>
        <v>02 e.l.f. - Power Grip Styling (30.03s)</v>
      </c>
      <c r="I10282" s="6" t="n">
        <f aca="false">(B10282-B10281)/((A10282-A10281)/1000)</f>
        <v>-0.937728937729048</v>
      </c>
      <c r="J10282" s="6" t="n">
        <f aca="false">IF(OR(B10282&lt;Rules!$B$2,B10282&gt;Rules!$B$3,ABS(I10282)&gt;Rules!$B$4,OR(B10283&lt;Rules!$B$2,B10283&gt;Rules!$B$3,ABS(I10283)&gt;Rules!$B$4)),1,0)</f>
        <v>0</v>
      </c>
      <c r="K10282" s="6" t="str">
        <f aca="false">IF(F10282=1,COUNTIF($F$2:F10282,1),"")</f>
        <v/>
      </c>
    </row>
    <row r="10283" customFormat="false" ht="15" hidden="false" customHeight="false" outlineLevel="0" collapsed="false">
      <c r="A10283" s="6" t="n">
        <v>80722.243</v>
      </c>
      <c r="B10283" s="6" t="n">
        <v>2.003663003663</v>
      </c>
      <c r="C10283" s="6" t="n">
        <v>64</v>
      </c>
      <c r="D10283" s="6" t="n">
        <v>-1</v>
      </c>
      <c r="E10283" s="6" t="n">
        <v>1.9992673992674</v>
      </c>
      <c r="F10283" s="6" t="n">
        <v>0</v>
      </c>
      <c r="G10283" s="6" t="n">
        <v>0</v>
      </c>
      <c r="H10283" s="6" t="str">
        <f aca="false">IF(AND(A10283&gt;=Stimuli!$B$2,A10283&lt;=Stimuli!$C$2),Stimuli!$A$2,IF(AND(A10283&gt;=Stimuli!$B$3,A10283&lt;=Stimuli!$C$3),Stimuli!$A$3,IF(AND(A10283&gt;=Stimuli!$B$4,A10283&lt;=Stimuli!$C$4),Stimuli!$A$4,"")))</f>
        <v>02 e.l.f. - Power Grip Styling (30.03s)</v>
      </c>
      <c r="I10283" s="6" t="n">
        <f aca="false">(B10283-B10282)/((A10283-A10282)/1000)</f>
        <v>0.937728937729048</v>
      </c>
      <c r="J10283" s="6" t="n">
        <f aca="false">IF(OR(B10283&lt;Rules!$B$2,B10283&gt;Rules!$B$3,ABS(I10283)&gt;Rules!$B$4,OR(B10284&lt;Rules!$B$2,B10284&gt;Rules!$B$3,ABS(I10284)&gt;Rules!$B$4)),1,0)</f>
        <v>0</v>
      </c>
      <c r="K10283" s="6" t="str">
        <f aca="false">IF(F10283=1,COUNTIF($F$2:F10283,1),"")</f>
        <v/>
      </c>
    </row>
    <row r="10284" customFormat="false" ht="15" hidden="false" customHeight="false" outlineLevel="0" collapsed="false">
      <c r="A10284" s="6" t="n">
        <v>80730.0555</v>
      </c>
      <c r="B10284" s="6" t="n">
        <v>1.9978021978022</v>
      </c>
      <c r="C10284" s="6" t="n">
        <v>64</v>
      </c>
      <c r="D10284" s="6" t="n">
        <v>-1</v>
      </c>
      <c r="E10284" s="6" t="n">
        <v>1.9992673992674</v>
      </c>
      <c r="F10284" s="6" t="n">
        <v>0</v>
      </c>
      <c r="G10284" s="6" t="n">
        <v>0</v>
      </c>
      <c r="H10284" s="6" t="str">
        <f aca="false">IF(AND(A10284&gt;=Stimuli!$B$2,A10284&lt;=Stimuli!$C$2),Stimuli!$A$2,IF(AND(A10284&gt;=Stimuli!$B$3,A10284&lt;=Stimuli!$C$3),Stimuli!$A$3,IF(AND(A10284&gt;=Stimuli!$B$4,A10284&lt;=Stimuli!$C$4),Stimuli!$A$4,"")))</f>
        <v>02 e.l.f. - Power Grip Styling (30.03s)</v>
      </c>
      <c r="I10284" s="6" t="n">
        <f aca="false">(B10284-B10283)/((A10284-A10283)/1000)</f>
        <v>-0.750183150183318</v>
      </c>
      <c r="J10284" s="6" t="n">
        <f aca="false">IF(OR(B10284&lt;Rules!$B$2,B10284&gt;Rules!$B$3,ABS(I10284)&gt;Rules!$B$4,OR(B10285&lt;Rules!$B$2,B10285&gt;Rules!$B$3,ABS(I10285)&gt;Rules!$B$4)),1,0)</f>
        <v>0</v>
      </c>
      <c r="K10284" s="6" t="str">
        <f aca="false">IF(F10284=1,COUNTIF($F$2:F10284,1),"")</f>
        <v/>
      </c>
    </row>
    <row r="10285" customFormat="false" ht="15" hidden="false" customHeight="false" outlineLevel="0" collapsed="false">
      <c r="A10285" s="6" t="n">
        <v>80737.868</v>
      </c>
      <c r="B10285" s="6" t="n">
        <v>2.0021978021978</v>
      </c>
      <c r="C10285" s="6" t="n">
        <v>64</v>
      </c>
      <c r="D10285" s="6" t="n">
        <v>-1</v>
      </c>
      <c r="E10285" s="6" t="n">
        <v>1.9992673992674</v>
      </c>
      <c r="F10285" s="6" t="n">
        <v>0</v>
      </c>
      <c r="G10285" s="6" t="n">
        <v>0</v>
      </c>
      <c r="H10285" s="6" t="str">
        <f aca="false">IF(AND(A10285&gt;=Stimuli!$B$2,A10285&lt;=Stimuli!$C$2),Stimuli!$A$2,IF(AND(A10285&gt;=Stimuli!$B$3,A10285&lt;=Stimuli!$C$3),Stimuli!$A$3,IF(AND(A10285&gt;=Stimuli!$B$4,A10285&lt;=Stimuli!$C$4),Stimuli!$A$4,"")))</f>
        <v>02 e.l.f. - Power Grip Styling (30.03s)</v>
      </c>
      <c r="I10285" s="6" t="n">
        <f aca="false">(B10285-B10284)/((A10285-A10284)/1000)</f>
        <v>0.562637362637474</v>
      </c>
      <c r="J10285" s="6" t="n">
        <f aca="false">IF(OR(B10285&lt;Rules!$B$2,B10285&gt;Rules!$B$3,ABS(I10285)&gt;Rules!$B$4,OR(B10286&lt;Rules!$B$2,B10286&gt;Rules!$B$3,ABS(I10286)&gt;Rules!$B$4)),1,0)</f>
        <v>0</v>
      </c>
      <c r="K10285" s="6" t="str">
        <f aca="false">IF(F10285=1,COUNTIF($F$2:F10285,1),"")</f>
        <v/>
      </c>
    </row>
    <row r="10286" customFormat="false" ht="15" hidden="false" customHeight="false" outlineLevel="0" collapsed="false">
      <c r="A10286" s="6" t="n">
        <v>80745.6805</v>
      </c>
      <c r="B10286" s="6" t="n">
        <v>2.0007326007326</v>
      </c>
      <c r="C10286" s="6" t="n">
        <v>64</v>
      </c>
      <c r="D10286" s="6" t="n">
        <v>-1</v>
      </c>
      <c r="E10286" s="6" t="n">
        <v>1.9992673992674</v>
      </c>
      <c r="F10286" s="6" t="n">
        <v>0</v>
      </c>
      <c r="G10286" s="6" t="n">
        <v>0</v>
      </c>
      <c r="H10286" s="6" t="str">
        <f aca="false">IF(AND(A10286&gt;=Stimuli!$B$2,A10286&lt;=Stimuli!$C$2),Stimuli!$A$2,IF(AND(A10286&gt;=Stimuli!$B$3,A10286&lt;=Stimuli!$C$3),Stimuli!$A$3,IF(AND(A10286&gt;=Stimuli!$B$4,A10286&lt;=Stimuli!$C$4),Stimuli!$A$4,"")))</f>
        <v>02 e.l.f. - Power Grip Styling (30.03s)</v>
      </c>
      <c r="I10286" s="6" t="n">
        <f aca="false">(B10286-B10285)/((A10286-A10285)/1000)</f>
        <v>-0.18754578754573</v>
      </c>
      <c r="J10286" s="6" t="n">
        <f aca="false">IF(OR(B10286&lt;Rules!$B$2,B10286&gt;Rules!$B$3,ABS(I10286)&gt;Rules!$B$4,OR(B10287&lt;Rules!$B$2,B10287&gt;Rules!$B$3,ABS(I10287)&gt;Rules!$B$4)),1,0)</f>
        <v>0</v>
      </c>
      <c r="K10286" s="6" t="str">
        <f aca="false">IF(F10286=1,COUNTIF($F$2:F10286,1),"")</f>
        <v/>
      </c>
    </row>
    <row r="10287" customFormat="false" ht="15" hidden="false" customHeight="false" outlineLevel="0" collapsed="false">
      <c r="A10287" s="6" t="n">
        <v>80753.493</v>
      </c>
      <c r="B10287" s="6" t="n">
        <v>2.0007326007326</v>
      </c>
      <c r="C10287" s="6" t="n">
        <v>64</v>
      </c>
      <c r="D10287" s="6" t="n">
        <v>-1</v>
      </c>
      <c r="E10287" s="6" t="n">
        <v>1.9992673992674</v>
      </c>
      <c r="F10287" s="6" t="n">
        <v>0</v>
      </c>
      <c r="G10287" s="6" t="n">
        <v>0</v>
      </c>
      <c r="H10287" s="6" t="str">
        <f aca="false">IF(AND(A10287&gt;=Stimuli!$B$2,A10287&lt;=Stimuli!$C$2),Stimuli!$A$2,IF(AND(A10287&gt;=Stimuli!$B$3,A10287&lt;=Stimuli!$C$3),Stimuli!$A$3,IF(AND(A10287&gt;=Stimuli!$B$4,A10287&lt;=Stimuli!$C$4),Stimuli!$A$4,"")))</f>
        <v>02 e.l.f. - Power Grip Styling (30.03s)</v>
      </c>
      <c r="I10287" s="6" t="n">
        <f aca="false">(B10287-B10286)/((A10287-A10286)/1000)</f>
        <v>0</v>
      </c>
      <c r="J10287" s="6" t="n">
        <f aca="false">IF(OR(B10287&lt;Rules!$B$2,B10287&gt;Rules!$B$3,ABS(I10287)&gt;Rules!$B$4,OR(B10288&lt;Rules!$B$2,B10288&gt;Rules!$B$3,ABS(I10288)&gt;Rules!$B$4)),1,0)</f>
        <v>0</v>
      </c>
      <c r="K10287" s="6" t="str">
        <f aca="false">IF(F10287=1,COUNTIF($F$2:F10287,1),"")</f>
        <v/>
      </c>
    </row>
    <row r="10288" customFormat="false" ht="15" hidden="false" customHeight="false" outlineLevel="0" collapsed="false">
      <c r="A10288" s="6" t="n">
        <v>80761.3055</v>
      </c>
      <c r="B10288" s="6" t="n">
        <v>2.0021978021978</v>
      </c>
      <c r="C10288" s="6" t="n">
        <v>64</v>
      </c>
      <c r="D10288" s="6" t="n">
        <v>-1</v>
      </c>
      <c r="E10288" s="6" t="n">
        <v>1.9992673992674</v>
      </c>
      <c r="F10288" s="6" t="n">
        <v>0</v>
      </c>
      <c r="G10288" s="6" t="n">
        <v>0</v>
      </c>
      <c r="H10288" s="6" t="str">
        <f aca="false">IF(AND(A10288&gt;=Stimuli!$B$2,A10288&lt;=Stimuli!$C$2),Stimuli!$A$2,IF(AND(A10288&gt;=Stimuli!$B$3,A10288&lt;=Stimuli!$C$3),Stimuli!$A$3,IF(AND(A10288&gt;=Stimuli!$B$4,A10288&lt;=Stimuli!$C$4),Stimuli!$A$4,"")))</f>
        <v>02 e.l.f. - Power Grip Styling (30.03s)</v>
      </c>
      <c r="I10288" s="6" t="n">
        <f aca="false">(B10288-B10287)/((A10288-A10287)/1000)</f>
        <v>0.18754578754573</v>
      </c>
      <c r="J10288" s="6" t="n">
        <f aca="false">IF(OR(B10288&lt;Rules!$B$2,B10288&gt;Rules!$B$3,ABS(I10288)&gt;Rules!$B$4,OR(B10289&lt;Rules!$B$2,B10289&gt;Rules!$B$3,ABS(I10289)&gt;Rules!$B$4)),1,0)</f>
        <v>0</v>
      </c>
      <c r="K10288" s="6" t="str">
        <f aca="false">IF(F10288=1,COUNTIF($F$2:F10288,1),"")</f>
        <v/>
      </c>
    </row>
    <row r="10289" customFormat="false" ht="15" hidden="false" customHeight="false" outlineLevel="0" collapsed="false">
      <c r="A10289" s="6" t="n">
        <v>80769.118</v>
      </c>
      <c r="B10289" s="6" t="n">
        <v>2.0007326007326</v>
      </c>
      <c r="C10289" s="6" t="n">
        <v>64</v>
      </c>
      <c r="D10289" s="6" t="n">
        <v>-1</v>
      </c>
      <c r="E10289" s="6" t="n">
        <v>1.9992673992674</v>
      </c>
      <c r="F10289" s="6" t="n">
        <v>0</v>
      </c>
      <c r="G10289" s="6" t="n">
        <v>0</v>
      </c>
      <c r="H10289" s="6" t="str">
        <f aca="false">IF(AND(A10289&gt;=Stimuli!$B$2,A10289&lt;=Stimuli!$C$2),Stimuli!$A$2,IF(AND(A10289&gt;=Stimuli!$B$3,A10289&lt;=Stimuli!$C$3),Stimuli!$A$3,IF(AND(A10289&gt;=Stimuli!$B$4,A10289&lt;=Stimuli!$C$4),Stimuli!$A$4,"")))</f>
        <v>02 e.l.f. - Power Grip Styling (30.03s)</v>
      </c>
      <c r="I10289" s="6" t="n">
        <f aca="false">(B10289-B10288)/((A10289-A10288)/1000)</f>
        <v>-0.18754578754573</v>
      </c>
      <c r="J10289" s="6" t="n">
        <f aca="false">IF(OR(B10289&lt;Rules!$B$2,B10289&gt;Rules!$B$3,ABS(I10289)&gt;Rules!$B$4,OR(B10290&lt;Rules!$B$2,B10290&gt;Rules!$B$3,ABS(I10290)&gt;Rules!$B$4)),1,0)</f>
        <v>0</v>
      </c>
      <c r="K10289" s="6" t="str">
        <f aca="false">IF(F10289=1,COUNTIF($F$2:F10289,1),"")</f>
        <v/>
      </c>
    </row>
    <row r="10290" customFormat="false" ht="15" hidden="false" customHeight="false" outlineLevel="0" collapsed="false">
      <c r="A10290" s="6" t="n">
        <v>80776.9305</v>
      </c>
      <c r="B10290" s="6" t="n">
        <v>2.00512820512821</v>
      </c>
      <c r="C10290" s="6" t="n">
        <v>64</v>
      </c>
      <c r="D10290" s="6" t="n">
        <v>-1</v>
      </c>
      <c r="E10290" s="6" t="n">
        <v>1.9992673992674</v>
      </c>
      <c r="F10290" s="6" t="n">
        <v>0</v>
      </c>
      <c r="G10290" s="6" t="n">
        <v>0</v>
      </c>
      <c r="H10290" s="6" t="str">
        <f aca="false">IF(AND(A10290&gt;=Stimuli!$B$2,A10290&lt;=Stimuli!$C$2),Stimuli!$A$2,IF(AND(A10290&gt;=Stimuli!$B$3,A10290&lt;=Stimuli!$C$3),Stimuli!$A$3,IF(AND(A10290&gt;=Stimuli!$B$4,A10290&lt;=Stimuli!$C$4),Stimuli!$A$4,"")))</f>
        <v>02 e.l.f. - Power Grip Styling (30.03s)</v>
      </c>
      <c r="I10290" s="6" t="n">
        <f aca="false">(B10290-B10289)/((A10290-A10289)/1000)</f>
        <v>0.562637362637418</v>
      </c>
      <c r="J10290" s="6" t="n">
        <f aca="false">IF(OR(B10290&lt;Rules!$B$2,B10290&gt;Rules!$B$3,ABS(I10290)&gt;Rules!$B$4,OR(B10291&lt;Rules!$B$2,B10291&gt;Rules!$B$3,ABS(I10291)&gt;Rules!$B$4)),1,0)</f>
        <v>0</v>
      </c>
      <c r="K10290" s="6" t="str">
        <f aca="false">IF(F10290=1,COUNTIF($F$2:F10290,1),"")</f>
        <v/>
      </c>
    </row>
    <row r="10291" customFormat="false" ht="15" hidden="false" customHeight="false" outlineLevel="0" collapsed="false">
      <c r="A10291" s="6" t="n">
        <v>80784.743</v>
      </c>
      <c r="B10291" s="6" t="n">
        <v>2.0007326007326</v>
      </c>
      <c r="C10291" s="6" t="n">
        <v>64</v>
      </c>
      <c r="D10291" s="6" t="n">
        <v>-1</v>
      </c>
      <c r="E10291" s="6" t="n">
        <v>1.9992673992674</v>
      </c>
      <c r="F10291" s="6" t="n">
        <v>0</v>
      </c>
      <c r="G10291" s="6" t="n">
        <v>0</v>
      </c>
      <c r="H10291" s="6" t="str">
        <f aca="false">IF(AND(A10291&gt;=Stimuli!$B$2,A10291&lt;=Stimuli!$C$2),Stimuli!$A$2,IF(AND(A10291&gt;=Stimuli!$B$3,A10291&lt;=Stimuli!$C$3),Stimuli!$A$3,IF(AND(A10291&gt;=Stimuli!$B$4,A10291&lt;=Stimuli!$C$4),Stimuli!$A$4,"")))</f>
        <v>02 e.l.f. - Power Grip Styling (30.03s)</v>
      </c>
      <c r="I10291" s="6" t="n">
        <f aca="false">(B10291-B10290)/((A10291-A10290)/1000)</f>
        <v>-0.562637362637418</v>
      </c>
      <c r="J10291" s="6" t="n">
        <f aca="false">IF(OR(B10291&lt;Rules!$B$2,B10291&gt;Rules!$B$3,ABS(I10291)&gt;Rules!$B$4,OR(B10292&lt;Rules!$B$2,B10292&gt;Rules!$B$3,ABS(I10292)&gt;Rules!$B$4)),1,0)</f>
        <v>0</v>
      </c>
      <c r="K10291" s="6" t="str">
        <f aca="false">IF(F10291=1,COUNTIF($F$2:F10291,1),"")</f>
        <v/>
      </c>
    </row>
    <row r="10292" customFormat="false" ht="15" hidden="false" customHeight="false" outlineLevel="0" collapsed="false">
      <c r="A10292" s="6" t="n">
        <v>80792.5555</v>
      </c>
      <c r="B10292" s="6" t="n">
        <v>2.00659340659341</v>
      </c>
      <c r="C10292" s="6" t="n">
        <v>64</v>
      </c>
      <c r="D10292" s="6" t="n">
        <v>-1</v>
      </c>
      <c r="E10292" s="6" t="n">
        <v>1.9992673992674</v>
      </c>
      <c r="F10292" s="6" t="n">
        <v>0</v>
      </c>
      <c r="G10292" s="6" t="n">
        <v>0</v>
      </c>
      <c r="H10292" s="6" t="str">
        <f aca="false">IF(AND(A10292&gt;=Stimuli!$B$2,A10292&lt;=Stimuli!$C$2),Stimuli!$A$2,IF(AND(A10292&gt;=Stimuli!$B$3,A10292&lt;=Stimuli!$C$3),Stimuli!$A$3,IF(AND(A10292&gt;=Stimuli!$B$4,A10292&lt;=Stimuli!$C$4),Stimuli!$A$4,"")))</f>
        <v>02 e.l.f. - Power Grip Styling (30.03s)</v>
      </c>
      <c r="I10292" s="6" t="n">
        <f aca="false">(B10292-B10291)/((A10292-A10291)/1000)</f>
        <v>0.750183150183148</v>
      </c>
      <c r="J10292" s="6" t="n">
        <f aca="false">IF(OR(B10292&lt;Rules!$B$2,B10292&gt;Rules!$B$3,ABS(I10292)&gt;Rules!$B$4,OR(B10293&lt;Rules!$B$2,B10293&gt;Rules!$B$3,ABS(I10293)&gt;Rules!$B$4)),1,0)</f>
        <v>0</v>
      </c>
      <c r="K10292" s="6" t="str">
        <f aca="false">IF(F10292=1,COUNTIF($F$2:F10292,1),"")</f>
        <v/>
      </c>
    </row>
    <row r="10293" customFormat="false" ht="15" hidden="false" customHeight="false" outlineLevel="0" collapsed="false">
      <c r="A10293" s="6" t="n">
        <v>80800.368</v>
      </c>
      <c r="B10293" s="6" t="n">
        <v>1.9992673992674</v>
      </c>
      <c r="C10293" s="6" t="n">
        <v>64</v>
      </c>
      <c r="D10293" s="6" t="n">
        <v>-1</v>
      </c>
      <c r="E10293" s="6" t="n">
        <v>1.9992673992674</v>
      </c>
      <c r="F10293" s="6" t="n">
        <v>0</v>
      </c>
      <c r="G10293" s="6" t="n">
        <v>0</v>
      </c>
      <c r="H10293" s="6" t="str">
        <f aca="false">IF(AND(A10293&gt;=Stimuli!$B$2,A10293&lt;=Stimuli!$C$2),Stimuli!$A$2,IF(AND(A10293&gt;=Stimuli!$B$3,A10293&lt;=Stimuli!$C$3),Stimuli!$A$3,IF(AND(A10293&gt;=Stimuli!$B$4,A10293&lt;=Stimuli!$C$4),Stimuli!$A$4,"")))</f>
        <v>02 e.l.f. - Power Grip Styling (30.03s)</v>
      </c>
      <c r="I10293" s="6" t="n">
        <f aca="false">(B10293-B10292)/((A10293-A10292)/1000)</f>
        <v>-0.93772893772902</v>
      </c>
      <c r="J10293" s="6" t="n">
        <f aca="false">IF(OR(B10293&lt;Rules!$B$2,B10293&gt;Rules!$B$3,ABS(I10293)&gt;Rules!$B$4,OR(B10294&lt;Rules!$B$2,B10294&gt;Rules!$B$3,ABS(I10294)&gt;Rules!$B$4)),1,0)</f>
        <v>0</v>
      </c>
      <c r="K10293" s="6" t="str">
        <f aca="false">IF(F10293=1,COUNTIF($F$2:F10293,1),"")</f>
        <v/>
      </c>
    </row>
    <row r="10294" customFormat="false" ht="15" hidden="false" customHeight="false" outlineLevel="0" collapsed="false">
      <c r="A10294" s="6" t="n">
        <v>80808.1805</v>
      </c>
      <c r="B10294" s="6" t="n">
        <v>2.00659340659341</v>
      </c>
      <c r="C10294" s="6" t="n">
        <v>64</v>
      </c>
      <c r="D10294" s="6" t="n">
        <v>-1</v>
      </c>
      <c r="E10294" s="6" t="n">
        <v>1.9992673992674</v>
      </c>
      <c r="F10294" s="6" t="n">
        <v>0</v>
      </c>
      <c r="G10294" s="6" t="n">
        <v>0</v>
      </c>
      <c r="H10294" s="6" t="str">
        <f aca="false">IF(AND(A10294&gt;=Stimuli!$B$2,A10294&lt;=Stimuli!$C$2),Stimuli!$A$2,IF(AND(A10294&gt;=Stimuli!$B$3,A10294&lt;=Stimuli!$C$3),Stimuli!$A$3,IF(AND(A10294&gt;=Stimuli!$B$4,A10294&lt;=Stimuli!$C$4),Stimuli!$A$4,"")))</f>
        <v>02 e.l.f. - Power Grip Styling (30.03s)</v>
      </c>
      <c r="I10294" s="6" t="n">
        <f aca="false">(B10294-B10293)/((A10294-A10293)/1000)</f>
        <v>0.93772893772902</v>
      </c>
      <c r="J10294" s="6" t="n">
        <f aca="false">IF(OR(B10294&lt;Rules!$B$2,B10294&gt;Rules!$B$3,ABS(I10294)&gt;Rules!$B$4,OR(B10295&lt;Rules!$B$2,B10295&gt;Rules!$B$3,ABS(I10295)&gt;Rules!$B$4)),1,0)</f>
        <v>0</v>
      </c>
      <c r="K10294" s="6" t="str">
        <f aca="false">IF(F10294=1,COUNTIF($F$2:F10294,1),"")</f>
        <v/>
      </c>
    </row>
    <row r="10295" customFormat="false" ht="15" hidden="false" customHeight="false" outlineLevel="0" collapsed="false">
      <c r="A10295" s="6" t="n">
        <v>80815.993</v>
      </c>
      <c r="B10295" s="6" t="n">
        <v>2.0007326007326</v>
      </c>
      <c r="C10295" s="6" t="n">
        <v>64</v>
      </c>
      <c r="D10295" s="6" t="n">
        <v>-1</v>
      </c>
      <c r="E10295" s="6" t="n">
        <v>1.9992673992674</v>
      </c>
      <c r="F10295" s="6" t="n">
        <v>0</v>
      </c>
      <c r="G10295" s="6" t="n">
        <v>0</v>
      </c>
      <c r="H10295" s="6" t="str">
        <f aca="false">IF(AND(A10295&gt;=Stimuli!$B$2,A10295&lt;=Stimuli!$C$2),Stimuli!$A$2,IF(AND(A10295&gt;=Stimuli!$B$3,A10295&lt;=Stimuli!$C$3),Stimuli!$A$3,IF(AND(A10295&gt;=Stimuli!$B$4,A10295&lt;=Stimuli!$C$4),Stimuli!$A$4,"")))</f>
        <v>02 e.l.f. - Power Grip Styling (30.03s)</v>
      </c>
      <c r="I10295" s="6" t="n">
        <f aca="false">(B10295-B10294)/((A10295-A10294)/1000)</f>
        <v>-0.750183150183148</v>
      </c>
      <c r="J10295" s="6" t="n">
        <f aca="false">IF(OR(B10295&lt;Rules!$B$2,B10295&gt;Rules!$B$3,ABS(I10295)&gt;Rules!$B$4,OR(B10296&lt;Rules!$B$2,B10296&gt;Rules!$B$3,ABS(I10296)&gt;Rules!$B$4)),1,0)</f>
        <v>0</v>
      </c>
      <c r="K10295" s="6" t="str">
        <f aca="false">IF(F10295=1,COUNTIF($F$2:F10295,1),"")</f>
        <v/>
      </c>
    </row>
    <row r="10296" customFormat="false" ht="15" hidden="false" customHeight="false" outlineLevel="0" collapsed="false">
      <c r="A10296" s="6" t="n">
        <v>80823.8055</v>
      </c>
      <c r="B10296" s="6" t="n">
        <v>2.00805860805861</v>
      </c>
      <c r="C10296" s="6" t="n">
        <v>64</v>
      </c>
      <c r="D10296" s="6" t="n">
        <v>-1</v>
      </c>
      <c r="E10296" s="6" t="n">
        <v>1.9992673992674</v>
      </c>
      <c r="F10296" s="6" t="n">
        <v>0</v>
      </c>
      <c r="G10296" s="6" t="n">
        <v>0</v>
      </c>
      <c r="H10296" s="6" t="str">
        <f aca="false">IF(AND(A10296&gt;=Stimuli!$B$2,A10296&lt;=Stimuli!$C$2),Stimuli!$A$2,IF(AND(A10296&gt;=Stimuli!$B$3,A10296&lt;=Stimuli!$C$3),Stimuli!$A$3,IF(AND(A10296&gt;=Stimuli!$B$4,A10296&lt;=Stimuli!$C$4),Stimuli!$A$4,"")))</f>
        <v>02 e.l.f. - Power Grip Styling (30.03s)</v>
      </c>
      <c r="I10296" s="6" t="n">
        <f aca="false">(B10296-B10295)/((A10296-A10295)/1000)</f>
        <v>0.937728937728878</v>
      </c>
      <c r="J10296" s="6" t="n">
        <f aca="false">IF(OR(B10296&lt;Rules!$B$2,B10296&gt;Rules!$B$3,ABS(I10296)&gt;Rules!$B$4,OR(B10297&lt;Rules!$B$2,B10297&gt;Rules!$B$3,ABS(I10297)&gt;Rules!$B$4)),1,0)</f>
        <v>0</v>
      </c>
      <c r="K10296" s="6" t="str">
        <f aca="false">IF(F10296=1,COUNTIF($F$2:F10296,1),"")</f>
        <v/>
      </c>
    </row>
    <row r="10297" customFormat="false" ht="15" hidden="false" customHeight="false" outlineLevel="0" collapsed="false">
      <c r="A10297" s="6" t="n">
        <v>80831.618</v>
      </c>
      <c r="B10297" s="6" t="n">
        <v>2.0007326007326</v>
      </c>
      <c r="C10297" s="6" t="n">
        <v>64</v>
      </c>
      <c r="D10297" s="6" t="n">
        <v>-1</v>
      </c>
      <c r="E10297" s="6" t="n">
        <v>1.9992673992674</v>
      </c>
      <c r="F10297" s="6" t="n">
        <v>0</v>
      </c>
      <c r="G10297" s="6" t="n">
        <v>0</v>
      </c>
      <c r="H10297" s="6" t="str">
        <f aca="false">IF(AND(A10297&gt;=Stimuli!$B$2,A10297&lt;=Stimuli!$C$2),Stimuli!$A$2,IF(AND(A10297&gt;=Stimuli!$B$3,A10297&lt;=Stimuli!$C$3),Stimuli!$A$3,IF(AND(A10297&gt;=Stimuli!$B$4,A10297&lt;=Stimuli!$C$4),Stimuli!$A$4,"")))</f>
        <v>02 e.l.f. - Power Grip Styling (30.03s)</v>
      </c>
      <c r="I10297" s="6" t="n">
        <f aca="false">(B10297-B10296)/((A10297-A10296)/1000)</f>
        <v>-0.937728937728878</v>
      </c>
      <c r="J10297" s="6" t="n">
        <f aca="false">IF(OR(B10297&lt;Rules!$B$2,B10297&gt;Rules!$B$3,ABS(I10297)&gt;Rules!$B$4,OR(B10298&lt;Rules!$B$2,B10298&gt;Rules!$B$3,ABS(I10298)&gt;Rules!$B$4)),1,0)</f>
        <v>0</v>
      </c>
      <c r="K10297" s="6" t="str">
        <f aca="false">IF(F10297=1,COUNTIF($F$2:F10297,1),"")</f>
        <v/>
      </c>
    </row>
    <row r="10298" customFormat="false" ht="15" hidden="false" customHeight="false" outlineLevel="0" collapsed="false">
      <c r="A10298" s="6" t="n">
        <v>80839.4305</v>
      </c>
      <c r="B10298" s="6" t="n">
        <v>2.00805860805861</v>
      </c>
      <c r="C10298" s="6" t="n">
        <v>64</v>
      </c>
      <c r="D10298" s="6" t="n">
        <v>-1</v>
      </c>
      <c r="E10298" s="6" t="n">
        <v>1.9992673992674</v>
      </c>
      <c r="F10298" s="6" t="n">
        <v>0</v>
      </c>
      <c r="G10298" s="6" t="n">
        <v>0</v>
      </c>
      <c r="H10298" s="6" t="str">
        <f aca="false">IF(AND(A10298&gt;=Stimuli!$B$2,A10298&lt;=Stimuli!$C$2),Stimuli!$A$2,IF(AND(A10298&gt;=Stimuli!$B$3,A10298&lt;=Stimuli!$C$3),Stimuli!$A$3,IF(AND(A10298&gt;=Stimuli!$B$4,A10298&lt;=Stimuli!$C$4),Stimuli!$A$4,"")))</f>
        <v>02 e.l.f. - Power Grip Styling (30.03s)</v>
      </c>
      <c r="I10298" s="6" t="n">
        <f aca="false">(B10298-B10297)/((A10298-A10297)/1000)</f>
        <v>0.937728937728878</v>
      </c>
      <c r="J10298" s="6" t="n">
        <f aca="false">IF(OR(B10298&lt;Rules!$B$2,B10298&gt;Rules!$B$3,ABS(I10298)&gt;Rules!$B$4,OR(B10299&lt;Rules!$B$2,B10299&gt;Rules!$B$3,ABS(I10299)&gt;Rules!$B$4)),1,0)</f>
        <v>0</v>
      </c>
      <c r="K10298" s="6" t="str">
        <f aca="false">IF(F10298=1,COUNTIF($F$2:F10298,1),"")</f>
        <v/>
      </c>
    </row>
    <row r="10299" customFormat="false" ht="15" hidden="false" customHeight="false" outlineLevel="0" collapsed="false">
      <c r="A10299" s="6" t="n">
        <v>80847.243</v>
      </c>
      <c r="B10299" s="6" t="n">
        <v>2.0007326007326</v>
      </c>
      <c r="C10299" s="6" t="n">
        <v>64</v>
      </c>
      <c r="D10299" s="6" t="n">
        <v>-1</v>
      </c>
      <c r="E10299" s="6" t="n">
        <v>1.9992673992674</v>
      </c>
      <c r="F10299" s="6" t="n">
        <v>0</v>
      </c>
      <c r="G10299" s="6" t="n">
        <v>0</v>
      </c>
      <c r="H10299" s="6" t="str">
        <f aca="false">IF(AND(A10299&gt;=Stimuli!$B$2,A10299&lt;=Stimuli!$C$2),Stimuli!$A$2,IF(AND(A10299&gt;=Stimuli!$B$3,A10299&lt;=Stimuli!$C$3),Stimuli!$A$3,IF(AND(A10299&gt;=Stimuli!$B$4,A10299&lt;=Stimuli!$C$4),Stimuli!$A$4,"")))</f>
        <v>02 e.l.f. - Power Grip Styling (30.03s)</v>
      </c>
      <c r="I10299" s="6" t="n">
        <f aca="false">(B10299-B10298)/((A10299-A10298)/1000)</f>
        <v>-0.937728937728878</v>
      </c>
      <c r="J10299" s="6" t="n">
        <f aca="false">IF(OR(B10299&lt;Rules!$B$2,B10299&gt;Rules!$B$3,ABS(I10299)&gt;Rules!$B$4,OR(B10300&lt;Rules!$B$2,B10300&gt;Rules!$B$3,ABS(I10300)&gt;Rules!$B$4)),1,0)</f>
        <v>0</v>
      </c>
      <c r="K10299" s="6" t="str">
        <f aca="false">IF(F10299=1,COUNTIF($F$2:F10299,1),"")</f>
        <v/>
      </c>
    </row>
    <row r="10300" customFormat="false" ht="15" hidden="false" customHeight="false" outlineLevel="0" collapsed="false">
      <c r="A10300" s="6" t="n">
        <v>80855.0555</v>
      </c>
      <c r="B10300" s="6" t="n">
        <v>2.00659340659341</v>
      </c>
      <c r="C10300" s="6" t="n">
        <v>64</v>
      </c>
      <c r="D10300" s="6" t="n">
        <v>-1</v>
      </c>
      <c r="E10300" s="6" t="n">
        <v>1.9992673992674</v>
      </c>
      <c r="F10300" s="6" t="n">
        <v>0</v>
      </c>
      <c r="G10300" s="6" t="n">
        <v>0</v>
      </c>
      <c r="H10300" s="6" t="str">
        <f aca="false">IF(AND(A10300&gt;=Stimuli!$B$2,A10300&lt;=Stimuli!$C$2),Stimuli!$A$2,IF(AND(A10300&gt;=Stimuli!$B$3,A10300&lt;=Stimuli!$C$3),Stimuli!$A$3,IF(AND(A10300&gt;=Stimuli!$B$4,A10300&lt;=Stimuli!$C$4),Stimuli!$A$4,"")))</f>
        <v>02 e.l.f. - Power Grip Styling (30.03s)</v>
      </c>
      <c r="I10300" s="6" t="n">
        <f aca="false">(B10300-B10299)/((A10300-A10299)/1000)</f>
        <v>0.750183150183148</v>
      </c>
      <c r="J10300" s="6" t="n">
        <f aca="false">IF(OR(B10300&lt;Rules!$B$2,B10300&gt;Rules!$B$3,ABS(I10300)&gt;Rules!$B$4,OR(B10301&lt;Rules!$B$2,B10301&gt;Rules!$B$3,ABS(I10301)&gt;Rules!$B$4)),1,0)</f>
        <v>0</v>
      </c>
      <c r="K10300" s="6" t="str">
        <f aca="false">IF(F10300=1,COUNTIF($F$2:F10300,1),"")</f>
        <v/>
      </c>
    </row>
    <row r="10301" customFormat="false" ht="15" hidden="false" customHeight="false" outlineLevel="0" collapsed="false">
      <c r="A10301" s="6" t="n">
        <v>80862.868</v>
      </c>
      <c r="B10301" s="6" t="n">
        <v>2.0021978021978</v>
      </c>
      <c r="C10301" s="6" t="n">
        <v>64</v>
      </c>
      <c r="D10301" s="6" t="n">
        <v>-1</v>
      </c>
      <c r="E10301" s="6" t="n">
        <v>1.9992673992674</v>
      </c>
      <c r="F10301" s="6" t="n">
        <v>0</v>
      </c>
      <c r="G10301" s="6" t="n">
        <v>0</v>
      </c>
      <c r="H10301" s="6" t="str">
        <f aca="false">IF(AND(A10301&gt;=Stimuli!$B$2,A10301&lt;=Stimuli!$C$2),Stimuli!$A$2,IF(AND(A10301&gt;=Stimuli!$B$3,A10301&lt;=Stimuli!$C$3),Stimuli!$A$3,IF(AND(A10301&gt;=Stimuli!$B$4,A10301&lt;=Stimuli!$C$4),Stimuli!$A$4,"")))</f>
        <v>02 e.l.f. - Power Grip Styling (30.03s)</v>
      </c>
      <c r="I10301" s="6" t="n">
        <f aca="false">(B10301-B10300)/((A10301-A10300)/1000)</f>
        <v>-0.562637362637418</v>
      </c>
      <c r="J10301" s="6" t="n">
        <f aca="false">IF(OR(B10301&lt;Rules!$B$2,B10301&gt;Rules!$B$3,ABS(I10301)&gt;Rules!$B$4,OR(B10302&lt;Rules!$B$2,B10302&gt;Rules!$B$3,ABS(I10302)&gt;Rules!$B$4)),1,0)</f>
        <v>0</v>
      </c>
      <c r="K10301" s="6" t="str">
        <f aca="false">IF(F10301=1,COUNTIF($F$2:F10301,1),"")</f>
        <v/>
      </c>
    </row>
    <row r="10302" customFormat="false" ht="15" hidden="false" customHeight="false" outlineLevel="0" collapsed="false">
      <c r="A10302" s="6" t="n">
        <v>80870.6805</v>
      </c>
      <c r="B10302" s="6" t="n">
        <v>2.00512820512821</v>
      </c>
      <c r="C10302" s="6" t="n">
        <v>64</v>
      </c>
      <c r="D10302" s="6" t="n">
        <v>-1</v>
      </c>
      <c r="E10302" s="6" t="n">
        <v>1.9992673992674</v>
      </c>
      <c r="F10302" s="6" t="n">
        <v>0</v>
      </c>
      <c r="G10302" s="6" t="n">
        <v>0</v>
      </c>
      <c r="H10302" s="6" t="str">
        <f aca="false">IF(AND(A10302&gt;=Stimuli!$B$2,A10302&lt;=Stimuli!$C$2),Stimuli!$A$2,IF(AND(A10302&gt;=Stimuli!$B$3,A10302&lt;=Stimuli!$C$3),Stimuli!$A$3,IF(AND(A10302&gt;=Stimuli!$B$4,A10302&lt;=Stimuli!$C$4),Stimuli!$A$4,"")))</f>
        <v>02 e.l.f. - Power Grip Styling (30.03s)</v>
      </c>
      <c r="I10302" s="6" t="n">
        <f aca="false">(B10302-B10301)/((A10302-A10301)/1000)</f>
        <v>0.375091575091687</v>
      </c>
      <c r="J10302" s="6" t="n">
        <f aca="false">IF(OR(B10302&lt;Rules!$B$2,B10302&gt;Rules!$B$3,ABS(I10302)&gt;Rules!$B$4,OR(B10303&lt;Rules!$B$2,B10303&gt;Rules!$B$3,ABS(I10303)&gt;Rules!$B$4)),1,0)</f>
        <v>0</v>
      </c>
      <c r="K10302" s="6" t="str">
        <f aca="false">IF(F10302=1,COUNTIF($F$2:F10302,1),"")</f>
        <v/>
      </c>
    </row>
    <row r="10303" customFormat="false" ht="15" hidden="false" customHeight="false" outlineLevel="0" collapsed="false">
      <c r="A10303" s="6" t="n">
        <v>80878.493</v>
      </c>
      <c r="B10303" s="6" t="n">
        <v>2.00512820512821</v>
      </c>
      <c r="C10303" s="6" t="n">
        <v>64</v>
      </c>
      <c r="D10303" s="6" t="n">
        <v>-1</v>
      </c>
      <c r="E10303" s="6" t="n">
        <v>1.9992673992674</v>
      </c>
      <c r="F10303" s="6" t="n">
        <v>0</v>
      </c>
      <c r="G10303" s="6" t="n">
        <v>0</v>
      </c>
      <c r="H10303" s="6" t="str">
        <f aca="false">IF(AND(A10303&gt;=Stimuli!$B$2,A10303&lt;=Stimuli!$C$2),Stimuli!$A$2,IF(AND(A10303&gt;=Stimuli!$B$3,A10303&lt;=Stimuli!$C$3),Stimuli!$A$3,IF(AND(A10303&gt;=Stimuli!$B$4,A10303&lt;=Stimuli!$C$4),Stimuli!$A$4,"")))</f>
        <v>02 e.l.f. - Power Grip Styling (30.03s)</v>
      </c>
      <c r="I10303" s="6" t="n">
        <f aca="false">(B10303-B10302)/((A10303-A10302)/1000)</f>
        <v>0</v>
      </c>
      <c r="J10303" s="6" t="n">
        <f aca="false">IF(OR(B10303&lt;Rules!$B$2,B10303&gt;Rules!$B$3,ABS(I10303)&gt;Rules!$B$4,OR(B10304&lt;Rules!$B$2,B10304&gt;Rules!$B$3,ABS(I10304)&gt;Rules!$B$4)),1,0)</f>
        <v>0</v>
      </c>
      <c r="K10303" s="6" t="str">
        <f aca="false">IF(F10303=1,COUNTIF($F$2:F10303,1),"")</f>
        <v/>
      </c>
    </row>
    <row r="10304" customFormat="false" ht="15" hidden="false" customHeight="false" outlineLevel="0" collapsed="false">
      <c r="A10304" s="6" t="n">
        <v>80886.3055</v>
      </c>
      <c r="B10304" s="6" t="n">
        <v>2.00512820512821</v>
      </c>
      <c r="C10304" s="6" t="n">
        <v>64</v>
      </c>
      <c r="D10304" s="6" t="n">
        <v>-1</v>
      </c>
      <c r="E10304" s="6" t="n">
        <v>1.9992673992674</v>
      </c>
      <c r="F10304" s="6" t="n">
        <v>0</v>
      </c>
      <c r="G10304" s="6" t="n">
        <v>0</v>
      </c>
      <c r="H10304" s="6" t="str">
        <f aca="false">IF(AND(A10304&gt;=Stimuli!$B$2,A10304&lt;=Stimuli!$C$2),Stimuli!$A$2,IF(AND(A10304&gt;=Stimuli!$B$3,A10304&lt;=Stimuli!$C$3),Stimuli!$A$3,IF(AND(A10304&gt;=Stimuli!$B$4,A10304&lt;=Stimuli!$C$4),Stimuli!$A$4,"")))</f>
        <v>02 e.l.f. - Power Grip Styling (30.03s)</v>
      </c>
      <c r="I10304" s="6" t="n">
        <f aca="false">(B10304-B10303)/((A10304-A10303)/1000)</f>
        <v>0</v>
      </c>
      <c r="J10304" s="6" t="n">
        <f aca="false">IF(OR(B10304&lt;Rules!$B$2,B10304&gt;Rules!$B$3,ABS(I10304)&gt;Rules!$B$4,OR(B10305&lt;Rules!$B$2,B10305&gt;Rules!$B$3,ABS(I10305)&gt;Rules!$B$4)),1,0)</f>
        <v>0</v>
      </c>
      <c r="K10304" s="6" t="str">
        <f aca="false">IF(F10304=1,COUNTIF($F$2:F10304,1),"")</f>
        <v/>
      </c>
    </row>
    <row r="10305" customFormat="false" ht="15" hidden="false" customHeight="false" outlineLevel="0" collapsed="false">
      <c r="A10305" s="6" t="n">
        <v>80894.118</v>
      </c>
      <c r="B10305" s="6" t="n">
        <v>2.00659340659341</v>
      </c>
      <c r="C10305" s="6" t="n">
        <v>64</v>
      </c>
      <c r="D10305" s="6" t="n">
        <v>-1</v>
      </c>
      <c r="E10305" s="6" t="n">
        <v>1.9992673992674</v>
      </c>
      <c r="F10305" s="6" t="n">
        <v>0</v>
      </c>
      <c r="G10305" s="6" t="n">
        <v>0</v>
      </c>
      <c r="H10305" s="6" t="str">
        <f aca="false">IF(AND(A10305&gt;=Stimuli!$B$2,A10305&lt;=Stimuli!$C$2),Stimuli!$A$2,IF(AND(A10305&gt;=Stimuli!$B$3,A10305&lt;=Stimuli!$C$3),Stimuli!$A$3,IF(AND(A10305&gt;=Stimuli!$B$4,A10305&lt;=Stimuli!$C$4),Stimuli!$A$4,"")))</f>
        <v>02 e.l.f. - Power Grip Styling (30.03s)</v>
      </c>
      <c r="I10305" s="6" t="n">
        <f aca="false">(B10305-B10304)/((A10305-A10304)/1000)</f>
        <v>0.18754578754573</v>
      </c>
      <c r="J10305" s="6" t="n">
        <f aca="false">IF(OR(B10305&lt;Rules!$B$2,B10305&gt;Rules!$B$3,ABS(I10305)&gt;Rules!$B$4,OR(B10306&lt;Rules!$B$2,B10306&gt;Rules!$B$3,ABS(I10306)&gt;Rules!$B$4)),1,0)</f>
        <v>0</v>
      </c>
      <c r="K10305" s="6" t="str">
        <f aca="false">IF(F10305=1,COUNTIF($F$2:F10305,1),"")</f>
        <v/>
      </c>
    </row>
    <row r="10306" customFormat="false" ht="15" hidden="false" customHeight="false" outlineLevel="0" collapsed="false">
      <c r="A10306" s="6" t="n">
        <v>80901.9305</v>
      </c>
      <c r="B10306" s="6" t="n">
        <v>2.003663003663</v>
      </c>
      <c r="C10306" s="6" t="n">
        <v>64</v>
      </c>
      <c r="D10306" s="6" t="n">
        <v>-1</v>
      </c>
      <c r="E10306" s="6" t="n">
        <v>1.9992673992674</v>
      </c>
      <c r="F10306" s="6" t="n">
        <v>0</v>
      </c>
      <c r="G10306" s="6" t="n">
        <v>0</v>
      </c>
      <c r="H10306" s="6" t="str">
        <f aca="false">IF(AND(A10306&gt;=Stimuli!$B$2,A10306&lt;=Stimuli!$C$2),Stimuli!$A$2,IF(AND(A10306&gt;=Stimuli!$B$3,A10306&lt;=Stimuli!$C$3),Stimuli!$A$3,IF(AND(A10306&gt;=Stimuli!$B$4,A10306&lt;=Stimuli!$C$4),Stimuli!$A$4,"")))</f>
        <v>02 e.l.f. - Power Grip Styling (30.03s)</v>
      </c>
      <c r="I10306" s="6" t="n">
        <f aca="false">(B10306-B10305)/((A10306-A10305)/1000)</f>
        <v>-0.375091575091574</v>
      </c>
      <c r="J10306" s="6" t="n">
        <f aca="false">IF(OR(B10306&lt;Rules!$B$2,B10306&gt;Rules!$B$3,ABS(I10306)&gt;Rules!$B$4,OR(B10307&lt;Rules!$B$2,B10307&gt;Rules!$B$3,ABS(I10307)&gt;Rules!$B$4)),1,0)</f>
        <v>0</v>
      </c>
      <c r="K10306" s="6" t="str">
        <f aca="false">IF(F10306=1,COUNTIF($F$2:F10306,1),"")</f>
        <v/>
      </c>
    </row>
    <row r="10307" customFormat="false" ht="15" hidden="false" customHeight="false" outlineLevel="0" collapsed="false">
      <c r="A10307" s="6" t="n">
        <v>80909.743</v>
      </c>
      <c r="B10307" s="6" t="n">
        <v>2.00952380952381</v>
      </c>
      <c r="C10307" s="6" t="n">
        <v>64</v>
      </c>
      <c r="D10307" s="6" t="n">
        <v>-1</v>
      </c>
      <c r="E10307" s="6" t="n">
        <v>1.9992673992674</v>
      </c>
      <c r="F10307" s="6" t="n">
        <v>0</v>
      </c>
      <c r="G10307" s="6" t="n">
        <v>0</v>
      </c>
      <c r="H10307" s="6" t="str">
        <f aca="false">IF(AND(A10307&gt;=Stimuli!$B$2,A10307&lt;=Stimuli!$C$2),Stimuli!$A$2,IF(AND(A10307&gt;=Stimuli!$B$3,A10307&lt;=Stimuli!$C$3),Stimuli!$A$3,IF(AND(A10307&gt;=Stimuli!$B$4,A10307&lt;=Stimuli!$C$4),Stimuli!$A$4,"")))</f>
        <v>02 e.l.f. - Power Grip Styling (30.03s)</v>
      </c>
      <c r="I10307" s="6" t="n">
        <f aca="false">(B10307-B10306)/((A10307-A10306)/1000)</f>
        <v>0.750183150183034</v>
      </c>
      <c r="J10307" s="6" t="n">
        <f aca="false">IF(OR(B10307&lt;Rules!$B$2,B10307&gt;Rules!$B$3,ABS(I10307)&gt;Rules!$B$4,OR(B10308&lt;Rules!$B$2,B10308&gt;Rules!$B$3,ABS(I10308)&gt;Rules!$B$4)),1,0)</f>
        <v>0</v>
      </c>
      <c r="K10307" s="6" t="str">
        <f aca="false">IF(F10307=1,COUNTIF($F$2:F10307,1),"")</f>
        <v/>
      </c>
    </row>
    <row r="10308" customFormat="false" ht="15" hidden="false" customHeight="false" outlineLevel="0" collapsed="false">
      <c r="A10308" s="6" t="n">
        <v>80917.5555</v>
      </c>
      <c r="B10308" s="6" t="n">
        <v>2.003663003663</v>
      </c>
      <c r="C10308" s="6" t="n">
        <v>64</v>
      </c>
      <c r="D10308" s="6" t="n">
        <v>-1</v>
      </c>
      <c r="E10308" s="6" t="n">
        <v>1.9992673992674</v>
      </c>
      <c r="F10308" s="6" t="n">
        <v>0</v>
      </c>
      <c r="G10308" s="6" t="n">
        <v>0</v>
      </c>
      <c r="H10308" s="6" t="str">
        <f aca="false">IF(AND(A10308&gt;=Stimuli!$B$2,A10308&lt;=Stimuli!$C$2),Stimuli!$A$2,IF(AND(A10308&gt;=Stimuli!$B$3,A10308&lt;=Stimuli!$C$3),Stimuli!$A$3,IF(AND(A10308&gt;=Stimuli!$B$4,A10308&lt;=Stimuli!$C$4),Stimuli!$A$4,"")))</f>
        <v>02 e.l.f. - Power Grip Styling (30.03s)</v>
      </c>
      <c r="I10308" s="6" t="n">
        <f aca="false">(B10308-B10307)/((A10308-A10307)/1000)</f>
        <v>-0.750183150183034</v>
      </c>
      <c r="J10308" s="6" t="n">
        <f aca="false">IF(OR(B10308&lt;Rules!$B$2,B10308&gt;Rules!$B$3,ABS(I10308)&gt;Rules!$B$4,OR(B10309&lt;Rules!$B$2,B10309&gt;Rules!$B$3,ABS(I10309)&gt;Rules!$B$4)),1,0)</f>
        <v>0</v>
      </c>
      <c r="K10308" s="6" t="str">
        <f aca="false">IF(F10308=1,COUNTIF($F$2:F10308,1),"")</f>
        <v/>
      </c>
    </row>
    <row r="10309" customFormat="false" ht="15" hidden="false" customHeight="false" outlineLevel="0" collapsed="false">
      <c r="A10309" s="6" t="n">
        <v>80925.368</v>
      </c>
      <c r="B10309" s="6" t="n">
        <v>2.01098901098901</v>
      </c>
      <c r="C10309" s="6" t="n">
        <v>64</v>
      </c>
      <c r="D10309" s="6" t="n">
        <v>-1</v>
      </c>
      <c r="E10309" s="6" t="n">
        <v>1.9992673992674</v>
      </c>
      <c r="F10309" s="6" t="n">
        <v>0</v>
      </c>
      <c r="G10309" s="6" t="n">
        <v>0</v>
      </c>
      <c r="H10309" s="6" t="str">
        <f aca="false">IF(AND(A10309&gt;=Stimuli!$B$2,A10309&lt;=Stimuli!$C$2),Stimuli!$A$2,IF(AND(A10309&gt;=Stimuli!$B$3,A10309&lt;=Stimuli!$C$3),Stimuli!$A$3,IF(AND(A10309&gt;=Stimuli!$B$4,A10309&lt;=Stimuli!$C$4),Stimuli!$A$4,"")))</f>
        <v>02 e.l.f. - Power Grip Styling (30.03s)</v>
      </c>
      <c r="I10309" s="6" t="n">
        <f aca="false">(B10309-B10308)/((A10309-A10308)/1000)</f>
        <v>0.937728937728878</v>
      </c>
      <c r="J10309" s="6" t="n">
        <f aca="false">IF(OR(B10309&lt;Rules!$B$2,B10309&gt;Rules!$B$3,ABS(I10309)&gt;Rules!$B$4,OR(B10310&lt;Rules!$B$2,B10310&gt;Rules!$B$3,ABS(I10310)&gt;Rules!$B$4)),1,0)</f>
        <v>0</v>
      </c>
      <c r="K10309" s="6" t="str">
        <f aca="false">IF(F10309=1,COUNTIF($F$2:F10309,1),"")</f>
        <v/>
      </c>
    </row>
    <row r="10310" customFormat="false" ht="15" hidden="false" customHeight="false" outlineLevel="0" collapsed="false">
      <c r="A10310" s="6" t="n">
        <v>80933.1805</v>
      </c>
      <c r="B10310" s="6" t="n">
        <v>2.003663003663</v>
      </c>
      <c r="C10310" s="6" t="n">
        <v>64</v>
      </c>
      <c r="D10310" s="6" t="n">
        <v>-1</v>
      </c>
      <c r="E10310" s="6" t="n">
        <v>1.9992673992674</v>
      </c>
      <c r="F10310" s="6" t="n">
        <v>0</v>
      </c>
      <c r="G10310" s="6" t="n">
        <v>0</v>
      </c>
      <c r="H10310" s="6" t="str">
        <f aca="false">IF(AND(A10310&gt;=Stimuli!$B$2,A10310&lt;=Stimuli!$C$2),Stimuli!$A$2,IF(AND(A10310&gt;=Stimuli!$B$3,A10310&lt;=Stimuli!$C$3),Stimuli!$A$3,IF(AND(A10310&gt;=Stimuli!$B$4,A10310&lt;=Stimuli!$C$4),Stimuli!$A$4,"")))</f>
        <v>02 e.l.f. - Power Grip Styling (30.03s)</v>
      </c>
      <c r="I10310" s="6" t="n">
        <f aca="false">(B10310-B10309)/((A10310-A10309)/1000)</f>
        <v>-0.937728937728878</v>
      </c>
      <c r="J10310" s="6" t="n">
        <f aca="false">IF(OR(B10310&lt;Rules!$B$2,B10310&gt;Rules!$B$3,ABS(I10310)&gt;Rules!$B$4,OR(B10311&lt;Rules!$B$2,B10311&gt;Rules!$B$3,ABS(I10311)&gt;Rules!$B$4)),1,0)</f>
        <v>0</v>
      </c>
      <c r="K10310" s="6" t="str">
        <f aca="false">IF(F10310=1,COUNTIF($F$2:F10310,1),"")</f>
        <v/>
      </c>
    </row>
    <row r="10311" customFormat="false" ht="15" hidden="false" customHeight="false" outlineLevel="0" collapsed="false">
      <c r="A10311" s="6" t="n">
        <v>80940.993</v>
      </c>
      <c r="B10311" s="6" t="n">
        <v>2.01098901098901</v>
      </c>
      <c r="C10311" s="6" t="n">
        <v>64</v>
      </c>
      <c r="D10311" s="6" t="n">
        <v>-1</v>
      </c>
      <c r="E10311" s="6" t="n">
        <v>1.9992673992674</v>
      </c>
      <c r="F10311" s="6" t="n">
        <v>0</v>
      </c>
      <c r="G10311" s="6" t="n">
        <v>0</v>
      </c>
      <c r="H10311" s="6" t="str">
        <f aca="false">IF(AND(A10311&gt;=Stimuli!$B$2,A10311&lt;=Stimuli!$C$2),Stimuli!$A$2,IF(AND(A10311&gt;=Stimuli!$B$3,A10311&lt;=Stimuli!$C$3),Stimuli!$A$3,IF(AND(A10311&gt;=Stimuli!$B$4,A10311&lt;=Stimuli!$C$4),Stimuli!$A$4,"")))</f>
        <v>02 e.l.f. - Power Grip Styling (30.03s)</v>
      </c>
      <c r="I10311" s="6" t="n">
        <f aca="false">(B10311-B10310)/((A10311-A10310)/1000)</f>
        <v>0.937728937728878</v>
      </c>
      <c r="J10311" s="6" t="n">
        <f aca="false">IF(OR(B10311&lt;Rules!$B$2,B10311&gt;Rules!$B$3,ABS(I10311)&gt;Rules!$B$4,OR(B10312&lt;Rules!$B$2,B10312&gt;Rules!$B$3,ABS(I10312)&gt;Rules!$B$4)),1,0)</f>
        <v>0</v>
      </c>
      <c r="K10311" s="6" t="str">
        <f aca="false">IF(F10311=1,COUNTIF($F$2:F10311,1),"")</f>
        <v/>
      </c>
    </row>
    <row r="10312" customFormat="false" ht="15" hidden="false" customHeight="false" outlineLevel="0" collapsed="false">
      <c r="A10312" s="6" t="n">
        <v>80948.8055</v>
      </c>
      <c r="B10312" s="6" t="n">
        <v>2.003663003663</v>
      </c>
      <c r="C10312" s="6" t="n">
        <v>64</v>
      </c>
      <c r="D10312" s="6" t="n">
        <v>-1</v>
      </c>
      <c r="E10312" s="6" t="n">
        <v>1.9992673992674</v>
      </c>
      <c r="F10312" s="6" t="n">
        <v>0</v>
      </c>
      <c r="G10312" s="6" t="n">
        <v>0</v>
      </c>
      <c r="H10312" s="6" t="str">
        <f aca="false">IF(AND(A10312&gt;=Stimuli!$B$2,A10312&lt;=Stimuli!$C$2),Stimuli!$A$2,IF(AND(A10312&gt;=Stimuli!$B$3,A10312&lt;=Stimuli!$C$3),Stimuli!$A$3,IF(AND(A10312&gt;=Stimuli!$B$4,A10312&lt;=Stimuli!$C$4),Stimuli!$A$4,"")))</f>
        <v>02 e.l.f. - Power Grip Styling (30.03s)</v>
      </c>
      <c r="I10312" s="6" t="n">
        <f aca="false">(B10312-B10311)/((A10312-A10311)/1000)</f>
        <v>-0.937728937728878</v>
      </c>
      <c r="J10312" s="6" t="n">
        <f aca="false">IF(OR(B10312&lt;Rules!$B$2,B10312&gt;Rules!$B$3,ABS(I10312)&gt;Rules!$B$4,OR(B10313&lt;Rules!$B$2,B10313&gt;Rules!$B$3,ABS(I10313)&gt;Rules!$B$4)),1,0)</f>
        <v>0</v>
      </c>
      <c r="K10312" s="6" t="str">
        <f aca="false">IF(F10312=1,COUNTIF($F$2:F10312,1),"")</f>
        <v/>
      </c>
    </row>
    <row r="10313" customFormat="false" ht="15" hidden="false" customHeight="false" outlineLevel="0" collapsed="false">
      <c r="A10313" s="6" t="n">
        <v>80956.618</v>
      </c>
      <c r="B10313" s="6" t="n">
        <v>2.01098901098901</v>
      </c>
      <c r="C10313" s="6" t="n">
        <v>64</v>
      </c>
      <c r="D10313" s="6" t="n">
        <v>-1</v>
      </c>
      <c r="E10313" s="6" t="n">
        <v>1.9992673992674</v>
      </c>
      <c r="F10313" s="6" t="n">
        <v>0</v>
      </c>
      <c r="G10313" s="6" t="n">
        <v>0</v>
      </c>
      <c r="H10313" s="6" t="str">
        <f aca="false">IF(AND(A10313&gt;=Stimuli!$B$2,A10313&lt;=Stimuli!$C$2),Stimuli!$A$2,IF(AND(A10313&gt;=Stimuli!$B$3,A10313&lt;=Stimuli!$C$3),Stimuli!$A$3,IF(AND(A10313&gt;=Stimuli!$B$4,A10313&lt;=Stimuli!$C$4),Stimuli!$A$4,"")))</f>
        <v>02 e.l.f. - Power Grip Styling (30.03s)</v>
      </c>
      <c r="I10313" s="6" t="n">
        <f aca="false">(B10313-B10312)/((A10313-A10312)/1000)</f>
        <v>0.937728937728878</v>
      </c>
      <c r="J10313" s="6" t="n">
        <f aca="false">IF(OR(B10313&lt;Rules!$B$2,B10313&gt;Rules!$B$3,ABS(I10313)&gt;Rules!$B$4,OR(B10314&lt;Rules!$B$2,B10314&gt;Rules!$B$3,ABS(I10314)&gt;Rules!$B$4)),1,0)</f>
        <v>0</v>
      </c>
      <c r="K10313" s="6" t="str">
        <f aca="false">IF(F10313=1,COUNTIF($F$2:F10313,1),"")</f>
        <v/>
      </c>
    </row>
    <row r="10314" customFormat="false" ht="15" hidden="false" customHeight="false" outlineLevel="0" collapsed="false">
      <c r="A10314" s="6" t="n">
        <v>80964.4305</v>
      </c>
      <c r="B10314" s="6" t="n">
        <v>2.003663003663</v>
      </c>
      <c r="C10314" s="6" t="n">
        <v>64</v>
      </c>
      <c r="D10314" s="6" t="n">
        <v>-1</v>
      </c>
      <c r="E10314" s="6" t="n">
        <v>1.9992673992674</v>
      </c>
      <c r="F10314" s="6" t="n">
        <v>0</v>
      </c>
      <c r="G10314" s="6" t="n">
        <v>0</v>
      </c>
      <c r="H10314" s="6" t="str">
        <f aca="false">IF(AND(A10314&gt;=Stimuli!$B$2,A10314&lt;=Stimuli!$C$2),Stimuli!$A$2,IF(AND(A10314&gt;=Stimuli!$B$3,A10314&lt;=Stimuli!$C$3),Stimuli!$A$3,IF(AND(A10314&gt;=Stimuli!$B$4,A10314&lt;=Stimuli!$C$4),Stimuli!$A$4,"")))</f>
        <v>02 e.l.f. - Power Grip Styling (30.03s)</v>
      </c>
      <c r="I10314" s="6" t="n">
        <f aca="false">(B10314-B10313)/((A10314-A10313)/1000)</f>
        <v>-0.937728937728878</v>
      </c>
      <c r="J10314" s="6" t="n">
        <f aca="false">IF(OR(B10314&lt;Rules!$B$2,B10314&gt;Rules!$B$3,ABS(I10314)&gt;Rules!$B$4,OR(B10315&lt;Rules!$B$2,B10315&gt;Rules!$B$3,ABS(I10315)&gt;Rules!$B$4)),1,0)</f>
        <v>0</v>
      </c>
      <c r="K10314" s="6" t="str">
        <f aca="false">IF(F10314=1,COUNTIF($F$2:F10314,1),"")</f>
        <v/>
      </c>
    </row>
    <row r="10315" customFormat="false" ht="15" hidden="false" customHeight="false" outlineLevel="0" collapsed="false">
      <c r="A10315" s="6" t="n">
        <v>80972.243</v>
      </c>
      <c r="B10315" s="6" t="n">
        <v>2.00952380952381</v>
      </c>
      <c r="C10315" s="6" t="n">
        <v>64</v>
      </c>
      <c r="D10315" s="6" t="n">
        <v>-1</v>
      </c>
      <c r="E10315" s="6" t="n">
        <v>1.9992673992674</v>
      </c>
      <c r="F10315" s="6" t="n">
        <v>0</v>
      </c>
      <c r="G10315" s="6" t="n">
        <v>0</v>
      </c>
      <c r="H10315" s="6" t="str">
        <f aca="false">IF(AND(A10315&gt;=Stimuli!$B$2,A10315&lt;=Stimuli!$C$2),Stimuli!$A$2,IF(AND(A10315&gt;=Stimuli!$B$3,A10315&lt;=Stimuli!$C$3),Stimuli!$A$3,IF(AND(A10315&gt;=Stimuli!$B$4,A10315&lt;=Stimuli!$C$4),Stimuli!$A$4,"")))</f>
        <v>02 e.l.f. - Power Grip Styling (30.03s)</v>
      </c>
      <c r="I10315" s="6" t="n">
        <f aca="false">(B10315-B10314)/((A10315-A10314)/1000)</f>
        <v>0.750183150183034</v>
      </c>
      <c r="J10315" s="6" t="n">
        <f aca="false">IF(OR(B10315&lt;Rules!$B$2,B10315&gt;Rules!$B$3,ABS(I10315)&gt;Rules!$B$4,OR(B10316&lt;Rules!$B$2,B10316&gt;Rules!$B$3,ABS(I10316)&gt;Rules!$B$4)),1,0)</f>
        <v>0</v>
      </c>
      <c r="K10315" s="6" t="str">
        <f aca="false">IF(F10315=1,COUNTIF($F$2:F10315,1),"")</f>
        <v/>
      </c>
    </row>
    <row r="10316" customFormat="false" ht="15" hidden="false" customHeight="false" outlineLevel="0" collapsed="false">
      <c r="A10316" s="6" t="n">
        <v>80980.0555</v>
      </c>
      <c r="B10316" s="6" t="n">
        <v>2.00512820512821</v>
      </c>
      <c r="C10316" s="6" t="n">
        <v>64</v>
      </c>
      <c r="D10316" s="6" t="n">
        <v>-1</v>
      </c>
      <c r="E10316" s="6" t="n">
        <v>1.9992673992674</v>
      </c>
      <c r="F10316" s="6" t="n">
        <v>0</v>
      </c>
      <c r="G10316" s="6" t="n">
        <v>0</v>
      </c>
      <c r="H10316" s="6" t="str">
        <f aca="false">IF(AND(A10316&gt;=Stimuli!$B$2,A10316&lt;=Stimuli!$C$2),Stimuli!$A$2,IF(AND(A10316&gt;=Stimuli!$B$3,A10316&lt;=Stimuli!$C$3),Stimuli!$A$3,IF(AND(A10316&gt;=Stimuli!$B$4,A10316&lt;=Stimuli!$C$4),Stimuli!$A$4,"")))</f>
        <v>02 e.l.f. - Power Grip Styling (30.03s)</v>
      </c>
      <c r="I10316" s="6" t="n">
        <f aca="false">(B10316-B10315)/((A10316-A10315)/1000)</f>
        <v>-0.56263736263719</v>
      </c>
      <c r="J10316" s="6" t="n">
        <f aca="false">IF(OR(B10316&lt;Rules!$B$2,B10316&gt;Rules!$B$3,ABS(I10316)&gt;Rules!$B$4,OR(B10317&lt;Rules!$B$2,B10317&gt;Rules!$B$3,ABS(I10317)&gt;Rules!$B$4)),1,0)</f>
        <v>0</v>
      </c>
      <c r="K10316" s="6" t="str">
        <f aca="false">IF(F10316=1,COUNTIF($F$2:F10316,1),"")</f>
        <v/>
      </c>
    </row>
    <row r="10317" customFormat="false" ht="15" hidden="false" customHeight="false" outlineLevel="0" collapsed="false">
      <c r="A10317" s="6" t="n">
        <v>80987.868</v>
      </c>
      <c r="B10317" s="6" t="n">
        <v>2.00952380952381</v>
      </c>
      <c r="C10317" s="6" t="n">
        <v>64</v>
      </c>
      <c r="D10317" s="6" t="n">
        <v>-1</v>
      </c>
      <c r="E10317" s="6" t="n">
        <v>1.9992673992674</v>
      </c>
      <c r="F10317" s="6" t="n">
        <v>0</v>
      </c>
      <c r="G10317" s="6" t="n">
        <v>0</v>
      </c>
      <c r="H10317" s="6" t="str">
        <f aca="false">IF(AND(A10317&gt;=Stimuli!$B$2,A10317&lt;=Stimuli!$C$2),Stimuli!$A$2,IF(AND(A10317&gt;=Stimuli!$B$3,A10317&lt;=Stimuli!$C$3),Stimuli!$A$3,IF(AND(A10317&gt;=Stimuli!$B$4,A10317&lt;=Stimuli!$C$4),Stimuli!$A$4,"")))</f>
        <v>02 e.l.f. - Power Grip Styling (30.03s)</v>
      </c>
      <c r="I10317" s="6" t="n">
        <f aca="false">(B10317-B10316)/((A10317-A10316)/1000)</f>
        <v>0.56263736263719</v>
      </c>
      <c r="J10317" s="6" t="n">
        <f aca="false">IF(OR(B10317&lt;Rules!$B$2,B10317&gt;Rules!$B$3,ABS(I10317)&gt;Rules!$B$4,OR(B10318&lt;Rules!$B$2,B10318&gt;Rules!$B$3,ABS(I10318)&gt;Rules!$B$4)),1,0)</f>
        <v>0</v>
      </c>
      <c r="K10317" s="6" t="str">
        <f aca="false">IF(F10317=1,COUNTIF($F$2:F10317,1),"")</f>
        <v/>
      </c>
    </row>
    <row r="10318" customFormat="false" ht="15" hidden="false" customHeight="false" outlineLevel="0" collapsed="false">
      <c r="A10318" s="6" t="n">
        <v>80995.6805</v>
      </c>
      <c r="B10318" s="6" t="n">
        <v>2.00659340659341</v>
      </c>
      <c r="C10318" s="6" t="n">
        <v>64</v>
      </c>
      <c r="D10318" s="6" t="n">
        <v>-1</v>
      </c>
      <c r="E10318" s="6" t="n">
        <v>1.9992673992674</v>
      </c>
      <c r="F10318" s="6" t="n">
        <v>0</v>
      </c>
      <c r="G10318" s="6" t="n">
        <v>0</v>
      </c>
      <c r="H10318" s="6" t="str">
        <f aca="false">IF(AND(A10318&gt;=Stimuli!$B$2,A10318&lt;=Stimuli!$C$2),Stimuli!$A$2,IF(AND(A10318&gt;=Stimuli!$B$3,A10318&lt;=Stimuli!$C$3),Stimuli!$A$3,IF(AND(A10318&gt;=Stimuli!$B$4,A10318&lt;=Stimuli!$C$4),Stimuli!$A$4,"")))</f>
        <v>02 e.l.f. - Power Grip Styling (30.03s)</v>
      </c>
      <c r="I10318" s="6" t="n">
        <f aca="false">(B10318-B10317)/((A10318-A10317)/1000)</f>
        <v>-0.37509157509146</v>
      </c>
      <c r="J10318" s="6" t="n">
        <f aca="false">IF(OR(B10318&lt;Rules!$B$2,B10318&gt;Rules!$B$3,ABS(I10318)&gt;Rules!$B$4,OR(B10319&lt;Rules!$B$2,B10319&gt;Rules!$B$3,ABS(I10319)&gt;Rules!$B$4)),1,0)</f>
        <v>0</v>
      </c>
      <c r="K10318" s="6" t="str">
        <f aca="false">IF(F10318=1,COUNTIF($F$2:F10318,1),"")</f>
        <v/>
      </c>
    </row>
    <row r="10319" customFormat="false" ht="15" hidden="false" customHeight="false" outlineLevel="0" collapsed="false">
      <c r="A10319" s="6" t="n">
        <v>81003.493</v>
      </c>
      <c r="B10319" s="6" t="n">
        <v>2.00805860805861</v>
      </c>
      <c r="C10319" s="6" t="n">
        <v>64</v>
      </c>
      <c r="D10319" s="6" t="n">
        <v>-1</v>
      </c>
      <c r="E10319" s="6" t="n">
        <v>1.9992673992674</v>
      </c>
      <c r="F10319" s="6" t="n">
        <v>0</v>
      </c>
      <c r="G10319" s="6" t="n">
        <v>0</v>
      </c>
      <c r="H10319" s="6" t="str">
        <f aca="false">IF(AND(A10319&gt;=Stimuli!$B$2,A10319&lt;=Stimuli!$C$2),Stimuli!$A$2,IF(AND(A10319&gt;=Stimuli!$B$3,A10319&lt;=Stimuli!$C$3),Stimuli!$A$3,IF(AND(A10319&gt;=Stimuli!$B$4,A10319&lt;=Stimuli!$C$4),Stimuli!$A$4,"")))</f>
        <v>02 e.l.f. - Power Grip Styling (30.03s)</v>
      </c>
      <c r="I10319" s="6" t="n">
        <f aca="false">(B10319-B10318)/((A10319-A10318)/1000)</f>
        <v>0.18754578754573</v>
      </c>
      <c r="J10319" s="6" t="n">
        <f aca="false">IF(OR(B10319&lt;Rules!$B$2,B10319&gt;Rules!$B$3,ABS(I10319)&gt;Rules!$B$4,OR(B10320&lt;Rules!$B$2,B10320&gt;Rules!$B$3,ABS(I10320)&gt;Rules!$B$4)),1,0)</f>
        <v>0</v>
      </c>
      <c r="K10319" s="6" t="str">
        <f aca="false">IF(F10319=1,COUNTIF($F$2:F10319,1),"")</f>
        <v/>
      </c>
    </row>
    <row r="10320" customFormat="false" ht="15" hidden="false" customHeight="false" outlineLevel="0" collapsed="false">
      <c r="A10320" s="6" t="n">
        <v>81011.3055</v>
      </c>
      <c r="B10320" s="6" t="n">
        <v>2.00805860805861</v>
      </c>
      <c r="C10320" s="6" t="n">
        <v>64</v>
      </c>
      <c r="D10320" s="6" t="n">
        <v>-1</v>
      </c>
      <c r="E10320" s="6" t="n">
        <v>1.9992673992674</v>
      </c>
      <c r="F10320" s="6" t="n">
        <v>0</v>
      </c>
      <c r="G10320" s="6" t="n">
        <v>0</v>
      </c>
      <c r="H10320" s="6" t="str">
        <f aca="false">IF(AND(A10320&gt;=Stimuli!$B$2,A10320&lt;=Stimuli!$C$2),Stimuli!$A$2,IF(AND(A10320&gt;=Stimuli!$B$3,A10320&lt;=Stimuli!$C$3),Stimuli!$A$3,IF(AND(A10320&gt;=Stimuli!$B$4,A10320&lt;=Stimuli!$C$4),Stimuli!$A$4,"")))</f>
        <v>02 e.l.f. - Power Grip Styling (30.03s)</v>
      </c>
      <c r="I10320" s="6" t="n">
        <f aca="false">(B10320-B10319)/((A10320-A10319)/1000)</f>
        <v>0</v>
      </c>
      <c r="J10320" s="6" t="n">
        <f aca="false">IF(OR(B10320&lt;Rules!$B$2,B10320&gt;Rules!$B$3,ABS(I10320)&gt;Rules!$B$4,OR(B10321&lt;Rules!$B$2,B10321&gt;Rules!$B$3,ABS(I10321)&gt;Rules!$B$4)),1,0)</f>
        <v>0</v>
      </c>
      <c r="K10320" s="6" t="str">
        <f aca="false">IF(F10320=1,COUNTIF($F$2:F10320,1),"")</f>
        <v/>
      </c>
    </row>
    <row r="10321" customFormat="false" ht="15" hidden="false" customHeight="false" outlineLevel="0" collapsed="false">
      <c r="A10321" s="6" t="n">
        <v>81019.118</v>
      </c>
      <c r="B10321" s="6" t="n">
        <v>2.00659340659341</v>
      </c>
      <c r="C10321" s="6" t="n">
        <v>64</v>
      </c>
      <c r="D10321" s="6" t="n">
        <v>-1</v>
      </c>
      <c r="E10321" s="6" t="n">
        <v>1.9992673992674</v>
      </c>
      <c r="F10321" s="6" t="n">
        <v>0</v>
      </c>
      <c r="G10321" s="6" t="n">
        <v>0</v>
      </c>
      <c r="H10321" s="6" t="str">
        <f aca="false">IF(AND(A10321&gt;=Stimuli!$B$2,A10321&lt;=Stimuli!$C$2),Stimuli!$A$2,IF(AND(A10321&gt;=Stimuli!$B$3,A10321&lt;=Stimuli!$C$3),Stimuli!$A$3,IF(AND(A10321&gt;=Stimuli!$B$4,A10321&lt;=Stimuli!$C$4),Stimuli!$A$4,"")))</f>
        <v>02 e.l.f. - Power Grip Styling (30.03s)</v>
      </c>
      <c r="I10321" s="6" t="n">
        <f aca="false">(B10321-B10320)/((A10321-A10320)/1000)</f>
        <v>-0.18754578754573</v>
      </c>
      <c r="J10321" s="6" t="n">
        <f aca="false">IF(OR(B10321&lt;Rules!$B$2,B10321&gt;Rules!$B$3,ABS(I10321)&gt;Rules!$B$4,OR(B10322&lt;Rules!$B$2,B10322&gt;Rules!$B$3,ABS(I10322)&gt;Rules!$B$4)),1,0)</f>
        <v>0</v>
      </c>
      <c r="K10321" s="6" t="str">
        <f aca="false">IF(F10321=1,COUNTIF($F$2:F10321,1),"")</f>
        <v/>
      </c>
    </row>
    <row r="10322" customFormat="false" ht="15" hidden="false" customHeight="false" outlineLevel="0" collapsed="false">
      <c r="A10322" s="6" t="n">
        <v>81026.9305</v>
      </c>
      <c r="B10322" s="6" t="n">
        <v>2.00952380952381</v>
      </c>
      <c r="C10322" s="6" t="n">
        <v>64</v>
      </c>
      <c r="D10322" s="6" t="n">
        <v>-1</v>
      </c>
      <c r="E10322" s="6" t="n">
        <v>1.9992673992674</v>
      </c>
      <c r="F10322" s="6" t="n">
        <v>0</v>
      </c>
      <c r="G10322" s="6" t="n">
        <v>0</v>
      </c>
      <c r="H10322" s="6" t="str">
        <f aca="false">IF(AND(A10322&gt;=Stimuli!$B$2,A10322&lt;=Stimuli!$C$2),Stimuli!$A$2,IF(AND(A10322&gt;=Stimuli!$B$3,A10322&lt;=Stimuli!$C$3),Stimuli!$A$3,IF(AND(A10322&gt;=Stimuli!$B$4,A10322&lt;=Stimuli!$C$4),Stimuli!$A$4,"")))</f>
        <v>02 e.l.f. - Power Grip Styling (30.03s)</v>
      </c>
      <c r="I10322" s="6" t="n">
        <f aca="false">(B10322-B10321)/((A10322-A10321)/1000)</f>
        <v>0.37509157509146</v>
      </c>
      <c r="J10322" s="6" t="n">
        <f aca="false">IF(OR(B10322&lt;Rules!$B$2,B10322&gt;Rules!$B$3,ABS(I10322)&gt;Rules!$B$4,OR(B10323&lt;Rules!$B$2,B10323&gt;Rules!$B$3,ABS(I10323)&gt;Rules!$B$4)),1,0)</f>
        <v>0</v>
      </c>
      <c r="K10322" s="6" t="str">
        <f aca="false">IF(F10322=1,COUNTIF($F$2:F10322,1),"")</f>
        <v/>
      </c>
    </row>
    <row r="10323" customFormat="false" ht="15" hidden="false" customHeight="false" outlineLevel="0" collapsed="false">
      <c r="A10323" s="6" t="n">
        <v>81034.743</v>
      </c>
      <c r="B10323" s="6" t="n">
        <v>2.00512820512821</v>
      </c>
      <c r="C10323" s="6" t="n">
        <v>69</v>
      </c>
      <c r="D10323" s="6" t="n">
        <v>867.1875</v>
      </c>
      <c r="E10323" s="6" t="n">
        <v>1.9992673992674</v>
      </c>
      <c r="F10323" s="6" t="n">
        <v>0</v>
      </c>
      <c r="G10323" s="6" t="n">
        <v>0</v>
      </c>
      <c r="H10323" s="6" t="str">
        <f aca="false">IF(AND(A10323&gt;=Stimuli!$B$2,A10323&lt;=Stimuli!$C$2),Stimuli!$A$2,IF(AND(A10323&gt;=Stimuli!$B$3,A10323&lt;=Stimuli!$C$3),Stimuli!$A$3,IF(AND(A10323&gt;=Stimuli!$B$4,A10323&lt;=Stimuli!$C$4),Stimuli!$A$4,"")))</f>
        <v>02 e.l.f. - Power Grip Styling (30.03s)</v>
      </c>
      <c r="I10323" s="6" t="n">
        <f aca="false">(B10323-B10322)/((A10323-A10322)/1000)</f>
        <v>-0.56263736263719</v>
      </c>
      <c r="J10323" s="6" t="n">
        <f aca="false">IF(OR(B10323&lt;Rules!$B$2,B10323&gt;Rules!$B$3,ABS(I10323)&gt;Rules!$B$4,OR(B10324&lt;Rules!$B$2,B10324&gt;Rules!$B$3,ABS(I10324)&gt;Rules!$B$4)),1,0)</f>
        <v>0</v>
      </c>
      <c r="K10323" s="6" t="str">
        <f aca="false">IF(F10323=1,COUNTIF($F$2:F10323,1),"")</f>
        <v/>
      </c>
    </row>
    <row r="10324" customFormat="false" ht="15" hidden="false" customHeight="false" outlineLevel="0" collapsed="false">
      <c r="A10324" s="6" t="n">
        <v>81042.5555</v>
      </c>
      <c r="B10324" s="6" t="n">
        <v>2.01098901098901</v>
      </c>
      <c r="C10324" s="6" t="n">
        <v>69</v>
      </c>
      <c r="D10324" s="6" t="n">
        <v>-1</v>
      </c>
      <c r="E10324" s="6" t="n">
        <v>1.9992673992674</v>
      </c>
      <c r="F10324" s="6" t="n">
        <v>0</v>
      </c>
      <c r="G10324" s="6" t="n">
        <v>0</v>
      </c>
      <c r="H10324" s="6" t="str">
        <f aca="false">IF(AND(A10324&gt;=Stimuli!$B$2,A10324&lt;=Stimuli!$C$2),Stimuli!$A$2,IF(AND(A10324&gt;=Stimuli!$B$3,A10324&lt;=Stimuli!$C$3),Stimuli!$A$3,IF(AND(A10324&gt;=Stimuli!$B$4,A10324&lt;=Stimuli!$C$4),Stimuli!$A$4,"")))</f>
        <v>02 e.l.f. - Power Grip Styling (30.03s)</v>
      </c>
      <c r="I10324" s="6" t="n">
        <f aca="false">(B10324-B10323)/((A10324-A10323)/1000)</f>
        <v>0.750183150183034</v>
      </c>
      <c r="J10324" s="6" t="n">
        <f aca="false">IF(OR(B10324&lt;Rules!$B$2,B10324&gt;Rules!$B$3,ABS(I10324)&gt;Rules!$B$4,OR(B10325&lt;Rules!$B$2,B10325&gt;Rules!$B$3,ABS(I10325)&gt;Rules!$B$4)),1,0)</f>
        <v>0</v>
      </c>
      <c r="K10324" s="6" t="str">
        <f aca="false">IF(F10324=1,COUNTIF($F$2:F10324,1),"")</f>
        <v/>
      </c>
    </row>
    <row r="10325" customFormat="false" ht="15" hidden="false" customHeight="false" outlineLevel="0" collapsed="false">
      <c r="A10325" s="6" t="n">
        <v>81050.368</v>
      </c>
      <c r="B10325" s="6" t="n">
        <v>2.00512820512821</v>
      </c>
      <c r="C10325" s="6" t="n">
        <v>69</v>
      </c>
      <c r="D10325" s="6" t="n">
        <v>-1</v>
      </c>
      <c r="E10325" s="6" t="n">
        <v>1.9992673992674</v>
      </c>
      <c r="F10325" s="6" t="n">
        <v>0</v>
      </c>
      <c r="G10325" s="6" t="n">
        <v>0</v>
      </c>
      <c r="H10325" s="6" t="str">
        <f aca="false">IF(AND(A10325&gt;=Stimuli!$B$2,A10325&lt;=Stimuli!$C$2),Stimuli!$A$2,IF(AND(A10325&gt;=Stimuli!$B$3,A10325&lt;=Stimuli!$C$3),Stimuli!$A$3,IF(AND(A10325&gt;=Stimuli!$B$4,A10325&lt;=Stimuli!$C$4),Stimuli!$A$4,"")))</f>
        <v>02 e.l.f. - Power Grip Styling (30.03s)</v>
      </c>
      <c r="I10325" s="6" t="n">
        <f aca="false">(B10325-B10324)/((A10325-A10324)/1000)</f>
        <v>-0.750183150183034</v>
      </c>
      <c r="J10325" s="6" t="n">
        <f aca="false">IF(OR(B10325&lt;Rules!$B$2,B10325&gt;Rules!$B$3,ABS(I10325)&gt;Rules!$B$4,OR(B10326&lt;Rules!$B$2,B10326&gt;Rules!$B$3,ABS(I10326)&gt;Rules!$B$4)),1,0)</f>
        <v>0</v>
      </c>
      <c r="K10325" s="6" t="str">
        <f aca="false">IF(F10325=1,COUNTIF($F$2:F10325,1),"")</f>
        <v/>
      </c>
    </row>
    <row r="10326" customFormat="false" ht="15" hidden="false" customHeight="false" outlineLevel="0" collapsed="false">
      <c r="A10326" s="6" t="n">
        <v>81058.1805</v>
      </c>
      <c r="B10326" s="6" t="n">
        <v>2.01245421245421</v>
      </c>
      <c r="C10326" s="6" t="n">
        <v>69</v>
      </c>
      <c r="D10326" s="6" t="n">
        <v>-1</v>
      </c>
      <c r="E10326" s="6" t="n">
        <v>1.9992673992674</v>
      </c>
      <c r="F10326" s="6" t="n">
        <v>0</v>
      </c>
      <c r="G10326" s="6" t="n">
        <v>0</v>
      </c>
      <c r="H10326" s="6" t="str">
        <f aca="false">IF(AND(A10326&gt;=Stimuli!$B$2,A10326&lt;=Stimuli!$C$2),Stimuli!$A$2,IF(AND(A10326&gt;=Stimuli!$B$3,A10326&lt;=Stimuli!$C$3),Stimuli!$A$3,IF(AND(A10326&gt;=Stimuli!$B$4,A10326&lt;=Stimuli!$C$4),Stimuli!$A$4,"")))</f>
        <v>02 e.l.f. - Power Grip Styling (30.03s)</v>
      </c>
      <c r="I10326" s="6" t="n">
        <f aca="false">(B10326-B10325)/((A10326-A10325)/1000)</f>
        <v>0.937728937728764</v>
      </c>
      <c r="J10326" s="6" t="n">
        <f aca="false">IF(OR(B10326&lt;Rules!$B$2,B10326&gt;Rules!$B$3,ABS(I10326)&gt;Rules!$B$4,OR(B10327&lt;Rules!$B$2,B10327&gt;Rules!$B$3,ABS(I10327)&gt;Rules!$B$4)),1,0)</f>
        <v>0</v>
      </c>
      <c r="K10326" s="6" t="str">
        <f aca="false">IF(F10326=1,COUNTIF($F$2:F10326,1),"")</f>
        <v/>
      </c>
    </row>
    <row r="10327" customFormat="false" ht="15" hidden="false" customHeight="false" outlineLevel="0" collapsed="false">
      <c r="A10327" s="6" t="n">
        <v>81065.993</v>
      </c>
      <c r="B10327" s="6" t="n">
        <v>2.003663003663</v>
      </c>
      <c r="C10327" s="6" t="n">
        <v>69</v>
      </c>
      <c r="D10327" s="6" t="n">
        <v>-1</v>
      </c>
      <c r="E10327" s="6" t="n">
        <v>1.9992673992674</v>
      </c>
      <c r="F10327" s="6" t="n">
        <v>0</v>
      </c>
      <c r="G10327" s="6" t="n">
        <v>0</v>
      </c>
      <c r="H10327" s="6" t="str">
        <f aca="false">IF(AND(A10327&gt;=Stimuli!$B$2,A10327&lt;=Stimuli!$C$2),Stimuli!$A$2,IF(AND(A10327&gt;=Stimuli!$B$3,A10327&lt;=Stimuli!$C$3),Stimuli!$A$3,IF(AND(A10327&gt;=Stimuli!$B$4,A10327&lt;=Stimuli!$C$4),Stimuli!$A$4,"")))</f>
        <v>02 e.l.f. - Power Grip Styling (30.03s)</v>
      </c>
      <c r="I10327" s="6" t="n">
        <f aca="false">(B10327-B10326)/((A10327-A10326)/1000)</f>
        <v>-1.12527472527461</v>
      </c>
      <c r="J10327" s="6" t="n">
        <f aca="false">IF(OR(B10327&lt;Rules!$B$2,B10327&gt;Rules!$B$3,ABS(I10327)&gt;Rules!$B$4,OR(B10328&lt;Rules!$B$2,B10328&gt;Rules!$B$3,ABS(I10328)&gt;Rules!$B$4)),1,0)</f>
        <v>0</v>
      </c>
      <c r="K10327" s="6" t="str">
        <f aca="false">IF(F10327=1,COUNTIF($F$2:F10327,1),"")</f>
        <v/>
      </c>
    </row>
    <row r="10328" customFormat="false" ht="15" hidden="false" customHeight="false" outlineLevel="0" collapsed="false">
      <c r="A10328" s="6" t="n">
        <v>81073.8055</v>
      </c>
      <c r="B10328" s="6" t="n">
        <v>2.01245421245421</v>
      </c>
      <c r="C10328" s="6" t="n">
        <v>69</v>
      </c>
      <c r="D10328" s="6" t="n">
        <v>-1</v>
      </c>
      <c r="E10328" s="6" t="n">
        <v>1.9992673992674</v>
      </c>
      <c r="F10328" s="6" t="n">
        <v>0</v>
      </c>
      <c r="G10328" s="6" t="n">
        <v>0</v>
      </c>
      <c r="H10328" s="6" t="str">
        <f aca="false">IF(AND(A10328&gt;=Stimuli!$B$2,A10328&lt;=Stimuli!$C$2),Stimuli!$A$2,IF(AND(A10328&gt;=Stimuli!$B$3,A10328&lt;=Stimuli!$C$3),Stimuli!$A$3,IF(AND(A10328&gt;=Stimuli!$B$4,A10328&lt;=Stimuli!$C$4),Stimuli!$A$4,"")))</f>
        <v>02 e.l.f. - Power Grip Styling (30.03s)</v>
      </c>
      <c r="I10328" s="6" t="n">
        <f aca="false">(B10328-B10327)/((A10328-A10327)/1000)</f>
        <v>1.12527472527461</v>
      </c>
      <c r="J10328" s="6" t="n">
        <f aca="false">IF(OR(B10328&lt;Rules!$B$2,B10328&gt;Rules!$B$3,ABS(I10328)&gt;Rules!$B$4,OR(B10329&lt;Rules!$B$2,B10329&gt;Rules!$B$3,ABS(I10329)&gt;Rules!$B$4)),1,0)</f>
        <v>0</v>
      </c>
      <c r="K10328" s="6" t="str">
        <f aca="false">IF(F10328=1,COUNTIF($F$2:F10328,1),"")</f>
        <v/>
      </c>
    </row>
    <row r="10329" customFormat="false" ht="15" hidden="false" customHeight="false" outlineLevel="0" collapsed="false">
      <c r="A10329" s="6" t="n">
        <v>81081.618</v>
      </c>
      <c r="B10329" s="6" t="n">
        <v>2.003663003663</v>
      </c>
      <c r="C10329" s="6" t="n">
        <v>69</v>
      </c>
      <c r="D10329" s="6" t="n">
        <v>-1</v>
      </c>
      <c r="E10329" s="6" t="n">
        <v>1.9992673992674</v>
      </c>
      <c r="F10329" s="6" t="n">
        <v>0</v>
      </c>
      <c r="G10329" s="6" t="n">
        <v>0</v>
      </c>
      <c r="H10329" s="6" t="str">
        <f aca="false">IF(AND(A10329&gt;=Stimuli!$B$2,A10329&lt;=Stimuli!$C$2),Stimuli!$A$2,IF(AND(A10329&gt;=Stimuli!$B$3,A10329&lt;=Stimuli!$C$3),Stimuli!$A$3,IF(AND(A10329&gt;=Stimuli!$B$4,A10329&lt;=Stimuli!$C$4),Stimuli!$A$4,"")))</f>
        <v>02 e.l.f. - Power Grip Styling (30.03s)</v>
      </c>
      <c r="I10329" s="6" t="n">
        <f aca="false">(B10329-B10328)/((A10329-A10328)/1000)</f>
        <v>-1.12527472527461</v>
      </c>
      <c r="J10329" s="6" t="n">
        <f aca="false">IF(OR(B10329&lt;Rules!$B$2,B10329&gt;Rules!$B$3,ABS(I10329)&gt;Rules!$B$4,OR(B10330&lt;Rules!$B$2,B10330&gt;Rules!$B$3,ABS(I10330)&gt;Rules!$B$4)),1,0)</f>
        <v>0</v>
      </c>
      <c r="K10329" s="6" t="str">
        <f aca="false">IF(F10329=1,COUNTIF($F$2:F10329,1),"")</f>
        <v/>
      </c>
    </row>
    <row r="10330" customFormat="false" ht="15" hidden="false" customHeight="false" outlineLevel="0" collapsed="false">
      <c r="A10330" s="6" t="n">
        <v>81089.4305</v>
      </c>
      <c r="B10330" s="6" t="n">
        <v>2.01245421245421</v>
      </c>
      <c r="C10330" s="6" t="n">
        <v>69</v>
      </c>
      <c r="D10330" s="6" t="n">
        <v>-1</v>
      </c>
      <c r="E10330" s="6" t="n">
        <v>1.9992673992674</v>
      </c>
      <c r="F10330" s="6" t="n">
        <v>0</v>
      </c>
      <c r="G10330" s="6" t="n">
        <v>0</v>
      </c>
      <c r="H10330" s="6" t="str">
        <f aca="false">IF(AND(A10330&gt;=Stimuli!$B$2,A10330&lt;=Stimuli!$C$2),Stimuli!$A$2,IF(AND(A10330&gt;=Stimuli!$B$3,A10330&lt;=Stimuli!$C$3),Stimuli!$A$3,IF(AND(A10330&gt;=Stimuli!$B$4,A10330&lt;=Stimuli!$C$4),Stimuli!$A$4,"")))</f>
        <v>02 e.l.f. - Power Grip Styling (30.03s)</v>
      </c>
      <c r="I10330" s="6" t="n">
        <f aca="false">(B10330-B10329)/((A10330-A10329)/1000)</f>
        <v>1.12527472527461</v>
      </c>
      <c r="J10330" s="6" t="n">
        <f aca="false">IF(OR(B10330&lt;Rules!$B$2,B10330&gt;Rules!$B$3,ABS(I10330)&gt;Rules!$B$4,OR(B10331&lt;Rules!$B$2,B10331&gt;Rules!$B$3,ABS(I10331)&gt;Rules!$B$4)),1,0)</f>
        <v>0</v>
      </c>
      <c r="K10330" s="6" t="str">
        <f aca="false">IF(F10330=1,COUNTIF($F$2:F10330,1),"")</f>
        <v/>
      </c>
    </row>
    <row r="10331" customFormat="false" ht="15" hidden="false" customHeight="false" outlineLevel="0" collapsed="false">
      <c r="A10331" s="6" t="n">
        <v>81097.243</v>
      </c>
      <c r="B10331" s="6" t="n">
        <v>2.00512820512821</v>
      </c>
      <c r="C10331" s="6" t="n">
        <v>69</v>
      </c>
      <c r="D10331" s="6" t="n">
        <v>-1</v>
      </c>
      <c r="E10331" s="6" t="n">
        <v>1.9992673992674</v>
      </c>
      <c r="F10331" s="6" t="n">
        <v>0</v>
      </c>
      <c r="G10331" s="6" t="n">
        <v>0</v>
      </c>
      <c r="H10331" s="6" t="str">
        <f aca="false">IF(AND(A10331&gt;=Stimuli!$B$2,A10331&lt;=Stimuli!$C$2),Stimuli!$A$2,IF(AND(A10331&gt;=Stimuli!$B$3,A10331&lt;=Stimuli!$C$3),Stimuli!$A$3,IF(AND(A10331&gt;=Stimuli!$B$4,A10331&lt;=Stimuli!$C$4),Stimuli!$A$4,"")))</f>
        <v>02 e.l.f. - Power Grip Styling (30.03s)</v>
      </c>
      <c r="I10331" s="6" t="n">
        <f aca="false">(B10331-B10330)/((A10331-A10330)/1000)</f>
        <v>-0.937728937728764</v>
      </c>
      <c r="J10331" s="6" t="n">
        <f aca="false">IF(OR(B10331&lt;Rules!$B$2,B10331&gt;Rules!$B$3,ABS(I10331)&gt;Rules!$B$4,OR(B10332&lt;Rules!$B$2,B10332&gt;Rules!$B$3,ABS(I10332)&gt;Rules!$B$4)),1,0)</f>
        <v>0</v>
      </c>
      <c r="K10331" s="6" t="str">
        <f aca="false">IF(F10331=1,COUNTIF($F$2:F10331,1),"")</f>
        <v/>
      </c>
    </row>
    <row r="10332" customFormat="false" ht="15" hidden="false" customHeight="false" outlineLevel="0" collapsed="false">
      <c r="A10332" s="6" t="n">
        <v>81105.0555</v>
      </c>
      <c r="B10332" s="6" t="n">
        <v>2.01098901098901</v>
      </c>
      <c r="C10332" s="6" t="n">
        <v>69</v>
      </c>
      <c r="D10332" s="6" t="n">
        <v>-1</v>
      </c>
      <c r="E10332" s="6" t="n">
        <v>1.9992673992674</v>
      </c>
      <c r="F10332" s="6" t="n">
        <v>0</v>
      </c>
      <c r="G10332" s="6" t="n">
        <v>0</v>
      </c>
      <c r="H10332" s="6" t="str">
        <f aca="false">IF(AND(A10332&gt;=Stimuli!$B$2,A10332&lt;=Stimuli!$C$2),Stimuli!$A$2,IF(AND(A10332&gt;=Stimuli!$B$3,A10332&lt;=Stimuli!$C$3),Stimuli!$A$3,IF(AND(A10332&gt;=Stimuli!$B$4,A10332&lt;=Stimuli!$C$4),Stimuli!$A$4,"")))</f>
        <v>02 e.l.f. - Power Grip Styling (30.03s)</v>
      </c>
      <c r="I10332" s="6" t="n">
        <f aca="false">(B10332-B10331)/((A10332-A10331)/1000)</f>
        <v>0.750183150183034</v>
      </c>
      <c r="J10332" s="6" t="n">
        <f aca="false">IF(OR(B10332&lt;Rules!$B$2,B10332&gt;Rules!$B$3,ABS(I10332)&gt;Rules!$B$4,OR(B10333&lt;Rules!$B$2,B10333&gt;Rules!$B$3,ABS(I10333)&gt;Rules!$B$4)),1,0)</f>
        <v>0</v>
      </c>
      <c r="K10332" s="6" t="str">
        <f aca="false">IF(F10332=1,COUNTIF($F$2:F10332,1),"")</f>
        <v/>
      </c>
    </row>
    <row r="10333" customFormat="false" ht="15" hidden="false" customHeight="false" outlineLevel="0" collapsed="false">
      <c r="A10333" s="6" t="n">
        <v>81112.868</v>
      </c>
      <c r="B10333" s="6" t="n">
        <v>2.00659340659341</v>
      </c>
      <c r="C10333" s="6" t="n">
        <v>69</v>
      </c>
      <c r="D10333" s="6" t="n">
        <v>-1</v>
      </c>
      <c r="E10333" s="6" t="n">
        <v>1.9992673992674</v>
      </c>
      <c r="F10333" s="6" t="n">
        <v>0</v>
      </c>
      <c r="G10333" s="6" t="n">
        <v>0</v>
      </c>
      <c r="H10333" s="6" t="str">
        <f aca="false">IF(AND(A10333&gt;=Stimuli!$B$2,A10333&lt;=Stimuli!$C$2),Stimuli!$A$2,IF(AND(A10333&gt;=Stimuli!$B$3,A10333&lt;=Stimuli!$C$3),Stimuli!$A$3,IF(AND(A10333&gt;=Stimuli!$B$4,A10333&lt;=Stimuli!$C$4),Stimuli!$A$4,"")))</f>
        <v>02 e.l.f. - Power Grip Styling (30.03s)</v>
      </c>
      <c r="I10333" s="6" t="n">
        <f aca="false">(B10333-B10332)/((A10333-A10332)/1000)</f>
        <v>-0.562637362637304</v>
      </c>
      <c r="J10333" s="6" t="n">
        <f aca="false">IF(OR(B10333&lt;Rules!$B$2,B10333&gt;Rules!$B$3,ABS(I10333)&gt;Rules!$B$4,OR(B10334&lt;Rules!$B$2,B10334&gt;Rules!$B$3,ABS(I10334)&gt;Rules!$B$4)),1,0)</f>
        <v>0</v>
      </c>
      <c r="K10333" s="6" t="str">
        <f aca="false">IF(F10333=1,COUNTIF($F$2:F10333,1),"")</f>
        <v/>
      </c>
    </row>
    <row r="10334" customFormat="false" ht="15" hidden="false" customHeight="false" outlineLevel="0" collapsed="false">
      <c r="A10334" s="6" t="n">
        <v>81120.6805</v>
      </c>
      <c r="B10334" s="6" t="n">
        <v>2.00952380952381</v>
      </c>
      <c r="C10334" s="6" t="n">
        <v>69</v>
      </c>
      <c r="D10334" s="6" t="n">
        <v>-1</v>
      </c>
      <c r="E10334" s="6" t="n">
        <v>1.9992673992674</v>
      </c>
      <c r="F10334" s="6" t="n">
        <v>0</v>
      </c>
      <c r="G10334" s="6" t="n">
        <v>0</v>
      </c>
      <c r="H10334" s="6" t="str">
        <f aca="false">IF(AND(A10334&gt;=Stimuli!$B$2,A10334&lt;=Stimuli!$C$2),Stimuli!$A$2,IF(AND(A10334&gt;=Stimuli!$B$3,A10334&lt;=Stimuli!$C$3),Stimuli!$A$3,IF(AND(A10334&gt;=Stimuli!$B$4,A10334&lt;=Stimuli!$C$4),Stimuli!$A$4,"")))</f>
        <v>02 e.l.f. - Power Grip Styling (30.03s)</v>
      </c>
      <c r="I10334" s="6" t="n">
        <f aca="false">(B10334-B10333)/((A10334-A10333)/1000)</f>
        <v>0.37509157509146</v>
      </c>
      <c r="J10334" s="6" t="n">
        <f aca="false">IF(OR(B10334&lt;Rules!$B$2,B10334&gt;Rules!$B$3,ABS(I10334)&gt;Rules!$B$4,OR(B10335&lt;Rules!$B$2,B10335&gt;Rules!$B$3,ABS(I10335)&gt;Rules!$B$4)),1,0)</f>
        <v>0</v>
      </c>
      <c r="K10334" s="6" t="str">
        <f aca="false">IF(F10334=1,COUNTIF($F$2:F10334,1),"")</f>
        <v/>
      </c>
    </row>
    <row r="10335" customFormat="false" ht="15" hidden="false" customHeight="false" outlineLevel="0" collapsed="false">
      <c r="A10335" s="6" t="n">
        <v>81128.493</v>
      </c>
      <c r="B10335" s="6" t="n">
        <v>2.00805860805861</v>
      </c>
      <c r="C10335" s="6" t="n">
        <v>69</v>
      </c>
      <c r="D10335" s="6" t="n">
        <v>-1</v>
      </c>
      <c r="E10335" s="6" t="n">
        <v>1.9992673992674</v>
      </c>
      <c r="F10335" s="6" t="n">
        <v>0</v>
      </c>
      <c r="G10335" s="6" t="n">
        <v>0</v>
      </c>
      <c r="H10335" s="6" t="str">
        <f aca="false">IF(AND(A10335&gt;=Stimuli!$B$2,A10335&lt;=Stimuli!$C$2),Stimuli!$A$2,IF(AND(A10335&gt;=Stimuli!$B$3,A10335&lt;=Stimuli!$C$3),Stimuli!$A$3,IF(AND(A10335&gt;=Stimuli!$B$4,A10335&lt;=Stimuli!$C$4),Stimuli!$A$4,"")))</f>
        <v>02 e.l.f. - Power Grip Styling (30.03s)</v>
      </c>
      <c r="I10335" s="6" t="n">
        <f aca="false">(B10335-B10334)/((A10335-A10334)/1000)</f>
        <v>-0.18754578754573</v>
      </c>
      <c r="J10335" s="6" t="n">
        <f aca="false">IF(OR(B10335&lt;Rules!$B$2,B10335&gt;Rules!$B$3,ABS(I10335)&gt;Rules!$B$4,OR(B10336&lt;Rules!$B$2,B10336&gt;Rules!$B$3,ABS(I10336)&gt;Rules!$B$4)),1,0)</f>
        <v>0</v>
      </c>
      <c r="K10335" s="6" t="str">
        <f aca="false">IF(F10335=1,COUNTIF($F$2:F10335,1),"")</f>
        <v/>
      </c>
    </row>
    <row r="10336" customFormat="false" ht="15" hidden="false" customHeight="false" outlineLevel="0" collapsed="false">
      <c r="A10336" s="6" t="n">
        <v>81136.3055</v>
      </c>
      <c r="B10336" s="6" t="n">
        <v>2.00805860805861</v>
      </c>
      <c r="C10336" s="6" t="n">
        <v>69</v>
      </c>
      <c r="D10336" s="6" t="n">
        <v>-1</v>
      </c>
      <c r="E10336" s="6" t="n">
        <v>1.9992673992674</v>
      </c>
      <c r="F10336" s="6" t="n">
        <v>0</v>
      </c>
      <c r="G10336" s="6" t="n">
        <v>0</v>
      </c>
      <c r="H10336" s="6" t="str">
        <f aca="false">IF(AND(A10336&gt;=Stimuli!$B$2,A10336&lt;=Stimuli!$C$2),Stimuli!$A$2,IF(AND(A10336&gt;=Stimuli!$B$3,A10336&lt;=Stimuli!$C$3),Stimuli!$A$3,IF(AND(A10336&gt;=Stimuli!$B$4,A10336&lt;=Stimuli!$C$4),Stimuli!$A$4,"")))</f>
        <v>02 e.l.f. - Power Grip Styling (30.03s)</v>
      </c>
      <c r="I10336" s="6" t="n">
        <f aca="false">(B10336-B10335)/((A10336-A10335)/1000)</f>
        <v>0</v>
      </c>
      <c r="J10336" s="6" t="n">
        <f aca="false">IF(OR(B10336&lt;Rules!$B$2,B10336&gt;Rules!$B$3,ABS(I10336)&gt;Rules!$B$4,OR(B10337&lt;Rules!$B$2,B10337&gt;Rules!$B$3,ABS(I10337)&gt;Rules!$B$4)),1,0)</f>
        <v>0</v>
      </c>
      <c r="K10336" s="6" t="str">
        <f aca="false">IF(F10336=1,COUNTIF($F$2:F10336,1),"")</f>
        <v/>
      </c>
    </row>
    <row r="10337" customFormat="false" ht="15" hidden="false" customHeight="false" outlineLevel="0" collapsed="false">
      <c r="A10337" s="6" t="n">
        <v>81144.118</v>
      </c>
      <c r="B10337" s="6" t="n">
        <v>2.00952380952381</v>
      </c>
      <c r="C10337" s="6" t="n">
        <v>69</v>
      </c>
      <c r="D10337" s="6" t="n">
        <v>-1</v>
      </c>
      <c r="E10337" s="6" t="n">
        <v>1.9992673992674</v>
      </c>
      <c r="F10337" s="6" t="n">
        <v>0</v>
      </c>
      <c r="G10337" s="6" t="n">
        <v>0</v>
      </c>
      <c r="H10337" s="6" t="str">
        <f aca="false">IF(AND(A10337&gt;=Stimuli!$B$2,A10337&lt;=Stimuli!$C$2),Stimuli!$A$2,IF(AND(A10337&gt;=Stimuli!$B$3,A10337&lt;=Stimuli!$C$3),Stimuli!$A$3,IF(AND(A10337&gt;=Stimuli!$B$4,A10337&lt;=Stimuli!$C$4),Stimuli!$A$4,"")))</f>
        <v>02 e.l.f. - Power Grip Styling (30.03s)</v>
      </c>
      <c r="I10337" s="6" t="n">
        <f aca="false">(B10337-B10336)/((A10337-A10336)/1000)</f>
        <v>0.18754578754573</v>
      </c>
      <c r="J10337" s="6" t="n">
        <f aca="false">IF(OR(B10337&lt;Rules!$B$2,B10337&gt;Rules!$B$3,ABS(I10337)&gt;Rules!$B$4,OR(B10338&lt;Rules!$B$2,B10338&gt;Rules!$B$3,ABS(I10338)&gt;Rules!$B$4)),1,0)</f>
        <v>0</v>
      </c>
      <c r="K10337" s="6" t="str">
        <f aca="false">IF(F10337=1,COUNTIF($F$2:F10337,1),"")</f>
        <v/>
      </c>
    </row>
    <row r="10338" customFormat="false" ht="15" hidden="false" customHeight="false" outlineLevel="0" collapsed="false">
      <c r="A10338" s="6" t="n">
        <v>81151.9305</v>
      </c>
      <c r="B10338" s="6" t="n">
        <v>2.00659340659341</v>
      </c>
      <c r="C10338" s="6" t="n">
        <v>69</v>
      </c>
      <c r="D10338" s="6" t="n">
        <v>-1</v>
      </c>
      <c r="E10338" s="6" t="n">
        <v>1.9992673992674</v>
      </c>
      <c r="F10338" s="6" t="n">
        <v>0</v>
      </c>
      <c r="G10338" s="6" t="n">
        <v>0</v>
      </c>
      <c r="H10338" s="6" t="str">
        <f aca="false">IF(AND(A10338&gt;=Stimuli!$B$2,A10338&lt;=Stimuli!$C$2),Stimuli!$A$2,IF(AND(A10338&gt;=Stimuli!$B$3,A10338&lt;=Stimuli!$C$3),Stimuli!$A$3,IF(AND(A10338&gt;=Stimuli!$B$4,A10338&lt;=Stimuli!$C$4),Stimuli!$A$4,"")))</f>
        <v>02 e.l.f. - Power Grip Styling (30.03s)</v>
      </c>
      <c r="I10338" s="6" t="n">
        <f aca="false">(B10338-B10337)/((A10338-A10337)/1000)</f>
        <v>-0.37509157509146</v>
      </c>
      <c r="J10338" s="6" t="n">
        <f aca="false">IF(OR(B10338&lt;Rules!$B$2,B10338&gt;Rules!$B$3,ABS(I10338)&gt;Rules!$B$4,OR(B10339&lt;Rules!$B$2,B10339&gt;Rules!$B$3,ABS(I10339)&gt;Rules!$B$4)),1,0)</f>
        <v>0</v>
      </c>
      <c r="K10338" s="6" t="str">
        <f aca="false">IF(F10338=1,COUNTIF($F$2:F10338,1),"")</f>
        <v/>
      </c>
    </row>
    <row r="10339" customFormat="false" ht="15" hidden="false" customHeight="false" outlineLevel="0" collapsed="false">
      <c r="A10339" s="6" t="n">
        <v>81159.743</v>
      </c>
      <c r="B10339" s="6" t="n">
        <v>2.01098901098901</v>
      </c>
      <c r="C10339" s="6" t="n">
        <v>69</v>
      </c>
      <c r="D10339" s="6" t="n">
        <v>-1</v>
      </c>
      <c r="E10339" s="6" t="n">
        <v>1.9992673992674</v>
      </c>
      <c r="F10339" s="6" t="n">
        <v>0</v>
      </c>
      <c r="G10339" s="6" t="n">
        <v>0</v>
      </c>
      <c r="H10339" s="6" t="str">
        <f aca="false">IF(AND(A10339&gt;=Stimuli!$B$2,A10339&lt;=Stimuli!$C$2),Stimuli!$A$2,IF(AND(A10339&gt;=Stimuli!$B$3,A10339&lt;=Stimuli!$C$3),Stimuli!$A$3,IF(AND(A10339&gt;=Stimuli!$B$4,A10339&lt;=Stimuli!$C$4),Stimuli!$A$4,"")))</f>
        <v>02 e.l.f. - Power Grip Styling (30.03s)</v>
      </c>
      <c r="I10339" s="6" t="n">
        <f aca="false">(B10339-B10338)/((A10339-A10338)/1000)</f>
        <v>0.562637362637304</v>
      </c>
      <c r="J10339" s="6" t="n">
        <f aca="false">IF(OR(B10339&lt;Rules!$B$2,B10339&gt;Rules!$B$3,ABS(I10339)&gt;Rules!$B$4,OR(B10340&lt;Rules!$B$2,B10340&gt;Rules!$B$3,ABS(I10340)&gt;Rules!$B$4)),1,0)</f>
        <v>0</v>
      </c>
      <c r="K10339" s="6" t="str">
        <f aca="false">IF(F10339=1,COUNTIF($F$2:F10339,1),"")</f>
        <v/>
      </c>
    </row>
    <row r="10340" customFormat="false" ht="15" hidden="false" customHeight="false" outlineLevel="0" collapsed="false">
      <c r="A10340" s="6" t="n">
        <v>81167.5555</v>
      </c>
      <c r="B10340" s="6" t="n">
        <v>2.00512820512821</v>
      </c>
      <c r="C10340" s="6" t="n">
        <v>69</v>
      </c>
      <c r="D10340" s="6" t="n">
        <v>-1</v>
      </c>
      <c r="E10340" s="6" t="n">
        <v>1.9992673992674</v>
      </c>
      <c r="F10340" s="6" t="n">
        <v>0</v>
      </c>
      <c r="G10340" s="6" t="n">
        <v>0</v>
      </c>
      <c r="H10340" s="6" t="str">
        <f aca="false">IF(AND(A10340&gt;=Stimuli!$B$2,A10340&lt;=Stimuli!$C$2),Stimuli!$A$2,IF(AND(A10340&gt;=Stimuli!$B$3,A10340&lt;=Stimuli!$C$3),Stimuli!$A$3,IF(AND(A10340&gt;=Stimuli!$B$4,A10340&lt;=Stimuli!$C$4),Stimuli!$A$4,"")))</f>
        <v>02 e.l.f. - Power Grip Styling (30.03s)</v>
      </c>
      <c r="I10340" s="6" t="n">
        <f aca="false">(B10340-B10339)/((A10340-A10339)/1000)</f>
        <v>-0.750183150183034</v>
      </c>
      <c r="J10340" s="6" t="n">
        <f aca="false">IF(OR(B10340&lt;Rules!$B$2,B10340&gt;Rules!$B$3,ABS(I10340)&gt;Rules!$B$4,OR(B10341&lt;Rules!$B$2,B10341&gt;Rules!$B$3,ABS(I10341)&gt;Rules!$B$4)),1,0)</f>
        <v>0</v>
      </c>
      <c r="K10340" s="6" t="str">
        <f aca="false">IF(F10340=1,COUNTIF($F$2:F10340,1),"")</f>
        <v/>
      </c>
    </row>
    <row r="10341" customFormat="false" ht="15" hidden="false" customHeight="false" outlineLevel="0" collapsed="false">
      <c r="A10341" s="6" t="n">
        <v>81175.368</v>
      </c>
      <c r="B10341" s="6" t="n">
        <v>2.01245421245421</v>
      </c>
      <c r="C10341" s="6" t="n">
        <v>69</v>
      </c>
      <c r="D10341" s="6" t="n">
        <v>-1</v>
      </c>
      <c r="E10341" s="6" t="n">
        <v>1.9992673992674</v>
      </c>
      <c r="F10341" s="6" t="n">
        <v>0</v>
      </c>
      <c r="G10341" s="6" t="n">
        <v>0</v>
      </c>
      <c r="H10341" s="6" t="str">
        <f aca="false">IF(AND(A10341&gt;=Stimuli!$B$2,A10341&lt;=Stimuli!$C$2),Stimuli!$A$2,IF(AND(A10341&gt;=Stimuli!$B$3,A10341&lt;=Stimuli!$C$3),Stimuli!$A$3,IF(AND(A10341&gt;=Stimuli!$B$4,A10341&lt;=Stimuli!$C$4),Stimuli!$A$4,"")))</f>
        <v>02 e.l.f. - Power Grip Styling (30.03s)</v>
      </c>
      <c r="I10341" s="6" t="n">
        <f aca="false">(B10341-B10340)/((A10341-A10340)/1000)</f>
        <v>0.937728937728764</v>
      </c>
      <c r="J10341" s="6" t="n">
        <f aca="false">IF(OR(B10341&lt;Rules!$B$2,B10341&gt;Rules!$B$3,ABS(I10341)&gt;Rules!$B$4,OR(B10342&lt;Rules!$B$2,B10342&gt;Rules!$B$3,ABS(I10342)&gt;Rules!$B$4)),1,0)</f>
        <v>0</v>
      </c>
      <c r="K10341" s="6" t="str">
        <f aca="false">IF(F10341=1,COUNTIF($F$2:F10341,1),"")</f>
        <v/>
      </c>
    </row>
    <row r="10342" customFormat="false" ht="15" hidden="false" customHeight="false" outlineLevel="0" collapsed="false">
      <c r="A10342" s="6" t="n">
        <v>81183.1805</v>
      </c>
      <c r="B10342" s="6" t="n">
        <v>2.00512820512821</v>
      </c>
      <c r="C10342" s="6" t="n">
        <v>69</v>
      </c>
      <c r="D10342" s="6" t="n">
        <v>-1</v>
      </c>
      <c r="E10342" s="6" t="n">
        <v>1.9992673992674</v>
      </c>
      <c r="F10342" s="6" t="n">
        <v>0</v>
      </c>
      <c r="G10342" s="6" t="n">
        <v>0</v>
      </c>
      <c r="H10342" s="6" t="str">
        <f aca="false">IF(AND(A10342&gt;=Stimuli!$B$2,A10342&lt;=Stimuli!$C$2),Stimuli!$A$2,IF(AND(A10342&gt;=Stimuli!$B$3,A10342&lt;=Stimuli!$C$3),Stimuli!$A$3,IF(AND(A10342&gt;=Stimuli!$B$4,A10342&lt;=Stimuli!$C$4),Stimuli!$A$4,"")))</f>
        <v>02 e.l.f. - Power Grip Styling (30.03s)</v>
      </c>
      <c r="I10342" s="6" t="n">
        <f aca="false">(B10342-B10341)/((A10342-A10341)/1000)</f>
        <v>-0.937728937728764</v>
      </c>
      <c r="J10342" s="6" t="n">
        <f aca="false">IF(OR(B10342&lt;Rules!$B$2,B10342&gt;Rules!$B$3,ABS(I10342)&gt;Rules!$B$4,OR(B10343&lt;Rules!$B$2,B10343&gt;Rules!$B$3,ABS(I10343)&gt;Rules!$B$4)),1,0)</f>
        <v>0</v>
      </c>
      <c r="K10342" s="6" t="str">
        <f aca="false">IF(F10342=1,COUNTIF($F$2:F10342,1),"")</f>
        <v/>
      </c>
    </row>
    <row r="10343" customFormat="false" ht="15" hidden="false" customHeight="false" outlineLevel="0" collapsed="false">
      <c r="A10343" s="6" t="n">
        <v>81190.993</v>
      </c>
      <c r="B10343" s="6" t="n">
        <v>2.01245421245421</v>
      </c>
      <c r="C10343" s="6" t="n">
        <v>69</v>
      </c>
      <c r="D10343" s="6" t="n">
        <v>-1</v>
      </c>
      <c r="E10343" s="6" t="n">
        <v>1.9992673992674</v>
      </c>
      <c r="F10343" s="6" t="n">
        <v>0</v>
      </c>
      <c r="G10343" s="6" t="n">
        <v>0</v>
      </c>
      <c r="H10343" s="6" t="str">
        <f aca="false">IF(AND(A10343&gt;=Stimuli!$B$2,A10343&lt;=Stimuli!$C$2),Stimuli!$A$2,IF(AND(A10343&gt;=Stimuli!$B$3,A10343&lt;=Stimuli!$C$3),Stimuli!$A$3,IF(AND(A10343&gt;=Stimuli!$B$4,A10343&lt;=Stimuli!$C$4),Stimuli!$A$4,"")))</f>
        <v>02 e.l.f. - Power Grip Styling (30.03s)</v>
      </c>
      <c r="I10343" s="6" t="n">
        <f aca="false">(B10343-B10342)/((A10343-A10342)/1000)</f>
        <v>0.937728937728764</v>
      </c>
      <c r="J10343" s="6" t="n">
        <f aca="false">IF(OR(B10343&lt;Rules!$B$2,B10343&gt;Rules!$B$3,ABS(I10343)&gt;Rules!$B$4,OR(B10344&lt;Rules!$B$2,B10344&gt;Rules!$B$3,ABS(I10344)&gt;Rules!$B$4)),1,0)</f>
        <v>0</v>
      </c>
      <c r="K10343" s="6" t="str">
        <f aca="false">IF(F10343=1,COUNTIF($F$2:F10343,1),"")</f>
        <v/>
      </c>
    </row>
    <row r="10344" customFormat="false" ht="15" hidden="false" customHeight="false" outlineLevel="0" collapsed="false">
      <c r="A10344" s="6" t="n">
        <v>81198.8055</v>
      </c>
      <c r="B10344" s="6" t="n">
        <v>2.003663003663</v>
      </c>
      <c r="C10344" s="6" t="n">
        <v>69</v>
      </c>
      <c r="D10344" s="6" t="n">
        <v>-1</v>
      </c>
      <c r="E10344" s="6" t="n">
        <v>1.9992673992674</v>
      </c>
      <c r="F10344" s="6" t="n">
        <v>0</v>
      </c>
      <c r="G10344" s="6" t="n">
        <v>0</v>
      </c>
      <c r="H10344" s="6" t="str">
        <f aca="false">IF(AND(A10344&gt;=Stimuli!$B$2,A10344&lt;=Stimuli!$C$2),Stimuli!$A$2,IF(AND(A10344&gt;=Stimuli!$B$3,A10344&lt;=Stimuli!$C$3),Stimuli!$A$3,IF(AND(A10344&gt;=Stimuli!$B$4,A10344&lt;=Stimuli!$C$4),Stimuli!$A$4,"")))</f>
        <v>02 e.l.f. - Power Grip Styling (30.03s)</v>
      </c>
      <c r="I10344" s="6" t="n">
        <f aca="false">(B10344-B10343)/((A10344-A10343)/1000)</f>
        <v>-1.12527472527461</v>
      </c>
      <c r="J10344" s="6" t="n">
        <f aca="false">IF(OR(B10344&lt;Rules!$B$2,B10344&gt;Rules!$B$3,ABS(I10344)&gt;Rules!$B$4,OR(B10345&lt;Rules!$B$2,B10345&gt;Rules!$B$3,ABS(I10345)&gt;Rules!$B$4)),1,0)</f>
        <v>0</v>
      </c>
      <c r="K10344" s="6" t="str">
        <f aca="false">IF(F10344=1,COUNTIF($F$2:F10344,1),"")</f>
        <v/>
      </c>
    </row>
    <row r="10345" customFormat="false" ht="15" hidden="false" customHeight="false" outlineLevel="0" collapsed="false">
      <c r="A10345" s="6" t="n">
        <v>81206.618</v>
      </c>
      <c r="B10345" s="6" t="n">
        <v>2.01245421245421</v>
      </c>
      <c r="C10345" s="6" t="n">
        <v>69</v>
      </c>
      <c r="D10345" s="6" t="n">
        <v>-1</v>
      </c>
      <c r="E10345" s="6" t="n">
        <v>1.9992673992674</v>
      </c>
      <c r="F10345" s="6" t="n">
        <v>0</v>
      </c>
      <c r="G10345" s="6" t="n">
        <v>0</v>
      </c>
      <c r="H10345" s="6" t="str">
        <f aca="false">IF(AND(A10345&gt;=Stimuli!$B$2,A10345&lt;=Stimuli!$C$2),Stimuli!$A$2,IF(AND(A10345&gt;=Stimuli!$B$3,A10345&lt;=Stimuli!$C$3),Stimuli!$A$3,IF(AND(A10345&gt;=Stimuli!$B$4,A10345&lt;=Stimuli!$C$4),Stimuli!$A$4,"")))</f>
        <v>02 e.l.f. - Power Grip Styling (30.03s)</v>
      </c>
      <c r="I10345" s="6" t="n">
        <f aca="false">(B10345-B10344)/((A10345-A10344)/1000)</f>
        <v>1.12527472527461</v>
      </c>
      <c r="J10345" s="6" t="n">
        <f aca="false">IF(OR(B10345&lt;Rules!$B$2,B10345&gt;Rules!$B$3,ABS(I10345)&gt;Rules!$B$4,OR(B10346&lt;Rules!$B$2,B10346&gt;Rules!$B$3,ABS(I10346)&gt;Rules!$B$4)),1,0)</f>
        <v>0</v>
      </c>
      <c r="K10345" s="6" t="str">
        <f aca="false">IF(F10345=1,COUNTIF($F$2:F10345,1),"")</f>
        <v/>
      </c>
    </row>
    <row r="10346" customFormat="false" ht="15" hidden="false" customHeight="false" outlineLevel="0" collapsed="false">
      <c r="A10346" s="6" t="n">
        <v>81214.4305</v>
      </c>
      <c r="B10346" s="6" t="n">
        <v>2.003663003663</v>
      </c>
      <c r="C10346" s="6" t="n">
        <v>69</v>
      </c>
      <c r="D10346" s="6" t="n">
        <v>-1</v>
      </c>
      <c r="E10346" s="6" t="n">
        <v>1.9992673992674</v>
      </c>
      <c r="F10346" s="6" t="n">
        <v>0</v>
      </c>
      <c r="G10346" s="6" t="n">
        <v>0</v>
      </c>
      <c r="H10346" s="6" t="str">
        <f aca="false">IF(AND(A10346&gt;=Stimuli!$B$2,A10346&lt;=Stimuli!$C$2),Stimuli!$A$2,IF(AND(A10346&gt;=Stimuli!$B$3,A10346&lt;=Stimuli!$C$3),Stimuli!$A$3,IF(AND(A10346&gt;=Stimuli!$B$4,A10346&lt;=Stimuli!$C$4),Stimuli!$A$4,"")))</f>
        <v>02 e.l.f. - Power Grip Styling (30.03s)</v>
      </c>
      <c r="I10346" s="6" t="n">
        <f aca="false">(B10346-B10345)/((A10346-A10345)/1000)</f>
        <v>-1.12527472527461</v>
      </c>
      <c r="J10346" s="6" t="n">
        <f aca="false">IF(OR(B10346&lt;Rules!$B$2,B10346&gt;Rules!$B$3,ABS(I10346)&gt;Rules!$B$4,OR(B10347&lt;Rules!$B$2,B10347&gt;Rules!$B$3,ABS(I10347)&gt;Rules!$B$4)),1,0)</f>
        <v>0</v>
      </c>
      <c r="K10346" s="6" t="str">
        <f aca="false">IF(F10346=1,COUNTIF($F$2:F10346,1),"")</f>
        <v/>
      </c>
    </row>
    <row r="10347" customFormat="false" ht="15" hidden="false" customHeight="false" outlineLevel="0" collapsed="false">
      <c r="A10347" s="6" t="n">
        <v>81222.243</v>
      </c>
      <c r="B10347" s="6" t="n">
        <v>2.01098901098901</v>
      </c>
      <c r="C10347" s="6" t="n">
        <v>69</v>
      </c>
      <c r="D10347" s="6" t="n">
        <v>-1</v>
      </c>
      <c r="E10347" s="6" t="n">
        <v>1.9992673992674</v>
      </c>
      <c r="F10347" s="6" t="n">
        <v>0</v>
      </c>
      <c r="G10347" s="6" t="n">
        <v>0</v>
      </c>
      <c r="H10347" s="6" t="str">
        <f aca="false">IF(AND(A10347&gt;=Stimuli!$B$2,A10347&lt;=Stimuli!$C$2),Stimuli!$A$2,IF(AND(A10347&gt;=Stimuli!$B$3,A10347&lt;=Stimuli!$C$3),Stimuli!$A$3,IF(AND(A10347&gt;=Stimuli!$B$4,A10347&lt;=Stimuli!$C$4),Stimuli!$A$4,"")))</f>
        <v>02 e.l.f. - Power Grip Styling (30.03s)</v>
      </c>
      <c r="I10347" s="6" t="n">
        <f aca="false">(B10347-B10346)/((A10347-A10346)/1000)</f>
        <v>0.937728937728878</v>
      </c>
      <c r="J10347" s="6" t="n">
        <f aca="false">IF(OR(B10347&lt;Rules!$B$2,B10347&gt;Rules!$B$3,ABS(I10347)&gt;Rules!$B$4,OR(B10348&lt;Rules!$B$2,B10348&gt;Rules!$B$3,ABS(I10348)&gt;Rules!$B$4)),1,0)</f>
        <v>0</v>
      </c>
      <c r="K10347" s="6" t="str">
        <f aca="false">IF(F10347=1,COUNTIF($F$2:F10347,1),"")</f>
        <v/>
      </c>
    </row>
    <row r="10348" customFormat="false" ht="15" hidden="false" customHeight="false" outlineLevel="0" collapsed="false">
      <c r="A10348" s="6" t="n">
        <v>81230.0555</v>
      </c>
      <c r="B10348" s="6" t="n">
        <v>2.00512820512821</v>
      </c>
      <c r="C10348" s="6" t="n">
        <v>69</v>
      </c>
      <c r="D10348" s="6" t="n">
        <v>-1</v>
      </c>
      <c r="E10348" s="6" t="n">
        <v>1.9992673992674</v>
      </c>
      <c r="F10348" s="6" t="n">
        <v>0</v>
      </c>
      <c r="G10348" s="6" t="n">
        <v>0</v>
      </c>
      <c r="H10348" s="6" t="str">
        <f aca="false">IF(AND(A10348&gt;=Stimuli!$B$2,A10348&lt;=Stimuli!$C$2),Stimuli!$A$2,IF(AND(A10348&gt;=Stimuli!$B$3,A10348&lt;=Stimuli!$C$3),Stimuli!$A$3,IF(AND(A10348&gt;=Stimuli!$B$4,A10348&lt;=Stimuli!$C$4),Stimuli!$A$4,"")))</f>
        <v>02 e.l.f. - Power Grip Styling (30.03s)</v>
      </c>
      <c r="I10348" s="6" t="n">
        <f aca="false">(B10348-B10347)/((A10348-A10347)/1000)</f>
        <v>-0.750183150183034</v>
      </c>
      <c r="J10348" s="6" t="n">
        <f aca="false">IF(OR(B10348&lt;Rules!$B$2,B10348&gt;Rules!$B$3,ABS(I10348)&gt;Rules!$B$4,OR(B10349&lt;Rules!$B$2,B10349&gt;Rules!$B$3,ABS(I10349)&gt;Rules!$B$4)),1,0)</f>
        <v>0</v>
      </c>
      <c r="K10348" s="6" t="str">
        <f aca="false">IF(F10348=1,COUNTIF($F$2:F10348,1),"")</f>
        <v/>
      </c>
    </row>
    <row r="10349" customFormat="false" ht="15" hidden="false" customHeight="false" outlineLevel="0" collapsed="false">
      <c r="A10349" s="6" t="n">
        <v>81237.868</v>
      </c>
      <c r="B10349" s="6" t="n">
        <v>2.00952380952381</v>
      </c>
      <c r="C10349" s="6" t="n">
        <v>69</v>
      </c>
      <c r="D10349" s="6" t="n">
        <v>-1</v>
      </c>
      <c r="E10349" s="6" t="n">
        <v>1.9992673992674</v>
      </c>
      <c r="F10349" s="6" t="n">
        <v>0</v>
      </c>
      <c r="G10349" s="6" t="n">
        <v>0</v>
      </c>
      <c r="H10349" s="6" t="str">
        <f aca="false">IF(AND(A10349&gt;=Stimuli!$B$2,A10349&lt;=Stimuli!$C$2),Stimuli!$A$2,IF(AND(A10349&gt;=Stimuli!$B$3,A10349&lt;=Stimuli!$C$3),Stimuli!$A$3,IF(AND(A10349&gt;=Stimuli!$B$4,A10349&lt;=Stimuli!$C$4),Stimuli!$A$4,"")))</f>
        <v>02 e.l.f. - Power Grip Styling (30.03s)</v>
      </c>
      <c r="I10349" s="6" t="n">
        <f aca="false">(B10349-B10348)/((A10349-A10348)/1000)</f>
        <v>0.56263736263719</v>
      </c>
      <c r="J10349" s="6" t="n">
        <f aca="false">IF(OR(B10349&lt;Rules!$B$2,B10349&gt;Rules!$B$3,ABS(I10349)&gt;Rules!$B$4,OR(B10350&lt;Rules!$B$2,B10350&gt;Rules!$B$3,ABS(I10350)&gt;Rules!$B$4)),1,0)</f>
        <v>0</v>
      </c>
      <c r="K10349" s="6" t="str">
        <f aca="false">IF(F10349=1,COUNTIF($F$2:F10349,1),"")</f>
        <v/>
      </c>
    </row>
    <row r="10350" customFormat="false" ht="15" hidden="false" customHeight="false" outlineLevel="0" collapsed="false">
      <c r="A10350" s="6" t="n">
        <v>81245.6805</v>
      </c>
      <c r="B10350" s="6" t="n">
        <v>2.00659340659341</v>
      </c>
      <c r="C10350" s="6" t="n">
        <v>69</v>
      </c>
      <c r="D10350" s="6" t="n">
        <v>-1</v>
      </c>
      <c r="E10350" s="6" t="n">
        <v>1.9992673992674</v>
      </c>
      <c r="F10350" s="6" t="n">
        <v>0</v>
      </c>
      <c r="G10350" s="6" t="n">
        <v>0</v>
      </c>
      <c r="H10350" s="6" t="str">
        <f aca="false">IF(AND(A10350&gt;=Stimuli!$B$2,A10350&lt;=Stimuli!$C$2),Stimuli!$A$2,IF(AND(A10350&gt;=Stimuli!$B$3,A10350&lt;=Stimuli!$C$3),Stimuli!$A$3,IF(AND(A10350&gt;=Stimuli!$B$4,A10350&lt;=Stimuli!$C$4),Stimuli!$A$4,"")))</f>
        <v>02 e.l.f. - Power Grip Styling (30.03s)</v>
      </c>
      <c r="I10350" s="6" t="n">
        <f aca="false">(B10350-B10349)/((A10350-A10349)/1000)</f>
        <v>-0.37509157509146</v>
      </c>
      <c r="J10350" s="6" t="n">
        <f aca="false">IF(OR(B10350&lt;Rules!$B$2,B10350&gt;Rules!$B$3,ABS(I10350)&gt;Rules!$B$4,OR(B10351&lt;Rules!$B$2,B10351&gt;Rules!$B$3,ABS(I10351)&gt;Rules!$B$4)),1,0)</f>
        <v>0</v>
      </c>
      <c r="K10350" s="6" t="str">
        <f aca="false">IF(F10350=1,COUNTIF($F$2:F10350,1),"")</f>
        <v/>
      </c>
    </row>
    <row r="10351" customFormat="false" ht="15" hidden="false" customHeight="false" outlineLevel="0" collapsed="false">
      <c r="A10351" s="6" t="n">
        <v>81253.493</v>
      </c>
      <c r="B10351" s="6" t="n">
        <v>2.00805860805861</v>
      </c>
      <c r="C10351" s="6" t="n">
        <v>69</v>
      </c>
      <c r="D10351" s="6" t="n">
        <v>-1</v>
      </c>
      <c r="E10351" s="6" t="n">
        <v>1.9992673992674</v>
      </c>
      <c r="F10351" s="6" t="n">
        <v>0</v>
      </c>
      <c r="G10351" s="6" t="n">
        <v>0</v>
      </c>
      <c r="H10351" s="6" t="str">
        <f aca="false">IF(AND(A10351&gt;=Stimuli!$B$2,A10351&lt;=Stimuli!$C$2),Stimuli!$A$2,IF(AND(A10351&gt;=Stimuli!$B$3,A10351&lt;=Stimuli!$C$3),Stimuli!$A$3,IF(AND(A10351&gt;=Stimuli!$B$4,A10351&lt;=Stimuli!$C$4),Stimuli!$A$4,"")))</f>
        <v>02 e.l.f. - Power Grip Styling (30.03s)</v>
      </c>
      <c r="I10351" s="6" t="n">
        <f aca="false">(B10351-B10350)/((A10351-A10350)/1000)</f>
        <v>0.18754578754573</v>
      </c>
      <c r="J10351" s="6" t="n">
        <f aca="false">IF(OR(B10351&lt;Rules!$B$2,B10351&gt;Rules!$B$3,ABS(I10351)&gt;Rules!$B$4,OR(B10352&lt;Rules!$B$2,B10352&gt;Rules!$B$3,ABS(I10352)&gt;Rules!$B$4)),1,0)</f>
        <v>0</v>
      </c>
      <c r="K10351" s="6" t="str">
        <f aca="false">IF(F10351=1,COUNTIF($F$2:F10351,1),"")</f>
        <v/>
      </c>
    </row>
    <row r="10352" customFormat="false" ht="15" hidden="false" customHeight="false" outlineLevel="0" collapsed="false">
      <c r="A10352" s="6" t="n">
        <v>81261.3055</v>
      </c>
      <c r="B10352" s="6" t="n">
        <v>2.00805860805861</v>
      </c>
      <c r="C10352" s="6" t="n">
        <v>69</v>
      </c>
      <c r="D10352" s="6" t="n">
        <v>-1</v>
      </c>
      <c r="E10352" s="6" t="n">
        <v>1.9992673992674</v>
      </c>
      <c r="F10352" s="6" t="n">
        <v>0</v>
      </c>
      <c r="G10352" s="6" t="n">
        <v>0</v>
      </c>
      <c r="H10352" s="6" t="str">
        <f aca="false">IF(AND(A10352&gt;=Stimuli!$B$2,A10352&lt;=Stimuli!$C$2),Stimuli!$A$2,IF(AND(A10352&gt;=Stimuli!$B$3,A10352&lt;=Stimuli!$C$3),Stimuli!$A$3,IF(AND(A10352&gt;=Stimuli!$B$4,A10352&lt;=Stimuli!$C$4),Stimuli!$A$4,"")))</f>
        <v>02 e.l.f. - Power Grip Styling (30.03s)</v>
      </c>
      <c r="I10352" s="6" t="n">
        <f aca="false">(B10352-B10351)/((A10352-A10351)/1000)</f>
        <v>0</v>
      </c>
      <c r="J10352" s="6" t="n">
        <f aca="false">IF(OR(B10352&lt;Rules!$B$2,B10352&gt;Rules!$B$3,ABS(I10352)&gt;Rules!$B$4,OR(B10353&lt;Rules!$B$2,B10353&gt;Rules!$B$3,ABS(I10353)&gt;Rules!$B$4)),1,0)</f>
        <v>0</v>
      </c>
      <c r="K10352" s="6" t="str">
        <f aca="false">IF(F10352=1,COUNTIF($F$2:F10352,1),"")</f>
        <v/>
      </c>
    </row>
    <row r="10353" customFormat="false" ht="15" hidden="false" customHeight="false" outlineLevel="0" collapsed="false">
      <c r="A10353" s="6" t="n">
        <v>81269.118</v>
      </c>
      <c r="B10353" s="6" t="n">
        <v>2.00659340659341</v>
      </c>
      <c r="C10353" s="6" t="n">
        <v>69</v>
      </c>
      <c r="D10353" s="6" t="n">
        <v>-1</v>
      </c>
      <c r="E10353" s="6" t="n">
        <v>1.9992673992674</v>
      </c>
      <c r="F10353" s="6" t="n">
        <v>0</v>
      </c>
      <c r="G10353" s="6" t="n">
        <v>0</v>
      </c>
      <c r="H10353" s="6" t="str">
        <f aca="false">IF(AND(A10353&gt;=Stimuli!$B$2,A10353&lt;=Stimuli!$C$2),Stimuli!$A$2,IF(AND(A10353&gt;=Stimuli!$B$3,A10353&lt;=Stimuli!$C$3),Stimuli!$A$3,IF(AND(A10353&gt;=Stimuli!$B$4,A10353&lt;=Stimuli!$C$4),Stimuli!$A$4,"")))</f>
        <v>02 e.l.f. - Power Grip Styling (30.03s)</v>
      </c>
      <c r="I10353" s="6" t="n">
        <f aca="false">(B10353-B10352)/((A10353-A10352)/1000)</f>
        <v>-0.18754578754573</v>
      </c>
      <c r="J10353" s="6" t="n">
        <f aca="false">IF(OR(B10353&lt;Rules!$B$2,B10353&gt;Rules!$B$3,ABS(I10353)&gt;Rules!$B$4,OR(B10354&lt;Rules!$B$2,B10354&gt;Rules!$B$3,ABS(I10354)&gt;Rules!$B$4)),1,0)</f>
        <v>0</v>
      </c>
      <c r="K10353" s="6" t="str">
        <f aca="false">IF(F10353=1,COUNTIF($F$2:F10353,1),"")</f>
        <v/>
      </c>
    </row>
    <row r="10354" customFormat="false" ht="15" hidden="false" customHeight="false" outlineLevel="0" collapsed="false">
      <c r="A10354" s="6" t="n">
        <v>81276.9305</v>
      </c>
      <c r="B10354" s="6" t="n">
        <v>2.00952380952381</v>
      </c>
      <c r="C10354" s="6" t="n">
        <v>69</v>
      </c>
      <c r="D10354" s="6" t="n">
        <v>-1</v>
      </c>
      <c r="E10354" s="6" t="n">
        <v>1.9992673992674</v>
      </c>
      <c r="F10354" s="6" t="n">
        <v>0</v>
      </c>
      <c r="G10354" s="6" t="n">
        <v>0</v>
      </c>
      <c r="H10354" s="6" t="str">
        <f aca="false">IF(AND(A10354&gt;=Stimuli!$B$2,A10354&lt;=Stimuli!$C$2),Stimuli!$A$2,IF(AND(A10354&gt;=Stimuli!$B$3,A10354&lt;=Stimuli!$C$3),Stimuli!$A$3,IF(AND(A10354&gt;=Stimuli!$B$4,A10354&lt;=Stimuli!$C$4),Stimuli!$A$4,"")))</f>
        <v>02 e.l.f. - Power Grip Styling (30.03s)</v>
      </c>
      <c r="I10354" s="6" t="n">
        <f aca="false">(B10354-B10353)/((A10354-A10353)/1000)</f>
        <v>0.37509157509146</v>
      </c>
      <c r="J10354" s="6" t="n">
        <f aca="false">IF(OR(B10354&lt;Rules!$B$2,B10354&gt;Rules!$B$3,ABS(I10354)&gt;Rules!$B$4,OR(B10355&lt;Rules!$B$2,B10355&gt;Rules!$B$3,ABS(I10355)&gt;Rules!$B$4)),1,0)</f>
        <v>0</v>
      </c>
      <c r="K10354" s="6" t="str">
        <f aca="false">IF(F10354=1,COUNTIF($F$2:F10354,1),"")</f>
        <v/>
      </c>
    </row>
    <row r="10355" customFormat="false" ht="15" hidden="false" customHeight="false" outlineLevel="0" collapsed="false">
      <c r="A10355" s="6" t="n">
        <v>81284.743</v>
      </c>
      <c r="B10355" s="6" t="n">
        <v>2.00512820512821</v>
      </c>
      <c r="C10355" s="6" t="n">
        <v>69</v>
      </c>
      <c r="D10355" s="6" t="n">
        <v>-1</v>
      </c>
      <c r="E10355" s="6" t="n">
        <v>1.9992673992674</v>
      </c>
      <c r="F10355" s="6" t="n">
        <v>0</v>
      </c>
      <c r="G10355" s="6" t="n">
        <v>0</v>
      </c>
      <c r="H10355" s="6" t="str">
        <f aca="false">IF(AND(A10355&gt;=Stimuli!$B$2,A10355&lt;=Stimuli!$C$2),Stimuli!$A$2,IF(AND(A10355&gt;=Stimuli!$B$3,A10355&lt;=Stimuli!$C$3),Stimuli!$A$3,IF(AND(A10355&gt;=Stimuli!$B$4,A10355&lt;=Stimuli!$C$4),Stimuli!$A$4,"")))</f>
        <v>02 e.l.f. - Power Grip Styling (30.03s)</v>
      </c>
      <c r="I10355" s="6" t="n">
        <f aca="false">(B10355-B10354)/((A10355-A10354)/1000)</f>
        <v>-0.56263736263719</v>
      </c>
      <c r="J10355" s="6" t="n">
        <f aca="false">IF(OR(B10355&lt;Rules!$B$2,B10355&gt;Rules!$B$3,ABS(I10355)&gt;Rules!$B$4,OR(B10356&lt;Rules!$B$2,B10356&gt;Rules!$B$3,ABS(I10356)&gt;Rules!$B$4)),1,0)</f>
        <v>0</v>
      </c>
      <c r="K10355" s="6" t="str">
        <f aca="false">IF(F10355=1,COUNTIF($F$2:F10355,1),"")</f>
        <v/>
      </c>
    </row>
    <row r="10356" customFormat="false" ht="15" hidden="false" customHeight="false" outlineLevel="0" collapsed="false">
      <c r="A10356" s="6" t="n">
        <v>81292.5555</v>
      </c>
      <c r="B10356" s="6" t="n">
        <v>2.01098901098901</v>
      </c>
      <c r="C10356" s="6" t="n">
        <v>69</v>
      </c>
      <c r="D10356" s="6" t="n">
        <v>-1</v>
      </c>
      <c r="E10356" s="6" t="n">
        <v>1.9992673992674</v>
      </c>
      <c r="F10356" s="6" t="n">
        <v>0</v>
      </c>
      <c r="G10356" s="6" t="n">
        <v>0</v>
      </c>
      <c r="H10356" s="6" t="str">
        <f aca="false">IF(AND(A10356&gt;=Stimuli!$B$2,A10356&lt;=Stimuli!$C$2),Stimuli!$A$2,IF(AND(A10356&gt;=Stimuli!$B$3,A10356&lt;=Stimuli!$C$3),Stimuli!$A$3,IF(AND(A10356&gt;=Stimuli!$B$4,A10356&lt;=Stimuli!$C$4),Stimuli!$A$4,"")))</f>
        <v>02 e.l.f. - Power Grip Styling (30.03s)</v>
      </c>
      <c r="I10356" s="6" t="n">
        <f aca="false">(B10356-B10355)/((A10356-A10355)/1000)</f>
        <v>0.750183150183034</v>
      </c>
      <c r="J10356" s="6" t="n">
        <f aca="false">IF(OR(B10356&lt;Rules!$B$2,B10356&gt;Rules!$B$3,ABS(I10356)&gt;Rules!$B$4,OR(B10357&lt;Rules!$B$2,B10357&gt;Rules!$B$3,ABS(I10357)&gt;Rules!$B$4)),1,0)</f>
        <v>0</v>
      </c>
      <c r="K10356" s="6" t="str">
        <f aca="false">IF(F10356=1,COUNTIF($F$2:F10356,1),"")</f>
        <v/>
      </c>
    </row>
    <row r="10357" customFormat="false" ht="15" hidden="false" customHeight="false" outlineLevel="0" collapsed="false">
      <c r="A10357" s="6" t="n">
        <v>81300.368</v>
      </c>
      <c r="B10357" s="6" t="n">
        <v>2.003663003663</v>
      </c>
      <c r="C10357" s="6" t="n">
        <v>69</v>
      </c>
      <c r="D10357" s="6" t="n">
        <v>-1</v>
      </c>
      <c r="E10357" s="6" t="n">
        <v>1.9992673992674</v>
      </c>
      <c r="F10357" s="6" t="n">
        <v>0</v>
      </c>
      <c r="G10357" s="6" t="n">
        <v>0</v>
      </c>
      <c r="H10357" s="6" t="str">
        <f aca="false">IF(AND(A10357&gt;=Stimuli!$B$2,A10357&lt;=Stimuli!$C$2),Stimuli!$A$2,IF(AND(A10357&gt;=Stimuli!$B$3,A10357&lt;=Stimuli!$C$3),Stimuli!$A$3,IF(AND(A10357&gt;=Stimuli!$B$4,A10357&lt;=Stimuli!$C$4),Stimuli!$A$4,"")))</f>
        <v>02 e.l.f. - Power Grip Styling (30.03s)</v>
      </c>
      <c r="I10357" s="6" t="n">
        <f aca="false">(B10357-B10356)/((A10357-A10356)/1000)</f>
        <v>-0.937728937728878</v>
      </c>
      <c r="J10357" s="6" t="n">
        <f aca="false">IF(OR(B10357&lt;Rules!$B$2,B10357&gt;Rules!$B$3,ABS(I10357)&gt;Rules!$B$4,OR(B10358&lt;Rules!$B$2,B10358&gt;Rules!$B$3,ABS(I10358)&gt;Rules!$B$4)),1,0)</f>
        <v>0</v>
      </c>
      <c r="K10357" s="6" t="str">
        <f aca="false">IF(F10357=1,COUNTIF($F$2:F10357,1),"")</f>
        <v/>
      </c>
    </row>
    <row r="10358" customFormat="false" ht="15" hidden="false" customHeight="false" outlineLevel="0" collapsed="false">
      <c r="A10358" s="6" t="n">
        <v>81308.1805</v>
      </c>
      <c r="B10358" s="6" t="n">
        <v>2.01098901098901</v>
      </c>
      <c r="C10358" s="6" t="n">
        <v>69</v>
      </c>
      <c r="D10358" s="6" t="n">
        <v>-1</v>
      </c>
      <c r="E10358" s="6" t="n">
        <v>1.9992673992674</v>
      </c>
      <c r="F10358" s="6" t="n">
        <v>0</v>
      </c>
      <c r="G10358" s="6" t="n">
        <v>0</v>
      </c>
      <c r="H10358" s="6" t="str">
        <f aca="false">IF(AND(A10358&gt;=Stimuli!$B$2,A10358&lt;=Stimuli!$C$2),Stimuli!$A$2,IF(AND(A10358&gt;=Stimuli!$B$3,A10358&lt;=Stimuli!$C$3),Stimuli!$A$3,IF(AND(A10358&gt;=Stimuli!$B$4,A10358&lt;=Stimuli!$C$4),Stimuli!$A$4,"")))</f>
        <v>02 e.l.f. - Power Grip Styling (30.03s)</v>
      </c>
      <c r="I10358" s="6" t="n">
        <f aca="false">(B10358-B10357)/((A10358-A10357)/1000)</f>
        <v>0.937728937728878</v>
      </c>
      <c r="J10358" s="6" t="n">
        <f aca="false">IF(OR(B10358&lt;Rules!$B$2,B10358&gt;Rules!$B$3,ABS(I10358)&gt;Rules!$B$4,OR(B10359&lt;Rules!$B$2,B10359&gt;Rules!$B$3,ABS(I10359)&gt;Rules!$B$4)),1,0)</f>
        <v>0</v>
      </c>
      <c r="K10358" s="6" t="str">
        <f aca="false">IF(F10358=1,COUNTIF($F$2:F10358,1),"")</f>
        <v/>
      </c>
    </row>
    <row r="10359" customFormat="false" ht="15" hidden="false" customHeight="false" outlineLevel="0" collapsed="false">
      <c r="A10359" s="6" t="n">
        <v>81315.993</v>
      </c>
      <c r="B10359" s="6" t="n">
        <v>2.003663003663</v>
      </c>
      <c r="C10359" s="6" t="n">
        <v>69</v>
      </c>
      <c r="D10359" s="6" t="n">
        <v>-1</v>
      </c>
      <c r="E10359" s="6" t="n">
        <v>1.9992673992674</v>
      </c>
      <c r="F10359" s="6" t="n">
        <v>0</v>
      </c>
      <c r="G10359" s="6" t="n">
        <v>0</v>
      </c>
      <c r="H10359" s="6" t="str">
        <f aca="false">IF(AND(A10359&gt;=Stimuli!$B$2,A10359&lt;=Stimuli!$C$2),Stimuli!$A$2,IF(AND(A10359&gt;=Stimuli!$B$3,A10359&lt;=Stimuli!$C$3),Stimuli!$A$3,IF(AND(A10359&gt;=Stimuli!$B$4,A10359&lt;=Stimuli!$C$4),Stimuli!$A$4,"")))</f>
        <v>02 e.l.f. - Power Grip Styling (30.03s)</v>
      </c>
      <c r="I10359" s="6" t="n">
        <f aca="false">(B10359-B10358)/((A10359-A10358)/1000)</f>
        <v>-0.937728937728878</v>
      </c>
      <c r="J10359" s="6" t="n">
        <f aca="false">IF(OR(B10359&lt;Rules!$B$2,B10359&gt;Rules!$B$3,ABS(I10359)&gt;Rules!$B$4,OR(B10360&lt;Rules!$B$2,B10360&gt;Rules!$B$3,ABS(I10360)&gt;Rules!$B$4)),1,0)</f>
        <v>0</v>
      </c>
      <c r="K10359" s="6" t="str">
        <f aca="false">IF(F10359=1,COUNTIF($F$2:F10359,1),"")</f>
        <v/>
      </c>
    </row>
    <row r="10360" customFormat="false" ht="15" hidden="false" customHeight="false" outlineLevel="0" collapsed="false">
      <c r="A10360" s="6" t="n">
        <v>81323.8055</v>
      </c>
      <c r="B10360" s="6" t="n">
        <v>2.01245421245421</v>
      </c>
      <c r="C10360" s="6" t="n">
        <v>69</v>
      </c>
      <c r="D10360" s="6" t="n">
        <v>-1</v>
      </c>
      <c r="E10360" s="6" t="n">
        <v>1.9992673992674</v>
      </c>
      <c r="F10360" s="6" t="n">
        <v>0</v>
      </c>
      <c r="G10360" s="6" t="n">
        <v>0</v>
      </c>
      <c r="H10360" s="6" t="str">
        <f aca="false">IF(AND(A10360&gt;=Stimuli!$B$2,A10360&lt;=Stimuli!$C$2),Stimuli!$A$2,IF(AND(A10360&gt;=Stimuli!$B$3,A10360&lt;=Stimuli!$C$3),Stimuli!$A$3,IF(AND(A10360&gt;=Stimuli!$B$4,A10360&lt;=Stimuli!$C$4),Stimuli!$A$4,"")))</f>
        <v>02 e.l.f. - Power Grip Styling (30.03s)</v>
      </c>
      <c r="I10360" s="6" t="n">
        <f aca="false">(B10360-B10359)/((A10360-A10359)/1000)</f>
        <v>1.12527472527461</v>
      </c>
      <c r="J10360" s="6" t="n">
        <f aca="false">IF(OR(B10360&lt;Rules!$B$2,B10360&gt;Rules!$B$3,ABS(I10360)&gt;Rules!$B$4,OR(B10361&lt;Rules!$B$2,B10361&gt;Rules!$B$3,ABS(I10361)&gt;Rules!$B$4)),1,0)</f>
        <v>0</v>
      </c>
      <c r="K10360" s="6" t="str">
        <f aca="false">IF(F10360=1,COUNTIF($F$2:F10360,1),"")</f>
        <v/>
      </c>
    </row>
    <row r="10361" customFormat="false" ht="15" hidden="false" customHeight="false" outlineLevel="0" collapsed="false">
      <c r="A10361" s="6" t="n">
        <v>81331.618</v>
      </c>
      <c r="B10361" s="6" t="n">
        <v>2.003663003663</v>
      </c>
      <c r="C10361" s="6" t="n">
        <v>69</v>
      </c>
      <c r="D10361" s="6" t="n">
        <v>-1</v>
      </c>
      <c r="E10361" s="6" t="n">
        <v>1.9992673992674</v>
      </c>
      <c r="F10361" s="6" t="n">
        <v>0</v>
      </c>
      <c r="G10361" s="6" t="n">
        <v>0</v>
      </c>
      <c r="H10361" s="6" t="str">
        <f aca="false">IF(AND(A10361&gt;=Stimuli!$B$2,A10361&lt;=Stimuli!$C$2),Stimuli!$A$2,IF(AND(A10361&gt;=Stimuli!$B$3,A10361&lt;=Stimuli!$C$3),Stimuli!$A$3,IF(AND(A10361&gt;=Stimuli!$B$4,A10361&lt;=Stimuli!$C$4),Stimuli!$A$4,"")))</f>
        <v>02 e.l.f. - Power Grip Styling (30.03s)</v>
      </c>
      <c r="I10361" s="6" t="n">
        <f aca="false">(B10361-B10360)/((A10361-A10360)/1000)</f>
        <v>-1.12527472527461</v>
      </c>
      <c r="J10361" s="6" t="n">
        <f aca="false">IF(OR(B10361&lt;Rules!$B$2,B10361&gt;Rules!$B$3,ABS(I10361)&gt;Rules!$B$4,OR(B10362&lt;Rules!$B$2,B10362&gt;Rules!$B$3,ABS(I10362)&gt;Rules!$B$4)),1,0)</f>
        <v>0</v>
      </c>
      <c r="K10361" s="6" t="str">
        <f aca="false">IF(F10361=1,COUNTIF($F$2:F10361,1),"")</f>
        <v/>
      </c>
    </row>
    <row r="10362" customFormat="false" ht="15" hidden="false" customHeight="false" outlineLevel="0" collapsed="false">
      <c r="A10362" s="6" t="n">
        <v>81339.4305</v>
      </c>
      <c r="B10362" s="6" t="n">
        <v>2.01098901098901</v>
      </c>
      <c r="C10362" s="6" t="n">
        <v>69</v>
      </c>
      <c r="D10362" s="6" t="n">
        <v>-1</v>
      </c>
      <c r="E10362" s="6" t="n">
        <v>1.9992673992674</v>
      </c>
      <c r="F10362" s="6" t="n">
        <v>0</v>
      </c>
      <c r="G10362" s="6" t="n">
        <v>0</v>
      </c>
      <c r="H10362" s="6" t="str">
        <f aca="false">IF(AND(A10362&gt;=Stimuli!$B$2,A10362&lt;=Stimuli!$C$2),Stimuli!$A$2,IF(AND(A10362&gt;=Stimuli!$B$3,A10362&lt;=Stimuli!$C$3),Stimuli!$A$3,IF(AND(A10362&gt;=Stimuli!$B$4,A10362&lt;=Stimuli!$C$4),Stimuli!$A$4,"")))</f>
        <v>02 e.l.f. - Power Grip Styling (30.03s)</v>
      </c>
      <c r="I10362" s="6" t="n">
        <f aca="false">(B10362-B10361)/((A10362-A10361)/1000)</f>
        <v>0.937728937728878</v>
      </c>
      <c r="J10362" s="6" t="n">
        <f aca="false">IF(OR(B10362&lt;Rules!$B$2,B10362&gt;Rules!$B$3,ABS(I10362)&gt;Rules!$B$4,OR(B10363&lt;Rules!$B$2,B10363&gt;Rules!$B$3,ABS(I10363)&gt;Rules!$B$4)),1,0)</f>
        <v>0</v>
      </c>
      <c r="K10362" s="6" t="str">
        <f aca="false">IF(F10362=1,COUNTIF($F$2:F10362,1),"")</f>
        <v/>
      </c>
    </row>
    <row r="10363" customFormat="false" ht="15" hidden="false" customHeight="false" outlineLevel="0" collapsed="false">
      <c r="A10363" s="6" t="n">
        <v>81347.243</v>
      </c>
      <c r="B10363" s="6" t="n">
        <v>2.003663003663</v>
      </c>
      <c r="C10363" s="6" t="n">
        <v>69</v>
      </c>
      <c r="D10363" s="6" t="n">
        <v>-1</v>
      </c>
      <c r="E10363" s="6" t="n">
        <v>1.9992673992674</v>
      </c>
      <c r="F10363" s="6" t="n">
        <v>0</v>
      </c>
      <c r="G10363" s="6" t="n">
        <v>0</v>
      </c>
      <c r="H10363" s="6" t="str">
        <f aca="false">IF(AND(A10363&gt;=Stimuli!$B$2,A10363&lt;=Stimuli!$C$2),Stimuli!$A$2,IF(AND(A10363&gt;=Stimuli!$B$3,A10363&lt;=Stimuli!$C$3),Stimuli!$A$3,IF(AND(A10363&gt;=Stimuli!$B$4,A10363&lt;=Stimuli!$C$4),Stimuli!$A$4,"")))</f>
        <v>02 e.l.f. - Power Grip Styling (30.03s)</v>
      </c>
      <c r="I10363" s="6" t="n">
        <f aca="false">(B10363-B10362)/((A10363-A10362)/1000)</f>
        <v>-0.937728937728878</v>
      </c>
      <c r="J10363" s="6" t="n">
        <f aca="false">IF(OR(B10363&lt;Rules!$B$2,B10363&gt;Rules!$B$3,ABS(I10363)&gt;Rules!$B$4,OR(B10364&lt;Rules!$B$2,B10364&gt;Rules!$B$3,ABS(I10364)&gt;Rules!$B$4)),1,0)</f>
        <v>0</v>
      </c>
      <c r="K10363" s="6" t="str">
        <f aca="false">IF(F10363=1,COUNTIF($F$2:F10363,1),"")</f>
        <v/>
      </c>
    </row>
    <row r="10364" customFormat="false" ht="15" hidden="false" customHeight="false" outlineLevel="0" collapsed="false">
      <c r="A10364" s="6" t="n">
        <v>81355.0555</v>
      </c>
      <c r="B10364" s="6" t="n">
        <v>2.00952380952381</v>
      </c>
      <c r="C10364" s="6" t="n">
        <v>69</v>
      </c>
      <c r="D10364" s="6" t="n">
        <v>-1</v>
      </c>
      <c r="E10364" s="6" t="n">
        <v>1.9992673992674</v>
      </c>
      <c r="F10364" s="6" t="n">
        <v>0</v>
      </c>
      <c r="G10364" s="6" t="n">
        <v>0</v>
      </c>
      <c r="H10364" s="6" t="str">
        <f aca="false">IF(AND(A10364&gt;=Stimuli!$B$2,A10364&lt;=Stimuli!$C$2),Stimuli!$A$2,IF(AND(A10364&gt;=Stimuli!$B$3,A10364&lt;=Stimuli!$C$3),Stimuli!$A$3,IF(AND(A10364&gt;=Stimuli!$B$4,A10364&lt;=Stimuli!$C$4),Stimuli!$A$4,"")))</f>
        <v>02 e.l.f. - Power Grip Styling (30.03s)</v>
      </c>
      <c r="I10364" s="6" t="n">
        <f aca="false">(B10364-B10363)/((A10364-A10363)/1000)</f>
        <v>0.750183150183034</v>
      </c>
      <c r="J10364" s="6" t="n">
        <f aca="false">IF(OR(B10364&lt;Rules!$B$2,B10364&gt;Rules!$B$3,ABS(I10364)&gt;Rules!$B$4,OR(B10365&lt;Rules!$B$2,B10365&gt;Rules!$B$3,ABS(I10365)&gt;Rules!$B$4)),1,0)</f>
        <v>0</v>
      </c>
      <c r="K10364" s="6" t="str">
        <f aca="false">IF(F10364=1,COUNTIF($F$2:F10364,1),"")</f>
        <v/>
      </c>
    </row>
    <row r="10365" customFormat="false" ht="15" hidden="false" customHeight="false" outlineLevel="0" collapsed="false">
      <c r="A10365" s="6" t="n">
        <v>81362.868</v>
      </c>
      <c r="B10365" s="6" t="n">
        <v>2.00512820512821</v>
      </c>
      <c r="C10365" s="6" t="n">
        <v>69</v>
      </c>
      <c r="D10365" s="6" t="n">
        <v>-1</v>
      </c>
      <c r="E10365" s="6" t="n">
        <v>1.9992673992674</v>
      </c>
      <c r="F10365" s="6" t="n">
        <v>0</v>
      </c>
      <c r="G10365" s="6" t="n">
        <v>0</v>
      </c>
      <c r="H10365" s="6" t="str">
        <f aca="false">IF(AND(A10365&gt;=Stimuli!$B$2,A10365&lt;=Stimuli!$C$2),Stimuli!$A$2,IF(AND(A10365&gt;=Stimuli!$B$3,A10365&lt;=Stimuli!$C$3),Stimuli!$A$3,IF(AND(A10365&gt;=Stimuli!$B$4,A10365&lt;=Stimuli!$C$4),Stimuli!$A$4,"")))</f>
        <v>02 e.l.f. - Power Grip Styling (30.03s)</v>
      </c>
      <c r="I10365" s="6" t="n">
        <f aca="false">(B10365-B10364)/((A10365-A10364)/1000)</f>
        <v>-0.56263736263719</v>
      </c>
      <c r="J10365" s="6" t="n">
        <f aca="false">IF(OR(B10365&lt;Rules!$B$2,B10365&gt;Rules!$B$3,ABS(I10365)&gt;Rules!$B$4,OR(B10366&lt;Rules!$B$2,B10366&gt;Rules!$B$3,ABS(I10366)&gt;Rules!$B$4)),1,0)</f>
        <v>0</v>
      </c>
      <c r="K10365" s="6" t="str">
        <f aca="false">IF(F10365=1,COUNTIF($F$2:F10365,1),"")</f>
        <v/>
      </c>
    </row>
    <row r="10366" customFormat="false" ht="15" hidden="false" customHeight="false" outlineLevel="0" collapsed="false">
      <c r="A10366" s="6" t="n">
        <v>81370.6805</v>
      </c>
      <c r="B10366" s="6" t="n">
        <v>2.00805860805861</v>
      </c>
      <c r="C10366" s="6" t="n">
        <v>69</v>
      </c>
      <c r="D10366" s="6" t="n">
        <v>-1</v>
      </c>
      <c r="E10366" s="6" t="n">
        <v>1.9992673992674</v>
      </c>
      <c r="F10366" s="6" t="n">
        <v>0</v>
      </c>
      <c r="G10366" s="6" t="n">
        <v>0</v>
      </c>
      <c r="H10366" s="6" t="str">
        <f aca="false">IF(AND(A10366&gt;=Stimuli!$B$2,A10366&lt;=Stimuli!$C$2),Stimuli!$A$2,IF(AND(A10366&gt;=Stimuli!$B$3,A10366&lt;=Stimuli!$C$3),Stimuli!$A$3,IF(AND(A10366&gt;=Stimuli!$B$4,A10366&lt;=Stimuli!$C$4),Stimuli!$A$4,"")))</f>
        <v>02 e.l.f. - Power Grip Styling (30.03s)</v>
      </c>
      <c r="I10366" s="6" t="n">
        <f aca="false">(B10366-B10365)/((A10366-A10365)/1000)</f>
        <v>0.37509157509146</v>
      </c>
      <c r="J10366" s="6" t="n">
        <f aca="false">IF(OR(B10366&lt;Rules!$B$2,B10366&gt;Rules!$B$3,ABS(I10366)&gt;Rules!$B$4,OR(B10367&lt;Rules!$B$2,B10367&gt;Rules!$B$3,ABS(I10367)&gt;Rules!$B$4)),1,0)</f>
        <v>0</v>
      </c>
      <c r="K10366" s="6" t="str">
        <f aca="false">IF(F10366=1,COUNTIF($F$2:F10366,1),"")</f>
        <v/>
      </c>
    </row>
    <row r="10367" customFormat="false" ht="15" hidden="false" customHeight="false" outlineLevel="0" collapsed="false">
      <c r="A10367" s="6" t="n">
        <v>81378.493</v>
      </c>
      <c r="B10367" s="6" t="n">
        <v>2.00512820512821</v>
      </c>
      <c r="C10367" s="6" t="n">
        <v>69</v>
      </c>
      <c r="D10367" s="6" t="n">
        <v>-1</v>
      </c>
      <c r="E10367" s="6" t="n">
        <v>1.9992673992674</v>
      </c>
      <c r="F10367" s="6" t="n">
        <v>0</v>
      </c>
      <c r="G10367" s="6" t="n">
        <v>0</v>
      </c>
      <c r="H10367" s="6" t="str">
        <f aca="false">IF(AND(A10367&gt;=Stimuli!$B$2,A10367&lt;=Stimuli!$C$2),Stimuli!$A$2,IF(AND(A10367&gt;=Stimuli!$B$3,A10367&lt;=Stimuli!$C$3),Stimuli!$A$3,IF(AND(A10367&gt;=Stimuli!$B$4,A10367&lt;=Stimuli!$C$4),Stimuli!$A$4,"")))</f>
        <v>02 e.l.f. - Power Grip Styling (30.03s)</v>
      </c>
      <c r="I10367" s="6" t="n">
        <f aca="false">(B10367-B10366)/((A10367-A10366)/1000)</f>
        <v>-0.37509157509146</v>
      </c>
      <c r="J10367" s="6" t="n">
        <f aca="false">IF(OR(B10367&lt;Rules!$B$2,B10367&gt;Rules!$B$3,ABS(I10367)&gt;Rules!$B$4,OR(B10368&lt;Rules!$B$2,B10368&gt;Rules!$B$3,ABS(I10368)&gt;Rules!$B$4)),1,0)</f>
        <v>0</v>
      </c>
      <c r="K10367" s="6" t="str">
        <f aca="false">IF(F10367=1,COUNTIF($F$2:F10367,1),"")</f>
        <v/>
      </c>
    </row>
    <row r="10368" customFormat="false" ht="15" hidden="false" customHeight="false" outlineLevel="0" collapsed="false">
      <c r="A10368" s="6" t="n">
        <v>81386.3055</v>
      </c>
      <c r="B10368" s="6" t="n">
        <v>2.00659340659341</v>
      </c>
      <c r="C10368" s="6" t="n">
        <v>69</v>
      </c>
      <c r="D10368" s="6" t="n">
        <v>-1</v>
      </c>
      <c r="E10368" s="6" t="n">
        <v>1.9992673992674</v>
      </c>
      <c r="F10368" s="6" t="n">
        <v>0</v>
      </c>
      <c r="G10368" s="6" t="n">
        <v>0</v>
      </c>
      <c r="H10368" s="6" t="str">
        <f aca="false">IF(AND(A10368&gt;=Stimuli!$B$2,A10368&lt;=Stimuli!$C$2),Stimuli!$A$2,IF(AND(A10368&gt;=Stimuli!$B$3,A10368&lt;=Stimuli!$C$3),Stimuli!$A$3,IF(AND(A10368&gt;=Stimuli!$B$4,A10368&lt;=Stimuli!$C$4),Stimuli!$A$4,"")))</f>
        <v>02 e.l.f. - Power Grip Styling (30.03s)</v>
      </c>
      <c r="I10368" s="6" t="n">
        <f aca="false">(B10368-B10367)/((A10368-A10367)/1000)</f>
        <v>0.18754578754573</v>
      </c>
      <c r="J10368" s="6" t="n">
        <f aca="false">IF(OR(B10368&lt;Rules!$B$2,B10368&gt;Rules!$B$3,ABS(I10368)&gt;Rules!$B$4,OR(B10369&lt;Rules!$B$2,B10369&gt;Rules!$B$3,ABS(I10369)&gt;Rules!$B$4)),1,0)</f>
        <v>0</v>
      </c>
      <c r="K10368" s="6" t="str">
        <f aca="false">IF(F10368=1,COUNTIF($F$2:F10368,1),"")</f>
        <v/>
      </c>
    </row>
    <row r="10369" customFormat="false" ht="15" hidden="false" customHeight="false" outlineLevel="0" collapsed="false">
      <c r="A10369" s="6" t="n">
        <v>81394.118</v>
      </c>
      <c r="B10369" s="6" t="n">
        <v>2.00659340659341</v>
      </c>
      <c r="C10369" s="6" t="n">
        <v>69</v>
      </c>
      <c r="D10369" s="6" t="n">
        <v>-1</v>
      </c>
      <c r="E10369" s="6" t="n">
        <v>1.9992673992674</v>
      </c>
      <c r="F10369" s="6" t="n">
        <v>0</v>
      </c>
      <c r="G10369" s="6" t="n">
        <v>0</v>
      </c>
      <c r="H10369" s="6" t="str">
        <f aca="false">IF(AND(A10369&gt;=Stimuli!$B$2,A10369&lt;=Stimuli!$C$2),Stimuli!$A$2,IF(AND(A10369&gt;=Stimuli!$B$3,A10369&lt;=Stimuli!$C$3),Stimuli!$A$3,IF(AND(A10369&gt;=Stimuli!$B$4,A10369&lt;=Stimuli!$C$4),Stimuli!$A$4,"")))</f>
        <v>02 e.l.f. - Power Grip Styling (30.03s)</v>
      </c>
      <c r="I10369" s="6" t="n">
        <f aca="false">(B10369-B10368)/((A10369-A10368)/1000)</f>
        <v>0</v>
      </c>
      <c r="J10369" s="6" t="n">
        <f aca="false">IF(OR(B10369&lt;Rules!$B$2,B10369&gt;Rules!$B$3,ABS(I10369)&gt;Rules!$B$4,OR(B10370&lt;Rules!$B$2,B10370&gt;Rules!$B$3,ABS(I10370)&gt;Rules!$B$4)),1,0)</f>
        <v>0</v>
      </c>
      <c r="K10369" s="6" t="str">
        <f aca="false">IF(F10369=1,COUNTIF($F$2:F10369,1),"")</f>
        <v/>
      </c>
    </row>
    <row r="10370" customFormat="false" ht="15" hidden="false" customHeight="false" outlineLevel="0" collapsed="false">
      <c r="A10370" s="6" t="n">
        <v>81401.9305</v>
      </c>
      <c r="B10370" s="6" t="n">
        <v>2.00512820512821</v>
      </c>
      <c r="C10370" s="6" t="n">
        <v>69</v>
      </c>
      <c r="D10370" s="6" t="n">
        <v>-1</v>
      </c>
      <c r="E10370" s="6" t="n">
        <v>1.9992673992674</v>
      </c>
      <c r="F10370" s="6" t="n">
        <v>0</v>
      </c>
      <c r="G10370" s="6" t="n">
        <v>0</v>
      </c>
      <c r="H10370" s="6" t="str">
        <f aca="false">IF(AND(A10370&gt;=Stimuli!$B$2,A10370&lt;=Stimuli!$C$2),Stimuli!$A$2,IF(AND(A10370&gt;=Stimuli!$B$3,A10370&lt;=Stimuli!$C$3),Stimuli!$A$3,IF(AND(A10370&gt;=Stimuli!$B$4,A10370&lt;=Stimuli!$C$4),Stimuli!$A$4,"")))</f>
        <v>02 e.l.f. - Power Grip Styling (30.03s)</v>
      </c>
      <c r="I10370" s="6" t="n">
        <f aca="false">(B10370-B10369)/((A10370-A10369)/1000)</f>
        <v>-0.18754578754573</v>
      </c>
      <c r="J10370" s="6" t="n">
        <f aca="false">IF(OR(B10370&lt;Rules!$B$2,B10370&gt;Rules!$B$3,ABS(I10370)&gt;Rules!$B$4,OR(B10371&lt;Rules!$B$2,B10371&gt;Rules!$B$3,ABS(I10371)&gt;Rules!$B$4)),1,0)</f>
        <v>0</v>
      </c>
      <c r="K10370" s="6" t="str">
        <f aca="false">IF(F10370=1,COUNTIF($F$2:F10370,1),"")</f>
        <v/>
      </c>
    </row>
    <row r="10371" customFormat="false" ht="15" hidden="false" customHeight="false" outlineLevel="0" collapsed="false">
      <c r="A10371" s="6" t="n">
        <v>81409.743</v>
      </c>
      <c r="B10371" s="6" t="n">
        <v>2.00805860805861</v>
      </c>
      <c r="C10371" s="6" t="n">
        <v>69</v>
      </c>
      <c r="D10371" s="6" t="n">
        <v>-1</v>
      </c>
      <c r="E10371" s="6" t="n">
        <v>1.9992673992674</v>
      </c>
      <c r="F10371" s="6" t="n">
        <v>0</v>
      </c>
      <c r="G10371" s="6" t="n">
        <v>0</v>
      </c>
      <c r="H10371" s="6" t="str">
        <f aca="false">IF(AND(A10371&gt;=Stimuli!$B$2,A10371&lt;=Stimuli!$C$2),Stimuli!$A$2,IF(AND(A10371&gt;=Stimuli!$B$3,A10371&lt;=Stimuli!$C$3),Stimuli!$A$3,IF(AND(A10371&gt;=Stimuli!$B$4,A10371&lt;=Stimuli!$C$4),Stimuli!$A$4,"")))</f>
        <v>02 e.l.f. - Power Grip Styling (30.03s)</v>
      </c>
      <c r="I10371" s="6" t="n">
        <f aca="false">(B10371-B10370)/((A10371-A10370)/1000)</f>
        <v>0.37509157509146</v>
      </c>
      <c r="J10371" s="6" t="n">
        <f aca="false">IF(OR(B10371&lt;Rules!$B$2,B10371&gt;Rules!$B$3,ABS(I10371)&gt;Rules!$B$4,OR(B10372&lt;Rules!$B$2,B10372&gt;Rules!$B$3,ABS(I10372)&gt;Rules!$B$4)),1,0)</f>
        <v>0</v>
      </c>
      <c r="K10371" s="6" t="str">
        <f aca="false">IF(F10371=1,COUNTIF($F$2:F10371,1),"")</f>
        <v/>
      </c>
    </row>
    <row r="10372" customFormat="false" ht="15" hidden="false" customHeight="false" outlineLevel="0" collapsed="false">
      <c r="A10372" s="6" t="n">
        <v>81417.5555</v>
      </c>
      <c r="B10372" s="6" t="n">
        <v>2.003663003663</v>
      </c>
      <c r="C10372" s="6" t="n">
        <v>69</v>
      </c>
      <c r="D10372" s="6" t="n">
        <v>-1</v>
      </c>
      <c r="E10372" s="6" t="n">
        <v>1.9992673992674</v>
      </c>
      <c r="F10372" s="6" t="n">
        <v>0</v>
      </c>
      <c r="G10372" s="6" t="n">
        <v>0</v>
      </c>
      <c r="H10372" s="6" t="str">
        <f aca="false">IF(AND(A10372&gt;=Stimuli!$B$2,A10372&lt;=Stimuli!$C$2),Stimuli!$A$2,IF(AND(A10372&gt;=Stimuli!$B$3,A10372&lt;=Stimuli!$C$3),Stimuli!$A$3,IF(AND(A10372&gt;=Stimuli!$B$4,A10372&lt;=Stimuli!$C$4),Stimuli!$A$4,"")))</f>
        <v>02 e.l.f. - Power Grip Styling (30.03s)</v>
      </c>
      <c r="I10372" s="6" t="n">
        <f aca="false">(B10372-B10371)/((A10372-A10371)/1000)</f>
        <v>-0.562637362637304</v>
      </c>
      <c r="J10372" s="6" t="n">
        <f aca="false">IF(OR(B10372&lt;Rules!$B$2,B10372&gt;Rules!$B$3,ABS(I10372)&gt;Rules!$B$4,OR(B10373&lt;Rules!$B$2,B10373&gt;Rules!$B$3,ABS(I10373)&gt;Rules!$B$4)),1,0)</f>
        <v>0</v>
      </c>
      <c r="K10372" s="6" t="str">
        <f aca="false">IF(F10372=1,COUNTIF($F$2:F10372,1),"")</f>
        <v/>
      </c>
    </row>
    <row r="10373" customFormat="false" ht="15" hidden="false" customHeight="false" outlineLevel="0" collapsed="false">
      <c r="A10373" s="6" t="n">
        <v>81425.368</v>
      </c>
      <c r="B10373" s="6" t="n">
        <v>2.00952380952381</v>
      </c>
      <c r="C10373" s="6" t="n">
        <v>69</v>
      </c>
      <c r="D10373" s="6" t="n">
        <v>-1</v>
      </c>
      <c r="E10373" s="6" t="n">
        <v>1.9992673992674</v>
      </c>
      <c r="F10373" s="6" t="n">
        <v>0</v>
      </c>
      <c r="G10373" s="6" t="n">
        <v>0</v>
      </c>
      <c r="H10373" s="6" t="str">
        <f aca="false">IF(AND(A10373&gt;=Stimuli!$B$2,A10373&lt;=Stimuli!$C$2),Stimuli!$A$2,IF(AND(A10373&gt;=Stimuli!$B$3,A10373&lt;=Stimuli!$C$3),Stimuli!$A$3,IF(AND(A10373&gt;=Stimuli!$B$4,A10373&lt;=Stimuli!$C$4),Stimuli!$A$4,"")))</f>
        <v>02 e.l.f. - Power Grip Styling (30.03s)</v>
      </c>
      <c r="I10373" s="6" t="n">
        <f aca="false">(B10373-B10372)/((A10373-A10372)/1000)</f>
        <v>0.750183150183034</v>
      </c>
      <c r="J10373" s="6" t="n">
        <f aca="false">IF(OR(B10373&lt;Rules!$B$2,B10373&gt;Rules!$B$3,ABS(I10373)&gt;Rules!$B$4,OR(B10374&lt;Rules!$B$2,B10374&gt;Rules!$B$3,ABS(I10374)&gt;Rules!$B$4)),1,0)</f>
        <v>0</v>
      </c>
      <c r="K10373" s="6" t="str">
        <f aca="false">IF(F10373=1,COUNTIF($F$2:F10373,1),"")</f>
        <v/>
      </c>
    </row>
    <row r="10374" customFormat="false" ht="15" hidden="false" customHeight="false" outlineLevel="0" collapsed="false">
      <c r="A10374" s="6" t="n">
        <v>81433.1805</v>
      </c>
      <c r="B10374" s="6" t="n">
        <v>2.0021978021978</v>
      </c>
      <c r="C10374" s="6" t="n">
        <v>69</v>
      </c>
      <c r="D10374" s="6" t="n">
        <v>-1</v>
      </c>
      <c r="E10374" s="6" t="n">
        <v>1.9992673992674</v>
      </c>
      <c r="F10374" s="6" t="n">
        <v>0</v>
      </c>
      <c r="G10374" s="6" t="n">
        <v>0</v>
      </c>
      <c r="H10374" s="6" t="str">
        <f aca="false">IF(AND(A10374&gt;=Stimuli!$B$2,A10374&lt;=Stimuli!$C$2),Stimuli!$A$2,IF(AND(A10374&gt;=Stimuli!$B$3,A10374&lt;=Stimuli!$C$3),Stimuli!$A$3,IF(AND(A10374&gt;=Stimuli!$B$4,A10374&lt;=Stimuli!$C$4),Stimuli!$A$4,"")))</f>
        <v>02 e.l.f. - Power Grip Styling (30.03s)</v>
      </c>
      <c r="I10374" s="6" t="n">
        <f aca="false">(B10374-B10373)/((A10374-A10373)/1000)</f>
        <v>-0.937728937728878</v>
      </c>
      <c r="J10374" s="6" t="n">
        <f aca="false">IF(OR(B10374&lt;Rules!$B$2,B10374&gt;Rules!$B$3,ABS(I10374)&gt;Rules!$B$4,OR(B10375&lt;Rules!$B$2,B10375&gt;Rules!$B$3,ABS(I10375)&gt;Rules!$B$4)),1,0)</f>
        <v>0</v>
      </c>
      <c r="K10374" s="6" t="str">
        <f aca="false">IF(F10374=1,COUNTIF($F$2:F10374,1),"")</f>
        <v/>
      </c>
    </row>
    <row r="10375" customFormat="false" ht="15" hidden="false" customHeight="false" outlineLevel="0" collapsed="false">
      <c r="A10375" s="6" t="n">
        <v>81440.993</v>
      </c>
      <c r="B10375" s="6" t="n">
        <v>2.00952380952381</v>
      </c>
      <c r="C10375" s="6" t="n">
        <v>69</v>
      </c>
      <c r="D10375" s="6" t="n">
        <v>-1</v>
      </c>
      <c r="E10375" s="6" t="n">
        <v>1.9992673992674</v>
      </c>
      <c r="F10375" s="6" t="n">
        <v>0</v>
      </c>
      <c r="G10375" s="6" t="n">
        <v>0</v>
      </c>
      <c r="H10375" s="6" t="str">
        <f aca="false">IF(AND(A10375&gt;=Stimuli!$B$2,A10375&lt;=Stimuli!$C$2),Stimuli!$A$2,IF(AND(A10375&gt;=Stimuli!$B$3,A10375&lt;=Stimuli!$C$3),Stimuli!$A$3,IF(AND(A10375&gt;=Stimuli!$B$4,A10375&lt;=Stimuli!$C$4),Stimuli!$A$4,"")))</f>
        <v>02 e.l.f. - Power Grip Styling (30.03s)</v>
      </c>
      <c r="I10375" s="6" t="n">
        <f aca="false">(B10375-B10374)/((A10375-A10374)/1000)</f>
        <v>0.937728937728878</v>
      </c>
      <c r="J10375" s="6" t="n">
        <f aca="false">IF(OR(B10375&lt;Rules!$B$2,B10375&gt;Rules!$B$3,ABS(I10375)&gt;Rules!$B$4,OR(B10376&lt;Rules!$B$2,B10376&gt;Rules!$B$3,ABS(I10376)&gt;Rules!$B$4)),1,0)</f>
        <v>0</v>
      </c>
      <c r="K10375" s="6" t="str">
        <f aca="false">IF(F10375=1,COUNTIF($F$2:F10375,1),"")</f>
        <v/>
      </c>
    </row>
    <row r="10376" customFormat="false" ht="15" hidden="false" customHeight="false" outlineLevel="0" collapsed="false">
      <c r="A10376" s="6" t="n">
        <v>81448.8055</v>
      </c>
      <c r="B10376" s="6" t="n">
        <v>2.0021978021978</v>
      </c>
      <c r="C10376" s="6" t="n">
        <v>69</v>
      </c>
      <c r="D10376" s="6" t="n">
        <v>-1</v>
      </c>
      <c r="E10376" s="6" t="n">
        <v>1.9992673992674</v>
      </c>
      <c r="F10376" s="6" t="n">
        <v>0</v>
      </c>
      <c r="G10376" s="6" t="n">
        <v>0</v>
      </c>
      <c r="H10376" s="6" t="str">
        <f aca="false">IF(AND(A10376&gt;=Stimuli!$B$2,A10376&lt;=Stimuli!$C$2),Stimuli!$A$2,IF(AND(A10376&gt;=Stimuli!$B$3,A10376&lt;=Stimuli!$C$3),Stimuli!$A$3,IF(AND(A10376&gt;=Stimuli!$B$4,A10376&lt;=Stimuli!$C$4),Stimuli!$A$4,"")))</f>
        <v>02 e.l.f. - Power Grip Styling (30.03s)</v>
      </c>
      <c r="I10376" s="6" t="n">
        <f aca="false">(B10376-B10375)/((A10376-A10375)/1000)</f>
        <v>-0.937728937728878</v>
      </c>
      <c r="J10376" s="6" t="n">
        <f aca="false">IF(OR(B10376&lt;Rules!$B$2,B10376&gt;Rules!$B$3,ABS(I10376)&gt;Rules!$B$4,OR(B10377&lt;Rules!$B$2,B10377&gt;Rules!$B$3,ABS(I10377)&gt;Rules!$B$4)),1,0)</f>
        <v>0</v>
      </c>
      <c r="K10376" s="6" t="str">
        <f aca="false">IF(F10376=1,COUNTIF($F$2:F10376,1),"")</f>
        <v/>
      </c>
    </row>
    <row r="10377" customFormat="false" ht="15" hidden="false" customHeight="false" outlineLevel="0" collapsed="false">
      <c r="A10377" s="6" t="n">
        <v>81456.618</v>
      </c>
      <c r="B10377" s="6" t="n">
        <v>2.00952380952381</v>
      </c>
      <c r="C10377" s="6" t="n">
        <v>69</v>
      </c>
      <c r="D10377" s="6" t="n">
        <v>-1</v>
      </c>
      <c r="E10377" s="6" t="n">
        <v>1.9992673992674</v>
      </c>
      <c r="F10377" s="6" t="n">
        <v>0</v>
      </c>
      <c r="G10377" s="6" t="n">
        <v>0</v>
      </c>
      <c r="H10377" s="6" t="str">
        <f aca="false">IF(AND(A10377&gt;=Stimuli!$B$2,A10377&lt;=Stimuli!$C$2),Stimuli!$A$2,IF(AND(A10377&gt;=Stimuli!$B$3,A10377&lt;=Stimuli!$C$3),Stimuli!$A$3,IF(AND(A10377&gt;=Stimuli!$B$4,A10377&lt;=Stimuli!$C$4),Stimuli!$A$4,"")))</f>
        <v>02 e.l.f. - Power Grip Styling (30.03s)</v>
      </c>
      <c r="I10377" s="6" t="n">
        <f aca="false">(B10377-B10376)/((A10377-A10376)/1000)</f>
        <v>0.937728937728878</v>
      </c>
      <c r="J10377" s="6" t="n">
        <f aca="false">IF(OR(B10377&lt;Rules!$B$2,B10377&gt;Rules!$B$3,ABS(I10377)&gt;Rules!$B$4,OR(B10378&lt;Rules!$B$2,B10378&gt;Rules!$B$3,ABS(I10378)&gt;Rules!$B$4)),1,0)</f>
        <v>0</v>
      </c>
      <c r="K10377" s="6" t="str">
        <f aca="false">IF(F10377=1,COUNTIF($F$2:F10377,1),"")</f>
        <v/>
      </c>
    </row>
    <row r="10378" customFormat="false" ht="15" hidden="false" customHeight="false" outlineLevel="0" collapsed="false">
      <c r="A10378" s="6" t="n">
        <v>81464.4305</v>
      </c>
      <c r="B10378" s="6" t="n">
        <v>2.0021978021978</v>
      </c>
      <c r="C10378" s="6" t="n">
        <v>69</v>
      </c>
      <c r="D10378" s="6" t="n">
        <v>-1</v>
      </c>
      <c r="E10378" s="6" t="n">
        <v>1.9992673992674</v>
      </c>
      <c r="F10378" s="6" t="n">
        <v>0</v>
      </c>
      <c r="G10378" s="6" t="n">
        <v>0</v>
      </c>
      <c r="H10378" s="6" t="str">
        <f aca="false">IF(AND(A10378&gt;=Stimuli!$B$2,A10378&lt;=Stimuli!$C$2),Stimuli!$A$2,IF(AND(A10378&gt;=Stimuli!$B$3,A10378&lt;=Stimuli!$C$3),Stimuli!$A$3,IF(AND(A10378&gt;=Stimuli!$B$4,A10378&lt;=Stimuli!$C$4),Stimuli!$A$4,"")))</f>
        <v>02 e.l.f. - Power Grip Styling (30.03s)</v>
      </c>
      <c r="I10378" s="6" t="n">
        <f aca="false">(B10378-B10377)/((A10378-A10377)/1000)</f>
        <v>-0.937728937728878</v>
      </c>
      <c r="J10378" s="6" t="n">
        <f aca="false">IF(OR(B10378&lt;Rules!$B$2,B10378&gt;Rules!$B$3,ABS(I10378)&gt;Rules!$B$4,OR(B10379&lt;Rules!$B$2,B10379&gt;Rules!$B$3,ABS(I10379)&gt;Rules!$B$4)),1,0)</f>
        <v>0</v>
      </c>
      <c r="K10378" s="6" t="str">
        <f aca="false">IF(F10378=1,COUNTIF($F$2:F10378,1),"")</f>
        <v/>
      </c>
    </row>
    <row r="10379" customFormat="false" ht="15" hidden="false" customHeight="false" outlineLevel="0" collapsed="false">
      <c r="A10379" s="6" t="n">
        <v>81472.243</v>
      </c>
      <c r="B10379" s="6" t="n">
        <v>2.00952380952381</v>
      </c>
      <c r="C10379" s="6" t="n">
        <v>69</v>
      </c>
      <c r="D10379" s="6" t="n">
        <v>-1</v>
      </c>
      <c r="E10379" s="6" t="n">
        <v>1.9992673992674</v>
      </c>
      <c r="F10379" s="6" t="n">
        <v>0</v>
      </c>
      <c r="G10379" s="6" t="n">
        <v>0</v>
      </c>
      <c r="H10379" s="6" t="str">
        <f aca="false">IF(AND(A10379&gt;=Stimuli!$B$2,A10379&lt;=Stimuli!$C$2),Stimuli!$A$2,IF(AND(A10379&gt;=Stimuli!$B$3,A10379&lt;=Stimuli!$C$3),Stimuli!$A$3,IF(AND(A10379&gt;=Stimuli!$B$4,A10379&lt;=Stimuli!$C$4),Stimuli!$A$4,"")))</f>
        <v>02 e.l.f. - Power Grip Styling (30.03s)</v>
      </c>
      <c r="I10379" s="6" t="n">
        <f aca="false">(B10379-B10378)/((A10379-A10378)/1000)</f>
        <v>0.937728937728878</v>
      </c>
      <c r="J10379" s="6" t="n">
        <f aca="false">IF(OR(B10379&lt;Rules!$B$2,B10379&gt;Rules!$B$3,ABS(I10379)&gt;Rules!$B$4,OR(B10380&lt;Rules!$B$2,B10380&gt;Rules!$B$3,ABS(I10380)&gt;Rules!$B$4)),1,0)</f>
        <v>0</v>
      </c>
      <c r="K10379" s="6" t="str">
        <f aca="false">IF(F10379=1,COUNTIF($F$2:F10379,1),"")</f>
        <v/>
      </c>
    </row>
    <row r="10380" customFormat="false" ht="15" hidden="false" customHeight="false" outlineLevel="0" collapsed="false">
      <c r="A10380" s="6" t="n">
        <v>81480.0555</v>
      </c>
      <c r="B10380" s="6" t="n">
        <v>2.0021978021978</v>
      </c>
      <c r="C10380" s="6" t="n">
        <v>69</v>
      </c>
      <c r="D10380" s="6" t="n">
        <v>-1</v>
      </c>
      <c r="E10380" s="6" t="n">
        <v>1.9992673992674</v>
      </c>
      <c r="F10380" s="6" t="n">
        <v>0</v>
      </c>
      <c r="G10380" s="6" t="n">
        <v>0</v>
      </c>
      <c r="H10380" s="6" t="str">
        <f aca="false">IF(AND(A10380&gt;=Stimuli!$B$2,A10380&lt;=Stimuli!$C$2),Stimuli!$A$2,IF(AND(A10380&gt;=Stimuli!$B$3,A10380&lt;=Stimuli!$C$3),Stimuli!$A$3,IF(AND(A10380&gt;=Stimuli!$B$4,A10380&lt;=Stimuli!$C$4),Stimuli!$A$4,"")))</f>
        <v>02 e.l.f. - Power Grip Styling (30.03s)</v>
      </c>
      <c r="I10380" s="6" t="n">
        <f aca="false">(B10380-B10379)/((A10380-A10379)/1000)</f>
        <v>-0.937728937728878</v>
      </c>
      <c r="J10380" s="6" t="n">
        <f aca="false">IF(OR(B10380&lt;Rules!$B$2,B10380&gt;Rules!$B$3,ABS(I10380)&gt;Rules!$B$4,OR(B10381&lt;Rules!$B$2,B10381&gt;Rules!$B$3,ABS(I10381)&gt;Rules!$B$4)),1,0)</f>
        <v>0</v>
      </c>
      <c r="K10380" s="6" t="str">
        <f aca="false">IF(F10380=1,COUNTIF($F$2:F10380,1),"")</f>
        <v/>
      </c>
    </row>
    <row r="10381" customFormat="false" ht="15" hidden="false" customHeight="false" outlineLevel="0" collapsed="false">
      <c r="A10381" s="6" t="n">
        <v>81487.868</v>
      </c>
      <c r="B10381" s="6" t="n">
        <v>2.00659340659341</v>
      </c>
      <c r="C10381" s="6" t="n">
        <v>69</v>
      </c>
      <c r="D10381" s="6" t="n">
        <v>-1</v>
      </c>
      <c r="E10381" s="6" t="n">
        <v>1.9992673992674</v>
      </c>
      <c r="F10381" s="6" t="n">
        <v>0</v>
      </c>
      <c r="G10381" s="6" t="n">
        <v>0</v>
      </c>
      <c r="H10381" s="6" t="str">
        <f aca="false">IF(AND(A10381&gt;=Stimuli!$B$2,A10381&lt;=Stimuli!$C$2),Stimuli!$A$2,IF(AND(A10381&gt;=Stimuli!$B$3,A10381&lt;=Stimuli!$C$3),Stimuli!$A$3,IF(AND(A10381&gt;=Stimuli!$B$4,A10381&lt;=Stimuli!$C$4),Stimuli!$A$4,"")))</f>
        <v>02 e.l.f. - Power Grip Styling (30.03s)</v>
      </c>
      <c r="I10381" s="6" t="n">
        <f aca="false">(B10381-B10380)/((A10381-A10380)/1000)</f>
        <v>0.562637362637418</v>
      </c>
      <c r="J10381" s="6" t="n">
        <f aca="false">IF(OR(B10381&lt;Rules!$B$2,B10381&gt;Rules!$B$3,ABS(I10381)&gt;Rules!$B$4,OR(B10382&lt;Rules!$B$2,B10382&gt;Rules!$B$3,ABS(I10382)&gt;Rules!$B$4)),1,0)</f>
        <v>0</v>
      </c>
      <c r="K10381" s="6" t="str">
        <f aca="false">IF(F10381=1,COUNTIF($F$2:F10381,1),"")</f>
        <v/>
      </c>
    </row>
    <row r="10382" customFormat="false" ht="15" hidden="false" customHeight="false" outlineLevel="0" collapsed="false">
      <c r="A10382" s="6" t="n">
        <v>81495.6805</v>
      </c>
      <c r="B10382" s="6" t="n">
        <v>2.003663003663</v>
      </c>
      <c r="C10382" s="6" t="n">
        <v>69</v>
      </c>
      <c r="D10382" s="6" t="n">
        <v>-1</v>
      </c>
      <c r="E10382" s="6" t="n">
        <v>1.9992673992674</v>
      </c>
      <c r="F10382" s="6" t="n">
        <v>0</v>
      </c>
      <c r="G10382" s="6" t="n">
        <v>0</v>
      </c>
      <c r="H10382" s="6" t="str">
        <f aca="false">IF(AND(A10382&gt;=Stimuli!$B$2,A10382&lt;=Stimuli!$C$2),Stimuli!$A$2,IF(AND(A10382&gt;=Stimuli!$B$3,A10382&lt;=Stimuli!$C$3),Stimuli!$A$3,IF(AND(A10382&gt;=Stimuli!$B$4,A10382&lt;=Stimuli!$C$4),Stimuli!$A$4,"")))</f>
        <v>02 e.l.f. - Power Grip Styling (30.03s)</v>
      </c>
      <c r="I10382" s="6" t="n">
        <f aca="false">(B10382-B10381)/((A10382-A10381)/1000)</f>
        <v>-0.375091575091574</v>
      </c>
      <c r="J10382" s="6" t="n">
        <f aca="false">IF(OR(B10382&lt;Rules!$B$2,B10382&gt;Rules!$B$3,ABS(I10382)&gt;Rules!$B$4,OR(B10383&lt;Rules!$B$2,B10383&gt;Rules!$B$3,ABS(I10383)&gt;Rules!$B$4)),1,0)</f>
        <v>0</v>
      </c>
      <c r="K10382" s="6" t="str">
        <f aca="false">IF(F10382=1,COUNTIF($F$2:F10382,1),"")</f>
        <v/>
      </c>
    </row>
    <row r="10383" customFormat="false" ht="15" hidden="false" customHeight="false" outlineLevel="0" collapsed="false">
      <c r="A10383" s="6" t="n">
        <v>81503.493</v>
      </c>
      <c r="B10383" s="6" t="n">
        <v>2.00512820512821</v>
      </c>
      <c r="C10383" s="6" t="n">
        <v>69</v>
      </c>
      <c r="D10383" s="6" t="n">
        <v>-1</v>
      </c>
      <c r="E10383" s="6" t="n">
        <v>1.9992673992674</v>
      </c>
      <c r="F10383" s="6" t="n">
        <v>0</v>
      </c>
      <c r="G10383" s="6" t="n">
        <v>0</v>
      </c>
      <c r="H10383" s="6" t="str">
        <f aca="false">IF(AND(A10383&gt;=Stimuli!$B$2,A10383&lt;=Stimuli!$C$2),Stimuli!$A$2,IF(AND(A10383&gt;=Stimuli!$B$3,A10383&lt;=Stimuli!$C$3),Stimuli!$A$3,IF(AND(A10383&gt;=Stimuli!$B$4,A10383&lt;=Stimuli!$C$4),Stimuli!$A$4,"")))</f>
        <v>02 e.l.f. - Power Grip Styling (30.03s)</v>
      </c>
      <c r="I10383" s="6" t="n">
        <f aca="false">(B10383-B10382)/((A10383-A10382)/1000)</f>
        <v>0.187545787545844</v>
      </c>
      <c r="J10383" s="6" t="n">
        <f aca="false">IF(OR(B10383&lt;Rules!$B$2,B10383&gt;Rules!$B$3,ABS(I10383)&gt;Rules!$B$4,OR(B10384&lt;Rules!$B$2,B10384&gt;Rules!$B$3,ABS(I10384)&gt;Rules!$B$4)),1,0)</f>
        <v>0</v>
      </c>
      <c r="K10383" s="6" t="str">
        <f aca="false">IF(F10383=1,COUNTIF($F$2:F10383,1),"")</f>
        <v/>
      </c>
    </row>
    <row r="10384" customFormat="false" ht="15" hidden="false" customHeight="false" outlineLevel="0" collapsed="false">
      <c r="A10384" s="6" t="n">
        <v>81511.3055</v>
      </c>
      <c r="B10384" s="6" t="n">
        <v>2.00512820512821</v>
      </c>
      <c r="C10384" s="6" t="n">
        <v>69</v>
      </c>
      <c r="D10384" s="6" t="n">
        <v>-1</v>
      </c>
      <c r="E10384" s="6" t="n">
        <v>1.9992673992674</v>
      </c>
      <c r="F10384" s="6" t="n">
        <v>0</v>
      </c>
      <c r="G10384" s="6" t="n">
        <v>0</v>
      </c>
      <c r="H10384" s="6" t="str">
        <f aca="false">IF(AND(A10384&gt;=Stimuli!$B$2,A10384&lt;=Stimuli!$C$2),Stimuli!$A$2,IF(AND(A10384&gt;=Stimuli!$B$3,A10384&lt;=Stimuli!$C$3),Stimuli!$A$3,IF(AND(A10384&gt;=Stimuli!$B$4,A10384&lt;=Stimuli!$C$4),Stimuli!$A$4,"")))</f>
        <v>02 e.l.f. - Power Grip Styling (30.03s)</v>
      </c>
      <c r="I10384" s="6" t="n">
        <f aca="false">(B10384-B10383)/((A10384-A10383)/1000)</f>
        <v>0</v>
      </c>
      <c r="J10384" s="6" t="n">
        <f aca="false">IF(OR(B10384&lt;Rules!$B$2,B10384&gt;Rules!$B$3,ABS(I10384)&gt;Rules!$B$4,OR(B10385&lt;Rules!$B$2,B10385&gt;Rules!$B$3,ABS(I10385)&gt;Rules!$B$4)),1,0)</f>
        <v>0</v>
      </c>
      <c r="K10384" s="6" t="str">
        <f aca="false">IF(F10384=1,COUNTIF($F$2:F10384,1),"")</f>
        <v/>
      </c>
    </row>
    <row r="10385" customFormat="false" ht="15" hidden="false" customHeight="false" outlineLevel="0" collapsed="false">
      <c r="A10385" s="6" t="n">
        <v>81519.118</v>
      </c>
      <c r="B10385" s="6" t="n">
        <v>2.003663003663</v>
      </c>
      <c r="C10385" s="6" t="n">
        <v>69</v>
      </c>
      <c r="D10385" s="6" t="n">
        <v>-1</v>
      </c>
      <c r="E10385" s="6" t="n">
        <v>1.9992673992674</v>
      </c>
      <c r="F10385" s="6" t="n">
        <v>0</v>
      </c>
      <c r="G10385" s="6" t="n">
        <v>0</v>
      </c>
      <c r="H10385" s="6" t="str">
        <f aca="false">IF(AND(A10385&gt;=Stimuli!$B$2,A10385&lt;=Stimuli!$C$2),Stimuli!$A$2,IF(AND(A10385&gt;=Stimuli!$B$3,A10385&lt;=Stimuli!$C$3),Stimuli!$A$3,IF(AND(A10385&gt;=Stimuli!$B$4,A10385&lt;=Stimuli!$C$4),Stimuli!$A$4,"")))</f>
        <v>02 e.l.f. - Power Grip Styling (30.03s)</v>
      </c>
      <c r="I10385" s="6" t="n">
        <f aca="false">(B10385-B10384)/((A10385-A10384)/1000)</f>
        <v>-0.187545787545844</v>
      </c>
      <c r="J10385" s="6" t="n">
        <f aca="false">IF(OR(B10385&lt;Rules!$B$2,B10385&gt;Rules!$B$3,ABS(I10385)&gt;Rules!$B$4,OR(B10386&lt;Rules!$B$2,B10386&gt;Rules!$B$3,ABS(I10386)&gt;Rules!$B$4)),1,0)</f>
        <v>0</v>
      </c>
      <c r="K10385" s="6" t="str">
        <f aca="false">IF(F10385=1,COUNTIF($F$2:F10385,1),"")</f>
        <v/>
      </c>
    </row>
    <row r="10386" customFormat="false" ht="15" hidden="false" customHeight="false" outlineLevel="0" collapsed="false">
      <c r="A10386" s="6" t="n">
        <v>81526.9305</v>
      </c>
      <c r="B10386" s="6" t="n">
        <v>2.00659340659341</v>
      </c>
      <c r="C10386" s="6" t="n">
        <v>69</v>
      </c>
      <c r="D10386" s="6" t="n">
        <v>-1</v>
      </c>
      <c r="E10386" s="6" t="n">
        <v>1.9992673992674</v>
      </c>
      <c r="F10386" s="6" t="n">
        <v>0</v>
      </c>
      <c r="G10386" s="6" t="n">
        <v>0</v>
      </c>
      <c r="H10386" s="6" t="str">
        <f aca="false">IF(AND(A10386&gt;=Stimuli!$B$2,A10386&lt;=Stimuli!$C$2),Stimuli!$A$2,IF(AND(A10386&gt;=Stimuli!$B$3,A10386&lt;=Stimuli!$C$3),Stimuli!$A$3,IF(AND(A10386&gt;=Stimuli!$B$4,A10386&lt;=Stimuli!$C$4),Stimuli!$A$4,"")))</f>
        <v>02 e.l.f. - Power Grip Styling (30.03s)</v>
      </c>
      <c r="I10386" s="6" t="n">
        <f aca="false">(B10386-B10385)/((A10386-A10385)/1000)</f>
        <v>0.375091575091574</v>
      </c>
      <c r="J10386" s="6" t="n">
        <f aca="false">IF(OR(B10386&lt;Rules!$B$2,B10386&gt;Rules!$B$3,ABS(I10386)&gt;Rules!$B$4,OR(B10387&lt;Rules!$B$2,B10387&gt;Rules!$B$3,ABS(I10387)&gt;Rules!$B$4)),1,0)</f>
        <v>0</v>
      </c>
      <c r="K10386" s="6" t="str">
        <f aca="false">IF(F10386=1,COUNTIF($F$2:F10386,1),"")</f>
        <v/>
      </c>
    </row>
    <row r="10387" customFormat="false" ht="15" hidden="false" customHeight="false" outlineLevel="0" collapsed="false">
      <c r="A10387" s="6" t="n">
        <v>81534.743</v>
      </c>
      <c r="B10387" s="6" t="n">
        <v>2.0021978021978</v>
      </c>
      <c r="C10387" s="6" t="n">
        <v>69</v>
      </c>
      <c r="D10387" s="6" t="n">
        <v>-1</v>
      </c>
      <c r="E10387" s="6" t="n">
        <v>1.9992673992674</v>
      </c>
      <c r="F10387" s="6" t="n">
        <v>0</v>
      </c>
      <c r="G10387" s="6" t="n">
        <v>0</v>
      </c>
      <c r="H10387" s="6" t="str">
        <f aca="false">IF(AND(A10387&gt;=Stimuli!$B$2,A10387&lt;=Stimuli!$C$2),Stimuli!$A$2,IF(AND(A10387&gt;=Stimuli!$B$3,A10387&lt;=Stimuli!$C$3),Stimuli!$A$3,IF(AND(A10387&gt;=Stimuli!$B$4,A10387&lt;=Stimuli!$C$4),Stimuli!$A$4,"")))</f>
        <v>02 e.l.f. - Power Grip Styling (30.03s)</v>
      </c>
      <c r="I10387" s="6" t="n">
        <f aca="false">(B10387-B10386)/((A10387-A10386)/1000)</f>
        <v>-0.562637362637418</v>
      </c>
      <c r="J10387" s="6" t="n">
        <f aca="false">IF(OR(B10387&lt;Rules!$B$2,B10387&gt;Rules!$B$3,ABS(I10387)&gt;Rules!$B$4,OR(B10388&lt;Rules!$B$2,B10388&gt;Rules!$B$3,ABS(I10388)&gt;Rules!$B$4)),1,0)</f>
        <v>0</v>
      </c>
      <c r="K10387" s="6" t="str">
        <f aca="false">IF(F10387=1,COUNTIF($F$2:F10387,1),"")</f>
        <v/>
      </c>
    </row>
    <row r="10388" customFormat="false" ht="15" hidden="false" customHeight="false" outlineLevel="0" collapsed="false">
      <c r="A10388" s="6" t="n">
        <v>81542.5555</v>
      </c>
      <c r="B10388" s="6" t="n">
        <v>2.00659340659341</v>
      </c>
      <c r="C10388" s="6" t="n">
        <v>69</v>
      </c>
      <c r="D10388" s="6" t="n">
        <v>-1</v>
      </c>
      <c r="E10388" s="6" t="n">
        <v>1.9992673992674</v>
      </c>
      <c r="F10388" s="6" t="n">
        <v>0</v>
      </c>
      <c r="G10388" s="6" t="n">
        <v>0</v>
      </c>
      <c r="H10388" s="6" t="str">
        <f aca="false">IF(AND(A10388&gt;=Stimuli!$B$2,A10388&lt;=Stimuli!$C$2),Stimuli!$A$2,IF(AND(A10388&gt;=Stimuli!$B$3,A10388&lt;=Stimuli!$C$3),Stimuli!$A$3,IF(AND(A10388&gt;=Stimuli!$B$4,A10388&lt;=Stimuli!$C$4),Stimuli!$A$4,"")))</f>
        <v>02 e.l.f. - Power Grip Styling (30.03s)</v>
      </c>
      <c r="I10388" s="6" t="n">
        <f aca="false">(B10388-B10387)/((A10388-A10387)/1000)</f>
        <v>0.562637362637418</v>
      </c>
      <c r="J10388" s="6" t="n">
        <f aca="false">IF(OR(B10388&lt;Rules!$B$2,B10388&gt;Rules!$B$3,ABS(I10388)&gt;Rules!$B$4,OR(B10389&lt;Rules!$B$2,B10389&gt;Rules!$B$3,ABS(I10389)&gt;Rules!$B$4)),1,0)</f>
        <v>0</v>
      </c>
      <c r="K10388" s="6" t="str">
        <f aca="false">IF(F10388=1,COUNTIF($F$2:F10388,1),"")</f>
        <v/>
      </c>
    </row>
    <row r="10389" customFormat="false" ht="15" hidden="false" customHeight="false" outlineLevel="0" collapsed="false">
      <c r="A10389" s="6" t="n">
        <v>81550.368</v>
      </c>
      <c r="B10389" s="6" t="n">
        <v>2.0021978021978</v>
      </c>
      <c r="C10389" s="6" t="n">
        <v>69</v>
      </c>
      <c r="D10389" s="6" t="n">
        <v>-1</v>
      </c>
      <c r="E10389" s="6" t="n">
        <v>1.9992673992674</v>
      </c>
      <c r="F10389" s="6" t="n">
        <v>0</v>
      </c>
      <c r="G10389" s="6" t="n">
        <v>0</v>
      </c>
      <c r="H10389" s="6" t="str">
        <f aca="false">IF(AND(A10389&gt;=Stimuli!$B$2,A10389&lt;=Stimuli!$C$2),Stimuli!$A$2,IF(AND(A10389&gt;=Stimuli!$B$3,A10389&lt;=Stimuli!$C$3),Stimuli!$A$3,IF(AND(A10389&gt;=Stimuli!$B$4,A10389&lt;=Stimuli!$C$4),Stimuli!$A$4,"")))</f>
        <v>02 e.l.f. - Power Grip Styling (30.03s)</v>
      </c>
      <c r="I10389" s="6" t="n">
        <f aca="false">(B10389-B10388)/((A10389-A10388)/1000)</f>
        <v>-0.562637362637418</v>
      </c>
      <c r="J10389" s="6" t="n">
        <f aca="false">IF(OR(B10389&lt;Rules!$B$2,B10389&gt;Rules!$B$3,ABS(I10389)&gt;Rules!$B$4,OR(B10390&lt;Rules!$B$2,B10390&gt;Rules!$B$3,ABS(I10390)&gt;Rules!$B$4)),1,0)</f>
        <v>0</v>
      </c>
      <c r="K10389" s="6" t="str">
        <f aca="false">IF(F10389=1,COUNTIF($F$2:F10389,1),"")</f>
        <v/>
      </c>
    </row>
    <row r="10390" customFormat="false" ht="15" hidden="false" customHeight="false" outlineLevel="0" collapsed="false">
      <c r="A10390" s="6" t="n">
        <v>81558.1805</v>
      </c>
      <c r="B10390" s="6" t="n">
        <v>2.00805860805861</v>
      </c>
      <c r="C10390" s="6" t="n">
        <v>69</v>
      </c>
      <c r="D10390" s="6" t="n">
        <v>-1</v>
      </c>
      <c r="E10390" s="6" t="n">
        <v>1.9992673992674</v>
      </c>
      <c r="F10390" s="6" t="n">
        <v>0</v>
      </c>
      <c r="G10390" s="6" t="n">
        <v>0</v>
      </c>
      <c r="H10390" s="6" t="str">
        <f aca="false">IF(AND(A10390&gt;=Stimuli!$B$2,A10390&lt;=Stimuli!$C$2),Stimuli!$A$2,IF(AND(A10390&gt;=Stimuli!$B$3,A10390&lt;=Stimuli!$C$3),Stimuli!$A$3,IF(AND(A10390&gt;=Stimuli!$B$4,A10390&lt;=Stimuli!$C$4),Stimuli!$A$4,"")))</f>
        <v>02 e.l.f. - Power Grip Styling (30.03s)</v>
      </c>
      <c r="I10390" s="6" t="n">
        <f aca="false">(B10390-B10389)/((A10390-A10389)/1000)</f>
        <v>0.750183150183148</v>
      </c>
      <c r="J10390" s="6" t="n">
        <f aca="false">IF(OR(B10390&lt;Rules!$B$2,B10390&gt;Rules!$B$3,ABS(I10390)&gt;Rules!$B$4,OR(B10391&lt;Rules!$B$2,B10391&gt;Rules!$B$3,ABS(I10391)&gt;Rules!$B$4)),1,0)</f>
        <v>0</v>
      </c>
      <c r="K10390" s="6" t="str">
        <f aca="false">IF(F10390=1,COUNTIF($F$2:F10390,1),"")</f>
        <v/>
      </c>
    </row>
    <row r="10391" customFormat="false" ht="15" hidden="false" customHeight="false" outlineLevel="0" collapsed="false">
      <c r="A10391" s="6" t="n">
        <v>81565.993</v>
      </c>
      <c r="B10391" s="6" t="n">
        <v>2.0007326007326</v>
      </c>
      <c r="C10391" s="6" t="n">
        <v>69</v>
      </c>
      <c r="D10391" s="6" t="n">
        <v>-1</v>
      </c>
      <c r="E10391" s="6" t="n">
        <v>1.9992673992674</v>
      </c>
      <c r="F10391" s="6" t="n">
        <v>0</v>
      </c>
      <c r="G10391" s="6" t="n">
        <v>0</v>
      </c>
      <c r="H10391" s="6" t="str">
        <f aca="false">IF(AND(A10391&gt;=Stimuli!$B$2,A10391&lt;=Stimuli!$C$2),Stimuli!$A$2,IF(AND(A10391&gt;=Stimuli!$B$3,A10391&lt;=Stimuli!$C$3),Stimuli!$A$3,IF(AND(A10391&gt;=Stimuli!$B$4,A10391&lt;=Stimuli!$C$4),Stimuli!$A$4,"")))</f>
        <v>02 e.l.f. - Power Grip Styling (30.03s)</v>
      </c>
      <c r="I10391" s="6" t="n">
        <f aca="false">(B10391-B10390)/((A10391-A10390)/1000)</f>
        <v>-0.937728937728878</v>
      </c>
      <c r="J10391" s="6" t="n">
        <f aca="false">IF(OR(B10391&lt;Rules!$B$2,B10391&gt;Rules!$B$3,ABS(I10391)&gt;Rules!$B$4,OR(B10392&lt;Rules!$B$2,B10392&gt;Rules!$B$3,ABS(I10392)&gt;Rules!$B$4)),1,0)</f>
        <v>0</v>
      </c>
      <c r="K10391" s="6" t="str">
        <f aca="false">IF(F10391=1,COUNTIF($F$2:F10391,1),"")</f>
        <v/>
      </c>
    </row>
    <row r="10392" customFormat="false" ht="15" hidden="false" customHeight="false" outlineLevel="0" collapsed="false">
      <c r="A10392" s="6" t="n">
        <v>81573.8055</v>
      </c>
      <c r="B10392" s="6" t="n">
        <v>2.00805860805861</v>
      </c>
      <c r="C10392" s="6" t="n">
        <v>69</v>
      </c>
      <c r="D10392" s="6" t="n">
        <v>-1</v>
      </c>
      <c r="E10392" s="6" t="n">
        <v>1.9992673992674</v>
      </c>
      <c r="F10392" s="6" t="n">
        <v>0</v>
      </c>
      <c r="G10392" s="6" t="n">
        <v>0</v>
      </c>
      <c r="H10392" s="6" t="str">
        <f aca="false">IF(AND(A10392&gt;=Stimuli!$B$2,A10392&lt;=Stimuli!$C$2),Stimuli!$A$2,IF(AND(A10392&gt;=Stimuli!$B$3,A10392&lt;=Stimuli!$C$3),Stimuli!$A$3,IF(AND(A10392&gt;=Stimuli!$B$4,A10392&lt;=Stimuli!$C$4),Stimuli!$A$4,"")))</f>
        <v>02 e.l.f. - Power Grip Styling (30.03s)</v>
      </c>
      <c r="I10392" s="6" t="n">
        <f aca="false">(B10392-B10391)/((A10392-A10391)/1000)</f>
        <v>0.937728937728878</v>
      </c>
      <c r="J10392" s="6" t="n">
        <f aca="false">IF(OR(B10392&lt;Rules!$B$2,B10392&gt;Rules!$B$3,ABS(I10392)&gt;Rules!$B$4,OR(B10393&lt;Rules!$B$2,B10393&gt;Rules!$B$3,ABS(I10393)&gt;Rules!$B$4)),1,0)</f>
        <v>0</v>
      </c>
      <c r="K10392" s="6" t="str">
        <f aca="false">IF(F10392=1,COUNTIF($F$2:F10392,1),"")</f>
        <v/>
      </c>
    </row>
    <row r="10393" customFormat="false" ht="15" hidden="false" customHeight="false" outlineLevel="0" collapsed="false">
      <c r="A10393" s="6" t="n">
        <v>81581.618</v>
      </c>
      <c r="B10393" s="6" t="n">
        <v>2.0007326007326</v>
      </c>
      <c r="C10393" s="6" t="n">
        <v>69</v>
      </c>
      <c r="D10393" s="6" t="n">
        <v>-1</v>
      </c>
      <c r="E10393" s="6" t="n">
        <v>1.9992673992674</v>
      </c>
      <c r="F10393" s="6" t="n">
        <v>0</v>
      </c>
      <c r="G10393" s="6" t="n">
        <v>0</v>
      </c>
      <c r="H10393" s="6" t="str">
        <f aca="false">IF(AND(A10393&gt;=Stimuli!$B$2,A10393&lt;=Stimuli!$C$2),Stimuli!$A$2,IF(AND(A10393&gt;=Stimuli!$B$3,A10393&lt;=Stimuli!$C$3),Stimuli!$A$3,IF(AND(A10393&gt;=Stimuli!$B$4,A10393&lt;=Stimuli!$C$4),Stimuli!$A$4,"")))</f>
        <v>02 e.l.f. - Power Grip Styling (30.03s)</v>
      </c>
      <c r="I10393" s="6" t="n">
        <f aca="false">(B10393-B10392)/((A10393-A10392)/1000)</f>
        <v>-0.937728937728878</v>
      </c>
      <c r="J10393" s="6" t="n">
        <f aca="false">IF(OR(B10393&lt;Rules!$B$2,B10393&gt;Rules!$B$3,ABS(I10393)&gt;Rules!$B$4,OR(B10394&lt;Rules!$B$2,B10394&gt;Rules!$B$3,ABS(I10394)&gt;Rules!$B$4)),1,0)</f>
        <v>0</v>
      </c>
      <c r="K10393" s="6" t="str">
        <f aca="false">IF(F10393=1,COUNTIF($F$2:F10393,1),"")</f>
        <v/>
      </c>
    </row>
    <row r="10394" customFormat="false" ht="15" hidden="false" customHeight="false" outlineLevel="0" collapsed="false">
      <c r="A10394" s="6" t="n">
        <v>81589.4305</v>
      </c>
      <c r="B10394" s="6" t="n">
        <v>2.00805860805861</v>
      </c>
      <c r="C10394" s="6" t="n">
        <v>69</v>
      </c>
      <c r="D10394" s="6" t="n">
        <v>-1</v>
      </c>
      <c r="E10394" s="6" t="n">
        <v>1.9992673992674</v>
      </c>
      <c r="F10394" s="6" t="n">
        <v>0</v>
      </c>
      <c r="G10394" s="6" t="n">
        <v>0</v>
      </c>
      <c r="H10394" s="6" t="str">
        <f aca="false">IF(AND(A10394&gt;=Stimuli!$B$2,A10394&lt;=Stimuli!$C$2),Stimuli!$A$2,IF(AND(A10394&gt;=Stimuli!$B$3,A10394&lt;=Stimuli!$C$3),Stimuli!$A$3,IF(AND(A10394&gt;=Stimuli!$B$4,A10394&lt;=Stimuli!$C$4),Stimuli!$A$4,"")))</f>
        <v>02 e.l.f. - Power Grip Styling (30.03s)</v>
      </c>
      <c r="I10394" s="6" t="n">
        <f aca="false">(B10394-B10393)/((A10394-A10393)/1000)</f>
        <v>0.937728937728878</v>
      </c>
      <c r="J10394" s="6" t="n">
        <f aca="false">IF(OR(B10394&lt;Rules!$B$2,B10394&gt;Rules!$B$3,ABS(I10394)&gt;Rules!$B$4,OR(B10395&lt;Rules!$B$2,B10395&gt;Rules!$B$3,ABS(I10395)&gt;Rules!$B$4)),1,0)</f>
        <v>0</v>
      </c>
      <c r="K10394" s="6" t="str">
        <f aca="false">IF(F10394=1,COUNTIF($F$2:F10394,1),"")</f>
        <v/>
      </c>
    </row>
    <row r="10395" customFormat="false" ht="15" hidden="false" customHeight="false" outlineLevel="0" collapsed="false">
      <c r="A10395" s="6" t="n">
        <v>81597.243</v>
      </c>
      <c r="B10395" s="6" t="n">
        <v>2.0007326007326</v>
      </c>
      <c r="C10395" s="6" t="n">
        <v>69</v>
      </c>
      <c r="D10395" s="6" t="n">
        <v>-1</v>
      </c>
      <c r="E10395" s="6" t="n">
        <v>1.9992673992674</v>
      </c>
      <c r="F10395" s="6" t="n">
        <v>0</v>
      </c>
      <c r="G10395" s="6" t="n">
        <v>0</v>
      </c>
      <c r="H10395" s="6" t="str">
        <f aca="false">IF(AND(A10395&gt;=Stimuli!$B$2,A10395&lt;=Stimuli!$C$2),Stimuli!$A$2,IF(AND(A10395&gt;=Stimuli!$B$3,A10395&lt;=Stimuli!$C$3),Stimuli!$A$3,IF(AND(A10395&gt;=Stimuli!$B$4,A10395&lt;=Stimuli!$C$4),Stimuli!$A$4,"")))</f>
        <v>02 e.l.f. - Power Grip Styling (30.03s)</v>
      </c>
      <c r="I10395" s="6" t="n">
        <f aca="false">(B10395-B10394)/((A10395-A10394)/1000)</f>
        <v>-0.937728937728878</v>
      </c>
      <c r="J10395" s="6" t="n">
        <f aca="false">IF(OR(B10395&lt;Rules!$B$2,B10395&gt;Rules!$B$3,ABS(I10395)&gt;Rules!$B$4,OR(B10396&lt;Rules!$B$2,B10396&gt;Rules!$B$3,ABS(I10396)&gt;Rules!$B$4)),1,0)</f>
        <v>0</v>
      </c>
      <c r="K10395" s="6" t="str">
        <f aca="false">IF(F10395=1,COUNTIF($F$2:F10395,1),"")</f>
        <v/>
      </c>
    </row>
    <row r="10396" customFormat="false" ht="15" hidden="false" customHeight="false" outlineLevel="0" collapsed="false">
      <c r="A10396" s="6" t="n">
        <v>81605.0555</v>
      </c>
      <c r="B10396" s="6" t="n">
        <v>2.00659340659341</v>
      </c>
      <c r="C10396" s="6" t="n">
        <v>69</v>
      </c>
      <c r="D10396" s="6" t="n">
        <v>-1</v>
      </c>
      <c r="E10396" s="6" t="n">
        <v>1.9992673992674</v>
      </c>
      <c r="F10396" s="6" t="n">
        <v>0</v>
      </c>
      <c r="G10396" s="6" t="n">
        <v>0</v>
      </c>
      <c r="H10396" s="6" t="str">
        <f aca="false">IF(AND(A10396&gt;=Stimuli!$B$2,A10396&lt;=Stimuli!$C$2),Stimuli!$A$2,IF(AND(A10396&gt;=Stimuli!$B$3,A10396&lt;=Stimuli!$C$3),Stimuli!$A$3,IF(AND(A10396&gt;=Stimuli!$B$4,A10396&lt;=Stimuli!$C$4),Stimuli!$A$4,"")))</f>
        <v>02 e.l.f. - Power Grip Styling (30.03s)</v>
      </c>
      <c r="I10396" s="6" t="n">
        <f aca="false">(B10396-B10395)/((A10396-A10395)/1000)</f>
        <v>0.750183150183148</v>
      </c>
      <c r="J10396" s="6" t="n">
        <f aca="false">IF(OR(B10396&lt;Rules!$B$2,B10396&gt;Rules!$B$3,ABS(I10396)&gt;Rules!$B$4,OR(B10397&lt;Rules!$B$2,B10397&gt;Rules!$B$3,ABS(I10397)&gt;Rules!$B$4)),1,0)</f>
        <v>0</v>
      </c>
      <c r="K10396" s="6" t="str">
        <f aca="false">IF(F10396=1,COUNTIF($F$2:F10396,1),"")</f>
        <v/>
      </c>
    </row>
    <row r="10397" customFormat="false" ht="15" hidden="false" customHeight="false" outlineLevel="0" collapsed="false">
      <c r="A10397" s="6" t="n">
        <v>81612.868</v>
      </c>
      <c r="B10397" s="6" t="n">
        <v>2.0007326007326</v>
      </c>
      <c r="C10397" s="6" t="n">
        <v>69</v>
      </c>
      <c r="D10397" s="6" t="n">
        <v>-1</v>
      </c>
      <c r="E10397" s="6" t="n">
        <v>1.9992673992674</v>
      </c>
      <c r="F10397" s="6" t="n">
        <v>0</v>
      </c>
      <c r="G10397" s="6" t="n">
        <v>0</v>
      </c>
      <c r="H10397" s="6" t="str">
        <f aca="false">IF(AND(A10397&gt;=Stimuli!$B$2,A10397&lt;=Stimuli!$C$2),Stimuli!$A$2,IF(AND(A10397&gt;=Stimuli!$B$3,A10397&lt;=Stimuli!$C$3),Stimuli!$A$3,IF(AND(A10397&gt;=Stimuli!$B$4,A10397&lt;=Stimuli!$C$4),Stimuli!$A$4,"")))</f>
        <v>02 e.l.f. - Power Grip Styling (30.03s)</v>
      </c>
      <c r="I10397" s="6" t="n">
        <f aca="false">(B10397-B10396)/((A10397-A10396)/1000)</f>
        <v>-0.750183150183148</v>
      </c>
      <c r="J10397" s="6" t="n">
        <f aca="false">IF(OR(B10397&lt;Rules!$B$2,B10397&gt;Rules!$B$3,ABS(I10397)&gt;Rules!$B$4,OR(B10398&lt;Rules!$B$2,B10398&gt;Rules!$B$3,ABS(I10398)&gt;Rules!$B$4)),1,0)</f>
        <v>0</v>
      </c>
      <c r="K10397" s="6" t="str">
        <f aca="false">IF(F10397=1,COUNTIF($F$2:F10397,1),"")</f>
        <v/>
      </c>
    </row>
    <row r="10398" customFormat="false" ht="15" hidden="false" customHeight="false" outlineLevel="0" collapsed="false">
      <c r="A10398" s="6" t="n">
        <v>81620.6805</v>
      </c>
      <c r="B10398" s="6" t="n">
        <v>2.00512820512821</v>
      </c>
      <c r="C10398" s="6" t="n">
        <v>69</v>
      </c>
      <c r="D10398" s="6" t="n">
        <v>-1</v>
      </c>
      <c r="E10398" s="6" t="n">
        <v>1.9992673992674</v>
      </c>
      <c r="F10398" s="6" t="n">
        <v>0</v>
      </c>
      <c r="G10398" s="6" t="n">
        <v>0</v>
      </c>
      <c r="H10398" s="6" t="str">
        <f aca="false">IF(AND(A10398&gt;=Stimuli!$B$2,A10398&lt;=Stimuli!$C$2),Stimuli!$A$2,IF(AND(A10398&gt;=Stimuli!$B$3,A10398&lt;=Stimuli!$C$3),Stimuli!$A$3,IF(AND(A10398&gt;=Stimuli!$B$4,A10398&lt;=Stimuli!$C$4),Stimuli!$A$4,"")))</f>
        <v>02 e.l.f. - Power Grip Styling (30.03s)</v>
      </c>
      <c r="I10398" s="6" t="n">
        <f aca="false">(B10398-B10397)/((A10398-A10397)/1000)</f>
        <v>0.562637362637418</v>
      </c>
      <c r="J10398" s="6" t="n">
        <f aca="false">IF(OR(B10398&lt;Rules!$B$2,B10398&gt;Rules!$B$3,ABS(I10398)&gt;Rules!$B$4,OR(B10399&lt;Rules!$B$2,B10399&gt;Rules!$B$3,ABS(I10399)&gt;Rules!$B$4)),1,0)</f>
        <v>0</v>
      </c>
      <c r="K10398" s="6" t="str">
        <f aca="false">IF(F10398=1,COUNTIF($F$2:F10398,1),"")</f>
        <v/>
      </c>
    </row>
    <row r="10399" customFormat="false" ht="15" hidden="false" customHeight="false" outlineLevel="0" collapsed="false">
      <c r="A10399" s="6" t="n">
        <v>81628.493</v>
      </c>
      <c r="B10399" s="6" t="n">
        <v>2.003663003663</v>
      </c>
      <c r="C10399" s="6" t="n">
        <v>69</v>
      </c>
      <c r="D10399" s="6" t="n">
        <v>-1</v>
      </c>
      <c r="E10399" s="6" t="n">
        <v>1.9992673992674</v>
      </c>
      <c r="F10399" s="6" t="n">
        <v>0</v>
      </c>
      <c r="G10399" s="6" t="n">
        <v>0</v>
      </c>
      <c r="H10399" s="6" t="str">
        <f aca="false">IF(AND(A10399&gt;=Stimuli!$B$2,A10399&lt;=Stimuli!$C$2),Stimuli!$A$2,IF(AND(A10399&gt;=Stimuli!$B$3,A10399&lt;=Stimuli!$C$3),Stimuli!$A$3,IF(AND(A10399&gt;=Stimuli!$B$4,A10399&lt;=Stimuli!$C$4),Stimuli!$A$4,"")))</f>
        <v>02 e.l.f. - Power Grip Styling (30.03s)</v>
      </c>
      <c r="I10399" s="6" t="n">
        <f aca="false">(B10399-B10398)/((A10399-A10398)/1000)</f>
        <v>-0.187545787545844</v>
      </c>
      <c r="J10399" s="6" t="n">
        <f aca="false">IF(OR(B10399&lt;Rules!$B$2,B10399&gt;Rules!$B$3,ABS(I10399)&gt;Rules!$B$4,OR(B10400&lt;Rules!$B$2,B10400&gt;Rules!$B$3,ABS(I10400)&gt;Rules!$B$4)),1,0)</f>
        <v>0</v>
      </c>
      <c r="K10399" s="6" t="str">
        <f aca="false">IF(F10399=1,COUNTIF($F$2:F10399,1),"")</f>
        <v/>
      </c>
    </row>
    <row r="10400" customFormat="false" ht="15" hidden="false" customHeight="false" outlineLevel="0" collapsed="false">
      <c r="A10400" s="6" t="n">
        <v>81636.3055</v>
      </c>
      <c r="B10400" s="6" t="n">
        <v>2.003663003663</v>
      </c>
      <c r="C10400" s="6" t="n">
        <v>69</v>
      </c>
      <c r="D10400" s="6" t="n">
        <v>-1</v>
      </c>
      <c r="E10400" s="6" t="n">
        <v>1.9992673992674</v>
      </c>
      <c r="F10400" s="6" t="n">
        <v>0</v>
      </c>
      <c r="G10400" s="6" t="n">
        <v>0</v>
      </c>
      <c r="H10400" s="6" t="str">
        <f aca="false">IF(AND(A10400&gt;=Stimuli!$B$2,A10400&lt;=Stimuli!$C$2),Stimuli!$A$2,IF(AND(A10400&gt;=Stimuli!$B$3,A10400&lt;=Stimuli!$C$3),Stimuli!$A$3,IF(AND(A10400&gt;=Stimuli!$B$4,A10400&lt;=Stimuli!$C$4),Stimuli!$A$4,"")))</f>
        <v>02 e.l.f. - Power Grip Styling (30.03s)</v>
      </c>
      <c r="I10400" s="6" t="n">
        <f aca="false">(B10400-B10399)/((A10400-A10399)/1000)</f>
        <v>0</v>
      </c>
      <c r="J10400" s="6" t="n">
        <f aca="false">IF(OR(B10400&lt;Rules!$B$2,B10400&gt;Rules!$B$3,ABS(I10400)&gt;Rules!$B$4,OR(B10401&lt;Rules!$B$2,B10401&gt;Rules!$B$3,ABS(I10401)&gt;Rules!$B$4)),1,0)</f>
        <v>0</v>
      </c>
      <c r="K10400" s="6" t="str">
        <f aca="false">IF(F10400=1,COUNTIF($F$2:F10400,1),"")</f>
        <v/>
      </c>
    </row>
    <row r="10401" customFormat="false" ht="15" hidden="false" customHeight="false" outlineLevel="0" collapsed="false">
      <c r="A10401" s="6" t="n">
        <v>81644.118</v>
      </c>
      <c r="B10401" s="6" t="n">
        <v>2.00512820512821</v>
      </c>
      <c r="C10401" s="6" t="n">
        <v>69</v>
      </c>
      <c r="D10401" s="6" t="n">
        <v>-1</v>
      </c>
      <c r="E10401" s="6" t="n">
        <v>1.9992673992674</v>
      </c>
      <c r="F10401" s="6" t="n">
        <v>0</v>
      </c>
      <c r="G10401" s="6" t="n">
        <v>0</v>
      </c>
      <c r="H10401" s="6" t="str">
        <f aca="false">IF(AND(A10401&gt;=Stimuli!$B$2,A10401&lt;=Stimuli!$C$2),Stimuli!$A$2,IF(AND(A10401&gt;=Stimuli!$B$3,A10401&lt;=Stimuli!$C$3),Stimuli!$A$3,IF(AND(A10401&gt;=Stimuli!$B$4,A10401&lt;=Stimuli!$C$4),Stimuli!$A$4,"")))</f>
        <v>02 e.l.f. - Power Grip Styling (30.03s)</v>
      </c>
      <c r="I10401" s="6" t="n">
        <f aca="false">(B10401-B10400)/((A10401-A10400)/1000)</f>
        <v>0.187545787545844</v>
      </c>
      <c r="J10401" s="6" t="n">
        <f aca="false">IF(OR(B10401&lt;Rules!$B$2,B10401&gt;Rules!$B$3,ABS(I10401)&gt;Rules!$B$4,OR(B10402&lt;Rules!$B$2,B10402&gt;Rules!$B$3,ABS(I10402)&gt;Rules!$B$4)),1,0)</f>
        <v>0</v>
      </c>
      <c r="K10401" s="6" t="str">
        <f aca="false">IF(F10401=1,COUNTIF($F$2:F10401,1),"")</f>
        <v/>
      </c>
    </row>
    <row r="10402" customFormat="false" ht="15" hidden="false" customHeight="false" outlineLevel="0" collapsed="false">
      <c r="A10402" s="6" t="n">
        <v>81651.9305</v>
      </c>
      <c r="B10402" s="6" t="n">
        <v>2.0021978021978</v>
      </c>
      <c r="C10402" s="6" t="n">
        <v>69</v>
      </c>
      <c r="D10402" s="6" t="n">
        <v>-1</v>
      </c>
      <c r="E10402" s="6" t="n">
        <v>1.9992673992674</v>
      </c>
      <c r="F10402" s="6" t="n">
        <v>0</v>
      </c>
      <c r="G10402" s="6" t="n">
        <v>0</v>
      </c>
      <c r="H10402" s="6" t="str">
        <f aca="false">IF(AND(A10402&gt;=Stimuli!$B$2,A10402&lt;=Stimuli!$C$2),Stimuli!$A$2,IF(AND(A10402&gt;=Stimuli!$B$3,A10402&lt;=Stimuli!$C$3),Stimuli!$A$3,IF(AND(A10402&gt;=Stimuli!$B$4,A10402&lt;=Stimuli!$C$4),Stimuli!$A$4,"")))</f>
        <v>02 e.l.f. - Power Grip Styling (30.03s)</v>
      </c>
      <c r="I10402" s="6" t="n">
        <f aca="false">(B10402-B10401)/((A10402-A10401)/1000)</f>
        <v>-0.375091575091687</v>
      </c>
      <c r="J10402" s="6" t="n">
        <f aca="false">IF(OR(B10402&lt;Rules!$B$2,B10402&gt;Rules!$B$3,ABS(I10402)&gt;Rules!$B$4,OR(B10403&lt;Rules!$B$2,B10403&gt;Rules!$B$3,ABS(I10403)&gt;Rules!$B$4)),1,0)</f>
        <v>0</v>
      </c>
      <c r="K10402" s="6" t="str">
        <f aca="false">IF(F10402=1,COUNTIF($F$2:F10402,1),"")</f>
        <v/>
      </c>
    </row>
    <row r="10403" customFormat="false" ht="15" hidden="false" customHeight="false" outlineLevel="0" collapsed="false">
      <c r="A10403" s="6" t="n">
        <v>81659.743</v>
      </c>
      <c r="B10403" s="6" t="n">
        <v>2.00659340659341</v>
      </c>
      <c r="C10403" s="6" t="n">
        <v>69</v>
      </c>
      <c r="D10403" s="6" t="n">
        <v>-1</v>
      </c>
      <c r="E10403" s="6" t="n">
        <v>1.9992673992674</v>
      </c>
      <c r="F10403" s="6" t="n">
        <v>0</v>
      </c>
      <c r="G10403" s="6" t="n">
        <v>0</v>
      </c>
      <c r="H10403" s="6" t="str">
        <f aca="false">IF(AND(A10403&gt;=Stimuli!$B$2,A10403&lt;=Stimuli!$C$2),Stimuli!$A$2,IF(AND(A10403&gt;=Stimuli!$B$3,A10403&lt;=Stimuli!$C$3),Stimuli!$A$3,IF(AND(A10403&gt;=Stimuli!$B$4,A10403&lt;=Stimuli!$C$4),Stimuli!$A$4,"")))</f>
        <v>02 e.l.f. - Power Grip Styling (30.03s)</v>
      </c>
      <c r="I10403" s="6" t="n">
        <f aca="false">(B10403-B10402)/((A10403-A10402)/1000)</f>
        <v>0.562637362637418</v>
      </c>
      <c r="J10403" s="6" t="n">
        <f aca="false">IF(OR(B10403&lt;Rules!$B$2,B10403&gt;Rules!$B$3,ABS(I10403)&gt;Rules!$B$4,OR(B10404&lt;Rules!$B$2,B10404&gt;Rules!$B$3,ABS(I10404)&gt;Rules!$B$4)),1,0)</f>
        <v>0</v>
      </c>
      <c r="K10403" s="6" t="str">
        <f aca="false">IF(F10403=1,COUNTIF($F$2:F10403,1),"")</f>
        <v/>
      </c>
    </row>
    <row r="10404" customFormat="false" ht="15" hidden="false" customHeight="false" outlineLevel="0" collapsed="false">
      <c r="A10404" s="6" t="n">
        <v>81667.5555</v>
      </c>
      <c r="B10404" s="6" t="n">
        <v>2.0007326007326</v>
      </c>
      <c r="C10404" s="6" t="n">
        <v>69</v>
      </c>
      <c r="D10404" s="6" t="n">
        <v>-1</v>
      </c>
      <c r="E10404" s="6" t="n">
        <v>1.9992673992674</v>
      </c>
      <c r="F10404" s="6" t="n">
        <v>0</v>
      </c>
      <c r="G10404" s="6" t="n">
        <v>0</v>
      </c>
      <c r="H10404" s="6" t="str">
        <f aca="false">IF(AND(A10404&gt;=Stimuli!$B$2,A10404&lt;=Stimuli!$C$2),Stimuli!$A$2,IF(AND(A10404&gt;=Stimuli!$B$3,A10404&lt;=Stimuli!$C$3),Stimuli!$A$3,IF(AND(A10404&gt;=Stimuli!$B$4,A10404&lt;=Stimuli!$C$4),Stimuli!$A$4,"")))</f>
        <v>02 e.l.f. - Power Grip Styling (30.03s)</v>
      </c>
      <c r="I10404" s="6" t="n">
        <f aca="false">(B10404-B10403)/((A10404-A10403)/1000)</f>
        <v>-0.750183150183148</v>
      </c>
      <c r="J10404" s="6" t="n">
        <f aca="false">IF(OR(B10404&lt;Rules!$B$2,B10404&gt;Rules!$B$3,ABS(I10404)&gt;Rules!$B$4,OR(B10405&lt;Rules!$B$2,B10405&gt;Rules!$B$3,ABS(I10405)&gt;Rules!$B$4)),1,0)</f>
        <v>0</v>
      </c>
      <c r="K10404" s="6" t="str">
        <f aca="false">IF(F10404=1,COUNTIF($F$2:F10404,1),"")</f>
        <v/>
      </c>
    </row>
    <row r="10405" customFormat="false" ht="15" hidden="false" customHeight="false" outlineLevel="0" collapsed="false">
      <c r="A10405" s="6" t="n">
        <v>81675.368</v>
      </c>
      <c r="B10405" s="6" t="n">
        <v>2.00805860805861</v>
      </c>
      <c r="C10405" s="6" t="n">
        <v>69</v>
      </c>
      <c r="D10405" s="6" t="n">
        <v>-1</v>
      </c>
      <c r="E10405" s="6" t="n">
        <v>1.9992673992674</v>
      </c>
      <c r="F10405" s="6" t="n">
        <v>0</v>
      </c>
      <c r="G10405" s="6" t="n">
        <v>0</v>
      </c>
      <c r="H10405" s="6" t="str">
        <f aca="false">IF(AND(A10405&gt;=Stimuli!$B$2,A10405&lt;=Stimuli!$C$2),Stimuli!$A$2,IF(AND(A10405&gt;=Stimuli!$B$3,A10405&lt;=Stimuli!$C$3),Stimuli!$A$3,IF(AND(A10405&gt;=Stimuli!$B$4,A10405&lt;=Stimuli!$C$4),Stimuli!$A$4,"")))</f>
        <v>02 e.l.f. - Power Grip Styling (30.03s)</v>
      </c>
      <c r="I10405" s="6" t="n">
        <f aca="false">(B10405-B10404)/((A10405-A10404)/1000)</f>
        <v>0.937728937728878</v>
      </c>
      <c r="J10405" s="6" t="n">
        <f aca="false">IF(OR(B10405&lt;Rules!$B$2,B10405&gt;Rules!$B$3,ABS(I10405)&gt;Rules!$B$4,OR(B10406&lt;Rules!$B$2,B10406&gt;Rules!$B$3,ABS(I10406)&gt;Rules!$B$4)),1,0)</f>
        <v>0</v>
      </c>
      <c r="K10405" s="6" t="str">
        <f aca="false">IF(F10405=1,COUNTIF($F$2:F10405,1),"")</f>
        <v/>
      </c>
    </row>
    <row r="10406" customFormat="false" ht="15" hidden="false" customHeight="false" outlineLevel="0" collapsed="false">
      <c r="A10406" s="6" t="n">
        <v>81683.1805</v>
      </c>
      <c r="B10406" s="6" t="n">
        <v>2.0007326007326</v>
      </c>
      <c r="C10406" s="6" t="n">
        <v>69</v>
      </c>
      <c r="D10406" s="6" t="n">
        <v>-1</v>
      </c>
      <c r="E10406" s="6" t="n">
        <v>1.9992673992674</v>
      </c>
      <c r="F10406" s="6" t="n">
        <v>0</v>
      </c>
      <c r="G10406" s="6" t="n">
        <v>0</v>
      </c>
      <c r="H10406" s="6" t="str">
        <f aca="false">IF(AND(A10406&gt;=Stimuli!$B$2,A10406&lt;=Stimuli!$C$2),Stimuli!$A$2,IF(AND(A10406&gt;=Stimuli!$B$3,A10406&lt;=Stimuli!$C$3),Stimuli!$A$3,IF(AND(A10406&gt;=Stimuli!$B$4,A10406&lt;=Stimuli!$C$4),Stimuli!$A$4,"")))</f>
        <v>02 e.l.f. - Power Grip Styling (30.03s)</v>
      </c>
      <c r="I10406" s="6" t="n">
        <f aca="false">(B10406-B10405)/((A10406-A10405)/1000)</f>
        <v>-0.937728937728878</v>
      </c>
      <c r="J10406" s="6" t="n">
        <f aca="false">IF(OR(B10406&lt;Rules!$B$2,B10406&gt;Rules!$B$3,ABS(I10406)&gt;Rules!$B$4,OR(B10407&lt;Rules!$B$2,B10407&gt;Rules!$B$3,ABS(I10407)&gt;Rules!$B$4)),1,0)</f>
        <v>0</v>
      </c>
      <c r="K10406" s="6" t="str">
        <f aca="false">IF(F10406=1,COUNTIF($F$2:F10406,1),"")</f>
        <v/>
      </c>
    </row>
    <row r="10407" customFormat="false" ht="15" hidden="false" customHeight="false" outlineLevel="0" collapsed="false">
      <c r="A10407" s="6" t="n">
        <v>81690.993</v>
      </c>
      <c r="B10407" s="6" t="n">
        <v>2.00659340659341</v>
      </c>
      <c r="C10407" s="6" t="n">
        <v>69</v>
      </c>
      <c r="D10407" s="6" t="n">
        <v>-1</v>
      </c>
      <c r="E10407" s="6" t="n">
        <v>1.9992673992674</v>
      </c>
      <c r="F10407" s="6" t="n">
        <v>0</v>
      </c>
      <c r="G10407" s="6" t="n">
        <v>0</v>
      </c>
      <c r="H10407" s="6" t="str">
        <f aca="false">IF(AND(A10407&gt;=Stimuli!$B$2,A10407&lt;=Stimuli!$C$2),Stimuli!$A$2,IF(AND(A10407&gt;=Stimuli!$B$3,A10407&lt;=Stimuli!$C$3),Stimuli!$A$3,IF(AND(A10407&gt;=Stimuli!$B$4,A10407&lt;=Stimuli!$C$4),Stimuli!$A$4,"")))</f>
        <v>02 e.l.f. - Power Grip Styling (30.03s)</v>
      </c>
      <c r="I10407" s="6" t="n">
        <f aca="false">(B10407-B10406)/((A10407-A10406)/1000)</f>
        <v>0.750183150183148</v>
      </c>
      <c r="J10407" s="6" t="n">
        <f aca="false">IF(OR(B10407&lt;Rules!$B$2,B10407&gt;Rules!$B$3,ABS(I10407)&gt;Rules!$B$4,OR(B10408&lt;Rules!$B$2,B10408&gt;Rules!$B$3,ABS(I10408)&gt;Rules!$B$4)),1,0)</f>
        <v>0</v>
      </c>
      <c r="K10407" s="6" t="str">
        <f aca="false">IF(F10407=1,COUNTIF($F$2:F10407,1),"")</f>
        <v/>
      </c>
    </row>
    <row r="10408" customFormat="false" ht="15" hidden="false" customHeight="false" outlineLevel="0" collapsed="false">
      <c r="A10408" s="6" t="n">
        <v>81698.8055</v>
      </c>
      <c r="B10408" s="6" t="n">
        <v>1.9992673992674</v>
      </c>
      <c r="C10408" s="6" t="n">
        <v>69</v>
      </c>
      <c r="D10408" s="6" t="n">
        <v>-1</v>
      </c>
      <c r="E10408" s="6" t="n">
        <v>1.9992673992674</v>
      </c>
      <c r="F10408" s="6" t="n">
        <v>0</v>
      </c>
      <c r="G10408" s="6" t="n">
        <v>0</v>
      </c>
      <c r="H10408" s="6" t="str">
        <f aca="false">IF(AND(A10408&gt;=Stimuli!$B$2,A10408&lt;=Stimuli!$C$2),Stimuli!$A$2,IF(AND(A10408&gt;=Stimuli!$B$3,A10408&lt;=Stimuli!$C$3),Stimuli!$A$3,IF(AND(A10408&gt;=Stimuli!$B$4,A10408&lt;=Stimuli!$C$4),Stimuli!$A$4,"")))</f>
        <v>02 e.l.f. - Power Grip Styling (30.03s)</v>
      </c>
      <c r="I10408" s="6" t="n">
        <f aca="false">(B10408-B10407)/((A10408-A10407)/1000)</f>
        <v>-0.93772893772902</v>
      </c>
      <c r="J10408" s="6" t="n">
        <f aca="false">IF(OR(B10408&lt;Rules!$B$2,B10408&gt;Rules!$B$3,ABS(I10408)&gt;Rules!$B$4,OR(B10409&lt;Rules!$B$2,B10409&gt;Rules!$B$3,ABS(I10409)&gt;Rules!$B$4)),1,0)</f>
        <v>0</v>
      </c>
      <c r="K10408" s="6" t="str">
        <f aca="false">IF(F10408=1,COUNTIF($F$2:F10408,1),"")</f>
        <v/>
      </c>
    </row>
    <row r="10409" customFormat="false" ht="15" hidden="false" customHeight="false" outlineLevel="0" collapsed="false">
      <c r="A10409" s="6" t="n">
        <v>81706.618</v>
      </c>
      <c r="B10409" s="6" t="n">
        <v>2.00659340659341</v>
      </c>
      <c r="C10409" s="6" t="n">
        <v>69</v>
      </c>
      <c r="D10409" s="6" t="n">
        <v>-1</v>
      </c>
      <c r="E10409" s="6" t="n">
        <v>1.9992673992674</v>
      </c>
      <c r="F10409" s="6" t="n">
        <v>0</v>
      </c>
      <c r="G10409" s="6" t="n">
        <v>0</v>
      </c>
      <c r="H10409" s="6" t="str">
        <f aca="false">IF(AND(A10409&gt;=Stimuli!$B$2,A10409&lt;=Stimuli!$C$2),Stimuli!$A$2,IF(AND(A10409&gt;=Stimuli!$B$3,A10409&lt;=Stimuli!$C$3),Stimuli!$A$3,IF(AND(A10409&gt;=Stimuli!$B$4,A10409&lt;=Stimuli!$C$4),Stimuli!$A$4,"")))</f>
        <v>02 e.l.f. - Power Grip Styling (30.03s)</v>
      </c>
      <c r="I10409" s="6" t="n">
        <f aca="false">(B10409-B10408)/((A10409-A10408)/1000)</f>
        <v>0.93772893772902</v>
      </c>
      <c r="J10409" s="6" t="n">
        <f aca="false">IF(OR(B10409&lt;Rules!$B$2,B10409&gt;Rules!$B$3,ABS(I10409)&gt;Rules!$B$4,OR(B10410&lt;Rules!$B$2,B10410&gt;Rules!$B$3,ABS(I10410)&gt;Rules!$B$4)),1,0)</f>
        <v>0</v>
      </c>
      <c r="K10409" s="6" t="str">
        <f aca="false">IF(F10409=1,COUNTIF($F$2:F10409,1),"")</f>
        <v/>
      </c>
    </row>
    <row r="10410" customFormat="false" ht="15" hidden="false" customHeight="false" outlineLevel="0" collapsed="false">
      <c r="A10410" s="6" t="n">
        <v>81714.4305</v>
      </c>
      <c r="B10410" s="6" t="n">
        <v>1.9992673992674</v>
      </c>
      <c r="C10410" s="6" t="n">
        <v>69</v>
      </c>
      <c r="D10410" s="6" t="n">
        <v>-1</v>
      </c>
      <c r="E10410" s="6" t="n">
        <v>1.9992673992674</v>
      </c>
      <c r="F10410" s="6" t="n">
        <v>0</v>
      </c>
      <c r="G10410" s="6" t="n">
        <v>0</v>
      </c>
      <c r="H10410" s="6" t="str">
        <f aca="false">IF(AND(A10410&gt;=Stimuli!$B$2,A10410&lt;=Stimuli!$C$2),Stimuli!$A$2,IF(AND(A10410&gt;=Stimuli!$B$3,A10410&lt;=Stimuli!$C$3),Stimuli!$A$3,IF(AND(A10410&gt;=Stimuli!$B$4,A10410&lt;=Stimuli!$C$4),Stimuli!$A$4,"")))</f>
        <v>02 e.l.f. - Power Grip Styling (30.03s)</v>
      </c>
      <c r="I10410" s="6" t="n">
        <f aca="false">(B10410-B10409)/((A10410-A10409)/1000)</f>
        <v>-0.93772893772902</v>
      </c>
      <c r="J10410" s="6" t="n">
        <f aca="false">IF(OR(B10410&lt;Rules!$B$2,B10410&gt;Rules!$B$3,ABS(I10410)&gt;Rules!$B$4,OR(B10411&lt;Rules!$B$2,B10411&gt;Rules!$B$3,ABS(I10411)&gt;Rules!$B$4)),1,0)</f>
        <v>0</v>
      </c>
      <c r="K10410" s="6" t="str">
        <f aca="false">IF(F10410=1,COUNTIF($F$2:F10410,1),"")</f>
        <v/>
      </c>
    </row>
    <row r="10411" customFormat="false" ht="15" hidden="false" customHeight="false" outlineLevel="0" collapsed="false">
      <c r="A10411" s="6" t="n">
        <v>81722.243</v>
      </c>
      <c r="B10411" s="6" t="n">
        <v>2.00659340659341</v>
      </c>
      <c r="C10411" s="6" t="n">
        <v>69</v>
      </c>
      <c r="D10411" s="6" t="n">
        <v>-1</v>
      </c>
      <c r="E10411" s="6" t="n">
        <v>1.9992673992674</v>
      </c>
      <c r="F10411" s="6" t="n">
        <v>0</v>
      </c>
      <c r="G10411" s="6" t="n">
        <v>0</v>
      </c>
      <c r="H10411" s="6" t="str">
        <f aca="false">IF(AND(A10411&gt;=Stimuli!$B$2,A10411&lt;=Stimuli!$C$2),Stimuli!$A$2,IF(AND(A10411&gt;=Stimuli!$B$3,A10411&lt;=Stimuli!$C$3),Stimuli!$A$3,IF(AND(A10411&gt;=Stimuli!$B$4,A10411&lt;=Stimuli!$C$4),Stimuli!$A$4,"")))</f>
        <v>02 e.l.f. - Power Grip Styling (30.03s)</v>
      </c>
      <c r="I10411" s="6" t="n">
        <f aca="false">(B10411-B10410)/((A10411-A10410)/1000)</f>
        <v>0.93772893772902</v>
      </c>
      <c r="J10411" s="6" t="n">
        <f aca="false">IF(OR(B10411&lt;Rules!$B$2,B10411&gt;Rules!$B$3,ABS(I10411)&gt;Rules!$B$4,OR(B10412&lt;Rules!$B$2,B10412&gt;Rules!$B$3,ABS(I10412)&gt;Rules!$B$4)),1,0)</f>
        <v>0</v>
      </c>
      <c r="K10411" s="6" t="str">
        <f aca="false">IF(F10411=1,COUNTIF($F$2:F10411,1),"")</f>
        <v/>
      </c>
    </row>
    <row r="10412" customFormat="false" ht="15" hidden="false" customHeight="false" outlineLevel="0" collapsed="false">
      <c r="A10412" s="6" t="n">
        <v>81730.0555</v>
      </c>
      <c r="B10412" s="6" t="n">
        <v>1.9992673992674</v>
      </c>
      <c r="C10412" s="6" t="n">
        <v>69</v>
      </c>
      <c r="D10412" s="6" t="n">
        <v>-1</v>
      </c>
      <c r="E10412" s="6" t="n">
        <v>1.9992673992674</v>
      </c>
      <c r="F10412" s="6" t="n">
        <v>0</v>
      </c>
      <c r="G10412" s="6" t="n">
        <v>0</v>
      </c>
      <c r="H10412" s="6" t="str">
        <f aca="false">IF(AND(A10412&gt;=Stimuli!$B$2,A10412&lt;=Stimuli!$C$2),Stimuli!$A$2,IF(AND(A10412&gt;=Stimuli!$B$3,A10412&lt;=Stimuli!$C$3),Stimuli!$A$3,IF(AND(A10412&gt;=Stimuli!$B$4,A10412&lt;=Stimuli!$C$4),Stimuli!$A$4,"")))</f>
        <v>02 e.l.f. - Power Grip Styling (30.03s)</v>
      </c>
      <c r="I10412" s="6" t="n">
        <f aca="false">(B10412-B10411)/((A10412-A10411)/1000)</f>
        <v>-0.93772893772902</v>
      </c>
      <c r="J10412" s="6" t="n">
        <f aca="false">IF(OR(B10412&lt;Rules!$B$2,B10412&gt;Rules!$B$3,ABS(I10412)&gt;Rules!$B$4,OR(B10413&lt;Rules!$B$2,B10413&gt;Rules!$B$3,ABS(I10413)&gt;Rules!$B$4)),1,0)</f>
        <v>0</v>
      </c>
      <c r="K10412" s="6" t="str">
        <f aca="false">IF(F10412=1,COUNTIF($F$2:F10412,1),"")</f>
        <v/>
      </c>
    </row>
    <row r="10413" customFormat="false" ht="15" hidden="false" customHeight="false" outlineLevel="0" collapsed="false">
      <c r="A10413" s="6" t="n">
        <v>81737.868</v>
      </c>
      <c r="B10413" s="6" t="n">
        <v>2.00512820512821</v>
      </c>
      <c r="C10413" s="6" t="n">
        <v>69</v>
      </c>
      <c r="D10413" s="6" t="n">
        <v>-1</v>
      </c>
      <c r="E10413" s="6" t="n">
        <v>1.9992673992674</v>
      </c>
      <c r="F10413" s="6" t="n">
        <v>0</v>
      </c>
      <c r="G10413" s="6" t="n">
        <v>0</v>
      </c>
      <c r="H10413" s="6" t="str">
        <f aca="false">IF(AND(A10413&gt;=Stimuli!$B$2,A10413&lt;=Stimuli!$C$2),Stimuli!$A$2,IF(AND(A10413&gt;=Stimuli!$B$3,A10413&lt;=Stimuli!$C$3),Stimuli!$A$3,IF(AND(A10413&gt;=Stimuli!$B$4,A10413&lt;=Stimuli!$C$4),Stimuli!$A$4,"")))</f>
        <v>02 e.l.f. - Power Grip Styling (30.03s)</v>
      </c>
      <c r="I10413" s="6" t="n">
        <f aca="false">(B10413-B10412)/((A10413-A10412)/1000)</f>
        <v>0.75018315018329</v>
      </c>
      <c r="J10413" s="6" t="n">
        <f aca="false">IF(OR(B10413&lt;Rules!$B$2,B10413&gt;Rules!$B$3,ABS(I10413)&gt;Rules!$B$4,OR(B10414&lt;Rules!$B$2,B10414&gt;Rules!$B$3,ABS(I10414)&gt;Rules!$B$4)),1,0)</f>
        <v>0</v>
      </c>
      <c r="K10413" s="6" t="str">
        <f aca="false">IF(F10413=1,COUNTIF($F$2:F10413,1),"")</f>
        <v/>
      </c>
    </row>
    <row r="10414" customFormat="false" ht="15" hidden="false" customHeight="false" outlineLevel="0" collapsed="false">
      <c r="A10414" s="6" t="n">
        <v>81745.6805</v>
      </c>
      <c r="B10414" s="6" t="n">
        <v>2.0007326007326</v>
      </c>
      <c r="C10414" s="6" t="n">
        <v>69</v>
      </c>
      <c r="D10414" s="6" t="n">
        <v>-1</v>
      </c>
      <c r="E10414" s="6" t="n">
        <v>1.9992673992674</v>
      </c>
      <c r="F10414" s="6" t="n">
        <v>0</v>
      </c>
      <c r="G10414" s="6" t="n">
        <v>0</v>
      </c>
      <c r="H10414" s="6" t="str">
        <f aca="false">IF(AND(A10414&gt;=Stimuli!$B$2,A10414&lt;=Stimuli!$C$2),Stimuli!$A$2,IF(AND(A10414&gt;=Stimuli!$B$3,A10414&lt;=Stimuli!$C$3),Stimuli!$A$3,IF(AND(A10414&gt;=Stimuli!$B$4,A10414&lt;=Stimuli!$C$4),Stimuli!$A$4,"")))</f>
        <v>02 e.l.f. - Power Grip Styling (30.03s)</v>
      </c>
      <c r="I10414" s="6" t="n">
        <f aca="false">(B10414-B10413)/((A10414-A10413)/1000)</f>
        <v>-0.562637362637418</v>
      </c>
      <c r="J10414" s="6" t="n">
        <f aca="false">IF(OR(B10414&lt;Rules!$B$2,B10414&gt;Rules!$B$3,ABS(I10414)&gt;Rules!$B$4,OR(B10415&lt;Rules!$B$2,B10415&gt;Rules!$B$3,ABS(I10415)&gt;Rules!$B$4)),1,0)</f>
        <v>0</v>
      </c>
      <c r="K10414" s="6" t="str">
        <f aca="false">IF(F10414=1,COUNTIF($F$2:F10414,1),"")</f>
        <v/>
      </c>
    </row>
    <row r="10415" customFormat="false" ht="15" hidden="false" customHeight="false" outlineLevel="0" collapsed="false">
      <c r="A10415" s="6" t="n">
        <v>81753.493</v>
      </c>
      <c r="B10415" s="6" t="n">
        <v>2.003663003663</v>
      </c>
      <c r="C10415" s="6" t="n">
        <v>69</v>
      </c>
      <c r="D10415" s="6" t="n">
        <v>-1</v>
      </c>
      <c r="E10415" s="6" t="n">
        <v>1.9992673992674</v>
      </c>
      <c r="F10415" s="6" t="n">
        <v>0</v>
      </c>
      <c r="G10415" s="6" t="n">
        <v>0</v>
      </c>
      <c r="H10415" s="6" t="str">
        <f aca="false">IF(AND(A10415&gt;=Stimuli!$B$2,A10415&lt;=Stimuli!$C$2),Stimuli!$A$2,IF(AND(A10415&gt;=Stimuli!$B$3,A10415&lt;=Stimuli!$C$3),Stimuli!$A$3,IF(AND(A10415&gt;=Stimuli!$B$4,A10415&lt;=Stimuli!$C$4),Stimuli!$A$4,"")))</f>
        <v>02 e.l.f. - Power Grip Styling (30.03s)</v>
      </c>
      <c r="I10415" s="6" t="n">
        <f aca="false">(B10415-B10414)/((A10415-A10414)/1000)</f>
        <v>0.375091575091574</v>
      </c>
      <c r="J10415" s="6" t="n">
        <f aca="false">IF(OR(B10415&lt;Rules!$B$2,B10415&gt;Rules!$B$3,ABS(I10415)&gt;Rules!$B$4,OR(B10416&lt;Rules!$B$2,B10416&gt;Rules!$B$3,ABS(I10416)&gt;Rules!$B$4)),1,0)</f>
        <v>0</v>
      </c>
      <c r="K10415" s="6" t="str">
        <f aca="false">IF(F10415=1,COUNTIF($F$2:F10415,1),"")</f>
        <v/>
      </c>
    </row>
    <row r="10416" customFormat="false" ht="15" hidden="false" customHeight="false" outlineLevel="0" collapsed="false">
      <c r="A10416" s="6" t="n">
        <v>81761.3055</v>
      </c>
      <c r="B10416" s="6" t="n">
        <v>2.0021978021978</v>
      </c>
      <c r="C10416" s="6" t="n">
        <v>69</v>
      </c>
      <c r="D10416" s="6" t="n">
        <v>-1</v>
      </c>
      <c r="E10416" s="6" t="n">
        <v>1.9992673992674</v>
      </c>
      <c r="F10416" s="6" t="n">
        <v>0</v>
      </c>
      <c r="G10416" s="6" t="n">
        <v>0</v>
      </c>
      <c r="H10416" s="6" t="str">
        <f aca="false">IF(AND(A10416&gt;=Stimuli!$B$2,A10416&lt;=Stimuli!$C$2),Stimuli!$A$2,IF(AND(A10416&gt;=Stimuli!$B$3,A10416&lt;=Stimuli!$C$3),Stimuli!$A$3,IF(AND(A10416&gt;=Stimuli!$B$4,A10416&lt;=Stimuli!$C$4),Stimuli!$A$4,"")))</f>
        <v>02 e.l.f. - Power Grip Styling (30.03s)</v>
      </c>
      <c r="I10416" s="6" t="n">
        <f aca="false">(B10416-B10415)/((A10416-A10415)/1000)</f>
        <v>-0.187545787545844</v>
      </c>
      <c r="J10416" s="6" t="n">
        <f aca="false">IF(OR(B10416&lt;Rules!$B$2,B10416&gt;Rules!$B$3,ABS(I10416)&gt;Rules!$B$4,OR(B10417&lt;Rules!$B$2,B10417&gt;Rules!$B$3,ABS(I10417)&gt;Rules!$B$4)),1,0)</f>
        <v>0</v>
      </c>
      <c r="K10416" s="6" t="str">
        <f aca="false">IF(F10416=1,COUNTIF($F$2:F10416,1),"")</f>
        <v/>
      </c>
    </row>
    <row r="10417" customFormat="false" ht="15" hidden="false" customHeight="false" outlineLevel="0" collapsed="false">
      <c r="A10417" s="6" t="n">
        <v>81769.118</v>
      </c>
      <c r="B10417" s="6" t="n">
        <v>2.0021978021978</v>
      </c>
      <c r="C10417" s="6" t="n">
        <v>69</v>
      </c>
      <c r="D10417" s="6" t="n">
        <v>-1</v>
      </c>
      <c r="E10417" s="6" t="n">
        <v>1.9992673992674</v>
      </c>
      <c r="F10417" s="6" t="n">
        <v>0</v>
      </c>
      <c r="G10417" s="6" t="n">
        <v>0</v>
      </c>
      <c r="H10417" s="6" t="str">
        <f aca="false">IF(AND(A10417&gt;=Stimuli!$B$2,A10417&lt;=Stimuli!$C$2),Stimuli!$A$2,IF(AND(A10417&gt;=Stimuli!$B$3,A10417&lt;=Stimuli!$C$3),Stimuli!$A$3,IF(AND(A10417&gt;=Stimuli!$B$4,A10417&lt;=Stimuli!$C$4),Stimuli!$A$4,"")))</f>
        <v>02 e.l.f. - Power Grip Styling (30.03s)</v>
      </c>
      <c r="I10417" s="6" t="n">
        <f aca="false">(B10417-B10416)/((A10417-A10416)/1000)</f>
        <v>0</v>
      </c>
      <c r="J10417" s="6" t="n">
        <f aca="false">IF(OR(B10417&lt;Rules!$B$2,B10417&gt;Rules!$B$3,ABS(I10417)&gt;Rules!$B$4,OR(B10418&lt;Rules!$B$2,B10418&gt;Rules!$B$3,ABS(I10418)&gt;Rules!$B$4)),1,0)</f>
        <v>0</v>
      </c>
      <c r="K10417" s="6" t="str">
        <f aca="false">IF(F10417=1,COUNTIF($F$2:F10417,1),"")</f>
        <v/>
      </c>
    </row>
    <row r="10418" customFormat="false" ht="15" hidden="false" customHeight="false" outlineLevel="0" collapsed="false">
      <c r="A10418" s="6" t="n">
        <v>81776.9305</v>
      </c>
      <c r="B10418" s="6" t="n">
        <v>2.003663003663</v>
      </c>
      <c r="C10418" s="6" t="n">
        <v>69</v>
      </c>
      <c r="D10418" s="6" t="n">
        <v>-1</v>
      </c>
      <c r="E10418" s="6" t="n">
        <v>1.9992673992674</v>
      </c>
      <c r="F10418" s="6" t="n">
        <v>0</v>
      </c>
      <c r="G10418" s="6" t="n">
        <v>0</v>
      </c>
      <c r="H10418" s="6" t="str">
        <f aca="false">IF(AND(A10418&gt;=Stimuli!$B$2,A10418&lt;=Stimuli!$C$2),Stimuli!$A$2,IF(AND(A10418&gt;=Stimuli!$B$3,A10418&lt;=Stimuli!$C$3),Stimuli!$A$3,IF(AND(A10418&gt;=Stimuli!$B$4,A10418&lt;=Stimuli!$C$4),Stimuli!$A$4,"")))</f>
        <v>02 e.l.f. - Power Grip Styling (30.03s)</v>
      </c>
      <c r="I10418" s="6" t="n">
        <f aca="false">(B10418-B10417)/((A10418-A10417)/1000)</f>
        <v>0.187545787545844</v>
      </c>
      <c r="J10418" s="6" t="n">
        <f aca="false">IF(OR(B10418&lt;Rules!$B$2,B10418&gt;Rules!$B$3,ABS(I10418)&gt;Rules!$B$4,OR(B10419&lt;Rules!$B$2,B10419&gt;Rules!$B$3,ABS(I10419)&gt;Rules!$B$4)),1,0)</f>
        <v>0</v>
      </c>
      <c r="K10418" s="6" t="str">
        <f aca="false">IF(F10418=1,COUNTIF($F$2:F10418,1),"")</f>
        <v/>
      </c>
    </row>
    <row r="10419" customFormat="false" ht="15" hidden="false" customHeight="false" outlineLevel="0" collapsed="false">
      <c r="A10419" s="6" t="n">
        <v>81784.743</v>
      </c>
      <c r="B10419" s="6" t="n">
        <v>2.0007326007326</v>
      </c>
      <c r="C10419" s="6" t="n">
        <v>69</v>
      </c>
      <c r="D10419" s="6" t="n">
        <v>-1</v>
      </c>
      <c r="E10419" s="6" t="n">
        <v>1.9992673992674</v>
      </c>
      <c r="F10419" s="6" t="n">
        <v>0</v>
      </c>
      <c r="G10419" s="6" t="n">
        <v>0</v>
      </c>
      <c r="H10419" s="6" t="str">
        <f aca="false">IF(AND(A10419&gt;=Stimuli!$B$2,A10419&lt;=Stimuli!$C$2),Stimuli!$A$2,IF(AND(A10419&gt;=Stimuli!$B$3,A10419&lt;=Stimuli!$C$3),Stimuli!$A$3,IF(AND(A10419&gt;=Stimuli!$B$4,A10419&lt;=Stimuli!$C$4),Stimuli!$A$4,"")))</f>
        <v>02 e.l.f. - Power Grip Styling (30.03s)</v>
      </c>
      <c r="I10419" s="6" t="n">
        <f aca="false">(B10419-B10418)/((A10419-A10418)/1000)</f>
        <v>-0.375091575091574</v>
      </c>
      <c r="J10419" s="6" t="n">
        <f aca="false">IF(OR(B10419&lt;Rules!$B$2,B10419&gt;Rules!$B$3,ABS(I10419)&gt;Rules!$B$4,OR(B10420&lt;Rules!$B$2,B10420&gt;Rules!$B$3,ABS(I10420)&gt;Rules!$B$4)),1,0)</f>
        <v>0</v>
      </c>
      <c r="K10419" s="6" t="str">
        <f aca="false">IF(F10419=1,COUNTIF($F$2:F10419,1),"")</f>
        <v/>
      </c>
    </row>
    <row r="10420" customFormat="false" ht="15" hidden="false" customHeight="false" outlineLevel="0" collapsed="false">
      <c r="A10420" s="6" t="n">
        <v>81792.5555</v>
      </c>
      <c r="B10420" s="6" t="n">
        <v>2.00512820512821</v>
      </c>
      <c r="C10420" s="6" t="n">
        <v>69</v>
      </c>
      <c r="D10420" s="6" t="n">
        <v>-1</v>
      </c>
      <c r="E10420" s="6" t="n">
        <v>1.9992673992674</v>
      </c>
      <c r="F10420" s="6" t="n">
        <v>0</v>
      </c>
      <c r="G10420" s="6" t="n">
        <v>0</v>
      </c>
      <c r="H10420" s="6" t="str">
        <f aca="false">IF(AND(A10420&gt;=Stimuli!$B$2,A10420&lt;=Stimuli!$C$2),Stimuli!$A$2,IF(AND(A10420&gt;=Stimuli!$B$3,A10420&lt;=Stimuli!$C$3),Stimuli!$A$3,IF(AND(A10420&gt;=Stimuli!$B$4,A10420&lt;=Stimuli!$C$4),Stimuli!$A$4,"")))</f>
        <v>02 e.l.f. - Power Grip Styling (30.03s)</v>
      </c>
      <c r="I10420" s="6" t="n">
        <f aca="false">(B10420-B10419)/((A10420-A10419)/1000)</f>
        <v>0.562637362637418</v>
      </c>
      <c r="J10420" s="6" t="n">
        <f aca="false">IF(OR(B10420&lt;Rules!$B$2,B10420&gt;Rules!$B$3,ABS(I10420)&gt;Rules!$B$4,OR(B10421&lt;Rules!$B$2,B10421&gt;Rules!$B$3,ABS(I10421)&gt;Rules!$B$4)),1,0)</f>
        <v>0</v>
      </c>
      <c r="K10420" s="6" t="str">
        <f aca="false">IF(F10420=1,COUNTIF($F$2:F10420,1),"")</f>
        <v/>
      </c>
    </row>
    <row r="10421" customFormat="false" ht="15" hidden="false" customHeight="false" outlineLevel="0" collapsed="false">
      <c r="A10421" s="6" t="n">
        <v>81800.368</v>
      </c>
      <c r="B10421" s="6" t="n">
        <v>1.9992673992674</v>
      </c>
      <c r="C10421" s="6" t="n">
        <v>69</v>
      </c>
      <c r="D10421" s="6" t="n">
        <v>-1</v>
      </c>
      <c r="E10421" s="6" t="n">
        <v>1.9992673992674</v>
      </c>
      <c r="F10421" s="6" t="n">
        <v>0</v>
      </c>
      <c r="G10421" s="6" t="n">
        <v>0</v>
      </c>
      <c r="H10421" s="6" t="str">
        <f aca="false">IF(AND(A10421&gt;=Stimuli!$B$2,A10421&lt;=Stimuli!$C$2),Stimuli!$A$2,IF(AND(A10421&gt;=Stimuli!$B$3,A10421&lt;=Stimuli!$C$3),Stimuli!$A$3,IF(AND(A10421&gt;=Stimuli!$B$4,A10421&lt;=Stimuli!$C$4),Stimuli!$A$4,"")))</f>
        <v>02 e.l.f. - Power Grip Styling (30.03s)</v>
      </c>
      <c r="I10421" s="6" t="n">
        <f aca="false">(B10421-B10420)/((A10421-A10420)/1000)</f>
        <v>-0.75018315018329</v>
      </c>
      <c r="J10421" s="6" t="n">
        <f aca="false">IF(OR(B10421&lt;Rules!$B$2,B10421&gt;Rules!$B$3,ABS(I10421)&gt;Rules!$B$4,OR(B10422&lt;Rules!$B$2,B10422&gt;Rules!$B$3,ABS(I10422)&gt;Rules!$B$4)),1,0)</f>
        <v>0</v>
      </c>
      <c r="K10421" s="6" t="str">
        <f aca="false">IF(F10421=1,COUNTIF($F$2:F10421,1),"")</f>
        <v/>
      </c>
    </row>
    <row r="10422" customFormat="false" ht="15" hidden="false" customHeight="false" outlineLevel="0" collapsed="false">
      <c r="A10422" s="6" t="n">
        <v>81808.1805</v>
      </c>
      <c r="B10422" s="6" t="n">
        <v>2.00512820512821</v>
      </c>
      <c r="C10422" s="6" t="n">
        <v>69</v>
      </c>
      <c r="D10422" s="6" t="n">
        <v>-1</v>
      </c>
      <c r="E10422" s="6" t="n">
        <v>1.9992673992674</v>
      </c>
      <c r="F10422" s="6" t="n">
        <v>0</v>
      </c>
      <c r="G10422" s="6" t="n">
        <v>0</v>
      </c>
      <c r="H10422" s="6" t="str">
        <f aca="false">IF(AND(A10422&gt;=Stimuli!$B$2,A10422&lt;=Stimuli!$C$2),Stimuli!$A$2,IF(AND(A10422&gt;=Stimuli!$B$3,A10422&lt;=Stimuli!$C$3),Stimuli!$A$3,IF(AND(A10422&gt;=Stimuli!$B$4,A10422&lt;=Stimuli!$C$4),Stimuli!$A$4,"")))</f>
        <v>02 e.l.f. - Power Grip Styling (30.03s)</v>
      </c>
      <c r="I10422" s="6" t="n">
        <f aca="false">(B10422-B10421)/((A10422-A10421)/1000)</f>
        <v>0.75018315018329</v>
      </c>
      <c r="J10422" s="6" t="n">
        <f aca="false">IF(OR(B10422&lt;Rules!$B$2,B10422&gt;Rules!$B$3,ABS(I10422)&gt;Rules!$B$4,OR(B10423&lt;Rules!$B$2,B10423&gt;Rules!$B$3,ABS(I10423)&gt;Rules!$B$4)),1,0)</f>
        <v>0</v>
      </c>
      <c r="K10422" s="6" t="str">
        <f aca="false">IF(F10422=1,COUNTIF($F$2:F10422,1),"")</f>
        <v/>
      </c>
    </row>
    <row r="10423" customFormat="false" ht="15" hidden="false" customHeight="false" outlineLevel="0" collapsed="false">
      <c r="A10423" s="6" t="n">
        <v>81815.993</v>
      </c>
      <c r="B10423" s="6" t="n">
        <v>1.9978021978022</v>
      </c>
      <c r="C10423" s="6" t="n">
        <v>69</v>
      </c>
      <c r="D10423" s="6" t="n">
        <v>-1</v>
      </c>
      <c r="E10423" s="6" t="n">
        <v>1.9992673992674</v>
      </c>
      <c r="F10423" s="6" t="n">
        <v>0</v>
      </c>
      <c r="G10423" s="6" t="n">
        <v>0</v>
      </c>
      <c r="H10423" s="6" t="str">
        <f aca="false">IF(AND(A10423&gt;=Stimuli!$B$2,A10423&lt;=Stimuli!$C$2),Stimuli!$A$2,IF(AND(A10423&gt;=Stimuli!$B$3,A10423&lt;=Stimuli!$C$3),Stimuli!$A$3,IF(AND(A10423&gt;=Stimuli!$B$4,A10423&lt;=Stimuli!$C$4),Stimuli!$A$4,"")))</f>
        <v>02 e.l.f. - Power Grip Styling (30.03s)</v>
      </c>
      <c r="I10423" s="6" t="n">
        <f aca="false">(B10423-B10422)/((A10423-A10422)/1000)</f>
        <v>-0.937728937729162</v>
      </c>
      <c r="J10423" s="6" t="n">
        <f aca="false">IF(OR(B10423&lt;Rules!$B$2,B10423&gt;Rules!$B$3,ABS(I10423)&gt;Rules!$B$4,OR(B10424&lt;Rules!$B$2,B10424&gt;Rules!$B$3,ABS(I10424)&gt;Rules!$B$4)),1,0)</f>
        <v>0</v>
      </c>
      <c r="K10423" s="6" t="str">
        <f aca="false">IF(F10423=1,COUNTIF($F$2:F10423,1),"")</f>
        <v/>
      </c>
    </row>
    <row r="10424" customFormat="false" ht="15" hidden="false" customHeight="false" outlineLevel="0" collapsed="false">
      <c r="A10424" s="6" t="n">
        <v>81823.8055</v>
      </c>
      <c r="B10424" s="6" t="n">
        <v>2.00512820512821</v>
      </c>
      <c r="C10424" s="6" t="n">
        <v>69</v>
      </c>
      <c r="D10424" s="6" t="n">
        <v>-1</v>
      </c>
      <c r="E10424" s="6" t="n">
        <v>1.9992673992674</v>
      </c>
      <c r="F10424" s="6" t="n">
        <v>0</v>
      </c>
      <c r="G10424" s="6" t="n">
        <v>0</v>
      </c>
      <c r="H10424" s="6" t="str">
        <f aca="false">IF(AND(A10424&gt;=Stimuli!$B$2,A10424&lt;=Stimuli!$C$2),Stimuli!$A$2,IF(AND(A10424&gt;=Stimuli!$B$3,A10424&lt;=Stimuli!$C$3),Stimuli!$A$3,IF(AND(A10424&gt;=Stimuli!$B$4,A10424&lt;=Stimuli!$C$4),Stimuli!$A$4,"")))</f>
        <v>02 e.l.f. - Power Grip Styling (30.03s)</v>
      </c>
      <c r="I10424" s="6" t="n">
        <f aca="false">(B10424-B10423)/((A10424-A10423)/1000)</f>
        <v>0.937728937729162</v>
      </c>
      <c r="J10424" s="6" t="n">
        <f aca="false">IF(OR(B10424&lt;Rules!$B$2,B10424&gt;Rules!$B$3,ABS(I10424)&gt;Rules!$B$4,OR(B10425&lt;Rules!$B$2,B10425&gt;Rules!$B$3,ABS(I10425)&gt;Rules!$B$4)),1,0)</f>
        <v>0</v>
      </c>
      <c r="K10424" s="6" t="str">
        <f aca="false">IF(F10424=1,COUNTIF($F$2:F10424,1),"")</f>
        <v/>
      </c>
    </row>
    <row r="10425" customFormat="false" ht="15" hidden="false" customHeight="false" outlineLevel="0" collapsed="false">
      <c r="A10425" s="6" t="n">
        <v>81831.618</v>
      </c>
      <c r="B10425" s="6" t="n">
        <v>1.9978021978022</v>
      </c>
      <c r="C10425" s="6" t="n">
        <v>69</v>
      </c>
      <c r="D10425" s="6" t="n">
        <v>-1</v>
      </c>
      <c r="E10425" s="6" t="n">
        <v>1.9992673992674</v>
      </c>
      <c r="F10425" s="6" t="n">
        <v>0</v>
      </c>
      <c r="G10425" s="6" t="n">
        <v>0</v>
      </c>
      <c r="H10425" s="6" t="str">
        <f aca="false">IF(AND(A10425&gt;=Stimuli!$B$2,A10425&lt;=Stimuli!$C$2),Stimuli!$A$2,IF(AND(A10425&gt;=Stimuli!$B$3,A10425&lt;=Stimuli!$C$3),Stimuli!$A$3,IF(AND(A10425&gt;=Stimuli!$B$4,A10425&lt;=Stimuli!$C$4),Stimuli!$A$4,"")))</f>
        <v>02 e.l.f. - Power Grip Styling (30.03s)</v>
      </c>
      <c r="I10425" s="6" t="n">
        <f aca="false">(B10425-B10424)/((A10425-A10424)/1000)</f>
        <v>-0.937728937729162</v>
      </c>
      <c r="J10425" s="6" t="n">
        <f aca="false">IF(OR(B10425&lt;Rules!$B$2,B10425&gt;Rules!$B$3,ABS(I10425)&gt;Rules!$B$4,OR(B10426&lt;Rules!$B$2,B10426&gt;Rules!$B$3,ABS(I10426)&gt;Rules!$B$4)),1,0)</f>
        <v>0</v>
      </c>
      <c r="K10425" s="6" t="str">
        <f aca="false">IF(F10425=1,COUNTIF($F$2:F10425,1),"")</f>
        <v/>
      </c>
    </row>
    <row r="10426" customFormat="false" ht="15" hidden="false" customHeight="false" outlineLevel="0" collapsed="false">
      <c r="A10426" s="6" t="n">
        <v>81839.4305</v>
      </c>
      <c r="B10426" s="6" t="n">
        <v>2.00512820512821</v>
      </c>
      <c r="C10426" s="6" t="n">
        <v>69</v>
      </c>
      <c r="D10426" s="6" t="n">
        <v>-1</v>
      </c>
      <c r="E10426" s="6" t="n">
        <v>1.9992673992674</v>
      </c>
      <c r="F10426" s="6" t="n">
        <v>0</v>
      </c>
      <c r="G10426" s="6" t="n">
        <v>0</v>
      </c>
      <c r="H10426" s="6" t="str">
        <f aca="false">IF(AND(A10426&gt;=Stimuli!$B$2,A10426&lt;=Stimuli!$C$2),Stimuli!$A$2,IF(AND(A10426&gt;=Stimuli!$B$3,A10426&lt;=Stimuli!$C$3),Stimuli!$A$3,IF(AND(A10426&gt;=Stimuli!$B$4,A10426&lt;=Stimuli!$C$4),Stimuli!$A$4,"")))</f>
        <v>02 e.l.f. - Power Grip Styling (30.03s)</v>
      </c>
      <c r="I10426" s="6" t="n">
        <f aca="false">(B10426-B10425)/((A10426-A10425)/1000)</f>
        <v>0.937728937729162</v>
      </c>
      <c r="J10426" s="6" t="n">
        <f aca="false">IF(OR(B10426&lt;Rules!$B$2,B10426&gt;Rules!$B$3,ABS(I10426)&gt;Rules!$B$4,OR(B10427&lt;Rules!$B$2,B10427&gt;Rules!$B$3,ABS(I10427)&gt;Rules!$B$4)),1,0)</f>
        <v>0</v>
      </c>
      <c r="K10426" s="6" t="str">
        <f aca="false">IF(F10426=1,COUNTIF($F$2:F10426,1),"")</f>
        <v/>
      </c>
    </row>
    <row r="10427" customFormat="false" ht="15" hidden="false" customHeight="false" outlineLevel="0" collapsed="false">
      <c r="A10427" s="6" t="n">
        <v>81847.243</v>
      </c>
      <c r="B10427" s="6" t="n">
        <v>1.9978021978022</v>
      </c>
      <c r="C10427" s="6" t="n">
        <v>69</v>
      </c>
      <c r="D10427" s="6" t="n">
        <v>-1</v>
      </c>
      <c r="E10427" s="6" t="n">
        <v>1.9992673992674</v>
      </c>
      <c r="F10427" s="6" t="n">
        <v>0</v>
      </c>
      <c r="G10427" s="6" t="n">
        <v>0</v>
      </c>
      <c r="H10427" s="6" t="str">
        <f aca="false">IF(AND(A10427&gt;=Stimuli!$B$2,A10427&lt;=Stimuli!$C$2),Stimuli!$A$2,IF(AND(A10427&gt;=Stimuli!$B$3,A10427&lt;=Stimuli!$C$3),Stimuli!$A$3,IF(AND(A10427&gt;=Stimuli!$B$4,A10427&lt;=Stimuli!$C$4),Stimuli!$A$4,"")))</f>
        <v>02 e.l.f. - Power Grip Styling (30.03s)</v>
      </c>
      <c r="I10427" s="6" t="n">
        <f aca="false">(B10427-B10426)/((A10427-A10426)/1000)</f>
        <v>-0.937728937729162</v>
      </c>
      <c r="J10427" s="6" t="n">
        <f aca="false">IF(OR(B10427&lt;Rules!$B$2,B10427&gt;Rules!$B$3,ABS(I10427)&gt;Rules!$B$4,OR(B10428&lt;Rules!$B$2,B10428&gt;Rules!$B$3,ABS(I10428)&gt;Rules!$B$4)),1,0)</f>
        <v>0</v>
      </c>
      <c r="K10427" s="6" t="str">
        <f aca="false">IF(F10427=1,COUNTIF($F$2:F10427,1),"")</f>
        <v/>
      </c>
    </row>
    <row r="10428" customFormat="false" ht="15" hidden="false" customHeight="false" outlineLevel="0" collapsed="false">
      <c r="A10428" s="6" t="n">
        <v>81855.0555</v>
      </c>
      <c r="B10428" s="6" t="n">
        <v>2.003663003663</v>
      </c>
      <c r="C10428" s="6" t="n">
        <v>69</v>
      </c>
      <c r="D10428" s="6" t="n">
        <v>-1</v>
      </c>
      <c r="E10428" s="6" t="n">
        <v>1.9992673992674</v>
      </c>
      <c r="F10428" s="6" t="n">
        <v>0</v>
      </c>
      <c r="G10428" s="6" t="n">
        <v>0</v>
      </c>
      <c r="H10428" s="6" t="str">
        <f aca="false">IF(AND(A10428&gt;=Stimuli!$B$2,A10428&lt;=Stimuli!$C$2),Stimuli!$A$2,IF(AND(A10428&gt;=Stimuli!$B$3,A10428&lt;=Stimuli!$C$3),Stimuli!$A$3,IF(AND(A10428&gt;=Stimuli!$B$4,A10428&lt;=Stimuli!$C$4),Stimuli!$A$4,"")))</f>
        <v>02 e.l.f. - Power Grip Styling (30.03s)</v>
      </c>
      <c r="I10428" s="6" t="n">
        <f aca="false">(B10428-B10427)/((A10428-A10427)/1000)</f>
        <v>0.750183150183318</v>
      </c>
      <c r="J10428" s="6" t="n">
        <f aca="false">IF(OR(B10428&lt;Rules!$B$2,B10428&gt;Rules!$B$3,ABS(I10428)&gt;Rules!$B$4,OR(B10429&lt;Rules!$B$2,B10429&gt;Rules!$B$3,ABS(I10429)&gt;Rules!$B$4)),1,0)</f>
        <v>0</v>
      </c>
      <c r="K10428" s="6" t="str">
        <f aca="false">IF(F10428=1,COUNTIF($F$2:F10428,1),"")</f>
        <v/>
      </c>
    </row>
    <row r="10429" customFormat="false" ht="15" hidden="false" customHeight="false" outlineLevel="0" collapsed="false">
      <c r="A10429" s="6" t="n">
        <v>81862.868</v>
      </c>
      <c r="B10429" s="6" t="n">
        <v>1.9992673992674</v>
      </c>
      <c r="C10429" s="6" t="n">
        <v>69</v>
      </c>
      <c r="D10429" s="6" t="n">
        <v>-1</v>
      </c>
      <c r="E10429" s="6" t="n">
        <v>1.9992673992674</v>
      </c>
      <c r="F10429" s="6" t="n">
        <v>0</v>
      </c>
      <c r="G10429" s="6" t="n">
        <v>0</v>
      </c>
      <c r="H10429" s="6" t="str">
        <f aca="false">IF(AND(A10429&gt;=Stimuli!$B$2,A10429&lt;=Stimuli!$C$2),Stimuli!$A$2,IF(AND(A10429&gt;=Stimuli!$B$3,A10429&lt;=Stimuli!$C$3),Stimuli!$A$3,IF(AND(A10429&gt;=Stimuli!$B$4,A10429&lt;=Stimuli!$C$4),Stimuli!$A$4,"")))</f>
        <v>02 e.l.f. - Power Grip Styling (30.03s)</v>
      </c>
      <c r="I10429" s="6" t="n">
        <f aca="false">(B10429-B10428)/((A10429-A10428)/1000)</f>
        <v>-0.562637362637446</v>
      </c>
      <c r="J10429" s="6" t="n">
        <f aca="false">IF(OR(B10429&lt;Rules!$B$2,B10429&gt;Rules!$B$3,ABS(I10429)&gt;Rules!$B$4,OR(B10430&lt;Rules!$B$2,B10430&gt;Rules!$B$3,ABS(I10430)&gt;Rules!$B$4)),1,0)</f>
        <v>0</v>
      </c>
      <c r="K10429" s="6" t="str">
        <f aca="false">IF(F10429=1,COUNTIF($F$2:F10429,1),"")</f>
        <v/>
      </c>
    </row>
    <row r="10430" customFormat="false" ht="15" hidden="false" customHeight="false" outlineLevel="0" collapsed="false">
      <c r="A10430" s="6" t="n">
        <v>81870.6805</v>
      </c>
      <c r="B10430" s="6" t="n">
        <v>2.0021978021978</v>
      </c>
      <c r="C10430" s="6" t="n">
        <v>69</v>
      </c>
      <c r="D10430" s="6" t="n">
        <v>859.375</v>
      </c>
      <c r="E10430" s="6" t="n">
        <v>1.9992673992674</v>
      </c>
      <c r="F10430" s="6" t="n">
        <v>0</v>
      </c>
      <c r="G10430" s="6" t="n">
        <v>0</v>
      </c>
      <c r="H10430" s="6" t="str">
        <f aca="false">IF(AND(A10430&gt;=Stimuli!$B$2,A10430&lt;=Stimuli!$C$2),Stimuli!$A$2,IF(AND(A10430&gt;=Stimuli!$B$3,A10430&lt;=Stimuli!$C$3),Stimuli!$A$3,IF(AND(A10430&gt;=Stimuli!$B$4,A10430&lt;=Stimuli!$C$4),Stimuli!$A$4,"")))</f>
        <v>02 e.l.f. - Power Grip Styling (30.03s)</v>
      </c>
      <c r="I10430" s="6" t="n">
        <f aca="false">(B10430-B10429)/((A10430-A10429)/1000)</f>
        <v>0.375091575091602</v>
      </c>
      <c r="J10430" s="6" t="n">
        <f aca="false">IF(OR(B10430&lt;Rules!$B$2,B10430&gt;Rules!$B$3,ABS(I10430)&gt;Rules!$B$4,OR(B10431&lt;Rules!$B$2,B10431&gt;Rules!$B$3,ABS(I10431)&gt;Rules!$B$4)),1,0)</f>
        <v>0</v>
      </c>
      <c r="K10430" s="6" t="str">
        <f aca="false">IF(F10430=1,COUNTIF($F$2:F10430,1),"")</f>
        <v/>
      </c>
    </row>
    <row r="10431" customFormat="false" ht="15" hidden="false" customHeight="false" outlineLevel="0" collapsed="false">
      <c r="A10431" s="6" t="n">
        <v>81878.493</v>
      </c>
      <c r="B10431" s="6" t="n">
        <v>1.9992673992674</v>
      </c>
      <c r="C10431" s="6" t="n">
        <v>69</v>
      </c>
      <c r="D10431" s="6" t="n">
        <v>-1</v>
      </c>
      <c r="E10431" s="6" t="n">
        <v>1.9992673992674</v>
      </c>
      <c r="F10431" s="6" t="n">
        <v>0</v>
      </c>
      <c r="G10431" s="6" t="n">
        <v>0</v>
      </c>
      <c r="H10431" s="6" t="str">
        <f aca="false">IF(AND(A10431&gt;=Stimuli!$B$2,A10431&lt;=Stimuli!$C$2),Stimuli!$A$2,IF(AND(A10431&gt;=Stimuli!$B$3,A10431&lt;=Stimuli!$C$3),Stimuli!$A$3,IF(AND(A10431&gt;=Stimuli!$B$4,A10431&lt;=Stimuli!$C$4),Stimuli!$A$4,"")))</f>
        <v>02 e.l.f. - Power Grip Styling (30.03s)</v>
      </c>
      <c r="I10431" s="6" t="n">
        <f aca="false">(B10431-B10430)/((A10431-A10430)/1000)</f>
        <v>-0.375091575091602</v>
      </c>
      <c r="J10431" s="6" t="n">
        <f aca="false">IF(OR(B10431&lt;Rules!$B$2,B10431&gt;Rules!$B$3,ABS(I10431)&gt;Rules!$B$4,OR(B10432&lt;Rules!$B$2,B10432&gt;Rules!$B$3,ABS(I10432)&gt;Rules!$B$4)),1,0)</f>
        <v>0</v>
      </c>
      <c r="K10431" s="6" t="str">
        <f aca="false">IF(F10431=1,COUNTIF($F$2:F10431,1),"")</f>
        <v/>
      </c>
    </row>
    <row r="10432" customFormat="false" ht="15" hidden="false" customHeight="false" outlineLevel="0" collapsed="false">
      <c r="A10432" s="6" t="n">
        <v>81886.3055</v>
      </c>
      <c r="B10432" s="6" t="n">
        <v>2.0007326007326</v>
      </c>
      <c r="C10432" s="6" t="n">
        <v>69</v>
      </c>
      <c r="D10432" s="6" t="n">
        <v>-1</v>
      </c>
      <c r="E10432" s="6" t="n">
        <v>1.9992673992674</v>
      </c>
      <c r="F10432" s="6" t="n">
        <v>0</v>
      </c>
      <c r="G10432" s="6" t="n">
        <v>0</v>
      </c>
      <c r="H10432" s="6" t="str">
        <f aca="false">IF(AND(A10432&gt;=Stimuli!$B$2,A10432&lt;=Stimuli!$C$2),Stimuli!$A$2,IF(AND(A10432&gt;=Stimuli!$B$3,A10432&lt;=Stimuli!$C$3),Stimuli!$A$3,IF(AND(A10432&gt;=Stimuli!$B$4,A10432&lt;=Stimuli!$C$4),Stimuli!$A$4,"")))</f>
        <v>02 e.l.f. - Power Grip Styling (30.03s)</v>
      </c>
      <c r="I10432" s="6" t="n">
        <f aca="false">(B10432-B10431)/((A10432-A10431)/1000)</f>
        <v>0.187545787545872</v>
      </c>
      <c r="J10432" s="6" t="n">
        <f aca="false">IF(OR(B10432&lt;Rules!$B$2,B10432&gt;Rules!$B$3,ABS(I10432)&gt;Rules!$B$4,OR(B10433&lt;Rules!$B$2,B10433&gt;Rules!$B$3,ABS(I10433)&gt;Rules!$B$4)),1,0)</f>
        <v>0</v>
      </c>
      <c r="K10432" s="6" t="str">
        <f aca="false">IF(F10432=1,COUNTIF($F$2:F10432,1),"")</f>
        <v/>
      </c>
    </row>
    <row r="10433" customFormat="false" ht="15" hidden="false" customHeight="false" outlineLevel="0" collapsed="false">
      <c r="A10433" s="6" t="n">
        <v>81894.118</v>
      </c>
      <c r="B10433" s="6" t="n">
        <v>2.0007326007326</v>
      </c>
      <c r="C10433" s="6" t="n">
        <v>69</v>
      </c>
      <c r="D10433" s="6" t="n">
        <v>-1</v>
      </c>
      <c r="E10433" s="6" t="n">
        <v>1.9992673992674</v>
      </c>
      <c r="F10433" s="6" t="n">
        <v>0</v>
      </c>
      <c r="G10433" s="6" t="n">
        <v>0</v>
      </c>
      <c r="H10433" s="6" t="str">
        <f aca="false">IF(AND(A10433&gt;=Stimuli!$B$2,A10433&lt;=Stimuli!$C$2),Stimuli!$A$2,IF(AND(A10433&gt;=Stimuli!$B$3,A10433&lt;=Stimuli!$C$3),Stimuli!$A$3,IF(AND(A10433&gt;=Stimuli!$B$4,A10433&lt;=Stimuli!$C$4),Stimuli!$A$4,"")))</f>
        <v>02 e.l.f. - Power Grip Styling (30.03s)</v>
      </c>
      <c r="I10433" s="6" t="n">
        <f aca="false">(B10433-B10432)/((A10433-A10432)/1000)</f>
        <v>0</v>
      </c>
      <c r="J10433" s="6" t="n">
        <f aca="false">IF(OR(B10433&lt;Rules!$B$2,B10433&gt;Rules!$B$3,ABS(I10433)&gt;Rules!$B$4,OR(B10434&lt;Rules!$B$2,B10434&gt;Rules!$B$3,ABS(I10434)&gt;Rules!$B$4)),1,0)</f>
        <v>0</v>
      </c>
      <c r="K10433" s="6" t="str">
        <f aca="false">IF(F10433=1,COUNTIF($F$2:F10433,1),"")</f>
        <v/>
      </c>
    </row>
    <row r="10434" customFormat="false" ht="15" hidden="false" customHeight="false" outlineLevel="0" collapsed="false">
      <c r="A10434" s="6" t="n">
        <v>81901.9305</v>
      </c>
      <c r="B10434" s="6" t="n">
        <v>1.9978021978022</v>
      </c>
      <c r="C10434" s="6" t="n">
        <v>69</v>
      </c>
      <c r="D10434" s="6" t="n">
        <v>-1</v>
      </c>
      <c r="E10434" s="6" t="n">
        <v>1.9992673992674</v>
      </c>
      <c r="F10434" s="6" t="n">
        <v>0</v>
      </c>
      <c r="G10434" s="6" t="n">
        <v>0</v>
      </c>
      <c r="H10434" s="6" t="str">
        <f aca="false">IF(AND(A10434&gt;=Stimuli!$B$2,A10434&lt;=Stimuli!$C$2),Stimuli!$A$2,IF(AND(A10434&gt;=Stimuli!$B$3,A10434&lt;=Stimuli!$C$3),Stimuli!$A$3,IF(AND(A10434&gt;=Stimuli!$B$4,A10434&lt;=Stimuli!$C$4),Stimuli!$A$4,"")))</f>
        <v>02 e.l.f. - Power Grip Styling (30.03s)</v>
      </c>
      <c r="I10434" s="6" t="n">
        <f aca="false">(B10434-B10433)/((A10434-A10433)/1000)</f>
        <v>-0.375091575091744</v>
      </c>
      <c r="J10434" s="6" t="n">
        <f aca="false">IF(OR(B10434&lt;Rules!$B$2,B10434&gt;Rules!$B$3,ABS(I10434)&gt;Rules!$B$4,OR(B10435&lt;Rules!$B$2,B10435&gt;Rules!$B$3,ABS(I10435)&gt;Rules!$B$4)),1,0)</f>
        <v>0</v>
      </c>
      <c r="K10434" s="6" t="str">
        <f aca="false">IF(F10434=1,COUNTIF($F$2:F10434,1),"")</f>
        <v/>
      </c>
    </row>
    <row r="10435" customFormat="false" ht="15" hidden="false" customHeight="false" outlineLevel="0" collapsed="false">
      <c r="A10435" s="6" t="n">
        <v>81909.743</v>
      </c>
      <c r="B10435" s="6" t="n">
        <v>2.0021978021978</v>
      </c>
      <c r="C10435" s="6" t="n">
        <v>69</v>
      </c>
      <c r="D10435" s="6" t="n">
        <v>-1</v>
      </c>
      <c r="E10435" s="6" t="n">
        <v>1.9992673992674</v>
      </c>
      <c r="F10435" s="6" t="n">
        <v>0</v>
      </c>
      <c r="G10435" s="6" t="n">
        <v>0</v>
      </c>
      <c r="H10435" s="6" t="str">
        <f aca="false">IF(AND(A10435&gt;=Stimuli!$B$2,A10435&lt;=Stimuli!$C$2),Stimuli!$A$2,IF(AND(A10435&gt;=Stimuli!$B$3,A10435&lt;=Stimuli!$C$3),Stimuli!$A$3,IF(AND(A10435&gt;=Stimuli!$B$4,A10435&lt;=Stimuli!$C$4),Stimuli!$A$4,"")))</f>
        <v>02 e.l.f. - Power Grip Styling (30.03s)</v>
      </c>
      <c r="I10435" s="6" t="n">
        <f aca="false">(B10435-B10434)/((A10435-A10434)/1000)</f>
        <v>0.562637362637474</v>
      </c>
      <c r="J10435" s="6" t="n">
        <f aca="false">IF(OR(B10435&lt;Rules!$B$2,B10435&gt;Rules!$B$3,ABS(I10435)&gt;Rules!$B$4,OR(B10436&lt;Rules!$B$2,B10436&gt;Rules!$B$3,ABS(I10436)&gt;Rules!$B$4)),1,0)</f>
        <v>0</v>
      </c>
      <c r="K10435" s="6" t="str">
        <f aca="false">IF(F10435=1,COUNTIF($F$2:F10435,1),"")</f>
        <v/>
      </c>
    </row>
    <row r="10436" customFormat="false" ht="15" hidden="false" customHeight="false" outlineLevel="0" collapsed="false">
      <c r="A10436" s="6" t="n">
        <v>81917.5555</v>
      </c>
      <c r="B10436" s="6" t="n">
        <v>1.9978021978022</v>
      </c>
      <c r="C10436" s="6" t="n">
        <v>69</v>
      </c>
      <c r="D10436" s="6" t="n">
        <v>-1</v>
      </c>
      <c r="E10436" s="6" t="n">
        <v>1.9992673992674</v>
      </c>
      <c r="F10436" s="6" t="n">
        <v>0</v>
      </c>
      <c r="G10436" s="6" t="n">
        <v>0</v>
      </c>
      <c r="H10436" s="6" t="str">
        <f aca="false">IF(AND(A10436&gt;=Stimuli!$B$2,A10436&lt;=Stimuli!$C$2),Stimuli!$A$2,IF(AND(A10436&gt;=Stimuli!$B$3,A10436&lt;=Stimuli!$C$3),Stimuli!$A$3,IF(AND(A10436&gt;=Stimuli!$B$4,A10436&lt;=Stimuli!$C$4),Stimuli!$A$4,"")))</f>
        <v>02 e.l.f. - Power Grip Styling (30.03s)</v>
      </c>
      <c r="I10436" s="6" t="n">
        <f aca="false">(B10436-B10435)/((A10436-A10435)/1000)</f>
        <v>-0.562637362637474</v>
      </c>
      <c r="J10436" s="6" t="n">
        <f aca="false">IF(OR(B10436&lt;Rules!$B$2,B10436&gt;Rules!$B$3,ABS(I10436)&gt;Rules!$B$4,OR(B10437&lt;Rules!$B$2,B10437&gt;Rules!$B$3,ABS(I10437)&gt;Rules!$B$4)),1,0)</f>
        <v>0</v>
      </c>
      <c r="K10436" s="6" t="str">
        <f aca="false">IF(F10436=1,COUNTIF($F$2:F10436,1),"")</f>
        <v/>
      </c>
    </row>
    <row r="10437" customFormat="false" ht="15" hidden="false" customHeight="false" outlineLevel="0" collapsed="false">
      <c r="A10437" s="6" t="n">
        <v>81925.368</v>
      </c>
      <c r="B10437" s="6" t="n">
        <v>2.0021978021978</v>
      </c>
      <c r="C10437" s="6" t="n">
        <v>69</v>
      </c>
      <c r="D10437" s="6" t="n">
        <v>-1</v>
      </c>
      <c r="E10437" s="6" t="n">
        <v>1.9992673992674</v>
      </c>
      <c r="F10437" s="6" t="n">
        <v>0</v>
      </c>
      <c r="G10437" s="6" t="n">
        <v>0</v>
      </c>
      <c r="H10437" s="6" t="str">
        <f aca="false">IF(AND(A10437&gt;=Stimuli!$B$2,A10437&lt;=Stimuli!$C$2),Stimuli!$A$2,IF(AND(A10437&gt;=Stimuli!$B$3,A10437&lt;=Stimuli!$C$3),Stimuli!$A$3,IF(AND(A10437&gt;=Stimuli!$B$4,A10437&lt;=Stimuli!$C$4),Stimuli!$A$4,"")))</f>
        <v>02 e.l.f. - Power Grip Styling (30.03s)</v>
      </c>
      <c r="I10437" s="6" t="n">
        <f aca="false">(B10437-B10436)/((A10437-A10436)/1000)</f>
        <v>0.562637362637474</v>
      </c>
      <c r="J10437" s="6" t="n">
        <f aca="false">IF(OR(B10437&lt;Rules!$B$2,B10437&gt;Rules!$B$3,ABS(I10437)&gt;Rules!$B$4,OR(B10438&lt;Rules!$B$2,B10438&gt;Rules!$B$3,ABS(I10438)&gt;Rules!$B$4)),1,0)</f>
        <v>0</v>
      </c>
      <c r="K10437" s="6" t="str">
        <f aca="false">IF(F10437=1,COUNTIF($F$2:F10437,1),"")</f>
        <v/>
      </c>
    </row>
    <row r="10438" customFormat="false" ht="15" hidden="false" customHeight="false" outlineLevel="0" collapsed="false">
      <c r="A10438" s="6" t="n">
        <v>81933.1805</v>
      </c>
      <c r="B10438" s="6" t="n">
        <v>1.996336996337</v>
      </c>
      <c r="C10438" s="6" t="n">
        <v>69</v>
      </c>
      <c r="D10438" s="6" t="n">
        <v>-1</v>
      </c>
      <c r="E10438" s="6" t="n">
        <v>1.9992673992674</v>
      </c>
      <c r="F10438" s="6" t="n">
        <v>0</v>
      </c>
      <c r="G10438" s="6" t="n">
        <v>0</v>
      </c>
      <c r="H10438" s="6" t="str">
        <f aca="false">IF(AND(A10438&gt;=Stimuli!$B$2,A10438&lt;=Stimuli!$C$2),Stimuli!$A$2,IF(AND(A10438&gt;=Stimuli!$B$3,A10438&lt;=Stimuli!$C$3),Stimuli!$A$3,IF(AND(A10438&gt;=Stimuli!$B$4,A10438&lt;=Stimuli!$C$4),Stimuli!$A$4,"")))</f>
        <v>02 e.l.f. - Power Grip Styling (30.03s)</v>
      </c>
      <c r="I10438" s="6" t="n">
        <f aca="false">(B10438-B10437)/((A10438-A10437)/1000)</f>
        <v>-0.750183150183204</v>
      </c>
      <c r="J10438" s="6" t="n">
        <f aca="false">IF(OR(B10438&lt;Rules!$B$2,B10438&gt;Rules!$B$3,ABS(I10438)&gt;Rules!$B$4,OR(B10439&lt;Rules!$B$2,B10439&gt;Rules!$B$3,ABS(I10439)&gt;Rules!$B$4)),1,0)</f>
        <v>0</v>
      </c>
      <c r="K10438" s="6" t="str">
        <f aca="false">IF(F10438=1,COUNTIF($F$2:F10438,1),"")</f>
        <v/>
      </c>
    </row>
    <row r="10439" customFormat="false" ht="15" hidden="false" customHeight="false" outlineLevel="0" collapsed="false">
      <c r="A10439" s="6" t="n">
        <v>81940.993</v>
      </c>
      <c r="B10439" s="6" t="n">
        <v>2.0021978021978</v>
      </c>
      <c r="C10439" s="6" t="n">
        <v>69</v>
      </c>
      <c r="D10439" s="6" t="n">
        <v>-1</v>
      </c>
      <c r="E10439" s="6" t="n">
        <v>1.9992673992674</v>
      </c>
      <c r="F10439" s="6" t="n">
        <v>0</v>
      </c>
      <c r="G10439" s="6" t="n">
        <v>0</v>
      </c>
      <c r="H10439" s="6" t="str">
        <f aca="false">IF(AND(A10439&gt;=Stimuli!$B$2,A10439&lt;=Stimuli!$C$2),Stimuli!$A$2,IF(AND(A10439&gt;=Stimuli!$B$3,A10439&lt;=Stimuli!$C$3),Stimuli!$A$3,IF(AND(A10439&gt;=Stimuli!$B$4,A10439&lt;=Stimuli!$C$4),Stimuli!$A$4,"")))</f>
        <v>02 e.l.f. - Power Grip Styling (30.03s)</v>
      </c>
      <c r="I10439" s="6" t="n">
        <f aca="false">(B10439-B10438)/((A10439-A10438)/1000)</f>
        <v>0.750183150183204</v>
      </c>
      <c r="J10439" s="6" t="n">
        <f aca="false">IF(OR(B10439&lt;Rules!$B$2,B10439&gt;Rules!$B$3,ABS(I10439)&gt;Rules!$B$4,OR(B10440&lt;Rules!$B$2,B10440&gt;Rules!$B$3,ABS(I10440)&gt;Rules!$B$4)),1,0)</f>
        <v>0</v>
      </c>
      <c r="K10439" s="6" t="str">
        <f aca="false">IF(F10439=1,COUNTIF($F$2:F10439,1),"")</f>
        <v/>
      </c>
    </row>
    <row r="10440" customFormat="false" ht="15" hidden="false" customHeight="false" outlineLevel="0" collapsed="false">
      <c r="A10440" s="6" t="n">
        <v>81948.8055</v>
      </c>
      <c r="B10440" s="6" t="n">
        <v>1.99487179487179</v>
      </c>
      <c r="C10440" s="6" t="n">
        <v>69</v>
      </c>
      <c r="D10440" s="6" t="n">
        <v>-1</v>
      </c>
      <c r="E10440" s="6" t="n">
        <v>1.9992673992674</v>
      </c>
      <c r="F10440" s="6" t="n">
        <v>0</v>
      </c>
      <c r="G10440" s="6" t="n">
        <v>0</v>
      </c>
      <c r="H10440" s="6" t="str">
        <f aca="false">IF(AND(A10440&gt;=Stimuli!$B$2,A10440&lt;=Stimuli!$C$2),Stimuli!$A$2,IF(AND(A10440&gt;=Stimuli!$B$3,A10440&lt;=Stimuli!$C$3),Stimuli!$A$3,IF(AND(A10440&gt;=Stimuli!$B$4,A10440&lt;=Stimuli!$C$4),Stimuli!$A$4,"")))</f>
        <v>02 e.l.f. - Power Grip Styling (30.03s)</v>
      </c>
      <c r="I10440" s="6" t="n">
        <f aca="false">(B10440-B10439)/((A10440-A10439)/1000)</f>
        <v>-0.937728937729048</v>
      </c>
      <c r="J10440" s="6" t="n">
        <f aca="false">IF(OR(B10440&lt;Rules!$B$2,B10440&gt;Rules!$B$3,ABS(I10440)&gt;Rules!$B$4,OR(B10441&lt;Rules!$B$2,B10441&gt;Rules!$B$3,ABS(I10441)&gt;Rules!$B$4)),1,0)</f>
        <v>0</v>
      </c>
      <c r="K10440" s="6" t="str">
        <f aca="false">IF(F10440=1,COUNTIF($F$2:F10440,1),"")</f>
        <v/>
      </c>
    </row>
    <row r="10441" customFormat="false" ht="15" hidden="false" customHeight="false" outlineLevel="0" collapsed="false">
      <c r="A10441" s="6" t="n">
        <v>81956.618</v>
      </c>
      <c r="B10441" s="6" t="n">
        <v>2.0021978021978</v>
      </c>
      <c r="C10441" s="6" t="n">
        <v>69</v>
      </c>
      <c r="D10441" s="6" t="n">
        <v>-1</v>
      </c>
      <c r="E10441" s="6" t="n">
        <v>1.9992673992674</v>
      </c>
      <c r="F10441" s="6" t="n">
        <v>0</v>
      </c>
      <c r="G10441" s="6" t="n">
        <v>0</v>
      </c>
      <c r="H10441" s="6" t="str">
        <f aca="false">IF(AND(A10441&gt;=Stimuli!$B$2,A10441&lt;=Stimuli!$C$2),Stimuli!$A$2,IF(AND(A10441&gt;=Stimuli!$B$3,A10441&lt;=Stimuli!$C$3),Stimuli!$A$3,IF(AND(A10441&gt;=Stimuli!$B$4,A10441&lt;=Stimuli!$C$4),Stimuli!$A$4,"")))</f>
        <v>02 e.l.f. - Power Grip Styling (30.03s)</v>
      </c>
      <c r="I10441" s="6" t="n">
        <f aca="false">(B10441-B10440)/((A10441-A10440)/1000)</f>
        <v>0.937728937729048</v>
      </c>
      <c r="J10441" s="6" t="n">
        <f aca="false">IF(OR(B10441&lt;Rules!$B$2,B10441&gt;Rules!$B$3,ABS(I10441)&gt;Rules!$B$4,OR(B10442&lt;Rules!$B$2,B10442&gt;Rules!$B$3,ABS(I10442)&gt;Rules!$B$4)),1,0)</f>
        <v>0</v>
      </c>
      <c r="K10441" s="6" t="str">
        <f aca="false">IF(F10441=1,COUNTIF($F$2:F10441,1),"")</f>
        <v/>
      </c>
    </row>
    <row r="10442" customFormat="false" ht="15" hidden="false" customHeight="false" outlineLevel="0" collapsed="false">
      <c r="A10442" s="6" t="n">
        <v>81964.4305</v>
      </c>
      <c r="B10442" s="6" t="n">
        <v>1.99487179487179</v>
      </c>
      <c r="C10442" s="6" t="n">
        <v>69</v>
      </c>
      <c r="D10442" s="6" t="n">
        <v>-1</v>
      </c>
      <c r="E10442" s="6" t="n">
        <v>1.9992673992674</v>
      </c>
      <c r="F10442" s="6" t="n">
        <v>0</v>
      </c>
      <c r="G10442" s="6" t="n">
        <v>0</v>
      </c>
      <c r="H10442" s="6" t="str">
        <f aca="false">IF(AND(A10442&gt;=Stimuli!$B$2,A10442&lt;=Stimuli!$C$2),Stimuli!$A$2,IF(AND(A10442&gt;=Stimuli!$B$3,A10442&lt;=Stimuli!$C$3),Stimuli!$A$3,IF(AND(A10442&gt;=Stimuli!$B$4,A10442&lt;=Stimuli!$C$4),Stimuli!$A$4,"")))</f>
        <v>02 e.l.f. - Power Grip Styling (30.03s)</v>
      </c>
      <c r="I10442" s="6" t="n">
        <f aca="false">(B10442-B10441)/((A10442-A10441)/1000)</f>
        <v>-0.937728937729048</v>
      </c>
      <c r="J10442" s="6" t="n">
        <f aca="false">IF(OR(B10442&lt;Rules!$B$2,B10442&gt;Rules!$B$3,ABS(I10442)&gt;Rules!$B$4,OR(B10443&lt;Rules!$B$2,B10443&gt;Rules!$B$3,ABS(I10443)&gt;Rules!$B$4)),1,0)</f>
        <v>0</v>
      </c>
      <c r="K10442" s="6" t="str">
        <f aca="false">IF(F10442=1,COUNTIF($F$2:F10442,1),"")</f>
        <v/>
      </c>
    </row>
    <row r="10443" customFormat="false" ht="15" hidden="false" customHeight="false" outlineLevel="0" collapsed="false">
      <c r="A10443" s="6" t="n">
        <v>81972.243</v>
      </c>
      <c r="B10443" s="6" t="n">
        <v>2.0007326007326</v>
      </c>
      <c r="C10443" s="6" t="n">
        <v>69</v>
      </c>
      <c r="D10443" s="6" t="n">
        <v>-1</v>
      </c>
      <c r="E10443" s="6" t="n">
        <v>1.9992673992674</v>
      </c>
      <c r="F10443" s="6" t="n">
        <v>0</v>
      </c>
      <c r="G10443" s="6" t="n">
        <v>0</v>
      </c>
      <c r="H10443" s="6" t="str">
        <f aca="false">IF(AND(A10443&gt;=Stimuli!$B$2,A10443&lt;=Stimuli!$C$2),Stimuli!$A$2,IF(AND(A10443&gt;=Stimuli!$B$3,A10443&lt;=Stimuli!$C$3),Stimuli!$A$3,IF(AND(A10443&gt;=Stimuli!$B$4,A10443&lt;=Stimuli!$C$4),Stimuli!$A$4,"")))</f>
        <v>02 e.l.f. - Power Grip Styling (30.03s)</v>
      </c>
      <c r="I10443" s="6" t="n">
        <f aca="false">(B10443-B10442)/((A10443-A10442)/1000)</f>
        <v>0.750183150183318</v>
      </c>
      <c r="J10443" s="6" t="n">
        <f aca="false">IF(OR(B10443&lt;Rules!$B$2,B10443&gt;Rules!$B$3,ABS(I10443)&gt;Rules!$B$4,OR(B10444&lt;Rules!$B$2,B10444&gt;Rules!$B$3,ABS(I10444)&gt;Rules!$B$4)),1,0)</f>
        <v>0</v>
      </c>
      <c r="K10443" s="6" t="str">
        <f aca="false">IF(F10443=1,COUNTIF($F$2:F10443,1),"")</f>
        <v/>
      </c>
    </row>
    <row r="10444" customFormat="false" ht="15" hidden="false" customHeight="false" outlineLevel="0" collapsed="false">
      <c r="A10444" s="6" t="n">
        <v>81980.0555</v>
      </c>
      <c r="B10444" s="6" t="n">
        <v>1.99487179487179</v>
      </c>
      <c r="C10444" s="6" t="n">
        <v>69</v>
      </c>
      <c r="D10444" s="6" t="n">
        <v>-1</v>
      </c>
      <c r="E10444" s="6" t="n">
        <v>1.9992673992674</v>
      </c>
      <c r="F10444" s="6" t="n">
        <v>0</v>
      </c>
      <c r="G10444" s="6" t="n">
        <v>0</v>
      </c>
      <c r="H10444" s="6" t="str">
        <f aca="false">IF(AND(A10444&gt;=Stimuli!$B$2,A10444&lt;=Stimuli!$C$2),Stimuli!$A$2,IF(AND(A10444&gt;=Stimuli!$B$3,A10444&lt;=Stimuli!$C$3),Stimuli!$A$3,IF(AND(A10444&gt;=Stimuli!$B$4,A10444&lt;=Stimuli!$C$4),Stimuli!$A$4,"")))</f>
        <v>02 e.l.f. - Power Grip Styling (30.03s)</v>
      </c>
      <c r="I10444" s="6" t="n">
        <f aca="false">(B10444-B10443)/((A10444-A10443)/1000)</f>
        <v>-0.750183150183318</v>
      </c>
      <c r="J10444" s="6" t="n">
        <f aca="false">IF(OR(B10444&lt;Rules!$B$2,B10444&gt;Rules!$B$3,ABS(I10444)&gt;Rules!$B$4,OR(B10445&lt;Rules!$B$2,B10445&gt;Rules!$B$3,ABS(I10445)&gt;Rules!$B$4)),1,0)</f>
        <v>0</v>
      </c>
      <c r="K10444" s="6" t="str">
        <f aca="false">IF(F10444=1,COUNTIF($F$2:F10444,1),"")</f>
        <v/>
      </c>
    </row>
    <row r="10445" customFormat="false" ht="15" hidden="false" customHeight="false" outlineLevel="0" collapsed="false">
      <c r="A10445" s="6" t="n">
        <v>81987.868</v>
      </c>
      <c r="B10445" s="6" t="n">
        <v>2.0007326007326</v>
      </c>
      <c r="C10445" s="6" t="n">
        <v>69</v>
      </c>
      <c r="D10445" s="6" t="n">
        <v>-1</v>
      </c>
      <c r="E10445" s="6" t="n">
        <v>1.9992673992674</v>
      </c>
      <c r="F10445" s="6" t="n">
        <v>0</v>
      </c>
      <c r="G10445" s="6" t="n">
        <v>0</v>
      </c>
      <c r="H10445" s="6" t="str">
        <f aca="false">IF(AND(A10445&gt;=Stimuli!$B$2,A10445&lt;=Stimuli!$C$2),Stimuli!$A$2,IF(AND(A10445&gt;=Stimuli!$B$3,A10445&lt;=Stimuli!$C$3),Stimuli!$A$3,IF(AND(A10445&gt;=Stimuli!$B$4,A10445&lt;=Stimuli!$C$4),Stimuli!$A$4,"")))</f>
        <v>02 e.l.f. - Power Grip Styling (30.03s)</v>
      </c>
      <c r="I10445" s="6" t="n">
        <f aca="false">(B10445-B10444)/((A10445-A10444)/1000)</f>
        <v>0.750183150183318</v>
      </c>
      <c r="J10445" s="6" t="n">
        <f aca="false">IF(OR(B10445&lt;Rules!$B$2,B10445&gt;Rules!$B$3,ABS(I10445)&gt;Rules!$B$4,OR(B10446&lt;Rules!$B$2,B10446&gt;Rules!$B$3,ABS(I10446)&gt;Rules!$B$4)),1,0)</f>
        <v>0</v>
      </c>
      <c r="K10445" s="6" t="str">
        <f aca="false">IF(F10445=1,COUNTIF($F$2:F10445,1),"")</f>
        <v/>
      </c>
    </row>
    <row r="10446" customFormat="false" ht="15" hidden="false" customHeight="false" outlineLevel="0" collapsed="false">
      <c r="A10446" s="6" t="n">
        <v>81995.6805</v>
      </c>
      <c r="B10446" s="6" t="n">
        <v>1.99487179487179</v>
      </c>
      <c r="C10446" s="6" t="n">
        <v>69</v>
      </c>
      <c r="D10446" s="6" t="n">
        <v>-1</v>
      </c>
      <c r="E10446" s="6" t="n">
        <v>1.9992673992674</v>
      </c>
      <c r="F10446" s="6" t="n">
        <v>0</v>
      </c>
      <c r="G10446" s="6" t="n">
        <v>0</v>
      </c>
      <c r="H10446" s="6" t="str">
        <f aca="false">IF(AND(A10446&gt;=Stimuli!$B$2,A10446&lt;=Stimuli!$C$2),Stimuli!$A$2,IF(AND(A10446&gt;=Stimuli!$B$3,A10446&lt;=Stimuli!$C$3),Stimuli!$A$3,IF(AND(A10446&gt;=Stimuli!$B$4,A10446&lt;=Stimuli!$C$4),Stimuli!$A$4,"")))</f>
        <v>02 e.l.f. - Power Grip Styling (30.03s)</v>
      </c>
      <c r="I10446" s="6" t="n">
        <f aca="false">(B10446-B10445)/((A10446-A10445)/1000)</f>
        <v>-0.750183150183318</v>
      </c>
      <c r="J10446" s="6" t="n">
        <f aca="false">IF(OR(B10446&lt;Rules!$B$2,B10446&gt;Rules!$B$3,ABS(I10446)&gt;Rules!$B$4,OR(B10447&lt;Rules!$B$2,B10447&gt;Rules!$B$3,ABS(I10447)&gt;Rules!$B$4)),1,0)</f>
        <v>0</v>
      </c>
      <c r="K10446" s="6" t="str">
        <f aca="false">IF(F10446=1,COUNTIF($F$2:F10446,1),"")</f>
        <v/>
      </c>
    </row>
    <row r="10447" customFormat="false" ht="15" hidden="false" customHeight="false" outlineLevel="0" collapsed="false">
      <c r="A10447" s="6" t="n">
        <v>82003.493</v>
      </c>
      <c r="B10447" s="6" t="n">
        <v>1.9978021978022</v>
      </c>
      <c r="C10447" s="6" t="n">
        <v>69</v>
      </c>
      <c r="D10447" s="6" t="n">
        <v>-1</v>
      </c>
      <c r="E10447" s="6" t="n">
        <v>1.9992673992674</v>
      </c>
      <c r="F10447" s="6" t="n">
        <v>0</v>
      </c>
      <c r="G10447" s="6" t="n">
        <v>0</v>
      </c>
      <c r="H10447" s="6" t="str">
        <f aca="false">IF(AND(A10447&gt;=Stimuli!$B$2,A10447&lt;=Stimuli!$C$2),Stimuli!$A$2,IF(AND(A10447&gt;=Stimuli!$B$3,A10447&lt;=Stimuli!$C$3),Stimuli!$A$3,IF(AND(A10447&gt;=Stimuli!$B$4,A10447&lt;=Stimuli!$C$4),Stimuli!$A$4,"")))</f>
        <v>02 e.l.f. - Power Grip Styling (30.03s)</v>
      </c>
      <c r="I10447" s="6" t="n">
        <f aca="false">(B10447-B10446)/((A10447-A10446)/1000)</f>
        <v>0.375091575091574</v>
      </c>
      <c r="J10447" s="6" t="n">
        <f aca="false">IF(OR(B10447&lt;Rules!$B$2,B10447&gt;Rules!$B$3,ABS(I10447)&gt;Rules!$B$4,OR(B10448&lt;Rules!$B$2,B10448&gt;Rules!$B$3,ABS(I10448)&gt;Rules!$B$4)),1,0)</f>
        <v>0</v>
      </c>
      <c r="K10447" s="6" t="str">
        <f aca="false">IF(F10447=1,COUNTIF($F$2:F10447,1),"")</f>
        <v/>
      </c>
    </row>
    <row r="10448" customFormat="false" ht="15" hidden="false" customHeight="false" outlineLevel="0" collapsed="false">
      <c r="A10448" s="6" t="n">
        <v>82011.3055</v>
      </c>
      <c r="B10448" s="6" t="n">
        <v>1.996336996337</v>
      </c>
      <c r="C10448" s="6" t="n">
        <v>69</v>
      </c>
      <c r="D10448" s="6" t="n">
        <v>-1</v>
      </c>
      <c r="E10448" s="6" t="n">
        <v>1.9992673992674</v>
      </c>
      <c r="F10448" s="6" t="n">
        <v>0</v>
      </c>
      <c r="G10448" s="6" t="n">
        <v>0</v>
      </c>
      <c r="H10448" s="6" t="str">
        <f aca="false">IF(AND(A10448&gt;=Stimuli!$B$2,A10448&lt;=Stimuli!$C$2),Stimuli!$A$2,IF(AND(A10448&gt;=Stimuli!$B$3,A10448&lt;=Stimuli!$C$3),Stimuli!$A$3,IF(AND(A10448&gt;=Stimuli!$B$4,A10448&lt;=Stimuli!$C$4),Stimuli!$A$4,"")))</f>
        <v>02 e.l.f. - Power Grip Styling (30.03s)</v>
      </c>
      <c r="I10448" s="6" t="n">
        <f aca="false">(B10448-B10447)/((A10448-A10447)/1000)</f>
        <v>-0.18754578754573</v>
      </c>
      <c r="J10448" s="6" t="n">
        <f aca="false">IF(OR(B10448&lt;Rules!$B$2,B10448&gt;Rules!$B$3,ABS(I10448)&gt;Rules!$B$4,OR(B10449&lt;Rules!$B$2,B10449&gt;Rules!$B$3,ABS(I10449)&gt;Rules!$B$4)),1,0)</f>
        <v>0</v>
      </c>
      <c r="K10448" s="6" t="str">
        <f aca="false">IF(F10448=1,COUNTIF($F$2:F10448,1),"")</f>
        <v/>
      </c>
    </row>
    <row r="10449" customFormat="false" ht="15" hidden="false" customHeight="false" outlineLevel="0" collapsed="false">
      <c r="A10449" s="6" t="n">
        <v>82019.118</v>
      </c>
      <c r="B10449" s="6" t="n">
        <v>1.996336996337</v>
      </c>
      <c r="C10449" s="6" t="n">
        <v>69</v>
      </c>
      <c r="D10449" s="6" t="n">
        <v>-1</v>
      </c>
      <c r="E10449" s="6" t="n">
        <v>1.9992673992674</v>
      </c>
      <c r="F10449" s="6" t="n">
        <v>0</v>
      </c>
      <c r="G10449" s="6" t="n">
        <v>0</v>
      </c>
      <c r="H10449" s="6" t="str">
        <f aca="false">IF(AND(A10449&gt;=Stimuli!$B$2,A10449&lt;=Stimuli!$C$2),Stimuli!$A$2,IF(AND(A10449&gt;=Stimuli!$B$3,A10449&lt;=Stimuli!$C$3),Stimuli!$A$3,IF(AND(A10449&gt;=Stimuli!$B$4,A10449&lt;=Stimuli!$C$4),Stimuli!$A$4,"")))</f>
        <v>02 e.l.f. - Power Grip Styling (30.03s)</v>
      </c>
      <c r="I10449" s="6" t="n">
        <f aca="false">(B10449-B10448)/((A10449-A10448)/1000)</f>
        <v>0</v>
      </c>
      <c r="J10449" s="6" t="n">
        <f aca="false">IF(OR(B10449&lt;Rules!$B$2,B10449&gt;Rules!$B$3,ABS(I10449)&gt;Rules!$B$4,OR(B10450&lt;Rules!$B$2,B10450&gt;Rules!$B$3,ABS(I10450)&gt;Rules!$B$4)),1,0)</f>
        <v>0</v>
      </c>
      <c r="K10449" s="6" t="str">
        <f aca="false">IF(F10449=1,COUNTIF($F$2:F10449,1),"")</f>
        <v/>
      </c>
    </row>
    <row r="10450" customFormat="false" ht="15" hidden="false" customHeight="false" outlineLevel="0" collapsed="false">
      <c r="A10450" s="6" t="n">
        <v>82026.9305</v>
      </c>
      <c r="B10450" s="6" t="n">
        <v>1.9978021978022</v>
      </c>
      <c r="C10450" s="6" t="n">
        <v>69</v>
      </c>
      <c r="D10450" s="6" t="n">
        <v>-1</v>
      </c>
      <c r="E10450" s="6" t="n">
        <v>1.9992673992674</v>
      </c>
      <c r="F10450" s="6" t="n">
        <v>0</v>
      </c>
      <c r="G10450" s="6" t="n">
        <v>0</v>
      </c>
      <c r="H10450" s="6" t="str">
        <f aca="false">IF(AND(A10450&gt;=Stimuli!$B$2,A10450&lt;=Stimuli!$C$2),Stimuli!$A$2,IF(AND(A10450&gt;=Stimuli!$B$3,A10450&lt;=Stimuli!$C$3),Stimuli!$A$3,IF(AND(A10450&gt;=Stimuli!$B$4,A10450&lt;=Stimuli!$C$4),Stimuli!$A$4,"")))</f>
        <v>02 e.l.f. - Power Grip Styling (30.03s)</v>
      </c>
      <c r="I10450" s="6" t="n">
        <f aca="false">(B10450-B10449)/((A10450-A10449)/1000)</f>
        <v>0.18754578754573</v>
      </c>
      <c r="J10450" s="6" t="n">
        <f aca="false">IF(OR(B10450&lt;Rules!$B$2,B10450&gt;Rules!$B$3,ABS(I10450)&gt;Rules!$B$4,OR(B10451&lt;Rules!$B$2,B10451&gt;Rules!$B$3,ABS(I10451)&gt;Rules!$B$4)),1,0)</f>
        <v>0</v>
      </c>
      <c r="K10450" s="6" t="str">
        <f aca="false">IF(F10450=1,COUNTIF($F$2:F10450,1),"")</f>
        <v/>
      </c>
    </row>
    <row r="10451" customFormat="false" ht="15" hidden="false" customHeight="false" outlineLevel="0" collapsed="false">
      <c r="A10451" s="6" t="n">
        <v>82034.743</v>
      </c>
      <c r="B10451" s="6" t="n">
        <v>1.99487179487179</v>
      </c>
      <c r="C10451" s="6" t="n">
        <v>69</v>
      </c>
      <c r="D10451" s="6" t="n">
        <v>-1</v>
      </c>
      <c r="E10451" s="6" t="n">
        <v>1.9992673992674</v>
      </c>
      <c r="F10451" s="6" t="n">
        <v>0</v>
      </c>
      <c r="G10451" s="6" t="n">
        <v>0</v>
      </c>
      <c r="H10451" s="6" t="str">
        <f aca="false">IF(AND(A10451&gt;=Stimuli!$B$2,A10451&lt;=Stimuli!$C$2),Stimuli!$A$2,IF(AND(A10451&gt;=Stimuli!$B$3,A10451&lt;=Stimuli!$C$3),Stimuli!$A$3,IF(AND(A10451&gt;=Stimuli!$B$4,A10451&lt;=Stimuli!$C$4),Stimuli!$A$4,"")))</f>
        <v>02 e.l.f. - Power Grip Styling (30.03s)</v>
      </c>
      <c r="I10451" s="6" t="n">
        <f aca="false">(B10451-B10450)/((A10451-A10450)/1000)</f>
        <v>-0.375091575091574</v>
      </c>
      <c r="J10451" s="6" t="n">
        <f aca="false">IF(OR(B10451&lt;Rules!$B$2,B10451&gt;Rules!$B$3,ABS(I10451)&gt;Rules!$B$4,OR(B10452&lt;Rules!$B$2,B10452&gt;Rules!$B$3,ABS(I10452)&gt;Rules!$B$4)),1,0)</f>
        <v>0</v>
      </c>
      <c r="K10451" s="6" t="str">
        <f aca="false">IF(F10451=1,COUNTIF($F$2:F10451,1),"")</f>
        <v/>
      </c>
    </row>
    <row r="10452" customFormat="false" ht="15" hidden="false" customHeight="false" outlineLevel="0" collapsed="false">
      <c r="A10452" s="6" t="n">
        <v>82042.5555</v>
      </c>
      <c r="B10452" s="6" t="n">
        <v>1.9992673992674</v>
      </c>
      <c r="C10452" s="6" t="n">
        <v>69</v>
      </c>
      <c r="D10452" s="6" t="n">
        <v>-1</v>
      </c>
      <c r="E10452" s="6" t="n">
        <v>1.9992673992674</v>
      </c>
      <c r="F10452" s="6" t="n">
        <v>0</v>
      </c>
      <c r="G10452" s="6" t="n">
        <v>0</v>
      </c>
      <c r="H10452" s="6" t="str">
        <f aca="false">IF(AND(A10452&gt;=Stimuli!$B$2,A10452&lt;=Stimuli!$C$2),Stimuli!$A$2,IF(AND(A10452&gt;=Stimuli!$B$3,A10452&lt;=Stimuli!$C$3),Stimuli!$A$3,IF(AND(A10452&gt;=Stimuli!$B$4,A10452&lt;=Stimuli!$C$4),Stimuli!$A$4,"")))</f>
        <v>02 e.l.f. - Power Grip Styling (30.03s)</v>
      </c>
      <c r="I10452" s="6" t="n">
        <f aca="false">(B10452-B10451)/((A10452-A10451)/1000)</f>
        <v>0.562637362637446</v>
      </c>
      <c r="J10452" s="6" t="n">
        <f aca="false">IF(OR(B10452&lt;Rules!$B$2,B10452&gt;Rules!$B$3,ABS(I10452)&gt;Rules!$B$4,OR(B10453&lt;Rules!$B$2,B10453&gt;Rules!$B$3,ABS(I10453)&gt;Rules!$B$4)),1,0)</f>
        <v>0</v>
      </c>
      <c r="K10452" s="6" t="str">
        <f aca="false">IF(F10452=1,COUNTIF($F$2:F10452,1),"")</f>
        <v/>
      </c>
    </row>
    <row r="10453" customFormat="false" ht="15" hidden="false" customHeight="false" outlineLevel="0" collapsed="false">
      <c r="A10453" s="6" t="n">
        <v>82050.368</v>
      </c>
      <c r="B10453" s="6" t="n">
        <v>1.99340659340659</v>
      </c>
      <c r="C10453" s="6" t="n">
        <v>69</v>
      </c>
      <c r="D10453" s="6" t="n">
        <v>-1</v>
      </c>
      <c r="E10453" s="6" t="n">
        <v>1.9992673992674</v>
      </c>
      <c r="F10453" s="6" t="n">
        <v>0</v>
      </c>
      <c r="G10453" s="6" t="n">
        <v>0</v>
      </c>
      <c r="H10453" s="6" t="str">
        <f aca="false">IF(AND(A10453&gt;=Stimuli!$B$2,A10453&lt;=Stimuli!$C$2),Stimuli!$A$2,IF(AND(A10453&gt;=Stimuli!$B$3,A10453&lt;=Stimuli!$C$3),Stimuli!$A$3,IF(AND(A10453&gt;=Stimuli!$B$4,A10453&lt;=Stimuli!$C$4),Stimuli!$A$4,"")))</f>
        <v>02 e.l.f. - Power Grip Styling (30.03s)</v>
      </c>
      <c r="I10453" s="6" t="n">
        <f aca="false">(B10453-B10452)/((A10453-A10452)/1000)</f>
        <v>-0.750183150183176</v>
      </c>
      <c r="J10453" s="6" t="n">
        <f aca="false">IF(OR(B10453&lt;Rules!$B$2,B10453&gt;Rules!$B$3,ABS(I10453)&gt;Rules!$B$4,OR(B10454&lt;Rules!$B$2,B10454&gt;Rules!$B$3,ABS(I10454)&gt;Rules!$B$4)),1,0)</f>
        <v>0</v>
      </c>
      <c r="K10453" s="6" t="str">
        <f aca="false">IF(F10453=1,COUNTIF($F$2:F10453,1),"")</f>
        <v/>
      </c>
    </row>
    <row r="10454" customFormat="false" ht="15" hidden="false" customHeight="false" outlineLevel="0" collapsed="false">
      <c r="A10454" s="6" t="n">
        <v>82058.1805</v>
      </c>
      <c r="B10454" s="6" t="n">
        <v>1.9992673992674</v>
      </c>
      <c r="C10454" s="6" t="n">
        <v>69</v>
      </c>
      <c r="D10454" s="6" t="n">
        <v>-1</v>
      </c>
      <c r="E10454" s="6" t="n">
        <v>1.9992673992674</v>
      </c>
      <c r="F10454" s="6" t="n">
        <v>0</v>
      </c>
      <c r="G10454" s="6" t="n">
        <v>0</v>
      </c>
      <c r="H10454" s="6" t="str">
        <f aca="false">IF(AND(A10454&gt;=Stimuli!$B$2,A10454&lt;=Stimuli!$C$2),Stimuli!$A$2,IF(AND(A10454&gt;=Stimuli!$B$3,A10454&lt;=Stimuli!$C$3),Stimuli!$A$3,IF(AND(A10454&gt;=Stimuli!$B$4,A10454&lt;=Stimuli!$C$4),Stimuli!$A$4,"")))</f>
        <v>02 e.l.f. - Power Grip Styling (30.03s)</v>
      </c>
      <c r="I10454" s="6" t="n">
        <f aca="false">(B10454-B10453)/((A10454-A10453)/1000)</f>
        <v>0.750183150183176</v>
      </c>
      <c r="J10454" s="6" t="n">
        <f aca="false">IF(OR(B10454&lt;Rules!$B$2,B10454&gt;Rules!$B$3,ABS(I10454)&gt;Rules!$B$4,OR(B10455&lt;Rules!$B$2,B10455&gt;Rules!$B$3,ABS(I10455)&gt;Rules!$B$4)),1,0)</f>
        <v>0</v>
      </c>
      <c r="K10454" s="6" t="str">
        <f aca="false">IF(F10454=1,COUNTIF($F$2:F10454,1),"")</f>
        <v/>
      </c>
    </row>
    <row r="10455" customFormat="false" ht="15" hidden="false" customHeight="false" outlineLevel="0" collapsed="false">
      <c r="A10455" s="6" t="n">
        <v>82065.993</v>
      </c>
      <c r="B10455" s="6" t="n">
        <v>1.99194139194139</v>
      </c>
      <c r="C10455" s="6" t="n">
        <v>69</v>
      </c>
      <c r="D10455" s="6" t="n">
        <v>-1</v>
      </c>
      <c r="E10455" s="6" t="n">
        <v>1.9992673992674</v>
      </c>
      <c r="F10455" s="6" t="n">
        <v>0</v>
      </c>
      <c r="G10455" s="6" t="n">
        <v>0</v>
      </c>
      <c r="H10455" s="6" t="str">
        <f aca="false">IF(AND(A10455&gt;=Stimuli!$B$2,A10455&lt;=Stimuli!$C$2),Stimuli!$A$2,IF(AND(A10455&gt;=Stimuli!$B$3,A10455&lt;=Stimuli!$C$3),Stimuli!$A$3,IF(AND(A10455&gt;=Stimuli!$B$4,A10455&lt;=Stimuli!$C$4),Stimuli!$A$4,"")))</f>
        <v>02 e.l.f. - Power Grip Styling (30.03s)</v>
      </c>
      <c r="I10455" s="6" t="n">
        <f aca="false">(B10455-B10454)/((A10455-A10454)/1000)</f>
        <v>-0.937728937728906</v>
      </c>
      <c r="J10455" s="6" t="n">
        <f aca="false">IF(OR(B10455&lt;Rules!$B$2,B10455&gt;Rules!$B$3,ABS(I10455)&gt;Rules!$B$4,OR(B10456&lt;Rules!$B$2,B10456&gt;Rules!$B$3,ABS(I10456)&gt;Rules!$B$4)),1,0)</f>
        <v>0</v>
      </c>
      <c r="K10455" s="6" t="str">
        <f aca="false">IF(F10455=1,COUNTIF($F$2:F10455,1),"")</f>
        <v/>
      </c>
    </row>
    <row r="10456" customFormat="false" ht="15" hidden="false" customHeight="false" outlineLevel="0" collapsed="false">
      <c r="A10456" s="6" t="n">
        <v>82073.8055</v>
      </c>
      <c r="B10456" s="6" t="n">
        <v>1.9992673992674</v>
      </c>
      <c r="C10456" s="6" t="n">
        <v>69</v>
      </c>
      <c r="D10456" s="6" t="n">
        <v>-1</v>
      </c>
      <c r="E10456" s="6" t="n">
        <v>1.9992673992674</v>
      </c>
      <c r="F10456" s="6" t="n">
        <v>0</v>
      </c>
      <c r="G10456" s="6" t="n">
        <v>0</v>
      </c>
      <c r="H10456" s="6" t="str">
        <f aca="false">IF(AND(A10456&gt;=Stimuli!$B$2,A10456&lt;=Stimuli!$C$2),Stimuli!$A$2,IF(AND(A10456&gt;=Stimuli!$B$3,A10456&lt;=Stimuli!$C$3),Stimuli!$A$3,IF(AND(A10456&gt;=Stimuli!$B$4,A10456&lt;=Stimuli!$C$4),Stimuli!$A$4,"")))</f>
        <v>02 e.l.f. - Power Grip Styling (30.03s)</v>
      </c>
      <c r="I10456" s="6" t="n">
        <f aca="false">(B10456-B10455)/((A10456-A10455)/1000)</f>
        <v>0.937728937728906</v>
      </c>
      <c r="J10456" s="6" t="n">
        <f aca="false">IF(OR(B10456&lt;Rules!$B$2,B10456&gt;Rules!$B$3,ABS(I10456)&gt;Rules!$B$4,OR(B10457&lt;Rules!$B$2,B10457&gt;Rules!$B$3,ABS(I10457)&gt;Rules!$B$4)),1,0)</f>
        <v>0</v>
      </c>
      <c r="K10456" s="6" t="str">
        <f aca="false">IF(F10456=1,COUNTIF($F$2:F10456,1),"")</f>
        <v/>
      </c>
    </row>
    <row r="10457" customFormat="false" ht="15" hidden="false" customHeight="false" outlineLevel="0" collapsed="false">
      <c r="A10457" s="6" t="n">
        <v>82081.618</v>
      </c>
      <c r="B10457" s="6" t="n">
        <v>1.99194139194139</v>
      </c>
      <c r="C10457" s="6" t="n">
        <v>69</v>
      </c>
      <c r="D10457" s="6" t="n">
        <v>-1</v>
      </c>
      <c r="E10457" s="6" t="n">
        <v>1.9992673992674</v>
      </c>
      <c r="F10457" s="6" t="n">
        <v>0</v>
      </c>
      <c r="G10457" s="6" t="n">
        <v>0</v>
      </c>
      <c r="H10457" s="6" t="str">
        <f aca="false">IF(AND(A10457&gt;=Stimuli!$B$2,A10457&lt;=Stimuli!$C$2),Stimuli!$A$2,IF(AND(A10457&gt;=Stimuli!$B$3,A10457&lt;=Stimuli!$C$3),Stimuli!$A$3,IF(AND(A10457&gt;=Stimuli!$B$4,A10457&lt;=Stimuli!$C$4),Stimuli!$A$4,"")))</f>
        <v>02 e.l.f. - Power Grip Styling (30.03s)</v>
      </c>
      <c r="I10457" s="6" t="n">
        <f aca="false">(B10457-B10456)/((A10457-A10456)/1000)</f>
        <v>-0.937728937728906</v>
      </c>
      <c r="J10457" s="6" t="n">
        <f aca="false">IF(OR(B10457&lt;Rules!$B$2,B10457&gt;Rules!$B$3,ABS(I10457)&gt;Rules!$B$4,OR(B10458&lt;Rules!$B$2,B10458&gt;Rules!$B$3,ABS(I10458)&gt;Rules!$B$4)),1,0)</f>
        <v>0</v>
      </c>
      <c r="K10457" s="6" t="str">
        <f aca="false">IF(F10457=1,COUNTIF($F$2:F10457,1),"")</f>
        <v/>
      </c>
    </row>
    <row r="10458" customFormat="false" ht="15" hidden="false" customHeight="false" outlineLevel="0" collapsed="false">
      <c r="A10458" s="6" t="n">
        <v>82089.4305</v>
      </c>
      <c r="B10458" s="6" t="n">
        <v>1.9992673992674</v>
      </c>
      <c r="C10458" s="6" t="n">
        <v>69</v>
      </c>
      <c r="D10458" s="6" t="n">
        <v>-1</v>
      </c>
      <c r="E10458" s="6" t="n">
        <v>1.9992673992674</v>
      </c>
      <c r="F10458" s="6" t="n">
        <v>0</v>
      </c>
      <c r="G10458" s="6" t="n">
        <v>0</v>
      </c>
      <c r="H10458" s="6" t="str">
        <f aca="false">IF(AND(A10458&gt;=Stimuli!$B$2,A10458&lt;=Stimuli!$C$2),Stimuli!$A$2,IF(AND(A10458&gt;=Stimuli!$B$3,A10458&lt;=Stimuli!$C$3),Stimuli!$A$3,IF(AND(A10458&gt;=Stimuli!$B$4,A10458&lt;=Stimuli!$C$4),Stimuli!$A$4,"")))</f>
        <v>02 e.l.f. - Power Grip Styling (30.03s)</v>
      </c>
      <c r="I10458" s="6" t="n">
        <f aca="false">(B10458-B10457)/((A10458-A10457)/1000)</f>
        <v>0.937728937728906</v>
      </c>
      <c r="J10458" s="6" t="n">
        <f aca="false">IF(OR(B10458&lt;Rules!$B$2,B10458&gt;Rules!$B$3,ABS(I10458)&gt;Rules!$B$4,OR(B10459&lt;Rules!$B$2,B10459&gt;Rules!$B$3,ABS(I10459)&gt;Rules!$B$4)),1,0)</f>
        <v>0</v>
      </c>
      <c r="K10458" s="6" t="str">
        <f aca="false">IF(F10458=1,COUNTIF($F$2:F10458,1),"")</f>
        <v/>
      </c>
    </row>
    <row r="10459" customFormat="false" ht="15" hidden="false" customHeight="false" outlineLevel="0" collapsed="false">
      <c r="A10459" s="6" t="n">
        <v>82097.243</v>
      </c>
      <c r="B10459" s="6" t="n">
        <v>1.99194139194139</v>
      </c>
      <c r="C10459" s="6" t="n">
        <v>69</v>
      </c>
      <c r="D10459" s="6" t="n">
        <v>-1</v>
      </c>
      <c r="E10459" s="6" t="n">
        <v>1.9992673992674</v>
      </c>
      <c r="F10459" s="6" t="n">
        <v>0</v>
      </c>
      <c r="G10459" s="6" t="n">
        <v>0</v>
      </c>
      <c r="H10459" s="6" t="str">
        <f aca="false">IF(AND(A10459&gt;=Stimuli!$B$2,A10459&lt;=Stimuli!$C$2),Stimuli!$A$2,IF(AND(A10459&gt;=Stimuli!$B$3,A10459&lt;=Stimuli!$C$3),Stimuli!$A$3,IF(AND(A10459&gt;=Stimuli!$B$4,A10459&lt;=Stimuli!$C$4),Stimuli!$A$4,"")))</f>
        <v>02 e.l.f. - Power Grip Styling (30.03s)</v>
      </c>
      <c r="I10459" s="6" t="n">
        <f aca="false">(B10459-B10458)/((A10459-A10458)/1000)</f>
        <v>-0.937728937728906</v>
      </c>
      <c r="J10459" s="6" t="n">
        <f aca="false">IF(OR(B10459&lt;Rules!$B$2,B10459&gt;Rules!$B$3,ABS(I10459)&gt;Rules!$B$4,OR(B10460&lt;Rules!$B$2,B10460&gt;Rules!$B$3,ABS(I10460)&gt;Rules!$B$4)),1,0)</f>
        <v>0</v>
      </c>
      <c r="K10459" s="6" t="str">
        <f aca="false">IF(F10459=1,COUNTIF($F$2:F10459,1),"")</f>
        <v/>
      </c>
    </row>
    <row r="10460" customFormat="false" ht="15" hidden="false" customHeight="false" outlineLevel="0" collapsed="false">
      <c r="A10460" s="6" t="n">
        <v>82105.0555</v>
      </c>
      <c r="B10460" s="6" t="n">
        <v>1.9978021978022</v>
      </c>
      <c r="C10460" s="6" t="n">
        <v>69</v>
      </c>
      <c r="D10460" s="6" t="n">
        <v>-1</v>
      </c>
      <c r="E10460" s="6" t="n">
        <v>1.9992673992674</v>
      </c>
      <c r="F10460" s="6" t="n">
        <v>0</v>
      </c>
      <c r="G10460" s="6" t="n">
        <v>0</v>
      </c>
      <c r="H10460" s="6" t="str">
        <f aca="false">IF(AND(A10460&gt;=Stimuli!$B$2,A10460&lt;=Stimuli!$C$2),Stimuli!$A$2,IF(AND(A10460&gt;=Stimuli!$B$3,A10460&lt;=Stimuli!$C$3),Stimuli!$A$3,IF(AND(A10460&gt;=Stimuli!$B$4,A10460&lt;=Stimuli!$C$4),Stimuli!$A$4,"")))</f>
        <v>02 e.l.f. - Power Grip Styling (30.03s)</v>
      </c>
      <c r="I10460" s="6" t="n">
        <f aca="false">(B10460-B10459)/((A10460-A10459)/1000)</f>
        <v>0.750183150183034</v>
      </c>
      <c r="J10460" s="6" t="n">
        <f aca="false">IF(OR(B10460&lt;Rules!$B$2,B10460&gt;Rules!$B$3,ABS(I10460)&gt;Rules!$B$4,OR(B10461&lt;Rules!$B$2,B10461&gt;Rules!$B$3,ABS(I10461)&gt;Rules!$B$4)),1,0)</f>
        <v>0</v>
      </c>
      <c r="K10460" s="6" t="str">
        <f aca="false">IF(F10460=1,COUNTIF($F$2:F10460,1),"")</f>
        <v/>
      </c>
    </row>
    <row r="10461" customFormat="false" ht="15" hidden="false" customHeight="false" outlineLevel="0" collapsed="false">
      <c r="A10461" s="6" t="n">
        <v>82112.868</v>
      </c>
      <c r="B10461" s="6" t="n">
        <v>1.99194139194139</v>
      </c>
      <c r="C10461" s="6" t="n">
        <v>69</v>
      </c>
      <c r="D10461" s="6" t="n">
        <v>-1</v>
      </c>
      <c r="E10461" s="6" t="n">
        <v>1.9992673992674</v>
      </c>
      <c r="F10461" s="6" t="n">
        <v>0</v>
      </c>
      <c r="G10461" s="6" t="n">
        <v>0</v>
      </c>
      <c r="H10461" s="6" t="str">
        <f aca="false">IF(AND(A10461&gt;=Stimuli!$B$2,A10461&lt;=Stimuli!$C$2),Stimuli!$A$2,IF(AND(A10461&gt;=Stimuli!$B$3,A10461&lt;=Stimuli!$C$3),Stimuli!$A$3,IF(AND(A10461&gt;=Stimuli!$B$4,A10461&lt;=Stimuli!$C$4),Stimuli!$A$4,"")))</f>
        <v>02 e.l.f. - Power Grip Styling (30.03s)</v>
      </c>
      <c r="I10461" s="6" t="n">
        <f aca="false">(B10461-B10460)/((A10461-A10460)/1000)</f>
        <v>-0.750183150183034</v>
      </c>
      <c r="J10461" s="6" t="n">
        <f aca="false">IF(OR(B10461&lt;Rules!$B$2,B10461&gt;Rules!$B$3,ABS(I10461)&gt;Rules!$B$4,OR(B10462&lt;Rules!$B$2,B10462&gt;Rules!$B$3,ABS(I10462)&gt;Rules!$B$4)),1,0)</f>
        <v>0</v>
      </c>
      <c r="K10461" s="6" t="str">
        <f aca="false">IF(F10461=1,COUNTIF($F$2:F10461,1),"")</f>
        <v/>
      </c>
    </row>
    <row r="10462" customFormat="false" ht="15" hidden="false" customHeight="false" outlineLevel="0" collapsed="false">
      <c r="A10462" s="6" t="n">
        <v>82120.6805</v>
      </c>
      <c r="B10462" s="6" t="n">
        <v>1.996336996337</v>
      </c>
      <c r="C10462" s="6" t="n">
        <v>69</v>
      </c>
      <c r="D10462" s="6" t="n">
        <v>-1</v>
      </c>
      <c r="E10462" s="6" t="n">
        <v>1.9992673992674</v>
      </c>
      <c r="F10462" s="6" t="n">
        <v>0</v>
      </c>
      <c r="G10462" s="6" t="n">
        <v>0</v>
      </c>
      <c r="H10462" s="6" t="str">
        <f aca="false">IF(AND(A10462&gt;=Stimuli!$B$2,A10462&lt;=Stimuli!$C$2),Stimuli!$A$2,IF(AND(A10462&gt;=Stimuli!$B$3,A10462&lt;=Stimuli!$C$3),Stimuli!$A$3,IF(AND(A10462&gt;=Stimuli!$B$4,A10462&lt;=Stimuli!$C$4),Stimuli!$A$4,"")))</f>
        <v>02 e.l.f. - Power Grip Styling (30.03s)</v>
      </c>
      <c r="I10462" s="6" t="n">
        <f aca="false">(B10462-B10461)/((A10462-A10461)/1000)</f>
        <v>0.562637362637304</v>
      </c>
      <c r="J10462" s="6" t="n">
        <f aca="false">IF(OR(B10462&lt;Rules!$B$2,B10462&gt;Rules!$B$3,ABS(I10462)&gt;Rules!$B$4,OR(B10463&lt;Rules!$B$2,B10463&gt;Rules!$B$3,ABS(I10463)&gt;Rules!$B$4)),1,0)</f>
        <v>0</v>
      </c>
      <c r="K10462" s="6" t="str">
        <f aca="false">IF(F10462=1,COUNTIF($F$2:F10462,1),"")</f>
        <v/>
      </c>
    </row>
    <row r="10463" customFormat="false" ht="15" hidden="false" customHeight="false" outlineLevel="0" collapsed="false">
      <c r="A10463" s="6" t="n">
        <v>82128.493</v>
      </c>
      <c r="B10463" s="6" t="n">
        <v>1.99340659340659</v>
      </c>
      <c r="C10463" s="6" t="n">
        <v>69</v>
      </c>
      <c r="D10463" s="6" t="n">
        <v>-1</v>
      </c>
      <c r="E10463" s="6" t="n">
        <v>1.9992673992674</v>
      </c>
      <c r="F10463" s="6" t="n">
        <v>0</v>
      </c>
      <c r="G10463" s="6" t="n">
        <v>0</v>
      </c>
      <c r="H10463" s="6" t="str">
        <f aca="false">IF(AND(A10463&gt;=Stimuli!$B$2,A10463&lt;=Stimuli!$C$2),Stimuli!$A$2,IF(AND(A10463&gt;=Stimuli!$B$3,A10463&lt;=Stimuli!$C$3),Stimuli!$A$3,IF(AND(A10463&gt;=Stimuli!$B$4,A10463&lt;=Stimuli!$C$4),Stimuli!$A$4,"")))</f>
        <v>02 e.l.f. - Power Grip Styling (30.03s)</v>
      </c>
      <c r="I10463" s="6" t="n">
        <f aca="false">(B10463-B10462)/((A10463-A10462)/1000)</f>
        <v>-0.375091575091574</v>
      </c>
      <c r="J10463" s="6" t="n">
        <f aca="false">IF(OR(B10463&lt;Rules!$B$2,B10463&gt;Rules!$B$3,ABS(I10463)&gt;Rules!$B$4,OR(B10464&lt;Rules!$B$2,B10464&gt;Rules!$B$3,ABS(I10464)&gt;Rules!$B$4)),1,0)</f>
        <v>0</v>
      </c>
      <c r="K10463" s="6" t="str">
        <f aca="false">IF(F10463=1,COUNTIF($F$2:F10463,1),"")</f>
        <v/>
      </c>
    </row>
    <row r="10464" customFormat="false" ht="15" hidden="false" customHeight="false" outlineLevel="0" collapsed="false">
      <c r="A10464" s="6" t="n">
        <v>82136.3055</v>
      </c>
      <c r="B10464" s="6" t="n">
        <v>1.99340659340659</v>
      </c>
      <c r="C10464" s="6" t="n">
        <v>69</v>
      </c>
      <c r="D10464" s="6" t="n">
        <v>-1</v>
      </c>
      <c r="E10464" s="6" t="n">
        <v>1.9992673992674</v>
      </c>
      <c r="F10464" s="6" t="n">
        <v>0</v>
      </c>
      <c r="G10464" s="6" t="n">
        <v>0</v>
      </c>
      <c r="H10464" s="6" t="str">
        <f aca="false">IF(AND(A10464&gt;=Stimuli!$B$2,A10464&lt;=Stimuli!$C$2),Stimuli!$A$2,IF(AND(A10464&gt;=Stimuli!$B$3,A10464&lt;=Stimuli!$C$3),Stimuli!$A$3,IF(AND(A10464&gt;=Stimuli!$B$4,A10464&lt;=Stimuli!$C$4),Stimuli!$A$4,"")))</f>
        <v>02 e.l.f. - Power Grip Styling (30.03s)</v>
      </c>
      <c r="I10464" s="6" t="n">
        <f aca="false">(B10464-B10463)/((A10464-A10463)/1000)</f>
        <v>0</v>
      </c>
      <c r="J10464" s="6" t="n">
        <f aca="false">IF(OR(B10464&lt;Rules!$B$2,B10464&gt;Rules!$B$3,ABS(I10464)&gt;Rules!$B$4,OR(B10465&lt;Rules!$B$2,B10465&gt;Rules!$B$3,ABS(I10465)&gt;Rules!$B$4)),1,0)</f>
        <v>0</v>
      </c>
      <c r="K10464" s="6" t="str">
        <f aca="false">IF(F10464=1,COUNTIF($F$2:F10464,1),"")</f>
        <v/>
      </c>
    </row>
    <row r="10465" customFormat="false" ht="15" hidden="false" customHeight="false" outlineLevel="0" collapsed="false">
      <c r="A10465" s="6" t="n">
        <v>82144.118</v>
      </c>
      <c r="B10465" s="6" t="n">
        <v>1.99340659340659</v>
      </c>
      <c r="C10465" s="6" t="n">
        <v>69</v>
      </c>
      <c r="D10465" s="6" t="n">
        <v>-1</v>
      </c>
      <c r="E10465" s="6" t="n">
        <v>1.9992673992674</v>
      </c>
      <c r="F10465" s="6" t="n">
        <v>0</v>
      </c>
      <c r="G10465" s="6" t="n">
        <v>0</v>
      </c>
      <c r="H10465" s="6" t="str">
        <f aca="false">IF(AND(A10465&gt;=Stimuli!$B$2,A10465&lt;=Stimuli!$C$2),Stimuli!$A$2,IF(AND(A10465&gt;=Stimuli!$B$3,A10465&lt;=Stimuli!$C$3),Stimuli!$A$3,IF(AND(A10465&gt;=Stimuli!$B$4,A10465&lt;=Stimuli!$C$4),Stimuli!$A$4,"")))</f>
        <v>02 e.l.f. - Power Grip Styling (30.03s)</v>
      </c>
      <c r="I10465" s="6" t="n">
        <f aca="false">(B10465-B10464)/((A10465-A10464)/1000)</f>
        <v>0</v>
      </c>
      <c r="J10465" s="6" t="n">
        <f aca="false">IF(OR(B10465&lt;Rules!$B$2,B10465&gt;Rules!$B$3,ABS(I10465)&gt;Rules!$B$4,OR(B10466&lt;Rules!$B$2,B10466&gt;Rules!$B$3,ABS(I10466)&gt;Rules!$B$4)),1,0)</f>
        <v>0</v>
      </c>
      <c r="K10465" s="6" t="str">
        <f aca="false">IF(F10465=1,COUNTIF($F$2:F10465,1),"")</f>
        <v/>
      </c>
    </row>
    <row r="10466" customFormat="false" ht="15" hidden="false" customHeight="false" outlineLevel="0" collapsed="false">
      <c r="A10466" s="6" t="n">
        <v>82151.9305</v>
      </c>
      <c r="B10466" s="6" t="n">
        <v>1.99194139194139</v>
      </c>
      <c r="C10466" s="6" t="n">
        <v>69</v>
      </c>
      <c r="D10466" s="6" t="n">
        <v>-1</v>
      </c>
      <c r="E10466" s="6" t="n">
        <v>1.9992673992674</v>
      </c>
      <c r="F10466" s="6" t="n">
        <v>0</v>
      </c>
      <c r="G10466" s="6" t="n">
        <v>0</v>
      </c>
      <c r="H10466" s="6" t="str">
        <f aca="false">IF(AND(A10466&gt;=Stimuli!$B$2,A10466&lt;=Stimuli!$C$2),Stimuli!$A$2,IF(AND(A10466&gt;=Stimuli!$B$3,A10466&lt;=Stimuli!$C$3),Stimuli!$A$3,IF(AND(A10466&gt;=Stimuli!$B$4,A10466&lt;=Stimuli!$C$4),Stimuli!$A$4,"")))</f>
        <v>02 e.l.f. - Power Grip Styling (30.03s)</v>
      </c>
      <c r="I10466" s="6" t="n">
        <f aca="false">(B10466-B10465)/((A10466-A10465)/1000)</f>
        <v>-0.18754578754573</v>
      </c>
      <c r="J10466" s="6" t="n">
        <f aca="false">IF(OR(B10466&lt;Rules!$B$2,B10466&gt;Rules!$B$3,ABS(I10466)&gt;Rules!$B$4,OR(B10467&lt;Rules!$B$2,B10467&gt;Rules!$B$3,ABS(I10467)&gt;Rules!$B$4)),1,0)</f>
        <v>0</v>
      </c>
      <c r="K10466" s="6" t="str">
        <f aca="false">IF(F10466=1,COUNTIF($F$2:F10466,1),"")</f>
        <v/>
      </c>
    </row>
    <row r="10467" customFormat="false" ht="15" hidden="false" customHeight="false" outlineLevel="0" collapsed="false">
      <c r="A10467" s="6" t="n">
        <v>82159.743</v>
      </c>
      <c r="B10467" s="6" t="n">
        <v>1.99487179487179</v>
      </c>
      <c r="C10467" s="6" t="n">
        <v>69</v>
      </c>
      <c r="D10467" s="6" t="n">
        <v>-1</v>
      </c>
      <c r="E10467" s="6" t="n">
        <v>1.9992673992674</v>
      </c>
      <c r="F10467" s="6" t="n">
        <v>0</v>
      </c>
      <c r="G10467" s="6" t="n">
        <v>0</v>
      </c>
      <c r="H10467" s="6" t="str">
        <f aca="false">IF(AND(A10467&gt;=Stimuli!$B$2,A10467&lt;=Stimuli!$C$2),Stimuli!$A$2,IF(AND(A10467&gt;=Stimuli!$B$3,A10467&lt;=Stimuli!$C$3),Stimuli!$A$3,IF(AND(A10467&gt;=Stimuli!$B$4,A10467&lt;=Stimuli!$C$4),Stimuli!$A$4,"")))</f>
        <v>02 e.l.f. - Power Grip Styling (30.03s)</v>
      </c>
      <c r="I10467" s="6" t="n">
        <f aca="false">(B10467-B10466)/((A10467-A10466)/1000)</f>
        <v>0.37509157509146</v>
      </c>
      <c r="J10467" s="6" t="n">
        <f aca="false">IF(OR(B10467&lt;Rules!$B$2,B10467&gt;Rules!$B$3,ABS(I10467)&gt;Rules!$B$4,OR(B10468&lt;Rules!$B$2,B10468&gt;Rules!$B$3,ABS(I10468)&gt;Rules!$B$4)),1,0)</f>
        <v>0</v>
      </c>
      <c r="K10467" s="6" t="str">
        <f aca="false">IF(F10467=1,COUNTIF($F$2:F10467,1),"")</f>
        <v/>
      </c>
    </row>
    <row r="10468" customFormat="false" ht="15" hidden="false" customHeight="false" outlineLevel="0" collapsed="false">
      <c r="A10468" s="6" t="n">
        <v>82167.5555</v>
      </c>
      <c r="B10468" s="6" t="n">
        <v>1.99047619047619</v>
      </c>
      <c r="C10468" s="6" t="n">
        <v>69</v>
      </c>
      <c r="D10468" s="6" t="n">
        <v>-1</v>
      </c>
      <c r="E10468" s="6" t="n">
        <v>1.9992673992674</v>
      </c>
      <c r="F10468" s="6" t="n">
        <v>0</v>
      </c>
      <c r="G10468" s="6" t="n">
        <v>0</v>
      </c>
      <c r="H10468" s="6" t="str">
        <f aca="false">IF(AND(A10468&gt;=Stimuli!$B$2,A10468&lt;=Stimuli!$C$2),Stimuli!$A$2,IF(AND(A10468&gt;=Stimuli!$B$3,A10468&lt;=Stimuli!$C$3),Stimuli!$A$3,IF(AND(A10468&gt;=Stimuli!$B$4,A10468&lt;=Stimuli!$C$4),Stimuli!$A$4,"")))</f>
        <v>02 e.l.f. - Power Grip Styling (30.03s)</v>
      </c>
      <c r="I10468" s="6" t="n">
        <f aca="false">(B10468-B10467)/((A10468-A10467)/1000)</f>
        <v>-0.56263736263719</v>
      </c>
      <c r="J10468" s="6" t="n">
        <f aca="false">IF(OR(B10468&lt;Rules!$B$2,B10468&gt;Rules!$B$3,ABS(I10468)&gt;Rules!$B$4,OR(B10469&lt;Rules!$B$2,B10469&gt;Rules!$B$3,ABS(I10469)&gt;Rules!$B$4)),1,0)</f>
        <v>0</v>
      </c>
      <c r="K10468" s="6" t="str">
        <f aca="false">IF(F10468=1,COUNTIF($F$2:F10468,1),"")</f>
        <v/>
      </c>
    </row>
    <row r="10469" customFormat="false" ht="15" hidden="false" customHeight="false" outlineLevel="0" collapsed="false">
      <c r="A10469" s="6" t="n">
        <v>82175.368</v>
      </c>
      <c r="B10469" s="6" t="n">
        <v>1.996336996337</v>
      </c>
      <c r="C10469" s="6" t="n">
        <v>69</v>
      </c>
      <c r="D10469" s="6" t="n">
        <v>-1</v>
      </c>
      <c r="E10469" s="6" t="n">
        <v>1.9992673992674</v>
      </c>
      <c r="F10469" s="6" t="n">
        <v>0</v>
      </c>
      <c r="G10469" s="6" t="n">
        <v>0</v>
      </c>
      <c r="H10469" s="6" t="str">
        <f aca="false">IF(AND(A10469&gt;=Stimuli!$B$2,A10469&lt;=Stimuli!$C$2),Stimuli!$A$2,IF(AND(A10469&gt;=Stimuli!$B$3,A10469&lt;=Stimuli!$C$3),Stimuli!$A$3,IF(AND(A10469&gt;=Stimuli!$B$4,A10469&lt;=Stimuli!$C$4),Stimuli!$A$4,"")))</f>
        <v>02 e.l.f. - Power Grip Styling (30.03s)</v>
      </c>
      <c r="I10469" s="6" t="n">
        <f aca="false">(B10469-B10468)/((A10469-A10468)/1000)</f>
        <v>0.750183150183034</v>
      </c>
      <c r="J10469" s="6" t="n">
        <f aca="false">IF(OR(B10469&lt;Rules!$B$2,B10469&gt;Rules!$B$3,ABS(I10469)&gt;Rules!$B$4,OR(B10470&lt;Rules!$B$2,B10470&gt;Rules!$B$3,ABS(I10470)&gt;Rules!$B$4)),1,0)</f>
        <v>0</v>
      </c>
      <c r="K10469" s="6" t="str">
        <f aca="false">IF(F10469=1,COUNTIF($F$2:F10469,1),"")</f>
        <v/>
      </c>
    </row>
    <row r="10470" customFormat="false" ht="15" hidden="false" customHeight="false" outlineLevel="0" collapsed="false">
      <c r="A10470" s="6" t="n">
        <v>82183.1805</v>
      </c>
      <c r="B10470" s="6" t="n">
        <v>1.98901098901099</v>
      </c>
      <c r="C10470" s="6" t="n">
        <v>69</v>
      </c>
      <c r="D10470" s="6" t="n">
        <v>-1</v>
      </c>
      <c r="E10470" s="6" t="n">
        <v>1.9992673992674</v>
      </c>
      <c r="F10470" s="6" t="n">
        <v>0</v>
      </c>
      <c r="G10470" s="6" t="n">
        <v>0</v>
      </c>
      <c r="H10470" s="6" t="str">
        <f aca="false">IF(AND(A10470&gt;=Stimuli!$B$2,A10470&lt;=Stimuli!$C$2),Stimuli!$A$2,IF(AND(A10470&gt;=Stimuli!$B$3,A10470&lt;=Stimuli!$C$3),Stimuli!$A$3,IF(AND(A10470&gt;=Stimuli!$B$4,A10470&lt;=Stimuli!$C$4),Stimuli!$A$4,"")))</f>
        <v>02 e.l.f. - Power Grip Styling (30.03s)</v>
      </c>
      <c r="I10470" s="6" t="n">
        <f aca="false">(B10470-B10469)/((A10470-A10469)/1000)</f>
        <v>-0.937728937728878</v>
      </c>
      <c r="J10470" s="6" t="n">
        <f aca="false">IF(OR(B10470&lt;Rules!$B$2,B10470&gt;Rules!$B$3,ABS(I10470)&gt;Rules!$B$4,OR(B10471&lt;Rules!$B$2,B10471&gt;Rules!$B$3,ABS(I10471)&gt;Rules!$B$4)),1,0)</f>
        <v>0</v>
      </c>
      <c r="K10470" s="6" t="str">
        <f aca="false">IF(F10470=1,COUNTIF($F$2:F10470,1),"")</f>
        <v/>
      </c>
    </row>
    <row r="10471" customFormat="false" ht="15" hidden="false" customHeight="false" outlineLevel="0" collapsed="false">
      <c r="A10471" s="6" t="n">
        <v>82190.993</v>
      </c>
      <c r="B10471" s="6" t="n">
        <v>1.996336996337</v>
      </c>
      <c r="C10471" s="6" t="n">
        <v>69</v>
      </c>
      <c r="D10471" s="6" t="n">
        <v>-1</v>
      </c>
      <c r="E10471" s="6" t="n">
        <v>1.9992673992674</v>
      </c>
      <c r="F10471" s="6" t="n">
        <v>0</v>
      </c>
      <c r="G10471" s="6" t="n">
        <v>0</v>
      </c>
      <c r="H10471" s="6" t="str">
        <f aca="false">IF(AND(A10471&gt;=Stimuli!$B$2,A10471&lt;=Stimuli!$C$2),Stimuli!$A$2,IF(AND(A10471&gt;=Stimuli!$B$3,A10471&lt;=Stimuli!$C$3),Stimuli!$A$3,IF(AND(A10471&gt;=Stimuli!$B$4,A10471&lt;=Stimuli!$C$4),Stimuli!$A$4,"")))</f>
        <v>02 e.l.f. - Power Grip Styling (30.03s)</v>
      </c>
      <c r="I10471" s="6" t="n">
        <f aca="false">(B10471-B10470)/((A10471-A10470)/1000)</f>
        <v>0.937728937728878</v>
      </c>
      <c r="J10471" s="6" t="n">
        <f aca="false">IF(OR(B10471&lt;Rules!$B$2,B10471&gt;Rules!$B$3,ABS(I10471)&gt;Rules!$B$4,OR(B10472&lt;Rules!$B$2,B10472&gt;Rules!$B$3,ABS(I10472)&gt;Rules!$B$4)),1,0)</f>
        <v>0</v>
      </c>
      <c r="K10471" s="6" t="str">
        <f aca="false">IF(F10471=1,COUNTIF($F$2:F10471,1),"")</f>
        <v/>
      </c>
    </row>
    <row r="10472" customFormat="false" ht="15" hidden="false" customHeight="false" outlineLevel="0" collapsed="false">
      <c r="A10472" s="6" t="n">
        <v>82198.8055</v>
      </c>
      <c r="B10472" s="6" t="n">
        <v>1.98901098901099</v>
      </c>
      <c r="C10472" s="6" t="n">
        <v>69</v>
      </c>
      <c r="D10472" s="6" t="n">
        <v>-1</v>
      </c>
      <c r="E10472" s="6" t="n">
        <v>1.9992673992674</v>
      </c>
      <c r="F10472" s="6" t="n">
        <v>0</v>
      </c>
      <c r="G10472" s="6" t="n">
        <v>0</v>
      </c>
      <c r="H10472" s="6" t="str">
        <f aca="false">IF(AND(A10472&gt;=Stimuli!$B$2,A10472&lt;=Stimuli!$C$2),Stimuli!$A$2,IF(AND(A10472&gt;=Stimuli!$B$3,A10472&lt;=Stimuli!$C$3),Stimuli!$A$3,IF(AND(A10472&gt;=Stimuli!$B$4,A10472&lt;=Stimuli!$C$4),Stimuli!$A$4,"")))</f>
        <v>02 e.l.f. - Power Grip Styling (30.03s)</v>
      </c>
      <c r="I10472" s="6" t="n">
        <f aca="false">(B10472-B10471)/((A10472-A10471)/1000)</f>
        <v>-0.937728937728878</v>
      </c>
      <c r="J10472" s="6" t="n">
        <f aca="false">IF(OR(B10472&lt;Rules!$B$2,B10472&gt;Rules!$B$3,ABS(I10472)&gt;Rules!$B$4,OR(B10473&lt;Rules!$B$2,B10473&gt;Rules!$B$3,ABS(I10473)&gt;Rules!$B$4)),1,0)</f>
        <v>0</v>
      </c>
      <c r="K10472" s="6" t="str">
        <f aca="false">IF(F10472=1,COUNTIF($F$2:F10472,1),"")</f>
        <v/>
      </c>
    </row>
    <row r="10473" customFormat="false" ht="15" hidden="false" customHeight="false" outlineLevel="0" collapsed="false">
      <c r="A10473" s="6" t="n">
        <v>82206.618</v>
      </c>
      <c r="B10473" s="6" t="n">
        <v>1.996336996337</v>
      </c>
      <c r="C10473" s="6" t="n">
        <v>69</v>
      </c>
      <c r="D10473" s="6" t="n">
        <v>-1</v>
      </c>
      <c r="E10473" s="6" t="n">
        <v>1.9992673992674</v>
      </c>
      <c r="F10473" s="6" t="n">
        <v>0</v>
      </c>
      <c r="G10473" s="6" t="n">
        <v>0</v>
      </c>
      <c r="H10473" s="6" t="str">
        <f aca="false">IF(AND(A10473&gt;=Stimuli!$B$2,A10473&lt;=Stimuli!$C$2),Stimuli!$A$2,IF(AND(A10473&gt;=Stimuli!$B$3,A10473&lt;=Stimuli!$C$3),Stimuli!$A$3,IF(AND(A10473&gt;=Stimuli!$B$4,A10473&lt;=Stimuli!$C$4),Stimuli!$A$4,"")))</f>
        <v>02 e.l.f. - Power Grip Styling (30.03s)</v>
      </c>
      <c r="I10473" s="6" t="n">
        <f aca="false">(B10473-B10472)/((A10473-A10472)/1000)</f>
        <v>0.937728937728878</v>
      </c>
      <c r="J10473" s="6" t="n">
        <f aca="false">IF(OR(B10473&lt;Rules!$B$2,B10473&gt;Rules!$B$3,ABS(I10473)&gt;Rules!$B$4,OR(B10474&lt;Rules!$B$2,B10474&gt;Rules!$B$3,ABS(I10474)&gt;Rules!$B$4)),1,0)</f>
        <v>0</v>
      </c>
      <c r="K10473" s="6" t="str">
        <f aca="false">IF(F10473=1,COUNTIF($F$2:F10473,1),"")</f>
        <v/>
      </c>
    </row>
    <row r="10474" customFormat="false" ht="15" hidden="false" customHeight="false" outlineLevel="0" collapsed="false">
      <c r="A10474" s="6" t="n">
        <v>82214.4305</v>
      </c>
      <c r="B10474" s="6" t="n">
        <v>1.98901098901099</v>
      </c>
      <c r="C10474" s="6" t="n">
        <v>69</v>
      </c>
      <c r="D10474" s="6" t="n">
        <v>-1</v>
      </c>
      <c r="E10474" s="6" t="n">
        <v>1.9992673992674</v>
      </c>
      <c r="F10474" s="6" t="n">
        <v>0</v>
      </c>
      <c r="G10474" s="6" t="n">
        <v>0</v>
      </c>
      <c r="H10474" s="6" t="str">
        <f aca="false">IF(AND(A10474&gt;=Stimuli!$B$2,A10474&lt;=Stimuli!$C$2),Stimuli!$A$2,IF(AND(A10474&gt;=Stimuli!$B$3,A10474&lt;=Stimuli!$C$3),Stimuli!$A$3,IF(AND(A10474&gt;=Stimuli!$B$4,A10474&lt;=Stimuli!$C$4),Stimuli!$A$4,"")))</f>
        <v>02 e.l.f. - Power Grip Styling (30.03s)</v>
      </c>
      <c r="I10474" s="6" t="n">
        <f aca="false">(B10474-B10473)/((A10474-A10473)/1000)</f>
        <v>-0.937728937728878</v>
      </c>
      <c r="J10474" s="6" t="n">
        <f aca="false">IF(OR(B10474&lt;Rules!$B$2,B10474&gt;Rules!$B$3,ABS(I10474)&gt;Rules!$B$4,OR(B10475&lt;Rules!$B$2,B10475&gt;Rules!$B$3,ABS(I10475)&gt;Rules!$B$4)),1,0)</f>
        <v>0</v>
      </c>
      <c r="K10474" s="6" t="str">
        <f aca="false">IF(F10474=1,COUNTIF($F$2:F10474,1),"")</f>
        <v/>
      </c>
    </row>
    <row r="10475" customFormat="false" ht="15" hidden="false" customHeight="false" outlineLevel="0" collapsed="false">
      <c r="A10475" s="6" t="n">
        <v>82222.243</v>
      </c>
      <c r="B10475" s="6" t="n">
        <v>1.996336996337</v>
      </c>
      <c r="C10475" s="6" t="n">
        <v>69</v>
      </c>
      <c r="D10475" s="6" t="n">
        <v>-1</v>
      </c>
      <c r="E10475" s="6" t="n">
        <v>1.9992673992674</v>
      </c>
      <c r="F10475" s="6" t="n">
        <v>0</v>
      </c>
      <c r="G10475" s="6" t="n">
        <v>0</v>
      </c>
      <c r="H10475" s="6" t="str">
        <f aca="false">IF(AND(A10475&gt;=Stimuli!$B$2,A10475&lt;=Stimuli!$C$2),Stimuli!$A$2,IF(AND(A10475&gt;=Stimuli!$B$3,A10475&lt;=Stimuli!$C$3),Stimuli!$A$3,IF(AND(A10475&gt;=Stimuli!$B$4,A10475&lt;=Stimuli!$C$4),Stimuli!$A$4,"")))</f>
        <v>02 e.l.f. - Power Grip Styling (30.03s)</v>
      </c>
      <c r="I10475" s="6" t="n">
        <f aca="false">(B10475-B10474)/((A10475-A10474)/1000)</f>
        <v>0.937728937728878</v>
      </c>
      <c r="J10475" s="6" t="n">
        <f aca="false">IF(OR(B10475&lt;Rules!$B$2,B10475&gt;Rules!$B$3,ABS(I10475)&gt;Rules!$B$4,OR(B10476&lt;Rules!$B$2,B10476&gt;Rules!$B$3,ABS(I10476)&gt;Rules!$B$4)),1,0)</f>
        <v>0</v>
      </c>
      <c r="K10475" s="6" t="str">
        <f aca="false">IF(F10475=1,COUNTIF($F$2:F10475,1),"")</f>
        <v/>
      </c>
    </row>
    <row r="10476" customFormat="false" ht="15" hidden="false" customHeight="false" outlineLevel="0" collapsed="false">
      <c r="A10476" s="6" t="n">
        <v>82230.0555</v>
      </c>
      <c r="B10476" s="6" t="n">
        <v>1.98901098901099</v>
      </c>
      <c r="C10476" s="6" t="n">
        <v>69</v>
      </c>
      <c r="D10476" s="6" t="n">
        <v>-1</v>
      </c>
      <c r="E10476" s="6" t="n">
        <v>1.9992673992674</v>
      </c>
      <c r="F10476" s="6" t="n">
        <v>0</v>
      </c>
      <c r="G10476" s="6" t="n">
        <v>0</v>
      </c>
      <c r="H10476" s="6" t="str">
        <f aca="false">IF(AND(A10476&gt;=Stimuli!$B$2,A10476&lt;=Stimuli!$C$2),Stimuli!$A$2,IF(AND(A10476&gt;=Stimuli!$B$3,A10476&lt;=Stimuli!$C$3),Stimuli!$A$3,IF(AND(A10476&gt;=Stimuli!$B$4,A10476&lt;=Stimuli!$C$4),Stimuli!$A$4,"")))</f>
        <v>02 e.l.f. - Power Grip Styling (30.03s)</v>
      </c>
      <c r="I10476" s="6" t="n">
        <f aca="false">(B10476-B10475)/((A10476-A10475)/1000)</f>
        <v>-0.937728937728878</v>
      </c>
      <c r="J10476" s="6" t="n">
        <f aca="false">IF(OR(B10476&lt;Rules!$B$2,B10476&gt;Rules!$B$3,ABS(I10476)&gt;Rules!$B$4,OR(B10477&lt;Rules!$B$2,B10477&gt;Rules!$B$3,ABS(I10477)&gt;Rules!$B$4)),1,0)</f>
        <v>0</v>
      </c>
      <c r="K10476" s="6" t="str">
        <f aca="false">IF(F10476=1,COUNTIF($F$2:F10476,1),"")</f>
        <v/>
      </c>
    </row>
    <row r="10477" customFormat="false" ht="15" hidden="false" customHeight="false" outlineLevel="0" collapsed="false">
      <c r="A10477" s="6" t="n">
        <v>82237.868</v>
      </c>
      <c r="B10477" s="6" t="n">
        <v>1.99487179487179</v>
      </c>
      <c r="C10477" s="6" t="n">
        <v>69</v>
      </c>
      <c r="D10477" s="6" t="n">
        <v>-1</v>
      </c>
      <c r="E10477" s="6" t="n">
        <v>1.9992673992674</v>
      </c>
      <c r="F10477" s="6" t="n">
        <v>0</v>
      </c>
      <c r="G10477" s="6" t="n">
        <v>0</v>
      </c>
      <c r="H10477" s="6" t="str">
        <f aca="false">IF(AND(A10477&gt;=Stimuli!$B$2,A10477&lt;=Stimuli!$C$2),Stimuli!$A$2,IF(AND(A10477&gt;=Stimuli!$B$3,A10477&lt;=Stimuli!$C$3),Stimuli!$A$3,IF(AND(A10477&gt;=Stimuli!$B$4,A10477&lt;=Stimuli!$C$4),Stimuli!$A$4,"")))</f>
        <v>02 e.l.f. - Power Grip Styling (30.03s)</v>
      </c>
      <c r="I10477" s="6" t="n">
        <f aca="false">(B10477-B10476)/((A10477-A10476)/1000)</f>
        <v>0.750183150183034</v>
      </c>
      <c r="J10477" s="6" t="n">
        <f aca="false">IF(OR(B10477&lt;Rules!$B$2,B10477&gt;Rules!$B$3,ABS(I10477)&gt;Rules!$B$4,OR(B10478&lt;Rules!$B$2,B10478&gt;Rules!$B$3,ABS(I10478)&gt;Rules!$B$4)),1,0)</f>
        <v>0</v>
      </c>
      <c r="K10477" s="6" t="str">
        <f aca="false">IF(F10477=1,COUNTIF($F$2:F10477,1),"")</f>
        <v/>
      </c>
    </row>
    <row r="10478" customFormat="false" ht="15" hidden="false" customHeight="false" outlineLevel="0" collapsed="false">
      <c r="A10478" s="6" t="n">
        <v>82245.6805</v>
      </c>
      <c r="B10478" s="6" t="n">
        <v>1.98901098901099</v>
      </c>
      <c r="C10478" s="6" t="n">
        <v>69</v>
      </c>
      <c r="D10478" s="6" t="n">
        <v>-1</v>
      </c>
      <c r="E10478" s="6" t="n">
        <v>1.9992673992674</v>
      </c>
      <c r="F10478" s="6" t="n">
        <v>0</v>
      </c>
      <c r="G10478" s="6" t="n">
        <v>0</v>
      </c>
      <c r="H10478" s="6" t="str">
        <f aca="false">IF(AND(A10478&gt;=Stimuli!$B$2,A10478&lt;=Stimuli!$C$2),Stimuli!$A$2,IF(AND(A10478&gt;=Stimuli!$B$3,A10478&lt;=Stimuli!$C$3),Stimuli!$A$3,IF(AND(A10478&gt;=Stimuli!$B$4,A10478&lt;=Stimuli!$C$4),Stimuli!$A$4,"")))</f>
        <v>02 e.l.f. - Power Grip Styling (30.03s)</v>
      </c>
      <c r="I10478" s="6" t="n">
        <f aca="false">(B10478-B10477)/((A10478-A10477)/1000)</f>
        <v>-0.750183150183034</v>
      </c>
      <c r="J10478" s="6" t="n">
        <f aca="false">IF(OR(B10478&lt;Rules!$B$2,B10478&gt;Rules!$B$3,ABS(I10478)&gt;Rules!$B$4,OR(B10479&lt;Rules!$B$2,B10479&gt;Rules!$B$3,ABS(I10479)&gt;Rules!$B$4)),1,0)</f>
        <v>0</v>
      </c>
      <c r="K10478" s="6" t="str">
        <f aca="false">IF(F10478=1,COUNTIF($F$2:F10478,1),"")</f>
        <v/>
      </c>
    </row>
    <row r="10479" customFormat="false" ht="15" hidden="false" customHeight="false" outlineLevel="0" collapsed="false">
      <c r="A10479" s="6" t="n">
        <v>82253.493</v>
      </c>
      <c r="B10479" s="6" t="n">
        <v>1.99194139194139</v>
      </c>
      <c r="C10479" s="6" t="n">
        <v>69</v>
      </c>
      <c r="D10479" s="6" t="n">
        <v>-1</v>
      </c>
      <c r="E10479" s="6" t="n">
        <v>1.9992673992674</v>
      </c>
      <c r="F10479" s="6" t="n">
        <v>0</v>
      </c>
      <c r="G10479" s="6" t="n">
        <v>0</v>
      </c>
      <c r="H10479" s="6" t="str">
        <f aca="false">IF(AND(A10479&gt;=Stimuli!$B$2,A10479&lt;=Stimuli!$C$2),Stimuli!$A$2,IF(AND(A10479&gt;=Stimuli!$B$3,A10479&lt;=Stimuli!$C$3),Stimuli!$A$3,IF(AND(A10479&gt;=Stimuli!$B$4,A10479&lt;=Stimuli!$C$4),Stimuli!$A$4,"")))</f>
        <v>02 e.l.f. - Power Grip Styling (30.03s)</v>
      </c>
      <c r="I10479" s="6" t="n">
        <f aca="false">(B10479-B10478)/((A10479-A10478)/1000)</f>
        <v>0.375091575091574</v>
      </c>
      <c r="J10479" s="6" t="n">
        <f aca="false">IF(OR(B10479&lt;Rules!$B$2,B10479&gt;Rules!$B$3,ABS(I10479)&gt;Rules!$B$4,OR(B10480&lt;Rules!$B$2,B10480&gt;Rules!$B$3,ABS(I10480)&gt;Rules!$B$4)),1,0)</f>
        <v>0</v>
      </c>
      <c r="K10479" s="6" t="str">
        <f aca="false">IF(F10479=1,COUNTIF($F$2:F10479,1),"")</f>
        <v/>
      </c>
    </row>
    <row r="10480" customFormat="false" ht="15" hidden="false" customHeight="false" outlineLevel="0" collapsed="false">
      <c r="A10480" s="6" t="n">
        <v>82261.3055</v>
      </c>
      <c r="B10480" s="6" t="n">
        <v>1.99047619047619</v>
      </c>
      <c r="C10480" s="6" t="n">
        <v>69</v>
      </c>
      <c r="D10480" s="6" t="n">
        <v>-1</v>
      </c>
      <c r="E10480" s="6" t="n">
        <v>1.9992673992674</v>
      </c>
      <c r="F10480" s="6" t="n">
        <v>0</v>
      </c>
      <c r="G10480" s="6" t="n">
        <v>0</v>
      </c>
      <c r="H10480" s="6" t="str">
        <f aca="false">IF(AND(A10480&gt;=Stimuli!$B$2,A10480&lt;=Stimuli!$C$2),Stimuli!$A$2,IF(AND(A10480&gt;=Stimuli!$B$3,A10480&lt;=Stimuli!$C$3),Stimuli!$A$3,IF(AND(A10480&gt;=Stimuli!$B$4,A10480&lt;=Stimuli!$C$4),Stimuli!$A$4,"")))</f>
        <v>02 e.l.f. - Power Grip Styling (30.03s)</v>
      </c>
      <c r="I10480" s="6" t="n">
        <f aca="false">(B10480-B10479)/((A10480-A10479)/1000)</f>
        <v>-0.18754578754573</v>
      </c>
      <c r="J10480" s="6" t="n">
        <f aca="false">IF(OR(B10480&lt;Rules!$B$2,B10480&gt;Rules!$B$3,ABS(I10480)&gt;Rules!$B$4,OR(B10481&lt;Rules!$B$2,B10481&gt;Rules!$B$3,ABS(I10481)&gt;Rules!$B$4)),1,0)</f>
        <v>0</v>
      </c>
      <c r="K10480" s="6" t="str">
        <f aca="false">IF(F10480=1,COUNTIF($F$2:F10480,1),"")</f>
        <v/>
      </c>
    </row>
    <row r="10481" customFormat="false" ht="15" hidden="false" customHeight="false" outlineLevel="0" collapsed="false">
      <c r="A10481" s="6" t="n">
        <v>82269.118</v>
      </c>
      <c r="B10481" s="6" t="n">
        <v>1.99047619047619</v>
      </c>
      <c r="C10481" s="6" t="n">
        <v>69</v>
      </c>
      <c r="D10481" s="6" t="n">
        <v>-1</v>
      </c>
      <c r="E10481" s="6" t="n">
        <v>1.9992673992674</v>
      </c>
      <c r="F10481" s="6" t="n">
        <v>0</v>
      </c>
      <c r="G10481" s="6" t="n">
        <v>0</v>
      </c>
      <c r="H10481" s="6" t="str">
        <f aca="false">IF(AND(A10481&gt;=Stimuli!$B$2,A10481&lt;=Stimuli!$C$2),Stimuli!$A$2,IF(AND(A10481&gt;=Stimuli!$B$3,A10481&lt;=Stimuli!$C$3),Stimuli!$A$3,IF(AND(A10481&gt;=Stimuli!$B$4,A10481&lt;=Stimuli!$C$4),Stimuli!$A$4,"")))</f>
        <v>02 e.l.f. - Power Grip Styling (30.03s)</v>
      </c>
      <c r="I10481" s="6" t="n">
        <f aca="false">(B10481-B10480)/((A10481-A10480)/1000)</f>
        <v>0</v>
      </c>
      <c r="J10481" s="6" t="n">
        <f aca="false">IF(OR(B10481&lt;Rules!$B$2,B10481&gt;Rules!$B$3,ABS(I10481)&gt;Rules!$B$4,OR(B10482&lt;Rules!$B$2,B10482&gt;Rules!$B$3,ABS(I10482)&gt;Rules!$B$4)),1,0)</f>
        <v>0</v>
      </c>
      <c r="K10481" s="6" t="str">
        <f aca="false">IF(F10481=1,COUNTIF($F$2:F10481,1),"")</f>
        <v/>
      </c>
    </row>
    <row r="10482" customFormat="false" ht="15" hidden="false" customHeight="false" outlineLevel="0" collapsed="false">
      <c r="A10482" s="6" t="n">
        <v>82276.9305</v>
      </c>
      <c r="B10482" s="6" t="n">
        <v>1.99194139194139</v>
      </c>
      <c r="C10482" s="6" t="n">
        <v>69</v>
      </c>
      <c r="D10482" s="6" t="n">
        <v>-1</v>
      </c>
      <c r="E10482" s="6" t="n">
        <v>1.9992673992674</v>
      </c>
      <c r="F10482" s="6" t="n">
        <v>0</v>
      </c>
      <c r="G10482" s="6" t="n">
        <v>0</v>
      </c>
      <c r="H10482" s="6" t="str">
        <f aca="false">IF(AND(A10482&gt;=Stimuli!$B$2,A10482&lt;=Stimuli!$C$2),Stimuli!$A$2,IF(AND(A10482&gt;=Stimuli!$B$3,A10482&lt;=Stimuli!$C$3),Stimuli!$A$3,IF(AND(A10482&gt;=Stimuli!$B$4,A10482&lt;=Stimuli!$C$4),Stimuli!$A$4,"")))</f>
        <v>02 e.l.f. - Power Grip Styling (30.03s)</v>
      </c>
      <c r="I10482" s="6" t="n">
        <f aca="false">(B10482-B10481)/((A10482-A10481)/1000)</f>
        <v>0.18754578754573</v>
      </c>
      <c r="J10482" s="6" t="n">
        <f aca="false">IF(OR(B10482&lt;Rules!$B$2,B10482&gt;Rules!$B$3,ABS(I10482)&gt;Rules!$B$4,OR(B10483&lt;Rules!$B$2,B10483&gt;Rules!$B$3,ABS(I10483)&gt;Rules!$B$4)),1,0)</f>
        <v>0</v>
      </c>
      <c r="K10482" s="6" t="str">
        <f aca="false">IF(F10482=1,COUNTIF($F$2:F10482,1),"")</f>
        <v/>
      </c>
    </row>
    <row r="10483" customFormat="false" ht="15" hidden="false" customHeight="false" outlineLevel="0" collapsed="false">
      <c r="A10483" s="6" t="n">
        <v>82284.743</v>
      </c>
      <c r="B10483" s="6" t="n">
        <v>1.98901098901099</v>
      </c>
      <c r="C10483" s="6" t="n">
        <v>69</v>
      </c>
      <c r="D10483" s="6" t="n">
        <v>-1</v>
      </c>
      <c r="E10483" s="6" t="n">
        <v>1.9992673992674</v>
      </c>
      <c r="F10483" s="6" t="n">
        <v>0</v>
      </c>
      <c r="G10483" s="6" t="n">
        <v>0</v>
      </c>
      <c r="H10483" s="6" t="str">
        <f aca="false">IF(AND(A10483&gt;=Stimuli!$B$2,A10483&lt;=Stimuli!$C$2),Stimuli!$A$2,IF(AND(A10483&gt;=Stimuli!$B$3,A10483&lt;=Stimuli!$C$3),Stimuli!$A$3,IF(AND(A10483&gt;=Stimuli!$B$4,A10483&lt;=Stimuli!$C$4),Stimuli!$A$4,"")))</f>
        <v>02 e.l.f. - Power Grip Styling (30.03s)</v>
      </c>
      <c r="I10483" s="6" t="n">
        <f aca="false">(B10483-B10482)/((A10483-A10482)/1000)</f>
        <v>-0.375091575091574</v>
      </c>
      <c r="J10483" s="6" t="n">
        <f aca="false">IF(OR(B10483&lt;Rules!$B$2,B10483&gt;Rules!$B$3,ABS(I10483)&gt;Rules!$B$4,OR(B10484&lt;Rules!$B$2,B10484&gt;Rules!$B$3,ABS(I10484)&gt;Rules!$B$4)),1,0)</f>
        <v>0</v>
      </c>
      <c r="K10483" s="6" t="str">
        <f aca="false">IF(F10483=1,COUNTIF($F$2:F10483,1),"")</f>
        <v/>
      </c>
    </row>
    <row r="10484" customFormat="false" ht="15" hidden="false" customHeight="false" outlineLevel="0" collapsed="false">
      <c r="A10484" s="6" t="n">
        <v>82292.5555</v>
      </c>
      <c r="B10484" s="6" t="n">
        <v>1.99340659340659</v>
      </c>
      <c r="C10484" s="6" t="n">
        <v>69</v>
      </c>
      <c r="D10484" s="6" t="n">
        <v>-1</v>
      </c>
      <c r="E10484" s="6" t="n">
        <v>1.9992673992674</v>
      </c>
      <c r="F10484" s="6" t="n">
        <v>0</v>
      </c>
      <c r="G10484" s="6" t="n">
        <v>0</v>
      </c>
      <c r="H10484" s="6" t="str">
        <f aca="false">IF(AND(A10484&gt;=Stimuli!$B$2,A10484&lt;=Stimuli!$C$2),Stimuli!$A$2,IF(AND(A10484&gt;=Stimuli!$B$3,A10484&lt;=Stimuli!$C$3),Stimuli!$A$3,IF(AND(A10484&gt;=Stimuli!$B$4,A10484&lt;=Stimuli!$C$4),Stimuli!$A$4,"")))</f>
        <v>02 e.l.f. - Power Grip Styling (30.03s)</v>
      </c>
      <c r="I10484" s="6" t="n">
        <f aca="false">(B10484-B10483)/((A10484-A10483)/1000)</f>
        <v>0.562637362637304</v>
      </c>
      <c r="J10484" s="6" t="n">
        <f aca="false">IF(OR(B10484&lt;Rules!$B$2,B10484&gt;Rules!$B$3,ABS(I10484)&gt;Rules!$B$4,OR(B10485&lt;Rules!$B$2,B10485&gt;Rules!$B$3,ABS(I10485)&gt;Rules!$B$4)),1,0)</f>
        <v>0</v>
      </c>
      <c r="K10484" s="6" t="str">
        <f aca="false">IF(F10484=1,COUNTIF($F$2:F10484,1),"")</f>
        <v/>
      </c>
    </row>
    <row r="10485" customFormat="false" ht="15" hidden="false" customHeight="false" outlineLevel="0" collapsed="false">
      <c r="A10485" s="6" t="n">
        <v>82300.368</v>
      </c>
      <c r="B10485" s="6" t="n">
        <v>1.98901098901099</v>
      </c>
      <c r="C10485" s="6" t="n">
        <v>69</v>
      </c>
      <c r="D10485" s="6" t="n">
        <v>-1</v>
      </c>
      <c r="E10485" s="6" t="n">
        <v>1.9992673992674</v>
      </c>
      <c r="F10485" s="6" t="n">
        <v>0</v>
      </c>
      <c r="G10485" s="6" t="n">
        <v>0</v>
      </c>
      <c r="H10485" s="6" t="str">
        <f aca="false">IF(AND(A10485&gt;=Stimuli!$B$2,A10485&lt;=Stimuli!$C$2),Stimuli!$A$2,IF(AND(A10485&gt;=Stimuli!$B$3,A10485&lt;=Stimuli!$C$3),Stimuli!$A$3,IF(AND(A10485&gt;=Stimuli!$B$4,A10485&lt;=Stimuli!$C$4),Stimuli!$A$4,"")))</f>
        <v>02 e.l.f. - Power Grip Styling (30.03s)</v>
      </c>
      <c r="I10485" s="6" t="n">
        <f aca="false">(B10485-B10484)/((A10485-A10484)/1000)</f>
        <v>-0.562637362637304</v>
      </c>
      <c r="J10485" s="6" t="n">
        <f aca="false">IF(OR(B10485&lt;Rules!$B$2,B10485&gt;Rules!$B$3,ABS(I10485)&gt;Rules!$B$4,OR(B10486&lt;Rules!$B$2,B10486&gt;Rules!$B$3,ABS(I10486)&gt;Rules!$B$4)),1,0)</f>
        <v>0</v>
      </c>
      <c r="K10485" s="6" t="str">
        <f aca="false">IF(F10485=1,COUNTIF($F$2:F10485,1),"")</f>
        <v/>
      </c>
    </row>
    <row r="10486" customFormat="false" ht="15" hidden="false" customHeight="false" outlineLevel="0" collapsed="false">
      <c r="A10486" s="6" t="n">
        <v>82308.1805</v>
      </c>
      <c r="B10486" s="6" t="n">
        <v>1.99487179487179</v>
      </c>
      <c r="C10486" s="6" t="n">
        <v>69</v>
      </c>
      <c r="D10486" s="6" t="n">
        <v>-1</v>
      </c>
      <c r="E10486" s="6" t="n">
        <v>1.9992673992674</v>
      </c>
      <c r="F10486" s="6" t="n">
        <v>0</v>
      </c>
      <c r="G10486" s="6" t="n">
        <v>0</v>
      </c>
      <c r="H10486" s="6" t="str">
        <f aca="false">IF(AND(A10486&gt;=Stimuli!$B$2,A10486&lt;=Stimuli!$C$2),Stimuli!$A$2,IF(AND(A10486&gt;=Stimuli!$B$3,A10486&lt;=Stimuli!$C$3),Stimuli!$A$3,IF(AND(A10486&gt;=Stimuli!$B$4,A10486&lt;=Stimuli!$C$4),Stimuli!$A$4,"")))</f>
        <v>02 e.l.f. - Power Grip Styling (30.03s)</v>
      </c>
      <c r="I10486" s="6" t="n">
        <f aca="false">(B10486-B10485)/((A10486-A10485)/1000)</f>
        <v>0.750183150183034</v>
      </c>
      <c r="J10486" s="6" t="n">
        <f aca="false">IF(OR(B10486&lt;Rules!$B$2,B10486&gt;Rules!$B$3,ABS(I10486)&gt;Rules!$B$4,OR(B10487&lt;Rules!$B$2,B10487&gt;Rules!$B$3,ABS(I10487)&gt;Rules!$B$4)),1,0)</f>
        <v>0</v>
      </c>
      <c r="K10486" s="6" t="str">
        <f aca="false">IF(F10486=1,COUNTIF($F$2:F10486,1),"")</f>
        <v/>
      </c>
    </row>
    <row r="10487" customFormat="false" ht="15" hidden="false" customHeight="false" outlineLevel="0" collapsed="false">
      <c r="A10487" s="6" t="n">
        <v>82315.993</v>
      </c>
      <c r="B10487" s="6" t="n">
        <v>1.98754578754579</v>
      </c>
      <c r="C10487" s="6" t="n">
        <v>69</v>
      </c>
      <c r="D10487" s="6" t="n">
        <v>-1</v>
      </c>
      <c r="E10487" s="6" t="n">
        <v>1.9992673992674</v>
      </c>
      <c r="F10487" s="6" t="n">
        <v>0</v>
      </c>
      <c r="G10487" s="6" t="n">
        <v>0</v>
      </c>
      <c r="H10487" s="6" t="str">
        <f aca="false">IF(AND(A10487&gt;=Stimuli!$B$2,A10487&lt;=Stimuli!$C$2),Stimuli!$A$2,IF(AND(A10487&gt;=Stimuli!$B$3,A10487&lt;=Stimuli!$C$3),Stimuli!$A$3,IF(AND(A10487&gt;=Stimuli!$B$4,A10487&lt;=Stimuli!$C$4),Stimuli!$A$4,"")))</f>
        <v>02 e.l.f. - Power Grip Styling (30.03s)</v>
      </c>
      <c r="I10487" s="6" t="n">
        <f aca="false">(B10487-B10486)/((A10487-A10486)/1000)</f>
        <v>-0.937728937728906</v>
      </c>
      <c r="J10487" s="6" t="n">
        <f aca="false">IF(OR(B10487&lt;Rules!$B$2,B10487&gt;Rules!$B$3,ABS(I10487)&gt;Rules!$B$4,OR(B10488&lt;Rules!$B$2,B10488&gt;Rules!$B$3,ABS(I10488)&gt;Rules!$B$4)),1,0)</f>
        <v>0</v>
      </c>
      <c r="K10487" s="6" t="str">
        <f aca="false">IF(F10487=1,COUNTIF($F$2:F10487,1),"")</f>
        <v/>
      </c>
    </row>
    <row r="10488" customFormat="false" ht="15" hidden="false" customHeight="false" outlineLevel="0" collapsed="false">
      <c r="A10488" s="6" t="n">
        <v>82323.8055</v>
      </c>
      <c r="B10488" s="6" t="n">
        <v>1.99487179487179</v>
      </c>
      <c r="C10488" s="6" t="n">
        <v>69</v>
      </c>
      <c r="D10488" s="6" t="n">
        <v>-1</v>
      </c>
      <c r="E10488" s="6" t="n">
        <v>1.9992673992674</v>
      </c>
      <c r="F10488" s="6" t="n">
        <v>0</v>
      </c>
      <c r="G10488" s="6" t="n">
        <v>0</v>
      </c>
      <c r="H10488" s="6" t="str">
        <f aca="false">IF(AND(A10488&gt;=Stimuli!$B$2,A10488&lt;=Stimuli!$C$2),Stimuli!$A$2,IF(AND(A10488&gt;=Stimuli!$B$3,A10488&lt;=Stimuli!$C$3),Stimuli!$A$3,IF(AND(A10488&gt;=Stimuli!$B$4,A10488&lt;=Stimuli!$C$4),Stimuli!$A$4,"")))</f>
        <v>02 e.l.f. - Power Grip Styling (30.03s)</v>
      </c>
      <c r="I10488" s="6" t="n">
        <f aca="false">(B10488-B10487)/((A10488-A10487)/1000)</f>
        <v>0.937728937728906</v>
      </c>
      <c r="J10488" s="6" t="n">
        <f aca="false">IF(OR(B10488&lt;Rules!$B$2,B10488&gt;Rules!$B$3,ABS(I10488)&gt;Rules!$B$4,OR(B10489&lt;Rules!$B$2,B10489&gt;Rules!$B$3,ABS(I10489)&gt;Rules!$B$4)),1,0)</f>
        <v>0</v>
      </c>
      <c r="K10488" s="6" t="str">
        <f aca="false">IF(F10488=1,COUNTIF($F$2:F10488,1),"")</f>
        <v/>
      </c>
    </row>
    <row r="10489" customFormat="false" ht="15" hidden="false" customHeight="false" outlineLevel="0" collapsed="false">
      <c r="A10489" s="6" t="n">
        <v>82331.618</v>
      </c>
      <c r="B10489" s="6" t="n">
        <v>1.98754578754579</v>
      </c>
      <c r="C10489" s="6" t="n">
        <v>69</v>
      </c>
      <c r="D10489" s="6" t="n">
        <v>-1</v>
      </c>
      <c r="E10489" s="6" t="n">
        <v>1.9992673992674</v>
      </c>
      <c r="F10489" s="6" t="n">
        <v>0</v>
      </c>
      <c r="G10489" s="6" t="n">
        <v>0</v>
      </c>
      <c r="H10489" s="6" t="str">
        <f aca="false">IF(AND(A10489&gt;=Stimuli!$B$2,A10489&lt;=Stimuli!$C$2),Stimuli!$A$2,IF(AND(A10489&gt;=Stimuli!$B$3,A10489&lt;=Stimuli!$C$3),Stimuli!$A$3,IF(AND(A10489&gt;=Stimuli!$B$4,A10489&lt;=Stimuli!$C$4),Stimuli!$A$4,"")))</f>
        <v>02 e.l.f. - Power Grip Styling (30.03s)</v>
      </c>
      <c r="I10489" s="6" t="n">
        <f aca="false">(B10489-B10488)/((A10489-A10488)/1000)</f>
        <v>-0.937728937728906</v>
      </c>
      <c r="J10489" s="6" t="n">
        <f aca="false">IF(OR(B10489&lt;Rules!$B$2,B10489&gt;Rules!$B$3,ABS(I10489)&gt;Rules!$B$4,OR(B10490&lt;Rules!$B$2,B10490&gt;Rules!$B$3,ABS(I10490)&gt;Rules!$B$4)),1,0)</f>
        <v>0</v>
      </c>
      <c r="K10489" s="6" t="str">
        <f aca="false">IF(F10489=1,COUNTIF($F$2:F10489,1),"")</f>
        <v/>
      </c>
    </row>
    <row r="10490" customFormat="false" ht="15" hidden="false" customHeight="false" outlineLevel="0" collapsed="false">
      <c r="A10490" s="6" t="n">
        <v>82339.4305</v>
      </c>
      <c r="B10490" s="6" t="n">
        <v>1.99487179487179</v>
      </c>
      <c r="C10490" s="6" t="n">
        <v>69</v>
      </c>
      <c r="D10490" s="6" t="n">
        <v>-1</v>
      </c>
      <c r="E10490" s="6" t="n">
        <v>1.9992673992674</v>
      </c>
      <c r="F10490" s="6" t="n">
        <v>0</v>
      </c>
      <c r="G10490" s="6" t="n">
        <v>0</v>
      </c>
      <c r="H10490" s="6" t="str">
        <f aca="false">IF(AND(A10490&gt;=Stimuli!$B$2,A10490&lt;=Stimuli!$C$2),Stimuli!$A$2,IF(AND(A10490&gt;=Stimuli!$B$3,A10490&lt;=Stimuli!$C$3),Stimuli!$A$3,IF(AND(A10490&gt;=Stimuli!$B$4,A10490&lt;=Stimuli!$C$4),Stimuli!$A$4,"")))</f>
        <v>02 e.l.f. - Power Grip Styling (30.03s)</v>
      </c>
      <c r="I10490" s="6" t="n">
        <f aca="false">(B10490-B10489)/((A10490-A10489)/1000)</f>
        <v>0.937728937728906</v>
      </c>
      <c r="J10490" s="6" t="n">
        <f aca="false">IF(OR(B10490&lt;Rules!$B$2,B10490&gt;Rules!$B$3,ABS(I10490)&gt;Rules!$B$4,OR(B10491&lt;Rules!$B$2,B10491&gt;Rules!$B$3,ABS(I10491)&gt;Rules!$B$4)),1,0)</f>
        <v>0</v>
      </c>
      <c r="K10490" s="6" t="str">
        <f aca="false">IF(F10490=1,COUNTIF($F$2:F10490,1),"")</f>
        <v/>
      </c>
    </row>
    <row r="10491" customFormat="false" ht="15" hidden="false" customHeight="false" outlineLevel="0" collapsed="false">
      <c r="A10491" s="6" t="n">
        <v>82347.243</v>
      </c>
      <c r="B10491" s="6" t="n">
        <v>1.98754578754579</v>
      </c>
      <c r="C10491" s="6" t="n">
        <v>69</v>
      </c>
      <c r="D10491" s="6" t="n">
        <v>-1</v>
      </c>
      <c r="E10491" s="6" t="n">
        <v>1.9992673992674</v>
      </c>
      <c r="F10491" s="6" t="n">
        <v>0</v>
      </c>
      <c r="G10491" s="6" t="n">
        <v>0</v>
      </c>
      <c r="H10491" s="6" t="str">
        <f aca="false">IF(AND(A10491&gt;=Stimuli!$B$2,A10491&lt;=Stimuli!$C$2),Stimuli!$A$2,IF(AND(A10491&gt;=Stimuli!$B$3,A10491&lt;=Stimuli!$C$3),Stimuli!$A$3,IF(AND(A10491&gt;=Stimuli!$B$4,A10491&lt;=Stimuli!$C$4),Stimuli!$A$4,"")))</f>
        <v>02 e.l.f. - Power Grip Styling (30.03s)</v>
      </c>
      <c r="I10491" s="6" t="n">
        <f aca="false">(B10491-B10490)/((A10491-A10490)/1000)</f>
        <v>-0.937728937728906</v>
      </c>
      <c r="J10491" s="6" t="n">
        <f aca="false">IF(OR(B10491&lt;Rules!$B$2,B10491&gt;Rules!$B$3,ABS(I10491)&gt;Rules!$B$4,OR(B10492&lt;Rules!$B$2,B10492&gt;Rules!$B$3,ABS(I10492)&gt;Rules!$B$4)),1,0)</f>
        <v>0</v>
      </c>
      <c r="K10491" s="6" t="str">
        <f aca="false">IF(F10491=1,COUNTIF($F$2:F10491,1),"")</f>
        <v/>
      </c>
    </row>
    <row r="10492" customFormat="false" ht="15" hidden="false" customHeight="false" outlineLevel="0" collapsed="false">
      <c r="A10492" s="6" t="n">
        <v>82355.0555</v>
      </c>
      <c r="B10492" s="6" t="n">
        <v>1.99340659340659</v>
      </c>
      <c r="C10492" s="6" t="n">
        <v>69</v>
      </c>
      <c r="D10492" s="6" t="n">
        <v>-1</v>
      </c>
      <c r="E10492" s="6" t="n">
        <v>1.9992673992674</v>
      </c>
      <c r="F10492" s="6" t="n">
        <v>0</v>
      </c>
      <c r="G10492" s="6" t="n">
        <v>0</v>
      </c>
      <c r="H10492" s="6" t="str">
        <f aca="false">IF(AND(A10492&gt;=Stimuli!$B$2,A10492&lt;=Stimuli!$C$2),Stimuli!$A$2,IF(AND(A10492&gt;=Stimuli!$B$3,A10492&lt;=Stimuli!$C$3),Stimuli!$A$3,IF(AND(A10492&gt;=Stimuli!$B$4,A10492&lt;=Stimuli!$C$4),Stimuli!$A$4,"")))</f>
        <v>02 e.l.f. - Power Grip Styling (30.03s)</v>
      </c>
      <c r="I10492" s="6" t="n">
        <f aca="false">(B10492-B10491)/((A10492-A10491)/1000)</f>
        <v>0.750183150183176</v>
      </c>
      <c r="J10492" s="6" t="n">
        <f aca="false">IF(OR(B10492&lt;Rules!$B$2,B10492&gt;Rules!$B$3,ABS(I10492)&gt;Rules!$B$4,OR(B10493&lt;Rules!$B$2,B10493&gt;Rules!$B$3,ABS(I10493)&gt;Rules!$B$4)),1,0)</f>
        <v>0</v>
      </c>
      <c r="K10492" s="6" t="str">
        <f aca="false">IF(F10492=1,COUNTIF($F$2:F10492,1),"")</f>
        <v/>
      </c>
    </row>
    <row r="10493" customFormat="false" ht="15" hidden="false" customHeight="false" outlineLevel="0" collapsed="false">
      <c r="A10493" s="6" t="n">
        <v>82362.868</v>
      </c>
      <c r="B10493" s="6" t="n">
        <v>1.98754578754579</v>
      </c>
      <c r="C10493" s="6" t="n">
        <v>69</v>
      </c>
      <c r="D10493" s="6" t="n">
        <v>-1</v>
      </c>
      <c r="E10493" s="6" t="n">
        <v>1.9992673992674</v>
      </c>
      <c r="F10493" s="6" t="n">
        <v>0</v>
      </c>
      <c r="G10493" s="6" t="n">
        <v>0</v>
      </c>
      <c r="H10493" s="6" t="str">
        <f aca="false">IF(AND(A10493&gt;=Stimuli!$B$2,A10493&lt;=Stimuli!$C$2),Stimuli!$A$2,IF(AND(A10493&gt;=Stimuli!$B$3,A10493&lt;=Stimuli!$C$3),Stimuli!$A$3,IF(AND(A10493&gt;=Stimuli!$B$4,A10493&lt;=Stimuli!$C$4),Stimuli!$A$4,"")))</f>
        <v>02 e.l.f. - Power Grip Styling (30.03s)</v>
      </c>
      <c r="I10493" s="6" t="n">
        <f aca="false">(B10493-B10492)/((A10493-A10492)/1000)</f>
        <v>-0.750183150183176</v>
      </c>
      <c r="J10493" s="6" t="n">
        <f aca="false">IF(OR(B10493&lt;Rules!$B$2,B10493&gt;Rules!$B$3,ABS(I10493)&gt;Rules!$B$4,OR(B10494&lt;Rules!$B$2,B10494&gt;Rules!$B$3,ABS(I10494)&gt;Rules!$B$4)),1,0)</f>
        <v>0</v>
      </c>
      <c r="K10493" s="6" t="str">
        <f aca="false">IF(F10493=1,COUNTIF($F$2:F10493,1),"")</f>
        <v/>
      </c>
    </row>
    <row r="10494" customFormat="false" ht="15" hidden="false" customHeight="false" outlineLevel="0" collapsed="false">
      <c r="A10494" s="6" t="n">
        <v>82370.6805</v>
      </c>
      <c r="B10494" s="6" t="n">
        <v>1.99340659340659</v>
      </c>
      <c r="C10494" s="6" t="n">
        <v>69</v>
      </c>
      <c r="D10494" s="6" t="n">
        <v>-1</v>
      </c>
      <c r="E10494" s="6" t="n">
        <v>1.9992673992674</v>
      </c>
      <c r="F10494" s="6" t="n">
        <v>0</v>
      </c>
      <c r="G10494" s="6" t="n">
        <v>0</v>
      </c>
      <c r="H10494" s="6" t="str">
        <f aca="false">IF(AND(A10494&gt;=Stimuli!$B$2,A10494&lt;=Stimuli!$C$2),Stimuli!$A$2,IF(AND(A10494&gt;=Stimuli!$B$3,A10494&lt;=Stimuli!$C$3),Stimuli!$A$3,IF(AND(A10494&gt;=Stimuli!$B$4,A10494&lt;=Stimuli!$C$4),Stimuli!$A$4,"")))</f>
        <v>02 e.l.f. - Power Grip Styling (30.03s)</v>
      </c>
      <c r="I10494" s="6" t="n">
        <f aca="false">(B10494-B10493)/((A10494-A10493)/1000)</f>
        <v>0.750183150183176</v>
      </c>
      <c r="J10494" s="6" t="n">
        <f aca="false">IF(OR(B10494&lt;Rules!$B$2,B10494&gt;Rules!$B$3,ABS(I10494)&gt;Rules!$B$4,OR(B10495&lt;Rules!$B$2,B10495&gt;Rules!$B$3,ABS(I10495)&gt;Rules!$B$4)),1,0)</f>
        <v>0</v>
      </c>
      <c r="K10494" s="6" t="str">
        <f aca="false">IF(F10494=1,COUNTIF($F$2:F10494,1),"")</f>
        <v/>
      </c>
    </row>
    <row r="10495" customFormat="false" ht="15" hidden="false" customHeight="false" outlineLevel="0" collapsed="false">
      <c r="A10495" s="6" t="n">
        <v>82378.493</v>
      </c>
      <c r="B10495" s="6" t="n">
        <v>1.98901098901099</v>
      </c>
      <c r="C10495" s="6" t="n">
        <v>69</v>
      </c>
      <c r="D10495" s="6" t="n">
        <v>-1</v>
      </c>
      <c r="E10495" s="6" t="n">
        <v>1.9992673992674</v>
      </c>
      <c r="F10495" s="6" t="n">
        <v>0</v>
      </c>
      <c r="G10495" s="6" t="n">
        <v>0</v>
      </c>
      <c r="H10495" s="6" t="str">
        <f aca="false">IF(AND(A10495&gt;=Stimuli!$B$2,A10495&lt;=Stimuli!$C$2),Stimuli!$A$2,IF(AND(A10495&gt;=Stimuli!$B$3,A10495&lt;=Stimuli!$C$3),Stimuli!$A$3,IF(AND(A10495&gt;=Stimuli!$B$4,A10495&lt;=Stimuli!$C$4),Stimuli!$A$4,"")))</f>
        <v>02 e.l.f. - Power Grip Styling (30.03s)</v>
      </c>
      <c r="I10495" s="6" t="n">
        <f aca="false">(B10495-B10494)/((A10495-A10494)/1000)</f>
        <v>-0.562637362637304</v>
      </c>
      <c r="J10495" s="6" t="n">
        <f aca="false">IF(OR(B10495&lt;Rules!$B$2,B10495&gt;Rules!$B$3,ABS(I10495)&gt;Rules!$B$4,OR(B10496&lt;Rules!$B$2,B10496&gt;Rules!$B$3,ABS(I10496)&gt;Rules!$B$4)),1,0)</f>
        <v>0</v>
      </c>
      <c r="K10495" s="6" t="str">
        <f aca="false">IF(F10495=1,COUNTIF($F$2:F10495,1),"")</f>
        <v/>
      </c>
    </row>
    <row r="10496" customFormat="false" ht="15" hidden="false" customHeight="false" outlineLevel="0" collapsed="false">
      <c r="A10496" s="6" t="n">
        <v>82386.3055</v>
      </c>
      <c r="B10496" s="6" t="n">
        <v>1.99047619047619</v>
      </c>
      <c r="C10496" s="6" t="n">
        <v>69</v>
      </c>
      <c r="D10496" s="6" t="n">
        <v>-1</v>
      </c>
      <c r="E10496" s="6" t="n">
        <v>1.9992673992674</v>
      </c>
      <c r="F10496" s="6" t="n">
        <v>0</v>
      </c>
      <c r="G10496" s="6" t="n">
        <v>0</v>
      </c>
      <c r="H10496" s="6" t="str">
        <f aca="false">IF(AND(A10496&gt;=Stimuli!$B$2,A10496&lt;=Stimuli!$C$2),Stimuli!$A$2,IF(AND(A10496&gt;=Stimuli!$B$3,A10496&lt;=Stimuli!$C$3),Stimuli!$A$3,IF(AND(A10496&gt;=Stimuli!$B$4,A10496&lt;=Stimuli!$C$4),Stimuli!$A$4,"")))</f>
        <v>02 e.l.f. - Power Grip Styling (30.03s)</v>
      </c>
      <c r="I10496" s="6" t="n">
        <f aca="false">(B10496-B10495)/((A10496-A10495)/1000)</f>
        <v>0.187545787545844</v>
      </c>
      <c r="J10496" s="6" t="n">
        <f aca="false">IF(OR(B10496&lt;Rules!$B$2,B10496&gt;Rules!$B$3,ABS(I10496)&gt;Rules!$B$4,OR(B10497&lt;Rules!$B$2,B10497&gt;Rules!$B$3,ABS(I10497)&gt;Rules!$B$4)),1,0)</f>
        <v>0</v>
      </c>
      <c r="K10496" s="6" t="str">
        <f aca="false">IF(F10496=1,COUNTIF($F$2:F10496,1),"")</f>
        <v/>
      </c>
    </row>
    <row r="10497" customFormat="false" ht="15" hidden="false" customHeight="false" outlineLevel="0" collapsed="false">
      <c r="A10497" s="6" t="n">
        <v>82394.118</v>
      </c>
      <c r="B10497" s="6" t="n">
        <v>1.99047619047619</v>
      </c>
      <c r="C10497" s="6" t="n">
        <v>69</v>
      </c>
      <c r="D10497" s="6" t="n">
        <v>-1</v>
      </c>
      <c r="E10497" s="6" t="n">
        <v>1.9992673992674</v>
      </c>
      <c r="F10497" s="6" t="n">
        <v>0</v>
      </c>
      <c r="G10497" s="6" t="n">
        <v>0</v>
      </c>
      <c r="H10497" s="6" t="str">
        <f aca="false">IF(AND(A10497&gt;=Stimuli!$B$2,A10497&lt;=Stimuli!$C$2),Stimuli!$A$2,IF(AND(A10497&gt;=Stimuli!$B$3,A10497&lt;=Stimuli!$C$3),Stimuli!$A$3,IF(AND(A10497&gt;=Stimuli!$B$4,A10497&lt;=Stimuli!$C$4),Stimuli!$A$4,"")))</f>
        <v>02 e.l.f. - Power Grip Styling (30.03s)</v>
      </c>
      <c r="I10497" s="6" t="n">
        <f aca="false">(B10497-B10496)/((A10497-A10496)/1000)</f>
        <v>0</v>
      </c>
      <c r="J10497" s="6" t="n">
        <f aca="false">IF(OR(B10497&lt;Rules!$B$2,B10497&gt;Rules!$B$3,ABS(I10497)&gt;Rules!$B$4,OR(B10498&lt;Rules!$B$2,B10498&gt;Rules!$B$3,ABS(I10498)&gt;Rules!$B$4)),1,0)</f>
        <v>0</v>
      </c>
      <c r="K10497" s="6" t="str">
        <f aca="false">IF(F10497=1,COUNTIF($F$2:F10497,1),"")</f>
        <v/>
      </c>
    </row>
    <row r="10498" customFormat="false" ht="15" hidden="false" customHeight="false" outlineLevel="0" collapsed="false">
      <c r="A10498" s="6" t="n">
        <v>82401.9305</v>
      </c>
      <c r="B10498" s="6" t="n">
        <v>1.98901098901099</v>
      </c>
      <c r="C10498" s="6" t="n">
        <v>69</v>
      </c>
      <c r="D10498" s="6" t="n">
        <v>-1</v>
      </c>
      <c r="E10498" s="6" t="n">
        <v>1.9992673992674</v>
      </c>
      <c r="F10498" s="6" t="n">
        <v>0</v>
      </c>
      <c r="G10498" s="6" t="n">
        <v>0</v>
      </c>
      <c r="H10498" s="6" t="str">
        <f aca="false">IF(AND(A10498&gt;=Stimuli!$B$2,A10498&lt;=Stimuli!$C$2),Stimuli!$A$2,IF(AND(A10498&gt;=Stimuli!$B$3,A10498&lt;=Stimuli!$C$3),Stimuli!$A$3,IF(AND(A10498&gt;=Stimuli!$B$4,A10498&lt;=Stimuli!$C$4),Stimuli!$A$4,"")))</f>
        <v>02 e.l.f. - Power Grip Styling (30.03s)</v>
      </c>
      <c r="I10498" s="6" t="n">
        <f aca="false">(B10498-B10497)/((A10498-A10497)/1000)</f>
        <v>-0.187545787545844</v>
      </c>
      <c r="J10498" s="6" t="n">
        <f aca="false">IF(OR(B10498&lt;Rules!$B$2,B10498&gt;Rules!$B$3,ABS(I10498)&gt;Rules!$B$4,OR(B10499&lt;Rules!$B$2,B10499&gt;Rules!$B$3,ABS(I10499)&gt;Rules!$B$4)),1,0)</f>
        <v>0</v>
      </c>
      <c r="K10498" s="6" t="str">
        <f aca="false">IF(F10498=1,COUNTIF($F$2:F10498,1),"")</f>
        <v/>
      </c>
    </row>
    <row r="10499" customFormat="false" ht="15" hidden="false" customHeight="false" outlineLevel="0" collapsed="false">
      <c r="A10499" s="6" t="n">
        <v>82409.743</v>
      </c>
      <c r="B10499" s="6" t="n">
        <v>1.99340659340659</v>
      </c>
      <c r="C10499" s="6" t="n">
        <v>69</v>
      </c>
      <c r="D10499" s="6" t="n">
        <v>-1</v>
      </c>
      <c r="E10499" s="6" t="n">
        <v>1.9992673992674</v>
      </c>
      <c r="F10499" s="6" t="n">
        <v>0</v>
      </c>
      <c r="G10499" s="6" t="n">
        <v>0</v>
      </c>
      <c r="H10499" s="6" t="str">
        <f aca="false">IF(AND(A10499&gt;=Stimuli!$B$2,A10499&lt;=Stimuli!$C$2),Stimuli!$A$2,IF(AND(A10499&gt;=Stimuli!$B$3,A10499&lt;=Stimuli!$C$3),Stimuli!$A$3,IF(AND(A10499&gt;=Stimuli!$B$4,A10499&lt;=Stimuli!$C$4),Stimuli!$A$4,"")))</f>
        <v>02 e.l.f. - Power Grip Styling (30.03s)</v>
      </c>
      <c r="I10499" s="6" t="n">
        <f aca="false">(B10499-B10498)/((A10499-A10498)/1000)</f>
        <v>0.562637362637304</v>
      </c>
      <c r="J10499" s="6" t="n">
        <f aca="false">IF(OR(B10499&lt;Rules!$B$2,B10499&gt;Rules!$B$3,ABS(I10499)&gt;Rules!$B$4,OR(B10500&lt;Rules!$B$2,B10500&gt;Rules!$B$3,ABS(I10500)&gt;Rules!$B$4)),1,0)</f>
        <v>0</v>
      </c>
      <c r="K10499" s="6" t="str">
        <f aca="false">IF(F10499=1,COUNTIF($F$2:F10499,1),"")</f>
        <v/>
      </c>
    </row>
    <row r="10500" customFormat="false" ht="15" hidden="false" customHeight="false" outlineLevel="0" collapsed="false">
      <c r="A10500" s="6" t="n">
        <v>82417.5555</v>
      </c>
      <c r="B10500" s="6" t="n">
        <v>1.98754578754579</v>
      </c>
      <c r="C10500" s="6" t="n">
        <v>69</v>
      </c>
      <c r="D10500" s="6" t="n">
        <v>-1</v>
      </c>
      <c r="E10500" s="6" t="n">
        <v>1.9992673992674</v>
      </c>
      <c r="F10500" s="6" t="n">
        <v>0</v>
      </c>
      <c r="G10500" s="6" t="n">
        <v>0</v>
      </c>
      <c r="H10500" s="6" t="str">
        <f aca="false">IF(AND(A10500&gt;=Stimuli!$B$2,A10500&lt;=Stimuli!$C$2),Stimuli!$A$2,IF(AND(A10500&gt;=Stimuli!$B$3,A10500&lt;=Stimuli!$C$3),Stimuli!$A$3,IF(AND(A10500&gt;=Stimuli!$B$4,A10500&lt;=Stimuli!$C$4),Stimuli!$A$4,"")))</f>
        <v>02 e.l.f. - Power Grip Styling (30.03s)</v>
      </c>
      <c r="I10500" s="6" t="n">
        <f aca="false">(B10500-B10499)/((A10500-A10499)/1000)</f>
        <v>-0.750183150183176</v>
      </c>
      <c r="J10500" s="6" t="n">
        <f aca="false">IF(OR(B10500&lt;Rules!$B$2,B10500&gt;Rules!$B$3,ABS(I10500)&gt;Rules!$B$4,OR(B10501&lt;Rules!$B$2,B10501&gt;Rules!$B$3,ABS(I10501)&gt;Rules!$B$4)),1,0)</f>
        <v>0</v>
      </c>
      <c r="K10500" s="6" t="str">
        <f aca="false">IF(F10500=1,COUNTIF($F$2:F10500,1),"")</f>
        <v/>
      </c>
    </row>
    <row r="10501" customFormat="false" ht="15" hidden="false" customHeight="false" outlineLevel="0" collapsed="false">
      <c r="A10501" s="6" t="n">
        <v>82425.368</v>
      </c>
      <c r="B10501" s="6" t="n">
        <v>1.99340659340659</v>
      </c>
      <c r="C10501" s="6" t="n">
        <v>69</v>
      </c>
      <c r="D10501" s="6" t="n">
        <v>-1</v>
      </c>
      <c r="E10501" s="6" t="n">
        <v>1.9992673992674</v>
      </c>
      <c r="F10501" s="6" t="n">
        <v>0</v>
      </c>
      <c r="G10501" s="6" t="n">
        <v>0</v>
      </c>
      <c r="H10501" s="6" t="str">
        <f aca="false">IF(AND(A10501&gt;=Stimuli!$B$2,A10501&lt;=Stimuli!$C$2),Stimuli!$A$2,IF(AND(A10501&gt;=Stimuli!$B$3,A10501&lt;=Stimuli!$C$3),Stimuli!$A$3,IF(AND(A10501&gt;=Stimuli!$B$4,A10501&lt;=Stimuli!$C$4),Stimuli!$A$4,"")))</f>
        <v>02 e.l.f. - Power Grip Styling (30.03s)</v>
      </c>
      <c r="I10501" s="6" t="n">
        <f aca="false">(B10501-B10500)/((A10501-A10500)/1000)</f>
        <v>0.750183150183176</v>
      </c>
      <c r="J10501" s="6" t="n">
        <f aca="false">IF(OR(B10501&lt;Rules!$B$2,B10501&gt;Rules!$B$3,ABS(I10501)&gt;Rules!$B$4,OR(B10502&lt;Rules!$B$2,B10502&gt;Rules!$B$3,ABS(I10502)&gt;Rules!$B$4)),1,0)</f>
        <v>0</v>
      </c>
      <c r="K10501" s="6" t="str">
        <f aca="false">IF(F10501=1,COUNTIF($F$2:F10501,1),"")</f>
        <v/>
      </c>
    </row>
    <row r="10502" customFormat="false" ht="15" hidden="false" customHeight="false" outlineLevel="0" collapsed="false">
      <c r="A10502" s="6" t="n">
        <v>82433.1805</v>
      </c>
      <c r="B10502" s="6" t="n">
        <v>1.98754578754579</v>
      </c>
      <c r="C10502" s="6" t="n">
        <v>69</v>
      </c>
      <c r="D10502" s="6" t="n">
        <v>-1</v>
      </c>
      <c r="E10502" s="6" t="n">
        <v>1.9992673992674</v>
      </c>
      <c r="F10502" s="6" t="n">
        <v>0</v>
      </c>
      <c r="G10502" s="6" t="n">
        <v>0</v>
      </c>
      <c r="H10502" s="6" t="str">
        <f aca="false">IF(AND(A10502&gt;=Stimuli!$B$2,A10502&lt;=Stimuli!$C$2),Stimuli!$A$2,IF(AND(A10502&gt;=Stimuli!$B$3,A10502&lt;=Stimuli!$C$3),Stimuli!$A$3,IF(AND(A10502&gt;=Stimuli!$B$4,A10502&lt;=Stimuli!$C$4),Stimuli!$A$4,"")))</f>
        <v>02 e.l.f. - Power Grip Styling (30.03s)</v>
      </c>
      <c r="I10502" s="6" t="n">
        <f aca="false">(B10502-B10501)/((A10502-A10501)/1000)</f>
        <v>-0.750183150183176</v>
      </c>
      <c r="J10502" s="6" t="n">
        <f aca="false">IF(OR(B10502&lt;Rules!$B$2,B10502&gt;Rules!$B$3,ABS(I10502)&gt;Rules!$B$4,OR(B10503&lt;Rules!$B$2,B10503&gt;Rules!$B$3,ABS(I10503)&gt;Rules!$B$4)),1,0)</f>
        <v>0</v>
      </c>
      <c r="K10502" s="6" t="str">
        <f aca="false">IF(F10502=1,COUNTIF($F$2:F10502,1),"")</f>
        <v/>
      </c>
    </row>
    <row r="10503" customFormat="false" ht="15" hidden="false" customHeight="false" outlineLevel="0" collapsed="false">
      <c r="A10503" s="6" t="n">
        <v>82440.993</v>
      </c>
      <c r="B10503" s="6" t="n">
        <v>1.99487179487179</v>
      </c>
      <c r="C10503" s="6" t="n">
        <v>69</v>
      </c>
      <c r="D10503" s="6" t="n">
        <v>-1</v>
      </c>
      <c r="E10503" s="6" t="n">
        <v>1.9992673992674</v>
      </c>
      <c r="F10503" s="6" t="n">
        <v>0</v>
      </c>
      <c r="G10503" s="6" t="n">
        <v>0</v>
      </c>
      <c r="H10503" s="6" t="str">
        <f aca="false">IF(AND(A10503&gt;=Stimuli!$B$2,A10503&lt;=Stimuli!$C$2),Stimuli!$A$2,IF(AND(A10503&gt;=Stimuli!$B$3,A10503&lt;=Stimuli!$C$3),Stimuli!$A$3,IF(AND(A10503&gt;=Stimuli!$B$4,A10503&lt;=Stimuli!$C$4),Stimuli!$A$4,"")))</f>
        <v>02 e.l.f. - Power Grip Styling (30.03s)</v>
      </c>
      <c r="I10503" s="6" t="n">
        <f aca="false">(B10503-B10502)/((A10503-A10502)/1000)</f>
        <v>0.937728937728906</v>
      </c>
      <c r="J10503" s="6" t="n">
        <f aca="false">IF(OR(B10503&lt;Rules!$B$2,B10503&gt;Rules!$B$3,ABS(I10503)&gt;Rules!$B$4,OR(B10504&lt;Rules!$B$2,B10504&gt;Rules!$B$3,ABS(I10504)&gt;Rules!$B$4)),1,0)</f>
        <v>0</v>
      </c>
      <c r="K10503" s="6" t="str">
        <f aca="false">IF(F10503=1,COUNTIF($F$2:F10503,1),"")</f>
        <v/>
      </c>
    </row>
    <row r="10504" customFormat="false" ht="15" hidden="false" customHeight="false" outlineLevel="0" collapsed="false">
      <c r="A10504" s="6" t="n">
        <v>82448.8055</v>
      </c>
      <c r="B10504" s="6" t="n">
        <v>1.98608058608059</v>
      </c>
      <c r="C10504" s="6" t="n">
        <v>69</v>
      </c>
      <c r="D10504" s="6" t="n">
        <v>-1</v>
      </c>
      <c r="E10504" s="6" t="n">
        <v>1.9992673992674</v>
      </c>
      <c r="F10504" s="6" t="n">
        <v>0</v>
      </c>
      <c r="G10504" s="6" t="n">
        <v>0</v>
      </c>
      <c r="H10504" s="6" t="str">
        <f aca="false">IF(AND(A10504&gt;=Stimuli!$B$2,A10504&lt;=Stimuli!$C$2),Stimuli!$A$2,IF(AND(A10504&gt;=Stimuli!$B$3,A10504&lt;=Stimuli!$C$3),Stimuli!$A$3,IF(AND(A10504&gt;=Stimuli!$B$4,A10504&lt;=Stimuli!$C$4),Stimuli!$A$4,"")))</f>
        <v>02 e.l.f. - Power Grip Styling (30.03s)</v>
      </c>
      <c r="I10504" s="6" t="n">
        <f aca="false">(B10504-B10503)/((A10504-A10503)/1000)</f>
        <v>-1.12527472527475</v>
      </c>
      <c r="J10504" s="6" t="n">
        <f aca="false">IF(OR(B10504&lt;Rules!$B$2,B10504&gt;Rules!$B$3,ABS(I10504)&gt;Rules!$B$4,OR(B10505&lt;Rules!$B$2,B10505&gt;Rules!$B$3,ABS(I10505)&gt;Rules!$B$4)),1,0)</f>
        <v>0</v>
      </c>
      <c r="K10504" s="6" t="str">
        <f aca="false">IF(F10504=1,COUNTIF($F$2:F10504,1),"")</f>
        <v/>
      </c>
    </row>
    <row r="10505" customFormat="false" ht="15" hidden="false" customHeight="false" outlineLevel="0" collapsed="false">
      <c r="A10505" s="6" t="n">
        <v>82456.618</v>
      </c>
      <c r="B10505" s="6" t="n">
        <v>1.99487179487179</v>
      </c>
      <c r="C10505" s="6" t="n">
        <v>69</v>
      </c>
      <c r="D10505" s="6" t="n">
        <v>-1</v>
      </c>
      <c r="E10505" s="6" t="n">
        <v>1.9992673992674</v>
      </c>
      <c r="F10505" s="6" t="n">
        <v>0</v>
      </c>
      <c r="G10505" s="6" t="n">
        <v>0</v>
      </c>
      <c r="H10505" s="6" t="str">
        <f aca="false">IF(AND(A10505&gt;=Stimuli!$B$2,A10505&lt;=Stimuli!$C$2),Stimuli!$A$2,IF(AND(A10505&gt;=Stimuli!$B$3,A10505&lt;=Stimuli!$C$3),Stimuli!$A$3,IF(AND(A10505&gt;=Stimuli!$B$4,A10505&lt;=Stimuli!$C$4),Stimuli!$A$4,"")))</f>
        <v>02 e.l.f. - Power Grip Styling (30.03s)</v>
      </c>
      <c r="I10505" s="6" t="n">
        <f aca="false">(B10505-B10504)/((A10505-A10504)/1000)</f>
        <v>1.12527472527475</v>
      </c>
      <c r="J10505" s="6" t="n">
        <f aca="false">IF(OR(B10505&lt;Rules!$B$2,B10505&gt;Rules!$B$3,ABS(I10505)&gt;Rules!$B$4,OR(B10506&lt;Rules!$B$2,B10506&gt;Rules!$B$3,ABS(I10506)&gt;Rules!$B$4)),1,0)</f>
        <v>0</v>
      </c>
      <c r="K10505" s="6" t="str">
        <f aca="false">IF(F10505=1,COUNTIF($F$2:F10505,1),"")</f>
        <v/>
      </c>
    </row>
    <row r="10506" customFormat="false" ht="15" hidden="false" customHeight="false" outlineLevel="0" collapsed="false">
      <c r="A10506" s="6" t="n">
        <v>82464.4305</v>
      </c>
      <c r="B10506" s="6" t="n">
        <v>1.98608058608059</v>
      </c>
      <c r="C10506" s="6" t="n">
        <v>69</v>
      </c>
      <c r="D10506" s="6" t="n">
        <v>-1</v>
      </c>
      <c r="E10506" s="6" t="n">
        <v>1.9992673992674</v>
      </c>
      <c r="F10506" s="6" t="n">
        <v>0</v>
      </c>
      <c r="G10506" s="6" t="n">
        <v>0</v>
      </c>
      <c r="H10506" s="6" t="str">
        <f aca="false">IF(AND(A10506&gt;=Stimuli!$B$2,A10506&lt;=Stimuli!$C$2),Stimuli!$A$2,IF(AND(A10506&gt;=Stimuli!$B$3,A10506&lt;=Stimuli!$C$3),Stimuli!$A$3,IF(AND(A10506&gt;=Stimuli!$B$4,A10506&lt;=Stimuli!$C$4),Stimuli!$A$4,"")))</f>
        <v>02 e.l.f. - Power Grip Styling (30.03s)</v>
      </c>
      <c r="I10506" s="6" t="n">
        <f aca="false">(B10506-B10505)/((A10506-A10505)/1000)</f>
        <v>-1.12527472527475</v>
      </c>
      <c r="J10506" s="6" t="n">
        <f aca="false">IF(OR(B10506&lt;Rules!$B$2,B10506&gt;Rules!$B$3,ABS(I10506)&gt;Rules!$B$4,OR(B10507&lt;Rules!$B$2,B10507&gt;Rules!$B$3,ABS(I10507)&gt;Rules!$B$4)),1,0)</f>
        <v>0</v>
      </c>
      <c r="K10506" s="6" t="str">
        <f aca="false">IF(F10506=1,COUNTIF($F$2:F10506,1),"")</f>
        <v/>
      </c>
    </row>
    <row r="10507" customFormat="false" ht="15" hidden="false" customHeight="false" outlineLevel="0" collapsed="false">
      <c r="A10507" s="6" t="n">
        <v>82472.243</v>
      </c>
      <c r="B10507" s="6" t="n">
        <v>1.99487179487179</v>
      </c>
      <c r="C10507" s="6" t="n">
        <v>69</v>
      </c>
      <c r="D10507" s="6" t="n">
        <v>-1</v>
      </c>
      <c r="E10507" s="6" t="n">
        <v>1.9992673992674</v>
      </c>
      <c r="F10507" s="6" t="n">
        <v>0</v>
      </c>
      <c r="G10507" s="6" t="n">
        <v>0</v>
      </c>
      <c r="H10507" s="6" t="str">
        <f aca="false">IF(AND(A10507&gt;=Stimuli!$B$2,A10507&lt;=Stimuli!$C$2),Stimuli!$A$2,IF(AND(A10507&gt;=Stimuli!$B$3,A10507&lt;=Stimuli!$C$3),Stimuli!$A$3,IF(AND(A10507&gt;=Stimuli!$B$4,A10507&lt;=Stimuli!$C$4),Stimuli!$A$4,"")))</f>
        <v>02 e.l.f. - Power Grip Styling (30.03s)</v>
      </c>
      <c r="I10507" s="6" t="n">
        <f aca="false">(B10507-B10506)/((A10507-A10506)/1000)</f>
        <v>1.12527472527475</v>
      </c>
      <c r="J10507" s="6" t="n">
        <f aca="false">IF(OR(B10507&lt;Rules!$B$2,B10507&gt;Rules!$B$3,ABS(I10507)&gt;Rules!$B$4,OR(B10508&lt;Rules!$B$2,B10508&gt;Rules!$B$3,ABS(I10508)&gt;Rules!$B$4)),1,0)</f>
        <v>0</v>
      </c>
      <c r="K10507" s="6" t="str">
        <f aca="false">IF(F10507=1,COUNTIF($F$2:F10507,1),"")</f>
        <v/>
      </c>
    </row>
    <row r="10508" customFormat="false" ht="15" hidden="false" customHeight="false" outlineLevel="0" collapsed="false">
      <c r="A10508" s="6" t="n">
        <v>82480.0555</v>
      </c>
      <c r="B10508" s="6" t="n">
        <v>1.98754578754579</v>
      </c>
      <c r="C10508" s="6" t="n">
        <v>69</v>
      </c>
      <c r="D10508" s="6" t="n">
        <v>-1</v>
      </c>
      <c r="E10508" s="6" t="n">
        <v>1.9992673992674</v>
      </c>
      <c r="F10508" s="6" t="n">
        <v>0</v>
      </c>
      <c r="G10508" s="6" t="n">
        <v>0</v>
      </c>
      <c r="H10508" s="6" t="str">
        <f aca="false">IF(AND(A10508&gt;=Stimuli!$B$2,A10508&lt;=Stimuli!$C$2),Stimuli!$A$2,IF(AND(A10508&gt;=Stimuli!$B$3,A10508&lt;=Stimuli!$C$3),Stimuli!$A$3,IF(AND(A10508&gt;=Stimuli!$B$4,A10508&lt;=Stimuli!$C$4),Stimuli!$A$4,"")))</f>
        <v>02 e.l.f. - Power Grip Styling (30.03s)</v>
      </c>
      <c r="I10508" s="6" t="n">
        <f aca="false">(B10508-B10507)/((A10508-A10507)/1000)</f>
        <v>-0.937728937728906</v>
      </c>
      <c r="J10508" s="6" t="n">
        <f aca="false">IF(OR(B10508&lt;Rules!$B$2,B10508&gt;Rules!$B$3,ABS(I10508)&gt;Rules!$B$4,OR(B10509&lt;Rules!$B$2,B10509&gt;Rules!$B$3,ABS(I10509)&gt;Rules!$B$4)),1,0)</f>
        <v>0</v>
      </c>
      <c r="K10508" s="6" t="str">
        <f aca="false">IF(F10508=1,COUNTIF($F$2:F10508,1),"")</f>
        <v/>
      </c>
    </row>
    <row r="10509" customFormat="false" ht="15" hidden="false" customHeight="false" outlineLevel="0" collapsed="false">
      <c r="A10509" s="6" t="n">
        <v>82487.868</v>
      </c>
      <c r="B10509" s="6" t="n">
        <v>1.99340659340659</v>
      </c>
      <c r="C10509" s="6" t="n">
        <v>69</v>
      </c>
      <c r="D10509" s="6" t="n">
        <v>-1</v>
      </c>
      <c r="E10509" s="6" t="n">
        <v>1.9992673992674</v>
      </c>
      <c r="F10509" s="6" t="n">
        <v>0</v>
      </c>
      <c r="G10509" s="6" t="n">
        <v>0</v>
      </c>
      <c r="H10509" s="6" t="str">
        <f aca="false">IF(AND(A10509&gt;=Stimuli!$B$2,A10509&lt;=Stimuli!$C$2),Stimuli!$A$2,IF(AND(A10509&gt;=Stimuli!$B$3,A10509&lt;=Stimuli!$C$3),Stimuli!$A$3,IF(AND(A10509&gt;=Stimuli!$B$4,A10509&lt;=Stimuli!$C$4),Stimuli!$A$4,"")))</f>
        <v>02 e.l.f. - Power Grip Styling (30.03s)</v>
      </c>
      <c r="I10509" s="6" t="n">
        <f aca="false">(B10509-B10508)/((A10509-A10508)/1000)</f>
        <v>0.750183150183176</v>
      </c>
      <c r="J10509" s="6" t="n">
        <f aca="false">IF(OR(B10509&lt;Rules!$B$2,B10509&gt;Rules!$B$3,ABS(I10509)&gt;Rules!$B$4,OR(B10510&lt;Rules!$B$2,B10510&gt;Rules!$B$3,ABS(I10510)&gt;Rules!$B$4)),1,0)</f>
        <v>0</v>
      </c>
      <c r="K10509" s="6" t="str">
        <f aca="false">IF(F10509=1,COUNTIF($F$2:F10509,1),"")</f>
        <v/>
      </c>
    </row>
    <row r="10510" customFormat="false" ht="15" hidden="false" customHeight="false" outlineLevel="0" collapsed="false">
      <c r="A10510" s="6" t="n">
        <v>82495.6805</v>
      </c>
      <c r="B10510" s="6" t="n">
        <v>1.98754578754579</v>
      </c>
      <c r="C10510" s="6" t="n">
        <v>69</v>
      </c>
      <c r="D10510" s="6" t="n">
        <v>-1</v>
      </c>
      <c r="E10510" s="6" t="n">
        <v>1.9992673992674</v>
      </c>
      <c r="F10510" s="6" t="n">
        <v>0</v>
      </c>
      <c r="G10510" s="6" t="n">
        <v>0</v>
      </c>
      <c r="H10510" s="6" t="str">
        <f aca="false">IF(AND(A10510&gt;=Stimuli!$B$2,A10510&lt;=Stimuli!$C$2),Stimuli!$A$2,IF(AND(A10510&gt;=Stimuli!$B$3,A10510&lt;=Stimuli!$C$3),Stimuli!$A$3,IF(AND(A10510&gt;=Stimuli!$B$4,A10510&lt;=Stimuli!$C$4),Stimuli!$A$4,"")))</f>
        <v>02 e.l.f. - Power Grip Styling (30.03s)</v>
      </c>
      <c r="I10510" s="6" t="n">
        <f aca="false">(B10510-B10509)/((A10510-A10509)/1000)</f>
        <v>-0.750183150183176</v>
      </c>
      <c r="J10510" s="6" t="n">
        <f aca="false">IF(OR(B10510&lt;Rules!$B$2,B10510&gt;Rules!$B$3,ABS(I10510)&gt;Rules!$B$4,OR(B10511&lt;Rules!$B$2,B10511&gt;Rules!$B$3,ABS(I10511)&gt;Rules!$B$4)),1,0)</f>
        <v>0</v>
      </c>
      <c r="K10510" s="6" t="str">
        <f aca="false">IF(F10510=1,COUNTIF($F$2:F10510,1),"")</f>
        <v/>
      </c>
    </row>
    <row r="10511" customFormat="false" ht="15" hidden="false" customHeight="false" outlineLevel="0" collapsed="false">
      <c r="A10511" s="6" t="n">
        <v>82503.493</v>
      </c>
      <c r="B10511" s="6" t="n">
        <v>1.99194139194139</v>
      </c>
      <c r="C10511" s="6" t="n">
        <v>69</v>
      </c>
      <c r="D10511" s="6" t="n">
        <v>-1</v>
      </c>
      <c r="E10511" s="6" t="n">
        <v>1.9992673992674</v>
      </c>
      <c r="F10511" s="6" t="n">
        <v>0</v>
      </c>
      <c r="G10511" s="6" t="n">
        <v>0</v>
      </c>
      <c r="H10511" s="6" t="str">
        <f aca="false">IF(AND(A10511&gt;=Stimuli!$B$2,A10511&lt;=Stimuli!$C$2),Stimuli!$A$2,IF(AND(A10511&gt;=Stimuli!$B$3,A10511&lt;=Stimuli!$C$3),Stimuli!$A$3,IF(AND(A10511&gt;=Stimuli!$B$4,A10511&lt;=Stimuli!$C$4),Stimuli!$A$4,"")))</f>
        <v>02 e.l.f. - Power Grip Styling (30.03s)</v>
      </c>
      <c r="I10511" s="6" t="n">
        <f aca="false">(B10511-B10510)/((A10511-A10510)/1000)</f>
        <v>0.562637362637446</v>
      </c>
      <c r="J10511" s="6" t="n">
        <f aca="false">IF(OR(B10511&lt;Rules!$B$2,B10511&gt;Rules!$B$3,ABS(I10511)&gt;Rules!$B$4,OR(B10512&lt;Rules!$B$2,B10512&gt;Rules!$B$3,ABS(I10512)&gt;Rules!$B$4)),1,0)</f>
        <v>0</v>
      </c>
      <c r="K10511" s="6" t="str">
        <f aca="false">IF(F10511=1,COUNTIF($F$2:F10511,1),"")</f>
        <v/>
      </c>
    </row>
    <row r="10512" customFormat="false" ht="15" hidden="false" customHeight="false" outlineLevel="0" collapsed="false">
      <c r="A10512" s="6" t="n">
        <v>82511.3055</v>
      </c>
      <c r="B10512" s="6" t="n">
        <v>1.98901098901099</v>
      </c>
      <c r="C10512" s="6" t="n">
        <v>69</v>
      </c>
      <c r="D10512" s="6" t="n">
        <v>-1</v>
      </c>
      <c r="E10512" s="6" t="n">
        <v>1.9992673992674</v>
      </c>
      <c r="F10512" s="6" t="n">
        <v>0</v>
      </c>
      <c r="G10512" s="6" t="n">
        <v>0</v>
      </c>
      <c r="H10512" s="6" t="str">
        <f aca="false">IF(AND(A10512&gt;=Stimuli!$B$2,A10512&lt;=Stimuli!$C$2),Stimuli!$A$2,IF(AND(A10512&gt;=Stimuli!$B$3,A10512&lt;=Stimuli!$C$3),Stimuli!$A$3,IF(AND(A10512&gt;=Stimuli!$B$4,A10512&lt;=Stimuli!$C$4),Stimuli!$A$4,"")))</f>
        <v>02 e.l.f. - Power Grip Styling (30.03s)</v>
      </c>
      <c r="I10512" s="6" t="n">
        <f aca="false">(B10512-B10511)/((A10512-A10511)/1000)</f>
        <v>-0.375091575091574</v>
      </c>
      <c r="J10512" s="6" t="n">
        <f aca="false">IF(OR(B10512&lt;Rules!$B$2,B10512&gt;Rules!$B$3,ABS(I10512)&gt;Rules!$B$4,OR(B10513&lt;Rules!$B$2,B10513&gt;Rules!$B$3,ABS(I10513)&gt;Rules!$B$4)),1,0)</f>
        <v>0</v>
      </c>
      <c r="K10512" s="6" t="str">
        <f aca="false">IF(F10512=1,COUNTIF($F$2:F10512,1),"")</f>
        <v/>
      </c>
    </row>
    <row r="10513" customFormat="false" ht="15" hidden="false" customHeight="false" outlineLevel="0" collapsed="false">
      <c r="A10513" s="6" t="n">
        <v>82519.118</v>
      </c>
      <c r="B10513" s="6" t="n">
        <v>1.99047619047619</v>
      </c>
      <c r="C10513" s="6" t="n">
        <v>69</v>
      </c>
      <c r="D10513" s="6" t="n">
        <v>-1</v>
      </c>
      <c r="E10513" s="6" t="n">
        <v>1.9992673992674</v>
      </c>
      <c r="F10513" s="6" t="n">
        <v>0</v>
      </c>
      <c r="G10513" s="6" t="n">
        <v>0</v>
      </c>
      <c r="H10513" s="6" t="str">
        <f aca="false">IF(AND(A10513&gt;=Stimuli!$B$2,A10513&lt;=Stimuli!$C$2),Stimuli!$A$2,IF(AND(A10513&gt;=Stimuli!$B$3,A10513&lt;=Stimuli!$C$3),Stimuli!$A$3,IF(AND(A10513&gt;=Stimuli!$B$4,A10513&lt;=Stimuli!$C$4),Stimuli!$A$4,"")))</f>
        <v>02 e.l.f. - Power Grip Styling (30.03s)</v>
      </c>
      <c r="I10513" s="6" t="n">
        <f aca="false">(B10513-B10512)/((A10513-A10512)/1000)</f>
        <v>0.187545787545844</v>
      </c>
      <c r="J10513" s="6" t="n">
        <f aca="false">IF(OR(B10513&lt;Rules!$B$2,B10513&gt;Rules!$B$3,ABS(I10513)&gt;Rules!$B$4,OR(B10514&lt;Rules!$B$2,B10514&gt;Rules!$B$3,ABS(I10514)&gt;Rules!$B$4)),1,0)</f>
        <v>0</v>
      </c>
      <c r="K10513" s="6" t="str">
        <f aca="false">IF(F10513=1,COUNTIF($F$2:F10513,1),"")</f>
        <v/>
      </c>
    </row>
    <row r="10514" customFormat="false" ht="15" hidden="false" customHeight="false" outlineLevel="0" collapsed="false">
      <c r="A10514" s="6" t="n">
        <v>82526.9305</v>
      </c>
      <c r="B10514" s="6" t="n">
        <v>1.99047619047619</v>
      </c>
      <c r="C10514" s="6" t="n">
        <v>69</v>
      </c>
      <c r="D10514" s="6" t="n">
        <v>-1</v>
      </c>
      <c r="E10514" s="6" t="n">
        <v>1.9992673992674</v>
      </c>
      <c r="F10514" s="6" t="n">
        <v>0</v>
      </c>
      <c r="G10514" s="6" t="n">
        <v>0</v>
      </c>
      <c r="H10514" s="6" t="str">
        <f aca="false">IF(AND(A10514&gt;=Stimuli!$B$2,A10514&lt;=Stimuli!$C$2),Stimuli!$A$2,IF(AND(A10514&gt;=Stimuli!$B$3,A10514&lt;=Stimuli!$C$3),Stimuli!$A$3,IF(AND(A10514&gt;=Stimuli!$B$4,A10514&lt;=Stimuli!$C$4),Stimuli!$A$4,"")))</f>
        <v>02 e.l.f. - Power Grip Styling (30.03s)</v>
      </c>
      <c r="I10514" s="6" t="n">
        <f aca="false">(B10514-B10513)/((A10514-A10513)/1000)</f>
        <v>0</v>
      </c>
      <c r="J10514" s="6" t="n">
        <f aca="false">IF(OR(B10514&lt;Rules!$B$2,B10514&gt;Rules!$B$3,ABS(I10514)&gt;Rules!$B$4,OR(B10515&lt;Rules!$B$2,B10515&gt;Rules!$B$3,ABS(I10515)&gt;Rules!$B$4)),1,0)</f>
        <v>0</v>
      </c>
      <c r="K10514" s="6" t="str">
        <f aca="false">IF(F10514=1,COUNTIF($F$2:F10514,1),"")</f>
        <v/>
      </c>
    </row>
    <row r="10515" customFormat="false" ht="15" hidden="false" customHeight="false" outlineLevel="0" collapsed="false">
      <c r="A10515" s="6" t="n">
        <v>82534.743</v>
      </c>
      <c r="B10515" s="6" t="n">
        <v>1.98901098901099</v>
      </c>
      <c r="C10515" s="6" t="n">
        <v>69</v>
      </c>
      <c r="D10515" s="6" t="n">
        <v>-1</v>
      </c>
      <c r="E10515" s="6" t="n">
        <v>1.9992673992674</v>
      </c>
      <c r="F10515" s="6" t="n">
        <v>0</v>
      </c>
      <c r="G10515" s="6" t="n">
        <v>0</v>
      </c>
      <c r="H10515" s="6" t="str">
        <f aca="false">IF(AND(A10515&gt;=Stimuli!$B$2,A10515&lt;=Stimuli!$C$2),Stimuli!$A$2,IF(AND(A10515&gt;=Stimuli!$B$3,A10515&lt;=Stimuli!$C$3),Stimuli!$A$3,IF(AND(A10515&gt;=Stimuli!$B$4,A10515&lt;=Stimuli!$C$4),Stimuli!$A$4,"")))</f>
        <v>02 e.l.f. - Power Grip Styling (30.03s)</v>
      </c>
      <c r="I10515" s="6" t="n">
        <f aca="false">(B10515-B10514)/((A10515-A10514)/1000)</f>
        <v>-0.187545787545844</v>
      </c>
      <c r="J10515" s="6" t="n">
        <f aca="false">IF(OR(B10515&lt;Rules!$B$2,B10515&gt;Rules!$B$3,ABS(I10515)&gt;Rules!$B$4,OR(B10516&lt;Rules!$B$2,B10516&gt;Rules!$B$3,ABS(I10516)&gt;Rules!$B$4)),1,0)</f>
        <v>0</v>
      </c>
      <c r="K10515" s="6" t="str">
        <f aca="false">IF(F10515=1,COUNTIF($F$2:F10515,1),"")</f>
        <v/>
      </c>
    </row>
    <row r="10516" customFormat="false" ht="15" hidden="false" customHeight="false" outlineLevel="0" collapsed="false">
      <c r="A10516" s="6" t="n">
        <v>82542.5555</v>
      </c>
      <c r="B10516" s="6" t="n">
        <v>1.99340659340659</v>
      </c>
      <c r="C10516" s="6" t="n">
        <v>69</v>
      </c>
      <c r="D10516" s="6" t="n">
        <v>-1</v>
      </c>
      <c r="E10516" s="6" t="n">
        <v>1.9992673992674</v>
      </c>
      <c r="F10516" s="6" t="n">
        <v>0</v>
      </c>
      <c r="G10516" s="6" t="n">
        <v>0</v>
      </c>
      <c r="H10516" s="6" t="str">
        <f aca="false">IF(AND(A10516&gt;=Stimuli!$B$2,A10516&lt;=Stimuli!$C$2),Stimuli!$A$2,IF(AND(A10516&gt;=Stimuli!$B$3,A10516&lt;=Stimuli!$C$3),Stimuli!$A$3,IF(AND(A10516&gt;=Stimuli!$B$4,A10516&lt;=Stimuli!$C$4),Stimuli!$A$4,"")))</f>
        <v>02 e.l.f. - Power Grip Styling (30.03s)</v>
      </c>
      <c r="I10516" s="6" t="n">
        <f aca="false">(B10516-B10515)/((A10516-A10515)/1000)</f>
        <v>0.562637362637304</v>
      </c>
      <c r="J10516" s="6" t="n">
        <f aca="false">IF(OR(B10516&lt;Rules!$B$2,B10516&gt;Rules!$B$3,ABS(I10516)&gt;Rules!$B$4,OR(B10517&lt;Rules!$B$2,B10517&gt;Rules!$B$3,ABS(I10517)&gt;Rules!$B$4)),1,0)</f>
        <v>0</v>
      </c>
      <c r="K10516" s="6" t="str">
        <f aca="false">IF(F10516=1,COUNTIF($F$2:F10516,1),"")</f>
        <v/>
      </c>
    </row>
    <row r="10517" customFormat="false" ht="15" hidden="false" customHeight="false" outlineLevel="0" collapsed="false">
      <c r="A10517" s="6" t="n">
        <v>82550.368</v>
      </c>
      <c r="B10517" s="6" t="n">
        <v>1.98754578754579</v>
      </c>
      <c r="C10517" s="6" t="n">
        <v>69</v>
      </c>
      <c r="D10517" s="6" t="n">
        <v>-1</v>
      </c>
      <c r="E10517" s="6" t="n">
        <v>1.9992673992674</v>
      </c>
      <c r="F10517" s="6" t="n">
        <v>0</v>
      </c>
      <c r="G10517" s="6" t="n">
        <v>0</v>
      </c>
      <c r="H10517" s="6" t="str">
        <f aca="false">IF(AND(A10517&gt;=Stimuli!$B$2,A10517&lt;=Stimuli!$C$2),Stimuli!$A$2,IF(AND(A10517&gt;=Stimuli!$B$3,A10517&lt;=Stimuli!$C$3),Stimuli!$A$3,IF(AND(A10517&gt;=Stimuli!$B$4,A10517&lt;=Stimuli!$C$4),Stimuli!$A$4,"")))</f>
        <v>02 e.l.f. - Power Grip Styling (30.03s)</v>
      </c>
      <c r="I10517" s="6" t="n">
        <f aca="false">(B10517-B10516)/((A10517-A10516)/1000)</f>
        <v>-0.750183150183176</v>
      </c>
      <c r="J10517" s="6" t="n">
        <f aca="false">IF(OR(B10517&lt;Rules!$B$2,B10517&gt;Rules!$B$3,ABS(I10517)&gt;Rules!$B$4,OR(B10518&lt;Rules!$B$2,B10518&gt;Rules!$B$3,ABS(I10518)&gt;Rules!$B$4)),1,0)</f>
        <v>0</v>
      </c>
      <c r="K10517" s="6" t="str">
        <f aca="false">IF(F10517=1,COUNTIF($F$2:F10517,1),"")</f>
        <v/>
      </c>
    </row>
    <row r="10518" customFormat="false" ht="15" hidden="false" customHeight="false" outlineLevel="0" collapsed="false">
      <c r="A10518" s="6" t="n">
        <v>82558.1805</v>
      </c>
      <c r="B10518" s="6" t="n">
        <v>1.99340659340659</v>
      </c>
      <c r="C10518" s="6" t="n">
        <v>69</v>
      </c>
      <c r="D10518" s="6" t="n">
        <v>-1</v>
      </c>
      <c r="E10518" s="6" t="n">
        <v>1.9992673992674</v>
      </c>
      <c r="F10518" s="6" t="n">
        <v>0</v>
      </c>
      <c r="G10518" s="6" t="n">
        <v>0</v>
      </c>
      <c r="H10518" s="6" t="str">
        <f aca="false">IF(AND(A10518&gt;=Stimuli!$B$2,A10518&lt;=Stimuli!$C$2),Stimuli!$A$2,IF(AND(A10518&gt;=Stimuli!$B$3,A10518&lt;=Stimuli!$C$3),Stimuli!$A$3,IF(AND(A10518&gt;=Stimuli!$B$4,A10518&lt;=Stimuli!$C$4),Stimuli!$A$4,"")))</f>
        <v>02 e.l.f. - Power Grip Styling (30.03s)</v>
      </c>
      <c r="I10518" s="6" t="n">
        <f aca="false">(B10518-B10517)/((A10518-A10517)/1000)</f>
        <v>0.750183150183176</v>
      </c>
      <c r="J10518" s="6" t="n">
        <f aca="false">IF(OR(B10518&lt;Rules!$B$2,B10518&gt;Rules!$B$3,ABS(I10518)&gt;Rules!$B$4,OR(B10519&lt;Rules!$B$2,B10519&gt;Rules!$B$3,ABS(I10519)&gt;Rules!$B$4)),1,0)</f>
        <v>0</v>
      </c>
      <c r="K10518" s="6" t="str">
        <f aca="false">IF(F10518=1,COUNTIF($F$2:F10518,1),"")</f>
        <v/>
      </c>
    </row>
    <row r="10519" customFormat="false" ht="15" hidden="false" customHeight="false" outlineLevel="0" collapsed="false">
      <c r="A10519" s="6" t="n">
        <v>82565.993</v>
      </c>
      <c r="B10519" s="6" t="n">
        <v>1.98754578754579</v>
      </c>
      <c r="C10519" s="6" t="n">
        <v>69</v>
      </c>
      <c r="D10519" s="6" t="n">
        <v>-1</v>
      </c>
      <c r="E10519" s="6" t="n">
        <v>1.9992673992674</v>
      </c>
      <c r="F10519" s="6" t="n">
        <v>0</v>
      </c>
      <c r="G10519" s="6" t="n">
        <v>0</v>
      </c>
      <c r="H10519" s="6" t="str">
        <f aca="false">IF(AND(A10519&gt;=Stimuli!$B$2,A10519&lt;=Stimuli!$C$2),Stimuli!$A$2,IF(AND(A10519&gt;=Stimuli!$B$3,A10519&lt;=Stimuli!$C$3),Stimuli!$A$3,IF(AND(A10519&gt;=Stimuli!$B$4,A10519&lt;=Stimuli!$C$4),Stimuli!$A$4,"")))</f>
        <v>02 e.l.f. - Power Grip Styling (30.03s)</v>
      </c>
      <c r="I10519" s="6" t="n">
        <f aca="false">(B10519-B10518)/((A10519-A10518)/1000)</f>
        <v>-0.750183150183176</v>
      </c>
      <c r="J10519" s="6" t="n">
        <f aca="false">IF(OR(B10519&lt;Rules!$B$2,B10519&gt;Rules!$B$3,ABS(I10519)&gt;Rules!$B$4,OR(B10520&lt;Rules!$B$2,B10520&gt;Rules!$B$3,ABS(I10520)&gt;Rules!$B$4)),1,0)</f>
        <v>0</v>
      </c>
      <c r="K10519" s="6" t="str">
        <f aca="false">IF(F10519=1,COUNTIF($F$2:F10519,1),"")</f>
        <v/>
      </c>
    </row>
    <row r="10520" customFormat="false" ht="15" hidden="false" customHeight="false" outlineLevel="0" collapsed="false">
      <c r="A10520" s="6" t="n">
        <v>82573.8055</v>
      </c>
      <c r="B10520" s="6" t="n">
        <v>1.99487179487179</v>
      </c>
      <c r="C10520" s="6" t="n">
        <v>69</v>
      </c>
      <c r="D10520" s="6" t="n">
        <v>-1</v>
      </c>
      <c r="E10520" s="6" t="n">
        <v>1.9992673992674</v>
      </c>
      <c r="F10520" s="6" t="n">
        <v>0</v>
      </c>
      <c r="G10520" s="6" t="n">
        <v>0</v>
      </c>
      <c r="H10520" s="6" t="str">
        <f aca="false">IF(AND(A10520&gt;=Stimuli!$B$2,A10520&lt;=Stimuli!$C$2),Stimuli!$A$2,IF(AND(A10520&gt;=Stimuli!$B$3,A10520&lt;=Stimuli!$C$3),Stimuli!$A$3,IF(AND(A10520&gt;=Stimuli!$B$4,A10520&lt;=Stimuli!$C$4),Stimuli!$A$4,"")))</f>
        <v>02 e.l.f. - Power Grip Styling (30.03s)</v>
      </c>
      <c r="I10520" s="6" t="n">
        <f aca="false">(B10520-B10519)/((A10520-A10519)/1000)</f>
        <v>0.937728937728906</v>
      </c>
      <c r="J10520" s="6" t="n">
        <f aca="false">IF(OR(B10520&lt;Rules!$B$2,B10520&gt;Rules!$B$3,ABS(I10520)&gt;Rules!$B$4,OR(B10521&lt;Rules!$B$2,B10521&gt;Rules!$B$3,ABS(I10521)&gt;Rules!$B$4)),1,0)</f>
        <v>0</v>
      </c>
      <c r="K10520" s="6" t="str">
        <f aca="false">IF(F10520=1,COUNTIF($F$2:F10520,1),"")</f>
        <v/>
      </c>
    </row>
    <row r="10521" customFormat="false" ht="15" hidden="false" customHeight="false" outlineLevel="0" collapsed="false">
      <c r="A10521" s="6" t="n">
        <v>82581.618</v>
      </c>
      <c r="B10521" s="6" t="n">
        <v>1.98608058608059</v>
      </c>
      <c r="C10521" s="6" t="n">
        <v>69</v>
      </c>
      <c r="D10521" s="6" t="n">
        <v>-1</v>
      </c>
      <c r="E10521" s="6" t="n">
        <v>1.9992673992674</v>
      </c>
      <c r="F10521" s="6" t="n">
        <v>0</v>
      </c>
      <c r="G10521" s="6" t="n">
        <v>0</v>
      </c>
      <c r="H10521" s="6" t="str">
        <f aca="false">IF(AND(A10521&gt;=Stimuli!$B$2,A10521&lt;=Stimuli!$C$2),Stimuli!$A$2,IF(AND(A10521&gt;=Stimuli!$B$3,A10521&lt;=Stimuli!$C$3),Stimuli!$A$3,IF(AND(A10521&gt;=Stimuli!$B$4,A10521&lt;=Stimuli!$C$4),Stimuli!$A$4,"")))</f>
        <v>02 e.l.f. - Power Grip Styling (30.03s)</v>
      </c>
      <c r="I10521" s="6" t="n">
        <f aca="false">(B10521-B10520)/((A10521-A10520)/1000)</f>
        <v>-1.12527472527475</v>
      </c>
      <c r="J10521" s="6" t="n">
        <f aca="false">IF(OR(B10521&lt;Rules!$B$2,B10521&gt;Rules!$B$3,ABS(I10521)&gt;Rules!$B$4,OR(B10522&lt;Rules!$B$2,B10522&gt;Rules!$B$3,ABS(I10522)&gt;Rules!$B$4)),1,0)</f>
        <v>0</v>
      </c>
      <c r="K10521" s="6" t="str">
        <f aca="false">IF(F10521=1,COUNTIF($F$2:F10521,1),"")</f>
        <v/>
      </c>
    </row>
    <row r="10522" customFormat="false" ht="15" hidden="false" customHeight="false" outlineLevel="0" collapsed="false">
      <c r="A10522" s="6" t="n">
        <v>82589.4305</v>
      </c>
      <c r="B10522" s="6" t="n">
        <v>1.99487179487179</v>
      </c>
      <c r="C10522" s="6" t="n">
        <v>69</v>
      </c>
      <c r="D10522" s="6" t="n">
        <v>-1</v>
      </c>
      <c r="E10522" s="6" t="n">
        <v>1.9992673992674</v>
      </c>
      <c r="F10522" s="6" t="n">
        <v>0</v>
      </c>
      <c r="G10522" s="6" t="n">
        <v>0</v>
      </c>
      <c r="H10522" s="6" t="str">
        <f aca="false">IF(AND(A10522&gt;=Stimuli!$B$2,A10522&lt;=Stimuli!$C$2),Stimuli!$A$2,IF(AND(A10522&gt;=Stimuli!$B$3,A10522&lt;=Stimuli!$C$3),Stimuli!$A$3,IF(AND(A10522&gt;=Stimuli!$B$4,A10522&lt;=Stimuli!$C$4),Stimuli!$A$4,"")))</f>
        <v>02 e.l.f. - Power Grip Styling (30.03s)</v>
      </c>
      <c r="I10522" s="6" t="n">
        <f aca="false">(B10522-B10521)/((A10522-A10521)/1000)</f>
        <v>1.12527472527475</v>
      </c>
      <c r="J10522" s="6" t="n">
        <f aca="false">IF(OR(B10522&lt;Rules!$B$2,B10522&gt;Rules!$B$3,ABS(I10522)&gt;Rules!$B$4,OR(B10523&lt;Rules!$B$2,B10523&gt;Rules!$B$3,ABS(I10523)&gt;Rules!$B$4)),1,0)</f>
        <v>0</v>
      </c>
      <c r="K10522" s="6" t="str">
        <f aca="false">IF(F10522=1,COUNTIF($F$2:F10522,1),"")</f>
        <v/>
      </c>
    </row>
    <row r="10523" customFormat="false" ht="15" hidden="false" customHeight="false" outlineLevel="0" collapsed="false">
      <c r="A10523" s="6" t="n">
        <v>82597.243</v>
      </c>
      <c r="B10523" s="6" t="n">
        <v>1.98608058608059</v>
      </c>
      <c r="C10523" s="6" t="n">
        <v>69</v>
      </c>
      <c r="D10523" s="6" t="n">
        <v>-1</v>
      </c>
      <c r="E10523" s="6" t="n">
        <v>1.9992673992674</v>
      </c>
      <c r="F10523" s="6" t="n">
        <v>0</v>
      </c>
      <c r="G10523" s="6" t="n">
        <v>0</v>
      </c>
      <c r="H10523" s="6" t="str">
        <f aca="false">IF(AND(A10523&gt;=Stimuli!$B$2,A10523&lt;=Stimuli!$C$2),Stimuli!$A$2,IF(AND(A10523&gt;=Stimuli!$B$3,A10523&lt;=Stimuli!$C$3),Stimuli!$A$3,IF(AND(A10523&gt;=Stimuli!$B$4,A10523&lt;=Stimuli!$C$4),Stimuli!$A$4,"")))</f>
        <v>02 e.l.f. - Power Grip Styling (30.03s)</v>
      </c>
      <c r="I10523" s="6" t="n">
        <f aca="false">(B10523-B10522)/((A10523-A10522)/1000)</f>
        <v>-1.12527472527475</v>
      </c>
      <c r="J10523" s="6" t="n">
        <f aca="false">IF(OR(B10523&lt;Rules!$B$2,B10523&gt;Rules!$B$3,ABS(I10523)&gt;Rules!$B$4,OR(B10524&lt;Rules!$B$2,B10524&gt;Rules!$B$3,ABS(I10524)&gt;Rules!$B$4)),1,0)</f>
        <v>0</v>
      </c>
      <c r="K10523" s="6" t="str">
        <f aca="false">IF(F10523=1,COUNTIF($F$2:F10523,1),"")</f>
        <v/>
      </c>
    </row>
    <row r="10524" customFormat="false" ht="15" hidden="false" customHeight="false" outlineLevel="0" collapsed="false">
      <c r="A10524" s="6" t="n">
        <v>82605.0555</v>
      </c>
      <c r="B10524" s="6" t="n">
        <v>1.99340659340659</v>
      </c>
      <c r="C10524" s="6" t="n">
        <v>69</v>
      </c>
      <c r="D10524" s="6" t="n">
        <v>-1</v>
      </c>
      <c r="E10524" s="6" t="n">
        <v>1.9992673992674</v>
      </c>
      <c r="F10524" s="6" t="n">
        <v>0</v>
      </c>
      <c r="G10524" s="6" t="n">
        <v>0</v>
      </c>
      <c r="H10524" s="6" t="str">
        <f aca="false">IF(AND(A10524&gt;=Stimuli!$B$2,A10524&lt;=Stimuli!$C$2),Stimuli!$A$2,IF(AND(A10524&gt;=Stimuli!$B$3,A10524&lt;=Stimuli!$C$3),Stimuli!$A$3,IF(AND(A10524&gt;=Stimuli!$B$4,A10524&lt;=Stimuli!$C$4),Stimuli!$A$4,"")))</f>
        <v>02 e.l.f. - Power Grip Styling (30.03s)</v>
      </c>
      <c r="I10524" s="6" t="n">
        <f aca="false">(B10524-B10523)/((A10524-A10523)/1000)</f>
        <v>0.93772893772902</v>
      </c>
      <c r="J10524" s="6" t="n">
        <f aca="false">IF(OR(B10524&lt;Rules!$B$2,B10524&gt;Rules!$B$3,ABS(I10524)&gt;Rules!$B$4,OR(B10525&lt;Rules!$B$2,B10525&gt;Rules!$B$3,ABS(I10525)&gt;Rules!$B$4)),1,0)</f>
        <v>0</v>
      </c>
      <c r="K10524" s="6" t="str">
        <f aca="false">IF(F10524=1,COUNTIF($F$2:F10524,1),"")</f>
        <v/>
      </c>
    </row>
    <row r="10525" customFormat="false" ht="15" hidden="false" customHeight="false" outlineLevel="0" collapsed="false">
      <c r="A10525" s="6" t="n">
        <v>82612.868</v>
      </c>
      <c r="B10525" s="6" t="n">
        <v>1.98754578754579</v>
      </c>
      <c r="C10525" s="6" t="n">
        <v>69</v>
      </c>
      <c r="D10525" s="6" t="n">
        <v>-1</v>
      </c>
      <c r="E10525" s="6" t="n">
        <v>1.9992673992674</v>
      </c>
      <c r="F10525" s="6" t="n">
        <v>0</v>
      </c>
      <c r="G10525" s="6" t="n">
        <v>0</v>
      </c>
      <c r="H10525" s="6" t="str">
        <f aca="false">IF(AND(A10525&gt;=Stimuli!$B$2,A10525&lt;=Stimuli!$C$2),Stimuli!$A$2,IF(AND(A10525&gt;=Stimuli!$B$3,A10525&lt;=Stimuli!$C$3),Stimuli!$A$3,IF(AND(A10525&gt;=Stimuli!$B$4,A10525&lt;=Stimuli!$C$4),Stimuli!$A$4,"")))</f>
        <v>02 e.l.f. - Power Grip Styling (30.03s)</v>
      </c>
      <c r="I10525" s="6" t="n">
        <f aca="false">(B10525-B10524)/((A10525-A10524)/1000)</f>
        <v>-0.750183150183176</v>
      </c>
      <c r="J10525" s="6" t="n">
        <f aca="false">IF(OR(B10525&lt;Rules!$B$2,B10525&gt;Rules!$B$3,ABS(I10525)&gt;Rules!$B$4,OR(B10526&lt;Rules!$B$2,B10526&gt;Rules!$B$3,ABS(I10526)&gt;Rules!$B$4)),1,0)</f>
        <v>0</v>
      </c>
      <c r="K10525" s="6" t="str">
        <f aca="false">IF(F10525=1,COUNTIF($F$2:F10525,1),"")</f>
        <v/>
      </c>
    </row>
    <row r="10526" customFormat="false" ht="15" hidden="false" customHeight="false" outlineLevel="0" collapsed="false">
      <c r="A10526" s="6" t="n">
        <v>82620.6805</v>
      </c>
      <c r="B10526" s="6" t="n">
        <v>1.99194139194139</v>
      </c>
      <c r="C10526" s="6" t="n">
        <v>69</v>
      </c>
      <c r="D10526" s="6" t="n">
        <v>-1</v>
      </c>
      <c r="E10526" s="6" t="n">
        <v>1.9992673992674</v>
      </c>
      <c r="F10526" s="6" t="n">
        <v>0</v>
      </c>
      <c r="G10526" s="6" t="n">
        <v>0</v>
      </c>
      <c r="H10526" s="6" t="str">
        <f aca="false">IF(AND(A10526&gt;=Stimuli!$B$2,A10526&lt;=Stimuli!$C$2),Stimuli!$A$2,IF(AND(A10526&gt;=Stimuli!$B$3,A10526&lt;=Stimuli!$C$3),Stimuli!$A$3,IF(AND(A10526&gt;=Stimuli!$B$4,A10526&lt;=Stimuli!$C$4),Stimuli!$A$4,"")))</f>
        <v>02 e.l.f. - Power Grip Styling (30.03s)</v>
      </c>
      <c r="I10526" s="6" t="n">
        <f aca="false">(B10526-B10525)/((A10526-A10525)/1000)</f>
        <v>0.562637362637446</v>
      </c>
      <c r="J10526" s="6" t="n">
        <f aca="false">IF(OR(B10526&lt;Rules!$B$2,B10526&gt;Rules!$B$3,ABS(I10526)&gt;Rules!$B$4,OR(B10527&lt;Rules!$B$2,B10527&gt;Rules!$B$3,ABS(I10527)&gt;Rules!$B$4)),1,0)</f>
        <v>0</v>
      </c>
      <c r="K10526" s="6" t="str">
        <f aca="false">IF(F10526=1,COUNTIF($F$2:F10526,1),"")</f>
        <v/>
      </c>
    </row>
    <row r="10527" customFormat="false" ht="15" hidden="false" customHeight="false" outlineLevel="0" collapsed="false">
      <c r="A10527" s="6" t="n">
        <v>82628.493</v>
      </c>
      <c r="B10527" s="6" t="n">
        <v>1.98901098901099</v>
      </c>
      <c r="C10527" s="6" t="n">
        <v>69</v>
      </c>
      <c r="D10527" s="6" t="n">
        <v>-1</v>
      </c>
      <c r="E10527" s="6" t="n">
        <v>1.9992673992674</v>
      </c>
      <c r="F10527" s="6" t="n">
        <v>0</v>
      </c>
      <c r="G10527" s="6" t="n">
        <v>0</v>
      </c>
      <c r="H10527" s="6" t="str">
        <f aca="false">IF(AND(A10527&gt;=Stimuli!$B$2,A10527&lt;=Stimuli!$C$2),Stimuli!$A$2,IF(AND(A10527&gt;=Stimuli!$B$3,A10527&lt;=Stimuli!$C$3),Stimuli!$A$3,IF(AND(A10527&gt;=Stimuli!$B$4,A10527&lt;=Stimuli!$C$4),Stimuli!$A$4,"")))</f>
        <v>02 e.l.f. - Power Grip Styling (30.03s)</v>
      </c>
      <c r="I10527" s="6" t="n">
        <f aca="false">(B10527-B10526)/((A10527-A10526)/1000)</f>
        <v>-0.375091575091574</v>
      </c>
      <c r="J10527" s="6" t="n">
        <f aca="false">IF(OR(B10527&lt;Rules!$B$2,B10527&gt;Rules!$B$3,ABS(I10527)&gt;Rules!$B$4,OR(B10528&lt;Rules!$B$2,B10528&gt;Rules!$B$3,ABS(I10528)&gt;Rules!$B$4)),1,0)</f>
        <v>0</v>
      </c>
      <c r="K10527" s="6" t="str">
        <f aca="false">IF(F10527=1,COUNTIF($F$2:F10527,1),"")</f>
        <v/>
      </c>
    </row>
    <row r="10528" customFormat="false" ht="15" hidden="false" customHeight="false" outlineLevel="0" collapsed="false">
      <c r="A10528" s="6" t="n">
        <v>82636.3055</v>
      </c>
      <c r="B10528" s="6" t="n">
        <v>1.99047619047619</v>
      </c>
      <c r="C10528" s="6" t="n">
        <v>69</v>
      </c>
      <c r="D10528" s="6" t="n">
        <v>-1</v>
      </c>
      <c r="E10528" s="6" t="n">
        <v>1.9992673992674</v>
      </c>
      <c r="F10528" s="6" t="n">
        <v>0</v>
      </c>
      <c r="G10528" s="6" t="n">
        <v>0</v>
      </c>
      <c r="H10528" s="6" t="str">
        <f aca="false">IF(AND(A10528&gt;=Stimuli!$B$2,A10528&lt;=Stimuli!$C$2),Stimuli!$A$2,IF(AND(A10528&gt;=Stimuli!$B$3,A10528&lt;=Stimuli!$C$3),Stimuli!$A$3,IF(AND(A10528&gt;=Stimuli!$B$4,A10528&lt;=Stimuli!$C$4),Stimuli!$A$4,"")))</f>
        <v>02 e.l.f. - Power Grip Styling (30.03s)</v>
      </c>
      <c r="I10528" s="6" t="n">
        <f aca="false">(B10528-B10527)/((A10528-A10527)/1000)</f>
        <v>0.187545787545844</v>
      </c>
      <c r="J10528" s="6" t="n">
        <f aca="false">IF(OR(B10528&lt;Rules!$B$2,B10528&gt;Rules!$B$3,ABS(I10528)&gt;Rules!$B$4,OR(B10529&lt;Rules!$B$2,B10529&gt;Rules!$B$3,ABS(I10529)&gt;Rules!$B$4)),1,0)</f>
        <v>0</v>
      </c>
      <c r="K10528" s="6" t="str">
        <f aca="false">IF(F10528=1,COUNTIF($F$2:F10528,1),"")</f>
        <v/>
      </c>
    </row>
    <row r="10529" customFormat="false" ht="15" hidden="false" customHeight="false" outlineLevel="0" collapsed="false">
      <c r="A10529" s="6" t="n">
        <v>82644.118</v>
      </c>
      <c r="B10529" s="6" t="n">
        <v>1.99047619047619</v>
      </c>
      <c r="C10529" s="6" t="n">
        <v>69</v>
      </c>
      <c r="D10529" s="6" t="n">
        <v>-1</v>
      </c>
      <c r="E10529" s="6" t="n">
        <v>1.9992673992674</v>
      </c>
      <c r="F10529" s="6" t="n">
        <v>0</v>
      </c>
      <c r="G10529" s="6" t="n">
        <v>0</v>
      </c>
      <c r="H10529" s="6" t="str">
        <f aca="false">IF(AND(A10529&gt;=Stimuli!$B$2,A10529&lt;=Stimuli!$C$2),Stimuli!$A$2,IF(AND(A10529&gt;=Stimuli!$B$3,A10529&lt;=Stimuli!$C$3),Stimuli!$A$3,IF(AND(A10529&gt;=Stimuli!$B$4,A10529&lt;=Stimuli!$C$4),Stimuli!$A$4,"")))</f>
        <v>02 e.l.f. - Power Grip Styling (30.03s)</v>
      </c>
      <c r="I10529" s="6" t="n">
        <f aca="false">(B10529-B10528)/((A10529-A10528)/1000)</f>
        <v>0</v>
      </c>
      <c r="J10529" s="6" t="n">
        <f aca="false">IF(OR(B10529&lt;Rules!$B$2,B10529&gt;Rules!$B$3,ABS(I10529)&gt;Rules!$B$4,OR(B10530&lt;Rules!$B$2,B10530&gt;Rules!$B$3,ABS(I10530)&gt;Rules!$B$4)),1,0)</f>
        <v>0</v>
      </c>
      <c r="K10529" s="6" t="str">
        <f aca="false">IF(F10529=1,COUNTIF($F$2:F10529,1),"")</f>
        <v/>
      </c>
    </row>
    <row r="10530" customFormat="false" ht="15" hidden="false" customHeight="false" outlineLevel="0" collapsed="false">
      <c r="A10530" s="6" t="n">
        <v>82651.9305</v>
      </c>
      <c r="B10530" s="6" t="n">
        <v>1.99047619047619</v>
      </c>
      <c r="C10530" s="6" t="n">
        <v>71</v>
      </c>
      <c r="D10530" s="6" t="n">
        <v>835.9375</v>
      </c>
      <c r="E10530" s="6" t="n">
        <v>1.9992673992674</v>
      </c>
      <c r="F10530" s="6" t="n">
        <v>0</v>
      </c>
      <c r="G10530" s="6" t="n">
        <v>0</v>
      </c>
      <c r="H10530" s="6" t="str">
        <f aca="false">IF(AND(A10530&gt;=Stimuli!$B$2,A10530&lt;=Stimuli!$C$2),Stimuli!$A$2,IF(AND(A10530&gt;=Stimuli!$B$3,A10530&lt;=Stimuli!$C$3),Stimuli!$A$3,IF(AND(A10530&gt;=Stimuli!$B$4,A10530&lt;=Stimuli!$C$4),Stimuli!$A$4,"")))</f>
        <v>02 e.l.f. - Power Grip Styling (30.03s)</v>
      </c>
      <c r="I10530" s="6" t="n">
        <f aca="false">(B10530-B10529)/((A10530-A10529)/1000)</f>
        <v>0</v>
      </c>
      <c r="J10530" s="6" t="n">
        <f aca="false">IF(OR(B10530&lt;Rules!$B$2,B10530&gt;Rules!$B$3,ABS(I10530)&gt;Rules!$B$4,OR(B10531&lt;Rules!$B$2,B10531&gt;Rules!$B$3,ABS(I10531)&gt;Rules!$B$4)),1,0)</f>
        <v>0</v>
      </c>
      <c r="K10530" s="6" t="str">
        <f aca="false">IF(F10530=1,COUNTIF($F$2:F10530,1),"")</f>
        <v/>
      </c>
    </row>
    <row r="10531" customFormat="false" ht="15" hidden="false" customHeight="false" outlineLevel="0" collapsed="false">
      <c r="A10531" s="6" t="n">
        <v>82659.743</v>
      </c>
      <c r="B10531" s="6" t="n">
        <v>1.99194139194139</v>
      </c>
      <c r="C10531" s="6" t="n">
        <v>71</v>
      </c>
      <c r="D10531" s="6" t="n">
        <v>-1</v>
      </c>
      <c r="E10531" s="6" t="n">
        <v>1.9992673992674</v>
      </c>
      <c r="F10531" s="6" t="n">
        <v>0</v>
      </c>
      <c r="G10531" s="6" t="n">
        <v>0</v>
      </c>
      <c r="H10531" s="6" t="str">
        <f aca="false">IF(AND(A10531&gt;=Stimuli!$B$2,A10531&lt;=Stimuli!$C$2),Stimuli!$A$2,IF(AND(A10531&gt;=Stimuli!$B$3,A10531&lt;=Stimuli!$C$3),Stimuli!$A$3,IF(AND(A10531&gt;=Stimuli!$B$4,A10531&lt;=Stimuli!$C$4),Stimuli!$A$4,"")))</f>
        <v>02 e.l.f. - Power Grip Styling (30.03s)</v>
      </c>
      <c r="I10531" s="6" t="n">
        <f aca="false">(B10531-B10530)/((A10531-A10530)/1000)</f>
        <v>0.18754578754573</v>
      </c>
      <c r="J10531" s="6" t="n">
        <f aca="false">IF(OR(B10531&lt;Rules!$B$2,B10531&gt;Rules!$B$3,ABS(I10531)&gt;Rules!$B$4,OR(B10532&lt;Rules!$B$2,B10532&gt;Rules!$B$3,ABS(I10532)&gt;Rules!$B$4)),1,0)</f>
        <v>0</v>
      </c>
      <c r="K10531" s="6" t="str">
        <f aca="false">IF(F10531=1,COUNTIF($F$2:F10531,1),"")</f>
        <v/>
      </c>
    </row>
    <row r="10532" customFormat="false" ht="15" hidden="false" customHeight="false" outlineLevel="0" collapsed="false">
      <c r="A10532" s="6" t="n">
        <v>82667.5555</v>
      </c>
      <c r="B10532" s="6" t="n">
        <v>1.98754578754579</v>
      </c>
      <c r="C10532" s="6" t="n">
        <v>71</v>
      </c>
      <c r="D10532" s="6" t="n">
        <v>-1</v>
      </c>
      <c r="E10532" s="6" t="n">
        <v>1.9992673992674</v>
      </c>
      <c r="F10532" s="6" t="n">
        <v>0</v>
      </c>
      <c r="G10532" s="6" t="n">
        <v>0</v>
      </c>
      <c r="H10532" s="6" t="str">
        <f aca="false">IF(AND(A10532&gt;=Stimuli!$B$2,A10532&lt;=Stimuli!$C$2),Stimuli!$A$2,IF(AND(A10532&gt;=Stimuli!$B$3,A10532&lt;=Stimuli!$C$3),Stimuli!$A$3,IF(AND(A10532&gt;=Stimuli!$B$4,A10532&lt;=Stimuli!$C$4),Stimuli!$A$4,"")))</f>
        <v>02 e.l.f. - Power Grip Styling (30.03s)</v>
      </c>
      <c r="I10532" s="6" t="n">
        <f aca="false">(B10532-B10531)/((A10532-A10531)/1000)</f>
        <v>-0.562637362637446</v>
      </c>
      <c r="J10532" s="6" t="n">
        <f aca="false">IF(OR(B10532&lt;Rules!$B$2,B10532&gt;Rules!$B$3,ABS(I10532)&gt;Rules!$B$4,OR(B10533&lt;Rules!$B$2,B10533&gt;Rules!$B$3,ABS(I10533)&gt;Rules!$B$4)),1,0)</f>
        <v>0</v>
      </c>
      <c r="K10532" s="6" t="str">
        <f aca="false">IF(F10532=1,COUNTIF($F$2:F10532,1),"")</f>
        <v/>
      </c>
    </row>
    <row r="10533" customFormat="false" ht="15" hidden="false" customHeight="false" outlineLevel="0" collapsed="false">
      <c r="A10533" s="6" t="n">
        <v>82675.368</v>
      </c>
      <c r="B10533" s="6" t="n">
        <v>1.99340659340659</v>
      </c>
      <c r="C10533" s="6" t="n">
        <v>71</v>
      </c>
      <c r="D10533" s="6" t="n">
        <v>-1</v>
      </c>
      <c r="E10533" s="6" t="n">
        <v>1.9992673992674</v>
      </c>
      <c r="F10533" s="6" t="n">
        <v>0</v>
      </c>
      <c r="G10533" s="6" t="n">
        <v>0</v>
      </c>
      <c r="H10533" s="6" t="str">
        <f aca="false">IF(AND(A10533&gt;=Stimuli!$B$2,A10533&lt;=Stimuli!$C$2),Stimuli!$A$2,IF(AND(A10533&gt;=Stimuli!$B$3,A10533&lt;=Stimuli!$C$3),Stimuli!$A$3,IF(AND(A10533&gt;=Stimuli!$B$4,A10533&lt;=Stimuli!$C$4),Stimuli!$A$4,"")))</f>
        <v>02 e.l.f. - Power Grip Styling (30.03s)</v>
      </c>
      <c r="I10533" s="6" t="n">
        <f aca="false">(B10533-B10532)/((A10533-A10532)/1000)</f>
        <v>0.750183150183176</v>
      </c>
      <c r="J10533" s="6" t="n">
        <f aca="false">IF(OR(B10533&lt;Rules!$B$2,B10533&gt;Rules!$B$3,ABS(I10533)&gt;Rules!$B$4,OR(B10534&lt;Rules!$B$2,B10534&gt;Rules!$B$3,ABS(I10534)&gt;Rules!$B$4)),1,0)</f>
        <v>0</v>
      </c>
      <c r="K10533" s="6" t="str">
        <f aca="false">IF(F10533=1,COUNTIF($F$2:F10533,1),"")</f>
        <v/>
      </c>
    </row>
    <row r="10534" customFormat="false" ht="15" hidden="false" customHeight="false" outlineLevel="0" collapsed="false">
      <c r="A10534" s="6" t="n">
        <v>82683.1805</v>
      </c>
      <c r="B10534" s="6" t="n">
        <v>1.98754578754579</v>
      </c>
      <c r="C10534" s="6" t="n">
        <v>71</v>
      </c>
      <c r="D10534" s="6" t="n">
        <v>-1</v>
      </c>
      <c r="E10534" s="6" t="n">
        <v>1.9992673992674</v>
      </c>
      <c r="F10534" s="6" t="n">
        <v>0</v>
      </c>
      <c r="G10534" s="6" t="n">
        <v>0</v>
      </c>
      <c r="H10534" s="6" t="str">
        <f aca="false">IF(AND(A10534&gt;=Stimuli!$B$2,A10534&lt;=Stimuli!$C$2),Stimuli!$A$2,IF(AND(A10534&gt;=Stimuli!$B$3,A10534&lt;=Stimuli!$C$3),Stimuli!$A$3,IF(AND(A10534&gt;=Stimuli!$B$4,A10534&lt;=Stimuli!$C$4),Stimuli!$A$4,"")))</f>
        <v>02 e.l.f. - Power Grip Styling (30.03s)</v>
      </c>
      <c r="I10534" s="6" t="n">
        <f aca="false">(B10534-B10533)/((A10534-A10533)/1000)</f>
        <v>-0.750183150183176</v>
      </c>
      <c r="J10534" s="6" t="n">
        <f aca="false">IF(OR(B10534&lt;Rules!$B$2,B10534&gt;Rules!$B$3,ABS(I10534)&gt;Rules!$B$4,OR(B10535&lt;Rules!$B$2,B10535&gt;Rules!$B$3,ABS(I10535)&gt;Rules!$B$4)),1,0)</f>
        <v>0</v>
      </c>
      <c r="K10534" s="6" t="str">
        <f aca="false">IF(F10534=1,COUNTIF($F$2:F10534,1),"")</f>
        <v/>
      </c>
    </row>
    <row r="10535" customFormat="false" ht="15" hidden="false" customHeight="false" outlineLevel="0" collapsed="false">
      <c r="A10535" s="6" t="n">
        <v>82690.993</v>
      </c>
      <c r="B10535" s="6" t="n">
        <v>1.99487179487179</v>
      </c>
      <c r="C10535" s="6" t="n">
        <v>71</v>
      </c>
      <c r="D10535" s="6" t="n">
        <v>-1</v>
      </c>
      <c r="E10535" s="6" t="n">
        <v>1.9992673992674</v>
      </c>
      <c r="F10535" s="6" t="n">
        <v>0</v>
      </c>
      <c r="G10535" s="6" t="n">
        <v>0</v>
      </c>
      <c r="H10535" s="6" t="str">
        <f aca="false">IF(AND(A10535&gt;=Stimuli!$B$2,A10535&lt;=Stimuli!$C$2),Stimuli!$A$2,IF(AND(A10535&gt;=Stimuli!$B$3,A10535&lt;=Stimuli!$C$3),Stimuli!$A$3,IF(AND(A10535&gt;=Stimuli!$B$4,A10535&lt;=Stimuli!$C$4),Stimuli!$A$4,"")))</f>
        <v>02 e.l.f. - Power Grip Styling (30.03s)</v>
      </c>
      <c r="I10535" s="6" t="n">
        <f aca="false">(B10535-B10534)/((A10535-A10534)/1000)</f>
        <v>0.937728937728906</v>
      </c>
      <c r="J10535" s="6" t="n">
        <f aca="false">IF(OR(B10535&lt;Rules!$B$2,B10535&gt;Rules!$B$3,ABS(I10535)&gt;Rules!$B$4,OR(B10536&lt;Rules!$B$2,B10536&gt;Rules!$B$3,ABS(I10536)&gt;Rules!$B$4)),1,0)</f>
        <v>0</v>
      </c>
      <c r="K10535" s="6" t="str">
        <f aca="false">IF(F10535=1,COUNTIF($F$2:F10535,1),"")</f>
        <v/>
      </c>
    </row>
    <row r="10536" customFormat="false" ht="15" hidden="false" customHeight="false" outlineLevel="0" collapsed="false">
      <c r="A10536" s="6" t="n">
        <v>82698.8055</v>
      </c>
      <c r="B10536" s="6" t="n">
        <v>1.98754578754579</v>
      </c>
      <c r="C10536" s="6" t="n">
        <v>71</v>
      </c>
      <c r="D10536" s="6" t="n">
        <v>-1</v>
      </c>
      <c r="E10536" s="6" t="n">
        <v>1.9992673992674</v>
      </c>
      <c r="F10536" s="6" t="n">
        <v>0</v>
      </c>
      <c r="G10536" s="6" t="n">
        <v>0</v>
      </c>
      <c r="H10536" s="6" t="str">
        <f aca="false">IF(AND(A10536&gt;=Stimuli!$B$2,A10536&lt;=Stimuli!$C$2),Stimuli!$A$2,IF(AND(A10536&gt;=Stimuli!$B$3,A10536&lt;=Stimuli!$C$3),Stimuli!$A$3,IF(AND(A10536&gt;=Stimuli!$B$4,A10536&lt;=Stimuli!$C$4),Stimuli!$A$4,"")))</f>
        <v>02 e.l.f. - Power Grip Styling (30.03s)</v>
      </c>
      <c r="I10536" s="6" t="n">
        <f aca="false">(B10536-B10535)/((A10536-A10535)/1000)</f>
        <v>-0.937728937728906</v>
      </c>
      <c r="J10536" s="6" t="n">
        <f aca="false">IF(OR(B10536&lt;Rules!$B$2,B10536&gt;Rules!$B$3,ABS(I10536)&gt;Rules!$B$4,OR(B10537&lt;Rules!$B$2,B10537&gt;Rules!$B$3,ABS(I10537)&gt;Rules!$B$4)),1,0)</f>
        <v>0</v>
      </c>
      <c r="K10536" s="6" t="str">
        <f aca="false">IF(F10536=1,COUNTIF($F$2:F10536,1),"")</f>
        <v/>
      </c>
    </row>
    <row r="10537" customFormat="false" ht="15" hidden="false" customHeight="false" outlineLevel="0" collapsed="false">
      <c r="A10537" s="6" t="n">
        <v>82706.618</v>
      </c>
      <c r="B10537" s="6" t="n">
        <v>1.99487179487179</v>
      </c>
      <c r="C10537" s="6" t="n">
        <v>71</v>
      </c>
      <c r="D10537" s="6" t="n">
        <v>-1</v>
      </c>
      <c r="E10537" s="6" t="n">
        <v>1.9992673992674</v>
      </c>
      <c r="F10537" s="6" t="n">
        <v>0</v>
      </c>
      <c r="G10537" s="6" t="n">
        <v>0</v>
      </c>
      <c r="H10537" s="6" t="str">
        <f aca="false">IF(AND(A10537&gt;=Stimuli!$B$2,A10537&lt;=Stimuli!$C$2),Stimuli!$A$2,IF(AND(A10537&gt;=Stimuli!$B$3,A10537&lt;=Stimuli!$C$3),Stimuli!$A$3,IF(AND(A10537&gt;=Stimuli!$B$4,A10537&lt;=Stimuli!$C$4),Stimuli!$A$4,"")))</f>
        <v>02 e.l.f. - Power Grip Styling (30.03s)</v>
      </c>
      <c r="I10537" s="6" t="n">
        <f aca="false">(B10537-B10536)/((A10537-A10536)/1000)</f>
        <v>0.937728937728906</v>
      </c>
      <c r="J10537" s="6" t="n">
        <f aca="false">IF(OR(B10537&lt;Rules!$B$2,B10537&gt;Rules!$B$3,ABS(I10537)&gt;Rules!$B$4,OR(B10538&lt;Rules!$B$2,B10538&gt;Rules!$B$3,ABS(I10538)&gt;Rules!$B$4)),1,0)</f>
        <v>0</v>
      </c>
      <c r="K10537" s="6" t="str">
        <f aca="false">IF(F10537=1,COUNTIF($F$2:F10537,1),"")</f>
        <v/>
      </c>
    </row>
    <row r="10538" customFormat="false" ht="15" hidden="false" customHeight="false" outlineLevel="0" collapsed="false">
      <c r="A10538" s="6" t="n">
        <v>82714.4305</v>
      </c>
      <c r="B10538" s="6" t="n">
        <v>1.98754578754579</v>
      </c>
      <c r="C10538" s="6" t="n">
        <v>71</v>
      </c>
      <c r="D10538" s="6" t="n">
        <v>-1</v>
      </c>
      <c r="E10538" s="6" t="n">
        <v>1.9992673992674</v>
      </c>
      <c r="F10538" s="6" t="n">
        <v>0</v>
      </c>
      <c r="G10538" s="6" t="n">
        <v>0</v>
      </c>
      <c r="H10538" s="6" t="str">
        <f aca="false">IF(AND(A10538&gt;=Stimuli!$B$2,A10538&lt;=Stimuli!$C$2),Stimuli!$A$2,IF(AND(A10538&gt;=Stimuli!$B$3,A10538&lt;=Stimuli!$C$3),Stimuli!$A$3,IF(AND(A10538&gt;=Stimuli!$B$4,A10538&lt;=Stimuli!$C$4),Stimuli!$A$4,"")))</f>
        <v>02 e.l.f. - Power Grip Styling (30.03s)</v>
      </c>
      <c r="I10538" s="6" t="n">
        <f aca="false">(B10538-B10537)/((A10538-A10537)/1000)</f>
        <v>-0.937728937728906</v>
      </c>
      <c r="J10538" s="6" t="n">
        <f aca="false">IF(OR(B10538&lt;Rules!$B$2,B10538&gt;Rules!$B$3,ABS(I10538)&gt;Rules!$B$4,OR(B10539&lt;Rules!$B$2,B10539&gt;Rules!$B$3,ABS(I10539)&gt;Rules!$B$4)),1,0)</f>
        <v>0</v>
      </c>
      <c r="K10538" s="6" t="str">
        <f aca="false">IF(F10538=1,COUNTIF($F$2:F10538,1),"")</f>
        <v/>
      </c>
    </row>
    <row r="10539" customFormat="false" ht="15" hidden="false" customHeight="false" outlineLevel="0" collapsed="false">
      <c r="A10539" s="6" t="n">
        <v>82722.243</v>
      </c>
      <c r="B10539" s="6" t="n">
        <v>1.99487179487179</v>
      </c>
      <c r="C10539" s="6" t="n">
        <v>71</v>
      </c>
      <c r="D10539" s="6" t="n">
        <v>-1</v>
      </c>
      <c r="E10539" s="6" t="n">
        <v>1.9992673992674</v>
      </c>
      <c r="F10539" s="6" t="n">
        <v>0</v>
      </c>
      <c r="G10539" s="6" t="n">
        <v>0</v>
      </c>
      <c r="H10539" s="6" t="str">
        <f aca="false">IF(AND(A10539&gt;=Stimuli!$B$2,A10539&lt;=Stimuli!$C$2),Stimuli!$A$2,IF(AND(A10539&gt;=Stimuli!$B$3,A10539&lt;=Stimuli!$C$3),Stimuli!$A$3,IF(AND(A10539&gt;=Stimuli!$B$4,A10539&lt;=Stimuli!$C$4),Stimuli!$A$4,"")))</f>
        <v>02 e.l.f. - Power Grip Styling (30.03s)</v>
      </c>
      <c r="I10539" s="6" t="n">
        <f aca="false">(B10539-B10538)/((A10539-A10538)/1000)</f>
        <v>0.937728937728906</v>
      </c>
      <c r="J10539" s="6" t="n">
        <f aca="false">IF(OR(B10539&lt;Rules!$B$2,B10539&gt;Rules!$B$3,ABS(I10539)&gt;Rules!$B$4,OR(B10540&lt;Rules!$B$2,B10540&gt;Rules!$B$3,ABS(I10540)&gt;Rules!$B$4)),1,0)</f>
        <v>0</v>
      </c>
      <c r="K10539" s="6" t="str">
        <f aca="false">IF(F10539=1,COUNTIF($F$2:F10539,1),"")</f>
        <v/>
      </c>
    </row>
    <row r="10540" customFormat="false" ht="15" hidden="false" customHeight="false" outlineLevel="0" collapsed="false">
      <c r="A10540" s="6" t="n">
        <v>82730.0555</v>
      </c>
      <c r="B10540" s="6" t="n">
        <v>1.98754578754579</v>
      </c>
      <c r="C10540" s="6" t="n">
        <v>71</v>
      </c>
      <c r="D10540" s="6" t="n">
        <v>-1</v>
      </c>
      <c r="E10540" s="6" t="n">
        <v>1.9992673992674</v>
      </c>
      <c r="F10540" s="6" t="n">
        <v>0</v>
      </c>
      <c r="G10540" s="6" t="n">
        <v>0</v>
      </c>
      <c r="H10540" s="6" t="str">
        <f aca="false">IF(AND(A10540&gt;=Stimuli!$B$2,A10540&lt;=Stimuli!$C$2),Stimuli!$A$2,IF(AND(A10540&gt;=Stimuli!$B$3,A10540&lt;=Stimuli!$C$3),Stimuli!$A$3,IF(AND(A10540&gt;=Stimuli!$B$4,A10540&lt;=Stimuli!$C$4),Stimuli!$A$4,"")))</f>
        <v>02 e.l.f. - Power Grip Styling (30.03s)</v>
      </c>
      <c r="I10540" s="6" t="n">
        <f aca="false">(B10540-B10539)/((A10540-A10539)/1000)</f>
        <v>-0.937728937728906</v>
      </c>
      <c r="J10540" s="6" t="n">
        <f aca="false">IF(OR(B10540&lt;Rules!$B$2,B10540&gt;Rules!$B$3,ABS(I10540)&gt;Rules!$B$4,OR(B10541&lt;Rules!$B$2,B10541&gt;Rules!$B$3,ABS(I10541)&gt;Rules!$B$4)),1,0)</f>
        <v>0</v>
      </c>
      <c r="K10540" s="6" t="str">
        <f aca="false">IF(F10540=1,COUNTIF($F$2:F10540,1),"")</f>
        <v/>
      </c>
    </row>
    <row r="10541" customFormat="false" ht="15" hidden="false" customHeight="false" outlineLevel="0" collapsed="false">
      <c r="A10541" s="6" t="n">
        <v>82737.868</v>
      </c>
      <c r="B10541" s="6" t="n">
        <v>1.99487179487179</v>
      </c>
      <c r="C10541" s="6" t="n">
        <v>71</v>
      </c>
      <c r="D10541" s="6" t="n">
        <v>-1</v>
      </c>
      <c r="E10541" s="6" t="n">
        <v>1.9992673992674</v>
      </c>
      <c r="F10541" s="6" t="n">
        <v>0</v>
      </c>
      <c r="G10541" s="6" t="n">
        <v>0</v>
      </c>
      <c r="H10541" s="6" t="str">
        <f aca="false">IF(AND(A10541&gt;=Stimuli!$B$2,A10541&lt;=Stimuli!$C$2),Stimuli!$A$2,IF(AND(A10541&gt;=Stimuli!$B$3,A10541&lt;=Stimuli!$C$3),Stimuli!$A$3,IF(AND(A10541&gt;=Stimuli!$B$4,A10541&lt;=Stimuli!$C$4),Stimuli!$A$4,"")))</f>
        <v>02 e.l.f. - Power Grip Styling (30.03s)</v>
      </c>
      <c r="I10541" s="6" t="n">
        <f aca="false">(B10541-B10540)/((A10541-A10540)/1000)</f>
        <v>0.937728937728906</v>
      </c>
      <c r="J10541" s="6" t="n">
        <f aca="false">IF(OR(B10541&lt;Rules!$B$2,B10541&gt;Rules!$B$3,ABS(I10541)&gt;Rules!$B$4,OR(B10542&lt;Rules!$B$2,B10542&gt;Rules!$B$3,ABS(I10542)&gt;Rules!$B$4)),1,0)</f>
        <v>0</v>
      </c>
      <c r="K10541" s="6" t="str">
        <f aca="false">IF(F10541=1,COUNTIF($F$2:F10541,1),"")</f>
        <v/>
      </c>
    </row>
    <row r="10542" customFormat="false" ht="15" hidden="false" customHeight="false" outlineLevel="0" collapsed="false">
      <c r="A10542" s="6" t="n">
        <v>82745.6805</v>
      </c>
      <c r="B10542" s="6" t="n">
        <v>1.98901098901099</v>
      </c>
      <c r="C10542" s="6" t="n">
        <v>71</v>
      </c>
      <c r="D10542" s="6" t="n">
        <v>-1</v>
      </c>
      <c r="E10542" s="6" t="n">
        <v>1.9992673992674</v>
      </c>
      <c r="F10542" s="6" t="n">
        <v>0</v>
      </c>
      <c r="G10542" s="6" t="n">
        <v>0</v>
      </c>
      <c r="H10542" s="6" t="str">
        <f aca="false">IF(AND(A10542&gt;=Stimuli!$B$2,A10542&lt;=Stimuli!$C$2),Stimuli!$A$2,IF(AND(A10542&gt;=Stimuli!$B$3,A10542&lt;=Stimuli!$C$3),Stimuli!$A$3,IF(AND(A10542&gt;=Stimuli!$B$4,A10542&lt;=Stimuli!$C$4),Stimuli!$A$4,"")))</f>
        <v>02 e.l.f. - Power Grip Styling (30.03s)</v>
      </c>
      <c r="I10542" s="6" t="n">
        <f aca="false">(B10542-B10541)/((A10542-A10541)/1000)</f>
        <v>-0.750183150183034</v>
      </c>
      <c r="J10542" s="6" t="n">
        <f aca="false">IF(OR(B10542&lt;Rules!$B$2,B10542&gt;Rules!$B$3,ABS(I10542)&gt;Rules!$B$4,OR(B10543&lt;Rules!$B$2,B10543&gt;Rules!$B$3,ABS(I10543)&gt;Rules!$B$4)),1,0)</f>
        <v>0</v>
      </c>
      <c r="K10542" s="6" t="str">
        <f aca="false">IF(F10542=1,COUNTIF($F$2:F10542,1),"")</f>
        <v/>
      </c>
    </row>
    <row r="10543" customFormat="false" ht="15" hidden="false" customHeight="false" outlineLevel="0" collapsed="false">
      <c r="A10543" s="6" t="n">
        <v>82753.493</v>
      </c>
      <c r="B10543" s="6" t="n">
        <v>1.99340659340659</v>
      </c>
      <c r="C10543" s="6" t="n">
        <v>71</v>
      </c>
      <c r="D10543" s="6" t="n">
        <v>-1</v>
      </c>
      <c r="E10543" s="6" t="n">
        <v>1.9992673992674</v>
      </c>
      <c r="F10543" s="6" t="n">
        <v>0</v>
      </c>
      <c r="G10543" s="6" t="n">
        <v>0</v>
      </c>
      <c r="H10543" s="6" t="str">
        <f aca="false">IF(AND(A10543&gt;=Stimuli!$B$2,A10543&lt;=Stimuli!$C$2),Stimuli!$A$2,IF(AND(A10543&gt;=Stimuli!$B$3,A10543&lt;=Stimuli!$C$3),Stimuli!$A$3,IF(AND(A10543&gt;=Stimuli!$B$4,A10543&lt;=Stimuli!$C$4),Stimuli!$A$4,"")))</f>
        <v>02 e.l.f. - Power Grip Styling (30.03s)</v>
      </c>
      <c r="I10543" s="6" t="n">
        <f aca="false">(B10543-B10542)/((A10543-A10542)/1000)</f>
        <v>0.562637362637304</v>
      </c>
      <c r="J10543" s="6" t="n">
        <f aca="false">IF(OR(B10543&lt;Rules!$B$2,B10543&gt;Rules!$B$3,ABS(I10543)&gt;Rules!$B$4,OR(B10544&lt;Rules!$B$2,B10544&gt;Rules!$B$3,ABS(I10544)&gt;Rules!$B$4)),1,0)</f>
        <v>0</v>
      </c>
      <c r="K10543" s="6" t="str">
        <f aca="false">IF(F10543=1,COUNTIF($F$2:F10543,1),"")</f>
        <v/>
      </c>
    </row>
    <row r="10544" customFormat="false" ht="15" hidden="false" customHeight="false" outlineLevel="0" collapsed="false">
      <c r="A10544" s="6" t="n">
        <v>82761.3055</v>
      </c>
      <c r="B10544" s="6" t="n">
        <v>1.99047619047619</v>
      </c>
      <c r="C10544" s="6" t="n">
        <v>71</v>
      </c>
      <c r="D10544" s="6" t="n">
        <v>-1</v>
      </c>
      <c r="E10544" s="6" t="n">
        <v>1.9992673992674</v>
      </c>
      <c r="F10544" s="6" t="n">
        <v>0</v>
      </c>
      <c r="G10544" s="6" t="n">
        <v>0</v>
      </c>
      <c r="H10544" s="6" t="str">
        <f aca="false">IF(AND(A10544&gt;=Stimuli!$B$2,A10544&lt;=Stimuli!$C$2),Stimuli!$A$2,IF(AND(A10544&gt;=Stimuli!$B$3,A10544&lt;=Stimuli!$C$3),Stimuli!$A$3,IF(AND(A10544&gt;=Stimuli!$B$4,A10544&lt;=Stimuli!$C$4),Stimuli!$A$4,"")))</f>
        <v>02 e.l.f. - Power Grip Styling (30.03s)</v>
      </c>
      <c r="I10544" s="6" t="n">
        <f aca="false">(B10544-B10543)/((A10544-A10543)/1000)</f>
        <v>-0.37509157509146</v>
      </c>
      <c r="J10544" s="6" t="n">
        <f aca="false">IF(OR(B10544&lt;Rules!$B$2,B10544&gt;Rules!$B$3,ABS(I10544)&gt;Rules!$B$4,OR(B10545&lt;Rules!$B$2,B10545&gt;Rules!$B$3,ABS(I10545)&gt;Rules!$B$4)),1,0)</f>
        <v>0</v>
      </c>
      <c r="K10544" s="6" t="str">
        <f aca="false">IF(F10544=1,COUNTIF($F$2:F10544,1),"")</f>
        <v/>
      </c>
    </row>
    <row r="10545" customFormat="false" ht="15" hidden="false" customHeight="false" outlineLevel="0" collapsed="false">
      <c r="A10545" s="6" t="n">
        <v>82769.118</v>
      </c>
      <c r="B10545" s="6" t="n">
        <v>1.99194139194139</v>
      </c>
      <c r="C10545" s="6" t="n">
        <v>71</v>
      </c>
      <c r="D10545" s="6" t="n">
        <v>-1</v>
      </c>
      <c r="E10545" s="6" t="n">
        <v>1.9992673992674</v>
      </c>
      <c r="F10545" s="6" t="n">
        <v>0</v>
      </c>
      <c r="G10545" s="6" t="n">
        <v>0</v>
      </c>
      <c r="H10545" s="6" t="str">
        <f aca="false">IF(AND(A10545&gt;=Stimuli!$B$2,A10545&lt;=Stimuli!$C$2),Stimuli!$A$2,IF(AND(A10545&gt;=Stimuli!$B$3,A10545&lt;=Stimuli!$C$3),Stimuli!$A$3,IF(AND(A10545&gt;=Stimuli!$B$4,A10545&lt;=Stimuli!$C$4),Stimuli!$A$4,"")))</f>
        <v>02 e.l.f. - Power Grip Styling (30.03s)</v>
      </c>
      <c r="I10545" s="6" t="n">
        <f aca="false">(B10545-B10544)/((A10545-A10544)/1000)</f>
        <v>0.18754578754573</v>
      </c>
      <c r="J10545" s="6" t="n">
        <f aca="false">IF(OR(B10545&lt;Rules!$B$2,B10545&gt;Rules!$B$3,ABS(I10545)&gt;Rules!$B$4,OR(B10546&lt;Rules!$B$2,B10546&gt;Rules!$B$3,ABS(I10546)&gt;Rules!$B$4)),1,0)</f>
        <v>0</v>
      </c>
      <c r="K10545" s="6" t="str">
        <f aca="false">IF(F10545=1,COUNTIF($F$2:F10545,1),"")</f>
        <v/>
      </c>
    </row>
    <row r="10546" customFormat="false" ht="15" hidden="false" customHeight="false" outlineLevel="0" collapsed="false">
      <c r="A10546" s="6" t="n">
        <v>82776.9305</v>
      </c>
      <c r="B10546" s="6" t="n">
        <v>1.99194139194139</v>
      </c>
      <c r="C10546" s="6" t="n">
        <v>71</v>
      </c>
      <c r="D10546" s="6" t="n">
        <v>-1</v>
      </c>
      <c r="E10546" s="6" t="n">
        <v>1.9992673992674</v>
      </c>
      <c r="F10546" s="6" t="n">
        <v>0</v>
      </c>
      <c r="G10546" s="6" t="n">
        <v>0</v>
      </c>
      <c r="H10546" s="6" t="str">
        <f aca="false">IF(AND(A10546&gt;=Stimuli!$B$2,A10546&lt;=Stimuli!$C$2),Stimuli!$A$2,IF(AND(A10546&gt;=Stimuli!$B$3,A10546&lt;=Stimuli!$C$3),Stimuli!$A$3,IF(AND(A10546&gt;=Stimuli!$B$4,A10546&lt;=Stimuli!$C$4),Stimuli!$A$4,"")))</f>
        <v>02 e.l.f. - Power Grip Styling (30.03s)</v>
      </c>
      <c r="I10546" s="6" t="n">
        <f aca="false">(B10546-B10545)/((A10546-A10545)/1000)</f>
        <v>0</v>
      </c>
      <c r="J10546" s="6" t="n">
        <f aca="false">IF(OR(B10546&lt;Rules!$B$2,B10546&gt;Rules!$B$3,ABS(I10546)&gt;Rules!$B$4,OR(B10547&lt;Rules!$B$2,B10547&gt;Rules!$B$3,ABS(I10547)&gt;Rules!$B$4)),1,0)</f>
        <v>0</v>
      </c>
      <c r="K10546" s="6" t="str">
        <f aca="false">IF(F10546=1,COUNTIF($F$2:F10546,1),"")</f>
        <v/>
      </c>
    </row>
    <row r="10547" customFormat="false" ht="15" hidden="false" customHeight="false" outlineLevel="0" collapsed="false">
      <c r="A10547" s="6" t="n">
        <v>82784.743</v>
      </c>
      <c r="B10547" s="6" t="n">
        <v>1.99047619047619</v>
      </c>
      <c r="C10547" s="6" t="n">
        <v>71</v>
      </c>
      <c r="D10547" s="6" t="n">
        <v>-1</v>
      </c>
      <c r="E10547" s="6" t="n">
        <v>1.9992673992674</v>
      </c>
      <c r="F10547" s="6" t="n">
        <v>0</v>
      </c>
      <c r="G10547" s="6" t="n">
        <v>0</v>
      </c>
      <c r="H10547" s="6" t="str">
        <f aca="false">IF(AND(A10547&gt;=Stimuli!$B$2,A10547&lt;=Stimuli!$C$2),Stimuli!$A$2,IF(AND(A10547&gt;=Stimuli!$B$3,A10547&lt;=Stimuli!$C$3),Stimuli!$A$3,IF(AND(A10547&gt;=Stimuli!$B$4,A10547&lt;=Stimuli!$C$4),Stimuli!$A$4,"")))</f>
        <v>02 e.l.f. - Power Grip Styling (30.03s)</v>
      </c>
      <c r="I10547" s="6" t="n">
        <f aca="false">(B10547-B10546)/((A10547-A10546)/1000)</f>
        <v>-0.18754578754573</v>
      </c>
      <c r="J10547" s="6" t="n">
        <f aca="false">IF(OR(B10547&lt;Rules!$B$2,B10547&gt;Rules!$B$3,ABS(I10547)&gt;Rules!$B$4,OR(B10548&lt;Rules!$B$2,B10548&gt;Rules!$B$3,ABS(I10548)&gt;Rules!$B$4)),1,0)</f>
        <v>0</v>
      </c>
      <c r="K10547" s="6" t="str">
        <f aca="false">IF(F10547=1,COUNTIF($F$2:F10547,1),"")</f>
        <v/>
      </c>
    </row>
    <row r="10548" customFormat="false" ht="15" hidden="false" customHeight="false" outlineLevel="0" collapsed="false">
      <c r="A10548" s="6" t="n">
        <v>82792.5555</v>
      </c>
      <c r="B10548" s="6" t="n">
        <v>1.99487179487179</v>
      </c>
      <c r="C10548" s="6" t="n">
        <v>71</v>
      </c>
      <c r="D10548" s="6" t="n">
        <v>-1</v>
      </c>
      <c r="E10548" s="6" t="n">
        <v>1.9992673992674</v>
      </c>
      <c r="F10548" s="6" t="n">
        <v>0</v>
      </c>
      <c r="G10548" s="6" t="n">
        <v>0</v>
      </c>
      <c r="H10548" s="6" t="str">
        <f aca="false">IF(AND(A10548&gt;=Stimuli!$B$2,A10548&lt;=Stimuli!$C$2),Stimuli!$A$2,IF(AND(A10548&gt;=Stimuli!$B$3,A10548&lt;=Stimuli!$C$3),Stimuli!$A$3,IF(AND(A10548&gt;=Stimuli!$B$4,A10548&lt;=Stimuli!$C$4),Stimuli!$A$4,"")))</f>
        <v>02 e.l.f. - Power Grip Styling (30.03s)</v>
      </c>
      <c r="I10548" s="6" t="n">
        <f aca="false">(B10548-B10547)/((A10548-A10547)/1000)</f>
        <v>0.56263736263719</v>
      </c>
      <c r="J10548" s="6" t="n">
        <f aca="false">IF(OR(B10548&lt;Rules!$B$2,B10548&gt;Rules!$B$3,ABS(I10548)&gt;Rules!$B$4,OR(B10549&lt;Rules!$B$2,B10549&gt;Rules!$B$3,ABS(I10549)&gt;Rules!$B$4)),1,0)</f>
        <v>0</v>
      </c>
      <c r="K10548" s="6" t="str">
        <f aca="false">IF(F10548=1,COUNTIF($F$2:F10548,1),"")</f>
        <v/>
      </c>
    </row>
    <row r="10549" customFormat="false" ht="15" hidden="false" customHeight="false" outlineLevel="0" collapsed="false">
      <c r="A10549" s="6" t="n">
        <v>82800.368</v>
      </c>
      <c r="B10549" s="6" t="n">
        <v>1.99047619047619</v>
      </c>
      <c r="C10549" s="6" t="n">
        <v>71</v>
      </c>
      <c r="D10549" s="6" t="n">
        <v>-1</v>
      </c>
      <c r="E10549" s="6" t="n">
        <v>1.9992673992674</v>
      </c>
      <c r="F10549" s="6" t="n">
        <v>0</v>
      </c>
      <c r="G10549" s="6" t="n">
        <v>0</v>
      </c>
      <c r="H10549" s="6" t="str">
        <f aca="false">IF(AND(A10549&gt;=Stimuli!$B$2,A10549&lt;=Stimuli!$C$2),Stimuli!$A$2,IF(AND(A10549&gt;=Stimuli!$B$3,A10549&lt;=Stimuli!$C$3),Stimuli!$A$3,IF(AND(A10549&gt;=Stimuli!$B$4,A10549&lt;=Stimuli!$C$4),Stimuli!$A$4,"")))</f>
        <v>02 e.l.f. - Power Grip Styling (30.03s)</v>
      </c>
      <c r="I10549" s="6" t="n">
        <f aca="false">(B10549-B10548)/((A10549-A10548)/1000)</f>
        <v>-0.56263736263719</v>
      </c>
      <c r="J10549" s="6" t="n">
        <f aca="false">IF(OR(B10549&lt;Rules!$B$2,B10549&gt;Rules!$B$3,ABS(I10549)&gt;Rules!$B$4,OR(B10550&lt;Rules!$B$2,B10550&gt;Rules!$B$3,ABS(I10550)&gt;Rules!$B$4)),1,0)</f>
        <v>0</v>
      </c>
      <c r="K10549" s="6" t="str">
        <f aca="false">IF(F10549=1,COUNTIF($F$2:F10549,1),"")</f>
        <v/>
      </c>
    </row>
    <row r="10550" customFormat="false" ht="15" hidden="false" customHeight="false" outlineLevel="0" collapsed="false">
      <c r="A10550" s="6" t="n">
        <v>82808.1805</v>
      </c>
      <c r="B10550" s="6" t="n">
        <v>1.996336996337</v>
      </c>
      <c r="C10550" s="6" t="n">
        <v>71</v>
      </c>
      <c r="D10550" s="6" t="n">
        <v>-1</v>
      </c>
      <c r="E10550" s="6" t="n">
        <v>1.9992673992674</v>
      </c>
      <c r="F10550" s="6" t="n">
        <v>0</v>
      </c>
      <c r="G10550" s="6" t="n">
        <v>0</v>
      </c>
      <c r="H10550" s="6" t="str">
        <f aca="false">IF(AND(A10550&gt;=Stimuli!$B$2,A10550&lt;=Stimuli!$C$2),Stimuli!$A$2,IF(AND(A10550&gt;=Stimuli!$B$3,A10550&lt;=Stimuli!$C$3),Stimuli!$A$3,IF(AND(A10550&gt;=Stimuli!$B$4,A10550&lt;=Stimuli!$C$4),Stimuli!$A$4,"")))</f>
        <v>02 e.l.f. - Power Grip Styling (30.03s)</v>
      </c>
      <c r="I10550" s="6" t="n">
        <f aca="false">(B10550-B10549)/((A10550-A10549)/1000)</f>
        <v>0.750183150183034</v>
      </c>
      <c r="J10550" s="6" t="n">
        <f aca="false">IF(OR(B10550&lt;Rules!$B$2,B10550&gt;Rules!$B$3,ABS(I10550)&gt;Rules!$B$4,OR(B10551&lt;Rules!$B$2,B10551&gt;Rules!$B$3,ABS(I10551)&gt;Rules!$B$4)),1,0)</f>
        <v>0</v>
      </c>
      <c r="K10550" s="6" t="str">
        <f aca="false">IF(F10550=1,COUNTIF($F$2:F10550,1),"")</f>
        <v/>
      </c>
    </row>
    <row r="10551" customFormat="false" ht="15" hidden="false" customHeight="false" outlineLevel="0" collapsed="false">
      <c r="A10551" s="6" t="n">
        <v>82815.993</v>
      </c>
      <c r="B10551" s="6" t="n">
        <v>1.99047619047619</v>
      </c>
      <c r="C10551" s="6" t="n">
        <v>71</v>
      </c>
      <c r="D10551" s="6" t="n">
        <v>-1</v>
      </c>
      <c r="E10551" s="6" t="n">
        <v>1.9992673992674</v>
      </c>
      <c r="F10551" s="6" t="n">
        <v>0</v>
      </c>
      <c r="G10551" s="6" t="n">
        <v>0</v>
      </c>
      <c r="H10551" s="6" t="str">
        <f aca="false">IF(AND(A10551&gt;=Stimuli!$B$2,A10551&lt;=Stimuli!$C$2),Stimuli!$A$2,IF(AND(A10551&gt;=Stimuli!$B$3,A10551&lt;=Stimuli!$C$3),Stimuli!$A$3,IF(AND(A10551&gt;=Stimuli!$B$4,A10551&lt;=Stimuli!$C$4),Stimuli!$A$4,"")))</f>
        <v>02 e.l.f. - Power Grip Styling (30.03s)</v>
      </c>
      <c r="I10551" s="6" t="n">
        <f aca="false">(B10551-B10550)/((A10551-A10550)/1000)</f>
        <v>-0.750183150183034</v>
      </c>
      <c r="J10551" s="6" t="n">
        <f aca="false">IF(OR(B10551&lt;Rules!$B$2,B10551&gt;Rules!$B$3,ABS(I10551)&gt;Rules!$B$4,OR(B10552&lt;Rules!$B$2,B10552&gt;Rules!$B$3,ABS(I10552)&gt;Rules!$B$4)),1,0)</f>
        <v>0</v>
      </c>
      <c r="K10551" s="6" t="str">
        <f aca="false">IF(F10551=1,COUNTIF($F$2:F10551,1),"")</f>
        <v/>
      </c>
    </row>
    <row r="10552" customFormat="false" ht="15" hidden="false" customHeight="false" outlineLevel="0" collapsed="false">
      <c r="A10552" s="6" t="n">
        <v>82823.8055</v>
      </c>
      <c r="B10552" s="6" t="n">
        <v>1.9978021978022</v>
      </c>
      <c r="C10552" s="6" t="n">
        <v>71</v>
      </c>
      <c r="D10552" s="6" t="n">
        <v>-1</v>
      </c>
      <c r="E10552" s="6" t="n">
        <v>1.9992673992674</v>
      </c>
      <c r="F10552" s="6" t="n">
        <v>0</v>
      </c>
      <c r="G10552" s="6" t="n">
        <v>0</v>
      </c>
      <c r="H10552" s="6" t="str">
        <f aca="false">IF(AND(A10552&gt;=Stimuli!$B$2,A10552&lt;=Stimuli!$C$2),Stimuli!$A$2,IF(AND(A10552&gt;=Stimuli!$B$3,A10552&lt;=Stimuli!$C$3),Stimuli!$A$3,IF(AND(A10552&gt;=Stimuli!$B$4,A10552&lt;=Stimuli!$C$4),Stimuli!$A$4,"")))</f>
        <v>02 e.l.f. - Power Grip Styling (30.03s)</v>
      </c>
      <c r="I10552" s="6" t="n">
        <f aca="false">(B10552-B10551)/((A10552-A10551)/1000)</f>
        <v>0.937728937728764</v>
      </c>
      <c r="J10552" s="6" t="n">
        <f aca="false">IF(OR(B10552&lt;Rules!$B$2,B10552&gt;Rules!$B$3,ABS(I10552)&gt;Rules!$B$4,OR(B10553&lt;Rules!$B$2,B10553&gt;Rules!$B$3,ABS(I10553)&gt;Rules!$B$4)),1,0)</f>
        <v>0</v>
      </c>
      <c r="K10552" s="6" t="str">
        <f aca="false">IF(F10552=1,COUNTIF($F$2:F10552,1),"")</f>
        <v/>
      </c>
    </row>
    <row r="10553" customFormat="false" ht="15" hidden="false" customHeight="false" outlineLevel="0" collapsed="false">
      <c r="A10553" s="6" t="n">
        <v>82831.618</v>
      </c>
      <c r="B10553" s="6" t="n">
        <v>1.99047619047619</v>
      </c>
      <c r="C10553" s="6" t="n">
        <v>71</v>
      </c>
      <c r="D10553" s="6" t="n">
        <v>-1</v>
      </c>
      <c r="E10553" s="6" t="n">
        <v>1.9992673992674</v>
      </c>
      <c r="F10553" s="6" t="n">
        <v>0</v>
      </c>
      <c r="G10553" s="6" t="n">
        <v>0</v>
      </c>
      <c r="H10553" s="6" t="str">
        <f aca="false">IF(AND(A10553&gt;=Stimuli!$B$2,A10553&lt;=Stimuli!$C$2),Stimuli!$A$2,IF(AND(A10553&gt;=Stimuli!$B$3,A10553&lt;=Stimuli!$C$3),Stimuli!$A$3,IF(AND(A10553&gt;=Stimuli!$B$4,A10553&lt;=Stimuli!$C$4),Stimuli!$A$4,"")))</f>
        <v>02 e.l.f. - Power Grip Styling (30.03s)</v>
      </c>
      <c r="I10553" s="6" t="n">
        <f aca="false">(B10553-B10552)/((A10553-A10552)/1000)</f>
        <v>-0.937728937728764</v>
      </c>
      <c r="J10553" s="6" t="n">
        <f aca="false">IF(OR(B10553&lt;Rules!$B$2,B10553&gt;Rules!$B$3,ABS(I10553)&gt;Rules!$B$4,OR(B10554&lt;Rules!$B$2,B10554&gt;Rules!$B$3,ABS(I10554)&gt;Rules!$B$4)),1,0)</f>
        <v>0</v>
      </c>
      <c r="K10553" s="6" t="str">
        <f aca="false">IF(F10553=1,COUNTIF($F$2:F10553,1),"")</f>
        <v/>
      </c>
    </row>
    <row r="10554" customFormat="false" ht="15" hidden="false" customHeight="false" outlineLevel="0" collapsed="false">
      <c r="A10554" s="6" t="n">
        <v>82839.4305</v>
      </c>
      <c r="B10554" s="6" t="n">
        <v>1.9978021978022</v>
      </c>
      <c r="C10554" s="6" t="n">
        <v>71</v>
      </c>
      <c r="D10554" s="6" t="n">
        <v>-1</v>
      </c>
      <c r="E10554" s="6" t="n">
        <v>1.9992673992674</v>
      </c>
      <c r="F10554" s="6" t="n">
        <v>0</v>
      </c>
      <c r="G10554" s="6" t="n">
        <v>0</v>
      </c>
      <c r="H10554" s="6" t="str">
        <f aca="false">IF(AND(A10554&gt;=Stimuli!$B$2,A10554&lt;=Stimuli!$C$2),Stimuli!$A$2,IF(AND(A10554&gt;=Stimuli!$B$3,A10554&lt;=Stimuli!$C$3),Stimuli!$A$3,IF(AND(A10554&gt;=Stimuli!$B$4,A10554&lt;=Stimuli!$C$4),Stimuli!$A$4,"")))</f>
        <v>02 e.l.f. - Power Grip Styling (30.03s)</v>
      </c>
      <c r="I10554" s="6" t="n">
        <f aca="false">(B10554-B10553)/((A10554-A10553)/1000)</f>
        <v>0.937728937728764</v>
      </c>
      <c r="J10554" s="6" t="n">
        <f aca="false">IF(OR(B10554&lt;Rules!$B$2,B10554&gt;Rules!$B$3,ABS(I10554)&gt;Rules!$B$4,OR(B10555&lt;Rules!$B$2,B10555&gt;Rules!$B$3,ABS(I10555)&gt;Rules!$B$4)),1,0)</f>
        <v>0</v>
      </c>
      <c r="K10554" s="6" t="str">
        <f aca="false">IF(F10554=1,COUNTIF($F$2:F10554,1),"")</f>
        <v/>
      </c>
    </row>
    <row r="10555" customFormat="false" ht="15" hidden="false" customHeight="false" outlineLevel="0" collapsed="false">
      <c r="A10555" s="6" t="n">
        <v>82847.243</v>
      </c>
      <c r="B10555" s="6" t="n">
        <v>1.99047619047619</v>
      </c>
      <c r="C10555" s="6" t="n">
        <v>71</v>
      </c>
      <c r="D10555" s="6" t="n">
        <v>-1</v>
      </c>
      <c r="E10555" s="6" t="n">
        <v>1.9992673992674</v>
      </c>
      <c r="F10555" s="6" t="n">
        <v>0</v>
      </c>
      <c r="G10555" s="6" t="n">
        <v>0</v>
      </c>
      <c r="H10555" s="6" t="str">
        <f aca="false">IF(AND(A10555&gt;=Stimuli!$B$2,A10555&lt;=Stimuli!$C$2),Stimuli!$A$2,IF(AND(A10555&gt;=Stimuli!$B$3,A10555&lt;=Stimuli!$C$3),Stimuli!$A$3,IF(AND(A10555&gt;=Stimuli!$B$4,A10555&lt;=Stimuli!$C$4),Stimuli!$A$4,"")))</f>
        <v>02 e.l.f. - Power Grip Styling (30.03s)</v>
      </c>
      <c r="I10555" s="6" t="n">
        <f aca="false">(B10555-B10554)/((A10555-A10554)/1000)</f>
        <v>-0.937728937728764</v>
      </c>
      <c r="J10555" s="6" t="n">
        <f aca="false">IF(OR(B10555&lt;Rules!$B$2,B10555&gt;Rules!$B$3,ABS(I10555)&gt;Rules!$B$4,OR(B10556&lt;Rules!$B$2,B10556&gt;Rules!$B$3,ABS(I10556)&gt;Rules!$B$4)),1,0)</f>
        <v>0</v>
      </c>
      <c r="K10555" s="6" t="str">
        <f aca="false">IF(F10555=1,COUNTIF($F$2:F10555,1),"")</f>
        <v/>
      </c>
    </row>
    <row r="10556" customFormat="false" ht="15" hidden="false" customHeight="false" outlineLevel="0" collapsed="false">
      <c r="A10556" s="6" t="n">
        <v>82855.0555</v>
      </c>
      <c r="B10556" s="6" t="n">
        <v>1.9978021978022</v>
      </c>
      <c r="C10556" s="6" t="n">
        <v>71</v>
      </c>
      <c r="D10556" s="6" t="n">
        <v>-1</v>
      </c>
      <c r="E10556" s="6" t="n">
        <v>1.9992673992674</v>
      </c>
      <c r="F10556" s="6" t="n">
        <v>0</v>
      </c>
      <c r="G10556" s="6" t="n">
        <v>0</v>
      </c>
      <c r="H10556" s="6" t="str">
        <f aca="false">IF(AND(A10556&gt;=Stimuli!$B$2,A10556&lt;=Stimuli!$C$2),Stimuli!$A$2,IF(AND(A10556&gt;=Stimuli!$B$3,A10556&lt;=Stimuli!$C$3),Stimuli!$A$3,IF(AND(A10556&gt;=Stimuli!$B$4,A10556&lt;=Stimuli!$C$4),Stimuli!$A$4,"")))</f>
        <v>02 e.l.f. - Power Grip Styling (30.03s)</v>
      </c>
      <c r="I10556" s="6" t="n">
        <f aca="false">(B10556-B10555)/((A10556-A10555)/1000)</f>
        <v>0.937728937728764</v>
      </c>
      <c r="J10556" s="6" t="n">
        <f aca="false">IF(OR(B10556&lt;Rules!$B$2,B10556&gt;Rules!$B$3,ABS(I10556)&gt;Rules!$B$4,OR(B10557&lt;Rules!$B$2,B10557&gt;Rules!$B$3,ABS(I10557)&gt;Rules!$B$4)),1,0)</f>
        <v>0</v>
      </c>
      <c r="K10556" s="6" t="str">
        <f aca="false">IF(F10556=1,COUNTIF($F$2:F10556,1),"")</f>
        <v/>
      </c>
    </row>
    <row r="10557" customFormat="false" ht="15" hidden="false" customHeight="false" outlineLevel="0" collapsed="false">
      <c r="A10557" s="6" t="n">
        <v>82862.868</v>
      </c>
      <c r="B10557" s="6" t="n">
        <v>1.99194139194139</v>
      </c>
      <c r="C10557" s="6" t="n">
        <v>71</v>
      </c>
      <c r="D10557" s="6" t="n">
        <v>-1</v>
      </c>
      <c r="E10557" s="6" t="n">
        <v>1.9992673992674</v>
      </c>
      <c r="F10557" s="6" t="n">
        <v>0</v>
      </c>
      <c r="G10557" s="6" t="n">
        <v>0</v>
      </c>
      <c r="H10557" s="6" t="str">
        <f aca="false">IF(AND(A10557&gt;=Stimuli!$B$2,A10557&lt;=Stimuli!$C$2),Stimuli!$A$2,IF(AND(A10557&gt;=Stimuli!$B$3,A10557&lt;=Stimuli!$C$3),Stimuli!$A$3,IF(AND(A10557&gt;=Stimuli!$B$4,A10557&lt;=Stimuli!$C$4),Stimuli!$A$4,"")))</f>
        <v>02 e.l.f. - Power Grip Styling (30.03s)</v>
      </c>
      <c r="I10557" s="6" t="n">
        <f aca="false">(B10557-B10556)/((A10557-A10556)/1000)</f>
        <v>-0.750183150183034</v>
      </c>
      <c r="J10557" s="6" t="n">
        <f aca="false">IF(OR(B10557&lt;Rules!$B$2,B10557&gt;Rules!$B$3,ABS(I10557)&gt;Rules!$B$4,OR(B10558&lt;Rules!$B$2,B10558&gt;Rules!$B$3,ABS(I10558)&gt;Rules!$B$4)),1,0)</f>
        <v>0</v>
      </c>
      <c r="K10557" s="6" t="str">
        <f aca="false">IF(F10557=1,COUNTIF($F$2:F10557,1),"")</f>
        <v/>
      </c>
    </row>
    <row r="10558" customFormat="false" ht="15" hidden="false" customHeight="false" outlineLevel="0" collapsed="false">
      <c r="A10558" s="6" t="n">
        <v>82870.6805</v>
      </c>
      <c r="B10558" s="6" t="n">
        <v>1.996336996337</v>
      </c>
      <c r="C10558" s="6" t="n">
        <v>71</v>
      </c>
      <c r="D10558" s="6" t="n">
        <v>-1</v>
      </c>
      <c r="E10558" s="6" t="n">
        <v>1.9992673992674</v>
      </c>
      <c r="F10558" s="6" t="n">
        <v>0</v>
      </c>
      <c r="G10558" s="6" t="n">
        <v>0</v>
      </c>
      <c r="H10558" s="6" t="str">
        <f aca="false">IF(AND(A10558&gt;=Stimuli!$B$2,A10558&lt;=Stimuli!$C$2),Stimuli!$A$2,IF(AND(A10558&gt;=Stimuli!$B$3,A10558&lt;=Stimuli!$C$3),Stimuli!$A$3,IF(AND(A10558&gt;=Stimuli!$B$4,A10558&lt;=Stimuli!$C$4),Stimuli!$A$4,"")))</f>
        <v>02 e.l.f. - Power Grip Styling (30.03s)</v>
      </c>
      <c r="I10558" s="6" t="n">
        <f aca="false">(B10558-B10557)/((A10558-A10557)/1000)</f>
        <v>0.562637362637304</v>
      </c>
      <c r="J10558" s="6" t="n">
        <f aca="false">IF(OR(B10558&lt;Rules!$B$2,B10558&gt;Rules!$B$3,ABS(I10558)&gt;Rules!$B$4,OR(B10559&lt;Rules!$B$2,B10559&gt;Rules!$B$3,ABS(I10559)&gt;Rules!$B$4)),1,0)</f>
        <v>0</v>
      </c>
      <c r="K10558" s="6" t="str">
        <f aca="false">IF(F10558=1,COUNTIF($F$2:F10558,1),"")</f>
        <v/>
      </c>
    </row>
    <row r="10559" customFormat="false" ht="15" hidden="false" customHeight="false" outlineLevel="0" collapsed="false">
      <c r="A10559" s="6" t="n">
        <v>82878.493</v>
      </c>
      <c r="B10559" s="6" t="n">
        <v>1.99340659340659</v>
      </c>
      <c r="C10559" s="6" t="n">
        <v>71</v>
      </c>
      <c r="D10559" s="6" t="n">
        <v>-1</v>
      </c>
      <c r="E10559" s="6" t="n">
        <v>1.9992673992674</v>
      </c>
      <c r="F10559" s="6" t="n">
        <v>0</v>
      </c>
      <c r="G10559" s="6" t="n">
        <v>0</v>
      </c>
      <c r="H10559" s="6" t="str">
        <f aca="false">IF(AND(A10559&gt;=Stimuli!$B$2,A10559&lt;=Stimuli!$C$2),Stimuli!$A$2,IF(AND(A10559&gt;=Stimuli!$B$3,A10559&lt;=Stimuli!$C$3),Stimuli!$A$3,IF(AND(A10559&gt;=Stimuli!$B$4,A10559&lt;=Stimuli!$C$4),Stimuli!$A$4,"")))</f>
        <v>02 e.l.f. - Power Grip Styling (30.03s)</v>
      </c>
      <c r="I10559" s="6" t="n">
        <f aca="false">(B10559-B10558)/((A10559-A10558)/1000)</f>
        <v>-0.375091575091574</v>
      </c>
      <c r="J10559" s="6" t="n">
        <f aca="false">IF(OR(B10559&lt;Rules!$B$2,B10559&gt;Rules!$B$3,ABS(I10559)&gt;Rules!$B$4,OR(B10560&lt;Rules!$B$2,B10560&gt;Rules!$B$3,ABS(I10560)&gt;Rules!$B$4)),1,0)</f>
        <v>0</v>
      </c>
      <c r="K10559" s="6" t="str">
        <f aca="false">IF(F10559=1,COUNTIF($F$2:F10559,1),"")</f>
        <v/>
      </c>
    </row>
    <row r="10560" customFormat="false" ht="15" hidden="false" customHeight="false" outlineLevel="0" collapsed="false">
      <c r="A10560" s="6" t="n">
        <v>82886.3055</v>
      </c>
      <c r="B10560" s="6" t="n">
        <v>1.996336996337</v>
      </c>
      <c r="C10560" s="6" t="n">
        <v>71</v>
      </c>
      <c r="D10560" s="6" t="n">
        <v>-1</v>
      </c>
      <c r="E10560" s="6" t="n">
        <v>1.9992673992674</v>
      </c>
      <c r="F10560" s="6" t="n">
        <v>0</v>
      </c>
      <c r="G10560" s="6" t="n">
        <v>0</v>
      </c>
      <c r="H10560" s="6" t="str">
        <f aca="false">IF(AND(A10560&gt;=Stimuli!$B$2,A10560&lt;=Stimuli!$C$2),Stimuli!$A$2,IF(AND(A10560&gt;=Stimuli!$B$3,A10560&lt;=Stimuli!$C$3),Stimuli!$A$3,IF(AND(A10560&gt;=Stimuli!$B$4,A10560&lt;=Stimuli!$C$4),Stimuli!$A$4,"")))</f>
        <v>02 e.l.f. - Power Grip Styling (30.03s)</v>
      </c>
      <c r="I10560" s="6" t="n">
        <f aca="false">(B10560-B10559)/((A10560-A10559)/1000)</f>
        <v>0.375091575091574</v>
      </c>
      <c r="J10560" s="6" t="n">
        <f aca="false">IF(OR(B10560&lt;Rules!$B$2,B10560&gt;Rules!$B$3,ABS(I10560)&gt;Rules!$B$4,OR(B10561&lt;Rules!$B$2,B10561&gt;Rules!$B$3,ABS(I10561)&gt;Rules!$B$4)),1,0)</f>
        <v>0</v>
      </c>
      <c r="K10560" s="6" t="str">
        <f aca="false">IF(F10560=1,COUNTIF($F$2:F10560,1),"")</f>
        <v/>
      </c>
    </row>
    <row r="10561" customFormat="false" ht="15" hidden="false" customHeight="false" outlineLevel="0" collapsed="false">
      <c r="A10561" s="6" t="n">
        <v>82894.118</v>
      </c>
      <c r="B10561" s="6" t="n">
        <v>1.996336996337</v>
      </c>
      <c r="C10561" s="6" t="n">
        <v>71</v>
      </c>
      <c r="D10561" s="6" t="n">
        <v>-1</v>
      </c>
      <c r="E10561" s="6" t="n">
        <v>1.9992673992674</v>
      </c>
      <c r="F10561" s="6" t="n">
        <v>0</v>
      </c>
      <c r="G10561" s="6" t="n">
        <v>0</v>
      </c>
      <c r="H10561" s="6" t="str">
        <f aca="false">IF(AND(A10561&gt;=Stimuli!$B$2,A10561&lt;=Stimuli!$C$2),Stimuli!$A$2,IF(AND(A10561&gt;=Stimuli!$B$3,A10561&lt;=Stimuli!$C$3),Stimuli!$A$3,IF(AND(A10561&gt;=Stimuli!$B$4,A10561&lt;=Stimuli!$C$4),Stimuli!$A$4,"")))</f>
        <v>02 e.l.f. - Power Grip Styling (30.03s)</v>
      </c>
      <c r="I10561" s="6" t="n">
        <f aca="false">(B10561-B10560)/((A10561-A10560)/1000)</f>
        <v>0</v>
      </c>
      <c r="J10561" s="6" t="n">
        <f aca="false">IF(OR(B10561&lt;Rules!$B$2,B10561&gt;Rules!$B$3,ABS(I10561)&gt;Rules!$B$4,OR(B10562&lt;Rules!$B$2,B10562&gt;Rules!$B$3,ABS(I10562)&gt;Rules!$B$4)),1,0)</f>
        <v>0</v>
      </c>
      <c r="K10561" s="6" t="str">
        <f aca="false">IF(F10561=1,COUNTIF($F$2:F10561,1),"")</f>
        <v/>
      </c>
    </row>
    <row r="10562" customFormat="false" ht="15" hidden="false" customHeight="false" outlineLevel="0" collapsed="false">
      <c r="A10562" s="6" t="n">
        <v>82901.9305</v>
      </c>
      <c r="B10562" s="6" t="n">
        <v>1.996336996337</v>
      </c>
      <c r="C10562" s="6" t="n">
        <v>71</v>
      </c>
      <c r="D10562" s="6" t="n">
        <v>-1</v>
      </c>
      <c r="E10562" s="6" t="n">
        <v>1.9992673992674</v>
      </c>
      <c r="F10562" s="6" t="n">
        <v>0</v>
      </c>
      <c r="G10562" s="6" t="n">
        <v>0</v>
      </c>
      <c r="H10562" s="6" t="str">
        <f aca="false">IF(AND(A10562&gt;=Stimuli!$B$2,A10562&lt;=Stimuli!$C$2),Stimuli!$A$2,IF(AND(A10562&gt;=Stimuli!$B$3,A10562&lt;=Stimuli!$C$3),Stimuli!$A$3,IF(AND(A10562&gt;=Stimuli!$B$4,A10562&lt;=Stimuli!$C$4),Stimuli!$A$4,"")))</f>
        <v>02 e.l.f. - Power Grip Styling (30.03s)</v>
      </c>
      <c r="I10562" s="6" t="n">
        <f aca="false">(B10562-B10561)/((A10562-A10561)/1000)</f>
        <v>0</v>
      </c>
      <c r="J10562" s="6" t="n">
        <f aca="false">IF(OR(B10562&lt;Rules!$B$2,B10562&gt;Rules!$B$3,ABS(I10562)&gt;Rules!$B$4,OR(B10563&lt;Rules!$B$2,B10563&gt;Rules!$B$3,ABS(I10563)&gt;Rules!$B$4)),1,0)</f>
        <v>0</v>
      </c>
      <c r="K10562" s="6" t="str">
        <f aca="false">IF(F10562=1,COUNTIF($F$2:F10562,1),"")</f>
        <v/>
      </c>
    </row>
    <row r="10563" customFormat="false" ht="15" hidden="false" customHeight="false" outlineLevel="0" collapsed="false">
      <c r="A10563" s="6" t="n">
        <v>82909.743</v>
      </c>
      <c r="B10563" s="6" t="n">
        <v>1.9978021978022</v>
      </c>
      <c r="C10563" s="6" t="n">
        <v>71</v>
      </c>
      <c r="D10563" s="6" t="n">
        <v>-1</v>
      </c>
      <c r="E10563" s="6" t="n">
        <v>1.9992673992674</v>
      </c>
      <c r="F10563" s="6" t="n">
        <v>0</v>
      </c>
      <c r="G10563" s="6" t="n">
        <v>0</v>
      </c>
      <c r="H10563" s="6" t="str">
        <f aca="false">IF(AND(A10563&gt;=Stimuli!$B$2,A10563&lt;=Stimuli!$C$2),Stimuli!$A$2,IF(AND(A10563&gt;=Stimuli!$B$3,A10563&lt;=Stimuli!$C$3),Stimuli!$A$3,IF(AND(A10563&gt;=Stimuli!$B$4,A10563&lt;=Stimuli!$C$4),Stimuli!$A$4,"")))</f>
        <v>02 e.l.f. - Power Grip Styling (30.03s)</v>
      </c>
      <c r="I10563" s="6" t="n">
        <f aca="false">(B10563-B10562)/((A10563-A10562)/1000)</f>
        <v>0.18754578754573</v>
      </c>
      <c r="J10563" s="6" t="n">
        <f aca="false">IF(OR(B10563&lt;Rules!$B$2,B10563&gt;Rules!$B$3,ABS(I10563)&gt;Rules!$B$4,OR(B10564&lt;Rules!$B$2,B10564&gt;Rules!$B$3,ABS(I10564)&gt;Rules!$B$4)),1,0)</f>
        <v>0</v>
      </c>
      <c r="K10563" s="6" t="str">
        <f aca="false">IF(F10563=1,COUNTIF($F$2:F10563,1),"")</f>
        <v/>
      </c>
    </row>
    <row r="10564" customFormat="false" ht="15" hidden="false" customHeight="false" outlineLevel="0" collapsed="false">
      <c r="A10564" s="6" t="n">
        <v>82917.5555</v>
      </c>
      <c r="B10564" s="6" t="n">
        <v>1.99487179487179</v>
      </c>
      <c r="C10564" s="6" t="n">
        <v>71</v>
      </c>
      <c r="D10564" s="6" t="n">
        <v>-1</v>
      </c>
      <c r="E10564" s="6" t="n">
        <v>1.9992673992674</v>
      </c>
      <c r="F10564" s="6" t="n">
        <v>0</v>
      </c>
      <c r="G10564" s="6" t="n">
        <v>0</v>
      </c>
      <c r="H10564" s="6" t="str">
        <f aca="false">IF(AND(A10564&gt;=Stimuli!$B$2,A10564&lt;=Stimuli!$C$2),Stimuli!$A$2,IF(AND(A10564&gt;=Stimuli!$B$3,A10564&lt;=Stimuli!$C$3),Stimuli!$A$3,IF(AND(A10564&gt;=Stimuli!$B$4,A10564&lt;=Stimuli!$C$4),Stimuli!$A$4,"")))</f>
        <v>02 e.l.f. - Power Grip Styling (30.03s)</v>
      </c>
      <c r="I10564" s="6" t="n">
        <f aca="false">(B10564-B10563)/((A10564-A10563)/1000)</f>
        <v>-0.375091575091574</v>
      </c>
      <c r="J10564" s="6" t="n">
        <f aca="false">IF(OR(B10564&lt;Rules!$B$2,B10564&gt;Rules!$B$3,ABS(I10564)&gt;Rules!$B$4,OR(B10565&lt;Rules!$B$2,B10565&gt;Rules!$B$3,ABS(I10565)&gt;Rules!$B$4)),1,0)</f>
        <v>0</v>
      </c>
      <c r="K10564" s="6" t="str">
        <f aca="false">IF(F10564=1,COUNTIF($F$2:F10564,1),"")</f>
        <v/>
      </c>
    </row>
    <row r="10565" customFormat="false" ht="15" hidden="false" customHeight="false" outlineLevel="0" collapsed="false">
      <c r="A10565" s="6" t="n">
        <v>82925.368</v>
      </c>
      <c r="B10565" s="6" t="n">
        <v>2.0007326007326</v>
      </c>
      <c r="C10565" s="6" t="n">
        <v>71</v>
      </c>
      <c r="D10565" s="6" t="n">
        <v>-1</v>
      </c>
      <c r="E10565" s="6" t="n">
        <v>1.9992673992674</v>
      </c>
      <c r="F10565" s="6" t="n">
        <v>0</v>
      </c>
      <c r="G10565" s="6" t="n">
        <v>0</v>
      </c>
      <c r="H10565" s="6" t="str">
        <f aca="false">IF(AND(A10565&gt;=Stimuli!$B$2,A10565&lt;=Stimuli!$C$2),Stimuli!$A$2,IF(AND(A10565&gt;=Stimuli!$B$3,A10565&lt;=Stimuli!$C$3),Stimuli!$A$3,IF(AND(A10565&gt;=Stimuli!$B$4,A10565&lt;=Stimuli!$C$4),Stimuli!$A$4,"")))</f>
        <v>02 e.l.f. - Power Grip Styling (30.03s)</v>
      </c>
      <c r="I10565" s="6" t="n">
        <f aca="false">(B10565-B10564)/((A10565-A10564)/1000)</f>
        <v>0.750183150183318</v>
      </c>
      <c r="J10565" s="6" t="n">
        <f aca="false">IF(OR(B10565&lt;Rules!$B$2,B10565&gt;Rules!$B$3,ABS(I10565)&gt;Rules!$B$4,OR(B10566&lt;Rules!$B$2,B10566&gt;Rules!$B$3,ABS(I10566)&gt;Rules!$B$4)),1,0)</f>
        <v>0</v>
      </c>
      <c r="K10565" s="6" t="str">
        <f aca="false">IF(F10565=1,COUNTIF($F$2:F10565,1),"")</f>
        <v/>
      </c>
    </row>
    <row r="10566" customFormat="false" ht="15" hidden="false" customHeight="false" outlineLevel="0" collapsed="false">
      <c r="A10566" s="6" t="n">
        <v>82933.1805</v>
      </c>
      <c r="B10566" s="6" t="n">
        <v>1.99487179487179</v>
      </c>
      <c r="C10566" s="6" t="n">
        <v>71</v>
      </c>
      <c r="D10566" s="6" t="n">
        <v>-1</v>
      </c>
      <c r="E10566" s="6" t="n">
        <v>1.9992673992674</v>
      </c>
      <c r="F10566" s="6" t="n">
        <v>0</v>
      </c>
      <c r="G10566" s="6" t="n">
        <v>0</v>
      </c>
      <c r="H10566" s="6" t="str">
        <f aca="false">IF(AND(A10566&gt;=Stimuli!$B$2,A10566&lt;=Stimuli!$C$2),Stimuli!$A$2,IF(AND(A10566&gt;=Stimuli!$B$3,A10566&lt;=Stimuli!$C$3),Stimuli!$A$3,IF(AND(A10566&gt;=Stimuli!$B$4,A10566&lt;=Stimuli!$C$4),Stimuli!$A$4,"")))</f>
        <v>02 e.l.f. - Power Grip Styling (30.03s)</v>
      </c>
      <c r="I10566" s="6" t="n">
        <f aca="false">(B10566-B10565)/((A10566-A10565)/1000)</f>
        <v>-0.750183150183318</v>
      </c>
      <c r="J10566" s="6" t="n">
        <f aca="false">IF(OR(B10566&lt;Rules!$B$2,B10566&gt;Rules!$B$3,ABS(I10566)&gt;Rules!$B$4,OR(B10567&lt;Rules!$B$2,B10567&gt;Rules!$B$3,ABS(I10567)&gt;Rules!$B$4)),1,0)</f>
        <v>0</v>
      </c>
      <c r="K10566" s="6" t="str">
        <f aca="false">IF(F10566=1,COUNTIF($F$2:F10566,1),"")</f>
        <v/>
      </c>
    </row>
    <row r="10567" customFormat="false" ht="15" hidden="false" customHeight="false" outlineLevel="0" collapsed="false">
      <c r="A10567" s="6" t="n">
        <v>82940.993</v>
      </c>
      <c r="B10567" s="6" t="n">
        <v>2.0021978021978</v>
      </c>
      <c r="C10567" s="6" t="n">
        <v>71</v>
      </c>
      <c r="D10567" s="6" t="n">
        <v>-1</v>
      </c>
      <c r="E10567" s="6" t="n">
        <v>1.9992673992674</v>
      </c>
      <c r="F10567" s="6" t="n">
        <v>0</v>
      </c>
      <c r="G10567" s="6" t="n">
        <v>0</v>
      </c>
      <c r="H10567" s="6" t="str">
        <f aca="false">IF(AND(A10567&gt;=Stimuli!$B$2,A10567&lt;=Stimuli!$C$2),Stimuli!$A$2,IF(AND(A10567&gt;=Stimuli!$B$3,A10567&lt;=Stimuli!$C$3),Stimuli!$A$3,IF(AND(A10567&gt;=Stimuli!$B$4,A10567&lt;=Stimuli!$C$4),Stimuli!$A$4,"")))</f>
        <v>02 e.l.f. - Power Grip Styling (30.03s)</v>
      </c>
      <c r="I10567" s="6" t="n">
        <f aca="false">(B10567-B10566)/((A10567-A10566)/1000)</f>
        <v>0.937728937729048</v>
      </c>
      <c r="J10567" s="6" t="n">
        <f aca="false">IF(OR(B10567&lt;Rules!$B$2,B10567&gt;Rules!$B$3,ABS(I10567)&gt;Rules!$B$4,OR(B10568&lt;Rules!$B$2,B10568&gt;Rules!$B$3,ABS(I10568)&gt;Rules!$B$4)),1,0)</f>
        <v>0</v>
      </c>
      <c r="K10567" s="6" t="str">
        <f aca="false">IF(F10567=1,COUNTIF($F$2:F10567,1),"")</f>
        <v/>
      </c>
    </row>
    <row r="10568" customFormat="false" ht="15" hidden="false" customHeight="false" outlineLevel="0" collapsed="false">
      <c r="A10568" s="6" t="n">
        <v>82948.8055</v>
      </c>
      <c r="B10568" s="6" t="n">
        <v>1.99487179487179</v>
      </c>
      <c r="C10568" s="6" t="n">
        <v>71</v>
      </c>
      <c r="D10568" s="6" t="n">
        <v>-1</v>
      </c>
      <c r="E10568" s="6" t="n">
        <v>1.9992673992674</v>
      </c>
      <c r="F10568" s="6" t="n">
        <v>0</v>
      </c>
      <c r="G10568" s="6" t="n">
        <v>0</v>
      </c>
      <c r="H10568" s="6" t="str">
        <f aca="false">IF(AND(A10568&gt;=Stimuli!$B$2,A10568&lt;=Stimuli!$C$2),Stimuli!$A$2,IF(AND(A10568&gt;=Stimuli!$B$3,A10568&lt;=Stimuli!$C$3),Stimuli!$A$3,IF(AND(A10568&gt;=Stimuli!$B$4,A10568&lt;=Stimuli!$C$4),Stimuli!$A$4,"")))</f>
        <v>02 e.l.f. - Power Grip Styling (30.03s)</v>
      </c>
      <c r="I10568" s="6" t="n">
        <f aca="false">(B10568-B10567)/((A10568-A10567)/1000)</f>
        <v>-0.937728937729048</v>
      </c>
      <c r="J10568" s="6" t="n">
        <f aca="false">IF(OR(B10568&lt;Rules!$B$2,B10568&gt;Rules!$B$3,ABS(I10568)&gt;Rules!$B$4,OR(B10569&lt;Rules!$B$2,B10569&gt;Rules!$B$3,ABS(I10569)&gt;Rules!$B$4)),1,0)</f>
        <v>0</v>
      </c>
      <c r="K10568" s="6" t="str">
        <f aca="false">IF(F10568=1,COUNTIF($F$2:F10568,1),"")</f>
        <v/>
      </c>
    </row>
    <row r="10569" customFormat="false" ht="15" hidden="false" customHeight="false" outlineLevel="0" collapsed="false">
      <c r="A10569" s="6" t="n">
        <v>82956.618</v>
      </c>
      <c r="B10569" s="6" t="n">
        <v>2.0021978021978</v>
      </c>
      <c r="C10569" s="6" t="n">
        <v>71</v>
      </c>
      <c r="D10569" s="6" t="n">
        <v>-1</v>
      </c>
      <c r="E10569" s="6" t="n">
        <v>1.9992673992674</v>
      </c>
      <c r="F10569" s="6" t="n">
        <v>0</v>
      </c>
      <c r="G10569" s="6" t="n">
        <v>0</v>
      </c>
      <c r="H10569" s="6" t="str">
        <f aca="false">IF(AND(A10569&gt;=Stimuli!$B$2,A10569&lt;=Stimuli!$C$2),Stimuli!$A$2,IF(AND(A10569&gt;=Stimuli!$B$3,A10569&lt;=Stimuli!$C$3),Stimuli!$A$3,IF(AND(A10569&gt;=Stimuli!$B$4,A10569&lt;=Stimuli!$C$4),Stimuli!$A$4,"")))</f>
        <v>02 e.l.f. - Power Grip Styling (30.03s)</v>
      </c>
      <c r="I10569" s="6" t="n">
        <f aca="false">(B10569-B10568)/((A10569-A10568)/1000)</f>
        <v>0.937728937729048</v>
      </c>
      <c r="J10569" s="6" t="n">
        <f aca="false">IF(OR(B10569&lt;Rules!$B$2,B10569&gt;Rules!$B$3,ABS(I10569)&gt;Rules!$B$4,OR(B10570&lt;Rules!$B$2,B10570&gt;Rules!$B$3,ABS(I10570)&gt;Rules!$B$4)),1,0)</f>
        <v>0</v>
      </c>
      <c r="K10569" s="6" t="str">
        <f aca="false">IF(F10569=1,COUNTIF($F$2:F10569,1),"")</f>
        <v/>
      </c>
    </row>
    <row r="10570" customFormat="false" ht="15" hidden="false" customHeight="false" outlineLevel="0" collapsed="false">
      <c r="A10570" s="6" t="n">
        <v>82964.4305</v>
      </c>
      <c r="B10570" s="6" t="n">
        <v>1.99487179487179</v>
      </c>
      <c r="C10570" s="6" t="n">
        <v>71</v>
      </c>
      <c r="D10570" s="6" t="n">
        <v>-1</v>
      </c>
      <c r="E10570" s="6" t="n">
        <v>1.9992673992674</v>
      </c>
      <c r="F10570" s="6" t="n">
        <v>0</v>
      </c>
      <c r="G10570" s="6" t="n">
        <v>0</v>
      </c>
      <c r="H10570" s="6" t="str">
        <f aca="false">IF(AND(A10570&gt;=Stimuli!$B$2,A10570&lt;=Stimuli!$C$2),Stimuli!$A$2,IF(AND(A10570&gt;=Stimuli!$B$3,A10570&lt;=Stimuli!$C$3),Stimuli!$A$3,IF(AND(A10570&gt;=Stimuli!$B$4,A10570&lt;=Stimuli!$C$4),Stimuli!$A$4,"")))</f>
        <v>02 e.l.f. - Power Grip Styling (30.03s)</v>
      </c>
      <c r="I10570" s="6" t="n">
        <f aca="false">(B10570-B10569)/((A10570-A10569)/1000)</f>
        <v>-0.937728937729048</v>
      </c>
      <c r="J10570" s="6" t="n">
        <f aca="false">IF(OR(B10570&lt;Rules!$B$2,B10570&gt;Rules!$B$3,ABS(I10570)&gt;Rules!$B$4,OR(B10571&lt;Rules!$B$2,B10571&gt;Rules!$B$3,ABS(I10571)&gt;Rules!$B$4)),1,0)</f>
        <v>0</v>
      </c>
      <c r="K10570" s="6" t="str">
        <f aca="false">IF(F10570=1,COUNTIF($F$2:F10570,1),"")</f>
        <v/>
      </c>
    </row>
    <row r="10571" customFormat="false" ht="15" hidden="false" customHeight="false" outlineLevel="0" collapsed="false">
      <c r="A10571" s="6" t="n">
        <v>82972.243</v>
      </c>
      <c r="B10571" s="6" t="n">
        <v>2.003663003663</v>
      </c>
      <c r="C10571" s="6" t="n">
        <v>71</v>
      </c>
      <c r="D10571" s="6" t="n">
        <v>-1</v>
      </c>
      <c r="E10571" s="6" t="n">
        <v>1.9992673992674</v>
      </c>
      <c r="F10571" s="6" t="n">
        <v>0</v>
      </c>
      <c r="G10571" s="6" t="n">
        <v>0</v>
      </c>
      <c r="H10571" s="6" t="str">
        <f aca="false">IF(AND(A10571&gt;=Stimuli!$B$2,A10571&lt;=Stimuli!$C$2),Stimuli!$A$2,IF(AND(A10571&gt;=Stimuli!$B$3,A10571&lt;=Stimuli!$C$3),Stimuli!$A$3,IF(AND(A10571&gt;=Stimuli!$B$4,A10571&lt;=Stimuli!$C$4),Stimuli!$A$4,"")))</f>
        <v>02 e.l.f. - Power Grip Styling (30.03s)</v>
      </c>
      <c r="I10571" s="6" t="n">
        <f aca="false">(B10571-B10570)/((A10571-A10570)/1000)</f>
        <v>1.12527472527489</v>
      </c>
      <c r="J10571" s="6" t="n">
        <f aca="false">IF(OR(B10571&lt;Rules!$B$2,B10571&gt;Rules!$B$3,ABS(I10571)&gt;Rules!$B$4,OR(B10572&lt;Rules!$B$2,B10572&gt;Rules!$B$3,ABS(I10572)&gt;Rules!$B$4)),1,0)</f>
        <v>0</v>
      </c>
      <c r="K10571" s="6" t="str">
        <f aca="false">IF(F10571=1,COUNTIF($F$2:F10571,1),"")</f>
        <v/>
      </c>
    </row>
    <row r="10572" customFormat="false" ht="15" hidden="false" customHeight="false" outlineLevel="0" collapsed="false">
      <c r="A10572" s="6" t="n">
        <v>82980.0555</v>
      </c>
      <c r="B10572" s="6" t="n">
        <v>1.9978021978022</v>
      </c>
      <c r="C10572" s="6" t="n">
        <v>71</v>
      </c>
      <c r="D10572" s="6" t="n">
        <v>-1</v>
      </c>
      <c r="E10572" s="6" t="n">
        <v>1.9992673992674</v>
      </c>
      <c r="F10572" s="6" t="n">
        <v>0</v>
      </c>
      <c r="G10572" s="6" t="n">
        <v>0</v>
      </c>
      <c r="H10572" s="6" t="str">
        <f aca="false">IF(AND(A10572&gt;=Stimuli!$B$2,A10572&lt;=Stimuli!$C$2),Stimuli!$A$2,IF(AND(A10572&gt;=Stimuli!$B$3,A10572&lt;=Stimuli!$C$3),Stimuli!$A$3,IF(AND(A10572&gt;=Stimuli!$B$4,A10572&lt;=Stimuli!$C$4),Stimuli!$A$4,"")))</f>
        <v>02 e.l.f. - Power Grip Styling (30.03s)</v>
      </c>
      <c r="I10572" s="6" t="n">
        <f aca="false">(B10572-B10571)/((A10572-A10571)/1000)</f>
        <v>-0.750183150183318</v>
      </c>
      <c r="J10572" s="6" t="n">
        <f aca="false">IF(OR(B10572&lt;Rules!$B$2,B10572&gt;Rules!$B$3,ABS(I10572)&gt;Rules!$B$4,OR(B10573&lt;Rules!$B$2,B10573&gt;Rules!$B$3,ABS(I10573)&gt;Rules!$B$4)),1,0)</f>
        <v>0</v>
      </c>
      <c r="K10572" s="6" t="str">
        <f aca="false">IF(F10572=1,COUNTIF($F$2:F10572,1),"")</f>
        <v/>
      </c>
    </row>
    <row r="10573" customFormat="false" ht="15" hidden="false" customHeight="false" outlineLevel="0" collapsed="false">
      <c r="A10573" s="6" t="n">
        <v>82987.868</v>
      </c>
      <c r="B10573" s="6" t="n">
        <v>2.003663003663</v>
      </c>
      <c r="C10573" s="6" t="n">
        <v>71</v>
      </c>
      <c r="D10573" s="6" t="n">
        <v>-1</v>
      </c>
      <c r="E10573" s="6" t="n">
        <v>1.9992673992674</v>
      </c>
      <c r="F10573" s="6" t="n">
        <v>0</v>
      </c>
      <c r="G10573" s="6" t="n">
        <v>0</v>
      </c>
      <c r="H10573" s="6" t="str">
        <f aca="false">IF(AND(A10573&gt;=Stimuli!$B$2,A10573&lt;=Stimuli!$C$2),Stimuli!$A$2,IF(AND(A10573&gt;=Stimuli!$B$3,A10573&lt;=Stimuli!$C$3),Stimuli!$A$3,IF(AND(A10573&gt;=Stimuli!$B$4,A10573&lt;=Stimuli!$C$4),Stimuli!$A$4,"")))</f>
        <v>02 e.l.f. - Power Grip Styling (30.03s)</v>
      </c>
      <c r="I10573" s="6" t="n">
        <f aca="false">(B10573-B10572)/((A10573-A10572)/1000)</f>
        <v>0.750183150183318</v>
      </c>
      <c r="J10573" s="6" t="n">
        <f aca="false">IF(OR(B10573&lt;Rules!$B$2,B10573&gt;Rules!$B$3,ABS(I10573)&gt;Rules!$B$4,OR(B10574&lt;Rules!$B$2,B10574&gt;Rules!$B$3,ABS(I10574)&gt;Rules!$B$4)),1,0)</f>
        <v>0</v>
      </c>
      <c r="K10573" s="6" t="str">
        <f aca="false">IF(F10573=1,COUNTIF($F$2:F10573,1),"")</f>
        <v/>
      </c>
    </row>
    <row r="10574" customFormat="false" ht="15" hidden="false" customHeight="false" outlineLevel="0" collapsed="false">
      <c r="A10574" s="6" t="n">
        <v>82995.6805</v>
      </c>
      <c r="B10574" s="6" t="n">
        <v>1.9992673992674</v>
      </c>
      <c r="C10574" s="6" t="n">
        <v>71</v>
      </c>
      <c r="D10574" s="6" t="n">
        <v>-1</v>
      </c>
      <c r="E10574" s="6" t="n">
        <v>1.9992673992674</v>
      </c>
      <c r="F10574" s="6" t="n">
        <v>0</v>
      </c>
      <c r="G10574" s="6" t="n">
        <v>0</v>
      </c>
      <c r="H10574" s="6" t="str">
        <f aca="false">IF(AND(A10574&gt;=Stimuli!$B$2,A10574&lt;=Stimuli!$C$2),Stimuli!$A$2,IF(AND(A10574&gt;=Stimuli!$B$3,A10574&lt;=Stimuli!$C$3),Stimuli!$A$3,IF(AND(A10574&gt;=Stimuli!$B$4,A10574&lt;=Stimuli!$C$4),Stimuli!$A$4,"")))</f>
        <v>02 e.l.f. - Power Grip Styling (30.03s)</v>
      </c>
      <c r="I10574" s="6" t="n">
        <f aca="false">(B10574-B10573)/((A10574-A10573)/1000)</f>
        <v>-0.562637362637446</v>
      </c>
      <c r="J10574" s="6" t="n">
        <f aca="false">IF(OR(B10574&lt;Rules!$B$2,B10574&gt;Rules!$B$3,ABS(I10574)&gt;Rules!$B$4,OR(B10575&lt;Rules!$B$2,B10575&gt;Rules!$B$3,ABS(I10575)&gt;Rules!$B$4)),1,0)</f>
        <v>0</v>
      </c>
      <c r="K10574" s="6" t="str">
        <f aca="false">IF(F10574=1,COUNTIF($F$2:F10574,1),"")</f>
        <v/>
      </c>
    </row>
    <row r="10575" customFormat="false" ht="15" hidden="false" customHeight="false" outlineLevel="0" collapsed="false">
      <c r="A10575" s="6" t="n">
        <v>83003.493</v>
      </c>
      <c r="B10575" s="6" t="n">
        <v>2.003663003663</v>
      </c>
      <c r="C10575" s="6" t="n">
        <v>71</v>
      </c>
      <c r="D10575" s="6" t="n">
        <v>-1</v>
      </c>
      <c r="E10575" s="6" t="n">
        <v>1.9992673992674</v>
      </c>
      <c r="F10575" s="6" t="n">
        <v>0</v>
      </c>
      <c r="G10575" s="6" t="n">
        <v>0</v>
      </c>
      <c r="H10575" s="6" t="str">
        <f aca="false">IF(AND(A10575&gt;=Stimuli!$B$2,A10575&lt;=Stimuli!$C$2),Stimuli!$A$2,IF(AND(A10575&gt;=Stimuli!$B$3,A10575&lt;=Stimuli!$C$3),Stimuli!$A$3,IF(AND(A10575&gt;=Stimuli!$B$4,A10575&lt;=Stimuli!$C$4),Stimuli!$A$4,"")))</f>
        <v>02 e.l.f. - Power Grip Styling (30.03s)</v>
      </c>
      <c r="I10575" s="6" t="n">
        <f aca="false">(B10575-B10574)/((A10575-A10574)/1000)</f>
        <v>0.562637362637446</v>
      </c>
      <c r="J10575" s="6" t="n">
        <f aca="false">IF(OR(B10575&lt;Rules!$B$2,B10575&gt;Rules!$B$3,ABS(I10575)&gt;Rules!$B$4,OR(B10576&lt;Rules!$B$2,B10576&gt;Rules!$B$3,ABS(I10576)&gt;Rules!$B$4)),1,0)</f>
        <v>0</v>
      </c>
      <c r="K10575" s="6" t="str">
        <f aca="false">IF(F10575=1,COUNTIF($F$2:F10575,1),"")</f>
        <v/>
      </c>
    </row>
    <row r="10576" customFormat="false" ht="15" hidden="false" customHeight="false" outlineLevel="0" collapsed="false">
      <c r="A10576" s="6" t="n">
        <v>83011.3055</v>
      </c>
      <c r="B10576" s="6" t="n">
        <v>2.0021978021978</v>
      </c>
      <c r="C10576" s="6" t="n">
        <v>71</v>
      </c>
      <c r="D10576" s="6" t="n">
        <v>-1</v>
      </c>
      <c r="E10576" s="6" t="n">
        <v>1.9992673992674</v>
      </c>
      <c r="F10576" s="6" t="n">
        <v>0</v>
      </c>
      <c r="G10576" s="6" t="n">
        <v>0</v>
      </c>
      <c r="H10576" s="6" t="str">
        <f aca="false">IF(AND(A10576&gt;=Stimuli!$B$2,A10576&lt;=Stimuli!$C$2),Stimuli!$A$2,IF(AND(A10576&gt;=Stimuli!$B$3,A10576&lt;=Stimuli!$C$3),Stimuli!$A$3,IF(AND(A10576&gt;=Stimuli!$B$4,A10576&lt;=Stimuli!$C$4),Stimuli!$A$4,"")))</f>
        <v>02 e.l.f. - Power Grip Styling (30.03s)</v>
      </c>
      <c r="I10576" s="6" t="n">
        <f aca="false">(B10576-B10575)/((A10576-A10575)/1000)</f>
        <v>-0.187545787545844</v>
      </c>
      <c r="J10576" s="6" t="n">
        <f aca="false">IF(OR(B10576&lt;Rules!$B$2,B10576&gt;Rules!$B$3,ABS(I10576)&gt;Rules!$B$4,OR(B10577&lt;Rules!$B$2,B10577&gt;Rules!$B$3,ABS(I10577)&gt;Rules!$B$4)),1,0)</f>
        <v>0</v>
      </c>
      <c r="K10576" s="6" t="str">
        <f aca="false">IF(F10576=1,COUNTIF($F$2:F10576,1),"")</f>
        <v/>
      </c>
    </row>
    <row r="10577" customFormat="false" ht="15" hidden="false" customHeight="false" outlineLevel="0" collapsed="false">
      <c r="A10577" s="6" t="n">
        <v>83019.118</v>
      </c>
      <c r="B10577" s="6" t="n">
        <v>2.003663003663</v>
      </c>
      <c r="C10577" s="6" t="n">
        <v>71</v>
      </c>
      <c r="D10577" s="6" t="n">
        <v>-1</v>
      </c>
      <c r="E10577" s="6" t="n">
        <v>1.9992673992674</v>
      </c>
      <c r="F10577" s="6" t="n">
        <v>0</v>
      </c>
      <c r="G10577" s="6" t="n">
        <v>0</v>
      </c>
      <c r="H10577" s="6" t="str">
        <f aca="false">IF(AND(A10577&gt;=Stimuli!$B$2,A10577&lt;=Stimuli!$C$2),Stimuli!$A$2,IF(AND(A10577&gt;=Stimuli!$B$3,A10577&lt;=Stimuli!$C$3),Stimuli!$A$3,IF(AND(A10577&gt;=Stimuli!$B$4,A10577&lt;=Stimuli!$C$4),Stimuli!$A$4,"")))</f>
        <v>02 e.l.f. - Power Grip Styling (30.03s)</v>
      </c>
      <c r="I10577" s="6" t="n">
        <f aca="false">(B10577-B10576)/((A10577-A10576)/1000)</f>
        <v>0.187545787545844</v>
      </c>
      <c r="J10577" s="6" t="n">
        <f aca="false">IF(OR(B10577&lt;Rules!$B$2,B10577&gt;Rules!$B$3,ABS(I10577)&gt;Rules!$B$4,OR(B10578&lt;Rules!$B$2,B10578&gt;Rules!$B$3,ABS(I10578)&gt;Rules!$B$4)),1,0)</f>
        <v>0</v>
      </c>
      <c r="K10577" s="6" t="str">
        <f aca="false">IF(F10577=1,COUNTIF($F$2:F10577,1),"")</f>
        <v/>
      </c>
    </row>
    <row r="10578" customFormat="false" ht="15" hidden="false" customHeight="false" outlineLevel="0" collapsed="false">
      <c r="A10578" s="6" t="n">
        <v>83026.9305</v>
      </c>
      <c r="B10578" s="6" t="n">
        <v>2.003663003663</v>
      </c>
      <c r="C10578" s="6" t="n">
        <v>71</v>
      </c>
      <c r="D10578" s="6" t="n">
        <v>-1</v>
      </c>
      <c r="E10578" s="6" t="n">
        <v>1.9992673992674</v>
      </c>
      <c r="F10578" s="6" t="n">
        <v>0</v>
      </c>
      <c r="G10578" s="6" t="n">
        <v>0</v>
      </c>
      <c r="H10578" s="6" t="str">
        <f aca="false">IF(AND(A10578&gt;=Stimuli!$B$2,A10578&lt;=Stimuli!$C$2),Stimuli!$A$2,IF(AND(A10578&gt;=Stimuli!$B$3,A10578&lt;=Stimuli!$C$3),Stimuli!$A$3,IF(AND(A10578&gt;=Stimuli!$B$4,A10578&lt;=Stimuli!$C$4),Stimuli!$A$4,"")))</f>
        <v>02 e.l.f. - Power Grip Styling (30.03s)</v>
      </c>
      <c r="I10578" s="6" t="n">
        <f aca="false">(B10578-B10577)/((A10578-A10577)/1000)</f>
        <v>0</v>
      </c>
      <c r="J10578" s="6" t="n">
        <f aca="false">IF(OR(B10578&lt;Rules!$B$2,B10578&gt;Rules!$B$3,ABS(I10578)&gt;Rules!$B$4,OR(B10579&lt;Rules!$B$2,B10579&gt;Rules!$B$3,ABS(I10579)&gt;Rules!$B$4)),1,0)</f>
        <v>0</v>
      </c>
      <c r="K10578" s="6" t="str">
        <f aca="false">IF(F10578=1,COUNTIF($F$2:F10578,1),"")</f>
        <v/>
      </c>
    </row>
    <row r="10579" customFormat="false" ht="15" hidden="false" customHeight="false" outlineLevel="0" collapsed="false">
      <c r="A10579" s="6" t="n">
        <v>83034.743</v>
      </c>
      <c r="B10579" s="6" t="n">
        <v>2.0021978021978</v>
      </c>
      <c r="C10579" s="6" t="n">
        <v>71</v>
      </c>
      <c r="D10579" s="6" t="n">
        <v>-1</v>
      </c>
      <c r="E10579" s="6" t="n">
        <v>1.9992673992674</v>
      </c>
      <c r="F10579" s="6" t="n">
        <v>0</v>
      </c>
      <c r="G10579" s="6" t="n">
        <v>0</v>
      </c>
      <c r="H10579" s="6" t="str">
        <f aca="false">IF(AND(A10579&gt;=Stimuli!$B$2,A10579&lt;=Stimuli!$C$2),Stimuli!$A$2,IF(AND(A10579&gt;=Stimuli!$B$3,A10579&lt;=Stimuli!$C$3),Stimuli!$A$3,IF(AND(A10579&gt;=Stimuli!$B$4,A10579&lt;=Stimuli!$C$4),Stimuli!$A$4,"")))</f>
        <v>02 e.l.f. - Power Grip Styling (30.03s)</v>
      </c>
      <c r="I10579" s="6" t="n">
        <f aca="false">(B10579-B10578)/((A10579-A10578)/1000)</f>
        <v>-0.187545787545844</v>
      </c>
      <c r="J10579" s="6" t="n">
        <f aca="false">IF(OR(B10579&lt;Rules!$B$2,B10579&gt;Rules!$B$3,ABS(I10579)&gt;Rules!$B$4,OR(B10580&lt;Rules!$B$2,B10580&gt;Rules!$B$3,ABS(I10580)&gt;Rules!$B$4)),1,0)</f>
        <v>0</v>
      </c>
      <c r="K10579" s="6" t="str">
        <f aca="false">IF(F10579=1,COUNTIF($F$2:F10579,1),"")</f>
        <v/>
      </c>
    </row>
    <row r="10580" customFormat="false" ht="15" hidden="false" customHeight="false" outlineLevel="0" collapsed="false">
      <c r="A10580" s="6" t="n">
        <v>83042.5555</v>
      </c>
      <c r="B10580" s="6" t="n">
        <v>2.00659340659341</v>
      </c>
      <c r="C10580" s="6" t="n">
        <v>71</v>
      </c>
      <c r="D10580" s="6" t="n">
        <v>-1</v>
      </c>
      <c r="E10580" s="6" t="n">
        <v>1.9992673992674</v>
      </c>
      <c r="F10580" s="6" t="n">
        <v>0</v>
      </c>
      <c r="G10580" s="6" t="n">
        <v>0</v>
      </c>
      <c r="H10580" s="6" t="str">
        <f aca="false">IF(AND(A10580&gt;=Stimuli!$B$2,A10580&lt;=Stimuli!$C$2),Stimuli!$A$2,IF(AND(A10580&gt;=Stimuli!$B$3,A10580&lt;=Stimuli!$C$3),Stimuli!$A$3,IF(AND(A10580&gt;=Stimuli!$B$4,A10580&lt;=Stimuli!$C$4),Stimuli!$A$4,"")))</f>
        <v>02 e.l.f. - Power Grip Styling (30.03s)</v>
      </c>
      <c r="I10580" s="6" t="n">
        <f aca="false">(B10580-B10579)/((A10580-A10579)/1000)</f>
        <v>0.562637362637418</v>
      </c>
      <c r="J10580" s="6" t="n">
        <f aca="false">IF(OR(B10580&lt;Rules!$B$2,B10580&gt;Rules!$B$3,ABS(I10580)&gt;Rules!$B$4,OR(B10581&lt;Rules!$B$2,B10581&gt;Rules!$B$3,ABS(I10581)&gt;Rules!$B$4)),1,0)</f>
        <v>0</v>
      </c>
      <c r="K10580" s="6" t="str">
        <f aca="false">IF(F10580=1,COUNTIF($F$2:F10580,1),"")</f>
        <v/>
      </c>
    </row>
    <row r="10581" customFormat="false" ht="15" hidden="false" customHeight="false" outlineLevel="0" collapsed="false">
      <c r="A10581" s="6" t="n">
        <v>83050.368</v>
      </c>
      <c r="B10581" s="6" t="n">
        <v>2.003663003663</v>
      </c>
      <c r="C10581" s="6" t="n">
        <v>71</v>
      </c>
      <c r="D10581" s="6" t="n">
        <v>-1</v>
      </c>
      <c r="E10581" s="6" t="n">
        <v>1.9992673992674</v>
      </c>
      <c r="F10581" s="6" t="n">
        <v>0</v>
      </c>
      <c r="G10581" s="6" t="n">
        <v>0</v>
      </c>
      <c r="H10581" s="6" t="str">
        <f aca="false">IF(AND(A10581&gt;=Stimuli!$B$2,A10581&lt;=Stimuli!$C$2),Stimuli!$A$2,IF(AND(A10581&gt;=Stimuli!$B$3,A10581&lt;=Stimuli!$C$3),Stimuli!$A$3,IF(AND(A10581&gt;=Stimuli!$B$4,A10581&lt;=Stimuli!$C$4),Stimuli!$A$4,"")))</f>
        <v>02 e.l.f. - Power Grip Styling (30.03s)</v>
      </c>
      <c r="I10581" s="6" t="n">
        <f aca="false">(B10581-B10580)/((A10581-A10580)/1000)</f>
        <v>-0.375091575091574</v>
      </c>
      <c r="J10581" s="6" t="n">
        <f aca="false">IF(OR(B10581&lt;Rules!$B$2,B10581&gt;Rules!$B$3,ABS(I10581)&gt;Rules!$B$4,OR(B10582&lt;Rules!$B$2,B10582&gt;Rules!$B$3,ABS(I10582)&gt;Rules!$B$4)),1,0)</f>
        <v>0</v>
      </c>
      <c r="K10581" s="6" t="str">
        <f aca="false">IF(F10581=1,COUNTIF($F$2:F10581,1),"")</f>
        <v/>
      </c>
    </row>
    <row r="10582" customFormat="false" ht="15" hidden="false" customHeight="false" outlineLevel="0" collapsed="false">
      <c r="A10582" s="6" t="n">
        <v>83058.1805</v>
      </c>
      <c r="B10582" s="6" t="n">
        <v>2.00952380952381</v>
      </c>
      <c r="C10582" s="6" t="n">
        <v>71</v>
      </c>
      <c r="D10582" s="6" t="n">
        <v>-1</v>
      </c>
      <c r="E10582" s="6" t="n">
        <v>1.9992673992674</v>
      </c>
      <c r="F10582" s="6" t="n">
        <v>0</v>
      </c>
      <c r="G10582" s="6" t="n">
        <v>0</v>
      </c>
      <c r="H10582" s="6" t="str">
        <f aca="false">IF(AND(A10582&gt;=Stimuli!$B$2,A10582&lt;=Stimuli!$C$2),Stimuli!$A$2,IF(AND(A10582&gt;=Stimuli!$B$3,A10582&lt;=Stimuli!$C$3),Stimuli!$A$3,IF(AND(A10582&gt;=Stimuli!$B$4,A10582&lt;=Stimuli!$C$4),Stimuli!$A$4,"")))</f>
        <v>02 e.l.f. - Power Grip Styling (30.03s)</v>
      </c>
      <c r="I10582" s="6" t="n">
        <f aca="false">(B10582-B10581)/((A10582-A10581)/1000)</f>
        <v>0.750183150183034</v>
      </c>
      <c r="J10582" s="6" t="n">
        <f aca="false">IF(OR(B10582&lt;Rules!$B$2,B10582&gt;Rules!$B$3,ABS(I10582)&gt;Rules!$B$4,OR(B10583&lt;Rules!$B$2,B10583&gt;Rules!$B$3,ABS(I10583)&gt;Rules!$B$4)),1,0)</f>
        <v>0</v>
      </c>
      <c r="K10582" s="6" t="str">
        <f aca="false">IF(F10582=1,COUNTIF($F$2:F10582,1),"")</f>
        <v/>
      </c>
    </row>
    <row r="10583" customFormat="false" ht="15" hidden="false" customHeight="false" outlineLevel="0" collapsed="false">
      <c r="A10583" s="6" t="n">
        <v>83065.993</v>
      </c>
      <c r="B10583" s="6" t="n">
        <v>2.003663003663</v>
      </c>
      <c r="C10583" s="6" t="n">
        <v>71</v>
      </c>
      <c r="D10583" s="6" t="n">
        <v>-1</v>
      </c>
      <c r="E10583" s="6" t="n">
        <v>1.9992673992674</v>
      </c>
      <c r="F10583" s="6" t="n">
        <v>0</v>
      </c>
      <c r="G10583" s="6" t="n">
        <v>0</v>
      </c>
      <c r="H10583" s="6" t="str">
        <f aca="false">IF(AND(A10583&gt;=Stimuli!$B$2,A10583&lt;=Stimuli!$C$2),Stimuli!$A$2,IF(AND(A10583&gt;=Stimuli!$B$3,A10583&lt;=Stimuli!$C$3),Stimuli!$A$3,IF(AND(A10583&gt;=Stimuli!$B$4,A10583&lt;=Stimuli!$C$4),Stimuli!$A$4,"")))</f>
        <v>02 e.l.f. - Power Grip Styling (30.03s)</v>
      </c>
      <c r="I10583" s="6" t="n">
        <f aca="false">(B10583-B10582)/((A10583-A10582)/1000)</f>
        <v>-0.750183150183034</v>
      </c>
      <c r="J10583" s="6" t="n">
        <f aca="false">IF(OR(B10583&lt;Rules!$B$2,B10583&gt;Rules!$B$3,ABS(I10583)&gt;Rules!$B$4,OR(B10584&lt;Rules!$B$2,B10584&gt;Rules!$B$3,ABS(I10584)&gt;Rules!$B$4)),1,0)</f>
        <v>0</v>
      </c>
      <c r="K10583" s="6" t="str">
        <f aca="false">IF(F10583=1,COUNTIF($F$2:F10583,1),"")</f>
        <v/>
      </c>
    </row>
    <row r="10584" customFormat="false" ht="15" hidden="false" customHeight="false" outlineLevel="0" collapsed="false">
      <c r="A10584" s="6" t="n">
        <v>83073.8055</v>
      </c>
      <c r="B10584" s="6" t="n">
        <v>2.01098901098901</v>
      </c>
      <c r="C10584" s="6" t="n">
        <v>71</v>
      </c>
      <c r="D10584" s="6" t="n">
        <v>-1</v>
      </c>
      <c r="E10584" s="6" t="n">
        <v>1.9992673992674</v>
      </c>
      <c r="F10584" s="6" t="n">
        <v>0</v>
      </c>
      <c r="G10584" s="6" t="n">
        <v>0</v>
      </c>
      <c r="H10584" s="6" t="str">
        <f aca="false">IF(AND(A10584&gt;=Stimuli!$B$2,A10584&lt;=Stimuli!$C$2),Stimuli!$A$2,IF(AND(A10584&gt;=Stimuli!$B$3,A10584&lt;=Stimuli!$C$3),Stimuli!$A$3,IF(AND(A10584&gt;=Stimuli!$B$4,A10584&lt;=Stimuli!$C$4),Stimuli!$A$4,"")))</f>
        <v>02 e.l.f. - Power Grip Styling (30.03s)</v>
      </c>
      <c r="I10584" s="6" t="n">
        <f aca="false">(B10584-B10583)/((A10584-A10583)/1000)</f>
        <v>0.937728937728878</v>
      </c>
      <c r="J10584" s="6" t="n">
        <f aca="false">IF(OR(B10584&lt;Rules!$B$2,B10584&gt;Rules!$B$3,ABS(I10584)&gt;Rules!$B$4,OR(B10585&lt;Rules!$B$2,B10585&gt;Rules!$B$3,ABS(I10585)&gt;Rules!$B$4)),1,0)</f>
        <v>0</v>
      </c>
      <c r="K10584" s="6" t="str">
        <f aca="false">IF(F10584=1,COUNTIF($F$2:F10584,1),"")</f>
        <v/>
      </c>
    </row>
    <row r="10585" customFormat="false" ht="15" hidden="false" customHeight="false" outlineLevel="0" collapsed="false">
      <c r="A10585" s="6" t="n">
        <v>83081.618</v>
      </c>
      <c r="B10585" s="6" t="n">
        <v>2.003663003663</v>
      </c>
      <c r="C10585" s="6" t="n">
        <v>71</v>
      </c>
      <c r="D10585" s="6" t="n">
        <v>-1</v>
      </c>
      <c r="E10585" s="6" t="n">
        <v>1.9992673992674</v>
      </c>
      <c r="F10585" s="6" t="n">
        <v>0</v>
      </c>
      <c r="G10585" s="6" t="n">
        <v>0</v>
      </c>
      <c r="H10585" s="6" t="str">
        <f aca="false">IF(AND(A10585&gt;=Stimuli!$B$2,A10585&lt;=Stimuli!$C$2),Stimuli!$A$2,IF(AND(A10585&gt;=Stimuli!$B$3,A10585&lt;=Stimuli!$C$3),Stimuli!$A$3,IF(AND(A10585&gt;=Stimuli!$B$4,A10585&lt;=Stimuli!$C$4),Stimuli!$A$4,"")))</f>
        <v>02 e.l.f. - Power Grip Styling (30.03s)</v>
      </c>
      <c r="I10585" s="6" t="n">
        <f aca="false">(B10585-B10584)/((A10585-A10584)/1000)</f>
        <v>-0.937728937728878</v>
      </c>
      <c r="J10585" s="6" t="n">
        <f aca="false">IF(OR(B10585&lt;Rules!$B$2,B10585&gt;Rules!$B$3,ABS(I10585)&gt;Rules!$B$4,OR(B10586&lt;Rules!$B$2,B10586&gt;Rules!$B$3,ABS(I10586)&gt;Rules!$B$4)),1,0)</f>
        <v>0</v>
      </c>
      <c r="K10585" s="6" t="str">
        <f aca="false">IF(F10585=1,COUNTIF($F$2:F10585,1),"")</f>
        <v/>
      </c>
    </row>
    <row r="10586" customFormat="false" ht="15" hidden="false" customHeight="false" outlineLevel="0" collapsed="false">
      <c r="A10586" s="6" t="n">
        <v>83089.4305</v>
      </c>
      <c r="B10586" s="6" t="n">
        <v>2.01245421245421</v>
      </c>
      <c r="C10586" s="6" t="n">
        <v>71</v>
      </c>
      <c r="D10586" s="6" t="n">
        <v>-1</v>
      </c>
      <c r="E10586" s="6" t="n">
        <v>1.9992673992674</v>
      </c>
      <c r="F10586" s="6" t="n">
        <v>0</v>
      </c>
      <c r="G10586" s="6" t="n">
        <v>0</v>
      </c>
      <c r="H10586" s="6" t="str">
        <f aca="false">IF(AND(A10586&gt;=Stimuli!$B$2,A10586&lt;=Stimuli!$C$2),Stimuli!$A$2,IF(AND(A10586&gt;=Stimuli!$B$3,A10586&lt;=Stimuli!$C$3),Stimuli!$A$3,IF(AND(A10586&gt;=Stimuli!$B$4,A10586&lt;=Stimuli!$C$4),Stimuli!$A$4,"")))</f>
        <v>02 e.l.f. - Power Grip Styling (30.03s)</v>
      </c>
      <c r="I10586" s="6" t="n">
        <f aca="false">(B10586-B10585)/((A10586-A10585)/1000)</f>
        <v>1.12527472527461</v>
      </c>
      <c r="J10586" s="6" t="n">
        <f aca="false">IF(OR(B10586&lt;Rules!$B$2,B10586&gt;Rules!$B$3,ABS(I10586)&gt;Rules!$B$4,OR(B10587&lt;Rules!$B$2,B10587&gt;Rules!$B$3,ABS(I10587)&gt;Rules!$B$4)),1,0)</f>
        <v>0</v>
      </c>
      <c r="K10586" s="6" t="str">
        <f aca="false">IF(F10586=1,COUNTIF($F$2:F10586,1),"")</f>
        <v/>
      </c>
    </row>
    <row r="10587" customFormat="false" ht="15" hidden="false" customHeight="false" outlineLevel="0" collapsed="false">
      <c r="A10587" s="6" t="n">
        <v>83097.243</v>
      </c>
      <c r="B10587" s="6" t="n">
        <v>2.00512820512821</v>
      </c>
      <c r="C10587" s="6" t="n">
        <v>71</v>
      </c>
      <c r="D10587" s="6" t="n">
        <v>-1</v>
      </c>
      <c r="E10587" s="6" t="n">
        <v>1.9992673992674</v>
      </c>
      <c r="F10587" s="6" t="n">
        <v>0</v>
      </c>
      <c r="G10587" s="6" t="n">
        <v>0</v>
      </c>
      <c r="H10587" s="6" t="str">
        <f aca="false">IF(AND(A10587&gt;=Stimuli!$B$2,A10587&lt;=Stimuli!$C$2),Stimuli!$A$2,IF(AND(A10587&gt;=Stimuli!$B$3,A10587&lt;=Stimuli!$C$3),Stimuli!$A$3,IF(AND(A10587&gt;=Stimuli!$B$4,A10587&lt;=Stimuli!$C$4),Stimuli!$A$4,"")))</f>
        <v>02 e.l.f. - Power Grip Styling (30.03s)</v>
      </c>
      <c r="I10587" s="6" t="n">
        <f aca="false">(B10587-B10586)/((A10587-A10586)/1000)</f>
        <v>-0.937728937728764</v>
      </c>
      <c r="J10587" s="6" t="n">
        <f aca="false">IF(OR(B10587&lt;Rules!$B$2,B10587&gt;Rules!$B$3,ABS(I10587)&gt;Rules!$B$4,OR(B10588&lt;Rules!$B$2,B10588&gt;Rules!$B$3,ABS(I10588)&gt;Rules!$B$4)),1,0)</f>
        <v>0</v>
      </c>
      <c r="K10587" s="6" t="str">
        <f aca="false">IF(F10587=1,COUNTIF($F$2:F10587,1),"")</f>
        <v/>
      </c>
    </row>
    <row r="10588" customFormat="false" ht="15" hidden="false" customHeight="false" outlineLevel="0" collapsed="false">
      <c r="A10588" s="6" t="n">
        <v>83105.0555</v>
      </c>
      <c r="B10588" s="6" t="n">
        <v>2.01245421245421</v>
      </c>
      <c r="C10588" s="6" t="n">
        <v>71</v>
      </c>
      <c r="D10588" s="6" t="n">
        <v>-1</v>
      </c>
      <c r="E10588" s="6" t="n">
        <v>1.9992673992674</v>
      </c>
      <c r="F10588" s="6" t="n">
        <v>0</v>
      </c>
      <c r="G10588" s="6" t="n">
        <v>0</v>
      </c>
      <c r="H10588" s="6" t="str">
        <f aca="false">IF(AND(A10588&gt;=Stimuli!$B$2,A10588&lt;=Stimuli!$C$2),Stimuli!$A$2,IF(AND(A10588&gt;=Stimuli!$B$3,A10588&lt;=Stimuli!$C$3),Stimuli!$A$3,IF(AND(A10588&gt;=Stimuli!$B$4,A10588&lt;=Stimuli!$C$4),Stimuli!$A$4,"")))</f>
        <v>02 e.l.f. - Power Grip Styling (30.03s)</v>
      </c>
      <c r="I10588" s="6" t="n">
        <f aca="false">(B10588-B10587)/((A10588-A10587)/1000)</f>
        <v>0.937728937728764</v>
      </c>
      <c r="J10588" s="6" t="n">
        <f aca="false">IF(OR(B10588&lt;Rules!$B$2,B10588&gt;Rules!$B$3,ABS(I10588)&gt;Rules!$B$4,OR(B10589&lt;Rules!$B$2,B10589&gt;Rules!$B$3,ABS(I10589)&gt;Rules!$B$4)),1,0)</f>
        <v>0</v>
      </c>
      <c r="K10588" s="6" t="str">
        <f aca="false">IF(F10588=1,COUNTIF($F$2:F10588,1),"")</f>
        <v/>
      </c>
    </row>
    <row r="10589" customFormat="false" ht="15" hidden="false" customHeight="false" outlineLevel="0" collapsed="false">
      <c r="A10589" s="6" t="n">
        <v>83112.868</v>
      </c>
      <c r="B10589" s="6" t="n">
        <v>2.00659340659341</v>
      </c>
      <c r="C10589" s="6" t="n">
        <v>71</v>
      </c>
      <c r="D10589" s="6" t="n">
        <v>-1</v>
      </c>
      <c r="E10589" s="6" t="n">
        <v>1.9992673992674</v>
      </c>
      <c r="F10589" s="6" t="n">
        <v>0</v>
      </c>
      <c r="G10589" s="6" t="n">
        <v>0</v>
      </c>
      <c r="H10589" s="6" t="str">
        <f aca="false">IF(AND(A10589&gt;=Stimuli!$B$2,A10589&lt;=Stimuli!$C$2),Stimuli!$A$2,IF(AND(A10589&gt;=Stimuli!$B$3,A10589&lt;=Stimuli!$C$3),Stimuli!$A$3,IF(AND(A10589&gt;=Stimuli!$B$4,A10589&lt;=Stimuli!$C$4),Stimuli!$A$4,"")))</f>
        <v>02 e.l.f. - Power Grip Styling (30.03s)</v>
      </c>
      <c r="I10589" s="6" t="n">
        <f aca="false">(B10589-B10588)/((A10589-A10588)/1000)</f>
        <v>-0.750183150183034</v>
      </c>
      <c r="J10589" s="6" t="n">
        <f aca="false">IF(OR(B10589&lt;Rules!$B$2,B10589&gt;Rules!$B$3,ABS(I10589)&gt;Rules!$B$4,OR(B10590&lt;Rules!$B$2,B10590&gt;Rules!$B$3,ABS(I10590)&gt;Rules!$B$4)),1,0)</f>
        <v>0</v>
      </c>
      <c r="K10589" s="6" t="str">
        <f aca="false">IF(F10589=1,COUNTIF($F$2:F10589,1),"")</f>
        <v/>
      </c>
    </row>
    <row r="10590" customFormat="false" ht="15" hidden="false" customHeight="false" outlineLevel="0" collapsed="false">
      <c r="A10590" s="6" t="n">
        <v>83120.6805</v>
      </c>
      <c r="B10590" s="6" t="n">
        <v>2.01245421245421</v>
      </c>
      <c r="C10590" s="6" t="n">
        <v>71</v>
      </c>
      <c r="D10590" s="6" t="n">
        <v>-1</v>
      </c>
      <c r="E10590" s="6" t="n">
        <v>1.9992673992674</v>
      </c>
      <c r="F10590" s="6" t="n">
        <v>0</v>
      </c>
      <c r="G10590" s="6" t="n">
        <v>0</v>
      </c>
      <c r="H10590" s="6" t="str">
        <f aca="false">IF(AND(A10590&gt;=Stimuli!$B$2,A10590&lt;=Stimuli!$C$2),Stimuli!$A$2,IF(AND(A10590&gt;=Stimuli!$B$3,A10590&lt;=Stimuli!$C$3),Stimuli!$A$3,IF(AND(A10590&gt;=Stimuli!$B$4,A10590&lt;=Stimuli!$C$4),Stimuli!$A$4,"")))</f>
        <v>02 e.l.f. - Power Grip Styling (30.03s)</v>
      </c>
      <c r="I10590" s="6" t="n">
        <f aca="false">(B10590-B10589)/((A10590-A10589)/1000)</f>
        <v>0.750183150183034</v>
      </c>
      <c r="J10590" s="6" t="n">
        <f aca="false">IF(OR(B10590&lt;Rules!$B$2,B10590&gt;Rules!$B$3,ABS(I10590)&gt;Rules!$B$4,OR(B10591&lt;Rules!$B$2,B10591&gt;Rules!$B$3,ABS(I10591)&gt;Rules!$B$4)),1,0)</f>
        <v>0</v>
      </c>
      <c r="K10590" s="6" t="str">
        <f aca="false">IF(F10590=1,COUNTIF($F$2:F10590,1),"")</f>
        <v/>
      </c>
    </row>
    <row r="10591" customFormat="false" ht="15" hidden="false" customHeight="false" outlineLevel="0" collapsed="false">
      <c r="A10591" s="6" t="n">
        <v>83128.493</v>
      </c>
      <c r="B10591" s="6" t="n">
        <v>2.00952380952381</v>
      </c>
      <c r="C10591" s="6" t="n">
        <v>71</v>
      </c>
      <c r="D10591" s="6" t="n">
        <v>-1</v>
      </c>
      <c r="E10591" s="6" t="n">
        <v>1.9992673992674</v>
      </c>
      <c r="F10591" s="6" t="n">
        <v>0</v>
      </c>
      <c r="G10591" s="6" t="n">
        <v>0</v>
      </c>
      <c r="H10591" s="6" t="str">
        <f aca="false">IF(AND(A10591&gt;=Stimuli!$B$2,A10591&lt;=Stimuli!$C$2),Stimuli!$A$2,IF(AND(A10591&gt;=Stimuli!$B$3,A10591&lt;=Stimuli!$C$3),Stimuli!$A$3,IF(AND(A10591&gt;=Stimuli!$B$4,A10591&lt;=Stimuli!$C$4),Stimuli!$A$4,"")))</f>
        <v>02 e.l.f. - Power Grip Styling (30.03s)</v>
      </c>
      <c r="I10591" s="6" t="n">
        <f aca="false">(B10591-B10590)/((A10591-A10590)/1000)</f>
        <v>-0.375091575091574</v>
      </c>
      <c r="J10591" s="6" t="n">
        <f aca="false">IF(OR(B10591&lt;Rules!$B$2,B10591&gt;Rules!$B$3,ABS(I10591)&gt;Rules!$B$4,OR(B10592&lt;Rules!$B$2,B10592&gt;Rules!$B$3,ABS(I10592)&gt;Rules!$B$4)),1,0)</f>
        <v>0</v>
      </c>
      <c r="K10591" s="6" t="str">
        <f aca="false">IF(F10591=1,COUNTIF($F$2:F10591,1),"")</f>
        <v/>
      </c>
    </row>
    <row r="10592" customFormat="false" ht="15" hidden="false" customHeight="false" outlineLevel="0" collapsed="false">
      <c r="A10592" s="6" t="n">
        <v>83136.3055</v>
      </c>
      <c r="B10592" s="6" t="n">
        <v>2.01245421245421</v>
      </c>
      <c r="C10592" s="6" t="n">
        <v>71</v>
      </c>
      <c r="D10592" s="6" t="n">
        <v>-1</v>
      </c>
      <c r="E10592" s="6" t="n">
        <v>1.9992673992674</v>
      </c>
      <c r="F10592" s="6" t="n">
        <v>0</v>
      </c>
      <c r="G10592" s="6" t="n">
        <v>0</v>
      </c>
      <c r="H10592" s="6" t="str">
        <f aca="false">IF(AND(A10592&gt;=Stimuli!$B$2,A10592&lt;=Stimuli!$C$2),Stimuli!$A$2,IF(AND(A10592&gt;=Stimuli!$B$3,A10592&lt;=Stimuli!$C$3),Stimuli!$A$3,IF(AND(A10592&gt;=Stimuli!$B$4,A10592&lt;=Stimuli!$C$4),Stimuli!$A$4,"")))</f>
        <v>02 e.l.f. - Power Grip Styling (30.03s)</v>
      </c>
      <c r="I10592" s="6" t="n">
        <f aca="false">(B10592-B10591)/((A10592-A10591)/1000)</f>
        <v>0.375091575091574</v>
      </c>
      <c r="J10592" s="6" t="n">
        <f aca="false">IF(OR(B10592&lt;Rules!$B$2,B10592&gt;Rules!$B$3,ABS(I10592)&gt;Rules!$B$4,OR(B10593&lt;Rules!$B$2,B10593&gt;Rules!$B$3,ABS(I10593)&gt;Rules!$B$4)),1,0)</f>
        <v>0</v>
      </c>
      <c r="K10592" s="6" t="str">
        <f aca="false">IF(F10592=1,COUNTIF($F$2:F10592,1),"")</f>
        <v/>
      </c>
    </row>
    <row r="10593" customFormat="false" ht="15" hidden="false" customHeight="false" outlineLevel="0" collapsed="false">
      <c r="A10593" s="6" t="n">
        <v>83144.118</v>
      </c>
      <c r="B10593" s="6" t="n">
        <v>2.01245421245421</v>
      </c>
      <c r="C10593" s="6" t="n">
        <v>71</v>
      </c>
      <c r="D10593" s="6" t="n">
        <v>-1</v>
      </c>
      <c r="E10593" s="6" t="n">
        <v>1.9992673992674</v>
      </c>
      <c r="F10593" s="6" t="n">
        <v>0</v>
      </c>
      <c r="G10593" s="6" t="n">
        <v>0.0498168498168496</v>
      </c>
      <c r="H10593" s="6" t="str">
        <f aca="false">IF(AND(A10593&gt;=Stimuli!$B$2,A10593&lt;=Stimuli!$C$2),Stimuli!$A$2,IF(AND(A10593&gt;=Stimuli!$B$3,A10593&lt;=Stimuli!$C$3),Stimuli!$A$3,IF(AND(A10593&gt;=Stimuli!$B$4,A10593&lt;=Stimuli!$C$4),Stimuli!$A$4,"")))</f>
        <v>02 e.l.f. - Power Grip Styling (30.03s)</v>
      </c>
      <c r="I10593" s="6" t="n">
        <f aca="false">(B10593-B10592)/((A10593-A10592)/1000)</f>
        <v>0</v>
      </c>
      <c r="J10593" s="6" t="n">
        <f aca="false">IF(OR(B10593&lt;Rules!$B$2,B10593&gt;Rules!$B$3,ABS(I10593)&gt;Rules!$B$4,OR(B10594&lt;Rules!$B$2,B10594&gt;Rules!$B$3,ABS(I10594)&gt;Rules!$B$4)),1,0)</f>
        <v>0</v>
      </c>
      <c r="K10593" s="6" t="str">
        <f aca="false">IF(F10593=1,COUNTIF($F$2:F10593,1),"")</f>
        <v/>
      </c>
    </row>
    <row r="10594" customFormat="false" ht="15" hidden="false" customHeight="false" outlineLevel="0" collapsed="false">
      <c r="A10594" s="6" t="n">
        <v>83151.9305</v>
      </c>
      <c r="B10594" s="6" t="n">
        <v>2.01245421245421</v>
      </c>
      <c r="C10594" s="6" t="n">
        <v>71</v>
      </c>
      <c r="D10594" s="6" t="n">
        <v>-1</v>
      </c>
      <c r="E10594" s="6" t="n">
        <v>1.9992673992674</v>
      </c>
      <c r="F10594" s="6" t="n">
        <v>0</v>
      </c>
      <c r="G10594" s="6" t="n">
        <v>0.0498168498168496</v>
      </c>
      <c r="H10594" s="6" t="str">
        <f aca="false">IF(AND(A10594&gt;=Stimuli!$B$2,A10594&lt;=Stimuli!$C$2),Stimuli!$A$2,IF(AND(A10594&gt;=Stimuli!$B$3,A10594&lt;=Stimuli!$C$3),Stimuli!$A$3,IF(AND(A10594&gt;=Stimuli!$B$4,A10594&lt;=Stimuli!$C$4),Stimuli!$A$4,"")))</f>
        <v>02 e.l.f. - Power Grip Styling (30.03s)</v>
      </c>
      <c r="I10594" s="6" t="n">
        <f aca="false">(B10594-B10593)/((A10594-A10593)/1000)</f>
        <v>0</v>
      </c>
      <c r="J10594" s="6" t="n">
        <f aca="false">IF(OR(B10594&lt;Rules!$B$2,B10594&gt;Rules!$B$3,ABS(I10594)&gt;Rules!$B$4,OR(B10595&lt;Rules!$B$2,B10595&gt;Rules!$B$3,ABS(I10595)&gt;Rules!$B$4)),1,0)</f>
        <v>0</v>
      </c>
      <c r="K10594" s="6" t="str">
        <f aca="false">IF(F10594=1,COUNTIF($F$2:F10594,1),"")</f>
        <v/>
      </c>
    </row>
    <row r="10595" customFormat="false" ht="15" hidden="false" customHeight="false" outlineLevel="0" collapsed="false">
      <c r="A10595" s="6" t="n">
        <v>83159.743</v>
      </c>
      <c r="B10595" s="6" t="n">
        <v>2.01538461538462</v>
      </c>
      <c r="C10595" s="6" t="n">
        <v>71</v>
      </c>
      <c r="D10595" s="6" t="n">
        <v>-1</v>
      </c>
      <c r="E10595" s="6" t="n">
        <v>1.9992673992674</v>
      </c>
      <c r="F10595" s="6" t="n">
        <v>0</v>
      </c>
      <c r="G10595" s="6" t="n">
        <v>0.0498168498168496</v>
      </c>
      <c r="H10595" s="6" t="str">
        <f aca="false">IF(AND(A10595&gt;=Stimuli!$B$2,A10595&lt;=Stimuli!$C$2),Stimuli!$A$2,IF(AND(A10595&gt;=Stimuli!$B$3,A10595&lt;=Stimuli!$C$3),Stimuli!$A$3,IF(AND(A10595&gt;=Stimuli!$B$4,A10595&lt;=Stimuli!$C$4),Stimuli!$A$4,"")))</f>
        <v>02 e.l.f. - Power Grip Styling (30.03s)</v>
      </c>
      <c r="I10595" s="6" t="n">
        <f aca="false">(B10595-B10594)/((A10595-A10594)/1000)</f>
        <v>0.375091575091744</v>
      </c>
      <c r="J10595" s="6" t="n">
        <f aca="false">IF(OR(B10595&lt;Rules!$B$2,B10595&gt;Rules!$B$3,ABS(I10595)&gt;Rules!$B$4,OR(B10596&lt;Rules!$B$2,B10596&gt;Rules!$B$3,ABS(I10596)&gt;Rules!$B$4)),1,0)</f>
        <v>0</v>
      </c>
      <c r="K10595" s="6" t="str">
        <f aca="false">IF(F10595=1,COUNTIF($F$2:F10595,1),"")</f>
        <v/>
      </c>
    </row>
    <row r="10596" customFormat="false" ht="15" hidden="false" customHeight="false" outlineLevel="0" collapsed="false">
      <c r="A10596" s="6" t="n">
        <v>83167.5555</v>
      </c>
      <c r="B10596" s="6" t="n">
        <v>2.01245421245421</v>
      </c>
      <c r="C10596" s="6" t="n">
        <v>71</v>
      </c>
      <c r="D10596" s="6" t="n">
        <v>-1</v>
      </c>
      <c r="E10596" s="6" t="n">
        <v>1.9992673992674</v>
      </c>
      <c r="F10596" s="6" t="n">
        <v>0</v>
      </c>
      <c r="G10596" s="6" t="n">
        <v>0.0498168498168496</v>
      </c>
      <c r="H10596" s="6" t="str">
        <f aca="false">IF(AND(A10596&gt;=Stimuli!$B$2,A10596&lt;=Stimuli!$C$2),Stimuli!$A$2,IF(AND(A10596&gt;=Stimuli!$B$3,A10596&lt;=Stimuli!$C$3),Stimuli!$A$3,IF(AND(A10596&gt;=Stimuli!$B$4,A10596&lt;=Stimuli!$C$4),Stimuli!$A$4,"")))</f>
        <v>02 e.l.f. - Power Grip Styling (30.03s)</v>
      </c>
      <c r="I10596" s="6" t="n">
        <f aca="false">(B10596-B10595)/((A10596-A10595)/1000)</f>
        <v>-0.375091575091744</v>
      </c>
      <c r="J10596" s="6" t="n">
        <f aca="false">IF(OR(B10596&lt;Rules!$B$2,B10596&gt;Rules!$B$3,ABS(I10596)&gt;Rules!$B$4,OR(B10597&lt;Rules!$B$2,B10597&gt;Rules!$B$3,ABS(I10597)&gt;Rules!$B$4)),1,0)</f>
        <v>0</v>
      </c>
      <c r="K10596" s="6" t="str">
        <f aca="false">IF(F10596=1,COUNTIF($F$2:F10596,1),"")</f>
        <v/>
      </c>
    </row>
    <row r="10597" customFormat="false" ht="15" hidden="false" customHeight="false" outlineLevel="0" collapsed="false">
      <c r="A10597" s="6" t="n">
        <v>83175.368</v>
      </c>
      <c r="B10597" s="6" t="n">
        <v>2.01831501831502</v>
      </c>
      <c r="C10597" s="6" t="n">
        <v>71</v>
      </c>
      <c r="D10597" s="6" t="n">
        <v>-1</v>
      </c>
      <c r="E10597" s="6" t="n">
        <v>1.9992673992674</v>
      </c>
      <c r="F10597" s="6" t="n">
        <v>0</v>
      </c>
      <c r="G10597" s="6" t="n">
        <v>0.0498168498168496</v>
      </c>
      <c r="H10597" s="6" t="str">
        <f aca="false">IF(AND(A10597&gt;=Stimuli!$B$2,A10597&lt;=Stimuli!$C$2),Stimuli!$A$2,IF(AND(A10597&gt;=Stimuli!$B$3,A10597&lt;=Stimuli!$C$3),Stimuli!$A$3,IF(AND(A10597&gt;=Stimuli!$B$4,A10597&lt;=Stimuli!$C$4),Stimuli!$A$4,"")))</f>
        <v>02 e.l.f. - Power Grip Styling (30.03s)</v>
      </c>
      <c r="I10597" s="6" t="n">
        <f aca="false">(B10597-B10596)/((A10597-A10596)/1000)</f>
        <v>0.750183150183148</v>
      </c>
      <c r="J10597" s="6" t="n">
        <f aca="false">IF(OR(B10597&lt;Rules!$B$2,B10597&gt;Rules!$B$3,ABS(I10597)&gt;Rules!$B$4,OR(B10598&lt;Rules!$B$2,B10598&gt;Rules!$B$3,ABS(I10598)&gt;Rules!$B$4)),1,0)</f>
        <v>0</v>
      </c>
      <c r="K10597" s="6" t="str">
        <f aca="false">IF(F10597=1,COUNTIF($F$2:F10597,1),"")</f>
        <v/>
      </c>
    </row>
    <row r="10598" customFormat="false" ht="15" hidden="false" customHeight="false" outlineLevel="0" collapsed="false">
      <c r="A10598" s="6" t="n">
        <v>83183.1805</v>
      </c>
      <c r="B10598" s="6" t="n">
        <v>2.01391941391941</v>
      </c>
      <c r="C10598" s="6" t="n">
        <v>71</v>
      </c>
      <c r="D10598" s="6" t="n">
        <v>-1</v>
      </c>
      <c r="E10598" s="6" t="n">
        <v>1.9992673992674</v>
      </c>
      <c r="F10598" s="6" t="n">
        <v>0</v>
      </c>
      <c r="G10598" s="6" t="n">
        <v>0.0498168498168496</v>
      </c>
      <c r="H10598" s="6" t="str">
        <f aca="false">IF(AND(A10598&gt;=Stimuli!$B$2,A10598&lt;=Stimuli!$C$2),Stimuli!$A$2,IF(AND(A10598&gt;=Stimuli!$B$3,A10598&lt;=Stimuli!$C$3),Stimuli!$A$3,IF(AND(A10598&gt;=Stimuli!$B$4,A10598&lt;=Stimuli!$C$4),Stimuli!$A$4,"")))</f>
        <v>02 e.l.f. - Power Grip Styling (30.03s)</v>
      </c>
      <c r="I10598" s="6" t="n">
        <f aca="false">(B10598-B10597)/((A10598-A10597)/1000)</f>
        <v>-0.562637362637418</v>
      </c>
      <c r="J10598" s="6" t="n">
        <f aca="false">IF(OR(B10598&lt;Rules!$B$2,B10598&gt;Rules!$B$3,ABS(I10598)&gt;Rules!$B$4,OR(B10599&lt;Rules!$B$2,B10599&gt;Rules!$B$3,ABS(I10599)&gt;Rules!$B$4)),1,0)</f>
        <v>0</v>
      </c>
      <c r="K10598" s="6" t="str">
        <f aca="false">IF(F10598=1,COUNTIF($F$2:F10598,1),"")</f>
        <v/>
      </c>
    </row>
    <row r="10599" customFormat="false" ht="15" hidden="false" customHeight="false" outlineLevel="0" collapsed="false">
      <c r="A10599" s="6" t="n">
        <v>83190.993</v>
      </c>
      <c r="B10599" s="6" t="n">
        <v>2.02124542124542</v>
      </c>
      <c r="C10599" s="6" t="n">
        <v>71</v>
      </c>
      <c r="D10599" s="6" t="n">
        <v>-1</v>
      </c>
      <c r="E10599" s="6" t="n">
        <v>1.9992673992674</v>
      </c>
      <c r="F10599" s="6" t="n">
        <v>0</v>
      </c>
      <c r="G10599" s="6" t="n">
        <v>0.0498168498168496</v>
      </c>
      <c r="H10599" s="6" t="str">
        <f aca="false">IF(AND(A10599&gt;=Stimuli!$B$2,A10599&lt;=Stimuli!$C$2),Stimuli!$A$2,IF(AND(A10599&gt;=Stimuli!$B$3,A10599&lt;=Stimuli!$C$3),Stimuli!$A$3,IF(AND(A10599&gt;=Stimuli!$B$4,A10599&lt;=Stimuli!$C$4),Stimuli!$A$4,"")))</f>
        <v>02 e.l.f. - Power Grip Styling (30.03s)</v>
      </c>
      <c r="I10599" s="6" t="n">
        <f aca="false">(B10599-B10598)/((A10599-A10598)/1000)</f>
        <v>0.937728937729048</v>
      </c>
      <c r="J10599" s="6" t="n">
        <f aca="false">IF(OR(B10599&lt;Rules!$B$2,B10599&gt;Rules!$B$3,ABS(I10599)&gt;Rules!$B$4,OR(B10600&lt;Rules!$B$2,B10600&gt;Rules!$B$3,ABS(I10600)&gt;Rules!$B$4)),1,0)</f>
        <v>0</v>
      </c>
      <c r="K10599" s="6" t="str">
        <f aca="false">IF(F10599=1,COUNTIF($F$2:F10599,1),"")</f>
        <v/>
      </c>
    </row>
    <row r="10600" customFormat="false" ht="15" hidden="false" customHeight="false" outlineLevel="0" collapsed="false">
      <c r="A10600" s="6" t="n">
        <v>83198.8055</v>
      </c>
      <c r="B10600" s="6" t="n">
        <v>2.01391941391941</v>
      </c>
      <c r="C10600" s="6" t="n">
        <v>71</v>
      </c>
      <c r="D10600" s="6" t="n">
        <v>-1</v>
      </c>
      <c r="E10600" s="6" t="n">
        <v>1.9992673992674</v>
      </c>
      <c r="F10600" s="6" t="n">
        <v>0</v>
      </c>
      <c r="G10600" s="6" t="n">
        <v>0.0498168498168496</v>
      </c>
      <c r="H10600" s="6" t="str">
        <f aca="false">IF(AND(A10600&gt;=Stimuli!$B$2,A10600&lt;=Stimuli!$C$2),Stimuli!$A$2,IF(AND(A10600&gt;=Stimuli!$B$3,A10600&lt;=Stimuli!$C$3),Stimuli!$A$3,IF(AND(A10600&gt;=Stimuli!$B$4,A10600&lt;=Stimuli!$C$4),Stimuli!$A$4,"")))</f>
        <v>02 e.l.f. - Power Grip Styling (30.03s)</v>
      </c>
      <c r="I10600" s="6" t="n">
        <f aca="false">(B10600-B10599)/((A10600-A10599)/1000)</f>
        <v>-0.937728937729048</v>
      </c>
      <c r="J10600" s="6" t="n">
        <f aca="false">IF(OR(B10600&lt;Rules!$B$2,B10600&gt;Rules!$B$3,ABS(I10600)&gt;Rules!$B$4,OR(B10601&lt;Rules!$B$2,B10601&gt;Rules!$B$3,ABS(I10601)&gt;Rules!$B$4)),1,0)</f>
        <v>0</v>
      </c>
      <c r="K10600" s="6" t="str">
        <f aca="false">IF(F10600=1,COUNTIF($F$2:F10600,1),"")</f>
        <v/>
      </c>
    </row>
    <row r="10601" customFormat="false" ht="15" hidden="false" customHeight="false" outlineLevel="0" collapsed="false">
      <c r="A10601" s="6" t="n">
        <v>83206.618</v>
      </c>
      <c r="B10601" s="6" t="n">
        <v>2.02271062271062</v>
      </c>
      <c r="C10601" s="6" t="n">
        <v>71</v>
      </c>
      <c r="D10601" s="6" t="n">
        <v>-1</v>
      </c>
      <c r="E10601" s="6" t="n">
        <v>1.9992673992674</v>
      </c>
      <c r="F10601" s="6" t="n">
        <v>0</v>
      </c>
      <c r="G10601" s="6" t="n">
        <v>0.0498168498168496</v>
      </c>
      <c r="H10601" s="6" t="str">
        <f aca="false">IF(AND(A10601&gt;=Stimuli!$B$2,A10601&lt;=Stimuli!$C$2),Stimuli!$A$2,IF(AND(A10601&gt;=Stimuli!$B$3,A10601&lt;=Stimuli!$C$3),Stimuli!$A$3,IF(AND(A10601&gt;=Stimuli!$B$4,A10601&lt;=Stimuli!$C$4),Stimuli!$A$4,"")))</f>
        <v>02 e.l.f. - Power Grip Styling (30.03s)</v>
      </c>
      <c r="I10601" s="6" t="n">
        <f aca="false">(B10601-B10600)/((A10601-A10600)/1000)</f>
        <v>1.12527472527478</v>
      </c>
      <c r="J10601" s="6" t="n">
        <f aca="false">IF(OR(B10601&lt;Rules!$B$2,B10601&gt;Rules!$B$3,ABS(I10601)&gt;Rules!$B$4,OR(B10602&lt;Rules!$B$2,B10602&gt;Rules!$B$3,ABS(I10602)&gt;Rules!$B$4)),1,0)</f>
        <v>0</v>
      </c>
      <c r="K10601" s="6" t="str">
        <f aca="false">IF(F10601=1,COUNTIF($F$2:F10601,1),"")</f>
        <v/>
      </c>
    </row>
    <row r="10602" customFormat="false" ht="15" hidden="false" customHeight="false" outlineLevel="0" collapsed="false">
      <c r="A10602" s="6" t="n">
        <v>83214.4305</v>
      </c>
      <c r="B10602" s="6" t="n">
        <v>2.01538461538462</v>
      </c>
      <c r="C10602" s="6" t="n">
        <v>71</v>
      </c>
      <c r="D10602" s="6" t="n">
        <v>-1</v>
      </c>
      <c r="E10602" s="6" t="n">
        <v>1.9992673992674</v>
      </c>
      <c r="F10602" s="6" t="n">
        <v>0</v>
      </c>
      <c r="G10602" s="6" t="n">
        <v>0.0498168498168496</v>
      </c>
      <c r="H10602" s="6" t="str">
        <f aca="false">IF(AND(A10602&gt;=Stimuli!$B$2,A10602&lt;=Stimuli!$C$2),Stimuli!$A$2,IF(AND(A10602&gt;=Stimuli!$B$3,A10602&lt;=Stimuli!$C$3),Stimuli!$A$3,IF(AND(A10602&gt;=Stimuli!$B$4,A10602&lt;=Stimuli!$C$4),Stimuli!$A$4,"")))</f>
        <v>02 e.l.f. - Power Grip Styling (30.03s)</v>
      </c>
      <c r="I10602" s="6" t="n">
        <f aca="false">(B10602-B10601)/((A10602-A10601)/1000)</f>
        <v>-0.937728937728764</v>
      </c>
      <c r="J10602" s="6" t="n">
        <f aca="false">IF(OR(B10602&lt;Rules!$B$2,B10602&gt;Rules!$B$3,ABS(I10602)&gt;Rules!$B$4,OR(B10603&lt;Rules!$B$2,B10603&gt;Rules!$B$3,ABS(I10603)&gt;Rules!$B$4)),1,0)</f>
        <v>0</v>
      </c>
      <c r="K10602" s="6" t="str">
        <f aca="false">IF(F10602=1,COUNTIF($F$2:F10602,1),"")</f>
        <v/>
      </c>
    </row>
    <row r="10603" customFormat="false" ht="15" hidden="false" customHeight="false" outlineLevel="0" collapsed="false">
      <c r="A10603" s="6" t="n">
        <v>83222.243</v>
      </c>
      <c r="B10603" s="6" t="n">
        <v>2.02417582417582</v>
      </c>
      <c r="C10603" s="6" t="n">
        <v>71</v>
      </c>
      <c r="D10603" s="6" t="n">
        <v>-1</v>
      </c>
      <c r="E10603" s="6" t="n">
        <v>1.9992673992674</v>
      </c>
      <c r="F10603" s="6" t="n">
        <v>0</v>
      </c>
      <c r="G10603" s="6" t="n">
        <v>0.0498168498168496</v>
      </c>
      <c r="H10603" s="6" t="str">
        <f aca="false">IF(AND(A10603&gt;=Stimuli!$B$2,A10603&lt;=Stimuli!$C$2),Stimuli!$A$2,IF(AND(A10603&gt;=Stimuli!$B$3,A10603&lt;=Stimuli!$C$3),Stimuli!$A$3,IF(AND(A10603&gt;=Stimuli!$B$4,A10603&lt;=Stimuli!$C$4),Stimuli!$A$4,"")))</f>
        <v>02 e.l.f. - Power Grip Styling (30.03s)</v>
      </c>
      <c r="I10603" s="6" t="n">
        <f aca="false">(B10603-B10602)/((A10603-A10602)/1000)</f>
        <v>1.12527472527461</v>
      </c>
      <c r="J10603" s="6" t="n">
        <f aca="false">IF(OR(B10603&lt;Rules!$B$2,B10603&gt;Rules!$B$3,ABS(I10603)&gt;Rules!$B$4,OR(B10604&lt;Rules!$B$2,B10604&gt;Rules!$B$3,ABS(I10604)&gt;Rules!$B$4)),1,0)</f>
        <v>0</v>
      </c>
      <c r="K10603" s="6" t="str">
        <f aca="false">IF(F10603=1,COUNTIF($F$2:F10603,1),"")</f>
        <v/>
      </c>
    </row>
    <row r="10604" customFormat="false" ht="15" hidden="false" customHeight="false" outlineLevel="0" collapsed="false">
      <c r="A10604" s="6" t="n">
        <v>83230.0555</v>
      </c>
      <c r="B10604" s="6" t="n">
        <v>2.01684981684982</v>
      </c>
      <c r="C10604" s="6" t="n">
        <v>71</v>
      </c>
      <c r="D10604" s="6" t="n">
        <v>-1</v>
      </c>
      <c r="E10604" s="6" t="n">
        <v>1.9992673992674</v>
      </c>
      <c r="F10604" s="6" t="n">
        <v>0</v>
      </c>
      <c r="G10604" s="6" t="n">
        <v>0.0498168498168496</v>
      </c>
      <c r="H10604" s="6" t="str">
        <f aca="false">IF(AND(A10604&gt;=Stimuli!$B$2,A10604&lt;=Stimuli!$C$2),Stimuli!$A$2,IF(AND(A10604&gt;=Stimuli!$B$3,A10604&lt;=Stimuli!$C$3),Stimuli!$A$3,IF(AND(A10604&gt;=Stimuli!$B$4,A10604&lt;=Stimuli!$C$4),Stimuli!$A$4,"")))</f>
        <v>02 e.l.f. - Power Grip Styling (30.03s)</v>
      </c>
      <c r="I10604" s="6" t="n">
        <f aca="false">(B10604-B10603)/((A10604-A10603)/1000)</f>
        <v>-0.937728937728934</v>
      </c>
      <c r="J10604" s="6" t="n">
        <f aca="false">IF(OR(B10604&lt;Rules!$B$2,B10604&gt;Rules!$B$3,ABS(I10604)&gt;Rules!$B$4,OR(B10605&lt;Rules!$B$2,B10605&gt;Rules!$B$3,ABS(I10605)&gt;Rules!$B$4)),1,0)</f>
        <v>0</v>
      </c>
      <c r="K10604" s="6" t="str">
        <f aca="false">IF(F10604=1,COUNTIF($F$2:F10604,1),"")</f>
        <v/>
      </c>
    </row>
    <row r="10605" customFormat="false" ht="15" hidden="false" customHeight="false" outlineLevel="0" collapsed="false">
      <c r="A10605" s="6" t="n">
        <v>83237.868</v>
      </c>
      <c r="B10605" s="6" t="n">
        <v>2.02417582417582</v>
      </c>
      <c r="C10605" s="6" t="n">
        <v>71</v>
      </c>
      <c r="D10605" s="6" t="n">
        <v>-1</v>
      </c>
      <c r="E10605" s="6" t="n">
        <v>1.9992673992674</v>
      </c>
      <c r="F10605" s="6" t="n">
        <v>0</v>
      </c>
      <c r="G10605" s="6" t="n">
        <v>0.0498168498168496</v>
      </c>
      <c r="H10605" s="6" t="str">
        <f aca="false">IF(AND(A10605&gt;=Stimuli!$B$2,A10605&lt;=Stimuli!$C$2),Stimuli!$A$2,IF(AND(A10605&gt;=Stimuli!$B$3,A10605&lt;=Stimuli!$C$3),Stimuli!$A$3,IF(AND(A10605&gt;=Stimuli!$B$4,A10605&lt;=Stimuli!$C$4),Stimuli!$A$4,"")))</f>
        <v>02 e.l.f. - Power Grip Styling (30.03s)</v>
      </c>
      <c r="I10605" s="6" t="n">
        <f aca="false">(B10605-B10604)/((A10605-A10604)/1000)</f>
        <v>0.937728937728934</v>
      </c>
      <c r="J10605" s="6" t="n">
        <f aca="false">IF(OR(B10605&lt;Rules!$B$2,B10605&gt;Rules!$B$3,ABS(I10605)&gt;Rules!$B$4,OR(B10606&lt;Rules!$B$2,B10606&gt;Rules!$B$3,ABS(I10606)&gt;Rules!$B$4)),1,0)</f>
        <v>0</v>
      </c>
      <c r="K10605" s="6" t="str">
        <f aca="false">IF(F10605=1,COUNTIF($F$2:F10605,1),"")</f>
        <v/>
      </c>
    </row>
    <row r="10606" customFormat="false" ht="15" hidden="false" customHeight="false" outlineLevel="0" collapsed="false">
      <c r="A10606" s="6" t="n">
        <v>83245.6805</v>
      </c>
      <c r="B10606" s="6" t="n">
        <v>2.01831501831502</v>
      </c>
      <c r="C10606" s="6" t="n">
        <v>71</v>
      </c>
      <c r="D10606" s="6" t="n">
        <v>-1</v>
      </c>
      <c r="E10606" s="6" t="n">
        <v>1.9992673992674</v>
      </c>
      <c r="F10606" s="6" t="n">
        <v>0</v>
      </c>
      <c r="G10606" s="6" t="n">
        <v>0.0498168498168496</v>
      </c>
      <c r="H10606" s="6" t="str">
        <f aca="false">IF(AND(A10606&gt;=Stimuli!$B$2,A10606&lt;=Stimuli!$C$2),Stimuli!$A$2,IF(AND(A10606&gt;=Stimuli!$B$3,A10606&lt;=Stimuli!$C$3),Stimuli!$A$3,IF(AND(A10606&gt;=Stimuli!$B$4,A10606&lt;=Stimuli!$C$4),Stimuli!$A$4,"")))</f>
        <v>02 e.l.f. - Power Grip Styling (30.03s)</v>
      </c>
      <c r="I10606" s="6" t="n">
        <f aca="false">(B10606-B10605)/((A10606-A10605)/1000)</f>
        <v>-0.750183150183204</v>
      </c>
      <c r="J10606" s="6" t="n">
        <f aca="false">IF(OR(B10606&lt;Rules!$B$2,B10606&gt;Rules!$B$3,ABS(I10606)&gt;Rules!$B$4,OR(B10607&lt;Rules!$B$2,B10607&gt;Rules!$B$3,ABS(I10607)&gt;Rules!$B$4)),1,0)</f>
        <v>0</v>
      </c>
      <c r="K10606" s="6" t="str">
        <f aca="false">IF(F10606=1,COUNTIF($F$2:F10606,1),"")</f>
        <v/>
      </c>
    </row>
    <row r="10607" customFormat="false" ht="15" hidden="false" customHeight="false" outlineLevel="0" collapsed="false">
      <c r="A10607" s="6" t="n">
        <v>83253.493</v>
      </c>
      <c r="B10607" s="6" t="n">
        <v>2.02417582417582</v>
      </c>
      <c r="C10607" s="6" t="n">
        <v>71</v>
      </c>
      <c r="D10607" s="6" t="n">
        <v>-1</v>
      </c>
      <c r="E10607" s="6" t="n">
        <v>1.9992673992674</v>
      </c>
      <c r="F10607" s="6" t="n">
        <v>0</v>
      </c>
      <c r="G10607" s="6" t="n">
        <v>0.0498168498168496</v>
      </c>
      <c r="H10607" s="6" t="str">
        <f aca="false">IF(AND(A10607&gt;=Stimuli!$B$2,A10607&lt;=Stimuli!$C$2),Stimuli!$A$2,IF(AND(A10607&gt;=Stimuli!$B$3,A10607&lt;=Stimuli!$C$3),Stimuli!$A$3,IF(AND(A10607&gt;=Stimuli!$B$4,A10607&lt;=Stimuli!$C$4),Stimuli!$A$4,"")))</f>
        <v>02 e.l.f. - Power Grip Styling (30.03s)</v>
      </c>
      <c r="I10607" s="6" t="n">
        <f aca="false">(B10607-B10606)/((A10607-A10606)/1000)</f>
        <v>0.750183150183204</v>
      </c>
      <c r="J10607" s="6" t="n">
        <f aca="false">IF(OR(B10607&lt;Rules!$B$2,B10607&gt;Rules!$B$3,ABS(I10607)&gt;Rules!$B$4,OR(B10608&lt;Rules!$B$2,B10608&gt;Rules!$B$3,ABS(I10608)&gt;Rules!$B$4)),1,0)</f>
        <v>0</v>
      </c>
      <c r="K10607" s="6" t="str">
        <f aca="false">IF(F10607=1,COUNTIF($F$2:F10607,1),"")</f>
        <v/>
      </c>
    </row>
    <row r="10608" customFormat="false" ht="15" hidden="false" customHeight="false" outlineLevel="0" collapsed="false">
      <c r="A10608" s="6" t="n">
        <v>83261.3055</v>
      </c>
      <c r="B10608" s="6" t="n">
        <v>2.02124542124542</v>
      </c>
      <c r="C10608" s="6" t="n">
        <v>71</v>
      </c>
      <c r="D10608" s="6" t="n">
        <v>-1</v>
      </c>
      <c r="E10608" s="6" t="n">
        <v>1.9992673992674</v>
      </c>
      <c r="F10608" s="6" t="n">
        <v>0</v>
      </c>
      <c r="G10608" s="6" t="n">
        <v>0.0498168498168496</v>
      </c>
      <c r="H10608" s="6" t="str">
        <f aca="false">IF(AND(A10608&gt;=Stimuli!$B$2,A10608&lt;=Stimuli!$C$2),Stimuli!$A$2,IF(AND(A10608&gt;=Stimuli!$B$3,A10608&lt;=Stimuli!$C$3),Stimuli!$A$3,IF(AND(A10608&gt;=Stimuli!$B$4,A10608&lt;=Stimuli!$C$4),Stimuli!$A$4,"")))</f>
        <v>02 e.l.f. - Power Grip Styling (30.03s)</v>
      </c>
      <c r="I10608" s="6" t="n">
        <f aca="false">(B10608-B10607)/((A10608-A10607)/1000)</f>
        <v>-0.375091575091574</v>
      </c>
      <c r="J10608" s="6" t="n">
        <f aca="false">IF(OR(B10608&lt;Rules!$B$2,B10608&gt;Rules!$B$3,ABS(I10608)&gt;Rules!$B$4,OR(B10609&lt;Rules!$B$2,B10609&gt;Rules!$B$3,ABS(I10609)&gt;Rules!$B$4)),1,0)</f>
        <v>0</v>
      </c>
      <c r="K10608" s="6" t="str">
        <f aca="false">IF(F10608=1,COUNTIF($F$2:F10608,1),"")</f>
        <v/>
      </c>
    </row>
    <row r="10609" customFormat="false" ht="15" hidden="false" customHeight="false" outlineLevel="0" collapsed="false">
      <c r="A10609" s="6" t="n">
        <v>83269.118</v>
      </c>
      <c r="B10609" s="6" t="n">
        <v>2.02417582417582</v>
      </c>
      <c r="C10609" s="6" t="n">
        <v>71</v>
      </c>
      <c r="D10609" s="6" t="n">
        <v>-1</v>
      </c>
      <c r="E10609" s="6" t="n">
        <v>1.9992673992674</v>
      </c>
      <c r="F10609" s="6" t="n">
        <v>0</v>
      </c>
      <c r="G10609" s="6" t="n">
        <v>0.0498168498168496</v>
      </c>
      <c r="H10609" s="6" t="str">
        <f aca="false">IF(AND(A10609&gt;=Stimuli!$B$2,A10609&lt;=Stimuli!$C$2),Stimuli!$A$2,IF(AND(A10609&gt;=Stimuli!$B$3,A10609&lt;=Stimuli!$C$3),Stimuli!$A$3,IF(AND(A10609&gt;=Stimuli!$B$4,A10609&lt;=Stimuli!$C$4),Stimuli!$A$4,"")))</f>
        <v>02 e.l.f. - Power Grip Styling (30.03s)</v>
      </c>
      <c r="I10609" s="6" t="n">
        <f aca="false">(B10609-B10608)/((A10609-A10608)/1000)</f>
        <v>0.375091575091574</v>
      </c>
      <c r="J10609" s="6" t="n">
        <f aca="false">IF(OR(B10609&lt;Rules!$B$2,B10609&gt;Rules!$B$3,ABS(I10609)&gt;Rules!$B$4,OR(B10610&lt;Rules!$B$2,B10610&gt;Rules!$B$3,ABS(I10610)&gt;Rules!$B$4)),1,0)</f>
        <v>0</v>
      </c>
      <c r="K10609" s="6" t="str">
        <f aca="false">IF(F10609=1,COUNTIF($F$2:F10609,1),"")</f>
        <v/>
      </c>
    </row>
    <row r="10610" customFormat="false" ht="15" hidden="false" customHeight="false" outlineLevel="0" collapsed="false">
      <c r="A10610" s="6" t="n">
        <v>83276.9305</v>
      </c>
      <c r="B10610" s="6" t="n">
        <v>2.02417582417582</v>
      </c>
      <c r="C10610" s="6" t="n">
        <v>71</v>
      </c>
      <c r="D10610" s="6" t="n">
        <v>-1</v>
      </c>
      <c r="E10610" s="6" t="n">
        <v>1.9992673992674</v>
      </c>
      <c r="F10610" s="6" t="n">
        <v>0</v>
      </c>
      <c r="G10610" s="6" t="n">
        <v>0.0498168498168496</v>
      </c>
      <c r="H10610" s="6" t="str">
        <f aca="false">IF(AND(A10610&gt;=Stimuli!$B$2,A10610&lt;=Stimuli!$C$2),Stimuli!$A$2,IF(AND(A10610&gt;=Stimuli!$B$3,A10610&lt;=Stimuli!$C$3),Stimuli!$A$3,IF(AND(A10610&gt;=Stimuli!$B$4,A10610&lt;=Stimuli!$C$4),Stimuli!$A$4,"")))</f>
        <v>02 e.l.f. - Power Grip Styling (30.03s)</v>
      </c>
      <c r="I10610" s="6" t="n">
        <f aca="false">(B10610-B10609)/((A10610-A10609)/1000)</f>
        <v>0</v>
      </c>
      <c r="J10610" s="6" t="n">
        <f aca="false">IF(OR(B10610&lt;Rules!$B$2,B10610&gt;Rules!$B$3,ABS(I10610)&gt;Rules!$B$4,OR(B10611&lt;Rules!$B$2,B10611&gt;Rules!$B$3,ABS(I10611)&gt;Rules!$B$4)),1,0)</f>
        <v>0</v>
      </c>
      <c r="K10610" s="6" t="str">
        <f aca="false">IF(F10610=1,COUNTIF($F$2:F10610,1),"")</f>
        <v/>
      </c>
    </row>
    <row r="10611" customFormat="false" ht="15" hidden="false" customHeight="false" outlineLevel="0" collapsed="false">
      <c r="A10611" s="6" t="n">
        <v>83284.743</v>
      </c>
      <c r="B10611" s="6" t="n">
        <v>2.02417582417582</v>
      </c>
      <c r="C10611" s="6" t="n">
        <v>71</v>
      </c>
      <c r="D10611" s="6" t="n">
        <v>-1</v>
      </c>
      <c r="E10611" s="6" t="n">
        <v>1.9992673992674</v>
      </c>
      <c r="F10611" s="6" t="n">
        <v>0</v>
      </c>
      <c r="G10611" s="6" t="n">
        <v>0.0498168498168496</v>
      </c>
      <c r="H10611" s="6" t="str">
        <f aca="false">IF(AND(A10611&gt;=Stimuli!$B$2,A10611&lt;=Stimuli!$C$2),Stimuli!$A$2,IF(AND(A10611&gt;=Stimuli!$B$3,A10611&lt;=Stimuli!$C$3),Stimuli!$A$3,IF(AND(A10611&gt;=Stimuli!$B$4,A10611&lt;=Stimuli!$C$4),Stimuli!$A$4,"")))</f>
        <v>02 e.l.f. - Power Grip Styling (30.03s)</v>
      </c>
      <c r="I10611" s="6" t="n">
        <f aca="false">(B10611-B10610)/((A10611-A10610)/1000)</f>
        <v>0</v>
      </c>
      <c r="J10611" s="6" t="n">
        <f aca="false">IF(OR(B10611&lt;Rules!$B$2,B10611&gt;Rules!$B$3,ABS(I10611)&gt;Rules!$B$4,OR(B10612&lt;Rules!$B$2,B10612&gt;Rules!$B$3,ABS(I10612)&gt;Rules!$B$4)),1,0)</f>
        <v>0</v>
      </c>
      <c r="K10611" s="6" t="str">
        <f aca="false">IF(F10611=1,COUNTIF($F$2:F10611,1),"")</f>
        <v/>
      </c>
    </row>
    <row r="10612" customFormat="false" ht="15" hidden="false" customHeight="false" outlineLevel="0" collapsed="false">
      <c r="A10612" s="6" t="n">
        <v>83292.5555</v>
      </c>
      <c r="B10612" s="6" t="n">
        <v>2.02710622710623</v>
      </c>
      <c r="C10612" s="6" t="n">
        <v>71</v>
      </c>
      <c r="D10612" s="6" t="n">
        <v>-1</v>
      </c>
      <c r="E10612" s="6" t="n">
        <v>1.9992673992674</v>
      </c>
      <c r="F10612" s="6" t="n">
        <v>0</v>
      </c>
      <c r="G10612" s="6" t="n">
        <v>0.0498168498168496</v>
      </c>
      <c r="H10612" s="6" t="str">
        <f aca="false">IF(AND(A10612&gt;=Stimuli!$B$2,A10612&lt;=Stimuli!$C$2),Stimuli!$A$2,IF(AND(A10612&gt;=Stimuli!$B$3,A10612&lt;=Stimuli!$C$3),Stimuli!$A$3,IF(AND(A10612&gt;=Stimuli!$B$4,A10612&lt;=Stimuli!$C$4),Stimuli!$A$4,"")))</f>
        <v>02 e.l.f. - Power Grip Styling (30.03s)</v>
      </c>
      <c r="I10612" s="6" t="n">
        <f aca="false">(B10612-B10611)/((A10612-A10611)/1000)</f>
        <v>0.375091575091574</v>
      </c>
      <c r="J10612" s="6" t="n">
        <f aca="false">IF(OR(B10612&lt;Rules!$B$2,B10612&gt;Rules!$B$3,ABS(I10612)&gt;Rules!$B$4,OR(B10613&lt;Rules!$B$2,B10613&gt;Rules!$B$3,ABS(I10613)&gt;Rules!$B$4)),1,0)</f>
        <v>0</v>
      </c>
      <c r="K10612" s="6" t="str">
        <f aca="false">IF(F10612=1,COUNTIF($F$2:F10612,1),"")</f>
        <v/>
      </c>
    </row>
    <row r="10613" customFormat="false" ht="15" hidden="false" customHeight="false" outlineLevel="0" collapsed="false">
      <c r="A10613" s="6" t="n">
        <v>83300.368</v>
      </c>
      <c r="B10613" s="6" t="n">
        <v>2.02417582417582</v>
      </c>
      <c r="C10613" s="6" t="n">
        <v>71</v>
      </c>
      <c r="D10613" s="6" t="n">
        <v>-1</v>
      </c>
      <c r="E10613" s="6" t="n">
        <v>1.9992673992674</v>
      </c>
      <c r="F10613" s="6" t="n">
        <v>0</v>
      </c>
      <c r="G10613" s="6" t="n">
        <v>0.0498168498168496</v>
      </c>
      <c r="H10613" s="6" t="str">
        <f aca="false">IF(AND(A10613&gt;=Stimuli!$B$2,A10613&lt;=Stimuli!$C$2),Stimuli!$A$2,IF(AND(A10613&gt;=Stimuli!$B$3,A10613&lt;=Stimuli!$C$3),Stimuli!$A$3,IF(AND(A10613&gt;=Stimuli!$B$4,A10613&lt;=Stimuli!$C$4),Stimuli!$A$4,"")))</f>
        <v>02 e.l.f. - Power Grip Styling (30.03s)</v>
      </c>
      <c r="I10613" s="6" t="n">
        <f aca="false">(B10613-B10612)/((A10613-A10612)/1000)</f>
        <v>-0.375091575091574</v>
      </c>
      <c r="J10613" s="6" t="n">
        <f aca="false">IF(OR(B10613&lt;Rules!$B$2,B10613&gt;Rules!$B$3,ABS(I10613)&gt;Rules!$B$4,OR(B10614&lt;Rules!$B$2,B10614&gt;Rules!$B$3,ABS(I10614)&gt;Rules!$B$4)),1,0)</f>
        <v>0</v>
      </c>
      <c r="K10613" s="6" t="str">
        <f aca="false">IF(F10613=1,COUNTIF($F$2:F10613,1),"")</f>
        <v/>
      </c>
    </row>
    <row r="10614" customFormat="false" ht="15" hidden="false" customHeight="false" outlineLevel="0" collapsed="false">
      <c r="A10614" s="6" t="n">
        <v>83308.1805</v>
      </c>
      <c r="B10614" s="6" t="n">
        <v>2.03003663003663</v>
      </c>
      <c r="C10614" s="6" t="n">
        <v>71</v>
      </c>
      <c r="D10614" s="6" t="n">
        <v>-1</v>
      </c>
      <c r="E10614" s="6" t="n">
        <v>1.9992673992674</v>
      </c>
      <c r="F10614" s="6" t="n">
        <v>0</v>
      </c>
      <c r="G10614" s="6" t="n">
        <v>0.0498168498168496</v>
      </c>
      <c r="H10614" s="6" t="str">
        <f aca="false">IF(AND(A10614&gt;=Stimuli!$B$2,A10614&lt;=Stimuli!$C$2),Stimuli!$A$2,IF(AND(A10614&gt;=Stimuli!$B$3,A10614&lt;=Stimuli!$C$3),Stimuli!$A$3,IF(AND(A10614&gt;=Stimuli!$B$4,A10614&lt;=Stimuli!$C$4),Stimuli!$A$4,"")))</f>
        <v>02 e.l.f. - Power Grip Styling (30.03s)</v>
      </c>
      <c r="I10614" s="6" t="n">
        <f aca="false">(B10614-B10613)/((A10614-A10613)/1000)</f>
        <v>0.750183150183034</v>
      </c>
      <c r="J10614" s="6" t="n">
        <f aca="false">IF(OR(B10614&lt;Rules!$B$2,B10614&gt;Rules!$B$3,ABS(I10614)&gt;Rules!$B$4,OR(B10615&lt;Rules!$B$2,B10615&gt;Rules!$B$3,ABS(I10615)&gt;Rules!$B$4)),1,0)</f>
        <v>0</v>
      </c>
      <c r="K10614" s="6" t="str">
        <f aca="false">IF(F10614=1,COUNTIF($F$2:F10614,1),"")</f>
        <v/>
      </c>
    </row>
    <row r="10615" customFormat="false" ht="15" hidden="false" customHeight="false" outlineLevel="0" collapsed="false">
      <c r="A10615" s="6" t="n">
        <v>83315.993</v>
      </c>
      <c r="B10615" s="6" t="n">
        <v>2.02417582417582</v>
      </c>
      <c r="C10615" s="6" t="n">
        <v>71</v>
      </c>
      <c r="D10615" s="6" t="n">
        <v>-1</v>
      </c>
      <c r="E10615" s="6" t="n">
        <v>1.9992673992674</v>
      </c>
      <c r="F10615" s="6" t="n">
        <v>0</v>
      </c>
      <c r="G10615" s="6" t="n">
        <v>0.0498168498168496</v>
      </c>
      <c r="H10615" s="6" t="str">
        <f aca="false">IF(AND(A10615&gt;=Stimuli!$B$2,A10615&lt;=Stimuli!$C$2),Stimuli!$A$2,IF(AND(A10615&gt;=Stimuli!$B$3,A10615&lt;=Stimuli!$C$3),Stimuli!$A$3,IF(AND(A10615&gt;=Stimuli!$B$4,A10615&lt;=Stimuli!$C$4),Stimuli!$A$4,"")))</f>
        <v>02 e.l.f. - Power Grip Styling (30.03s)</v>
      </c>
      <c r="I10615" s="6" t="n">
        <f aca="false">(B10615-B10614)/((A10615-A10614)/1000)</f>
        <v>-0.750183150183034</v>
      </c>
      <c r="J10615" s="6" t="n">
        <f aca="false">IF(OR(B10615&lt;Rules!$B$2,B10615&gt;Rules!$B$3,ABS(I10615)&gt;Rules!$B$4,OR(B10616&lt;Rules!$B$2,B10616&gt;Rules!$B$3,ABS(I10616)&gt;Rules!$B$4)),1,0)</f>
        <v>0</v>
      </c>
      <c r="K10615" s="6" t="str">
        <f aca="false">IF(F10615=1,COUNTIF($F$2:F10615,1),"")</f>
        <v/>
      </c>
    </row>
    <row r="10616" customFormat="false" ht="15" hidden="false" customHeight="false" outlineLevel="0" collapsed="false">
      <c r="A10616" s="6" t="n">
        <v>83323.8055</v>
      </c>
      <c r="B10616" s="6" t="n">
        <v>2.03150183150183</v>
      </c>
      <c r="C10616" s="6" t="n">
        <v>71</v>
      </c>
      <c r="D10616" s="6" t="n">
        <v>-1</v>
      </c>
      <c r="E10616" s="6" t="n">
        <v>1.9992673992674</v>
      </c>
      <c r="F10616" s="6" t="n">
        <v>0</v>
      </c>
      <c r="G10616" s="6" t="n">
        <v>0.0498168498168496</v>
      </c>
      <c r="H10616" s="6" t="str">
        <f aca="false">IF(AND(A10616&gt;=Stimuli!$B$2,A10616&lt;=Stimuli!$C$2),Stimuli!$A$2,IF(AND(A10616&gt;=Stimuli!$B$3,A10616&lt;=Stimuli!$C$3),Stimuli!$A$3,IF(AND(A10616&gt;=Stimuli!$B$4,A10616&lt;=Stimuli!$C$4),Stimuli!$A$4,"")))</f>
        <v>02 e.l.f. - Power Grip Styling (30.03s)</v>
      </c>
      <c r="I10616" s="6" t="n">
        <f aca="false">(B10616-B10615)/((A10616-A10615)/1000)</f>
        <v>0.937728937728878</v>
      </c>
      <c r="J10616" s="6" t="n">
        <f aca="false">IF(OR(B10616&lt;Rules!$B$2,B10616&gt;Rules!$B$3,ABS(I10616)&gt;Rules!$B$4,OR(B10617&lt;Rules!$B$2,B10617&gt;Rules!$B$3,ABS(I10617)&gt;Rules!$B$4)),1,0)</f>
        <v>0</v>
      </c>
      <c r="K10616" s="6" t="str">
        <f aca="false">IF(F10616=1,COUNTIF($F$2:F10616,1),"")</f>
        <v/>
      </c>
    </row>
    <row r="10617" customFormat="false" ht="15" hidden="false" customHeight="false" outlineLevel="0" collapsed="false">
      <c r="A10617" s="6" t="n">
        <v>83331.618</v>
      </c>
      <c r="B10617" s="6" t="n">
        <v>2.02417582417582</v>
      </c>
      <c r="C10617" s="6" t="n">
        <v>71</v>
      </c>
      <c r="D10617" s="6" t="n">
        <v>-1</v>
      </c>
      <c r="E10617" s="6" t="n">
        <v>1.9992673992674</v>
      </c>
      <c r="F10617" s="6" t="n">
        <v>0</v>
      </c>
      <c r="G10617" s="6" t="n">
        <v>0.0498168498168496</v>
      </c>
      <c r="H10617" s="6" t="str">
        <f aca="false">IF(AND(A10617&gt;=Stimuli!$B$2,A10617&lt;=Stimuli!$C$2),Stimuli!$A$2,IF(AND(A10617&gt;=Stimuli!$B$3,A10617&lt;=Stimuli!$C$3),Stimuli!$A$3,IF(AND(A10617&gt;=Stimuli!$B$4,A10617&lt;=Stimuli!$C$4),Stimuli!$A$4,"")))</f>
        <v>02 e.l.f. - Power Grip Styling (30.03s)</v>
      </c>
      <c r="I10617" s="6" t="n">
        <f aca="false">(B10617-B10616)/((A10617-A10616)/1000)</f>
        <v>-0.937728937728878</v>
      </c>
      <c r="J10617" s="6" t="n">
        <f aca="false">IF(OR(B10617&lt;Rules!$B$2,B10617&gt;Rules!$B$3,ABS(I10617)&gt;Rules!$B$4,OR(B10618&lt;Rules!$B$2,B10618&gt;Rules!$B$3,ABS(I10618)&gt;Rules!$B$4)),1,0)</f>
        <v>0</v>
      </c>
      <c r="K10617" s="6" t="str">
        <f aca="false">IF(F10617=1,COUNTIF($F$2:F10617,1),"")</f>
        <v/>
      </c>
    </row>
    <row r="10618" customFormat="false" ht="15" hidden="false" customHeight="false" outlineLevel="0" collapsed="false">
      <c r="A10618" s="6" t="n">
        <v>83339.4305</v>
      </c>
      <c r="B10618" s="6" t="n">
        <v>2.03296703296703</v>
      </c>
      <c r="C10618" s="6" t="n">
        <v>71</v>
      </c>
      <c r="D10618" s="6" t="n">
        <v>-1</v>
      </c>
      <c r="E10618" s="6" t="n">
        <v>1.9992673992674</v>
      </c>
      <c r="F10618" s="6" t="n">
        <v>0</v>
      </c>
      <c r="G10618" s="6" t="n">
        <v>0.0498168498168496</v>
      </c>
      <c r="H10618" s="6" t="str">
        <f aca="false">IF(AND(A10618&gt;=Stimuli!$B$2,A10618&lt;=Stimuli!$C$2),Stimuli!$A$2,IF(AND(A10618&gt;=Stimuli!$B$3,A10618&lt;=Stimuli!$C$3),Stimuli!$A$3,IF(AND(A10618&gt;=Stimuli!$B$4,A10618&lt;=Stimuli!$C$4),Stimuli!$A$4,"")))</f>
        <v>02 e.l.f. - Power Grip Styling (30.03s)</v>
      </c>
      <c r="I10618" s="6" t="n">
        <f aca="false">(B10618-B10617)/((A10618-A10617)/1000)</f>
        <v>1.12527472527461</v>
      </c>
      <c r="J10618" s="6" t="n">
        <f aca="false">IF(OR(B10618&lt;Rules!$B$2,B10618&gt;Rules!$B$3,ABS(I10618)&gt;Rules!$B$4,OR(B10619&lt;Rules!$B$2,B10619&gt;Rules!$B$3,ABS(I10619)&gt;Rules!$B$4)),1,0)</f>
        <v>0</v>
      </c>
      <c r="K10618" s="6" t="str">
        <f aca="false">IF(F10618=1,COUNTIF($F$2:F10618,1),"")</f>
        <v/>
      </c>
    </row>
    <row r="10619" customFormat="false" ht="15" hidden="false" customHeight="false" outlineLevel="0" collapsed="false">
      <c r="A10619" s="6" t="n">
        <v>83347.243</v>
      </c>
      <c r="B10619" s="6" t="n">
        <v>2.02564102564103</v>
      </c>
      <c r="C10619" s="6" t="n">
        <v>71</v>
      </c>
      <c r="D10619" s="6" t="n">
        <v>-1</v>
      </c>
      <c r="E10619" s="6" t="n">
        <v>1.9992673992674</v>
      </c>
      <c r="F10619" s="6" t="n">
        <v>0</v>
      </c>
      <c r="G10619" s="6" t="n">
        <v>0.0498168498168496</v>
      </c>
      <c r="H10619" s="6" t="str">
        <f aca="false">IF(AND(A10619&gt;=Stimuli!$B$2,A10619&lt;=Stimuli!$C$2),Stimuli!$A$2,IF(AND(A10619&gt;=Stimuli!$B$3,A10619&lt;=Stimuli!$C$3),Stimuli!$A$3,IF(AND(A10619&gt;=Stimuli!$B$4,A10619&lt;=Stimuli!$C$4),Stimuli!$A$4,"")))</f>
        <v>02 e.l.f. - Power Grip Styling (30.03s)</v>
      </c>
      <c r="I10619" s="6" t="n">
        <f aca="false">(B10619-B10618)/((A10619-A10618)/1000)</f>
        <v>-0.937728937728878</v>
      </c>
      <c r="J10619" s="6" t="n">
        <f aca="false">IF(OR(B10619&lt;Rules!$B$2,B10619&gt;Rules!$B$3,ABS(I10619)&gt;Rules!$B$4,OR(B10620&lt;Rules!$B$2,B10620&gt;Rules!$B$3,ABS(I10620)&gt;Rules!$B$4)),1,0)</f>
        <v>0</v>
      </c>
      <c r="K10619" s="6" t="str">
        <f aca="false">IF(F10619=1,COUNTIF($F$2:F10619,1),"")</f>
        <v/>
      </c>
    </row>
    <row r="10620" customFormat="false" ht="15" hidden="false" customHeight="false" outlineLevel="0" collapsed="false">
      <c r="A10620" s="6" t="n">
        <v>83355.0555</v>
      </c>
      <c r="B10620" s="6" t="n">
        <v>2.03296703296703</v>
      </c>
      <c r="C10620" s="6" t="n">
        <v>71</v>
      </c>
      <c r="D10620" s="6" t="n">
        <v>-1</v>
      </c>
      <c r="E10620" s="6" t="n">
        <v>1.9992673992674</v>
      </c>
      <c r="F10620" s="6" t="n">
        <v>0</v>
      </c>
      <c r="G10620" s="6" t="n">
        <v>0.0498168498168496</v>
      </c>
      <c r="H10620" s="6" t="str">
        <f aca="false">IF(AND(A10620&gt;=Stimuli!$B$2,A10620&lt;=Stimuli!$C$2),Stimuli!$A$2,IF(AND(A10620&gt;=Stimuli!$B$3,A10620&lt;=Stimuli!$C$3),Stimuli!$A$3,IF(AND(A10620&gt;=Stimuli!$B$4,A10620&lt;=Stimuli!$C$4),Stimuli!$A$4,"")))</f>
        <v>02 e.l.f. - Power Grip Styling (30.03s)</v>
      </c>
      <c r="I10620" s="6" t="n">
        <f aca="false">(B10620-B10619)/((A10620-A10619)/1000)</f>
        <v>0.937728937728878</v>
      </c>
      <c r="J10620" s="6" t="n">
        <f aca="false">IF(OR(B10620&lt;Rules!$B$2,B10620&gt;Rules!$B$3,ABS(I10620)&gt;Rules!$B$4,OR(B10621&lt;Rules!$B$2,B10621&gt;Rules!$B$3,ABS(I10621)&gt;Rules!$B$4)),1,0)</f>
        <v>0</v>
      </c>
      <c r="K10620" s="6" t="str">
        <f aca="false">IF(F10620=1,COUNTIF($F$2:F10620,1),"")</f>
        <v/>
      </c>
    </row>
    <row r="10621" customFormat="false" ht="15" hidden="false" customHeight="false" outlineLevel="0" collapsed="false">
      <c r="A10621" s="6" t="n">
        <v>83362.868</v>
      </c>
      <c r="B10621" s="6" t="n">
        <v>2.02710622710623</v>
      </c>
      <c r="C10621" s="6" t="n">
        <v>71</v>
      </c>
      <c r="D10621" s="6" t="n">
        <v>-1</v>
      </c>
      <c r="E10621" s="6" t="n">
        <v>1.9992673992674</v>
      </c>
      <c r="F10621" s="6" t="n">
        <v>0</v>
      </c>
      <c r="G10621" s="6" t="n">
        <v>0.0498168498168496</v>
      </c>
      <c r="H10621" s="6" t="str">
        <f aca="false">IF(AND(A10621&gt;=Stimuli!$B$2,A10621&lt;=Stimuli!$C$2),Stimuli!$A$2,IF(AND(A10621&gt;=Stimuli!$B$3,A10621&lt;=Stimuli!$C$3),Stimuli!$A$3,IF(AND(A10621&gt;=Stimuli!$B$4,A10621&lt;=Stimuli!$C$4),Stimuli!$A$4,"")))</f>
        <v>02 e.l.f. - Power Grip Styling (30.03s)</v>
      </c>
      <c r="I10621" s="6" t="n">
        <f aca="false">(B10621-B10620)/((A10621-A10620)/1000)</f>
        <v>-0.750183150183034</v>
      </c>
      <c r="J10621" s="6" t="n">
        <f aca="false">IF(OR(B10621&lt;Rules!$B$2,B10621&gt;Rules!$B$3,ABS(I10621)&gt;Rules!$B$4,OR(B10622&lt;Rules!$B$2,B10622&gt;Rules!$B$3,ABS(I10622)&gt;Rules!$B$4)),1,0)</f>
        <v>0</v>
      </c>
      <c r="K10621" s="6" t="str">
        <f aca="false">IF(F10621=1,COUNTIF($F$2:F10621,1),"")</f>
        <v/>
      </c>
    </row>
    <row r="10622" customFormat="false" ht="15" hidden="false" customHeight="false" outlineLevel="0" collapsed="false">
      <c r="A10622" s="6" t="n">
        <v>83370.6805</v>
      </c>
      <c r="B10622" s="6" t="n">
        <v>2.03443223443223</v>
      </c>
      <c r="C10622" s="6" t="n">
        <v>71</v>
      </c>
      <c r="D10622" s="6" t="n">
        <v>-1</v>
      </c>
      <c r="E10622" s="6" t="n">
        <v>1.9992673992674</v>
      </c>
      <c r="F10622" s="6" t="n">
        <v>0</v>
      </c>
      <c r="G10622" s="6" t="n">
        <v>0.0498168498168496</v>
      </c>
      <c r="H10622" s="6" t="str">
        <f aca="false">IF(AND(A10622&gt;=Stimuli!$B$2,A10622&lt;=Stimuli!$C$2),Stimuli!$A$2,IF(AND(A10622&gt;=Stimuli!$B$3,A10622&lt;=Stimuli!$C$3),Stimuli!$A$3,IF(AND(A10622&gt;=Stimuli!$B$4,A10622&lt;=Stimuli!$C$4),Stimuli!$A$4,"")))</f>
        <v>02 e.l.f. - Power Grip Styling (30.03s)</v>
      </c>
      <c r="I10622" s="6" t="n">
        <f aca="false">(B10622-B10621)/((A10622-A10621)/1000)</f>
        <v>0.937728937728878</v>
      </c>
      <c r="J10622" s="6" t="n">
        <f aca="false">IF(OR(B10622&lt;Rules!$B$2,B10622&gt;Rules!$B$3,ABS(I10622)&gt;Rules!$B$4,OR(B10623&lt;Rules!$B$2,B10623&gt;Rules!$B$3,ABS(I10623)&gt;Rules!$B$4)),1,0)</f>
        <v>0</v>
      </c>
      <c r="K10622" s="6" t="str">
        <f aca="false">IF(F10622=1,COUNTIF($F$2:F10622,1),"")</f>
        <v/>
      </c>
    </row>
    <row r="10623" customFormat="false" ht="15" hidden="false" customHeight="false" outlineLevel="0" collapsed="false">
      <c r="A10623" s="6" t="n">
        <v>83378.493</v>
      </c>
      <c r="B10623" s="6" t="n">
        <v>2.03003663003663</v>
      </c>
      <c r="C10623" s="6" t="n">
        <v>71</v>
      </c>
      <c r="D10623" s="6" t="n">
        <v>-1</v>
      </c>
      <c r="E10623" s="6" t="n">
        <v>1.9992673992674</v>
      </c>
      <c r="F10623" s="6" t="n">
        <v>0</v>
      </c>
      <c r="G10623" s="6" t="n">
        <v>0.0498168498168496</v>
      </c>
      <c r="H10623" s="6" t="str">
        <f aca="false">IF(AND(A10623&gt;=Stimuli!$B$2,A10623&lt;=Stimuli!$C$2),Stimuli!$A$2,IF(AND(A10623&gt;=Stimuli!$B$3,A10623&lt;=Stimuli!$C$3),Stimuli!$A$3,IF(AND(A10623&gt;=Stimuli!$B$4,A10623&lt;=Stimuli!$C$4),Stimuli!$A$4,"")))</f>
        <v>02 e.l.f. - Power Grip Styling (30.03s)</v>
      </c>
      <c r="I10623" s="6" t="n">
        <f aca="false">(B10623-B10622)/((A10623-A10622)/1000)</f>
        <v>-0.562637362637418</v>
      </c>
      <c r="J10623" s="6" t="n">
        <f aca="false">IF(OR(B10623&lt;Rules!$B$2,B10623&gt;Rules!$B$3,ABS(I10623)&gt;Rules!$B$4,OR(B10624&lt;Rules!$B$2,B10624&gt;Rules!$B$3,ABS(I10624)&gt;Rules!$B$4)),1,0)</f>
        <v>0</v>
      </c>
      <c r="K10623" s="6" t="str">
        <f aca="false">IF(F10623=1,COUNTIF($F$2:F10623,1),"")</f>
        <v/>
      </c>
    </row>
    <row r="10624" customFormat="false" ht="15" hidden="false" customHeight="false" outlineLevel="0" collapsed="false">
      <c r="A10624" s="6" t="n">
        <v>83386.3055</v>
      </c>
      <c r="B10624" s="6" t="n">
        <v>2.03296703296703</v>
      </c>
      <c r="C10624" s="6" t="n">
        <v>71</v>
      </c>
      <c r="D10624" s="6" t="n">
        <v>-1</v>
      </c>
      <c r="E10624" s="6" t="n">
        <v>1.9992673992674</v>
      </c>
      <c r="F10624" s="6" t="n">
        <v>0</v>
      </c>
      <c r="G10624" s="6" t="n">
        <v>0.0498168498168496</v>
      </c>
      <c r="H10624" s="6" t="str">
        <f aca="false">IF(AND(A10624&gt;=Stimuli!$B$2,A10624&lt;=Stimuli!$C$2),Stimuli!$A$2,IF(AND(A10624&gt;=Stimuli!$B$3,A10624&lt;=Stimuli!$C$3),Stimuli!$A$3,IF(AND(A10624&gt;=Stimuli!$B$4,A10624&lt;=Stimuli!$C$4),Stimuli!$A$4,"")))</f>
        <v>02 e.l.f. - Power Grip Styling (30.03s)</v>
      </c>
      <c r="I10624" s="6" t="n">
        <f aca="false">(B10624-B10623)/((A10624-A10623)/1000)</f>
        <v>0.375091575091574</v>
      </c>
      <c r="J10624" s="6" t="n">
        <f aca="false">IF(OR(B10624&lt;Rules!$B$2,B10624&gt;Rules!$B$3,ABS(I10624)&gt;Rules!$B$4,OR(B10625&lt;Rules!$B$2,B10625&gt;Rules!$B$3,ABS(I10625)&gt;Rules!$B$4)),1,0)</f>
        <v>0</v>
      </c>
      <c r="K10624" s="6" t="str">
        <f aca="false">IF(F10624=1,COUNTIF($F$2:F10624,1),"")</f>
        <v/>
      </c>
    </row>
    <row r="10625" customFormat="false" ht="15" hidden="false" customHeight="false" outlineLevel="0" collapsed="false">
      <c r="A10625" s="6" t="n">
        <v>83394.118</v>
      </c>
      <c r="B10625" s="6" t="n">
        <v>2.03296703296703</v>
      </c>
      <c r="C10625" s="6" t="n">
        <v>71</v>
      </c>
      <c r="D10625" s="6" t="n">
        <v>-1</v>
      </c>
      <c r="E10625" s="6" t="n">
        <v>1.9992673992674</v>
      </c>
      <c r="F10625" s="6" t="n">
        <v>0</v>
      </c>
      <c r="G10625" s="6" t="n">
        <v>0.0498168498168496</v>
      </c>
      <c r="H10625" s="6" t="str">
        <f aca="false">IF(AND(A10625&gt;=Stimuli!$B$2,A10625&lt;=Stimuli!$C$2),Stimuli!$A$2,IF(AND(A10625&gt;=Stimuli!$B$3,A10625&lt;=Stimuli!$C$3),Stimuli!$A$3,IF(AND(A10625&gt;=Stimuli!$B$4,A10625&lt;=Stimuli!$C$4),Stimuli!$A$4,"")))</f>
        <v>02 e.l.f. - Power Grip Styling (30.03s)</v>
      </c>
      <c r="I10625" s="6" t="n">
        <f aca="false">(B10625-B10624)/((A10625-A10624)/1000)</f>
        <v>0</v>
      </c>
      <c r="J10625" s="6" t="n">
        <f aca="false">IF(OR(B10625&lt;Rules!$B$2,B10625&gt;Rules!$B$3,ABS(I10625)&gt;Rules!$B$4,OR(B10626&lt;Rules!$B$2,B10626&gt;Rules!$B$3,ABS(I10626)&gt;Rules!$B$4)),1,0)</f>
        <v>0</v>
      </c>
      <c r="K10625" s="6" t="str">
        <f aca="false">IF(F10625=1,COUNTIF($F$2:F10625,1),"")</f>
        <v/>
      </c>
    </row>
    <row r="10626" customFormat="false" ht="15" hidden="false" customHeight="false" outlineLevel="0" collapsed="false">
      <c r="A10626" s="6" t="n">
        <v>83401.9305</v>
      </c>
      <c r="B10626" s="6" t="n">
        <v>2.03296703296703</v>
      </c>
      <c r="C10626" s="6" t="n">
        <v>76</v>
      </c>
      <c r="D10626" s="6" t="n">
        <v>781.25</v>
      </c>
      <c r="E10626" s="6" t="n">
        <v>1.9992673992674</v>
      </c>
      <c r="F10626" s="6" t="n">
        <v>0</v>
      </c>
      <c r="G10626" s="6" t="n">
        <v>0.0498168498168496</v>
      </c>
      <c r="H10626" s="6" t="str">
        <f aca="false">IF(AND(A10626&gt;=Stimuli!$B$2,A10626&lt;=Stimuli!$C$2),Stimuli!$A$2,IF(AND(A10626&gt;=Stimuli!$B$3,A10626&lt;=Stimuli!$C$3),Stimuli!$A$3,IF(AND(A10626&gt;=Stimuli!$B$4,A10626&lt;=Stimuli!$C$4),Stimuli!$A$4,"")))</f>
        <v>02 e.l.f. - Power Grip Styling (30.03s)</v>
      </c>
      <c r="I10626" s="6" t="n">
        <f aca="false">(B10626-B10625)/((A10626-A10625)/1000)</f>
        <v>0</v>
      </c>
      <c r="J10626" s="6" t="n">
        <f aca="false">IF(OR(B10626&lt;Rules!$B$2,B10626&gt;Rules!$B$3,ABS(I10626)&gt;Rules!$B$4,OR(B10627&lt;Rules!$B$2,B10627&gt;Rules!$B$3,ABS(I10627)&gt;Rules!$B$4)),1,0)</f>
        <v>0</v>
      </c>
      <c r="K10626" s="6" t="str">
        <f aca="false">IF(F10626=1,COUNTIF($F$2:F10626,1),"")</f>
        <v/>
      </c>
    </row>
    <row r="10627" customFormat="false" ht="15" hidden="false" customHeight="false" outlineLevel="0" collapsed="false">
      <c r="A10627" s="6" t="n">
        <v>83409.743</v>
      </c>
      <c r="B10627" s="6" t="n">
        <v>2.03589743589744</v>
      </c>
      <c r="C10627" s="6" t="n">
        <v>76</v>
      </c>
      <c r="D10627" s="6" t="n">
        <v>-1</v>
      </c>
      <c r="E10627" s="6" t="n">
        <v>1.9992673992674</v>
      </c>
      <c r="F10627" s="6" t="n">
        <v>0</v>
      </c>
      <c r="G10627" s="6" t="n">
        <v>0.0498168498168496</v>
      </c>
      <c r="H10627" s="6" t="str">
        <f aca="false">IF(AND(A10627&gt;=Stimuli!$B$2,A10627&lt;=Stimuli!$C$2),Stimuli!$A$2,IF(AND(A10627&gt;=Stimuli!$B$3,A10627&lt;=Stimuli!$C$3),Stimuli!$A$3,IF(AND(A10627&gt;=Stimuli!$B$4,A10627&lt;=Stimuli!$C$4),Stimuli!$A$4,"")))</f>
        <v>02 e.l.f. - Power Grip Styling (30.03s)</v>
      </c>
      <c r="I10627" s="6" t="n">
        <f aca="false">(B10627-B10626)/((A10627-A10626)/1000)</f>
        <v>0.375091575091744</v>
      </c>
      <c r="J10627" s="6" t="n">
        <f aca="false">IF(OR(B10627&lt;Rules!$B$2,B10627&gt;Rules!$B$3,ABS(I10627)&gt;Rules!$B$4,OR(B10628&lt;Rules!$B$2,B10628&gt;Rules!$B$3,ABS(I10628)&gt;Rules!$B$4)),1,0)</f>
        <v>0</v>
      </c>
      <c r="K10627" s="6" t="str">
        <f aca="false">IF(F10627=1,COUNTIF($F$2:F10627,1),"")</f>
        <v/>
      </c>
    </row>
    <row r="10628" customFormat="false" ht="15" hidden="false" customHeight="false" outlineLevel="0" collapsed="false">
      <c r="A10628" s="6" t="n">
        <v>83417.5555</v>
      </c>
      <c r="B10628" s="6" t="n">
        <v>2.03443223443223</v>
      </c>
      <c r="C10628" s="6" t="n">
        <v>76</v>
      </c>
      <c r="D10628" s="6" t="n">
        <v>-1</v>
      </c>
      <c r="E10628" s="6" t="n">
        <v>1.9992673992674</v>
      </c>
      <c r="F10628" s="6" t="n">
        <v>0</v>
      </c>
      <c r="G10628" s="6" t="n">
        <v>0.0498168498168496</v>
      </c>
      <c r="H10628" s="6" t="str">
        <f aca="false">IF(AND(A10628&gt;=Stimuli!$B$2,A10628&lt;=Stimuli!$C$2),Stimuli!$A$2,IF(AND(A10628&gt;=Stimuli!$B$3,A10628&lt;=Stimuli!$C$3),Stimuli!$A$3,IF(AND(A10628&gt;=Stimuli!$B$4,A10628&lt;=Stimuli!$C$4),Stimuli!$A$4,"")))</f>
        <v>02 e.l.f. - Power Grip Styling (30.03s)</v>
      </c>
      <c r="I10628" s="6" t="n">
        <f aca="false">(B10628-B10627)/((A10628-A10627)/1000)</f>
        <v>-0.187545787545901</v>
      </c>
      <c r="J10628" s="6" t="n">
        <f aca="false">IF(OR(B10628&lt;Rules!$B$2,B10628&gt;Rules!$B$3,ABS(I10628)&gt;Rules!$B$4,OR(B10629&lt;Rules!$B$2,B10629&gt;Rules!$B$3,ABS(I10629)&gt;Rules!$B$4)),1,0)</f>
        <v>0</v>
      </c>
      <c r="K10628" s="6" t="str">
        <f aca="false">IF(F10628=1,COUNTIF($F$2:F10628,1),"")</f>
        <v/>
      </c>
    </row>
    <row r="10629" customFormat="false" ht="15" hidden="false" customHeight="false" outlineLevel="0" collapsed="false">
      <c r="A10629" s="6" t="n">
        <v>83425.368</v>
      </c>
      <c r="B10629" s="6" t="n">
        <v>2.03882783882784</v>
      </c>
      <c r="C10629" s="6" t="n">
        <v>76</v>
      </c>
      <c r="D10629" s="6" t="n">
        <v>-1</v>
      </c>
      <c r="E10629" s="6" t="n">
        <v>1.9992673992674</v>
      </c>
      <c r="F10629" s="6" t="n">
        <v>0</v>
      </c>
      <c r="G10629" s="6" t="n">
        <v>0.0498168498168496</v>
      </c>
      <c r="H10629" s="6" t="str">
        <f aca="false">IF(AND(A10629&gt;=Stimuli!$B$2,A10629&lt;=Stimuli!$C$2),Stimuli!$A$2,IF(AND(A10629&gt;=Stimuli!$B$3,A10629&lt;=Stimuli!$C$3),Stimuli!$A$3,IF(AND(A10629&gt;=Stimuli!$B$4,A10629&lt;=Stimuli!$C$4),Stimuli!$A$4,"")))</f>
        <v>02 e.l.f. - Power Grip Styling (30.03s)</v>
      </c>
      <c r="I10629" s="6" t="n">
        <f aca="false">(B10629-B10628)/((A10629-A10628)/1000)</f>
        <v>0.562637362637474</v>
      </c>
      <c r="J10629" s="6" t="n">
        <f aca="false">IF(OR(B10629&lt;Rules!$B$2,B10629&gt;Rules!$B$3,ABS(I10629)&gt;Rules!$B$4,OR(B10630&lt;Rules!$B$2,B10630&gt;Rules!$B$3,ABS(I10630)&gt;Rules!$B$4)),1,0)</f>
        <v>0</v>
      </c>
      <c r="K10629" s="6" t="str">
        <f aca="false">IF(F10629=1,COUNTIF($F$2:F10629,1),"")</f>
        <v/>
      </c>
    </row>
    <row r="10630" customFormat="false" ht="15" hidden="false" customHeight="false" outlineLevel="0" collapsed="false">
      <c r="A10630" s="6" t="n">
        <v>83433.1805</v>
      </c>
      <c r="B10630" s="6" t="n">
        <v>2.03443223443223</v>
      </c>
      <c r="C10630" s="6" t="n">
        <v>76</v>
      </c>
      <c r="D10630" s="6" t="n">
        <v>-1</v>
      </c>
      <c r="E10630" s="6" t="n">
        <v>1.9992673992674</v>
      </c>
      <c r="F10630" s="6" t="n">
        <v>0</v>
      </c>
      <c r="G10630" s="6" t="n">
        <v>0.0498168498168496</v>
      </c>
      <c r="H10630" s="6" t="str">
        <f aca="false">IF(AND(A10630&gt;=Stimuli!$B$2,A10630&lt;=Stimuli!$C$2),Stimuli!$A$2,IF(AND(A10630&gt;=Stimuli!$B$3,A10630&lt;=Stimuli!$C$3),Stimuli!$A$3,IF(AND(A10630&gt;=Stimuli!$B$4,A10630&lt;=Stimuli!$C$4),Stimuli!$A$4,"")))</f>
        <v>02 e.l.f. - Power Grip Styling (30.03s)</v>
      </c>
      <c r="I10630" s="6" t="n">
        <f aca="false">(B10630-B10629)/((A10630-A10629)/1000)</f>
        <v>-0.562637362637474</v>
      </c>
      <c r="J10630" s="6" t="n">
        <f aca="false">IF(OR(B10630&lt;Rules!$B$2,B10630&gt;Rules!$B$3,ABS(I10630)&gt;Rules!$B$4,OR(B10631&lt;Rules!$B$2,B10631&gt;Rules!$B$3,ABS(I10631)&gt;Rules!$B$4)),1,0)</f>
        <v>0</v>
      </c>
      <c r="K10630" s="6" t="str">
        <f aca="false">IF(F10630=1,COUNTIF($F$2:F10630,1),"")</f>
        <v/>
      </c>
    </row>
    <row r="10631" customFormat="false" ht="15" hidden="false" customHeight="false" outlineLevel="0" collapsed="false">
      <c r="A10631" s="6" t="n">
        <v>83440.993</v>
      </c>
      <c r="B10631" s="6" t="n">
        <v>2.04175824175824</v>
      </c>
      <c r="C10631" s="6" t="n">
        <v>76</v>
      </c>
      <c r="D10631" s="6" t="n">
        <v>-1</v>
      </c>
      <c r="E10631" s="6" t="n">
        <v>1.9992673992674</v>
      </c>
      <c r="F10631" s="6" t="n">
        <v>0</v>
      </c>
      <c r="G10631" s="6" t="n">
        <v>0.0498168498168496</v>
      </c>
      <c r="H10631" s="6" t="str">
        <f aca="false">IF(AND(A10631&gt;=Stimuli!$B$2,A10631&lt;=Stimuli!$C$2),Stimuli!$A$2,IF(AND(A10631&gt;=Stimuli!$B$3,A10631&lt;=Stimuli!$C$3),Stimuli!$A$3,IF(AND(A10631&gt;=Stimuli!$B$4,A10631&lt;=Stimuli!$C$4),Stimuli!$A$4,"")))</f>
        <v>02 e.l.f. - Power Grip Styling (30.03s)</v>
      </c>
      <c r="I10631" s="6" t="n">
        <f aca="false">(B10631-B10630)/((A10631-A10630)/1000)</f>
        <v>0.937728937729048</v>
      </c>
      <c r="J10631" s="6" t="n">
        <f aca="false">IF(OR(B10631&lt;Rules!$B$2,B10631&gt;Rules!$B$3,ABS(I10631)&gt;Rules!$B$4,OR(B10632&lt;Rules!$B$2,B10632&gt;Rules!$B$3,ABS(I10632)&gt;Rules!$B$4)),1,0)</f>
        <v>0</v>
      </c>
      <c r="K10631" s="6" t="str">
        <f aca="false">IF(F10631=1,COUNTIF($F$2:F10631,1),"")</f>
        <v/>
      </c>
    </row>
    <row r="10632" customFormat="false" ht="15" hidden="false" customHeight="false" outlineLevel="0" collapsed="false">
      <c r="A10632" s="6" t="n">
        <v>83448.8055</v>
      </c>
      <c r="B10632" s="6" t="n">
        <v>2.03443223443223</v>
      </c>
      <c r="C10632" s="6" t="n">
        <v>76</v>
      </c>
      <c r="D10632" s="6" t="n">
        <v>-1</v>
      </c>
      <c r="E10632" s="6" t="n">
        <v>1.9992673992674</v>
      </c>
      <c r="F10632" s="6" t="n">
        <v>0</v>
      </c>
      <c r="G10632" s="6" t="n">
        <v>0.0498168498168496</v>
      </c>
      <c r="H10632" s="6" t="str">
        <f aca="false">IF(AND(A10632&gt;=Stimuli!$B$2,A10632&lt;=Stimuli!$C$2),Stimuli!$A$2,IF(AND(A10632&gt;=Stimuli!$B$3,A10632&lt;=Stimuli!$C$3),Stimuli!$A$3,IF(AND(A10632&gt;=Stimuli!$B$4,A10632&lt;=Stimuli!$C$4),Stimuli!$A$4,"")))</f>
        <v>02 e.l.f. - Power Grip Styling (30.03s)</v>
      </c>
      <c r="I10632" s="6" t="n">
        <f aca="false">(B10632-B10631)/((A10632-A10631)/1000)</f>
        <v>-0.937728937729048</v>
      </c>
      <c r="J10632" s="6" t="n">
        <f aca="false">IF(OR(B10632&lt;Rules!$B$2,B10632&gt;Rules!$B$3,ABS(I10632)&gt;Rules!$B$4,OR(B10633&lt;Rules!$B$2,B10633&gt;Rules!$B$3,ABS(I10633)&gt;Rules!$B$4)),1,0)</f>
        <v>0</v>
      </c>
      <c r="K10632" s="6" t="str">
        <f aca="false">IF(F10632=1,COUNTIF($F$2:F10632,1),"")</f>
        <v/>
      </c>
    </row>
    <row r="10633" customFormat="false" ht="15" hidden="false" customHeight="false" outlineLevel="0" collapsed="false">
      <c r="A10633" s="6" t="n">
        <v>83456.618</v>
      </c>
      <c r="B10633" s="6" t="n">
        <v>2.04322344322344</v>
      </c>
      <c r="C10633" s="6" t="n">
        <v>76</v>
      </c>
      <c r="D10633" s="6" t="n">
        <v>-1</v>
      </c>
      <c r="E10633" s="6" t="n">
        <v>1.9992673992674</v>
      </c>
      <c r="F10633" s="6" t="n">
        <v>0</v>
      </c>
      <c r="G10633" s="6" t="n">
        <v>0.0498168498168496</v>
      </c>
      <c r="H10633" s="6" t="str">
        <f aca="false">IF(AND(A10633&gt;=Stimuli!$B$2,A10633&lt;=Stimuli!$C$2),Stimuli!$A$2,IF(AND(A10633&gt;=Stimuli!$B$3,A10633&lt;=Stimuli!$C$3),Stimuli!$A$3,IF(AND(A10633&gt;=Stimuli!$B$4,A10633&lt;=Stimuli!$C$4),Stimuli!$A$4,"")))</f>
        <v>02 e.l.f. - Power Grip Styling (30.03s)</v>
      </c>
      <c r="I10633" s="6" t="n">
        <f aca="false">(B10633-B10632)/((A10633-A10632)/1000)</f>
        <v>1.12527472527478</v>
      </c>
      <c r="J10633" s="6" t="n">
        <f aca="false">IF(OR(B10633&lt;Rules!$B$2,B10633&gt;Rules!$B$3,ABS(I10633)&gt;Rules!$B$4,OR(B10634&lt;Rules!$B$2,B10634&gt;Rules!$B$3,ABS(I10634)&gt;Rules!$B$4)),1,0)</f>
        <v>0</v>
      </c>
      <c r="K10633" s="6" t="str">
        <f aca="false">IF(F10633=1,COUNTIF($F$2:F10633,1),"")</f>
        <v/>
      </c>
    </row>
    <row r="10634" customFormat="false" ht="15" hidden="false" customHeight="false" outlineLevel="0" collapsed="false">
      <c r="A10634" s="6" t="n">
        <v>83464.4305</v>
      </c>
      <c r="B10634" s="6" t="n">
        <v>2.03589743589744</v>
      </c>
      <c r="C10634" s="6" t="n">
        <v>76</v>
      </c>
      <c r="D10634" s="6" t="n">
        <v>-1</v>
      </c>
      <c r="E10634" s="6" t="n">
        <v>1.9992673992674</v>
      </c>
      <c r="F10634" s="6" t="n">
        <v>0</v>
      </c>
      <c r="G10634" s="6" t="n">
        <v>0.0498168498168496</v>
      </c>
      <c r="H10634" s="6" t="str">
        <f aca="false">IF(AND(A10634&gt;=Stimuli!$B$2,A10634&lt;=Stimuli!$C$2),Stimuli!$A$2,IF(AND(A10634&gt;=Stimuli!$B$3,A10634&lt;=Stimuli!$C$3),Stimuli!$A$3,IF(AND(A10634&gt;=Stimuli!$B$4,A10634&lt;=Stimuli!$C$4),Stimuli!$A$4,"")))</f>
        <v>02 e.l.f. - Power Grip Styling (30.03s)</v>
      </c>
      <c r="I10634" s="6" t="n">
        <f aca="false">(B10634-B10633)/((A10634-A10633)/1000)</f>
        <v>-0.937728937728878</v>
      </c>
      <c r="J10634" s="6" t="n">
        <f aca="false">IF(OR(B10634&lt;Rules!$B$2,B10634&gt;Rules!$B$3,ABS(I10634)&gt;Rules!$B$4,OR(B10635&lt;Rules!$B$2,B10635&gt;Rules!$B$3,ABS(I10635)&gt;Rules!$B$4)),1,0)</f>
        <v>0</v>
      </c>
      <c r="K10634" s="6" t="str">
        <f aca="false">IF(F10634=1,COUNTIF($F$2:F10634,1),"")</f>
        <v/>
      </c>
    </row>
    <row r="10635" customFormat="false" ht="15" hidden="false" customHeight="false" outlineLevel="0" collapsed="false">
      <c r="A10635" s="6" t="n">
        <v>83472.243</v>
      </c>
      <c r="B10635" s="6" t="n">
        <v>2.04468864468865</v>
      </c>
      <c r="C10635" s="6" t="n">
        <v>76</v>
      </c>
      <c r="D10635" s="6" t="n">
        <v>-1</v>
      </c>
      <c r="E10635" s="6" t="n">
        <v>1.9992673992674</v>
      </c>
      <c r="F10635" s="6" t="n">
        <v>0</v>
      </c>
      <c r="G10635" s="6" t="n">
        <v>0.0498168498168496</v>
      </c>
      <c r="H10635" s="6" t="str">
        <f aca="false">IF(AND(A10635&gt;=Stimuli!$B$2,A10635&lt;=Stimuli!$C$2),Stimuli!$A$2,IF(AND(A10635&gt;=Stimuli!$B$3,A10635&lt;=Stimuli!$C$3),Stimuli!$A$3,IF(AND(A10635&gt;=Stimuli!$B$4,A10635&lt;=Stimuli!$C$4),Stimuli!$A$4,"")))</f>
        <v>02 e.l.f. - Power Grip Styling (30.03s)</v>
      </c>
      <c r="I10635" s="6" t="n">
        <f aca="false">(B10635-B10634)/((A10635-A10634)/1000)</f>
        <v>1.12527472527472</v>
      </c>
      <c r="J10635" s="6" t="n">
        <f aca="false">IF(OR(B10635&lt;Rules!$B$2,B10635&gt;Rules!$B$3,ABS(I10635)&gt;Rules!$B$4,OR(B10636&lt;Rules!$B$2,B10636&gt;Rules!$B$3,ABS(I10636)&gt;Rules!$B$4)),1,0)</f>
        <v>0</v>
      </c>
      <c r="K10635" s="6" t="str">
        <f aca="false">IF(F10635=1,COUNTIF($F$2:F10635,1),"")</f>
        <v/>
      </c>
    </row>
    <row r="10636" customFormat="false" ht="15" hidden="false" customHeight="false" outlineLevel="0" collapsed="false">
      <c r="A10636" s="6" t="n">
        <v>83480.0555</v>
      </c>
      <c r="B10636" s="6" t="n">
        <v>2.03736263736264</v>
      </c>
      <c r="C10636" s="6" t="n">
        <v>76</v>
      </c>
      <c r="D10636" s="6" t="n">
        <v>-1</v>
      </c>
      <c r="E10636" s="6" t="n">
        <v>1.9992673992674</v>
      </c>
      <c r="F10636" s="6" t="n">
        <v>0</v>
      </c>
      <c r="G10636" s="6" t="n">
        <v>0.0498168498168496</v>
      </c>
      <c r="H10636" s="6" t="str">
        <f aca="false">IF(AND(A10636&gt;=Stimuli!$B$2,A10636&lt;=Stimuli!$C$2),Stimuli!$A$2,IF(AND(A10636&gt;=Stimuli!$B$3,A10636&lt;=Stimuli!$C$3),Stimuli!$A$3,IF(AND(A10636&gt;=Stimuli!$B$4,A10636&lt;=Stimuli!$C$4),Stimuli!$A$4,"")))</f>
        <v>02 e.l.f. - Power Grip Styling (30.03s)</v>
      </c>
      <c r="I10636" s="6" t="n">
        <f aca="false">(B10636-B10635)/((A10636-A10635)/1000)</f>
        <v>-0.937728937729048</v>
      </c>
      <c r="J10636" s="6" t="n">
        <f aca="false">IF(OR(B10636&lt;Rules!$B$2,B10636&gt;Rules!$B$3,ABS(I10636)&gt;Rules!$B$4,OR(B10637&lt;Rules!$B$2,B10637&gt;Rules!$B$3,ABS(I10637)&gt;Rules!$B$4)),1,0)</f>
        <v>0</v>
      </c>
      <c r="K10636" s="6" t="str">
        <f aca="false">IF(F10636=1,COUNTIF($F$2:F10636,1),"")</f>
        <v/>
      </c>
    </row>
    <row r="10637" customFormat="false" ht="15" hidden="false" customHeight="false" outlineLevel="0" collapsed="false">
      <c r="A10637" s="6" t="n">
        <v>83487.868</v>
      </c>
      <c r="B10637" s="6" t="n">
        <v>2.04468864468865</v>
      </c>
      <c r="C10637" s="6" t="n">
        <v>76</v>
      </c>
      <c r="D10637" s="6" t="n">
        <v>-1</v>
      </c>
      <c r="E10637" s="6" t="n">
        <v>1.9992673992674</v>
      </c>
      <c r="F10637" s="6" t="n">
        <v>0</v>
      </c>
      <c r="G10637" s="6" t="n">
        <v>0.0498168498168496</v>
      </c>
      <c r="H10637" s="6" t="str">
        <f aca="false">IF(AND(A10637&gt;=Stimuli!$B$2,A10637&lt;=Stimuli!$C$2),Stimuli!$A$2,IF(AND(A10637&gt;=Stimuli!$B$3,A10637&lt;=Stimuli!$C$3),Stimuli!$A$3,IF(AND(A10637&gt;=Stimuli!$B$4,A10637&lt;=Stimuli!$C$4),Stimuli!$A$4,"")))</f>
        <v>02 e.l.f. - Power Grip Styling (30.03s)</v>
      </c>
      <c r="I10637" s="6" t="n">
        <f aca="false">(B10637-B10636)/((A10637-A10636)/1000)</f>
        <v>0.937728937729048</v>
      </c>
      <c r="J10637" s="6" t="n">
        <f aca="false">IF(OR(B10637&lt;Rules!$B$2,B10637&gt;Rules!$B$3,ABS(I10637)&gt;Rules!$B$4,OR(B10638&lt;Rules!$B$2,B10638&gt;Rules!$B$3,ABS(I10638)&gt;Rules!$B$4)),1,0)</f>
        <v>0</v>
      </c>
      <c r="K10637" s="6" t="str">
        <f aca="false">IF(F10637=1,COUNTIF($F$2:F10637,1),"")</f>
        <v/>
      </c>
    </row>
    <row r="10638" customFormat="false" ht="15" hidden="false" customHeight="false" outlineLevel="0" collapsed="false">
      <c r="A10638" s="6" t="n">
        <v>83495.6805</v>
      </c>
      <c r="B10638" s="6" t="n">
        <v>2.03882783882784</v>
      </c>
      <c r="C10638" s="6" t="n">
        <v>76</v>
      </c>
      <c r="D10638" s="6" t="n">
        <v>-1</v>
      </c>
      <c r="E10638" s="6" t="n">
        <v>1.9992673992674</v>
      </c>
      <c r="F10638" s="6" t="n">
        <v>0</v>
      </c>
      <c r="G10638" s="6" t="n">
        <v>0.0498168498168496</v>
      </c>
      <c r="H10638" s="6" t="str">
        <f aca="false">IF(AND(A10638&gt;=Stimuli!$B$2,A10638&lt;=Stimuli!$C$2),Stimuli!$A$2,IF(AND(A10638&gt;=Stimuli!$B$3,A10638&lt;=Stimuli!$C$3),Stimuli!$A$3,IF(AND(A10638&gt;=Stimuli!$B$4,A10638&lt;=Stimuli!$C$4),Stimuli!$A$4,"")))</f>
        <v>02 e.l.f. - Power Grip Styling (30.03s)</v>
      </c>
      <c r="I10638" s="6" t="n">
        <f aca="false">(B10638-B10637)/((A10638-A10637)/1000)</f>
        <v>-0.750183150183148</v>
      </c>
      <c r="J10638" s="6" t="n">
        <f aca="false">IF(OR(B10638&lt;Rules!$B$2,B10638&gt;Rules!$B$3,ABS(I10638)&gt;Rules!$B$4,OR(B10639&lt;Rules!$B$2,B10639&gt;Rules!$B$3,ABS(I10639)&gt;Rules!$B$4)),1,0)</f>
        <v>0</v>
      </c>
      <c r="K10638" s="6" t="str">
        <f aca="false">IF(F10638=1,COUNTIF($F$2:F10638,1),"")</f>
        <v/>
      </c>
    </row>
    <row r="10639" customFormat="false" ht="15" hidden="false" customHeight="false" outlineLevel="0" collapsed="false">
      <c r="A10639" s="6" t="n">
        <v>83503.493</v>
      </c>
      <c r="B10639" s="6" t="n">
        <v>2.04468864468865</v>
      </c>
      <c r="C10639" s="6" t="n">
        <v>76</v>
      </c>
      <c r="D10639" s="6" t="n">
        <v>-1</v>
      </c>
      <c r="E10639" s="6" t="n">
        <v>1.9992673992674</v>
      </c>
      <c r="F10639" s="6" t="n">
        <v>0</v>
      </c>
      <c r="G10639" s="6" t="n">
        <v>0.0498168498168496</v>
      </c>
      <c r="H10639" s="6" t="str">
        <f aca="false">IF(AND(A10639&gt;=Stimuli!$B$2,A10639&lt;=Stimuli!$C$2),Stimuli!$A$2,IF(AND(A10639&gt;=Stimuli!$B$3,A10639&lt;=Stimuli!$C$3),Stimuli!$A$3,IF(AND(A10639&gt;=Stimuli!$B$4,A10639&lt;=Stimuli!$C$4),Stimuli!$A$4,"")))</f>
        <v>02 e.l.f. - Power Grip Styling (30.03s)</v>
      </c>
      <c r="I10639" s="6" t="n">
        <f aca="false">(B10639-B10638)/((A10639-A10638)/1000)</f>
        <v>0.750183150183148</v>
      </c>
      <c r="J10639" s="6" t="n">
        <f aca="false">IF(OR(B10639&lt;Rules!$B$2,B10639&gt;Rules!$B$3,ABS(I10639)&gt;Rules!$B$4,OR(B10640&lt;Rules!$B$2,B10640&gt;Rules!$B$3,ABS(I10640)&gt;Rules!$B$4)),1,0)</f>
        <v>0</v>
      </c>
      <c r="K10639" s="6" t="str">
        <f aca="false">IF(F10639=1,COUNTIF($F$2:F10639,1),"")</f>
        <v/>
      </c>
    </row>
    <row r="10640" customFormat="false" ht="15" hidden="false" customHeight="false" outlineLevel="0" collapsed="false">
      <c r="A10640" s="6" t="n">
        <v>83511.3055</v>
      </c>
      <c r="B10640" s="6" t="n">
        <v>2.04175824175824</v>
      </c>
      <c r="C10640" s="6" t="n">
        <v>76</v>
      </c>
      <c r="D10640" s="6" t="n">
        <v>-1</v>
      </c>
      <c r="E10640" s="6" t="n">
        <v>1.9992673992674</v>
      </c>
      <c r="F10640" s="6" t="n">
        <v>0</v>
      </c>
      <c r="G10640" s="6" t="n">
        <v>0.0498168498168496</v>
      </c>
      <c r="H10640" s="6" t="str">
        <f aca="false">IF(AND(A10640&gt;=Stimuli!$B$2,A10640&lt;=Stimuli!$C$2),Stimuli!$A$2,IF(AND(A10640&gt;=Stimuli!$B$3,A10640&lt;=Stimuli!$C$3),Stimuli!$A$3,IF(AND(A10640&gt;=Stimuli!$B$4,A10640&lt;=Stimuli!$C$4),Stimuli!$A$4,"")))</f>
        <v>02 e.l.f. - Power Grip Styling (30.03s)</v>
      </c>
      <c r="I10640" s="6" t="n">
        <f aca="false">(B10640-B10639)/((A10640-A10639)/1000)</f>
        <v>-0.375091575091574</v>
      </c>
      <c r="J10640" s="6" t="n">
        <f aca="false">IF(OR(B10640&lt;Rules!$B$2,B10640&gt;Rules!$B$3,ABS(I10640)&gt;Rules!$B$4,OR(B10641&lt;Rules!$B$2,B10641&gt;Rules!$B$3,ABS(I10641)&gt;Rules!$B$4)),1,0)</f>
        <v>0</v>
      </c>
      <c r="K10640" s="6" t="str">
        <f aca="false">IF(F10640=1,COUNTIF($F$2:F10640,1),"")</f>
        <v/>
      </c>
    </row>
    <row r="10641" customFormat="false" ht="15" hidden="false" customHeight="false" outlineLevel="0" collapsed="false">
      <c r="A10641" s="6" t="n">
        <v>83519.118</v>
      </c>
      <c r="B10641" s="6" t="n">
        <v>2.04322344322344</v>
      </c>
      <c r="C10641" s="6" t="n">
        <v>76</v>
      </c>
      <c r="D10641" s="6" t="n">
        <v>-1</v>
      </c>
      <c r="E10641" s="6" t="n">
        <v>1.9992673992674</v>
      </c>
      <c r="F10641" s="6" t="n">
        <v>0</v>
      </c>
      <c r="G10641" s="6" t="n">
        <v>0.0498168498168496</v>
      </c>
      <c r="H10641" s="6" t="str">
        <f aca="false">IF(AND(A10641&gt;=Stimuli!$B$2,A10641&lt;=Stimuli!$C$2),Stimuli!$A$2,IF(AND(A10641&gt;=Stimuli!$B$3,A10641&lt;=Stimuli!$C$3),Stimuli!$A$3,IF(AND(A10641&gt;=Stimuli!$B$4,A10641&lt;=Stimuli!$C$4),Stimuli!$A$4,"")))</f>
        <v>02 e.l.f. - Power Grip Styling (30.03s)</v>
      </c>
      <c r="I10641" s="6" t="n">
        <f aca="false">(B10641-B10640)/((A10641-A10640)/1000)</f>
        <v>0.18754578754573</v>
      </c>
      <c r="J10641" s="6" t="n">
        <f aca="false">IF(OR(B10641&lt;Rules!$B$2,B10641&gt;Rules!$B$3,ABS(I10641)&gt;Rules!$B$4,OR(B10642&lt;Rules!$B$2,B10642&gt;Rules!$B$3,ABS(I10642)&gt;Rules!$B$4)),1,0)</f>
        <v>0</v>
      </c>
      <c r="K10641" s="6" t="str">
        <f aca="false">IF(F10641=1,COUNTIF($F$2:F10641,1),"")</f>
        <v/>
      </c>
    </row>
    <row r="10642" customFormat="false" ht="15" hidden="false" customHeight="false" outlineLevel="0" collapsed="false">
      <c r="A10642" s="6" t="n">
        <v>83526.9305</v>
      </c>
      <c r="B10642" s="6" t="n">
        <v>2.04322344322344</v>
      </c>
      <c r="C10642" s="6" t="n">
        <v>76</v>
      </c>
      <c r="D10642" s="6" t="n">
        <v>-1</v>
      </c>
      <c r="E10642" s="6" t="n">
        <v>1.9992673992674</v>
      </c>
      <c r="F10642" s="6" t="n">
        <v>0</v>
      </c>
      <c r="G10642" s="6" t="n">
        <v>0.0498168498168496</v>
      </c>
      <c r="H10642" s="6" t="str">
        <f aca="false">IF(AND(A10642&gt;=Stimuli!$B$2,A10642&lt;=Stimuli!$C$2),Stimuli!$A$2,IF(AND(A10642&gt;=Stimuli!$B$3,A10642&lt;=Stimuli!$C$3),Stimuli!$A$3,IF(AND(A10642&gt;=Stimuli!$B$4,A10642&lt;=Stimuli!$C$4),Stimuli!$A$4,"")))</f>
        <v>02 e.l.f. - Power Grip Styling (30.03s)</v>
      </c>
      <c r="I10642" s="6" t="n">
        <f aca="false">(B10642-B10641)/((A10642-A10641)/1000)</f>
        <v>0</v>
      </c>
      <c r="J10642" s="6" t="n">
        <f aca="false">IF(OR(B10642&lt;Rules!$B$2,B10642&gt;Rules!$B$3,ABS(I10642)&gt;Rules!$B$4,OR(B10643&lt;Rules!$B$2,B10643&gt;Rules!$B$3,ABS(I10643)&gt;Rules!$B$4)),1,0)</f>
        <v>0</v>
      </c>
      <c r="K10642" s="6" t="str">
        <f aca="false">IF(F10642=1,COUNTIF($F$2:F10642,1),"")</f>
        <v/>
      </c>
    </row>
    <row r="10643" customFormat="false" ht="15" hidden="false" customHeight="false" outlineLevel="0" collapsed="false">
      <c r="A10643" s="6" t="n">
        <v>83534.743</v>
      </c>
      <c r="B10643" s="6" t="n">
        <v>2.04322344322344</v>
      </c>
      <c r="C10643" s="6" t="n">
        <v>76</v>
      </c>
      <c r="D10643" s="6" t="n">
        <v>-1</v>
      </c>
      <c r="E10643" s="6" t="n">
        <v>1.9992673992674</v>
      </c>
      <c r="F10643" s="6" t="n">
        <v>0</v>
      </c>
      <c r="G10643" s="6" t="n">
        <v>0.0498168498168496</v>
      </c>
      <c r="H10643" s="6" t="str">
        <f aca="false">IF(AND(A10643&gt;=Stimuli!$B$2,A10643&lt;=Stimuli!$C$2),Stimuli!$A$2,IF(AND(A10643&gt;=Stimuli!$B$3,A10643&lt;=Stimuli!$C$3),Stimuli!$A$3,IF(AND(A10643&gt;=Stimuli!$B$4,A10643&lt;=Stimuli!$C$4),Stimuli!$A$4,"")))</f>
        <v>02 e.l.f. - Power Grip Styling (30.03s)</v>
      </c>
      <c r="I10643" s="6" t="n">
        <f aca="false">(B10643-B10642)/((A10643-A10642)/1000)</f>
        <v>0</v>
      </c>
      <c r="J10643" s="6" t="n">
        <f aca="false">IF(OR(B10643&lt;Rules!$B$2,B10643&gt;Rules!$B$3,ABS(I10643)&gt;Rules!$B$4,OR(B10644&lt;Rules!$B$2,B10644&gt;Rules!$B$3,ABS(I10644)&gt;Rules!$B$4)),1,0)</f>
        <v>0</v>
      </c>
      <c r="K10643" s="6" t="str">
        <f aca="false">IF(F10643=1,COUNTIF($F$2:F10643,1),"")</f>
        <v/>
      </c>
    </row>
    <row r="10644" customFormat="false" ht="15" hidden="false" customHeight="false" outlineLevel="0" collapsed="false">
      <c r="A10644" s="6" t="n">
        <v>83542.5555</v>
      </c>
      <c r="B10644" s="6" t="n">
        <v>2.04615384615385</v>
      </c>
      <c r="C10644" s="6" t="n">
        <v>76</v>
      </c>
      <c r="D10644" s="6" t="n">
        <v>-1</v>
      </c>
      <c r="E10644" s="6" t="n">
        <v>1.9992673992674</v>
      </c>
      <c r="F10644" s="6" t="n">
        <v>0</v>
      </c>
      <c r="G10644" s="6" t="n">
        <v>0.0498168498168496</v>
      </c>
      <c r="H10644" s="6" t="str">
        <f aca="false">IF(AND(A10644&gt;=Stimuli!$B$2,A10644&lt;=Stimuli!$C$2),Stimuli!$A$2,IF(AND(A10644&gt;=Stimuli!$B$3,A10644&lt;=Stimuli!$C$3),Stimuli!$A$3,IF(AND(A10644&gt;=Stimuli!$B$4,A10644&lt;=Stimuli!$C$4),Stimuli!$A$4,"")))</f>
        <v>02 e.l.f. - Power Grip Styling (30.03s)</v>
      </c>
      <c r="I10644" s="6" t="n">
        <f aca="false">(B10644-B10643)/((A10644-A10643)/1000)</f>
        <v>0.37509157509146</v>
      </c>
      <c r="J10644" s="6" t="n">
        <f aca="false">IF(OR(B10644&lt;Rules!$B$2,B10644&gt;Rules!$B$3,ABS(I10644)&gt;Rules!$B$4,OR(B10645&lt;Rules!$B$2,B10645&gt;Rules!$B$3,ABS(I10645)&gt;Rules!$B$4)),1,0)</f>
        <v>0</v>
      </c>
      <c r="K10644" s="6" t="str">
        <f aca="false">IF(F10644=1,COUNTIF($F$2:F10644,1),"")</f>
        <v/>
      </c>
    </row>
    <row r="10645" customFormat="false" ht="15" hidden="false" customHeight="false" outlineLevel="0" collapsed="false">
      <c r="A10645" s="6" t="n">
        <v>83550.368</v>
      </c>
      <c r="B10645" s="6" t="n">
        <v>2.04175824175824</v>
      </c>
      <c r="C10645" s="6" t="n">
        <v>76</v>
      </c>
      <c r="D10645" s="6" t="n">
        <v>-1</v>
      </c>
      <c r="E10645" s="6" t="n">
        <v>1.9992673992674</v>
      </c>
      <c r="F10645" s="6" t="n">
        <v>0</v>
      </c>
      <c r="G10645" s="6" t="n">
        <v>0.0498168498168496</v>
      </c>
      <c r="H10645" s="6" t="str">
        <f aca="false">IF(AND(A10645&gt;=Stimuli!$B$2,A10645&lt;=Stimuli!$C$2),Stimuli!$A$2,IF(AND(A10645&gt;=Stimuli!$B$3,A10645&lt;=Stimuli!$C$3),Stimuli!$A$3,IF(AND(A10645&gt;=Stimuli!$B$4,A10645&lt;=Stimuli!$C$4),Stimuli!$A$4,"")))</f>
        <v>02 e.l.f. - Power Grip Styling (30.03s)</v>
      </c>
      <c r="I10645" s="6" t="n">
        <f aca="false">(B10645-B10644)/((A10645-A10644)/1000)</f>
        <v>-0.56263736263719</v>
      </c>
      <c r="J10645" s="6" t="n">
        <f aca="false">IF(OR(B10645&lt;Rules!$B$2,B10645&gt;Rules!$B$3,ABS(I10645)&gt;Rules!$B$4,OR(B10646&lt;Rules!$B$2,B10646&gt;Rules!$B$3,ABS(I10646)&gt;Rules!$B$4)),1,0)</f>
        <v>0</v>
      </c>
      <c r="K10645" s="6" t="str">
        <f aca="false">IF(F10645=1,COUNTIF($F$2:F10645,1),"")</f>
        <v/>
      </c>
    </row>
    <row r="10646" customFormat="false" ht="15" hidden="false" customHeight="false" outlineLevel="0" collapsed="false">
      <c r="A10646" s="6" t="n">
        <v>83558.1805</v>
      </c>
      <c r="B10646" s="6" t="n">
        <v>2.04761904761905</v>
      </c>
      <c r="C10646" s="6" t="n">
        <v>76</v>
      </c>
      <c r="D10646" s="6" t="n">
        <v>-1</v>
      </c>
      <c r="E10646" s="6" t="n">
        <v>1.9992673992674</v>
      </c>
      <c r="F10646" s="6" t="n">
        <v>0</v>
      </c>
      <c r="G10646" s="6" t="n">
        <v>0.0498168498168496</v>
      </c>
      <c r="H10646" s="6" t="str">
        <f aca="false">IF(AND(A10646&gt;=Stimuli!$B$2,A10646&lt;=Stimuli!$C$2),Stimuli!$A$2,IF(AND(A10646&gt;=Stimuli!$B$3,A10646&lt;=Stimuli!$C$3),Stimuli!$A$3,IF(AND(A10646&gt;=Stimuli!$B$4,A10646&lt;=Stimuli!$C$4),Stimuli!$A$4,"")))</f>
        <v>02 e.l.f. - Power Grip Styling (30.03s)</v>
      </c>
      <c r="I10646" s="6" t="n">
        <f aca="false">(B10646-B10645)/((A10646-A10645)/1000)</f>
        <v>0.750183150183148</v>
      </c>
      <c r="J10646" s="6" t="n">
        <f aca="false">IF(OR(B10646&lt;Rules!$B$2,B10646&gt;Rules!$B$3,ABS(I10646)&gt;Rules!$B$4,OR(B10647&lt;Rules!$B$2,B10647&gt;Rules!$B$3,ABS(I10647)&gt;Rules!$B$4)),1,0)</f>
        <v>0</v>
      </c>
      <c r="K10646" s="6" t="str">
        <f aca="false">IF(F10646=1,COUNTIF($F$2:F10646,1),"")</f>
        <v/>
      </c>
    </row>
    <row r="10647" customFormat="false" ht="15" hidden="false" customHeight="false" outlineLevel="0" collapsed="false">
      <c r="A10647" s="6" t="n">
        <v>83565.993</v>
      </c>
      <c r="B10647" s="6" t="n">
        <v>2.04175824175824</v>
      </c>
      <c r="C10647" s="6" t="n">
        <v>76</v>
      </c>
      <c r="D10647" s="6" t="n">
        <v>-1</v>
      </c>
      <c r="E10647" s="6" t="n">
        <v>1.9992673992674</v>
      </c>
      <c r="F10647" s="6" t="n">
        <v>0</v>
      </c>
      <c r="G10647" s="6" t="n">
        <v>0.0498168498168496</v>
      </c>
      <c r="H10647" s="6" t="str">
        <f aca="false">IF(AND(A10647&gt;=Stimuli!$B$2,A10647&lt;=Stimuli!$C$2),Stimuli!$A$2,IF(AND(A10647&gt;=Stimuli!$B$3,A10647&lt;=Stimuli!$C$3),Stimuli!$A$3,IF(AND(A10647&gt;=Stimuli!$B$4,A10647&lt;=Stimuli!$C$4),Stimuli!$A$4,"")))</f>
        <v>02 e.l.f. - Power Grip Styling (30.03s)</v>
      </c>
      <c r="I10647" s="6" t="n">
        <f aca="false">(B10647-B10646)/((A10647-A10646)/1000)</f>
        <v>-0.750183150183148</v>
      </c>
      <c r="J10647" s="6" t="n">
        <f aca="false">IF(OR(B10647&lt;Rules!$B$2,B10647&gt;Rules!$B$3,ABS(I10647)&gt;Rules!$B$4,OR(B10648&lt;Rules!$B$2,B10648&gt;Rules!$B$3,ABS(I10648)&gt;Rules!$B$4)),1,0)</f>
        <v>0</v>
      </c>
      <c r="K10647" s="6" t="str">
        <f aca="false">IF(F10647=1,COUNTIF($F$2:F10647,1),"")</f>
        <v/>
      </c>
    </row>
    <row r="10648" customFormat="false" ht="15" hidden="false" customHeight="false" outlineLevel="0" collapsed="false">
      <c r="A10648" s="6" t="n">
        <v>83573.8055</v>
      </c>
      <c r="B10648" s="6" t="n">
        <v>2.05054945054945</v>
      </c>
      <c r="C10648" s="6" t="n">
        <v>76</v>
      </c>
      <c r="D10648" s="6" t="n">
        <v>-1</v>
      </c>
      <c r="E10648" s="6" t="n">
        <v>1.9992673992674</v>
      </c>
      <c r="F10648" s="6" t="n">
        <v>0</v>
      </c>
      <c r="G10648" s="6" t="n">
        <v>0.0498168498168496</v>
      </c>
      <c r="H10648" s="6" t="str">
        <f aca="false">IF(AND(A10648&gt;=Stimuli!$B$2,A10648&lt;=Stimuli!$C$2),Stimuli!$A$2,IF(AND(A10648&gt;=Stimuli!$B$3,A10648&lt;=Stimuli!$C$3),Stimuli!$A$3,IF(AND(A10648&gt;=Stimuli!$B$4,A10648&lt;=Stimuli!$C$4),Stimuli!$A$4,"")))</f>
        <v>02 e.l.f. - Power Grip Styling (30.03s)</v>
      </c>
      <c r="I10648" s="6" t="n">
        <f aca="false">(B10648-B10647)/((A10648-A10647)/1000)</f>
        <v>1.12527472527461</v>
      </c>
      <c r="J10648" s="6" t="n">
        <f aca="false">IF(OR(B10648&lt;Rules!$B$2,B10648&gt;Rules!$B$3,ABS(I10648)&gt;Rules!$B$4,OR(B10649&lt;Rules!$B$2,B10649&gt;Rules!$B$3,ABS(I10649)&gt;Rules!$B$4)),1,0)</f>
        <v>0</v>
      </c>
      <c r="K10648" s="6" t="str">
        <f aca="false">IF(F10648=1,COUNTIF($F$2:F10648,1),"")</f>
        <v/>
      </c>
    </row>
    <row r="10649" customFormat="false" ht="15" hidden="false" customHeight="false" outlineLevel="0" collapsed="false">
      <c r="A10649" s="6" t="n">
        <v>83581.618</v>
      </c>
      <c r="B10649" s="6" t="n">
        <v>2.04322344322344</v>
      </c>
      <c r="C10649" s="6" t="n">
        <v>76</v>
      </c>
      <c r="D10649" s="6" t="n">
        <v>-1</v>
      </c>
      <c r="E10649" s="6" t="n">
        <v>1.9992673992674</v>
      </c>
      <c r="F10649" s="6" t="n">
        <v>0</v>
      </c>
      <c r="G10649" s="6" t="n">
        <v>0.0498168498168496</v>
      </c>
      <c r="H10649" s="6" t="str">
        <f aca="false">IF(AND(A10649&gt;=Stimuli!$B$2,A10649&lt;=Stimuli!$C$2),Stimuli!$A$2,IF(AND(A10649&gt;=Stimuli!$B$3,A10649&lt;=Stimuli!$C$3),Stimuli!$A$3,IF(AND(A10649&gt;=Stimuli!$B$4,A10649&lt;=Stimuli!$C$4),Stimuli!$A$4,"")))</f>
        <v>02 e.l.f. - Power Grip Styling (30.03s)</v>
      </c>
      <c r="I10649" s="6" t="n">
        <f aca="false">(B10649-B10648)/((A10649-A10648)/1000)</f>
        <v>-0.937728937728878</v>
      </c>
      <c r="J10649" s="6" t="n">
        <f aca="false">IF(OR(B10649&lt;Rules!$B$2,B10649&gt;Rules!$B$3,ABS(I10649)&gt;Rules!$B$4,OR(B10650&lt;Rules!$B$2,B10650&gt;Rules!$B$3,ABS(I10650)&gt;Rules!$B$4)),1,0)</f>
        <v>0</v>
      </c>
      <c r="K10649" s="6" t="str">
        <f aca="false">IF(F10649=1,COUNTIF($F$2:F10649,1),"")</f>
        <v/>
      </c>
    </row>
    <row r="10650" customFormat="false" ht="15" hidden="false" customHeight="false" outlineLevel="0" collapsed="false">
      <c r="A10650" s="6" t="n">
        <v>83589.4305</v>
      </c>
      <c r="B10650" s="6" t="n">
        <v>2.05201465201465</v>
      </c>
      <c r="C10650" s="6" t="n">
        <v>76</v>
      </c>
      <c r="D10650" s="6" t="n">
        <v>-1</v>
      </c>
      <c r="E10650" s="6" t="n">
        <v>1.9992673992674</v>
      </c>
      <c r="F10650" s="6" t="n">
        <v>0</v>
      </c>
      <c r="G10650" s="6" t="n">
        <v>0.0498168498168496</v>
      </c>
      <c r="H10650" s="6" t="str">
        <f aca="false">IF(AND(A10650&gt;=Stimuli!$B$2,A10650&lt;=Stimuli!$C$2),Stimuli!$A$2,IF(AND(A10650&gt;=Stimuli!$B$3,A10650&lt;=Stimuli!$C$3),Stimuli!$A$3,IF(AND(A10650&gt;=Stimuli!$B$4,A10650&lt;=Stimuli!$C$4),Stimuli!$A$4,"")))</f>
        <v>02 e.l.f. - Power Grip Styling (30.03s)</v>
      </c>
      <c r="I10650" s="6" t="n">
        <f aca="false">(B10650-B10649)/((A10650-A10649)/1000)</f>
        <v>1.12527472527472</v>
      </c>
      <c r="J10650" s="6" t="n">
        <f aca="false">IF(OR(B10650&lt;Rules!$B$2,B10650&gt;Rules!$B$3,ABS(I10650)&gt;Rules!$B$4,OR(B10651&lt;Rules!$B$2,B10651&gt;Rules!$B$3,ABS(I10651)&gt;Rules!$B$4)),1,0)</f>
        <v>0</v>
      </c>
      <c r="K10650" s="6" t="str">
        <f aca="false">IF(F10650=1,COUNTIF($F$2:F10650,1),"")</f>
        <v/>
      </c>
    </row>
    <row r="10651" customFormat="false" ht="15" hidden="false" customHeight="false" outlineLevel="0" collapsed="false">
      <c r="A10651" s="6" t="n">
        <v>83597.243</v>
      </c>
      <c r="B10651" s="6" t="n">
        <v>2.04468864468865</v>
      </c>
      <c r="C10651" s="6" t="n">
        <v>76</v>
      </c>
      <c r="D10651" s="6" t="n">
        <v>-1</v>
      </c>
      <c r="E10651" s="6" t="n">
        <v>1.9992673992674</v>
      </c>
      <c r="F10651" s="6" t="n">
        <v>0</v>
      </c>
      <c r="G10651" s="6" t="n">
        <v>0.0498168498168496</v>
      </c>
      <c r="H10651" s="6" t="str">
        <f aca="false">IF(AND(A10651&gt;=Stimuli!$B$2,A10651&lt;=Stimuli!$C$2),Stimuli!$A$2,IF(AND(A10651&gt;=Stimuli!$B$3,A10651&lt;=Stimuli!$C$3),Stimuli!$A$3,IF(AND(A10651&gt;=Stimuli!$B$4,A10651&lt;=Stimuli!$C$4),Stimuli!$A$4,"")))</f>
        <v>02 e.l.f. - Power Grip Styling (30.03s)</v>
      </c>
      <c r="I10651" s="6" t="n">
        <f aca="false">(B10651-B10650)/((A10651-A10650)/1000)</f>
        <v>-0.937728937728878</v>
      </c>
      <c r="J10651" s="6" t="n">
        <f aca="false">IF(OR(B10651&lt;Rules!$B$2,B10651&gt;Rules!$B$3,ABS(I10651)&gt;Rules!$B$4,OR(B10652&lt;Rules!$B$2,B10652&gt;Rules!$B$3,ABS(I10652)&gt;Rules!$B$4)),1,0)</f>
        <v>0</v>
      </c>
      <c r="K10651" s="6" t="str">
        <f aca="false">IF(F10651=1,COUNTIF($F$2:F10651,1),"")</f>
        <v/>
      </c>
    </row>
    <row r="10652" customFormat="false" ht="15" hidden="false" customHeight="false" outlineLevel="0" collapsed="false">
      <c r="A10652" s="6" t="n">
        <v>83605.0555</v>
      </c>
      <c r="B10652" s="6" t="n">
        <v>2.05201465201465</v>
      </c>
      <c r="C10652" s="6" t="n">
        <v>76</v>
      </c>
      <c r="D10652" s="6" t="n">
        <v>-1</v>
      </c>
      <c r="E10652" s="6" t="n">
        <v>1.9992673992674</v>
      </c>
      <c r="F10652" s="6" t="n">
        <v>0</v>
      </c>
      <c r="G10652" s="6" t="n">
        <v>0.0498168498168496</v>
      </c>
      <c r="H10652" s="6" t="str">
        <f aca="false">IF(AND(A10652&gt;=Stimuli!$B$2,A10652&lt;=Stimuli!$C$2),Stimuli!$A$2,IF(AND(A10652&gt;=Stimuli!$B$3,A10652&lt;=Stimuli!$C$3),Stimuli!$A$3,IF(AND(A10652&gt;=Stimuli!$B$4,A10652&lt;=Stimuli!$C$4),Stimuli!$A$4,"")))</f>
        <v>02 e.l.f. - Power Grip Styling (30.03s)</v>
      </c>
      <c r="I10652" s="6" t="n">
        <f aca="false">(B10652-B10651)/((A10652-A10651)/1000)</f>
        <v>0.937728937728878</v>
      </c>
      <c r="J10652" s="6" t="n">
        <f aca="false">IF(OR(B10652&lt;Rules!$B$2,B10652&gt;Rules!$B$3,ABS(I10652)&gt;Rules!$B$4,OR(B10653&lt;Rules!$B$2,B10653&gt;Rules!$B$3,ABS(I10653)&gt;Rules!$B$4)),1,0)</f>
        <v>0</v>
      </c>
      <c r="K10652" s="6" t="str">
        <f aca="false">IF(F10652=1,COUNTIF($F$2:F10652,1),"")</f>
        <v/>
      </c>
    </row>
    <row r="10653" customFormat="false" ht="15" hidden="false" customHeight="false" outlineLevel="0" collapsed="false">
      <c r="A10653" s="6" t="n">
        <v>83612.868</v>
      </c>
      <c r="B10653" s="6" t="n">
        <v>2.04468864468865</v>
      </c>
      <c r="C10653" s="6" t="n">
        <v>76</v>
      </c>
      <c r="D10653" s="6" t="n">
        <v>-1</v>
      </c>
      <c r="E10653" s="6" t="n">
        <v>1.9992673992674</v>
      </c>
      <c r="F10653" s="6" t="n">
        <v>0</v>
      </c>
      <c r="G10653" s="6" t="n">
        <v>0.0498168498168496</v>
      </c>
      <c r="H10653" s="6" t="str">
        <f aca="false">IF(AND(A10653&gt;=Stimuli!$B$2,A10653&lt;=Stimuli!$C$2),Stimuli!$A$2,IF(AND(A10653&gt;=Stimuli!$B$3,A10653&lt;=Stimuli!$C$3),Stimuli!$A$3,IF(AND(A10653&gt;=Stimuli!$B$4,A10653&lt;=Stimuli!$C$4),Stimuli!$A$4,"")))</f>
        <v>02 e.l.f. - Power Grip Styling (30.03s)</v>
      </c>
      <c r="I10653" s="6" t="n">
        <f aca="false">(B10653-B10652)/((A10653-A10652)/1000)</f>
        <v>-0.937728937728878</v>
      </c>
      <c r="J10653" s="6" t="n">
        <f aca="false">IF(OR(B10653&lt;Rules!$B$2,B10653&gt;Rules!$B$3,ABS(I10653)&gt;Rules!$B$4,OR(B10654&lt;Rules!$B$2,B10654&gt;Rules!$B$3,ABS(I10654)&gt;Rules!$B$4)),1,0)</f>
        <v>0</v>
      </c>
      <c r="K10653" s="6" t="str">
        <f aca="false">IF(F10653=1,COUNTIF($F$2:F10653,1),"")</f>
        <v/>
      </c>
    </row>
    <row r="10654" customFormat="false" ht="15" hidden="false" customHeight="false" outlineLevel="0" collapsed="false">
      <c r="A10654" s="6" t="n">
        <v>83620.6805</v>
      </c>
      <c r="B10654" s="6" t="n">
        <v>2.05054945054945</v>
      </c>
      <c r="C10654" s="6" t="n">
        <v>76</v>
      </c>
      <c r="D10654" s="6" t="n">
        <v>-1</v>
      </c>
      <c r="E10654" s="6" t="n">
        <v>1.9992673992674</v>
      </c>
      <c r="F10654" s="6" t="n">
        <v>0</v>
      </c>
      <c r="G10654" s="6" t="n">
        <v>0.0498168498168496</v>
      </c>
      <c r="H10654" s="6" t="str">
        <f aca="false">IF(AND(A10654&gt;=Stimuli!$B$2,A10654&lt;=Stimuli!$C$2),Stimuli!$A$2,IF(AND(A10654&gt;=Stimuli!$B$3,A10654&lt;=Stimuli!$C$3),Stimuli!$A$3,IF(AND(A10654&gt;=Stimuli!$B$4,A10654&lt;=Stimuli!$C$4),Stimuli!$A$4,"")))</f>
        <v>02 e.l.f. - Power Grip Styling (30.03s)</v>
      </c>
      <c r="I10654" s="6" t="n">
        <f aca="false">(B10654-B10653)/((A10654-A10653)/1000)</f>
        <v>0.750183150183034</v>
      </c>
      <c r="J10654" s="6" t="n">
        <f aca="false">IF(OR(B10654&lt;Rules!$B$2,B10654&gt;Rules!$B$3,ABS(I10654)&gt;Rules!$B$4,OR(B10655&lt;Rules!$B$2,B10655&gt;Rules!$B$3,ABS(I10655)&gt;Rules!$B$4)),1,0)</f>
        <v>0</v>
      </c>
      <c r="K10654" s="6" t="str">
        <f aca="false">IF(F10654=1,COUNTIF($F$2:F10654,1),"")</f>
        <v/>
      </c>
    </row>
    <row r="10655" customFormat="false" ht="15" hidden="false" customHeight="false" outlineLevel="0" collapsed="false">
      <c r="A10655" s="6" t="n">
        <v>83628.493</v>
      </c>
      <c r="B10655" s="6" t="n">
        <v>2.04615384615385</v>
      </c>
      <c r="C10655" s="6" t="n">
        <v>76</v>
      </c>
      <c r="D10655" s="6" t="n">
        <v>-1</v>
      </c>
      <c r="E10655" s="6" t="n">
        <v>1.9992673992674</v>
      </c>
      <c r="F10655" s="6" t="n">
        <v>0</v>
      </c>
      <c r="G10655" s="6" t="n">
        <v>0.0498168498168496</v>
      </c>
      <c r="H10655" s="6" t="str">
        <f aca="false">IF(AND(A10655&gt;=Stimuli!$B$2,A10655&lt;=Stimuli!$C$2),Stimuli!$A$2,IF(AND(A10655&gt;=Stimuli!$B$3,A10655&lt;=Stimuli!$C$3),Stimuli!$A$3,IF(AND(A10655&gt;=Stimuli!$B$4,A10655&lt;=Stimuli!$C$4),Stimuli!$A$4,"")))</f>
        <v>02 e.l.f. - Power Grip Styling (30.03s)</v>
      </c>
      <c r="I10655" s="6" t="n">
        <f aca="false">(B10655-B10654)/((A10655-A10654)/1000)</f>
        <v>-0.562637362637418</v>
      </c>
      <c r="J10655" s="6" t="n">
        <f aca="false">IF(OR(B10655&lt;Rules!$B$2,B10655&gt;Rules!$B$3,ABS(I10655)&gt;Rules!$B$4,OR(B10656&lt;Rules!$B$2,B10656&gt;Rules!$B$3,ABS(I10656)&gt;Rules!$B$4)),1,0)</f>
        <v>0</v>
      </c>
      <c r="K10655" s="6" t="str">
        <f aca="false">IF(F10655=1,COUNTIF($F$2:F10655,1),"")</f>
        <v/>
      </c>
    </row>
    <row r="10656" customFormat="false" ht="15" hidden="false" customHeight="false" outlineLevel="0" collapsed="false">
      <c r="A10656" s="6" t="n">
        <v>83636.3055</v>
      </c>
      <c r="B10656" s="6" t="n">
        <v>2.05054945054945</v>
      </c>
      <c r="C10656" s="6" t="n">
        <v>76</v>
      </c>
      <c r="D10656" s="6" t="n">
        <v>-1</v>
      </c>
      <c r="E10656" s="6" t="n">
        <v>1.9992673992674</v>
      </c>
      <c r="F10656" s="6" t="n">
        <v>0</v>
      </c>
      <c r="G10656" s="6" t="n">
        <v>0.0498168498168496</v>
      </c>
      <c r="H10656" s="6" t="str">
        <f aca="false">IF(AND(A10656&gt;=Stimuli!$B$2,A10656&lt;=Stimuli!$C$2),Stimuli!$A$2,IF(AND(A10656&gt;=Stimuli!$B$3,A10656&lt;=Stimuli!$C$3),Stimuli!$A$3,IF(AND(A10656&gt;=Stimuli!$B$4,A10656&lt;=Stimuli!$C$4),Stimuli!$A$4,"")))</f>
        <v>02 e.l.f. - Power Grip Styling (30.03s)</v>
      </c>
      <c r="I10656" s="6" t="n">
        <f aca="false">(B10656-B10655)/((A10656-A10655)/1000)</f>
        <v>0.562637362637418</v>
      </c>
      <c r="J10656" s="6" t="n">
        <f aca="false">IF(OR(B10656&lt;Rules!$B$2,B10656&gt;Rules!$B$3,ABS(I10656)&gt;Rules!$B$4,OR(B10657&lt;Rules!$B$2,B10657&gt;Rules!$B$3,ABS(I10657)&gt;Rules!$B$4)),1,0)</f>
        <v>0</v>
      </c>
      <c r="K10656" s="6" t="str">
        <f aca="false">IF(F10656=1,COUNTIF($F$2:F10656,1),"")</f>
        <v/>
      </c>
    </row>
    <row r="10657" customFormat="false" ht="15" hidden="false" customHeight="false" outlineLevel="0" collapsed="false">
      <c r="A10657" s="6" t="n">
        <v>83644.118</v>
      </c>
      <c r="B10657" s="6" t="n">
        <v>2.04761904761905</v>
      </c>
      <c r="C10657" s="6" t="n">
        <v>76</v>
      </c>
      <c r="D10657" s="6" t="n">
        <v>-1</v>
      </c>
      <c r="E10657" s="6" t="n">
        <v>1.9992673992674</v>
      </c>
      <c r="F10657" s="6" t="n">
        <v>0</v>
      </c>
      <c r="G10657" s="6" t="n">
        <v>0.0498168498168496</v>
      </c>
      <c r="H10657" s="6" t="str">
        <f aca="false">IF(AND(A10657&gt;=Stimuli!$B$2,A10657&lt;=Stimuli!$C$2),Stimuli!$A$2,IF(AND(A10657&gt;=Stimuli!$B$3,A10657&lt;=Stimuli!$C$3),Stimuli!$A$3,IF(AND(A10657&gt;=Stimuli!$B$4,A10657&lt;=Stimuli!$C$4),Stimuli!$A$4,"")))</f>
        <v>02 e.l.f. - Power Grip Styling (30.03s)</v>
      </c>
      <c r="I10657" s="6" t="n">
        <f aca="false">(B10657-B10656)/((A10657-A10656)/1000)</f>
        <v>-0.37509157509146</v>
      </c>
      <c r="J10657" s="6" t="n">
        <f aca="false">IF(OR(B10657&lt;Rules!$B$2,B10657&gt;Rules!$B$3,ABS(I10657)&gt;Rules!$B$4,OR(B10658&lt;Rules!$B$2,B10658&gt;Rules!$B$3,ABS(I10658)&gt;Rules!$B$4)),1,0)</f>
        <v>0</v>
      </c>
      <c r="K10657" s="6" t="str">
        <f aca="false">IF(F10657=1,COUNTIF($F$2:F10657,1),"")</f>
        <v/>
      </c>
    </row>
    <row r="10658" customFormat="false" ht="15" hidden="false" customHeight="false" outlineLevel="0" collapsed="false">
      <c r="A10658" s="6" t="n">
        <v>83651.9305</v>
      </c>
      <c r="B10658" s="6" t="n">
        <v>2.04908424908425</v>
      </c>
      <c r="C10658" s="6" t="n">
        <v>76</v>
      </c>
      <c r="D10658" s="6" t="n">
        <v>-1</v>
      </c>
      <c r="E10658" s="6" t="n">
        <v>1.9992673992674</v>
      </c>
      <c r="F10658" s="6" t="n">
        <v>0</v>
      </c>
      <c r="G10658" s="6" t="n">
        <v>0.0498168498168496</v>
      </c>
      <c r="H10658" s="6" t="str">
        <f aca="false">IF(AND(A10658&gt;=Stimuli!$B$2,A10658&lt;=Stimuli!$C$2),Stimuli!$A$2,IF(AND(A10658&gt;=Stimuli!$B$3,A10658&lt;=Stimuli!$C$3),Stimuli!$A$3,IF(AND(A10658&gt;=Stimuli!$B$4,A10658&lt;=Stimuli!$C$4),Stimuli!$A$4,"")))</f>
        <v>02 e.l.f. - Power Grip Styling (30.03s)</v>
      </c>
      <c r="I10658" s="6" t="n">
        <f aca="false">(B10658-B10657)/((A10658-A10657)/1000)</f>
        <v>0.18754578754573</v>
      </c>
      <c r="J10658" s="6" t="n">
        <f aca="false">IF(OR(B10658&lt;Rules!$B$2,B10658&gt;Rules!$B$3,ABS(I10658)&gt;Rules!$B$4,OR(B10659&lt;Rules!$B$2,B10659&gt;Rules!$B$3,ABS(I10659)&gt;Rules!$B$4)),1,0)</f>
        <v>0</v>
      </c>
      <c r="K10658" s="6" t="str">
        <f aca="false">IF(F10658=1,COUNTIF($F$2:F10658,1),"")</f>
        <v/>
      </c>
    </row>
    <row r="10659" customFormat="false" ht="15" hidden="false" customHeight="false" outlineLevel="0" collapsed="false">
      <c r="A10659" s="6" t="n">
        <v>83659.743</v>
      </c>
      <c r="B10659" s="6" t="n">
        <v>2.05054945054945</v>
      </c>
      <c r="C10659" s="6" t="n">
        <v>76</v>
      </c>
      <c r="D10659" s="6" t="n">
        <v>-1</v>
      </c>
      <c r="E10659" s="6" t="n">
        <v>1.9992673992674</v>
      </c>
      <c r="F10659" s="6" t="n">
        <v>0</v>
      </c>
      <c r="G10659" s="6" t="n">
        <v>0.0498168498168496</v>
      </c>
      <c r="H10659" s="6" t="str">
        <f aca="false">IF(AND(A10659&gt;=Stimuli!$B$2,A10659&lt;=Stimuli!$C$2),Stimuli!$A$2,IF(AND(A10659&gt;=Stimuli!$B$3,A10659&lt;=Stimuli!$C$3),Stimuli!$A$3,IF(AND(A10659&gt;=Stimuli!$B$4,A10659&lt;=Stimuli!$C$4),Stimuli!$A$4,"")))</f>
        <v>02 e.l.f. - Power Grip Styling (30.03s)</v>
      </c>
      <c r="I10659" s="6" t="n">
        <f aca="false">(B10659-B10658)/((A10659-A10658)/1000)</f>
        <v>0.18754578754573</v>
      </c>
      <c r="J10659" s="6" t="n">
        <f aca="false">IF(OR(B10659&lt;Rules!$B$2,B10659&gt;Rules!$B$3,ABS(I10659)&gt;Rules!$B$4,OR(B10660&lt;Rules!$B$2,B10660&gt;Rules!$B$3,ABS(I10660)&gt;Rules!$B$4)),1,0)</f>
        <v>0</v>
      </c>
      <c r="K10659" s="6" t="str">
        <f aca="false">IF(F10659=1,COUNTIF($F$2:F10659,1),"")</f>
        <v/>
      </c>
    </row>
    <row r="10660" customFormat="false" ht="15" hidden="false" customHeight="false" outlineLevel="0" collapsed="false">
      <c r="A10660" s="6" t="n">
        <v>83667.5555</v>
      </c>
      <c r="B10660" s="6" t="n">
        <v>2.04761904761905</v>
      </c>
      <c r="C10660" s="6" t="n">
        <v>76</v>
      </c>
      <c r="D10660" s="6" t="n">
        <v>-1</v>
      </c>
      <c r="E10660" s="6" t="n">
        <v>1.9992673992674</v>
      </c>
      <c r="F10660" s="6" t="n">
        <v>0</v>
      </c>
      <c r="G10660" s="6" t="n">
        <v>0.0498168498168496</v>
      </c>
      <c r="H10660" s="6" t="str">
        <f aca="false">IF(AND(A10660&gt;=Stimuli!$B$2,A10660&lt;=Stimuli!$C$2),Stimuli!$A$2,IF(AND(A10660&gt;=Stimuli!$B$3,A10660&lt;=Stimuli!$C$3),Stimuli!$A$3,IF(AND(A10660&gt;=Stimuli!$B$4,A10660&lt;=Stimuli!$C$4),Stimuli!$A$4,"")))</f>
        <v>02 e.l.f. - Power Grip Styling (30.03s)</v>
      </c>
      <c r="I10660" s="6" t="n">
        <f aca="false">(B10660-B10659)/((A10660-A10659)/1000)</f>
        <v>-0.37509157509146</v>
      </c>
      <c r="J10660" s="6" t="n">
        <f aca="false">IF(OR(B10660&lt;Rules!$B$2,B10660&gt;Rules!$B$3,ABS(I10660)&gt;Rules!$B$4,OR(B10661&lt;Rules!$B$2,B10661&gt;Rules!$B$3,ABS(I10661)&gt;Rules!$B$4)),1,0)</f>
        <v>0</v>
      </c>
      <c r="K10660" s="6" t="str">
        <f aca="false">IF(F10660=1,COUNTIF($F$2:F10660,1),"")</f>
        <v/>
      </c>
    </row>
    <row r="10661" customFormat="false" ht="15" hidden="false" customHeight="false" outlineLevel="0" collapsed="false">
      <c r="A10661" s="6" t="n">
        <v>83675.368</v>
      </c>
      <c r="B10661" s="6" t="n">
        <v>2.05347985347985</v>
      </c>
      <c r="C10661" s="6" t="n">
        <v>76</v>
      </c>
      <c r="D10661" s="6" t="n">
        <v>-1</v>
      </c>
      <c r="E10661" s="6" t="n">
        <v>1.9992673992674</v>
      </c>
      <c r="F10661" s="6" t="n">
        <v>0</v>
      </c>
      <c r="G10661" s="6" t="n">
        <v>0.0498168498168496</v>
      </c>
      <c r="H10661" s="6" t="str">
        <f aca="false">IF(AND(A10661&gt;=Stimuli!$B$2,A10661&lt;=Stimuli!$C$2),Stimuli!$A$2,IF(AND(A10661&gt;=Stimuli!$B$3,A10661&lt;=Stimuli!$C$3),Stimuli!$A$3,IF(AND(A10661&gt;=Stimuli!$B$4,A10661&lt;=Stimuli!$C$4),Stimuli!$A$4,"")))</f>
        <v>02 e.l.f. - Power Grip Styling (30.03s)</v>
      </c>
      <c r="I10661" s="6" t="n">
        <f aca="false">(B10661-B10660)/((A10661-A10660)/1000)</f>
        <v>0.750183150183034</v>
      </c>
      <c r="J10661" s="6" t="n">
        <f aca="false">IF(OR(B10661&lt;Rules!$B$2,B10661&gt;Rules!$B$3,ABS(I10661)&gt;Rules!$B$4,OR(B10662&lt;Rules!$B$2,B10662&gt;Rules!$B$3,ABS(I10662)&gt;Rules!$B$4)),1,0)</f>
        <v>0</v>
      </c>
      <c r="K10661" s="6" t="str">
        <f aca="false">IF(F10661=1,COUNTIF($F$2:F10661,1),"")</f>
        <v/>
      </c>
    </row>
    <row r="10662" customFormat="false" ht="15" hidden="false" customHeight="false" outlineLevel="0" collapsed="false">
      <c r="A10662" s="6" t="n">
        <v>83683.1805</v>
      </c>
      <c r="B10662" s="6" t="n">
        <v>2.04761904761905</v>
      </c>
      <c r="C10662" s="6" t="n">
        <v>76</v>
      </c>
      <c r="D10662" s="6" t="n">
        <v>-1</v>
      </c>
      <c r="E10662" s="6" t="n">
        <v>1.9992673992674</v>
      </c>
      <c r="F10662" s="6" t="n">
        <v>0</v>
      </c>
      <c r="G10662" s="6" t="n">
        <v>0.0498168498168496</v>
      </c>
      <c r="H10662" s="6" t="str">
        <f aca="false">IF(AND(A10662&gt;=Stimuli!$B$2,A10662&lt;=Stimuli!$C$2),Stimuli!$A$2,IF(AND(A10662&gt;=Stimuli!$B$3,A10662&lt;=Stimuli!$C$3),Stimuli!$A$3,IF(AND(A10662&gt;=Stimuli!$B$4,A10662&lt;=Stimuli!$C$4),Stimuli!$A$4,"")))</f>
        <v>02 e.l.f. - Power Grip Styling (30.03s)</v>
      </c>
      <c r="I10662" s="6" t="n">
        <f aca="false">(B10662-B10661)/((A10662-A10661)/1000)</f>
        <v>-0.750183150183034</v>
      </c>
      <c r="J10662" s="6" t="n">
        <f aca="false">IF(OR(B10662&lt;Rules!$B$2,B10662&gt;Rules!$B$3,ABS(I10662)&gt;Rules!$B$4,OR(B10663&lt;Rules!$B$2,B10663&gt;Rules!$B$3,ABS(I10663)&gt;Rules!$B$4)),1,0)</f>
        <v>0</v>
      </c>
      <c r="K10662" s="6" t="str">
        <f aca="false">IF(F10662=1,COUNTIF($F$2:F10662,1),"")</f>
        <v/>
      </c>
    </row>
    <row r="10663" customFormat="false" ht="15" hidden="false" customHeight="false" outlineLevel="0" collapsed="false">
      <c r="A10663" s="6" t="n">
        <v>83690.993</v>
      </c>
      <c r="B10663" s="6" t="n">
        <v>2.05347985347985</v>
      </c>
      <c r="C10663" s="6" t="n">
        <v>76</v>
      </c>
      <c r="D10663" s="6" t="n">
        <v>-1</v>
      </c>
      <c r="E10663" s="6" t="n">
        <v>1.9992673992674</v>
      </c>
      <c r="F10663" s="6" t="n">
        <v>0</v>
      </c>
      <c r="G10663" s="6" t="n">
        <v>0.0498168498168496</v>
      </c>
      <c r="H10663" s="6" t="str">
        <f aca="false">IF(AND(A10663&gt;=Stimuli!$B$2,A10663&lt;=Stimuli!$C$2),Stimuli!$A$2,IF(AND(A10663&gt;=Stimuli!$B$3,A10663&lt;=Stimuli!$C$3),Stimuli!$A$3,IF(AND(A10663&gt;=Stimuli!$B$4,A10663&lt;=Stimuli!$C$4),Stimuli!$A$4,"")))</f>
        <v>02 e.l.f. - Power Grip Styling (30.03s)</v>
      </c>
      <c r="I10663" s="6" t="n">
        <f aca="false">(B10663-B10662)/((A10663-A10662)/1000)</f>
        <v>0.750183150183034</v>
      </c>
      <c r="J10663" s="6" t="n">
        <f aca="false">IF(OR(B10663&lt;Rules!$B$2,B10663&gt;Rules!$B$3,ABS(I10663)&gt;Rules!$B$4,OR(B10664&lt;Rules!$B$2,B10664&gt;Rules!$B$3,ABS(I10664)&gt;Rules!$B$4)),1,0)</f>
        <v>0</v>
      </c>
      <c r="K10663" s="6" t="str">
        <f aca="false">IF(F10663=1,COUNTIF($F$2:F10663,1),"")</f>
        <v/>
      </c>
    </row>
    <row r="10664" customFormat="false" ht="15" hidden="false" customHeight="false" outlineLevel="0" collapsed="false">
      <c r="A10664" s="6" t="n">
        <v>83698.8055</v>
      </c>
      <c r="B10664" s="6" t="n">
        <v>2.04761904761905</v>
      </c>
      <c r="C10664" s="6" t="n">
        <v>76</v>
      </c>
      <c r="D10664" s="6" t="n">
        <v>-1</v>
      </c>
      <c r="E10664" s="6" t="n">
        <v>1.9992673992674</v>
      </c>
      <c r="F10664" s="6" t="n">
        <v>0</v>
      </c>
      <c r="G10664" s="6" t="n">
        <v>0.0498168498168496</v>
      </c>
      <c r="H10664" s="6" t="str">
        <f aca="false">IF(AND(A10664&gt;=Stimuli!$B$2,A10664&lt;=Stimuli!$C$2),Stimuli!$A$2,IF(AND(A10664&gt;=Stimuli!$B$3,A10664&lt;=Stimuli!$C$3),Stimuli!$A$3,IF(AND(A10664&gt;=Stimuli!$B$4,A10664&lt;=Stimuli!$C$4),Stimuli!$A$4,"")))</f>
        <v>02 e.l.f. - Power Grip Styling (30.03s)</v>
      </c>
      <c r="I10664" s="6" t="n">
        <f aca="false">(B10664-B10663)/((A10664-A10663)/1000)</f>
        <v>-0.750183150183034</v>
      </c>
      <c r="J10664" s="6" t="n">
        <f aca="false">IF(OR(B10664&lt;Rules!$B$2,B10664&gt;Rules!$B$3,ABS(I10664)&gt;Rules!$B$4,OR(B10665&lt;Rules!$B$2,B10665&gt;Rules!$B$3,ABS(I10665)&gt;Rules!$B$4)),1,0)</f>
        <v>0</v>
      </c>
      <c r="K10664" s="6" t="str">
        <f aca="false">IF(F10664=1,COUNTIF($F$2:F10664,1),"")</f>
        <v/>
      </c>
    </row>
    <row r="10665" customFormat="false" ht="15" hidden="false" customHeight="false" outlineLevel="0" collapsed="false">
      <c r="A10665" s="6" t="n">
        <v>83706.618</v>
      </c>
      <c r="B10665" s="6" t="n">
        <v>2.05641025641026</v>
      </c>
      <c r="C10665" s="6" t="n">
        <v>76</v>
      </c>
      <c r="D10665" s="6" t="n">
        <v>-1</v>
      </c>
      <c r="E10665" s="6" t="n">
        <v>1.9992673992674</v>
      </c>
      <c r="F10665" s="6" t="n">
        <v>0</v>
      </c>
      <c r="G10665" s="6" t="n">
        <v>0.0498168498168496</v>
      </c>
      <c r="H10665" s="6" t="str">
        <f aca="false">IF(AND(A10665&gt;=Stimuli!$B$2,A10665&lt;=Stimuli!$C$2),Stimuli!$A$2,IF(AND(A10665&gt;=Stimuli!$B$3,A10665&lt;=Stimuli!$C$3),Stimuli!$A$3,IF(AND(A10665&gt;=Stimuli!$B$4,A10665&lt;=Stimuli!$C$4),Stimuli!$A$4,"")))</f>
        <v>02 e.l.f. - Power Grip Styling (30.03s)</v>
      </c>
      <c r="I10665" s="6" t="n">
        <f aca="false">(B10665-B10664)/((A10665-A10664)/1000)</f>
        <v>1.12527472527466</v>
      </c>
      <c r="J10665" s="6" t="n">
        <f aca="false">IF(OR(B10665&lt;Rules!$B$2,B10665&gt;Rules!$B$3,ABS(I10665)&gt;Rules!$B$4,OR(B10666&lt;Rules!$B$2,B10666&gt;Rules!$B$3,ABS(I10666)&gt;Rules!$B$4)),1,0)</f>
        <v>0</v>
      </c>
      <c r="K10665" s="6" t="str">
        <f aca="false">IF(F10665=1,COUNTIF($F$2:F10665,1),"")</f>
        <v/>
      </c>
    </row>
    <row r="10666" customFormat="false" ht="15" hidden="false" customHeight="false" outlineLevel="0" collapsed="false">
      <c r="A10666" s="6" t="n">
        <v>83714.4305</v>
      </c>
      <c r="B10666" s="6" t="n">
        <v>2.04908424908425</v>
      </c>
      <c r="C10666" s="6" t="n">
        <v>76</v>
      </c>
      <c r="D10666" s="6" t="n">
        <v>-1</v>
      </c>
      <c r="E10666" s="6" t="n">
        <v>1.9992673992674</v>
      </c>
      <c r="F10666" s="6" t="n">
        <v>0</v>
      </c>
      <c r="G10666" s="6" t="n">
        <v>0.0498168498168496</v>
      </c>
      <c r="H10666" s="6" t="str">
        <f aca="false">IF(AND(A10666&gt;=Stimuli!$B$2,A10666&lt;=Stimuli!$C$2),Stimuli!$A$2,IF(AND(A10666&gt;=Stimuli!$B$3,A10666&lt;=Stimuli!$C$3),Stimuli!$A$3,IF(AND(A10666&gt;=Stimuli!$B$4,A10666&lt;=Stimuli!$C$4),Stimuli!$A$4,"")))</f>
        <v>02 e.l.f. - Power Grip Styling (30.03s)</v>
      </c>
      <c r="I10666" s="6" t="n">
        <f aca="false">(B10666-B10665)/((A10666-A10665)/1000)</f>
        <v>-0.937728937728934</v>
      </c>
      <c r="J10666" s="6" t="n">
        <f aca="false">IF(OR(B10666&lt;Rules!$B$2,B10666&gt;Rules!$B$3,ABS(I10666)&gt;Rules!$B$4,OR(B10667&lt;Rules!$B$2,B10667&gt;Rules!$B$3,ABS(I10667)&gt;Rules!$B$4)),1,0)</f>
        <v>0</v>
      </c>
      <c r="K10666" s="6" t="str">
        <f aca="false">IF(F10666=1,COUNTIF($F$2:F10666,1),"")</f>
        <v/>
      </c>
    </row>
    <row r="10667" customFormat="false" ht="15" hidden="false" customHeight="false" outlineLevel="0" collapsed="false">
      <c r="A10667" s="6" t="n">
        <v>83722.243</v>
      </c>
      <c r="B10667" s="6" t="n">
        <v>2.05641025641026</v>
      </c>
      <c r="C10667" s="6" t="n">
        <v>76</v>
      </c>
      <c r="D10667" s="6" t="n">
        <v>-1</v>
      </c>
      <c r="E10667" s="6" t="n">
        <v>1.9992673992674</v>
      </c>
      <c r="F10667" s="6" t="n">
        <v>0</v>
      </c>
      <c r="G10667" s="6" t="n">
        <v>0.0498168498168496</v>
      </c>
      <c r="H10667" s="6" t="str">
        <f aca="false">IF(AND(A10667&gt;=Stimuli!$B$2,A10667&lt;=Stimuli!$C$2),Stimuli!$A$2,IF(AND(A10667&gt;=Stimuli!$B$3,A10667&lt;=Stimuli!$C$3),Stimuli!$A$3,IF(AND(A10667&gt;=Stimuli!$B$4,A10667&lt;=Stimuli!$C$4),Stimuli!$A$4,"")))</f>
        <v>02 e.l.f. - Power Grip Styling (30.03s)</v>
      </c>
      <c r="I10667" s="6" t="n">
        <f aca="false">(B10667-B10666)/((A10667-A10666)/1000)</f>
        <v>0.937728937728934</v>
      </c>
      <c r="J10667" s="6" t="n">
        <f aca="false">IF(OR(B10667&lt;Rules!$B$2,B10667&gt;Rules!$B$3,ABS(I10667)&gt;Rules!$B$4,OR(B10668&lt;Rules!$B$2,B10668&gt;Rules!$B$3,ABS(I10668)&gt;Rules!$B$4)),1,0)</f>
        <v>0</v>
      </c>
      <c r="K10667" s="6" t="str">
        <f aca="false">IF(F10667=1,COUNTIF($F$2:F10667,1),"")</f>
        <v/>
      </c>
    </row>
    <row r="10668" customFormat="false" ht="15" hidden="false" customHeight="false" outlineLevel="0" collapsed="false">
      <c r="A10668" s="6" t="n">
        <v>83730.0555</v>
      </c>
      <c r="B10668" s="6" t="n">
        <v>2.04908424908425</v>
      </c>
      <c r="C10668" s="6" t="n">
        <v>76</v>
      </c>
      <c r="D10668" s="6" t="n">
        <v>-1</v>
      </c>
      <c r="E10668" s="6" t="n">
        <v>1.9992673992674</v>
      </c>
      <c r="F10668" s="6" t="n">
        <v>0</v>
      </c>
      <c r="G10668" s="6" t="n">
        <v>0.0498168498168496</v>
      </c>
      <c r="H10668" s="6" t="str">
        <f aca="false">IF(AND(A10668&gt;=Stimuli!$B$2,A10668&lt;=Stimuli!$C$2),Stimuli!$A$2,IF(AND(A10668&gt;=Stimuli!$B$3,A10668&lt;=Stimuli!$C$3),Stimuli!$A$3,IF(AND(A10668&gt;=Stimuli!$B$4,A10668&lt;=Stimuli!$C$4),Stimuli!$A$4,"")))</f>
        <v>02 e.l.f. - Power Grip Styling (30.03s)</v>
      </c>
      <c r="I10668" s="6" t="n">
        <f aca="false">(B10668-B10667)/((A10668-A10667)/1000)</f>
        <v>-0.937728937728934</v>
      </c>
      <c r="J10668" s="6" t="n">
        <f aca="false">IF(OR(B10668&lt;Rules!$B$2,B10668&gt;Rules!$B$3,ABS(I10668)&gt;Rules!$B$4,OR(B10669&lt;Rules!$B$2,B10669&gt;Rules!$B$3,ABS(I10669)&gt;Rules!$B$4)),1,0)</f>
        <v>0</v>
      </c>
      <c r="K10668" s="6" t="str">
        <f aca="false">IF(F10668=1,COUNTIF($F$2:F10668,1),"")</f>
        <v/>
      </c>
    </row>
    <row r="10669" customFormat="false" ht="15" hidden="false" customHeight="false" outlineLevel="0" collapsed="false">
      <c r="A10669" s="6" t="n">
        <v>83737.868</v>
      </c>
      <c r="B10669" s="6" t="n">
        <v>2.05641025641026</v>
      </c>
      <c r="C10669" s="6" t="n">
        <v>76</v>
      </c>
      <c r="D10669" s="6" t="n">
        <v>-1</v>
      </c>
      <c r="E10669" s="6" t="n">
        <v>1.9992673992674</v>
      </c>
      <c r="F10669" s="6" t="n">
        <v>0</v>
      </c>
      <c r="G10669" s="6" t="n">
        <v>0.0498168498168496</v>
      </c>
      <c r="H10669" s="6" t="str">
        <f aca="false">IF(AND(A10669&gt;=Stimuli!$B$2,A10669&lt;=Stimuli!$C$2),Stimuli!$A$2,IF(AND(A10669&gt;=Stimuli!$B$3,A10669&lt;=Stimuli!$C$3),Stimuli!$A$3,IF(AND(A10669&gt;=Stimuli!$B$4,A10669&lt;=Stimuli!$C$4),Stimuli!$A$4,"")))</f>
        <v>02 e.l.f. - Power Grip Styling (30.03s)</v>
      </c>
      <c r="I10669" s="6" t="n">
        <f aca="false">(B10669-B10668)/((A10669-A10668)/1000)</f>
        <v>0.937728937728934</v>
      </c>
      <c r="J10669" s="6" t="n">
        <f aca="false">IF(OR(B10669&lt;Rules!$B$2,B10669&gt;Rules!$B$3,ABS(I10669)&gt;Rules!$B$4,OR(B10670&lt;Rules!$B$2,B10670&gt;Rules!$B$3,ABS(I10670)&gt;Rules!$B$4)),1,0)</f>
        <v>0</v>
      </c>
      <c r="K10669" s="6" t="str">
        <f aca="false">IF(F10669=1,COUNTIF($F$2:F10669,1),"")</f>
        <v/>
      </c>
    </row>
    <row r="10670" customFormat="false" ht="15" hidden="false" customHeight="false" outlineLevel="0" collapsed="false">
      <c r="A10670" s="6" t="n">
        <v>83745.6805</v>
      </c>
      <c r="B10670" s="6" t="n">
        <v>2.05054945054945</v>
      </c>
      <c r="C10670" s="6" t="n">
        <v>76</v>
      </c>
      <c r="D10670" s="6" t="n">
        <v>-1</v>
      </c>
      <c r="E10670" s="6" t="n">
        <v>1.9992673992674</v>
      </c>
      <c r="F10670" s="6" t="n">
        <v>0</v>
      </c>
      <c r="G10670" s="6" t="n">
        <v>0.0498168498168496</v>
      </c>
      <c r="H10670" s="6" t="str">
        <f aca="false">IF(AND(A10670&gt;=Stimuli!$B$2,A10670&lt;=Stimuli!$C$2),Stimuli!$A$2,IF(AND(A10670&gt;=Stimuli!$B$3,A10670&lt;=Stimuli!$C$3),Stimuli!$A$3,IF(AND(A10670&gt;=Stimuli!$B$4,A10670&lt;=Stimuli!$C$4),Stimuli!$A$4,"")))</f>
        <v>02 e.l.f. - Power Grip Styling (30.03s)</v>
      </c>
      <c r="I10670" s="6" t="n">
        <f aca="false">(B10670-B10669)/((A10670-A10669)/1000)</f>
        <v>-0.750183150183204</v>
      </c>
      <c r="J10670" s="6" t="n">
        <f aca="false">IF(OR(B10670&lt;Rules!$B$2,B10670&gt;Rules!$B$3,ABS(I10670)&gt;Rules!$B$4,OR(B10671&lt;Rules!$B$2,B10671&gt;Rules!$B$3,ABS(I10671)&gt;Rules!$B$4)),1,0)</f>
        <v>0</v>
      </c>
      <c r="K10670" s="6" t="str">
        <f aca="false">IF(F10670=1,COUNTIF($F$2:F10670,1),"")</f>
        <v/>
      </c>
    </row>
    <row r="10671" customFormat="false" ht="15" hidden="false" customHeight="false" outlineLevel="0" collapsed="false">
      <c r="A10671" s="6" t="n">
        <v>83753.493</v>
      </c>
      <c r="B10671" s="6" t="n">
        <v>2.05494505494506</v>
      </c>
      <c r="C10671" s="6" t="n">
        <v>76</v>
      </c>
      <c r="D10671" s="6" t="n">
        <v>-1</v>
      </c>
      <c r="E10671" s="6" t="n">
        <v>1.9992673992674</v>
      </c>
      <c r="F10671" s="6" t="n">
        <v>0</v>
      </c>
      <c r="G10671" s="6" t="n">
        <v>0.0498168498168496</v>
      </c>
      <c r="H10671" s="6" t="str">
        <f aca="false">IF(AND(A10671&gt;=Stimuli!$B$2,A10671&lt;=Stimuli!$C$2),Stimuli!$A$2,IF(AND(A10671&gt;=Stimuli!$B$3,A10671&lt;=Stimuli!$C$3),Stimuli!$A$3,IF(AND(A10671&gt;=Stimuli!$B$4,A10671&lt;=Stimuli!$C$4),Stimuli!$A$4,"")))</f>
        <v>02 e.l.f. - Power Grip Styling (30.03s)</v>
      </c>
      <c r="I10671" s="6" t="n">
        <f aca="false">(B10671-B10670)/((A10671-A10670)/1000)</f>
        <v>0.562637362637474</v>
      </c>
      <c r="J10671" s="6" t="n">
        <f aca="false">IF(OR(B10671&lt;Rules!$B$2,B10671&gt;Rules!$B$3,ABS(I10671)&gt;Rules!$B$4,OR(B10672&lt;Rules!$B$2,B10672&gt;Rules!$B$3,ABS(I10672)&gt;Rules!$B$4)),1,0)</f>
        <v>0</v>
      </c>
      <c r="K10671" s="6" t="str">
        <f aca="false">IF(F10671=1,COUNTIF($F$2:F10671,1),"")</f>
        <v/>
      </c>
    </row>
    <row r="10672" customFormat="false" ht="15" hidden="false" customHeight="false" outlineLevel="0" collapsed="false">
      <c r="A10672" s="6" t="n">
        <v>83761.3055</v>
      </c>
      <c r="B10672" s="6" t="n">
        <v>2.05201465201465</v>
      </c>
      <c r="C10672" s="6" t="n">
        <v>76</v>
      </c>
      <c r="D10672" s="6" t="n">
        <v>-1</v>
      </c>
      <c r="E10672" s="6" t="n">
        <v>1.9992673992674</v>
      </c>
      <c r="F10672" s="6" t="n">
        <v>0</v>
      </c>
      <c r="G10672" s="6" t="n">
        <v>0.0498168498168496</v>
      </c>
      <c r="H10672" s="6" t="str">
        <f aca="false">IF(AND(A10672&gt;=Stimuli!$B$2,A10672&lt;=Stimuli!$C$2),Stimuli!$A$2,IF(AND(A10672&gt;=Stimuli!$B$3,A10672&lt;=Stimuli!$C$3),Stimuli!$A$3,IF(AND(A10672&gt;=Stimuli!$B$4,A10672&lt;=Stimuli!$C$4),Stimuli!$A$4,"")))</f>
        <v>02 e.l.f. - Power Grip Styling (30.03s)</v>
      </c>
      <c r="I10672" s="6" t="n">
        <f aca="false">(B10672-B10671)/((A10672-A10671)/1000)</f>
        <v>-0.375091575091631</v>
      </c>
      <c r="J10672" s="6" t="n">
        <f aca="false">IF(OR(B10672&lt;Rules!$B$2,B10672&gt;Rules!$B$3,ABS(I10672)&gt;Rules!$B$4,OR(B10673&lt;Rules!$B$2,B10673&gt;Rules!$B$3,ABS(I10673)&gt;Rules!$B$4)),1,0)</f>
        <v>0</v>
      </c>
      <c r="K10672" s="6" t="str">
        <f aca="false">IF(F10672=1,COUNTIF($F$2:F10672,1),"")</f>
        <v/>
      </c>
    </row>
    <row r="10673" customFormat="false" ht="15" hidden="false" customHeight="false" outlineLevel="0" collapsed="false">
      <c r="A10673" s="6" t="n">
        <v>83769.118</v>
      </c>
      <c r="B10673" s="6" t="n">
        <v>2.05347985347985</v>
      </c>
      <c r="C10673" s="6" t="n">
        <v>76</v>
      </c>
      <c r="D10673" s="6" t="n">
        <v>-1</v>
      </c>
      <c r="E10673" s="6" t="n">
        <v>1.9992673992674</v>
      </c>
      <c r="F10673" s="6" t="n">
        <v>0</v>
      </c>
      <c r="G10673" s="6" t="n">
        <v>0.0498168498168496</v>
      </c>
      <c r="H10673" s="6" t="str">
        <f aca="false">IF(AND(A10673&gt;=Stimuli!$B$2,A10673&lt;=Stimuli!$C$2),Stimuli!$A$2,IF(AND(A10673&gt;=Stimuli!$B$3,A10673&lt;=Stimuli!$C$3),Stimuli!$A$3,IF(AND(A10673&gt;=Stimuli!$B$4,A10673&lt;=Stimuli!$C$4),Stimuli!$A$4,"")))</f>
        <v>02 e.l.f. - Power Grip Styling (30.03s)</v>
      </c>
      <c r="I10673" s="6" t="n">
        <f aca="false">(B10673-B10672)/((A10673-A10672)/1000)</f>
        <v>0.18754578754573</v>
      </c>
      <c r="J10673" s="6" t="n">
        <f aca="false">IF(OR(B10673&lt;Rules!$B$2,B10673&gt;Rules!$B$3,ABS(I10673)&gt;Rules!$B$4,OR(B10674&lt;Rules!$B$2,B10674&gt;Rules!$B$3,ABS(I10674)&gt;Rules!$B$4)),1,0)</f>
        <v>0</v>
      </c>
      <c r="K10673" s="6" t="str">
        <f aca="false">IF(F10673=1,COUNTIF($F$2:F10673,1),"")</f>
        <v/>
      </c>
    </row>
    <row r="10674" customFormat="false" ht="15" hidden="false" customHeight="false" outlineLevel="0" collapsed="false">
      <c r="A10674" s="6" t="n">
        <v>83776.9305</v>
      </c>
      <c r="B10674" s="6" t="n">
        <v>2.05347985347985</v>
      </c>
      <c r="C10674" s="6" t="n">
        <v>76</v>
      </c>
      <c r="D10674" s="6" t="n">
        <v>-1</v>
      </c>
      <c r="E10674" s="6" t="n">
        <v>1.9992673992674</v>
      </c>
      <c r="F10674" s="6" t="n">
        <v>0</v>
      </c>
      <c r="G10674" s="6" t="n">
        <v>0.0498168498168496</v>
      </c>
      <c r="H10674" s="6" t="str">
        <f aca="false">IF(AND(A10674&gt;=Stimuli!$B$2,A10674&lt;=Stimuli!$C$2),Stimuli!$A$2,IF(AND(A10674&gt;=Stimuli!$B$3,A10674&lt;=Stimuli!$C$3),Stimuli!$A$3,IF(AND(A10674&gt;=Stimuli!$B$4,A10674&lt;=Stimuli!$C$4),Stimuli!$A$4,"")))</f>
        <v>02 e.l.f. - Power Grip Styling (30.03s)</v>
      </c>
      <c r="I10674" s="6" t="n">
        <f aca="false">(B10674-B10673)/((A10674-A10673)/1000)</f>
        <v>0</v>
      </c>
      <c r="J10674" s="6" t="n">
        <f aca="false">IF(OR(B10674&lt;Rules!$B$2,B10674&gt;Rules!$B$3,ABS(I10674)&gt;Rules!$B$4,OR(B10675&lt;Rules!$B$2,B10675&gt;Rules!$B$3,ABS(I10675)&gt;Rules!$B$4)),1,0)</f>
        <v>0</v>
      </c>
      <c r="K10674" s="6" t="str">
        <f aca="false">IF(F10674=1,COUNTIF($F$2:F10674,1),"")</f>
        <v/>
      </c>
    </row>
    <row r="10675" customFormat="false" ht="15" hidden="false" customHeight="false" outlineLevel="0" collapsed="false">
      <c r="A10675" s="6" t="n">
        <v>83784.743</v>
      </c>
      <c r="B10675" s="6" t="n">
        <v>2.05347985347985</v>
      </c>
      <c r="C10675" s="6" t="n">
        <v>76</v>
      </c>
      <c r="D10675" s="6" t="n">
        <v>-1</v>
      </c>
      <c r="E10675" s="6" t="n">
        <v>1.9992673992674</v>
      </c>
      <c r="F10675" s="6" t="n">
        <v>0</v>
      </c>
      <c r="G10675" s="6" t="n">
        <v>0.0498168498168496</v>
      </c>
      <c r="H10675" s="6" t="str">
        <f aca="false">IF(AND(A10675&gt;=Stimuli!$B$2,A10675&lt;=Stimuli!$C$2),Stimuli!$A$2,IF(AND(A10675&gt;=Stimuli!$B$3,A10675&lt;=Stimuli!$C$3),Stimuli!$A$3,IF(AND(A10675&gt;=Stimuli!$B$4,A10675&lt;=Stimuli!$C$4),Stimuli!$A$4,"")))</f>
        <v>02 e.l.f. - Power Grip Styling (30.03s)</v>
      </c>
      <c r="I10675" s="6" t="n">
        <f aca="false">(B10675-B10674)/((A10675-A10674)/1000)</f>
        <v>0</v>
      </c>
      <c r="J10675" s="6" t="n">
        <f aca="false">IF(OR(B10675&lt;Rules!$B$2,B10675&gt;Rules!$B$3,ABS(I10675)&gt;Rules!$B$4,OR(B10676&lt;Rules!$B$2,B10676&gt;Rules!$B$3,ABS(I10676)&gt;Rules!$B$4)),1,0)</f>
        <v>0</v>
      </c>
      <c r="K10675" s="6" t="str">
        <f aca="false">IF(F10675=1,COUNTIF($F$2:F10675,1),"")</f>
        <v/>
      </c>
    </row>
    <row r="10676" customFormat="false" ht="15" hidden="false" customHeight="false" outlineLevel="0" collapsed="false">
      <c r="A10676" s="6" t="n">
        <v>83792.5555</v>
      </c>
      <c r="B10676" s="6" t="n">
        <v>2.05494505494506</v>
      </c>
      <c r="C10676" s="6" t="n">
        <v>76</v>
      </c>
      <c r="D10676" s="6" t="n">
        <v>-1</v>
      </c>
      <c r="E10676" s="6" t="n">
        <v>1.9992673992674</v>
      </c>
      <c r="F10676" s="6" t="n">
        <v>0</v>
      </c>
      <c r="G10676" s="6" t="n">
        <v>0.0498168498168496</v>
      </c>
      <c r="H10676" s="6" t="str">
        <f aca="false">IF(AND(A10676&gt;=Stimuli!$B$2,A10676&lt;=Stimuli!$C$2),Stimuli!$A$2,IF(AND(A10676&gt;=Stimuli!$B$3,A10676&lt;=Stimuli!$C$3),Stimuli!$A$3,IF(AND(A10676&gt;=Stimuli!$B$4,A10676&lt;=Stimuli!$C$4),Stimuli!$A$4,"")))</f>
        <v>02 e.l.f. - Power Grip Styling (30.03s)</v>
      </c>
      <c r="I10676" s="6" t="n">
        <f aca="false">(B10676-B10675)/((A10676-A10675)/1000)</f>
        <v>0.187545787545901</v>
      </c>
      <c r="J10676" s="6" t="n">
        <f aca="false">IF(OR(B10676&lt;Rules!$B$2,B10676&gt;Rules!$B$3,ABS(I10676)&gt;Rules!$B$4,OR(B10677&lt;Rules!$B$2,B10677&gt;Rules!$B$3,ABS(I10677)&gt;Rules!$B$4)),1,0)</f>
        <v>0</v>
      </c>
      <c r="K10676" s="6" t="str">
        <f aca="false">IF(F10676=1,COUNTIF($F$2:F10676,1),"")</f>
        <v/>
      </c>
    </row>
    <row r="10677" customFormat="false" ht="15" hidden="false" customHeight="false" outlineLevel="0" collapsed="false">
      <c r="A10677" s="6" t="n">
        <v>83800.368</v>
      </c>
      <c r="B10677" s="6" t="n">
        <v>2.05201465201465</v>
      </c>
      <c r="C10677" s="6" t="n">
        <v>76</v>
      </c>
      <c r="D10677" s="6" t="n">
        <v>-1</v>
      </c>
      <c r="E10677" s="6" t="n">
        <v>1.9992673992674</v>
      </c>
      <c r="F10677" s="6" t="n">
        <v>0</v>
      </c>
      <c r="G10677" s="6" t="n">
        <v>0.0498168498168496</v>
      </c>
      <c r="H10677" s="6" t="str">
        <f aca="false">IF(AND(A10677&gt;=Stimuli!$B$2,A10677&lt;=Stimuli!$C$2),Stimuli!$A$2,IF(AND(A10677&gt;=Stimuli!$B$3,A10677&lt;=Stimuli!$C$3),Stimuli!$A$3,IF(AND(A10677&gt;=Stimuli!$B$4,A10677&lt;=Stimuli!$C$4),Stimuli!$A$4,"")))</f>
        <v>02 e.l.f. - Power Grip Styling (30.03s)</v>
      </c>
      <c r="I10677" s="6" t="n">
        <f aca="false">(B10677-B10676)/((A10677-A10676)/1000)</f>
        <v>-0.375091575091631</v>
      </c>
      <c r="J10677" s="6" t="n">
        <f aca="false">IF(OR(B10677&lt;Rules!$B$2,B10677&gt;Rules!$B$3,ABS(I10677)&gt;Rules!$B$4,OR(B10678&lt;Rules!$B$2,B10678&gt;Rules!$B$3,ABS(I10678)&gt;Rules!$B$4)),1,0)</f>
        <v>0</v>
      </c>
      <c r="K10677" s="6" t="str">
        <f aca="false">IF(F10677=1,COUNTIF($F$2:F10677,1),"")</f>
        <v/>
      </c>
    </row>
    <row r="10678" customFormat="false" ht="15" hidden="false" customHeight="false" outlineLevel="0" collapsed="false">
      <c r="A10678" s="6" t="n">
        <v>83808.1805</v>
      </c>
      <c r="B10678" s="6" t="n">
        <v>2.05787545787546</v>
      </c>
      <c r="C10678" s="6" t="n">
        <v>76</v>
      </c>
      <c r="D10678" s="6" t="n">
        <v>-1</v>
      </c>
      <c r="E10678" s="6" t="n">
        <v>1.9992673992674</v>
      </c>
      <c r="F10678" s="6" t="n">
        <v>0</v>
      </c>
      <c r="G10678" s="6" t="n">
        <v>0.0498168498168496</v>
      </c>
      <c r="H10678" s="6" t="str">
        <f aca="false">IF(AND(A10678&gt;=Stimuli!$B$2,A10678&lt;=Stimuli!$C$2),Stimuli!$A$2,IF(AND(A10678&gt;=Stimuli!$B$3,A10678&lt;=Stimuli!$C$3),Stimuli!$A$3,IF(AND(A10678&gt;=Stimuli!$B$4,A10678&lt;=Stimuli!$C$4),Stimuli!$A$4,"")))</f>
        <v>02 e.l.f. - Power Grip Styling (30.03s)</v>
      </c>
      <c r="I10678" s="6" t="n">
        <f aca="false">(B10678-B10677)/((A10678-A10677)/1000)</f>
        <v>0.750183150183034</v>
      </c>
      <c r="J10678" s="6" t="n">
        <f aca="false">IF(OR(B10678&lt;Rules!$B$2,B10678&gt;Rules!$B$3,ABS(I10678)&gt;Rules!$B$4,OR(B10679&lt;Rules!$B$2,B10679&gt;Rules!$B$3,ABS(I10679)&gt;Rules!$B$4)),1,0)</f>
        <v>0</v>
      </c>
      <c r="K10678" s="6" t="str">
        <f aca="false">IF(F10678=1,COUNTIF($F$2:F10678,1),"")</f>
        <v/>
      </c>
    </row>
    <row r="10679" customFormat="false" ht="15" hidden="false" customHeight="false" outlineLevel="0" collapsed="false">
      <c r="A10679" s="6" t="n">
        <v>83815.993</v>
      </c>
      <c r="B10679" s="6" t="n">
        <v>2.05201465201465</v>
      </c>
      <c r="C10679" s="6" t="n">
        <v>76</v>
      </c>
      <c r="D10679" s="6" t="n">
        <v>-1</v>
      </c>
      <c r="E10679" s="6" t="n">
        <v>1.9992673992674</v>
      </c>
      <c r="F10679" s="6" t="n">
        <v>0</v>
      </c>
      <c r="G10679" s="6" t="n">
        <v>0.0498168498168496</v>
      </c>
      <c r="H10679" s="6" t="str">
        <f aca="false">IF(AND(A10679&gt;=Stimuli!$B$2,A10679&lt;=Stimuli!$C$2),Stimuli!$A$2,IF(AND(A10679&gt;=Stimuli!$B$3,A10679&lt;=Stimuli!$C$3),Stimuli!$A$3,IF(AND(A10679&gt;=Stimuli!$B$4,A10679&lt;=Stimuli!$C$4),Stimuli!$A$4,"")))</f>
        <v>02 e.l.f. - Power Grip Styling (30.03s)</v>
      </c>
      <c r="I10679" s="6" t="n">
        <f aca="false">(B10679-B10678)/((A10679-A10678)/1000)</f>
        <v>-0.750183150183034</v>
      </c>
      <c r="J10679" s="6" t="n">
        <f aca="false">IF(OR(B10679&lt;Rules!$B$2,B10679&gt;Rules!$B$3,ABS(I10679)&gt;Rules!$B$4,OR(B10680&lt;Rules!$B$2,B10680&gt;Rules!$B$3,ABS(I10680)&gt;Rules!$B$4)),1,0)</f>
        <v>0</v>
      </c>
      <c r="K10679" s="6" t="str">
        <f aca="false">IF(F10679=1,COUNTIF($F$2:F10679,1),"")</f>
        <v/>
      </c>
    </row>
    <row r="10680" customFormat="false" ht="15" hidden="false" customHeight="false" outlineLevel="0" collapsed="false">
      <c r="A10680" s="6" t="n">
        <v>83823.8055</v>
      </c>
      <c r="B10680" s="6" t="n">
        <v>2.05787545787546</v>
      </c>
      <c r="C10680" s="6" t="n">
        <v>76</v>
      </c>
      <c r="D10680" s="6" t="n">
        <v>-1</v>
      </c>
      <c r="E10680" s="6" t="n">
        <v>1.9992673992674</v>
      </c>
      <c r="F10680" s="6" t="n">
        <v>0</v>
      </c>
      <c r="G10680" s="6" t="n">
        <v>0.0498168498168496</v>
      </c>
      <c r="H10680" s="6" t="str">
        <f aca="false">IF(AND(A10680&gt;=Stimuli!$B$2,A10680&lt;=Stimuli!$C$2),Stimuli!$A$2,IF(AND(A10680&gt;=Stimuli!$B$3,A10680&lt;=Stimuli!$C$3),Stimuli!$A$3,IF(AND(A10680&gt;=Stimuli!$B$4,A10680&lt;=Stimuli!$C$4),Stimuli!$A$4,"")))</f>
        <v>02 e.l.f. - Power Grip Styling (30.03s)</v>
      </c>
      <c r="I10680" s="6" t="n">
        <f aca="false">(B10680-B10679)/((A10680-A10679)/1000)</f>
        <v>0.750183150183034</v>
      </c>
      <c r="J10680" s="6" t="n">
        <f aca="false">IF(OR(B10680&lt;Rules!$B$2,B10680&gt;Rules!$B$3,ABS(I10680)&gt;Rules!$B$4,OR(B10681&lt;Rules!$B$2,B10681&gt;Rules!$B$3,ABS(I10681)&gt;Rules!$B$4)),1,0)</f>
        <v>0</v>
      </c>
      <c r="K10680" s="6" t="str">
        <f aca="false">IF(F10680=1,COUNTIF($F$2:F10680,1),"")</f>
        <v/>
      </c>
    </row>
    <row r="10681" customFormat="false" ht="15" hidden="false" customHeight="false" outlineLevel="0" collapsed="false">
      <c r="A10681" s="6" t="n">
        <v>83831.618</v>
      </c>
      <c r="B10681" s="6" t="n">
        <v>2.05201465201465</v>
      </c>
      <c r="C10681" s="6" t="n">
        <v>76</v>
      </c>
      <c r="D10681" s="6" t="n">
        <v>-1</v>
      </c>
      <c r="E10681" s="6" t="n">
        <v>1.9992673992674</v>
      </c>
      <c r="F10681" s="6" t="n">
        <v>0</v>
      </c>
      <c r="G10681" s="6" t="n">
        <v>0.0498168498168496</v>
      </c>
      <c r="H10681" s="6" t="str">
        <f aca="false">IF(AND(A10681&gt;=Stimuli!$B$2,A10681&lt;=Stimuli!$C$2),Stimuli!$A$2,IF(AND(A10681&gt;=Stimuli!$B$3,A10681&lt;=Stimuli!$C$3),Stimuli!$A$3,IF(AND(A10681&gt;=Stimuli!$B$4,A10681&lt;=Stimuli!$C$4),Stimuli!$A$4,"")))</f>
        <v>02 e.l.f. - Power Grip Styling (30.03s)</v>
      </c>
      <c r="I10681" s="6" t="n">
        <f aca="false">(B10681-B10680)/((A10681-A10680)/1000)</f>
        <v>-0.750183150183034</v>
      </c>
      <c r="J10681" s="6" t="n">
        <f aca="false">IF(OR(B10681&lt;Rules!$B$2,B10681&gt;Rules!$B$3,ABS(I10681)&gt;Rules!$B$4,OR(B10682&lt;Rules!$B$2,B10682&gt;Rules!$B$3,ABS(I10682)&gt;Rules!$B$4)),1,0)</f>
        <v>0</v>
      </c>
      <c r="K10681" s="6" t="str">
        <f aca="false">IF(F10681=1,COUNTIF($F$2:F10681,1),"")</f>
        <v/>
      </c>
    </row>
    <row r="10682" customFormat="false" ht="15" hidden="false" customHeight="false" outlineLevel="0" collapsed="false">
      <c r="A10682" s="6" t="n">
        <v>83839.4305</v>
      </c>
      <c r="B10682" s="6" t="n">
        <v>2.05934065934066</v>
      </c>
      <c r="C10682" s="6" t="n">
        <v>76</v>
      </c>
      <c r="D10682" s="6" t="n">
        <v>-1</v>
      </c>
      <c r="E10682" s="6" t="n">
        <v>1.9992673992674</v>
      </c>
      <c r="F10682" s="6" t="n">
        <v>0</v>
      </c>
      <c r="G10682" s="6" t="n">
        <v>0.0498168498168496</v>
      </c>
      <c r="H10682" s="6" t="str">
        <f aca="false">IF(AND(A10682&gt;=Stimuli!$B$2,A10682&lt;=Stimuli!$C$2),Stimuli!$A$2,IF(AND(A10682&gt;=Stimuli!$B$3,A10682&lt;=Stimuli!$C$3),Stimuli!$A$3,IF(AND(A10682&gt;=Stimuli!$B$4,A10682&lt;=Stimuli!$C$4),Stimuli!$A$4,"")))</f>
        <v>02 e.l.f. - Power Grip Styling (30.03s)</v>
      </c>
      <c r="I10682" s="6" t="n">
        <f aca="false">(B10682-B10681)/((A10682-A10681)/1000)</f>
        <v>0.937728937728934</v>
      </c>
      <c r="J10682" s="6" t="n">
        <f aca="false">IF(OR(B10682&lt;Rules!$B$2,B10682&gt;Rules!$B$3,ABS(I10682)&gt;Rules!$B$4,OR(B10683&lt;Rules!$B$2,B10683&gt;Rules!$B$3,ABS(I10683)&gt;Rules!$B$4)),1,0)</f>
        <v>0</v>
      </c>
      <c r="K10682" s="6" t="str">
        <f aca="false">IF(F10682=1,COUNTIF($F$2:F10682,1),"")</f>
        <v/>
      </c>
    </row>
    <row r="10683" customFormat="false" ht="15" hidden="false" customHeight="false" outlineLevel="0" collapsed="false">
      <c r="A10683" s="6" t="n">
        <v>83847.243</v>
      </c>
      <c r="B10683" s="6" t="n">
        <v>2.05201465201465</v>
      </c>
      <c r="C10683" s="6" t="n">
        <v>76</v>
      </c>
      <c r="D10683" s="6" t="n">
        <v>-1</v>
      </c>
      <c r="E10683" s="6" t="n">
        <v>1.9992673992674</v>
      </c>
      <c r="F10683" s="6" t="n">
        <v>0</v>
      </c>
      <c r="G10683" s="6" t="n">
        <v>0.0498168498168496</v>
      </c>
      <c r="H10683" s="6" t="str">
        <f aca="false">IF(AND(A10683&gt;=Stimuli!$B$2,A10683&lt;=Stimuli!$C$2),Stimuli!$A$2,IF(AND(A10683&gt;=Stimuli!$B$3,A10683&lt;=Stimuli!$C$3),Stimuli!$A$3,IF(AND(A10683&gt;=Stimuli!$B$4,A10683&lt;=Stimuli!$C$4),Stimuli!$A$4,"")))</f>
        <v>02 e.l.f. - Power Grip Styling (30.03s)</v>
      </c>
      <c r="I10683" s="6" t="n">
        <f aca="false">(B10683-B10682)/((A10683-A10682)/1000)</f>
        <v>-0.937728937728934</v>
      </c>
      <c r="J10683" s="6" t="n">
        <f aca="false">IF(OR(B10683&lt;Rules!$B$2,B10683&gt;Rules!$B$3,ABS(I10683)&gt;Rules!$B$4,OR(B10684&lt;Rules!$B$2,B10684&gt;Rules!$B$3,ABS(I10684)&gt;Rules!$B$4)),1,0)</f>
        <v>0</v>
      </c>
      <c r="K10683" s="6" t="str">
        <f aca="false">IF(F10683=1,COUNTIF($F$2:F10683,1),"")</f>
        <v/>
      </c>
    </row>
    <row r="10684" customFormat="false" ht="15" hidden="false" customHeight="false" outlineLevel="0" collapsed="false">
      <c r="A10684" s="6" t="n">
        <v>83855.0555</v>
      </c>
      <c r="B10684" s="6" t="n">
        <v>2.05934065934066</v>
      </c>
      <c r="C10684" s="6" t="n">
        <v>76</v>
      </c>
      <c r="D10684" s="6" t="n">
        <v>-1</v>
      </c>
      <c r="E10684" s="6" t="n">
        <v>1.9992673992674</v>
      </c>
      <c r="F10684" s="6" t="n">
        <v>0</v>
      </c>
      <c r="G10684" s="6" t="n">
        <v>0.0498168498168496</v>
      </c>
      <c r="H10684" s="6" t="str">
        <f aca="false">IF(AND(A10684&gt;=Stimuli!$B$2,A10684&lt;=Stimuli!$C$2),Stimuli!$A$2,IF(AND(A10684&gt;=Stimuli!$B$3,A10684&lt;=Stimuli!$C$3),Stimuli!$A$3,IF(AND(A10684&gt;=Stimuli!$B$4,A10684&lt;=Stimuli!$C$4),Stimuli!$A$4,"")))</f>
        <v>02 e.l.f. - Power Grip Styling (30.03s)</v>
      </c>
      <c r="I10684" s="6" t="n">
        <f aca="false">(B10684-B10683)/((A10684-A10683)/1000)</f>
        <v>0.937728937728934</v>
      </c>
      <c r="J10684" s="6" t="n">
        <f aca="false">IF(OR(B10684&lt;Rules!$B$2,B10684&gt;Rules!$B$3,ABS(I10684)&gt;Rules!$B$4,OR(B10685&lt;Rules!$B$2,B10685&gt;Rules!$B$3,ABS(I10685)&gt;Rules!$B$4)),1,0)</f>
        <v>0</v>
      </c>
      <c r="K10684" s="6" t="str">
        <f aca="false">IF(F10684=1,COUNTIF($F$2:F10684,1),"")</f>
        <v/>
      </c>
    </row>
    <row r="10685" customFormat="false" ht="15" hidden="false" customHeight="false" outlineLevel="0" collapsed="false">
      <c r="A10685" s="6" t="n">
        <v>83862.868</v>
      </c>
      <c r="B10685" s="6" t="n">
        <v>2.05347985347985</v>
      </c>
      <c r="C10685" s="6" t="n">
        <v>76</v>
      </c>
      <c r="D10685" s="6" t="n">
        <v>-1</v>
      </c>
      <c r="E10685" s="6" t="n">
        <v>1.9992673992674</v>
      </c>
      <c r="F10685" s="6" t="n">
        <v>0</v>
      </c>
      <c r="G10685" s="6" t="n">
        <v>0.0498168498168496</v>
      </c>
      <c r="H10685" s="6" t="str">
        <f aca="false">IF(AND(A10685&gt;=Stimuli!$B$2,A10685&lt;=Stimuli!$C$2),Stimuli!$A$2,IF(AND(A10685&gt;=Stimuli!$B$3,A10685&lt;=Stimuli!$C$3),Stimuli!$A$3,IF(AND(A10685&gt;=Stimuli!$B$4,A10685&lt;=Stimuli!$C$4),Stimuli!$A$4,"")))</f>
        <v>02 e.l.f. - Power Grip Styling (30.03s)</v>
      </c>
      <c r="I10685" s="6" t="n">
        <f aca="false">(B10685-B10684)/((A10685-A10684)/1000)</f>
        <v>-0.750183150183204</v>
      </c>
      <c r="J10685" s="6" t="n">
        <f aca="false">IF(OR(B10685&lt;Rules!$B$2,B10685&gt;Rules!$B$3,ABS(I10685)&gt;Rules!$B$4,OR(B10686&lt;Rules!$B$2,B10686&gt;Rules!$B$3,ABS(I10686)&gt;Rules!$B$4)),1,0)</f>
        <v>0</v>
      </c>
      <c r="K10685" s="6" t="str">
        <f aca="false">IF(F10685=1,COUNTIF($F$2:F10685,1),"")</f>
        <v/>
      </c>
    </row>
    <row r="10686" customFormat="false" ht="15" hidden="false" customHeight="false" outlineLevel="0" collapsed="false">
      <c r="A10686" s="6" t="n">
        <v>83870.6805</v>
      </c>
      <c r="B10686" s="6" t="n">
        <v>2.05934065934066</v>
      </c>
      <c r="C10686" s="6" t="n">
        <v>76</v>
      </c>
      <c r="D10686" s="6" t="n">
        <v>-1</v>
      </c>
      <c r="E10686" s="6" t="n">
        <v>1.9992673992674</v>
      </c>
      <c r="F10686" s="6" t="n">
        <v>0</v>
      </c>
      <c r="G10686" s="6" t="n">
        <v>0.0498168498168496</v>
      </c>
      <c r="H10686" s="6" t="str">
        <f aca="false">IF(AND(A10686&gt;=Stimuli!$B$2,A10686&lt;=Stimuli!$C$2),Stimuli!$A$2,IF(AND(A10686&gt;=Stimuli!$B$3,A10686&lt;=Stimuli!$C$3),Stimuli!$A$3,IF(AND(A10686&gt;=Stimuli!$B$4,A10686&lt;=Stimuli!$C$4),Stimuli!$A$4,"")))</f>
        <v>02 e.l.f. - Power Grip Styling (30.03s)</v>
      </c>
      <c r="I10686" s="6" t="n">
        <f aca="false">(B10686-B10685)/((A10686-A10685)/1000)</f>
        <v>0.750183150183204</v>
      </c>
      <c r="J10686" s="6" t="n">
        <f aca="false">IF(OR(B10686&lt;Rules!$B$2,B10686&gt;Rules!$B$3,ABS(I10686)&gt;Rules!$B$4,OR(B10687&lt;Rules!$B$2,B10687&gt;Rules!$B$3,ABS(I10687)&gt;Rules!$B$4)),1,0)</f>
        <v>0</v>
      </c>
      <c r="K10686" s="6" t="str">
        <f aca="false">IF(F10686=1,COUNTIF($F$2:F10686,1),"")</f>
        <v/>
      </c>
    </row>
    <row r="10687" customFormat="false" ht="15" hidden="false" customHeight="false" outlineLevel="0" collapsed="false">
      <c r="A10687" s="6" t="n">
        <v>83878.493</v>
      </c>
      <c r="B10687" s="6" t="n">
        <v>2.05347985347985</v>
      </c>
      <c r="C10687" s="6" t="n">
        <v>76</v>
      </c>
      <c r="D10687" s="6" t="n">
        <v>-1</v>
      </c>
      <c r="E10687" s="6" t="n">
        <v>1.9992673992674</v>
      </c>
      <c r="F10687" s="6" t="n">
        <v>0</v>
      </c>
      <c r="G10687" s="6" t="n">
        <v>0.0498168498168496</v>
      </c>
      <c r="H10687" s="6" t="str">
        <f aca="false">IF(AND(A10687&gt;=Stimuli!$B$2,A10687&lt;=Stimuli!$C$2),Stimuli!$A$2,IF(AND(A10687&gt;=Stimuli!$B$3,A10687&lt;=Stimuli!$C$3),Stimuli!$A$3,IF(AND(A10687&gt;=Stimuli!$B$4,A10687&lt;=Stimuli!$C$4),Stimuli!$A$4,"")))</f>
        <v>02 e.l.f. - Power Grip Styling (30.03s)</v>
      </c>
      <c r="I10687" s="6" t="n">
        <f aca="false">(B10687-B10686)/((A10687-A10686)/1000)</f>
        <v>-0.750183150183204</v>
      </c>
      <c r="J10687" s="6" t="n">
        <f aca="false">IF(OR(B10687&lt;Rules!$B$2,B10687&gt;Rules!$B$3,ABS(I10687)&gt;Rules!$B$4,OR(B10688&lt;Rules!$B$2,B10688&gt;Rules!$B$3,ABS(I10688)&gt;Rules!$B$4)),1,0)</f>
        <v>0</v>
      </c>
      <c r="K10687" s="6" t="str">
        <f aca="false">IF(F10687=1,COUNTIF($F$2:F10687,1),"")</f>
        <v/>
      </c>
    </row>
    <row r="10688" customFormat="false" ht="15" hidden="false" customHeight="false" outlineLevel="0" collapsed="false">
      <c r="A10688" s="6" t="n">
        <v>83886.3055</v>
      </c>
      <c r="B10688" s="6" t="n">
        <v>2.05787545787546</v>
      </c>
      <c r="C10688" s="6" t="n">
        <v>76</v>
      </c>
      <c r="D10688" s="6" t="n">
        <v>-1</v>
      </c>
      <c r="E10688" s="6" t="n">
        <v>1.9992673992674</v>
      </c>
      <c r="F10688" s="6" t="n">
        <v>0</v>
      </c>
      <c r="G10688" s="6" t="n">
        <v>0.0498168498168496</v>
      </c>
      <c r="H10688" s="6" t="str">
        <f aca="false">IF(AND(A10688&gt;=Stimuli!$B$2,A10688&lt;=Stimuli!$C$2),Stimuli!$A$2,IF(AND(A10688&gt;=Stimuli!$B$3,A10688&lt;=Stimuli!$C$3),Stimuli!$A$3,IF(AND(A10688&gt;=Stimuli!$B$4,A10688&lt;=Stimuli!$C$4),Stimuli!$A$4,"")))</f>
        <v>02 e.l.f. - Power Grip Styling (30.03s)</v>
      </c>
      <c r="I10688" s="6" t="n">
        <f aca="false">(B10688-B10687)/((A10688-A10687)/1000)</f>
        <v>0.562637362637304</v>
      </c>
      <c r="J10688" s="6" t="n">
        <f aca="false">IF(OR(B10688&lt;Rules!$B$2,B10688&gt;Rules!$B$3,ABS(I10688)&gt;Rules!$B$4,OR(B10689&lt;Rules!$B$2,B10689&gt;Rules!$B$3,ABS(I10689)&gt;Rules!$B$4)),1,0)</f>
        <v>0</v>
      </c>
      <c r="K10688" s="6" t="str">
        <f aca="false">IF(F10688=1,COUNTIF($F$2:F10688,1),"")</f>
        <v/>
      </c>
    </row>
    <row r="10689" customFormat="false" ht="15" hidden="false" customHeight="false" outlineLevel="0" collapsed="false">
      <c r="A10689" s="6" t="n">
        <v>83894.118</v>
      </c>
      <c r="B10689" s="6" t="n">
        <v>2.05641025641026</v>
      </c>
      <c r="C10689" s="6" t="n">
        <v>76</v>
      </c>
      <c r="D10689" s="6" t="n">
        <v>-1</v>
      </c>
      <c r="E10689" s="6" t="n">
        <v>1.9992673992674</v>
      </c>
      <c r="F10689" s="6" t="n">
        <v>0</v>
      </c>
      <c r="G10689" s="6" t="n">
        <v>0.0498168498168496</v>
      </c>
      <c r="H10689" s="6" t="str">
        <f aca="false">IF(AND(A10689&gt;=Stimuli!$B$2,A10689&lt;=Stimuli!$C$2),Stimuli!$A$2,IF(AND(A10689&gt;=Stimuli!$B$3,A10689&lt;=Stimuli!$C$3),Stimuli!$A$3,IF(AND(A10689&gt;=Stimuli!$B$4,A10689&lt;=Stimuli!$C$4),Stimuli!$A$4,"")))</f>
        <v>02 e.l.f. - Power Grip Styling (30.03s)</v>
      </c>
      <c r="I10689" s="6" t="n">
        <f aca="false">(B10689-B10688)/((A10689-A10688)/1000)</f>
        <v>-0.187545787545673</v>
      </c>
      <c r="J10689" s="6" t="n">
        <f aca="false">IF(OR(B10689&lt;Rules!$B$2,B10689&gt;Rules!$B$3,ABS(I10689)&gt;Rules!$B$4,OR(B10690&lt;Rules!$B$2,B10690&gt;Rules!$B$3,ABS(I10690)&gt;Rules!$B$4)),1,0)</f>
        <v>0</v>
      </c>
      <c r="K10689" s="6" t="str">
        <f aca="false">IF(F10689=1,COUNTIF($F$2:F10689,1),"")</f>
        <v/>
      </c>
    </row>
    <row r="10690" customFormat="false" ht="15" hidden="false" customHeight="false" outlineLevel="0" collapsed="false">
      <c r="A10690" s="6" t="n">
        <v>83901.9305</v>
      </c>
      <c r="B10690" s="6" t="n">
        <v>2.05641025641026</v>
      </c>
      <c r="C10690" s="6" t="n">
        <v>76</v>
      </c>
      <c r="D10690" s="6" t="n">
        <v>-1</v>
      </c>
      <c r="E10690" s="6" t="n">
        <v>1.9992673992674</v>
      </c>
      <c r="F10690" s="6" t="n">
        <v>0</v>
      </c>
      <c r="G10690" s="6" t="n">
        <v>0.0498168498168496</v>
      </c>
      <c r="H10690" s="6" t="str">
        <f aca="false">IF(AND(A10690&gt;=Stimuli!$B$2,A10690&lt;=Stimuli!$C$2),Stimuli!$A$2,IF(AND(A10690&gt;=Stimuli!$B$3,A10690&lt;=Stimuli!$C$3),Stimuli!$A$3,IF(AND(A10690&gt;=Stimuli!$B$4,A10690&lt;=Stimuli!$C$4),Stimuli!$A$4,"")))</f>
        <v>02 e.l.f. - Power Grip Styling (30.03s)</v>
      </c>
      <c r="I10690" s="6" t="n">
        <f aca="false">(B10690-B10689)/((A10690-A10689)/1000)</f>
        <v>0</v>
      </c>
      <c r="J10690" s="6" t="n">
        <f aca="false">IF(OR(B10690&lt;Rules!$B$2,B10690&gt;Rules!$B$3,ABS(I10690)&gt;Rules!$B$4,OR(B10691&lt;Rules!$B$2,B10691&gt;Rules!$B$3,ABS(I10691)&gt;Rules!$B$4)),1,0)</f>
        <v>0</v>
      </c>
      <c r="K10690" s="6" t="str">
        <f aca="false">IF(F10690=1,COUNTIF($F$2:F10690,1),"")</f>
        <v/>
      </c>
    </row>
    <row r="10691" customFormat="false" ht="15" hidden="false" customHeight="false" outlineLevel="0" collapsed="false">
      <c r="A10691" s="6" t="n">
        <v>83909.743</v>
      </c>
      <c r="B10691" s="6" t="n">
        <v>2.05787545787546</v>
      </c>
      <c r="C10691" s="6" t="n">
        <v>76</v>
      </c>
      <c r="D10691" s="6" t="n">
        <v>-1</v>
      </c>
      <c r="E10691" s="6" t="n">
        <v>1.9992673992674</v>
      </c>
      <c r="F10691" s="6" t="n">
        <v>0</v>
      </c>
      <c r="G10691" s="6" t="n">
        <v>0.0498168498168496</v>
      </c>
      <c r="H10691" s="6" t="str">
        <f aca="false">IF(AND(A10691&gt;=Stimuli!$B$2,A10691&lt;=Stimuli!$C$2),Stimuli!$A$2,IF(AND(A10691&gt;=Stimuli!$B$3,A10691&lt;=Stimuli!$C$3),Stimuli!$A$3,IF(AND(A10691&gt;=Stimuli!$B$4,A10691&lt;=Stimuli!$C$4),Stimuli!$A$4,"")))</f>
        <v>02 e.l.f. - Power Grip Styling (30.03s)</v>
      </c>
      <c r="I10691" s="6" t="n">
        <f aca="false">(B10691-B10690)/((A10691-A10690)/1000)</f>
        <v>0.187545787545673</v>
      </c>
      <c r="J10691" s="6" t="n">
        <f aca="false">IF(OR(B10691&lt;Rules!$B$2,B10691&gt;Rules!$B$3,ABS(I10691)&gt;Rules!$B$4,OR(B10692&lt;Rules!$B$2,B10692&gt;Rules!$B$3,ABS(I10692)&gt;Rules!$B$4)),1,0)</f>
        <v>0</v>
      </c>
      <c r="K10691" s="6" t="str">
        <f aca="false">IF(F10691=1,COUNTIF($F$2:F10691,1),"")</f>
        <v/>
      </c>
    </row>
    <row r="10692" customFormat="false" ht="15" hidden="false" customHeight="false" outlineLevel="0" collapsed="false">
      <c r="A10692" s="6" t="n">
        <v>83917.5555</v>
      </c>
      <c r="B10692" s="6" t="n">
        <v>2.05641025641026</v>
      </c>
      <c r="C10692" s="6" t="n">
        <v>76</v>
      </c>
      <c r="D10692" s="6" t="n">
        <v>-1</v>
      </c>
      <c r="E10692" s="6" t="n">
        <v>1.9992673992674</v>
      </c>
      <c r="F10692" s="6" t="n">
        <v>0</v>
      </c>
      <c r="G10692" s="6" t="n">
        <v>0.0498168498168496</v>
      </c>
      <c r="H10692" s="6" t="str">
        <f aca="false">IF(AND(A10692&gt;=Stimuli!$B$2,A10692&lt;=Stimuli!$C$2),Stimuli!$A$2,IF(AND(A10692&gt;=Stimuli!$B$3,A10692&lt;=Stimuli!$C$3),Stimuli!$A$3,IF(AND(A10692&gt;=Stimuli!$B$4,A10692&lt;=Stimuli!$C$4),Stimuli!$A$4,"")))</f>
        <v>02 e.l.f. - Power Grip Styling (30.03s)</v>
      </c>
      <c r="I10692" s="6" t="n">
        <f aca="false">(B10692-B10691)/((A10692-A10691)/1000)</f>
        <v>-0.187545787545673</v>
      </c>
      <c r="J10692" s="6" t="n">
        <f aca="false">IF(OR(B10692&lt;Rules!$B$2,B10692&gt;Rules!$B$3,ABS(I10692)&gt;Rules!$B$4,OR(B10693&lt;Rules!$B$2,B10693&gt;Rules!$B$3,ABS(I10693)&gt;Rules!$B$4)),1,0)</f>
        <v>0</v>
      </c>
      <c r="K10692" s="6" t="str">
        <f aca="false">IF(F10692=1,COUNTIF($F$2:F10692,1),"")</f>
        <v/>
      </c>
    </row>
    <row r="10693" customFormat="false" ht="15" hidden="false" customHeight="false" outlineLevel="0" collapsed="false">
      <c r="A10693" s="6" t="n">
        <v>83925.368</v>
      </c>
      <c r="B10693" s="6" t="n">
        <v>2.05934065934066</v>
      </c>
      <c r="C10693" s="6" t="n">
        <v>76</v>
      </c>
      <c r="D10693" s="6" t="n">
        <v>-1</v>
      </c>
      <c r="E10693" s="6" t="n">
        <v>1.9992673992674</v>
      </c>
      <c r="F10693" s="6" t="n">
        <v>0</v>
      </c>
      <c r="G10693" s="6" t="n">
        <v>0.0498168498168496</v>
      </c>
      <c r="H10693" s="6" t="str">
        <f aca="false">IF(AND(A10693&gt;=Stimuli!$B$2,A10693&lt;=Stimuli!$C$2),Stimuli!$A$2,IF(AND(A10693&gt;=Stimuli!$B$3,A10693&lt;=Stimuli!$C$3),Stimuli!$A$3,IF(AND(A10693&gt;=Stimuli!$B$4,A10693&lt;=Stimuli!$C$4),Stimuli!$A$4,"")))</f>
        <v>02 e.l.f. - Power Grip Styling (30.03s)</v>
      </c>
      <c r="I10693" s="6" t="n">
        <f aca="false">(B10693-B10692)/((A10693-A10692)/1000)</f>
        <v>0.375091575091574</v>
      </c>
      <c r="J10693" s="6" t="n">
        <f aca="false">IF(OR(B10693&lt;Rules!$B$2,B10693&gt;Rules!$B$3,ABS(I10693)&gt;Rules!$B$4,OR(B10694&lt;Rules!$B$2,B10694&gt;Rules!$B$3,ABS(I10694)&gt;Rules!$B$4)),1,0)</f>
        <v>0</v>
      </c>
      <c r="K10693" s="6" t="str">
        <f aca="false">IF(F10693=1,COUNTIF($F$2:F10693,1),"")</f>
        <v/>
      </c>
    </row>
    <row r="10694" customFormat="false" ht="15" hidden="false" customHeight="false" outlineLevel="0" collapsed="false">
      <c r="A10694" s="6" t="n">
        <v>83933.1805</v>
      </c>
      <c r="B10694" s="6" t="n">
        <v>2.05494505494506</v>
      </c>
      <c r="C10694" s="6" t="n">
        <v>76</v>
      </c>
      <c r="D10694" s="6" t="n">
        <v>-1</v>
      </c>
      <c r="E10694" s="6" t="n">
        <v>1.9992673992674</v>
      </c>
      <c r="F10694" s="6" t="n">
        <v>0</v>
      </c>
      <c r="G10694" s="6" t="n">
        <v>0.0498168498168496</v>
      </c>
      <c r="H10694" s="6" t="str">
        <f aca="false">IF(AND(A10694&gt;=Stimuli!$B$2,A10694&lt;=Stimuli!$C$2),Stimuli!$A$2,IF(AND(A10694&gt;=Stimuli!$B$3,A10694&lt;=Stimuli!$C$3),Stimuli!$A$3,IF(AND(A10694&gt;=Stimuli!$B$4,A10694&lt;=Stimuli!$C$4),Stimuli!$A$4,"")))</f>
        <v>02 e.l.f. - Power Grip Styling (30.03s)</v>
      </c>
      <c r="I10694" s="6" t="n">
        <f aca="false">(B10694-B10693)/((A10694-A10693)/1000)</f>
        <v>-0.562637362637304</v>
      </c>
      <c r="J10694" s="6" t="n">
        <f aca="false">IF(OR(B10694&lt;Rules!$B$2,B10694&gt;Rules!$B$3,ABS(I10694)&gt;Rules!$B$4,OR(B10695&lt;Rules!$B$2,B10695&gt;Rules!$B$3,ABS(I10695)&gt;Rules!$B$4)),1,0)</f>
        <v>0</v>
      </c>
      <c r="K10694" s="6" t="str">
        <f aca="false">IF(F10694=1,COUNTIF($F$2:F10694,1),"")</f>
        <v/>
      </c>
    </row>
    <row r="10695" customFormat="false" ht="15" hidden="false" customHeight="false" outlineLevel="0" collapsed="false">
      <c r="A10695" s="6" t="n">
        <v>83940.993</v>
      </c>
      <c r="B10695" s="6" t="n">
        <v>2.06080586080586</v>
      </c>
      <c r="C10695" s="6" t="n">
        <v>76</v>
      </c>
      <c r="D10695" s="6" t="n">
        <v>-1</v>
      </c>
      <c r="E10695" s="6" t="n">
        <v>1.9992673992674</v>
      </c>
      <c r="F10695" s="6" t="n">
        <v>0</v>
      </c>
      <c r="G10695" s="6" t="n">
        <v>0.0498168498168496</v>
      </c>
      <c r="H10695" s="6" t="str">
        <f aca="false">IF(AND(A10695&gt;=Stimuli!$B$2,A10695&lt;=Stimuli!$C$2),Stimuli!$A$2,IF(AND(A10695&gt;=Stimuli!$B$3,A10695&lt;=Stimuli!$C$3),Stimuli!$A$3,IF(AND(A10695&gt;=Stimuli!$B$4,A10695&lt;=Stimuli!$C$4),Stimuli!$A$4,"")))</f>
        <v>02 e.l.f. - Power Grip Styling (30.03s)</v>
      </c>
      <c r="I10695" s="6" t="n">
        <f aca="false">(B10695-B10694)/((A10695-A10694)/1000)</f>
        <v>0.750183150183148</v>
      </c>
      <c r="J10695" s="6" t="n">
        <f aca="false">IF(OR(B10695&lt;Rules!$B$2,B10695&gt;Rules!$B$3,ABS(I10695)&gt;Rules!$B$4,OR(B10696&lt;Rules!$B$2,B10696&gt;Rules!$B$3,ABS(I10696)&gt;Rules!$B$4)),1,0)</f>
        <v>0</v>
      </c>
      <c r="K10695" s="6" t="str">
        <f aca="false">IF(F10695=1,COUNTIF($F$2:F10695,1),"")</f>
        <v/>
      </c>
    </row>
    <row r="10696" customFormat="false" ht="15" hidden="false" customHeight="false" outlineLevel="0" collapsed="false">
      <c r="A10696" s="6" t="n">
        <v>83948.8055</v>
      </c>
      <c r="B10696" s="6" t="n">
        <v>2.05347985347985</v>
      </c>
      <c r="C10696" s="6" t="n">
        <v>76</v>
      </c>
      <c r="D10696" s="6" t="n">
        <v>-1</v>
      </c>
      <c r="E10696" s="6" t="n">
        <v>1.9992673992674</v>
      </c>
      <c r="F10696" s="6" t="n">
        <v>0</v>
      </c>
      <c r="G10696" s="6" t="n">
        <v>0.0498168498168496</v>
      </c>
      <c r="H10696" s="6" t="str">
        <f aca="false">IF(AND(A10696&gt;=Stimuli!$B$2,A10696&lt;=Stimuli!$C$2),Stimuli!$A$2,IF(AND(A10696&gt;=Stimuli!$B$3,A10696&lt;=Stimuli!$C$3),Stimuli!$A$3,IF(AND(A10696&gt;=Stimuli!$B$4,A10696&lt;=Stimuli!$C$4),Stimuli!$A$4,"")))</f>
        <v>02 e.l.f. - Power Grip Styling (30.03s)</v>
      </c>
      <c r="I10696" s="6" t="n">
        <f aca="false">(B10696-B10695)/((A10696-A10695)/1000)</f>
        <v>-0.937728937729048</v>
      </c>
      <c r="J10696" s="6" t="n">
        <f aca="false">IF(OR(B10696&lt;Rules!$B$2,B10696&gt;Rules!$B$3,ABS(I10696)&gt;Rules!$B$4,OR(B10697&lt;Rules!$B$2,B10697&gt;Rules!$B$3,ABS(I10697)&gt;Rules!$B$4)),1,0)</f>
        <v>0</v>
      </c>
      <c r="K10696" s="6" t="str">
        <f aca="false">IF(F10696=1,COUNTIF($F$2:F10696,1),"")</f>
        <v/>
      </c>
    </row>
    <row r="10697" customFormat="false" ht="15" hidden="false" customHeight="false" outlineLevel="0" collapsed="false">
      <c r="A10697" s="6" t="n">
        <v>83956.618</v>
      </c>
      <c r="B10697" s="6" t="n">
        <v>2.06080586080586</v>
      </c>
      <c r="C10697" s="6" t="n">
        <v>76</v>
      </c>
      <c r="D10697" s="6" t="n">
        <v>-1</v>
      </c>
      <c r="E10697" s="6" t="n">
        <v>1.9992673992674</v>
      </c>
      <c r="F10697" s="6" t="n">
        <v>0</v>
      </c>
      <c r="G10697" s="6" t="n">
        <v>0.0498168498168496</v>
      </c>
      <c r="H10697" s="6" t="str">
        <f aca="false">IF(AND(A10697&gt;=Stimuli!$B$2,A10697&lt;=Stimuli!$C$2),Stimuli!$A$2,IF(AND(A10697&gt;=Stimuli!$B$3,A10697&lt;=Stimuli!$C$3),Stimuli!$A$3,IF(AND(A10697&gt;=Stimuli!$B$4,A10697&lt;=Stimuli!$C$4),Stimuli!$A$4,"")))</f>
        <v>02 e.l.f. - Power Grip Styling (30.03s)</v>
      </c>
      <c r="I10697" s="6" t="n">
        <f aca="false">(B10697-B10696)/((A10697-A10696)/1000)</f>
        <v>0.937728937729048</v>
      </c>
      <c r="J10697" s="6" t="n">
        <f aca="false">IF(OR(B10697&lt;Rules!$B$2,B10697&gt;Rules!$B$3,ABS(I10697)&gt;Rules!$B$4,OR(B10698&lt;Rules!$B$2,B10698&gt;Rules!$B$3,ABS(I10698)&gt;Rules!$B$4)),1,0)</f>
        <v>0</v>
      </c>
      <c r="K10697" s="6" t="str">
        <f aca="false">IF(F10697=1,COUNTIF($F$2:F10697,1),"")</f>
        <v/>
      </c>
    </row>
    <row r="10698" customFormat="false" ht="15" hidden="false" customHeight="false" outlineLevel="0" collapsed="false">
      <c r="A10698" s="6" t="n">
        <v>83964.4305</v>
      </c>
      <c r="B10698" s="6" t="n">
        <v>2.05347985347985</v>
      </c>
      <c r="C10698" s="6" t="n">
        <v>76</v>
      </c>
      <c r="D10698" s="6" t="n">
        <v>-1</v>
      </c>
      <c r="E10698" s="6" t="n">
        <v>1.9992673992674</v>
      </c>
      <c r="F10698" s="6" t="n">
        <v>0</v>
      </c>
      <c r="G10698" s="6" t="n">
        <v>0.0498168498168496</v>
      </c>
      <c r="H10698" s="6" t="str">
        <f aca="false">IF(AND(A10698&gt;=Stimuli!$B$2,A10698&lt;=Stimuli!$C$2),Stimuli!$A$2,IF(AND(A10698&gt;=Stimuli!$B$3,A10698&lt;=Stimuli!$C$3),Stimuli!$A$3,IF(AND(A10698&gt;=Stimuli!$B$4,A10698&lt;=Stimuli!$C$4),Stimuli!$A$4,"")))</f>
        <v>02 e.l.f. - Power Grip Styling (30.03s)</v>
      </c>
      <c r="I10698" s="6" t="n">
        <f aca="false">(B10698-B10697)/((A10698-A10697)/1000)</f>
        <v>-0.937728937729048</v>
      </c>
      <c r="J10698" s="6" t="n">
        <f aca="false">IF(OR(B10698&lt;Rules!$B$2,B10698&gt;Rules!$B$3,ABS(I10698)&gt;Rules!$B$4,OR(B10699&lt;Rules!$B$2,B10699&gt;Rules!$B$3,ABS(I10699)&gt;Rules!$B$4)),1,0)</f>
        <v>0</v>
      </c>
      <c r="K10698" s="6" t="str">
        <f aca="false">IF(F10698=1,COUNTIF($F$2:F10698,1),"")</f>
        <v/>
      </c>
    </row>
    <row r="10699" customFormat="false" ht="15" hidden="false" customHeight="false" outlineLevel="0" collapsed="false">
      <c r="A10699" s="6" t="n">
        <v>83972.243</v>
      </c>
      <c r="B10699" s="6" t="n">
        <v>2.06227106227106</v>
      </c>
      <c r="C10699" s="6" t="n">
        <v>76</v>
      </c>
      <c r="D10699" s="6" t="n">
        <v>-1</v>
      </c>
      <c r="E10699" s="6" t="n">
        <v>1.9992673992674</v>
      </c>
      <c r="F10699" s="6" t="n">
        <v>1</v>
      </c>
      <c r="G10699" s="6" t="n">
        <v>0.0498168498168496</v>
      </c>
      <c r="H10699" s="6" t="str">
        <f aca="false">IF(AND(A10699&gt;=Stimuli!$B$2,A10699&lt;=Stimuli!$C$2),Stimuli!$A$2,IF(AND(A10699&gt;=Stimuli!$B$3,A10699&lt;=Stimuli!$C$3),Stimuli!$A$3,IF(AND(A10699&gt;=Stimuli!$B$4,A10699&lt;=Stimuli!$C$4),Stimuli!$A$4,"")))</f>
        <v>02 e.l.f. - Power Grip Styling (30.03s)</v>
      </c>
      <c r="I10699" s="6" t="n">
        <f aca="false">(B10699-B10698)/((A10699-A10698)/1000)</f>
        <v>1.12527472527478</v>
      </c>
      <c r="J10699" s="6" t="n">
        <f aca="false">IF(OR(B10699&lt;Rules!$B$2,B10699&gt;Rules!$B$3,ABS(I10699)&gt;Rules!$B$4,OR(B10700&lt;Rules!$B$2,B10700&gt;Rules!$B$3,ABS(I10700)&gt;Rules!$B$4)),1,0)</f>
        <v>0</v>
      </c>
      <c r="K10699" s="6" t="n">
        <f aca="false">IF(F10699=1,COUNTIF($F$2:F10699,1),"")</f>
        <v>12</v>
      </c>
    </row>
    <row r="10700" customFormat="false" ht="15" hidden="false" customHeight="false" outlineLevel="0" collapsed="false">
      <c r="A10700" s="6" t="n">
        <v>83980.0555</v>
      </c>
      <c r="B10700" s="6" t="n">
        <v>2.05494505494506</v>
      </c>
      <c r="C10700" s="6" t="n">
        <v>76</v>
      </c>
      <c r="D10700" s="6" t="n">
        <v>-1</v>
      </c>
      <c r="E10700" s="6" t="n">
        <v>1.9992673992674</v>
      </c>
      <c r="F10700" s="6" t="n">
        <v>0</v>
      </c>
      <c r="G10700" s="6" t="n">
        <v>0.0498168498168496</v>
      </c>
      <c r="H10700" s="6" t="str">
        <f aca="false">IF(AND(A10700&gt;=Stimuli!$B$2,A10700&lt;=Stimuli!$C$2),Stimuli!$A$2,IF(AND(A10700&gt;=Stimuli!$B$3,A10700&lt;=Stimuli!$C$3),Stimuli!$A$3,IF(AND(A10700&gt;=Stimuli!$B$4,A10700&lt;=Stimuli!$C$4),Stimuli!$A$4,"")))</f>
        <v>02 e.l.f. - Power Grip Styling (30.03s)</v>
      </c>
      <c r="I10700" s="6" t="n">
        <f aca="false">(B10700-B10699)/((A10700-A10699)/1000)</f>
        <v>-0.937728937728878</v>
      </c>
      <c r="J10700" s="6" t="n">
        <f aca="false">IF(OR(B10700&lt;Rules!$B$2,B10700&gt;Rules!$B$3,ABS(I10700)&gt;Rules!$B$4,OR(B10701&lt;Rules!$B$2,B10701&gt;Rules!$B$3,ABS(I10701)&gt;Rules!$B$4)),1,0)</f>
        <v>0</v>
      </c>
      <c r="K10700" s="6" t="str">
        <f aca="false">IF(F10700=1,COUNTIF($F$2:F10700,1),"")</f>
        <v/>
      </c>
    </row>
    <row r="10701" customFormat="false" ht="15" hidden="false" customHeight="false" outlineLevel="0" collapsed="false">
      <c r="A10701" s="6" t="n">
        <v>83987.868</v>
      </c>
      <c r="B10701" s="6" t="n">
        <v>2.06080586080586</v>
      </c>
      <c r="C10701" s="6" t="n">
        <v>76</v>
      </c>
      <c r="D10701" s="6" t="n">
        <v>-1</v>
      </c>
      <c r="E10701" s="6" t="n">
        <v>1.9992673992674</v>
      </c>
      <c r="F10701" s="6" t="n">
        <v>0</v>
      </c>
      <c r="G10701" s="6" t="n">
        <v>0.0498168498168496</v>
      </c>
      <c r="H10701" s="6" t="str">
        <f aca="false">IF(AND(A10701&gt;=Stimuli!$B$2,A10701&lt;=Stimuli!$C$2),Stimuli!$A$2,IF(AND(A10701&gt;=Stimuli!$B$3,A10701&lt;=Stimuli!$C$3),Stimuli!$A$3,IF(AND(A10701&gt;=Stimuli!$B$4,A10701&lt;=Stimuli!$C$4),Stimuli!$A$4,"")))</f>
        <v>02 e.l.f. - Power Grip Styling (30.03s)</v>
      </c>
      <c r="I10701" s="6" t="n">
        <f aca="false">(B10701-B10700)/((A10701-A10700)/1000)</f>
        <v>0.750183150183148</v>
      </c>
      <c r="J10701" s="6" t="n">
        <f aca="false">IF(OR(B10701&lt;Rules!$B$2,B10701&gt;Rules!$B$3,ABS(I10701)&gt;Rules!$B$4,OR(B10702&lt;Rules!$B$2,B10702&gt;Rules!$B$3,ABS(I10702)&gt;Rules!$B$4)),1,0)</f>
        <v>0</v>
      </c>
      <c r="K10701" s="6" t="str">
        <f aca="false">IF(F10701=1,COUNTIF($F$2:F10701,1),"")</f>
        <v/>
      </c>
    </row>
    <row r="10702" customFormat="false" ht="15" hidden="false" customHeight="false" outlineLevel="0" collapsed="false">
      <c r="A10702" s="6" t="n">
        <v>83995.6805</v>
      </c>
      <c r="B10702" s="6" t="n">
        <v>2.05494505494506</v>
      </c>
      <c r="C10702" s="6" t="n">
        <v>76</v>
      </c>
      <c r="D10702" s="6" t="n">
        <v>-1</v>
      </c>
      <c r="E10702" s="6" t="n">
        <v>1.9992673992674</v>
      </c>
      <c r="F10702" s="6" t="n">
        <v>0</v>
      </c>
      <c r="G10702" s="6" t="n">
        <v>0.0498168498168496</v>
      </c>
      <c r="H10702" s="6" t="str">
        <f aca="false">IF(AND(A10702&gt;=Stimuli!$B$2,A10702&lt;=Stimuli!$C$2),Stimuli!$A$2,IF(AND(A10702&gt;=Stimuli!$B$3,A10702&lt;=Stimuli!$C$3),Stimuli!$A$3,IF(AND(A10702&gt;=Stimuli!$B$4,A10702&lt;=Stimuli!$C$4),Stimuli!$A$4,"")))</f>
        <v>02 e.l.f. - Power Grip Styling (30.03s)</v>
      </c>
      <c r="I10702" s="6" t="n">
        <f aca="false">(B10702-B10701)/((A10702-A10701)/1000)</f>
        <v>-0.750183150183148</v>
      </c>
      <c r="J10702" s="6" t="n">
        <f aca="false">IF(OR(B10702&lt;Rules!$B$2,B10702&gt;Rules!$B$3,ABS(I10702)&gt;Rules!$B$4,OR(B10703&lt;Rules!$B$2,B10703&gt;Rules!$B$3,ABS(I10703)&gt;Rules!$B$4)),1,0)</f>
        <v>0</v>
      </c>
      <c r="K10702" s="6" t="str">
        <f aca="false">IF(F10702=1,COUNTIF($F$2:F10702,1),"")</f>
        <v/>
      </c>
    </row>
    <row r="10703" customFormat="false" ht="15" hidden="false" customHeight="false" outlineLevel="0" collapsed="false">
      <c r="A10703" s="6" t="n">
        <v>84003.493</v>
      </c>
      <c r="B10703" s="6" t="n">
        <v>2.05934065934066</v>
      </c>
      <c r="C10703" s="6" t="n">
        <v>76</v>
      </c>
      <c r="D10703" s="6" t="n">
        <v>-1</v>
      </c>
      <c r="E10703" s="6" t="n">
        <v>1.9992673992674</v>
      </c>
      <c r="F10703" s="6" t="n">
        <v>0</v>
      </c>
      <c r="G10703" s="6" t="n">
        <v>0.0498168498168496</v>
      </c>
      <c r="H10703" s="6" t="str">
        <f aca="false">IF(AND(A10703&gt;=Stimuli!$B$2,A10703&lt;=Stimuli!$C$2),Stimuli!$A$2,IF(AND(A10703&gt;=Stimuli!$B$3,A10703&lt;=Stimuli!$C$3),Stimuli!$A$3,IF(AND(A10703&gt;=Stimuli!$B$4,A10703&lt;=Stimuli!$C$4),Stimuli!$A$4,"")))</f>
        <v>02 e.l.f. - Power Grip Styling (30.03s)</v>
      </c>
      <c r="I10703" s="6" t="n">
        <f aca="false">(B10703-B10702)/((A10703-A10702)/1000)</f>
        <v>0.562637362637304</v>
      </c>
      <c r="J10703" s="6" t="n">
        <f aca="false">IF(OR(B10703&lt;Rules!$B$2,B10703&gt;Rules!$B$3,ABS(I10703)&gt;Rules!$B$4,OR(B10704&lt;Rules!$B$2,B10704&gt;Rules!$B$3,ABS(I10704)&gt;Rules!$B$4)),1,0)</f>
        <v>0</v>
      </c>
      <c r="K10703" s="6" t="str">
        <f aca="false">IF(F10703=1,COUNTIF($F$2:F10703,1),"")</f>
        <v/>
      </c>
    </row>
    <row r="10704" customFormat="false" ht="15" hidden="false" customHeight="false" outlineLevel="0" collapsed="false">
      <c r="A10704" s="6" t="n">
        <v>84011.3055</v>
      </c>
      <c r="B10704" s="6" t="n">
        <v>2.05494505494506</v>
      </c>
      <c r="C10704" s="6" t="n">
        <v>76</v>
      </c>
      <c r="D10704" s="6" t="n">
        <v>-1</v>
      </c>
      <c r="E10704" s="6" t="n">
        <v>1.9992673992674</v>
      </c>
      <c r="F10704" s="6" t="n">
        <v>0</v>
      </c>
      <c r="G10704" s="6" t="n">
        <v>0.0498168498168496</v>
      </c>
      <c r="H10704" s="6" t="str">
        <f aca="false">IF(AND(A10704&gt;=Stimuli!$B$2,A10704&lt;=Stimuli!$C$2),Stimuli!$A$2,IF(AND(A10704&gt;=Stimuli!$B$3,A10704&lt;=Stimuli!$C$3),Stimuli!$A$3,IF(AND(A10704&gt;=Stimuli!$B$4,A10704&lt;=Stimuli!$C$4),Stimuli!$A$4,"")))</f>
        <v>02 e.l.f. - Power Grip Styling (30.03s)</v>
      </c>
      <c r="I10704" s="6" t="n">
        <f aca="false">(B10704-B10703)/((A10704-A10703)/1000)</f>
        <v>-0.562637362637304</v>
      </c>
      <c r="J10704" s="6" t="n">
        <f aca="false">IF(OR(B10704&lt;Rules!$B$2,B10704&gt;Rules!$B$3,ABS(I10704)&gt;Rules!$B$4,OR(B10705&lt;Rules!$B$2,B10705&gt;Rules!$B$3,ABS(I10705)&gt;Rules!$B$4)),1,0)</f>
        <v>0</v>
      </c>
      <c r="K10704" s="6" t="str">
        <f aca="false">IF(F10704=1,COUNTIF($F$2:F10704,1),"")</f>
        <v/>
      </c>
    </row>
    <row r="10705" customFormat="false" ht="15" hidden="false" customHeight="false" outlineLevel="0" collapsed="false">
      <c r="A10705" s="6" t="n">
        <v>84019.118</v>
      </c>
      <c r="B10705" s="6" t="n">
        <v>2.05934065934066</v>
      </c>
      <c r="C10705" s="6" t="n">
        <v>76</v>
      </c>
      <c r="D10705" s="6" t="n">
        <v>-1</v>
      </c>
      <c r="E10705" s="6" t="n">
        <v>1.9992673992674</v>
      </c>
      <c r="F10705" s="6" t="n">
        <v>0</v>
      </c>
      <c r="G10705" s="6" t="n">
        <v>0.0498168498168496</v>
      </c>
      <c r="H10705" s="6" t="str">
        <f aca="false">IF(AND(A10705&gt;=Stimuli!$B$2,A10705&lt;=Stimuli!$C$2),Stimuli!$A$2,IF(AND(A10705&gt;=Stimuli!$B$3,A10705&lt;=Stimuli!$C$3),Stimuli!$A$3,IF(AND(A10705&gt;=Stimuli!$B$4,A10705&lt;=Stimuli!$C$4),Stimuli!$A$4,"")))</f>
        <v>02 e.l.f. - Power Grip Styling (30.03s)</v>
      </c>
      <c r="I10705" s="6" t="n">
        <f aca="false">(B10705-B10704)/((A10705-A10704)/1000)</f>
        <v>0.562637362637304</v>
      </c>
      <c r="J10705" s="6" t="n">
        <f aca="false">IF(OR(B10705&lt;Rules!$B$2,B10705&gt;Rules!$B$3,ABS(I10705)&gt;Rules!$B$4,OR(B10706&lt;Rules!$B$2,B10706&gt;Rules!$B$3,ABS(I10706)&gt;Rules!$B$4)),1,0)</f>
        <v>0</v>
      </c>
      <c r="K10705" s="6" t="str">
        <f aca="false">IF(F10705=1,COUNTIF($F$2:F10705,1),"")</f>
        <v/>
      </c>
    </row>
    <row r="10706" customFormat="false" ht="15" hidden="false" customHeight="false" outlineLevel="0" collapsed="false">
      <c r="A10706" s="6" t="n">
        <v>84026.9305</v>
      </c>
      <c r="B10706" s="6" t="n">
        <v>2.05787545787546</v>
      </c>
      <c r="C10706" s="6" t="n">
        <v>76</v>
      </c>
      <c r="D10706" s="6" t="n">
        <v>-1</v>
      </c>
      <c r="E10706" s="6" t="n">
        <v>1.9992673992674</v>
      </c>
      <c r="F10706" s="6" t="n">
        <v>0</v>
      </c>
      <c r="G10706" s="6" t="n">
        <v>0.0498168498168496</v>
      </c>
      <c r="H10706" s="6" t="str">
        <f aca="false">IF(AND(A10706&gt;=Stimuli!$B$2,A10706&lt;=Stimuli!$C$2),Stimuli!$A$2,IF(AND(A10706&gt;=Stimuli!$B$3,A10706&lt;=Stimuli!$C$3),Stimuli!$A$3,IF(AND(A10706&gt;=Stimuli!$B$4,A10706&lt;=Stimuli!$C$4),Stimuli!$A$4,"")))</f>
        <v>02 e.l.f. - Power Grip Styling (30.03s)</v>
      </c>
      <c r="I10706" s="6" t="n">
        <f aca="false">(B10706-B10705)/((A10706-A10705)/1000)</f>
        <v>-0.187545787545901</v>
      </c>
      <c r="J10706" s="6" t="n">
        <f aca="false">IF(OR(B10706&lt;Rules!$B$2,B10706&gt;Rules!$B$3,ABS(I10706)&gt;Rules!$B$4,OR(B10707&lt;Rules!$B$2,B10707&gt;Rules!$B$3,ABS(I10707)&gt;Rules!$B$4)),1,0)</f>
        <v>0</v>
      </c>
      <c r="K10706" s="6" t="str">
        <f aca="false">IF(F10706=1,COUNTIF($F$2:F10706,1),"")</f>
        <v/>
      </c>
    </row>
    <row r="10707" customFormat="false" ht="15" hidden="false" customHeight="false" outlineLevel="0" collapsed="false">
      <c r="A10707" s="6" t="n">
        <v>84034.743</v>
      </c>
      <c r="B10707" s="6" t="n">
        <v>2.05787545787546</v>
      </c>
      <c r="C10707" s="6" t="n">
        <v>76</v>
      </c>
      <c r="D10707" s="6" t="n">
        <v>-1</v>
      </c>
      <c r="E10707" s="6" t="n">
        <v>1.9992673992674</v>
      </c>
      <c r="F10707" s="6" t="n">
        <v>0</v>
      </c>
      <c r="G10707" s="6" t="n">
        <v>0.0498168498168496</v>
      </c>
      <c r="H10707" s="6" t="str">
        <f aca="false">IF(AND(A10707&gt;=Stimuli!$B$2,A10707&lt;=Stimuli!$C$2),Stimuli!$A$2,IF(AND(A10707&gt;=Stimuli!$B$3,A10707&lt;=Stimuli!$C$3),Stimuli!$A$3,IF(AND(A10707&gt;=Stimuli!$B$4,A10707&lt;=Stimuli!$C$4),Stimuli!$A$4,"")))</f>
        <v>02 e.l.f. - Power Grip Styling (30.03s)</v>
      </c>
      <c r="I10707" s="6" t="n">
        <f aca="false">(B10707-B10706)/((A10707-A10706)/1000)</f>
        <v>0</v>
      </c>
      <c r="J10707" s="6" t="n">
        <f aca="false">IF(OR(B10707&lt;Rules!$B$2,B10707&gt;Rules!$B$3,ABS(I10707)&gt;Rules!$B$4,OR(B10708&lt;Rules!$B$2,B10708&gt;Rules!$B$3,ABS(I10708)&gt;Rules!$B$4)),1,0)</f>
        <v>0</v>
      </c>
      <c r="K10707" s="6" t="str">
        <f aca="false">IF(F10707=1,COUNTIF($F$2:F10707,1),"")</f>
        <v/>
      </c>
    </row>
    <row r="10708" customFormat="false" ht="15" hidden="false" customHeight="false" outlineLevel="0" collapsed="false">
      <c r="A10708" s="6" t="n">
        <v>84042.5555</v>
      </c>
      <c r="B10708" s="6" t="n">
        <v>2.05934065934066</v>
      </c>
      <c r="C10708" s="6" t="n">
        <v>76</v>
      </c>
      <c r="D10708" s="6" t="n">
        <v>-1</v>
      </c>
      <c r="E10708" s="6" t="n">
        <v>1.9992673992674</v>
      </c>
      <c r="F10708" s="6" t="n">
        <v>0</v>
      </c>
      <c r="G10708" s="6" t="n">
        <v>0.0498168498168496</v>
      </c>
      <c r="H10708" s="6" t="str">
        <f aca="false">IF(AND(A10708&gt;=Stimuli!$B$2,A10708&lt;=Stimuli!$C$2),Stimuli!$A$2,IF(AND(A10708&gt;=Stimuli!$B$3,A10708&lt;=Stimuli!$C$3),Stimuli!$A$3,IF(AND(A10708&gt;=Stimuli!$B$4,A10708&lt;=Stimuli!$C$4),Stimuli!$A$4,"")))</f>
        <v>02 e.l.f. - Power Grip Styling (30.03s)</v>
      </c>
      <c r="I10708" s="6" t="n">
        <f aca="false">(B10708-B10707)/((A10708-A10707)/1000)</f>
        <v>0.187545787545901</v>
      </c>
      <c r="J10708" s="6" t="n">
        <f aca="false">IF(OR(B10708&lt;Rules!$B$2,B10708&gt;Rules!$B$3,ABS(I10708)&gt;Rules!$B$4,OR(B10709&lt;Rules!$B$2,B10709&gt;Rules!$B$3,ABS(I10709)&gt;Rules!$B$4)),1,0)</f>
        <v>0</v>
      </c>
      <c r="K10708" s="6" t="str">
        <f aca="false">IF(F10708=1,COUNTIF($F$2:F10708,1),"")</f>
        <v/>
      </c>
    </row>
    <row r="10709" customFormat="false" ht="15" hidden="false" customHeight="false" outlineLevel="0" collapsed="false">
      <c r="A10709" s="6" t="n">
        <v>84050.368</v>
      </c>
      <c r="B10709" s="6" t="n">
        <v>2.05494505494506</v>
      </c>
      <c r="C10709" s="6" t="n">
        <v>76</v>
      </c>
      <c r="D10709" s="6" t="n">
        <v>-1</v>
      </c>
      <c r="E10709" s="6" t="n">
        <v>1.9992673992674</v>
      </c>
      <c r="F10709" s="6" t="n">
        <v>0</v>
      </c>
      <c r="G10709" s="6" t="n">
        <v>0.0498168498168496</v>
      </c>
      <c r="H10709" s="6" t="str">
        <f aca="false">IF(AND(A10709&gt;=Stimuli!$B$2,A10709&lt;=Stimuli!$C$2),Stimuli!$A$2,IF(AND(A10709&gt;=Stimuli!$B$3,A10709&lt;=Stimuli!$C$3),Stimuli!$A$3,IF(AND(A10709&gt;=Stimuli!$B$4,A10709&lt;=Stimuli!$C$4),Stimuli!$A$4,"")))</f>
        <v>02 e.l.f. - Power Grip Styling (30.03s)</v>
      </c>
      <c r="I10709" s="6" t="n">
        <f aca="false">(B10709-B10708)/((A10709-A10708)/1000)</f>
        <v>-0.562637362637304</v>
      </c>
      <c r="J10709" s="6" t="n">
        <f aca="false">IF(OR(B10709&lt;Rules!$B$2,B10709&gt;Rules!$B$3,ABS(I10709)&gt;Rules!$B$4,OR(B10710&lt;Rules!$B$2,B10710&gt;Rules!$B$3,ABS(I10710)&gt;Rules!$B$4)),1,0)</f>
        <v>0</v>
      </c>
      <c r="K10709" s="6" t="str">
        <f aca="false">IF(F10709=1,COUNTIF($F$2:F10709,1),"")</f>
        <v/>
      </c>
    </row>
    <row r="10710" customFormat="false" ht="15" hidden="false" customHeight="false" outlineLevel="0" collapsed="false">
      <c r="A10710" s="6" t="n">
        <v>84058.1805</v>
      </c>
      <c r="B10710" s="6" t="n">
        <v>2.06080586080586</v>
      </c>
      <c r="C10710" s="6" t="n">
        <v>76</v>
      </c>
      <c r="D10710" s="6" t="n">
        <v>-1</v>
      </c>
      <c r="E10710" s="6" t="n">
        <v>1.9992673992674</v>
      </c>
      <c r="F10710" s="6" t="n">
        <v>0</v>
      </c>
      <c r="G10710" s="6" t="n">
        <v>0.0498168498168496</v>
      </c>
      <c r="H10710" s="6" t="str">
        <f aca="false">IF(AND(A10710&gt;=Stimuli!$B$2,A10710&lt;=Stimuli!$C$2),Stimuli!$A$2,IF(AND(A10710&gt;=Stimuli!$B$3,A10710&lt;=Stimuli!$C$3),Stimuli!$A$3,IF(AND(A10710&gt;=Stimuli!$B$4,A10710&lt;=Stimuli!$C$4),Stimuli!$A$4,"")))</f>
        <v>02 e.l.f. - Power Grip Styling (30.03s)</v>
      </c>
      <c r="I10710" s="6" t="n">
        <f aca="false">(B10710-B10709)/((A10710-A10709)/1000)</f>
        <v>0.750183150183148</v>
      </c>
      <c r="J10710" s="6" t="n">
        <f aca="false">IF(OR(B10710&lt;Rules!$B$2,B10710&gt;Rules!$B$3,ABS(I10710)&gt;Rules!$B$4,OR(B10711&lt;Rules!$B$2,B10711&gt;Rules!$B$3,ABS(I10711)&gt;Rules!$B$4)),1,0)</f>
        <v>0</v>
      </c>
      <c r="K10710" s="6" t="str">
        <f aca="false">IF(F10710=1,COUNTIF($F$2:F10710,1),"")</f>
        <v/>
      </c>
    </row>
    <row r="10711" customFormat="false" ht="15" hidden="false" customHeight="false" outlineLevel="0" collapsed="false">
      <c r="A10711" s="6" t="n">
        <v>84065.993</v>
      </c>
      <c r="B10711" s="6" t="n">
        <v>2.05347985347985</v>
      </c>
      <c r="C10711" s="6" t="n">
        <v>76</v>
      </c>
      <c r="D10711" s="6" t="n">
        <v>-1</v>
      </c>
      <c r="E10711" s="6" t="n">
        <v>1.9992673992674</v>
      </c>
      <c r="F10711" s="6" t="n">
        <v>0</v>
      </c>
      <c r="G10711" s="6" t="n">
        <v>0.0498168498168496</v>
      </c>
      <c r="H10711" s="6" t="str">
        <f aca="false">IF(AND(A10711&gt;=Stimuli!$B$2,A10711&lt;=Stimuli!$C$2),Stimuli!$A$2,IF(AND(A10711&gt;=Stimuli!$B$3,A10711&lt;=Stimuli!$C$3),Stimuli!$A$3,IF(AND(A10711&gt;=Stimuli!$B$4,A10711&lt;=Stimuli!$C$4),Stimuli!$A$4,"")))</f>
        <v>02 e.l.f. - Power Grip Styling (30.03s)</v>
      </c>
      <c r="I10711" s="6" t="n">
        <f aca="false">(B10711-B10710)/((A10711-A10710)/1000)</f>
        <v>-0.937728937729048</v>
      </c>
      <c r="J10711" s="6" t="n">
        <f aca="false">IF(OR(B10711&lt;Rules!$B$2,B10711&gt;Rules!$B$3,ABS(I10711)&gt;Rules!$B$4,OR(B10712&lt;Rules!$B$2,B10712&gt;Rules!$B$3,ABS(I10712)&gt;Rules!$B$4)),1,0)</f>
        <v>0</v>
      </c>
      <c r="K10711" s="6" t="str">
        <f aca="false">IF(F10711=1,COUNTIF($F$2:F10711,1),"")</f>
        <v/>
      </c>
    </row>
    <row r="10712" customFormat="false" ht="15" hidden="false" customHeight="false" outlineLevel="0" collapsed="false">
      <c r="A10712" s="6" t="n">
        <v>84073.8055</v>
      </c>
      <c r="B10712" s="6" t="n">
        <v>2.06080586080586</v>
      </c>
      <c r="C10712" s="6" t="n">
        <v>76</v>
      </c>
      <c r="D10712" s="6" t="n">
        <v>-1</v>
      </c>
      <c r="E10712" s="6" t="n">
        <v>1.9992673992674</v>
      </c>
      <c r="F10712" s="6" t="n">
        <v>0</v>
      </c>
      <c r="G10712" s="6" t="n">
        <v>0.0498168498168496</v>
      </c>
      <c r="H10712" s="6" t="str">
        <f aca="false">IF(AND(A10712&gt;=Stimuli!$B$2,A10712&lt;=Stimuli!$C$2),Stimuli!$A$2,IF(AND(A10712&gt;=Stimuli!$B$3,A10712&lt;=Stimuli!$C$3),Stimuli!$A$3,IF(AND(A10712&gt;=Stimuli!$B$4,A10712&lt;=Stimuli!$C$4),Stimuli!$A$4,"")))</f>
        <v>02 e.l.f. - Power Grip Styling (30.03s)</v>
      </c>
      <c r="I10712" s="6" t="n">
        <f aca="false">(B10712-B10711)/((A10712-A10711)/1000)</f>
        <v>0.937728937729048</v>
      </c>
      <c r="J10712" s="6" t="n">
        <f aca="false">IF(OR(B10712&lt;Rules!$B$2,B10712&gt;Rules!$B$3,ABS(I10712)&gt;Rules!$B$4,OR(B10713&lt;Rules!$B$2,B10713&gt;Rules!$B$3,ABS(I10713)&gt;Rules!$B$4)),1,0)</f>
        <v>0</v>
      </c>
      <c r="K10712" s="6" t="str">
        <f aca="false">IF(F10712=1,COUNTIF($F$2:F10712,1),"")</f>
        <v/>
      </c>
    </row>
    <row r="10713" customFormat="false" ht="15" hidden="false" customHeight="false" outlineLevel="0" collapsed="false">
      <c r="A10713" s="6" t="n">
        <v>84081.618</v>
      </c>
      <c r="B10713" s="6" t="n">
        <v>2.05347985347985</v>
      </c>
      <c r="C10713" s="6" t="n">
        <v>76</v>
      </c>
      <c r="D10713" s="6" t="n">
        <v>-1</v>
      </c>
      <c r="E10713" s="6" t="n">
        <v>1.9992673992674</v>
      </c>
      <c r="F10713" s="6" t="n">
        <v>0</v>
      </c>
      <c r="G10713" s="6" t="n">
        <v>0.0498168498168496</v>
      </c>
      <c r="H10713" s="6" t="str">
        <f aca="false">IF(AND(A10713&gt;=Stimuli!$B$2,A10713&lt;=Stimuli!$C$2),Stimuli!$A$2,IF(AND(A10713&gt;=Stimuli!$B$3,A10713&lt;=Stimuli!$C$3),Stimuli!$A$3,IF(AND(A10713&gt;=Stimuli!$B$4,A10713&lt;=Stimuli!$C$4),Stimuli!$A$4,"")))</f>
        <v>02 e.l.f. - Power Grip Styling (30.03s)</v>
      </c>
      <c r="I10713" s="6" t="n">
        <f aca="false">(B10713-B10712)/((A10713-A10712)/1000)</f>
        <v>-0.937728937729048</v>
      </c>
      <c r="J10713" s="6" t="n">
        <f aca="false">IF(OR(B10713&lt;Rules!$B$2,B10713&gt;Rules!$B$3,ABS(I10713)&gt;Rules!$B$4,OR(B10714&lt;Rules!$B$2,B10714&gt;Rules!$B$3,ABS(I10714)&gt;Rules!$B$4)),1,0)</f>
        <v>0</v>
      </c>
      <c r="K10713" s="6" t="str">
        <f aca="false">IF(F10713=1,COUNTIF($F$2:F10713,1),"")</f>
        <v/>
      </c>
    </row>
    <row r="10714" customFormat="false" ht="15" hidden="false" customHeight="false" outlineLevel="0" collapsed="false">
      <c r="A10714" s="6" t="n">
        <v>84089.4305</v>
      </c>
      <c r="B10714" s="6" t="n">
        <v>2.06080586080586</v>
      </c>
      <c r="C10714" s="6" t="n">
        <v>76</v>
      </c>
      <c r="D10714" s="6" t="n">
        <v>-1</v>
      </c>
      <c r="E10714" s="6" t="n">
        <v>1.9992673992674</v>
      </c>
      <c r="F10714" s="6" t="n">
        <v>0</v>
      </c>
      <c r="G10714" s="6" t="n">
        <v>0.0498168498168496</v>
      </c>
      <c r="H10714" s="6" t="str">
        <f aca="false">IF(AND(A10714&gt;=Stimuli!$B$2,A10714&lt;=Stimuli!$C$2),Stimuli!$A$2,IF(AND(A10714&gt;=Stimuli!$B$3,A10714&lt;=Stimuli!$C$3),Stimuli!$A$3,IF(AND(A10714&gt;=Stimuli!$B$4,A10714&lt;=Stimuli!$C$4),Stimuli!$A$4,"")))</f>
        <v>02 e.l.f. - Power Grip Styling (30.03s)</v>
      </c>
      <c r="I10714" s="6" t="n">
        <f aca="false">(B10714-B10713)/((A10714-A10713)/1000)</f>
        <v>0.937728937729048</v>
      </c>
      <c r="J10714" s="6" t="n">
        <f aca="false">IF(OR(B10714&lt;Rules!$B$2,B10714&gt;Rules!$B$3,ABS(I10714)&gt;Rules!$B$4,OR(B10715&lt;Rules!$B$2,B10715&gt;Rules!$B$3,ABS(I10715)&gt;Rules!$B$4)),1,0)</f>
        <v>0</v>
      </c>
      <c r="K10714" s="6" t="str">
        <f aca="false">IF(F10714=1,COUNTIF($F$2:F10714,1),"")</f>
        <v/>
      </c>
    </row>
    <row r="10715" customFormat="false" ht="15" hidden="false" customHeight="false" outlineLevel="0" collapsed="false">
      <c r="A10715" s="6" t="n">
        <v>84097.243</v>
      </c>
      <c r="B10715" s="6" t="n">
        <v>2.05347985347985</v>
      </c>
      <c r="C10715" s="6" t="n">
        <v>76</v>
      </c>
      <c r="D10715" s="6" t="n">
        <v>-1</v>
      </c>
      <c r="E10715" s="6" t="n">
        <v>1.9992673992674</v>
      </c>
      <c r="F10715" s="6" t="n">
        <v>0</v>
      </c>
      <c r="G10715" s="6" t="n">
        <v>0.0498168498168496</v>
      </c>
      <c r="H10715" s="6" t="str">
        <f aca="false">IF(AND(A10715&gt;=Stimuli!$B$2,A10715&lt;=Stimuli!$C$2),Stimuli!$A$2,IF(AND(A10715&gt;=Stimuli!$B$3,A10715&lt;=Stimuli!$C$3),Stimuli!$A$3,IF(AND(A10715&gt;=Stimuli!$B$4,A10715&lt;=Stimuli!$C$4),Stimuli!$A$4,"")))</f>
        <v>02 e.l.f. - Power Grip Styling (30.03s)</v>
      </c>
      <c r="I10715" s="6" t="n">
        <f aca="false">(B10715-B10714)/((A10715-A10714)/1000)</f>
        <v>-0.937728937729048</v>
      </c>
      <c r="J10715" s="6" t="n">
        <f aca="false">IF(OR(B10715&lt;Rules!$B$2,B10715&gt;Rules!$B$3,ABS(I10715)&gt;Rules!$B$4,OR(B10716&lt;Rules!$B$2,B10716&gt;Rules!$B$3,ABS(I10716)&gt;Rules!$B$4)),1,0)</f>
        <v>0</v>
      </c>
      <c r="K10715" s="6" t="str">
        <f aca="false">IF(F10715=1,COUNTIF($F$2:F10715,1),"")</f>
        <v/>
      </c>
    </row>
    <row r="10716" customFormat="false" ht="15" hidden="false" customHeight="false" outlineLevel="0" collapsed="false">
      <c r="A10716" s="6" t="n">
        <v>84105.0555</v>
      </c>
      <c r="B10716" s="6" t="n">
        <v>2.06080586080586</v>
      </c>
      <c r="C10716" s="6" t="n">
        <v>76</v>
      </c>
      <c r="D10716" s="6" t="n">
        <v>-1</v>
      </c>
      <c r="E10716" s="6" t="n">
        <v>1.9992673992674</v>
      </c>
      <c r="F10716" s="6" t="n">
        <v>0</v>
      </c>
      <c r="G10716" s="6" t="n">
        <v>0.0498168498168496</v>
      </c>
      <c r="H10716" s="6" t="str">
        <f aca="false">IF(AND(A10716&gt;=Stimuli!$B$2,A10716&lt;=Stimuli!$C$2),Stimuli!$A$2,IF(AND(A10716&gt;=Stimuli!$B$3,A10716&lt;=Stimuli!$C$3),Stimuli!$A$3,IF(AND(A10716&gt;=Stimuli!$B$4,A10716&lt;=Stimuli!$C$4),Stimuli!$A$4,"")))</f>
        <v>02 e.l.f. - Power Grip Styling (30.03s)</v>
      </c>
      <c r="I10716" s="6" t="n">
        <f aca="false">(B10716-B10715)/((A10716-A10715)/1000)</f>
        <v>0.937728937729048</v>
      </c>
      <c r="J10716" s="6" t="n">
        <f aca="false">IF(OR(B10716&lt;Rules!$B$2,B10716&gt;Rules!$B$3,ABS(I10716)&gt;Rules!$B$4,OR(B10717&lt;Rules!$B$2,B10717&gt;Rules!$B$3,ABS(I10717)&gt;Rules!$B$4)),1,0)</f>
        <v>0</v>
      </c>
      <c r="K10716" s="6" t="str">
        <f aca="false">IF(F10716=1,COUNTIF($F$2:F10716,1),"")</f>
        <v/>
      </c>
    </row>
    <row r="10717" customFormat="false" ht="15" hidden="false" customHeight="false" outlineLevel="0" collapsed="false">
      <c r="A10717" s="6" t="n">
        <v>84112.868</v>
      </c>
      <c r="B10717" s="6" t="n">
        <v>2.05347985347985</v>
      </c>
      <c r="C10717" s="6" t="n">
        <v>76</v>
      </c>
      <c r="D10717" s="6" t="n">
        <v>-1</v>
      </c>
      <c r="E10717" s="6" t="n">
        <v>1.9992673992674</v>
      </c>
      <c r="F10717" s="6" t="n">
        <v>0</v>
      </c>
      <c r="G10717" s="6" t="n">
        <v>0.0498168498168496</v>
      </c>
      <c r="H10717" s="6" t="str">
        <f aca="false">IF(AND(A10717&gt;=Stimuli!$B$2,A10717&lt;=Stimuli!$C$2),Stimuli!$A$2,IF(AND(A10717&gt;=Stimuli!$B$3,A10717&lt;=Stimuli!$C$3),Stimuli!$A$3,IF(AND(A10717&gt;=Stimuli!$B$4,A10717&lt;=Stimuli!$C$4),Stimuli!$A$4,"")))</f>
        <v>02 e.l.f. - Power Grip Styling (30.03s)</v>
      </c>
      <c r="I10717" s="6" t="n">
        <f aca="false">(B10717-B10716)/((A10717-A10716)/1000)</f>
        <v>-0.937728937729048</v>
      </c>
      <c r="J10717" s="6" t="n">
        <f aca="false">IF(OR(B10717&lt;Rules!$B$2,B10717&gt;Rules!$B$3,ABS(I10717)&gt;Rules!$B$4,OR(B10718&lt;Rules!$B$2,B10718&gt;Rules!$B$3,ABS(I10718)&gt;Rules!$B$4)),1,0)</f>
        <v>0</v>
      </c>
      <c r="K10717" s="6" t="str">
        <f aca="false">IF(F10717=1,COUNTIF($F$2:F10717,1),"")</f>
        <v/>
      </c>
    </row>
    <row r="10718" customFormat="false" ht="15" hidden="false" customHeight="false" outlineLevel="0" collapsed="false">
      <c r="A10718" s="6" t="n">
        <v>84120.6805</v>
      </c>
      <c r="B10718" s="6" t="n">
        <v>2.05934065934066</v>
      </c>
      <c r="C10718" s="6" t="n">
        <v>76</v>
      </c>
      <c r="D10718" s="6" t="n">
        <v>-1</v>
      </c>
      <c r="E10718" s="6" t="n">
        <v>1.9992673992674</v>
      </c>
      <c r="F10718" s="6" t="n">
        <v>0</v>
      </c>
      <c r="G10718" s="6" t="n">
        <v>0.0498168498168496</v>
      </c>
      <c r="H10718" s="6" t="str">
        <f aca="false">IF(AND(A10718&gt;=Stimuli!$B$2,A10718&lt;=Stimuli!$C$2),Stimuli!$A$2,IF(AND(A10718&gt;=Stimuli!$B$3,A10718&lt;=Stimuli!$C$3),Stimuli!$A$3,IF(AND(A10718&gt;=Stimuli!$B$4,A10718&lt;=Stimuli!$C$4),Stimuli!$A$4,"")))</f>
        <v>02 e.l.f. - Power Grip Styling (30.03s)</v>
      </c>
      <c r="I10718" s="6" t="n">
        <f aca="false">(B10718-B10717)/((A10718-A10717)/1000)</f>
        <v>0.750183150183204</v>
      </c>
      <c r="J10718" s="6" t="n">
        <f aca="false">IF(OR(B10718&lt;Rules!$B$2,B10718&gt;Rules!$B$3,ABS(I10718)&gt;Rules!$B$4,OR(B10719&lt;Rules!$B$2,B10719&gt;Rules!$B$3,ABS(I10719)&gt;Rules!$B$4)),1,0)</f>
        <v>0</v>
      </c>
      <c r="K10718" s="6" t="str">
        <f aca="false">IF(F10718=1,COUNTIF($F$2:F10718,1),"")</f>
        <v/>
      </c>
    </row>
    <row r="10719" customFormat="false" ht="15" hidden="false" customHeight="false" outlineLevel="0" collapsed="false">
      <c r="A10719" s="6" t="n">
        <v>84128.493</v>
      </c>
      <c r="B10719" s="6" t="n">
        <v>2.05347985347985</v>
      </c>
      <c r="C10719" s="6" t="n">
        <v>80</v>
      </c>
      <c r="D10719" s="6" t="n">
        <v>750</v>
      </c>
      <c r="E10719" s="6" t="n">
        <v>1.9992673992674</v>
      </c>
      <c r="F10719" s="6" t="n">
        <v>0</v>
      </c>
      <c r="G10719" s="6" t="n">
        <v>0.0498168498168496</v>
      </c>
      <c r="H10719" s="6" t="str">
        <f aca="false">IF(AND(A10719&gt;=Stimuli!$B$2,A10719&lt;=Stimuli!$C$2),Stimuli!$A$2,IF(AND(A10719&gt;=Stimuli!$B$3,A10719&lt;=Stimuli!$C$3),Stimuli!$A$3,IF(AND(A10719&gt;=Stimuli!$B$4,A10719&lt;=Stimuli!$C$4),Stimuli!$A$4,"")))</f>
        <v>02 e.l.f. - Power Grip Styling (30.03s)</v>
      </c>
      <c r="I10719" s="6" t="n">
        <f aca="false">(B10719-B10718)/((A10719-A10718)/1000)</f>
        <v>-0.750183150183204</v>
      </c>
      <c r="J10719" s="6" t="n">
        <f aca="false">IF(OR(B10719&lt;Rules!$B$2,B10719&gt;Rules!$B$3,ABS(I10719)&gt;Rules!$B$4,OR(B10720&lt;Rules!$B$2,B10720&gt;Rules!$B$3,ABS(I10720)&gt;Rules!$B$4)),1,0)</f>
        <v>0</v>
      </c>
      <c r="K10719" s="6" t="str">
        <f aca="false">IF(F10719=1,COUNTIF($F$2:F10719,1),"")</f>
        <v/>
      </c>
    </row>
    <row r="10720" customFormat="false" ht="15" hidden="false" customHeight="false" outlineLevel="0" collapsed="false">
      <c r="A10720" s="6" t="n">
        <v>84136.3055</v>
      </c>
      <c r="B10720" s="6" t="n">
        <v>2.05787545787546</v>
      </c>
      <c r="C10720" s="6" t="n">
        <v>80</v>
      </c>
      <c r="D10720" s="6" t="n">
        <v>-1</v>
      </c>
      <c r="E10720" s="6" t="n">
        <v>1.9992673992674</v>
      </c>
      <c r="F10720" s="6" t="n">
        <v>0</v>
      </c>
      <c r="G10720" s="6" t="n">
        <v>0.0498168498168496</v>
      </c>
      <c r="H10720" s="6" t="str">
        <f aca="false">IF(AND(A10720&gt;=Stimuli!$B$2,A10720&lt;=Stimuli!$C$2),Stimuli!$A$2,IF(AND(A10720&gt;=Stimuli!$B$3,A10720&lt;=Stimuli!$C$3),Stimuli!$A$3,IF(AND(A10720&gt;=Stimuli!$B$4,A10720&lt;=Stimuli!$C$4),Stimuli!$A$4,"")))</f>
        <v>02 e.l.f. - Power Grip Styling (30.03s)</v>
      </c>
      <c r="I10720" s="6" t="n">
        <f aca="false">(B10720-B10719)/((A10720-A10719)/1000)</f>
        <v>0.562637362637304</v>
      </c>
      <c r="J10720" s="6" t="n">
        <f aca="false">IF(OR(B10720&lt;Rules!$B$2,B10720&gt;Rules!$B$3,ABS(I10720)&gt;Rules!$B$4,OR(B10721&lt;Rules!$B$2,B10721&gt;Rules!$B$3,ABS(I10721)&gt;Rules!$B$4)),1,0)</f>
        <v>0</v>
      </c>
      <c r="K10720" s="6" t="str">
        <f aca="false">IF(F10720=1,COUNTIF($F$2:F10720,1),"")</f>
        <v/>
      </c>
    </row>
    <row r="10721" customFormat="false" ht="15" hidden="false" customHeight="false" outlineLevel="0" collapsed="false">
      <c r="A10721" s="6" t="n">
        <v>84144.118</v>
      </c>
      <c r="B10721" s="6" t="n">
        <v>2.05494505494506</v>
      </c>
      <c r="C10721" s="6" t="n">
        <v>80</v>
      </c>
      <c r="D10721" s="6" t="n">
        <v>-1</v>
      </c>
      <c r="E10721" s="6" t="n">
        <v>1.9992673992674</v>
      </c>
      <c r="F10721" s="6" t="n">
        <v>0</v>
      </c>
      <c r="G10721" s="6" t="n">
        <v>0.0498168498168496</v>
      </c>
      <c r="H10721" s="6" t="str">
        <f aca="false">IF(AND(A10721&gt;=Stimuli!$B$2,A10721&lt;=Stimuli!$C$2),Stimuli!$A$2,IF(AND(A10721&gt;=Stimuli!$B$3,A10721&lt;=Stimuli!$C$3),Stimuli!$A$3,IF(AND(A10721&gt;=Stimuli!$B$4,A10721&lt;=Stimuli!$C$4),Stimuli!$A$4,"")))</f>
        <v>02 e.l.f. - Power Grip Styling (30.03s)</v>
      </c>
      <c r="I10721" s="6" t="n">
        <f aca="false">(B10721-B10720)/((A10721-A10720)/1000)</f>
        <v>-0.375091575091403</v>
      </c>
      <c r="J10721" s="6" t="n">
        <f aca="false">IF(OR(B10721&lt;Rules!$B$2,B10721&gt;Rules!$B$3,ABS(I10721)&gt;Rules!$B$4,OR(B10722&lt;Rules!$B$2,B10722&gt;Rules!$B$3,ABS(I10722)&gt;Rules!$B$4)),1,0)</f>
        <v>0</v>
      </c>
      <c r="K10721" s="6" t="str">
        <f aca="false">IF(F10721=1,COUNTIF($F$2:F10721,1),"")</f>
        <v/>
      </c>
    </row>
    <row r="10722" customFormat="false" ht="15" hidden="false" customHeight="false" outlineLevel="0" collapsed="false">
      <c r="A10722" s="6" t="n">
        <v>84151.9305</v>
      </c>
      <c r="B10722" s="6" t="n">
        <v>2.05641025641026</v>
      </c>
      <c r="C10722" s="6" t="n">
        <v>80</v>
      </c>
      <c r="D10722" s="6" t="n">
        <v>-1</v>
      </c>
      <c r="E10722" s="6" t="n">
        <v>1.9992673992674</v>
      </c>
      <c r="F10722" s="6" t="n">
        <v>0</v>
      </c>
      <c r="G10722" s="6" t="n">
        <v>0.0498168498168496</v>
      </c>
      <c r="H10722" s="6" t="str">
        <f aca="false">IF(AND(A10722&gt;=Stimuli!$B$2,A10722&lt;=Stimuli!$C$2),Stimuli!$A$2,IF(AND(A10722&gt;=Stimuli!$B$3,A10722&lt;=Stimuli!$C$3),Stimuli!$A$3,IF(AND(A10722&gt;=Stimuli!$B$4,A10722&lt;=Stimuli!$C$4),Stimuli!$A$4,"")))</f>
        <v>02 e.l.f. - Power Grip Styling (30.03s)</v>
      </c>
      <c r="I10722" s="6" t="n">
        <f aca="false">(B10722-B10721)/((A10722-A10721)/1000)</f>
        <v>0.18754578754573</v>
      </c>
      <c r="J10722" s="6" t="n">
        <f aca="false">IF(OR(B10722&lt;Rules!$B$2,B10722&gt;Rules!$B$3,ABS(I10722)&gt;Rules!$B$4,OR(B10723&lt;Rules!$B$2,B10723&gt;Rules!$B$3,ABS(I10723)&gt;Rules!$B$4)),1,0)</f>
        <v>0</v>
      </c>
      <c r="K10722" s="6" t="str">
        <f aca="false">IF(F10722=1,COUNTIF($F$2:F10722,1),"")</f>
        <v/>
      </c>
    </row>
    <row r="10723" customFormat="false" ht="15" hidden="false" customHeight="false" outlineLevel="0" collapsed="false">
      <c r="A10723" s="6" t="n">
        <v>84159.743</v>
      </c>
      <c r="B10723" s="6" t="n">
        <v>2.05641025641026</v>
      </c>
      <c r="C10723" s="6" t="n">
        <v>80</v>
      </c>
      <c r="D10723" s="6" t="n">
        <v>-1</v>
      </c>
      <c r="E10723" s="6" t="n">
        <v>1.9992673992674</v>
      </c>
      <c r="F10723" s="6" t="n">
        <v>0</v>
      </c>
      <c r="G10723" s="6" t="n">
        <v>0.0498168498168496</v>
      </c>
      <c r="H10723" s="6" t="str">
        <f aca="false">IF(AND(A10723&gt;=Stimuli!$B$2,A10723&lt;=Stimuli!$C$2),Stimuli!$A$2,IF(AND(A10723&gt;=Stimuli!$B$3,A10723&lt;=Stimuli!$C$3),Stimuli!$A$3,IF(AND(A10723&gt;=Stimuli!$B$4,A10723&lt;=Stimuli!$C$4),Stimuli!$A$4,"")))</f>
        <v>02 e.l.f. - Power Grip Styling (30.03s)</v>
      </c>
      <c r="I10723" s="6" t="n">
        <f aca="false">(B10723-B10722)/((A10723-A10722)/1000)</f>
        <v>0</v>
      </c>
      <c r="J10723" s="6" t="n">
        <f aca="false">IF(OR(B10723&lt;Rules!$B$2,B10723&gt;Rules!$B$3,ABS(I10723)&gt;Rules!$B$4,OR(B10724&lt;Rules!$B$2,B10724&gt;Rules!$B$3,ABS(I10724)&gt;Rules!$B$4)),1,0)</f>
        <v>0</v>
      </c>
      <c r="K10723" s="6" t="str">
        <f aca="false">IF(F10723=1,COUNTIF($F$2:F10723,1),"")</f>
        <v/>
      </c>
    </row>
    <row r="10724" customFormat="false" ht="15" hidden="false" customHeight="false" outlineLevel="0" collapsed="false">
      <c r="A10724" s="6" t="n">
        <v>84167.5555</v>
      </c>
      <c r="B10724" s="6" t="n">
        <v>2.05347985347985</v>
      </c>
      <c r="C10724" s="6" t="n">
        <v>80</v>
      </c>
      <c r="D10724" s="6" t="n">
        <v>-1</v>
      </c>
      <c r="E10724" s="6" t="n">
        <v>1.9992673992674</v>
      </c>
      <c r="F10724" s="6" t="n">
        <v>0</v>
      </c>
      <c r="G10724" s="6" t="n">
        <v>0.0498168498168496</v>
      </c>
      <c r="H10724" s="6" t="str">
        <f aca="false">IF(AND(A10724&gt;=Stimuli!$B$2,A10724&lt;=Stimuli!$C$2),Stimuli!$A$2,IF(AND(A10724&gt;=Stimuli!$B$3,A10724&lt;=Stimuli!$C$3),Stimuli!$A$3,IF(AND(A10724&gt;=Stimuli!$B$4,A10724&lt;=Stimuli!$C$4),Stimuli!$A$4,"")))</f>
        <v>02 e.l.f. - Power Grip Styling (30.03s)</v>
      </c>
      <c r="I10724" s="6" t="n">
        <f aca="false">(B10724-B10723)/((A10724-A10723)/1000)</f>
        <v>-0.375091575091631</v>
      </c>
      <c r="J10724" s="6" t="n">
        <f aca="false">IF(OR(B10724&lt;Rules!$B$2,B10724&gt;Rules!$B$3,ABS(I10724)&gt;Rules!$B$4,OR(B10725&lt;Rules!$B$2,B10725&gt;Rules!$B$3,ABS(I10725)&gt;Rules!$B$4)),1,0)</f>
        <v>0</v>
      </c>
      <c r="K10724" s="6" t="str">
        <f aca="false">IF(F10724=1,COUNTIF($F$2:F10724,1),"")</f>
        <v/>
      </c>
    </row>
    <row r="10725" customFormat="false" ht="15" hidden="false" customHeight="false" outlineLevel="0" collapsed="false">
      <c r="A10725" s="6" t="n">
        <v>84175.368</v>
      </c>
      <c r="B10725" s="6" t="n">
        <v>2.05641025641026</v>
      </c>
      <c r="C10725" s="6" t="n">
        <v>80</v>
      </c>
      <c r="D10725" s="6" t="n">
        <v>-1</v>
      </c>
      <c r="E10725" s="6" t="n">
        <v>1.9992673992674</v>
      </c>
      <c r="F10725" s="6" t="n">
        <v>0</v>
      </c>
      <c r="G10725" s="6" t="n">
        <v>0.0498168498168496</v>
      </c>
      <c r="H10725" s="6" t="str">
        <f aca="false">IF(AND(A10725&gt;=Stimuli!$B$2,A10725&lt;=Stimuli!$C$2),Stimuli!$A$2,IF(AND(A10725&gt;=Stimuli!$B$3,A10725&lt;=Stimuli!$C$3),Stimuli!$A$3,IF(AND(A10725&gt;=Stimuli!$B$4,A10725&lt;=Stimuli!$C$4),Stimuli!$A$4,"")))</f>
        <v>02 e.l.f. - Power Grip Styling (30.03s)</v>
      </c>
      <c r="I10725" s="6" t="n">
        <f aca="false">(B10725-B10724)/((A10725-A10724)/1000)</f>
        <v>0.375091575091631</v>
      </c>
      <c r="J10725" s="6" t="n">
        <f aca="false">IF(OR(B10725&lt;Rules!$B$2,B10725&gt;Rules!$B$3,ABS(I10725)&gt;Rules!$B$4,OR(B10726&lt;Rules!$B$2,B10726&gt;Rules!$B$3,ABS(I10726)&gt;Rules!$B$4)),1,0)</f>
        <v>0</v>
      </c>
      <c r="K10725" s="6" t="str">
        <f aca="false">IF(F10725=1,COUNTIF($F$2:F10725,1),"")</f>
        <v/>
      </c>
    </row>
    <row r="10726" customFormat="false" ht="15" hidden="false" customHeight="false" outlineLevel="0" collapsed="false">
      <c r="A10726" s="6" t="n">
        <v>84183.1805</v>
      </c>
      <c r="B10726" s="6" t="n">
        <v>2.05201465201465</v>
      </c>
      <c r="C10726" s="6" t="n">
        <v>80</v>
      </c>
      <c r="D10726" s="6" t="n">
        <v>-1</v>
      </c>
      <c r="E10726" s="6" t="n">
        <v>1.9992673992674</v>
      </c>
      <c r="F10726" s="6" t="n">
        <v>0</v>
      </c>
      <c r="G10726" s="6" t="n">
        <v>0.0498168498168496</v>
      </c>
      <c r="H10726" s="6" t="str">
        <f aca="false">IF(AND(A10726&gt;=Stimuli!$B$2,A10726&lt;=Stimuli!$C$2),Stimuli!$A$2,IF(AND(A10726&gt;=Stimuli!$B$3,A10726&lt;=Stimuli!$C$3),Stimuli!$A$3,IF(AND(A10726&gt;=Stimuli!$B$4,A10726&lt;=Stimuli!$C$4),Stimuli!$A$4,"")))</f>
        <v>02 e.l.f. - Power Grip Styling (30.03s)</v>
      </c>
      <c r="I10726" s="6" t="n">
        <f aca="false">(B10726-B10725)/((A10726-A10725)/1000)</f>
        <v>-0.562637362637361</v>
      </c>
      <c r="J10726" s="6" t="n">
        <f aca="false">IF(OR(B10726&lt;Rules!$B$2,B10726&gt;Rules!$B$3,ABS(I10726)&gt;Rules!$B$4,OR(B10727&lt;Rules!$B$2,B10727&gt;Rules!$B$3,ABS(I10727)&gt;Rules!$B$4)),1,0)</f>
        <v>0</v>
      </c>
      <c r="K10726" s="6" t="str">
        <f aca="false">IF(F10726=1,COUNTIF($F$2:F10726,1),"")</f>
        <v/>
      </c>
    </row>
    <row r="10727" customFormat="false" ht="15" hidden="false" customHeight="false" outlineLevel="0" collapsed="false">
      <c r="A10727" s="6" t="n">
        <v>84190.993</v>
      </c>
      <c r="B10727" s="6" t="n">
        <v>2.05787545787546</v>
      </c>
      <c r="C10727" s="6" t="n">
        <v>80</v>
      </c>
      <c r="D10727" s="6" t="n">
        <v>-1</v>
      </c>
      <c r="E10727" s="6" t="n">
        <v>1.9992673992674</v>
      </c>
      <c r="F10727" s="6" t="n">
        <v>0</v>
      </c>
      <c r="G10727" s="6" t="n">
        <v>0.0498168498168496</v>
      </c>
      <c r="H10727" s="6" t="str">
        <f aca="false">IF(AND(A10727&gt;=Stimuli!$B$2,A10727&lt;=Stimuli!$C$2),Stimuli!$A$2,IF(AND(A10727&gt;=Stimuli!$B$3,A10727&lt;=Stimuli!$C$3),Stimuli!$A$3,IF(AND(A10727&gt;=Stimuli!$B$4,A10727&lt;=Stimuli!$C$4),Stimuli!$A$4,"")))</f>
        <v>02 e.l.f. - Power Grip Styling (30.03s)</v>
      </c>
      <c r="I10727" s="6" t="n">
        <f aca="false">(B10727-B10726)/((A10727-A10726)/1000)</f>
        <v>0.750183150183034</v>
      </c>
      <c r="J10727" s="6" t="n">
        <f aca="false">IF(OR(B10727&lt;Rules!$B$2,B10727&gt;Rules!$B$3,ABS(I10727)&gt;Rules!$B$4,OR(B10728&lt;Rules!$B$2,B10728&gt;Rules!$B$3,ABS(I10728)&gt;Rules!$B$4)),1,0)</f>
        <v>0</v>
      </c>
      <c r="K10727" s="6" t="str">
        <f aca="false">IF(F10727=1,COUNTIF($F$2:F10727,1),"")</f>
        <v/>
      </c>
    </row>
    <row r="10728" customFormat="false" ht="15" hidden="false" customHeight="false" outlineLevel="0" collapsed="false">
      <c r="A10728" s="6" t="n">
        <v>84198.8055</v>
      </c>
      <c r="B10728" s="6" t="n">
        <v>2.05054945054945</v>
      </c>
      <c r="C10728" s="6" t="n">
        <v>80</v>
      </c>
      <c r="D10728" s="6" t="n">
        <v>-1</v>
      </c>
      <c r="E10728" s="6" t="n">
        <v>1.9992673992674</v>
      </c>
      <c r="F10728" s="6" t="n">
        <v>0</v>
      </c>
      <c r="G10728" s="6" t="n">
        <v>0.0498168498168496</v>
      </c>
      <c r="H10728" s="6" t="str">
        <f aca="false">IF(AND(A10728&gt;=Stimuli!$B$2,A10728&lt;=Stimuli!$C$2),Stimuli!$A$2,IF(AND(A10728&gt;=Stimuli!$B$3,A10728&lt;=Stimuli!$C$3),Stimuli!$A$3,IF(AND(A10728&gt;=Stimuli!$B$4,A10728&lt;=Stimuli!$C$4),Stimuli!$A$4,"")))</f>
        <v>02 e.l.f. - Power Grip Styling (30.03s)</v>
      </c>
      <c r="I10728" s="6" t="n">
        <f aca="false">(B10728-B10727)/((A10728-A10727)/1000)</f>
        <v>-0.937728937728878</v>
      </c>
      <c r="J10728" s="6" t="n">
        <f aca="false">IF(OR(B10728&lt;Rules!$B$2,B10728&gt;Rules!$B$3,ABS(I10728)&gt;Rules!$B$4,OR(B10729&lt;Rules!$B$2,B10729&gt;Rules!$B$3,ABS(I10729)&gt;Rules!$B$4)),1,0)</f>
        <v>0</v>
      </c>
      <c r="K10728" s="6" t="str">
        <f aca="false">IF(F10728=1,COUNTIF($F$2:F10728,1),"")</f>
        <v/>
      </c>
    </row>
    <row r="10729" customFormat="false" ht="15" hidden="false" customHeight="false" outlineLevel="0" collapsed="false">
      <c r="A10729" s="6" t="n">
        <v>84206.618</v>
      </c>
      <c r="B10729" s="6" t="n">
        <v>2.05787545787546</v>
      </c>
      <c r="C10729" s="6" t="n">
        <v>80</v>
      </c>
      <c r="D10729" s="6" t="n">
        <v>-1</v>
      </c>
      <c r="E10729" s="6" t="n">
        <v>1.9992673992674</v>
      </c>
      <c r="F10729" s="6" t="n">
        <v>0</v>
      </c>
      <c r="G10729" s="6" t="n">
        <v>0.0498168498168496</v>
      </c>
      <c r="H10729" s="6" t="str">
        <f aca="false">IF(AND(A10729&gt;=Stimuli!$B$2,A10729&lt;=Stimuli!$C$2),Stimuli!$A$2,IF(AND(A10729&gt;=Stimuli!$B$3,A10729&lt;=Stimuli!$C$3),Stimuli!$A$3,IF(AND(A10729&gt;=Stimuli!$B$4,A10729&lt;=Stimuli!$C$4),Stimuli!$A$4,"")))</f>
        <v>02 e.l.f. - Power Grip Styling (30.03s)</v>
      </c>
      <c r="I10729" s="6" t="n">
        <f aca="false">(B10729-B10728)/((A10729-A10728)/1000)</f>
        <v>0.937728937728878</v>
      </c>
      <c r="J10729" s="6" t="n">
        <f aca="false">IF(OR(B10729&lt;Rules!$B$2,B10729&gt;Rules!$B$3,ABS(I10729)&gt;Rules!$B$4,OR(B10730&lt;Rules!$B$2,B10730&gt;Rules!$B$3,ABS(I10730)&gt;Rules!$B$4)),1,0)</f>
        <v>0</v>
      </c>
      <c r="K10729" s="6" t="str">
        <f aca="false">IF(F10729=1,COUNTIF($F$2:F10729,1),"")</f>
        <v/>
      </c>
    </row>
    <row r="10730" customFormat="false" ht="15" hidden="false" customHeight="false" outlineLevel="0" collapsed="false">
      <c r="A10730" s="6" t="n">
        <v>84214.4305</v>
      </c>
      <c r="B10730" s="6" t="n">
        <v>2.04908424908425</v>
      </c>
      <c r="C10730" s="6" t="n">
        <v>80</v>
      </c>
      <c r="D10730" s="6" t="n">
        <v>-1</v>
      </c>
      <c r="E10730" s="6" t="n">
        <v>1.9992673992674</v>
      </c>
      <c r="F10730" s="6" t="n">
        <v>0</v>
      </c>
      <c r="G10730" s="6" t="n">
        <v>0.0498168498168496</v>
      </c>
      <c r="H10730" s="6" t="str">
        <f aca="false">IF(AND(A10730&gt;=Stimuli!$B$2,A10730&lt;=Stimuli!$C$2),Stimuli!$A$2,IF(AND(A10730&gt;=Stimuli!$B$3,A10730&lt;=Stimuli!$C$3),Stimuli!$A$3,IF(AND(A10730&gt;=Stimuli!$B$4,A10730&lt;=Stimuli!$C$4),Stimuli!$A$4,"")))</f>
        <v>02 e.l.f. - Power Grip Styling (30.03s)</v>
      </c>
      <c r="I10730" s="6" t="n">
        <f aca="false">(B10730-B10729)/((A10730-A10729)/1000)</f>
        <v>-1.12527472527461</v>
      </c>
      <c r="J10730" s="6" t="n">
        <f aca="false">IF(OR(B10730&lt;Rules!$B$2,B10730&gt;Rules!$B$3,ABS(I10730)&gt;Rules!$B$4,OR(B10731&lt;Rules!$B$2,B10731&gt;Rules!$B$3,ABS(I10731)&gt;Rules!$B$4)),1,0)</f>
        <v>0</v>
      </c>
      <c r="K10730" s="6" t="str">
        <f aca="false">IF(F10730=1,COUNTIF($F$2:F10730,1),"")</f>
        <v/>
      </c>
    </row>
    <row r="10731" customFormat="false" ht="15" hidden="false" customHeight="false" outlineLevel="0" collapsed="false">
      <c r="A10731" s="6" t="n">
        <v>84222.243</v>
      </c>
      <c r="B10731" s="6" t="n">
        <v>2.05787545787546</v>
      </c>
      <c r="C10731" s="6" t="n">
        <v>80</v>
      </c>
      <c r="D10731" s="6" t="n">
        <v>-1</v>
      </c>
      <c r="E10731" s="6" t="n">
        <v>1.9992673992674</v>
      </c>
      <c r="F10731" s="6" t="n">
        <v>0</v>
      </c>
      <c r="G10731" s="6" t="n">
        <v>0.0498168498168496</v>
      </c>
      <c r="H10731" s="6" t="str">
        <f aca="false">IF(AND(A10731&gt;=Stimuli!$B$2,A10731&lt;=Stimuli!$C$2),Stimuli!$A$2,IF(AND(A10731&gt;=Stimuli!$B$3,A10731&lt;=Stimuli!$C$3),Stimuli!$A$3,IF(AND(A10731&gt;=Stimuli!$B$4,A10731&lt;=Stimuli!$C$4),Stimuli!$A$4,"")))</f>
        <v>02 e.l.f. - Power Grip Styling (30.03s)</v>
      </c>
      <c r="I10731" s="6" t="n">
        <f aca="false">(B10731-B10730)/((A10731-A10730)/1000)</f>
        <v>1.12527472527461</v>
      </c>
      <c r="J10731" s="6" t="n">
        <f aca="false">IF(OR(B10731&lt;Rules!$B$2,B10731&gt;Rules!$B$3,ABS(I10731)&gt;Rules!$B$4,OR(B10732&lt;Rules!$B$2,B10732&gt;Rules!$B$3,ABS(I10732)&gt;Rules!$B$4)),1,0)</f>
        <v>0</v>
      </c>
      <c r="K10731" s="6" t="str">
        <f aca="false">IF(F10731=1,COUNTIF($F$2:F10731,1),"")</f>
        <v/>
      </c>
    </row>
    <row r="10732" customFormat="false" ht="15" hidden="false" customHeight="false" outlineLevel="0" collapsed="false">
      <c r="A10732" s="6" t="n">
        <v>84230.0555</v>
      </c>
      <c r="B10732" s="6" t="n">
        <v>2.04908424908425</v>
      </c>
      <c r="C10732" s="6" t="n">
        <v>80</v>
      </c>
      <c r="D10732" s="6" t="n">
        <v>-1</v>
      </c>
      <c r="E10732" s="6" t="n">
        <v>1.9992673992674</v>
      </c>
      <c r="F10732" s="6" t="n">
        <v>0</v>
      </c>
      <c r="G10732" s="6" t="n">
        <v>0.0498168498168496</v>
      </c>
      <c r="H10732" s="6" t="str">
        <f aca="false">IF(AND(A10732&gt;=Stimuli!$B$2,A10732&lt;=Stimuli!$C$2),Stimuli!$A$2,IF(AND(A10732&gt;=Stimuli!$B$3,A10732&lt;=Stimuli!$C$3),Stimuli!$A$3,IF(AND(A10732&gt;=Stimuli!$B$4,A10732&lt;=Stimuli!$C$4),Stimuli!$A$4,"")))</f>
        <v>02 e.l.f. - Power Grip Styling (30.03s)</v>
      </c>
      <c r="I10732" s="6" t="n">
        <f aca="false">(B10732-B10731)/((A10732-A10731)/1000)</f>
        <v>-1.12527472527461</v>
      </c>
      <c r="J10732" s="6" t="n">
        <f aca="false">IF(OR(B10732&lt;Rules!$B$2,B10732&gt;Rules!$B$3,ABS(I10732)&gt;Rules!$B$4,OR(B10733&lt;Rules!$B$2,B10733&gt;Rules!$B$3,ABS(I10733)&gt;Rules!$B$4)),1,0)</f>
        <v>0</v>
      </c>
      <c r="K10732" s="6" t="str">
        <f aca="false">IF(F10732=1,COUNTIF($F$2:F10732,1),"")</f>
        <v/>
      </c>
    </row>
    <row r="10733" customFormat="false" ht="15" hidden="false" customHeight="false" outlineLevel="0" collapsed="false">
      <c r="A10733" s="6" t="n">
        <v>84237.868</v>
      </c>
      <c r="B10733" s="6" t="n">
        <v>2.05494505494506</v>
      </c>
      <c r="C10733" s="6" t="n">
        <v>80</v>
      </c>
      <c r="D10733" s="6" t="n">
        <v>-1</v>
      </c>
      <c r="E10733" s="6" t="n">
        <v>1.9992673992674</v>
      </c>
      <c r="F10733" s="6" t="n">
        <v>0</v>
      </c>
      <c r="G10733" s="6" t="n">
        <v>0.0498168498168496</v>
      </c>
      <c r="H10733" s="6" t="str">
        <f aca="false">IF(AND(A10733&gt;=Stimuli!$B$2,A10733&lt;=Stimuli!$C$2),Stimuli!$A$2,IF(AND(A10733&gt;=Stimuli!$B$3,A10733&lt;=Stimuli!$C$3),Stimuli!$A$3,IF(AND(A10733&gt;=Stimuli!$B$4,A10733&lt;=Stimuli!$C$4),Stimuli!$A$4,"")))</f>
        <v>02 e.l.f. - Power Grip Styling (30.03s)</v>
      </c>
      <c r="I10733" s="6" t="n">
        <f aca="false">(B10733-B10732)/((A10733-A10732)/1000)</f>
        <v>0.750183150183204</v>
      </c>
      <c r="J10733" s="6" t="n">
        <f aca="false">IF(OR(B10733&lt;Rules!$B$2,B10733&gt;Rules!$B$3,ABS(I10733)&gt;Rules!$B$4,OR(B10734&lt;Rules!$B$2,B10734&gt;Rules!$B$3,ABS(I10734)&gt;Rules!$B$4)),1,0)</f>
        <v>0</v>
      </c>
      <c r="K10733" s="6" t="str">
        <f aca="false">IF(F10733=1,COUNTIF($F$2:F10733,1),"")</f>
        <v/>
      </c>
    </row>
    <row r="10734" customFormat="false" ht="15" hidden="false" customHeight="false" outlineLevel="0" collapsed="false">
      <c r="A10734" s="6" t="n">
        <v>84245.6805</v>
      </c>
      <c r="B10734" s="6" t="n">
        <v>2.04908424908425</v>
      </c>
      <c r="C10734" s="6" t="n">
        <v>80</v>
      </c>
      <c r="D10734" s="6" t="n">
        <v>-1</v>
      </c>
      <c r="E10734" s="6" t="n">
        <v>1.9992673992674</v>
      </c>
      <c r="F10734" s="6" t="n">
        <v>0</v>
      </c>
      <c r="G10734" s="6" t="n">
        <v>0.0498168498168496</v>
      </c>
      <c r="H10734" s="6" t="str">
        <f aca="false">IF(AND(A10734&gt;=Stimuli!$B$2,A10734&lt;=Stimuli!$C$2),Stimuli!$A$2,IF(AND(A10734&gt;=Stimuli!$B$3,A10734&lt;=Stimuli!$C$3),Stimuli!$A$3,IF(AND(A10734&gt;=Stimuli!$B$4,A10734&lt;=Stimuli!$C$4),Stimuli!$A$4,"")))</f>
        <v>02 e.l.f. - Power Grip Styling (30.03s)</v>
      </c>
      <c r="I10734" s="6" t="n">
        <f aca="false">(B10734-B10733)/((A10734-A10733)/1000)</f>
        <v>-0.750183150183204</v>
      </c>
      <c r="J10734" s="6" t="n">
        <f aca="false">IF(OR(B10734&lt;Rules!$B$2,B10734&gt;Rules!$B$3,ABS(I10734)&gt;Rules!$B$4,OR(B10735&lt;Rules!$B$2,B10735&gt;Rules!$B$3,ABS(I10735)&gt;Rules!$B$4)),1,0)</f>
        <v>0</v>
      </c>
      <c r="K10734" s="6" t="str">
        <f aca="false">IF(F10734=1,COUNTIF($F$2:F10734,1),"")</f>
        <v/>
      </c>
    </row>
    <row r="10735" customFormat="false" ht="15" hidden="false" customHeight="false" outlineLevel="0" collapsed="false">
      <c r="A10735" s="6" t="n">
        <v>84253.493</v>
      </c>
      <c r="B10735" s="6" t="n">
        <v>2.05494505494506</v>
      </c>
      <c r="C10735" s="6" t="n">
        <v>80</v>
      </c>
      <c r="D10735" s="6" t="n">
        <v>-1</v>
      </c>
      <c r="E10735" s="6" t="n">
        <v>1.9992673992674</v>
      </c>
      <c r="F10735" s="6" t="n">
        <v>0</v>
      </c>
      <c r="G10735" s="6" t="n">
        <v>0.0498168498168496</v>
      </c>
      <c r="H10735" s="6" t="str">
        <f aca="false">IF(AND(A10735&gt;=Stimuli!$B$2,A10735&lt;=Stimuli!$C$2),Stimuli!$A$2,IF(AND(A10735&gt;=Stimuli!$B$3,A10735&lt;=Stimuli!$C$3),Stimuli!$A$3,IF(AND(A10735&gt;=Stimuli!$B$4,A10735&lt;=Stimuli!$C$4),Stimuli!$A$4,"")))</f>
        <v>02 e.l.f. - Power Grip Styling (30.03s)</v>
      </c>
      <c r="I10735" s="6" t="n">
        <f aca="false">(B10735-B10734)/((A10735-A10734)/1000)</f>
        <v>0.750183150183204</v>
      </c>
      <c r="J10735" s="6" t="n">
        <f aca="false">IF(OR(B10735&lt;Rules!$B$2,B10735&gt;Rules!$B$3,ABS(I10735)&gt;Rules!$B$4,OR(B10736&lt;Rules!$B$2,B10736&gt;Rules!$B$3,ABS(I10736)&gt;Rules!$B$4)),1,0)</f>
        <v>0</v>
      </c>
      <c r="K10735" s="6" t="str">
        <f aca="false">IF(F10735=1,COUNTIF($F$2:F10735,1),"")</f>
        <v/>
      </c>
    </row>
    <row r="10736" customFormat="false" ht="15" hidden="false" customHeight="false" outlineLevel="0" collapsed="false">
      <c r="A10736" s="6" t="n">
        <v>84261.3055</v>
      </c>
      <c r="B10736" s="6" t="n">
        <v>2.04908424908425</v>
      </c>
      <c r="C10736" s="6" t="n">
        <v>80</v>
      </c>
      <c r="D10736" s="6" t="n">
        <v>-1</v>
      </c>
      <c r="E10736" s="6" t="n">
        <v>1.9992673992674</v>
      </c>
      <c r="F10736" s="6" t="n">
        <v>0</v>
      </c>
      <c r="G10736" s="6" t="n">
        <v>0.0498168498168496</v>
      </c>
      <c r="H10736" s="6" t="str">
        <f aca="false">IF(AND(A10736&gt;=Stimuli!$B$2,A10736&lt;=Stimuli!$C$2),Stimuli!$A$2,IF(AND(A10736&gt;=Stimuli!$B$3,A10736&lt;=Stimuli!$C$3),Stimuli!$A$3,IF(AND(A10736&gt;=Stimuli!$B$4,A10736&lt;=Stimuli!$C$4),Stimuli!$A$4,"")))</f>
        <v>02 e.l.f. - Power Grip Styling (30.03s)</v>
      </c>
      <c r="I10736" s="6" t="n">
        <f aca="false">(B10736-B10735)/((A10736-A10735)/1000)</f>
        <v>-0.750183150183204</v>
      </c>
      <c r="J10736" s="6" t="n">
        <f aca="false">IF(OR(B10736&lt;Rules!$B$2,B10736&gt;Rules!$B$3,ABS(I10736)&gt;Rules!$B$4,OR(B10737&lt;Rules!$B$2,B10737&gt;Rules!$B$3,ABS(I10737)&gt;Rules!$B$4)),1,0)</f>
        <v>0</v>
      </c>
      <c r="K10736" s="6" t="str">
        <f aca="false">IF(F10736=1,COUNTIF($F$2:F10736,1),"")</f>
        <v/>
      </c>
    </row>
    <row r="10737" customFormat="false" ht="15" hidden="false" customHeight="false" outlineLevel="0" collapsed="false">
      <c r="A10737" s="6" t="n">
        <v>84269.118</v>
      </c>
      <c r="B10737" s="6" t="n">
        <v>2.05347985347985</v>
      </c>
      <c r="C10737" s="6" t="n">
        <v>80</v>
      </c>
      <c r="D10737" s="6" t="n">
        <v>-1</v>
      </c>
      <c r="E10737" s="6" t="n">
        <v>1.9992673992674</v>
      </c>
      <c r="F10737" s="6" t="n">
        <v>0</v>
      </c>
      <c r="G10737" s="6" t="n">
        <v>0.0498168498168496</v>
      </c>
      <c r="H10737" s="6" t="str">
        <f aca="false">IF(AND(A10737&gt;=Stimuli!$B$2,A10737&lt;=Stimuli!$C$2),Stimuli!$A$2,IF(AND(A10737&gt;=Stimuli!$B$3,A10737&lt;=Stimuli!$C$3),Stimuli!$A$3,IF(AND(A10737&gt;=Stimuli!$B$4,A10737&lt;=Stimuli!$C$4),Stimuli!$A$4,"")))</f>
        <v>02 e.l.f. - Power Grip Styling (30.03s)</v>
      </c>
      <c r="I10737" s="6" t="n">
        <f aca="false">(B10737-B10736)/((A10737-A10736)/1000)</f>
        <v>0.562637362637304</v>
      </c>
      <c r="J10737" s="6" t="n">
        <f aca="false">IF(OR(B10737&lt;Rules!$B$2,B10737&gt;Rules!$B$3,ABS(I10737)&gt;Rules!$B$4,OR(B10738&lt;Rules!$B$2,B10738&gt;Rules!$B$3,ABS(I10738)&gt;Rules!$B$4)),1,0)</f>
        <v>0</v>
      </c>
      <c r="K10737" s="6" t="str">
        <f aca="false">IF(F10737=1,COUNTIF($F$2:F10737,1),"")</f>
        <v/>
      </c>
    </row>
    <row r="10738" customFormat="false" ht="15" hidden="false" customHeight="false" outlineLevel="0" collapsed="false">
      <c r="A10738" s="6" t="n">
        <v>84276.9305</v>
      </c>
      <c r="B10738" s="6" t="n">
        <v>2.05201465201465</v>
      </c>
      <c r="C10738" s="6" t="n">
        <v>80</v>
      </c>
      <c r="D10738" s="6" t="n">
        <v>-1</v>
      </c>
      <c r="E10738" s="6" t="n">
        <v>1.9992673992674</v>
      </c>
      <c r="F10738" s="6" t="n">
        <v>0</v>
      </c>
      <c r="G10738" s="6" t="n">
        <v>0.0498168498168496</v>
      </c>
      <c r="H10738" s="6" t="str">
        <f aca="false">IF(AND(A10738&gt;=Stimuli!$B$2,A10738&lt;=Stimuli!$C$2),Stimuli!$A$2,IF(AND(A10738&gt;=Stimuli!$B$3,A10738&lt;=Stimuli!$C$3),Stimuli!$A$3,IF(AND(A10738&gt;=Stimuli!$B$4,A10738&lt;=Stimuli!$C$4),Stimuli!$A$4,"")))</f>
        <v>02 e.l.f. - Power Grip Styling (30.03s)</v>
      </c>
      <c r="I10738" s="6" t="n">
        <f aca="false">(B10738-B10737)/((A10738-A10737)/1000)</f>
        <v>-0.18754578754573</v>
      </c>
      <c r="J10738" s="6" t="n">
        <f aca="false">IF(OR(B10738&lt;Rules!$B$2,B10738&gt;Rules!$B$3,ABS(I10738)&gt;Rules!$B$4,OR(B10739&lt;Rules!$B$2,B10739&gt;Rules!$B$3,ABS(I10739)&gt;Rules!$B$4)),1,0)</f>
        <v>0</v>
      </c>
      <c r="K10738" s="6" t="str">
        <f aca="false">IF(F10738=1,COUNTIF($F$2:F10738,1),"")</f>
        <v/>
      </c>
    </row>
    <row r="10739" customFormat="false" ht="15" hidden="false" customHeight="false" outlineLevel="0" collapsed="false">
      <c r="A10739" s="6" t="n">
        <v>84284.743</v>
      </c>
      <c r="B10739" s="6" t="n">
        <v>2.05054945054945</v>
      </c>
      <c r="C10739" s="6" t="n">
        <v>80</v>
      </c>
      <c r="D10739" s="6" t="n">
        <v>-1</v>
      </c>
      <c r="E10739" s="6" t="n">
        <v>1.9992673992674</v>
      </c>
      <c r="F10739" s="6" t="n">
        <v>0</v>
      </c>
      <c r="G10739" s="6" t="n">
        <v>0.0498168498168496</v>
      </c>
      <c r="H10739" s="6" t="str">
        <f aca="false">IF(AND(A10739&gt;=Stimuli!$B$2,A10739&lt;=Stimuli!$C$2),Stimuli!$A$2,IF(AND(A10739&gt;=Stimuli!$B$3,A10739&lt;=Stimuli!$C$3),Stimuli!$A$3,IF(AND(A10739&gt;=Stimuli!$B$4,A10739&lt;=Stimuli!$C$4),Stimuli!$A$4,"")))</f>
        <v>02 e.l.f. - Power Grip Styling (30.03s)</v>
      </c>
      <c r="I10739" s="6" t="n">
        <f aca="false">(B10739-B10738)/((A10739-A10738)/1000)</f>
        <v>-0.187545787545844</v>
      </c>
      <c r="J10739" s="6" t="n">
        <f aca="false">IF(OR(B10739&lt;Rules!$B$2,B10739&gt;Rules!$B$3,ABS(I10739)&gt;Rules!$B$4,OR(B10740&lt;Rules!$B$2,B10740&gt;Rules!$B$3,ABS(I10740)&gt;Rules!$B$4)),1,0)</f>
        <v>0</v>
      </c>
      <c r="K10739" s="6" t="str">
        <f aca="false">IF(F10739=1,COUNTIF($F$2:F10739,1),"")</f>
        <v/>
      </c>
    </row>
    <row r="10740" customFormat="false" ht="15" hidden="false" customHeight="false" outlineLevel="0" collapsed="false">
      <c r="A10740" s="6" t="n">
        <v>84292.5555</v>
      </c>
      <c r="B10740" s="6" t="n">
        <v>2.05347985347985</v>
      </c>
      <c r="C10740" s="6" t="n">
        <v>80</v>
      </c>
      <c r="D10740" s="6" t="n">
        <v>-1</v>
      </c>
      <c r="E10740" s="6" t="n">
        <v>1.9992673992674</v>
      </c>
      <c r="F10740" s="6" t="n">
        <v>0</v>
      </c>
      <c r="G10740" s="6" t="n">
        <v>0.0498168498168496</v>
      </c>
      <c r="H10740" s="6" t="str">
        <f aca="false">IF(AND(A10740&gt;=Stimuli!$B$2,A10740&lt;=Stimuli!$C$2),Stimuli!$A$2,IF(AND(A10740&gt;=Stimuli!$B$3,A10740&lt;=Stimuli!$C$3),Stimuli!$A$3,IF(AND(A10740&gt;=Stimuli!$B$4,A10740&lt;=Stimuli!$C$4),Stimuli!$A$4,"")))</f>
        <v>02 e.l.f. - Power Grip Styling (30.03s)</v>
      </c>
      <c r="I10740" s="6" t="n">
        <f aca="false">(B10740-B10739)/((A10740-A10739)/1000)</f>
        <v>0.375091575091574</v>
      </c>
      <c r="J10740" s="6" t="n">
        <f aca="false">IF(OR(B10740&lt;Rules!$B$2,B10740&gt;Rules!$B$3,ABS(I10740)&gt;Rules!$B$4,OR(B10741&lt;Rules!$B$2,B10741&gt;Rules!$B$3,ABS(I10741)&gt;Rules!$B$4)),1,0)</f>
        <v>0</v>
      </c>
      <c r="K10740" s="6" t="str">
        <f aca="false">IF(F10740=1,COUNTIF($F$2:F10740,1),"")</f>
        <v/>
      </c>
    </row>
    <row r="10741" customFormat="false" ht="15" hidden="false" customHeight="false" outlineLevel="0" collapsed="false">
      <c r="A10741" s="6" t="n">
        <v>84300.368</v>
      </c>
      <c r="B10741" s="6" t="n">
        <v>2.04908424908425</v>
      </c>
      <c r="C10741" s="6" t="n">
        <v>80</v>
      </c>
      <c r="D10741" s="6" t="n">
        <v>-1</v>
      </c>
      <c r="E10741" s="6" t="n">
        <v>1.9992673992674</v>
      </c>
      <c r="F10741" s="6" t="n">
        <v>0</v>
      </c>
      <c r="G10741" s="6" t="n">
        <v>0.0498168498168496</v>
      </c>
      <c r="H10741" s="6" t="str">
        <f aca="false">IF(AND(A10741&gt;=Stimuli!$B$2,A10741&lt;=Stimuli!$C$2),Stimuli!$A$2,IF(AND(A10741&gt;=Stimuli!$B$3,A10741&lt;=Stimuli!$C$3),Stimuli!$A$3,IF(AND(A10741&gt;=Stimuli!$B$4,A10741&lt;=Stimuli!$C$4),Stimuli!$A$4,"")))</f>
        <v>02 e.l.f. - Power Grip Styling (30.03s)</v>
      </c>
      <c r="I10741" s="6" t="n">
        <f aca="false">(B10741-B10740)/((A10741-A10740)/1000)</f>
        <v>-0.562637362637304</v>
      </c>
      <c r="J10741" s="6" t="n">
        <f aca="false">IF(OR(B10741&lt;Rules!$B$2,B10741&gt;Rules!$B$3,ABS(I10741)&gt;Rules!$B$4,OR(B10742&lt;Rules!$B$2,B10742&gt;Rules!$B$3,ABS(I10742)&gt;Rules!$B$4)),1,0)</f>
        <v>0</v>
      </c>
      <c r="K10741" s="6" t="str">
        <f aca="false">IF(F10741=1,COUNTIF($F$2:F10741,1),"")</f>
        <v/>
      </c>
    </row>
    <row r="10742" customFormat="false" ht="15" hidden="false" customHeight="false" outlineLevel="0" collapsed="false">
      <c r="A10742" s="6" t="n">
        <v>84308.1805</v>
      </c>
      <c r="B10742" s="6" t="n">
        <v>2.05347985347985</v>
      </c>
      <c r="C10742" s="6" t="n">
        <v>80</v>
      </c>
      <c r="D10742" s="6" t="n">
        <v>-1</v>
      </c>
      <c r="E10742" s="6" t="n">
        <v>1.9992673992674</v>
      </c>
      <c r="F10742" s="6" t="n">
        <v>0</v>
      </c>
      <c r="G10742" s="6" t="n">
        <v>0.0498168498168496</v>
      </c>
      <c r="H10742" s="6" t="str">
        <f aca="false">IF(AND(A10742&gt;=Stimuli!$B$2,A10742&lt;=Stimuli!$C$2),Stimuli!$A$2,IF(AND(A10742&gt;=Stimuli!$B$3,A10742&lt;=Stimuli!$C$3),Stimuli!$A$3,IF(AND(A10742&gt;=Stimuli!$B$4,A10742&lt;=Stimuli!$C$4),Stimuli!$A$4,"")))</f>
        <v>02 e.l.f. - Power Grip Styling (30.03s)</v>
      </c>
      <c r="I10742" s="6" t="n">
        <f aca="false">(B10742-B10741)/((A10742-A10741)/1000)</f>
        <v>0.562637362637304</v>
      </c>
      <c r="J10742" s="6" t="n">
        <f aca="false">IF(OR(B10742&lt;Rules!$B$2,B10742&gt;Rules!$B$3,ABS(I10742)&gt;Rules!$B$4,OR(B10743&lt;Rules!$B$2,B10743&gt;Rules!$B$3,ABS(I10743)&gt;Rules!$B$4)),1,0)</f>
        <v>0</v>
      </c>
      <c r="K10742" s="6" t="str">
        <f aca="false">IF(F10742=1,COUNTIF($F$2:F10742,1),"")</f>
        <v/>
      </c>
    </row>
    <row r="10743" customFormat="false" ht="15" hidden="false" customHeight="false" outlineLevel="0" collapsed="false">
      <c r="A10743" s="6" t="n">
        <v>84315.993</v>
      </c>
      <c r="B10743" s="6" t="n">
        <v>2.04761904761905</v>
      </c>
      <c r="C10743" s="6" t="n">
        <v>80</v>
      </c>
      <c r="D10743" s="6" t="n">
        <v>-1</v>
      </c>
      <c r="E10743" s="6" t="n">
        <v>1.9992673992674</v>
      </c>
      <c r="F10743" s="6" t="n">
        <v>0</v>
      </c>
      <c r="G10743" s="6" t="n">
        <v>0.0498168498168496</v>
      </c>
      <c r="H10743" s="6" t="str">
        <f aca="false">IF(AND(A10743&gt;=Stimuli!$B$2,A10743&lt;=Stimuli!$C$2),Stimuli!$A$2,IF(AND(A10743&gt;=Stimuli!$B$3,A10743&lt;=Stimuli!$C$3),Stimuli!$A$3,IF(AND(A10743&gt;=Stimuli!$B$4,A10743&lt;=Stimuli!$C$4),Stimuli!$A$4,"")))</f>
        <v>02 e.l.f. - Power Grip Styling (30.03s)</v>
      </c>
      <c r="I10743" s="6" t="n">
        <f aca="false">(B10743-B10742)/((A10743-A10742)/1000)</f>
        <v>-0.750183150183034</v>
      </c>
      <c r="J10743" s="6" t="n">
        <f aca="false">IF(OR(B10743&lt;Rules!$B$2,B10743&gt;Rules!$B$3,ABS(I10743)&gt;Rules!$B$4,OR(B10744&lt;Rules!$B$2,B10744&gt;Rules!$B$3,ABS(I10744)&gt;Rules!$B$4)),1,0)</f>
        <v>0</v>
      </c>
      <c r="K10743" s="6" t="str">
        <f aca="false">IF(F10743=1,COUNTIF($F$2:F10743,1),"")</f>
        <v/>
      </c>
    </row>
    <row r="10744" customFormat="false" ht="15" hidden="false" customHeight="false" outlineLevel="0" collapsed="false">
      <c r="A10744" s="6" t="n">
        <v>84323.8055</v>
      </c>
      <c r="B10744" s="6" t="n">
        <v>2.05347985347985</v>
      </c>
      <c r="C10744" s="6" t="n">
        <v>80</v>
      </c>
      <c r="D10744" s="6" t="n">
        <v>-1</v>
      </c>
      <c r="E10744" s="6" t="n">
        <v>1.9992673992674</v>
      </c>
      <c r="F10744" s="6" t="n">
        <v>0</v>
      </c>
      <c r="G10744" s="6" t="n">
        <v>0.0498168498168496</v>
      </c>
      <c r="H10744" s="6" t="str">
        <f aca="false">IF(AND(A10744&gt;=Stimuli!$B$2,A10744&lt;=Stimuli!$C$2),Stimuli!$A$2,IF(AND(A10744&gt;=Stimuli!$B$3,A10744&lt;=Stimuli!$C$3),Stimuli!$A$3,IF(AND(A10744&gt;=Stimuli!$B$4,A10744&lt;=Stimuli!$C$4),Stimuli!$A$4,"")))</f>
        <v>02 e.l.f. - Power Grip Styling (30.03s)</v>
      </c>
      <c r="I10744" s="6" t="n">
        <f aca="false">(B10744-B10743)/((A10744-A10743)/1000)</f>
        <v>0.750183150183034</v>
      </c>
      <c r="J10744" s="6" t="n">
        <f aca="false">IF(OR(B10744&lt;Rules!$B$2,B10744&gt;Rules!$B$3,ABS(I10744)&gt;Rules!$B$4,OR(B10745&lt;Rules!$B$2,B10745&gt;Rules!$B$3,ABS(I10745)&gt;Rules!$B$4)),1,0)</f>
        <v>0</v>
      </c>
      <c r="K10744" s="6" t="str">
        <f aca="false">IF(F10744=1,COUNTIF($F$2:F10744,1),"")</f>
        <v/>
      </c>
    </row>
    <row r="10745" customFormat="false" ht="15" hidden="false" customHeight="false" outlineLevel="0" collapsed="false">
      <c r="A10745" s="6" t="n">
        <v>84331.618</v>
      </c>
      <c r="B10745" s="6" t="n">
        <v>2.04615384615385</v>
      </c>
      <c r="C10745" s="6" t="n">
        <v>80</v>
      </c>
      <c r="D10745" s="6" t="n">
        <v>-1</v>
      </c>
      <c r="E10745" s="6" t="n">
        <v>1.9992673992674</v>
      </c>
      <c r="F10745" s="6" t="n">
        <v>0</v>
      </c>
      <c r="G10745" s="6" t="n">
        <v>0.0498168498168496</v>
      </c>
      <c r="H10745" s="6" t="str">
        <f aca="false">IF(AND(A10745&gt;=Stimuli!$B$2,A10745&lt;=Stimuli!$C$2),Stimuli!$A$2,IF(AND(A10745&gt;=Stimuli!$B$3,A10745&lt;=Stimuli!$C$3),Stimuli!$A$3,IF(AND(A10745&gt;=Stimuli!$B$4,A10745&lt;=Stimuli!$C$4),Stimuli!$A$4,"")))</f>
        <v>02 e.l.f. - Power Grip Styling (30.03s)</v>
      </c>
      <c r="I10745" s="6" t="n">
        <f aca="false">(B10745-B10744)/((A10745-A10744)/1000)</f>
        <v>-0.937728937728991</v>
      </c>
      <c r="J10745" s="6" t="n">
        <f aca="false">IF(OR(B10745&lt;Rules!$B$2,B10745&gt;Rules!$B$3,ABS(I10745)&gt;Rules!$B$4,OR(B10746&lt;Rules!$B$2,B10746&gt;Rules!$B$3,ABS(I10746)&gt;Rules!$B$4)),1,0)</f>
        <v>0</v>
      </c>
      <c r="K10745" s="6" t="str">
        <f aca="false">IF(F10745=1,COUNTIF($F$2:F10745,1),"")</f>
        <v/>
      </c>
    </row>
    <row r="10746" customFormat="false" ht="15" hidden="false" customHeight="false" outlineLevel="0" collapsed="false">
      <c r="A10746" s="6" t="n">
        <v>84339.4305</v>
      </c>
      <c r="B10746" s="6" t="n">
        <v>2.05347985347985</v>
      </c>
      <c r="C10746" s="6" t="n">
        <v>80</v>
      </c>
      <c r="D10746" s="6" t="n">
        <v>-1</v>
      </c>
      <c r="E10746" s="6" t="n">
        <v>1.9992673992674</v>
      </c>
      <c r="F10746" s="6" t="n">
        <v>0</v>
      </c>
      <c r="G10746" s="6" t="n">
        <v>0.0498168498168496</v>
      </c>
      <c r="H10746" s="6" t="str">
        <f aca="false">IF(AND(A10746&gt;=Stimuli!$B$2,A10746&lt;=Stimuli!$C$2),Stimuli!$A$2,IF(AND(A10746&gt;=Stimuli!$B$3,A10746&lt;=Stimuli!$C$3),Stimuli!$A$3,IF(AND(A10746&gt;=Stimuli!$B$4,A10746&lt;=Stimuli!$C$4),Stimuli!$A$4,"")))</f>
        <v>02 e.l.f. - Power Grip Styling (30.03s)</v>
      </c>
      <c r="I10746" s="6" t="n">
        <f aca="false">(B10746-B10745)/((A10746-A10745)/1000)</f>
        <v>0.937728937728991</v>
      </c>
      <c r="J10746" s="6" t="n">
        <f aca="false">IF(OR(B10746&lt;Rules!$B$2,B10746&gt;Rules!$B$3,ABS(I10746)&gt;Rules!$B$4,OR(B10747&lt;Rules!$B$2,B10747&gt;Rules!$B$3,ABS(I10747)&gt;Rules!$B$4)),1,0)</f>
        <v>0</v>
      </c>
      <c r="K10746" s="6" t="str">
        <f aca="false">IF(F10746=1,COUNTIF($F$2:F10746,1),"")</f>
        <v/>
      </c>
    </row>
    <row r="10747" customFormat="false" ht="15" hidden="false" customHeight="false" outlineLevel="0" collapsed="false">
      <c r="A10747" s="6" t="n">
        <v>84347.243</v>
      </c>
      <c r="B10747" s="6" t="n">
        <v>2.04615384615385</v>
      </c>
      <c r="C10747" s="6" t="n">
        <v>80</v>
      </c>
      <c r="D10747" s="6" t="n">
        <v>-1</v>
      </c>
      <c r="E10747" s="6" t="n">
        <v>1.9992673992674</v>
      </c>
      <c r="F10747" s="6" t="n">
        <v>0</v>
      </c>
      <c r="G10747" s="6" t="n">
        <v>0.0498168498168496</v>
      </c>
      <c r="H10747" s="6" t="str">
        <f aca="false">IF(AND(A10747&gt;=Stimuli!$B$2,A10747&lt;=Stimuli!$C$2),Stimuli!$A$2,IF(AND(A10747&gt;=Stimuli!$B$3,A10747&lt;=Stimuli!$C$3),Stimuli!$A$3,IF(AND(A10747&gt;=Stimuli!$B$4,A10747&lt;=Stimuli!$C$4),Stimuli!$A$4,"")))</f>
        <v>02 e.l.f. - Power Grip Styling (30.03s)</v>
      </c>
      <c r="I10747" s="6" t="n">
        <f aca="false">(B10747-B10746)/((A10747-A10746)/1000)</f>
        <v>-0.937728937728991</v>
      </c>
      <c r="J10747" s="6" t="n">
        <f aca="false">IF(OR(B10747&lt;Rules!$B$2,B10747&gt;Rules!$B$3,ABS(I10747)&gt;Rules!$B$4,OR(B10748&lt;Rules!$B$2,B10748&gt;Rules!$B$3,ABS(I10748)&gt;Rules!$B$4)),1,0)</f>
        <v>0</v>
      </c>
      <c r="K10747" s="6" t="str">
        <f aca="false">IF(F10747=1,COUNTIF($F$2:F10747,1),"")</f>
        <v/>
      </c>
    </row>
    <row r="10748" customFormat="false" ht="15" hidden="false" customHeight="false" outlineLevel="0" collapsed="false">
      <c r="A10748" s="6" t="n">
        <v>84355.0555</v>
      </c>
      <c r="B10748" s="6" t="n">
        <v>2.05347985347985</v>
      </c>
      <c r="C10748" s="6" t="n">
        <v>80</v>
      </c>
      <c r="D10748" s="6" t="n">
        <v>-1</v>
      </c>
      <c r="E10748" s="6" t="n">
        <v>1.9992673992674</v>
      </c>
      <c r="F10748" s="6" t="n">
        <v>0</v>
      </c>
      <c r="G10748" s="6" t="n">
        <v>0.0498168498168496</v>
      </c>
      <c r="H10748" s="6" t="str">
        <f aca="false">IF(AND(A10748&gt;=Stimuli!$B$2,A10748&lt;=Stimuli!$C$2),Stimuli!$A$2,IF(AND(A10748&gt;=Stimuli!$B$3,A10748&lt;=Stimuli!$C$3),Stimuli!$A$3,IF(AND(A10748&gt;=Stimuli!$B$4,A10748&lt;=Stimuli!$C$4),Stimuli!$A$4,"")))</f>
        <v>02 e.l.f. - Power Grip Styling (30.03s)</v>
      </c>
      <c r="I10748" s="6" t="n">
        <f aca="false">(B10748-B10747)/((A10748-A10747)/1000)</f>
        <v>0.937728937728991</v>
      </c>
      <c r="J10748" s="6" t="n">
        <f aca="false">IF(OR(B10748&lt;Rules!$B$2,B10748&gt;Rules!$B$3,ABS(I10748)&gt;Rules!$B$4,OR(B10749&lt;Rules!$B$2,B10749&gt;Rules!$B$3,ABS(I10749)&gt;Rules!$B$4)),1,0)</f>
        <v>0</v>
      </c>
      <c r="K10748" s="6" t="str">
        <f aca="false">IF(F10748=1,COUNTIF($F$2:F10748,1),"")</f>
        <v/>
      </c>
    </row>
    <row r="10749" customFormat="false" ht="15" hidden="false" customHeight="false" outlineLevel="0" collapsed="false">
      <c r="A10749" s="6" t="n">
        <v>84362.868</v>
      </c>
      <c r="B10749" s="6" t="n">
        <v>2.04615384615385</v>
      </c>
      <c r="C10749" s="6" t="n">
        <v>80</v>
      </c>
      <c r="D10749" s="6" t="n">
        <v>-1</v>
      </c>
      <c r="E10749" s="6" t="n">
        <v>1.9992673992674</v>
      </c>
      <c r="F10749" s="6" t="n">
        <v>0</v>
      </c>
      <c r="G10749" s="6" t="n">
        <v>0.0498168498168496</v>
      </c>
      <c r="H10749" s="6" t="str">
        <f aca="false">IF(AND(A10749&gt;=Stimuli!$B$2,A10749&lt;=Stimuli!$C$2),Stimuli!$A$2,IF(AND(A10749&gt;=Stimuli!$B$3,A10749&lt;=Stimuli!$C$3),Stimuli!$A$3,IF(AND(A10749&gt;=Stimuli!$B$4,A10749&lt;=Stimuli!$C$4),Stimuli!$A$4,"")))</f>
        <v>02 e.l.f. - Power Grip Styling (30.03s)</v>
      </c>
      <c r="I10749" s="6" t="n">
        <f aca="false">(B10749-B10748)/((A10749-A10748)/1000)</f>
        <v>-0.937728937728991</v>
      </c>
      <c r="J10749" s="6" t="n">
        <f aca="false">IF(OR(B10749&lt;Rules!$B$2,B10749&gt;Rules!$B$3,ABS(I10749)&gt;Rules!$B$4,OR(B10750&lt;Rules!$B$2,B10750&gt;Rules!$B$3,ABS(I10750)&gt;Rules!$B$4)),1,0)</f>
        <v>0</v>
      </c>
      <c r="K10749" s="6" t="str">
        <f aca="false">IF(F10749=1,COUNTIF($F$2:F10749,1),"")</f>
        <v/>
      </c>
    </row>
    <row r="10750" customFormat="false" ht="15" hidden="false" customHeight="false" outlineLevel="0" collapsed="false">
      <c r="A10750" s="6" t="n">
        <v>84370.6805</v>
      </c>
      <c r="B10750" s="6" t="n">
        <v>2.05201465201465</v>
      </c>
      <c r="C10750" s="6" t="n">
        <v>80</v>
      </c>
      <c r="D10750" s="6" t="n">
        <v>-1</v>
      </c>
      <c r="E10750" s="6" t="n">
        <v>1.9992673992674</v>
      </c>
      <c r="F10750" s="6" t="n">
        <v>0</v>
      </c>
      <c r="G10750" s="6" t="n">
        <v>0.0498168498168496</v>
      </c>
      <c r="H10750" s="6" t="str">
        <f aca="false">IF(AND(A10750&gt;=Stimuli!$B$2,A10750&lt;=Stimuli!$C$2),Stimuli!$A$2,IF(AND(A10750&gt;=Stimuli!$B$3,A10750&lt;=Stimuli!$C$3),Stimuli!$A$3,IF(AND(A10750&gt;=Stimuli!$B$4,A10750&lt;=Stimuli!$C$4),Stimuli!$A$4,"")))</f>
        <v>02 e.l.f. - Power Grip Styling (30.03s)</v>
      </c>
      <c r="I10750" s="6" t="n">
        <f aca="false">(B10750-B10749)/((A10750-A10749)/1000)</f>
        <v>0.750183150183261</v>
      </c>
      <c r="J10750" s="6" t="n">
        <f aca="false">IF(OR(B10750&lt;Rules!$B$2,B10750&gt;Rules!$B$3,ABS(I10750)&gt;Rules!$B$4,OR(B10751&lt;Rules!$B$2,B10751&gt;Rules!$B$3,ABS(I10751)&gt;Rules!$B$4)),1,0)</f>
        <v>0</v>
      </c>
      <c r="K10750" s="6" t="str">
        <f aca="false">IF(F10750=1,COUNTIF($F$2:F10750,1),"")</f>
        <v/>
      </c>
    </row>
    <row r="10751" customFormat="false" ht="15" hidden="false" customHeight="false" outlineLevel="0" collapsed="false">
      <c r="A10751" s="6" t="n">
        <v>84378.493</v>
      </c>
      <c r="B10751" s="6" t="n">
        <v>2.04615384615385</v>
      </c>
      <c r="C10751" s="6" t="n">
        <v>80</v>
      </c>
      <c r="D10751" s="6" t="n">
        <v>-1</v>
      </c>
      <c r="E10751" s="6" t="n">
        <v>1.9992673992674</v>
      </c>
      <c r="F10751" s="6" t="n">
        <v>0</v>
      </c>
      <c r="G10751" s="6" t="n">
        <v>0.0498168498168496</v>
      </c>
      <c r="H10751" s="6" t="str">
        <f aca="false">IF(AND(A10751&gt;=Stimuli!$B$2,A10751&lt;=Stimuli!$C$2),Stimuli!$A$2,IF(AND(A10751&gt;=Stimuli!$B$3,A10751&lt;=Stimuli!$C$3),Stimuli!$A$3,IF(AND(A10751&gt;=Stimuli!$B$4,A10751&lt;=Stimuli!$C$4),Stimuli!$A$4,"")))</f>
        <v>02 e.l.f. - Power Grip Styling (30.03s)</v>
      </c>
      <c r="I10751" s="6" t="n">
        <f aca="false">(B10751-B10750)/((A10751-A10750)/1000)</f>
        <v>-0.750183150183261</v>
      </c>
      <c r="J10751" s="6" t="n">
        <f aca="false">IF(OR(B10751&lt;Rules!$B$2,B10751&gt;Rules!$B$3,ABS(I10751)&gt;Rules!$B$4,OR(B10752&lt;Rules!$B$2,B10752&gt;Rules!$B$3,ABS(I10752)&gt;Rules!$B$4)),1,0)</f>
        <v>0</v>
      </c>
      <c r="K10751" s="6" t="str">
        <f aca="false">IF(F10751=1,COUNTIF($F$2:F10751,1),"")</f>
        <v/>
      </c>
    </row>
    <row r="10752" customFormat="false" ht="15" hidden="false" customHeight="false" outlineLevel="0" collapsed="false">
      <c r="A10752" s="6" t="n">
        <v>84386.3055</v>
      </c>
      <c r="B10752" s="6" t="n">
        <v>2.05054945054945</v>
      </c>
      <c r="C10752" s="6" t="n">
        <v>80</v>
      </c>
      <c r="D10752" s="6" t="n">
        <v>-1</v>
      </c>
      <c r="E10752" s="6" t="n">
        <v>1.9992673992674</v>
      </c>
      <c r="F10752" s="6" t="n">
        <v>0</v>
      </c>
      <c r="G10752" s="6" t="n">
        <v>0.0498168498168496</v>
      </c>
      <c r="H10752" s="6" t="str">
        <f aca="false">IF(AND(A10752&gt;=Stimuli!$B$2,A10752&lt;=Stimuli!$C$2),Stimuli!$A$2,IF(AND(A10752&gt;=Stimuli!$B$3,A10752&lt;=Stimuli!$C$3),Stimuli!$A$3,IF(AND(A10752&gt;=Stimuli!$B$4,A10752&lt;=Stimuli!$C$4),Stimuli!$A$4,"")))</f>
        <v>02 e.l.f. - Power Grip Styling (30.03s)</v>
      </c>
      <c r="I10752" s="6" t="n">
        <f aca="false">(B10752-B10751)/((A10752-A10751)/1000)</f>
        <v>0.562637362637418</v>
      </c>
      <c r="J10752" s="6" t="n">
        <f aca="false">IF(OR(B10752&lt;Rules!$B$2,B10752&gt;Rules!$B$3,ABS(I10752)&gt;Rules!$B$4,OR(B10753&lt;Rules!$B$2,B10753&gt;Rules!$B$3,ABS(I10753)&gt;Rules!$B$4)),1,0)</f>
        <v>0</v>
      </c>
      <c r="K10752" s="6" t="str">
        <f aca="false">IF(F10752=1,COUNTIF($F$2:F10752,1),"")</f>
        <v/>
      </c>
    </row>
    <row r="10753" customFormat="false" ht="15" hidden="false" customHeight="false" outlineLevel="0" collapsed="false">
      <c r="A10753" s="6" t="n">
        <v>84394.118</v>
      </c>
      <c r="B10753" s="6" t="n">
        <v>2.04761904761905</v>
      </c>
      <c r="C10753" s="6" t="n">
        <v>80</v>
      </c>
      <c r="D10753" s="6" t="n">
        <v>-1</v>
      </c>
      <c r="E10753" s="6" t="n">
        <v>1.9992673992674</v>
      </c>
      <c r="F10753" s="6" t="n">
        <v>0</v>
      </c>
      <c r="G10753" s="6" t="n">
        <v>0.0498168498168496</v>
      </c>
      <c r="H10753" s="6" t="str">
        <f aca="false">IF(AND(A10753&gt;=Stimuli!$B$2,A10753&lt;=Stimuli!$C$2),Stimuli!$A$2,IF(AND(A10753&gt;=Stimuli!$B$3,A10753&lt;=Stimuli!$C$3),Stimuli!$A$3,IF(AND(A10753&gt;=Stimuli!$B$4,A10753&lt;=Stimuli!$C$4),Stimuli!$A$4,"")))</f>
        <v>02 e.l.f. - Power Grip Styling (30.03s)</v>
      </c>
      <c r="I10753" s="6" t="n">
        <f aca="false">(B10753-B10752)/((A10753-A10752)/1000)</f>
        <v>-0.37509157509146</v>
      </c>
      <c r="J10753" s="6" t="n">
        <f aca="false">IF(OR(B10753&lt;Rules!$B$2,B10753&gt;Rules!$B$3,ABS(I10753)&gt;Rules!$B$4,OR(B10754&lt;Rules!$B$2,B10754&gt;Rules!$B$3,ABS(I10754)&gt;Rules!$B$4)),1,0)</f>
        <v>0</v>
      </c>
      <c r="K10753" s="6" t="str">
        <f aca="false">IF(F10753=1,COUNTIF($F$2:F10753,1),"")</f>
        <v/>
      </c>
    </row>
    <row r="10754" customFormat="false" ht="15" hidden="false" customHeight="false" outlineLevel="0" collapsed="false">
      <c r="A10754" s="6" t="n">
        <v>84401.9305</v>
      </c>
      <c r="B10754" s="6" t="n">
        <v>2.04908424908425</v>
      </c>
      <c r="C10754" s="6" t="n">
        <v>80</v>
      </c>
      <c r="D10754" s="6" t="n">
        <v>-1</v>
      </c>
      <c r="E10754" s="6" t="n">
        <v>1.9992673992674</v>
      </c>
      <c r="F10754" s="6" t="n">
        <v>0</v>
      </c>
      <c r="G10754" s="6" t="n">
        <v>0.0498168498168496</v>
      </c>
      <c r="H10754" s="6" t="str">
        <f aca="false">IF(AND(A10754&gt;=Stimuli!$B$2,A10754&lt;=Stimuli!$C$2),Stimuli!$A$2,IF(AND(A10754&gt;=Stimuli!$B$3,A10754&lt;=Stimuli!$C$3),Stimuli!$A$3,IF(AND(A10754&gt;=Stimuli!$B$4,A10754&lt;=Stimuli!$C$4),Stimuli!$A$4,"")))</f>
        <v>02 e.l.f. - Power Grip Styling (30.03s)</v>
      </c>
      <c r="I10754" s="6" t="n">
        <f aca="false">(B10754-B10753)/((A10754-A10753)/1000)</f>
        <v>0.18754578754573</v>
      </c>
      <c r="J10754" s="6" t="n">
        <f aca="false">IF(OR(B10754&lt;Rules!$B$2,B10754&gt;Rules!$B$3,ABS(I10754)&gt;Rules!$B$4,OR(B10755&lt;Rules!$B$2,B10755&gt;Rules!$B$3,ABS(I10755)&gt;Rules!$B$4)),1,0)</f>
        <v>0</v>
      </c>
      <c r="K10754" s="6" t="str">
        <f aca="false">IF(F10754=1,COUNTIF($F$2:F10754,1),"")</f>
        <v/>
      </c>
    </row>
    <row r="10755" customFormat="false" ht="15" hidden="false" customHeight="false" outlineLevel="0" collapsed="false">
      <c r="A10755" s="6" t="n">
        <v>84409.743</v>
      </c>
      <c r="B10755" s="6" t="n">
        <v>2.04908424908425</v>
      </c>
      <c r="C10755" s="6" t="n">
        <v>80</v>
      </c>
      <c r="D10755" s="6" t="n">
        <v>-1</v>
      </c>
      <c r="E10755" s="6" t="n">
        <v>1.9992673992674</v>
      </c>
      <c r="F10755" s="6" t="n">
        <v>0</v>
      </c>
      <c r="G10755" s="6" t="n">
        <v>0.0498168498168496</v>
      </c>
      <c r="H10755" s="6" t="str">
        <f aca="false">IF(AND(A10755&gt;=Stimuli!$B$2,A10755&lt;=Stimuli!$C$2),Stimuli!$A$2,IF(AND(A10755&gt;=Stimuli!$B$3,A10755&lt;=Stimuli!$C$3),Stimuli!$A$3,IF(AND(A10755&gt;=Stimuli!$B$4,A10755&lt;=Stimuli!$C$4),Stimuli!$A$4,"")))</f>
        <v>02 e.l.f. - Power Grip Styling (30.03s)</v>
      </c>
      <c r="I10755" s="6" t="n">
        <f aca="false">(B10755-B10754)/((A10755-A10754)/1000)</f>
        <v>0</v>
      </c>
      <c r="J10755" s="6" t="n">
        <f aca="false">IF(OR(B10755&lt;Rules!$B$2,B10755&gt;Rules!$B$3,ABS(I10755)&gt;Rules!$B$4,OR(B10756&lt;Rules!$B$2,B10756&gt;Rules!$B$3,ABS(I10756)&gt;Rules!$B$4)),1,0)</f>
        <v>0</v>
      </c>
      <c r="K10755" s="6" t="str">
        <f aca="false">IF(F10755=1,COUNTIF($F$2:F10755,1),"")</f>
        <v/>
      </c>
    </row>
    <row r="10756" customFormat="false" ht="15" hidden="false" customHeight="false" outlineLevel="0" collapsed="false">
      <c r="A10756" s="6" t="n">
        <v>84417.5555</v>
      </c>
      <c r="B10756" s="6" t="n">
        <v>2.04761904761905</v>
      </c>
      <c r="C10756" s="6" t="n">
        <v>80</v>
      </c>
      <c r="D10756" s="6" t="n">
        <v>-1</v>
      </c>
      <c r="E10756" s="6" t="n">
        <v>1.9992673992674</v>
      </c>
      <c r="F10756" s="6" t="n">
        <v>0</v>
      </c>
      <c r="G10756" s="6" t="n">
        <v>0.0498168498168496</v>
      </c>
      <c r="H10756" s="6" t="str">
        <f aca="false">IF(AND(A10756&gt;=Stimuli!$B$2,A10756&lt;=Stimuli!$C$2),Stimuli!$A$2,IF(AND(A10756&gt;=Stimuli!$B$3,A10756&lt;=Stimuli!$C$3),Stimuli!$A$3,IF(AND(A10756&gt;=Stimuli!$B$4,A10756&lt;=Stimuli!$C$4),Stimuli!$A$4,"")))</f>
        <v>02 e.l.f. - Power Grip Styling (30.03s)</v>
      </c>
      <c r="I10756" s="6" t="n">
        <f aca="false">(B10756-B10755)/((A10756-A10755)/1000)</f>
        <v>-0.18754578754573</v>
      </c>
      <c r="J10756" s="6" t="n">
        <f aca="false">IF(OR(B10756&lt;Rules!$B$2,B10756&gt;Rules!$B$3,ABS(I10756)&gt;Rules!$B$4,OR(B10757&lt;Rules!$B$2,B10757&gt;Rules!$B$3,ABS(I10757)&gt;Rules!$B$4)),1,0)</f>
        <v>0</v>
      </c>
      <c r="K10756" s="6" t="str">
        <f aca="false">IF(F10756=1,COUNTIF($F$2:F10756,1),"")</f>
        <v/>
      </c>
    </row>
    <row r="10757" customFormat="false" ht="15" hidden="false" customHeight="false" outlineLevel="0" collapsed="false">
      <c r="A10757" s="6" t="n">
        <v>84425.368</v>
      </c>
      <c r="B10757" s="6" t="n">
        <v>2.04908424908425</v>
      </c>
      <c r="C10757" s="6" t="n">
        <v>80</v>
      </c>
      <c r="D10757" s="6" t="n">
        <v>-1</v>
      </c>
      <c r="E10757" s="6" t="n">
        <v>1.9992673992674</v>
      </c>
      <c r="F10757" s="6" t="n">
        <v>0</v>
      </c>
      <c r="G10757" s="6" t="n">
        <v>0.0498168498168496</v>
      </c>
      <c r="H10757" s="6" t="str">
        <f aca="false">IF(AND(A10757&gt;=Stimuli!$B$2,A10757&lt;=Stimuli!$C$2),Stimuli!$A$2,IF(AND(A10757&gt;=Stimuli!$B$3,A10757&lt;=Stimuli!$C$3),Stimuli!$A$3,IF(AND(A10757&gt;=Stimuli!$B$4,A10757&lt;=Stimuli!$C$4),Stimuli!$A$4,"")))</f>
        <v>02 e.l.f. - Power Grip Styling (30.03s)</v>
      </c>
      <c r="I10757" s="6" t="n">
        <f aca="false">(B10757-B10756)/((A10757-A10756)/1000)</f>
        <v>0.18754578754573</v>
      </c>
      <c r="J10757" s="6" t="n">
        <f aca="false">IF(OR(B10757&lt;Rules!$B$2,B10757&gt;Rules!$B$3,ABS(I10757)&gt;Rules!$B$4,OR(B10758&lt;Rules!$B$2,B10758&gt;Rules!$B$3,ABS(I10758)&gt;Rules!$B$4)),1,0)</f>
        <v>0</v>
      </c>
      <c r="K10757" s="6" t="str">
        <f aca="false">IF(F10757=1,COUNTIF($F$2:F10757,1),"")</f>
        <v/>
      </c>
    </row>
    <row r="10758" customFormat="false" ht="15" hidden="false" customHeight="false" outlineLevel="0" collapsed="false">
      <c r="A10758" s="6" t="n">
        <v>84433.1805</v>
      </c>
      <c r="B10758" s="6" t="n">
        <v>2.04468864468865</v>
      </c>
      <c r="C10758" s="6" t="n">
        <v>80</v>
      </c>
      <c r="D10758" s="6" t="n">
        <v>-1</v>
      </c>
      <c r="E10758" s="6" t="n">
        <v>1.9992673992674</v>
      </c>
      <c r="F10758" s="6" t="n">
        <v>0</v>
      </c>
      <c r="G10758" s="6" t="n">
        <v>0.0498168498168496</v>
      </c>
      <c r="H10758" s="6" t="str">
        <f aca="false">IF(AND(A10758&gt;=Stimuli!$B$2,A10758&lt;=Stimuli!$C$2),Stimuli!$A$2,IF(AND(A10758&gt;=Stimuli!$B$3,A10758&lt;=Stimuli!$C$3),Stimuli!$A$3,IF(AND(A10758&gt;=Stimuli!$B$4,A10758&lt;=Stimuli!$C$4),Stimuli!$A$4,"")))</f>
        <v>02 e.l.f. - Power Grip Styling (30.03s)</v>
      </c>
      <c r="I10758" s="6" t="n">
        <f aca="false">(B10758-B10757)/((A10758-A10757)/1000)</f>
        <v>-0.562637362637304</v>
      </c>
      <c r="J10758" s="6" t="n">
        <f aca="false">IF(OR(B10758&lt;Rules!$B$2,B10758&gt;Rules!$B$3,ABS(I10758)&gt;Rules!$B$4,OR(B10759&lt;Rules!$B$2,B10759&gt;Rules!$B$3,ABS(I10759)&gt;Rules!$B$4)),1,0)</f>
        <v>0</v>
      </c>
      <c r="K10758" s="6" t="str">
        <f aca="false">IF(F10758=1,COUNTIF($F$2:F10758,1),"")</f>
        <v/>
      </c>
    </row>
    <row r="10759" customFormat="false" ht="15" hidden="false" customHeight="false" outlineLevel="0" collapsed="false">
      <c r="A10759" s="6" t="n">
        <v>84440.993</v>
      </c>
      <c r="B10759" s="6" t="n">
        <v>2.05054945054945</v>
      </c>
      <c r="C10759" s="6" t="n">
        <v>80</v>
      </c>
      <c r="D10759" s="6" t="n">
        <v>-1</v>
      </c>
      <c r="E10759" s="6" t="n">
        <v>1.9992673992674</v>
      </c>
      <c r="F10759" s="6" t="n">
        <v>0</v>
      </c>
      <c r="G10759" s="6" t="n">
        <v>0.0498168498168496</v>
      </c>
      <c r="H10759" s="6" t="str">
        <f aca="false">IF(AND(A10759&gt;=Stimuli!$B$2,A10759&lt;=Stimuli!$C$2),Stimuli!$A$2,IF(AND(A10759&gt;=Stimuli!$B$3,A10759&lt;=Stimuli!$C$3),Stimuli!$A$3,IF(AND(A10759&gt;=Stimuli!$B$4,A10759&lt;=Stimuli!$C$4),Stimuli!$A$4,"")))</f>
        <v>02 e.l.f. - Power Grip Styling (30.03s)</v>
      </c>
      <c r="I10759" s="6" t="n">
        <f aca="false">(B10759-B10758)/((A10759-A10758)/1000)</f>
        <v>0.750183150183034</v>
      </c>
      <c r="J10759" s="6" t="n">
        <f aca="false">IF(OR(B10759&lt;Rules!$B$2,B10759&gt;Rules!$B$3,ABS(I10759)&gt;Rules!$B$4,OR(B10760&lt;Rules!$B$2,B10760&gt;Rules!$B$3,ABS(I10760)&gt;Rules!$B$4)),1,0)</f>
        <v>0</v>
      </c>
      <c r="K10759" s="6" t="str">
        <f aca="false">IF(F10759=1,COUNTIF($F$2:F10759,1),"")</f>
        <v/>
      </c>
    </row>
    <row r="10760" customFormat="false" ht="15" hidden="false" customHeight="false" outlineLevel="0" collapsed="false">
      <c r="A10760" s="6" t="n">
        <v>84448.8055</v>
      </c>
      <c r="B10760" s="6" t="n">
        <v>2.04322344322344</v>
      </c>
      <c r="C10760" s="6" t="n">
        <v>80</v>
      </c>
      <c r="D10760" s="6" t="n">
        <v>-1</v>
      </c>
      <c r="E10760" s="6" t="n">
        <v>1.9992673992674</v>
      </c>
      <c r="F10760" s="6" t="n">
        <v>0</v>
      </c>
      <c r="G10760" s="6" t="n">
        <v>0.0498168498168496</v>
      </c>
      <c r="H10760" s="6" t="str">
        <f aca="false">IF(AND(A10760&gt;=Stimuli!$B$2,A10760&lt;=Stimuli!$C$2),Stimuli!$A$2,IF(AND(A10760&gt;=Stimuli!$B$3,A10760&lt;=Stimuli!$C$3),Stimuli!$A$3,IF(AND(A10760&gt;=Stimuli!$B$4,A10760&lt;=Stimuli!$C$4),Stimuli!$A$4,"")))</f>
        <v>02 e.l.f. - Power Grip Styling (30.03s)</v>
      </c>
      <c r="I10760" s="6" t="n">
        <f aca="false">(B10760-B10759)/((A10760-A10759)/1000)</f>
        <v>-0.937728937728878</v>
      </c>
      <c r="J10760" s="6" t="n">
        <f aca="false">IF(OR(B10760&lt;Rules!$B$2,B10760&gt;Rules!$B$3,ABS(I10760)&gt;Rules!$B$4,OR(B10761&lt;Rules!$B$2,B10761&gt;Rules!$B$3,ABS(I10761)&gt;Rules!$B$4)),1,0)</f>
        <v>0</v>
      </c>
      <c r="K10760" s="6" t="str">
        <f aca="false">IF(F10760=1,COUNTIF($F$2:F10760,1),"")</f>
        <v/>
      </c>
    </row>
    <row r="10761" customFormat="false" ht="15" hidden="false" customHeight="false" outlineLevel="0" collapsed="false">
      <c r="A10761" s="6" t="n">
        <v>84456.618</v>
      </c>
      <c r="B10761" s="6" t="n">
        <v>2.05054945054945</v>
      </c>
      <c r="C10761" s="6" t="n">
        <v>80</v>
      </c>
      <c r="D10761" s="6" t="n">
        <v>-1</v>
      </c>
      <c r="E10761" s="6" t="n">
        <v>1.9992673992674</v>
      </c>
      <c r="F10761" s="6" t="n">
        <v>0</v>
      </c>
      <c r="G10761" s="6" t="n">
        <v>0.0498168498168496</v>
      </c>
      <c r="H10761" s="6" t="str">
        <f aca="false">IF(AND(A10761&gt;=Stimuli!$B$2,A10761&lt;=Stimuli!$C$2),Stimuli!$A$2,IF(AND(A10761&gt;=Stimuli!$B$3,A10761&lt;=Stimuli!$C$3),Stimuli!$A$3,IF(AND(A10761&gt;=Stimuli!$B$4,A10761&lt;=Stimuli!$C$4),Stimuli!$A$4,"")))</f>
        <v>02 e.l.f. - Power Grip Styling (30.03s)</v>
      </c>
      <c r="I10761" s="6" t="n">
        <f aca="false">(B10761-B10760)/((A10761-A10760)/1000)</f>
        <v>0.937728937728878</v>
      </c>
      <c r="J10761" s="6" t="n">
        <f aca="false">IF(OR(B10761&lt;Rules!$B$2,B10761&gt;Rules!$B$3,ABS(I10761)&gt;Rules!$B$4,OR(B10762&lt;Rules!$B$2,B10762&gt;Rules!$B$3,ABS(I10762)&gt;Rules!$B$4)),1,0)</f>
        <v>0</v>
      </c>
      <c r="K10761" s="6" t="str">
        <f aca="false">IF(F10761=1,COUNTIF($F$2:F10761,1),"")</f>
        <v/>
      </c>
    </row>
    <row r="10762" customFormat="false" ht="15" hidden="false" customHeight="false" outlineLevel="0" collapsed="false">
      <c r="A10762" s="6" t="n">
        <v>84464.4305</v>
      </c>
      <c r="B10762" s="6" t="n">
        <v>2.04322344322344</v>
      </c>
      <c r="C10762" s="6" t="n">
        <v>80</v>
      </c>
      <c r="D10762" s="6" t="n">
        <v>-1</v>
      </c>
      <c r="E10762" s="6" t="n">
        <v>1.9992673992674</v>
      </c>
      <c r="F10762" s="6" t="n">
        <v>0</v>
      </c>
      <c r="G10762" s="6" t="n">
        <v>0.0498168498168496</v>
      </c>
      <c r="H10762" s="6" t="str">
        <f aca="false">IF(AND(A10762&gt;=Stimuli!$B$2,A10762&lt;=Stimuli!$C$2),Stimuli!$A$2,IF(AND(A10762&gt;=Stimuli!$B$3,A10762&lt;=Stimuli!$C$3),Stimuli!$A$3,IF(AND(A10762&gt;=Stimuli!$B$4,A10762&lt;=Stimuli!$C$4),Stimuli!$A$4,"")))</f>
        <v>02 e.l.f. - Power Grip Styling (30.03s)</v>
      </c>
      <c r="I10762" s="6" t="n">
        <f aca="false">(B10762-B10761)/((A10762-A10761)/1000)</f>
        <v>-0.937728937728878</v>
      </c>
      <c r="J10762" s="6" t="n">
        <f aca="false">IF(OR(B10762&lt;Rules!$B$2,B10762&gt;Rules!$B$3,ABS(I10762)&gt;Rules!$B$4,OR(B10763&lt;Rules!$B$2,B10763&gt;Rules!$B$3,ABS(I10763)&gt;Rules!$B$4)),1,0)</f>
        <v>0</v>
      </c>
      <c r="K10762" s="6" t="str">
        <f aca="false">IF(F10762=1,COUNTIF($F$2:F10762,1),"")</f>
        <v/>
      </c>
    </row>
    <row r="10763" customFormat="false" ht="15" hidden="false" customHeight="false" outlineLevel="0" collapsed="false">
      <c r="A10763" s="6" t="n">
        <v>84472.243</v>
      </c>
      <c r="B10763" s="6" t="n">
        <v>2.04908424908425</v>
      </c>
      <c r="C10763" s="6" t="n">
        <v>80</v>
      </c>
      <c r="D10763" s="6" t="n">
        <v>-1</v>
      </c>
      <c r="E10763" s="6" t="n">
        <v>1.9992673992674</v>
      </c>
      <c r="F10763" s="6" t="n">
        <v>0</v>
      </c>
      <c r="G10763" s="6" t="n">
        <v>0.0498168498168496</v>
      </c>
      <c r="H10763" s="6" t="str">
        <f aca="false">IF(AND(A10763&gt;=Stimuli!$B$2,A10763&lt;=Stimuli!$C$2),Stimuli!$A$2,IF(AND(A10763&gt;=Stimuli!$B$3,A10763&lt;=Stimuli!$C$3),Stimuli!$A$3,IF(AND(A10763&gt;=Stimuli!$B$4,A10763&lt;=Stimuli!$C$4),Stimuli!$A$4,"")))</f>
        <v>02 e.l.f. - Power Grip Styling (30.03s)</v>
      </c>
      <c r="I10763" s="6" t="n">
        <f aca="false">(B10763-B10762)/((A10763-A10762)/1000)</f>
        <v>0.750183150183148</v>
      </c>
      <c r="J10763" s="6" t="n">
        <f aca="false">IF(OR(B10763&lt;Rules!$B$2,B10763&gt;Rules!$B$3,ABS(I10763)&gt;Rules!$B$4,OR(B10764&lt;Rules!$B$2,B10764&gt;Rules!$B$3,ABS(I10764)&gt;Rules!$B$4)),1,0)</f>
        <v>0</v>
      </c>
      <c r="K10763" s="6" t="str">
        <f aca="false">IF(F10763=1,COUNTIF($F$2:F10763,1),"")</f>
        <v/>
      </c>
    </row>
    <row r="10764" customFormat="false" ht="15" hidden="false" customHeight="false" outlineLevel="0" collapsed="false">
      <c r="A10764" s="6" t="n">
        <v>84480.0555</v>
      </c>
      <c r="B10764" s="6" t="n">
        <v>2.04175824175824</v>
      </c>
      <c r="C10764" s="6" t="n">
        <v>80</v>
      </c>
      <c r="D10764" s="6" t="n">
        <v>-1</v>
      </c>
      <c r="E10764" s="6" t="n">
        <v>1.9992673992674</v>
      </c>
      <c r="F10764" s="6" t="n">
        <v>0</v>
      </c>
      <c r="G10764" s="6" t="n">
        <v>0.0498168498168496</v>
      </c>
      <c r="H10764" s="6" t="str">
        <f aca="false">IF(AND(A10764&gt;=Stimuli!$B$2,A10764&lt;=Stimuli!$C$2),Stimuli!$A$2,IF(AND(A10764&gt;=Stimuli!$B$3,A10764&lt;=Stimuli!$C$3),Stimuli!$A$3,IF(AND(A10764&gt;=Stimuli!$B$4,A10764&lt;=Stimuli!$C$4),Stimuli!$A$4,"")))</f>
        <v>02 e.l.f. - Power Grip Styling (30.03s)</v>
      </c>
      <c r="I10764" s="6" t="n">
        <f aca="false">(B10764-B10763)/((A10764-A10763)/1000)</f>
        <v>-0.937728937728878</v>
      </c>
      <c r="J10764" s="6" t="n">
        <f aca="false">IF(OR(B10764&lt;Rules!$B$2,B10764&gt;Rules!$B$3,ABS(I10764)&gt;Rules!$B$4,OR(B10765&lt;Rules!$B$2,B10765&gt;Rules!$B$3,ABS(I10765)&gt;Rules!$B$4)),1,0)</f>
        <v>0</v>
      </c>
      <c r="K10764" s="6" t="str">
        <f aca="false">IF(F10764=1,COUNTIF($F$2:F10764,1),"")</f>
        <v/>
      </c>
    </row>
    <row r="10765" customFormat="false" ht="15" hidden="false" customHeight="false" outlineLevel="0" collapsed="false">
      <c r="A10765" s="6" t="n">
        <v>84487.868</v>
      </c>
      <c r="B10765" s="6" t="n">
        <v>2.04761904761905</v>
      </c>
      <c r="C10765" s="6" t="n">
        <v>80</v>
      </c>
      <c r="D10765" s="6" t="n">
        <v>-1</v>
      </c>
      <c r="E10765" s="6" t="n">
        <v>1.9992673992674</v>
      </c>
      <c r="F10765" s="6" t="n">
        <v>0</v>
      </c>
      <c r="G10765" s="6" t="n">
        <v>0.0498168498168496</v>
      </c>
      <c r="H10765" s="6" t="str">
        <f aca="false">IF(AND(A10765&gt;=Stimuli!$B$2,A10765&lt;=Stimuli!$C$2),Stimuli!$A$2,IF(AND(A10765&gt;=Stimuli!$B$3,A10765&lt;=Stimuli!$C$3),Stimuli!$A$3,IF(AND(A10765&gt;=Stimuli!$B$4,A10765&lt;=Stimuli!$C$4),Stimuli!$A$4,"")))</f>
        <v>02 e.l.f. - Power Grip Styling (30.03s)</v>
      </c>
      <c r="I10765" s="6" t="n">
        <f aca="false">(B10765-B10764)/((A10765-A10764)/1000)</f>
        <v>0.750183150183148</v>
      </c>
      <c r="J10765" s="6" t="n">
        <f aca="false">IF(OR(B10765&lt;Rules!$B$2,B10765&gt;Rules!$B$3,ABS(I10765)&gt;Rules!$B$4,OR(B10766&lt;Rules!$B$2,B10766&gt;Rules!$B$3,ABS(I10766)&gt;Rules!$B$4)),1,0)</f>
        <v>0</v>
      </c>
      <c r="K10765" s="6" t="str">
        <f aca="false">IF(F10765=1,COUNTIF($F$2:F10765,1),"")</f>
        <v/>
      </c>
    </row>
    <row r="10766" customFormat="false" ht="15" hidden="false" customHeight="false" outlineLevel="0" collapsed="false">
      <c r="A10766" s="6" t="n">
        <v>84495.6805</v>
      </c>
      <c r="B10766" s="6" t="n">
        <v>2.04175824175824</v>
      </c>
      <c r="C10766" s="6" t="n">
        <v>80</v>
      </c>
      <c r="D10766" s="6" t="n">
        <v>-1</v>
      </c>
      <c r="E10766" s="6" t="n">
        <v>1.9992673992674</v>
      </c>
      <c r="F10766" s="6" t="n">
        <v>0</v>
      </c>
      <c r="G10766" s="6" t="n">
        <v>0.0498168498168496</v>
      </c>
      <c r="H10766" s="6" t="str">
        <f aca="false">IF(AND(A10766&gt;=Stimuli!$B$2,A10766&lt;=Stimuli!$C$2),Stimuli!$A$2,IF(AND(A10766&gt;=Stimuli!$B$3,A10766&lt;=Stimuli!$C$3),Stimuli!$A$3,IF(AND(A10766&gt;=Stimuli!$B$4,A10766&lt;=Stimuli!$C$4),Stimuli!$A$4,"")))</f>
        <v>02 e.l.f. - Power Grip Styling (30.03s)</v>
      </c>
      <c r="I10766" s="6" t="n">
        <f aca="false">(B10766-B10765)/((A10766-A10765)/1000)</f>
        <v>-0.750183150183148</v>
      </c>
      <c r="J10766" s="6" t="n">
        <f aca="false">IF(OR(B10766&lt;Rules!$B$2,B10766&gt;Rules!$B$3,ABS(I10766)&gt;Rules!$B$4,OR(B10767&lt;Rules!$B$2,B10767&gt;Rules!$B$3,ABS(I10767)&gt;Rules!$B$4)),1,0)</f>
        <v>0</v>
      </c>
      <c r="K10766" s="6" t="str">
        <f aca="false">IF(F10766=1,COUNTIF($F$2:F10766,1),"")</f>
        <v/>
      </c>
    </row>
    <row r="10767" customFormat="false" ht="15" hidden="false" customHeight="false" outlineLevel="0" collapsed="false">
      <c r="A10767" s="6" t="n">
        <v>84503.493</v>
      </c>
      <c r="B10767" s="6" t="n">
        <v>2.04761904761905</v>
      </c>
      <c r="C10767" s="6" t="n">
        <v>80</v>
      </c>
      <c r="D10767" s="6" t="n">
        <v>-1</v>
      </c>
      <c r="E10767" s="6" t="n">
        <v>1.9992673992674</v>
      </c>
      <c r="F10767" s="6" t="n">
        <v>0</v>
      </c>
      <c r="G10767" s="6" t="n">
        <v>0.0498168498168496</v>
      </c>
      <c r="H10767" s="6" t="str">
        <f aca="false">IF(AND(A10767&gt;=Stimuli!$B$2,A10767&lt;=Stimuli!$C$2),Stimuli!$A$2,IF(AND(A10767&gt;=Stimuli!$B$3,A10767&lt;=Stimuli!$C$3),Stimuli!$A$3,IF(AND(A10767&gt;=Stimuli!$B$4,A10767&lt;=Stimuli!$C$4),Stimuli!$A$4,"")))</f>
        <v>02 e.l.f. - Power Grip Styling (30.03s)</v>
      </c>
      <c r="I10767" s="6" t="n">
        <f aca="false">(B10767-B10766)/((A10767-A10766)/1000)</f>
        <v>0.750183150183148</v>
      </c>
      <c r="J10767" s="6" t="n">
        <f aca="false">IF(OR(B10767&lt;Rules!$B$2,B10767&gt;Rules!$B$3,ABS(I10767)&gt;Rules!$B$4,OR(B10768&lt;Rules!$B$2,B10768&gt;Rules!$B$3,ABS(I10768)&gt;Rules!$B$4)),1,0)</f>
        <v>0</v>
      </c>
      <c r="K10767" s="6" t="str">
        <f aca="false">IF(F10767=1,COUNTIF($F$2:F10767,1),"")</f>
        <v/>
      </c>
    </row>
    <row r="10768" customFormat="false" ht="15" hidden="false" customHeight="false" outlineLevel="0" collapsed="false">
      <c r="A10768" s="6" t="n">
        <v>84511.3055</v>
      </c>
      <c r="B10768" s="6" t="n">
        <v>2.04175824175824</v>
      </c>
      <c r="C10768" s="6" t="n">
        <v>80</v>
      </c>
      <c r="D10768" s="6" t="n">
        <v>-1</v>
      </c>
      <c r="E10768" s="6" t="n">
        <v>1.9992673992674</v>
      </c>
      <c r="F10768" s="6" t="n">
        <v>0</v>
      </c>
      <c r="G10768" s="6" t="n">
        <v>0.0498168498168496</v>
      </c>
      <c r="H10768" s="6" t="str">
        <f aca="false">IF(AND(A10768&gt;=Stimuli!$B$2,A10768&lt;=Stimuli!$C$2),Stimuli!$A$2,IF(AND(A10768&gt;=Stimuli!$B$3,A10768&lt;=Stimuli!$C$3),Stimuli!$A$3,IF(AND(A10768&gt;=Stimuli!$B$4,A10768&lt;=Stimuli!$C$4),Stimuli!$A$4,"")))</f>
        <v>02 e.l.f. - Power Grip Styling (30.03s)</v>
      </c>
      <c r="I10768" s="6" t="n">
        <f aca="false">(B10768-B10767)/((A10768-A10767)/1000)</f>
        <v>-0.750183150183148</v>
      </c>
      <c r="J10768" s="6" t="n">
        <f aca="false">IF(OR(B10768&lt;Rules!$B$2,B10768&gt;Rules!$B$3,ABS(I10768)&gt;Rules!$B$4,OR(B10769&lt;Rules!$B$2,B10769&gt;Rules!$B$3,ABS(I10769)&gt;Rules!$B$4)),1,0)</f>
        <v>0</v>
      </c>
      <c r="K10768" s="6" t="str">
        <f aca="false">IF(F10768=1,COUNTIF($F$2:F10768,1),"")</f>
        <v/>
      </c>
    </row>
    <row r="10769" customFormat="false" ht="15" hidden="false" customHeight="false" outlineLevel="0" collapsed="false">
      <c r="A10769" s="6" t="n">
        <v>84519.118</v>
      </c>
      <c r="B10769" s="6" t="n">
        <v>2.04468864468865</v>
      </c>
      <c r="C10769" s="6" t="n">
        <v>80</v>
      </c>
      <c r="D10769" s="6" t="n">
        <v>-1</v>
      </c>
      <c r="E10769" s="6" t="n">
        <v>1.9992673992674</v>
      </c>
      <c r="F10769" s="6" t="n">
        <v>0</v>
      </c>
      <c r="G10769" s="6" t="n">
        <v>0.0498168498168496</v>
      </c>
      <c r="H10769" s="6" t="str">
        <f aca="false">IF(AND(A10769&gt;=Stimuli!$B$2,A10769&lt;=Stimuli!$C$2),Stimuli!$A$2,IF(AND(A10769&gt;=Stimuli!$B$3,A10769&lt;=Stimuli!$C$3),Stimuli!$A$3,IF(AND(A10769&gt;=Stimuli!$B$4,A10769&lt;=Stimuli!$C$4),Stimuli!$A$4,"")))</f>
        <v>02 e.l.f. - Power Grip Styling (30.03s)</v>
      </c>
      <c r="I10769" s="6" t="n">
        <f aca="false">(B10769-B10768)/((A10769-A10768)/1000)</f>
        <v>0.375091575091574</v>
      </c>
      <c r="J10769" s="6" t="n">
        <f aca="false">IF(OR(B10769&lt;Rules!$B$2,B10769&gt;Rules!$B$3,ABS(I10769)&gt;Rules!$B$4,OR(B10770&lt;Rules!$B$2,B10770&gt;Rules!$B$3,ABS(I10770)&gt;Rules!$B$4)),1,0)</f>
        <v>0</v>
      </c>
      <c r="K10769" s="6" t="str">
        <f aca="false">IF(F10769=1,COUNTIF($F$2:F10769,1),"")</f>
        <v/>
      </c>
    </row>
    <row r="10770" customFormat="false" ht="15" hidden="false" customHeight="false" outlineLevel="0" collapsed="false">
      <c r="A10770" s="6" t="n">
        <v>84526.9305</v>
      </c>
      <c r="B10770" s="6" t="n">
        <v>2.04322344322344</v>
      </c>
      <c r="C10770" s="6" t="n">
        <v>80</v>
      </c>
      <c r="D10770" s="6" t="n">
        <v>-1</v>
      </c>
      <c r="E10770" s="6" t="n">
        <v>1.9992673992674</v>
      </c>
      <c r="F10770" s="6" t="n">
        <v>0</v>
      </c>
      <c r="G10770" s="6" t="n">
        <v>0.0498168498168496</v>
      </c>
      <c r="H10770" s="6" t="str">
        <f aca="false">IF(AND(A10770&gt;=Stimuli!$B$2,A10770&lt;=Stimuli!$C$2),Stimuli!$A$2,IF(AND(A10770&gt;=Stimuli!$B$3,A10770&lt;=Stimuli!$C$3),Stimuli!$A$3,IF(AND(A10770&gt;=Stimuli!$B$4,A10770&lt;=Stimuli!$C$4),Stimuli!$A$4,"")))</f>
        <v>02 e.l.f. - Power Grip Styling (30.03s)</v>
      </c>
      <c r="I10770" s="6" t="n">
        <f aca="false">(B10770-B10769)/((A10770-A10769)/1000)</f>
        <v>-0.187545787545844</v>
      </c>
      <c r="J10770" s="6" t="n">
        <f aca="false">IF(OR(B10770&lt;Rules!$B$2,B10770&gt;Rules!$B$3,ABS(I10770)&gt;Rules!$B$4,OR(B10771&lt;Rules!$B$2,B10771&gt;Rules!$B$3,ABS(I10771)&gt;Rules!$B$4)),1,0)</f>
        <v>0</v>
      </c>
      <c r="K10770" s="6" t="str">
        <f aca="false">IF(F10770=1,COUNTIF($F$2:F10770,1),"")</f>
        <v/>
      </c>
    </row>
    <row r="10771" customFormat="false" ht="15" hidden="false" customHeight="false" outlineLevel="0" collapsed="false">
      <c r="A10771" s="6" t="n">
        <v>84534.743</v>
      </c>
      <c r="B10771" s="6" t="n">
        <v>2.04468864468865</v>
      </c>
      <c r="C10771" s="6" t="n">
        <v>80</v>
      </c>
      <c r="D10771" s="6" t="n">
        <v>-1</v>
      </c>
      <c r="E10771" s="6" t="n">
        <v>1.9992673992674</v>
      </c>
      <c r="F10771" s="6" t="n">
        <v>0</v>
      </c>
      <c r="G10771" s="6" t="n">
        <v>0.0498168498168496</v>
      </c>
      <c r="H10771" s="6" t="str">
        <f aca="false">IF(AND(A10771&gt;=Stimuli!$B$2,A10771&lt;=Stimuli!$C$2),Stimuli!$A$2,IF(AND(A10771&gt;=Stimuli!$B$3,A10771&lt;=Stimuli!$C$3),Stimuli!$A$3,IF(AND(A10771&gt;=Stimuli!$B$4,A10771&lt;=Stimuli!$C$4),Stimuli!$A$4,"")))</f>
        <v>02 e.l.f. - Power Grip Styling (30.03s)</v>
      </c>
      <c r="I10771" s="6" t="n">
        <f aca="false">(B10771-B10770)/((A10771-A10770)/1000)</f>
        <v>0.187545787545844</v>
      </c>
      <c r="J10771" s="6" t="n">
        <f aca="false">IF(OR(B10771&lt;Rules!$B$2,B10771&gt;Rules!$B$3,ABS(I10771)&gt;Rules!$B$4,OR(B10772&lt;Rules!$B$2,B10772&gt;Rules!$B$3,ABS(I10772)&gt;Rules!$B$4)),1,0)</f>
        <v>0</v>
      </c>
      <c r="K10771" s="6" t="str">
        <f aca="false">IF(F10771=1,COUNTIF($F$2:F10771,1),"")</f>
        <v/>
      </c>
    </row>
    <row r="10772" customFormat="false" ht="15" hidden="false" customHeight="false" outlineLevel="0" collapsed="false">
      <c r="A10772" s="6" t="n">
        <v>84542.5555</v>
      </c>
      <c r="B10772" s="6" t="n">
        <v>2.04468864468865</v>
      </c>
      <c r="C10772" s="6" t="n">
        <v>80</v>
      </c>
      <c r="D10772" s="6" t="n">
        <v>-1</v>
      </c>
      <c r="E10772" s="6" t="n">
        <v>1.9992673992674</v>
      </c>
      <c r="F10772" s="6" t="n">
        <v>0</v>
      </c>
      <c r="G10772" s="6" t="n">
        <v>0.0498168498168496</v>
      </c>
      <c r="H10772" s="6" t="str">
        <f aca="false">IF(AND(A10772&gt;=Stimuli!$B$2,A10772&lt;=Stimuli!$C$2),Stimuli!$A$2,IF(AND(A10772&gt;=Stimuli!$B$3,A10772&lt;=Stimuli!$C$3),Stimuli!$A$3,IF(AND(A10772&gt;=Stimuli!$B$4,A10772&lt;=Stimuli!$C$4),Stimuli!$A$4,"")))</f>
        <v>02 e.l.f. - Power Grip Styling (30.03s)</v>
      </c>
      <c r="I10772" s="6" t="n">
        <f aca="false">(B10772-B10771)/((A10772-A10771)/1000)</f>
        <v>0</v>
      </c>
      <c r="J10772" s="6" t="n">
        <f aca="false">IF(OR(B10772&lt;Rules!$B$2,B10772&gt;Rules!$B$3,ABS(I10772)&gt;Rules!$B$4,OR(B10773&lt;Rules!$B$2,B10773&gt;Rules!$B$3,ABS(I10773)&gt;Rules!$B$4)),1,0)</f>
        <v>0</v>
      </c>
      <c r="K10772" s="6" t="str">
        <f aca="false">IF(F10772=1,COUNTIF($F$2:F10772,1),"")</f>
        <v/>
      </c>
    </row>
    <row r="10773" customFormat="false" ht="15" hidden="false" customHeight="false" outlineLevel="0" collapsed="false">
      <c r="A10773" s="6" t="n">
        <v>84550.368</v>
      </c>
      <c r="B10773" s="6" t="n">
        <v>2.04175824175824</v>
      </c>
      <c r="C10773" s="6" t="n">
        <v>80</v>
      </c>
      <c r="D10773" s="6" t="n">
        <v>-1</v>
      </c>
      <c r="E10773" s="6" t="n">
        <v>1.9992673992674</v>
      </c>
      <c r="F10773" s="6" t="n">
        <v>0</v>
      </c>
      <c r="G10773" s="6" t="n">
        <v>0.0498168498168496</v>
      </c>
      <c r="H10773" s="6" t="str">
        <f aca="false">IF(AND(A10773&gt;=Stimuli!$B$2,A10773&lt;=Stimuli!$C$2),Stimuli!$A$2,IF(AND(A10773&gt;=Stimuli!$B$3,A10773&lt;=Stimuli!$C$3),Stimuli!$A$3,IF(AND(A10773&gt;=Stimuli!$B$4,A10773&lt;=Stimuli!$C$4),Stimuli!$A$4,"")))</f>
        <v>02 e.l.f. - Power Grip Styling (30.03s)</v>
      </c>
      <c r="I10773" s="6" t="n">
        <f aca="false">(B10773-B10772)/((A10773-A10772)/1000)</f>
        <v>-0.375091575091574</v>
      </c>
      <c r="J10773" s="6" t="n">
        <f aca="false">IF(OR(B10773&lt;Rules!$B$2,B10773&gt;Rules!$B$3,ABS(I10773)&gt;Rules!$B$4,OR(B10774&lt;Rules!$B$2,B10774&gt;Rules!$B$3,ABS(I10774)&gt;Rules!$B$4)),1,0)</f>
        <v>0</v>
      </c>
      <c r="K10773" s="6" t="str">
        <f aca="false">IF(F10773=1,COUNTIF($F$2:F10773,1),"")</f>
        <v/>
      </c>
    </row>
    <row r="10774" customFormat="false" ht="15" hidden="false" customHeight="false" outlineLevel="0" collapsed="false">
      <c r="A10774" s="6" t="n">
        <v>84558.1805</v>
      </c>
      <c r="B10774" s="6" t="n">
        <v>2.04615384615385</v>
      </c>
      <c r="C10774" s="6" t="n">
        <v>80</v>
      </c>
      <c r="D10774" s="6" t="n">
        <v>-1</v>
      </c>
      <c r="E10774" s="6" t="n">
        <v>1.9992673992674</v>
      </c>
      <c r="F10774" s="6" t="n">
        <v>0</v>
      </c>
      <c r="G10774" s="6" t="n">
        <v>0.0498168498168496</v>
      </c>
      <c r="H10774" s="6" t="str">
        <f aca="false">IF(AND(A10774&gt;=Stimuli!$B$2,A10774&lt;=Stimuli!$C$2),Stimuli!$A$2,IF(AND(A10774&gt;=Stimuli!$B$3,A10774&lt;=Stimuli!$C$3),Stimuli!$A$3,IF(AND(A10774&gt;=Stimuli!$B$4,A10774&lt;=Stimuli!$C$4),Stimuli!$A$4,"")))</f>
        <v>02 e.l.f. - Power Grip Styling (30.03s)</v>
      </c>
      <c r="I10774" s="6" t="n">
        <f aca="false">(B10774-B10773)/((A10774-A10773)/1000)</f>
        <v>0.56263736263719</v>
      </c>
      <c r="J10774" s="6" t="n">
        <f aca="false">IF(OR(B10774&lt;Rules!$B$2,B10774&gt;Rules!$B$3,ABS(I10774)&gt;Rules!$B$4,OR(B10775&lt;Rules!$B$2,B10775&gt;Rules!$B$3,ABS(I10775)&gt;Rules!$B$4)),1,0)</f>
        <v>0</v>
      </c>
      <c r="K10774" s="6" t="str">
        <f aca="false">IF(F10774=1,COUNTIF($F$2:F10774,1),"")</f>
        <v/>
      </c>
    </row>
    <row r="10775" customFormat="false" ht="15" hidden="false" customHeight="false" outlineLevel="0" collapsed="false">
      <c r="A10775" s="6" t="n">
        <v>84565.993</v>
      </c>
      <c r="B10775" s="6" t="n">
        <v>2.04029304029304</v>
      </c>
      <c r="C10775" s="6" t="n">
        <v>80</v>
      </c>
      <c r="D10775" s="6" t="n">
        <v>-1</v>
      </c>
      <c r="E10775" s="6" t="n">
        <v>1.9992673992674</v>
      </c>
      <c r="F10775" s="6" t="n">
        <v>0</v>
      </c>
      <c r="G10775" s="6" t="n">
        <v>0.0498168498168496</v>
      </c>
      <c r="H10775" s="6" t="str">
        <f aca="false">IF(AND(A10775&gt;=Stimuli!$B$2,A10775&lt;=Stimuli!$C$2),Stimuli!$A$2,IF(AND(A10775&gt;=Stimuli!$B$3,A10775&lt;=Stimuli!$C$3),Stimuli!$A$3,IF(AND(A10775&gt;=Stimuli!$B$4,A10775&lt;=Stimuli!$C$4),Stimuli!$A$4,"")))</f>
        <v>02 e.l.f. - Power Grip Styling (30.03s)</v>
      </c>
      <c r="I10775" s="6" t="n">
        <f aca="false">(B10775-B10774)/((A10775-A10774)/1000)</f>
        <v>-0.750183150183034</v>
      </c>
      <c r="J10775" s="6" t="n">
        <f aca="false">IF(OR(B10775&lt;Rules!$B$2,B10775&gt;Rules!$B$3,ABS(I10775)&gt;Rules!$B$4,OR(B10776&lt;Rules!$B$2,B10776&gt;Rules!$B$3,ABS(I10776)&gt;Rules!$B$4)),1,0)</f>
        <v>0</v>
      </c>
      <c r="K10775" s="6" t="str">
        <f aca="false">IF(F10775=1,COUNTIF($F$2:F10775,1),"")</f>
        <v/>
      </c>
    </row>
    <row r="10776" customFormat="false" ht="15" hidden="false" customHeight="false" outlineLevel="0" collapsed="false">
      <c r="A10776" s="6" t="n">
        <v>84573.8055</v>
      </c>
      <c r="B10776" s="6" t="n">
        <v>2.04761904761905</v>
      </c>
      <c r="C10776" s="6" t="n">
        <v>80</v>
      </c>
      <c r="D10776" s="6" t="n">
        <v>-1</v>
      </c>
      <c r="E10776" s="6" t="n">
        <v>1.9992673992674</v>
      </c>
      <c r="F10776" s="6" t="n">
        <v>0</v>
      </c>
      <c r="G10776" s="6" t="n">
        <v>0.0498168498168496</v>
      </c>
      <c r="H10776" s="6" t="str">
        <f aca="false">IF(AND(A10776&gt;=Stimuli!$B$2,A10776&lt;=Stimuli!$C$2),Stimuli!$A$2,IF(AND(A10776&gt;=Stimuli!$B$3,A10776&lt;=Stimuli!$C$3),Stimuli!$A$3,IF(AND(A10776&gt;=Stimuli!$B$4,A10776&lt;=Stimuli!$C$4),Stimuli!$A$4,"")))</f>
        <v>02 e.l.f. - Power Grip Styling (30.03s)</v>
      </c>
      <c r="I10776" s="6" t="n">
        <f aca="false">(B10776-B10775)/((A10776-A10775)/1000)</f>
        <v>0.937728937728991</v>
      </c>
      <c r="J10776" s="6" t="n">
        <f aca="false">IF(OR(B10776&lt;Rules!$B$2,B10776&gt;Rules!$B$3,ABS(I10776)&gt;Rules!$B$4,OR(B10777&lt;Rules!$B$2,B10777&gt;Rules!$B$3,ABS(I10777)&gt;Rules!$B$4)),1,0)</f>
        <v>0</v>
      </c>
      <c r="K10776" s="6" t="str">
        <f aca="false">IF(F10776=1,COUNTIF($F$2:F10776,1),"")</f>
        <v/>
      </c>
    </row>
    <row r="10777" customFormat="false" ht="15" hidden="false" customHeight="false" outlineLevel="0" collapsed="false">
      <c r="A10777" s="6" t="n">
        <v>84581.618</v>
      </c>
      <c r="B10777" s="6" t="n">
        <v>2.04029304029304</v>
      </c>
      <c r="C10777" s="6" t="n">
        <v>80</v>
      </c>
      <c r="D10777" s="6" t="n">
        <v>-1</v>
      </c>
      <c r="E10777" s="6" t="n">
        <v>1.9992673992674</v>
      </c>
      <c r="F10777" s="6" t="n">
        <v>0</v>
      </c>
      <c r="G10777" s="6" t="n">
        <v>0.0498168498168496</v>
      </c>
      <c r="H10777" s="6" t="str">
        <f aca="false">IF(AND(A10777&gt;=Stimuli!$B$2,A10777&lt;=Stimuli!$C$2),Stimuli!$A$2,IF(AND(A10777&gt;=Stimuli!$B$3,A10777&lt;=Stimuli!$C$3),Stimuli!$A$3,IF(AND(A10777&gt;=Stimuli!$B$4,A10777&lt;=Stimuli!$C$4),Stimuli!$A$4,"")))</f>
        <v>02 e.l.f. - Power Grip Styling (30.03s)</v>
      </c>
      <c r="I10777" s="6" t="n">
        <f aca="false">(B10777-B10776)/((A10777-A10776)/1000)</f>
        <v>-0.937728937728991</v>
      </c>
      <c r="J10777" s="6" t="n">
        <f aca="false">IF(OR(B10777&lt;Rules!$B$2,B10777&gt;Rules!$B$3,ABS(I10777)&gt;Rules!$B$4,OR(B10778&lt;Rules!$B$2,B10778&gt;Rules!$B$3,ABS(I10778)&gt;Rules!$B$4)),1,0)</f>
        <v>0</v>
      </c>
      <c r="K10777" s="6" t="str">
        <f aca="false">IF(F10777=1,COUNTIF($F$2:F10777,1),"")</f>
        <v/>
      </c>
    </row>
    <row r="10778" customFormat="false" ht="15" hidden="false" customHeight="false" outlineLevel="0" collapsed="false">
      <c r="A10778" s="6" t="n">
        <v>84589.4305</v>
      </c>
      <c r="B10778" s="6" t="n">
        <v>2.04615384615385</v>
      </c>
      <c r="C10778" s="6" t="n">
        <v>80</v>
      </c>
      <c r="D10778" s="6" t="n">
        <v>-1</v>
      </c>
      <c r="E10778" s="6" t="n">
        <v>1.9992673992674</v>
      </c>
      <c r="F10778" s="6" t="n">
        <v>0</v>
      </c>
      <c r="G10778" s="6" t="n">
        <v>0.0498168498168496</v>
      </c>
      <c r="H10778" s="6" t="str">
        <f aca="false">IF(AND(A10778&gt;=Stimuli!$B$2,A10778&lt;=Stimuli!$C$2),Stimuli!$A$2,IF(AND(A10778&gt;=Stimuli!$B$3,A10778&lt;=Stimuli!$C$3),Stimuli!$A$3,IF(AND(A10778&gt;=Stimuli!$B$4,A10778&lt;=Stimuli!$C$4),Stimuli!$A$4,"")))</f>
        <v>02 e.l.f. - Power Grip Styling (30.03s)</v>
      </c>
      <c r="I10778" s="6" t="n">
        <f aca="false">(B10778-B10777)/((A10778-A10777)/1000)</f>
        <v>0.750183150183034</v>
      </c>
      <c r="J10778" s="6" t="n">
        <f aca="false">IF(OR(B10778&lt;Rules!$B$2,B10778&gt;Rules!$B$3,ABS(I10778)&gt;Rules!$B$4,OR(B10779&lt;Rules!$B$2,B10779&gt;Rules!$B$3,ABS(I10779)&gt;Rules!$B$4)),1,0)</f>
        <v>0</v>
      </c>
      <c r="K10778" s="6" t="str">
        <f aca="false">IF(F10778=1,COUNTIF($F$2:F10778,1),"")</f>
        <v/>
      </c>
    </row>
    <row r="10779" customFormat="false" ht="15" hidden="false" customHeight="false" outlineLevel="0" collapsed="false">
      <c r="A10779" s="6" t="n">
        <v>84597.243</v>
      </c>
      <c r="B10779" s="6" t="n">
        <v>2.03882783882784</v>
      </c>
      <c r="C10779" s="6" t="n">
        <v>80</v>
      </c>
      <c r="D10779" s="6" t="n">
        <v>-1</v>
      </c>
      <c r="E10779" s="6" t="n">
        <v>1.9992673992674</v>
      </c>
      <c r="F10779" s="6" t="n">
        <v>0</v>
      </c>
      <c r="G10779" s="6" t="n">
        <v>0.0498168498168496</v>
      </c>
      <c r="H10779" s="6" t="str">
        <f aca="false">IF(AND(A10779&gt;=Stimuli!$B$2,A10779&lt;=Stimuli!$C$2),Stimuli!$A$2,IF(AND(A10779&gt;=Stimuli!$B$3,A10779&lt;=Stimuli!$C$3),Stimuli!$A$3,IF(AND(A10779&gt;=Stimuli!$B$4,A10779&lt;=Stimuli!$C$4),Stimuli!$A$4,"")))</f>
        <v>02 e.l.f. - Power Grip Styling (30.03s)</v>
      </c>
      <c r="I10779" s="6" t="n">
        <f aca="false">(B10779-B10778)/((A10779-A10778)/1000)</f>
        <v>-0.937728937728764</v>
      </c>
      <c r="J10779" s="6" t="n">
        <f aca="false">IF(OR(B10779&lt;Rules!$B$2,B10779&gt;Rules!$B$3,ABS(I10779)&gt;Rules!$B$4,OR(B10780&lt;Rules!$B$2,B10780&gt;Rules!$B$3,ABS(I10780)&gt;Rules!$B$4)),1,0)</f>
        <v>0</v>
      </c>
      <c r="K10779" s="6" t="str">
        <f aca="false">IF(F10779=1,COUNTIF($F$2:F10779,1),"")</f>
        <v/>
      </c>
    </row>
    <row r="10780" customFormat="false" ht="15" hidden="false" customHeight="false" outlineLevel="0" collapsed="false">
      <c r="A10780" s="6" t="n">
        <v>84605.0555</v>
      </c>
      <c r="B10780" s="6" t="n">
        <v>2.04615384615385</v>
      </c>
      <c r="C10780" s="6" t="n">
        <v>80</v>
      </c>
      <c r="D10780" s="6" t="n">
        <v>-1</v>
      </c>
      <c r="E10780" s="6" t="n">
        <v>1.9992673992674</v>
      </c>
      <c r="F10780" s="6" t="n">
        <v>0</v>
      </c>
      <c r="G10780" s="6" t="n">
        <v>0.0498168498168496</v>
      </c>
      <c r="H10780" s="6" t="str">
        <f aca="false">IF(AND(A10780&gt;=Stimuli!$B$2,A10780&lt;=Stimuli!$C$2),Stimuli!$A$2,IF(AND(A10780&gt;=Stimuli!$B$3,A10780&lt;=Stimuli!$C$3),Stimuli!$A$3,IF(AND(A10780&gt;=Stimuli!$B$4,A10780&lt;=Stimuli!$C$4),Stimuli!$A$4,"")))</f>
        <v>02 e.l.f. - Power Grip Styling (30.03s)</v>
      </c>
      <c r="I10780" s="6" t="n">
        <f aca="false">(B10780-B10779)/((A10780-A10779)/1000)</f>
        <v>0.937728937728764</v>
      </c>
      <c r="J10780" s="6" t="n">
        <f aca="false">IF(OR(B10780&lt;Rules!$B$2,B10780&gt;Rules!$B$3,ABS(I10780)&gt;Rules!$B$4,OR(B10781&lt;Rules!$B$2,B10781&gt;Rules!$B$3,ABS(I10781)&gt;Rules!$B$4)),1,0)</f>
        <v>0</v>
      </c>
      <c r="K10780" s="6" t="str">
        <f aca="false">IF(F10780=1,COUNTIF($F$2:F10780,1),"")</f>
        <v/>
      </c>
    </row>
    <row r="10781" customFormat="false" ht="15" hidden="false" customHeight="false" outlineLevel="0" collapsed="false">
      <c r="A10781" s="6" t="n">
        <v>84612.868</v>
      </c>
      <c r="B10781" s="6" t="n">
        <v>2.03882783882784</v>
      </c>
      <c r="C10781" s="6" t="n">
        <v>80</v>
      </c>
      <c r="D10781" s="6" t="n">
        <v>-1</v>
      </c>
      <c r="E10781" s="6" t="n">
        <v>1.9992673992674</v>
      </c>
      <c r="F10781" s="6" t="n">
        <v>0</v>
      </c>
      <c r="G10781" s="6" t="n">
        <v>0.0498168498168496</v>
      </c>
      <c r="H10781" s="6" t="str">
        <f aca="false">IF(AND(A10781&gt;=Stimuli!$B$2,A10781&lt;=Stimuli!$C$2),Stimuli!$A$2,IF(AND(A10781&gt;=Stimuli!$B$3,A10781&lt;=Stimuli!$C$3),Stimuli!$A$3,IF(AND(A10781&gt;=Stimuli!$B$4,A10781&lt;=Stimuli!$C$4),Stimuli!$A$4,"")))</f>
        <v>02 e.l.f. - Power Grip Styling (30.03s)</v>
      </c>
      <c r="I10781" s="6" t="n">
        <f aca="false">(B10781-B10780)/((A10781-A10780)/1000)</f>
        <v>-0.937728937728764</v>
      </c>
      <c r="J10781" s="6" t="n">
        <f aca="false">IF(OR(B10781&lt;Rules!$B$2,B10781&gt;Rules!$B$3,ABS(I10781)&gt;Rules!$B$4,OR(B10782&lt;Rules!$B$2,B10782&gt;Rules!$B$3,ABS(I10782)&gt;Rules!$B$4)),1,0)</f>
        <v>0</v>
      </c>
      <c r="K10781" s="6" t="str">
        <f aca="false">IF(F10781=1,COUNTIF($F$2:F10781,1),"")</f>
        <v/>
      </c>
    </row>
    <row r="10782" customFormat="false" ht="15" hidden="false" customHeight="false" outlineLevel="0" collapsed="false">
      <c r="A10782" s="6" t="n">
        <v>84620.6805</v>
      </c>
      <c r="B10782" s="6" t="n">
        <v>2.04468864468865</v>
      </c>
      <c r="C10782" s="6" t="n">
        <v>80</v>
      </c>
      <c r="D10782" s="6" t="n">
        <v>-1</v>
      </c>
      <c r="E10782" s="6" t="n">
        <v>1.9992673992674</v>
      </c>
      <c r="F10782" s="6" t="n">
        <v>0</v>
      </c>
      <c r="G10782" s="6" t="n">
        <v>0.0498168498168496</v>
      </c>
      <c r="H10782" s="6" t="str">
        <f aca="false">IF(AND(A10782&gt;=Stimuli!$B$2,A10782&lt;=Stimuli!$C$2),Stimuli!$A$2,IF(AND(A10782&gt;=Stimuli!$B$3,A10782&lt;=Stimuli!$C$3),Stimuli!$A$3,IF(AND(A10782&gt;=Stimuli!$B$4,A10782&lt;=Stimuli!$C$4),Stimuli!$A$4,"")))</f>
        <v>02 e.l.f. - Power Grip Styling (30.03s)</v>
      </c>
      <c r="I10782" s="6" t="n">
        <f aca="false">(B10782-B10781)/((A10782-A10781)/1000)</f>
        <v>0.750183150183148</v>
      </c>
      <c r="J10782" s="6" t="n">
        <f aca="false">IF(OR(B10782&lt;Rules!$B$2,B10782&gt;Rules!$B$3,ABS(I10782)&gt;Rules!$B$4,OR(B10783&lt;Rules!$B$2,B10783&gt;Rules!$B$3,ABS(I10783)&gt;Rules!$B$4)),1,0)</f>
        <v>0</v>
      </c>
      <c r="K10782" s="6" t="str">
        <f aca="false">IF(F10782=1,COUNTIF($F$2:F10782,1),"")</f>
        <v/>
      </c>
    </row>
    <row r="10783" customFormat="false" ht="15" hidden="false" customHeight="false" outlineLevel="0" collapsed="false">
      <c r="A10783" s="6" t="n">
        <v>84628.493</v>
      </c>
      <c r="B10783" s="6" t="n">
        <v>2.03882783882784</v>
      </c>
      <c r="C10783" s="6" t="n">
        <v>80</v>
      </c>
      <c r="D10783" s="6" t="n">
        <v>-1</v>
      </c>
      <c r="E10783" s="6" t="n">
        <v>1.9992673992674</v>
      </c>
      <c r="F10783" s="6" t="n">
        <v>0</v>
      </c>
      <c r="G10783" s="6" t="n">
        <v>0.0498168498168496</v>
      </c>
      <c r="H10783" s="6" t="str">
        <f aca="false">IF(AND(A10783&gt;=Stimuli!$B$2,A10783&lt;=Stimuli!$C$2),Stimuli!$A$2,IF(AND(A10783&gt;=Stimuli!$B$3,A10783&lt;=Stimuli!$C$3),Stimuli!$A$3,IF(AND(A10783&gt;=Stimuli!$B$4,A10783&lt;=Stimuli!$C$4),Stimuli!$A$4,"")))</f>
        <v>02 e.l.f. - Power Grip Styling (30.03s)</v>
      </c>
      <c r="I10783" s="6" t="n">
        <f aca="false">(B10783-B10782)/((A10783-A10782)/1000)</f>
        <v>-0.750183150183148</v>
      </c>
      <c r="J10783" s="6" t="n">
        <f aca="false">IF(OR(B10783&lt;Rules!$B$2,B10783&gt;Rules!$B$3,ABS(I10783)&gt;Rules!$B$4,OR(B10784&lt;Rules!$B$2,B10784&gt;Rules!$B$3,ABS(I10784)&gt;Rules!$B$4)),1,0)</f>
        <v>0</v>
      </c>
      <c r="K10783" s="6" t="str">
        <f aca="false">IF(F10783=1,COUNTIF($F$2:F10783,1),"")</f>
        <v/>
      </c>
    </row>
    <row r="10784" customFormat="false" ht="15" hidden="false" customHeight="false" outlineLevel="0" collapsed="false">
      <c r="A10784" s="6" t="n">
        <v>84636.3055</v>
      </c>
      <c r="B10784" s="6" t="n">
        <v>2.04322344322344</v>
      </c>
      <c r="C10784" s="6" t="n">
        <v>80</v>
      </c>
      <c r="D10784" s="6" t="n">
        <v>-1</v>
      </c>
      <c r="E10784" s="6" t="n">
        <v>1.9992673992674</v>
      </c>
      <c r="F10784" s="6" t="n">
        <v>0</v>
      </c>
      <c r="G10784" s="6" t="n">
        <v>0.0498168498168496</v>
      </c>
      <c r="H10784" s="6" t="str">
        <f aca="false">IF(AND(A10784&gt;=Stimuli!$B$2,A10784&lt;=Stimuli!$C$2),Stimuli!$A$2,IF(AND(A10784&gt;=Stimuli!$B$3,A10784&lt;=Stimuli!$C$3),Stimuli!$A$3,IF(AND(A10784&gt;=Stimuli!$B$4,A10784&lt;=Stimuli!$C$4),Stimuli!$A$4,"")))</f>
        <v>02 e.l.f. - Power Grip Styling (30.03s)</v>
      </c>
      <c r="I10784" s="6" t="n">
        <f aca="false">(B10784-B10783)/((A10784-A10783)/1000)</f>
        <v>0.562637362637304</v>
      </c>
      <c r="J10784" s="6" t="n">
        <f aca="false">IF(OR(B10784&lt;Rules!$B$2,B10784&gt;Rules!$B$3,ABS(I10784)&gt;Rules!$B$4,OR(B10785&lt;Rules!$B$2,B10785&gt;Rules!$B$3,ABS(I10785)&gt;Rules!$B$4)),1,0)</f>
        <v>0</v>
      </c>
      <c r="K10784" s="6" t="str">
        <f aca="false">IF(F10784=1,COUNTIF($F$2:F10784,1),"")</f>
        <v/>
      </c>
    </row>
    <row r="10785" customFormat="false" ht="15" hidden="false" customHeight="false" outlineLevel="0" collapsed="false">
      <c r="A10785" s="6" t="n">
        <v>84644.118</v>
      </c>
      <c r="B10785" s="6" t="n">
        <v>2.03882783882784</v>
      </c>
      <c r="C10785" s="6" t="n">
        <v>80</v>
      </c>
      <c r="D10785" s="6" t="n">
        <v>-1</v>
      </c>
      <c r="E10785" s="6" t="n">
        <v>1.9992673992674</v>
      </c>
      <c r="F10785" s="6" t="n">
        <v>0</v>
      </c>
      <c r="G10785" s="6" t="n">
        <v>0.0498168498168496</v>
      </c>
      <c r="H10785" s="6" t="str">
        <f aca="false">IF(AND(A10785&gt;=Stimuli!$B$2,A10785&lt;=Stimuli!$C$2),Stimuli!$A$2,IF(AND(A10785&gt;=Stimuli!$B$3,A10785&lt;=Stimuli!$C$3),Stimuli!$A$3,IF(AND(A10785&gt;=Stimuli!$B$4,A10785&lt;=Stimuli!$C$4),Stimuli!$A$4,"")))</f>
        <v>02 e.l.f. - Power Grip Styling (30.03s)</v>
      </c>
      <c r="I10785" s="6" t="n">
        <f aca="false">(B10785-B10784)/((A10785-A10784)/1000)</f>
        <v>-0.562637362637304</v>
      </c>
      <c r="J10785" s="6" t="n">
        <f aca="false">IF(OR(B10785&lt;Rules!$B$2,B10785&gt;Rules!$B$3,ABS(I10785)&gt;Rules!$B$4,OR(B10786&lt;Rules!$B$2,B10786&gt;Rules!$B$3,ABS(I10786)&gt;Rules!$B$4)),1,0)</f>
        <v>0</v>
      </c>
      <c r="K10785" s="6" t="str">
        <f aca="false">IF(F10785=1,COUNTIF($F$2:F10785,1),"")</f>
        <v/>
      </c>
    </row>
    <row r="10786" customFormat="false" ht="15" hidden="false" customHeight="false" outlineLevel="0" collapsed="false">
      <c r="A10786" s="6" t="n">
        <v>84651.9305</v>
      </c>
      <c r="B10786" s="6" t="n">
        <v>2.04029304029304</v>
      </c>
      <c r="C10786" s="6" t="n">
        <v>80</v>
      </c>
      <c r="D10786" s="6" t="n">
        <v>-1</v>
      </c>
      <c r="E10786" s="6" t="n">
        <v>1.9992673992674</v>
      </c>
      <c r="F10786" s="6" t="n">
        <v>0</v>
      </c>
      <c r="G10786" s="6" t="n">
        <v>0.0498168498168496</v>
      </c>
      <c r="H10786" s="6" t="str">
        <f aca="false">IF(AND(A10786&gt;=Stimuli!$B$2,A10786&lt;=Stimuli!$C$2),Stimuli!$A$2,IF(AND(A10786&gt;=Stimuli!$B$3,A10786&lt;=Stimuli!$C$3),Stimuli!$A$3,IF(AND(A10786&gt;=Stimuli!$B$4,A10786&lt;=Stimuli!$C$4),Stimuli!$A$4,"")))</f>
        <v>02 e.l.f. - Power Grip Styling (30.03s)</v>
      </c>
      <c r="I10786" s="6" t="n">
        <f aca="false">(B10786-B10785)/((A10786-A10785)/1000)</f>
        <v>0.18754578754573</v>
      </c>
      <c r="J10786" s="6" t="n">
        <f aca="false">IF(OR(B10786&lt;Rules!$B$2,B10786&gt;Rules!$B$3,ABS(I10786)&gt;Rules!$B$4,OR(B10787&lt;Rules!$B$2,B10787&gt;Rules!$B$3,ABS(I10787)&gt;Rules!$B$4)),1,0)</f>
        <v>0</v>
      </c>
      <c r="K10786" s="6" t="str">
        <f aca="false">IF(F10786=1,COUNTIF($F$2:F10786,1),"")</f>
        <v/>
      </c>
    </row>
    <row r="10787" customFormat="false" ht="15" hidden="false" customHeight="false" outlineLevel="0" collapsed="false">
      <c r="A10787" s="6" t="n">
        <v>84659.743</v>
      </c>
      <c r="B10787" s="6" t="n">
        <v>2.03882783882784</v>
      </c>
      <c r="C10787" s="6" t="n">
        <v>80</v>
      </c>
      <c r="D10787" s="6" t="n">
        <v>-1</v>
      </c>
      <c r="E10787" s="6" t="n">
        <v>1.9992673992674</v>
      </c>
      <c r="F10787" s="6" t="n">
        <v>0</v>
      </c>
      <c r="G10787" s="6" t="n">
        <v>0.0498168498168496</v>
      </c>
      <c r="H10787" s="6" t="str">
        <f aca="false">IF(AND(A10787&gt;=Stimuli!$B$2,A10787&lt;=Stimuli!$C$2),Stimuli!$A$2,IF(AND(A10787&gt;=Stimuli!$B$3,A10787&lt;=Stimuli!$C$3),Stimuli!$A$3,IF(AND(A10787&gt;=Stimuli!$B$4,A10787&lt;=Stimuli!$C$4),Stimuli!$A$4,"")))</f>
        <v>02 e.l.f. - Power Grip Styling (30.03s)</v>
      </c>
      <c r="I10787" s="6" t="n">
        <f aca="false">(B10787-B10786)/((A10787-A10786)/1000)</f>
        <v>-0.18754578754573</v>
      </c>
      <c r="J10787" s="6" t="n">
        <f aca="false">IF(OR(B10787&lt;Rules!$B$2,B10787&gt;Rules!$B$3,ABS(I10787)&gt;Rules!$B$4,OR(B10788&lt;Rules!$B$2,B10788&gt;Rules!$B$3,ABS(I10788)&gt;Rules!$B$4)),1,0)</f>
        <v>0</v>
      </c>
      <c r="K10787" s="6" t="str">
        <f aca="false">IF(F10787=1,COUNTIF($F$2:F10787,1),"")</f>
        <v/>
      </c>
    </row>
    <row r="10788" customFormat="false" ht="15" hidden="false" customHeight="false" outlineLevel="0" collapsed="false">
      <c r="A10788" s="6" t="n">
        <v>84667.5555</v>
      </c>
      <c r="B10788" s="6" t="n">
        <v>2.03882783882784</v>
      </c>
      <c r="C10788" s="6" t="n">
        <v>80</v>
      </c>
      <c r="D10788" s="6" t="n">
        <v>-1</v>
      </c>
      <c r="E10788" s="6" t="n">
        <v>1.9992673992674</v>
      </c>
      <c r="F10788" s="6" t="n">
        <v>0</v>
      </c>
      <c r="G10788" s="6" t="n">
        <v>0.0498168498168496</v>
      </c>
      <c r="H10788" s="6" t="str">
        <f aca="false">IF(AND(A10788&gt;=Stimuli!$B$2,A10788&lt;=Stimuli!$C$2),Stimuli!$A$2,IF(AND(A10788&gt;=Stimuli!$B$3,A10788&lt;=Stimuli!$C$3),Stimuli!$A$3,IF(AND(A10788&gt;=Stimuli!$B$4,A10788&lt;=Stimuli!$C$4),Stimuli!$A$4,"")))</f>
        <v>02 e.l.f. - Power Grip Styling (30.03s)</v>
      </c>
      <c r="I10788" s="6" t="n">
        <f aca="false">(B10788-B10787)/((A10788-A10787)/1000)</f>
        <v>0</v>
      </c>
      <c r="J10788" s="6" t="n">
        <f aca="false">IF(OR(B10788&lt;Rules!$B$2,B10788&gt;Rules!$B$3,ABS(I10788)&gt;Rules!$B$4,OR(B10789&lt;Rules!$B$2,B10789&gt;Rules!$B$3,ABS(I10789)&gt;Rules!$B$4)),1,0)</f>
        <v>0</v>
      </c>
      <c r="K10788" s="6" t="str">
        <f aca="false">IF(F10788=1,COUNTIF($F$2:F10788,1),"")</f>
        <v/>
      </c>
    </row>
    <row r="10789" customFormat="false" ht="15" hidden="false" customHeight="false" outlineLevel="0" collapsed="false">
      <c r="A10789" s="6" t="n">
        <v>84675.368</v>
      </c>
      <c r="B10789" s="6" t="n">
        <v>2.04029304029304</v>
      </c>
      <c r="C10789" s="6" t="n">
        <v>80</v>
      </c>
      <c r="D10789" s="6" t="n">
        <v>-1</v>
      </c>
      <c r="E10789" s="6" t="n">
        <v>1.9992673992674</v>
      </c>
      <c r="F10789" s="6" t="n">
        <v>0</v>
      </c>
      <c r="G10789" s="6" t="n">
        <v>0.0498168498168496</v>
      </c>
      <c r="H10789" s="6" t="str">
        <f aca="false">IF(AND(A10789&gt;=Stimuli!$B$2,A10789&lt;=Stimuli!$C$2),Stimuli!$A$2,IF(AND(A10789&gt;=Stimuli!$B$3,A10789&lt;=Stimuli!$C$3),Stimuli!$A$3,IF(AND(A10789&gt;=Stimuli!$B$4,A10789&lt;=Stimuli!$C$4),Stimuli!$A$4,"")))</f>
        <v>02 e.l.f. - Power Grip Styling (30.03s)</v>
      </c>
      <c r="I10789" s="6" t="n">
        <f aca="false">(B10789-B10788)/((A10789-A10788)/1000)</f>
        <v>0.18754578754573</v>
      </c>
      <c r="J10789" s="6" t="n">
        <f aca="false">IF(OR(B10789&lt;Rules!$B$2,B10789&gt;Rules!$B$3,ABS(I10789)&gt;Rules!$B$4,OR(B10790&lt;Rules!$B$2,B10790&gt;Rules!$B$3,ABS(I10790)&gt;Rules!$B$4)),1,0)</f>
        <v>0</v>
      </c>
      <c r="K10789" s="6" t="str">
        <f aca="false">IF(F10789=1,COUNTIF($F$2:F10789,1),"")</f>
        <v/>
      </c>
    </row>
    <row r="10790" customFormat="false" ht="15" hidden="false" customHeight="false" outlineLevel="0" collapsed="false">
      <c r="A10790" s="6" t="n">
        <v>84683.1805</v>
      </c>
      <c r="B10790" s="6" t="n">
        <v>2.03589743589744</v>
      </c>
      <c r="C10790" s="6" t="n">
        <v>80</v>
      </c>
      <c r="D10790" s="6" t="n">
        <v>-1</v>
      </c>
      <c r="E10790" s="6" t="n">
        <v>1.9992673992674</v>
      </c>
      <c r="F10790" s="6" t="n">
        <v>0</v>
      </c>
      <c r="G10790" s="6" t="n">
        <v>0.0498168498168496</v>
      </c>
      <c r="H10790" s="6" t="str">
        <f aca="false">IF(AND(A10790&gt;=Stimuli!$B$2,A10790&lt;=Stimuli!$C$2),Stimuli!$A$2,IF(AND(A10790&gt;=Stimuli!$B$3,A10790&lt;=Stimuli!$C$3),Stimuli!$A$3,IF(AND(A10790&gt;=Stimuli!$B$4,A10790&lt;=Stimuli!$C$4),Stimuli!$A$4,"")))</f>
        <v>02 e.l.f. - Power Grip Styling (30.03s)</v>
      </c>
      <c r="I10790" s="6" t="n">
        <f aca="false">(B10790-B10789)/((A10790-A10789)/1000)</f>
        <v>-0.562637362637304</v>
      </c>
      <c r="J10790" s="6" t="n">
        <f aca="false">IF(OR(B10790&lt;Rules!$B$2,B10790&gt;Rules!$B$3,ABS(I10790)&gt;Rules!$B$4,OR(B10791&lt;Rules!$B$2,B10791&gt;Rules!$B$3,ABS(I10791)&gt;Rules!$B$4)),1,0)</f>
        <v>0</v>
      </c>
      <c r="K10790" s="6" t="str">
        <f aca="false">IF(F10790=1,COUNTIF($F$2:F10790,1),"")</f>
        <v/>
      </c>
    </row>
    <row r="10791" customFormat="false" ht="15" hidden="false" customHeight="false" outlineLevel="0" collapsed="false">
      <c r="A10791" s="6" t="n">
        <v>84690.993</v>
      </c>
      <c r="B10791" s="6" t="n">
        <v>2.04175824175824</v>
      </c>
      <c r="C10791" s="6" t="n">
        <v>80</v>
      </c>
      <c r="D10791" s="6" t="n">
        <v>-1</v>
      </c>
      <c r="E10791" s="6" t="n">
        <v>1.9992673992674</v>
      </c>
      <c r="F10791" s="6" t="n">
        <v>0</v>
      </c>
      <c r="G10791" s="6" t="n">
        <v>0.0498168498168496</v>
      </c>
      <c r="H10791" s="6" t="str">
        <f aca="false">IF(AND(A10791&gt;=Stimuli!$B$2,A10791&lt;=Stimuli!$C$2),Stimuli!$A$2,IF(AND(A10791&gt;=Stimuli!$B$3,A10791&lt;=Stimuli!$C$3),Stimuli!$A$3,IF(AND(A10791&gt;=Stimuli!$B$4,A10791&lt;=Stimuli!$C$4),Stimuli!$A$4,"")))</f>
        <v>02 e.l.f. - Power Grip Styling (30.03s)</v>
      </c>
      <c r="I10791" s="6" t="n">
        <f aca="false">(B10791-B10790)/((A10791-A10790)/1000)</f>
        <v>0.750183150183148</v>
      </c>
      <c r="J10791" s="6" t="n">
        <f aca="false">IF(OR(B10791&lt;Rules!$B$2,B10791&gt;Rules!$B$3,ABS(I10791)&gt;Rules!$B$4,OR(B10792&lt;Rules!$B$2,B10792&gt;Rules!$B$3,ABS(I10792)&gt;Rules!$B$4)),1,0)</f>
        <v>0</v>
      </c>
      <c r="K10791" s="6" t="str">
        <f aca="false">IF(F10791=1,COUNTIF($F$2:F10791,1),"")</f>
        <v/>
      </c>
    </row>
    <row r="10792" customFormat="false" ht="15" hidden="false" customHeight="false" outlineLevel="0" collapsed="false">
      <c r="A10792" s="6" t="n">
        <v>84698.8055</v>
      </c>
      <c r="B10792" s="6" t="n">
        <v>2.03443223443223</v>
      </c>
      <c r="C10792" s="6" t="n">
        <v>80</v>
      </c>
      <c r="D10792" s="6" t="n">
        <v>-1</v>
      </c>
      <c r="E10792" s="6" t="n">
        <v>1.9992673992674</v>
      </c>
      <c r="F10792" s="6" t="n">
        <v>0</v>
      </c>
      <c r="G10792" s="6" t="n">
        <v>0.0498168498168496</v>
      </c>
      <c r="H10792" s="6" t="str">
        <f aca="false">IF(AND(A10792&gt;=Stimuli!$B$2,A10792&lt;=Stimuli!$C$2),Stimuli!$A$2,IF(AND(A10792&gt;=Stimuli!$B$3,A10792&lt;=Stimuli!$C$3),Stimuli!$A$3,IF(AND(A10792&gt;=Stimuli!$B$4,A10792&lt;=Stimuli!$C$4),Stimuli!$A$4,"")))</f>
        <v>02 e.l.f. - Power Grip Styling (30.03s)</v>
      </c>
      <c r="I10792" s="6" t="n">
        <f aca="false">(B10792-B10791)/((A10792-A10791)/1000)</f>
        <v>-0.937728937729048</v>
      </c>
      <c r="J10792" s="6" t="n">
        <f aca="false">IF(OR(B10792&lt;Rules!$B$2,B10792&gt;Rules!$B$3,ABS(I10792)&gt;Rules!$B$4,OR(B10793&lt;Rules!$B$2,B10793&gt;Rules!$B$3,ABS(I10793)&gt;Rules!$B$4)),1,0)</f>
        <v>0</v>
      </c>
      <c r="K10792" s="6" t="str">
        <f aca="false">IF(F10792=1,COUNTIF($F$2:F10792,1),"")</f>
        <v/>
      </c>
    </row>
    <row r="10793" customFormat="false" ht="15" hidden="false" customHeight="false" outlineLevel="0" collapsed="false">
      <c r="A10793" s="6" t="n">
        <v>84706.618</v>
      </c>
      <c r="B10793" s="6" t="n">
        <v>2.04175824175824</v>
      </c>
      <c r="C10793" s="6" t="n">
        <v>80</v>
      </c>
      <c r="D10793" s="6" t="n">
        <v>-1</v>
      </c>
      <c r="E10793" s="6" t="n">
        <v>1.9992673992674</v>
      </c>
      <c r="F10793" s="6" t="n">
        <v>0</v>
      </c>
      <c r="G10793" s="6" t="n">
        <v>0.0498168498168496</v>
      </c>
      <c r="H10793" s="6" t="str">
        <f aca="false">IF(AND(A10793&gt;=Stimuli!$B$2,A10793&lt;=Stimuli!$C$2),Stimuli!$A$2,IF(AND(A10793&gt;=Stimuli!$B$3,A10793&lt;=Stimuli!$C$3),Stimuli!$A$3,IF(AND(A10793&gt;=Stimuli!$B$4,A10793&lt;=Stimuli!$C$4),Stimuli!$A$4,"")))</f>
        <v>02 e.l.f. - Power Grip Styling (30.03s)</v>
      </c>
      <c r="I10793" s="6" t="n">
        <f aca="false">(B10793-B10792)/((A10793-A10792)/1000)</f>
        <v>0.937728937729048</v>
      </c>
      <c r="J10793" s="6" t="n">
        <f aca="false">IF(OR(B10793&lt;Rules!$B$2,B10793&gt;Rules!$B$3,ABS(I10793)&gt;Rules!$B$4,OR(B10794&lt;Rules!$B$2,B10794&gt;Rules!$B$3,ABS(I10794)&gt;Rules!$B$4)),1,0)</f>
        <v>0</v>
      </c>
      <c r="K10793" s="6" t="str">
        <f aca="false">IF(F10793=1,COUNTIF($F$2:F10793,1),"")</f>
        <v/>
      </c>
    </row>
    <row r="10794" customFormat="false" ht="15" hidden="false" customHeight="false" outlineLevel="0" collapsed="false">
      <c r="A10794" s="6" t="n">
        <v>84714.4305</v>
      </c>
      <c r="B10794" s="6" t="n">
        <v>2.03296703296703</v>
      </c>
      <c r="C10794" s="6" t="n">
        <v>80</v>
      </c>
      <c r="D10794" s="6" t="n">
        <v>-1</v>
      </c>
      <c r="E10794" s="6" t="n">
        <v>1.9992673992674</v>
      </c>
      <c r="F10794" s="6" t="n">
        <v>0</v>
      </c>
      <c r="G10794" s="6" t="n">
        <v>0.0498168498168496</v>
      </c>
      <c r="H10794" s="6" t="str">
        <f aca="false">IF(AND(A10794&gt;=Stimuli!$B$2,A10794&lt;=Stimuli!$C$2),Stimuli!$A$2,IF(AND(A10794&gt;=Stimuli!$B$3,A10794&lt;=Stimuli!$C$3),Stimuli!$A$3,IF(AND(A10794&gt;=Stimuli!$B$4,A10794&lt;=Stimuli!$C$4),Stimuli!$A$4,"")))</f>
        <v>02 e.l.f. - Power Grip Styling (30.03s)</v>
      </c>
      <c r="I10794" s="6" t="n">
        <f aca="false">(B10794-B10793)/((A10794-A10793)/1000)</f>
        <v>-1.12527472527489</v>
      </c>
      <c r="J10794" s="6" t="n">
        <f aca="false">IF(OR(B10794&lt;Rules!$B$2,B10794&gt;Rules!$B$3,ABS(I10794)&gt;Rules!$B$4,OR(B10795&lt;Rules!$B$2,B10795&gt;Rules!$B$3,ABS(I10795)&gt;Rules!$B$4)),1,0)</f>
        <v>0</v>
      </c>
      <c r="K10794" s="6" t="str">
        <f aca="false">IF(F10794=1,COUNTIF($F$2:F10794,1),"")</f>
        <v/>
      </c>
    </row>
    <row r="10795" customFormat="false" ht="15" hidden="false" customHeight="false" outlineLevel="0" collapsed="false">
      <c r="A10795" s="6" t="n">
        <v>84722.243</v>
      </c>
      <c r="B10795" s="6" t="n">
        <v>2.04175824175824</v>
      </c>
      <c r="C10795" s="6" t="n">
        <v>80</v>
      </c>
      <c r="D10795" s="6" t="n">
        <v>-1</v>
      </c>
      <c r="E10795" s="6" t="n">
        <v>1.9992673992674</v>
      </c>
      <c r="F10795" s="6" t="n">
        <v>0</v>
      </c>
      <c r="G10795" s="6" t="n">
        <v>0.0498168498168496</v>
      </c>
      <c r="H10795" s="6" t="str">
        <f aca="false">IF(AND(A10795&gt;=Stimuli!$B$2,A10795&lt;=Stimuli!$C$2),Stimuli!$A$2,IF(AND(A10795&gt;=Stimuli!$B$3,A10795&lt;=Stimuli!$C$3),Stimuli!$A$3,IF(AND(A10795&gt;=Stimuli!$B$4,A10795&lt;=Stimuli!$C$4),Stimuli!$A$4,"")))</f>
        <v>02 e.l.f. - Power Grip Styling (30.03s)</v>
      </c>
      <c r="I10795" s="6" t="n">
        <f aca="false">(B10795-B10794)/((A10795-A10794)/1000)</f>
        <v>1.12527472527489</v>
      </c>
      <c r="J10795" s="6" t="n">
        <f aca="false">IF(OR(B10795&lt;Rules!$B$2,B10795&gt;Rules!$B$3,ABS(I10795)&gt;Rules!$B$4,OR(B10796&lt;Rules!$B$2,B10796&gt;Rules!$B$3,ABS(I10796)&gt;Rules!$B$4)),1,0)</f>
        <v>0</v>
      </c>
      <c r="K10795" s="6" t="str">
        <f aca="false">IF(F10795=1,COUNTIF($F$2:F10795,1),"")</f>
        <v/>
      </c>
    </row>
    <row r="10796" customFormat="false" ht="15" hidden="false" customHeight="false" outlineLevel="0" collapsed="false">
      <c r="A10796" s="6" t="n">
        <v>84730.0555</v>
      </c>
      <c r="B10796" s="6" t="n">
        <v>2.03296703296703</v>
      </c>
      <c r="C10796" s="6" t="n">
        <v>80</v>
      </c>
      <c r="D10796" s="6" t="n">
        <v>-1</v>
      </c>
      <c r="E10796" s="6" t="n">
        <v>1.9992673992674</v>
      </c>
      <c r="F10796" s="6" t="n">
        <v>0</v>
      </c>
      <c r="G10796" s="6" t="n">
        <v>0.0498168498168496</v>
      </c>
      <c r="H10796" s="6" t="str">
        <f aca="false">IF(AND(A10796&gt;=Stimuli!$B$2,A10796&lt;=Stimuli!$C$2),Stimuli!$A$2,IF(AND(A10796&gt;=Stimuli!$B$3,A10796&lt;=Stimuli!$C$3),Stimuli!$A$3,IF(AND(A10796&gt;=Stimuli!$B$4,A10796&lt;=Stimuli!$C$4),Stimuli!$A$4,"")))</f>
        <v>02 e.l.f. - Power Grip Styling (30.03s)</v>
      </c>
      <c r="I10796" s="6" t="n">
        <f aca="false">(B10796-B10795)/((A10796-A10795)/1000)</f>
        <v>-1.12527472527489</v>
      </c>
      <c r="J10796" s="6" t="n">
        <f aca="false">IF(OR(B10796&lt;Rules!$B$2,B10796&gt;Rules!$B$3,ABS(I10796)&gt;Rules!$B$4,OR(B10797&lt;Rules!$B$2,B10797&gt;Rules!$B$3,ABS(I10797)&gt;Rules!$B$4)),1,0)</f>
        <v>0</v>
      </c>
      <c r="K10796" s="6" t="str">
        <f aca="false">IF(F10796=1,COUNTIF($F$2:F10796,1),"")</f>
        <v/>
      </c>
    </row>
    <row r="10797" customFormat="false" ht="15" hidden="false" customHeight="false" outlineLevel="0" collapsed="false">
      <c r="A10797" s="6" t="n">
        <v>84737.868</v>
      </c>
      <c r="B10797" s="6" t="n">
        <v>2.04029304029304</v>
      </c>
      <c r="C10797" s="6" t="n">
        <v>80</v>
      </c>
      <c r="D10797" s="6" t="n">
        <v>-1</v>
      </c>
      <c r="E10797" s="6" t="n">
        <v>1.9992673992674</v>
      </c>
      <c r="F10797" s="6" t="n">
        <v>0</v>
      </c>
      <c r="G10797" s="6" t="n">
        <v>0.0498168498168496</v>
      </c>
      <c r="H10797" s="6" t="str">
        <f aca="false">IF(AND(A10797&gt;=Stimuli!$B$2,A10797&lt;=Stimuli!$C$2),Stimuli!$A$2,IF(AND(A10797&gt;=Stimuli!$B$3,A10797&lt;=Stimuli!$C$3),Stimuli!$A$3,IF(AND(A10797&gt;=Stimuli!$B$4,A10797&lt;=Stimuli!$C$4),Stimuli!$A$4,"")))</f>
        <v>02 e.l.f. - Power Grip Styling (30.03s)</v>
      </c>
      <c r="I10797" s="6" t="n">
        <f aca="false">(B10797-B10796)/((A10797-A10796)/1000)</f>
        <v>0.937728937729048</v>
      </c>
      <c r="J10797" s="6" t="n">
        <f aca="false">IF(OR(B10797&lt;Rules!$B$2,B10797&gt;Rules!$B$3,ABS(I10797)&gt;Rules!$B$4,OR(B10798&lt;Rules!$B$2,B10798&gt;Rules!$B$3,ABS(I10798)&gt;Rules!$B$4)),1,0)</f>
        <v>0</v>
      </c>
      <c r="K10797" s="6" t="str">
        <f aca="false">IF(F10797=1,COUNTIF($F$2:F10797,1),"")</f>
        <v/>
      </c>
    </row>
    <row r="10798" customFormat="false" ht="15" hidden="false" customHeight="false" outlineLevel="0" collapsed="false">
      <c r="A10798" s="6" t="n">
        <v>84745.6805</v>
      </c>
      <c r="B10798" s="6" t="n">
        <v>2.03150183150183</v>
      </c>
      <c r="C10798" s="6" t="n">
        <v>80</v>
      </c>
      <c r="D10798" s="6" t="n">
        <v>-1</v>
      </c>
      <c r="E10798" s="6" t="n">
        <v>1.9992673992674</v>
      </c>
      <c r="F10798" s="6" t="n">
        <v>0</v>
      </c>
      <c r="G10798" s="6" t="n">
        <v>0.0498168498168496</v>
      </c>
      <c r="H10798" s="6" t="str">
        <f aca="false">IF(AND(A10798&gt;=Stimuli!$B$2,A10798&lt;=Stimuli!$C$2),Stimuli!$A$2,IF(AND(A10798&gt;=Stimuli!$B$3,A10798&lt;=Stimuli!$C$3),Stimuli!$A$3,IF(AND(A10798&gt;=Stimuli!$B$4,A10798&lt;=Stimuli!$C$4),Stimuli!$A$4,"")))</f>
        <v>02 e.l.f. - Power Grip Styling (30.03s)</v>
      </c>
      <c r="I10798" s="6" t="n">
        <f aca="false">(B10798-B10797)/((A10798-A10797)/1000)</f>
        <v>-1.12527472527478</v>
      </c>
      <c r="J10798" s="6" t="n">
        <f aca="false">IF(OR(B10798&lt;Rules!$B$2,B10798&gt;Rules!$B$3,ABS(I10798)&gt;Rules!$B$4,OR(B10799&lt;Rules!$B$2,B10799&gt;Rules!$B$3,ABS(I10799)&gt;Rules!$B$4)),1,0)</f>
        <v>0</v>
      </c>
      <c r="K10798" s="6" t="str">
        <f aca="false">IF(F10798=1,COUNTIF($F$2:F10798,1),"")</f>
        <v/>
      </c>
    </row>
    <row r="10799" customFormat="false" ht="15" hidden="false" customHeight="false" outlineLevel="0" collapsed="false">
      <c r="A10799" s="6" t="n">
        <v>84753.493</v>
      </c>
      <c r="B10799" s="6" t="n">
        <v>2.03736263736264</v>
      </c>
      <c r="C10799" s="6" t="n">
        <v>80</v>
      </c>
      <c r="D10799" s="6" t="n">
        <v>-1</v>
      </c>
      <c r="E10799" s="6" t="n">
        <v>1.9992673992674</v>
      </c>
      <c r="F10799" s="6" t="n">
        <v>0</v>
      </c>
      <c r="G10799" s="6" t="n">
        <v>0.0498168498168496</v>
      </c>
      <c r="H10799" s="6" t="str">
        <f aca="false">IF(AND(A10799&gt;=Stimuli!$B$2,A10799&lt;=Stimuli!$C$2),Stimuli!$A$2,IF(AND(A10799&gt;=Stimuli!$B$3,A10799&lt;=Stimuli!$C$3),Stimuli!$A$3,IF(AND(A10799&gt;=Stimuli!$B$4,A10799&lt;=Stimuli!$C$4),Stimuli!$A$4,"")))</f>
        <v>02 e.l.f. - Power Grip Styling (30.03s)</v>
      </c>
      <c r="I10799" s="6" t="n">
        <f aca="false">(B10799-B10798)/((A10799-A10798)/1000)</f>
        <v>0.750183150183148</v>
      </c>
      <c r="J10799" s="6" t="n">
        <f aca="false">IF(OR(B10799&lt;Rules!$B$2,B10799&gt;Rules!$B$3,ABS(I10799)&gt;Rules!$B$4,OR(B10800&lt;Rules!$B$2,B10800&gt;Rules!$B$3,ABS(I10800)&gt;Rules!$B$4)),1,0)</f>
        <v>0</v>
      </c>
      <c r="K10799" s="6" t="str">
        <f aca="false">IF(F10799=1,COUNTIF($F$2:F10799,1),"")</f>
        <v/>
      </c>
    </row>
    <row r="10800" customFormat="false" ht="15" hidden="false" customHeight="false" outlineLevel="0" collapsed="false">
      <c r="A10800" s="6" t="n">
        <v>84761.3055</v>
      </c>
      <c r="B10800" s="6" t="n">
        <v>2.03296703296703</v>
      </c>
      <c r="C10800" s="6" t="n">
        <v>80</v>
      </c>
      <c r="D10800" s="6" t="n">
        <v>-1</v>
      </c>
      <c r="E10800" s="6" t="n">
        <v>1.9992673992674</v>
      </c>
      <c r="F10800" s="6" t="n">
        <v>0</v>
      </c>
      <c r="G10800" s="6" t="n">
        <v>0.0498168498168496</v>
      </c>
      <c r="H10800" s="6" t="str">
        <f aca="false">IF(AND(A10800&gt;=Stimuli!$B$2,A10800&lt;=Stimuli!$C$2),Stimuli!$A$2,IF(AND(A10800&gt;=Stimuli!$B$3,A10800&lt;=Stimuli!$C$3),Stimuli!$A$3,IF(AND(A10800&gt;=Stimuli!$B$4,A10800&lt;=Stimuli!$C$4),Stimuli!$A$4,"")))</f>
        <v>02 e.l.f. - Power Grip Styling (30.03s)</v>
      </c>
      <c r="I10800" s="6" t="n">
        <f aca="false">(B10800-B10799)/((A10800-A10799)/1000)</f>
        <v>-0.562637362637418</v>
      </c>
      <c r="J10800" s="6" t="n">
        <f aca="false">IF(OR(B10800&lt;Rules!$B$2,B10800&gt;Rules!$B$3,ABS(I10800)&gt;Rules!$B$4,OR(B10801&lt;Rules!$B$2,B10801&gt;Rules!$B$3,ABS(I10801)&gt;Rules!$B$4)),1,0)</f>
        <v>0</v>
      </c>
      <c r="K10800" s="6" t="str">
        <f aca="false">IF(F10800=1,COUNTIF($F$2:F10800,1),"")</f>
        <v/>
      </c>
    </row>
    <row r="10801" customFormat="false" ht="15" hidden="false" customHeight="false" outlineLevel="0" collapsed="false">
      <c r="A10801" s="6" t="n">
        <v>84769.118</v>
      </c>
      <c r="B10801" s="6" t="n">
        <v>2.03589743589744</v>
      </c>
      <c r="C10801" s="6" t="n">
        <v>80</v>
      </c>
      <c r="D10801" s="6" t="n">
        <v>-1</v>
      </c>
      <c r="E10801" s="6" t="n">
        <v>1.9992673992674</v>
      </c>
      <c r="F10801" s="6" t="n">
        <v>0</v>
      </c>
      <c r="G10801" s="6" t="n">
        <v>0.0498168498168496</v>
      </c>
      <c r="H10801" s="6" t="str">
        <f aca="false">IF(AND(A10801&gt;=Stimuli!$B$2,A10801&lt;=Stimuli!$C$2),Stimuli!$A$2,IF(AND(A10801&gt;=Stimuli!$B$3,A10801&lt;=Stimuli!$C$3),Stimuli!$A$3,IF(AND(A10801&gt;=Stimuli!$B$4,A10801&lt;=Stimuli!$C$4),Stimuli!$A$4,"")))</f>
        <v>02 e.l.f. - Power Grip Styling (30.03s)</v>
      </c>
      <c r="I10801" s="6" t="n">
        <f aca="false">(B10801-B10800)/((A10801-A10800)/1000)</f>
        <v>0.375091575091744</v>
      </c>
      <c r="J10801" s="6" t="n">
        <f aca="false">IF(OR(B10801&lt;Rules!$B$2,B10801&gt;Rules!$B$3,ABS(I10801)&gt;Rules!$B$4,OR(B10802&lt;Rules!$B$2,B10802&gt;Rules!$B$3,ABS(I10802)&gt;Rules!$B$4)),1,0)</f>
        <v>0</v>
      </c>
      <c r="K10801" s="6" t="str">
        <f aca="false">IF(F10801=1,COUNTIF($F$2:F10801,1),"")</f>
        <v/>
      </c>
    </row>
    <row r="10802" customFormat="false" ht="15" hidden="false" customHeight="false" outlineLevel="0" collapsed="false">
      <c r="A10802" s="6" t="n">
        <v>84776.9305</v>
      </c>
      <c r="B10802" s="6" t="n">
        <v>2.03296703296703</v>
      </c>
      <c r="C10802" s="6" t="n">
        <v>80</v>
      </c>
      <c r="D10802" s="6" t="n">
        <v>-1</v>
      </c>
      <c r="E10802" s="6" t="n">
        <v>1.9992673992674</v>
      </c>
      <c r="F10802" s="6" t="n">
        <v>0</v>
      </c>
      <c r="G10802" s="6" t="n">
        <v>0.0498168498168496</v>
      </c>
      <c r="H10802" s="6" t="str">
        <f aca="false">IF(AND(A10802&gt;=Stimuli!$B$2,A10802&lt;=Stimuli!$C$2),Stimuli!$A$2,IF(AND(A10802&gt;=Stimuli!$B$3,A10802&lt;=Stimuli!$C$3),Stimuli!$A$3,IF(AND(A10802&gt;=Stimuli!$B$4,A10802&lt;=Stimuli!$C$4),Stimuli!$A$4,"")))</f>
        <v>02 e.l.f. - Power Grip Styling (30.03s)</v>
      </c>
      <c r="I10802" s="6" t="n">
        <f aca="false">(B10802-B10801)/((A10802-A10801)/1000)</f>
        <v>-0.375091575091744</v>
      </c>
      <c r="J10802" s="6" t="n">
        <f aca="false">IF(OR(B10802&lt;Rules!$B$2,B10802&gt;Rules!$B$3,ABS(I10802)&gt;Rules!$B$4,OR(B10803&lt;Rules!$B$2,B10803&gt;Rules!$B$3,ABS(I10803)&gt;Rules!$B$4)),1,0)</f>
        <v>0</v>
      </c>
      <c r="K10802" s="6" t="str">
        <f aca="false">IF(F10802=1,COUNTIF($F$2:F10802,1),"")</f>
        <v/>
      </c>
    </row>
    <row r="10803" customFormat="false" ht="15" hidden="false" customHeight="false" outlineLevel="0" collapsed="false">
      <c r="A10803" s="6" t="n">
        <v>84784.743</v>
      </c>
      <c r="B10803" s="6" t="n">
        <v>2.03443223443223</v>
      </c>
      <c r="C10803" s="6" t="n">
        <v>80</v>
      </c>
      <c r="D10803" s="6" t="n">
        <v>-1</v>
      </c>
      <c r="E10803" s="6" t="n">
        <v>1.9992673992674</v>
      </c>
      <c r="F10803" s="6" t="n">
        <v>0</v>
      </c>
      <c r="G10803" s="6" t="n">
        <v>0.0498168498168496</v>
      </c>
      <c r="H10803" s="6" t="str">
        <f aca="false">IF(AND(A10803&gt;=Stimuli!$B$2,A10803&lt;=Stimuli!$C$2),Stimuli!$A$2,IF(AND(A10803&gt;=Stimuli!$B$3,A10803&lt;=Stimuli!$C$3),Stimuli!$A$3,IF(AND(A10803&gt;=Stimuli!$B$4,A10803&lt;=Stimuli!$C$4),Stimuli!$A$4,"")))</f>
        <v>02 e.l.f. - Power Grip Styling (30.03s)</v>
      </c>
      <c r="I10803" s="6" t="n">
        <f aca="false">(B10803-B10802)/((A10803-A10802)/1000)</f>
        <v>0.187545787545844</v>
      </c>
      <c r="J10803" s="6" t="n">
        <f aca="false">IF(OR(B10803&lt;Rules!$B$2,B10803&gt;Rules!$B$3,ABS(I10803)&gt;Rules!$B$4,OR(B10804&lt;Rules!$B$2,B10804&gt;Rules!$B$3,ABS(I10804)&gt;Rules!$B$4)),1,0)</f>
        <v>0</v>
      </c>
      <c r="K10803" s="6" t="str">
        <f aca="false">IF(F10803=1,COUNTIF($F$2:F10803,1),"")</f>
        <v/>
      </c>
    </row>
    <row r="10804" customFormat="false" ht="15" hidden="false" customHeight="false" outlineLevel="0" collapsed="false">
      <c r="A10804" s="6" t="n">
        <v>84792.5555</v>
      </c>
      <c r="B10804" s="6" t="n">
        <v>2.03443223443223</v>
      </c>
      <c r="C10804" s="6" t="n">
        <v>80</v>
      </c>
      <c r="D10804" s="6" t="n">
        <v>-1</v>
      </c>
      <c r="E10804" s="6" t="n">
        <v>1.9992673992674</v>
      </c>
      <c r="F10804" s="6" t="n">
        <v>0</v>
      </c>
      <c r="G10804" s="6" t="n">
        <v>0.0498168498168496</v>
      </c>
      <c r="H10804" s="6" t="str">
        <f aca="false">IF(AND(A10804&gt;=Stimuli!$B$2,A10804&lt;=Stimuli!$C$2),Stimuli!$A$2,IF(AND(A10804&gt;=Stimuli!$B$3,A10804&lt;=Stimuli!$C$3),Stimuli!$A$3,IF(AND(A10804&gt;=Stimuli!$B$4,A10804&lt;=Stimuli!$C$4),Stimuli!$A$4,"")))</f>
        <v>02 e.l.f. - Power Grip Styling (30.03s)</v>
      </c>
      <c r="I10804" s="6" t="n">
        <f aca="false">(B10804-B10803)/((A10804-A10803)/1000)</f>
        <v>0</v>
      </c>
      <c r="J10804" s="6" t="n">
        <f aca="false">IF(OR(B10804&lt;Rules!$B$2,B10804&gt;Rules!$B$3,ABS(I10804)&gt;Rules!$B$4,OR(B10805&lt;Rules!$B$2,B10805&gt;Rules!$B$3,ABS(I10805)&gt;Rules!$B$4)),1,0)</f>
        <v>0</v>
      </c>
      <c r="K10804" s="6" t="str">
        <f aca="false">IF(F10804=1,COUNTIF($F$2:F10804,1),"")</f>
        <v/>
      </c>
    </row>
    <row r="10805" customFormat="false" ht="15" hidden="false" customHeight="false" outlineLevel="0" collapsed="false">
      <c r="A10805" s="6" t="n">
        <v>84800.368</v>
      </c>
      <c r="B10805" s="6" t="n">
        <v>2.03150183150183</v>
      </c>
      <c r="C10805" s="6" t="n">
        <v>80</v>
      </c>
      <c r="D10805" s="6" t="n">
        <v>-1</v>
      </c>
      <c r="E10805" s="6" t="n">
        <v>1.9992673992674</v>
      </c>
      <c r="F10805" s="6" t="n">
        <v>0</v>
      </c>
      <c r="G10805" s="6" t="n">
        <v>0.0498168498168496</v>
      </c>
      <c r="H10805" s="6" t="str">
        <f aca="false">IF(AND(A10805&gt;=Stimuli!$B$2,A10805&lt;=Stimuli!$C$2),Stimuli!$A$2,IF(AND(A10805&gt;=Stimuli!$B$3,A10805&lt;=Stimuli!$C$3),Stimuli!$A$3,IF(AND(A10805&gt;=Stimuli!$B$4,A10805&lt;=Stimuli!$C$4),Stimuli!$A$4,"")))</f>
        <v>02 e.l.f. - Power Grip Styling (30.03s)</v>
      </c>
      <c r="I10805" s="6" t="n">
        <f aca="false">(B10805-B10804)/((A10805-A10804)/1000)</f>
        <v>-0.375091575091574</v>
      </c>
      <c r="J10805" s="6" t="n">
        <f aca="false">IF(OR(B10805&lt;Rules!$B$2,B10805&gt;Rules!$B$3,ABS(I10805)&gt;Rules!$B$4,OR(B10806&lt;Rules!$B$2,B10806&gt;Rules!$B$3,ABS(I10806)&gt;Rules!$B$4)),1,0)</f>
        <v>0</v>
      </c>
      <c r="K10805" s="6" t="str">
        <f aca="false">IF(F10805=1,COUNTIF($F$2:F10805,1),"")</f>
        <v/>
      </c>
    </row>
    <row r="10806" customFormat="false" ht="15" hidden="false" customHeight="false" outlineLevel="0" collapsed="false">
      <c r="A10806" s="6" t="n">
        <v>84808.1805</v>
      </c>
      <c r="B10806" s="6" t="n">
        <v>2.03589743589744</v>
      </c>
      <c r="C10806" s="6" t="n">
        <v>80</v>
      </c>
      <c r="D10806" s="6" t="n">
        <v>-1</v>
      </c>
      <c r="E10806" s="6" t="n">
        <v>1.9992673992674</v>
      </c>
      <c r="F10806" s="6" t="n">
        <v>0</v>
      </c>
      <c r="G10806" s="6" t="n">
        <v>0.0498168498168496</v>
      </c>
      <c r="H10806" s="6" t="str">
        <f aca="false">IF(AND(A10806&gt;=Stimuli!$B$2,A10806&lt;=Stimuli!$C$2),Stimuli!$A$2,IF(AND(A10806&gt;=Stimuli!$B$3,A10806&lt;=Stimuli!$C$3),Stimuli!$A$3,IF(AND(A10806&gt;=Stimuli!$B$4,A10806&lt;=Stimuli!$C$4),Stimuli!$A$4,"")))</f>
        <v>02 e.l.f. - Power Grip Styling (30.03s)</v>
      </c>
      <c r="I10806" s="6" t="n">
        <f aca="false">(B10806-B10805)/((A10806-A10805)/1000)</f>
        <v>0.562637362637474</v>
      </c>
      <c r="J10806" s="6" t="n">
        <f aca="false">IF(OR(B10806&lt;Rules!$B$2,B10806&gt;Rules!$B$3,ABS(I10806)&gt;Rules!$B$4,OR(B10807&lt;Rules!$B$2,B10807&gt;Rules!$B$3,ABS(I10807)&gt;Rules!$B$4)),1,0)</f>
        <v>0</v>
      </c>
      <c r="K10806" s="6" t="str">
        <f aca="false">IF(F10806=1,COUNTIF($F$2:F10806,1),"")</f>
        <v/>
      </c>
    </row>
    <row r="10807" customFormat="false" ht="15" hidden="false" customHeight="false" outlineLevel="0" collapsed="false">
      <c r="A10807" s="6" t="n">
        <v>84815.993</v>
      </c>
      <c r="B10807" s="6" t="n">
        <v>2.02857142857143</v>
      </c>
      <c r="C10807" s="6" t="n">
        <v>80</v>
      </c>
      <c r="D10807" s="6" t="n">
        <v>-1</v>
      </c>
      <c r="E10807" s="6" t="n">
        <v>1.9992673992674</v>
      </c>
      <c r="F10807" s="6" t="n">
        <v>0</v>
      </c>
      <c r="G10807" s="6" t="n">
        <v>0.0498168498168496</v>
      </c>
      <c r="H10807" s="6" t="str">
        <f aca="false">IF(AND(A10807&gt;=Stimuli!$B$2,A10807&lt;=Stimuli!$C$2),Stimuli!$A$2,IF(AND(A10807&gt;=Stimuli!$B$3,A10807&lt;=Stimuli!$C$3),Stimuli!$A$3,IF(AND(A10807&gt;=Stimuli!$B$4,A10807&lt;=Stimuli!$C$4),Stimuli!$A$4,"")))</f>
        <v>02 e.l.f. - Power Grip Styling (30.03s)</v>
      </c>
      <c r="I10807" s="6" t="n">
        <f aca="false">(B10807-B10806)/((A10807-A10806)/1000)</f>
        <v>-0.937728937729048</v>
      </c>
      <c r="J10807" s="6" t="n">
        <f aca="false">IF(OR(B10807&lt;Rules!$B$2,B10807&gt;Rules!$B$3,ABS(I10807)&gt;Rules!$B$4,OR(B10808&lt;Rules!$B$2,B10808&gt;Rules!$B$3,ABS(I10808)&gt;Rules!$B$4)),1,0)</f>
        <v>0</v>
      </c>
      <c r="K10807" s="6" t="str">
        <f aca="false">IF(F10807=1,COUNTIF($F$2:F10807,1),"")</f>
        <v/>
      </c>
    </row>
    <row r="10808" customFormat="false" ht="15" hidden="false" customHeight="false" outlineLevel="0" collapsed="false">
      <c r="A10808" s="6" t="n">
        <v>84823.8055</v>
      </c>
      <c r="B10808" s="6" t="n">
        <v>2.03589743589744</v>
      </c>
      <c r="C10808" s="6" t="n">
        <v>80</v>
      </c>
      <c r="D10808" s="6" t="n">
        <v>-1</v>
      </c>
      <c r="E10808" s="6" t="n">
        <v>1.9992673992674</v>
      </c>
      <c r="F10808" s="6" t="n">
        <v>0</v>
      </c>
      <c r="G10808" s="6" t="n">
        <v>0.0498168498168496</v>
      </c>
      <c r="H10808" s="6" t="str">
        <f aca="false">IF(AND(A10808&gt;=Stimuli!$B$2,A10808&lt;=Stimuli!$C$2),Stimuli!$A$2,IF(AND(A10808&gt;=Stimuli!$B$3,A10808&lt;=Stimuli!$C$3),Stimuli!$A$3,IF(AND(A10808&gt;=Stimuli!$B$4,A10808&lt;=Stimuli!$C$4),Stimuli!$A$4,"")))</f>
        <v>02 e.l.f. - Power Grip Styling (30.03s)</v>
      </c>
      <c r="I10808" s="6" t="n">
        <f aca="false">(B10808-B10807)/((A10808-A10807)/1000)</f>
        <v>0.937728937729048</v>
      </c>
      <c r="J10808" s="6" t="n">
        <f aca="false">IF(OR(B10808&lt;Rules!$B$2,B10808&gt;Rules!$B$3,ABS(I10808)&gt;Rules!$B$4,OR(B10809&lt;Rules!$B$2,B10809&gt;Rules!$B$3,ABS(I10809)&gt;Rules!$B$4)),1,0)</f>
        <v>0</v>
      </c>
      <c r="K10808" s="6" t="str">
        <f aca="false">IF(F10808=1,COUNTIF($F$2:F10808,1),"")</f>
        <v/>
      </c>
    </row>
    <row r="10809" customFormat="false" ht="15" hidden="false" customHeight="false" outlineLevel="0" collapsed="false">
      <c r="A10809" s="6" t="n">
        <v>84831.618</v>
      </c>
      <c r="B10809" s="6" t="n">
        <v>2.02857142857143</v>
      </c>
      <c r="C10809" s="6" t="n">
        <v>80</v>
      </c>
      <c r="D10809" s="6" t="n">
        <v>-1</v>
      </c>
      <c r="E10809" s="6" t="n">
        <v>1.9978021978022</v>
      </c>
      <c r="F10809" s="6" t="n">
        <v>0</v>
      </c>
      <c r="G10809" s="6" t="n">
        <v>0.0498168498168496</v>
      </c>
      <c r="H10809" s="6" t="str">
        <f aca="false">IF(AND(A10809&gt;=Stimuli!$B$2,A10809&lt;=Stimuli!$C$2),Stimuli!$A$2,IF(AND(A10809&gt;=Stimuli!$B$3,A10809&lt;=Stimuli!$C$3),Stimuli!$A$3,IF(AND(A10809&gt;=Stimuli!$B$4,A10809&lt;=Stimuli!$C$4),Stimuli!$A$4,"")))</f>
        <v>02 e.l.f. - Power Grip Styling (30.03s)</v>
      </c>
      <c r="I10809" s="6" t="n">
        <f aca="false">(B10809-B10808)/((A10809-A10808)/1000)</f>
        <v>-0.937728937729048</v>
      </c>
      <c r="J10809" s="6" t="n">
        <f aca="false">IF(OR(B10809&lt;Rules!$B$2,B10809&gt;Rules!$B$3,ABS(I10809)&gt;Rules!$B$4,OR(B10810&lt;Rules!$B$2,B10810&gt;Rules!$B$3,ABS(I10810)&gt;Rules!$B$4)),1,0)</f>
        <v>0</v>
      </c>
      <c r="K10809" s="6" t="str">
        <f aca="false">IF(F10809=1,COUNTIF($F$2:F10809,1),"")</f>
        <v/>
      </c>
    </row>
    <row r="10810" customFormat="false" ht="15" hidden="false" customHeight="false" outlineLevel="0" collapsed="false">
      <c r="A10810" s="6" t="n">
        <v>84839.4305</v>
      </c>
      <c r="B10810" s="6" t="n">
        <v>2.03589743589744</v>
      </c>
      <c r="C10810" s="6" t="n">
        <v>82</v>
      </c>
      <c r="D10810" s="6" t="n">
        <v>726.5625</v>
      </c>
      <c r="E10810" s="6" t="n">
        <v>1.9978021978022</v>
      </c>
      <c r="F10810" s="6" t="n">
        <v>0</v>
      </c>
      <c r="G10810" s="6" t="n">
        <v>0.0498168498168496</v>
      </c>
      <c r="H10810" s="6" t="str">
        <f aca="false">IF(AND(A10810&gt;=Stimuli!$B$2,A10810&lt;=Stimuli!$C$2),Stimuli!$A$2,IF(AND(A10810&gt;=Stimuli!$B$3,A10810&lt;=Stimuli!$C$3),Stimuli!$A$3,IF(AND(A10810&gt;=Stimuli!$B$4,A10810&lt;=Stimuli!$C$4),Stimuli!$A$4,"")))</f>
        <v>02 e.l.f. - Power Grip Styling (30.03s)</v>
      </c>
      <c r="I10810" s="6" t="n">
        <f aca="false">(B10810-B10809)/((A10810-A10809)/1000)</f>
        <v>0.937728937729048</v>
      </c>
      <c r="J10810" s="6" t="n">
        <f aca="false">IF(OR(B10810&lt;Rules!$B$2,B10810&gt;Rules!$B$3,ABS(I10810)&gt;Rules!$B$4,OR(B10811&lt;Rules!$B$2,B10811&gt;Rules!$B$3,ABS(I10811)&gt;Rules!$B$4)),1,0)</f>
        <v>0</v>
      </c>
      <c r="K10810" s="6" t="str">
        <f aca="false">IF(F10810=1,COUNTIF($F$2:F10810,1),"")</f>
        <v/>
      </c>
    </row>
    <row r="10811" customFormat="false" ht="15" hidden="false" customHeight="false" outlineLevel="0" collapsed="false">
      <c r="A10811" s="6" t="n">
        <v>84847.243</v>
      </c>
      <c r="B10811" s="6" t="n">
        <v>2.02857142857143</v>
      </c>
      <c r="C10811" s="6" t="n">
        <v>82</v>
      </c>
      <c r="D10811" s="6" t="n">
        <v>-1</v>
      </c>
      <c r="E10811" s="6" t="n">
        <v>1.9978021978022</v>
      </c>
      <c r="F10811" s="6" t="n">
        <v>0</v>
      </c>
      <c r="G10811" s="6" t="n">
        <v>0.0498168498168496</v>
      </c>
      <c r="H10811" s="6" t="str">
        <f aca="false">IF(AND(A10811&gt;=Stimuli!$B$2,A10811&lt;=Stimuli!$C$2),Stimuli!$A$2,IF(AND(A10811&gt;=Stimuli!$B$3,A10811&lt;=Stimuli!$C$3),Stimuli!$A$3,IF(AND(A10811&gt;=Stimuli!$B$4,A10811&lt;=Stimuli!$C$4),Stimuli!$A$4,"")))</f>
        <v>02 e.l.f. - Power Grip Styling (30.03s)</v>
      </c>
      <c r="I10811" s="6" t="n">
        <f aca="false">(B10811-B10810)/((A10811-A10810)/1000)</f>
        <v>-0.937728937729048</v>
      </c>
      <c r="J10811" s="6" t="n">
        <f aca="false">IF(OR(B10811&lt;Rules!$B$2,B10811&gt;Rules!$B$3,ABS(I10811)&gt;Rules!$B$4,OR(B10812&lt;Rules!$B$2,B10812&gt;Rules!$B$3,ABS(I10812)&gt;Rules!$B$4)),1,0)</f>
        <v>0</v>
      </c>
      <c r="K10811" s="6" t="str">
        <f aca="false">IF(F10811=1,COUNTIF($F$2:F10811,1),"")</f>
        <v/>
      </c>
    </row>
    <row r="10812" customFormat="false" ht="15" hidden="false" customHeight="false" outlineLevel="0" collapsed="false">
      <c r="A10812" s="6" t="n">
        <v>84855.0555</v>
      </c>
      <c r="B10812" s="6" t="n">
        <v>2.03443223443223</v>
      </c>
      <c r="C10812" s="6" t="n">
        <v>82</v>
      </c>
      <c r="D10812" s="6" t="n">
        <v>-1</v>
      </c>
      <c r="E10812" s="6" t="n">
        <v>1.9978021978022</v>
      </c>
      <c r="F10812" s="6" t="n">
        <v>0</v>
      </c>
      <c r="G10812" s="6" t="n">
        <v>0.0498168498168496</v>
      </c>
      <c r="H10812" s="6" t="str">
        <f aca="false">IF(AND(A10812&gt;=Stimuli!$B$2,A10812&lt;=Stimuli!$C$2),Stimuli!$A$2,IF(AND(A10812&gt;=Stimuli!$B$3,A10812&lt;=Stimuli!$C$3),Stimuli!$A$3,IF(AND(A10812&gt;=Stimuli!$B$4,A10812&lt;=Stimuli!$C$4),Stimuli!$A$4,"")))</f>
        <v>02 e.l.f. - Power Grip Styling (30.03s)</v>
      </c>
      <c r="I10812" s="6" t="n">
        <f aca="false">(B10812-B10811)/((A10812-A10811)/1000)</f>
        <v>0.750183150183148</v>
      </c>
      <c r="J10812" s="6" t="n">
        <f aca="false">IF(OR(B10812&lt;Rules!$B$2,B10812&gt;Rules!$B$3,ABS(I10812)&gt;Rules!$B$4,OR(B10813&lt;Rules!$B$2,B10813&gt;Rules!$B$3,ABS(I10813)&gt;Rules!$B$4)),1,0)</f>
        <v>0</v>
      </c>
      <c r="K10812" s="6" t="str">
        <f aca="false">IF(F10812=1,COUNTIF($F$2:F10812,1),"")</f>
        <v/>
      </c>
    </row>
    <row r="10813" customFormat="false" ht="15" hidden="false" customHeight="false" outlineLevel="0" collapsed="false">
      <c r="A10813" s="6" t="n">
        <v>84862.868</v>
      </c>
      <c r="B10813" s="6" t="n">
        <v>2.02710622710623</v>
      </c>
      <c r="C10813" s="6" t="n">
        <v>82</v>
      </c>
      <c r="D10813" s="6" t="n">
        <v>-1</v>
      </c>
      <c r="E10813" s="6" t="n">
        <v>1.9978021978022</v>
      </c>
      <c r="F10813" s="6" t="n">
        <v>0</v>
      </c>
      <c r="G10813" s="6" t="n">
        <v>0.0498168498168496</v>
      </c>
      <c r="H10813" s="6" t="str">
        <f aca="false">IF(AND(A10813&gt;=Stimuli!$B$2,A10813&lt;=Stimuli!$C$2),Stimuli!$A$2,IF(AND(A10813&gt;=Stimuli!$B$3,A10813&lt;=Stimuli!$C$3),Stimuli!$A$3,IF(AND(A10813&gt;=Stimuli!$B$4,A10813&lt;=Stimuli!$C$4),Stimuli!$A$4,"")))</f>
        <v>02 e.l.f. - Power Grip Styling (30.03s)</v>
      </c>
      <c r="I10813" s="6" t="n">
        <f aca="false">(B10813-B10812)/((A10813-A10812)/1000)</f>
        <v>-0.937728937728878</v>
      </c>
      <c r="J10813" s="6" t="n">
        <f aca="false">IF(OR(B10813&lt;Rules!$B$2,B10813&gt;Rules!$B$3,ABS(I10813)&gt;Rules!$B$4,OR(B10814&lt;Rules!$B$2,B10814&gt;Rules!$B$3,ABS(I10814)&gt;Rules!$B$4)),1,0)</f>
        <v>0</v>
      </c>
      <c r="K10813" s="6" t="str">
        <f aca="false">IF(F10813=1,COUNTIF($F$2:F10813,1),"")</f>
        <v/>
      </c>
    </row>
    <row r="10814" customFormat="false" ht="15" hidden="false" customHeight="false" outlineLevel="0" collapsed="false">
      <c r="A10814" s="6" t="n">
        <v>84870.6805</v>
      </c>
      <c r="B10814" s="6" t="n">
        <v>2.03443223443223</v>
      </c>
      <c r="C10814" s="6" t="n">
        <v>82</v>
      </c>
      <c r="D10814" s="6" t="n">
        <v>-1</v>
      </c>
      <c r="E10814" s="6" t="n">
        <v>1.9978021978022</v>
      </c>
      <c r="F10814" s="6" t="n">
        <v>0</v>
      </c>
      <c r="G10814" s="6" t="n">
        <v>0.0498168498168496</v>
      </c>
      <c r="H10814" s="6" t="str">
        <f aca="false">IF(AND(A10814&gt;=Stimuli!$B$2,A10814&lt;=Stimuli!$C$2),Stimuli!$A$2,IF(AND(A10814&gt;=Stimuli!$B$3,A10814&lt;=Stimuli!$C$3),Stimuli!$A$3,IF(AND(A10814&gt;=Stimuli!$B$4,A10814&lt;=Stimuli!$C$4),Stimuli!$A$4,"")))</f>
        <v>02 e.l.f. - Power Grip Styling (30.03s)</v>
      </c>
      <c r="I10814" s="6" t="n">
        <f aca="false">(B10814-B10813)/((A10814-A10813)/1000)</f>
        <v>0.937728937728878</v>
      </c>
      <c r="J10814" s="6" t="n">
        <f aca="false">IF(OR(B10814&lt;Rules!$B$2,B10814&gt;Rules!$B$3,ABS(I10814)&gt;Rules!$B$4,OR(B10815&lt;Rules!$B$2,B10815&gt;Rules!$B$3,ABS(I10815)&gt;Rules!$B$4)),1,0)</f>
        <v>0</v>
      </c>
      <c r="K10814" s="6" t="str">
        <f aca="false">IF(F10814=1,COUNTIF($F$2:F10814,1),"")</f>
        <v/>
      </c>
    </row>
    <row r="10815" customFormat="false" ht="15" hidden="false" customHeight="false" outlineLevel="0" collapsed="false">
      <c r="A10815" s="6" t="n">
        <v>84878.493</v>
      </c>
      <c r="B10815" s="6" t="n">
        <v>2.02710622710623</v>
      </c>
      <c r="C10815" s="6" t="n">
        <v>82</v>
      </c>
      <c r="D10815" s="6" t="n">
        <v>-1</v>
      </c>
      <c r="E10815" s="6" t="n">
        <v>1.9978021978022</v>
      </c>
      <c r="F10815" s="6" t="n">
        <v>0</v>
      </c>
      <c r="G10815" s="6" t="n">
        <v>0.0498168498168496</v>
      </c>
      <c r="H10815" s="6" t="str">
        <f aca="false">IF(AND(A10815&gt;=Stimuli!$B$2,A10815&lt;=Stimuli!$C$2),Stimuli!$A$2,IF(AND(A10815&gt;=Stimuli!$B$3,A10815&lt;=Stimuli!$C$3),Stimuli!$A$3,IF(AND(A10815&gt;=Stimuli!$B$4,A10815&lt;=Stimuli!$C$4),Stimuli!$A$4,"")))</f>
        <v>02 e.l.f. - Power Grip Styling (30.03s)</v>
      </c>
      <c r="I10815" s="6" t="n">
        <f aca="false">(B10815-B10814)/((A10815-A10814)/1000)</f>
        <v>-0.937728937728878</v>
      </c>
      <c r="J10815" s="6" t="n">
        <f aca="false">IF(OR(B10815&lt;Rules!$B$2,B10815&gt;Rules!$B$3,ABS(I10815)&gt;Rules!$B$4,OR(B10816&lt;Rules!$B$2,B10816&gt;Rules!$B$3,ABS(I10816)&gt;Rules!$B$4)),1,0)</f>
        <v>0</v>
      </c>
      <c r="K10815" s="6" t="str">
        <f aca="false">IF(F10815=1,COUNTIF($F$2:F10815,1),"")</f>
        <v/>
      </c>
    </row>
    <row r="10816" customFormat="false" ht="15" hidden="false" customHeight="false" outlineLevel="0" collapsed="false">
      <c r="A10816" s="6" t="n">
        <v>84886.3055</v>
      </c>
      <c r="B10816" s="6" t="n">
        <v>2.03150183150183</v>
      </c>
      <c r="C10816" s="6" t="n">
        <v>82</v>
      </c>
      <c r="D10816" s="6" t="n">
        <v>-1</v>
      </c>
      <c r="E10816" s="6" t="n">
        <v>1.9978021978022</v>
      </c>
      <c r="F10816" s="6" t="n">
        <v>0</v>
      </c>
      <c r="G10816" s="6" t="n">
        <v>0.0498168498168496</v>
      </c>
      <c r="H10816" s="6" t="str">
        <f aca="false">IF(AND(A10816&gt;=Stimuli!$B$2,A10816&lt;=Stimuli!$C$2),Stimuli!$A$2,IF(AND(A10816&gt;=Stimuli!$B$3,A10816&lt;=Stimuli!$C$3),Stimuli!$A$3,IF(AND(A10816&gt;=Stimuli!$B$4,A10816&lt;=Stimuli!$C$4),Stimuli!$A$4,"")))</f>
        <v>02 e.l.f. - Power Grip Styling (30.03s)</v>
      </c>
      <c r="I10816" s="6" t="n">
        <f aca="false">(B10816-B10815)/((A10816-A10815)/1000)</f>
        <v>0.562637362637304</v>
      </c>
      <c r="J10816" s="6" t="n">
        <f aca="false">IF(OR(B10816&lt;Rules!$B$2,B10816&gt;Rules!$B$3,ABS(I10816)&gt;Rules!$B$4,OR(B10817&lt;Rules!$B$2,B10817&gt;Rules!$B$3,ABS(I10817)&gt;Rules!$B$4)),1,0)</f>
        <v>0</v>
      </c>
      <c r="K10816" s="6" t="str">
        <f aca="false">IF(F10816=1,COUNTIF($F$2:F10816,1),"")</f>
        <v/>
      </c>
    </row>
    <row r="10817" customFormat="false" ht="15" hidden="false" customHeight="false" outlineLevel="0" collapsed="false">
      <c r="A10817" s="6" t="n">
        <v>84894.118</v>
      </c>
      <c r="B10817" s="6" t="n">
        <v>2.02857142857143</v>
      </c>
      <c r="C10817" s="6" t="n">
        <v>82</v>
      </c>
      <c r="D10817" s="6" t="n">
        <v>-1</v>
      </c>
      <c r="E10817" s="6" t="n">
        <v>1.9978021978022</v>
      </c>
      <c r="F10817" s="6" t="n">
        <v>0</v>
      </c>
      <c r="G10817" s="6" t="n">
        <v>0.0498168498168496</v>
      </c>
      <c r="H10817" s="6" t="str">
        <f aca="false">IF(AND(A10817&gt;=Stimuli!$B$2,A10817&lt;=Stimuli!$C$2),Stimuli!$A$2,IF(AND(A10817&gt;=Stimuli!$B$3,A10817&lt;=Stimuli!$C$3),Stimuli!$A$3,IF(AND(A10817&gt;=Stimuli!$B$4,A10817&lt;=Stimuli!$C$4),Stimuli!$A$4,"")))</f>
        <v>02 e.l.f. - Power Grip Styling (30.03s)</v>
      </c>
      <c r="I10817" s="6" t="n">
        <f aca="false">(B10817-B10816)/((A10817-A10816)/1000)</f>
        <v>-0.375091575091574</v>
      </c>
      <c r="J10817" s="6" t="n">
        <f aca="false">IF(OR(B10817&lt;Rules!$B$2,B10817&gt;Rules!$B$3,ABS(I10817)&gt;Rules!$B$4,OR(B10818&lt;Rules!$B$2,B10818&gt;Rules!$B$3,ABS(I10818)&gt;Rules!$B$4)),1,0)</f>
        <v>0</v>
      </c>
      <c r="K10817" s="6" t="str">
        <f aca="false">IF(F10817=1,COUNTIF($F$2:F10817,1),"")</f>
        <v/>
      </c>
    </row>
    <row r="10818" customFormat="false" ht="15" hidden="false" customHeight="false" outlineLevel="0" collapsed="false">
      <c r="A10818" s="6" t="n">
        <v>84901.9305</v>
      </c>
      <c r="B10818" s="6" t="n">
        <v>2.03003663003663</v>
      </c>
      <c r="C10818" s="6" t="n">
        <v>82</v>
      </c>
      <c r="D10818" s="6" t="n">
        <v>-1</v>
      </c>
      <c r="E10818" s="6" t="n">
        <v>1.9978021978022</v>
      </c>
      <c r="F10818" s="6" t="n">
        <v>0</v>
      </c>
      <c r="G10818" s="6" t="n">
        <v>0.0498168498168496</v>
      </c>
      <c r="H10818" s="6" t="str">
        <f aca="false">IF(AND(A10818&gt;=Stimuli!$B$2,A10818&lt;=Stimuli!$C$2),Stimuli!$A$2,IF(AND(A10818&gt;=Stimuli!$B$3,A10818&lt;=Stimuli!$C$3),Stimuli!$A$3,IF(AND(A10818&gt;=Stimuli!$B$4,A10818&lt;=Stimuli!$C$4),Stimuli!$A$4,"")))</f>
        <v>02 e.l.f. - Power Grip Styling (30.03s)</v>
      </c>
      <c r="I10818" s="6" t="n">
        <f aca="false">(B10818-B10817)/((A10818-A10817)/1000)</f>
        <v>0.18754578754573</v>
      </c>
      <c r="J10818" s="6" t="n">
        <f aca="false">IF(OR(B10818&lt;Rules!$B$2,B10818&gt;Rules!$B$3,ABS(I10818)&gt;Rules!$B$4,OR(B10819&lt;Rules!$B$2,B10819&gt;Rules!$B$3,ABS(I10819)&gt;Rules!$B$4)),1,0)</f>
        <v>0</v>
      </c>
      <c r="K10818" s="6" t="str">
        <f aca="false">IF(F10818=1,COUNTIF($F$2:F10818,1),"")</f>
        <v/>
      </c>
    </row>
    <row r="10819" customFormat="false" ht="15" hidden="false" customHeight="false" outlineLevel="0" collapsed="false">
      <c r="A10819" s="6" t="n">
        <v>84909.743</v>
      </c>
      <c r="B10819" s="6" t="n">
        <v>2.02857142857143</v>
      </c>
      <c r="C10819" s="6" t="n">
        <v>82</v>
      </c>
      <c r="D10819" s="6" t="n">
        <v>-1</v>
      </c>
      <c r="E10819" s="6" t="n">
        <v>1.9978021978022</v>
      </c>
      <c r="F10819" s="6" t="n">
        <v>0</v>
      </c>
      <c r="G10819" s="6" t="n">
        <v>0.0498168498168496</v>
      </c>
      <c r="H10819" s="6" t="str">
        <f aca="false">IF(AND(A10819&gt;=Stimuli!$B$2,A10819&lt;=Stimuli!$C$2),Stimuli!$A$2,IF(AND(A10819&gt;=Stimuli!$B$3,A10819&lt;=Stimuli!$C$3),Stimuli!$A$3,IF(AND(A10819&gt;=Stimuli!$B$4,A10819&lt;=Stimuli!$C$4),Stimuli!$A$4,"")))</f>
        <v>02 e.l.f. - Power Grip Styling (30.03s)</v>
      </c>
      <c r="I10819" s="6" t="n">
        <f aca="false">(B10819-B10818)/((A10819-A10818)/1000)</f>
        <v>-0.18754578754573</v>
      </c>
      <c r="J10819" s="6" t="n">
        <f aca="false">IF(OR(B10819&lt;Rules!$B$2,B10819&gt;Rules!$B$3,ABS(I10819)&gt;Rules!$B$4,OR(B10820&lt;Rules!$B$2,B10820&gt;Rules!$B$3,ABS(I10820)&gt;Rules!$B$4)),1,0)</f>
        <v>0</v>
      </c>
      <c r="K10819" s="6" t="str">
        <f aca="false">IF(F10819=1,COUNTIF($F$2:F10819,1),"")</f>
        <v/>
      </c>
    </row>
    <row r="10820" customFormat="false" ht="15" hidden="false" customHeight="false" outlineLevel="0" collapsed="false">
      <c r="A10820" s="6" t="n">
        <v>84917.5555</v>
      </c>
      <c r="B10820" s="6" t="n">
        <v>2.02710622710623</v>
      </c>
      <c r="C10820" s="6" t="n">
        <v>82</v>
      </c>
      <c r="D10820" s="6" t="n">
        <v>-1</v>
      </c>
      <c r="E10820" s="6" t="n">
        <v>1.9978021978022</v>
      </c>
      <c r="F10820" s="6" t="n">
        <v>0</v>
      </c>
      <c r="G10820" s="6" t="n">
        <v>0.0498168498168496</v>
      </c>
      <c r="H10820" s="6" t="str">
        <f aca="false">IF(AND(A10820&gt;=Stimuli!$B$2,A10820&lt;=Stimuli!$C$2),Stimuli!$A$2,IF(AND(A10820&gt;=Stimuli!$B$3,A10820&lt;=Stimuli!$C$3),Stimuli!$A$3,IF(AND(A10820&gt;=Stimuli!$B$4,A10820&lt;=Stimuli!$C$4),Stimuli!$A$4,"")))</f>
        <v>02 e.l.f. - Power Grip Styling (30.03s)</v>
      </c>
      <c r="I10820" s="6" t="n">
        <f aca="false">(B10820-B10819)/((A10820-A10819)/1000)</f>
        <v>-0.18754578754573</v>
      </c>
      <c r="J10820" s="6" t="n">
        <f aca="false">IF(OR(B10820&lt;Rules!$B$2,B10820&gt;Rules!$B$3,ABS(I10820)&gt;Rules!$B$4,OR(B10821&lt;Rules!$B$2,B10821&gt;Rules!$B$3,ABS(I10821)&gt;Rules!$B$4)),1,0)</f>
        <v>0</v>
      </c>
      <c r="K10820" s="6" t="str">
        <f aca="false">IF(F10820=1,COUNTIF($F$2:F10820,1),"")</f>
        <v/>
      </c>
    </row>
    <row r="10821" customFormat="false" ht="15" hidden="false" customHeight="false" outlineLevel="0" collapsed="false">
      <c r="A10821" s="6" t="n">
        <v>84925.368</v>
      </c>
      <c r="B10821" s="6" t="n">
        <v>2.03003663003663</v>
      </c>
      <c r="C10821" s="6" t="n">
        <v>82</v>
      </c>
      <c r="D10821" s="6" t="n">
        <v>-1</v>
      </c>
      <c r="E10821" s="6" t="n">
        <v>1.9978021978022</v>
      </c>
      <c r="F10821" s="6" t="n">
        <v>0</v>
      </c>
      <c r="G10821" s="6" t="n">
        <v>0.0498168498168496</v>
      </c>
      <c r="H10821" s="6" t="str">
        <f aca="false">IF(AND(A10821&gt;=Stimuli!$B$2,A10821&lt;=Stimuli!$C$2),Stimuli!$A$2,IF(AND(A10821&gt;=Stimuli!$B$3,A10821&lt;=Stimuli!$C$3),Stimuli!$A$3,IF(AND(A10821&gt;=Stimuli!$B$4,A10821&lt;=Stimuli!$C$4),Stimuli!$A$4,"")))</f>
        <v>02 e.l.f. - Power Grip Styling (30.03s)</v>
      </c>
      <c r="I10821" s="6" t="n">
        <f aca="false">(B10821-B10820)/((A10821-A10820)/1000)</f>
        <v>0.37509157509146</v>
      </c>
      <c r="J10821" s="6" t="n">
        <f aca="false">IF(OR(B10821&lt;Rules!$B$2,B10821&gt;Rules!$B$3,ABS(I10821)&gt;Rules!$B$4,OR(B10822&lt;Rules!$B$2,B10822&gt;Rules!$B$3,ABS(I10822)&gt;Rules!$B$4)),1,0)</f>
        <v>0</v>
      </c>
      <c r="K10821" s="6" t="str">
        <f aca="false">IF(F10821=1,COUNTIF($F$2:F10821,1),"")</f>
        <v/>
      </c>
    </row>
    <row r="10822" customFormat="false" ht="15" hidden="false" customHeight="false" outlineLevel="0" collapsed="false">
      <c r="A10822" s="6" t="n">
        <v>84933.1805</v>
      </c>
      <c r="B10822" s="6" t="n">
        <v>2.02564102564103</v>
      </c>
      <c r="C10822" s="6" t="n">
        <v>82</v>
      </c>
      <c r="D10822" s="6" t="n">
        <v>-1</v>
      </c>
      <c r="E10822" s="6" t="n">
        <v>1.9978021978022</v>
      </c>
      <c r="F10822" s="6" t="n">
        <v>0</v>
      </c>
      <c r="G10822" s="6" t="n">
        <v>0.0498168498168496</v>
      </c>
      <c r="H10822" s="6" t="str">
        <f aca="false">IF(AND(A10822&gt;=Stimuli!$B$2,A10822&lt;=Stimuli!$C$2),Stimuli!$A$2,IF(AND(A10822&gt;=Stimuli!$B$3,A10822&lt;=Stimuli!$C$3),Stimuli!$A$3,IF(AND(A10822&gt;=Stimuli!$B$4,A10822&lt;=Stimuli!$C$4),Stimuli!$A$4,"")))</f>
        <v>02 e.l.f. - Power Grip Styling (30.03s)</v>
      </c>
      <c r="I10822" s="6" t="n">
        <f aca="false">(B10822-B10821)/((A10822-A10821)/1000)</f>
        <v>-0.562637362637304</v>
      </c>
      <c r="J10822" s="6" t="n">
        <f aca="false">IF(OR(B10822&lt;Rules!$B$2,B10822&gt;Rules!$B$3,ABS(I10822)&gt;Rules!$B$4,OR(B10823&lt;Rules!$B$2,B10823&gt;Rules!$B$3,ABS(I10823)&gt;Rules!$B$4)),1,0)</f>
        <v>0</v>
      </c>
      <c r="K10822" s="6" t="str">
        <f aca="false">IF(F10822=1,COUNTIF($F$2:F10822,1),"")</f>
        <v/>
      </c>
    </row>
    <row r="10823" customFormat="false" ht="15" hidden="false" customHeight="false" outlineLevel="0" collapsed="false">
      <c r="A10823" s="6" t="n">
        <v>84940.993</v>
      </c>
      <c r="B10823" s="6" t="n">
        <v>2.03150183150183</v>
      </c>
      <c r="C10823" s="6" t="n">
        <v>82</v>
      </c>
      <c r="D10823" s="6" t="n">
        <v>-1</v>
      </c>
      <c r="E10823" s="6" t="n">
        <v>1.9978021978022</v>
      </c>
      <c r="F10823" s="6" t="n">
        <v>0</v>
      </c>
      <c r="G10823" s="6" t="n">
        <v>0.0498168498168496</v>
      </c>
      <c r="H10823" s="6" t="str">
        <f aca="false">IF(AND(A10823&gt;=Stimuli!$B$2,A10823&lt;=Stimuli!$C$2),Stimuli!$A$2,IF(AND(A10823&gt;=Stimuli!$B$3,A10823&lt;=Stimuli!$C$3),Stimuli!$A$3,IF(AND(A10823&gt;=Stimuli!$B$4,A10823&lt;=Stimuli!$C$4),Stimuli!$A$4,"")))</f>
        <v>02 e.l.f. - Power Grip Styling (30.03s)</v>
      </c>
      <c r="I10823" s="6" t="n">
        <f aca="false">(B10823-B10822)/((A10823-A10822)/1000)</f>
        <v>0.750183150183148</v>
      </c>
      <c r="J10823" s="6" t="n">
        <f aca="false">IF(OR(B10823&lt;Rules!$B$2,B10823&gt;Rules!$B$3,ABS(I10823)&gt;Rules!$B$4,OR(B10824&lt;Rules!$B$2,B10824&gt;Rules!$B$3,ABS(I10824)&gt;Rules!$B$4)),1,0)</f>
        <v>0</v>
      </c>
      <c r="K10823" s="6" t="str">
        <f aca="false">IF(F10823=1,COUNTIF($F$2:F10823,1),"")</f>
        <v/>
      </c>
    </row>
    <row r="10824" customFormat="false" ht="15" hidden="false" customHeight="false" outlineLevel="0" collapsed="false">
      <c r="A10824" s="6" t="n">
        <v>84948.8055</v>
      </c>
      <c r="B10824" s="6" t="n">
        <v>2.02417582417582</v>
      </c>
      <c r="C10824" s="6" t="n">
        <v>82</v>
      </c>
      <c r="D10824" s="6" t="n">
        <v>-1</v>
      </c>
      <c r="E10824" s="6" t="n">
        <v>1.9978021978022</v>
      </c>
      <c r="F10824" s="6" t="n">
        <v>0</v>
      </c>
      <c r="G10824" s="6" t="n">
        <v>0.0498168498168496</v>
      </c>
      <c r="H10824" s="6" t="str">
        <f aca="false">IF(AND(A10824&gt;=Stimuli!$B$2,A10824&lt;=Stimuli!$C$2),Stimuli!$A$2,IF(AND(A10824&gt;=Stimuli!$B$3,A10824&lt;=Stimuli!$C$3),Stimuli!$A$3,IF(AND(A10824&gt;=Stimuli!$B$4,A10824&lt;=Stimuli!$C$4),Stimuli!$A$4,"")))</f>
        <v>02 e.l.f. - Power Grip Styling (30.03s)</v>
      </c>
      <c r="I10824" s="6" t="n">
        <f aca="false">(B10824-B10823)/((A10824-A10823)/1000)</f>
        <v>-0.937728937728878</v>
      </c>
      <c r="J10824" s="6" t="n">
        <f aca="false">IF(OR(B10824&lt;Rules!$B$2,B10824&gt;Rules!$B$3,ABS(I10824)&gt;Rules!$B$4,OR(B10825&lt;Rules!$B$2,B10825&gt;Rules!$B$3,ABS(I10825)&gt;Rules!$B$4)),1,0)</f>
        <v>0</v>
      </c>
      <c r="K10824" s="6" t="str">
        <f aca="false">IF(F10824=1,COUNTIF($F$2:F10824,1),"")</f>
        <v/>
      </c>
    </row>
    <row r="10825" customFormat="false" ht="15" hidden="false" customHeight="false" outlineLevel="0" collapsed="false">
      <c r="A10825" s="6" t="n">
        <v>84956.618</v>
      </c>
      <c r="B10825" s="6" t="n">
        <v>2.03003663003663</v>
      </c>
      <c r="C10825" s="6" t="n">
        <v>82</v>
      </c>
      <c r="D10825" s="6" t="n">
        <v>-1</v>
      </c>
      <c r="E10825" s="6" t="n">
        <v>1.9978021978022</v>
      </c>
      <c r="F10825" s="6" t="n">
        <v>0</v>
      </c>
      <c r="G10825" s="6" t="n">
        <v>0.0498168498168496</v>
      </c>
      <c r="H10825" s="6" t="str">
        <f aca="false">IF(AND(A10825&gt;=Stimuli!$B$2,A10825&lt;=Stimuli!$C$2),Stimuli!$A$2,IF(AND(A10825&gt;=Stimuli!$B$3,A10825&lt;=Stimuli!$C$3),Stimuli!$A$3,IF(AND(A10825&gt;=Stimuli!$B$4,A10825&lt;=Stimuli!$C$4),Stimuli!$A$4,"")))</f>
        <v>02 e.l.f. - Power Grip Styling (30.03s)</v>
      </c>
      <c r="I10825" s="6" t="n">
        <f aca="false">(B10825-B10824)/((A10825-A10824)/1000)</f>
        <v>0.750183150183034</v>
      </c>
      <c r="J10825" s="6" t="n">
        <f aca="false">IF(OR(B10825&lt;Rules!$B$2,B10825&gt;Rules!$B$3,ABS(I10825)&gt;Rules!$B$4,OR(B10826&lt;Rules!$B$2,B10826&gt;Rules!$B$3,ABS(I10826)&gt;Rules!$B$4)),1,0)</f>
        <v>0</v>
      </c>
      <c r="K10825" s="6" t="str">
        <f aca="false">IF(F10825=1,COUNTIF($F$2:F10825,1),"")</f>
        <v/>
      </c>
    </row>
    <row r="10826" customFormat="false" ht="15" hidden="false" customHeight="false" outlineLevel="0" collapsed="false">
      <c r="A10826" s="6" t="n">
        <v>84964.4305</v>
      </c>
      <c r="B10826" s="6" t="n">
        <v>2.02417582417582</v>
      </c>
      <c r="C10826" s="6" t="n">
        <v>82</v>
      </c>
      <c r="D10826" s="6" t="n">
        <v>-1</v>
      </c>
      <c r="E10826" s="6" t="n">
        <v>1.9978021978022</v>
      </c>
      <c r="F10826" s="6" t="n">
        <v>0</v>
      </c>
      <c r="G10826" s="6" t="n">
        <v>0.0498168498168496</v>
      </c>
      <c r="H10826" s="6" t="str">
        <f aca="false">IF(AND(A10826&gt;=Stimuli!$B$2,A10826&lt;=Stimuli!$C$2),Stimuli!$A$2,IF(AND(A10826&gt;=Stimuli!$B$3,A10826&lt;=Stimuli!$C$3),Stimuli!$A$3,IF(AND(A10826&gt;=Stimuli!$B$4,A10826&lt;=Stimuli!$C$4),Stimuli!$A$4,"")))</f>
        <v>02 e.l.f. - Power Grip Styling (30.03s)</v>
      </c>
      <c r="I10826" s="6" t="n">
        <f aca="false">(B10826-B10825)/((A10826-A10825)/1000)</f>
        <v>-0.750183150183034</v>
      </c>
      <c r="J10826" s="6" t="n">
        <f aca="false">IF(OR(B10826&lt;Rules!$B$2,B10826&gt;Rules!$B$3,ABS(I10826)&gt;Rules!$B$4,OR(B10827&lt;Rules!$B$2,B10827&gt;Rules!$B$3,ABS(I10827)&gt;Rules!$B$4)),1,0)</f>
        <v>0</v>
      </c>
      <c r="K10826" s="6" t="str">
        <f aca="false">IF(F10826=1,COUNTIF($F$2:F10826,1),"")</f>
        <v/>
      </c>
    </row>
    <row r="10827" customFormat="false" ht="15" hidden="false" customHeight="false" outlineLevel="0" collapsed="false">
      <c r="A10827" s="6" t="n">
        <v>84972.243</v>
      </c>
      <c r="B10827" s="6" t="n">
        <v>2.03003663003663</v>
      </c>
      <c r="C10827" s="6" t="n">
        <v>82</v>
      </c>
      <c r="D10827" s="6" t="n">
        <v>-1</v>
      </c>
      <c r="E10827" s="6" t="n">
        <v>1.9978021978022</v>
      </c>
      <c r="F10827" s="6" t="n">
        <v>0</v>
      </c>
      <c r="G10827" s="6" t="n">
        <v>0.0498168498168496</v>
      </c>
      <c r="H10827" s="6" t="str">
        <f aca="false">IF(AND(A10827&gt;=Stimuli!$B$2,A10827&lt;=Stimuli!$C$2),Stimuli!$A$2,IF(AND(A10827&gt;=Stimuli!$B$3,A10827&lt;=Stimuli!$C$3),Stimuli!$A$3,IF(AND(A10827&gt;=Stimuli!$B$4,A10827&lt;=Stimuli!$C$4),Stimuli!$A$4,"")))</f>
        <v>02 e.l.f. - Power Grip Styling (30.03s)</v>
      </c>
      <c r="I10827" s="6" t="n">
        <f aca="false">(B10827-B10826)/((A10827-A10826)/1000)</f>
        <v>0.750183150183034</v>
      </c>
      <c r="J10827" s="6" t="n">
        <f aca="false">IF(OR(B10827&lt;Rules!$B$2,B10827&gt;Rules!$B$3,ABS(I10827)&gt;Rules!$B$4,OR(B10828&lt;Rules!$B$2,B10828&gt;Rules!$B$3,ABS(I10828)&gt;Rules!$B$4)),1,0)</f>
        <v>0</v>
      </c>
      <c r="K10827" s="6" t="str">
        <f aca="false">IF(F10827=1,COUNTIF($F$2:F10827,1),"")</f>
        <v/>
      </c>
    </row>
    <row r="10828" customFormat="false" ht="15" hidden="false" customHeight="false" outlineLevel="0" collapsed="false">
      <c r="A10828" s="6" t="n">
        <v>84980.0555</v>
      </c>
      <c r="B10828" s="6" t="n">
        <v>2.02271062271062</v>
      </c>
      <c r="C10828" s="6" t="n">
        <v>82</v>
      </c>
      <c r="D10828" s="6" t="n">
        <v>-1</v>
      </c>
      <c r="E10828" s="6" t="n">
        <v>1.9978021978022</v>
      </c>
      <c r="F10828" s="6" t="n">
        <v>0</v>
      </c>
      <c r="G10828" s="6" t="n">
        <v>0.0498168498168496</v>
      </c>
      <c r="H10828" s="6" t="str">
        <f aca="false">IF(AND(A10828&gt;=Stimuli!$B$2,A10828&lt;=Stimuli!$C$2),Stimuli!$A$2,IF(AND(A10828&gt;=Stimuli!$B$3,A10828&lt;=Stimuli!$C$3),Stimuli!$A$3,IF(AND(A10828&gt;=Stimuli!$B$4,A10828&lt;=Stimuli!$C$4),Stimuli!$A$4,"")))</f>
        <v>02 e.l.f. - Power Grip Styling (30.03s)</v>
      </c>
      <c r="I10828" s="6" t="n">
        <f aca="false">(B10828-B10827)/((A10828-A10827)/1000)</f>
        <v>-0.937728937728878</v>
      </c>
      <c r="J10828" s="6" t="n">
        <f aca="false">IF(OR(B10828&lt;Rules!$B$2,B10828&gt;Rules!$B$3,ABS(I10828)&gt;Rules!$B$4,OR(B10829&lt;Rules!$B$2,B10829&gt;Rules!$B$3,ABS(I10829)&gt;Rules!$B$4)),1,0)</f>
        <v>0</v>
      </c>
      <c r="K10828" s="6" t="str">
        <f aca="false">IF(F10828=1,COUNTIF($F$2:F10828,1),"")</f>
        <v/>
      </c>
    </row>
    <row r="10829" customFormat="false" ht="15" hidden="false" customHeight="false" outlineLevel="0" collapsed="false">
      <c r="A10829" s="6" t="n">
        <v>84987.868</v>
      </c>
      <c r="B10829" s="6" t="n">
        <v>2.03003663003663</v>
      </c>
      <c r="C10829" s="6" t="n">
        <v>82</v>
      </c>
      <c r="D10829" s="6" t="n">
        <v>-1</v>
      </c>
      <c r="E10829" s="6" t="n">
        <v>1.996336996337</v>
      </c>
      <c r="F10829" s="6" t="n">
        <v>0</v>
      </c>
      <c r="G10829" s="6" t="n">
        <v>0.0498168498168496</v>
      </c>
      <c r="H10829" s="6" t="str">
        <f aca="false">IF(AND(A10829&gt;=Stimuli!$B$2,A10829&lt;=Stimuli!$C$2),Stimuli!$A$2,IF(AND(A10829&gt;=Stimuli!$B$3,A10829&lt;=Stimuli!$C$3),Stimuli!$A$3,IF(AND(A10829&gt;=Stimuli!$B$4,A10829&lt;=Stimuli!$C$4),Stimuli!$A$4,"")))</f>
        <v>02 e.l.f. - Power Grip Styling (30.03s)</v>
      </c>
      <c r="I10829" s="6" t="n">
        <f aca="false">(B10829-B10828)/((A10829-A10828)/1000)</f>
        <v>0.937728937728878</v>
      </c>
      <c r="J10829" s="6" t="n">
        <f aca="false">IF(OR(B10829&lt;Rules!$B$2,B10829&gt;Rules!$B$3,ABS(I10829)&gt;Rules!$B$4,OR(B10830&lt;Rules!$B$2,B10830&gt;Rules!$B$3,ABS(I10830)&gt;Rules!$B$4)),1,0)</f>
        <v>0</v>
      </c>
      <c r="K10829" s="6" t="str">
        <f aca="false">IF(F10829=1,COUNTIF($F$2:F10829,1),"")</f>
        <v/>
      </c>
    </row>
    <row r="10830" customFormat="false" ht="15" hidden="false" customHeight="false" outlineLevel="0" collapsed="false">
      <c r="A10830" s="6" t="n">
        <v>84995.6805</v>
      </c>
      <c r="B10830" s="6" t="n">
        <v>2.02271062271062</v>
      </c>
      <c r="C10830" s="6" t="n">
        <v>82</v>
      </c>
      <c r="D10830" s="6" t="n">
        <v>-1</v>
      </c>
      <c r="E10830" s="6" t="n">
        <v>1.996336996337</v>
      </c>
      <c r="F10830" s="6" t="n">
        <v>0</v>
      </c>
      <c r="G10830" s="6" t="n">
        <v>0.0498168498168496</v>
      </c>
      <c r="H10830" s="6" t="str">
        <f aca="false">IF(AND(A10830&gt;=Stimuli!$B$2,A10830&lt;=Stimuli!$C$2),Stimuli!$A$2,IF(AND(A10830&gt;=Stimuli!$B$3,A10830&lt;=Stimuli!$C$3),Stimuli!$A$3,IF(AND(A10830&gt;=Stimuli!$B$4,A10830&lt;=Stimuli!$C$4),Stimuli!$A$4,"")))</f>
        <v>02 e.l.f. - Power Grip Styling (30.03s)</v>
      </c>
      <c r="I10830" s="6" t="n">
        <f aca="false">(B10830-B10829)/((A10830-A10829)/1000)</f>
        <v>-0.937728937728878</v>
      </c>
      <c r="J10830" s="6" t="n">
        <f aca="false">IF(OR(B10830&lt;Rules!$B$2,B10830&gt;Rules!$B$3,ABS(I10830)&gt;Rules!$B$4,OR(B10831&lt;Rules!$B$2,B10831&gt;Rules!$B$3,ABS(I10831)&gt;Rules!$B$4)),1,0)</f>
        <v>0</v>
      </c>
      <c r="K10830" s="6" t="str">
        <f aca="false">IF(F10830=1,COUNTIF($F$2:F10830,1),"")</f>
        <v/>
      </c>
    </row>
    <row r="10831" customFormat="false" ht="15" hidden="false" customHeight="false" outlineLevel="0" collapsed="false">
      <c r="A10831" s="6" t="n">
        <v>85003.493</v>
      </c>
      <c r="B10831" s="6" t="n">
        <v>2.02857142857143</v>
      </c>
      <c r="C10831" s="6" t="n">
        <v>82</v>
      </c>
      <c r="D10831" s="6" t="n">
        <v>-1</v>
      </c>
      <c r="E10831" s="6" t="n">
        <v>1.996336996337</v>
      </c>
      <c r="F10831" s="6" t="n">
        <v>0</v>
      </c>
      <c r="G10831" s="6" t="n">
        <v>0.0498168498168496</v>
      </c>
      <c r="H10831" s="6" t="str">
        <f aca="false">IF(AND(A10831&gt;=Stimuli!$B$2,A10831&lt;=Stimuli!$C$2),Stimuli!$A$2,IF(AND(A10831&gt;=Stimuli!$B$3,A10831&lt;=Stimuli!$C$3),Stimuli!$A$3,IF(AND(A10831&gt;=Stimuli!$B$4,A10831&lt;=Stimuli!$C$4),Stimuli!$A$4,"")))</f>
        <v>02 e.l.f. - Power Grip Styling (30.03s)</v>
      </c>
      <c r="I10831" s="6" t="n">
        <f aca="false">(B10831-B10830)/((A10831-A10830)/1000)</f>
        <v>0.750183150183148</v>
      </c>
      <c r="J10831" s="6" t="n">
        <f aca="false">IF(OR(B10831&lt;Rules!$B$2,B10831&gt;Rules!$B$3,ABS(I10831)&gt;Rules!$B$4,OR(B10832&lt;Rules!$B$2,B10832&gt;Rules!$B$3,ABS(I10832)&gt;Rules!$B$4)),1,0)</f>
        <v>0</v>
      </c>
      <c r="K10831" s="6" t="str">
        <f aca="false">IF(F10831=1,COUNTIF($F$2:F10831,1),"")</f>
        <v/>
      </c>
    </row>
    <row r="10832" customFormat="false" ht="15" hidden="false" customHeight="false" outlineLevel="0" collapsed="false">
      <c r="A10832" s="6" t="n">
        <v>85011.3055</v>
      </c>
      <c r="B10832" s="6" t="n">
        <v>2.02271062271062</v>
      </c>
      <c r="C10832" s="6" t="n">
        <v>82</v>
      </c>
      <c r="D10832" s="6" t="n">
        <v>-1</v>
      </c>
      <c r="E10832" s="6" t="n">
        <v>1.996336996337</v>
      </c>
      <c r="F10832" s="6" t="n">
        <v>0</v>
      </c>
      <c r="G10832" s="6" t="n">
        <v>0.0498168498168496</v>
      </c>
      <c r="H10832" s="6" t="str">
        <f aca="false">IF(AND(A10832&gt;=Stimuli!$B$2,A10832&lt;=Stimuli!$C$2),Stimuli!$A$2,IF(AND(A10832&gt;=Stimuli!$B$3,A10832&lt;=Stimuli!$C$3),Stimuli!$A$3,IF(AND(A10832&gt;=Stimuli!$B$4,A10832&lt;=Stimuli!$C$4),Stimuli!$A$4,"")))</f>
        <v>02 e.l.f. - Power Grip Styling (30.03s)</v>
      </c>
      <c r="I10832" s="6" t="n">
        <f aca="false">(B10832-B10831)/((A10832-A10831)/1000)</f>
        <v>-0.750183150183148</v>
      </c>
      <c r="J10832" s="6" t="n">
        <f aca="false">IF(OR(B10832&lt;Rules!$B$2,B10832&gt;Rules!$B$3,ABS(I10832)&gt;Rules!$B$4,OR(B10833&lt;Rules!$B$2,B10833&gt;Rules!$B$3,ABS(I10833)&gt;Rules!$B$4)),1,0)</f>
        <v>0</v>
      </c>
      <c r="K10832" s="6" t="str">
        <f aca="false">IF(F10832=1,COUNTIF($F$2:F10832,1),"")</f>
        <v/>
      </c>
    </row>
    <row r="10833" customFormat="false" ht="15" hidden="false" customHeight="false" outlineLevel="0" collapsed="false">
      <c r="A10833" s="6" t="n">
        <v>85019.118</v>
      </c>
      <c r="B10833" s="6" t="n">
        <v>2.02710622710623</v>
      </c>
      <c r="C10833" s="6" t="n">
        <v>82</v>
      </c>
      <c r="D10833" s="6" t="n">
        <v>-1</v>
      </c>
      <c r="E10833" s="6" t="n">
        <v>1.996336996337</v>
      </c>
      <c r="F10833" s="6" t="n">
        <v>0</v>
      </c>
      <c r="G10833" s="6" t="n">
        <v>0.0498168498168496</v>
      </c>
      <c r="H10833" s="6" t="str">
        <f aca="false">IF(AND(A10833&gt;=Stimuli!$B$2,A10833&lt;=Stimuli!$C$2),Stimuli!$A$2,IF(AND(A10833&gt;=Stimuli!$B$3,A10833&lt;=Stimuli!$C$3),Stimuli!$A$3,IF(AND(A10833&gt;=Stimuli!$B$4,A10833&lt;=Stimuli!$C$4),Stimuli!$A$4,"")))</f>
        <v>02 e.l.f. - Power Grip Styling (30.03s)</v>
      </c>
      <c r="I10833" s="6" t="n">
        <f aca="false">(B10833-B10832)/((A10833-A10832)/1000)</f>
        <v>0.562637362637418</v>
      </c>
      <c r="J10833" s="6" t="n">
        <f aca="false">IF(OR(B10833&lt;Rules!$B$2,B10833&gt;Rules!$B$3,ABS(I10833)&gt;Rules!$B$4,OR(B10834&lt;Rules!$B$2,B10834&gt;Rules!$B$3,ABS(I10834)&gt;Rules!$B$4)),1,0)</f>
        <v>0</v>
      </c>
      <c r="K10833" s="6" t="str">
        <f aca="false">IF(F10833=1,COUNTIF($F$2:F10833,1),"")</f>
        <v/>
      </c>
    </row>
    <row r="10834" customFormat="false" ht="15" hidden="false" customHeight="false" outlineLevel="0" collapsed="false">
      <c r="A10834" s="6" t="n">
        <v>85026.9305</v>
      </c>
      <c r="B10834" s="6" t="n">
        <v>2.02417582417582</v>
      </c>
      <c r="C10834" s="6" t="n">
        <v>82</v>
      </c>
      <c r="D10834" s="6" t="n">
        <v>-1</v>
      </c>
      <c r="E10834" s="6" t="n">
        <v>1.996336996337</v>
      </c>
      <c r="F10834" s="6" t="n">
        <v>0</v>
      </c>
      <c r="G10834" s="6" t="n">
        <v>0.0498168498168496</v>
      </c>
      <c r="H10834" s="6" t="str">
        <f aca="false">IF(AND(A10834&gt;=Stimuli!$B$2,A10834&lt;=Stimuli!$C$2),Stimuli!$A$2,IF(AND(A10834&gt;=Stimuli!$B$3,A10834&lt;=Stimuli!$C$3),Stimuli!$A$3,IF(AND(A10834&gt;=Stimuli!$B$4,A10834&lt;=Stimuli!$C$4),Stimuli!$A$4,"")))</f>
        <v>02 e.l.f. - Power Grip Styling (30.03s)</v>
      </c>
      <c r="I10834" s="6" t="n">
        <f aca="false">(B10834-B10833)/((A10834-A10833)/1000)</f>
        <v>-0.375091575091574</v>
      </c>
      <c r="J10834" s="6" t="n">
        <f aca="false">IF(OR(B10834&lt;Rules!$B$2,B10834&gt;Rules!$B$3,ABS(I10834)&gt;Rules!$B$4,OR(B10835&lt;Rules!$B$2,B10835&gt;Rules!$B$3,ABS(I10835)&gt;Rules!$B$4)),1,0)</f>
        <v>0</v>
      </c>
      <c r="K10834" s="6" t="str">
        <f aca="false">IF(F10834=1,COUNTIF($F$2:F10834,1),"")</f>
        <v/>
      </c>
    </row>
    <row r="10835" customFormat="false" ht="15" hidden="false" customHeight="false" outlineLevel="0" collapsed="false">
      <c r="A10835" s="6" t="n">
        <v>85034.743</v>
      </c>
      <c r="B10835" s="6" t="n">
        <v>2.02417582417582</v>
      </c>
      <c r="C10835" s="6" t="n">
        <v>82</v>
      </c>
      <c r="D10835" s="6" t="n">
        <v>-1</v>
      </c>
      <c r="E10835" s="6" t="n">
        <v>1.996336996337</v>
      </c>
      <c r="F10835" s="6" t="n">
        <v>0</v>
      </c>
      <c r="G10835" s="6" t="n">
        <v>0.0498168498168496</v>
      </c>
      <c r="H10835" s="6" t="str">
        <f aca="false">IF(AND(A10835&gt;=Stimuli!$B$2,A10835&lt;=Stimuli!$C$2),Stimuli!$A$2,IF(AND(A10835&gt;=Stimuli!$B$3,A10835&lt;=Stimuli!$C$3),Stimuli!$A$3,IF(AND(A10835&gt;=Stimuli!$B$4,A10835&lt;=Stimuli!$C$4),Stimuli!$A$4,"")))</f>
        <v>02 e.l.f. - Power Grip Styling (30.03s)</v>
      </c>
      <c r="I10835" s="6" t="n">
        <f aca="false">(B10835-B10834)/((A10835-A10834)/1000)</f>
        <v>0</v>
      </c>
      <c r="J10835" s="6" t="n">
        <f aca="false">IF(OR(B10835&lt;Rules!$B$2,B10835&gt;Rules!$B$3,ABS(I10835)&gt;Rules!$B$4,OR(B10836&lt;Rules!$B$2,B10836&gt;Rules!$B$3,ABS(I10836)&gt;Rules!$B$4)),1,0)</f>
        <v>0</v>
      </c>
      <c r="K10835" s="6" t="str">
        <f aca="false">IF(F10835=1,COUNTIF($F$2:F10835,1),"")</f>
        <v/>
      </c>
    </row>
    <row r="10836" customFormat="false" ht="15" hidden="false" customHeight="false" outlineLevel="0" collapsed="false">
      <c r="A10836" s="6" t="n">
        <v>85042.5555</v>
      </c>
      <c r="B10836" s="6" t="n">
        <v>2.02417582417582</v>
      </c>
      <c r="C10836" s="6" t="n">
        <v>82</v>
      </c>
      <c r="D10836" s="6" t="n">
        <v>-1</v>
      </c>
      <c r="E10836" s="6" t="n">
        <v>1.996336996337</v>
      </c>
      <c r="F10836" s="6" t="n">
        <v>0</v>
      </c>
      <c r="G10836" s="6" t="n">
        <v>0.0498168498168496</v>
      </c>
      <c r="H10836" s="6" t="str">
        <f aca="false">IF(AND(A10836&gt;=Stimuli!$B$2,A10836&lt;=Stimuli!$C$2),Stimuli!$A$2,IF(AND(A10836&gt;=Stimuli!$B$3,A10836&lt;=Stimuli!$C$3),Stimuli!$A$3,IF(AND(A10836&gt;=Stimuli!$B$4,A10836&lt;=Stimuli!$C$4),Stimuli!$A$4,"")))</f>
        <v>02 e.l.f. - Power Grip Styling (30.03s)</v>
      </c>
      <c r="I10836" s="6" t="n">
        <f aca="false">(B10836-B10835)/((A10836-A10835)/1000)</f>
        <v>0</v>
      </c>
      <c r="J10836" s="6" t="n">
        <f aca="false">IF(OR(B10836&lt;Rules!$B$2,B10836&gt;Rules!$B$3,ABS(I10836)&gt;Rules!$B$4,OR(B10837&lt;Rules!$B$2,B10837&gt;Rules!$B$3,ABS(I10837)&gt;Rules!$B$4)),1,0)</f>
        <v>0</v>
      </c>
      <c r="K10836" s="6" t="str">
        <f aca="false">IF(F10836=1,COUNTIF($F$2:F10836,1),"")</f>
        <v/>
      </c>
    </row>
    <row r="10837" customFormat="false" ht="15" hidden="false" customHeight="false" outlineLevel="0" collapsed="false">
      <c r="A10837" s="6" t="n">
        <v>85050.368</v>
      </c>
      <c r="B10837" s="6" t="n">
        <v>2.02271062271062</v>
      </c>
      <c r="C10837" s="6" t="n">
        <v>82</v>
      </c>
      <c r="D10837" s="6" t="n">
        <v>-1</v>
      </c>
      <c r="E10837" s="6" t="n">
        <v>1.996336996337</v>
      </c>
      <c r="F10837" s="6" t="n">
        <v>0</v>
      </c>
      <c r="G10837" s="6" t="n">
        <v>0.0498168498168496</v>
      </c>
      <c r="H10837" s="6" t="str">
        <f aca="false">IF(AND(A10837&gt;=Stimuli!$B$2,A10837&lt;=Stimuli!$C$2),Stimuli!$A$2,IF(AND(A10837&gt;=Stimuli!$B$3,A10837&lt;=Stimuli!$C$3),Stimuli!$A$3,IF(AND(A10837&gt;=Stimuli!$B$4,A10837&lt;=Stimuli!$C$4),Stimuli!$A$4,"")))</f>
        <v>02 e.l.f. - Power Grip Styling (30.03s)</v>
      </c>
      <c r="I10837" s="6" t="n">
        <f aca="false">(B10837-B10836)/((A10837-A10836)/1000)</f>
        <v>-0.187545787545844</v>
      </c>
      <c r="J10837" s="6" t="n">
        <f aca="false">IF(OR(B10837&lt;Rules!$B$2,B10837&gt;Rules!$B$3,ABS(I10837)&gt;Rules!$B$4,OR(B10838&lt;Rules!$B$2,B10838&gt;Rules!$B$3,ABS(I10838)&gt;Rules!$B$4)),1,0)</f>
        <v>0</v>
      </c>
      <c r="K10837" s="6" t="str">
        <f aca="false">IF(F10837=1,COUNTIF($F$2:F10837,1),"")</f>
        <v/>
      </c>
    </row>
    <row r="10838" customFormat="false" ht="15" hidden="false" customHeight="false" outlineLevel="0" collapsed="false">
      <c r="A10838" s="6" t="n">
        <v>85058.1805</v>
      </c>
      <c r="B10838" s="6" t="n">
        <v>2.02564102564103</v>
      </c>
      <c r="C10838" s="6" t="n">
        <v>82</v>
      </c>
      <c r="D10838" s="6" t="n">
        <v>-1</v>
      </c>
      <c r="E10838" s="6" t="n">
        <v>1.996336996337</v>
      </c>
      <c r="F10838" s="6" t="n">
        <v>0</v>
      </c>
      <c r="G10838" s="6" t="n">
        <v>0.0498168498168496</v>
      </c>
      <c r="H10838" s="6" t="str">
        <f aca="false">IF(AND(A10838&gt;=Stimuli!$B$2,A10838&lt;=Stimuli!$C$2),Stimuli!$A$2,IF(AND(A10838&gt;=Stimuli!$B$3,A10838&lt;=Stimuli!$C$3),Stimuli!$A$3,IF(AND(A10838&gt;=Stimuli!$B$4,A10838&lt;=Stimuli!$C$4),Stimuli!$A$4,"")))</f>
        <v>02 e.l.f. - Power Grip Styling (30.03s)</v>
      </c>
      <c r="I10838" s="6" t="n">
        <f aca="false">(B10838-B10837)/((A10838-A10837)/1000)</f>
        <v>0.375091575091574</v>
      </c>
      <c r="J10838" s="6" t="n">
        <f aca="false">IF(OR(B10838&lt;Rules!$B$2,B10838&gt;Rules!$B$3,ABS(I10838)&gt;Rules!$B$4,OR(B10839&lt;Rules!$B$2,B10839&gt;Rules!$B$3,ABS(I10839)&gt;Rules!$B$4)),1,0)</f>
        <v>0</v>
      </c>
      <c r="K10838" s="6" t="str">
        <f aca="false">IF(F10838=1,COUNTIF($F$2:F10838,1),"")</f>
        <v/>
      </c>
    </row>
    <row r="10839" customFormat="false" ht="15" hidden="false" customHeight="false" outlineLevel="0" collapsed="false">
      <c r="A10839" s="6" t="n">
        <v>85065.993</v>
      </c>
      <c r="B10839" s="6" t="n">
        <v>2.01978021978022</v>
      </c>
      <c r="C10839" s="6" t="n">
        <v>82</v>
      </c>
      <c r="D10839" s="6" t="n">
        <v>-1</v>
      </c>
      <c r="E10839" s="6" t="n">
        <v>1.996336996337</v>
      </c>
      <c r="F10839" s="6" t="n">
        <v>0</v>
      </c>
      <c r="G10839" s="6" t="n">
        <v>0.0498168498168496</v>
      </c>
      <c r="H10839" s="6" t="str">
        <f aca="false">IF(AND(A10839&gt;=Stimuli!$B$2,A10839&lt;=Stimuli!$C$2),Stimuli!$A$2,IF(AND(A10839&gt;=Stimuli!$B$3,A10839&lt;=Stimuli!$C$3),Stimuli!$A$3,IF(AND(A10839&gt;=Stimuli!$B$4,A10839&lt;=Stimuli!$C$4),Stimuli!$A$4,"")))</f>
        <v>02 e.l.f. - Power Grip Styling (30.03s)</v>
      </c>
      <c r="I10839" s="6" t="n">
        <f aca="false">(B10839-B10838)/((A10839-A10838)/1000)</f>
        <v>-0.750183150183034</v>
      </c>
      <c r="J10839" s="6" t="n">
        <f aca="false">IF(OR(B10839&lt;Rules!$B$2,B10839&gt;Rules!$B$3,ABS(I10839)&gt;Rules!$B$4,OR(B10840&lt;Rules!$B$2,B10840&gt;Rules!$B$3,ABS(I10840)&gt;Rules!$B$4)),1,0)</f>
        <v>0</v>
      </c>
      <c r="K10839" s="6" t="str">
        <f aca="false">IF(F10839=1,COUNTIF($F$2:F10839,1),"")</f>
        <v/>
      </c>
    </row>
    <row r="10840" customFormat="false" ht="15" hidden="false" customHeight="false" outlineLevel="0" collapsed="false">
      <c r="A10840" s="6" t="n">
        <v>85073.8055</v>
      </c>
      <c r="B10840" s="6" t="n">
        <v>2.02564102564103</v>
      </c>
      <c r="C10840" s="6" t="n">
        <v>82</v>
      </c>
      <c r="D10840" s="6" t="n">
        <v>-1</v>
      </c>
      <c r="E10840" s="6" t="n">
        <v>1.996336996337</v>
      </c>
      <c r="F10840" s="6" t="n">
        <v>0</v>
      </c>
      <c r="G10840" s="6" t="n">
        <v>0.0498168498168496</v>
      </c>
      <c r="H10840" s="6" t="str">
        <f aca="false">IF(AND(A10840&gt;=Stimuli!$B$2,A10840&lt;=Stimuli!$C$2),Stimuli!$A$2,IF(AND(A10840&gt;=Stimuli!$B$3,A10840&lt;=Stimuli!$C$3),Stimuli!$A$3,IF(AND(A10840&gt;=Stimuli!$B$4,A10840&lt;=Stimuli!$C$4),Stimuli!$A$4,"")))</f>
        <v>02 e.l.f. - Power Grip Styling (30.03s)</v>
      </c>
      <c r="I10840" s="6" t="n">
        <f aca="false">(B10840-B10839)/((A10840-A10839)/1000)</f>
        <v>0.750183150183034</v>
      </c>
      <c r="J10840" s="6" t="n">
        <f aca="false">IF(OR(B10840&lt;Rules!$B$2,B10840&gt;Rules!$B$3,ABS(I10840)&gt;Rules!$B$4,OR(B10841&lt;Rules!$B$2,B10841&gt;Rules!$B$3,ABS(I10841)&gt;Rules!$B$4)),1,0)</f>
        <v>0</v>
      </c>
      <c r="K10840" s="6" t="str">
        <f aca="false">IF(F10840=1,COUNTIF($F$2:F10840,1),"")</f>
        <v/>
      </c>
    </row>
    <row r="10841" customFormat="false" ht="15" hidden="false" customHeight="false" outlineLevel="0" collapsed="false">
      <c r="A10841" s="6" t="n">
        <v>85081.618</v>
      </c>
      <c r="B10841" s="6" t="n">
        <v>2.01978021978022</v>
      </c>
      <c r="C10841" s="6" t="n">
        <v>82</v>
      </c>
      <c r="D10841" s="6" t="n">
        <v>-1</v>
      </c>
      <c r="E10841" s="6" t="n">
        <v>1.996336996337</v>
      </c>
      <c r="F10841" s="6" t="n">
        <v>0</v>
      </c>
      <c r="G10841" s="6" t="n">
        <v>0.0498168498168496</v>
      </c>
      <c r="H10841" s="6" t="str">
        <f aca="false">IF(AND(A10841&gt;=Stimuli!$B$2,A10841&lt;=Stimuli!$C$2),Stimuli!$A$2,IF(AND(A10841&gt;=Stimuli!$B$3,A10841&lt;=Stimuli!$C$3),Stimuli!$A$3,IF(AND(A10841&gt;=Stimuli!$B$4,A10841&lt;=Stimuli!$C$4),Stimuli!$A$4,"")))</f>
        <v>02 e.l.f. - Power Grip Styling (30.03s)</v>
      </c>
      <c r="I10841" s="6" t="n">
        <f aca="false">(B10841-B10840)/((A10841-A10840)/1000)</f>
        <v>-0.750183150183034</v>
      </c>
      <c r="J10841" s="6" t="n">
        <f aca="false">IF(OR(B10841&lt;Rules!$B$2,B10841&gt;Rules!$B$3,ABS(I10841)&gt;Rules!$B$4,OR(B10842&lt;Rules!$B$2,B10842&gt;Rules!$B$3,ABS(I10842)&gt;Rules!$B$4)),1,0)</f>
        <v>0</v>
      </c>
      <c r="K10841" s="6" t="str">
        <f aca="false">IF(F10841=1,COUNTIF($F$2:F10841,1),"")</f>
        <v/>
      </c>
    </row>
    <row r="10842" customFormat="false" ht="15" hidden="false" customHeight="false" outlineLevel="0" collapsed="false">
      <c r="A10842" s="6" t="n">
        <v>85089.4305</v>
      </c>
      <c r="B10842" s="6" t="n">
        <v>2.02710622710623</v>
      </c>
      <c r="C10842" s="6" t="n">
        <v>82</v>
      </c>
      <c r="D10842" s="6" t="n">
        <v>-1</v>
      </c>
      <c r="E10842" s="6" t="n">
        <v>1.996336996337</v>
      </c>
      <c r="F10842" s="6" t="n">
        <v>0</v>
      </c>
      <c r="G10842" s="6" t="n">
        <v>0.0498168498168496</v>
      </c>
      <c r="H10842" s="6" t="str">
        <f aca="false">IF(AND(A10842&gt;=Stimuli!$B$2,A10842&lt;=Stimuli!$C$2),Stimuli!$A$2,IF(AND(A10842&gt;=Stimuli!$B$3,A10842&lt;=Stimuli!$C$3),Stimuli!$A$3,IF(AND(A10842&gt;=Stimuli!$B$4,A10842&lt;=Stimuli!$C$4),Stimuli!$A$4,"")))</f>
        <v>02 e.l.f. - Power Grip Styling (30.03s)</v>
      </c>
      <c r="I10842" s="6" t="n">
        <f aca="false">(B10842-B10841)/((A10842-A10841)/1000)</f>
        <v>0.937728937728878</v>
      </c>
      <c r="J10842" s="6" t="n">
        <f aca="false">IF(OR(B10842&lt;Rules!$B$2,B10842&gt;Rules!$B$3,ABS(I10842)&gt;Rules!$B$4,OR(B10843&lt;Rules!$B$2,B10843&gt;Rules!$B$3,ABS(I10843)&gt;Rules!$B$4)),1,0)</f>
        <v>0</v>
      </c>
      <c r="K10842" s="6" t="str">
        <f aca="false">IF(F10842=1,COUNTIF($F$2:F10842,1),"")</f>
        <v/>
      </c>
    </row>
    <row r="10843" customFormat="false" ht="15" hidden="false" customHeight="false" outlineLevel="0" collapsed="false">
      <c r="A10843" s="6" t="n">
        <v>85097.243</v>
      </c>
      <c r="B10843" s="6" t="n">
        <v>2.01831501831502</v>
      </c>
      <c r="C10843" s="6" t="n">
        <v>82</v>
      </c>
      <c r="D10843" s="6" t="n">
        <v>-1</v>
      </c>
      <c r="E10843" s="6" t="n">
        <v>1.996336996337</v>
      </c>
      <c r="F10843" s="6" t="n">
        <v>0</v>
      </c>
      <c r="G10843" s="6" t="n">
        <v>0.0498168498168496</v>
      </c>
      <c r="H10843" s="6" t="str">
        <f aca="false">IF(AND(A10843&gt;=Stimuli!$B$2,A10843&lt;=Stimuli!$C$2),Stimuli!$A$2,IF(AND(A10843&gt;=Stimuli!$B$3,A10843&lt;=Stimuli!$C$3),Stimuli!$A$3,IF(AND(A10843&gt;=Stimuli!$B$4,A10843&lt;=Stimuli!$C$4),Stimuli!$A$4,"")))</f>
        <v>02 e.l.f. - Power Grip Styling (30.03s)</v>
      </c>
      <c r="I10843" s="6" t="n">
        <f aca="false">(B10843-B10842)/((A10843-A10842)/1000)</f>
        <v>-1.12527472527478</v>
      </c>
      <c r="J10843" s="6" t="n">
        <f aca="false">IF(OR(B10843&lt;Rules!$B$2,B10843&gt;Rules!$B$3,ABS(I10843)&gt;Rules!$B$4,OR(B10844&lt;Rules!$B$2,B10844&gt;Rules!$B$3,ABS(I10844)&gt;Rules!$B$4)),1,0)</f>
        <v>0</v>
      </c>
      <c r="K10843" s="6" t="str">
        <f aca="false">IF(F10843=1,COUNTIF($F$2:F10843,1),"")</f>
        <v/>
      </c>
    </row>
    <row r="10844" customFormat="false" ht="15" hidden="false" customHeight="false" outlineLevel="0" collapsed="false">
      <c r="A10844" s="6" t="n">
        <v>85105.0555</v>
      </c>
      <c r="B10844" s="6" t="n">
        <v>2.02564102564103</v>
      </c>
      <c r="C10844" s="6" t="n">
        <v>82</v>
      </c>
      <c r="D10844" s="6" t="n">
        <v>-1</v>
      </c>
      <c r="E10844" s="6" t="n">
        <v>1.996336996337</v>
      </c>
      <c r="F10844" s="6" t="n">
        <v>0</v>
      </c>
      <c r="G10844" s="6" t="n">
        <v>0.0498168498168496</v>
      </c>
      <c r="H10844" s="6" t="str">
        <f aca="false">IF(AND(A10844&gt;=Stimuli!$B$2,A10844&lt;=Stimuli!$C$2),Stimuli!$A$2,IF(AND(A10844&gt;=Stimuli!$B$3,A10844&lt;=Stimuli!$C$3),Stimuli!$A$3,IF(AND(A10844&gt;=Stimuli!$B$4,A10844&lt;=Stimuli!$C$4),Stimuli!$A$4,"")))</f>
        <v>02 e.l.f. - Power Grip Styling (30.03s)</v>
      </c>
      <c r="I10844" s="6" t="n">
        <f aca="false">(B10844-B10843)/((A10844-A10843)/1000)</f>
        <v>0.937728937728934</v>
      </c>
      <c r="J10844" s="6" t="n">
        <f aca="false">IF(OR(B10844&lt;Rules!$B$2,B10844&gt;Rules!$B$3,ABS(I10844)&gt;Rules!$B$4,OR(B10845&lt;Rules!$B$2,B10845&gt;Rules!$B$3,ABS(I10845)&gt;Rules!$B$4)),1,0)</f>
        <v>0</v>
      </c>
      <c r="K10844" s="6" t="str">
        <f aca="false">IF(F10844=1,COUNTIF($F$2:F10844,1),"")</f>
        <v/>
      </c>
    </row>
    <row r="10845" customFormat="false" ht="15" hidden="false" customHeight="false" outlineLevel="0" collapsed="false">
      <c r="A10845" s="6" t="n">
        <v>85112.868</v>
      </c>
      <c r="B10845" s="6" t="n">
        <v>2.01831501831502</v>
      </c>
      <c r="C10845" s="6" t="n">
        <v>82</v>
      </c>
      <c r="D10845" s="6" t="n">
        <v>-1</v>
      </c>
      <c r="E10845" s="6" t="n">
        <v>1.996336996337</v>
      </c>
      <c r="F10845" s="6" t="n">
        <v>0</v>
      </c>
      <c r="G10845" s="6" t="n">
        <v>0.0498168498168496</v>
      </c>
      <c r="H10845" s="6" t="str">
        <f aca="false">IF(AND(A10845&gt;=Stimuli!$B$2,A10845&lt;=Stimuli!$C$2),Stimuli!$A$2,IF(AND(A10845&gt;=Stimuli!$B$3,A10845&lt;=Stimuli!$C$3),Stimuli!$A$3,IF(AND(A10845&gt;=Stimuli!$B$4,A10845&lt;=Stimuli!$C$4),Stimuli!$A$4,"")))</f>
        <v>02 e.l.f. - Power Grip Styling (30.03s)</v>
      </c>
      <c r="I10845" s="6" t="n">
        <f aca="false">(B10845-B10844)/((A10845-A10844)/1000)</f>
        <v>-0.937728937728934</v>
      </c>
      <c r="J10845" s="6" t="n">
        <f aca="false">IF(OR(B10845&lt;Rules!$B$2,B10845&gt;Rules!$B$3,ABS(I10845)&gt;Rules!$B$4,OR(B10846&lt;Rules!$B$2,B10846&gt;Rules!$B$3,ABS(I10846)&gt;Rules!$B$4)),1,0)</f>
        <v>0</v>
      </c>
      <c r="K10845" s="6" t="str">
        <f aca="false">IF(F10845=1,COUNTIF($F$2:F10845,1),"")</f>
        <v/>
      </c>
    </row>
    <row r="10846" customFormat="false" ht="15" hidden="false" customHeight="false" outlineLevel="0" collapsed="false">
      <c r="A10846" s="6" t="n">
        <v>85120.6805</v>
      </c>
      <c r="B10846" s="6" t="n">
        <v>2.02417582417582</v>
      </c>
      <c r="C10846" s="6" t="n">
        <v>82</v>
      </c>
      <c r="D10846" s="6" t="n">
        <v>-1</v>
      </c>
      <c r="E10846" s="6" t="n">
        <v>1.996336996337</v>
      </c>
      <c r="F10846" s="6" t="n">
        <v>0</v>
      </c>
      <c r="G10846" s="6" t="n">
        <v>0.0498168498168496</v>
      </c>
      <c r="H10846" s="6" t="str">
        <f aca="false">IF(AND(A10846&gt;=Stimuli!$B$2,A10846&lt;=Stimuli!$C$2),Stimuli!$A$2,IF(AND(A10846&gt;=Stimuli!$B$3,A10846&lt;=Stimuli!$C$3),Stimuli!$A$3,IF(AND(A10846&gt;=Stimuli!$B$4,A10846&lt;=Stimuli!$C$4),Stimuli!$A$4,"")))</f>
        <v>02 e.l.f. - Power Grip Styling (30.03s)</v>
      </c>
      <c r="I10846" s="6" t="n">
        <f aca="false">(B10846-B10845)/((A10846-A10845)/1000)</f>
        <v>0.750183150183204</v>
      </c>
      <c r="J10846" s="6" t="n">
        <f aca="false">IF(OR(B10846&lt;Rules!$B$2,B10846&gt;Rules!$B$3,ABS(I10846)&gt;Rules!$B$4,OR(B10847&lt;Rules!$B$2,B10847&gt;Rules!$B$3,ABS(I10847)&gt;Rules!$B$4)),1,0)</f>
        <v>0</v>
      </c>
      <c r="K10846" s="6" t="str">
        <f aca="false">IF(F10846=1,COUNTIF($F$2:F10846,1),"")</f>
        <v/>
      </c>
    </row>
    <row r="10847" customFormat="false" ht="15" hidden="false" customHeight="false" outlineLevel="0" collapsed="false">
      <c r="A10847" s="6" t="n">
        <v>85128.493</v>
      </c>
      <c r="B10847" s="6" t="n">
        <v>2.01831501831502</v>
      </c>
      <c r="C10847" s="6" t="n">
        <v>82</v>
      </c>
      <c r="D10847" s="6" t="n">
        <v>-1</v>
      </c>
      <c r="E10847" s="6" t="n">
        <v>1.996336996337</v>
      </c>
      <c r="F10847" s="6" t="n">
        <v>0</v>
      </c>
      <c r="G10847" s="6" t="n">
        <v>0.0498168498168496</v>
      </c>
      <c r="H10847" s="6" t="str">
        <f aca="false">IF(AND(A10847&gt;=Stimuli!$B$2,A10847&lt;=Stimuli!$C$2),Stimuli!$A$2,IF(AND(A10847&gt;=Stimuli!$B$3,A10847&lt;=Stimuli!$C$3),Stimuli!$A$3,IF(AND(A10847&gt;=Stimuli!$B$4,A10847&lt;=Stimuli!$C$4),Stimuli!$A$4,"")))</f>
        <v>02 e.l.f. - Power Grip Styling (30.03s)</v>
      </c>
      <c r="I10847" s="6" t="n">
        <f aca="false">(B10847-B10846)/((A10847-A10846)/1000)</f>
        <v>-0.750183150183204</v>
      </c>
      <c r="J10847" s="6" t="n">
        <f aca="false">IF(OR(B10847&lt;Rules!$B$2,B10847&gt;Rules!$B$3,ABS(I10847)&gt;Rules!$B$4,OR(B10848&lt;Rules!$B$2,B10848&gt;Rules!$B$3,ABS(I10848)&gt;Rules!$B$4)),1,0)</f>
        <v>0</v>
      </c>
      <c r="K10847" s="6" t="str">
        <f aca="false">IF(F10847=1,COUNTIF($F$2:F10847,1),"")</f>
        <v/>
      </c>
    </row>
    <row r="10848" customFormat="false" ht="15" hidden="false" customHeight="false" outlineLevel="0" collapsed="false">
      <c r="A10848" s="6" t="n">
        <v>85136.3055</v>
      </c>
      <c r="B10848" s="6" t="n">
        <v>2.02271062271062</v>
      </c>
      <c r="C10848" s="6" t="n">
        <v>82</v>
      </c>
      <c r="D10848" s="6" t="n">
        <v>-1</v>
      </c>
      <c r="E10848" s="6" t="n">
        <v>1.996336996337</v>
      </c>
      <c r="F10848" s="6" t="n">
        <v>0</v>
      </c>
      <c r="G10848" s="6" t="n">
        <v>0.0498168498168496</v>
      </c>
      <c r="H10848" s="6" t="str">
        <f aca="false">IF(AND(A10848&gt;=Stimuli!$B$2,A10848&lt;=Stimuli!$C$2),Stimuli!$A$2,IF(AND(A10848&gt;=Stimuli!$B$3,A10848&lt;=Stimuli!$C$3),Stimuli!$A$3,IF(AND(A10848&gt;=Stimuli!$B$4,A10848&lt;=Stimuli!$C$4),Stimuli!$A$4,"")))</f>
        <v>02 e.l.f. - Power Grip Styling (30.03s)</v>
      </c>
      <c r="I10848" s="6" t="n">
        <f aca="false">(B10848-B10847)/((A10848-A10847)/1000)</f>
        <v>0.562637362637361</v>
      </c>
      <c r="J10848" s="6" t="n">
        <f aca="false">IF(OR(B10848&lt;Rules!$B$2,B10848&gt;Rules!$B$3,ABS(I10848)&gt;Rules!$B$4,OR(B10849&lt;Rules!$B$2,B10849&gt;Rules!$B$3,ABS(I10849)&gt;Rules!$B$4)),1,0)</f>
        <v>0</v>
      </c>
      <c r="K10848" s="6" t="str">
        <f aca="false">IF(F10848=1,COUNTIF($F$2:F10848,1),"")</f>
        <v/>
      </c>
    </row>
    <row r="10849" customFormat="false" ht="15" hidden="false" customHeight="false" outlineLevel="0" collapsed="false">
      <c r="A10849" s="6" t="n">
        <v>85144.118</v>
      </c>
      <c r="B10849" s="6" t="n">
        <v>2.01831501831502</v>
      </c>
      <c r="C10849" s="6" t="n">
        <v>82</v>
      </c>
      <c r="D10849" s="6" t="n">
        <v>-1</v>
      </c>
      <c r="E10849" s="6" t="n">
        <v>1.996336996337</v>
      </c>
      <c r="F10849" s="6" t="n">
        <v>0</v>
      </c>
      <c r="G10849" s="6" t="n">
        <v>0.0498168498168496</v>
      </c>
      <c r="H10849" s="6" t="str">
        <f aca="false">IF(AND(A10849&gt;=Stimuli!$B$2,A10849&lt;=Stimuli!$C$2),Stimuli!$A$2,IF(AND(A10849&gt;=Stimuli!$B$3,A10849&lt;=Stimuli!$C$3),Stimuli!$A$3,IF(AND(A10849&gt;=Stimuli!$B$4,A10849&lt;=Stimuli!$C$4),Stimuli!$A$4,"")))</f>
        <v>02 e.l.f. - Power Grip Styling (30.03s)</v>
      </c>
      <c r="I10849" s="6" t="n">
        <f aca="false">(B10849-B10848)/((A10849-A10848)/1000)</f>
        <v>-0.562637362637361</v>
      </c>
      <c r="J10849" s="6" t="n">
        <f aca="false">IF(OR(B10849&lt;Rules!$B$2,B10849&gt;Rules!$B$3,ABS(I10849)&gt;Rules!$B$4,OR(B10850&lt;Rules!$B$2,B10850&gt;Rules!$B$3,ABS(I10850)&gt;Rules!$B$4)),1,0)</f>
        <v>0</v>
      </c>
      <c r="K10849" s="6" t="str">
        <f aca="false">IF(F10849=1,COUNTIF($F$2:F10849,1),"")</f>
        <v/>
      </c>
    </row>
    <row r="10850" customFormat="false" ht="15" hidden="false" customHeight="false" outlineLevel="0" collapsed="false">
      <c r="A10850" s="6" t="n">
        <v>85151.9305</v>
      </c>
      <c r="B10850" s="6" t="n">
        <v>2.02124542124542</v>
      </c>
      <c r="C10850" s="6" t="n">
        <v>82</v>
      </c>
      <c r="D10850" s="6" t="n">
        <v>-1</v>
      </c>
      <c r="E10850" s="6" t="n">
        <v>1.996336996337</v>
      </c>
      <c r="F10850" s="6" t="n">
        <v>0</v>
      </c>
      <c r="G10850" s="6" t="n">
        <v>0.0498168498168496</v>
      </c>
      <c r="H10850" s="6" t="str">
        <f aca="false">IF(AND(A10850&gt;=Stimuli!$B$2,A10850&lt;=Stimuli!$C$2),Stimuli!$A$2,IF(AND(A10850&gt;=Stimuli!$B$3,A10850&lt;=Stimuli!$C$3),Stimuli!$A$3,IF(AND(A10850&gt;=Stimuli!$B$4,A10850&lt;=Stimuli!$C$4),Stimuli!$A$4,"")))</f>
        <v>02 e.l.f. - Power Grip Styling (30.03s)</v>
      </c>
      <c r="I10850" s="6" t="n">
        <f aca="false">(B10850-B10849)/((A10850-A10849)/1000)</f>
        <v>0.375091575091631</v>
      </c>
      <c r="J10850" s="6" t="n">
        <f aca="false">IF(OR(B10850&lt;Rules!$B$2,B10850&gt;Rules!$B$3,ABS(I10850)&gt;Rules!$B$4,OR(B10851&lt;Rules!$B$2,B10851&gt;Rules!$B$3,ABS(I10851)&gt;Rules!$B$4)),1,0)</f>
        <v>0</v>
      </c>
      <c r="K10850" s="6" t="str">
        <f aca="false">IF(F10850=1,COUNTIF($F$2:F10850,1),"")</f>
        <v/>
      </c>
    </row>
    <row r="10851" customFormat="false" ht="15" hidden="false" customHeight="false" outlineLevel="0" collapsed="false">
      <c r="A10851" s="6" t="n">
        <v>85159.743</v>
      </c>
      <c r="B10851" s="6" t="n">
        <v>2.01831501831502</v>
      </c>
      <c r="C10851" s="6" t="n">
        <v>82</v>
      </c>
      <c r="D10851" s="6" t="n">
        <v>-1</v>
      </c>
      <c r="E10851" s="6" t="n">
        <v>1.996336996337</v>
      </c>
      <c r="F10851" s="6" t="n">
        <v>0</v>
      </c>
      <c r="G10851" s="6" t="n">
        <v>0.0498168498168496</v>
      </c>
      <c r="H10851" s="6" t="str">
        <f aca="false">IF(AND(A10851&gt;=Stimuli!$B$2,A10851&lt;=Stimuli!$C$2),Stimuli!$A$2,IF(AND(A10851&gt;=Stimuli!$B$3,A10851&lt;=Stimuli!$C$3),Stimuli!$A$3,IF(AND(A10851&gt;=Stimuli!$B$4,A10851&lt;=Stimuli!$C$4),Stimuli!$A$4,"")))</f>
        <v>02 e.l.f. - Power Grip Styling (30.03s)</v>
      </c>
      <c r="I10851" s="6" t="n">
        <f aca="false">(B10851-B10850)/((A10851-A10850)/1000)</f>
        <v>-0.375091575091631</v>
      </c>
      <c r="J10851" s="6" t="n">
        <f aca="false">IF(OR(B10851&lt;Rules!$B$2,B10851&gt;Rules!$B$3,ABS(I10851)&gt;Rules!$B$4,OR(B10852&lt;Rules!$B$2,B10852&gt;Rules!$B$3,ABS(I10852)&gt;Rules!$B$4)),1,0)</f>
        <v>0</v>
      </c>
      <c r="K10851" s="6" t="str">
        <f aca="false">IF(F10851=1,COUNTIF($F$2:F10851,1),"")</f>
        <v/>
      </c>
    </row>
    <row r="10852" customFormat="false" ht="15" hidden="false" customHeight="false" outlineLevel="0" collapsed="false">
      <c r="A10852" s="6" t="n">
        <v>85167.5555</v>
      </c>
      <c r="B10852" s="6" t="n">
        <v>2.01831501831502</v>
      </c>
      <c r="C10852" s="6" t="n">
        <v>82</v>
      </c>
      <c r="D10852" s="6" t="n">
        <v>-1</v>
      </c>
      <c r="E10852" s="6" t="n">
        <v>1.99487179487179</v>
      </c>
      <c r="F10852" s="6" t="n">
        <v>0</v>
      </c>
      <c r="G10852" s="6" t="n">
        <v>0.0498168498168496</v>
      </c>
      <c r="H10852" s="6" t="str">
        <f aca="false">IF(AND(A10852&gt;=Stimuli!$B$2,A10852&lt;=Stimuli!$C$2),Stimuli!$A$2,IF(AND(A10852&gt;=Stimuli!$B$3,A10852&lt;=Stimuli!$C$3),Stimuli!$A$3,IF(AND(A10852&gt;=Stimuli!$B$4,A10852&lt;=Stimuli!$C$4),Stimuli!$A$4,"")))</f>
        <v>02 e.l.f. - Power Grip Styling (30.03s)</v>
      </c>
      <c r="I10852" s="6" t="n">
        <f aca="false">(B10852-B10851)/((A10852-A10851)/1000)</f>
        <v>0</v>
      </c>
      <c r="J10852" s="6" t="n">
        <f aca="false">IF(OR(B10852&lt;Rules!$B$2,B10852&gt;Rules!$B$3,ABS(I10852)&gt;Rules!$B$4,OR(B10853&lt;Rules!$B$2,B10853&gt;Rules!$B$3,ABS(I10853)&gt;Rules!$B$4)),1,0)</f>
        <v>0</v>
      </c>
      <c r="K10852" s="6" t="str">
        <f aca="false">IF(F10852=1,COUNTIF($F$2:F10852,1),"")</f>
        <v/>
      </c>
    </row>
    <row r="10853" customFormat="false" ht="15" hidden="false" customHeight="false" outlineLevel="0" collapsed="false">
      <c r="A10853" s="6" t="n">
        <v>85175.368</v>
      </c>
      <c r="B10853" s="6" t="n">
        <v>2.01978021978022</v>
      </c>
      <c r="C10853" s="6" t="n">
        <v>82</v>
      </c>
      <c r="D10853" s="6" t="n">
        <v>-1</v>
      </c>
      <c r="E10853" s="6" t="n">
        <v>1.99487179487179</v>
      </c>
      <c r="F10853" s="6" t="n">
        <v>0</v>
      </c>
      <c r="G10853" s="6" t="n">
        <v>0.0498168498168496</v>
      </c>
      <c r="H10853" s="6" t="str">
        <f aca="false">IF(AND(A10853&gt;=Stimuli!$B$2,A10853&lt;=Stimuli!$C$2),Stimuli!$A$2,IF(AND(A10853&gt;=Stimuli!$B$3,A10853&lt;=Stimuli!$C$3),Stimuli!$A$3,IF(AND(A10853&gt;=Stimuli!$B$4,A10853&lt;=Stimuli!$C$4),Stimuli!$A$4,"")))</f>
        <v>02 e.l.f. - Power Grip Styling (30.03s)</v>
      </c>
      <c r="I10853" s="6" t="n">
        <f aca="false">(B10853-B10852)/((A10853-A10852)/1000)</f>
        <v>0.187545787545901</v>
      </c>
      <c r="J10853" s="6" t="n">
        <f aca="false">IF(OR(B10853&lt;Rules!$B$2,B10853&gt;Rules!$B$3,ABS(I10853)&gt;Rules!$B$4,OR(B10854&lt;Rules!$B$2,B10854&gt;Rules!$B$3,ABS(I10854)&gt;Rules!$B$4)),1,0)</f>
        <v>0</v>
      </c>
      <c r="K10853" s="6" t="str">
        <f aca="false">IF(F10853=1,COUNTIF($F$2:F10853,1),"")</f>
        <v/>
      </c>
    </row>
    <row r="10854" customFormat="false" ht="15" hidden="false" customHeight="false" outlineLevel="0" collapsed="false">
      <c r="A10854" s="6" t="n">
        <v>85183.1805</v>
      </c>
      <c r="B10854" s="6" t="n">
        <v>2.01684981684982</v>
      </c>
      <c r="C10854" s="6" t="n">
        <v>82</v>
      </c>
      <c r="D10854" s="6" t="n">
        <v>-1</v>
      </c>
      <c r="E10854" s="6" t="n">
        <v>1.99487179487179</v>
      </c>
      <c r="F10854" s="6" t="n">
        <v>0</v>
      </c>
      <c r="G10854" s="6" t="n">
        <v>0.0498168498168496</v>
      </c>
      <c r="H10854" s="6" t="str">
        <f aca="false">IF(AND(A10854&gt;=Stimuli!$B$2,A10854&lt;=Stimuli!$C$2),Stimuli!$A$2,IF(AND(A10854&gt;=Stimuli!$B$3,A10854&lt;=Stimuli!$C$3),Stimuli!$A$3,IF(AND(A10854&gt;=Stimuli!$B$4,A10854&lt;=Stimuli!$C$4),Stimuli!$A$4,"")))</f>
        <v>02 e.l.f. - Power Grip Styling (30.03s)</v>
      </c>
      <c r="I10854" s="6" t="n">
        <f aca="false">(B10854-B10853)/((A10854-A10853)/1000)</f>
        <v>-0.375091575091631</v>
      </c>
      <c r="J10854" s="6" t="n">
        <f aca="false">IF(OR(B10854&lt;Rules!$B$2,B10854&gt;Rules!$B$3,ABS(I10854)&gt;Rules!$B$4,OR(B10855&lt;Rules!$B$2,B10855&gt;Rules!$B$3,ABS(I10855)&gt;Rules!$B$4)),1,0)</f>
        <v>0</v>
      </c>
      <c r="K10854" s="6" t="str">
        <f aca="false">IF(F10854=1,COUNTIF($F$2:F10854,1),"")</f>
        <v/>
      </c>
    </row>
    <row r="10855" customFormat="false" ht="15" hidden="false" customHeight="false" outlineLevel="0" collapsed="false">
      <c r="A10855" s="6" t="n">
        <v>85190.993</v>
      </c>
      <c r="B10855" s="6" t="n">
        <v>2.02124542124542</v>
      </c>
      <c r="C10855" s="6" t="n">
        <v>82</v>
      </c>
      <c r="D10855" s="6" t="n">
        <v>-1</v>
      </c>
      <c r="E10855" s="6" t="n">
        <v>1.99487179487179</v>
      </c>
      <c r="F10855" s="6" t="n">
        <v>0</v>
      </c>
      <c r="G10855" s="6" t="n">
        <v>0.0498168498168496</v>
      </c>
      <c r="H10855" s="6" t="str">
        <f aca="false">IF(AND(A10855&gt;=Stimuli!$B$2,A10855&lt;=Stimuli!$C$2),Stimuli!$A$2,IF(AND(A10855&gt;=Stimuli!$B$3,A10855&lt;=Stimuli!$C$3),Stimuli!$A$3,IF(AND(A10855&gt;=Stimuli!$B$4,A10855&lt;=Stimuli!$C$4),Stimuli!$A$4,"")))</f>
        <v>02 e.l.f. - Power Grip Styling (30.03s)</v>
      </c>
      <c r="I10855" s="6" t="n">
        <f aca="false">(B10855-B10854)/((A10855-A10854)/1000)</f>
        <v>0.562637362637361</v>
      </c>
      <c r="J10855" s="6" t="n">
        <f aca="false">IF(OR(B10855&lt;Rules!$B$2,B10855&gt;Rules!$B$3,ABS(I10855)&gt;Rules!$B$4,OR(B10856&lt;Rules!$B$2,B10856&gt;Rules!$B$3,ABS(I10856)&gt;Rules!$B$4)),1,0)</f>
        <v>0</v>
      </c>
      <c r="K10855" s="6" t="str">
        <f aca="false">IF(F10855=1,COUNTIF($F$2:F10855,1),"")</f>
        <v/>
      </c>
    </row>
    <row r="10856" customFormat="false" ht="15" hidden="false" customHeight="false" outlineLevel="0" collapsed="false">
      <c r="A10856" s="6" t="n">
        <v>85198.8055</v>
      </c>
      <c r="B10856" s="6" t="n">
        <v>2.01538461538462</v>
      </c>
      <c r="C10856" s="6" t="n">
        <v>82</v>
      </c>
      <c r="D10856" s="6" t="n">
        <v>-1</v>
      </c>
      <c r="E10856" s="6" t="n">
        <v>1.99487179487179</v>
      </c>
      <c r="F10856" s="6" t="n">
        <v>0</v>
      </c>
      <c r="G10856" s="6" t="n">
        <v>0.0498168498168496</v>
      </c>
      <c r="H10856" s="6" t="str">
        <f aca="false">IF(AND(A10856&gt;=Stimuli!$B$2,A10856&lt;=Stimuli!$C$2),Stimuli!$A$2,IF(AND(A10856&gt;=Stimuli!$B$3,A10856&lt;=Stimuli!$C$3),Stimuli!$A$3,IF(AND(A10856&gt;=Stimuli!$B$4,A10856&lt;=Stimuli!$C$4),Stimuli!$A$4,"")))</f>
        <v>02 e.l.f. - Power Grip Styling (30.03s)</v>
      </c>
      <c r="I10856" s="6" t="n">
        <f aca="false">(B10856-B10855)/((A10856-A10855)/1000)</f>
        <v>-0.750183150183034</v>
      </c>
      <c r="J10856" s="6" t="n">
        <f aca="false">IF(OR(B10856&lt;Rules!$B$2,B10856&gt;Rules!$B$3,ABS(I10856)&gt;Rules!$B$4,OR(B10857&lt;Rules!$B$2,B10857&gt;Rules!$B$3,ABS(I10857)&gt;Rules!$B$4)),1,0)</f>
        <v>0</v>
      </c>
      <c r="K10856" s="6" t="str">
        <f aca="false">IF(F10856=1,COUNTIF($F$2:F10856,1),"")</f>
        <v/>
      </c>
    </row>
    <row r="10857" customFormat="false" ht="15" hidden="false" customHeight="false" outlineLevel="0" collapsed="false">
      <c r="A10857" s="6" t="n">
        <v>85206.618</v>
      </c>
      <c r="B10857" s="6" t="n">
        <v>2.02124542124542</v>
      </c>
      <c r="C10857" s="6" t="n">
        <v>82</v>
      </c>
      <c r="D10857" s="6" t="n">
        <v>-1</v>
      </c>
      <c r="E10857" s="6" t="n">
        <v>1.99487179487179</v>
      </c>
      <c r="F10857" s="6" t="n">
        <v>0</v>
      </c>
      <c r="G10857" s="6" t="n">
        <v>0.0498168498168496</v>
      </c>
      <c r="H10857" s="6" t="str">
        <f aca="false">IF(AND(A10857&gt;=Stimuli!$B$2,A10857&lt;=Stimuli!$C$2),Stimuli!$A$2,IF(AND(A10857&gt;=Stimuli!$B$3,A10857&lt;=Stimuli!$C$3),Stimuli!$A$3,IF(AND(A10857&gt;=Stimuli!$B$4,A10857&lt;=Stimuli!$C$4),Stimuli!$A$4,"")))</f>
        <v>02 e.l.f. - Power Grip Styling (30.03s)</v>
      </c>
      <c r="I10857" s="6" t="n">
        <f aca="false">(B10857-B10856)/((A10857-A10856)/1000)</f>
        <v>0.750183150183034</v>
      </c>
      <c r="J10857" s="6" t="n">
        <f aca="false">IF(OR(B10857&lt;Rules!$B$2,B10857&gt;Rules!$B$3,ABS(I10857)&gt;Rules!$B$4,OR(B10858&lt;Rules!$B$2,B10858&gt;Rules!$B$3,ABS(I10858)&gt;Rules!$B$4)),1,0)</f>
        <v>0</v>
      </c>
      <c r="K10857" s="6" t="str">
        <f aca="false">IF(F10857=1,COUNTIF($F$2:F10857,1),"")</f>
        <v/>
      </c>
    </row>
    <row r="10858" customFormat="false" ht="15" hidden="false" customHeight="false" outlineLevel="0" collapsed="false">
      <c r="A10858" s="6" t="n">
        <v>85214.4305</v>
      </c>
      <c r="B10858" s="6" t="n">
        <v>2.01391941391941</v>
      </c>
      <c r="C10858" s="6" t="n">
        <v>82</v>
      </c>
      <c r="D10858" s="6" t="n">
        <v>-1</v>
      </c>
      <c r="E10858" s="6" t="n">
        <v>1.99487179487179</v>
      </c>
      <c r="F10858" s="6" t="n">
        <v>0</v>
      </c>
      <c r="G10858" s="6" t="n">
        <v>0.0498168498168496</v>
      </c>
      <c r="H10858" s="6" t="str">
        <f aca="false">IF(AND(A10858&gt;=Stimuli!$B$2,A10858&lt;=Stimuli!$C$2),Stimuli!$A$2,IF(AND(A10858&gt;=Stimuli!$B$3,A10858&lt;=Stimuli!$C$3),Stimuli!$A$3,IF(AND(A10858&gt;=Stimuli!$B$4,A10858&lt;=Stimuli!$C$4),Stimuli!$A$4,"")))</f>
        <v>02 e.l.f. - Power Grip Styling (30.03s)</v>
      </c>
      <c r="I10858" s="6" t="n">
        <f aca="false">(B10858-B10857)/((A10858-A10857)/1000)</f>
        <v>-0.937728937729048</v>
      </c>
      <c r="J10858" s="6" t="n">
        <f aca="false">IF(OR(B10858&lt;Rules!$B$2,B10858&gt;Rules!$B$3,ABS(I10858)&gt;Rules!$B$4,OR(B10859&lt;Rules!$B$2,B10859&gt;Rules!$B$3,ABS(I10859)&gt;Rules!$B$4)),1,0)</f>
        <v>0</v>
      </c>
      <c r="K10858" s="6" t="str">
        <f aca="false">IF(F10858=1,COUNTIF($F$2:F10858,1),"")</f>
        <v/>
      </c>
    </row>
    <row r="10859" customFormat="false" ht="15" hidden="false" customHeight="false" outlineLevel="0" collapsed="false">
      <c r="A10859" s="6" t="n">
        <v>85222.243</v>
      </c>
      <c r="B10859" s="6" t="n">
        <v>2.02124542124542</v>
      </c>
      <c r="C10859" s="6" t="n">
        <v>82</v>
      </c>
      <c r="D10859" s="6" t="n">
        <v>-1</v>
      </c>
      <c r="E10859" s="6" t="n">
        <v>1.99487179487179</v>
      </c>
      <c r="F10859" s="6" t="n">
        <v>0</v>
      </c>
      <c r="G10859" s="6" t="n">
        <v>0.0498168498168496</v>
      </c>
      <c r="H10859" s="6" t="str">
        <f aca="false">IF(AND(A10859&gt;=Stimuli!$B$2,A10859&lt;=Stimuli!$C$2),Stimuli!$A$2,IF(AND(A10859&gt;=Stimuli!$B$3,A10859&lt;=Stimuli!$C$3),Stimuli!$A$3,IF(AND(A10859&gt;=Stimuli!$B$4,A10859&lt;=Stimuli!$C$4),Stimuli!$A$4,"")))</f>
        <v>02 e.l.f. - Power Grip Styling (30.03s)</v>
      </c>
      <c r="I10859" s="6" t="n">
        <f aca="false">(B10859-B10858)/((A10859-A10858)/1000)</f>
        <v>0.937728937729048</v>
      </c>
      <c r="J10859" s="6" t="n">
        <f aca="false">IF(OR(B10859&lt;Rules!$B$2,B10859&gt;Rules!$B$3,ABS(I10859)&gt;Rules!$B$4,OR(B10860&lt;Rules!$B$2,B10860&gt;Rules!$B$3,ABS(I10860)&gt;Rules!$B$4)),1,0)</f>
        <v>0</v>
      </c>
      <c r="K10859" s="6" t="str">
        <f aca="false">IF(F10859=1,COUNTIF($F$2:F10859,1),"")</f>
        <v/>
      </c>
    </row>
    <row r="10860" customFormat="false" ht="15" hidden="false" customHeight="false" outlineLevel="0" collapsed="false">
      <c r="A10860" s="6" t="n">
        <v>85230.0555</v>
      </c>
      <c r="B10860" s="6" t="n">
        <v>2.01391941391941</v>
      </c>
      <c r="C10860" s="6" t="n">
        <v>82</v>
      </c>
      <c r="D10860" s="6" t="n">
        <v>-1</v>
      </c>
      <c r="E10860" s="6" t="n">
        <v>1.99487179487179</v>
      </c>
      <c r="F10860" s="6" t="n">
        <v>0</v>
      </c>
      <c r="G10860" s="6" t="n">
        <v>0.0498168498168496</v>
      </c>
      <c r="H10860" s="6" t="str">
        <f aca="false">IF(AND(A10860&gt;=Stimuli!$B$2,A10860&lt;=Stimuli!$C$2),Stimuli!$A$2,IF(AND(A10860&gt;=Stimuli!$B$3,A10860&lt;=Stimuli!$C$3),Stimuli!$A$3,IF(AND(A10860&gt;=Stimuli!$B$4,A10860&lt;=Stimuli!$C$4),Stimuli!$A$4,"")))</f>
        <v>02 e.l.f. - Power Grip Styling (30.03s)</v>
      </c>
      <c r="I10860" s="6" t="n">
        <f aca="false">(B10860-B10859)/((A10860-A10859)/1000)</f>
        <v>-0.937728937729048</v>
      </c>
      <c r="J10860" s="6" t="n">
        <f aca="false">IF(OR(B10860&lt;Rules!$B$2,B10860&gt;Rules!$B$3,ABS(I10860)&gt;Rules!$B$4,OR(B10861&lt;Rules!$B$2,B10861&gt;Rules!$B$3,ABS(I10861)&gt;Rules!$B$4)),1,0)</f>
        <v>0</v>
      </c>
      <c r="K10860" s="6" t="str">
        <f aca="false">IF(F10860=1,COUNTIF($F$2:F10860,1),"")</f>
        <v/>
      </c>
    </row>
    <row r="10861" customFormat="false" ht="15" hidden="false" customHeight="false" outlineLevel="0" collapsed="false">
      <c r="A10861" s="6" t="n">
        <v>85237.868</v>
      </c>
      <c r="B10861" s="6" t="n">
        <v>2.02124542124542</v>
      </c>
      <c r="C10861" s="6" t="n">
        <v>82</v>
      </c>
      <c r="D10861" s="6" t="n">
        <v>-1</v>
      </c>
      <c r="E10861" s="6" t="n">
        <v>1.99487179487179</v>
      </c>
      <c r="F10861" s="6" t="n">
        <v>0</v>
      </c>
      <c r="G10861" s="6" t="n">
        <v>0.0498168498168496</v>
      </c>
      <c r="H10861" s="6" t="str">
        <f aca="false">IF(AND(A10861&gt;=Stimuli!$B$2,A10861&lt;=Stimuli!$C$2),Stimuli!$A$2,IF(AND(A10861&gt;=Stimuli!$B$3,A10861&lt;=Stimuli!$C$3),Stimuli!$A$3,IF(AND(A10861&gt;=Stimuli!$B$4,A10861&lt;=Stimuli!$C$4),Stimuli!$A$4,"")))</f>
        <v>02 e.l.f. - Power Grip Styling (30.03s)</v>
      </c>
      <c r="I10861" s="6" t="n">
        <f aca="false">(B10861-B10860)/((A10861-A10860)/1000)</f>
        <v>0.937728937729048</v>
      </c>
      <c r="J10861" s="6" t="n">
        <f aca="false">IF(OR(B10861&lt;Rules!$B$2,B10861&gt;Rules!$B$3,ABS(I10861)&gt;Rules!$B$4,OR(B10862&lt;Rules!$B$2,B10862&gt;Rules!$B$3,ABS(I10862)&gt;Rules!$B$4)),1,0)</f>
        <v>0</v>
      </c>
      <c r="K10861" s="6" t="str">
        <f aca="false">IF(F10861=1,COUNTIF($F$2:F10861,1),"")</f>
        <v/>
      </c>
    </row>
    <row r="10862" customFormat="false" ht="15" hidden="false" customHeight="false" outlineLevel="0" collapsed="false">
      <c r="A10862" s="6" t="n">
        <v>85245.6805</v>
      </c>
      <c r="B10862" s="6" t="n">
        <v>2.01391941391941</v>
      </c>
      <c r="C10862" s="6" t="n">
        <v>82</v>
      </c>
      <c r="D10862" s="6" t="n">
        <v>-1</v>
      </c>
      <c r="E10862" s="6" t="n">
        <v>1.99487179487179</v>
      </c>
      <c r="F10862" s="6" t="n">
        <v>0</v>
      </c>
      <c r="G10862" s="6" t="n">
        <v>0.0498168498168496</v>
      </c>
      <c r="H10862" s="6" t="str">
        <f aca="false">IF(AND(A10862&gt;=Stimuli!$B$2,A10862&lt;=Stimuli!$C$2),Stimuli!$A$2,IF(AND(A10862&gt;=Stimuli!$B$3,A10862&lt;=Stimuli!$C$3),Stimuli!$A$3,IF(AND(A10862&gt;=Stimuli!$B$4,A10862&lt;=Stimuli!$C$4),Stimuli!$A$4,"")))</f>
        <v>02 e.l.f. - Power Grip Styling (30.03s)</v>
      </c>
      <c r="I10862" s="6" t="n">
        <f aca="false">(B10862-B10861)/((A10862-A10861)/1000)</f>
        <v>-0.937728937729048</v>
      </c>
      <c r="J10862" s="6" t="n">
        <f aca="false">IF(OR(B10862&lt;Rules!$B$2,B10862&gt;Rules!$B$3,ABS(I10862)&gt;Rules!$B$4,OR(B10863&lt;Rules!$B$2,B10863&gt;Rules!$B$3,ABS(I10863)&gt;Rules!$B$4)),1,0)</f>
        <v>0</v>
      </c>
      <c r="K10862" s="6" t="str">
        <f aca="false">IF(F10862=1,COUNTIF($F$2:F10862,1),"")</f>
        <v/>
      </c>
    </row>
    <row r="10863" customFormat="false" ht="15" hidden="false" customHeight="false" outlineLevel="0" collapsed="false">
      <c r="A10863" s="6" t="n">
        <v>85253.493</v>
      </c>
      <c r="B10863" s="6" t="n">
        <v>2.01831501831502</v>
      </c>
      <c r="C10863" s="6" t="n">
        <v>82</v>
      </c>
      <c r="D10863" s="6" t="n">
        <v>-1</v>
      </c>
      <c r="E10863" s="6" t="n">
        <v>1.99487179487179</v>
      </c>
      <c r="F10863" s="6" t="n">
        <v>0</v>
      </c>
      <c r="G10863" s="6" t="n">
        <v>0.0498168498168496</v>
      </c>
      <c r="H10863" s="6" t="str">
        <f aca="false">IF(AND(A10863&gt;=Stimuli!$B$2,A10863&lt;=Stimuli!$C$2),Stimuli!$A$2,IF(AND(A10863&gt;=Stimuli!$B$3,A10863&lt;=Stimuli!$C$3),Stimuli!$A$3,IF(AND(A10863&gt;=Stimuli!$B$4,A10863&lt;=Stimuli!$C$4),Stimuli!$A$4,"")))</f>
        <v>02 e.l.f. - Power Grip Styling (30.03s)</v>
      </c>
      <c r="I10863" s="6" t="n">
        <f aca="false">(B10863-B10862)/((A10863-A10862)/1000)</f>
        <v>0.562637362637418</v>
      </c>
      <c r="J10863" s="6" t="n">
        <f aca="false">IF(OR(B10863&lt;Rules!$B$2,B10863&gt;Rules!$B$3,ABS(I10863)&gt;Rules!$B$4,OR(B10864&lt;Rules!$B$2,B10864&gt;Rules!$B$3,ABS(I10864)&gt;Rules!$B$4)),1,0)</f>
        <v>0</v>
      </c>
      <c r="K10863" s="6" t="str">
        <f aca="false">IF(F10863=1,COUNTIF($F$2:F10863,1),"")</f>
        <v/>
      </c>
    </row>
    <row r="10864" customFormat="false" ht="15" hidden="false" customHeight="false" outlineLevel="0" collapsed="false">
      <c r="A10864" s="6" t="n">
        <v>85261.3055</v>
      </c>
      <c r="B10864" s="6" t="n">
        <v>2.01391941391941</v>
      </c>
      <c r="C10864" s="6" t="n">
        <v>82</v>
      </c>
      <c r="D10864" s="6" t="n">
        <v>-1</v>
      </c>
      <c r="E10864" s="6" t="n">
        <v>1.99487179487179</v>
      </c>
      <c r="F10864" s="6" t="n">
        <v>0</v>
      </c>
      <c r="G10864" s="6" t="n">
        <v>0.0498168498168496</v>
      </c>
      <c r="H10864" s="6" t="str">
        <f aca="false">IF(AND(A10864&gt;=Stimuli!$B$2,A10864&lt;=Stimuli!$C$2),Stimuli!$A$2,IF(AND(A10864&gt;=Stimuli!$B$3,A10864&lt;=Stimuli!$C$3),Stimuli!$A$3,IF(AND(A10864&gt;=Stimuli!$B$4,A10864&lt;=Stimuli!$C$4),Stimuli!$A$4,"")))</f>
        <v>02 e.l.f. - Power Grip Styling (30.03s)</v>
      </c>
      <c r="I10864" s="6" t="n">
        <f aca="false">(B10864-B10863)/((A10864-A10863)/1000)</f>
        <v>-0.562637362637418</v>
      </c>
      <c r="J10864" s="6" t="n">
        <f aca="false">IF(OR(B10864&lt;Rules!$B$2,B10864&gt;Rules!$B$3,ABS(I10864)&gt;Rules!$B$4,OR(B10865&lt;Rules!$B$2,B10865&gt;Rules!$B$3,ABS(I10865)&gt;Rules!$B$4)),1,0)</f>
        <v>0</v>
      </c>
      <c r="K10864" s="6" t="str">
        <f aca="false">IF(F10864=1,COUNTIF($F$2:F10864,1),"")</f>
        <v/>
      </c>
    </row>
    <row r="10865" customFormat="false" ht="15" hidden="false" customHeight="false" outlineLevel="0" collapsed="false">
      <c r="A10865" s="6" t="n">
        <v>85269.118</v>
      </c>
      <c r="B10865" s="6" t="n">
        <v>2.01684981684982</v>
      </c>
      <c r="C10865" s="6" t="n">
        <v>82</v>
      </c>
      <c r="D10865" s="6" t="n">
        <v>-1</v>
      </c>
      <c r="E10865" s="6" t="n">
        <v>1.99487179487179</v>
      </c>
      <c r="F10865" s="6" t="n">
        <v>0</v>
      </c>
      <c r="G10865" s="6" t="n">
        <v>0.0498168498168496</v>
      </c>
      <c r="H10865" s="6" t="str">
        <f aca="false">IF(AND(A10865&gt;=Stimuli!$B$2,A10865&lt;=Stimuli!$C$2),Stimuli!$A$2,IF(AND(A10865&gt;=Stimuli!$B$3,A10865&lt;=Stimuli!$C$3),Stimuli!$A$3,IF(AND(A10865&gt;=Stimuli!$B$4,A10865&lt;=Stimuli!$C$4),Stimuli!$A$4,"")))</f>
        <v>02 e.l.f. - Power Grip Styling (30.03s)</v>
      </c>
      <c r="I10865" s="6" t="n">
        <f aca="false">(B10865-B10864)/((A10865-A10864)/1000)</f>
        <v>0.375091575091687</v>
      </c>
      <c r="J10865" s="6" t="n">
        <f aca="false">IF(OR(B10865&lt;Rules!$B$2,B10865&gt;Rules!$B$3,ABS(I10865)&gt;Rules!$B$4,OR(B10866&lt;Rules!$B$2,B10866&gt;Rules!$B$3,ABS(I10866)&gt;Rules!$B$4)),1,0)</f>
        <v>0</v>
      </c>
      <c r="K10865" s="6" t="str">
        <f aca="false">IF(F10865=1,COUNTIF($F$2:F10865,1),"")</f>
        <v/>
      </c>
    </row>
    <row r="10866" customFormat="false" ht="15" hidden="false" customHeight="false" outlineLevel="0" collapsed="false">
      <c r="A10866" s="6" t="n">
        <v>85276.9305</v>
      </c>
      <c r="B10866" s="6" t="n">
        <v>2.01391941391941</v>
      </c>
      <c r="C10866" s="6" t="n">
        <v>82</v>
      </c>
      <c r="D10866" s="6" t="n">
        <v>-1</v>
      </c>
      <c r="E10866" s="6" t="n">
        <v>1.99487179487179</v>
      </c>
      <c r="F10866" s="6" t="n">
        <v>0</v>
      </c>
      <c r="G10866" s="6" t="n">
        <v>0.0498168498168496</v>
      </c>
      <c r="H10866" s="6" t="str">
        <f aca="false">IF(AND(A10866&gt;=Stimuli!$B$2,A10866&lt;=Stimuli!$C$2),Stimuli!$A$2,IF(AND(A10866&gt;=Stimuli!$B$3,A10866&lt;=Stimuli!$C$3),Stimuli!$A$3,IF(AND(A10866&gt;=Stimuli!$B$4,A10866&lt;=Stimuli!$C$4),Stimuli!$A$4,"")))</f>
        <v>02 e.l.f. - Power Grip Styling (30.03s)</v>
      </c>
      <c r="I10866" s="6" t="n">
        <f aca="false">(B10866-B10865)/((A10866-A10865)/1000)</f>
        <v>-0.375091575091687</v>
      </c>
      <c r="J10866" s="6" t="n">
        <f aca="false">IF(OR(B10866&lt;Rules!$B$2,B10866&gt;Rules!$B$3,ABS(I10866)&gt;Rules!$B$4,OR(B10867&lt;Rules!$B$2,B10867&gt;Rules!$B$3,ABS(I10867)&gt;Rules!$B$4)),1,0)</f>
        <v>0</v>
      </c>
      <c r="K10866" s="6" t="str">
        <f aca="false">IF(F10866=1,COUNTIF($F$2:F10866,1),"")</f>
        <v/>
      </c>
    </row>
    <row r="10867" customFormat="false" ht="15" hidden="false" customHeight="false" outlineLevel="0" collapsed="false">
      <c r="A10867" s="6" t="n">
        <v>85284.743</v>
      </c>
      <c r="B10867" s="6" t="n">
        <v>2.01538461538462</v>
      </c>
      <c r="C10867" s="6" t="n">
        <v>82</v>
      </c>
      <c r="D10867" s="6" t="n">
        <v>-1</v>
      </c>
      <c r="E10867" s="6" t="n">
        <v>1.99487179487179</v>
      </c>
      <c r="F10867" s="6" t="n">
        <v>0</v>
      </c>
      <c r="G10867" s="6" t="n">
        <v>0.0498168498168496</v>
      </c>
      <c r="H10867" s="6" t="str">
        <f aca="false">IF(AND(A10867&gt;=Stimuli!$B$2,A10867&lt;=Stimuli!$C$2),Stimuli!$A$2,IF(AND(A10867&gt;=Stimuli!$B$3,A10867&lt;=Stimuli!$C$3),Stimuli!$A$3,IF(AND(A10867&gt;=Stimuli!$B$4,A10867&lt;=Stimuli!$C$4),Stimuli!$A$4,"")))</f>
        <v>02 e.l.f. - Power Grip Styling (30.03s)</v>
      </c>
      <c r="I10867" s="6" t="n">
        <f aca="false">(B10867-B10866)/((A10867-A10866)/1000)</f>
        <v>0.187545787546014</v>
      </c>
      <c r="J10867" s="6" t="n">
        <f aca="false">IF(OR(B10867&lt;Rules!$B$2,B10867&gt;Rules!$B$3,ABS(I10867)&gt;Rules!$B$4,OR(B10868&lt;Rules!$B$2,B10868&gt;Rules!$B$3,ABS(I10868)&gt;Rules!$B$4)),1,0)</f>
        <v>0</v>
      </c>
      <c r="K10867" s="6" t="str">
        <f aca="false">IF(F10867=1,COUNTIF($F$2:F10867,1),"")</f>
        <v/>
      </c>
    </row>
    <row r="10868" customFormat="false" ht="15" hidden="false" customHeight="false" outlineLevel="0" collapsed="false">
      <c r="A10868" s="6" t="n">
        <v>85292.5555</v>
      </c>
      <c r="B10868" s="6" t="n">
        <v>2.01538461538462</v>
      </c>
      <c r="C10868" s="6" t="n">
        <v>82</v>
      </c>
      <c r="D10868" s="6" t="n">
        <v>-1</v>
      </c>
      <c r="E10868" s="6" t="n">
        <v>1.99487179487179</v>
      </c>
      <c r="F10868" s="6" t="n">
        <v>0</v>
      </c>
      <c r="G10868" s="6" t="n">
        <v>0.0498168498168496</v>
      </c>
      <c r="H10868" s="6" t="str">
        <f aca="false">IF(AND(A10868&gt;=Stimuli!$B$2,A10868&lt;=Stimuli!$C$2),Stimuli!$A$2,IF(AND(A10868&gt;=Stimuli!$B$3,A10868&lt;=Stimuli!$C$3),Stimuli!$A$3,IF(AND(A10868&gt;=Stimuli!$B$4,A10868&lt;=Stimuli!$C$4),Stimuli!$A$4,"")))</f>
        <v>02 e.l.f. - Power Grip Styling (30.03s)</v>
      </c>
      <c r="I10868" s="6" t="n">
        <f aca="false">(B10868-B10867)/((A10868-A10867)/1000)</f>
        <v>0</v>
      </c>
      <c r="J10868" s="6" t="n">
        <f aca="false">IF(OR(B10868&lt;Rules!$B$2,B10868&gt;Rules!$B$3,ABS(I10868)&gt;Rules!$B$4,OR(B10869&lt;Rules!$B$2,B10869&gt;Rules!$B$3,ABS(I10869)&gt;Rules!$B$4)),1,0)</f>
        <v>0</v>
      </c>
      <c r="K10868" s="6" t="str">
        <f aca="false">IF(F10868=1,COUNTIF($F$2:F10868,1),"")</f>
        <v/>
      </c>
    </row>
    <row r="10869" customFormat="false" ht="15" hidden="false" customHeight="false" outlineLevel="0" collapsed="false">
      <c r="A10869" s="6" t="n">
        <v>85300.368</v>
      </c>
      <c r="B10869" s="6" t="n">
        <v>2.01391941391941</v>
      </c>
      <c r="C10869" s="6" t="n">
        <v>82</v>
      </c>
      <c r="D10869" s="6" t="n">
        <v>-1</v>
      </c>
      <c r="E10869" s="6" t="n">
        <v>1.99487179487179</v>
      </c>
      <c r="F10869" s="6" t="n">
        <v>0</v>
      </c>
      <c r="G10869" s="6" t="n">
        <v>0.0498168498168496</v>
      </c>
      <c r="H10869" s="6" t="str">
        <f aca="false">IF(AND(A10869&gt;=Stimuli!$B$2,A10869&lt;=Stimuli!$C$2),Stimuli!$A$2,IF(AND(A10869&gt;=Stimuli!$B$3,A10869&lt;=Stimuli!$C$3),Stimuli!$A$3,IF(AND(A10869&gt;=Stimuli!$B$4,A10869&lt;=Stimuli!$C$4),Stimuli!$A$4,"")))</f>
        <v>02 e.l.f. - Power Grip Styling (30.03s)</v>
      </c>
      <c r="I10869" s="6" t="n">
        <f aca="false">(B10869-B10868)/((A10869-A10868)/1000)</f>
        <v>-0.187545787546014</v>
      </c>
      <c r="J10869" s="6" t="n">
        <f aca="false">IF(OR(B10869&lt;Rules!$B$2,B10869&gt;Rules!$B$3,ABS(I10869)&gt;Rules!$B$4,OR(B10870&lt;Rules!$B$2,B10870&gt;Rules!$B$3,ABS(I10870)&gt;Rules!$B$4)),1,0)</f>
        <v>0</v>
      </c>
      <c r="K10869" s="6" t="str">
        <f aca="false">IF(F10869=1,COUNTIF($F$2:F10869,1),"")</f>
        <v/>
      </c>
    </row>
    <row r="10870" customFormat="false" ht="15" hidden="false" customHeight="false" outlineLevel="0" collapsed="false">
      <c r="A10870" s="6" t="n">
        <v>85308.1805</v>
      </c>
      <c r="B10870" s="6" t="n">
        <v>2.01684981684982</v>
      </c>
      <c r="C10870" s="6" t="n">
        <v>82</v>
      </c>
      <c r="D10870" s="6" t="n">
        <v>-1</v>
      </c>
      <c r="E10870" s="6" t="n">
        <v>1.99487179487179</v>
      </c>
      <c r="F10870" s="6" t="n">
        <v>0</v>
      </c>
      <c r="G10870" s="6" t="n">
        <v>0.0498168498168496</v>
      </c>
      <c r="H10870" s="6" t="str">
        <f aca="false">IF(AND(A10870&gt;=Stimuli!$B$2,A10870&lt;=Stimuli!$C$2),Stimuli!$A$2,IF(AND(A10870&gt;=Stimuli!$B$3,A10870&lt;=Stimuli!$C$3),Stimuli!$A$3,IF(AND(A10870&gt;=Stimuli!$B$4,A10870&lt;=Stimuli!$C$4),Stimuli!$A$4,"")))</f>
        <v>02 e.l.f. - Power Grip Styling (30.03s)</v>
      </c>
      <c r="I10870" s="6" t="n">
        <f aca="false">(B10870-B10869)/((A10870-A10869)/1000)</f>
        <v>0.375091575091687</v>
      </c>
      <c r="J10870" s="6" t="n">
        <f aca="false">IF(OR(B10870&lt;Rules!$B$2,B10870&gt;Rules!$B$3,ABS(I10870)&gt;Rules!$B$4,OR(B10871&lt;Rules!$B$2,B10871&gt;Rules!$B$3,ABS(I10871)&gt;Rules!$B$4)),1,0)</f>
        <v>0</v>
      </c>
      <c r="K10870" s="6" t="str">
        <f aca="false">IF(F10870=1,COUNTIF($F$2:F10870,1),"")</f>
        <v/>
      </c>
    </row>
    <row r="10871" customFormat="false" ht="15" hidden="false" customHeight="false" outlineLevel="0" collapsed="false">
      <c r="A10871" s="6" t="n">
        <v>85315.993</v>
      </c>
      <c r="B10871" s="6" t="n">
        <v>2.01245421245421</v>
      </c>
      <c r="C10871" s="6" t="n">
        <v>82</v>
      </c>
      <c r="D10871" s="6" t="n">
        <v>-1</v>
      </c>
      <c r="E10871" s="6" t="n">
        <v>1.99487179487179</v>
      </c>
      <c r="F10871" s="6" t="n">
        <v>0</v>
      </c>
      <c r="G10871" s="6" t="n">
        <v>0.0498168498168496</v>
      </c>
      <c r="H10871" s="6" t="str">
        <f aca="false">IF(AND(A10871&gt;=Stimuli!$B$2,A10871&lt;=Stimuli!$C$2),Stimuli!$A$2,IF(AND(A10871&gt;=Stimuli!$B$3,A10871&lt;=Stimuli!$C$3),Stimuli!$A$3,IF(AND(A10871&gt;=Stimuli!$B$4,A10871&lt;=Stimuli!$C$4),Stimuli!$A$4,"")))</f>
        <v>02 e.l.f. - Power Grip Styling (30.03s)</v>
      </c>
      <c r="I10871" s="6" t="n">
        <f aca="false">(B10871-B10870)/((A10871-A10870)/1000)</f>
        <v>-0.562637362637418</v>
      </c>
      <c r="J10871" s="6" t="n">
        <f aca="false">IF(OR(B10871&lt;Rules!$B$2,B10871&gt;Rules!$B$3,ABS(I10871)&gt;Rules!$B$4,OR(B10872&lt;Rules!$B$2,B10872&gt;Rules!$B$3,ABS(I10872)&gt;Rules!$B$4)),1,0)</f>
        <v>0</v>
      </c>
      <c r="K10871" s="6" t="str">
        <f aca="false">IF(F10871=1,COUNTIF($F$2:F10871,1),"")</f>
        <v/>
      </c>
    </row>
    <row r="10872" customFormat="false" ht="15" hidden="false" customHeight="false" outlineLevel="0" collapsed="false">
      <c r="A10872" s="6" t="n">
        <v>85323.8055</v>
      </c>
      <c r="B10872" s="6" t="n">
        <v>2.01684981684982</v>
      </c>
      <c r="C10872" s="6" t="n">
        <v>82</v>
      </c>
      <c r="D10872" s="6" t="n">
        <v>-1</v>
      </c>
      <c r="E10872" s="6" t="n">
        <v>1.99487179487179</v>
      </c>
      <c r="F10872" s="6" t="n">
        <v>0</v>
      </c>
      <c r="G10872" s="6" t="n">
        <v>0.0498168498168496</v>
      </c>
      <c r="H10872" s="6" t="str">
        <f aca="false">IF(AND(A10872&gt;=Stimuli!$B$2,A10872&lt;=Stimuli!$C$2),Stimuli!$A$2,IF(AND(A10872&gt;=Stimuli!$B$3,A10872&lt;=Stimuli!$C$3),Stimuli!$A$3,IF(AND(A10872&gt;=Stimuli!$B$4,A10872&lt;=Stimuli!$C$4),Stimuli!$A$4,"")))</f>
        <v>02 e.l.f. - Power Grip Styling (30.03s)</v>
      </c>
      <c r="I10872" s="6" t="n">
        <f aca="false">(B10872-B10871)/((A10872-A10871)/1000)</f>
        <v>0.562637362637418</v>
      </c>
      <c r="J10872" s="6" t="n">
        <f aca="false">IF(OR(B10872&lt;Rules!$B$2,B10872&gt;Rules!$B$3,ABS(I10872)&gt;Rules!$B$4,OR(B10873&lt;Rules!$B$2,B10873&gt;Rules!$B$3,ABS(I10873)&gt;Rules!$B$4)),1,0)</f>
        <v>0</v>
      </c>
      <c r="K10872" s="6" t="str">
        <f aca="false">IF(F10872=1,COUNTIF($F$2:F10872,1),"")</f>
        <v/>
      </c>
    </row>
    <row r="10873" customFormat="false" ht="15" hidden="false" customHeight="false" outlineLevel="0" collapsed="false">
      <c r="A10873" s="6" t="n">
        <v>85331.618</v>
      </c>
      <c r="B10873" s="6" t="n">
        <v>2.01098901098901</v>
      </c>
      <c r="C10873" s="6" t="n">
        <v>82</v>
      </c>
      <c r="D10873" s="6" t="n">
        <v>-1</v>
      </c>
      <c r="E10873" s="6" t="n">
        <v>1.99487179487179</v>
      </c>
      <c r="F10873" s="6" t="n">
        <v>0</v>
      </c>
      <c r="G10873" s="6" t="n">
        <v>0.0498168498168496</v>
      </c>
      <c r="H10873" s="6" t="str">
        <f aca="false">IF(AND(A10873&gt;=Stimuli!$B$2,A10873&lt;=Stimuli!$C$2),Stimuli!$A$2,IF(AND(A10873&gt;=Stimuli!$B$3,A10873&lt;=Stimuli!$C$3),Stimuli!$A$3,IF(AND(A10873&gt;=Stimuli!$B$4,A10873&lt;=Stimuli!$C$4),Stimuli!$A$4,"")))</f>
        <v>02 e.l.f. - Power Grip Styling (30.03s)</v>
      </c>
      <c r="I10873" s="6" t="n">
        <f aca="false">(B10873-B10872)/((A10873-A10872)/1000)</f>
        <v>-0.750183150183148</v>
      </c>
      <c r="J10873" s="6" t="n">
        <f aca="false">IF(OR(B10873&lt;Rules!$B$2,B10873&gt;Rules!$B$3,ABS(I10873)&gt;Rules!$B$4,OR(B10874&lt;Rules!$B$2,B10874&gt;Rules!$B$3,ABS(I10874)&gt;Rules!$B$4)),1,0)</f>
        <v>0</v>
      </c>
      <c r="K10873" s="6" t="str">
        <f aca="false">IF(F10873=1,COUNTIF($F$2:F10873,1),"")</f>
        <v/>
      </c>
    </row>
    <row r="10874" customFormat="false" ht="15" hidden="false" customHeight="false" outlineLevel="0" collapsed="false">
      <c r="A10874" s="6" t="n">
        <v>85339.4305</v>
      </c>
      <c r="B10874" s="6" t="n">
        <v>2.01684981684982</v>
      </c>
      <c r="C10874" s="6" t="n">
        <v>82</v>
      </c>
      <c r="D10874" s="6" t="n">
        <v>-1</v>
      </c>
      <c r="E10874" s="6" t="n">
        <v>1.99487179487179</v>
      </c>
      <c r="F10874" s="6" t="n">
        <v>0</v>
      </c>
      <c r="G10874" s="6" t="n">
        <v>0.0498168498168496</v>
      </c>
      <c r="H10874" s="6" t="str">
        <f aca="false">IF(AND(A10874&gt;=Stimuli!$B$2,A10874&lt;=Stimuli!$C$2),Stimuli!$A$2,IF(AND(A10874&gt;=Stimuli!$B$3,A10874&lt;=Stimuli!$C$3),Stimuli!$A$3,IF(AND(A10874&gt;=Stimuli!$B$4,A10874&lt;=Stimuli!$C$4),Stimuli!$A$4,"")))</f>
        <v>02 e.l.f. - Power Grip Styling (30.03s)</v>
      </c>
      <c r="I10874" s="6" t="n">
        <f aca="false">(B10874-B10873)/((A10874-A10873)/1000)</f>
        <v>0.750183150183148</v>
      </c>
      <c r="J10874" s="6" t="n">
        <f aca="false">IF(OR(B10874&lt;Rules!$B$2,B10874&gt;Rules!$B$3,ABS(I10874)&gt;Rules!$B$4,OR(B10875&lt;Rules!$B$2,B10875&gt;Rules!$B$3,ABS(I10875)&gt;Rules!$B$4)),1,0)</f>
        <v>0</v>
      </c>
      <c r="K10874" s="6" t="str">
        <f aca="false">IF(F10874=1,COUNTIF($F$2:F10874,1),"")</f>
        <v/>
      </c>
    </row>
    <row r="10875" customFormat="false" ht="15" hidden="false" customHeight="false" outlineLevel="0" collapsed="false">
      <c r="A10875" s="6" t="n">
        <v>85347.243</v>
      </c>
      <c r="B10875" s="6" t="n">
        <v>2.00952380952381</v>
      </c>
      <c r="C10875" s="6" t="n">
        <v>82</v>
      </c>
      <c r="D10875" s="6" t="n">
        <v>-1</v>
      </c>
      <c r="E10875" s="6" t="n">
        <v>1.99487179487179</v>
      </c>
      <c r="F10875" s="6" t="n">
        <v>0</v>
      </c>
      <c r="G10875" s="6" t="n">
        <v>0.0498168498168496</v>
      </c>
      <c r="H10875" s="6" t="str">
        <f aca="false">IF(AND(A10875&gt;=Stimuli!$B$2,A10875&lt;=Stimuli!$C$2),Stimuli!$A$2,IF(AND(A10875&gt;=Stimuli!$B$3,A10875&lt;=Stimuli!$C$3),Stimuli!$A$3,IF(AND(A10875&gt;=Stimuli!$B$4,A10875&lt;=Stimuli!$C$4),Stimuli!$A$4,"")))</f>
        <v>02 e.l.f. - Power Grip Styling (30.03s)</v>
      </c>
      <c r="I10875" s="6" t="n">
        <f aca="false">(B10875-B10874)/((A10875-A10874)/1000)</f>
        <v>-0.937728937728991</v>
      </c>
      <c r="J10875" s="6" t="n">
        <f aca="false">IF(OR(B10875&lt;Rules!$B$2,B10875&gt;Rules!$B$3,ABS(I10875)&gt;Rules!$B$4,OR(B10876&lt;Rules!$B$2,B10876&gt;Rules!$B$3,ABS(I10876)&gt;Rules!$B$4)),1,0)</f>
        <v>0</v>
      </c>
      <c r="K10875" s="6" t="str">
        <f aca="false">IF(F10875=1,COUNTIF($F$2:F10875,1),"")</f>
        <v/>
      </c>
    </row>
    <row r="10876" customFormat="false" ht="15" hidden="false" customHeight="false" outlineLevel="0" collapsed="false">
      <c r="A10876" s="6" t="n">
        <v>85355.0555</v>
      </c>
      <c r="B10876" s="6" t="n">
        <v>2.01684981684982</v>
      </c>
      <c r="C10876" s="6" t="n">
        <v>82</v>
      </c>
      <c r="D10876" s="6" t="n">
        <v>-1</v>
      </c>
      <c r="E10876" s="6" t="n">
        <v>1.99487179487179</v>
      </c>
      <c r="F10876" s="6" t="n">
        <v>0</v>
      </c>
      <c r="G10876" s="6" t="n">
        <v>0.0498168498168496</v>
      </c>
      <c r="H10876" s="6" t="str">
        <f aca="false">IF(AND(A10876&gt;=Stimuli!$B$2,A10876&lt;=Stimuli!$C$2),Stimuli!$A$2,IF(AND(A10876&gt;=Stimuli!$B$3,A10876&lt;=Stimuli!$C$3),Stimuli!$A$3,IF(AND(A10876&gt;=Stimuli!$B$4,A10876&lt;=Stimuli!$C$4),Stimuli!$A$4,"")))</f>
        <v>02 e.l.f. - Power Grip Styling (30.03s)</v>
      </c>
      <c r="I10876" s="6" t="n">
        <f aca="false">(B10876-B10875)/((A10876-A10875)/1000)</f>
        <v>0.937728937728991</v>
      </c>
      <c r="J10876" s="6" t="n">
        <f aca="false">IF(OR(B10876&lt;Rules!$B$2,B10876&gt;Rules!$B$3,ABS(I10876)&gt;Rules!$B$4,OR(B10877&lt;Rules!$B$2,B10877&gt;Rules!$B$3,ABS(I10877)&gt;Rules!$B$4)),1,0)</f>
        <v>0</v>
      </c>
      <c r="K10876" s="6" t="str">
        <f aca="false">IF(F10876=1,COUNTIF($F$2:F10876,1),"")</f>
        <v/>
      </c>
    </row>
    <row r="10877" customFormat="false" ht="15" hidden="false" customHeight="false" outlineLevel="0" collapsed="false">
      <c r="A10877" s="6" t="n">
        <v>85362.868</v>
      </c>
      <c r="B10877" s="6" t="n">
        <v>2.00952380952381</v>
      </c>
      <c r="C10877" s="6" t="n">
        <v>82</v>
      </c>
      <c r="D10877" s="6" t="n">
        <v>-1</v>
      </c>
      <c r="E10877" s="6" t="n">
        <v>1.99487179487179</v>
      </c>
      <c r="F10877" s="6" t="n">
        <v>0</v>
      </c>
      <c r="G10877" s="6" t="n">
        <v>0.0498168498168496</v>
      </c>
      <c r="H10877" s="6" t="str">
        <f aca="false">IF(AND(A10877&gt;=Stimuli!$B$2,A10877&lt;=Stimuli!$C$2),Stimuli!$A$2,IF(AND(A10877&gt;=Stimuli!$B$3,A10877&lt;=Stimuli!$C$3),Stimuli!$A$3,IF(AND(A10877&gt;=Stimuli!$B$4,A10877&lt;=Stimuli!$C$4),Stimuli!$A$4,"")))</f>
        <v>02 e.l.f. - Power Grip Styling (30.03s)</v>
      </c>
      <c r="I10877" s="6" t="n">
        <f aca="false">(B10877-B10876)/((A10877-A10876)/1000)</f>
        <v>-0.937728937728991</v>
      </c>
      <c r="J10877" s="6" t="n">
        <f aca="false">IF(OR(B10877&lt;Rules!$B$2,B10877&gt;Rules!$B$3,ABS(I10877)&gt;Rules!$B$4,OR(B10878&lt;Rules!$B$2,B10878&gt;Rules!$B$3,ABS(I10878)&gt;Rules!$B$4)),1,0)</f>
        <v>0</v>
      </c>
      <c r="K10877" s="6" t="str">
        <f aca="false">IF(F10877=1,COUNTIF($F$2:F10877,1),"")</f>
        <v/>
      </c>
    </row>
    <row r="10878" customFormat="false" ht="15" hidden="false" customHeight="false" outlineLevel="0" collapsed="false">
      <c r="A10878" s="6" t="n">
        <v>85370.6805</v>
      </c>
      <c r="B10878" s="6" t="n">
        <v>2.01538461538462</v>
      </c>
      <c r="C10878" s="6" t="n">
        <v>82</v>
      </c>
      <c r="D10878" s="6" t="n">
        <v>-1</v>
      </c>
      <c r="E10878" s="6" t="n">
        <v>1.99487179487179</v>
      </c>
      <c r="F10878" s="6" t="n">
        <v>0</v>
      </c>
      <c r="G10878" s="6" t="n">
        <v>0.0498168498168496</v>
      </c>
      <c r="H10878" s="6" t="str">
        <f aca="false">IF(AND(A10878&gt;=Stimuli!$B$2,A10878&lt;=Stimuli!$C$2),Stimuli!$A$2,IF(AND(A10878&gt;=Stimuli!$B$3,A10878&lt;=Stimuli!$C$3),Stimuli!$A$3,IF(AND(A10878&gt;=Stimuli!$B$4,A10878&lt;=Stimuli!$C$4),Stimuli!$A$4,"")))</f>
        <v>02 e.l.f. - Power Grip Styling (30.03s)</v>
      </c>
      <c r="I10878" s="6" t="n">
        <f aca="false">(B10878-B10877)/((A10878-A10877)/1000)</f>
        <v>0.750183150183318</v>
      </c>
      <c r="J10878" s="6" t="n">
        <f aca="false">IF(OR(B10878&lt;Rules!$B$2,B10878&gt;Rules!$B$3,ABS(I10878)&gt;Rules!$B$4,OR(B10879&lt;Rules!$B$2,B10879&gt;Rules!$B$3,ABS(I10879)&gt;Rules!$B$4)),1,0)</f>
        <v>0</v>
      </c>
      <c r="K10878" s="6" t="str">
        <f aca="false">IF(F10878=1,COUNTIF($F$2:F10878,1),"")</f>
        <v/>
      </c>
    </row>
    <row r="10879" customFormat="false" ht="15" hidden="false" customHeight="false" outlineLevel="0" collapsed="false">
      <c r="A10879" s="6" t="n">
        <v>85378.493</v>
      </c>
      <c r="B10879" s="6" t="n">
        <v>2.00952380952381</v>
      </c>
      <c r="C10879" s="6" t="n">
        <v>82</v>
      </c>
      <c r="D10879" s="6" t="n">
        <v>-1</v>
      </c>
      <c r="E10879" s="6" t="n">
        <v>1.99487179487179</v>
      </c>
      <c r="F10879" s="6" t="n">
        <v>0</v>
      </c>
      <c r="G10879" s="6" t="n">
        <v>0.0498168498168496</v>
      </c>
      <c r="H10879" s="6" t="str">
        <f aca="false">IF(AND(A10879&gt;=Stimuli!$B$2,A10879&lt;=Stimuli!$C$2),Stimuli!$A$2,IF(AND(A10879&gt;=Stimuli!$B$3,A10879&lt;=Stimuli!$C$3),Stimuli!$A$3,IF(AND(A10879&gt;=Stimuli!$B$4,A10879&lt;=Stimuli!$C$4),Stimuli!$A$4,"")))</f>
        <v>02 e.l.f. - Power Grip Styling (30.03s)</v>
      </c>
      <c r="I10879" s="6" t="n">
        <f aca="false">(B10879-B10878)/((A10879-A10878)/1000)</f>
        <v>-0.750183150183318</v>
      </c>
      <c r="J10879" s="6" t="n">
        <f aca="false">IF(OR(B10879&lt;Rules!$B$2,B10879&gt;Rules!$B$3,ABS(I10879)&gt;Rules!$B$4,OR(B10880&lt;Rules!$B$2,B10880&gt;Rules!$B$3,ABS(I10880)&gt;Rules!$B$4)),1,0)</f>
        <v>0</v>
      </c>
      <c r="K10879" s="6" t="str">
        <f aca="false">IF(F10879=1,COUNTIF($F$2:F10879,1),"")</f>
        <v/>
      </c>
    </row>
    <row r="10880" customFormat="false" ht="15" hidden="false" customHeight="false" outlineLevel="0" collapsed="false">
      <c r="A10880" s="6" t="n">
        <v>85386.3055</v>
      </c>
      <c r="B10880" s="6" t="n">
        <v>2.01391941391941</v>
      </c>
      <c r="C10880" s="6" t="n">
        <v>82</v>
      </c>
      <c r="D10880" s="6" t="n">
        <v>-1</v>
      </c>
      <c r="E10880" s="6" t="n">
        <v>1.99487179487179</v>
      </c>
      <c r="F10880" s="6" t="n">
        <v>0</v>
      </c>
      <c r="G10880" s="6" t="n">
        <v>0.0498168498168496</v>
      </c>
      <c r="H10880" s="6" t="str">
        <f aca="false">IF(AND(A10880&gt;=Stimuli!$B$2,A10880&lt;=Stimuli!$C$2),Stimuli!$A$2,IF(AND(A10880&gt;=Stimuli!$B$3,A10880&lt;=Stimuli!$C$3),Stimuli!$A$3,IF(AND(A10880&gt;=Stimuli!$B$4,A10880&lt;=Stimuli!$C$4),Stimuli!$A$4,"")))</f>
        <v>02 e.l.f. - Power Grip Styling (30.03s)</v>
      </c>
      <c r="I10880" s="6" t="n">
        <f aca="false">(B10880-B10879)/((A10880-A10879)/1000)</f>
        <v>0.562637362637304</v>
      </c>
      <c r="J10880" s="6" t="n">
        <f aca="false">IF(OR(B10880&lt;Rules!$B$2,B10880&gt;Rules!$B$3,ABS(I10880)&gt;Rules!$B$4,OR(B10881&lt;Rules!$B$2,B10881&gt;Rules!$B$3,ABS(I10881)&gt;Rules!$B$4)),1,0)</f>
        <v>0</v>
      </c>
      <c r="K10880" s="6" t="str">
        <f aca="false">IF(F10880=1,COUNTIF($F$2:F10880,1),"")</f>
        <v/>
      </c>
    </row>
    <row r="10881" customFormat="false" ht="15" hidden="false" customHeight="false" outlineLevel="0" collapsed="false">
      <c r="A10881" s="6" t="n">
        <v>85394.118</v>
      </c>
      <c r="B10881" s="6" t="n">
        <v>2.00952380952381</v>
      </c>
      <c r="C10881" s="6" t="n">
        <v>82</v>
      </c>
      <c r="D10881" s="6" t="n">
        <v>-1</v>
      </c>
      <c r="E10881" s="6" t="n">
        <v>1.99487179487179</v>
      </c>
      <c r="F10881" s="6" t="n">
        <v>0</v>
      </c>
      <c r="G10881" s="6" t="n">
        <v>0.0498168498168496</v>
      </c>
      <c r="H10881" s="6" t="str">
        <f aca="false">IF(AND(A10881&gt;=Stimuli!$B$2,A10881&lt;=Stimuli!$C$2),Stimuli!$A$2,IF(AND(A10881&gt;=Stimuli!$B$3,A10881&lt;=Stimuli!$C$3),Stimuli!$A$3,IF(AND(A10881&gt;=Stimuli!$B$4,A10881&lt;=Stimuli!$C$4),Stimuli!$A$4,"")))</f>
        <v>02 e.l.f. - Power Grip Styling (30.03s)</v>
      </c>
      <c r="I10881" s="6" t="n">
        <f aca="false">(B10881-B10880)/((A10881-A10880)/1000)</f>
        <v>-0.562637362637304</v>
      </c>
      <c r="J10881" s="6" t="n">
        <f aca="false">IF(OR(B10881&lt;Rules!$B$2,B10881&gt;Rules!$B$3,ABS(I10881)&gt;Rules!$B$4,OR(B10882&lt;Rules!$B$2,B10882&gt;Rules!$B$3,ABS(I10882)&gt;Rules!$B$4)),1,0)</f>
        <v>0</v>
      </c>
      <c r="K10881" s="6" t="str">
        <f aca="false">IF(F10881=1,COUNTIF($F$2:F10881,1),"")</f>
        <v/>
      </c>
    </row>
    <row r="10882" customFormat="false" ht="15" hidden="false" customHeight="false" outlineLevel="0" collapsed="false">
      <c r="A10882" s="6" t="n">
        <v>85401.9305</v>
      </c>
      <c r="B10882" s="6" t="n">
        <v>2.01245421245421</v>
      </c>
      <c r="C10882" s="6" t="n">
        <v>82</v>
      </c>
      <c r="D10882" s="6" t="n">
        <v>-1</v>
      </c>
      <c r="E10882" s="6" t="n">
        <v>1.99487179487179</v>
      </c>
      <c r="F10882" s="6" t="n">
        <v>0</v>
      </c>
      <c r="G10882" s="6" t="n">
        <v>0.0498168498168496</v>
      </c>
      <c r="H10882" s="6" t="str">
        <f aca="false">IF(AND(A10882&gt;=Stimuli!$B$2,A10882&lt;=Stimuli!$C$2),Stimuli!$A$2,IF(AND(A10882&gt;=Stimuli!$B$3,A10882&lt;=Stimuli!$C$3),Stimuli!$A$3,IF(AND(A10882&gt;=Stimuli!$B$4,A10882&lt;=Stimuli!$C$4),Stimuli!$A$4,"")))</f>
        <v>02 e.l.f. - Power Grip Styling (30.03s)</v>
      </c>
      <c r="I10882" s="6" t="n">
        <f aca="false">(B10882-B10881)/((A10882-A10881)/1000)</f>
        <v>0.375091575091574</v>
      </c>
      <c r="J10882" s="6" t="n">
        <f aca="false">IF(OR(B10882&lt;Rules!$B$2,B10882&gt;Rules!$B$3,ABS(I10882)&gt;Rules!$B$4,OR(B10883&lt;Rules!$B$2,B10883&gt;Rules!$B$3,ABS(I10883)&gt;Rules!$B$4)),1,0)</f>
        <v>0</v>
      </c>
      <c r="K10882" s="6" t="str">
        <f aca="false">IF(F10882=1,COUNTIF($F$2:F10882,1),"")</f>
        <v/>
      </c>
    </row>
    <row r="10883" customFormat="false" ht="15" hidden="false" customHeight="false" outlineLevel="0" collapsed="false">
      <c r="A10883" s="6" t="n">
        <v>85409.743</v>
      </c>
      <c r="B10883" s="6" t="n">
        <v>2.01098901098901</v>
      </c>
      <c r="C10883" s="6" t="n">
        <v>82</v>
      </c>
      <c r="D10883" s="6" t="n">
        <v>-1</v>
      </c>
      <c r="E10883" s="6" t="n">
        <v>1.99487179487179</v>
      </c>
      <c r="F10883" s="6" t="n">
        <v>0</v>
      </c>
      <c r="G10883" s="6" t="n">
        <v>0.0498168498168496</v>
      </c>
      <c r="H10883" s="6" t="str">
        <f aca="false">IF(AND(A10883&gt;=Stimuli!$B$2,A10883&lt;=Stimuli!$C$2),Stimuli!$A$2,IF(AND(A10883&gt;=Stimuli!$B$3,A10883&lt;=Stimuli!$C$3),Stimuli!$A$3,IF(AND(A10883&gt;=Stimuli!$B$4,A10883&lt;=Stimuli!$C$4),Stimuli!$A$4,"")))</f>
        <v>02 e.l.f. - Power Grip Styling (30.03s)</v>
      </c>
      <c r="I10883" s="6" t="n">
        <f aca="false">(B10883-B10882)/((A10883-A10882)/1000)</f>
        <v>-0.18754578754573</v>
      </c>
      <c r="J10883" s="6" t="n">
        <f aca="false">IF(OR(B10883&lt;Rules!$B$2,B10883&gt;Rules!$B$3,ABS(I10883)&gt;Rules!$B$4,OR(B10884&lt;Rules!$B$2,B10884&gt;Rules!$B$3,ABS(I10884)&gt;Rules!$B$4)),1,0)</f>
        <v>0</v>
      </c>
      <c r="K10883" s="6" t="str">
        <f aca="false">IF(F10883=1,COUNTIF($F$2:F10883,1),"")</f>
        <v/>
      </c>
    </row>
    <row r="10884" customFormat="false" ht="15" hidden="false" customHeight="false" outlineLevel="0" collapsed="false">
      <c r="A10884" s="6" t="n">
        <v>85417.5555</v>
      </c>
      <c r="B10884" s="6" t="n">
        <v>2.01098901098901</v>
      </c>
      <c r="C10884" s="6" t="n">
        <v>82</v>
      </c>
      <c r="D10884" s="6" t="n">
        <v>-1</v>
      </c>
      <c r="E10884" s="6" t="n">
        <v>1.99340659340659</v>
      </c>
      <c r="F10884" s="6" t="n">
        <v>0</v>
      </c>
      <c r="G10884" s="6" t="n">
        <v>0.0498168498168496</v>
      </c>
      <c r="H10884" s="6" t="str">
        <f aca="false">IF(AND(A10884&gt;=Stimuli!$B$2,A10884&lt;=Stimuli!$C$2),Stimuli!$A$2,IF(AND(A10884&gt;=Stimuli!$B$3,A10884&lt;=Stimuli!$C$3),Stimuli!$A$3,IF(AND(A10884&gt;=Stimuli!$B$4,A10884&lt;=Stimuli!$C$4),Stimuli!$A$4,"")))</f>
        <v>02 e.l.f. - Power Grip Styling (30.03s)</v>
      </c>
      <c r="I10884" s="6" t="n">
        <f aca="false">(B10884-B10883)/((A10884-A10883)/1000)</f>
        <v>0</v>
      </c>
      <c r="J10884" s="6" t="n">
        <f aca="false">IF(OR(B10884&lt;Rules!$B$2,B10884&gt;Rules!$B$3,ABS(I10884)&gt;Rules!$B$4,OR(B10885&lt;Rules!$B$2,B10885&gt;Rules!$B$3,ABS(I10885)&gt;Rules!$B$4)),1,0)</f>
        <v>0</v>
      </c>
      <c r="K10884" s="6" t="str">
        <f aca="false">IF(F10884=1,COUNTIF($F$2:F10884,1),"")</f>
        <v/>
      </c>
    </row>
    <row r="10885" customFormat="false" ht="15" hidden="false" customHeight="false" outlineLevel="0" collapsed="false">
      <c r="A10885" s="6" t="n">
        <v>85425.368</v>
      </c>
      <c r="B10885" s="6" t="n">
        <v>2.01245421245421</v>
      </c>
      <c r="C10885" s="6" t="n">
        <v>82</v>
      </c>
      <c r="D10885" s="6" t="n">
        <v>-1</v>
      </c>
      <c r="E10885" s="6" t="n">
        <v>1.99340659340659</v>
      </c>
      <c r="F10885" s="6" t="n">
        <v>0</v>
      </c>
      <c r="G10885" s="6" t="n">
        <v>0.0498168498168496</v>
      </c>
      <c r="H10885" s="6" t="str">
        <f aca="false">IF(AND(A10885&gt;=Stimuli!$B$2,A10885&lt;=Stimuli!$C$2),Stimuli!$A$2,IF(AND(A10885&gt;=Stimuli!$B$3,A10885&lt;=Stimuli!$C$3),Stimuli!$A$3,IF(AND(A10885&gt;=Stimuli!$B$4,A10885&lt;=Stimuli!$C$4),Stimuli!$A$4,"")))</f>
        <v>02 e.l.f. - Power Grip Styling (30.03s)</v>
      </c>
      <c r="I10885" s="6" t="n">
        <f aca="false">(B10885-B10884)/((A10885-A10884)/1000)</f>
        <v>0.18754578754573</v>
      </c>
      <c r="J10885" s="6" t="n">
        <f aca="false">IF(OR(B10885&lt;Rules!$B$2,B10885&gt;Rules!$B$3,ABS(I10885)&gt;Rules!$B$4,OR(B10886&lt;Rules!$B$2,B10886&gt;Rules!$B$3,ABS(I10886)&gt;Rules!$B$4)),1,0)</f>
        <v>0</v>
      </c>
      <c r="K10885" s="6" t="str">
        <f aca="false">IF(F10885=1,COUNTIF($F$2:F10885,1),"")</f>
        <v/>
      </c>
    </row>
    <row r="10886" customFormat="false" ht="15" hidden="false" customHeight="false" outlineLevel="0" collapsed="false">
      <c r="A10886" s="6" t="n">
        <v>85433.1805</v>
      </c>
      <c r="B10886" s="6" t="n">
        <v>2.00805860805861</v>
      </c>
      <c r="C10886" s="6" t="n">
        <v>82</v>
      </c>
      <c r="D10886" s="6" t="n">
        <v>-1</v>
      </c>
      <c r="E10886" s="6" t="n">
        <v>1.99340659340659</v>
      </c>
      <c r="F10886" s="6" t="n">
        <v>0</v>
      </c>
      <c r="G10886" s="6" t="n">
        <v>0.0498168498168496</v>
      </c>
      <c r="H10886" s="6" t="str">
        <f aca="false">IF(AND(A10886&gt;=Stimuli!$B$2,A10886&lt;=Stimuli!$C$2),Stimuli!$A$2,IF(AND(A10886&gt;=Stimuli!$B$3,A10886&lt;=Stimuli!$C$3),Stimuli!$A$3,IF(AND(A10886&gt;=Stimuli!$B$4,A10886&lt;=Stimuli!$C$4),Stimuli!$A$4,"")))</f>
        <v>02 e.l.f. - Power Grip Styling (30.03s)</v>
      </c>
      <c r="I10886" s="6" t="n">
        <f aca="false">(B10886-B10885)/((A10886-A10885)/1000)</f>
        <v>-0.562637362637304</v>
      </c>
      <c r="J10886" s="6" t="n">
        <f aca="false">IF(OR(B10886&lt;Rules!$B$2,B10886&gt;Rules!$B$3,ABS(I10886)&gt;Rules!$B$4,OR(B10887&lt;Rules!$B$2,B10887&gt;Rules!$B$3,ABS(I10887)&gt;Rules!$B$4)),1,0)</f>
        <v>0</v>
      </c>
      <c r="K10886" s="6" t="str">
        <f aca="false">IF(F10886=1,COUNTIF($F$2:F10886,1),"")</f>
        <v/>
      </c>
    </row>
    <row r="10887" customFormat="false" ht="15" hidden="false" customHeight="false" outlineLevel="0" collapsed="false">
      <c r="A10887" s="6" t="n">
        <v>85440.993</v>
      </c>
      <c r="B10887" s="6" t="n">
        <v>2.01245421245421</v>
      </c>
      <c r="C10887" s="6" t="n">
        <v>82</v>
      </c>
      <c r="D10887" s="6" t="n">
        <v>-1</v>
      </c>
      <c r="E10887" s="6" t="n">
        <v>1.99340659340659</v>
      </c>
      <c r="F10887" s="6" t="n">
        <v>0</v>
      </c>
      <c r="G10887" s="6" t="n">
        <v>0.0498168498168496</v>
      </c>
      <c r="H10887" s="6" t="str">
        <f aca="false">IF(AND(A10887&gt;=Stimuli!$B$2,A10887&lt;=Stimuli!$C$2),Stimuli!$A$2,IF(AND(A10887&gt;=Stimuli!$B$3,A10887&lt;=Stimuli!$C$3),Stimuli!$A$3,IF(AND(A10887&gt;=Stimuli!$B$4,A10887&lt;=Stimuli!$C$4),Stimuli!$A$4,"")))</f>
        <v>02 e.l.f. - Power Grip Styling (30.03s)</v>
      </c>
      <c r="I10887" s="6" t="n">
        <f aca="false">(B10887-B10886)/((A10887-A10886)/1000)</f>
        <v>0.562637362637304</v>
      </c>
      <c r="J10887" s="6" t="n">
        <f aca="false">IF(OR(B10887&lt;Rules!$B$2,B10887&gt;Rules!$B$3,ABS(I10887)&gt;Rules!$B$4,OR(B10888&lt;Rules!$B$2,B10888&gt;Rules!$B$3,ABS(I10888)&gt;Rules!$B$4)),1,0)</f>
        <v>0</v>
      </c>
      <c r="K10887" s="6" t="str">
        <f aca="false">IF(F10887=1,COUNTIF($F$2:F10887,1),"")</f>
        <v/>
      </c>
    </row>
    <row r="10888" customFormat="false" ht="15" hidden="false" customHeight="false" outlineLevel="0" collapsed="false">
      <c r="A10888" s="6" t="n">
        <v>85448.8055</v>
      </c>
      <c r="B10888" s="6" t="n">
        <v>2.00659340659341</v>
      </c>
      <c r="C10888" s="6" t="n">
        <v>82</v>
      </c>
      <c r="D10888" s="6" t="n">
        <v>-1</v>
      </c>
      <c r="E10888" s="6" t="n">
        <v>1.99340659340659</v>
      </c>
      <c r="F10888" s="6" t="n">
        <v>0</v>
      </c>
      <c r="G10888" s="6" t="n">
        <v>0.0498168498168496</v>
      </c>
      <c r="H10888" s="6" t="str">
        <f aca="false">IF(AND(A10888&gt;=Stimuli!$B$2,A10888&lt;=Stimuli!$C$2),Stimuli!$A$2,IF(AND(A10888&gt;=Stimuli!$B$3,A10888&lt;=Stimuli!$C$3),Stimuli!$A$3,IF(AND(A10888&gt;=Stimuli!$B$4,A10888&lt;=Stimuli!$C$4),Stimuli!$A$4,"")))</f>
        <v>02 e.l.f. - Power Grip Styling (30.03s)</v>
      </c>
      <c r="I10888" s="6" t="n">
        <f aca="false">(B10888-B10887)/((A10888-A10887)/1000)</f>
        <v>-0.750183150183034</v>
      </c>
      <c r="J10888" s="6" t="n">
        <f aca="false">IF(OR(B10888&lt;Rules!$B$2,B10888&gt;Rules!$B$3,ABS(I10888)&gt;Rules!$B$4,OR(B10889&lt;Rules!$B$2,B10889&gt;Rules!$B$3,ABS(I10889)&gt;Rules!$B$4)),1,0)</f>
        <v>0</v>
      </c>
      <c r="K10888" s="6" t="str">
        <f aca="false">IF(F10888=1,COUNTIF($F$2:F10888,1),"")</f>
        <v/>
      </c>
    </row>
    <row r="10889" customFormat="false" ht="15" hidden="false" customHeight="false" outlineLevel="0" collapsed="false">
      <c r="A10889" s="6" t="n">
        <v>85456.618</v>
      </c>
      <c r="B10889" s="6" t="n">
        <v>2.01245421245421</v>
      </c>
      <c r="C10889" s="6" t="n">
        <v>82</v>
      </c>
      <c r="D10889" s="6" t="n">
        <v>-1</v>
      </c>
      <c r="E10889" s="6" t="n">
        <v>1.99340659340659</v>
      </c>
      <c r="F10889" s="6" t="n">
        <v>0</v>
      </c>
      <c r="G10889" s="6" t="n">
        <v>0.0498168498168496</v>
      </c>
      <c r="H10889" s="6" t="str">
        <f aca="false">IF(AND(A10889&gt;=Stimuli!$B$2,A10889&lt;=Stimuli!$C$2),Stimuli!$A$2,IF(AND(A10889&gt;=Stimuli!$B$3,A10889&lt;=Stimuli!$C$3),Stimuli!$A$3,IF(AND(A10889&gt;=Stimuli!$B$4,A10889&lt;=Stimuli!$C$4),Stimuli!$A$4,"")))</f>
        <v>02 e.l.f. - Power Grip Styling (30.03s)</v>
      </c>
      <c r="I10889" s="6" t="n">
        <f aca="false">(B10889-B10888)/((A10889-A10888)/1000)</f>
        <v>0.750183150183034</v>
      </c>
      <c r="J10889" s="6" t="n">
        <f aca="false">IF(OR(B10889&lt;Rules!$B$2,B10889&gt;Rules!$B$3,ABS(I10889)&gt;Rules!$B$4,OR(B10890&lt;Rules!$B$2,B10890&gt;Rules!$B$3,ABS(I10890)&gt;Rules!$B$4)),1,0)</f>
        <v>0</v>
      </c>
      <c r="K10889" s="6" t="str">
        <f aca="false">IF(F10889=1,COUNTIF($F$2:F10889,1),"")</f>
        <v/>
      </c>
    </row>
    <row r="10890" customFormat="false" ht="15" hidden="false" customHeight="false" outlineLevel="0" collapsed="false">
      <c r="A10890" s="6" t="n">
        <v>85464.4305</v>
      </c>
      <c r="B10890" s="6" t="n">
        <v>2.00512820512821</v>
      </c>
      <c r="C10890" s="6" t="n">
        <v>82</v>
      </c>
      <c r="D10890" s="6" t="n">
        <v>-1</v>
      </c>
      <c r="E10890" s="6" t="n">
        <v>1.99340659340659</v>
      </c>
      <c r="F10890" s="6" t="n">
        <v>0</v>
      </c>
      <c r="G10890" s="6" t="n">
        <v>0.0498168498168496</v>
      </c>
      <c r="H10890" s="6" t="str">
        <f aca="false">IF(AND(A10890&gt;=Stimuli!$B$2,A10890&lt;=Stimuli!$C$2),Stimuli!$A$2,IF(AND(A10890&gt;=Stimuli!$B$3,A10890&lt;=Stimuli!$C$3),Stimuli!$A$3,IF(AND(A10890&gt;=Stimuli!$B$4,A10890&lt;=Stimuli!$C$4),Stimuli!$A$4,"")))</f>
        <v>02 e.l.f. - Power Grip Styling (30.03s)</v>
      </c>
      <c r="I10890" s="6" t="n">
        <f aca="false">(B10890-B10889)/((A10890-A10889)/1000)</f>
        <v>-0.937728937728764</v>
      </c>
      <c r="J10890" s="6" t="n">
        <f aca="false">IF(OR(B10890&lt;Rules!$B$2,B10890&gt;Rules!$B$3,ABS(I10890)&gt;Rules!$B$4,OR(B10891&lt;Rules!$B$2,B10891&gt;Rules!$B$3,ABS(I10891)&gt;Rules!$B$4)),1,0)</f>
        <v>0</v>
      </c>
      <c r="K10890" s="6" t="str">
        <f aca="false">IF(F10890=1,COUNTIF($F$2:F10890,1),"")</f>
        <v/>
      </c>
    </row>
    <row r="10891" customFormat="false" ht="15" hidden="false" customHeight="false" outlineLevel="0" collapsed="false">
      <c r="A10891" s="6" t="n">
        <v>85472.243</v>
      </c>
      <c r="B10891" s="6" t="n">
        <v>2.01245421245421</v>
      </c>
      <c r="C10891" s="6" t="n">
        <v>82</v>
      </c>
      <c r="D10891" s="6" t="n">
        <v>-1</v>
      </c>
      <c r="E10891" s="6" t="n">
        <v>1.99340659340659</v>
      </c>
      <c r="F10891" s="6" t="n">
        <v>0</v>
      </c>
      <c r="G10891" s="6" t="n">
        <v>0.0498168498168496</v>
      </c>
      <c r="H10891" s="6" t="str">
        <f aca="false">IF(AND(A10891&gt;=Stimuli!$B$2,A10891&lt;=Stimuli!$C$2),Stimuli!$A$2,IF(AND(A10891&gt;=Stimuli!$B$3,A10891&lt;=Stimuli!$C$3),Stimuli!$A$3,IF(AND(A10891&gt;=Stimuli!$B$4,A10891&lt;=Stimuli!$C$4),Stimuli!$A$4,"")))</f>
        <v>02 e.l.f. - Power Grip Styling (30.03s)</v>
      </c>
      <c r="I10891" s="6" t="n">
        <f aca="false">(B10891-B10890)/((A10891-A10890)/1000)</f>
        <v>0.937728937728764</v>
      </c>
      <c r="J10891" s="6" t="n">
        <f aca="false">IF(OR(B10891&lt;Rules!$B$2,B10891&gt;Rules!$B$3,ABS(I10891)&gt;Rules!$B$4,OR(B10892&lt;Rules!$B$2,B10892&gt;Rules!$B$3,ABS(I10892)&gt;Rules!$B$4)),1,0)</f>
        <v>0</v>
      </c>
      <c r="K10891" s="6" t="str">
        <f aca="false">IF(F10891=1,COUNTIF($F$2:F10891,1),"")</f>
        <v/>
      </c>
    </row>
    <row r="10892" customFormat="false" ht="15" hidden="false" customHeight="false" outlineLevel="0" collapsed="false">
      <c r="A10892" s="6" t="n">
        <v>85480.0555</v>
      </c>
      <c r="B10892" s="6" t="n">
        <v>2.003663003663</v>
      </c>
      <c r="C10892" s="6" t="n">
        <v>82</v>
      </c>
      <c r="D10892" s="6" t="n">
        <v>-1</v>
      </c>
      <c r="E10892" s="6" t="n">
        <v>1.99340659340659</v>
      </c>
      <c r="F10892" s="6" t="n">
        <v>0</v>
      </c>
      <c r="G10892" s="6" t="n">
        <v>0.0498168498168496</v>
      </c>
      <c r="H10892" s="6" t="str">
        <f aca="false">IF(AND(A10892&gt;=Stimuli!$B$2,A10892&lt;=Stimuli!$C$2),Stimuli!$A$2,IF(AND(A10892&gt;=Stimuli!$B$3,A10892&lt;=Stimuli!$C$3),Stimuli!$A$3,IF(AND(A10892&gt;=Stimuli!$B$4,A10892&lt;=Stimuli!$C$4),Stimuli!$A$4,"")))</f>
        <v>02 e.l.f. - Power Grip Styling (30.03s)</v>
      </c>
      <c r="I10892" s="6" t="n">
        <f aca="false">(B10892-B10891)/((A10892-A10891)/1000)</f>
        <v>-1.12527472527461</v>
      </c>
      <c r="J10892" s="6" t="n">
        <f aca="false">IF(OR(B10892&lt;Rules!$B$2,B10892&gt;Rules!$B$3,ABS(I10892)&gt;Rules!$B$4,OR(B10893&lt;Rules!$B$2,B10893&gt;Rules!$B$3,ABS(I10893)&gt;Rules!$B$4)),1,0)</f>
        <v>0</v>
      </c>
      <c r="K10892" s="6" t="str">
        <f aca="false">IF(F10892=1,COUNTIF($F$2:F10892,1),"")</f>
        <v/>
      </c>
    </row>
    <row r="10893" customFormat="false" ht="15" hidden="false" customHeight="false" outlineLevel="0" collapsed="false">
      <c r="A10893" s="6" t="n">
        <v>85487.868</v>
      </c>
      <c r="B10893" s="6" t="n">
        <v>2.01245421245421</v>
      </c>
      <c r="C10893" s="6" t="n">
        <v>82</v>
      </c>
      <c r="D10893" s="6" t="n">
        <v>-1</v>
      </c>
      <c r="E10893" s="6" t="n">
        <v>1.99340659340659</v>
      </c>
      <c r="F10893" s="6" t="n">
        <v>0</v>
      </c>
      <c r="G10893" s="6" t="n">
        <v>0.0498168498168496</v>
      </c>
      <c r="H10893" s="6" t="str">
        <f aca="false">IF(AND(A10893&gt;=Stimuli!$B$2,A10893&lt;=Stimuli!$C$2),Stimuli!$A$2,IF(AND(A10893&gt;=Stimuli!$B$3,A10893&lt;=Stimuli!$C$3),Stimuli!$A$3,IF(AND(A10893&gt;=Stimuli!$B$4,A10893&lt;=Stimuli!$C$4),Stimuli!$A$4,"")))</f>
        <v>02 e.l.f. - Power Grip Styling (30.03s)</v>
      </c>
      <c r="I10893" s="6" t="n">
        <f aca="false">(B10893-B10892)/((A10893-A10892)/1000)</f>
        <v>1.12527472527461</v>
      </c>
      <c r="J10893" s="6" t="n">
        <f aca="false">IF(OR(B10893&lt;Rules!$B$2,B10893&gt;Rules!$B$3,ABS(I10893)&gt;Rules!$B$4,OR(B10894&lt;Rules!$B$2,B10894&gt;Rules!$B$3,ABS(I10894)&gt;Rules!$B$4)),1,0)</f>
        <v>0</v>
      </c>
      <c r="K10893" s="6" t="str">
        <f aca="false">IF(F10893=1,COUNTIF($F$2:F10893,1),"")</f>
        <v/>
      </c>
    </row>
    <row r="10894" customFormat="false" ht="15" hidden="false" customHeight="false" outlineLevel="0" collapsed="false">
      <c r="A10894" s="6" t="n">
        <v>85495.6805</v>
      </c>
      <c r="B10894" s="6" t="n">
        <v>2.00512820512821</v>
      </c>
      <c r="C10894" s="6" t="n">
        <v>82</v>
      </c>
      <c r="D10894" s="6" t="n">
        <v>-1</v>
      </c>
      <c r="E10894" s="6" t="n">
        <v>1.99340659340659</v>
      </c>
      <c r="F10894" s="6" t="n">
        <v>0</v>
      </c>
      <c r="G10894" s="6" t="n">
        <v>0.0498168498168496</v>
      </c>
      <c r="H10894" s="6" t="str">
        <f aca="false">IF(AND(A10894&gt;=Stimuli!$B$2,A10894&lt;=Stimuli!$C$2),Stimuli!$A$2,IF(AND(A10894&gt;=Stimuli!$B$3,A10894&lt;=Stimuli!$C$3),Stimuli!$A$3,IF(AND(A10894&gt;=Stimuli!$B$4,A10894&lt;=Stimuli!$C$4),Stimuli!$A$4,"")))</f>
        <v>02 e.l.f. - Power Grip Styling (30.03s)</v>
      </c>
      <c r="I10894" s="6" t="n">
        <f aca="false">(B10894-B10893)/((A10894-A10893)/1000)</f>
        <v>-0.937728937728764</v>
      </c>
      <c r="J10894" s="6" t="n">
        <f aca="false">IF(OR(B10894&lt;Rules!$B$2,B10894&gt;Rules!$B$3,ABS(I10894)&gt;Rules!$B$4,OR(B10895&lt;Rules!$B$2,B10895&gt;Rules!$B$3,ABS(I10895)&gt;Rules!$B$4)),1,0)</f>
        <v>0</v>
      </c>
      <c r="K10894" s="6" t="str">
        <f aca="false">IF(F10894=1,COUNTIF($F$2:F10894,1),"")</f>
        <v/>
      </c>
    </row>
    <row r="10895" customFormat="false" ht="15" hidden="false" customHeight="false" outlineLevel="0" collapsed="false">
      <c r="A10895" s="6" t="n">
        <v>85503.493</v>
      </c>
      <c r="B10895" s="6" t="n">
        <v>2.01098901098901</v>
      </c>
      <c r="C10895" s="6" t="n">
        <v>82</v>
      </c>
      <c r="D10895" s="6" t="n">
        <v>-1</v>
      </c>
      <c r="E10895" s="6" t="n">
        <v>1.99340659340659</v>
      </c>
      <c r="F10895" s="6" t="n">
        <v>0</v>
      </c>
      <c r="G10895" s="6" t="n">
        <v>0.0498168498168496</v>
      </c>
      <c r="H10895" s="6" t="str">
        <f aca="false">IF(AND(A10895&gt;=Stimuli!$B$2,A10895&lt;=Stimuli!$C$2),Stimuli!$A$2,IF(AND(A10895&gt;=Stimuli!$B$3,A10895&lt;=Stimuli!$C$3),Stimuli!$A$3,IF(AND(A10895&gt;=Stimuli!$B$4,A10895&lt;=Stimuli!$C$4),Stimuli!$A$4,"")))</f>
        <v>02 e.l.f. - Power Grip Styling (30.03s)</v>
      </c>
      <c r="I10895" s="6" t="n">
        <f aca="false">(B10895-B10894)/((A10895-A10894)/1000)</f>
        <v>0.750183150183034</v>
      </c>
      <c r="J10895" s="6" t="n">
        <f aca="false">IF(OR(B10895&lt;Rules!$B$2,B10895&gt;Rules!$B$3,ABS(I10895)&gt;Rules!$B$4,OR(B10896&lt;Rules!$B$2,B10896&gt;Rules!$B$3,ABS(I10896)&gt;Rules!$B$4)),1,0)</f>
        <v>0</v>
      </c>
      <c r="K10895" s="6" t="str">
        <f aca="false">IF(F10895=1,COUNTIF($F$2:F10895,1),"")</f>
        <v/>
      </c>
    </row>
    <row r="10896" customFormat="false" ht="15" hidden="false" customHeight="false" outlineLevel="0" collapsed="false">
      <c r="A10896" s="6" t="n">
        <v>85511.3055</v>
      </c>
      <c r="B10896" s="6" t="n">
        <v>2.00512820512821</v>
      </c>
      <c r="C10896" s="6" t="n">
        <v>82</v>
      </c>
      <c r="D10896" s="6" t="n">
        <v>-1</v>
      </c>
      <c r="E10896" s="6" t="n">
        <v>1.99340659340659</v>
      </c>
      <c r="F10896" s="6" t="n">
        <v>0</v>
      </c>
      <c r="G10896" s="6" t="n">
        <v>0.0498168498168496</v>
      </c>
      <c r="H10896" s="6" t="str">
        <f aca="false">IF(AND(A10896&gt;=Stimuli!$B$2,A10896&lt;=Stimuli!$C$2),Stimuli!$A$2,IF(AND(A10896&gt;=Stimuli!$B$3,A10896&lt;=Stimuli!$C$3),Stimuli!$A$3,IF(AND(A10896&gt;=Stimuli!$B$4,A10896&lt;=Stimuli!$C$4),Stimuli!$A$4,"")))</f>
        <v>02 e.l.f. - Power Grip Styling (30.03s)</v>
      </c>
      <c r="I10896" s="6" t="n">
        <f aca="false">(B10896-B10895)/((A10896-A10895)/1000)</f>
        <v>-0.750183150183034</v>
      </c>
      <c r="J10896" s="6" t="n">
        <f aca="false">IF(OR(B10896&lt;Rules!$B$2,B10896&gt;Rules!$B$3,ABS(I10896)&gt;Rules!$B$4,OR(B10897&lt;Rules!$B$2,B10897&gt;Rules!$B$3,ABS(I10897)&gt;Rules!$B$4)),1,0)</f>
        <v>0</v>
      </c>
      <c r="K10896" s="6" t="str">
        <f aca="false">IF(F10896=1,COUNTIF($F$2:F10896,1),"")</f>
        <v/>
      </c>
    </row>
    <row r="10897" customFormat="false" ht="15" hidden="false" customHeight="false" outlineLevel="0" collapsed="false">
      <c r="A10897" s="6" t="n">
        <v>85519.118</v>
      </c>
      <c r="B10897" s="6" t="n">
        <v>2.00952380952381</v>
      </c>
      <c r="C10897" s="6" t="n">
        <v>82</v>
      </c>
      <c r="D10897" s="6" t="n">
        <v>-1</v>
      </c>
      <c r="E10897" s="6" t="n">
        <v>1.99340659340659</v>
      </c>
      <c r="F10897" s="6" t="n">
        <v>0</v>
      </c>
      <c r="G10897" s="6" t="n">
        <v>0.0498168498168496</v>
      </c>
      <c r="H10897" s="6" t="str">
        <f aca="false">IF(AND(A10897&gt;=Stimuli!$B$2,A10897&lt;=Stimuli!$C$2),Stimuli!$A$2,IF(AND(A10897&gt;=Stimuli!$B$3,A10897&lt;=Stimuli!$C$3),Stimuli!$A$3,IF(AND(A10897&gt;=Stimuli!$B$4,A10897&lt;=Stimuli!$C$4),Stimuli!$A$4,"")))</f>
        <v>02 e.l.f. - Power Grip Styling (30.03s)</v>
      </c>
      <c r="I10897" s="6" t="n">
        <f aca="false">(B10897-B10896)/((A10897-A10896)/1000)</f>
        <v>0.56263736263719</v>
      </c>
      <c r="J10897" s="6" t="n">
        <f aca="false">IF(OR(B10897&lt;Rules!$B$2,B10897&gt;Rules!$B$3,ABS(I10897)&gt;Rules!$B$4,OR(B10898&lt;Rules!$B$2,B10898&gt;Rules!$B$3,ABS(I10898)&gt;Rules!$B$4)),1,0)</f>
        <v>0</v>
      </c>
      <c r="K10897" s="6" t="str">
        <f aca="false">IF(F10897=1,COUNTIF($F$2:F10897,1),"")</f>
        <v/>
      </c>
    </row>
    <row r="10898" customFormat="false" ht="15" hidden="false" customHeight="false" outlineLevel="0" collapsed="false">
      <c r="A10898" s="6" t="n">
        <v>85526.9305</v>
      </c>
      <c r="B10898" s="6" t="n">
        <v>2.00512820512821</v>
      </c>
      <c r="C10898" s="6" t="n">
        <v>84</v>
      </c>
      <c r="D10898" s="6" t="n">
        <v>710.9375</v>
      </c>
      <c r="E10898" s="6" t="n">
        <v>1.99340659340659</v>
      </c>
      <c r="F10898" s="6" t="n">
        <v>0</v>
      </c>
      <c r="G10898" s="6" t="n">
        <v>0.0498168498168496</v>
      </c>
      <c r="H10898" s="6" t="str">
        <f aca="false">IF(AND(A10898&gt;=Stimuli!$B$2,A10898&lt;=Stimuli!$C$2),Stimuli!$A$2,IF(AND(A10898&gt;=Stimuli!$B$3,A10898&lt;=Stimuli!$C$3),Stimuli!$A$3,IF(AND(A10898&gt;=Stimuli!$B$4,A10898&lt;=Stimuli!$C$4),Stimuli!$A$4,"")))</f>
        <v>02 e.l.f. - Power Grip Styling (30.03s)</v>
      </c>
      <c r="I10898" s="6" t="n">
        <f aca="false">(B10898-B10897)/((A10898-A10897)/1000)</f>
        <v>-0.56263736263719</v>
      </c>
      <c r="J10898" s="6" t="n">
        <f aca="false">IF(OR(B10898&lt;Rules!$B$2,B10898&gt;Rules!$B$3,ABS(I10898)&gt;Rules!$B$4,OR(B10899&lt;Rules!$B$2,B10899&gt;Rules!$B$3,ABS(I10899)&gt;Rules!$B$4)),1,0)</f>
        <v>0</v>
      </c>
      <c r="K10898" s="6" t="str">
        <f aca="false">IF(F10898=1,COUNTIF($F$2:F10898,1),"")</f>
        <v/>
      </c>
    </row>
    <row r="10899" customFormat="false" ht="15" hidden="false" customHeight="false" outlineLevel="0" collapsed="false">
      <c r="A10899" s="6" t="n">
        <v>85534.743</v>
      </c>
      <c r="B10899" s="6" t="n">
        <v>2.00659340659341</v>
      </c>
      <c r="C10899" s="6" t="n">
        <v>84</v>
      </c>
      <c r="D10899" s="6" t="n">
        <v>-1</v>
      </c>
      <c r="E10899" s="6" t="n">
        <v>1.99340659340659</v>
      </c>
      <c r="F10899" s="6" t="n">
        <v>0</v>
      </c>
      <c r="G10899" s="6" t="n">
        <v>0.0498168498168496</v>
      </c>
      <c r="H10899" s="6" t="str">
        <f aca="false">IF(AND(A10899&gt;=Stimuli!$B$2,A10899&lt;=Stimuli!$C$2),Stimuli!$A$2,IF(AND(A10899&gt;=Stimuli!$B$3,A10899&lt;=Stimuli!$C$3),Stimuli!$A$3,IF(AND(A10899&gt;=Stimuli!$B$4,A10899&lt;=Stimuli!$C$4),Stimuli!$A$4,"")))</f>
        <v>02 e.l.f. - Power Grip Styling (30.03s)</v>
      </c>
      <c r="I10899" s="6" t="n">
        <f aca="false">(B10899-B10898)/((A10899-A10898)/1000)</f>
        <v>0.18754578754573</v>
      </c>
      <c r="J10899" s="6" t="n">
        <f aca="false">IF(OR(B10899&lt;Rules!$B$2,B10899&gt;Rules!$B$3,ABS(I10899)&gt;Rules!$B$4,OR(B10900&lt;Rules!$B$2,B10900&gt;Rules!$B$3,ABS(I10900)&gt;Rules!$B$4)),1,0)</f>
        <v>0</v>
      </c>
      <c r="K10899" s="6" t="str">
        <f aca="false">IF(F10899=1,COUNTIF($F$2:F10899,1),"")</f>
        <v/>
      </c>
    </row>
    <row r="10900" customFormat="false" ht="15" hidden="false" customHeight="false" outlineLevel="0" collapsed="false">
      <c r="A10900" s="6" t="n">
        <v>85542.5555</v>
      </c>
      <c r="B10900" s="6" t="n">
        <v>2.00659340659341</v>
      </c>
      <c r="C10900" s="6" t="n">
        <v>84</v>
      </c>
      <c r="D10900" s="6" t="n">
        <v>-1</v>
      </c>
      <c r="E10900" s="6" t="n">
        <v>1.99340659340659</v>
      </c>
      <c r="F10900" s="6" t="n">
        <v>0</v>
      </c>
      <c r="G10900" s="6" t="n">
        <v>0.0498168498168496</v>
      </c>
      <c r="H10900" s="6" t="str">
        <f aca="false">IF(AND(A10900&gt;=Stimuli!$B$2,A10900&lt;=Stimuli!$C$2),Stimuli!$A$2,IF(AND(A10900&gt;=Stimuli!$B$3,A10900&lt;=Stimuli!$C$3),Stimuli!$A$3,IF(AND(A10900&gt;=Stimuli!$B$4,A10900&lt;=Stimuli!$C$4),Stimuli!$A$4,"")))</f>
        <v>02 e.l.f. - Power Grip Styling (30.03s)</v>
      </c>
      <c r="I10900" s="6" t="n">
        <f aca="false">(B10900-B10899)/((A10900-A10899)/1000)</f>
        <v>0</v>
      </c>
      <c r="J10900" s="6" t="n">
        <f aca="false">IF(OR(B10900&lt;Rules!$B$2,B10900&gt;Rules!$B$3,ABS(I10900)&gt;Rules!$B$4,OR(B10901&lt;Rules!$B$2,B10901&gt;Rules!$B$3,ABS(I10901)&gt;Rules!$B$4)),1,0)</f>
        <v>0</v>
      </c>
      <c r="K10900" s="6" t="str">
        <f aca="false">IF(F10900=1,COUNTIF($F$2:F10900,1),"")</f>
        <v/>
      </c>
    </row>
    <row r="10901" customFormat="false" ht="15" hidden="false" customHeight="false" outlineLevel="0" collapsed="false">
      <c r="A10901" s="6" t="n">
        <v>85550.368</v>
      </c>
      <c r="B10901" s="6" t="n">
        <v>2.00512820512821</v>
      </c>
      <c r="C10901" s="6" t="n">
        <v>84</v>
      </c>
      <c r="D10901" s="6" t="n">
        <v>-1</v>
      </c>
      <c r="E10901" s="6" t="n">
        <v>1.99340659340659</v>
      </c>
      <c r="F10901" s="6" t="n">
        <v>0</v>
      </c>
      <c r="G10901" s="6" t="n">
        <v>0.0498168498168496</v>
      </c>
      <c r="H10901" s="6" t="str">
        <f aca="false">IF(AND(A10901&gt;=Stimuli!$B$2,A10901&lt;=Stimuli!$C$2),Stimuli!$A$2,IF(AND(A10901&gt;=Stimuli!$B$3,A10901&lt;=Stimuli!$C$3),Stimuli!$A$3,IF(AND(A10901&gt;=Stimuli!$B$4,A10901&lt;=Stimuli!$C$4),Stimuli!$A$4,"")))</f>
        <v>02 e.l.f. - Power Grip Styling (30.03s)</v>
      </c>
      <c r="I10901" s="6" t="n">
        <f aca="false">(B10901-B10900)/((A10901-A10900)/1000)</f>
        <v>-0.18754578754573</v>
      </c>
      <c r="J10901" s="6" t="n">
        <f aca="false">IF(OR(B10901&lt;Rules!$B$2,B10901&gt;Rules!$B$3,ABS(I10901)&gt;Rules!$B$4,OR(B10902&lt;Rules!$B$2,B10902&gt;Rules!$B$3,ABS(I10902)&gt;Rules!$B$4)),1,0)</f>
        <v>0</v>
      </c>
      <c r="K10901" s="6" t="str">
        <f aca="false">IF(F10901=1,COUNTIF($F$2:F10901,1),"")</f>
        <v/>
      </c>
    </row>
    <row r="10902" customFormat="false" ht="15" hidden="false" customHeight="false" outlineLevel="0" collapsed="false">
      <c r="A10902" s="6" t="n">
        <v>85558.1805</v>
      </c>
      <c r="B10902" s="6" t="n">
        <v>2.00805860805861</v>
      </c>
      <c r="C10902" s="6" t="n">
        <v>84</v>
      </c>
      <c r="D10902" s="6" t="n">
        <v>-1</v>
      </c>
      <c r="E10902" s="6" t="n">
        <v>1.99340659340659</v>
      </c>
      <c r="F10902" s="6" t="n">
        <v>0</v>
      </c>
      <c r="G10902" s="6" t="n">
        <v>0.0498168498168496</v>
      </c>
      <c r="H10902" s="6" t="str">
        <f aca="false">IF(AND(A10902&gt;=Stimuli!$B$2,A10902&lt;=Stimuli!$C$2),Stimuli!$A$2,IF(AND(A10902&gt;=Stimuli!$B$3,A10902&lt;=Stimuli!$C$3),Stimuli!$A$3,IF(AND(A10902&gt;=Stimuli!$B$4,A10902&lt;=Stimuli!$C$4),Stimuli!$A$4,"")))</f>
        <v>02 e.l.f. - Power Grip Styling (30.03s)</v>
      </c>
      <c r="I10902" s="6" t="n">
        <f aca="false">(B10902-B10901)/((A10902-A10901)/1000)</f>
        <v>0.37509157509146</v>
      </c>
      <c r="J10902" s="6" t="n">
        <f aca="false">IF(OR(B10902&lt;Rules!$B$2,B10902&gt;Rules!$B$3,ABS(I10902)&gt;Rules!$B$4,OR(B10903&lt;Rules!$B$2,B10903&gt;Rules!$B$3,ABS(I10903)&gt;Rules!$B$4)),1,0)</f>
        <v>0</v>
      </c>
      <c r="K10902" s="6" t="str">
        <f aca="false">IF(F10902=1,COUNTIF($F$2:F10902,1),"")</f>
        <v/>
      </c>
    </row>
    <row r="10903" customFormat="false" ht="15" hidden="false" customHeight="false" outlineLevel="0" collapsed="false">
      <c r="A10903" s="6" t="n">
        <v>85565.993</v>
      </c>
      <c r="B10903" s="6" t="n">
        <v>2.003663003663</v>
      </c>
      <c r="C10903" s="6" t="n">
        <v>84</v>
      </c>
      <c r="D10903" s="6" t="n">
        <v>-1</v>
      </c>
      <c r="E10903" s="6" t="n">
        <v>1.99340659340659</v>
      </c>
      <c r="F10903" s="6" t="n">
        <v>0</v>
      </c>
      <c r="G10903" s="6" t="n">
        <v>0.0498168498168496</v>
      </c>
      <c r="H10903" s="6" t="str">
        <f aca="false">IF(AND(A10903&gt;=Stimuli!$B$2,A10903&lt;=Stimuli!$C$2),Stimuli!$A$2,IF(AND(A10903&gt;=Stimuli!$B$3,A10903&lt;=Stimuli!$C$3),Stimuli!$A$3,IF(AND(A10903&gt;=Stimuli!$B$4,A10903&lt;=Stimuli!$C$4),Stimuli!$A$4,"")))</f>
        <v>02 e.l.f. - Power Grip Styling (30.03s)</v>
      </c>
      <c r="I10903" s="6" t="n">
        <f aca="false">(B10903-B10902)/((A10903-A10902)/1000)</f>
        <v>-0.562637362637304</v>
      </c>
      <c r="J10903" s="6" t="n">
        <f aca="false">IF(OR(B10903&lt;Rules!$B$2,B10903&gt;Rules!$B$3,ABS(I10903)&gt;Rules!$B$4,OR(B10904&lt;Rules!$B$2,B10904&gt;Rules!$B$3,ABS(I10904)&gt;Rules!$B$4)),1,0)</f>
        <v>0</v>
      </c>
      <c r="K10903" s="6" t="str">
        <f aca="false">IF(F10903=1,COUNTIF($F$2:F10903,1),"")</f>
        <v/>
      </c>
    </row>
    <row r="10904" customFormat="false" ht="15" hidden="false" customHeight="false" outlineLevel="0" collapsed="false">
      <c r="A10904" s="6" t="n">
        <v>85573.8055</v>
      </c>
      <c r="B10904" s="6" t="n">
        <v>2.00805860805861</v>
      </c>
      <c r="C10904" s="6" t="n">
        <v>84</v>
      </c>
      <c r="D10904" s="6" t="n">
        <v>-1</v>
      </c>
      <c r="E10904" s="6" t="n">
        <v>1.99340659340659</v>
      </c>
      <c r="F10904" s="6" t="n">
        <v>0</v>
      </c>
      <c r="G10904" s="6" t="n">
        <v>0.0498168498168496</v>
      </c>
      <c r="H10904" s="6" t="str">
        <f aca="false">IF(AND(A10904&gt;=Stimuli!$B$2,A10904&lt;=Stimuli!$C$2),Stimuli!$A$2,IF(AND(A10904&gt;=Stimuli!$B$3,A10904&lt;=Stimuli!$C$3),Stimuli!$A$3,IF(AND(A10904&gt;=Stimuli!$B$4,A10904&lt;=Stimuli!$C$4),Stimuli!$A$4,"")))</f>
        <v>02 e.l.f. - Power Grip Styling (30.03s)</v>
      </c>
      <c r="I10904" s="6" t="n">
        <f aca="false">(B10904-B10903)/((A10904-A10903)/1000)</f>
        <v>0.562637362637304</v>
      </c>
      <c r="J10904" s="6" t="n">
        <f aca="false">IF(OR(B10904&lt;Rules!$B$2,B10904&gt;Rules!$B$3,ABS(I10904)&gt;Rules!$B$4,OR(B10905&lt;Rules!$B$2,B10905&gt;Rules!$B$3,ABS(I10905)&gt;Rules!$B$4)),1,0)</f>
        <v>0</v>
      </c>
      <c r="K10904" s="6" t="str">
        <f aca="false">IF(F10904=1,COUNTIF($F$2:F10904,1),"")</f>
        <v/>
      </c>
    </row>
    <row r="10905" customFormat="false" ht="15" hidden="false" customHeight="false" outlineLevel="0" collapsed="false">
      <c r="A10905" s="6" t="n">
        <v>85581.618</v>
      </c>
      <c r="B10905" s="6" t="n">
        <v>2.0021978021978</v>
      </c>
      <c r="C10905" s="6" t="n">
        <v>84</v>
      </c>
      <c r="D10905" s="6" t="n">
        <v>-1</v>
      </c>
      <c r="E10905" s="6" t="n">
        <v>1.99340659340659</v>
      </c>
      <c r="F10905" s="6" t="n">
        <v>0</v>
      </c>
      <c r="G10905" s="6" t="n">
        <v>0.0498168498168496</v>
      </c>
      <c r="H10905" s="6" t="str">
        <f aca="false">IF(AND(A10905&gt;=Stimuli!$B$2,A10905&lt;=Stimuli!$C$2),Stimuli!$A$2,IF(AND(A10905&gt;=Stimuli!$B$3,A10905&lt;=Stimuli!$C$3),Stimuli!$A$3,IF(AND(A10905&gt;=Stimuli!$B$4,A10905&lt;=Stimuli!$C$4),Stimuli!$A$4,"")))</f>
        <v>02 e.l.f. - Power Grip Styling (30.03s)</v>
      </c>
      <c r="I10905" s="6" t="n">
        <f aca="false">(B10905-B10904)/((A10905-A10904)/1000)</f>
        <v>-0.750183150183148</v>
      </c>
      <c r="J10905" s="6" t="n">
        <f aca="false">IF(OR(B10905&lt;Rules!$B$2,B10905&gt;Rules!$B$3,ABS(I10905)&gt;Rules!$B$4,OR(B10906&lt;Rules!$B$2,B10906&gt;Rules!$B$3,ABS(I10906)&gt;Rules!$B$4)),1,0)</f>
        <v>0</v>
      </c>
      <c r="K10905" s="6" t="str">
        <f aca="false">IF(F10905=1,COUNTIF($F$2:F10905,1),"")</f>
        <v/>
      </c>
    </row>
    <row r="10906" customFormat="false" ht="15" hidden="false" customHeight="false" outlineLevel="0" collapsed="false">
      <c r="A10906" s="6" t="n">
        <v>85589.4305</v>
      </c>
      <c r="B10906" s="6" t="n">
        <v>2.00952380952381</v>
      </c>
      <c r="C10906" s="6" t="n">
        <v>84</v>
      </c>
      <c r="D10906" s="6" t="n">
        <v>-1</v>
      </c>
      <c r="E10906" s="6" t="n">
        <v>1.99340659340659</v>
      </c>
      <c r="F10906" s="6" t="n">
        <v>0</v>
      </c>
      <c r="G10906" s="6" t="n">
        <v>0.0498168498168496</v>
      </c>
      <c r="H10906" s="6" t="str">
        <f aca="false">IF(AND(A10906&gt;=Stimuli!$B$2,A10906&lt;=Stimuli!$C$2),Stimuli!$A$2,IF(AND(A10906&gt;=Stimuli!$B$3,A10906&lt;=Stimuli!$C$3),Stimuli!$A$3,IF(AND(A10906&gt;=Stimuli!$B$4,A10906&lt;=Stimuli!$C$4),Stimuli!$A$4,"")))</f>
        <v>02 e.l.f. - Power Grip Styling (30.03s)</v>
      </c>
      <c r="I10906" s="6" t="n">
        <f aca="false">(B10906-B10905)/((A10906-A10905)/1000)</f>
        <v>0.937728937728878</v>
      </c>
      <c r="J10906" s="6" t="n">
        <f aca="false">IF(OR(B10906&lt;Rules!$B$2,B10906&gt;Rules!$B$3,ABS(I10906)&gt;Rules!$B$4,OR(B10907&lt;Rules!$B$2,B10907&gt;Rules!$B$3,ABS(I10907)&gt;Rules!$B$4)),1,0)</f>
        <v>0</v>
      </c>
      <c r="K10906" s="6" t="str">
        <f aca="false">IF(F10906=1,COUNTIF($F$2:F10906,1),"")</f>
        <v/>
      </c>
    </row>
    <row r="10907" customFormat="false" ht="15" hidden="false" customHeight="false" outlineLevel="0" collapsed="false">
      <c r="A10907" s="6" t="n">
        <v>85597.243</v>
      </c>
      <c r="B10907" s="6" t="n">
        <v>2.0007326007326</v>
      </c>
      <c r="C10907" s="6" t="n">
        <v>84</v>
      </c>
      <c r="D10907" s="6" t="n">
        <v>-1</v>
      </c>
      <c r="E10907" s="6" t="n">
        <v>1.99340659340659</v>
      </c>
      <c r="F10907" s="6" t="n">
        <v>0</v>
      </c>
      <c r="G10907" s="6" t="n">
        <v>0.0498168498168496</v>
      </c>
      <c r="H10907" s="6" t="str">
        <f aca="false">IF(AND(A10907&gt;=Stimuli!$B$2,A10907&lt;=Stimuli!$C$2),Stimuli!$A$2,IF(AND(A10907&gt;=Stimuli!$B$3,A10907&lt;=Stimuli!$C$3),Stimuli!$A$3,IF(AND(A10907&gt;=Stimuli!$B$4,A10907&lt;=Stimuli!$C$4),Stimuli!$A$4,"")))</f>
        <v>02 e.l.f. - Power Grip Styling (30.03s)</v>
      </c>
      <c r="I10907" s="6" t="n">
        <f aca="false">(B10907-B10906)/((A10907-A10906)/1000)</f>
        <v>-1.12527472527461</v>
      </c>
      <c r="J10907" s="6" t="n">
        <f aca="false">IF(OR(B10907&lt;Rules!$B$2,B10907&gt;Rules!$B$3,ABS(I10907)&gt;Rules!$B$4,OR(B10908&lt;Rules!$B$2,B10908&gt;Rules!$B$3,ABS(I10908)&gt;Rules!$B$4)),1,0)</f>
        <v>0</v>
      </c>
      <c r="K10907" s="6" t="str">
        <f aca="false">IF(F10907=1,COUNTIF($F$2:F10907,1),"")</f>
        <v/>
      </c>
    </row>
    <row r="10908" customFormat="false" ht="15" hidden="false" customHeight="false" outlineLevel="0" collapsed="false">
      <c r="A10908" s="6" t="n">
        <v>85605.0555</v>
      </c>
      <c r="B10908" s="6" t="n">
        <v>2.00952380952381</v>
      </c>
      <c r="C10908" s="6" t="n">
        <v>84</v>
      </c>
      <c r="D10908" s="6" t="n">
        <v>-1</v>
      </c>
      <c r="E10908" s="6" t="n">
        <v>1.99194139194139</v>
      </c>
      <c r="F10908" s="6" t="n">
        <v>0</v>
      </c>
      <c r="G10908" s="6" t="n">
        <v>0.0498168498168496</v>
      </c>
      <c r="H10908" s="6" t="str">
        <f aca="false">IF(AND(A10908&gt;=Stimuli!$B$2,A10908&lt;=Stimuli!$C$2),Stimuli!$A$2,IF(AND(A10908&gt;=Stimuli!$B$3,A10908&lt;=Stimuli!$C$3),Stimuli!$A$3,IF(AND(A10908&gt;=Stimuli!$B$4,A10908&lt;=Stimuli!$C$4),Stimuli!$A$4,"")))</f>
        <v>02 e.l.f. - Power Grip Styling (30.03s)</v>
      </c>
      <c r="I10908" s="6" t="n">
        <f aca="false">(B10908-B10907)/((A10908-A10907)/1000)</f>
        <v>1.12527472527461</v>
      </c>
      <c r="J10908" s="6" t="n">
        <f aca="false">IF(OR(B10908&lt;Rules!$B$2,B10908&gt;Rules!$B$3,ABS(I10908)&gt;Rules!$B$4,OR(B10909&lt;Rules!$B$2,B10909&gt;Rules!$B$3,ABS(I10909)&gt;Rules!$B$4)),1,0)</f>
        <v>0</v>
      </c>
      <c r="K10908" s="6" t="str">
        <f aca="false">IF(F10908=1,COUNTIF($F$2:F10908,1),"")</f>
        <v/>
      </c>
    </row>
    <row r="10909" customFormat="false" ht="15" hidden="false" customHeight="false" outlineLevel="0" collapsed="false">
      <c r="A10909" s="6" t="n">
        <v>85612.868</v>
      </c>
      <c r="B10909" s="6" t="n">
        <v>2.0007326007326</v>
      </c>
      <c r="C10909" s="6" t="n">
        <v>84</v>
      </c>
      <c r="D10909" s="6" t="n">
        <v>-1</v>
      </c>
      <c r="E10909" s="6" t="n">
        <v>1.99194139194139</v>
      </c>
      <c r="F10909" s="6" t="n">
        <v>0</v>
      </c>
      <c r="G10909" s="6" t="n">
        <v>0.0498168498168496</v>
      </c>
      <c r="H10909" s="6" t="str">
        <f aca="false">IF(AND(A10909&gt;=Stimuli!$B$2,A10909&lt;=Stimuli!$C$2),Stimuli!$A$2,IF(AND(A10909&gt;=Stimuli!$B$3,A10909&lt;=Stimuli!$C$3),Stimuli!$A$3,IF(AND(A10909&gt;=Stimuli!$B$4,A10909&lt;=Stimuli!$C$4),Stimuli!$A$4,"")))</f>
        <v>02 e.l.f. - Power Grip Styling (30.03s)</v>
      </c>
      <c r="I10909" s="6" t="n">
        <f aca="false">(B10909-B10908)/((A10909-A10908)/1000)</f>
        <v>-1.12527472527461</v>
      </c>
      <c r="J10909" s="6" t="n">
        <f aca="false">IF(OR(B10909&lt;Rules!$B$2,B10909&gt;Rules!$B$3,ABS(I10909)&gt;Rules!$B$4,OR(B10910&lt;Rules!$B$2,B10910&gt;Rules!$B$3,ABS(I10910)&gt;Rules!$B$4)),1,0)</f>
        <v>0</v>
      </c>
      <c r="K10909" s="6" t="str">
        <f aca="false">IF(F10909=1,COUNTIF($F$2:F10909,1),"")</f>
        <v/>
      </c>
    </row>
    <row r="10910" customFormat="false" ht="15" hidden="false" customHeight="false" outlineLevel="0" collapsed="false">
      <c r="A10910" s="6" t="n">
        <v>85620.6805</v>
      </c>
      <c r="B10910" s="6" t="n">
        <v>2.00805860805861</v>
      </c>
      <c r="C10910" s="6" t="n">
        <v>84</v>
      </c>
      <c r="D10910" s="6" t="n">
        <v>-1</v>
      </c>
      <c r="E10910" s="6" t="n">
        <v>1.99194139194139</v>
      </c>
      <c r="F10910" s="6" t="n">
        <v>0</v>
      </c>
      <c r="G10910" s="6" t="n">
        <v>0.0498168498168496</v>
      </c>
      <c r="H10910" s="6" t="str">
        <f aca="false">IF(AND(A10910&gt;=Stimuli!$B$2,A10910&lt;=Stimuli!$C$2),Stimuli!$A$2,IF(AND(A10910&gt;=Stimuli!$B$3,A10910&lt;=Stimuli!$C$3),Stimuli!$A$3,IF(AND(A10910&gt;=Stimuli!$B$4,A10910&lt;=Stimuli!$C$4),Stimuli!$A$4,"")))</f>
        <v>02 e.l.f. - Power Grip Styling (30.03s)</v>
      </c>
      <c r="I10910" s="6" t="n">
        <f aca="false">(B10910-B10909)/((A10910-A10909)/1000)</f>
        <v>0.937728937728878</v>
      </c>
      <c r="J10910" s="6" t="n">
        <f aca="false">IF(OR(B10910&lt;Rules!$B$2,B10910&gt;Rules!$B$3,ABS(I10910)&gt;Rules!$B$4,OR(B10911&lt;Rules!$B$2,B10911&gt;Rules!$B$3,ABS(I10911)&gt;Rules!$B$4)),1,0)</f>
        <v>0</v>
      </c>
      <c r="K10910" s="6" t="str">
        <f aca="false">IF(F10910=1,COUNTIF($F$2:F10910,1),"")</f>
        <v/>
      </c>
    </row>
    <row r="10911" customFormat="false" ht="15" hidden="false" customHeight="false" outlineLevel="0" collapsed="false">
      <c r="A10911" s="6" t="n">
        <v>85628.493</v>
      </c>
      <c r="B10911" s="6" t="n">
        <v>2.0007326007326</v>
      </c>
      <c r="C10911" s="6" t="n">
        <v>84</v>
      </c>
      <c r="D10911" s="6" t="n">
        <v>-1</v>
      </c>
      <c r="E10911" s="6" t="n">
        <v>1.99194139194139</v>
      </c>
      <c r="F10911" s="6" t="n">
        <v>0</v>
      </c>
      <c r="G10911" s="6" t="n">
        <v>0.0498168498168496</v>
      </c>
      <c r="H10911" s="6" t="str">
        <f aca="false">IF(AND(A10911&gt;=Stimuli!$B$2,A10911&lt;=Stimuli!$C$2),Stimuli!$A$2,IF(AND(A10911&gt;=Stimuli!$B$3,A10911&lt;=Stimuli!$C$3),Stimuli!$A$3,IF(AND(A10911&gt;=Stimuli!$B$4,A10911&lt;=Stimuli!$C$4),Stimuli!$A$4,"")))</f>
        <v>02 e.l.f. - Power Grip Styling (30.03s)</v>
      </c>
      <c r="I10911" s="6" t="n">
        <f aca="false">(B10911-B10910)/((A10911-A10910)/1000)</f>
        <v>-0.937728937728878</v>
      </c>
      <c r="J10911" s="6" t="n">
        <f aca="false">IF(OR(B10911&lt;Rules!$B$2,B10911&gt;Rules!$B$3,ABS(I10911)&gt;Rules!$B$4,OR(B10912&lt;Rules!$B$2,B10912&gt;Rules!$B$3,ABS(I10912)&gt;Rules!$B$4)),1,0)</f>
        <v>0</v>
      </c>
      <c r="K10911" s="6" t="str">
        <f aca="false">IF(F10911=1,COUNTIF($F$2:F10911,1),"")</f>
        <v/>
      </c>
    </row>
    <row r="10912" customFormat="false" ht="15" hidden="false" customHeight="false" outlineLevel="0" collapsed="false">
      <c r="A10912" s="6" t="n">
        <v>85636.3055</v>
      </c>
      <c r="B10912" s="6" t="n">
        <v>2.00659340659341</v>
      </c>
      <c r="C10912" s="6" t="n">
        <v>84</v>
      </c>
      <c r="D10912" s="6" t="n">
        <v>-1</v>
      </c>
      <c r="E10912" s="6" t="n">
        <v>1.99194139194139</v>
      </c>
      <c r="F10912" s="6" t="n">
        <v>0</v>
      </c>
      <c r="G10912" s="6" t="n">
        <v>0.0498168498168496</v>
      </c>
      <c r="H10912" s="6" t="str">
        <f aca="false">IF(AND(A10912&gt;=Stimuli!$B$2,A10912&lt;=Stimuli!$C$2),Stimuli!$A$2,IF(AND(A10912&gt;=Stimuli!$B$3,A10912&lt;=Stimuli!$C$3),Stimuli!$A$3,IF(AND(A10912&gt;=Stimuli!$B$4,A10912&lt;=Stimuli!$C$4),Stimuli!$A$4,"")))</f>
        <v>02 e.l.f. - Power Grip Styling (30.03s)</v>
      </c>
      <c r="I10912" s="6" t="n">
        <f aca="false">(B10912-B10911)/((A10912-A10911)/1000)</f>
        <v>0.750183150183148</v>
      </c>
      <c r="J10912" s="6" t="n">
        <f aca="false">IF(OR(B10912&lt;Rules!$B$2,B10912&gt;Rules!$B$3,ABS(I10912)&gt;Rules!$B$4,OR(B10913&lt;Rules!$B$2,B10913&gt;Rules!$B$3,ABS(I10913)&gt;Rules!$B$4)),1,0)</f>
        <v>0</v>
      </c>
      <c r="K10912" s="6" t="str">
        <f aca="false">IF(F10912=1,COUNTIF($F$2:F10912,1),"")</f>
        <v/>
      </c>
    </row>
    <row r="10913" customFormat="false" ht="15" hidden="false" customHeight="false" outlineLevel="0" collapsed="false">
      <c r="A10913" s="6" t="n">
        <v>85644.118</v>
      </c>
      <c r="B10913" s="6" t="n">
        <v>2.0007326007326</v>
      </c>
      <c r="C10913" s="6" t="n">
        <v>84</v>
      </c>
      <c r="D10913" s="6" t="n">
        <v>-1</v>
      </c>
      <c r="E10913" s="6" t="n">
        <v>1.99194139194139</v>
      </c>
      <c r="F10913" s="6" t="n">
        <v>0</v>
      </c>
      <c r="G10913" s="6" t="n">
        <v>0.0498168498168496</v>
      </c>
      <c r="H10913" s="6" t="str">
        <f aca="false">IF(AND(A10913&gt;=Stimuli!$B$2,A10913&lt;=Stimuli!$C$2),Stimuli!$A$2,IF(AND(A10913&gt;=Stimuli!$B$3,A10913&lt;=Stimuli!$C$3),Stimuli!$A$3,IF(AND(A10913&gt;=Stimuli!$B$4,A10913&lt;=Stimuli!$C$4),Stimuli!$A$4,"")))</f>
        <v>02 e.l.f. - Power Grip Styling (30.03s)</v>
      </c>
      <c r="I10913" s="6" t="n">
        <f aca="false">(B10913-B10912)/((A10913-A10912)/1000)</f>
        <v>-0.750183150183148</v>
      </c>
      <c r="J10913" s="6" t="n">
        <f aca="false">IF(OR(B10913&lt;Rules!$B$2,B10913&gt;Rules!$B$3,ABS(I10913)&gt;Rules!$B$4,OR(B10914&lt;Rules!$B$2,B10914&gt;Rules!$B$3,ABS(I10914)&gt;Rules!$B$4)),1,0)</f>
        <v>0</v>
      </c>
      <c r="K10913" s="6" t="str">
        <f aca="false">IF(F10913=1,COUNTIF($F$2:F10913,1),"")</f>
        <v/>
      </c>
    </row>
    <row r="10914" customFormat="false" ht="15" hidden="false" customHeight="false" outlineLevel="0" collapsed="false">
      <c r="A10914" s="6" t="n">
        <v>85651.9305</v>
      </c>
      <c r="B10914" s="6" t="n">
        <v>2.00512820512821</v>
      </c>
      <c r="C10914" s="6" t="n">
        <v>84</v>
      </c>
      <c r="D10914" s="6" t="n">
        <v>-1</v>
      </c>
      <c r="E10914" s="6" t="n">
        <v>1.99194139194139</v>
      </c>
      <c r="F10914" s="6" t="n">
        <v>0</v>
      </c>
      <c r="G10914" s="6" t="n">
        <v>0.0498168498168496</v>
      </c>
      <c r="H10914" s="6" t="str">
        <f aca="false">IF(AND(A10914&gt;=Stimuli!$B$2,A10914&lt;=Stimuli!$C$2),Stimuli!$A$2,IF(AND(A10914&gt;=Stimuli!$B$3,A10914&lt;=Stimuli!$C$3),Stimuli!$A$3,IF(AND(A10914&gt;=Stimuli!$B$4,A10914&lt;=Stimuli!$C$4),Stimuli!$A$4,"")))</f>
        <v>02 e.l.f. - Power Grip Styling (30.03s)</v>
      </c>
      <c r="I10914" s="6" t="n">
        <f aca="false">(B10914-B10913)/((A10914-A10913)/1000)</f>
        <v>0.562637362637418</v>
      </c>
      <c r="J10914" s="6" t="n">
        <f aca="false">IF(OR(B10914&lt;Rules!$B$2,B10914&gt;Rules!$B$3,ABS(I10914)&gt;Rules!$B$4,OR(B10915&lt;Rules!$B$2,B10915&gt;Rules!$B$3,ABS(I10915)&gt;Rules!$B$4)),1,0)</f>
        <v>0</v>
      </c>
      <c r="K10914" s="6" t="str">
        <f aca="false">IF(F10914=1,COUNTIF($F$2:F10914,1),"")</f>
        <v/>
      </c>
    </row>
    <row r="10915" customFormat="false" ht="15" hidden="false" customHeight="false" outlineLevel="0" collapsed="false">
      <c r="A10915" s="6" t="n">
        <v>85659.743</v>
      </c>
      <c r="B10915" s="6" t="n">
        <v>2.0021978021978</v>
      </c>
      <c r="C10915" s="6" t="n">
        <v>84</v>
      </c>
      <c r="D10915" s="6" t="n">
        <v>-1</v>
      </c>
      <c r="E10915" s="6" t="n">
        <v>1.99194139194139</v>
      </c>
      <c r="F10915" s="6" t="n">
        <v>0</v>
      </c>
      <c r="G10915" s="6" t="n">
        <v>0.0498168498168496</v>
      </c>
      <c r="H10915" s="6" t="str">
        <f aca="false">IF(AND(A10915&gt;=Stimuli!$B$2,A10915&lt;=Stimuli!$C$2),Stimuli!$A$2,IF(AND(A10915&gt;=Stimuli!$B$3,A10915&lt;=Stimuli!$C$3),Stimuli!$A$3,IF(AND(A10915&gt;=Stimuli!$B$4,A10915&lt;=Stimuli!$C$4),Stimuli!$A$4,"")))</f>
        <v>02 e.l.f. - Power Grip Styling (30.03s)</v>
      </c>
      <c r="I10915" s="6" t="n">
        <f aca="false">(B10915-B10914)/((A10915-A10914)/1000)</f>
        <v>-0.375091575091687</v>
      </c>
      <c r="J10915" s="6" t="n">
        <f aca="false">IF(OR(B10915&lt;Rules!$B$2,B10915&gt;Rules!$B$3,ABS(I10915)&gt;Rules!$B$4,OR(B10916&lt;Rules!$B$2,B10916&gt;Rules!$B$3,ABS(I10916)&gt;Rules!$B$4)),1,0)</f>
        <v>0</v>
      </c>
      <c r="K10915" s="6" t="str">
        <f aca="false">IF(F10915=1,COUNTIF($F$2:F10915,1),"")</f>
        <v/>
      </c>
    </row>
    <row r="10916" customFormat="false" ht="15" hidden="false" customHeight="false" outlineLevel="0" collapsed="false">
      <c r="A10916" s="6" t="n">
        <v>85667.5555</v>
      </c>
      <c r="B10916" s="6" t="n">
        <v>2.0021978021978</v>
      </c>
      <c r="C10916" s="6" t="n">
        <v>84</v>
      </c>
      <c r="D10916" s="6" t="n">
        <v>-1</v>
      </c>
      <c r="E10916" s="6" t="n">
        <v>1.99194139194139</v>
      </c>
      <c r="F10916" s="6" t="n">
        <v>0</v>
      </c>
      <c r="G10916" s="6" t="n">
        <v>0.0498168498168496</v>
      </c>
      <c r="H10916" s="6" t="str">
        <f aca="false">IF(AND(A10916&gt;=Stimuli!$B$2,A10916&lt;=Stimuli!$C$2),Stimuli!$A$2,IF(AND(A10916&gt;=Stimuli!$B$3,A10916&lt;=Stimuli!$C$3),Stimuli!$A$3,IF(AND(A10916&gt;=Stimuli!$B$4,A10916&lt;=Stimuli!$C$4),Stimuli!$A$4,"")))</f>
        <v>02 e.l.f. - Power Grip Styling (30.03s)</v>
      </c>
      <c r="I10916" s="6" t="n">
        <f aca="false">(B10916-B10915)/((A10916-A10915)/1000)</f>
        <v>0</v>
      </c>
      <c r="J10916" s="6" t="n">
        <f aca="false">IF(OR(B10916&lt;Rules!$B$2,B10916&gt;Rules!$B$3,ABS(I10916)&gt;Rules!$B$4,OR(B10917&lt;Rules!$B$2,B10917&gt;Rules!$B$3,ABS(I10917)&gt;Rules!$B$4)),1,0)</f>
        <v>0</v>
      </c>
      <c r="K10916" s="6" t="str">
        <f aca="false">IF(F10916=1,COUNTIF($F$2:F10916,1),"")</f>
        <v/>
      </c>
    </row>
    <row r="10917" customFormat="false" ht="15" hidden="false" customHeight="false" outlineLevel="0" collapsed="false">
      <c r="A10917" s="6" t="n">
        <v>85675.368</v>
      </c>
      <c r="B10917" s="6" t="n">
        <v>2.003663003663</v>
      </c>
      <c r="C10917" s="6" t="n">
        <v>84</v>
      </c>
      <c r="D10917" s="6" t="n">
        <v>-1</v>
      </c>
      <c r="E10917" s="6" t="n">
        <v>1.99194139194139</v>
      </c>
      <c r="F10917" s="6" t="n">
        <v>0</v>
      </c>
      <c r="G10917" s="6" t="n">
        <v>0.0498168498168496</v>
      </c>
      <c r="H10917" s="6" t="str">
        <f aca="false">IF(AND(A10917&gt;=Stimuli!$B$2,A10917&lt;=Stimuli!$C$2),Stimuli!$A$2,IF(AND(A10917&gt;=Stimuli!$B$3,A10917&lt;=Stimuli!$C$3),Stimuli!$A$3,IF(AND(A10917&gt;=Stimuli!$B$4,A10917&lt;=Stimuli!$C$4),Stimuli!$A$4,"")))</f>
        <v>02 e.l.f. - Power Grip Styling (30.03s)</v>
      </c>
      <c r="I10917" s="6" t="n">
        <f aca="false">(B10917-B10916)/((A10917-A10916)/1000)</f>
        <v>0.187545787545844</v>
      </c>
      <c r="J10917" s="6" t="n">
        <f aca="false">IF(OR(B10917&lt;Rules!$B$2,B10917&gt;Rules!$B$3,ABS(I10917)&gt;Rules!$B$4,OR(B10918&lt;Rules!$B$2,B10918&gt;Rules!$B$3,ABS(I10918)&gt;Rules!$B$4)),1,0)</f>
        <v>0</v>
      </c>
      <c r="K10917" s="6" t="str">
        <f aca="false">IF(F10917=1,COUNTIF($F$2:F10917,1),"")</f>
        <v/>
      </c>
    </row>
    <row r="10918" customFormat="false" ht="15" hidden="false" customHeight="false" outlineLevel="0" collapsed="false">
      <c r="A10918" s="6" t="n">
        <v>85683.1805</v>
      </c>
      <c r="B10918" s="6" t="n">
        <v>2.0007326007326</v>
      </c>
      <c r="C10918" s="6" t="n">
        <v>84</v>
      </c>
      <c r="D10918" s="6" t="n">
        <v>-1</v>
      </c>
      <c r="E10918" s="6" t="n">
        <v>1.99194139194139</v>
      </c>
      <c r="F10918" s="6" t="n">
        <v>0</v>
      </c>
      <c r="G10918" s="6" t="n">
        <v>0.0498168498168496</v>
      </c>
      <c r="H10918" s="6" t="str">
        <f aca="false">IF(AND(A10918&gt;=Stimuli!$B$2,A10918&lt;=Stimuli!$C$2),Stimuli!$A$2,IF(AND(A10918&gt;=Stimuli!$B$3,A10918&lt;=Stimuli!$C$3),Stimuli!$A$3,IF(AND(A10918&gt;=Stimuli!$B$4,A10918&lt;=Stimuli!$C$4),Stimuli!$A$4,"")))</f>
        <v>02 e.l.f. - Power Grip Styling (30.03s)</v>
      </c>
      <c r="I10918" s="6" t="n">
        <f aca="false">(B10918-B10917)/((A10918-A10917)/1000)</f>
        <v>-0.375091575091574</v>
      </c>
      <c r="J10918" s="6" t="n">
        <f aca="false">IF(OR(B10918&lt;Rules!$B$2,B10918&gt;Rules!$B$3,ABS(I10918)&gt;Rules!$B$4,OR(B10919&lt;Rules!$B$2,B10919&gt;Rules!$B$3,ABS(I10919)&gt;Rules!$B$4)),1,0)</f>
        <v>0</v>
      </c>
      <c r="K10918" s="6" t="str">
        <f aca="false">IF(F10918=1,COUNTIF($F$2:F10918,1),"")</f>
        <v/>
      </c>
    </row>
    <row r="10919" customFormat="false" ht="15" hidden="false" customHeight="false" outlineLevel="0" collapsed="false">
      <c r="A10919" s="6" t="n">
        <v>85690.993</v>
      </c>
      <c r="B10919" s="6" t="n">
        <v>2.003663003663</v>
      </c>
      <c r="C10919" s="6" t="n">
        <v>84</v>
      </c>
      <c r="D10919" s="6" t="n">
        <v>-1</v>
      </c>
      <c r="E10919" s="6" t="n">
        <v>1.99194139194139</v>
      </c>
      <c r="F10919" s="6" t="n">
        <v>0</v>
      </c>
      <c r="G10919" s="6" t="n">
        <v>0.0498168498168496</v>
      </c>
      <c r="H10919" s="6" t="str">
        <f aca="false">IF(AND(A10919&gt;=Stimuli!$B$2,A10919&lt;=Stimuli!$C$2),Stimuli!$A$2,IF(AND(A10919&gt;=Stimuli!$B$3,A10919&lt;=Stimuli!$C$3),Stimuli!$A$3,IF(AND(A10919&gt;=Stimuli!$B$4,A10919&lt;=Stimuli!$C$4),Stimuli!$A$4,"")))</f>
        <v>02 e.l.f. - Power Grip Styling (30.03s)</v>
      </c>
      <c r="I10919" s="6" t="n">
        <f aca="false">(B10919-B10918)/((A10919-A10918)/1000)</f>
        <v>0.375091575091574</v>
      </c>
      <c r="J10919" s="6" t="n">
        <f aca="false">IF(OR(B10919&lt;Rules!$B$2,B10919&gt;Rules!$B$3,ABS(I10919)&gt;Rules!$B$4,OR(B10920&lt;Rules!$B$2,B10920&gt;Rules!$B$3,ABS(I10920)&gt;Rules!$B$4)),1,0)</f>
        <v>0</v>
      </c>
      <c r="K10919" s="6" t="str">
        <f aca="false">IF(F10919=1,COUNTIF($F$2:F10919,1),"")</f>
        <v/>
      </c>
    </row>
    <row r="10920" customFormat="false" ht="15" hidden="false" customHeight="false" outlineLevel="0" collapsed="false">
      <c r="A10920" s="6" t="n">
        <v>85698.8055</v>
      </c>
      <c r="B10920" s="6" t="n">
        <v>1.9992673992674</v>
      </c>
      <c r="C10920" s="6" t="n">
        <v>84</v>
      </c>
      <c r="D10920" s="6" t="n">
        <v>-1</v>
      </c>
      <c r="E10920" s="6" t="n">
        <v>1.99194139194139</v>
      </c>
      <c r="F10920" s="6" t="n">
        <v>0</v>
      </c>
      <c r="G10920" s="6" t="n">
        <v>0.0498168498168496</v>
      </c>
      <c r="H10920" s="6" t="str">
        <f aca="false">IF(AND(A10920&gt;=Stimuli!$B$2,A10920&lt;=Stimuli!$C$2),Stimuli!$A$2,IF(AND(A10920&gt;=Stimuli!$B$3,A10920&lt;=Stimuli!$C$3),Stimuli!$A$3,IF(AND(A10920&gt;=Stimuli!$B$4,A10920&lt;=Stimuli!$C$4),Stimuli!$A$4,"")))</f>
        <v>02 e.l.f. - Power Grip Styling (30.03s)</v>
      </c>
      <c r="I10920" s="6" t="n">
        <f aca="false">(B10920-B10919)/((A10920-A10919)/1000)</f>
        <v>-0.562637362637446</v>
      </c>
      <c r="J10920" s="6" t="n">
        <f aca="false">IF(OR(B10920&lt;Rules!$B$2,B10920&gt;Rules!$B$3,ABS(I10920)&gt;Rules!$B$4,OR(B10921&lt;Rules!$B$2,B10921&gt;Rules!$B$3,ABS(I10921)&gt;Rules!$B$4)),1,0)</f>
        <v>0</v>
      </c>
      <c r="K10920" s="6" t="str">
        <f aca="false">IF(F10920=1,COUNTIF($F$2:F10920,1),"")</f>
        <v/>
      </c>
    </row>
    <row r="10921" customFormat="false" ht="15" hidden="false" customHeight="false" outlineLevel="0" collapsed="false">
      <c r="A10921" s="6" t="n">
        <v>85706.618</v>
      </c>
      <c r="B10921" s="6" t="n">
        <v>2.00512820512821</v>
      </c>
      <c r="C10921" s="6" t="n">
        <v>84</v>
      </c>
      <c r="D10921" s="6" t="n">
        <v>-1</v>
      </c>
      <c r="E10921" s="6" t="n">
        <v>1.99194139194139</v>
      </c>
      <c r="F10921" s="6" t="n">
        <v>0</v>
      </c>
      <c r="G10921" s="6" t="n">
        <v>0.0498168498168496</v>
      </c>
      <c r="H10921" s="6" t="str">
        <f aca="false">IF(AND(A10921&gt;=Stimuli!$B$2,A10921&lt;=Stimuli!$C$2),Stimuli!$A$2,IF(AND(A10921&gt;=Stimuli!$B$3,A10921&lt;=Stimuli!$C$3),Stimuli!$A$3,IF(AND(A10921&gt;=Stimuli!$B$4,A10921&lt;=Stimuli!$C$4),Stimuli!$A$4,"")))</f>
        <v>02 e.l.f. - Power Grip Styling (30.03s)</v>
      </c>
      <c r="I10921" s="6" t="n">
        <f aca="false">(B10921-B10920)/((A10921-A10920)/1000)</f>
        <v>0.75018315018329</v>
      </c>
      <c r="J10921" s="6" t="n">
        <f aca="false">IF(OR(B10921&lt;Rules!$B$2,B10921&gt;Rules!$B$3,ABS(I10921)&gt;Rules!$B$4,OR(B10922&lt;Rules!$B$2,B10922&gt;Rules!$B$3,ABS(I10922)&gt;Rules!$B$4)),1,0)</f>
        <v>0</v>
      </c>
      <c r="K10921" s="6" t="str">
        <f aca="false">IF(F10921=1,COUNTIF($F$2:F10921,1),"")</f>
        <v/>
      </c>
    </row>
    <row r="10922" customFormat="false" ht="15" hidden="false" customHeight="false" outlineLevel="0" collapsed="false">
      <c r="A10922" s="6" t="n">
        <v>85714.4305</v>
      </c>
      <c r="B10922" s="6" t="n">
        <v>1.9978021978022</v>
      </c>
      <c r="C10922" s="6" t="n">
        <v>84</v>
      </c>
      <c r="D10922" s="6" t="n">
        <v>-1</v>
      </c>
      <c r="E10922" s="6" t="n">
        <v>1.99194139194139</v>
      </c>
      <c r="F10922" s="6" t="n">
        <v>0</v>
      </c>
      <c r="G10922" s="6" t="n">
        <v>0.0498168498168496</v>
      </c>
      <c r="H10922" s="6" t="str">
        <f aca="false">IF(AND(A10922&gt;=Stimuli!$B$2,A10922&lt;=Stimuli!$C$2),Stimuli!$A$2,IF(AND(A10922&gt;=Stimuli!$B$3,A10922&lt;=Stimuli!$C$3),Stimuli!$A$3,IF(AND(A10922&gt;=Stimuli!$B$4,A10922&lt;=Stimuli!$C$4),Stimuli!$A$4,"")))</f>
        <v>02 e.l.f. - Power Grip Styling (30.03s)</v>
      </c>
      <c r="I10922" s="6" t="n">
        <f aca="false">(B10922-B10921)/((A10922-A10921)/1000)</f>
        <v>-0.937728937729162</v>
      </c>
      <c r="J10922" s="6" t="n">
        <f aca="false">IF(OR(B10922&lt;Rules!$B$2,B10922&gt;Rules!$B$3,ABS(I10922)&gt;Rules!$B$4,OR(B10923&lt;Rules!$B$2,B10923&gt;Rules!$B$3,ABS(I10923)&gt;Rules!$B$4)),1,0)</f>
        <v>0</v>
      </c>
      <c r="K10922" s="6" t="str">
        <f aca="false">IF(F10922=1,COUNTIF($F$2:F10922,1),"")</f>
        <v/>
      </c>
    </row>
    <row r="10923" customFormat="false" ht="15" hidden="false" customHeight="false" outlineLevel="0" collapsed="false">
      <c r="A10923" s="6" t="n">
        <v>85722.243</v>
      </c>
      <c r="B10923" s="6" t="n">
        <v>2.00512820512821</v>
      </c>
      <c r="C10923" s="6" t="n">
        <v>84</v>
      </c>
      <c r="D10923" s="6" t="n">
        <v>-1</v>
      </c>
      <c r="E10923" s="6" t="n">
        <v>1.99194139194139</v>
      </c>
      <c r="F10923" s="6" t="n">
        <v>0</v>
      </c>
      <c r="G10923" s="6" t="n">
        <v>0.0498168498168496</v>
      </c>
      <c r="H10923" s="6" t="str">
        <f aca="false">IF(AND(A10923&gt;=Stimuli!$B$2,A10923&lt;=Stimuli!$C$2),Stimuli!$A$2,IF(AND(A10923&gt;=Stimuli!$B$3,A10923&lt;=Stimuli!$C$3),Stimuli!$A$3,IF(AND(A10923&gt;=Stimuli!$B$4,A10923&lt;=Stimuli!$C$4),Stimuli!$A$4,"")))</f>
        <v>02 e.l.f. - Power Grip Styling (30.03s)</v>
      </c>
      <c r="I10923" s="6" t="n">
        <f aca="false">(B10923-B10922)/((A10923-A10922)/1000)</f>
        <v>0.937728937729162</v>
      </c>
      <c r="J10923" s="6" t="n">
        <f aca="false">IF(OR(B10923&lt;Rules!$B$2,B10923&gt;Rules!$B$3,ABS(I10923)&gt;Rules!$B$4,OR(B10924&lt;Rules!$B$2,B10924&gt;Rules!$B$3,ABS(I10924)&gt;Rules!$B$4)),1,0)</f>
        <v>0</v>
      </c>
      <c r="K10923" s="6" t="str">
        <f aca="false">IF(F10923=1,COUNTIF($F$2:F10923,1),"")</f>
        <v/>
      </c>
    </row>
    <row r="10924" customFormat="false" ht="15" hidden="false" customHeight="false" outlineLevel="0" collapsed="false">
      <c r="A10924" s="6" t="n">
        <v>85730.0555</v>
      </c>
      <c r="B10924" s="6" t="n">
        <v>1.996336996337</v>
      </c>
      <c r="C10924" s="6" t="n">
        <v>84</v>
      </c>
      <c r="D10924" s="6" t="n">
        <v>-1</v>
      </c>
      <c r="E10924" s="6" t="n">
        <v>1.99194139194139</v>
      </c>
      <c r="F10924" s="6" t="n">
        <v>0</v>
      </c>
      <c r="G10924" s="6" t="n">
        <v>0.0498168498168496</v>
      </c>
      <c r="H10924" s="6" t="str">
        <f aca="false">IF(AND(A10924&gt;=Stimuli!$B$2,A10924&lt;=Stimuli!$C$2),Stimuli!$A$2,IF(AND(A10924&gt;=Stimuli!$B$3,A10924&lt;=Stimuli!$C$3),Stimuli!$A$3,IF(AND(A10924&gt;=Stimuli!$B$4,A10924&lt;=Stimuli!$C$4),Stimuli!$A$4,"")))</f>
        <v>02 e.l.f. - Power Grip Styling (30.03s)</v>
      </c>
      <c r="I10924" s="6" t="n">
        <f aca="false">(B10924-B10923)/((A10924-A10923)/1000)</f>
        <v>-1.12527472527489</v>
      </c>
      <c r="J10924" s="6" t="n">
        <f aca="false">IF(OR(B10924&lt;Rules!$B$2,B10924&gt;Rules!$B$3,ABS(I10924)&gt;Rules!$B$4,OR(B10925&lt;Rules!$B$2,B10925&gt;Rules!$B$3,ABS(I10925)&gt;Rules!$B$4)),1,0)</f>
        <v>0</v>
      </c>
      <c r="K10924" s="6" t="str">
        <f aca="false">IF(F10924=1,COUNTIF($F$2:F10924,1),"")</f>
        <v/>
      </c>
    </row>
    <row r="10925" customFormat="false" ht="15" hidden="false" customHeight="false" outlineLevel="0" collapsed="false">
      <c r="A10925" s="6" t="n">
        <v>85737.868</v>
      </c>
      <c r="B10925" s="6" t="n">
        <v>2.00512820512821</v>
      </c>
      <c r="C10925" s="6" t="n">
        <v>84</v>
      </c>
      <c r="D10925" s="6" t="n">
        <v>-1</v>
      </c>
      <c r="E10925" s="6" t="n">
        <v>1.99194139194139</v>
      </c>
      <c r="F10925" s="6" t="n">
        <v>0</v>
      </c>
      <c r="G10925" s="6" t="n">
        <v>0.0498168498168496</v>
      </c>
      <c r="H10925" s="6" t="str">
        <f aca="false">IF(AND(A10925&gt;=Stimuli!$B$2,A10925&lt;=Stimuli!$C$2),Stimuli!$A$2,IF(AND(A10925&gt;=Stimuli!$B$3,A10925&lt;=Stimuli!$C$3),Stimuli!$A$3,IF(AND(A10925&gt;=Stimuli!$B$4,A10925&lt;=Stimuli!$C$4),Stimuli!$A$4,"")))</f>
        <v>02 e.l.f. - Power Grip Styling (30.03s)</v>
      </c>
      <c r="I10925" s="6" t="n">
        <f aca="false">(B10925-B10924)/((A10925-A10924)/1000)</f>
        <v>1.12527472527489</v>
      </c>
      <c r="J10925" s="6" t="n">
        <f aca="false">IF(OR(B10925&lt;Rules!$B$2,B10925&gt;Rules!$B$3,ABS(I10925)&gt;Rules!$B$4,OR(B10926&lt;Rules!$B$2,B10926&gt;Rules!$B$3,ABS(I10926)&gt;Rules!$B$4)),1,0)</f>
        <v>0</v>
      </c>
      <c r="K10925" s="6" t="str">
        <f aca="false">IF(F10925=1,COUNTIF($F$2:F10925,1),"")</f>
        <v/>
      </c>
    </row>
    <row r="10926" customFormat="false" ht="15" hidden="false" customHeight="false" outlineLevel="0" collapsed="false">
      <c r="A10926" s="6" t="n">
        <v>85745.6805</v>
      </c>
      <c r="B10926" s="6" t="n">
        <v>1.996336996337</v>
      </c>
      <c r="C10926" s="6" t="n">
        <v>84</v>
      </c>
      <c r="D10926" s="6" t="n">
        <v>-1</v>
      </c>
      <c r="E10926" s="6" t="n">
        <v>1.99047619047619</v>
      </c>
      <c r="F10926" s="6" t="n">
        <v>0</v>
      </c>
      <c r="G10926" s="6" t="n">
        <v>0.0498168498168496</v>
      </c>
      <c r="H10926" s="6" t="str">
        <f aca="false">IF(AND(A10926&gt;=Stimuli!$B$2,A10926&lt;=Stimuli!$C$2),Stimuli!$A$2,IF(AND(A10926&gt;=Stimuli!$B$3,A10926&lt;=Stimuli!$C$3),Stimuli!$A$3,IF(AND(A10926&gt;=Stimuli!$B$4,A10926&lt;=Stimuli!$C$4),Stimuli!$A$4,"")))</f>
        <v>02 e.l.f. - Power Grip Styling (30.03s)</v>
      </c>
      <c r="I10926" s="6" t="n">
        <f aca="false">(B10926-B10925)/((A10926-A10925)/1000)</f>
        <v>-1.12527472527489</v>
      </c>
      <c r="J10926" s="6" t="n">
        <f aca="false">IF(OR(B10926&lt;Rules!$B$2,B10926&gt;Rules!$B$3,ABS(I10926)&gt;Rules!$B$4,OR(B10927&lt;Rules!$B$2,B10927&gt;Rules!$B$3,ABS(I10927)&gt;Rules!$B$4)),1,0)</f>
        <v>0</v>
      </c>
      <c r="K10926" s="6" t="str">
        <f aca="false">IF(F10926=1,COUNTIF($F$2:F10926,1),"")</f>
        <v/>
      </c>
    </row>
    <row r="10927" customFormat="false" ht="15" hidden="false" customHeight="false" outlineLevel="0" collapsed="false">
      <c r="A10927" s="6" t="n">
        <v>85753.493</v>
      </c>
      <c r="B10927" s="6" t="n">
        <v>2.003663003663</v>
      </c>
      <c r="C10927" s="6" t="n">
        <v>84</v>
      </c>
      <c r="D10927" s="6" t="n">
        <v>-1</v>
      </c>
      <c r="E10927" s="6" t="n">
        <v>1.99047619047619</v>
      </c>
      <c r="F10927" s="6" t="n">
        <v>0</v>
      </c>
      <c r="G10927" s="6" t="n">
        <v>0.0498168498168496</v>
      </c>
      <c r="H10927" s="6" t="str">
        <f aca="false">IF(AND(A10927&gt;=Stimuli!$B$2,A10927&lt;=Stimuli!$C$2),Stimuli!$A$2,IF(AND(A10927&gt;=Stimuli!$B$3,A10927&lt;=Stimuli!$C$3),Stimuli!$A$3,IF(AND(A10927&gt;=Stimuli!$B$4,A10927&lt;=Stimuli!$C$4),Stimuli!$A$4,"")))</f>
        <v>02 e.l.f. - Power Grip Styling (30.03s)</v>
      </c>
      <c r="I10927" s="6" t="n">
        <f aca="false">(B10927-B10926)/((A10927-A10926)/1000)</f>
        <v>0.937728937729048</v>
      </c>
      <c r="J10927" s="6" t="n">
        <f aca="false">IF(OR(B10927&lt;Rules!$B$2,B10927&gt;Rules!$B$3,ABS(I10927)&gt;Rules!$B$4,OR(B10928&lt;Rules!$B$2,B10928&gt;Rules!$B$3,ABS(I10928)&gt;Rules!$B$4)),1,0)</f>
        <v>0</v>
      </c>
      <c r="K10927" s="6" t="str">
        <f aca="false">IF(F10927=1,COUNTIF($F$2:F10927,1),"")</f>
        <v/>
      </c>
    </row>
    <row r="10928" customFormat="false" ht="15" hidden="false" customHeight="false" outlineLevel="0" collapsed="false">
      <c r="A10928" s="6" t="n">
        <v>85761.3055</v>
      </c>
      <c r="B10928" s="6" t="n">
        <v>1.9978021978022</v>
      </c>
      <c r="C10928" s="6" t="n">
        <v>84</v>
      </c>
      <c r="D10928" s="6" t="n">
        <v>-1</v>
      </c>
      <c r="E10928" s="6" t="n">
        <v>1.99047619047619</v>
      </c>
      <c r="F10928" s="6" t="n">
        <v>0</v>
      </c>
      <c r="G10928" s="6" t="n">
        <v>0.0498168498168496</v>
      </c>
      <c r="H10928" s="6" t="str">
        <f aca="false">IF(AND(A10928&gt;=Stimuli!$B$2,A10928&lt;=Stimuli!$C$2),Stimuli!$A$2,IF(AND(A10928&gt;=Stimuli!$B$3,A10928&lt;=Stimuli!$C$3),Stimuli!$A$3,IF(AND(A10928&gt;=Stimuli!$B$4,A10928&lt;=Stimuli!$C$4),Stimuli!$A$4,"")))</f>
        <v>02 e.l.f. - Power Grip Styling (30.03s)</v>
      </c>
      <c r="I10928" s="6" t="n">
        <f aca="false">(B10928-B10927)/((A10928-A10927)/1000)</f>
        <v>-0.750183150183318</v>
      </c>
      <c r="J10928" s="6" t="n">
        <f aca="false">IF(OR(B10928&lt;Rules!$B$2,B10928&gt;Rules!$B$3,ABS(I10928)&gt;Rules!$B$4,OR(B10929&lt;Rules!$B$2,B10929&gt;Rules!$B$3,ABS(I10929)&gt;Rules!$B$4)),1,0)</f>
        <v>0</v>
      </c>
      <c r="K10928" s="6" t="str">
        <f aca="false">IF(F10928=1,COUNTIF($F$2:F10928,1),"")</f>
        <v/>
      </c>
    </row>
    <row r="10929" customFormat="false" ht="15" hidden="false" customHeight="false" outlineLevel="0" collapsed="false">
      <c r="A10929" s="6" t="n">
        <v>85769.118</v>
      </c>
      <c r="B10929" s="6" t="n">
        <v>2.0021978021978</v>
      </c>
      <c r="C10929" s="6" t="n">
        <v>84</v>
      </c>
      <c r="D10929" s="6" t="n">
        <v>-1</v>
      </c>
      <c r="E10929" s="6" t="n">
        <v>1.99047619047619</v>
      </c>
      <c r="F10929" s="6" t="n">
        <v>0</v>
      </c>
      <c r="G10929" s="6" t="n">
        <v>0.0498168498168496</v>
      </c>
      <c r="H10929" s="6" t="str">
        <f aca="false">IF(AND(A10929&gt;=Stimuli!$B$2,A10929&lt;=Stimuli!$C$2),Stimuli!$A$2,IF(AND(A10929&gt;=Stimuli!$B$3,A10929&lt;=Stimuli!$C$3),Stimuli!$A$3,IF(AND(A10929&gt;=Stimuli!$B$4,A10929&lt;=Stimuli!$C$4),Stimuli!$A$4,"")))</f>
        <v>02 e.l.f. - Power Grip Styling (30.03s)</v>
      </c>
      <c r="I10929" s="6" t="n">
        <f aca="false">(B10929-B10928)/((A10929-A10928)/1000)</f>
        <v>0.562637362637474</v>
      </c>
      <c r="J10929" s="6" t="n">
        <f aca="false">IF(OR(B10929&lt;Rules!$B$2,B10929&gt;Rules!$B$3,ABS(I10929)&gt;Rules!$B$4,OR(B10930&lt;Rules!$B$2,B10930&gt;Rules!$B$3,ABS(I10930)&gt;Rules!$B$4)),1,0)</f>
        <v>0</v>
      </c>
      <c r="K10929" s="6" t="str">
        <f aca="false">IF(F10929=1,COUNTIF($F$2:F10929,1),"")</f>
        <v/>
      </c>
    </row>
    <row r="10930" customFormat="false" ht="15" hidden="false" customHeight="false" outlineLevel="0" collapsed="false">
      <c r="A10930" s="6" t="n">
        <v>85776.9305</v>
      </c>
      <c r="B10930" s="6" t="n">
        <v>1.9978021978022</v>
      </c>
      <c r="C10930" s="6" t="n">
        <v>84</v>
      </c>
      <c r="D10930" s="6" t="n">
        <v>-1</v>
      </c>
      <c r="E10930" s="6" t="n">
        <v>1.99047619047619</v>
      </c>
      <c r="F10930" s="6" t="n">
        <v>0</v>
      </c>
      <c r="G10930" s="6" t="n">
        <v>0.0498168498168496</v>
      </c>
      <c r="H10930" s="6" t="str">
        <f aca="false">IF(AND(A10930&gt;=Stimuli!$B$2,A10930&lt;=Stimuli!$C$2),Stimuli!$A$2,IF(AND(A10930&gt;=Stimuli!$B$3,A10930&lt;=Stimuli!$C$3),Stimuli!$A$3,IF(AND(A10930&gt;=Stimuli!$B$4,A10930&lt;=Stimuli!$C$4),Stimuli!$A$4,"")))</f>
        <v>02 e.l.f. - Power Grip Styling (30.03s)</v>
      </c>
      <c r="I10930" s="6" t="n">
        <f aca="false">(B10930-B10929)/((A10930-A10929)/1000)</f>
        <v>-0.562637362637474</v>
      </c>
      <c r="J10930" s="6" t="n">
        <f aca="false">IF(OR(B10930&lt;Rules!$B$2,B10930&gt;Rules!$B$3,ABS(I10930)&gt;Rules!$B$4,OR(B10931&lt;Rules!$B$2,B10931&gt;Rules!$B$3,ABS(I10931)&gt;Rules!$B$4)),1,0)</f>
        <v>0</v>
      </c>
      <c r="K10930" s="6" t="str">
        <f aca="false">IF(F10930=1,COUNTIF($F$2:F10930,1),"")</f>
        <v/>
      </c>
    </row>
    <row r="10931" customFormat="false" ht="15" hidden="false" customHeight="false" outlineLevel="0" collapsed="false">
      <c r="A10931" s="6" t="n">
        <v>85784.743</v>
      </c>
      <c r="B10931" s="6" t="n">
        <v>2.0007326007326</v>
      </c>
      <c r="C10931" s="6" t="n">
        <v>84</v>
      </c>
      <c r="D10931" s="6" t="n">
        <v>-1</v>
      </c>
      <c r="E10931" s="6" t="n">
        <v>1.99047619047619</v>
      </c>
      <c r="F10931" s="6" t="n">
        <v>0</v>
      </c>
      <c r="G10931" s="6" t="n">
        <v>0.0498168498168496</v>
      </c>
      <c r="H10931" s="6" t="str">
        <f aca="false">IF(AND(A10931&gt;=Stimuli!$B$2,A10931&lt;=Stimuli!$C$2),Stimuli!$A$2,IF(AND(A10931&gt;=Stimuli!$B$3,A10931&lt;=Stimuli!$C$3),Stimuli!$A$3,IF(AND(A10931&gt;=Stimuli!$B$4,A10931&lt;=Stimuli!$C$4),Stimuli!$A$4,"")))</f>
        <v>02 e.l.f. - Power Grip Styling (30.03s)</v>
      </c>
      <c r="I10931" s="6" t="n">
        <f aca="false">(B10931-B10930)/((A10931-A10930)/1000)</f>
        <v>0.375091575091744</v>
      </c>
      <c r="J10931" s="6" t="n">
        <f aca="false">IF(OR(B10931&lt;Rules!$B$2,B10931&gt;Rules!$B$3,ABS(I10931)&gt;Rules!$B$4,OR(B10932&lt;Rules!$B$2,B10932&gt;Rules!$B$3,ABS(I10932)&gt;Rules!$B$4)),1,0)</f>
        <v>0</v>
      </c>
      <c r="K10931" s="6" t="str">
        <f aca="false">IF(F10931=1,COUNTIF($F$2:F10931,1),"")</f>
        <v/>
      </c>
    </row>
    <row r="10932" customFormat="false" ht="15" hidden="false" customHeight="false" outlineLevel="0" collapsed="false">
      <c r="A10932" s="6" t="n">
        <v>85792.5555</v>
      </c>
      <c r="B10932" s="6" t="n">
        <v>1.9992673992674</v>
      </c>
      <c r="C10932" s="6" t="n">
        <v>84</v>
      </c>
      <c r="D10932" s="6" t="n">
        <v>-1</v>
      </c>
      <c r="E10932" s="6" t="n">
        <v>1.99047619047619</v>
      </c>
      <c r="F10932" s="6" t="n">
        <v>0</v>
      </c>
      <c r="G10932" s="6" t="n">
        <v>0.0498168498168496</v>
      </c>
      <c r="H10932" s="6" t="str">
        <f aca="false">IF(AND(A10932&gt;=Stimuli!$B$2,A10932&lt;=Stimuli!$C$2),Stimuli!$A$2,IF(AND(A10932&gt;=Stimuli!$B$3,A10932&lt;=Stimuli!$C$3),Stimuli!$A$3,IF(AND(A10932&gt;=Stimuli!$B$4,A10932&lt;=Stimuli!$C$4),Stimuli!$A$4,"")))</f>
        <v>02 e.l.f. - Power Grip Styling (30.03s)</v>
      </c>
      <c r="I10932" s="6" t="n">
        <f aca="false">(B10932-B10931)/((A10932-A10931)/1000)</f>
        <v>-0.187545787545872</v>
      </c>
      <c r="J10932" s="6" t="n">
        <f aca="false">IF(OR(B10932&lt;Rules!$B$2,B10932&gt;Rules!$B$3,ABS(I10932)&gt;Rules!$B$4,OR(B10933&lt;Rules!$B$2,B10933&gt;Rules!$B$3,ABS(I10933)&gt;Rules!$B$4)),1,0)</f>
        <v>0</v>
      </c>
      <c r="K10932" s="6" t="str">
        <f aca="false">IF(F10932=1,COUNTIF($F$2:F10932,1),"")</f>
        <v/>
      </c>
    </row>
    <row r="10933" customFormat="false" ht="15" hidden="false" customHeight="false" outlineLevel="0" collapsed="false">
      <c r="A10933" s="6" t="n">
        <v>85800.368</v>
      </c>
      <c r="B10933" s="6" t="n">
        <v>1.9978021978022</v>
      </c>
      <c r="C10933" s="6" t="n">
        <v>84</v>
      </c>
      <c r="D10933" s="6" t="n">
        <v>-1</v>
      </c>
      <c r="E10933" s="6" t="n">
        <v>1.99047619047619</v>
      </c>
      <c r="F10933" s="6" t="n">
        <v>0</v>
      </c>
      <c r="G10933" s="6" t="n">
        <v>0.0498168498168496</v>
      </c>
      <c r="H10933" s="6" t="str">
        <f aca="false">IF(AND(A10933&gt;=Stimuli!$B$2,A10933&lt;=Stimuli!$C$2),Stimuli!$A$2,IF(AND(A10933&gt;=Stimuli!$B$3,A10933&lt;=Stimuli!$C$3),Stimuli!$A$3,IF(AND(A10933&gt;=Stimuli!$B$4,A10933&lt;=Stimuli!$C$4),Stimuli!$A$4,"")))</f>
        <v>02 e.l.f. - Power Grip Styling (30.03s)</v>
      </c>
      <c r="I10933" s="6" t="n">
        <f aca="false">(B10933-B10932)/((A10933-A10932)/1000)</f>
        <v>-0.187545787545872</v>
      </c>
      <c r="J10933" s="6" t="n">
        <f aca="false">IF(OR(B10933&lt;Rules!$B$2,B10933&gt;Rules!$B$3,ABS(I10933)&gt;Rules!$B$4,OR(B10934&lt;Rules!$B$2,B10934&gt;Rules!$B$3,ABS(I10934)&gt;Rules!$B$4)),1,0)</f>
        <v>0</v>
      </c>
      <c r="K10933" s="6" t="str">
        <f aca="false">IF(F10933=1,COUNTIF($F$2:F10933,1),"")</f>
        <v/>
      </c>
    </row>
    <row r="10934" customFormat="false" ht="15" hidden="false" customHeight="false" outlineLevel="0" collapsed="false">
      <c r="A10934" s="6" t="n">
        <v>85808.1805</v>
      </c>
      <c r="B10934" s="6" t="n">
        <v>2.0007326007326</v>
      </c>
      <c r="C10934" s="6" t="n">
        <v>84</v>
      </c>
      <c r="D10934" s="6" t="n">
        <v>-1</v>
      </c>
      <c r="E10934" s="6" t="n">
        <v>1.99047619047619</v>
      </c>
      <c r="F10934" s="6" t="n">
        <v>0</v>
      </c>
      <c r="G10934" s="6" t="n">
        <v>0.0498168498168496</v>
      </c>
      <c r="H10934" s="6" t="str">
        <f aca="false">IF(AND(A10934&gt;=Stimuli!$B$2,A10934&lt;=Stimuli!$C$2),Stimuli!$A$2,IF(AND(A10934&gt;=Stimuli!$B$3,A10934&lt;=Stimuli!$C$3),Stimuli!$A$3,IF(AND(A10934&gt;=Stimuli!$B$4,A10934&lt;=Stimuli!$C$4),Stimuli!$A$4,"")))</f>
        <v>02 e.l.f. - Power Grip Styling (30.03s)</v>
      </c>
      <c r="I10934" s="6" t="n">
        <f aca="false">(B10934-B10933)/((A10934-A10933)/1000)</f>
        <v>0.375091575091744</v>
      </c>
      <c r="J10934" s="6" t="n">
        <f aca="false">IF(OR(B10934&lt;Rules!$B$2,B10934&gt;Rules!$B$3,ABS(I10934)&gt;Rules!$B$4,OR(B10935&lt;Rules!$B$2,B10935&gt;Rules!$B$3,ABS(I10935)&gt;Rules!$B$4)),1,0)</f>
        <v>0</v>
      </c>
      <c r="K10934" s="6" t="str">
        <f aca="false">IF(F10934=1,COUNTIF($F$2:F10934,1),"")</f>
        <v/>
      </c>
    </row>
    <row r="10935" customFormat="false" ht="15" hidden="false" customHeight="false" outlineLevel="0" collapsed="false">
      <c r="A10935" s="6" t="n">
        <v>85815.993</v>
      </c>
      <c r="B10935" s="6" t="n">
        <v>1.996336996337</v>
      </c>
      <c r="C10935" s="6" t="n">
        <v>84</v>
      </c>
      <c r="D10935" s="6" t="n">
        <v>-1</v>
      </c>
      <c r="E10935" s="6" t="n">
        <v>1.99047619047619</v>
      </c>
      <c r="F10935" s="6" t="n">
        <v>0</v>
      </c>
      <c r="G10935" s="6" t="n">
        <v>0.0498168498168496</v>
      </c>
      <c r="H10935" s="6" t="str">
        <f aca="false">IF(AND(A10935&gt;=Stimuli!$B$2,A10935&lt;=Stimuli!$C$2),Stimuli!$A$2,IF(AND(A10935&gt;=Stimuli!$B$3,A10935&lt;=Stimuli!$C$3),Stimuli!$A$3,IF(AND(A10935&gt;=Stimuli!$B$4,A10935&lt;=Stimuli!$C$4),Stimuli!$A$4,"")))</f>
        <v>02 e.l.f. - Power Grip Styling (30.03s)</v>
      </c>
      <c r="I10935" s="6" t="n">
        <f aca="false">(B10935-B10934)/((A10935-A10934)/1000)</f>
        <v>-0.562637362637474</v>
      </c>
      <c r="J10935" s="6" t="n">
        <f aca="false">IF(OR(B10935&lt;Rules!$B$2,B10935&gt;Rules!$B$3,ABS(I10935)&gt;Rules!$B$4,OR(B10936&lt;Rules!$B$2,B10936&gt;Rules!$B$3,ABS(I10936)&gt;Rules!$B$4)),1,0)</f>
        <v>0</v>
      </c>
      <c r="K10935" s="6" t="str">
        <f aca="false">IF(F10935=1,COUNTIF($F$2:F10935,1),"")</f>
        <v/>
      </c>
    </row>
    <row r="10936" customFormat="false" ht="15" hidden="false" customHeight="false" outlineLevel="0" collapsed="false">
      <c r="A10936" s="6" t="n">
        <v>85823.8055</v>
      </c>
      <c r="B10936" s="6" t="n">
        <v>2.0021978021978</v>
      </c>
      <c r="C10936" s="6" t="n">
        <v>84</v>
      </c>
      <c r="D10936" s="6" t="n">
        <v>-1</v>
      </c>
      <c r="E10936" s="6" t="n">
        <v>1.99047619047619</v>
      </c>
      <c r="F10936" s="6" t="n">
        <v>0</v>
      </c>
      <c r="G10936" s="6" t="n">
        <v>0.0498168498168496</v>
      </c>
      <c r="H10936" s="6" t="str">
        <f aca="false">IF(AND(A10936&gt;=Stimuli!$B$2,A10936&lt;=Stimuli!$C$2),Stimuli!$A$2,IF(AND(A10936&gt;=Stimuli!$B$3,A10936&lt;=Stimuli!$C$3),Stimuli!$A$3,IF(AND(A10936&gt;=Stimuli!$B$4,A10936&lt;=Stimuli!$C$4),Stimuli!$A$4,"")))</f>
        <v>02 e.l.f. - Power Grip Styling (30.03s)</v>
      </c>
      <c r="I10936" s="6" t="n">
        <f aca="false">(B10936-B10935)/((A10936-A10935)/1000)</f>
        <v>0.750183150183204</v>
      </c>
      <c r="J10936" s="6" t="n">
        <f aca="false">IF(OR(B10936&lt;Rules!$B$2,B10936&gt;Rules!$B$3,ABS(I10936)&gt;Rules!$B$4,OR(B10937&lt;Rules!$B$2,B10937&gt;Rules!$B$3,ABS(I10937)&gt;Rules!$B$4)),1,0)</f>
        <v>0</v>
      </c>
      <c r="K10936" s="6" t="str">
        <f aca="false">IF(F10936=1,COUNTIF($F$2:F10936,1),"")</f>
        <v/>
      </c>
    </row>
    <row r="10937" customFormat="false" ht="15" hidden="false" customHeight="false" outlineLevel="0" collapsed="false">
      <c r="A10937" s="6" t="n">
        <v>85831.618</v>
      </c>
      <c r="B10937" s="6" t="n">
        <v>1.99487179487179</v>
      </c>
      <c r="C10937" s="6" t="n">
        <v>84</v>
      </c>
      <c r="D10937" s="6" t="n">
        <v>-1</v>
      </c>
      <c r="E10937" s="6" t="n">
        <v>1.99047619047619</v>
      </c>
      <c r="F10937" s="6" t="n">
        <v>0</v>
      </c>
      <c r="G10937" s="6" t="n">
        <v>0.0498168498168496</v>
      </c>
      <c r="H10937" s="6" t="str">
        <f aca="false">IF(AND(A10937&gt;=Stimuli!$B$2,A10937&lt;=Stimuli!$C$2),Stimuli!$A$2,IF(AND(A10937&gt;=Stimuli!$B$3,A10937&lt;=Stimuli!$C$3),Stimuli!$A$3,IF(AND(A10937&gt;=Stimuli!$B$4,A10937&lt;=Stimuli!$C$4),Stimuli!$A$4,"")))</f>
        <v>02 e.l.f. - Power Grip Styling (30.03s)</v>
      </c>
      <c r="I10937" s="6" t="n">
        <f aca="false">(B10937-B10936)/((A10937-A10936)/1000)</f>
        <v>-0.937728937729048</v>
      </c>
      <c r="J10937" s="6" t="n">
        <f aca="false">IF(OR(B10937&lt;Rules!$B$2,B10937&gt;Rules!$B$3,ABS(I10937)&gt;Rules!$B$4,OR(B10938&lt;Rules!$B$2,B10938&gt;Rules!$B$3,ABS(I10938)&gt;Rules!$B$4)),1,0)</f>
        <v>0</v>
      </c>
      <c r="K10937" s="6" t="str">
        <f aca="false">IF(F10937=1,COUNTIF($F$2:F10937,1),"")</f>
        <v/>
      </c>
    </row>
    <row r="10938" customFormat="false" ht="15" hidden="false" customHeight="false" outlineLevel="0" collapsed="false">
      <c r="A10938" s="6" t="n">
        <v>85839.4305</v>
      </c>
      <c r="B10938" s="6" t="n">
        <v>2.0021978021978</v>
      </c>
      <c r="C10938" s="6" t="n">
        <v>84</v>
      </c>
      <c r="D10938" s="6" t="n">
        <v>-1</v>
      </c>
      <c r="E10938" s="6" t="n">
        <v>1.99047619047619</v>
      </c>
      <c r="F10938" s="6" t="n">
        <v>0</v>
      </c>
      <c r="G10938" s="6" t="n">
        <v>0.0498168498168496</v>
      </c>
      <c r="H10938" s="6" t="str">
        <f aca="false">IF(AND(A10938&gt;=Stimuli!$B$2,A10938&lt;=Stimuli!$C$2),Stimuli!$A$2,IF(AND(A10938&gt;=Stimuli!$B$3,A10938&lt;=Stimuli!$C$3),Stimuli!$A$3,IF(AND(A10938&gt;=Stimuli!$B$4,A10938&lt;=Stimuli!$C$4),Stimuli!$A$4,"")))</f>
        <v>02 e.l.f. - Power Grip Styling (30.03s)</v>
      </c>
      <c r="I10938" s="6" t="n">
        <f aca="false">(B10938-B10937)/((A10938-A10937)/1000)</f>
        <v>0.937728937729048</v>
      </c>
      <c r="J10938" s="6" t="n">
        <f aca="false">IF(OR(B10938&lt;Rules!$B$2,B10938&gt;Rules!$B$3,ABS(I10938)&gt;Rules!$B$4,OR(B10939&lt;Rules!$B$2,B10939&gt;Rules!$B$3,ABS(I10939)&gt;Rules!$B$4)),1,0)</f>
        <v>0</v>
      </c>
      <c r="K10938" s="6" t="str">
        <f aca="false">IF(F10938=1,COUNTIF($F$2:F10938,1),"")</f>
        <v/>
      </c>
    </row>
    <row r="10939" customFormat="false" ht="15" hidden="false" customHeight="false" outlineLevel="0" collapsed="false">
      <c r="A10939" s="6" t="n">
        <v>85847.243</v>
      </c>
      <c r="B10939" s="6" t="n">
        <v>1.99487179487179</v>
      </c>
      <c r="C10939" s="6" t="n">
        <v>84</v>
      </c>
      <c r="D10939" s="6" t="n">
        <v>-1</v>
      </c>
      <c r="E10939" s="6" t="n">
        <v>1.99047619047619</v>
      </c>
      <c r="F10939" s="6" t="n">
        <v>0</v>
      </c>
      <c r="G10939" s="6" t="n">
        <v>0.0498168498168496</v>
      </c>
      <c r="H10939" s="6" t="str">
        <f aca="false">IF(AND(A10939&gt;=Stimuli!$B$2,A10939&lt;=Stimuli!$C$2),Stimuli!$A$2,IF(AND(A10939&gt;=Stimuli!$B$3,A10939&lt;=Stimuli!$C$3),Stimuli!$A$3,IF(AND(A10939&gt;=Stimuli!$B$4,A10939&lt;=Stimuli!$C$4),Stimuli!$A$4,"")))</f>
        <v>02 e.l.f. - Power Grip Styling (30.03s)</v>
      </c>
      <c r="I10939" s="6" t="n">
        <f aca="false">(B10939-B10938)/((A10939-A10938)/1000)</f>
        <v>-0.937728937729048</v>
      </c>
      <c r="J10939" s="6" t="n">
        <f aca="false">IF(OR(B10939&lt;Rules!$B$2,B10939&gt;Rules!$B$3,ABS(I10939)&gt;Rules!$B$4,OR(B10940&lt;Rules!$B$2,B10940&gt;Rules!$B$3,ABS(I10940)&gt;Rules!$B$4)),1,0)</f>
        <v>0</v>
      </c>
      <c r="K10939" s="6" t="str">
        <f aca="false">IF(F10939=1,COUNTIF($F$2:F10939,1),"")</f>
        <v/>
      </c>
    </row>
    <row r="10940" customFormat="false" ht="15" hidden="false" customHeight="false" outlineLevel="0" collapsed="false">
      <c r="A10940" s="6" t="n">
        <v>85855.0555</v>
      </c>
      <c r="B10940" s="6" t="n">
        <v>2.0021978021978</v>
      </c>
      <c r="C10940" s="6" t="n">
        <v>84</v>
      </c>
      <c r="D10940" s="6" t="n">
        <v>-1</v>
      </c>
      <c r="E10940" s="6" t="n">
        <v>1.99047619047619</v>
      </c>
      <c r="F10940" s="6" t="n">
        <v>0</v>
      </c>
      <c r="G10940" s="6" t="n">
        <v>0.0498168498168496</v>
      </c>
      <c r="H10940" s="6" t="str">
        <f aca="false">IF(AND(A10940&gt;=Stimuli!$B$2,A10940&lt;=Stimuli!$C$2),Stimuli!$A$2,IF(AND(A10940&gt;=Stimuli!$B$3,A10940&lt;=Stimuli!$C$3),Stimuli!$A$3,IF(AND(A10940&gt;=Stimuli!$B$4,A10940&lt;=Stimuli!$C$4),Stimuli!$A$4,"")))</f>
        <v>02 e.l.f. - Power Grip Styling (30.03s)</v>
      </c>
      <c r="I10940" s="6" t="n">
        <f aca="false">(B10940-B10939)/((A10940-A10939)/1000)</f>
        <v>0.937728937729048</v>
      </c>
      <c r="J10940" s="6" t="n">
        <f aca="false">IF(OR(B10940&lt;Rules!$B$2,B10940&gt;Rules!$B$3,ABS(I10940)&gt;Rules!$B$4,OR(B10941&lt;Rules!$B$2,B10941&gt;Rules!$B$3,ABS(I10941)&gt;Rules!$B$4)),1,0)</f>
        <v>0</v>
      </c>
      <c r="K10940" s="6" t="str">
        <f aca="false">IF(F10940=1,COUNTIF($F$2:F10940,1),"")</f>
        <v/>
      </c>
    </row>
    <row r="10941" customFormat="false" ht="15" hidden="false" customHeight="false" outlineLevel="0" collapsed="false">
      <c r="A10941" s="6" t="n">
        <v>85862.868</v>
      </c>
      <c r="B10941" s="6" t="n">
        <v>1.99340659340659</v>
      </c>
      <c r="C10941" s="6" t="n">
        <v>84</v>
      </c>
      <c r="D10941" s="6" t="n">
        <v>-1</v>
      </c>
      <c r="E10941" s="6" t="n">
        <v>1.99047619047619</v>
      </c>
      <c r="F10941" s="6" t="n">
        <v>0</v>
      </c>
      <c r="G10941" s="6" t="n">
        <v>0.0498168498168496</v>
      </c>
      <c r="H10941" s="6" t="str">
        <f aca="false">IF(AND(A10941&gt;=Stimuli!$B$2,A10941&lt;=Stimuli!$C$2),Stimuli!$A$2,IF(AND(A10941&gt;=Stimuli!$B$3,A10941&lt;=Stimuli!$C$3),Stimuli!$A$3,IF(AND(A10941&gt;=Stimuli!$B$4,A10941&lt;=Stimuli!$C$4),Stimuli!$A$4,"")))</f>
        <v>02 e.l.f. - Power Grip Styling (30.03s)</v>
      </c>
      <c r="I10941" s="6" t="n">
        <f aca="false">(B10941-B10940)/((A10941-A10940)/1000)</f>
        <v>-1.12527472527478</v>
      </c>
      <c r="J10941" s="6" t="n">
        <f aca="false">IF(OR(B10941&lt;Rules!$B$2,B10941&gt;Rules!$B$3,ABS(I10941)&gt;Rules!$B$4,OR(B10942&lt;Rules!$B$2,B10942&gt;Rules!$B$3,ABS(I10942)&gt;Rules!$B$4)),1,0)</f>
        <v>0</v>
      </c>
      <c r="K10941" s="6" t="str">
        <f aca="false">IF(F10941=1,COUNTIF($F$2:F10941,1),"")</f>
        <v/>
      </c>
    </row>
    <row r="10942" customFormat="false" ht="15" hidden="false" customHeight="false" outlineLevel="0" collapsed="false">
      <c r="A10942" s="6" t="n">
        <v>85870.6805</v>
      </c>
      <c r="B10942" s="6" t="n">
        <v>2.0007326007326</v>
      </c>
      <c r="C10942" s="6" t="n">
        <v>84</v>
      </c>
      <c r="D10942" s="6" t="n">
        <v>-1</v>
      </c>
      <c r="E10942" s="6" t="n">
        <v>1.99047619047619</v>
      </c>
      <c r="F10942" s="6" t="n">
        <v>0</v>
      </c>
      <c r="G10942" s="6" t="n">
        <v>0.0498168498168496</v>
      </c>
      <c r="H10942" s="6" t="str">
        <f aca="false">IF(AND(A10942&gt;=Stimuli!$B$2,A10942&lt;=Stimuli!$C$2),Stimuli!$A$2,IF(AND(A10942&gt;=Stimuli!$B$3,A10942&lt;=Stimuli!$C$3),Stimuli!$A$3,IF(AND(A10942&gt;=Stimuli!$B$4,A10942&lt;=Stimuli!$C$4),Stimuli!$A$4,"")))</f>
        <v>02 e.l.f. - Power Grip Styling (30.03s)</v>
      </c>
      <c r="I10942" s="6" t="n">
        <f aca="false">(B10942-B10941)/((A10942-A10941)/1000)</f>
        <v>0.937728937729048</v>
      </c>
      <c r="J10942" s="6" t="n">
        <f aca="false">IF(OR(B10942&lt;Rules!$B$2,B10942&gt;Rules!$B$3,ABS(I10942)&gt;Rules!$B$4,OR(B10943&lt;Rules!$B$2,B10943&gt;Rules!$B$3,ABS(I10943)&gt;Rules!$B$4)),1,0)</f>
        <v>0</v>
      </c>
      <c r="K10942" s="6" t="str">
        <f aca="false">IF(F10942=1,COUNTIF($F$2:F10942,1),"")</f>
        <v/>
      </c>
    </row>
    <row r="10943" customFormat="false" ht="15" hidden="false" customHeight="false" outlineLevel="0" collapsed="false">
      <c r="A10943" s="6" t="n">
        <v>85878.493</v>
      </c>
      <c r="B10943" s="6" t="n">
        <v>1.99340659340659</v>
      </c>
      <c r="C10943" s="6" t="n">
        <v>84</v>
      </c>
      <c r="D10943" s="6" t="n">
        <v>-1</v>
      </c>
      <c r="E10943" s="6" t="n">
        <v>1.99047619047619</v>
      </c>
      <c r="F10943" s="6" t="n">
        <v>0</v>
      </c>
      <c r="G10943" s="6" t="n">
        <v>0.0498168498168496</v>
      </c>
      <c r="H10943" s="6" t="str">
        <f aca="false">IF(AND(A10943&gt;=Stimuli!$B$2,A10943&lt;=Stimuli!$C$2),Stimuli!$A$2,IF(AND(A10943&gt;=Stimuli!$B$3,A10943&lt;=Stimuli!$C$3),Stimuli!$A$3,IF(AND(A10943&gt;=Stimuli!$B$4,A10943&lt;=Stimuli!$C$4),Stimuli!$A$4,"")))</f>
        <v>02 e.l.f. - Power Grip Styling (30.03s)</v>
      </c>
      <c r="I10943" s="6" t="n">
        <f aca="false">(B10943-B10942)/((A10943-A10942)/1000)</f>
        <v>-0.937728937729048</v>
      </c>
      <c r="J10943" s="6" t="n">
        <f aca="false">IF(OR(B10943&lt;Rules!$B$2,B10943&gt;Rules!$B$3,ABS(I10943)&gt;Rules!$B$4,OR(B10944&lt;Rules!$B$2,B10944&gt;Rules!$B$3,ABS(I10944)&gt;Rules!$B$4)),1,0)</f>
        <v>0</v>
      </c>
      <c r="K10943" s="6" t="str">
        <f aca="false">IF(F10943=1,COUNTIF($F$2:F10943,1),"")</f>
        <v/>
      </c>
    </row>
    <row r="10944" customFormat="false" ht="15" hidden="false" customHeight="false" outlineLevel="0" collapsed="false">
      <c r="A10944" s="6" t="n">
        <v>85886.3055</v>
      </c>
      <c r="B10944" s="6" t="n">
        <v>2.0007326007326</v>
      </c>
      <c r="C10944" s="6" t="n">
        <v>84</v>
      </c>
      <c r="D10944" s="6" t="n">
        <v>-1</v>
      </c>
      <c r="E10944" s="6" t="n">
        <v>1.99047619047619</v>
      </c>
      <c r="F10944" s="6" t="n">
        <v>0</v>
      </c>
      <c r="G10944" s="6" t="n">
        <v>0.0498168498168496</v>
      </c>
      <c r="H10944" s="6" t="str">
        <f aca="false">IF(AND(A10944&gt;=Stimuli!$B$2,A10944&lt;=Stimuli!$C$2),Stimuli!$A$2,IF(AND(A10944&gt;=Stimuli!$B$3,A10944&lt;=Stimuli!$C$3),Stimuli!$A$3,IF(AND(A10944&gt;=Stimuli!$B$4,A10944&lt;=Stimuli!$C$4),Stimuli!$A$4,"")))</f>
        <v>02 e.l.f. - Power Grip Styling (30.03s)</v>
      </c>
      <c r="I10944" s="6" t="n">
        <f aca="false">(B10944-B10943)/((A10944-A10943)/1000)</f>
        <v>0.937728937729048</v>
      </c>
      <c r="J10944" s="6" t="n">
        <f aca="false">IF(OR(B10944&lt;Rules!$B$2,B10944&gt;Rules!$B$3,ABS(I10944)&gt;Rules!$B$4,OR(B10945&lt;Rules!$B$2,B10945&gt;Rules!$B$3,ABS(I10945)&gt;Rules!$B$4)),1,0)</f>
        <v>0</v>
      </c>
      <c r="K10944" s="6" t="str">
        <f aca="false">IF(F10944=1,COUNTIF($F$2:F10944,1),"")</f>
        <v/>
      </c>
    </row>
    <row r="10945" customFormat="false" ht="15" hidden="false" customHeight="false" outlineLevel="0" collapsed="false">
      <c r="A10945" s="6" t="n">
        <v>85894.118</v>
      </c>
      <c r="B10945" s="6" t="n">
        <v>1.99487179487179</v>
      </c>
      <c r="C10945" s="6" t="n">
        <v>84</v>
      </c>
      <c r="D10945" s="6" t="n">
        <v>-1</v>
      </c>
      <c r="E10945" s="6" t="n">
        <v>1.99047619047619</v>
      </c>
      <c r="F10945" s="6" t="n">
        <v>0</v>
      </c>
      <c r="G10945" s="6" t="n">
        <v>0.0498168498168496</v>
      </c>
      <c r="H10945" s="6" t="str">
        <f aca="false">IF(AND(A10945&gt;=Stimuli!$B$2,A10945&lt;=Stimuli!$C$2),Stimuli!$A$2,IF(AND(A10945&gt;=Stimuli!$B$3,A10945&lt;=Stimuli!$C$3),Stimuli!$A$3,IF(AND(A10945&gt;=Stimuli!$B$4,A10945&lt;=Stimuli!$C$4),Stimuli!$A$4,"")))</f>
        <v>02 e.l.f. - Power Grip Styling (30.03s)</v>
      </c>
      <c r="I10945" s="6" t="n">
        <f aca="false">(B10945-B10944)/((A10945-A10944)/1000)</f>
        <v>-0.750183150183318</v>
      </c>
      <c r="J10945" s="6" t="n">
        <f aca="false">IF(OR(B10945&lt;Rules!$B$2,B10945&gt;Rules!$B$3,ABS(I10945)&gt;Rules!$B$4,OR(B10946&lt;Rules!$B$2,B10946&gt;Rules!$B$3,ABS(I10946)&gt;Rules!$B$4)),1,0)</f>
        <v>0</v>
      </c>
      <c r="K10945" s="6" t="str">
        <f aca="false">IF(F10945=1,COUNTIF($F$2:F10945,1),"")</f>
        <v/>
      </c>
    </row>
    <row r="10946" customFormat="false" ht="15" hidden="false" customHeight="false" outlineLevel="0" collapsed="false">
      <c r="A10946" s="6" t="n">
        <v>85901.9305</v>
      </c>
      <c r="B10946" s="6" t="n">
        <v>1.9978021978022</v>
      </c>
      <c r="C10946" s="6" t="n">
        <v>84</v>
      </c>
      <c r="D10946" s="6" t="n">
        <v>-1</v>
      </c>
      <c r="E10946" s="6" t="n">
        <v>1.99047619047619</v>
      </c>
      <c r="F10946" s="6" t="n">
        <v>0</v>
      </c>
      <c r="G10946" s="6" t="n">
        <v>0.0498168498168496</v>
      </c>
      <c r="H10946" s="6" t="str">
        <f aca="false">IF(AND(A10946&gt;=Stimuli!$B$2,A10946&lt;=Stimuli!$C$2),Stimuli!$A$2,IF(AND(A10946&gt;=Stimuli!$B$3,A10946&lt;=Stimuli!$C$3),Stimuli!$A$3,IF(AND(A10946&gt;=Stimuli!$B$4,A10946&lt;=Stimuli!$C$4),Stimuli!$A$4,"")))</f>
        <v>02 e.l.f. - Power Grip Styling (30.03s)</v>
      </c>
      <c r="I10946" s="6" t="n">
        <f aca="false">(B10946-B10945)/((A10946-A10945)/1000)</f>
        <v>0.375091575091574</v>
      </c>
      <c r="J10946" s="6" t="n">
        <f aca="false">IF(OR(B10946&lt;Rules!$B$2,B10946&gt;Rules!$B$3,ABS(I10946)&gt;Rules!$B$4,OR(B10947&lt;Rules!$B$2,B10947&gt;Rules!$B$3,ABS(I10947)&gt;Rules!$B$4)),1,0)</f>
        <v>0</v>
      </c>
      <c r="K10946" s="6" t="str">
        <f aca="false">IF(F10946=1,COUNTIF($F$2:F10946,1),"")</f>
        <v/>
      </c>
    </row>
    <row r="10947" customFormat="false" ht="15" hidden="false" customHeight="false" outlineLevel="0" collapsed="false">
      <c r="A10947" s="6" t="n">
        <v>85909.743</v>
      </c>
      <c r="B10947" s="6" t="n">
        <v>1.996336996337</v>
      </c>
      <c r="C10947" s="6" t="n">
        <v>84</v>
      </c>
      <c r="D10947" s="6" t="n">
        <v>-1</v>
      </c>
      <c r="E10947" s="6" t="n">
        <v>1.99047619047619</v>
      </c>
      <c r="F10947" s="6" t="n">
        <v>0</v>
      </c>
      <c r="G10947" s="6" t="n">
        <v>0.0498168498168496</v>
      </c>
      <c r="H10947" s="6" t="str">
        <f aca="false">IF(AND(A10947&gt;=Stimuli!$B$2,A10947&lt;=Stimuli!$C$2),Stimuli!$A$2,IF(AND(A10947&gt;=Stimuli!$B$3,A10947&lt;=Stimuli!$C$3),Stimuli!$A$3,IF(AND(A10947&gt;=Stimuli!$B$4,A10947&lt;=Stimuli!$C$4),Stimuli!$A$4,"")))</f>
        <v>02 e.l.f. - Power Grip Styling (30.03s)</v>
      </c>
      <c r="I10947" s="6" t="n">
        <f aca="false">(B10947-B10946)/((A10947-A10946)/1000)</f>
        <v>-0.18754578754573</v>
      </c>
      <c r="J10947" s="6" t="n">
        <f aca="false">IF(OR(B10947&lt;Rules!$B$2,B10947&gt;Rules!$B$3,ABS(I10947)&gt;Rules!$B$4,OR(B10948&lt;Rules!$B$2,B10948&gt;Rules!$B$3,ABS(I10948)&gt;Rules!$B$4)),1,0)</f>
        <v>0</v>
      </c>
      <c r="K10947" s="6" t="str">
        <f aca="false">IF(F10947=1,COUNTIF($F$2:F10947,1),"")</f>
        <v/>
      </c>
    </row>
    <row r="10948" customFormat="false" ht="15" hidden="false" customHeight="false" outlineLevel="0" collapsed="false">
      <c r="A10948" s="6" t="n">
        <v>85917.5555</v>
      </c>
      <c r="B10948" s="6" t="n">
        <v>1.996336996337</v>
      </c>
      <c r="C10948" s="6" t="n">
        <v>84</v>
      </c>
      <c r="D10948" s="6" t="n">
        <v>-1</v>
      </c>
      <c r="E10948" s="6" t="n">
        <v>1.99047619047619</v>
      </c>
      <c r="F10948" s="6" t="n">
        <v>0</v>
      </c>
      <c r="G10948" s="6" t="n">
        <v>0.0498168498168496</v>
      </c>
      <c r="H10948" s="6" t="str">
        <f aca="false">IF(AND(A10948&gt;=Stimuli!$B$2,A10948&lt;=Stimuli!$C$2),Stimuli!$A$2,IF(AND(A10948&gt;=Stimuli!$B$3,A10948&lt;=Stimuli!$C$3),Stimuli!$A$3,IF(AND(A10948&gt;=Stimuli!$B$4,A10948&lt;=Stimuli!$C$4),Stimuli!$A$4,"")))</f>
        <v>02 e.l.f. - Power Grip Styling (30.03s)</v>
      </c>
      <c r="I10948" s="6" t="n">
        <f aca="false">(B10948-B10947)/((A10948-A10947)/1000)</f>
        <v>0</v>
      </c>
      <c r="J10948" s="6" t="n">
        <f aca="false">IF(OR(B10948&lt;Rules!$B$2,B10948&gt;Rules!$B$3,ABS(I10948)&gt;Rules!$B$4,OR(B10949&lt;Rules!$B$2,B10949&gt;Rules!$B$3,ABS(I10949)&gt;Rules!$B$4)),1,0)</f>
        <v>0</v>
      </c>
      <c r="K10948" s="6" t="str">
        <f aca="false">IF(F10948=1,COUNTIF($F$2:F10948,1),"")</f>
        <v/>
      </c>
    </row>
    <row r="10949" customFormat="false" ht="15" hidden="false" customHeight="false" outlineLevel="0" collapsed="false">
      <c r="A10949" s="6" t="n">
        <v>85925.368</v>
      </c>
      <c r="B10949" s="6" t="n">
        <v>1.996336996337</v>
      </c>
      <c r="C10949" s="6" t="n">
        <v>84</v>
      </c>
      <c r="D10949" s="6" t="n">
        <v>-1</v>
      </c>
      <c r="E10949" s="6" t="n">
        <v>1.99047619047619</v>
      </c>
      <c r="F10949" s="6" t="n">
        <v>0</v>
      </c>
      <c r="G10949" s="6" t="n">
        <v>0.0498168498168496</v>
      </c>
      <c r="H10949" s="6" t="str">
        <f aca="false">IF(AND(A10949&gt;=Stimuli!$B$2,A10949&lt;=Stimuli!$C$2),Stimuli!$A$2,IF(AND(A10949&gt;=Stimuli!$B$3,A10949&lt;=Stimuli!$C$3),Stimuli!$A$3,IF(AND(A10949&gt;=Stimuli!$B$4,A10949&lt;=Stimuli!$C$4),Stimuli!$A$4,"")))</f>
        <v>02 e.l.f. - Power Grip Styling (30.03s)</v>
      </c>
      <c r="I10949" s="6" t="n">
        <f aca="false">(B10949-B10948)/((A10949-A10948)/1000)</f>
        <v>0</v>
      </c>
      <c r="J10949" s="6" t="n">
        <f aca="false">IF(OR(B10949&lt;Rules!$B$2,B10949&gt;Rules!$B$3,ABS(I10949)&gt;Rules!$B$4,OR(B10950&lt;Rules!$B$2,B10950&gt;Rules!$B$3,ABS(I10950)&gt;Rules!$B$4)),1,0)</f>
        <v>0</v>
      </c>
      <c r="K10949" s="6" t="str">
        <f aca="false">IF(F10949=1,COUNTIF($F$2:F10949,1),"")</f>
        <v/>
      </c>
    </row>
    <row r="10950" customFormat="false" ht="15" hidden="false" customHeight="false" outlineLevel="0" collapsed="false">
      <c r="A10950" s="6" t="n">
        <v>85933.1805</v>
      </c>
      <c r="B10950" s="6" t="n">
        <v>1.99487179487179</v>
      </c>
      <c r="C10950" s="6" t="n">
        <v>84</v>
      </c>
      <c r="D10950" s="6" t="n">
        <v>-1</v>
      </c>
      <c r="E10950" s="6" t="n">
        <v>1.99047619047619</v>
      </c>
      <c r="F10950" s="6" t="n">
        <v>0</v>
      </c>
      <c r="G10950" s="6" t="n">
        <v>0.0498168498168496</v>
      </c>
      <c r="H10950" s="6" t="str">
        <f aca="false">IF(AND(A10950&gt;=Stimuli!$B$2,A10950&lt;=Stimuli!$C$2),Stimuli!$A$2,IF(AND(A10950&gt;=Stimuli!$B$3,A10950&lt;=Stimuli!$C$3),Stimuli!$A$3,IF(AND(A10950&gt;=Stimuli!$B$4,A10950&lt;=Stimuli!$C$4),Stimuli!$A$4,"")))</f>
        <v>02 e.l.f. - Power Grip Styling (30.03s)</v>
      </c>
      <c r="I10950" s="6" t="n">
        <f aca="false">(B10950-B10949)/((A10950-A10949)/1000)</f>
        <v>-0.187545787545844</v>
      </c>
      <c r="J10950" s="6" t="n">
        <f aca="false">IF(OR(B10950&lt;Rules!$B$2,B10950&gt;Rules!$B$3,ABS(I10950)&gt;Rules!$B$4,OR(B10951&lt;Rules!$B$2,B10951&gt;Rules!$B$3,ABS(I10951)&gt;Rules!$B$4)),1,0)</f>
        <v>0</v>
      </c>
      <c r="K10950" s="6" t="str">
        <f aca="false">IF(F10950=1,COUNTIF($F$2:F10950,1),"")</f>
        <v/>
      </c>
    </row>
    <row r="10951" customFormat="false" ht="15" hidden="false" customHeight="false" outlineLevel="0" collapsed="false">
      <c r="A10951" s="6" t="n">
        <v>85940.993</v>
      </c>
      <c r="B10951" s="6" t="n">
        <v>1.9978021978022</v>
      </c>
      <c r="C10951" s="6" t="n">
        <v>84</v>
      </c>
      <c r="D10951" s="6" t="n">
        <v>-1</v>
      </c>
      <c r="E10951" s="6" t="n">
        <v>1.99047619047619</v>
      </c>
      <c r="F10951" s="6" t="n">
        <v>0</v>
      </c>
      <c r="G10951" s="6" t="n">
        <v>0.0498168498168496</v>
      </c>
      <c r="H10951" s="6" t="str">
        <f aca="false">IF(AND(A10951&gt;=Stimuli!$B$2,A10951&lt;=Stimuli!$C$2),Stimuli!$A$2,IF(AND(A10951&gt;=Stimuli!$B$3,A10951&lt;=Stimuli!$C$3),Stimuli!$A$3,IF(AND(A10951&gt;=Stimuli!$B$4,A10951&lt;=Stimuli!$C$4),Stimuli!$A$4,"")))</f>
        <v>02 e.l.f. - Power Grip Styling (30.03s)</v>
      </c>
      <c r="I10951" s="6" t="n">
        <f aca="false">(B10951-B10950)/((A10951-A10950)/1000)</f>
        <v>0.375091575091574</v>
      </c>
      <c r="J10951" s="6" t="n">
        <f aca="false">IF(OR(B10951&lt;Rules!$B$2,B10951&gt;Rules!$B$3,ABS(I10951)&gt;Rules!$B$4,OR(B10952&lt;Rules!$B$2,B10952&gt;Rules!$B$3,ABS(I10952)&gt;Rules!$B$4)),1,0)</f>
        <v>0</v>
      </c>
      <c r="K10951" s="6" t="str">
        <f aca="false">IF(F10951=1,COUNTIF($F$2:F10951,1),"")</f>
        <v/>
      </c>
    </row>
    <row r="10952" customFormat="false" ht="15" hidden="false" customHeight="false" outlineLevel="0" collapsed="false">
      <c r="A10952" s="6" t="n">
        <v>85948.8055</v>
      </c>
      <c r="B10952" s="6" t="n">
        <v>1.99340659340659</v>
      </c>
      <c r="C10952" s="6" t="n">
        <v>84</v>
      </c>
      <c r="D10952" s="6" t="n">
        <v>-1</v>
      </c>
      <c r="E10952" s="6" t="n">
        <v>1.98901098901099</v>
      </c>
      <c r="F10952" s="6" t="n">
        <v>0</v>
      </c>
      <c r="G10952" s="6" t="n">
        <v>0.0498168498168496</v>
      </c>
      <c r="H10952" s="6" t="str">
        <f aca="false">IF(AND(A10952&gt;=Stimuli!$B$2,A10952&lt;=Stimuli!$C$2),Stimuli!$A$2,IF(AND(A10952&gt;=Stimuli!$B$3,A10952&lt;=Stimuli!$C$3),Stimuli!$A$3,IF(AND(A10952&gt;=Stimuli!$B$4,A10952&lt;=Stimuli!$C$4),Stimuli!$A$4,"")))</f>
        <v>02 e.l.f. - Power Grip Styling (30.03s)</v>
      </c>
      <c r="I10952" s="6" t="n">
        <f aca="false">(B10952-B10951)/((A10952-A10951)/1000)</f>
        <v>-0.562637362637304</v>
      </c>
      <c r="J10952" s="6" t="n">
        <f aca="false">IF(OR(B10952&lt;Rules!$B$2,B10952&gt;Rules!$B$3,ABS(I10952)&gt;Rules!$B$4,OR(B10953&lt;Rules!$B$2,B10953&gt;Rules!$B$3,ABS(I10953)&gt;Rules!$B$4)),1,0)</f>
        <v>0</v>
      </c>
      <c r="K10952" s="6" t="str">
        <f aca="false">IF(F10952=1,COUNTIF($F$2:F10952,1),"")</f>
        <v/>
      </c>
    </row>
    <row r="10953" customFormat="false" ht="15" hidden="false" customHeight="false" outlineLevel="0" collapsed="false">
      <c r="A10953" s="6" t="n">
        <v>85956.618</v>
      </c>
      <c r="B10953" s="6" t="n">
        <v>1.9992673992674</v>
      </c>
      <c r="C10953" s="6" t="n">
        <v>84</v>
      </c>
      <c r="D10953" s="6" t="n">
        <v>-1</v>
      </c>
      <c r="E10953" s="6" t="n">
        <v>1.98901098901099</v>
      </c>
      <c r="F10953" s="6" t="n">
        <v>0</v>
      </c>
      <c r="G10953" s="6" t="n">
        <v>0.0498168498168496</v>
      </c>
      <c r="H10953" s="6" t="str">
        <f aca="false">IF(AND(A10953&gt;=Stimuli!$B$2,A10953&lt;=Stimuli!$C$2),Stimuli!$A$2,IF(AND(A10953&gt;=Stimuli!$B$3,A10953&lt;=Stimuli!$C$3),Stimuli!$A$3,IF(AND(A10953&gt;=Stimuli!$B$4,A10953&lt;=Stimuli!$C$4),Stimuli!$A$4,"")))</f>
        <v>02 e.l.f. - Power Grip Styling (30.03s)</v>
      </c>
      <c r="I10953" s="6" t="n">
        <f aca="false">(B10953-B10952)/((A10953-A10952)/1000)</f>
        <v>0.750183150183176</v>
      </c>
      <c r="J10953" s="6" t="n">
        <f aca="false">IF(OR(B10953&lt;Rules!$B$2,B10953&gt;Rules!$B$3,ABS(I10953)&gt;Rules!$B$4,OR(B10954&lt;Rules!$B$2,B10954&gt;Rules!$B$3,ABS(I10954)&gt;Rules!$B$4)),1,0)</f>
        <v>0</v>
      </c>
      <c r="K10953" s="6" t="str">
        <f aca="false">IF(F10953=1,COUNTIF($F$2:F10953,1),"")</f>
        <v/>
      </c>
    </row>
    <row r="10954" customFormat="false" ht="15" hidden="false" customHeight="false" outlineLevel="0" collapsed="false">
      <c r="A10954" s="6" t="n">
        <v>85964.4305</v>
      </c>
      <c r="B10954" s="6" t="n">
        <v>1.99194139194139</v>
      </c>
      <c r="C10954" s="6" t="n">
        <v>84</v>
      </c>
      <c r="D10954" s="6" t="n">
        <v>-1</v>
      </c>
      <c r="E10954" s="6" t="n">
        <v>1.98901098901099</v>
      </c>
      <c r="F10954" s="6" t="n">
        <v>0</v>
      </c>
      <c r="G10954" s="6" t="n">
        <v>0.0498168498168496</v>
      </c>
      <c r="H10954" s="6" t="str">
        <f aca="false">IF(AND(A10954&gt;=Stimuli!$B$2,A10954&lt;=Stimuli!$C$2),Stimuli!$A$2,IF(AND(A10954&gt;=Stimuli!$B$3,A10954&lt;=Stimuli!$C$3),Stimuli!$A$3,IF(AND(A10954&gt;=Stimuli!$B$4,A10954&lt;=Stimuli!$C$4),Stimuli!$A$4,"")))</f>
        <v>02 e.l.f. - Power Grip Styling (30.03s)</v>
      </c>
      <c r="I10954" s="6" t="n">
        <f aca="false">(B10954-B10953)/((A10954-A10953)/1000)</f>
        <v>-0.937728937728906</v>
      </c>
      <c r="J10954" s="6" t="n">
        <f aca="false">IF(OR(B10954&lt;Rules!$B$2,B10954&gt;Rules!$B$3,ABS(I10954)&gt;Rules!$B$4,OR(B10955&lt;Rules!$B$2,B10955&gt;Rules!$B$3,ABS(I10955)&gt;Rules!$B$4)),1,0)</f>
        <v>0</v>
      </c>
      <c r="K10954" s="6" t="str">
        <f aca="false">IF(F10954=1,COUNTIF($F$2:F10954,1),"")</f>
        <v/>
      </c>
    </row>
    <row r="10955" customFormat="false" ht="15" hidden="false" customHeight="false" outlineLevel="0" collapsed="false">
      <c r="A10955" s="6" t="n">
        <v>85972.243</v>
      </c>
      <c r="B10955" s="6" t="n">
        <v>1.9992673992674</v>
      </c>
      <c r="C10955" s="6" t="n">
        <v>84</v>
      </c>
      <c r="D10955" s="6" t="n">
        <v>-1</v>
      </c>
      <c r="E10955" s="6" t="n">
        <v>1.98901098901099</v>
      </c>
      <c r="F10955" s="6" t="n">
        <v>0</v>
      </c>
      <c r="G10955" s="6" t="n">
        <v>0.0498168498168496</v>
      </c>
      <c r="H10955" s="6" t="str">
        <f aca="false">IF(AND(A10955&gt;=Stimuli!$B$2,A10955&lt;=Stimuli!$C$2),Stimuli!$A$2,IF(AND(A10955&gt;=Stimuli!$B$3,A10955&lt;=Stimuli!$C$3),Stimuli!$A$3,IF(AND(A10955&gt;=Stimuli!$B$4,A10955&lt;=Stimuli!$C$4),Stimuli!$A$4,"")))</f>
        <v>02 e.l.f. - Power Grip Styling (30.03s)</v>
      </c>
      <c r="I10955" s="6" t="n">
        <f aca="false">(B10955-B10954)/((A10955-A10954)/1000)</f>
        <v>0.937728937728906</v>
      </c>
      <c r="J10955" s="6" t="n">
        <f aca="false">IF(OR(B10955&lt;Rules!$B$2,B10955&gt;Rules!$B$3,ABS(I10955)&gt;Rules!$B$4,OR(B10956&lt;Rules!$B$2,B10956&gt;Rules!$B$3,ABS(I10956)&gt;Rules!$B$4)),1,0)</f>
        <v>0</v>
      </c>
      <c r="K10955" s="6" t="str">
        <f aca="false">IF(F10955=1,COUNTIF($F$2:F10955,1),"")</f>
        <v/>
      </c>
    </row>
    <row r="10956" customFormat="false" ht="15" hidden="false" customHeight="false" outlineLevel="0" collapsed="false">
      <c r="A10956" s="6" t="n">
        <v>85980.0555</v>
      </c>
      <c r="B10956" s="6" t="n">
        <v>1.99047619047619</v>
      </c>
      <c r="C10956" s="6" t="n">
        <v>84</v>
      </c>
      <c r="D10956" s="6" t="n">
        <v>-1</v>
      </c>
      <c r="E10956" s="6" t="n">
        <v>1.98901098901099</v>
      </c>
      <c r="F10956" s="6" t="n">
        <v>0</v>
      </c>
      <c r="G10956" s="6" t="n">
        <v>0.0498168498168496</v>
      </c>
      <c r="H10956" s="6" t="str">
        <f aca="false">IF(AND(A10956&gt;=Stimuli!$B$2,A10956&lt;=Stimuli!$C$2),Stimuli!$A$2,IF(AND(A10956&gt;=Stimuli!$B$3,A10956&lt;=Stimuli!$C$3),Stimuli!$A$3,IF(AND(A10956&gt;=Stimuli!$B$4,A10956&lt;=Stimuli!$C$4),Stimuli!$A$4,"")))</f>
        <v>02 e.l.f. - Power Grip Styling (30.03s)</v>
      </c>
      <c r="I10956" s="6" t="n">
        <f aca="false">(B10956-B10955)/((A10956-A10955)/1000)</f>
        <v>-1.12527472527464</v>
      </c>
      <c r="J10956" s="6" t="n">
        <f aca="false">IF(OR(B10956&lt;Rules!$B$2,B10956&gt;Rules!$B$3,ABS(I10956)&gt;Rules!$B$4,OR(B10957&lt;Rules!$B$2,B10957&gt;Rules!$B$3,ABS(I10957)&gt;Rules!$B$4)),1,0)</f>
        <v>0</v>
      </c>
      <c r="K10956" s="6" t="str">
        <f aca="false">IF(F10956=1,COUNTIF($F$2:F10956,1),"")</f>
        <v/>
      </c>
    </row>
    <row r="10957" customFormat="false" ht="15" hidden="false" customHeight="false" outlineLevel="0" collapsed="false">
      <c r="A10957" s="6" t="n">
        <v>85987.868</v>
      </c>
      <c r="B10957" s="6" t="n">
        <v>1.9992673992674</v>
      </c>
      <c r="C10957" s="6" t="n">
        <v>84</v>
      </c>
      <c r="D10957" s="6" t="n">
        <v>-1</v>
      </c>
      <c r="E10957" s="6" t="n">
        <v>1.98901098901099</v>
      </c>
      <c r="F10957" s="6" t="n">
        <v>0</v>
      </c>
      <c r="G10957" s="6" t="n">
        <v>0.0498168498168496</v>
      </c>
      <c r="H10957" s="6" t="str">
        <f aca="false">IF(AND(A10957&gt;=Stimuli!$B$2,A10957&lt;=Stimuli!$C$2),Stimuli!$A$2,IF(AND(A10957&gt;=Stimuli!$B$3,A10957&lt;=Stimuli!$C$3),Stimuli!$A$3,IF(AND(A10957&gt;=Stimuli!$B$4,A10957&lt;=Stimuli!$C$4),Stimuli!$A$4,"")))</f>
        <v>02 e.l.f. - Power Grip Styling (30.03s)</v>
      </c>
      <c r="I10957" s="6" t="n">
        <f aca="false">(B10957-B10956)/((A10957-A10956)/1000)</f>
        <v>1.12527472527464</v>
      </c>
      <c r="J10957" s="6" t="n">
        <f aca="false">IF(OR(B10957&lt;Rules!$B$2,B10957&gt;Rules!$B$3,ABS(I10957)&gt;Rules!$B$4,OR(B10958&lt;Rules!$B$2,B10958&gt;Rules!$B$3,ABS(I10958)&gt;Rules!$B$4)),1,0)</f>
        <v>0</v>
      </c>
      <c r="K10957" s="6" t="str">
        <f aca="false">IF(F10957=1,COUNTIF($F$2:F10957,1),"")</f>
        <v/>
      </c>
    </row>
    <row r="10958" customFormat="false" ht="15" hidden="false" customHeight="false" outlineLevel="0" collapsed="false">
      <c r="A10958" s="6" t="n">
        <v>85995.6805</v>
      </c>
      <c r="B10958" s="6" t="n">
        <v>1.99047619047619</v>
      </c>
      <c r="C10958" s="6" t="n">
        <v>84</v>
      </c>
      <c r="D10958" s="6" t="n">
        <v>-1</v>
      </c>
      <c r="E10958" s="6" t="n">
        <v>1.98901098901099</v>
      </c>
      <c r="F10958" s="6" t="n">
        <v>0</v>
      </c>
      <c r="G10958" s="6" t="n">
        <v>0.0498168498168496</v>
      </c>
      <c r="H10958" s="6" t="str">
        <f aca="false">IF(AND(A10958&gt;=Stimuli!$B$2,A10958&lt;=Stimuli!$C$2),Stimuli!$A$2,IF(AND(A10958&gt;=Stimuli!$B$3,A10958&lt;=Stimuli!$C$3),Stimuli!$A$3,IF(AND(A10958&gt;=Stimuli!$B$4,A10958&lt;=Stimuli!$C$4),Stimuli!$A$4,"")))</f>
        <v>02 e.l.f. - Power Grip Styling (30.03s)</v>
      </c>
      <c r="I10958" s="6" t="n">
        <f aca="false">(B10958-B10957)/((A10958-A10957)/1000)</f>
        <v>-1.12527472527464</v>
      </c>
      <c r="J10958" s="6" t="n">
        <f aca="false">IF(OR(B10958&lt;Rules!$B$2,B10958&gt;Rules!$B$3,ABS(I10958)&gt;Rules!$B$4,OR(B10959&lt;Rules!$B$2,B10959&gt;Rules!$B$3,ABS(I10959)&gt;Rules!$B$4)),1,0)</f>
        <v>0</v>
      </c>
      <c r="K10958" s="6" t="str">
        <f aca="false">IF(F10958=1,COUNTIF($F$2:F10958,1),"")</f>
        <v/>
      </c>
    </row>
    <row r="10959" customFormat="false" ht="15" hidden="false" customHeight="false" outlineLevel="0" collapsed="false">
      <c r="A10959" s="6" t="n">
        <v>86003.493</v>
      </c>
      <c r="B10959" s="6" t="n">
        <v>1.9978021978022</v>
      </c>
      <c r="C10959" s="6" t="n">
        <v>84</v>
      </c>
      <c r="D10959" s="6" t="n">
        <v>-1</v>
      </c>
      <c r="E10959" s="6" t="n">
        <v>1.98901098901099</v>
      </c>
      <c r="F10959" s="6" t="n">
        <v>0</v>
      </c>
      <c r="G10959" s="6" t="n">
        <v>0.0498168498168496</v>
      </c>
      <c r="H10959" s="6" t="str">
        <f aca="false">IF(AND(A10959&gt;=Stimuli!$B$2,A10959&lt;=Stimuli!$C$2),Stimuli!$A$2,IF(AND(A10959&gt;=Stimuli!$B$3,A10959&lt;=Stimuli!$C$3),Stimuli!$A$3,IF(AND(A10959&gt;=Stimuli!$B$4,A10959&lt;=Stimuli!$C$4),Stimuli!$A$4,"")))</f>
        <v>02 e.l.f. - Power Grip Styling (30.03s)</v>
      </c>
      <c r="I10959" s="6" t="n">
        <f aca="false">(B10959-B10958)/((A10959-A10958)/1000)</f>
        <v>0.937728937728764</v>
      </c>
      <c r="J10959" s="6" t="n">
        <f aca="false">IF(OR(B10959&lt;Rules!$B$2,B10959&gt;Rules!$B$3,ABS(I10959)&gt;Rules!$B$4,OR(B10960&lt;Rules!$B$2,B10960&gt;Rules!$B$3,ABS(I10960)&gt;Rules!$B$4)),1,0)</f>
        <v>0</v>
      </c>
      <c r="K10959" s="6" t="str">
        <f aca="false">IF(F10959=1,COUNTIF($F$2:F10959,1),"")</f>
        <v/>
      </c>
    </row>
    <row r="10960" customFormat="false" ht="15" hidden="false" customHeight="false" outlineLevel="0" collapsed="false">
      <c r="A10960" s="6" t="n">
        <v>86011.3055</v>
      </c>
      <c r="B10960" s="6" t="n">
        <v>1.99047619047619</v>
      </c>
      <c r="C10960" s="6" t="n">
        <v>84</v>
      </c>
      <c r="D10960" s="6" t="n">
        <v>-1</v>
      </c>
      <c r="E10960" s="6" t="n">
        <v>1.98901098901099</v>
      </c>
      <c r="F10960" s="6" t="n">
        <v>0</v>
      </c>
      <c r="G10960" s="6" t="n">
        <v>0.0498168498168496</v>
      </c>
      <c r="H10960" s="6" t="str">
        <f aca="false">IF(AND(A10960&gt;=Stimuli!$B$2,A10960&lt;=Stimuli!$C$2),Stimuli!$A$2,IF(AND(A10960&gt;=Stimuli!$B$3,A10960&lt;=Stimuli!$C$3),Stimuli!$A$3,IF(AND(A10960&gt;=Stimuli!$B$4,A10960&lt;=Stimuli!$C$4),Stimuli!$A$4,"")))</f>
        <v>02 e.l.f. - Power Grip Styling (30.03s)</v>
      </c>
      <c r="I10960" s="6" t="n">
        <f aca="false">(B10960-B10959)/((A10960-A10959)/1000)</f>
        <v>-0.937728937728764</v>
      </c>
      <c r="J10960" s="6" t="n">
        <f aca="false">IF(OR(B10960&lt;Rules!$B$2,B10960&gt;Rules!$B$3,ABS(I10960)&gt;Rules!$B$4,OR(B10961&lt;Rules!$B$2,B10961&gt;Rules!$B$3,ABS(I10961)&gt;Rules!$B$4)),1,0)</f>
        <v>0</v>
      </c>
      <c r="K10960" s="6" t="str">
        <f aca="false">IF(F10960=1,COUNTIF($F$2:F10960,1),"")</f>
        <v/>
      </c>
    </row>
    <row r="10961" customFormat="false" ht="15" hidden="false" customHeight="false" outlineLevel="0" collapsed="false">
      <c r="A10961" s="6" t="n">
        <v>86019.118</v>
      </c>
      <c r="B10961" s="6" t="n">
        <v>1.996336996337</v>
      </c>
      <c r="C10961" s="6" t="n">
        <v>84</v>
      </c>
      <c r="D10961" s="6" t="n">
        <v>-1</v>
      </c>
      <c r="E10961" s="6" t="n">
        <v>1.98901098901099</v>
      </c>
      <c r="F10961" s="6" t="n">
        <v>0</v>
      </c>
      <c r="G10961" s="6" t="n">
        <v>0.0498168498168496</v>
      </c>
      <c r="H10961" s="6" t="str">
        <f aca="false">IF(AND(A10961&gt;=Stimuli!$B$2,A10961&lt;=Stimuli!$C$2),Stimuli!$A$2,IF(AND(A10961&gt;=Stimuli!$B$3,A10961&lt;=Stimuli!$C$3),Stimuli!$A$3,IF(AND(A10961&gt;=Stimuli!$B$4,A10961&lt;=Stimuli!$C$4),Stimuli!$A$4,"")))</f>
        <v>02 e.l.f. - Power Grip Styling (30.03s)</v>
      </c>
      <c r="I10961" s="6" t="n">
        <f aca="false">(B10961-B10960)/((A10961-A10960)/1000)</f>
        <v>0.750183150183034</v>
      </c>
      <c r="J10961" s="6" t="n">
        <f aca="false">IF(OR(B10961&lt;Rules!$B$2,B10961&gt;Rules!$B$3,ABS(I10961)&gt;Rules!$B$4,OR(B10962&lt;Rules!$B$2,B10962&gt;Rules!$B$3,ABS(I10962)&gt;Rules!$B$4)),1,0)</f>
        <v>0</v>
      </c>
      <c r="K10961" s="6" t="str">
        <f aca="false">IF(F10961=1,COUNTIF($F$2:F10961,1),"")</f>
        <v/>
      </c>
    </row>
    <row r="10962" customFormat="false" ht="15" hidden="false" customHeight="false" outlineLevel="0" collapsed="false">
      <c r="A10962" s="6" t="n">
        <v>86026.9305</v>
      </c>
      <c r="B10962" s="6" t="n">
        <v>1.99194139194139</v>
      </c>
      <c r="C10962" s="6" t="n">
        <v>84</v>
      </c>
      <c r="D10962" s="6" t="n">
        <v>-1</v>
      </c>
      <c r="E10962" s="6" t="n">
        <v>1.98901098901099</v>
      </c>
      <c r="F10962" s="6" t="n">
        <v>0</v>
      </c>
      <c r="G10962" s="6" t="n">
        <v>0.0498168498168496</v>
      </c>
      <c r="H10962" s="6" t="str">
        <f aca="false">IF(AND(A10962&gt;=Stimuli!$B$2,A10962&lt;=Stimuli!$C$2),Stimuli!$A$2,IF(AND(A10962&gt;=Stimuli!$B$3,A10962&lt;=Stimuli!$C$3),Stimuli!$A$3,IF(AND(A10962&gt;=Stimuli!$B$4,A10962&lt;=Stimuli!$C$4),Stimuli!$A$4,"")))</f>
        <v>02 e.l.f. - Power Grip Styling (30.03s)</v>
      </c>
      <c r="I10962" s="6" t="n">
        <f aca="false">(B10962-B10961)/((A10962-A10961)/1000)</f>
        <v>-0.562637362637304</v>
      </c>
      <c r="J10962" s="6" t="n">
        <f aca="false">IF(OR(B10962&lt;Rules!$B$2,B10962&gt;Rules!$B$3,ABS(I10962)&gt;Rules!$B$4,OR(B10963&lt;Rules!$B$2,B10963&gt;Rules!$B$3,ABS(I10963)&gt;Rules!$B$4)),1,0)</f>
        <v>0</v>
      </c>
      <c r="K10962" s="6" t="str">
        <f aca="false">IF(F10962=1,COUNTIF($F$2:F10962,1),"")</f>
        <v/>
      </c>
    </row>
    <row r="10963" customFormat="false" ht="15" hidden="false" customHeight="false" outlineLevel="0" collapsed="false">
      <c r="A10963" s="6" t="n">
        <v>86034.743</v>
      </c>
      <c r="B10963" s="6" t="n">
        <v>1.99487179487179</v>
      </c>
      <c r="C10963" s="6" t="n">
        <v>84</v>
      </c>
      <c r="D10963" s="6" t="n">
        <v>-1</v>
      </c>
      <c r="E10963" s="6" t="n">
        <v>1.98901098901099</v>
      </c>
      <c r="F10963" s="6" t="n">
        <v>0</v>
      </c>
      <c r="G10963" s="6" t="n">
        <v>0.0498168498168496</v>
      </c>
      <c r="H10963" s="6" t="str">
        <f aca="false">IF(AND(A10963&gt;=Stimuli!$B$2,A10963&lt;=Stimuli!$C$2),Stimuli!$A$2,IF(AND(A10963&gt;=Stimuli!$B$3,A10963&lt;=Stimuli!$C$3),Stimuli!$A$3,IF(AND(A10963&gt;=Stimuli!$B$4,A10963&lt;=Stimuli!$C$4),Stimuli!$A$4,"")))</f>
        <v>02 e.l.f. - Power Grip Styling (30.03s)</v>
      </c>
      <c r="I10963" s="6" t="n">
        <f aca="false">(B10963-B10962)/((A10963-A10962)/1000)</f>
        <v>0.37509157509146</v>
      </c>
      <c r="J10963" s="6" t="n">
        <f aca="false">IF(OR(B10963&lt;Rules!$B$2,B10963&gt;Rules!$B$3,ABS(I10963)&gt;Rules!$B$4,OR(B10964&lt;Rules!$B$2,B10964&gt;Rules!$B$3,ABS(I10964)&gt;Rules!$B$4)),1,0)</f>
        <v>0</v>
      </c>
      <c r="K10963" s="6" t="str">
        <f aca="false">IF(F10963=1,COUNTIF($F$2:F10963,1),"")</f>
        <v/>
      </c>
    </row>
    <row r="10964" customFormat="false" ht="15" hidden="false" customHeight="false" outlineLevel="0" collapsed="false">
      <c r="A10964" s="6" t="n">
        <v>86042.5555</v>
      </c>
      <c r="B10964" s="6" t="n">
        <v>1.99340659340659</v>
      </c>
      <c r="C10964" s="6" t="n">
        <v>84</v>
      </c>
      <c r="D10964" s="6" t="n">
        <v>-1</v>
      </c>
      <c r="E10964" s="6" t="n">
        <v>1.98901098901099</v>
      </c>
      <c r="F10964" s="6" t="n">
        <v>0</v>
      </c>
      <c r="G10964" s="6" t="n">
        <v>0.0498168498168496</v>
      </c>
      <c r="H10964" s="6" t="str">
        <f aca="false">IF(AND(A10964&gt;=Stimuli!$B$2,A10964&lt;=Stimuli!$C$2),Stimuli!$A$2,IF(AND(A10964&gt;=Stimuli!$B$3,A10964&lt;=Stimuli!$C$3),Stimuli!$A$3,IF(AND(A10964&gt;=Stimuli!$B$4,A10964&lt;=Stimuli!$C$4),Stimuli!$A$4,"")))</f>
        <v>02 e.l.f. - Power Grip Styling (30.03s)</v>
      </c>
      <c r="I10964" s="6" t="n">
        <f aca="false">(B10964-B10963)/((A10964-A10963)/1000)</f>
        <v>-0.18754578754573</v>
      </c>
      <c r="J10964" s="6" t="n">
        <f aca="false">IF(OR(B10964&lt;Rules!$B$2,B10964&gt;Rules!$B$3,ABS(I10964)&gt;Rules!$B$4,OR(B10965&lt;Rules!$B$2,B10965&gt;Rules!$B$3,ABS(I10965)&gt;Rules!$B$4)),1,0)</f>
        <v>0</v>
      </c>
      <c r="K10964" s="6" t="str">
        <f aca="false">IF(F10964=1,COUNTIF($F$2:F10964,1),"")</f>
        <v/>
      </c>
    </row>
    <row r="10965" customFormat="false" ht="15" hidden="false" customHeight="false" outlineLevel="0" collapsed="false">
      <c r="A10965" s="6" t="n">
        <v>86050.368</v>
      </c>
      <c r="B10965" s="6" t="n">
        <v>1.99340659340659</v>
      </c>
      <c r="C10965" s="6" t="n">
        <v>84</v>
      </c>
      <c r="D10965" s="6" t="n">
        <v>-1</v>
      </c>
      <c r="E10965" s="6" t="n">
        <v>1.98901098901099</v>
      </c>
      <c r="F10965" s="6" t="n">
        <v>0</v>
      </c>
      <c r="G10965" s="6" t="n">
        <v>0.0498168498168496</v>
      </c>
      <c r="H10965" s="6" t="str">
        <f aca="false">IF(AND(A10965&gt;=Stimuli!$B$2,A10965&lt;=Stimuli!$C$2),Stimuli!$A$2,IF(AND(A10965&gt;=Stimuli!$B$3,A10965&lt;=Stimuli!$C$3),Stimuli!$A$3,IF(AND(A10965&gt;=Stimuli!$B$4,A10965&lt;=Stimuli!$C$4),Stimuli!$A$4,"")))</f>
        <v>02 e.l.f. - Power Grip Styling (30.03s)</v>
      </c>
      <c r="I10965" s="6" t="n">
        <f aca="false">(B10965-B10964)/((A10965-A10964)/1000)</f>
        <v>0</v>
      </c>
      <c r="J10965" s="6" t="n">
        <f aca="false">IF(OR(B10965&lt;Rules!$B$2,B10965&gt;Rules!$B$3,ABS(I10965)&gt;Rules!$B$4,OR(B10966&lt;Rules!$B$2,B10966&gt;Rules!$B$3,ABS(I10966)&gt;Rules!$B$4)),1,0)</f>
        <v>0</v>
      </c>
      <c r="K10965" s="6" t="str">
        <f aca="false">IF(F10965=1,COUNTIF($F$2:F10965,1),"")</f>
        <v/>
      </c>
    </row>
    <row r="10966" customFormat="false" ht="15" hidden="false" customHeight="false" outlineLevel="0" collapsed="false">
      <c r="A10966" s="6" t="n">
        <v>86058.1805</v>
      </c>
      <c r="B10966" s="6" t="n">
        <v>1.99487179487179</v>
      </c>
      <c r="C10966" s="6" t="n">
        <v>84</v>
      </c>
      <c r="D10966" s="6" t="n">
        <v>-1</v>
      </c>
      <c r="E10966" s="6" t="n">
        <v>1.98901098901099</v>
      </c>
      <c r="F10966" s="6" t="n">
        <v>0</v>
      </c>
      <c r="G10966" s="6" t="n">
        <v>0.0498168498168496</v>
      </c>
      <c r="H10966" s="6" t="str">
        <f aca="false">IF(AND(A10966&gt;=Stimuli!$B$2,A10966&lt;=Stimuli!$C$2),Stimuli!$A$2,IF(AND(A10966&gt;=Stimuli!$B$3,A10966&lt;=Stimuli!$C$3),Stimuli!$A$3,IF(AND(A10966&gt;=Stimuli!$B$4,A10966&lt;=Stimuli!$C$4),Stimuli!$A$4,"")))</f>
        <v>02 e.l.f. - Power Grip Styling (30.03s)</v>
      </c>
      <c r="I10966" s="6" t="n">
        <f aca="false">(B10966-B10965)/((A10966-A10965)/1000)</f>
        <v>0.18754578754573</v>
      </c>
      <c r="J10966" s="6" t="n">
        <f aca="false">IF(OR(B10966&lt;Rules!$B$2,B10966&gt;Rules!$B$3,ABS(I10966)&gt;Rules!$B$4,OR(B10967&lt;Rules!$B$2,B10967&gt;Rules!$B$3,ABS(I10967)&gt;Rules!$B$4)),1,0)</f>
        <v>0</v>
      </c>
      <c r="K10966" s="6" t="str">
        <f aca="false">IF(F10966=1,COUNTIF($F$2:F10966,1),"")</f>
        <v/>
      </c>
    </row>
    <row r="10967" customFormat="false" ht="15" hidden="false" customHeight="false" outlineLevel="0" collapsed="false">
      <c r="A10967" s="6" t="n">
        <v>86065.993</v>
      </c>
      <c r="B10967" s="6" t="n">
        <v>1.99047619047619</v>
      </c>
      <c r="C10967" s="6" t="n">
        <v>84</v>
      </c>
      <c r="D10967" s="6" t="n">
        <v>-1</v>
      </c>
      <c r="E10967" s="6" t="n">
        <v>1.98901098901099</v>
      </c>
      <c r="F10967" s="6" t="n">
        <v>0</v>
      </c>
      <c r="G10967" s="6" t="n">
        <v>0.0498168498168496</v>
      </c>
      <c r="H10967" s="6" t="str">
        <f aca="false">IF(AND(A10967&gt;=Stimuli!$B$2,A10967&lt;=Stimuli!$C$2),Stimuli!$A$2,IF(AND(A10967&gt;=Stimuli!$B$3,A10967&lt;=Stimuli!$C$3),Stimuli!$A$3,IF(AND(A10967&gt;=Stimuli!$B$4,A10967&lt;=Stimuli!$C$4),Stimuli!$A$4,"")))</f>
        <v>02 e.l.f. - Power Grip Styling (30.03s)</v>
      </c>
      <c r="I10967" s="6" t="n">
        <f aca="false">(B10967-B10966)/((A10967-A10966)/1000)</f>
        <v>-0.56263736263719</v>
      </c>
      <c r="J10967" s="6" t="n">
        <f aca="false">IF(OR(B10967&lt;Rules!$B$2,B10967&gt;Rules!$B$3,ABS(I10967)&gt;Rules!$B$4,OR(B10968&lt;Rules!$B$2,B10968&gt;Rules!$B$3,ABS(I10968)&gt;Rules!$B$4)),1,0)</f>
        <v>0</v>
      </c>
      <c r="K10967" s="6" t="str">
        <f aca="false">IF(F10967=1,COUNTIF($F$2:F10967,1),"")</f>
        <v/>
      </c>
    </row>
    <row r="10968" customFormat="false" ht="15" hidden="false" customHeight="false" outlineLevel="0" collapsed="false">
      <c r="A10968" s="6" t="n">
        <v>86073.8055</v>
      </c>
      <c r="B10968" s="6" t="n">
        <v>1.996336996337</v>
      </c>
      <c r="C10968" s="6" t="n">
        <v>84</v>
      </c>
      <c r="D10968" s="6" t="n">
        <v>-1</v>
      </c>
      <c r="E10968" s="6" t="n">
        <v>1.98901098901099</v>
      </c>
      <c r="F10968" s="6" t="n">
        <v>0</v>
      </c>
      <c r="G10968" s="6" t="n">
        <v>0.0498168498168496</v>
      </c>
      <c r="H10968" s="6" t="str">
        <f aca="false">IF(AND(A10968&gt;=Stimuli!$B$2,A10968&lt;=Stimuli!$C$2),Stimuli!$A$2,IF(AND(A10968&gt;=Stimuli!$B$3,A10968&lt;=Stimuli!$C$3),Stimuli!$A$3,IF(AND(A10968&gt;=Stimuli!$B$4,A10968&lt;=Stimuli!$C$4),Stimuli!$A$4,"")))</f>
        <v>02 e.l.f. - Power Grip Styling (30.03s)</v>
      </c>
      <c r="I10968" s="6" t="n">
        <f aca="false">(B10968-B10967)/((A10968-A10967)/1000)</f>
        <v>0.750183150183034</v>
      </c>
      <c r="J10968" s="6" t="n">
        <f aca="false">IF(OR(B10968&lt;Rules!$B$2,B10968&gt;Rules!$B$3,ABS(I10968)&gt;Rules!$B$4,OR(B10969&lt;Rules!$B$2,B10969&gt;Rules!$B$3,ABS(I10969)&gt;Rules!$B$4)),1,0)</f>
        <v>0</v>
      </c>
      <c r="K10968" s="6" t="str">
        <f aca="false">IF(F10968=1,COUNTIF($F$2:F10968,1),"")</f>
        <v/>
      </c>
    </row>
    <row r="10969" customFormat="false" ht="15" hidden="false" customHeight="false" outlineLevel="0" collapsed="false">
      <c r="A10969" s="6" t="n">
        <v>86081.618</v>
      </c>
      <c r="B10969" s="6" t="n">
        <v>1.98901098901099</v>
      </c>
      <c r="C10969" s="6" t="n">
        <v>84</v>
      </c>
      <c r="D10969" s="6" t="n">
        <v>-1</v>
      </c>
      <c r="E10969" s="6" t="n">
        <v>1.98901098901099</v>
      </c>
      <c r="F10969" s="6" t="n">
        <v>0</v>
      </c>
      <c r="G10969" s="6" t="n">
        <v>0.0498168498168496</v>
      </c>
      <c r="H10969" s="6" t="str">
        <f aca="false">IF(AND(A10969&gt;=Stimuli!$B$2,A10969&lt;=Stimuli!$C$2),Stimuli!$A$2,IF(AND(A10969&gt;=Stimuli!$B$3,A10969&lt;=Stimuli!$C$3),Stimuli!$A$3,IF(AND(A10969&gt;=Stimuli!$B$4,A10969&lt;=Stimuli!$C$4),Stimuli!$A$4,"")))</f>
        <v>02 e.l.f. - Power Grip Styling (30.03s)</v>
      </c>
      <c r="I10969" s="6" t="n">
        <f aca="false">(B10969-B10968)/((A10969-A10968)/1000)</f>
        <v>-0.937728937728878</v>
      </c>
      <c r="J10969" s="6" t="n">
        <f aca="false">IF(OR(B10969&lt;Rules!$B$2,B10969&gt;Rules!$B$3,ABS(I10969)&gt;Rules!$B$4,OR(B10970&lt;Rules!$B$2,B10970&gt;Rules!$B$3,ABS(I10970)&gt;Rules!$B$4)),1,0)</f>
        <v>0</v>
      </c>
      <c r="K10969" s="6" t="str">
        <f aca="false">IF(F10969=1,COUNTIF($F$2:F10969,1),"")</f>
        <v/>
      </c>
    </row>
    <row r="10970" customFormat="false" ht="15" hidden="false" customHeight="false" outlineLevel="0" collapsed="false">
      <c r="A10970" s="6" t="n">
        <v>86089.4305</v>
      </c>
      <c r="B10970" s="6" t="n">
        <v>1.996336996337</v>
      </c>
      <c r="C10970" s="6" t="n">
        <v>84</v>
      </c>
      <c r="D10970" s="6" t="n">
        <v>-1</v>
      </c>
      <c r="E10970" s="6" t="n">
        <v>1.98901098901099</v>
      </c>
      <c r="F10970" s="6" t="n">
        <v>0</v>
      </c>
      <c r="G10970" s="6" t="n">
        <v>0.0498168498168496</v>
      </c>
      <c r="H10970" s="6" t="str">
        <f aca="false">IF(AND(A10970&gt;=Stimuli!$B$2,A10970&lt;=Stimuli!$C$2),Stimuli!$A$2,IF(AND(A10970&gt;=Stimuli!$B$3,A10970&lt;=Stimuli!$C$3),Stimuli!$A$3,IF(AND(A10970&gt;=Stimuli!$B$4,A10970&lt;=Stimuli!$C$4),Stimuli!$A$4,"")))</f>
        <v>02 e.l.f. - Power Grip Styling (30.03s)</v>
      </c>
      <c r="I10970" s="6" t="n">
        <f aca="false">(B10970-B10969)/((A10970-A10969)/1000)</f>
        <v>0.937728937728878</v>
      </c>
      <c r="J10970" s="6" t="n">
        <f aca="false">IF(OR(B10970&lt;Rules!$B$2,B10970&gt;Rules!$B$3,ABS(I10970)&gt;Rules!$B$4,OR(B10971&lt;Rules!$B$2,B10971&gt;Rules!$B$3,ABS(I10971)&gt;Rules!$B$4)),1,0)</f>
        <v>0</v>
      </c>
      <c r="K10970" s="6" t="str">
        <f aca="false">IF(F10970=1,COUNTIF($F$2:F10970,1),"")</f>
        <v/>
      </c>
    </row>
    <row r="10971" customFormat="false" ht="15" hidden="false" customHeight="false" outlineLevel="0" collapsed="false">
      <c r="A10971" s="6" t="n">
        <v>86097.243</v>
      </c>
      <c r="B10971" s="6" t="n">
        <v>1.98901098901099</v>
      </c>
      <c r="C10971" s="6" t="n">
        <v>84</v>
      </c>
      <c r="D10971" s="6" t="n">
        <v>-1</v>
      </c>
      <c r="E10971" s="6" t="n">
        <v>1.98901098901099</v>
      </c>
      <c r="F10971" s="6" t="n">
        <v>0</v>
      </c>
      <c r="G10971" s="6" t="n">
        <v>0.0498168498168496</v>
      </c>
      <c r="H10971" s="6" t="str">
        <f aca="false">IF(AND(A10971&gt;=Stimuli!$B$2,A10971&lt;=Stimuli!$C$2),Stimuli!$A$2,IF(AND(A10971&gt;=Stimuli!$B$3,A10971&lt;=Stimuli!$C$3),Stimuli!$A$3,IF(AND(A10971&gt;=Stimuli!$B$4,A10971&lt;=Stimuli!$C$4),Stimuli!$A$4,"")))</f>
        <v>02 e.l.f. - Power Grip Styling (30.03s)</v>
      </c>
      <c r="I10971" s="6" t="n">
        <f aca="false">(B10971-B10970)/((A10971-A10970)/1000)</f>
        <v>-0.937728937728878</v>
      </c>
      <c r="J10971" s="6" t="n">
        <f aca="false">IF(OR(B10971&lt;Rules!$B$2,B10971&gt;Rules!$B$3,ABS(I10971)&gt;Rules!$B$4,OR(B10972&lt;Rules!$B$2,B10972&gt;Rules!$B$3,ABS(I10972)&gt;Rules!$B$4)),1,0)</f>
        <v>0</v>
      </c>
      <c r="K10971" s="6" t="str">
        <f aca="false">IF(F10971=1,COUNTIF($F$2:F10971,1),"")</f>
        <v/>
      </c>
    </row>
    <row r="10972" customFormat="false" ht="15" hidden="false" customHeight="false" outlineLevel="0" collapsed="false">
      <c r="A10972" s="6" t="n">
        <v>86105.0555</v>
      </c>
      <c r="B10972" s="6" t="n">
        <v>1.996336996337</v>
      </c>
      <c r="C10972" s="6" t="n">
        <v>84</v>
      </c>
      <c r="D10972" s="6" t="n">
        <v>-1</v>
      </c>
      <c r="E10972" s="6" t="n">
        <v>1.98901098901099</v>
      </c>
      <c r="F10972" s="6" t="n">
        <v>0</v>
      </c>
      <c r="G10972" s="6" t="n">
        <v>0.0498168498168496</v>
      </c>
      <c r="H10972" s="6" t="str">
        <f aca="false">IF(AND(A10972&gt;=Stimuli!$B$2,A10972&lt;=Stimuli!$C$2),Stimuli!$A$2,IF(AND(A10972&gt;=Stimuli!$B$3,A10972&lt;=Stimuli!$C$3),Stimuli!$A$3,IF(AND(A10972&gt;=Stimuli!$B$4,A10972&lt;=Stimuli!$C$4),Stimuli!$A$4,"")))</f>
        <v>02 e.l.f. - Power Grip Styling (30.03s)</v>
      </c>
      <c r="I10972" s="6" t="n">
        <f aca="false">(B10972-B10971)/((A10972-A10971)/1000)</f>
        <v>0.937728937728878</v>
      </c>
      <c r="J10972" s="6" t="n">
        <f aca="false">IF(OR(B10972&lt;Rules!$B$2,B10972&gt;Rules!$B$3,ABS(I10972)&gt;Rules!$B$4,OR(B10973&lt;Rules!$B$2,B10973&gt;Rules!$B$3,ABS(I10973)&gt;Rules!$B$4)),1,0)</f>
        <v>0</v>
      </c>
      <c r="K10972" s="6" t="str">
        <f aca="false">IF(F10972=1,COUNTIF($F$2:F10972,1),"")</f>
        <v/>
      </c>
    </row>
    <row r="10973" customFormat="false" ht="15" hidden="false" customHeight="false" outlineLevel="0" collapsed="false">
      <c r="A10973" s="6" t="n">
        <v>86112.868</v>
      </c>
      <c r="B10973" s="6" t="n">
        <v>1.98901098901099</v>
      </c>
      <c r="C10973" s="6" t="n">
        <v>84</v>
      </c>
      <c r="D10973" s="6" t="n">
        <v>-1</v>
      </c>
      <c r="E10973" s="6" t="n">
        <v>1.98901098901099</v>
      </c>
      <c r="F10973" s="6" t="n">
        <v>0</v>
      </c>
      <c r="G10973" s="6" t="n">
        <v>0.0498168498168496</v>
      </c>
      <c r="H10973" s="6" t="str">
        <f aca="false">IF(AND(A10973&gt;=Stimuli!$B$2,A10973&lt;=Stimuli!$C$2),Stimuli!$A$2,IF(AND(A10973&gt;=Stimuli!$B$3,A10973&lt;=Stimuli!$C$3),Stimuli!$A$3,IF(AND(A10973&gt;=Stimuli!$B$4,A10973&lt;=Stimuli!$C$4),Stimuli!$A$4,"")))</f>
        <v>02 e.l.f. - Power Grip Styling (30.03s)</v>
      </c>
      <c r="I10973" s="6" t="n">
        <f aca="false">(B10973-B10972)/((A10973-A10972)/1000)</f>
        <v>-0.937728937728878</v>
      </c>
      <c r="J10973" s="6" t="n">
        <f aca="false">IF(OR(B10973&lt;Rules!$B$2,B10973&gt;Rules!$B$3,ABS(I10973)&gt;Rules!$B$4,OR(B10974&lt;Rules!$B$2,B10974&gt;Rules!$B$3,ABS(I10974)&gt;Rules!$B$4)),1,0)</f>
        <v>0</v>
      </c>
      <c r="K10973" s="6" t="str">
        <f aca="false">IF(F10973=1,COUNTIF($F$2:F10973,1),"")</f>
        <v/>
      </c>
    </row>
    <row r="10974" customFormat="false" ht="15" hidden="false" customHeight="false" outlineLevel="0" collapsed="false">
      <c r="A10974" s="6" t="n">
        <v>86120.6805</v>
      </c>
      <c r="B10974" s="6" t="n">
        <v>1.99487179487179</v>
      </c>
      <c r="C10974" s="6" t="n">
        <v>84</v>
      </c>
      <c r="D10974" s="6" t="n">
        <v>-1</v>
      </c>
      <c r="E10974" s="6" t="n">
        <v>1.98754578754579</v>
      </c>
      <c r="F10974" s="6" t="n">
        <v>0</v>
      </c>
      <c r="G10974" s="6" t="n">
        <v>0.0498168498168496</v>
      </c>
      <c r="H10974" s="6" t="str">
        <f aca="false">IF(AND(A10974&gt;=Stimuli!$B$2,A10974&lt;=Stimuli!$C$2),Stimuli!$A$2,IF(AND(A10974&gt;=Stimuli!$B$3,A10974&lt;=Stimuli!$C$3),Stimuli!$A$3,IF(AND(A10974&gt;=Stimuli!$B$4,A10974&lt;=Stimuli!$C$4),Stimuli!$A$4,"")))</f>
        <v>02 e.l.f. - Power Grip Styling (30.03s)</v>
      </c>
      <c r="I10974" s="6" t="n">
        <f aca="false">(B10974-B10973)/((A10974-A10973)/1000)</f>
        <v>0.750183150183034</v>
      </c>
      <c r="J10974" s="6" t="n">
        <f aca="false">IF(OR(B10974&lt;Rules!$B$2,B10974&gt;Rules!$B$3,ABS(I10974)&gt;Rules!$B$4,OR(B10975&lt;Rules!$B$2,B10975&gt;Rules!$B$3,ABS(I10975)&gt;Rules!$B$4)),1,0)</f>
        <v>0</v>
      </c>
      <c r="K10974" s="6" t="str">
        <f aca="false">IF(F10974=1,COUNTIF($F$2:F10974,1),"")</f>
        <v/>
      </c>
    </row>
    <row r="10975" customFormat="false" ht="15" hidden="false" customHeight="false" outlineLevel="0" collapsed="false">
      <c r="A10975" s="6" t="n">
        <v>86128.493</v>
      </c>
      <c r="B10975" s="6" t="n">
        <v>1.98754578754579</v>
      </c>
      <c r="C10975" s="6" t="n">
        <v>84</v>
      </c>
      <c r="D10975" s="6" t="n">
        <v>-1</v>
      </c>
      <c r="E10975" s="6" t="n">
        <v>1.98754578754579</v>
      </c>
      <c r="F10975" s="6" t="n">
        <v>0</v>
      </c>
      <c r="G10975" s="6" t="n">
        <v>0.0498168498168496</v>
      </c>
      <c r="H10975" s="6" t="str">
        <f aca="false">IF(AND(A10975&gt;=Stimuli!$B$2,A10975&lt;=Stimuli!$C$2),Stimuli!$A$2,IF(AND(A10975&gt;=Stimuli!$B$3,A10975&lt;=Stimuli!$C$3),Stimuli!$A$3,IF(AND(A10975&gt;=Stimuli!$B$4,A10975&lt;=Stimuli!$C$4),Stimuli!$A$4,"")))</f>
        <v>02 e.l.f. - Power Grip Styling (30.03s)</v>
      </c>
      <c r="I10975" s="6" t="n">
        <f aca="false">(B10975-B10974)/((A10975-A10974)/1000)</f>
        <v>-0.937728937728906</v>
      </c>
      <c r="J10975" s="6" t="n">
        <f aca="false">IF(OR(B10975&lt;Rules!$B$2,B10975&gt;Rules!$B$3,ABS(I10975)&gt;Rules!$B$4,OR(B10976&lt;Rules!$B$2,B10976&gt;Rules!$B$3,ABS(I10976)&gt;Rules!$B$4)),1,0)</f>
        <v>0</v>
      </c>
      <c r="K10975" s="6" t="str">
        <f aca="false">IF(F10975=1,COUNTIF($F$2:F10975,1),"")</f>
        <v/>
      </c>
    </row>
    <row r="10976" customFormat="false" ht="15" hidden="false" customHeight="false" outlineLevel="0" collapsed="false">
      <c r="A10976" s="6" t="n">
        <v>86136.3055</v>
      </c>
      <c r="B10976" s="6" t="n">
        <v>1.99487179487179</v>
      </c>
      <c r="C10976" s="6" t="n">
        <v>84</v>
      </c>
      <c r="D10976" s="6" t="n">
        <v>-1</v>
      </c>
      <c r="E10976" s="6" t="n">
        <v>1.98754578754579</v>
      </c>
      <c r="F10976" s="6" t="n">
        <v>0</v>
      </c>
      <c r="G10976" s="6" t="n">
        <v>0.0498168498168496</v>
      </c>
      <c r="H10976" s="6" t="str">
        <f aca="false">IF(AND(A10976&gt;=Stimuli!$B$2,A10976&lt;=Stimuli!$C$2),Stimuli!$A$2,IF(AND(A10976&gt;=Stimuli!$B$3,A10976&lt;=Stimuli!$C$3),Stimuli!$A$3,IF(AND(A10976&gt;=Stimuli!$B$4,A10976&lt;=Stimuli!$C$4),Stimuli!$A$4,"")))</f>
        <v>02 e.l.f. - Power Grip Styling (30.03s)</v>
      </c>
      <c r="I10976" s="6" t="n">
        <f aca="false">(B10976-B10975)/((A10976-A10975)/1000)</f>
        <v>0.937728937728906</v>
      </c>
      <c r="J10976" s="6" t="n">
        <f aca="false">IF(OR(B10976&lt;Rules!$B$2,B10976&gt;Rules!$B$3,ABS(I10976)&gt;Rules!$B$4,OR(B10977&lt;Rules!$B$2,B10977&gt;Rules!$B$3,ABS(I10977)&gt;Rules!$B$4)),1,0)</f>
        <v>0</v>
      </c>
      <c r="K10976" s="6" t="str">
        <f aca="false">IF(F10976=1,COUNTIF($F$2:F10976,1),"")</f>
        <v/>
      </c>
    </row>
    <row r="10977" customFormat="false" ht="15" hidden="false" customHeight="false" outlineLevel="0" collapsed="false">
      <c r="A10977" s="6" t="n">
        <v>86144.118</v>
      </c>
      <c r="B10977" s="6" t="n">
        <v>1.98901098901099</v>
      </c>
      <c r="C10977" s="6" t="n">
        <v>84</v>
      </c>
      <c r="D10977" s="6" t="n">
        <v>-1</v>
      </c>
      <c r="E10977" s="6" t="n">
        <v>1.98754578754579</v>
      </c>
      <c r="F10977" s="6" t="n">
        <v>0</v>
      </c>
      <c r="G10977" s="6" t="n">
        <v>0.0498168498168496</v>
      </c>
      <c r="H10977" s="6" t="str">
        <f aca="false">IF(AND(A10977&gt;=Stimuli!$B$2,A10977&lt;=Stimuli!$C$2),Stimuli!$A$2,IF(AND(A10977&gt;=Stimuli!$B$3,A10977&lt;=Stimuli!$C$3),Stimuli!$A$3,IF(AND(A10977&gt;=Stimuli!$B$4,A10977&lt;=Stimuli!$C$4),Stimuli!$A$4,"")))</f>
        <v>02 e.l.f. - Power Grip Styling (30.03s)</v>
      </c>
      <c r="I10977" s="6" t="n">
        <f aca="false">(B10977-B10976)/((A10977-A10976)/1000)</f>
        <v>-0.750183150183034</v>
      </c>
      <c r="J10977" s="6" t="n">
        <f aca="false">IF(OR(B10977&lt;Rules!$B$2,B10977&gt;Rules!$B$3,ABS(I10977)&gt;Rules!$B$4,OR(B10978&lt;Rules!$B$2,B10978&gt;Rules!$B$3,ABS(I10978)&gt;Rules!$B$4)),1,0)</f>
        <v>0</v>
      </c>
      <c r="K10977" s="6" t="str">
        <f aca="false">IF(F10977=1,COUNTIF($F$2:F10977,1),"")</f>
        <v/>
      </c>
    </row>
    <row r="10978" customFormat="false" ht="15" hidden="false" customHeight="false" outlineLevel="0" collapsed="false">
      <c r="A10978" s="6" t="n">
        <v>86151.9305</v>
      </c>
      <c r="B10978" s="6" t="n">
        <v>1.99194139194139</v>
      </c>
      <c r="C10978" s="6" t="n">
        <v>84</v>
      </c>
      <c r="D10978" s="6" t="n">
        <v>-1</v>
      </c>
      <c r="E10978" s="6" t="n">
        <v>1.98754578754579</v>
      </c>
      <c r="F10978" s="6" t="n">
        <v>0</v>
      </c>
      <c r="G10978" s="6" t="n">
        <v>0.0498168498168496</v>
      </c>
      <c r="H10978" s="6" t="str">
        <f aca="false">IF(AND(A10978&gt;=Stimuli!$B$2,A10978&lt;=Stimuli!$C$2),Stimuli!$A$2,IF(AND(A10978&gt;=Stimuli!$B$3,A10978&lt;=Stimuli!$C$3),Stimuli!$A$3,IF(AND(A10978&gt;=Stimuli!$B$4,A10978&lt;=Stimuli!$C$4),Stimuli!$A$4,"")))</f>
        <v>02 e.l.f. - Power Grip Styling (30.03s)</v>
      </c>
      <c r="I10978" s="6" t="n">
        <f aca="false">(B10978-B10977)/((A10978-A10977)/1000)</f>
        <v>0.375091575091574</v>
      </c>
      <c r="J10978" s="6" t="n">
        <f aca="false">IF(OR(B10978&lt;Rules!$B$2,B10978&gt;Rules!$B$3,ABS(I10978)&gt;Rules!$B$4,OR(B10979&lt;Rules!$B$2,B10979&gt;Rules!$B$3,ABS(I10979)&gt;Rules!$B$4)),1,0)</f>
        <v>0</v>
      </c>
      <c r="K10978" s="6" t="str">
        <f aca="false">IF(F10978=1,COUNTIF($F$2:F10978,1),"")</f>
        <v/>
      </c>
    </row>
    <row r="10979" customFormat="false" ht="15" hidden="false" customHeight="false" outlineLevel="0" collapsed="false">
      <c r="A10979" s="6" t="n">
        <v>86159.743</v>
      </c>
      <c r="B10979" s="6" t="n">
        <v>1.98901098901099</v>
      </c>
      <c r="C10979" s="6" t="n">
        <v>84</v>
      </c>
      <c r="D10979" s="6" t="n">
        <v>-1</v>
      </c>
      <c r="E10979" s="6" t="n">
        <v>1.98754578754579</v>
      </c>
      <c r="F10979" s="6" t="n">
        <v>0</v>
      </c>
      <c r="G10979" s="6" t="n">
        <v>0.0498168498168496</v>
      </c>
      <c r="H10979" s="6" t="str">
        <f aca="false">IF(AND(A10979&gt;=Stimuli!$B$2,A10979&lt;=Stimuli!$C$2),Stimuli!$A$2,IF(AND(A10979&gt;=Stimuli!$B$3,A10979&lt;=Stimuli!$C$3),Stimuli!$A$3,IF(AND(A10979&gt;=Stimuli!$B$4,A10979&lt;=Stimuli!$C$4),Stimuli!$A$4,"")))</f>
        <v>02 e.l.f. - Power Grip Styling (30.03s)</v>
      </c>
      <c r="I10979" s="6" t="n">
        <f aca="false">(B10979-B10978)/((A10979-A10978)/1000)</f>
        <v>-0.375091575091574</v>
      </c>
      <c r="J10979" s="6" t="n">
        <f aca="false">IF(OR(B10979&lt;Rules!$B$2,B10979&gt;Rules!$B$3,ABS(I10979)&gt;Rules!$B$4,OR(B10980&lt;Rules!$B$2,B10980&gt;Rules!$B$3,ABS(I10980)&gt;Rules!$B$4)),1,0)</f>
        <v>0</v>
      </c>
      <c r="K10979" s="6" t="str">
        <f aca="false">IF(F10979=1,COUNTIF($F$2:F10979,1),"")</f>
        <v/>
      </c>
    </row>
    <row r="10980" customFormat="false" ht="15" hidden="false" customHeight="false" outlineLevel="0" collapsed="false">
      <c r="A10980" s="6" t="n">
        <v>86167.5555</v>
      </c>
      <c r="B10980" s="6" t="n">
        <v>1.99047619047619</v>
      </c>
      <c r="C10980" s="6" t="n">
        <v>84</v>
      </c>
      <c r="D10980" s="6" t="n">
        <v>-1</v>
      </c>
      <c r="E10980" s="6" t="n">
        <v>1.98754578754579</v>
      </c>
      <c r="F10980" s="6" t="n">
        <v>0</v>
      </c>
      <c r="G10980" s="6" t="n">
        <v>0.0498168498168496</v>
      </c>
      <c r="H10980" s="6" t="str">
        <f aca="false">IF(AND(A10980&gt;=Stimuli!$B$2,A10980&lt;=Stimuli!$C$2),Stimuli!$A$2,IF(AND(A10980&gt;=Stimuli!$B$3,A10980&lt;=Stimuli!$C$3),Stimuli!$A$3,IF(AND(A10980&gt;=Stimuli!$B$4,A10980&lt;=Stimuli!$C$4),Stimuli!$A$4,"")))</f>
        <v>02 e.l.f. - Power Grip Styling (30.03s)</v>
      </c>
      <c r="I10980" s="6" t="n">
        <f aca="false">(B10980-B10979)/((A10980-A10979)/1000)</f>
        <v>0.187545787545844</v>
      </c>
      <c r="J10980" s="6" t="n">
        <f aca="false">IF(OR(B10980&lt;Rules!$B$2,B10980&gt;Rules!$B$3,ABS(I10980)&gt;Rules!$B$4,OR(B10981&lt;Rules!$B$2,B10981&gt;Rules!$B$3,ABS(I10981)&gt;Rules!$B$4)),1,0)</f>
        <v>0</v>
      </c>
      <c r="K10980" s="6" t="str">
        <f aca="false">IF(F10980=1,COUNTIF($F$2:F10980,1),"")</f>
        <v/>
      </c>
    </row>
    <row r="10981" customFormat="false" ht="15" hidden="false" customHeight="false" outlineLevel="0" collapsed="false">
      <c r="A10981" s="6" t="n">
        <v>86175.368</v>
      </c>
      <c r="B10981" s="6" t="n">
        <v>1.99047619047619</v>
      </c>
      <c r="C10981" s="6" t="n">
        <v>84</v>
      </c>
      <c r="D10981" s="6" t="n">
        <v>-1</v>
      </c>
      <c r="E10981" s="6" t="n">
        <v>1.98754578754579</v>
      </c>
      <c r="F10981" s="6" t="n">
        <v>0</v>
      </c>
      <c r="G10981" s="6" t="n">
        <v>0.0498168498168496</v>
      </c>
      <c r="H10981" s="6" t="str">
        <f aca="false">IF(AND(A10981&gt;=Stimuli!$B$2,A10981&lt;=Stimuli!$C$2),Stimuli!$A$2,IF(AND(A10981&gt;=Stimuli!$B$3,A10981&lt;=Stimuli!$C$3),Stimuli!$A$3,IF(AND(A10981&gt;=Stimuli!$B$4,A10981&lt;=Stimuli!$C$4),Stimuli!$A$4,"")))</f>
        <v>02 e.l.f. - Power Grip Styling (30.03s)</v>
      </c>
      <c r="I10981" s="6" t="n">
        <f aca="false">(B10981-B10980)/((A10981-A10980)/1000)</f>
        <v>0</v>
      </c>
      <c r="J10981" s="6" t="n">
        <f aca="false">IF(OR(B10981&lt;Rules!$B$2,B10981&gt;Rules!$B$3,ABS(I10981)&gt;Rules!$B$4,OR(B10982&lt;Rules!$B$2,B10982&gt;Rules!$B$3,ABS(I10982)&gt;Rules!$B$4)),1,0)</f>
        <v>0</v>
      </c>
      <c r="K10981" s="6" t="str">
        <f aca="false">IF(F10981=1,COUNTIF($F$2:F10981,1),"")</f>
        <v/>
      </c>
    </row>
    <row r="10982" customFormat="false" ht="15" hidden="false" customHeight="false" outlineLevel="0" collapsed="false">
      <c r="A10982" s="6" t="n">
        <v>86183.1805</v>
      </c>
      <c r="B10982" s="6" t="n">
        <v>1.98901098901099</v>
      </c>
      <c r="C10982" s="6" t="n">
        <v>84</v>
      </c>
      <c r="D10982" s="6" t="n">
        <v>-1</v>
      </c>
      <c r="E10982" s="6" t="n">
        <v>1.98754578754579</v>
      </c>
      <c r="F10982" s="6" t="n">
        <v>0</v>
      </c>
      <c r="G10982" s="6" t="n">
        <v>0.0498168498168496</v>
      </c>
      <c r="H10982" s="6" t="str">
        <f aca="false">IF(AND(A10982&gt;=Stimuli!$B$2,A10982&lt;=Stimuli!$C$2),Stimuli!$A$2,IF(AND(A10982&gt;=Stimuli!$B$3,A10982&lt;=Stimuli!$C$3),Stimuli!$A$3,IF(AND(A10982&gt;=Stimuli!$B$4,A10982&lt;=Stimuli!$C$4),Stimuli!$A$4,"")))</f>
        <v>02 e.l.f. - Power Grip Styling (30.03s)</v>
      </c>
      <c r="I10982" s="6" t="n">
        <f aca="false">(B10982-B10981)/((A10982-A10981)/1000)</f>
        <v>-0.187545787545844</v>
      </c>
      <c r="J10982" s="6" t="n">
        <f aca="false">IF(OR(B10982&lt;Rules!$B$2,B10982&gt;Rules!$B$3,ABS(I10982)&gt;Rules!$B$4,OR(B10983&lt;Rules!$B$2,B10983&gt;Rules!$B$3,ABS(I10983)&gt;Rules!$B$4)),1,0)</f>
        <v>0</v>
      </c>
      <c r="K10982" s="6" t="str">
        <f aca="false">IF(F10982=1,COUNTIF($F$2:F10982,1),"")</f>
        <v/>
      </c>
    </row>
    <row r="10983" customFormat="false" ht="15" hidden="false" customHeight="false" outlineLevel="0" collapsed="false">
      <c r="A10983" s="6" t="n">
        <v>86190.993</v>
      </c>
      <c r="B10983" s="6" t="n">
        <v>1.99194139194139</v>
      </c>
      <c r="C10983" s="6" t="n">
        <v>84</v>
      </c>
      <c r="D10983" s="6" t="n">
        <v>-1</v>
      </c>
      <c r="E10983" s="6" t="n">
        <v>1.98754578754579</v>
      </c>
      <c r="F10983" s="6" t="n">
        <v>0</v>
      </c>
      <c r="G10983" s="6" t="n">
        <v>0.0498168498168496</v>
      </c>
      <c r="H10983" s="6" t="str">
        <f aca="false">IF(AND(A10983&gt;=Stimuli!$B$2,A10983&lt;=Stimuli!$C$2),Stimuli!$A$2,IF(AND(A10983&gt;=Stimuli!$B$3,A10983&lt;=Stimuli!$C$3),Stimuli!$A$3,IF(AND(A10983&gt;=Stimuli!$B$4,A10983&lt;=Stimuli!$C$4),Stimuli!$A$4,"")))</f>
        <v>02 e.l.f. - Power Grip Styling (30.03s)</v>
      </c>
      <c r="I10983" s="6" t="n">
        <f aca="false">(B10983-B10982)/((A10983-A10982)/1000)</f>
        <v>0.375091575091574</v>
      </c>
      <c r="J10983" s="6" t="n">
        <f aca="false">IF(OR(B10983&lt;Rules!$B$2,B10983&gt;Rules!$B$3,ABS(I10983)&gt;Rules!$B$4,OR(B10984&lt;Rules!$B$2,B10984&gt;Rules!$B$3,ABS(I10984)&gt;Rules!$B$4)),1,0)</f>
        <v>0</v>
      </c>
      <c r="K10983" s="6" t="str">
        <f aca="false">IF(F10983=1,COUNTIF($F$2:F10983,1),"")</f>
        <v/>
      </c>
    </row>
    <row r="10984" customFormat="false" ht="15" hidden="false" customHeight="false" outlineLevel="0" collapsed="false">
      <c r="A10984" s="6" t="n">
        <v>86198.8055</v>
      </c>
      <c r="B10984" s="6" t="n">
        <v>1.98754578754579</v>
      </c>
      <c r="C10984" s="6" t="n">
        <v>84</v>
      </c>
      <c r="D10984" s="6" t="n">
        <v>-1</v>
      </c>
      <c r="E10984" s="6" t="n">
        <v>1.98754578754579</v>
      </c>
      <c r="F10984" s="6" t="n">
        <v>0</v>
      </c>
      <c r="G10984" s="6" t="n">
        <v>0.0498168498168496</v>
      </c>
      <c r="H10984" s="6" t="str">
        <f aca="false">IF(AND(A10984&gt;=Stimuli!$B$2,A10984&lt;=Stimuli!$C$2),Stimuli!$A$2,IF(AND(A10984&gt;=Stimuli!$B$3,A10984&lt;=Stimuli!$C$3),Stimuli!$A$3,IF(AND(A10984&gt;=Stimuli!$B$4,A10984&lt;=Stimuli!$C$4),Stimuli!$A$4,"")))</f>
        <v>02 e.l.f. - Power Grip Styling (30.03s)</v>
      </c>
      <c r="I10984" s="6" t="n">
        <f aca="false">(B10984-B10983)/((A10984-A10983)/1000)</f>
        <v>-0.562637362637446</v>
      </c>
      <c r="J10984" s="6" t="n">
        <f aca="false">IF(OR(B10984&lt;Rules!$B$2,B10984&gt;Rules!$B$3,ABS(I10984)&gt;Rules!$B$4,OR(B10985&lt;Rules!$B$2,B10985&gt;Rules!$B$3,ABS(I10985)&gt;Rules!$B$4)),1,0)</f>
        <v>0</v>
      </c>
      <c r="K10984" s="6" t="str">
        <f aca="false">IF(F10984=1,COUNTIF($F$2:F10984,1),"")</f>
        <v/>
      </c>
    </row>
    <row r="10985" customFormat="false" ht="15" hidden="false" customHeight="false" outlineLevel="0" collapsed="false">
      <c r="A10985" s="6" t="n">
        <v>86206.618</v>
      </c>
      <c r="B10985" s="6" t="n">
        <v>1.99340659340659</v>
      </c>
      <c r="C10985" s="6" t="n">
        <v>84</v>
      </c>
      <c r="D10985" s="6" t="n">
        <v>-1</v>
      </c>
      <c r="E10985" s="6" t="n">
        <v>1.98754578754579</v>
      </c>
      <c r="F10985" s="6" t="n">
        <v>0</v>
      </c>
      <c r="G10985" s="6" t="n">
        <v>0.0498168498168496</v>
      </c>
      <c r="H10985" s="6" t="str">
        <f aca="false">IF(AND(A10985&gt;=Stimuli!$B$2,A10985&lt;=Stimuli!$C$2),Stimuli!$A$2,IF(AND(A10985&gt;=Stimuli!$B$3,A10985&lt;=Stimuli!$C$3),Stimuli!$A$3,IF(AND(A10985&gt;=Stimuli!$B$4,A10985&lt;=Stimuli!$C$4),Stimuli!$A$4,"")))</f>
        <v>02 e.l.f. - Power Grip Styling (30.03s)</v>
      </c>
      <c r="I10985" s="6" t="n">
        <f aca="false">(B10985-B10984)/((A10985-A10984)/1000)</f>
        <v>0.750183150183176</v>
      </c>
      <c r="J10985" s="6" t="n">
        <f aca="false">IF(OR(B10985&lt;Rules!$B$2,B10985&gt;Rules!$B$3,ABS(I10985)&gt;Rules!$B$4,OR(B10986&lt;Rules!$B$2,B10986&gt;Rules!$B$3,ABS(I10986)&gt;Rules!$B$4)),1,0)</f>
        <v>0</v>
      </c>
      <c r="K10985" s="6" t="str">
        <f aca="false">IF(F10985=1,COUNTIF($F$2:F10985,1),"")</f>
        <v/>
      </c>
    </row>
    <row r="10986" customFormat="false" ht="15" hidden="false" customHeight="false" outlineLevel="0" collapsed="false">
      <c r="A10986" s="6" t="n">
        <v>86214.4305</v>
      </c>
      <c r="B10986" s="6" t="n">
        <v>1.98608058608059</v>
      </c>
      <c r="C10986" s="6" t="n">
        <v>84</v>
      </c>
      <c r="D10986" s="6" t="n">
        <v>-1</v>
      </c>
      <c r="E10986" s="6" t="n">
        <v>1.98754578754579</v>
      </c>
      <c r="F10986" s="6" t="n">
        <v>0</v>
      </c>
      <c r="G10986" s="6" t="n">
        <v>0.0498168498168496</v>
      </c>
      <c r="H10986" s="6" t="str">
        <f aca="false">IF(AND(A10986&gt;=Stimuli!$B$2,A10986&lt;=Stimuli!$C$2),Stimuli!$A$2,IF(AND(A10986&gt;=Stimuli!$B$3,A10986&lt;=Stimuli!$C$3),Stimuli!$A$3,IF(AND(A10986&gt;=Stimuli!$B$4,A10986&lt;=Stimuli!$C$4),Stimuli!$A$4,"")))</f>
        <v>02 e.l.f. - Power Grip Styling (30.03s)</v>
      </c>
      <c r="I10986" s="6" t="n">
        <f aca="false">(B10986-B10985)/((A10986-A10985)/1000)</f>
        <v>-0.93772893772902</v>
      </c>
      <c r="J10986" s="6" t="n">
        <f aca="false">IF(OR(B10986&lt;Rules!$B$2,B10986&gt;Rules!$B$3,ABS(I10986)&gt;Rules!$B$4,OR(B10987&lt;Rules!$B$2,B10987&gt;Rules!$B$3,ABS(I10987)&gt;Rules!$B$4)),1,0)</f>
        <v>0</v>
      </c>
      <c r="K10986" s="6" t="str">
        <f aca="false">IF(F10986=1,COUNTIF($F$2:F10986,1),"")</f>
        <v/>
      </c>
    </row>
    <row r="10987" customFormat="false" ht="15" hidden="false" customHeight="false" outlineLevel="0" collapsed="false">
      <c r="A10987" s="6" t="n">
        <v>86222.243</v>
      </c>
      <c r="B10987" s="6" t="n">
        <v>1.99340659340659</v>
      </c>
      <c r="C10987" s="6" t="n">
        <v>87</v>
      </c>
      <c r="D10987" s="6" t="n">
        <v>687.5</v>
      </c>
      <c r="E10987" s="6" t="n">
        <v>1.98754578754579</v>
      </c>
      <c r="F10987" s="6" t="n">
        <v>0</v>
      </c>
      <c r="G10987" s="6" t="n">
        <v>0.0498168498168496</v>
      </c>
      <c r="H10987" s="6" t="str">
        <f aca="false">IF(AND(A10987&gt;=Stimuli!$B$2,A10987&lt;=Stimuli!$C$2),Stimuli!$A$2,IF(AND(A10987&gt;=Stimuli!$B$3,A10987&lt;=Stimuli!$C$3),Stimuli!$A$3,IF(AND(A10987&gt;=Stimuli!$B$4,A10987&lt;=Stimuli!$C$4),Stimuli!$A$4,"")))</f>
        <v>02 e.l.f. - Power Grip Styling (30.03s)</v>
      </c>
      <c r="I10987" s="6" t="n">
        <f aca="false">(B10987-B10986)/((A10987-A10986)/1000)</f>
        <v>0.93772893772902</v>
      </c>
      <c r="J10987" s="6" t="n">
        <f aca="false">IF(OR(B10987&lt;Rules!$B$2,B10987&gt;Rules!$B$3,ABS(I10987)&gt;Rules!$B$4,OR(B10988&lt;Rules!$B$2,B10988&gt;Rules!$B$3,ABS(I10988)&gt;Rules!$B$4)),1,0)</f>
        <v>0</v>
      </c>
      <c r="K10987" s="6" t="str">
        <f aca="false">IF(F10987=1,COUNTIF($F$2:F10987,1),"")</f>
        <v/>
      </c>
    </row>
    <row r="10988" customFormat="false" ht="15" hidden="false" customHeight="false" outlineLevel="0" collapsed="false">
      <c r="A10988" s="6" t="n">
        <v>86230.0555</v>
      </c>
      <c r="B10988" s="6" t="n">
        <v>1.98461538461538</v>
      </c>
      <c r="C10988" s="6" t="n">
        <v>87</v>
      </c>
      <c r="D10988" s="6" t="n">
        <v>-1</v>
      </c>
      <c r="E10988" s="6" t="n">
        <v>1.98754578754579</v>
      </c>
      <c r="F10988" s="6" t="n">
        <v>0</v>
      </c>
      <c r="G10988" s="6" t="n">
        <v>0.0498168498168496</v>
      </c>
      <c r="H10988" s="6" t="str">
        <f aca="false">IF(AND(A10988&gt;=Stimuli!$B$2,A10988&lt;=Stimuli!$C$2),Stimuli!$A$2,IF(AND(A10988&gt;=Stimuli!$B$3,A10988&lt;=Stimuli!$C$3),Stimuli!$A$3,IF(AND(A10988&gt;=Stimuli!$B$4,A10988&lt;=Stimuli!$C$4),Stimuli!$A$4,"")))</f>
        <v>02 e.l.f. - Power Grip Styling (30.03s)</v>
      </c>
      <c r="I10988" s="6" t="n">
        <f aca="false">(B10988-B10987)/((A10988-A10987)/1000)</f>
        <v>-1.12527472527475</v>
      </c>
      <c r="J10988" s="6" t="n">
        <f aca="false">IF(OR(B10988&lt;Rules!$B$2,B10988&gt;Rules!$B$3,ABS(I10988)&gt;Rules!$B$4,OR(B10989&lt;Rules!$B$2,B10989&gt;Rules!$B$3,ABS(I10989)&gt;Rules!$B$4)),1,0)</f>
        <v>0</v>
      </c>
      <c r="K10988" s="6" t="str">
        <f aca="false">IF(F10988=1,COUNTIF($F$2:F10988,1),"")</f>
        <v/>
      </c>
    </row>
    <row r="10989" customFormat="false" ht="15" hidden="false" customHeight="false" outlineLevel="0" collapsed="false">
      <c r="A10989" s="6" t="n">
        <v>86237.868</v>
      </c>
      <c r="B10989" s="6" t="n">
        <v>1.99340659340659</v>
      </c>
      <c r="C10989" s="6" t="n">
        <v>87</v>
      </c>
      <c r="D10989" s="6" t="n">
        <v>-1</v>
      </c>
      <c r="E10989" s="6" t="n">
        <v>1.98754578754579</v>
      </c>
      <c r="F10989" s="6" t="n">
        <v>0</v>
      </c>
      <c r="G10989" s="6" t="n">
        <v>0.0498168498168496</v>
      </c>
      <c r="H10989" s="6" t="str">
        <f aca="false">IF(AND(A10989&gt;=Stimuli!$B$2,A10989&lt;=Stimuli!$C$2),Stimuli!$A$2,IF(AND(A10989&gt;=Stimuli!$B$3,A10989&lt;=Stimuli!$C$3),Stimuli!$A$3,IF(AND(A10989&gt;=Stimuli!$B$4,A10989&lt;=Stimuli!$C$4),Stimuli!$A$4,"")))</f>
        <v>02 e.l.f. - Power Grip Styling (30.03s)</v>
      </c>
      <c r="I10989" s="6" t="n">
        <f aca="false">(B10989-B10988)/((A10989-A10988)/1000)</f>
        <v>1.12527472527475</v>
      </c>
      <c r="J10989" s="6" t="n">
        <f aca="false">IF(OR(B10989&lt;Rules!$B$2,B10989&gt;Rules!$B$3,ABS(I10989)&gt;Rules!$B$4,OR(B10990&lt;Rules!$B$2,B10990&gt;Rules!$B$3,ABS(I10990)&gt;Rules!$B$4)),1,0)</f>
        <v>0</v>
      </c>
      <c r="K10989" s="6" t="str">
        <f aca="false">IF(F10989=1,COUNTIF($F$2:F10989,1),"")</f>
        <v/>
      </c>
    </row>
    <row r="10990" customFormat="false" ht="15" hidden="false" customHeight="false" outlineLevel="0" collapsed="false">
      <c r="A10990" s="6" t="n">
        <v>86245.6805</v>
      </c>
      <c r="B10990" s="6" t="n">
        <v>1.98461538461538</v>
      </c>
      <c r="C10990" s="6" t="n">
        <v>87</v>
      </c>
      <c r="D10990" s="6" t="n">
        <v>-1</v>
      </c>
      <c r="E10990" s="6" t="n">
        <v>1.98754578754579</v>
      </c>
      <c r="F10990" s="6" t="n">
        <v>0</v>
      </c>
      <c r="G10990" s="6" t="n">
        <v>0.0498168498168496</v>
      </c>
      <c r="H10990" s="6" t="str">
        <f aca="false">IF(AND(A10990&gt;=Stimuli!$B$2,A10990&lt;=Stimuli!$C$2),Stimuli!$A$2,IF(AND(A10990&gt;=Stimuli!$B$3,A10990&lt;=Stimuli!$C$3),Stimuli!$A$3,IF(AND(A10990&gt;=Stimuli!$B$4,A10990&lt;=Stimuli!$C$4),Stimuli!$A$4,"")))</f>
        <v>02 e.l.f. - Power Grip Styling (30.03s)</v>
      </c>
      <c r="I10990" s="6" t="n">
        <f aca="false">(B10990-B10989)/((A10990-A10989)/1000)</f>
        <v>-1.12527472527475</v>
      </c>
      <c r="J10990" s="6" t="n">
        <f aca="false">IF(OR(B10990&lt;Rules!$B$2,B10990&gt;Rules!$B$3,ABS(I10990)&gt;Rules!$B$4,OR(B10991&lt;Rules!$B$2,B10991&gt;Rules!$B$3,ABS(I10991)&gt;Rules!$B$4)),1,0)</f>
        <v>0</v>
      </c>
      <c r="K10990" s="6" t="str">
        <f aca="false">IF(F10990=1,COUNTIF($F$2:F10990,1),"")</f>
        <v/>
      </c>
    </row>
    <row r="10991" customFormat="false" ht="15" hidden="false" customHeight="false" outlineLevel="0" collapsed="false">
      <c r="A10991" s="6" t="n">
        <v>86253.493</v>
      </c>
      <c r="B10991" s="6" t="n">
        <v>1.99194139194139</v>
      </c>
      <c r="C10991" s="6" t="n">
        <v>87</v>
      </c>
      <c r="D10991" s="6" t="n">
        <v>-1</v>
      </c>
      <c r="E10991" s="6" t="n">
        <v>1.98754578754579</v>
      </c>
      <c r="F10991" s="6" t="n">
        <v>0</v>
      </c>
      <c r="G10991" s="6" t="n">
        <v>0.0498168498168496</v>
      </c>
      <c r="H10991" s="6" t="str">
        <f aca="false">IF(AND(A10991&gt;=Stimuli!$B$2,A10991&lt;=Stimuli!$C$2),Stimuli!$A$2,IF(AND(A10991&gt;=Stimuli!$B$3,A10991&lt;=Stimuli!$C$3),Stimuli!$A$3,IF(AND(A10991&gt;=Stimuli!$B$4,A10991&lt;=Stimuli!$C$4),Stimuli!$A$4,"")))</f>
        <v>02 e.l.f. - Power Grip Styling (30.03s)</v>
      </c>
      <c r="I10991" s="6" t="n">
        <f aca="false">(B10991-B10990)/((A10991-A10990)/1000)</f>
        <v>0.93772893772902</v>
      </c>
      <c r="J10991" s="6" t="n">
        <f aca="false">IF(OR(B10991&lt;Rules!$B$2,B10991&gt;Rules!$B$3,ABS(I10991)&gt;Rules!$B$4,OR(B10992&lt;Rules!$B$2,B10992&gt;Rules!$B$3,ABS(I10992)&gt;Rules!$B$4)),1,0)</f>
        <v>0</v>
      </c>
      <c r="K10991" s="6" t="str">
        <f aca="false">IF(F10991=1,COUNTIF($F$2:F10991,1),"")</f>
        <v/>
      </c>
    </row>
    <row r="10992" customFormat="false" ht="15" hidden="false" customHeight="false" outlineLevel="0" collapsed="false">
      <c r="A10992" s="6" t="n">
        <v>86261.3055</v>
      </c>
      <c r="B10992" s="6" t="n">
        <v>1.98461538461538</v>
      </c>
      <c r="C10992" s="6" t="n">
        <v>87</v>
      </c>
      <c r="D10992" s="6" t="n">
        <v>-1</v>
      </c>
      <c r="E10992" s="6" t="n">
        <v>1.98754578754579</v>
      </c>
      <c r="F10992" s="6" t="n">
        <v>0</v>
      </c>
      <c r="G10992" s="6" t="n">
        <v>0.0498168498168496</v>
      </c>
      <c r="H10992" s="6" t="str">
        <f aca="false">IF(AND(A10992&gt;=Stimuli!$B$2,A10992&lt;=Stimuli!$C$2),Stimuli!$A$2,IF(AND(A10992&gt;=Stimuli!$B$3,A10992&lt;=Stimuli!$C$3),Stimuli!$A$3,IF(AND(A10992&gt;=Stimuli!$B$4,A10992&lt;=Stimuli!$C$4),Stimuli!$A$4,"")))</f>
        <v>02 e.l.f. - Power Grip Styling (30.03s)</v>
      </c>
      <c r="I10992" s="6" t="n">
        <f aca="false">(B10992-B10991)/((A10992-A10991)/1000)</f>
        <v>-0.93772893772902</v>
      </c>
      <c r="J10992" s="6" t="n">
        <f aca="false">IF(OR(B10992&lt;Rules!$B$2,B10992&gt;Rules!$B$3,ABS(I10992)&gt;Rules!$B$4,OR(B10993&lt;Rules!$B$2,B10993&gt;Rules!$B$3,ABS(I10993)&gt;Rules!$B$4)),1,0)</f>
        <v>0</v>
      </c>
      <c r="K10992" s="6" t="str">
        <f aca="false">IF(F10992=1,COUNTIF($F$2:F10992,1),"")</f>
        <v/>
      </c>
    </row>
    <row r="10993" customFormat="false" ht="15" hidden="false" customHeight="false" outlineLevel="0" collapsed="false">
      <c r="A10993" s="6" t="n">
        <v>86269.118</v>
      </c>
      <c r="B10993" s="6" t="n">
        <v>1.99047619047619</v>
      </c>
      <c r="C10993" s="6" t="n">
        <v>87</v>
      </c>
      <c r="D10993" s="6" t="n">
        <v>-1</v>
      </c>
      <c r="E10993" s="6" t="n">
        <v>1.98754578754579</v>
      </c>
      <c r="F10993" s="6" t="n">
        <v>0</v>
      </c>
      <c r="G10993" s="6" t="n">
        <v>0.0498168498168496</v>
      </c>
      <c r="H10993" s="6" t="str">
        <f aca="false">IF(AND(A10993&gt;=Stimuli!$B$2,A10993&lt;=Stimuli!$C$2),Stimuli!$A$2,IF(AND(A10993&gt;=Stimuli!$B$3,A10993&lt;=Stimuli!$C$3),Stimuli!$A$3,IF(AND(A10993&gt;=Stimuli!$B$4,A10993&lt;=Stimuli!$C$4),Stimuli!$A$4,"")))</f>
        <v>02 e.l.f. - Power Grip Styling (30.03s)</v>
      </c>
      <c r="I10993" s="6" t="n">
        <f aca="false">(B10993-B10992)/((A10993-A10992)/1000)</f>
        <v>0.75018315018329</v>
      </c>
      <c r="J10993" s="6" t="n">
        <f aca="false">IF(OR(B10993&lt;Rules!$B$2,B10993&gt;Rules!$B$3,ABS(I10993)&gt;Rules!$B$4,OR(B10994&lt;Rules!$B$2,B10994&gt;Rules!$B$3,ABS(I10994)&gt;Rules!$B$4)),1,0)</f>
        <v>0</v>
      </c>
      <c r="K10993" s="6" t="str">
        <f aca="false">IF(F10993=1,COUNTIF($F$2:F10993,1),"")</f>
        <v/>
      </c>
    </row>
    <row r="10994" customFormat="false" ht="15" hidden="false" customHeight="false" outlineLevel="0" collapsed="false">
      <c r="A10994" s="6" t="n">
        <v>86276.9305</v>
      </c>
      <c r="B10994" s="6" t="n">
        <v>1.98608058608059</v>
      </c>
      <c r="C10994" s="6" t="n">
        <v>87</v>
      </c>
      <c r="D10994" s="6" t="n">
        <v>-1</v>
      </c>
      <c r="E10994" s="6" t="n">
        <v>1.98754578754579</v>
      </c>
      <c r="F10994" s="6" t="n">
        <v>0</v>
      </c>
      <c r="G10994" s="6" t="n">
        <v>0.0498168498168496</v>
      </c>
      <c r="H10994" s="6" t="str">
        <f aca="false">IF(AND(A10994&gt;=Stimuli!$B$2,A10994&lt;=Stimuli!$C$2),Stimuli!$A$2,IF(AND(A10994&gt;=Stimuli!$B$3,A10994&lt;=Stimuli!$C$3),Stimuli!$A$3,IF(AND(A10994&gt;=Stimuli!$B$4,A10994&lt;=Stimuli!$C$4),Stimuli!$A$4,"")))</f>
        <v>02 e.l.f. - Power Grip Styling (30.03s)</v>
      </c>
      <c r="I10994" s="6" t="n">
        <f aca="false">(B10994-B10993)/((A10994-A10993)/1000)</f>
        <v>-0.56263736263756</v>
      </c>
      <c r="J10994" s="6" t="n">
        <f aca="false">IF(OR(B10994&lt;Rules!$B$2,B10994&gt;Rules!$B$3,ABS(I10994)&gt;Rules!$B$4,OR(B10995&lt;Rules!$B$2,B10995&gt;Rules!$B$3,ABS(I10995)&gt;Rules!$B$4)),1,0)</f>
        <v>0</v>
      </c>
      <c r="K10994" s="6" t="str">
        <f aca="false">IF(F10994=1,COUNTIF($F$2:F10994,1),"")</f>
        <v/>
      </c>
    </row>
    <row r="10995" customFormat="false" ht="15" hidden="false" customHeight="false" outlineLevel="0" collapsed="false">
      <c r="A10995" s="6" t="n">
        <v>86284.743</v>
      </c>
      <c r="B10995" s="6" t="n">
        <v>1.98901098901099</v>
      </c>
      <c r="C10995" s="6" t="n">
        <v>87</v>
      </c>
      <c r="D10995" s="6" t="n">
        <v>-1</v>
      </c>
      <c r="E10995" s="6" t="n">
        <v>1.98754578754579</v>
      </c>
      <c r="F10995" s="6" t="n">
        <v>0</v>
      </c>
      <c r="G10995" s="6" t="n">
        <v>0.0498168498168496</v>
      </c>
      <c r="H10995" s="6" t="str">
        <f aca="false">IF(AND(A10995&gt;=Stimuli!$B$2,A10995&lt;=Stimuli!$C$2),Stimuli!$A$2,IF(AND(A10995&gt;=Stimuli!$B$3,A10995&lt;=Stimuli!$C$3),Stimuli!$A$3,IF(AND(A10995&gt;=Stimuli!$B$4,A10995&lt;=Stimuli!$C$4),Stimuli!$A$4,"")))</f>
        <v>02 e.l.f. - Power Grip Styling (30.03s)</v>
      </c>
      <c r="I10995" s="6" t="n">
        <f aca="false">(B10995-B10994)/((A10995-A10994)/1000)</f>
        <v>0.375091575091716</v>
      </c>
      <c r="J10995" s="6" t="n">
        <f aca="false">IF(OR(B10995&lt;Rules!$B$2,B10995&gt;Rules!$B$3,ABS(I10995)&gt;Rules!$B$4,OR(B10996&lt;Rules!$B$2,B10996&gt;Rules!$B$3,ABS(I10996)&gt;Rules!$B$4)),1,0)</f>
        <v>0</v>
      </c>
      <c r="K10995" s="6" t="str">
        <f aca="false">IF(F10995=1,COUNTIF($F$2:F10995,1),"")</f>
        <v/>
      </c>
    </row>
    <row r="10996" customFormat="false" ht="15" hidden="false" customHeight="false" outlineLevel="0" collapsed="false">
      <c r="A10996" s="6" t="n">
        <v>86292.5555</v>
      </c>
      <c r="B10996" s="6" t="n">
        <v>1.98754578754579</v>
      </c>
      <c r="C10996" s="6" t="n">
        <v>87</v>
      </c>
      <c r="D10996" s="6" t="n">
        <v>-1</v>
      </c>
      <c r="E10996" s="6" t="n">
        <v>1.98754578754579</v>
      </c>
      <c r="F10996" s="6" t="n">
        <v>0</v>
      </c>
      <c r="G10996" s="6" t="n">
        <v>0.0498168498168496</v>
      </c>
      <c r="H10996" s="6" t="str">
        <f aca="false">IF(AND(A10996&gt;=Stimuli!$B$2,A10996&lt;=Stimuli!$C$2),Stimuli!$A$2,IF(AND(A10996&gt;=Stimuli!$B$3,A10996&lt;=Stimuli!$C$3),Stimuli!$A$3,IF(AND(A10996&gt;=Stimuli!$B$4,A10996&lt;=Stimuli!$C$4),Stimuli!$A$4,"")))</f>
        <v>02 e.l.f. - Power Grip Styling (30.03s)</v>
      </c>
      <c r="I10996" s="6" t="n">
        <f aca="false">(B10996-B10995)/((A10996-A10995)/1000)</f>
        <v>-0.187545787545872</v>
      </c>
      <c r="J10996" s="6" t="n">
        <f aca="false">IF(OR(B10996&lt;Rules!$B$2,B10996&gt;Rules!$B$3,ABS(I10996)&gt;Rules!$B$4,OR(B10997&lt;Rules!$B$2,B10997&gt;Rules!$B$3,ABS(I10997)&gt;Rules!$B$4)),1,0)</f>
        <v>0</v>
      </c>
      <c r="K10996" s="6" t="str">
        <f aca="false">IF(F10996=1,COUNTIF($F$2:F10996,1),"")</f>
        <v/>
      </c>
    </row>
    <row r="10997" customFormat="false" ht="15" hidden="false" customHeight="false" outlineLevel="0" collapsed="false">
      <c r="A10997" s="6" t="n">
        <v>86300.368</v>
      </c>
      <c r="B10997" s="6" t="n">
        <v>1.98754578754579</v>
      </c>
      <c r="C10997" s="6" t="n">
        <v>87</v>
      </c>
      <c r="D10997" s="6" t="n">
        <v>-1</v>
      </c>
      <c r="E10997" s="6" t="n">
        <v>1.98754578754579</v>
      </c>
      <c r="F10997" s="6" t="n">
        <v>0</v>
      </c>
      <c r="G10997" s="6" t="n">
        <v>0.0498168498168496</v>
      </c>
      <c r="H10997" s="6" t="str">
        <f aca="false">IF(AND(A10997&gt;=Stimuli!$B$2,A10997&lt;=Stimuli!$C$2),Stimuli!$A$2,IF(AND(A10997&gt;=Stimuli!$B$3,A10997&lt;=Stimuli!$C$3),Stimuli!$A$3,IF(AND(A10997&gt;=Stimuli!$B$4,A10997&lt;=Stimuli!$C$4),Stimuli!$A$4,"")))</f>
        <v>02 e.l.f. - Power Grip Styling (30.03s)</v>
      </c>
      <c r="I10997" s="6" t="n">
        <f aca="false">(B10997-B10996)/((A10997-A10996)/1000)</f>
        <v>0</v>
      </c>
      <c r="J10997" s="6" t="n">
        <f aca="false">IF(OR(B10997&lt;Rules!$B$2,B10997&gt;Rules!$B$3,ABS(I10997)&gt;Rules!$B$4,OR(B10998&lt;Rules!$B$2,B10998&gt;Rules!$B$3,ABS(I10998)&gt;Rules!$B$4)),1,0)</f>
        <v>0</v>
      </c>
      <c r="K10997" s="6" t="str">
        <f aca="false">IF(F10997=1,COUNTIF($F$2:F10997,1),"")</f>
        <v/>
      </c>
    </row>
    <row r="10998" customFormat="false" ht="15" hidden="false" customHeight="false" outlineLevel="0" collapsed="false">
      <c r="A10998" s="6" t="n">
        <v>86308.1805</v>
      </c>
      <c r="B10998" s="6" t="n">
        <v>1.98754578754579</v>
      </c>
      <c r="C10998" s="6" t="n">
        <v>87</v>
      </c>
      <c r="D10998" s="6" t="n">
        <v>-1</v>
      </c>
      <c r="E10998" s="6" t="n">
        <v>1.98608058608059</v>
      </c>
      <c r="F10998" s="6" t="n">
        <v>0</v>
      </c>
      <c r="G10998" s="6" t="n">
        <v>0.0498168498168496</v>
      </c>
      <c r="H10998" s="6" t="str">
        <f aca="false">IF(AND(A10998&gt;=Stimuli!$B$2,A10998&lt;=Stimuli!$C$2),Stimuli!$A$2,IF(AND(A10998&gt;=Stimuli!$B$3,A10998&lt;=Stimuli!$C$3),Stimuli!$A$3,IF(AND(A10998&gt;=Stimuli!$B$4,A10998&lt;=Stimuli!$C$4),Stimuli!$A$4,"")))</f>
        <v>02 e.l.f. - Power Grip Styling (30.03s)</v>
      </c>
      <c r="I10998" s="6" t="n">
        <f aca="false">(B10998-B10997)/((A10998-A10997)/1000)</f>
        <v>0</v>
      </c>
      <c r="J10998" s="6" t="n">
        <f aca="false">IF(OR(B10998&lt;Rules!$B$2,B10998&gt;Rules!$B$3,ABS(I10998)&gt;Rules!$B$4,OR(B10999&lt;Rules!$B$2,B10999&gt;Rules!$B$3,ABS(I10999)&gt;Rules!$B$4)),1,0)</f>
        <v>0</v>
      </c>
      <c r="K10998" s="6" t="str">
        <f aca="false">IF(F10998=1,COUNTIF($F$2:F10998,1),"")</f>
        <v/>
      </c>
    </row>
    <row r="10999" customFormat="false" ht="15" hidden="false" customHeight="false" outlineLevel="0" collapsed="false">
      <c r="A10999" s="6" t="n">
        <v>86315.993</v>
      </c>
      <c r="B10999" s="6" t="n">
        <v>1.98461538461538</v>
      </c>
      <c r="C10999" s="6" t="n">
        <v>87</v>
      </c>
      <c r="D10999" s="6" t="n">
        <v>-1</v>
      </c>
      <c r="E10999" s="6" t="n">
        <v>1.98608058608059</v>
      </c>
      <c r="F10999" s="6" t="n">
        <v>0</v>
      </c>
      <c r="G10999" s="6" t="n">
        <v>0.0498168498168496</v>
      </c>
      <c r="H10999" s="6" t="str">
        <f aca="false">IF(AND(A10999&gt;=Stimuli!$B$2,A10999&lt;=Stimuli!$C$2),Stimuli!$A$2,IF(AND(A10999&gt;=Stimuli!$B$3,A10999&lt;=Stimuli!$C$3),Stimuli!$A$3,IF(AND(A10999&gt;=Stimuli!$B$4,A10999&lt;=Stimuli!$C$4),Stimuli!$A$4,"")))</f>
        <v>02 e.l.f. - Power Grip Styling (30.03s)</v>
      </c>
      <c r="I10999" s="6" t="n">
        <f aca="false">(B10999-B10998)/((A10999-A10998)/1000)</f>
        <v>-0.375091575091574</v>
      </c>
      <c r="J10999" s="6" t="n">
        <f aca="false">IF(OR(B10999&lt;Rules!$B$2,B10999&gt;Rules!$B$3,ABS(I10999)&gt;Rules!$B$4,OR(B11000&lt;Rules!$B$2,B11000&gt;Rules!$B$3,ABS(I11000)&gt;Rules!$B$4)),1,0)</f>
        <v>0</v>
      </c>
      <c r="K10999" s="6" t="str">
        <f aca="false">IF(F10999=1,COUNTIF($F$2:F10999,1),"")</f>
        <v/>
      </c>
    </row>
    <row r="11000" customFormat="false" ht="15" hidden="false" customHeight="false" outlineLevel="0" collapsed="false">
      <c r="A11000" s="6" t="n">
        <v>86323.8055</v>
      </c>
      <c r="B11000" s="6" t="n">
        <v>1.98901098901099</v>
      </c>
      <c r="C11000" s="6" t="n">
        <v>87</v>
      </c>
      <c r="D11000" s="6" t="n">
        <v>-1</v>
      </c>
      <c r="E11000" s="6" t="n">
        <v>1.98608058608059</v>
      </c>
      <c r="F11000" s="6" t="n">
        <v>0</v>
      </c>
      <c r="G11000" s="6" t="n">
        <v>0.0498168498168496</v>
      </c>
      <c r="H11000" s="6" t="str">
        <f aca="false">IF(AND(A11000&gt;=Stimuli!$B$2,A11000&lt;=Stimuli!$C$2),Stimuli!$A$2,IF(AND(A11000&gt;=Stimuli!$B$3,A11000&lt;=Stimuli!$C$3),Stimuli!$A$3,IF(AND(A11000&gt;=Stimuli!$B$4,A11000&lt;=Stimuli!$C$4),Stimuli!$A$4,"")))</f>
        <v>02 e.l.f. - Power Grip Styling (30.03s)</v>
      </c>
      <c r="I11000" s="6" t="n">
        <f aca="false">(B11000-B10999)/((A11000-A10999)/1000)</f>
        <v>0.562637362637446</v>
      </c>
      <c r="J11000" s="6" t="n">
        <f aca="false">IF(OR(B11000&lt;Rules!$B$2,B11000&gt;Rules!$B$3,ABS(I11000)&gt;Rules!$B$4,OR(B11001&lt;Rules!$B$2,B11001&gt;Rules!$B$3,ABS(I11001)&gt;Rules!$B$4)),1,0)</f>
        <v>0</v>
      </c>
      <c r="K11000" s="6" t="str">
        <f aca="false">IF(F11000=1,COUNTIF($F$2:F11000,1),"")</f>
        <v/>
      </c>
    </row>
    <row r="11001" customFormat="false" ht="15" hidden="false" customHeight="false" outlineLevel="0" collapsed="false">
      <c r="A11001" s="6" t="n">
        <v>86331.618</v>
      </c>
      <c r="B11001" s="6" t="n">
        <v>1.98461538461538</v>
      </c>
      <c r="C11001" s="6" t="n">
        <v>87</v>
      </c>
      <c r="D11001" s="6" t="n">
        <v>-1</v>
      </c>
      <c r="E11001" s="6" t="n">
        <v>1.98608058608059</v>
      </c>
      <c r="F11001" s="6" t="n">
        <v>0</v>
      </c>
      <c r="G11001" s="6" t="n">
        <v>0.0498168498168496</v>
      </c>
      <c r="H11001" s="6" t="str">
        <f aca="false">IF(AND(A11001&gt;=Stimuli!$B$2,A11001&lt;=Stimuli!$C$2),Stimuli!$A$2,IF(AND(A11001&gt;=Stimuli!$B$3,A11001&lt;=Stimuli!$C$3),Stimuli!$A$3,IF(AND(A11001&gt;=Stimuli!$B$4,A11001&lt;=Stimuli!$C$4),Stimuli!$A$4,"")))</f>
        <v>02 e.l.f. - Power Grip Styling (30.03s)</v>
      </c>
      <c r="I11001" s="6" t="n">
        <f aca="false">(B11001-B11000)/((A11001-A11000)/1000)</f>
        <v>-0.562637362637446</v>
      </c>
      <c r="J11001" s="6" t="n">
        <f aca="false">IF(OR(B11001&lt;Rules!$B$2,B11001&gt;Rules!$B$3,ABS(I11001)&gt;Rules!$B$4,OR(B11002&lt;Rules!$B$2,B11002&gt;Rules!$B$3,ABS(I11002)&gt;Rules!$B$4)),1,0)</f>
        <v>0</v>
      </c>
      <c r="K11001" s="6" t="str">
        <f aca="false">IF(F11001=1,COUNTIF($F$2:F11001,1),"")</f>
        <v/>
      </c>
    </row>
    <row r="11002" customFormat="false" ht="15" hidden="false" customHeight="false" outlineLevel="0" collapsed="false">
      <c r="A11002" s="6" t="n">
        <v>86339.4305</v>
      </c>
      <c r="B11002" s="6" t="n">
        <v>1.99047619047619</v>
      </c>
      <c r="C11002" s="6" t="n">
        <v>87</v>
      </c>
      <c r="D11002" s="6" t="n">
        <v>-1</v>
      </c>
      <c r="E11002" s="6" t="n">
        <v>1.98608058608059</v>
      </c>
      <c r="F11002" s="6" t="n">
        <v>0</v>
      </c>
      <c r="G11002" s="6" t="n">
        <v>0.0498168498168496</v>
      </c>
      <c r="H11002" s="6" t="str">
        <f aca="false">IF(AND(A11002&gt;=Stimuli!$B$2,A11002&lt;=Stimuli!$C$2),Stimuli!$A$2,IF(AND(A11002&gt;=Stimuli!$B$3,A11002&lt;=Stimuli!$C$3),Stimuli!$A$3,IF(AND(A11002&gt;=Stimuli!$B$4,A11002&lt;=Stimuli!$C$4),Stimuli!$A$4,"")))</f>
        <v>02 e.l.f. - Power Grip Styling (30.03s)</v>
      </c>
      <c r="I11002" s="6" t="n">
        <f aca="false">(B11002-B11001)/((A11002-A11001)/1000)</f>
        <v>0.75018315018329</v>
      </c>
      <c r="J11002" s="6" t="n">
        <f aca="false">IF(OR(B11002&lt;Rules!$B$2,B11002&gt;Rules!$B$3,ABS(I11002)&gt;Rules!$B$4,OR(B11003&lt;Rules!$B$2,B11003&gt;Rules!$B$3,ABS(I11003)&gt;Rules!$B$4)),1,0)</f>
        <v>0</v>
      </c>
      <c r="K11002" s="6" t="str">
        <f aca="false">IF(F11002=1,COUNTIF($F$2:F11002,1),"")</f>
        <v/>
      </c>
    </row>
    <row r="11003" customFormat="false" ht="15" hidden="false" customHeight="false" outlineLevel="0" collapsed="false">
      <c r="A11003" s="6" t="n">
        <v>86347.243</v>
      </c>
      <c r="B11003" s="6" t="n">
        <v>1.98315018315018</v>
      </c>
      <c r="C11003" s="6" t="n">
        <v>87</v>
      </c>
      <c r="D11003" s="6" t="n">
        <v>-1</v>
      </c>
      <c r="E11003" s="6" t="n">
        <v>1.98608058608059</v>
      </c>
      <c r="F11003" s="6" t="n">
        <v>0</v>
      </c>
      <c r="G11003" s="6" t="n">
        <v>0.0498168498168496</v>
      </c>
      <c r="H11003" s="6" t="str">
        <f aca="false">IF(AND(A11003&gt;=Stimuli!$B$2,A11003&lt;=Stimuli!$C$2),Stimuli!$A$2,IF(AND(A11003&gt;=Stimuli!$B$3,A11003&lt;=Stimuli!$C$3),Stimuli!$A$3,IF(AND(A11003&gt;=Stimuli!$B$4,A11003&lt;=Stimuli!$C$4),Stimuli!$A$4,"")))</f>
        <v>02 e.l.f. - Power Grip Styling (30.03s)</v>
      </c>
      <c r="I11003" s="6" t="n">
        <f aca="false">(B11003-B11002)/((A11003-A11002)/1000)</f>
        <v>-0.93772893772902</v>
      </c>
      <c r="J11003" s="6" t="n">
        <f aca="false">IF(OR(B11003&lt;Rules!$B$2,B11003&gt;Rules!$B$3,ABS(I11003)&gt;Rules!$B$4,OR(B11004&lt;Rules!$B$2,B11004&gt;Rules!$B$3,ABS(I11004)&gt;Rules!$B$4)),1,0)</f>
        <v>0</v>
      </c>
      <c r="K11003" s="6" t="str">
        <f aca="false">IF(F11003=1,COUNTIF($F$2:F11003,1),"")</f>
        <v/>
      </c>
    </row>
    <row r="11004" customFormat="false" ht="15" hidden="false" customHeight="false" outlineLevel="0" collapsed="false">
      <c r="A11004" s="6" t="n">
        <v>86355.0555</v>
      </c>
      <c r="B11004" s="6" t="n">
        <v>1.99047619047619</v>
      </c>
      <c r="C11004" s="6" t="n">
        <v>87</v>
      </c>
      <c r="D11004" s="6" t="n">
        <v>-1</v>
      </c>
      <c r="E11004" s="6" t="n">
        <v>1.98608058608059</v>
      </c>
      <c r="F11004" s="6" t="n">
        <v>0</v>
      </c>
      <c r="G11004" s="6" t="n">
        <v>0.0498168498168496</v>
      </c>
      <c r="H11004" s="6" t="str">
        <f aca="false">IF(AND(A11004&gt;=Stimuli!$B$2,A11004&lt;=Stimuli!$C$2),Stimuli!$A$2,IF(AND(A11004&gt;=Stimuli!$B$3,A11004&lt;=Stimuli!$C$3),Stimuli!$A$3,IF(AND(A11004&gt;=Stimuli!$B$4,A11004&lt;=Stimuli!$C$4),Stimuli!$A$4,"")))</f>
        <v>02 e.l.f. - Power Grip Styling (30.03s)</v>
      </c>
      <c r="I11004" s="6" t="n">
        <f aca="false">(B11004-B11003)/((A11004-A11003)/1000)</f>
        <v>0.93772893772902</v>
      </c>
      <c r="J11004" s="6" t="n">
        <f aca="false">IF(OR(B11004&lt;Rules!$B$2,B11004&gt;Rules!$B$3,ABS(I11004)&gt;Rules!$B$4,OR(B11005&lt;Rules!$B$2,B11005&gt;Rules!$B$3,ABS(I11005)&gt;Rules!$B$4)),1,0)</f>
        <v>0</v>
      </c>
      <c r="K11004" s="6" t="str">
        <f aca="false">IF(F11004=1,COUNTIF($F$2:F11004,1),"")</f>
        <v/>
      </c>
    </row>
    <row r="11005" customFormat="false" ht="15" hidden="false" customHeight="false" outlineLevel="0" collapsed="false">
      <c r="A11005" s="6" t="n">
        <v>86362.868</v>
      </c>
      <c r="B11005" s="6" t="n">
        <v>1.98315018315018</v>
      </c>
      <c r="C11005" s="6" t="n">
        <v>87</v>
      </c>
      <c r="D11005" s="6" t="n">
        <v>-1</v>
      </c>
      <c r="E11005" s="6" t="n">
        <v>1.98608058608059</v>
      </c>
      <c r="F11005" s="6" t="n">
        <v>0</v>
      </c>
      <c r="G11005" s="6" t="n">
        <v>0.0498168498168496</v>
      </c>
      <c r="H11005" s="6" t="str">
        <f aca="false">IF(AND(A11005&gt;=Stimuli!$B$2,A11005&lt;=Stimuli!$C$2),Stimuli!$A$2,IF(AND(A11005&gt;=Stimuli!$B$3,A11005&lt;=Stimuli!$C$3),Stimuli!$A$3,IF(AND(A11005&gt;=Stimuli!$B$4,A11005&lt;=Stimuli!$C$4),Stimuli!$A$4,"")))</f>
        <v>02 e.l.f. - Power Grip Styling (30.03s)</v>
      </c>
      <c r="I11005" s="6" t="n">
        <f aca="false">(B11005-B11004)/((A11005-A11004)/1000)</f>
        <v>-0.93772893772902</v>
      </c>
      <c r="J11005" s="6" t="n">
        <f aca="false">IF(OR(B11005&lt;Rules!$B$2,B11005&gt;Rules!$B$3,ABS(I11005)&gt;Rules!$B$4,OR(B11006&lt;Rules!$B$2,B11006&gt;Rules!$B$3,ABS(I11006)&gt;Rules!$B$4)),1,0)</f>
        <v>0</v>
      </c>
      <c r="K11005" s="6" t="str">
        <f aca="false">IF(F11005=1,COUNTIF($F$2:F11005,1),"")</f>
        <v/>
      </c>
    </row>
    <row r="11006" customFormat="false" ht="15" hidden="false" customHeight="false" outlineLevel="0" collapsed="false">
      <c r="A11006" s="6" t="n">
        <v>86370.6805</v>
      </c>
      <c r="B11006" s="6" t="n">
        <v>1.99047619047619</v>
      </c>
      <c r="C11006" s="6" t="n">
        <v>87</v>
      </c>
      <c r="D11006" s="6" t="n">
        <v>-1</v>
      </c>
      <c r="E11006" s="6" t="n">
        <v>1.98608058608059</v>
      </c>
      <c r="F11006" s="6" t="n">
        <v>0</v>
      </c>
      <c r="G11006" s="6" t="n">
        <v>0.0498168498168496</v>
      </c>
      <c r="H11006" s="6" t="str">
        <f aca="false">IF(AND(A11006&gt;=Stimuli!$B$2,A11006&lt;=Stimuli!$C$2),Stimuli!$A$2,IF(AND(A11006&gt;=Stimuli!$B$3,A11006&lt;=Stimuli!$C$3),Stimuli!$A$3,IF(AND(A11006&gt;=Stimuli!$B$4,A11006&lt;=Stimuli!$C$4),Stimuli!$A$4,"")))</f>
        <v>02 e.l.f. - Power Grip Styling (30.03s)</v>
      </c>
      <c r="I11006" s="6" t="n">
        <f aca="false">(B11006-B11005)/((A11006-A11005)/1000)</f>
        <v>0.93772893772902</v>
      </c>
      <c r="J11006" s="6" t="n">
        <f aca="false">IF(OR(B11006&lt;Rules!$B$2,B11006&gt;Rules!$B$3,ABS(I11006)&gt;Rules!$B$4,OR(B11007&lt;Rules!$B$2,B11007&gt;Rules!$B$3,ABS(I11007)&gt;Rules!$B$4)),1,0)</f>
        <v>0</v>
      </c>
      <c r="K11006" s="6" t="str">
        <f aca="false">IF(F11006=1,COUNTIF($F$2:F11006,1),"")</f>
        <v/>
      </c>
    </row>
    <row r="11007" customFormat="false" ht="15" hidden="false" customHeight="false" outlineLevel="0" collapsed="false">
      <c r="A11007" s="6" t="n">
        <v>86378.493</v>
      </c>
      <c r="B11007" s="6" t="n">
        <v>1.98168498168498</v>
      </c>
      <c r="C11007" s="6" t="n">
        <v>87</v>
      </c>
      <c r="D11007" s="6" t="n">
        <v>-1</v>
      </c>
      <c r="E11007" s="6" t="n">
        <v>1.98608058608059</v>
      </c>
      <c r="F11007" s="6" t="n">
        <v>0</v>
      </c>
      <c r="G11007" s="6" t="n">
        <v>0.0498168498168496</v>
      </c>
      <c r="H11007" s="6" t="str">
        <f aca="false">IF(AND(A11007&gt;=Stimuli!$B$2,A11007&lt;=Stimuli!$C$2),Stimuli!$A$2,IF(AND(A11007&gt;=Stimuli!$B$3,A11007&lt;=Stimuli!$C$3),Stimuli!$A$3,IF(AND(A11007&gt;=Stimuli!$B$4,A11007&lt;=Stimuli!$C$4),Stimuli!$A$4,"")))</f>
        <v>02 e.l.f. - Power Grip Styling (30.03s)</v>
      </c>
      <c r="I11007" s="6" t="n">
        <f aca="false">(B11007-B11006)/((A11007-A11006)/1000)</f>
        <v>-1.12527472527486</v>
      </c>
      <c r="J11007" s="6" t="n">
        <f aca="false">IF(OR(B11007&lt;Rules!$B$2,B11007&gt;Rules!$B$3,ABS(I11007)&gt;Rules!$B$4,OR(B11008&lt;Rules!$B$2,B11008&gt;Rules!$B$3,ABS(I11008)&gt;Rules!$B$4)),1,0)</f>
        <v>0</v>
      </c>
      <c r="K11007" s="6" t="str">
        <f aca="false">IF(F11007=1,COUNTIF($F$2:F11007,1),"")</f>
        <v/>
      </c>
    </row>
    <row r="11008" customFormat="false" ht="15" hidden="false" customHeight="false" outlineLevel="0" collapsed="false">
      <c r="A11008" s="6" t="n">
        <v>86386.3055</v>
      </c>
      <c r="B11008" s="6" t="n">
        <v>1.98901098901099</v>
      </c>
      <c r="C11008" s="6" t="n">
        <v>87</v>
      </c>
      <c r="D11008" s="6" t="n">
        <v>-1</v>
      </c>
      <c r="E11008" s="6" t="n">
        <v>1.98608058608059</v>
      </c>
      <c r="F11008" s="6" t="n">
        <v>0</v>
      </c>
      <c r="G11008" s="6" t="n">
        <v>0.0498168498168496</v>
      </c>
      <c r="H11008" s="6" t="str">
        <f aca="false">IF(AND(A11008&gt;=Stimuli!$B$2,A11008&lt;=Stimuli!$C$2),Stimuli!$A$2,IF(AND(A11008&gt;=Stimuli!$B$3,A11008&lt;=Stimuli!$C$3),Stimuli!$A$3,IF(AND(A11008&gt;=Stimuli!$B$4,A11008&lt;=Stimuli!$C$4),Stimuli!$A$4,"")))</f>
        <v>02 e.l.f. - Power Grip Styling (30.03s)</v>
      </c>
      <c r="I11008" s="6" t="n">
        <f aca="false">(B11008-B11007)/((A11008-A11007)/1000)</f>
        <v>0.93772893772902</v>
      </c>
      <c r="J11008" s="6" t="n">
        <f aca="false">IF(OR(B11008&lt;Rules!$B$2,B11008&gt;Rules!$B$3,ABS(I11008)&gt;Rules!$B$4,OR(B11009&lt;Rules!$B$2,B11009&gt;Rules!$B$3,ABS(I11009)&gt;Rules!$B$4)),1,0)</f>
        <v>0</v>
      </c>
      <c r="K11008" s="6" t="str">
        <f aca="false">IF(F11008=1,COUNTIF($F$2:F11008,1),"")</f>
        <v/>
      </c>
    </row>
    <row r="11009" customFormat="false" ht="15" hidden="false" customHeight="false" outlineLevel="0" collapsed="false">
      <c r="A11009" s="6" t="n">
        <v>86394.118</v>
      </c>
      <c r="B11009" s="6" t="n">
        <v>1.98315018315018</v>
      </c>
      <c r="C11009" s="6" t="n">
        <v>87</v>
      </c>
      <c r="D11009" s="6" t="n">
        <v>-1</v>
      </c>
      <c r="E11009" s="6" t="n">
        <v>1.98608058608059</v>
      </c>
      <c r="F11009" s="6" t="n">
        <v>0</v>
      </c>
      <c r="G11009" s="6" t="n">
        <v>0.0498168498168496</v>
      </c>
      <c r="H11009" s="6" t="str">
        <f aca="false">IF(AND(A11009&gt;=Stimuli!$B$2,A11009&lt;=Stimuli!$C$2),Stimuli!$A$2,IF(AND(A11009&gt;=Stimuli!$B$3,A11009&lt;=Stimuli!$C$3),Stimuli!$A$3,IF(AND(A11009&gt;=Stimuli!$B$4,A11009&lt;=Stimuli!$C$4),Stimuli!$A$4,"")))</f>
        <v>02 e.l.f. - Power Grip Styling (30.03s)</v>
      </c>
      <c r="I11009" s="6" t="n">
        <f aca="false">(B11009-B11008)/((A11009-A11008)/1000)</f>
        <v>-0.750183150183176</v>
      </c>
      <c r="J11009" s="6" t="n">
        <f aca="false">IF(OR(B11009&lt;Rules!$B$2,B11009&gt;Rules!$B$3,ABS(I11009)&gt;Rules!$B$4,OR(B11010&lt;Rules!$B$2,B11010&gt;Rules!$B$3,ABS(I11010)&gt;Rules!$B$4)),1,0)</f>
        <v>0</v>
      </c>
      <c r="K11009" s="6" t="str">
        <f aca="false">IF(F11009=1,COUNTIF($F$2:F11009,1),"")</f>
        <v/>
      </c>
    </row>
    <row r="11010" customFormat="false" ht="15" hidden="false" customHeight="false" outlineLevel="0" collapsed="false">
      <c r="A11010" s="6" t="n">
        <v>86401.9305</v>
      </c>
      <c r="B11010" s="6" t="n">
        <v>1.98608058608059</v>
      </c>
      <c r="C11010" s="6" t="n">
        <v>87</v>
      </c>
      <c r="D11010" s="6" t="n">
        <v>-1</v>
      </c>
      <c r="E11010" s="6" t="n">
        <v>1.98461538461538</v>
      </c>
      <c r="F11010" s="6" t="n">
        <v>0</v>
      </c>
      <c r="G11010" s="6" t="n">
        <v>0.0498168498168496</v>
      </c>
      <c r="H11010" s="6" t="str">
        <f aca="false">IF(AND(A11010&gt;=Stimuli!$B$2,A11010&lt;=Stimuli!$C$2),Stimuli!$A$2,IF(AND(A11010&gt;=Stimuli!$B$3,A11010&lt;=Stimuli!$C$3),Stimuli!$A$3,IF(AND(A11010&gt;=Stimuli!$B$4,A11010&lt;=Stimuli!$C$4),Stimuli!$A$4,"")))</f>
        <v>02 e.l.f. - Power Grip Styling (30.03s)</v>
      </c>
      <c r="I11010" s="6" t="n">
        <f aca="false">(B11010-B11009)/((A11010-A11009)/1000)</f>
        <v>0.37509157509146</v>
      </c>
      <c r="J11010" s="6" t="n">
        <f aca="false">IF(OR(B11010&lt;Rules!$B$2,B11010&gt;Rules!$B$3,ABS(I11010)&gt;Rules!$B$4,OR(B11011&lt;Rules!$B$2,B11011&gt;Rules!$B$3,ABS(I11011)&gt;Rules!$B$4)),1,0)</f>
        <v>0</v>
      </c>
      <c r="K11010" s="6" t="str">
        <f aca="false">IF(F11010=1,COUNTIF($F$2:F11010,1),"")</f>
        <v/>
      </c>
    </row>
    <row r="11011" customFormat="false" ht="15" hidden="false" customHeight="false" outlineLevel="0" collapsed="false">
      <c r="A11011" s="6" t="n">
        <v>86409.743</v>
      </c>
      <c r="B11011" s="6" t="n">
        <v>1.98315018315018</v>
      </c>
      <c r="C11011" s="6" t="n">
        <v>87</v>
      </c>
      <c r="D11011" s="6" t="n">
        <v>-1</v>
      </c>
      <c r="E11011" s="6" t="n">
        <v>1.98461538461538</v>
      </c>
      <c r="F11011" s="6" t="n">
        <v>0</v>
      </c>
      <c r="G11011" s="6" t="n">
        <v>0.0498168498168496</v>
      </c>
      <c r="H11011" s="6" t="str">
        <f aca="false">IF(AND(A11011&gt;=Stimuli!$B$2,A11011&lt;=Stimuli!$C$2),Stimuli!$A$2,IF(AND(A11011&gt;=Stimuli!$B$3,A11011&lt;=Stimuli!$C$3),Stimuli!$A$3,IF(AND(A11011&gt;=Stimuli!$B$4,A11011&lt;=Stimuli!$C$4),Stimuli!$A$4,"")))</f>
        <v>02 e.l.f. - Power Grip Styling (30.03s)</v>
      </c>
      <c r="I11011" s="6" t="n">
        <f aca="false">(B11011-B11010)/((A11011-A11010)/1000)</f>
        <v>-0.37509157509146</v>
      </c>
      <c r="J11011" s="6" t="n">
        <f aca="false">IF(OR(B11011&lt;Rules!$B$2,B11011&gt;Rules!$B$3,ABS(I11011)&gt;Rules!$B$4,OR(B11012&lt;Rules!$B$2,B11012&gt;Rules!$B$3,ABS(I11012)&gt;Rules!$B$4)),1,0)</f>
        <v>0</v>
      </c>
      <c r="K11011" s="6" t="str">
        <f aca="false">IF(F11011=1,COUNTIF($F$2:F11011,1),"")</f>
        <v/>
      </c>
    </row>
    <row r="11012" customFormat="false" ht="15" hidden="false" customHeight="false" outlineLevel="0" collapsed="false">
      <c r="A11012" s="6" t="n">
        <v>86417.5555</v>
      </c>
      <c r="B11012" s="6" t="n">
        <v>1.98461538461538</v>
      </c>
      <c r="C11012" s="6" t="n">
        <v>87</v>
      </c>
      <c r="D11012" s="6" t="n">
        <v>-1</v>
      </c>
      <c r="E11012" s="6" t="n">
        <v>1.98461538461538</v>
      </c>
      <c r="F11012" s="6" t="n">
        <v>0</v>
      </c>
      <c r="G11012" s="6" t="n">
        <v>0</v>
      </c>
      <c r="H11012" s="6" t="str">
        <f aca="false">IF(AND(A11012&gt;=Stimuli!$B$2,A11012&lt;=Stimuli!$C$2),Stimuli!$A$2,IF(AND(A11012&gt;=Stimuli!$B$3,A11012&lt;=Stimuli!$C$3),Stimuli!$A$3,IF(AND(A11012&gt;=Stimuli!$B$4,A11012&lt;=Stimuli!$C$4),Stimuli!$A$4,"")))</f>
        <v>02 e.l.f. - Power Grip Styling (30.03s)</v>
      </c>
      <c r="I11012" s="6" t="n">
        <f aca="false">(B11012-B11011)/((A11012-A11011)/1000)</f>
        <v>0.18754578754573</v>
      </c>
      <c r="J11012" s="6" t="n">
        <f aca="false">IF(OR(B11012&lt;Rules!$B$2,B11012&gt;Rules!$B$3,ABS(I11012)&gt;Rules!$B$4,OR(B11013&lt;Rules!$B$2,B11013&gt;Rules!$B$3,ABS(I11013)&gt;Rules!$B$4)),1,0)</f>
        <v>0</v>
      </c>
      <c r="K11012" s="6" t="str">
        <f aca="false">IF(F11012=1,COUNTIF($F$2:F11012,1),"")</f>
        <v/>
      </c>
    </row>
    <row r="11013" customFormat="false" ht="15" hidden="false" customHeight="false" outlineLevel="0" collapsed="false">
      <c r="A11013" s="6" t="n">
        <v>86425.368</v>
      </c>
      <c r="B11013" s="6" t="n">
        <v>1.98461538461538</v>
      </c>
      <c r="C11013" s="6" t="n">
        <v>87</v>
      </c>
      <c r="D11013" s="6" t="n">
        <v>-1</v>
      </c>
      <c r="E11013" s="6" t="n">
        <v>1.98461538461538</v>
      </c>
      <c r="F11013" s="6" t="n">
        <v>0</v>
      </c>
      <c r="G11013" s="6" t="n">
        <v>0</v>
      </c>
      <c r="H11013" s="6" t="str">
        <f aca="false">IF(AND(A11013&gt;=Stimuli!$B$2,A11013&lt;=Stimuli!$C$2),Stimuli!$A$2,IF(AND(A11013&gt;=Stimuli!$B$3,A11013&lt;=Stimuli!$C$3),Stimuli!$A$3,IF(AND(A11013&gt;=Stimuli!$B$4,A11013&lt;=Stimuli!$C$4),Stimuli!$A$4,"")))</f>
        <v>02 e.l.f. - Power Grip Styling (30.03s)</v>
      </c>
      <c r="I11013" s="6" t="n">
        <f aca="false">(B11013-B11012)/((A11013-A11012)/1000)</f>
        <v>0</v>
      </c>
      <c r="J11013" s="6" t="n">
        <f aca="false">IF(OR(B11013&lt;Rules!$B$2,B11013&gt;Rules!$B$3,ABS(I11013)&gt;Rules!$B$4,OR(B11014&lt;Rules!$B$2,B11014&gt;Rules!$B$3,ABS(I11014)&gt;Rules!$B$4)),1,0)</f>
        <v>0</v>
      </c>
      <c r="K11013" s="6" t="str">
        <f aca="false">IF(F11013=1,COUNTIF($F$2:F11013,1),"")</f>
        <v/>
      </c>
    </row>
    <row r="11014" customFormat="false" ht="15" hidden="false" customHeight="false" outlineLevel="0" collapsed="false">
      <c r="A11014" s="6" t="n">
        <v>86433.1805</v>
      </c>
      <c r="B11014" s="6" t="n">
        <v>1.98315018315018</v>
      </c>
      <c r="C11014" s="6" t="n">
        <v>87</v>
      </c>
      <c r="D11014" s="6" t="n">
        <v>-1</v>
      </c>
      <c r="E11014" s="6" t="n">
        <v>1.98461538461538</v>
      </c>
      <c r="F11014" s="6" t="n">
        <v>0</v>
      </c>
      <c r="G11014" s="6" t="n">
        <v>0</v>
      </c>
      <c r="H11014" s="6" t="str">
        <f aca="false">IF(AND(A11014&gt;=Stimuli!$B$2,A11014&lt;=Stimuli!$C$2),Stimuli!$A$2,IF(AND(A11014&gt;=Stimuli!$B$3,A11014&lt;=Stimuli!$C$3),Stimuli!$A$3,IF(AND(A11014&gt;=Stimuli!$B$4,A11014&lt;=Stimuli!$C$4),Stimuli!$A$4,"")))</f>
        <v>02 e.l.f. - Power Grip Styling (30.03s)</v>
      </c>
      <c r="I11014" s="6" t="n">
        <f aca="false">(B11014-B11013)/((A11014-A11013)/1000)</f>
        <v>-0.18754578754573</v>
      </c>
      <c r="J11014" s="6" t="n">
        <f aca="false">IF(OR(B11014&lt;Rules!$B$2,B11014&gt;Rules!$B$3,ABS(I11014)&gt;Rules!$B$4,OR(B11015&lt;Rules!$B$2,B11015&gt;Rules!$B$3,ABS(I11015)&gt;Rules!$B$4)),1,0)</f>
        <v>0</v>
      </c>
      <c r="K11014" s="6" t="str">
        <f aca="false">IF(F11014=1,COUNTIF($F$2:F11014,1),"")</f>
        <v/>
      </c>
    </row>
    <row r="11015" customFormat="false" ht="15" hidden="false" customHeight="false" outlineLevel="0" collapsed="false">
      <c r="A11015" s="6" t="n">
        <v>86440.993</v>
      </c>
      <c r="B11015" s="6" t="n">
        <v>1.98608058608059</v>
      </c>
      <c r="C11015" s="6" t="n">
        <v>87</v>
      </c>
      <c r="D11015" s="6" t="n">
        <v>-1</v>
      </c>
      <c r="E11015" s="6" t="n">
        <v>1.98461538461538</v>
      </c>
      <c r="F11015" s="6" t="n">
        <v>0</v>
      </c>
      <c r="G11015" s="6" t="n">
        <v>0</v>
      </c>
      <c r="H11015" s="6" t="str">
        <f aca="false">IF(AND(A11015&gt;=Stimuli!$B$2,A11015&lt;=Stimuli!$C$2),Stimuli!$A$2,IF(AND(A11015&gt;=Stimuli!$B$3,A11015&lt;=Stimuli!$C$3),Stimuli!$A$3,IF(AND(A11015&gt;=Stimuli!$B$4,A11015&lt;=Stimuli!$C$4),Stimuli!$A$4,"")))</f>
        <v>02 e.l.f. - Power Grip Styling (30.03s)</v>
      </c>
      <c r="I11015" s="6" t="n">
        <f aca="false">(B11015-B11014)/((A11015-A11014)/1000)</f>
        <v>0.37509157509146</v>
      </c>
      <c r="J11015" s="6" t="n">
        <f aca="false">IF(OR(B11015&lt;Rules!$B$2,B11015&gt;Rules!$B$3,ABS(I11015)&gt;Rules!$B$4,OR(B11016&lt;Rules!$B$2,B11016&gt;Rules!$B$3,ABS(I11016)&gt;Rules!$B$4)),1,0)</f>
        <v>0</v>
      </c>
      <c r="K11015" s="6" t="str">
        <f aca="false">IF(F11015=1,COUNTIF($F$2:F11015,1),"")</f>
        <v/>
      </c>
    </row>
    <row r="11016" customFormat="false" ht="15" hidden="false" customHeight="false" outlineLevel="0" collapsed="false">
      <c r="A11016" s="6" t="n">
        <v>86448.8055</v>
      </c>
      <c r="B11016" s="6" t="n">
        <v>1.98168498168498</v>
      </c>
      <c r="C11016" s="6" t="n">
        <v>87</v>
      </c>
      <c r="D11016" s="6" t="n">
        <v>-1</v>
      </c>
      <c r="E11016" s="6" t="n">
        <v>1.98461538461538</v>
      </c>
      <c r="F11016" s="6" t="n">
        <v>0</v>
      </c>
      <c r="G11016" s="6" t="n">
        <v>0</v>
      </c>
      <c r="H11016" s="6" t="str">
        <f aca="false">IF(AND(A11016&gt;=Stimuli!$B$2,A11016&lt;=Stimuli!$C$2),Stimuli!$A$2,IF(AND(A11016&gt;=Stimuli!$B$3,A11016&lt;=Stimuli!$C$3),Stimuli!$A$3,IF(AND(A11016&gt;=Stimuli!$B$4,A11016&lt;=Stimuli!$C$4),Stimuli!$A$4,"")))</f>
        <v>02 e.l.f. - Power Grip Styling (30.03s)</v>
      </c>
      <c r="I11016" s="6" t="n">
        <f aca="false">(B11016-B11015)/((A11016-A11015)/1000)</f>
        <v>-0.562637362637304</v>
      </c>
      <c r="J11016" s="6" t="n">
        <f aca="false">IF(OR(B11016&lt;Rules!$B$2,B11016&gt;Rules!$B$3,ABS(I11016)&gt;Rules!$B$4,OR(B11017&lt;Rules!$B$2,B11017&gt;Rules!$B$3,ABS(I11017)&gt;Rules!$B$4)),1,0)</f>
        <v>0</v>
      </c>
      <c r="K11016" s="6" t="str">
        <f aca="false">IF(F11016=1,COUNTIF($F$2:F11016,1),"")</f>
        <v/>
      </c>
    </row>
    <row r="11017" customFormat="false" ht="15" hidden="false" customHeight="false" outlineLevel="0" collapsed="false">
      <c r="A11017" s="6" t="n">
        <v>86456.618</v>
      </c>
      <c r="B11017" s="6" t="n">
        <v>1.98754578754579</v>
      </c>
      <c r="C11017" s="6" t="n">
        <v>87</v>
      </c>
      <c r="D11017" s="6" t="n">
        <v>-1</v>
      </c>
      <c r="E11017" s="6" t="n">
        <v>1.98461538461538</v>
      </c>
      <c r="F11017" s="6" t="n">
        <v>0</v>
      </c>
      <c r="G11017" s="6" t="n">
        <v>0</v>
      </c>
      <c r="H11017" s="6" t="str">
        <f aca="false">IF(AND(A11017&gt;=Stimuli!$B$2,A11017&lt;=Stimuli!$C$2),Stimuli!$A$2,IF(AND(A11017&gt;=Stimuli!$B$3,A11017&lt;=Stimuli!$C$3),Stimuli!$A$3,IF(AND(A11017&gt;=Stimuli!$B$4,A11017&lt;=Stimuli!$C$4),Stimuli!$A$4,"")))</f>
        <v>02 e.l.f. - Power Grip Styling (30.03s)</v>
      </c>
      <c r="I11017" s="6" t="n">
        <f aca="false">(B11017-B11016)/((A11017-A11016)/1000)</f>
        <v>0.750183150183148</v>
      </c>
      <c r="J11017" s="6" t="n">
        <f aca="false">IF(OR(B11017&lt;Rules!$B$2,B11017&gt;Rules!$B$3,ABS(I11017)&gt;Rules!$B$4,OR(B11018&lt;Rules!$B$2,B11018&gt;Rules!$B$3,ABS(I11018)&gt;Rules!$B$4)),1,0)</f>
        <v>0</v>
      </c>
      <c r="K11017" s="6" t="str">
        <f aca="false">IF(F11017=1,COUNTIF($F$2:F11017,1),"")</f>
        <v/>
      </c>
    </row>
    <row r="11018" customFormat="false" ht="15" hidden="false" customHeight="false" outlineLevel="0" collapsed="false">
      <c r="A11018" s="6" t="n">
        <v>86464.4305</v>
      </c>
      <c r="B11018" s="6" t="n">
        <v>1.98021978021978</v>
      </c>
      <c r="C11018" s="6" t="n">
        <v>87</v>
      </c>
      <c r="D11018" s="6" t="n">
        <v>-1</v>
      </c>
      <c r="E11018" s="6" t="n">
        <v>1.98461538461538</v>
      </c>
      <c r="F11018" s="6" t="n">
        <v>0</v>
      </c>
      <c r="G11018" s="6" t="n">
        <v>0</v>
      </c>
      <c r="H11018" s="6" t="str">
        <f aca="false">IF(AND(A11018&gt;=Stimuli!$B$2,A11018&lt;=Stimuli!$C$2),Stimuli!$A$2,IF(AND(A11018&gt;=Stimuli!$B$3,A11018&lt;=Stimuli!$C$3),Stimuli!$A$3,IF(AND(A11018&gt;=Stimuli!$B$4,A11018&lt;=Stimuli!$C$4),Stimuli!$A$4,"")))</f>
        <v>02 e.l.f. - Power Grip Styling (30.03s)</v>
      </c>
      <c r="I11018" s="6" t="n">
        <f aca="false">(B11018-B11017)/((A11018-A11017)/1000)</f>
        <v>-0.937728937728878</v>
      </c>
      <c r="J11018" s="6" t="n">
        <f aca="false">IF(OR(B11018&lt;Rules!$B$2,B11018&gt;Rules!$B$3,ABS(I11018)&gt;Rules!$B$4,OR(B11019&lt;Rules!$B$2,B11019&gt;Rules!$B$3,ABS(I11019)&gt;Rules!$B$4)),1,0)</f>
        <v>0</v>
      </c>
      <c r="K11018" s="6" t="str">
        <f aca="false">IF(F11018=1,COUNTIF($F$2:F11018,1),"")</f>
        <v/>
      </c>
    </row>
    <row r="11019" customFormat="false" ht="15" hidden="false" customHeight="false" outlineLevel="0" collapsed="false">
      <c r="A11019" s="6" t="n">
        <v>86472.243</v>
      </c>
      <c r="B11019" s="6" t="n">
        <v>1.98754578754579</v>
      </c>
      <c r="C11019" s="6" t="n">
        <v>87</v>
      </c>
      <c r="D11019" s="6" t="n">
        <v>-1</v>
      </c>
      <c r="E11019" s="6" t="n">
        <v>1.98461538461538</v>
      </c>
      <c r="F11019" s="6" t="n">
        <v>0</v>
      </c>
      <c r="G11019" s="6" t="n">
        <v>0</v>
      </c>
      <c r="H11019" s="6" t="str">
        <f aca="false">IF(AND(A11019&gt;=Stimuli!$B$2,A11019&lt;=Stimuli!$C$2),Stimuli!$A$2,IF(AND(A11019&gt;=Stimuli!$B$3,A11019&lt;=Stimuli!$C$3),Stimuli!$A$3,IF(AND(A11019&gt;=Stimuli!$B$4,A11019&lt;=Stimuli!$C$4),Stimuli!$A$4,"")))</f>
        <v>02 e.l.f. - Power Grip Styling (30.03s)</v>
      </c>
      <c r="I11019" s="6" t="n">
        <f aca="false">(B11019-B11018)/((A11019-A11018)/1000)</f>
        <v>0.937728937728878</v>
      </c>
      <c r="J11019" s="6" t="n">
        <f aca="false">IF(OR(B11019&lt;Rules!$B$2,B11019&gt;Rules!$B$3,ABS(I11019)&gt;Rules!$B$4,OR(B11020&lt;Rules!$B$2,B11020&gt;Rules!$B$3,ABS(I11020)&gt;Rules!$B$4)),1,0)</f>
        <v>0</v>
      </c>
      <c r="K11019" s="6" t="str">
        <f aca="false">IF(F11019=1,COUNTIF($F$2:F11019,1),"")</f>
        <v/>
      </c>
    </row>
    <row r="11020" customFormat="false" ht="15" hidden="false" customHeight="false" outlineLevel="0" collapsed="false">
      <c r="A11020" s="6" t="n">
        <v>86480.0555</v>
      </c>
      <c r="B11020" s="6" t="n">
        <v>1.98021978021978</v>
      </c>
      <c r="C11020" s="6" t="n">
        <v>87</v>
      </c>
      <c r="D11020" s="6" t="n">
        <v>-1</v>
      </c>
      <c r="E11020" s="6" t="n">
        <v>1.98461538461538</v>
      </c>
      <c r="F11020" s="6" t="n">
        <v>0</v>
      </c>
      <c r="G11020" s="6" t="n">
        <v>0</v>
      </c>
      <c r="H11020" s="6" t="str">
        <f aca="false">IF(AND(A11020&gt;=Stimuli!$B$2,A11020&lt;=Stimuli!$C$2),Stimuli!$A$2,IF(AND(A11020&gt;=Stimuli!$B$3,A11020&lt;=Stimuli!$C$3),Stimuli!$A$3,IF(AND(A11020&gt;=Stimuli!$B$4,A11020&lt;=Stimuli!$C$4),Stimuli!$A$4,"")))</f>
        <v>02 e.l.f. - Power Grip Styling (30.03s)</v>
      </c>
      <c r="I11020" s="6" t="n">
        <f aca="false">(B11020-B11019)/((A11020-A11019)/1000)</f>
        <v>-0.937728937728878</v>
      </c>
      <c r="J11020" s="6" t="n">
        <f aca="false">IF(OR(B11020&lt;Rules!$B$2,B11020&gt;Rules!$B$3,ABS(I11020)&gt;Rules!$B$4,OR(B11021&lt;Rules!$B$2,B11021&gt;Rules!$B$3,ABS(I11021)&gt;Rules!$B$4)),1,0)</f>
        <v>0</v>
      </c>
      <c r="K11020" s="6" t="str">
        <f aca="false">IF(F11020=1,COUNTIF($F$2:F11020,1),"")</f>
        <v/>
      </c>
    </row>
    <row r="11021" customFormat="false" ht="15" hidden="false" customHeight="false" outlineLevel="0" collapsed="false">
      <c r="A11021" s="6" t="n">
        <v>86487.868</v>
      </c>
      <c r="B11021" s="6" t="n">
        <v>1.98754578754579</v>
      </c>
      <c r="C11021" s="6" t="n">
        <v>87</v>
      </c>
      <c r="D11021" s="6" t="n">
        <v>-1</v>
      </c>
      <c r="E11021" s="6" t="n">
        <v>1.98461538461538</v>
      </c>
      <c r="F11021" s="6" t="n">
        <v>0</v>
      </c>
      <c r="G11021" s="6" t="n">
        <v>0</v>
      </c>
      <c r="H11021" s="6" t="str">
        <f aca="false">IF(AND(A11021&gt;=Stimuli!$B$2,A11021&lt;=Stimuli!$C$2),Stimuli!$A$2,IF(AND(A11021&gt;=Stimuli!$B$3,A11021&lt;=Stimuli!$C$3),Stimuli!$A$3,IF(AND(A11021&gt;=Stimuli!$B$4,A11021&lt;=Stimuli!$C$4),Stimuli!$A$4,"")))</f>
        <v>02 e.l.f. - Power Grip Styling (30.03s)</v>
      </c>
      <c r="I11021" s="6" t="n">
        <f aca="false">(B11021-B11020)/((A11021-A11020)/1000)</f>
        <v>0.937728937728878</v>
      </c>
      <c r="J11021" s="6" t="n">
        <f aca="false">IF(OR(B11021&lt;Rules!$B$2,B11021&gt;Rules!$B$3,ABS(I11021)&gt;Rules!$B$4,OR(B11022&lt;Rules!$B$2,B11022&gt;Rules!$B$3,ABS(I11022)&gt;Rules!$B$4)),1,0)</f>
        <v>0</v>
      </c>
      <c r="K11021" s="6" t="str">
        <f aca="false">IF(F11021=1,COUNTIF($F$2:F11021,1),"")</f>
        <v/>
      </c>
    </row>
    <row r="11022" customFormat="false" ht="15" hidden="false" customHeight="false" outlineLevel="0" collapsed="false">
      <c r="A11022" s="6" t="n">
        <v>86495.6805</v>
      </c>
      <c r="B11022" s="6" t="n">
        <v>1.98021978021978</v>
      </c>
      <c r="C11022" s="6" t="n">
        <v>87</v>
      </c>
      <c r="D11022" s="6" t="n">
        <v>-1</v>
      </c>
      <c r="E11022" s="6" t="n">
        <v>1.98315018315018</v>
      </c>
      <c r="F11022" s="6" t="n">
        <v>0</v>
      </c>
      <c r="G11022" s="6" t="n">
        <v>0</v>
      </c>
      <c r="H11022" s="6" t="str">
        <f aca="false">IF(AND(A11022&gt;=Stimuli!$B$2,A11022&lt;=Stimuli!$C$2),Stimuli!$A$2,IF(AND(A11022&gt;=Stimuli!$B$3,A11022&lt;=Stimuli!$C$3),Stimuli!$A$3,IF(AND(A11022&gt;=Stimuli!$B$4,A11022&lt;=Stimuli!$C$4),Stimuli!$A$4,"")))</f>
        <v>02 e.l.f. - Power Grip Styling (30.03s)</v>
      </c>
      <c r="I11022" s="6" t="n">
        <f aca="false">(B11022-B11021)/((A11022-A11021)/1000)</f>
        <v>-0.937728937728878</v>
      </c>
      <c r="J11022" s="6" t="n">
        <f aca="false">IF(OR(B11022&lt;Rules!$B$2,B11022&gt;Rules!$B$3,ABS(I11022)&gt;Rules!$B$4,OR(B11023&lt;Rules!$B$2,B11023&gt;Rules!$B$3,ABS(I11023)&gt;Rules!$B$4)),1,0)</f>
        <v>0</v>
      </c>
      <c r="K11022" s="6" t="str">
        <f aca="false">IF(F11022=1,COUNTIF($F$2:F11022,1),"")</f>
        <v/>
      </c>
    </row>
    <row r="11023" customFormat="false" ht="15" hidden="false" customHeight="false" outlineLevel="0" collapsed="false">
      <c r="A11023" s="6" t="n">
        <v>86503.493</v>
      </c>
      <c r="B11023" s="6" t="n">
        <v>1.98608058608059</v>
      </c>
      <c r="C11023" s="6" t="n">
        <v>87</v>
      </c>
      <c r="D11023" s="6" t="n">
        <v>-1</v>
      </c>
      <c r="E11023" s="6" t="n">
        <v>1.98315018315018</v>
      </c>
      <c r="F11023" s="6" t="n">
        <v>0</v>
      </c>
      <c r="G11023" s="6" t="n">
        <v>0</v>
      </c>
      <c r="H11023" s="6" t="str">
        <f aca="false">IF(AND(A11023&gt;=Stimuli!$B$2,A11023&lt;=Stimuli!$C$2),Stimuli!$A$2,IF(AND(A11023&gt;=Stimuli!$B$3,A11023&lt;=Stimuli!$C$3),Stimuli!$A$3,IF(AND(A11023&gt;=Stimuli!$B$4,A11023&lt;=Stimuli!$C$4),Stimuli!$A$4,"")))</f>
        <v>02 e.l.f. - Power Grip Styling (30.03s)</v>
      </c>
      <c r="I11023" s="6" t="n">
        <f aca="false">(B11023-B11022)/((A11023-A11022)/1000)</f>
        <v>0.750183150183034</v>
      </c>
      <c r="J11023" s="6" t="n">
        <f aca="false">IF(OR(B11023&lt;Rules!$B$2,B11023&gt;Rules!$B$3,ABS(I11023)&gt;Rules!$B$4,OR(B11024&lt;Rules!$B$2,B11024&gt;Rules!$B$3,ABS(I11024)&gt;Rules!$B$4)),1,0)</f>
        <v>0</v>
      </c>
      <c r="K11023" s="6" t="str">
        <f aca="false">IF(F11023=1,COUNTIF($F$2:F11023,1),"")</f>
        <v/>
      </c>
    </row>
    <row r="11024" customFormat="false" ht="15" hidden="false" customHeight="false" outlineLevel="0" collapsed="false">
      <c r="A11024" s="6" t="n">
        <v>86511.3055</v>
      </c>
      <c r="B11024" s="6" t="n">
        <v>1.98021978021978</v>
      </c>
      <c r="C11024" s="6" t="n">
        <v>87</v>
      </c>
      <c r="D11024" s="6" t="n">
        <v>-1</v>
      </c>
      <c r="E11024" s="6" t="n">
        <v>1.98315018315018</v>
      </c>
      <c r="F11024" s="6" t="n">
        <v>0</v>
      </c>
      <c r="G11024" s="6" t="n">
        <v>0</v>
      </c>
      <c r="H11024" s="6" t="str">
        <f aca="false">IF(AND(A11024&gt;=Stimuli!$B$2,A11024&lt;=Stimuli!$C$2),Stimuli!$A$2,IF(AND(A11024&gt;=Stimuli!$B$3,A11024&lt;=Stimuli!$C$3),Stimuli!$A$3,IF(AND(A11024&gt;=Stimuli!$B$4,A11024&lt;=Stimuli!$C$4),Stimuli!$A$4,"")))</f>
        <v>02 e.l.f. - Power Grip Styling (30.03s)</v>
      </c>
      <c r="I11024" s="6" t="n">
        <f aca="false">(B11024-B11023)/((A11024-A11023)/1000)</f>
        <v>-0.750183150183034</v>
      </c>
      <c r="J11024" s="6" t="n">
        <f aca="false">IF(OR(B11024&lt;Rules!$B$2,B11024&gt;Rules!$B$3,ABS(I11024)&gt;Rules!$B$4,OR(B11025&lt;Rules!$B$2,B11025&gt;Rules!$B$3,ABS(I11025)&gt;Rules!$B$4)),1,0)</f>
        <v>0</v>
      </c>
      <c r="K11024" s="6" t="str">
        <f aca="false">IF(F11024=1,COUNTIF($F$2:F11024,1),"")</f>
        <v/>
      </c>
    </row>
    <row r="11025" customFormat="false" ht="15" hidden="false" customHeight="false" outlineLevel="0" collapsed="false">
      <c r="A11025" s="6" t="n">
        <v>86519.118</v>
      </c>
      <c r="B11025" s="6" t="n">
        <v>1.98608058608059</v>
      </c>
      <c r="C11025" s="6" t="n">
        <v>87</v>
      </c>
      <c r="D11025" s="6" t="n">
        <v>-1</v>
      </c>
      <c r="E11025" s="6" t="n">
        <v>1.98315018315018</v>
      </c>
      <c r="F11025" s="6" t="n">
        <v>0</v>
      </c>
      <c r="G11025" s="6" t="n">
        <v>0</v>
      </c>
      <c r="H11025" s="6" t="str">
        <f aca="false">IF(AND(A11025&gt;=Stimuli!$B$2,A11025&lt;=Stimuli!$C$2),Stimuli!$A$2,IF(AND(A11025&gt;=Stimuli!$B$3,A11025&lt;=Stimuli!$C$3),Stimuli!$A$3,IF(AND(A11025&gt;=Stimuli!$B$4,A11025&lt;=Stimuli!$C$4),Stimuli!$A$4,"")))</f>
        <v>02 e.l.f. - Power Grip Styling (30.03s)</v>
      </c>
      <c r="I11025" s="6" t="n">
        <f aca="false">(B11025-B11024)/((A11025-A11024)/1000)</f>
        <v>0.750183150183034</v>
      </c>
      <c r="J11025" s="6" t="n">
        <f aca="false">IF(OR(B11025&lt;Rules!$B$2,B11025&gt;Rules!$B$3,ABS(I11025)&gt;Rules!$B$4,OR(B11026&lt;Rules!$B$2,B11026&gt;Rules!$B$3,ABS(I11026)&gt;Rules!$B$4)),1,0)</f>
        <v>0</v>
      </c>
      <c r="K11025" s="6" t="str">
        <f aca="false">IF(F11025=1,COUNTIF($F$2:F11025,1),"")</f>
        <v/>
      </c>
    </row>
    <row r="11026" customFormat="false" ht="15" hidden="false" customHeight="false" outlineLevel="0" collapsed="false">
      <c r="A11026" s="6" t="n">
        <v>86526.9305</v>
      </c>
      <c r="B11026" s="6" t="n">
        <v>1.98021978021978</v>
      </c>
      <c r="C11026" s="6" t="n">
        <v>87</v>
      </c>
      <c r="D11026" s="6" t="n">
        <v>-1</v>
      </c>
      <c r="E11026" s="6" t="n">
        <v>1.98315018315018</v>
      </c>
      <c r="F11026" s="6" t="n">
        <v>0</v>
      </c>
      <c r="G11026" s="6" t="n">
        <v>0</v>
      </c>
      <c r="H11026" s="6" t="str">
        <f aca="false">IF(AND(A11026&gt;=Stimuli!$B$2,A11026&lt;=Stimuli!$C$2),Stimuli!$A$2,IF(AND(A11026&gt;=Stimuli!$B$3,A11026&lt;=Stimuli!$C$3),Stimuli!$A$3,IF(AND(A11026&gt;=Stimuli!$B$4,A11026&lt;=Stimuli!$C$4),Stimuli!$A$4,"")))</f>
        <v>02 e.l.f. - Power Grip Styling (30.03s)</v>
      </c>
      <c r="I11026" s="6" t="n">
        <f aca="false">(B11026-B11025)/((A11026-A11025)/1000)</f>
        <v>-0.750183150183034</v>
      </c>
      <c r="J11026" s="6" t="n">
        <f aca="false">IF(OR(B11026&lt;Rules!$B$2,B11026&gt;Rules!$B$3,ABS(I11026)&gt;Rules!$B$4,OR(B11027&lt;Rules!$B$2,B11027&gt;Rules!$B$3,ABS(I11027)&gt;Rules!$B$4)),1,0)</f>
        <v>0</v>
      </c>
      <c r="K11026" s="6" t="str">
        <f aca="false">IF(F11026=1,COUNTIF($F$2:F11026,1),"")</f>
        <v/>
      </c>
    </row>
    <row r="11027" customFormat="false" ht="15" hidden="false" customHeight="false" outlineLevel="0" collapsed="false">
      <c r="A11027" s="6" t="n">
        <v>86534.743</v>
      </c>
      <c r="B11027" s="6" t="n">
        <v>1.98315018315018</v>
      </c>
      <c r="C11027" s="6" t="n">
        <v>87</v>
      </c>
      <c r="D11027" s="6" t="n">
        <v>-1</v>
      </c>
      <c r="E11027" s="6" t="n">
        <v>1.98315018315018</v>
      </c>
      <c r="F11027" s="6" t="n">
        <v>0</v>
      </c>
      <c r="G11027" s="6" t="n">
        <v>0</v>
      </c>
      <c r="H11027" s="6" t="str">
        <f aca="false">IF(AND(A11027&gt;=Stimuli!$B$2,A11027&lt;=Stimuli!$C$2),Stimuli!$A$2,IF(AND(A11027&gt;=Stimuli!$B$3,A11027&lt;=Stimuli!$C$3),Stimuli!$A$3,IF(AND(A11027&gt;=Stimuli!$B$4,A11027&lt;=Stimuli!$C$4),Stimuli!$A$4,"")))</f>
        <v>02 e.l.f. - Power Grip Styling (30.03s)</v>
      </c>
      <c r="I11027" s="6" t="n">
        <f aca="false">(B11027-B11026)/((A11027-A11026)/1000)</f>
        <v>0.375091575091574</v>
      </c>
      <c r="J11027" s="6" t="n">
        <f aca="false">IF(OR(B11027&lt;Rules!$B$2,B11027&gt;Rules!$B$3,ABS(I11027)&gt;Rules!$B$4,OR(B11028&lt;Rules!$B$2,B11028&gt;Rules!$B$3,ABS(I11028)&gt;Rules!$B$4)),1,0)</f>
        <v>0</v>
      </c>
      <c r="K11027" s="6" t="str">
        <f aca="false">IF(F11027=1,COUNTIF($F$2:F11027,1),"")</f>
        <v/>
      </c>
    </row>
    <row r="11028" customFormat="false" ht="15" hidden="false" customHeight="false" outlineLevel="0" collapsed="false">
      <c r="A11028" s="6" t="n">
        <v>86542.5555</v>
      </c>
      <c r="B11028" s="6" t="n">
        <v>1.98168498168498</v>
      </c>
      <c r="C11028" s="6" t="n">
        <v>87</v>
      </c>
      <c r="D11028" s="6" t="n">
        <v>-1</v>
      </c>
      <c r="E11028" s="6" t="n">
        <v>1.98315018315018</v>
      </c>
      <c r="F11028" s="6" t="n">
        <v>0</v>
      </c>
      <c r="G11028" s="6" t="n">
        <v>0</v>
      </c>
      <c r="H11028" s="6" t="str">
        <f aca="false">IF(AND(A11028&gt;=Stimuli!$B$2,A11028&lt;=Stimuli!$C$2),Stimuli!$A$2,IF(AND(A11028&gt;=Stimuli!$B$3,A11028&lt;=Stimuli!$C$3),Stimuli!$A$3,IF(AND(A11028&gt;=Stimuli!$B$4,A11028&lt;=Stimuli!$C$4),Stimuli!$A$4,"")))</f>
        <v>02 e.l.f. - Power Grip Styling (30.03s)</v>
      </c>
      <c r="I11028" s="6" t="n">
        <f aca="false">(B11028-B11027)/((A11028-A11027)/1000)</f>
        <v>-0.187545787545844</v>
      </c>
      <c r="J11028" s="6" t="n">
        <f aca="false">IF(OR(B11028&lt;Rules!$B$2,B11028&gt;Rules!$B$3,ABS(I11028)&gt;Rules!$B$4,OR(B11029&lt;Rules!$B$2,B11029&gt;Rules!$B$3,ABS(I11029)&gt;Rules!$B$4)),1,0)</f>
        <v>0</v>
      </c>
      <c r="K11028" s="6" t="str">
        <f aca="false">IF(F11028=1,COUNTIF($F$2:F11028,1),"")</f>
        <v/>
      </c>
    </row>
    <row r="11029" customFormat="false" ht="15" hidden="false" customHeight="false" outlineLevel="0" collapsed="false">
      <c r="A11029" s="6" t="n">
        <v>86550.368</v>
      </c>
      <c r="B11029" s="6" t="n">
        <v>1.98168498168498</v>
      </c>
      <c r="C11029" s="6" t="n">
        <v>87</v>
      </c>
      <c r="D11029" s="6" t="n">
        <v>-1</v>
      </c>
      <c r="E11029" s="6" t="n">
        <v>1.98315018315018</v>
      </c>
      <c r="F11029" s="6" t="n">
        <v>0</v>
      </c>
      <c r="G11029" s="6" t="n">
        <v>0</v>
      </c>
      <c r="H11029" s="6" t="str">
        <f aca="false">IF(AND(A11029&gt;=Stimuli!$B$2,A11029&lt;=Stimuli!$C$2),Stimuli!$A$2,IF(AND(A11029&gt;=Stimuli!$B$3,A11029&lt;=Stimuli!$C$3),Stimuli!$A$3,IF(AND(A11029&gt;=Stimuli!$B$4,A11029&lt;=Stimuli!$C$4),Stimuli!$A$4,"")))</f>
        <v>02 e.l.f. - Power Grip Styling (30.03s)</v>
      </c>
      <c r="I11029" s="6" t="n">
        <f aca="false">(B11029-B11028)/((A11029-A11028)/1000)</f>
        <v>0</v>
      </c>
      <c r="J11029" s="6" t="n">
        <f aca="false">IF(OR(B11029&lt;Rules!$B$2,B11029&gt;Rules!$B$3,ABS(I11029)&gt;Rules!$B$4,OR(B11030&lt;Rules!$B$2,B11030&gt;Rules!$B$3,ABS(I11030)&gt;Rules!$B$4)),1,0)</f>
        <v>0</v>
      </c>
      <c r="K11029" s="6" t="str">
        <f aca="false">IF(F11029=1,COUNTIF($F$2:F11029,1),"")</f>
        <v/>
      </c>
    </row>
    <row r="11030" customFormat="false" ht="15" hidden="false" customHeight="false" outlineLevel="0" collapsed="false">
      <c r="A11030" s="6" t="n">
        <v>86558.1805</v>
      </c>
      <c r="B11030" s="6" t="n">
        <v>1.98315018315018</v>
      </c>
      <c r="C11030" s="6" t="n">
        <v>87</v>
      </c>
      <c r="D11030" s="6" t="n">
        <v>-1</v>
      </c>
      <c r="E11030" s="6" t="n">
        <v>1.98315018315018</v>
      </c>
      <c r="F11030" s="6" t="n">
        <v>0</v>
      </c>
      <c r="G11030" s="6" t="n">
        <v>0</v>
      </c>
      <c r="H11030" s="6" t="str">
        <f aca="false">IF(AND(A11030&gt;=Stimuli!$B$2,A11030&lt;=Stimuli!$C$2),Stimuli!$A$2,IF(AND(A11030&gt;=Stimuli!$B$3,A11030&lt;=Stimuli!$C$3),Stimuli!$A$3,IF(AND(A11030&gt;=Stimuli!$B$4,A11030&lt;=Stimuli!$C$4),Stimuli!$A$4,"")))</f>
        <v>02 e.l.f. - Power Grip Styling (30.03s)</v>
      </c>
      <c r="I11030" s="6" t="n">
        <f aca="false">(B11030-B11029)/((A11030-A11029)/1000)</f>
        <v>0.187545787545844</v>
      </c>
      <c r="J11030" s="6" t="n">
        <f aca="false">IF(OR(B11030&lt;Rules!$B$2,B11030&gt;Rules!$B$3,ABS(I11030)&gt;Rules!$B$4,OR(B11031&lt;Rules!$B$2,B11031&gt;Rules!$B$3,ABS(I11031)&gt;Rules!$B$4)),1,0)</f>
        <v>0</v>
      </c>
      <c r="K11030" s="6" t="str">
        <f aca="false">IF(F11030=1,COUNTIF($F$2:F11030,1),"")</f>
        <v/>
      </c>
    </row>
    <row r="11031" customFormat="false" ht="15" hidden="false" customHeight="false" outlineLevel="0" collapsed="false">
      <c r="A11031" s="6" t="n">
        <v>86565.993</v>
      </c>
      <c r="B11031" s="6" t="n">
        <v>1.98021978021978</v>
      </c>
      <c r="C11031" s="6" t="n">
        <v>87</v>
      </c>
      <c r="D11031" s="6" t="n">
        <v>-1</v>
      </c>
      <c r="E11031" s="6" t="n">
        <v>1.98315018315018</v>
      </c>
      <c r="F11031" s="6" t="n">
        <v>0</v>
      </c>
      <c r="G11031" s="6" t="n">
        <v>0</v>
      </c>
      <c r="H11031" s="6" t="str">
        <f aca="false">IF(AND(A11031&gt;=Stimuli!$B$2,A11031&lt;=Stimuli!$C$2),Stimuli!$A$2,IF(AND(A11031&gt;=Stimuli!$B$3,A11031&lt;=Stimuli!$C$3),Stimuli!$A$3,IF(AND(A11031&gt;=Stimuli!$B$4,A11031&lt;=Stimuli!$C$4),Stimuli!$A$4,"")))</f>
        <v>02 e.l.f. - Power Grip Styling (30.03s)</v>
      </c>
      <c r="I11031" s="6" t="n">
        <f aca="false">(B11031-B11030)/((A11031-A11030)/1000)</f>
        <v>-0.375091575091574</v>
      </c>
      <c r="J11031" s="6" t="n">
        <f aca="false">IF(OR(B11031&lt;Rules!$B$2,B11031&gt;Rules!$B$3,ABS(I11031)&gt;Rules!$B$4,OR(B11032&lt;Rules!$B$2,B11032&gt;Rules!$B$3,ABS(I11032)&gt;Rules!$B$4)),1,0)</f>
        <v>0</v>
      </c>
      <c r="K11031" s="6" t="str">
        <f aca="false">IF(F11031=1,COUNTIF($F$2:F11031,1),"")</f>
        <v/>
      </c>
    </row>
    <row r="11032" customFormat="false" ht="15" hidden="false" customHeight="false" outlineLevel="0" collapsed="false">
      <c r="A11032" s="6" t="n">
        <v>86573.8055</v>
      </c>
      <c r="B11032" s="6" t="n">
        <v>1.98461538461538</v>
      </c>
      <c r="C11032" s="6" t="n">
        <v>87</v>
      </c>
      <c r="D11032" s="6" t="n">
        <v>-1</v>
      </c>
      <c r="E11032" s="6" t="n">
        <v>1.98315018315018</v>
      </c>
      <c r="F11032" s="6" t="n">
        <v>0</v>
      </c>
      <c r="G11032" s="6" t="n">
        <v>0</v>
      </c>
      <c r="H11032" s="6" t="str">
        <f aca="false">IF(AND(A11032&gt;=Stimuli!$B$2,A11032&lt;=Stimuli!$C$2),Stimuli!$A$2,IF(AND(A11032&gt;=Stimuli!$B$3,A11032&lt;=Stimuli!$C$3),Stimuli!$A$3,IF(AND(A11032&gt;=Stimuli!$B$4,A11032&lt;=Stimuli!$C$4),Stimuli!$A$4,"")))</f>
        <v>02 e.l.f. - Power Grip Styling (30.03s)</v>
      </c>
      <c r="I11032" s="6" t="n">
        <f aca="false">(B11032-B11031)/((A11032-A11031)/1000)</f>
        <v>0.562637362637304</v>
      </c>
      <c r="J11032" s="6" t="n">
        <f aca="false">IF(OR(B11032&lt;Rules!$B$2,B11032&gt;Rules!$B$3,ABS(I11032)&gt;Rules!$B$4,OR(B11033&lt;Rules!$B$2,B11033&gt;Rules!$B$3,ABS(I11033)&gt;Rules!$B$4)),1,0)</f>
        <v>0</v>
      </c>
      <c r="K11032" s="6" t="str">
        <f aca="false">IF(F11032=1,COUNTIF($F$2:F11032,1),"")</f>
        <v/>
      </c>
    </row>
    <row r="11033" customFormat="false" ht="15" hidden="false" customHeight="false" outlineLevel="0" collapsed="false">
      <c r="A11033" s="6" t="n">
        <v>86581.618</v>
      </c>
      <c r="B11033" s="6" t="n">
        <v>1.97875457875458</v>
      </c>
      <c r="C11033" s="6" t="n">
        <v>87</v>
      </c>
      <c r="D11033" s="6" t="n">
        <v>-1</v>
      </c>
      <c r="E11033" s="6" t="n">
        <v>1.98168498168498</v>
      </c>
      <c r="F11033" s="6" t="n">
        <v>0</v>
      </c>
      <c r="G11033" s="6" t="n">
        <v>0</v>
      </c>
      <c r="H11033" s="6" t="str">
        <f aca="false">IF(AND(A11033&gt;=Stimuli!$B$2,A11033&lt;=Stimuli!$C$2),Stimuli!$A$2,IF(AND(A11033&gt;=Stimuli!$B$3,A11033&lt;=Stimuli!$C$3),Stimuli!$A$3,IF(AND(A11033&gt;=Stimuli!$B$4,A11033&lt;=Stimuli!$C$4),Stimuli!$A$4,"")))</f>
        <v>02 e.l.f. - Power Grip Styling (30.03s)</v>
      </c>
      <c r="I11033" s="6" t="n">
        <f aca="false">(B11033-B11032)/((A11033-A11032)/1000)</f>
        <v>-0.750183150183176</v>
      </c>
      <c r="J11033" s="6" t="n">
        <f aca="false">IF(OR(B11033&lt;Rules!$B$2,B11033&gt;Rules!$B$3,ABS(I11033)&gt;Rules!$B$4,OR(B11034&lt;Rules!$B$2,B11034&gt;Rules!$B$3,ABS(I11034)&gt;Rules!$B$4)),1,0)</f>
        <v>0</v>
      </c>
      <c r="K11033" s="6" t="str">
        <f aca="false">IF(F11033=1,COUNTIF($F$2:F11033,1),"")</f>
        <v/>
      </c>
    </row>
    <row r="11034" customFormat="false" ht="15" hidden="false" customHeight="false" outlineLevel="0" collapsed="false">
      <c r="A11034" s="6" t="n">
        <v>86589.4305</v>
      </c>
      <c r="B11034" s="6" t="n">
        <v>1.98608058608059</v>
      </c>
      <c r="C11034" s="6" t="n">
        <v>87</v>
      </c>
      <c r="D11034" s="6" t="n">
        <v>-1</v>
      </c>
      <c r="E11034" s="6" t="n">
        <v>1.98168498168498</v>
      </c>
      <c r="F11034" s="6" t="n">
        <v>0</v>
      </c>
      <c r="G11034" s="6" t="n">
        <v>0</v>
      </c>
      <c r="H11034" s="6" t="str">
        <f aca="false">IF(AND(A11034&gt;=Stimuli!$B$2,A11034&lt;=Stimuli!$C$2),Stimuli!$A$2,IF(AND(A11034&gt;=Stimuli!$B$3,A11034&lt;=Stimuli!$C$3),Stimuli!$A$3,IF(AND(A11034&gt;=Stimuli!$B$4,A11034&lt;=Stimuli!$C$4),Stimuli!$A$4,"")))</f>
        <v>02 e.l.f. - Power Grip Styling (30.03s)</v>
      </c>
      <c r="I11034" s="6" t="n">
        <f aca="false">(B11034-B11033)/((A11034-A11033)/1000)</f>
        <v>0.937728937728906</v>
      </c>
      <c r="J11034" s="6" t="n">
        <f aca="false">IF(OR(B11034&lt;Rules!$B$2,B11034&gt;Rules!$B$3,ABS(I11034)&gt;Rules!$B$4,OR(B11035&lt;Rules!$B$2,B11035&gt;Rules!$B$3,ABS(I11035)&gt;Rules!$B$4)),1,0)</f>
        <v>0</v>
      </c>
      <c r="K11034" s="6" t="str">
        <f aca="false">IF(F11034=1,COUNTIF($F$2:F11034,1),"")</f>
        <v/>
      </c>
    </row>
    <row r="11035" customFormat="false" ht="15" hidden="false" customHeight="false" outlineLevel="0" collapsed="false">
      <c r="A11035" s="6" t="n">
        <v>86597.243</v>
      </c>
      <c r="B11035" s="6" t="n">
        <v>1.97875457875458</v>
      </c>
      <c r="C11035" s="6" t="n">
        <v>87</v>
      </c>
      <c r="D11035" s="6" t="n">
        <v>-1</v>
      </c>
      <c r="E11035" s="6" t="n">
        <v>1.98168498168498</v>
      </c>
      <c r="F11035" s="6" t="n">
        <v>0</v>
      </c>
      <c r="G11035" s="6" t="n">
        <v>0</v>
      </c>
      <c r="H11035" s="6" t="str">
        <f aca="false">IF(AND(A11035&gt;=Stimuli!$B$2,A11035&lt;=Stimuli!$C$2),Stimuli!$A$2,IF(AND(A11035&gt;=Stimuli!$B$3,A11035&lt;=Stimuli!$C$3),Stimuli!$A$3,IF(AND(A11035&gt;=Stimuli!$B$4,A11035&lt;=Stimuli!$C$4),Stimuli!$A$4,"")))</f>
        <v>02 e.l.f. - Power Grip Styling (30.03s)</v>
      </c>
      <c r="I11035" s="6" t="n">
        <f aca="false">(B11035-B11034)/((A11035-A11034)/1000)</f>
        <v>-0.937728937728906</v>
      </c>
      <c r="J11035" s="6" t="n">
        <f aca="false">IF(OR(B11035&lt;Rules!$B$2,B11035&gt;Rules!$B$3,ABS(I11035)&gt;Rules!$B$4,OR(B11036&lt;Rules!$B$2,B11036&gt;Rules!$B$3,ABS(I11036)&gt;Rules!$B$4)),1,0)</f>
        <v>0</v>
      </c>
      <c r="K11035" s="6" t="str">
        <f aca="false">IF(F11035=1,COUNTIF($F$2:F11035,1),"")</f>
        <v/>
      </c>
    </row>
    <row r="11036" customFormat="false" ht="15" hidden="false" customHeight="false" outlineLevel="0" collapsed="false">
      <c r="A11036" s="6" t="n">
        <v>86605.0555</v>
      </c>
      <c r="B11036" s="6" t="n">
        <v>1.98608058608059</v>
      </c>
      <c r="C11036" s="6" t="n">
        <v>87</v>
      </c>
      <c r="D11036" s="6" t="n">
        <v>-1</v>
      </c>
      <c r="E11036" s="6" t="n">
        <v>1.98168498168498</v>
      </c>
      <c r="F11036" s="6" t="n">
        <v>0</v>
      </c>
      <c r="G11036" s="6" t="n">
        <v>0</v>
      </c>
      <c r="H11036" s="6" t="str">
        <f aca="false">IF(AND(A11036&gt;=Stimuli!$B$2,A11036&lt;=Stimuli!$C$2),Stimuli!$A$2,IF(AND(A11036&gt;=Stimuli!$B$3,A11036&lt;=Stimuli!$C$3),Stimuli!$A$3,IF(AND(A11036&gt;=Stimuli!$B$4,A11036&lt;=Stimuli!$C$4),Stimuli!$A$4,"")))</f>
        <v>02 e.l.f. - Power Grip Styling (30.03s)</v>
      </c>
      <c r="I11036" s="6" t="n">
        <f aca="false">(B11036-B11035)/((A11036-A11035)/1000)</f>
        <v>0.937728937728906</v>
      </c>
      <c r="J11036" s="6" t="n">
        <f aca="false">IF(OR(B11036&lt;Rules!$B$2,B11036&gt;Rules!$B$3,ABS(I11036)&gt;Rules!$B$4,OR(B11037&lt;Rules!$B$2,B11037&gt;Rules!$B$3,ABS(I11037)&gt;Rules!$B$4)),1,0)</f>
        <v>0</v>
      </c>
      <c r="K11036" s="6" t="str">
        <f aca="false">IF(F11036=1,COUNTIF($F$2:F11036,1),"")</f>
        <v/>
      </c>
    </row>
    <row r="11037" customFormat="false" ht="15" hidden="false" customHeight="false" outlineLevel="0" collapsed="false">
      <c r="A11037" s="6" t="n">
        <v>86612.868</v>
      </c>
      <c r="B11037" s="6" t="n">
        <v>1.97728937728938</v>
      </c>
      <c r="C11037" s="6" t="n">
        <v>87</v>
      </c>
      <c r="D11037" s="6" t="n">
        <v>-1</v>
      </c>
      <c r="E11037" s="6" t="n">
        <v>1.98168498168498</v>
      </c>
      <c r="F11037" s="6" t="n">
        <v>0</v>
      </c>
      <c r="G11037" s="6" t="n">
        <v>0</v>
      </c>
      <c r="H11037" s="6" t="str">
        <f aca="false">IF(AND(A11037&gt;=Stimuli!$B$2,A11037&lt;=Stimuli!$C$2),Stimuli!$A$2,IF(AND(A11037&gt;=Stimuli!$B$3,A11037&lt;=Stimuli!$C$3),Stimuli!$A$3,IF(AND(A11037&gt;=Stimuli!$B$4,A11037&lt;=Stimuli!$C$4),Stimuli!$A$4,"")))</f>
        <v>02 e.l.f. - Power Grip Styling (30.03s)</v>
      </c>
      <c r="I11037" s="6" t="n">
        <f aca="false">(B11037-B11036)/((A11037-A11036)/1000)</f>
        <v>-1.12527472527464</v>
      </c>
      <c r="J11037" s="6" t="n">
        <f aca="false">IF(OR(B11037&lt;Rules!$B$2,B11037&gt;Rules!$B$3,ABS(I11037)&gt;Rules!$B$4,OR(B11038&lt;Rules!$B$2,B11038&gt;Rules!$B$3,ABS(I11038)&gt;Rules!$B$4)),1,0)</f>
        <v>0</v>
      </c>
      <c r="K11037" s="6" t="str">
        <f aca="false">IF(F11037=1,COUNTIF($F$2:F11037,1),"")</f>
        <v/>
      </c>
    </row>
    <row r="11038" customFormat="false" ht="15" hidden="false" customHeight="false" outlineLevel="0" collapsed="false">
      <c r="A11038" s="6" t="n">
        <v>86620.6805</v>
      </c>
      <c r="B11038" s="6" t="n">
        <v>1.98461538461538</v>
      </c>
      <c r="C11038" s="6" t="n">
        <v>87</v>
      </c>
      <c r="D11038" s="6" t="n">
        <v>-1</v>
      </c>
      <c r="E11038" s="6" t="n">
        <v>1.98168498168498</v>
      </c>
      <c r="F11038" s="6" t="n">
        <v>0</v>
      </c>
      <c r="G11038" s="6" t="n">
        <v>0</v>
      </c>
      <c r="H11038" s="6" t="str">
        <f aca="false">IF(AND(A11038&gt;=Stimuli!$B$2,A11038&lt;=Stimuli!$C$2),Stimuli!$A$2,IF(AND(A11038&gt;=Stimuli!$B$3,A11038&lt;=Stimuli!$C$3),Stimuli!$A$3,IF(AND(A11038&gt;=Stimuli!$B$4,A11038&lt;=Stimuli!$C$4),Stimuli!$A$4,"")))</f>
        <v>02 e.l.f. - Power Grip Styling (30.03s)</v>
      </c>
      <c r="I11038" s="6" t="n">
        <f aca="false">(B11038-B11037)/((A11038-A11037)/1000)</f>
        <v>0.937728937728906</v>
      </c>
      <c r="J11038" s="6" t="n">
        <f aca="false">IF(OR(B11038&lt;Rules!$B$2,B11038&gt;Rules!$B$3,ABS(I11038)&gt;Rules!$B$4,OR(B11039&lt;Rules!$B$2,B11039&gt;Rules!$B$3,ABS(I11039)&gt;Rules!$B$4)),1,0)</f>
        <v>0</v>
      </c>
      <c r="K11038" s="6" t="str">
        <f aca="false">IF(F11038=1,COUNTIF($F$2:F11038,1),"")</f>
        <v/>
      </c>
    </row>
    <row r="11039" customFormat="false" ht="15" hidden="false" customHeight="false" outlineLevel="0" collapsed="false">
      <c r="A11039" s="6" t="n">
        <v>86628.493</v>
      </c>
      <c r="B11039" s="6" t="n">
        <v>1.97728937728938</v>
      </c>
      <c r="C11039" s="6" t="n">
        <v>87</v>
      </c>
      <c r="D11039" s="6" t="n">
        <v>-1</v>
      </c>
      <c r="E11039" s="6" t="n">
        <v>1.98168498168498</v>
      </c>
      <c r="F11039" s="6" t="n">
        <v>0</v>
      </c>
      <c r="G11039" s="6" t="n">
        <v>0</v>
      </c>
      <c r="H11039" s="6" t="str">
        <f aca="false">IF(AND(A11039&gt;=Stimuli!$B$2,A11039&lt;=Stimuli!$C$2),Stimuli!$A$2,IF(AND(A11039&gt;=Stimuli!$B$3,A11039&lt;=Stimuli!$C$3),Stimuli!$A$3,IF(AND(A11039&gt;=Stimuli!$B$4,A11039&lt;=Stimuli!$C$4),Stimuli!$A$4,"")))</f>
        <v>02 e.l.f. - Power Grip Styling (30.03s)</v>
      </c>
      <c r="I11039" s="6" t="n">
        <f aca="false">(B11039-B11038)/((A11039-A11038)/1000)</f>
        <v>-0.937728937728906</v>
      </c>
      <c r="J11039" s="6" t="n">
        <f aca="false">IF(OR(B11039&lt;Rules!$B$2,B11039&gt;Rules!$B$3,ABS(I11039)&gt;Rules!$B$4,OR(B11040&lt;Rules!$B$2,B11040&gt;Rules!$B$3,ABS(I11040)&gt;Rules!$B$4)),1,0)</f>
        <v>0</v>
      </c>
      <c r="K11039" s="6" t="str">
        <f aca="false">IF(F11039=1,COUNTIF($F$2:F11039,1),"")</f>
        <v/>
      </c>
    </row>
    <row r="11040" customFormat="false" ht="15" hidden="false" customHeight="false" outlineLevel="0" collapsed="false">
      <c r="A11040" s="6" t="n">
        <v>86636.3055</v>
      </c>
      <c r="B11040" s="6" t="n">
        <v>1.98461538461538</v>
      </c>
      <c r="C11040" s="6" t="n">
        <v>87</v>
      </c>
      <c r="D11040" s="6" t="n">
        <v>-1</v>
      </c>
      <c r="E11040" s="6" t="n">
        <v>1.98168498168498</v>
      </c>
      <c r="F11040" s="6" t="n">
        <v>0</v>
      </c>
      <c r="G11040" s="6" t="n">
        <v>0</v>
      </c>
      <c r="H11040" s="6" t="str">
        <f aca="false">IF(AND(A11040&gt;=Stimuli!$B$2,A11040&lt;=Stimuli!$C$2),Stimuli!$A$2,IF(AND(A11040&gt;=Stimuli!$B$3,A11040&lt;=Stimuli!$C$3),Stimuli!$A$3,IF(AND(A11040&gt;=Stimuli!$B$4,A11040&lt;=Stimuli!$C$4),Stimuli!$A$4,"")))</f>
        <v>02 e.l.f. - Power Grip Styling (30.03s)</v>
      </c>
      <c r="I11040" s="6" t="n">
        <f aca="false">(B11040-B11039)/((A11040-A11039)/1000)</f>
        <v>0.937728937728906</v>
      </c>
      <c r="J11040" s="6" t="n">
        <f aca="false">IF(OR(B11040&lt;Rules!$B$2,B11040&gt;Rules!$B$3,ABS(I11040)&gt;Rules!$B$4,OR(B11041&lt;Rules!$B$2,B11041&gt;Rules!$B$3,ABS(I11041)&gt;Rules!$B$4)),1,0)</f>
        <v>0</v>
      </c>
      <c r="K11040" s="6" t="str">
        <f aca="false">IF(F11040=1,COUNTIF($F$2:F11040,1),"")</f>
        <v/>
      </c>
    </row>
    <row r="11041" customFormat="false" ht="15" hidden="false" customHeight="false" outlineLevel="0" collapsed="false">
      <c r="A11041" s="6" t="n">
        <v>86644.118</v>
      </c>
      <c r="B11041" s="6" t="n">
        <v>1.97728937728938</v>
      </c>
      <c r="C11041" s="6" t="n">
        <v>87</v>
      </c>
      <c r="D11041" s="6" t="n">
        <v>-1</v>
      </c>
      <c r="E11041" s="6" t="n">
        <v>1.98168498168498</v>
      </c>
      <c r="F11041" s="6" t="n">
        <v>0</v>
      </c>
      <c r="G11041" s="6" t="n">
        <v>0</v>
      </c>
      <c r="H11041" s="6" t="str">
        <f aca="false">IF(AND(A11041&gt;=Stimuli!$B$2,A11041&lt;=Stimuli!$C$2),Stimuli!$A$2,IF(AND(A11041&gt;=Stimuli!$B$3,A11041&lt;=Stimuli!$C$3),Stimuli!$A$3,IF(AND(A11041&gt;=Stimuli!$B$4,A11041&lt;=Stimuli!$C$4),Stimuli!$A$4,"")))</f>
        <v>02 e.l.f. - Power Grip Styling (30.03s)</v>
      </c>
      <c r="I11041" s="6" t="n">
        <f aca="false">(B11041-B11040)/((A11041-A11040)/1000)</f>
        <v>-0.937728937728906</v>
      </c>
      <c r="J11041" s="6" t="n">
        <f aca="false">IF(OR(B11041&lt;Rules!$B$2,B11041&gt;Rules!$B$3,ABS(I11041)&gt;Rules!$B$4,OR(B11042&lt;Rules!$B$2,B11042&gt;Rules!$B$3,ABS(I11042)&gt;Rules!$B$4)),1,0)</f>
        <v>0</v>
      </c>
      <c r="K11041" s="6" t="str">
        <f aca="false">IF(F11041=1,COUNTIF($F$2:F11041,1),"")</f>
        <v/>
      </c>
    </row>
    <row r="11042" customFormat="false" ht="15" hidden="false" customHeight="false" outlineLevel="0" collapsed="false">
      <c r="A11042" s="6" t="n">
        <v>86651.9305</v>
      </c>
      <c r="B11042" s="6" t="n">
        <v>1.98168498168498</v>
      </c>
      <c r="C11042" s="6" t="n">
        <v>87</v>
      </c>
      <c r="D11042" s="6" t="n">
        <v>-1</v>
      </c>
      <c r="E11042" s="6" t="n">
        <v>1.98168498168498</v>
      </c>
      <c r="F11042" s="6" t="n">
        <v>0</v>
      </c>
      <c r="G11042" s="6" t="n">
        <v>0</v>
      </c>
      <c r="H11042" s="6" t="str">
        <f aca="false">IF(AND(A11042&gt;=Stimuli!$B$2,A11042&lt;=Stimuli!$C$2),Stimuli!$A$2,IF(AND(A11042&gt;=Stimuli!$B$3,A11042&lt;=Stimuli!$C$3),Stimuli!$A$3,IF(AND(A11042&gt;=Stimuli!$B$4,A11042&lt;=Stimuli!$C$4),Stimuli!$A$4,"")))</f>
        <v>02 e.l.f. - Power Grip Styling (30.03s)</v>
      </c>
      <c r="I11042" s="6" t="n">
        <f aca="false">(B11042-B11041)/((A11042-A11041)/1000)</f>
        <v>0.562637362637332</v>
      </c>
      <c r="J11042" s="6" t="n">
        <f aca="false">IF(OR(B11042&lt;Rules!$B$2,B11042&gt;Rules!$B$3,ABS(I11042)&gt;Rules!$B$4,OR(B11043&lt;Rules!$B$2,B11043&gt;Rules!$B$3,ABS(I11043)&gt;Rules!$B$4)),1,0)</f>
        <v>0</v>
      </c>
      <c r="K11042" s="6" t="str">
        <f aca="false">IF(F11042=1,COUNTIF($F$2:F11042,1),"")</f>
        <v/>
      </c>
    </row>
    <row r="11043" customFormat="false" ht="15" hidden="false" customHeight="false" outlineLevel="0" collapsed="false">
      <c r="A11043" s="6" t="n">
        <v>86659.743</v>
      </c>
      <c r="B11043" s="6" t="n">
        <v>1.97875457875458</v>
      </c>
      <c r="C11043" s="6" t="n">
        <v>87</v>
      </c>
      <c r="D11043" s="6" t="n">
        <v>-1</v>
      </c>
      <c r="E11043" s="6" t="n">
        <v>1.98021978021978</v>
      </c>
      <c r="F11043" s="6" t="n">
        <v>0</v>
      </c>
      <c r="G11043" s="6" t="n">
        <v>0</v>
      </c>
      <c r="H11043" s="6" t="str">
        <f aca="false">IF(AND(A11043&gt;=Stimuli!$B$2,A11043&lt;=Stimuli!$C$2),Stimuli!$A$2,IF(AND(A11043&gt;=Stimuli!$B$3,A11043&lt;=Stimuli!$C$3),Stimuli!$A$3,IF(AND(A11043&gt;=Stimuli!$B$4,A11043&lt;=Stimuli!$C$4),Stimuli!$A$4,"")))</f>
        <v>02 e.l.f. - Power Grip Styling (30.03s)</v>
      </c>
      <c r="I11043" s="6" t="n">
        <f aca="false">(B11043-B11042)/((A11043-A11042)/1000)</f>
        <v>-0.375091575091602</v>
      </c>
      <c r="J11043" s="6" t="n">
        <f aca="false">IF(OR(B11043&lt;Rules!$B$2,B11043&gt;Rules!$B$3,ABS(I11043)&gt;Rules!$B$4,OR(B11044&lt;Rules!$B$2,B11044&gt;Rules!$B$3,ABS(I11044)&gt;Rules!$B$4)),1,0)</f>
        <v>0</v>
      </c>
      <c r="K11043" s="6" t="str">
        <f aca="false">IF(F11043=1,COUNTIF($F$2:F11043,1),"")</f>
        <v/>
      </c>
    </row>
    <row r="11044" customFormat="false" ht="15" hidden="false" customHeight="false" outlineLevel="0" collapsed="false">
      <c r="A11044" s="6" t="n">
        <v>86667.5555</v>
      </c>
      <c r="B11044" s="6" t="n">
        <v>1.98168498168498</v>
      </c>
      <c r="C11044" s="6" t="n">
        <v>87</v>
      </c>
      <c r="D11044" s="6" t="n">
        <v>-1</v>
      </c>
      <c r="E11044" s="6" t="n">
        <v>1.98021978021978</v>
      </c>
      <c r="F11044" s="6" t="n">
        <v>0</v>
      </c>
      <c r="G11044" s="6" t="n">
        <v>0</v>
      </c>
      <c r="H11044" s="6" t="str">
        <f aca="false">IF(AND(A11044&gt;=Stimuli!$B$2,A11044&lt;=Stimuli!$C$2),Stimuli!$A$2,IF(AND(A11044&gt;=Stimuli!$B$3,A11044&lt;=Stimuli!$C$3),Stimuli!$A$3,IF(AND(A11044&gt;=Stimuli!$B$4,A11044&lt;=Stimuli!$C$4),Stimuli!$A$4,"")))</f>
        <v>02 e.l.f. - Power Grip Styling (30.03s)</v>
      </c>
      <c r="I11044" s="6" t="n">
        <f aca="false">(B11044-B11043)/((A11044-A11043)/1000)</f>
        <v>0.375091575091602</v>
      </c>
      <c r="J11044" s="6" t="n">
        <f aca="false">IF(OR(B11044&lt;Rules!$B$2,B11044&gt;Rules!$B$3,ABS(I11044)&gt;Rules!$B$4,OR(B11045&lt;Rules!$B$2,B11045&gt;Rules!$B$3,ABS(I11045)&gt;Rules!$B$4)),1,0)</f>
        <v>0</v>
      </c>
      <c r="K11044" s="6" t="str">
        <f aca="false">IF(F11044=1,COUNTIF($F$2:F11044,1),"")</f>
        <v/>
      </c>
    </row>
    <row r="11045" customFormat="false" ht="15" hidden="false" customHeight="false" outlineLevel="0" collapsed="false">
      <c r="A11045" s="6" t="n">
        <v>86675.368</v>
      </c>
      <c r="B11045" s="6" t="n">
        <v>1.98021978021978</v>
      </c>
      <c r="C11045" s="6" t="n">
        <v>87</v>
      </c>
      <c r="D11045" s="6" t="n">
        <v>-1</v>
      </c>
      <c r="E11045" s="6" t="n">
        <v>1.98021978021978</v>
      </c>
      <c r="F11045" s="6" t="n">
        <v>0</v>
      </c>
      <c r="G11045" s="6" t="n">
        <v>0</v>
      </c>
      <c r="H11045" s="6" t="str">
        <f aca="false">IF(AND(A11045&gt;=Stimuli!$B$2,A11045&lt;=Stimuli!$C$2),Stimuli!$A$2,IF(AND(A11045&gt;=Stimuli!$B$3,A11045&lt;=Stimuli!$C$3),Stimuli!$A$3,IF(AND(A11045&gt;=Stimuli!$B$4,A11045&lt;=Stimuli!$C$4),Stimuli!$A$4,"")))</f>
        <v>02 e.l.f. - Power Grip Styling (30.03s)</v>
      </c>
      <c r="I11045" s="6" t="n">
        <f aca="false">(B11045-B11044)/((A11045-A11044)/1000)</f>
        <v>-0.18754578754573</v>
      </c>
      <c r="J11045" s="6" t="n">
        <f aca="false">IF(OR(B11045&lt;Rules!$B$2,B11045&gt;Rules!$B$3,ABS(I11045)&gt;Rules!$B$4,OR(B11046&lt;Rules!$B$2,B11046&gt;Rules!$B$3,ABS(I11046)&gt;Rules!$B$4)),1,0)</f>
        <v>0</v>
      </c>
      <c r="K11045" s="6" t="str">
        <f aca="false">IF(F11045=1,COUNTIF($F$2:F11045,1),"")</f>
        <v/>
      </c>
    </row>
    <row r="11046" customFormat="false" ht="15" hidden="false" customHeight="false" outlineLevel="0" collapsed="false">
      <c r="A11046" s="6" t="n">
        <v>86683.1805</v>
      </c>
      <c r="B11046" s="6" t="n">
        <v>1.97875457875458</v>
      </c>
      <c r="C11046" s="6" t="n">
        <v>87</v>
      </c>
      <c r="D11046" s="6" t="n">
        <v>-1</v>
      </c>
      <c r="E11046" s="6" t="n">
        <v>1.98021978021978</v>
      </c>
      <c r="F11046" s="6" t="n">
        <v>0</v>
      </c>
      <c r="G11046" s="6" t="n">
        <v>0</v>
      </c>
      <c r="H11046" s="6" t="str">
        <f aca="false">IF(AND(A11046&gt;=Stimuli!$B$2,A11046&lt;=Stimuli!$C$2),Stimuli!$A$2,IF(AND(A11046&gt;=Stimuli!$B$3,A11046&lt;=Stimuli!$C$3),Stimuli!$A$3,IF(AND(A11046&gt;=Stimuli!$B$4,A11046&lt;=Stimuli!$C$4),Stimuli!$A$4,"")))</f>
        <v>02 e.l.f. - Power Grip Styling (30.03s)</v>
      </c>
      <c r="I11046" s="6" t="n">
        <f aca="false">(B11046-B11045)/((A11046-A11045)/1000)</f>
        <v>-0.187545787545872</v>
      </c>
      <c r="J11046" s="6" t="n">
        <f aca="false">IF(OR(B11046&lt;Rules!$B$2,B11046&gt;Rules!$B$3,ABS(I11046)&gt;Rules!$B$4,OR(B11047&lt;Rules!$B$2,B11047&gt;Rules!$B$3,ABS(I11047)&gt;Rules!$B$4)),1,0)</f>
        <v>0</v>
      </c>
      <c r="K11046" s="6" t="str">
        <f aca="false">IF(F11046=1,COUNTIF($F$2:F11046,1),"")</f>
        <v/>
      </c>
    </row>
    <row r="11047" customFormat="false" ht="15" hidden="false" customHeight="false" outlineLevel="0" collapsed="false">
      <c r="A11047" s="6" t="n">
        <v>86690.993</v>
      </c>
      <c r="B11047" s="6" t="n">
        <v>1.98315018315018</v>
      </c>
      <c r="C11047" s="6" t="n">
        <v>87</v>
      </c>
      <c r="D11047" s="6" t="n">
        <v>-1</v>
      </c>
      <c r="E11047" s="6" t="n">
        <v>1.98021978021978</v>
      </c>
      <c r="F11047" s="6" t="n">
        <v>0</v>
      </c>
      <c r="G11047" s="6" t="n">
        <v>0</v>
      </c>
      <c r="H11047" s="6" t="str">
        <f aca="false">IF(AND(A11047&gt;=Stimuli!$B$2,A11047&lt;=Stimuli!$C$2),Stimuli!$A$2,IF(AND(A11047&gt;=Stimuli!$B$3,A11047&lt;=Stimuli!$C$3),Stimuli!$A$3,IF(AND(A11047&gt;=Stimuli!$B$4,A11047&lt;=Stimuli!$C$4),Stimuli!$A$4,"")))</f>
        <v>02 e.l.f. - Power Grip Styling (30.03s)</v>
      </c>
      <c r="I11047" s="6" t="n">
        <f aca="false">(B11047-B11046)/((A11047-A11046)/1000)</f>
        <v>0.562637362637446</v>
      </c>
      <c r="J11047" s="6" t="n">
        <f aca="false">IF(OR(B11047&lt;Rules!$B$2,B11047&gt;Rules!$B$3,ABS(I11047)&gt;Rules!$B$4,OR(B11048&lt;Rules!$B$2,B11048&gt;Rules!$B$3,ABS(I11048)&gt;Rules!$B$4)),1,0)</f>
        <v>0</v>
      </c>
      <c r="K11047" s="6" t="str">
        <f aca="false">IF(F11047=1,COUNTIF($F$2:F11047,1),"")</f>
        <v/>
      </c>
    </row>
    <row r="11048" customFormat="false" ht="15" hidden="false" customHeight="false" outlineLevel="0" collapsed="false">
      <c r="A11048" s="6" t="n">
        <v>86698.8055</v>
      </c>
      <c r="B11048" s="6" t="n">
        <v>1.97728937728938</v>
      </c>
      <c r="C11048" s="6" t="n">
        <v>87</v>
      </c>
      <c r="D11048" s="6" t="n">
        <v>-1</v>
      </c>
      <c r="E11048" s="6" t="n">
        <v>1.98021978021978</v>
      </c>
      <c r="F11048" s="6" t="n">
        <v>0</v>
      </c>
      <c r="G11048" s="6" t="n">
        <v>0</v>
      </c>
      <c r="H11048" s="6" t="str">
        <f aca="false">IF(AND(A11048&gt;=Stimuli!$B$2,A11048&lt;=Stimuli!$C$2),Stimuli!$A$2,IF(AND(A11048&gt;=Stimuli!$B$3,A11048&lt;=Stimuli!$C$3),Stimuli!$A$3,IF(AND(A11048&gt;=Stimuli!$B$4,A11048&lt;=Stimuli!$C$4),Stimuli!$A$4,"")))</f>
        <v>02 e.l.f. - Power Grip Styling (30.03s)</v>
      </c>
      <c r="I11048" s="6" t="n">
        <f aca="false">(B11048-B11047)/((A11048-A11047)/1000)</f>
        <v>-0.750183150183176</v>
      </c>
      <c r="J11048" s="6" t="n">
        <f aca="false">IF(OR(B11048&lt;Rules!$B$2,B11048&gt;Rules!$B$3,ABS(I11048)&gt;Rules!$B$4,OR(B11049&lt;Rules!$B$2,B11049&gt;Rules!$B$3,ABS(I11049)&gt;Rules!$B$4)),1,0)</f>
        <v>0</v>
      </c>
      <c r="K11048" s="6" t="str">
        <f aca="false">IF(F11048=1,COUNTIF($F$2:F11048,1),"")</f>
        <v/>
      </c>
    </row>
    <row r="11049" customFormat="false" ht="15" hidden="false" customHeight="false" outlineLevel="0" collapsed="false">
      <c r="A11049" s="6" t="n">
        <v>86706.618</v>
      </c>
      <c r="B11049" s="6" t="n">
        <v>1.98315018315018</v>
      </c>
      <c r="C11049" s="6" t="n">
        <v>87</v>
      </c>
      <c r="D11049" s="6" t="n">
        <v>-1</v>
      </c>
      <c r="E11049" s="6" t="n">
        <v>1.98021978021978</v>
      </c>
      <c r="F11049" s="6" t="n">
        <v>0</v>
      </c>
      <c r="G11049" s="6" t="n">
        <v>0</v>
      </c>
      <c r="H11049" s="6" t="str">
        <f aca="false">IF(AND(A11049&gt;=Stimuli!$B$2,A11049&lt;=Stimuli!$C$2),Stimuli!$A$2,IF(AND(A11049&gt;=Stimuli!$B$3,A11049&lt;=Stimuli!$C$3),Stimuli!$A$3,IF(AND(A11049&gt;=Stimuli!$B$4,A11049&lt;=Stimuli!$C$4),Stimuli!$A$4,"")))</f>
        <v>02 e.l.f. - Power Grip Styling (30.03s)</v>
      </c>
      <c r="I11049" s="6" t="n">
        <f aca="false">(B11049-B11048)/((A11049-A11048)/1000)</f>
        <v>0.750183150183176</v>
      </c>
      <c r="J11049" s="6" t="n">
        <f aca="false">IF(OR(B11049&lt;Rules!$B$2,B11049&gt;Rules!$B$3,ABS(I11049)&gt;Rules!$B$4,OR(B11050&lt;Rules!$B$2,B11050&gt;Rules!$B$3,ABS(I11050)&gt;Rules!$B$4)),1,0)</f>
        <v>0</v>
      </c>
      <c r="K11049" s="6" t="str">
        <f aca="false">IF(F11049=1,COUNTIF($F$2:F11049,1),"")</f>
        <v/>
      </c>
    </row>
    <row r="11050" customFormat="false" ht="15" hidden="false" customHeight="false" outlineLevel="0" collapsed="false">
      <c r="A11050" s="6" t="n">
        <v>86714.4305</v>
      </c>
      <c r="B11050" s="6" t="n">
        <v>1.97728937728938</v>
      </c>
      <c r="C11050" s="6" t="n">
        <v>87</v>
      </c>
      <c r="D11050" s="6" t="n">
        <v>-1</v>
      </c>
      <c r="E11050" s="6" t="n">
        <v>1.98021978021978</v>
      </c>
      <c r="F11050" s="6" t="n">
        <v>0</v>
      </c>
      <c r="G11050" s="6" t="n">
        <v>0</v>
      </c>
      <c r="H11050" s="6" t="str">
        <f aca="false">IF(AND(A11050&gt;=Stimuli!$B$2,A11050&lt;=Stimuli!$C$2),Stimuli!$A$2,IF(AND(A11050&gt;=Stimuli!$B$3,A11050&lt;=Stimuli!$C$3),Stimuli!$A$3,IF(AND(A11050&gt;=Stimuli!$B$4,A11050&lt;=Stimuli!$C$4),Stimuli!$A$4,"")))</f>
        <v>02 e.l.f. - Power Grip Styling (30.03s)</v>
      </c>
      <c r="I11050" s="6" t="n">
        <f aca="false">(B11050-B11049)/((A11050-A11049)/1000)</f>
        <v>-0.750183150183176</v>
      </c>
      <c r="J11050" s="6" t="n">
        <f aca="false">IF(OR(B11050&lt;Rules!$B$2,B11050&gt;Rules!$B$3,ABS(I11050)&gt;Rules!$B$4,OR(B11051&lt;Rules!$B$2,B11051&gt;Rules!$B$3,ABS(I11051)&gt;Rules!$B$4)),1,0)</f>
        <v>0</v>
      </c>
      <c r="K11050" s="6" t="str">
        <f aca="false">IF(F11050=1,COUNTIF($F$2:F11050,1),"")</f>
        <v/>
      </c>
    </row>
    <row r="11051" customFormat="false" ht="15" hidden="false" customHeight="false" outlineLevel="0" collapsed="false">
      <c r="A11051" s="6" t="n">
        <v>86722.243</v>
      </c>
      <c r="B11051" s="6" t="n">
        <v>1.98461538461538</v>
      </c>
      <c r="C11051" s="6" t="n">
        <v>87</v>
      </c>
      <c r="D11051" s="6" t="n">
        <v>-1</v>
      </c>
      <c r="E11051" s="6" t="n">
        <v>1.98021978021978</v>
      </c>
      <c r="F11051" s="6" t="n">
        <v>0</v>
      </c>
      <c r="G11051" s="6" t="n">
        <v>0</v>
      </c>
      <c r="H11051" s="6" t="str">
        <f aca="false">IF(AND(A11051&gt;=Stimuli!$B$2,A11051&lt;=Stimuli!$C$2),Stimuli!$A$2,IF(AND(A11051&gt;=Stimuli!$B$3,A11051&lt;=Stimuli!$C$3),Stimuli!$A$3,IF(AND(A11051&gt;=Stimuli!$B$4,A11051&lt;=Stimuli!$C$4),Stimuli!$A$4,"")))</f>
        <v>02 e.l.f. - Power Grip Styling (30.03s)</v>
      </c>
      <c r="I11051" s="6" t="n">
        <f aca="false">(B11051-B11050)/((A11051-A11050)/1000)</f>
        <v>0.937728937728906</v>
      </c>
      <c r="J11051" s="6" t="n">
        <f aca="false">IF(OR(B11051&lt;Rules!$B$2,B11051&gt;Rules!$B$3,ABS(I11051)&gt;Rules!$B$4,OR(B11052&lt;Rules!$B$2,B11052&gt;Rules!$B$3,ABS(I11052)&gt;Rules!$B$4)),1,0)</f>
        <v>0</v>
      </c>
      <c r="K11051" s="6" t="str">
        <f aca="false">IF(F11051=1,COUNTIF($F$2:F11051,1),"")</f>
        <v/>
      </c>
    </row>
    <row r="11052" customFormat="false" ht="15" hidden="false" customHeight="false" outlineLevel="0" collapsed="false">
      <c r="A11052" s="6" t="n">
        <v>86730.0555</v>
      </c>
      <c r="B11052" s="6" t="n">
        <v>1.97582417582418</v>
      </c>
      <c r="C11052" s="6" t="n">
        <v>87</v>
      </c>
      <c r="D11052" s="6" t="n">
        <v>-1</v>
      </c>
      <c r="E11052" s="6" t="n">
        <v>1.98021978021978</v>
      </c>
      <c r="F11052" s="6" t="n">
        <v>0</v>
      </c>
      <c r="G11052" s="6" t="n">
        <v>0</v>
      </c>
      <c r="H11052" s="6" t="str">
        <f aca="false">IF(AND(A11052&gt;=Stimuli!$B$2,A11052&lt;=Stimuli!$C$2),Stimuli!$A$2,IF(AND(A11052&gt;=Stimuli!$B$3,A11052&lt;=Stimuli!$C$3),Stimuli!$A$3,IF(AND(A11052&gt;=Stimuli!$B$4,A11052&lt;=Stimuli!$C$4),Stimuli!$A$4,"")))</f>
        <v>02 e.l.f. - Power Grip Styling (30.03s)</v>
      </c>
      <c r="I11052" s="6" t="n">
        <f aca="false">(B11052-B11051)/((A11052-A11051)/1000)</f>
        <v>-1.12527472527475</v>
      </c>
      <c r="J11052" s="6" t="n">
        <f aca="false">IF(OR(B11052&lt;Rules!$B$2,B11052&gt;Rules!$B$3,ABS(I11052)&gt;Rules!$B$4,OR(B11053&lt;Rules!$B$2,B11053&gt;Rules!$B$3,ABS(I11053)&gt;Rules!$B$4)),1,0)</f>
        <v>0</v>
      </c>
      <c r="K11052" s="6" t="str">
        <f aca="false">IF(F11052=1,COUNTIF($F$2:F11052,1),"")</f>
        <v/>
      </c>
    </row>
    <row r="11053" customFormat="false" ht="15" hidden="false" customHeight="false" outlineLevel="0" collapsed="false">
      <c r="A11053" s="6" t="n">
        <v>86737.868</v>
      </c>
      <c r="B11053" s="6" t="n">
        <v>1.98461538461538</v>
      </c>
      <c r="C11053" s="6" t="n">
        <v>87</v>
      </c>
      <c r="D11053" s="6" t="n">
        <v>-1</v>
      </c>
      <c r="E11053" s="6" t="n">
        <v>1.98021978021978</v>
      </c>
      <c r="F11053" s="6" t="n">
        <v>0</v>
      </c>
      <c r="G11053" s="6" t="n">
        <v>0</v>
      </c>
      <c r="H11053" s="6" t="str">
        <f aca="false">IF(AND(A11053&gt;=Stimuli!$B$2,A11053&lt;=Stimuli!$C$2),Stimuli!$A$2,IF(AND(A11053&gt;=Stimuli!$B$3,A11053&lt;=Stimuli!$C$3),Stimuli!$A$3,IF(AND(A11053&gt;=Stimuli!$B$4,A11053&lt;=Stimuli!$C$4),Stimuli!$A$4,"")))</f>
        <v>02 e.l.f. - Power Grip Styling (30.03s)</v>
      </c>
      <c r="I11053" s="6" t="n">
        <f aca="false">(B11053-B11052)/((A11053-A11052)/1000)</f>
        <v>1.12527472527475</v>
      </c>
      <c r="J11053" s="6" t="n">
        <f aca="false">IF(OR(B11053&lt;Rules!$B$2,B11053&gt;Rules!$B$3,ABS(I11053)&gt;Rules!$B$4,OR(B11054&lt;Rules!$B$2,B11054&gt;Rules!$B$3,ABS(I11054)&gt;Rules!$B$4)),1,0)</f>
        <v>0</v>
      </c>
      <c r="K11053" s="6" t="str">
        <f aca="false">IF(F11053=1,COUNTIF($F$2:F11053,1),"")</f>
        <v/>
      </c>
    </row>
    <row r="11054" customFormat="false" ht="15" hidden="false" customHeight="false" outlineLevel="0" collapsed="false">
      <c r="A11054" s="6" t="n">
        <v>86745.6805</v>
      </c>
      <c r="B11054" s="6" t="n">
        <v>1.97582417582418</v>
      </c>
      <c r="C11054" s="6" t="n">
        <v>87</v>
      </c>
      <c r="D11054" s="6" t="n">
        <v>-1</v>
      </c>
      <c r="E11054" s="6" t="n">
        <v>1.98021978021978</v>
      </c>
      <c r="F11054" s="6" t="n">
        <v>0</v>
      </c>
      <c r="G11054" s="6" t="n">
        <v>0</v>
      </c>
      <c r="H11054" s="6" t="str">
        <f aca="false">IF(AND(A11054&gt;=Stimuli!$B$2,A11054&lt;=Stimuli!$C$2),Stimuli!$A$2,IF(AND(A11054&gt;=Stimuli!$B$3,A11054&lt;=Stimuli!$C$3),Stimuli!$A$3,IF(AND(A11054&gt;=Stimuli!$B$4,A11054&lt;=Stimuli!$C$4),Stimuli!$A$4,"")))</f>
        <v>02 e.l.f. - Power Grip Styling (30.03s)</v>
      </c>
      <c r="I11054" s="6" t="n">
        <f aca="false">(B11054-B11053)/((A11054-A11053)/1000)</f>
        <v>-1.12527472527475</v>
      </c>
      <c r="J11054" s="6" t="n">
        <f aca="false">IF(OR(B11054&lt;Rules!$B$2,B11054&gt;Rules!$B$3,ABS(I11054)&gt;Rules!$B$4,OR(B11055&lt;Rules!$B$2,B11055&gt;Rules!$B$3,ABS(I11055)&gt;Rules!$B$4)),1,0)</f>
        <v>0</v>
      </c>
      <c r="K11054" s="6" t="str">
        <f aca="false">IF(F11054=1,COUNTIF($F$2:F11054,1),"")</f>
        <v/>
      </c>
    </row>
    <row r="11055" customFormat="false" ht="15" hidden="false" customHeight="false" outlineLevel="0" collapsed="false">
      <c r="A11055" s="6" t="n">
        <v>86753.493</v>
      </c>
      <c r="B11055" s="6" t="n">
        <v>1.98315018315018</v>
      </c>
      <c r="C11055" s="6" t="n">
        <v>87</v>
      </c>
      <c r="D11055" s="6" t="n">
        <v>-1</v>
      </c>
      <c r="E11055" s="6" t="n">
        <v>1.97875457875458</v>
      </c>
      <c r="F11055" s="6" t="n">
        <v>0</v>
      </c>
      <c r="G11055" s="6" t="n">
        <v>0</v>
      </c>
      <c r="H11055" s="6" t="str">
        <f aca="false">IF(AND(A11055&gt;=Stimuli!$B$2,A11055&lt;=Stimuli!$C$2),Stimuli!$A$2,IF(AND(A11055&gt;=Stimuli!$B$3,A11055&lt;=Stimuli!$C$3),Stimuli!$A$3,IF(AND(A11055&gt;=Stimuli!$B$4,A11055&lt;=Stimuli!$C$4),Stimuli!$A$4,"")))</f>
        <v>02 e.l.f. - Power Grip Styling (30.03s)</v>
      </c>
      <c r="I11055" s="6" t="n">
        <f aca="false">(B11055-B11054)/((A11055-A11054)/1000)</f>
        <v>0.93772893772902</v>
      </c>
      <c r="J11055" s="6" t="n">
        <f aca="false">IF(OR(B11055&lt;Rules!$B$2,B11055&gt;Rules!$B$3,ABS(I11055)&gt;Rules!$B$4,OR(B11056&lt;Rules!$B$2,B11056&gt;Rules!$B$3,ABS(I11056)&gt;Rules!$B$4)),1,0)</f>
        <v>0</v>
      </c>
      <c r="K11055" s="6" t="str">
        <f aca="false">IF(F11055=1,COUNTIF($F$2:F11055,1),"")</f>
        <v/>
      </c>
    </row>
    <row r="11056" customFormat="false" ht="15" hidden="false" customHeight="false" outlineLevel="0" collapsed="false">
      <c r="A11056" s="6" t="n">
        <v>86761.3055</v>
      </c>
      <c r="B11056" s="6" t="n">
        <v>1.97582417582418</v>
      </c>
      <c r="C11056" s="6" t="n">
        <v>87</v>
      </c>
      <c r="D11056" s="6" t="n">
        <v>-1</v>
      </c>
      <c r="E11056" s="6" t="n">
        <v>1.97875457875458</v>
      </c>
      <c r="F11056" s="6" t="n">
        <v>0</v>
      </c>
      <c r="G11056" s="6" t="n">
        <v>0</v>
      </c>
      <c r="H11056" s="6" t="str">
        <f aca="false">IF(AND(A11056&gt;=Stimuli!$B$2,A11056&lt;=Stimuli!$C$2),Stimuli!$A$2,IF(AND(A11056&gt;=Stimuli!$B$3,A11056&lt;=Stimuli!$C$3),Stimuli!$A$3,IF(AND(A11056&gt;=Stimuli!$B$4,A11056&lt;=Stimuli!$C$4),Stimuli!$A$4,"")))</f>
        <v>02 e.l.f. - Power Grip Styling (30.03s)</v>
      </c>
      <c r="I11056" s="6" t="n">
        <f aca="false">(B11056-B11055)/((A11056-A11055)/1000)</f>
        <v>-0.93772893772902</v>
      </c>
      <c r="J11056" s="6" t="n">
        <f aca="false">IF(OR(B11056&lt;Rules!$B$2,B11056&gt;Rules!$B$3,ABS(I11056)&gt;Rules!$B$4,OR(B11057&lt;Rules!$B$2,B11057&gt;Rules!$B$3,ABS(I11057)&gt;Rules!$B$4)),1,0)</f>
        <v>0</v>
      </c>
      <c r="K11056" s="6" t="str">
        <f aca="false">IF(F11056=1,COUNTIF($F$2:F11056,1),"")</f>
        <v/>
      </c>
    </row>
    <row r="11057" customFormat="false" ht="15" hidden="false" customHeight="false" outlineLevel="0" collapsed="false">
      <c r="A11057" s="6" t="n">
        <v>86769.118</v>
      </c>
      <c r="B11057" s="6" t="n">
        <v>1.98168498168498</v>
      </c>
      <c r="C11057" s="6" t="n">
        <v>87</v>
      </c>
      <c r="D11057" s="6" t="n">
        <v>-1</v>
      </c>
      <c r="E11057" s="6" t="n">
        <v>1.97875457875458</v>
      </c>
      <c r="F11057" s="6" t="n">
        <v>0</v>
      </c>
      <c r="G11057" s="6" t="n">
        <v>0</v>
      </c>
      <c r="H11057" s="6" t="str">
        <f aca="false">IF(AND(A11057&gt;=Stimuli!$B$2,A11057&lt;=Stimuli!$C$2),Stimuli!$A$2,IF(AND(A11057&gt;=Stimuli!$B$3,A11057&lt;=Stimuli!$C$3),Stimuli!$A$3,IF(AND(A11057&gt;=Stimuli!$B$4,A11057&lt;=Stimuli!$C$4),Stimuli!$A$4,"")))</f>
        <v>02 e.l.f. - Power Grip Styling (30.03s)</v>
      </c>
      <c r="I11057" s="6" t="n">
        <f aca="false">(B11057-B11056)/((A11057-A11056)/1000)</f>
        <v>0.750183150183176</v>
      </c>
      <c r="J11057" s="6" t="n">
        <f aca="false">IF(OR(B11057&lt;Rules!$B$2,B11057&gt;Rules!$B$3,ABS(I11057)&gt;Rules!$B$4,OR(B11058&lt;Rules!$B$2,B11058&gt;Rules!$B$3,ABS(I11058)&gt;Rules!$B$4)),1,0)</f>
        <v>0</v>
      </c>
      <c r="K11057" s="6" t="str">
        <f aca="false">IF(F11057=1,COUNTIF($F$2:F11057,1),"")</f>
        <v/>
      </c>
    </row>
    <row r="11058" customFormat="false" ht="15" hidden="false" customHeight="false" outlineLevel="0" collapsed="false">
      <c r="A11058" s="6" t="n">
        <v>86776.9305</v>
      </c>
      <c r="B11058" s="6" t="n">
        <v>1.97728937728938</v>
      </c>
      <c r="C11058" s="6" t="n">
        <v>87</v>
      </c>
      <c r="D11058" s="6" t="n">
        <v>-1</v>
      </c>
      <c r="E11058" s="6" t="n">
        <v>1.97875457875458</v>
      </c>
      <c r="F11058" s="6" t="n">
        <v>0</v>
      </c>
      <c r="G11058" s="6" t="n">
        <v>0</v>
      </c>
      <c r="H11058" s="6" t="str">
        <f aca="false">IF(AND(A11058&gt;=Stimuli!$B$2,A11058&lt;=Stimuli!$C$2),Stimuli!$A$2,IF(AND(A11058&gt;=Stimuli!$B$3,A11058&lt;=Stimuli!$C$3),Stimuli!$A$3,IF(AND(A11058&gt;=Stimuli!$B$4,A11058&lt;=Stimuli!$C$4),Stimuli!$A$4,"")))</f>
        <v>02 e.l.f. - Power Grip Styling (30.03s)</v>
      </c>
      <c r="I11058" s="6" t="n">
        <f aca="false">(B11058-B11057)/((A11058-A11057)/1000)</f>
        <v>-0.562637362637332</v>
      </c>
      <c r="J11058" s="6" t="n">
        <f aca="false">IF(OR(B11058&lt;Rules!$B$2,B11058&gt;Rules!$B$3,ABS(I11058)&gt;Rules!$B$4,OR(B11059&lt;Rules!$B$2,B11059&gt;Rules!$B$3,ABS(I11059)&gt;Rules!$B$4)),1,0)</f>
        <v>0</v>
      </c>
      <c r="K11058" s="6" t="str">
        <f aca="false">IF(F11058=1,COUNTIF($F$2:F11058,1),"")</f>
        <v/>
      </c>
    </row>
    <row r="11059" customFormat="false" ht="15" hidden="false" customHeight="false" outlineLevel="0" collapsed="false">
      <c r="A11059" s="6" t="n">
        <v>86784.743</v>
      </c>
      <c r="B11059" s="6" t="n">
        <v>1.98021978021978</v>
      </c>
      <c r="C11059" s="6" t="n">
        <v>87</v>
      </c>
      <c r="D11059" s="6" t="n">
        <v>-1</v>
      </c>
      <c r="E11059" s="6" t="n">
        <v>1.97875457875458</v>
      </c>
      <c r="F11059" s="6" t="n">
        <v>0</v>
      </c>
      <c r="G11059" s="6" t="n">
        <v>0</v>
      </c>
      <c r="H11059" s="6" t="str">
        <f aca="false">IF(AND(A11059&gt;=Stimuli!$B$2,A11059&lt;=Stimuli!$C$2),Stimuli!$A$2,IF(AND(A11059&gt;=Stimuli!$B$3,A11059&lt;=Stimuli!$C$3),Stimuli!$A$3,IF(AND(A11059&gt;=Stimuli!$B$4,A11059&lt;=Stimuli!$C$4),Stimuli!$A$4,"")))</f>
        <v>02 e.l.f. - Power Grip Styling (30.03s)</v>
      </c>
      <c r="I11059" s="6" t="n">
        <f aca="false">(B11059-B11058)/((A11059-A11058)/1000)</f>
        <v>0.375091575091602</v>
      </c>
      <c r="J11059" s="6" t="n">
        <f aca="false">IF(OR(B11059&lt;Rules!$B$2,B11059&gt;Rules!$B$3,ABS(I11059)&gt;Rules!$B$4,OR(B11060&lt;Rules!$B$2,B11060&gt;Rules!$B$3,ABS(I11060)&gt;Rules!$B$4)),1,0)</f>
        <v>0</v>
      </c>
      <c r="K11059" s="6" t="str">
        <f aca="false">IF(F11059=1,COUNTIF($F$2:F11059,1),"")</f>
        <v/>
      </c>
    </row>
    <row r="11060" customFormat="false" ht="15" hidden="false" customHeight="false" outlineLevel="0" collapsed="false">
      <c r="A11060" s="6" t="n">
        <v>86792.5555</v>
      </c>
      <c r="B11060" s="6" t="n">
        <v>1.97728937728938</v>
      </c>
      <c r="C11060" s="6" t="n">
        <v>87</v>
      </c>
      <c r="D11060" s="6" t="n">
        <v>-1</v>
      </c>
      <c r="E11060" s="6" t="n">
        <v>1.97875457875458</v>
      </c>
      <c r="F11060" s="6" t="n">
        <v>0</v>
      </c>
      <c r="G11060" s="6" t="n">
        <v>0</v>
      </c>
      <c r="H11060" s="6" t="str">
        <f aca="false">IF(AND(A11060&gt;=Stimuli!$B$2,A11060&lt;=Stimuli!$C$2),Stimuli!$A$2,IF(AND(A11060&gt;=Stimuli!$B$3,A11060&lt;=Stimuli!$C$3),Stimuli!$A$3,IF(AND(A11060&gt;=Stimuli!$B$4,A11060&lt;=Stimuli!$C$4),Stimuli!$A$4,"")))</f>
        <v>02 e.l.f. - Power Grip Styling (30.03s)</v>
      </c>
      <c r="I11060" s="6" t="n">
        <f aca="false">(B11060-B11059)/((A11060-A11059)/1000)</f>
        <v>-0.375091575091602</v>
      </c>
      <c r="J11060" s="6" t="n">
        <f aca="false">IF(OR(B11060&lt;Rules!$B$2,B11060&gt;Rules!$B$3,ABS(I11060)&gt;Rules!$B$4,OR(B11061&lt;Rules!$B$2,B11061&gt;Rules!$B$3,ABS(I11061)&gt;Rules!$B$4)),1,0)</f>
        <v>0</v>
      </c>
      <c r="K11060" s="6" t="str">
        <f aca="false">IF(F11060=1,COUNTIF($F$2:F11060,1),"")</f>
        <v/>
      </c>
    </row>
    <row r="11061" customFormat="false" ht="15" hidden="false" customHeight="false" outlineLevel="0" collapsed="false">
      <c r="A11061" s="6" t="n">
        <v>86800.368</v>
      </c>
      <c r="B11061" s="6" t="n">
        <v>1.97875457875458</v>
      </c>
      <c r="C11061" s="6" t="n">
        <v>87</v>
      </c>
      <c r="D11061" s="6" t="n">
        <v>-1</v>
      </c>
      <c r="E11061" s="6" t="n">
        <v>1.97875457875458</v>
      </c>
      <c r="F11061" s="6" t="n">
        <v>0</v>
      </c>
      <c r="G11061" s="6" t="n">
        <v>0</v>
      </c>
      <c r="H11061" s="6" t="str">
        <f aca="false">IF(AND(A11061&gt;=Stimuli!$B$2,A11061&lt;=Stimuli!$C$2),Stimuli!$A$2,IF(AND(A11061&gt;=Stimuli!$B$3,A11061&lt;=Stimuli!$C$3),Stimuli!$A$3,IF(AND(A11061&gt;=Stimuli!$B$4,A11061&lt;=Stimuli!$C$4),Stimuli!$A$4,"")))</f>
        <v>02 e.l.f. - Power Grip Styling (30.03s)</v>
      </c>
      <c r="I11061" s="6" t="n">
        <f aca="false">(B11061-B11060)/((A11061-A11060)/1000)</f>
        <v>0.18754578754573</v>
      </c>
      <c r="J11061" s="6" t="n">
        <f aca="false">IF(OR(B11061&lt;Rules!$B$2,B11061&gt;Rules!$B$3,ABS(I11061)&gt;Rules!$B$4,OR(B11062&lt;Rules!$B$2,B11062&gt;Rules!$B$3,ABS(I11062)&gt;Rules!$B$4)),1,0)</f>
        <v>0</v>
      </c>
      <c r="K11061" s="6" t="str">
        <f aca="false">IF(F11061=1,COUNTIF($F$2:F11061,1),"")</f>
        <v/>
      </c>
    </row>
    <row r="11062" customFormat="false" ht="15" hidden="false" customHeight="false" outlineLevel="0" collapsed="false">
      <c r="A11062" s="6" t="n">
        <v>86808.1805</v>
      </c>
      <c r="B11062" s="6" t="n">
        <v>1.98021978021978</v>
      </c>
      <c r="C11062" s="6" t="n">
        <v>87</v>
      </c>
      <c r="D11062" s="6" t="n">
        <v>-1</v>
      </c>
      <c r="E11062" s="6" t="n">
        <v>1.97875457875458</v>
      </c>
      <c r="F11062" s="6" t="n">
        <v>0</v>
      </c>
      <c r="G11062" s="6" t="n">
        <v>0</v>
      </c>
      <c r="H11062" s="6" t="str">
        <f aca="false">IF(AND(A11062&gt;=Stimuli!$B$2,A11062&lt;=Stimuli!$C$2),Stimuli!$A$2,IF(AND(A11062&gt;=Stimuli!$B$3,A11062&lt;=Stimuli!$C$3),Stimuli!$A$3,IF(AND(A11062&gt;=Stimuli!$B$4,A11062&lt;=Stimuli!$C$4),Stimuli!$A$4,"")))</f>
        <v>02 e.l.f. - Power Grip Styling (30.03s)</v>
      </c>
      <c r="I11062" s="6" t="n">
        <f aca="false">(B11062-B11061)/((A11062-A11061)/1000)</f>
        <v>0.187545787545872</v>
      </c>
      <c r="J11062" s="6" t="n">
        <f aca="false">IF(OR(B11062&lt;Rules!$B$2,B11062&gt;Rules!$B$3,ABS(I11062)&gt;Rules!$B$4,OR(B11063&lt;Rules!$B$2,B11063&gt;Rules!$B$3,ABS(I11063)&gt;Rules!$B$4)),1,0)</f>
        <v>0</v>
      </c>
      <c r="K11062" s="6" t="str">
        <f aca="false">IF(F11062=1,COUNTIF($F$2:F11062,1),"")</f>
        <v/>
      </c>
    </row>
    <row r="11063" customFormat="false" ht="15" hidden="false" customHeight="false" outlineLevel="0" collapsed="false">
      <c r="A11063" s="6" t="n">
        <v>86815.993</v>
      </c>
      <c r="B11063" s="6" t="n">
        <v>1.97728937728938</v>
      </c>
      <c r="C11063" s="6" t="n">
        <v>87</v>
      </c>
      <c r="D11063" s="6" t="n">
        <v>-1</v>
      </c>
      <c r="E11063" s="6" t="n">
        <v>1.97875457875458</v>
      </c>
      <c r="F11063" s="6" t="n">
        <v>0</v>
      </c>
      <c r="G11063" s="6" t="n">
        <v>0</v>
      </c>
      <c r="H11063" s="6" t="str">
        <f aca="false">IF(AND(A11063&gt;=Stimuli!$B$2,A11063&lt;=Stimuli!$C$2),Stimuli!$A$2,IF(AND(A11063&gt;=Stimuli!$B$3,A11063&lt;=Stimuli!$C$3),Stimuli!$A$3,IF(AND(A11063&gt;=Stimuli!$B$4,A11063&lt;=Stimuli!$C$4),Stimuli!$A$4,"")))</f>
        <v>02 e.l.f. - Power Grip Styling (30.03s)</v>
      </c>
      <c r="I11063" s="6" t="n">
        <f aca="false">(B11063-B11062)/((A11063-A11062)/1000)</f>
        <v>-0.375091575091602</v>
      </c>
      <c r="J11063" s="6" t="n">
        <f aca="false">IF(OR(B11063&lt;Rules!$B$2,B11063&gt;Rules!$B$3,ABS(I11063)&gt;Rules!$B$4,OR(B11064&lt;Rules!$B$2,B11064&gt;Rules!$B$3,ABS(I11064)&gt;Rules!$B$4)),1,0)</f>
        <v>0</v>
      </c>
      <c r="K11063" s="6" t="str">
        <f aca="false">IF(F11063=1,COUNTIF($F$2:F11063,1),"")</f>
        <v/>
      </c>
    </row>
    <row r="11064" customFormat="false" ht="15" hidden="false" customHeight="false" outlineLevel="0" collapsed="false">
      <c r="A11064" s="6" t="n">
        <v>86823.8055</v>
      </c>
      <c r="B11064" s="6" t="n">
        <v>1.98168498168498</v>
      </c>
      <c r="C11064" s="6" t="n">
        <v>87</v>
      </c>
      <c r="D11064" s="6" t="n">
        <v>-1</v>
      </c>
      <c r="E11064" s="6" t="n">
        <v>1.97875457875458</v>
      </c>
      <c r="F11064" s="6" t="n">
        <v>0</v>
      </c>
      <c r="G11064" s="6" t="n">
        <v>0</v>
      </c>
      <c r="H11064" s="6" t="str">
        <f aca="false">IF(AND(A11064&gt;=Stimuli!$B$2,A11064&lt;=Stimuli!$C$2),Stimuli!$A$2,IF(AND(A11064&gt;=Stimuli!$B$3,A11064&lt;=Stimuli!$C$3),Stimuli!$A$3,IF(AND(A11064&gt;=Stimuli!$B$4,A11064&lt;=Stimuli!$C$4),Stimuli!$A$4,"")))</f>
        <v>02 e.l.f. - Power Grip Styling (30.03s)</v>
      </c>
      <c r="I11064" s="6" t="n">
        <f aca="false">(B11064-B11063)/((A11064-A11063)/1000)</f>
        <v>0.562637362637332</v>
      </c>
      <c r="J11064" s="6" t="n">
        <f aca="false">IF(OR(B11064&lt;Rules!$B$2,B11064&gt;Rules!$B$3,ABS(I11064)&gt;Rules!$B$4,OR(B11065&lt;Rules!$B$2,B11065&gt;Rules!$B$3,ABS(I11065)&gt;Rules!$B$4)),1,0)</f>
        <v>0</v>
      </c>
      <c r="K11064" s="6" t="str">
        <f aca="false">IF(F11064=1,COUNTIF($F$2:F11064,1),"")</f>
        <v/>
      </c>
    </row>
    <row r="11065" customFormat="false" ht="15" hidden="false" customHeight="false" outlineLevel="0" collapsed="false">
      <c r="A11065" s="6" t="n">
        <v>86831.618</v>
      </c>
      <c r="B11065" s="6" t="n">
        <v>1.97582417582418</v>
      </c>
      <c r="C11065" s="6" t="n">
        <v>87</v>
      </c>
      <c r="D11065" s="6" t="n">
        <v>-1</v>
      </c>
      <c r="E11065" s="6" t="n">
        <v>1.97728937728938</v>
      </c>
      <c r="F11065" s="6" t="n">
        <v>0</v>
      </c>
      <c r="G11065" s="6" t="n">
        <v>0</v>
      </c>
      <c r="H11065" s="6" t="str">
        <f aca="false">IF(AND(A11065&gt;=Stimuli!$B$2,A11065&lt;=Stimuli!$C$2),Stimuli!$A$2,IF(AND(A11065&gt;=Stimuli!$B$3,A11065&lt;=Stimuli!$C$3),Stimuli!$A$3,IF(AND(A11065&gt;=Stimuli!$B$4,A11065&lt;=Stimuli!$C$4),Stimuli!$A$4,"")))</f>
        <v>02 e.l.f. - Power Grip Styling (30.03s)</v>
      </c>
      <c r="I11065" s="6" t="n">
        <f aca="false">(B11065-B11064)/((A11065-A11064)/1000)</f>
        <v>-0.750183150183176</v>
      </c>
      <c r="J11065" s="6" t="n">
        <f aca="false">IF(OR(B11065&lt;Rules!$B$2,B11065&gt;Rules!$B$3,ABS(I11065)&gt;Rules!$B$4,OR(B11066&lt;Rules!$B$2,B11066&gt;Rules!$B$3,ABS(I11066)&gt;Rules!$B$4)),1,0)</f>
        <v>0</v>
      </c>
      <c r="K11065" s="6" t="str">
        <f aca="false">IF(F11065=1,COUNTIF($F$2:F11065,1),"")</f>
        <v/>
      </c>
    </row>
    <row r="11066" customFormat="false" ht="15" hidden="false" customHeight="false" outlineLevel="0" collapsed="false">
      <c r="A11066" s="6" t="n">
        <v>86839.4305</v>
      </c>
      <c r="B11066" s="6" t="n">
        <v>1.98168498168498</v>
      </c>
      <c r="C11066" s="6" t="n">
        <v>87</v>
      </c>
      <c r="D11066" s="6" t="n">
        <v>-1</v>
      </c>
      <c r="E11066" s="6" t="n">
        <v>1.97728937728938</v>
      </c>
      <c r="F11066" s="6" t="n">
        <v>0</v>
      </c>
      <c r="G11066" s="6" t="n">
        <v>0</v>
      </c>
      <c r="H11066" s="6" t="str">
        <f aca="false">IF(AND(A11066&gt;=Stimuli!$B$2,A11066&lt;=Stimuli!$C$2),Stimuli!$A$2,IF(AND(A11066&gt;=Stimuli!$B$3,A11066&lt;=Stimuli!$C$3),Stimuli!$A$3,IF(AND(A11066&gt;=Stimuli!$B$4,A11066&lt;=Stimuli!$C$4),Stimuli!$A$4,"")))</f>
        <v>02 e.l.f. - Power Grip Styling (30.03s)</v>
      </c>
      <c r="I11066" s="6" t="n">
        <f aca="false">(B11066-B11065)/((A11066-A11065)/1000)</f>
        <v>0.750183150183176</v>
      </c>
      <c r="J11066" s="6" t="n">
        <f aca="false">IF(OR(B11066&lt;Rules!$B$2,B11066&gt;Rules!$B$3,ABS(I11066)&gt;Rules!$B$4,OR(B11067&lt;Rules!$B$2,B11067&gt;Rules!$B$3,ABS(I11067)&gt;Rules!$B$4)),1,0)</f>
        <v>0</v>
      </c>
      <c r="K11066" s="6" t="str">
        <f aca="false">IF(F11066=1,COUNTIF($F$2:F11066,1),"")</f>
        <v/>
      </c>
    </row>
    <row r="11067" customFormat="false" ht="15" hidden="false" customHeight="false" outlineLevel="0" collapsed="false">
      <c r="A11067" s="6" t="n">
        <v>86847.243</v>
      </c>
      <c r="B11067" s="6" t="n">
        <v>1.97435897435897</v>
      </c>
      <c r="C11067" s="6" t="n">
        <v>87</v>
      </c>
      <c r="D11067" s="6" t="n">
        <v>-1</v>
      </c>
      <c r="E11067" s="6" t="n">
        <v>1.97728937728938</v>
      </c>
      <c r="F11067" s="6" t="n">
        <v>0</v>
      </c>
      <c r="G11067" s="6" t="n">
        <v>0</v>
      </c>
      <c r="H11067" s="6" t="str">
        <f aca="false">IF(AND(A11067&gt;=Stimuli!$B$2,A11067&lt;=Stimuli!$C$2),Stimuli!$A$2,IF(AND(A11067&gt;=Stimuli!$B$3,A11067&lt;=Stimuli!$C$3),Stimuli!$A$3,IF(AND(A11067&gt;=Stimuli!$B$4,A11067&lt;=Stimuli!$C$4),Stimuli!$A$4,"")))</f>
        <v>02 e.l.f. - Power Grip Styling (30.03s)</v>
      </c>
      <c r="I11067" s="6" t="n">
        <f aca="false">(B11067-B11066)/((A11067-A11066)/1000)</f>
        <v>-0.937728937728906</v>
      </c>
      <c r="J11067" s="6" t="n">
        <f aca="false">IF(OR(B11067&lt;Rules!$B$2,B11067&gt;Rules!$B$3,ABS(I11067)&gt;Rules!$B$4,OR(B11068&lt;Rules!$B$2,B11068&gt;Rules!$B$3,ABS(I11068)&gt;Rules!$B$4)),1,0)</f>
        <v>0</v>
      </c>
      <c r="K11067" s="6" t="str">
        <f aca="false">IF(F11067=1,COUNTIF($F$2:F11067,1),"")</f>
        <v/>
      </c>
    </row>
    <row r="11068" customFormat="false" ht="15" hidden="false" customHeight="false" outlineLevel="0" collapsed="false">
      <c r="A11068" s="6" t="n">
        <v>86855.0555</v>
      </c>
      <c r="B11068" s="6" t="n">
        <v>1.98315018315018</v>
      </c>
      <c r="C11068" s="6" t="n">
        <v>87</v>
      </c>
      <c r="D11068" s="6" t="n">
        <v>-1</v>
      </c>
      <c r="E11068" s="6" t="n">
        <v>1.97728937728938</v>
      </c>
      <c r="F11068" s="6" t="n">
        <v>0</v>
      </c>
      <c r="G11068" s="6" t="n">
        <v>0</v>
      </c>
      <c r="H11068" s="6" t="str">
        <f aca="false">IF(AND(A11068&gt;=Stimuli!$B$2,A11068&lt;=Stimuli!$C$2),Stimuli!$A$2,IF(AND(A11068&gt;=Stimuli!$B$3,A11068&lt;=Stimuli!$C$3),Stimuli!$A$3,IF(AND(A11068&gt;=Stimuli!$B$4,A11068&lt;=Stimuli!$C$4),Stimuli!$A$4,"")))</f>
        <v>02 e.l.f. - Power Grip Styling (30.03s)</v>
      </c>
      <c r="I11068" s="6" t="n">
        <f aca="false">(B11068-B11067)/((A11068-A11067)/1000)</f>
        <v>1.12527472527475</v>
      </c>
      <c r="J11068" s="6" t="n">
        <f aca="false">IF(OR(B11068&lt;Rules!$B$2,B11068&gt;Rules!$B$3,ABS(I11068)&gt;Rules!$B$4,OR(B11069&lt;Rules!$B$2,B11069&gt;Rules!$B$3,ABS(I11069)&gt;Rules!$B$4)),1,0)</f>
        <v>0</v>
      </c>
      <c r="K11068" s="6" t="str">
        <f aca="false">IF(F11068=1,COUNTIF($F$2:F11068,1),"")</f>
        <v/>
      </c>
    </row>
    <row r="11069" customFormat="false" ht="15" hidden="false" customHeight="false" outlineLevel="0" collapsed="false">
      <c r="A11069" s="6" t="n">
        <v>86862.868</v>
      </c>
      <c r="B11069" s="6" t="n">
        <v>1.97435897435897</v>
      </c>
      <c r="C11069" s="6" t="n">
        <v>87</v>
      </c>
      <c r="D11069" s="6" t="n">
        <v>-1</v>
      </c>
      <c r="E11069" s="6" t="n">
        <v>1.97728937728938</v>
      </c>
      <c r="F11069" s="6" t="n">
        <v>0</v>
      </c>
      <c r="G11069" s="6" t="n">
        <v>0</v>
      </c>
      <c r="H11069" s="6" t="str">
        <f aca="false">IF(AND(A11069&gt;=Stimuli!$B$2,A11069&lt;=Stimuli!$C$2),Stimuli!$A$2,IF(AND(A11069&gt;=Stimuli!$B$3,A11069&lt;=Stimuli!$C$3),Stimuli!$A$3,IF(AND(A11069&gt;=Stimuli!$B$4,A11069&lt;=Stimuli!$C$4),Stimuli!$A$4,"")))</f>
        <v>02 e.l.f. - Power Grip Styling (30.03s)</v>
      </c>
      <c r="I11069" s="6" t="n">
        <f aca="false">(B11069-B11068)/((A11069-A11068)/1000)</f>
        <v>-1.12527472527475</v>
      </c>
      <c r="J11069" s="6" t="n">
        <f aca="false">IF(OR(B11069&lt;Rules!$B$2,B11069&gt;Rules!$B$3,ABS(I11069)&gt;Rules!$B$4,OR(B11070&lt;Rules!$B$2,B11070&gt;Rules!$B$3,ABS(I11070)&gt;Rules!$B$4)),1,0)</f>
        <v>0</v>
      </c>
      <c r="K11069" s="6" t="str">
        <f aca="false">IF(F11069=1,COUNTIF($F$2:F11069,1),"")</f>
        <v/>
      </c>
    </row>
    <row r="11070" customFormat="false" ht="15" hidden="false" customHeight="false" outlineLevel="0" collapsed="false">
      <c r="A11070" s="6" t="n">
        <v>86870.6805</v>
      </c>
      <c r="B11070" s="6" t="n">
        <v>1.98168498168498</v>
      </c>
      <c r="C11070" s="6" t="n">
        <v>87</v>
      </c>
      <c r="D11070" s="6" t="n">
        <v>-1</v>
      </c>
      <c r="E11070" s="6" t="n">
        <v>1.97728937728938</v>
      </c>
      <c r="F11070" s="6" t="n">
        <v>0</v>
      </c>
      <c r="G11070" s="6" t="n">
        <v>0</v>
      </c>
      <c r="H11070" s="6" t="str">
        <f aca="false">IF(AND(A11070&gt;=Stimuli!$B$2,A11070&lt;=Stimuli!$C$2),Stimuli!$A$2,IF(AND(A11070&gt;=Stimuli!$B$3,A11070&lt;=Stimuli!$C$3),Stimuli!$A$3,IF(AND(A11070&gt;=Stimuli!$B$4,A11070&lt;=Stimuli!$C$4),Stimuli!$A$4,"")))</f>
        <v>02 e.l.f. - Power Grip Styling (30.03s)</v>
      </c>
      <c r="I11070" s="6" t="n">
        <f aca="false">(B11070-B11069)/((A11070-A11069)/1000)</f>
        <v>0.937728937728906</v>
      </c>
      <c r="J11070" s="6" t="n">
        <f aca="false">IF(OR(B11070&lt;Rules!$B$2,B11070&gt;Rules!$B$3,ABS(I11070)&gt;Rules!$B$4,OR(B11071&lt;Rules!$B$2,B11071&gt;Rules!$B$3,ABS(I11071)&gt;Rules!$B$4)),1,0)</f>
        <v>0</v>
      </c>
      <c r="K11070" s="6" t="str">
        <f aca="false">IF(F11070=1,COUNTIF($F$2:F11070,1),"")</f>
        <v/>
      </c>
    </row>
    <row r="11071" customFormat="false" ht="15" hidden="false" customHeight="false" outlineLevel="0" collapsed="false">
      <c r="A11071" s="6" t="n">
        <v>86878.493</v>
      </c>
      <c r="B11071" s="6" t="n">
        <v>1.97435897435897</v>
      </c>
      <c r="C11071" s="6" t="n">
        <v>87</v>
      </c>
      <c r="D11071" s="6" t="n">
        <v>-1</v>
      </c>
      <c r="E11071" s="6" t="n">
        <v>1.97728937728938</v>
      </c>
      <c r="F11071" s="6" t="n">
        <v>0</v>
      </c>
      <c r="G11071" s="6" t="n">
        <v>0</v>
      </c>
      <c r="H11071" s="6" t="str">
        <f aca="false">IF(AND(A11071&gt;=Stimuli!$B$2,A11071&lt;=Stimuli!$C$2),Stimuli!$A$2,IF(AND(A11071&gt;=Stimuli!$B$3,A11071&lt;=Stimuli!$C$3),Stimuli!$A$3,IF(AND(A11071&gt;=Stimuli!$B$4,A11071&lt;=Stimuli!$C$4),Stimuli!$A$4,"")))</f>
        <v>02 e.l.f. - Power Grip Styling (30.03s)</v>
      </c>
      <c r="I11071" s="6" t="n">
        <f aca="false">(B11071-B11070)/((A11071-A11070)/1000)</f>
        <v>-0.937728937728906</v>
      </c>
      <c r="J11071" s="6" t="n">
        <f aca="false">IF(OR(B11071&lt;Rules!$B$2,B11071&gt;Rules!$B$3,ABS(I11071)&gt;Rules!$B$4,OR(B11072&lt;Rules!$B$2,B11072&gt;Rules!$B$3,ABS(I11072)&gt;Rules!$B$4)),1,0)</f>
        <v>0</v>
      </c>
      <c r="K11071" s="6" t="str">
        <f aca="false">IF(F11071=1,COUNTIF($F$2:F11071,1),"")</f>
        <v/>
      </c>
    </row>
    <row r="11072" customFormat="false" ht="15" hidden="false" customHeight="false" outlineLevel="0" collapsed="false">
      <c r="A11072" s="6" t="n">
        <v>86886.3055</v>
      </c>
      <c r="B11072" s="6" t="n">
        <v>1.98021978021978</v>
      </c>
      <c r="C11072" s="6" t="n">
        <v>87</v>
      </c>
      <c r="D11072" s="6" t="n">
        <v>-1</v>
      </c>
      <c r="E11072" s="6" t="n">
        <v>1.97728937728938</v>
      </c>
      <c r="F11072" s="6" t="n">
        <v>0</v>
      </c>
      <c r="G11072" s="6" t="n">
        <v>0</v>
      </c>
      <c r="H11072" s="6" t="str">
        <f aca="false">IF(AND(A11072&gt;=Stimuli!$B$2,A11072&lt;=Stimuli!$C$2),Stimuli!$A$2,IF(AND(A11072&gt;=Stimuli!$B$3,A11072&lt;=Stimuli!$C$3),Stimuli!$A$3,IF(AND(A11072&gt;=Stimuli!$B$4,A11072&lt;=Stimuli!$C$4),Stimuli!$A$4,"")))</f>
        <v>02 e.l.f. - Power Grip Styling (30.03s)</v>
      </c>
      <c r="I11072" s="6" t="n">
        <f aca="false">(B11072-B11071)/((A11072-A11071)/1000)</f>
        <v>0.750183150183176</v>
      </c>
      <c r="J11072" s="6" t="n">
        <f aca="false">IF(OR(B11072&lt;Rules!$B$2,B11072&gt;Rules!$B$3,ABS(I11072)&gt;Rules!$B$4,OR(B11073&lt;Rules!$B$2,B11073&gt;Rules!$B$3,ABS(I11073)&gt;Rules!$B$4)),1,0)</f>
        <v>0</v>
      </c>
      <c r="K11072" s="6" t="str">
        <f aca="false">IF(F11072=1,COUNTIF($F$2:F11072,1),"")</f>
        <v/>
      </c>
    </row>
    <row r="11073" customFormat="false" ht="15" hidden="false" customHeight="false" outlineLevel="0" collapsed="false">
      <c r="A11073" s="6" t="n">
        <v>86894.118</v>
      </c>
      <c r="B11073" s="6" t="n">
        <v>1.97435897435897</v>
      </c>
      <c r="C11073" s="6" t="n">
        <v>87</v>
      </c>
      <c r="D11073" s="6" t="n">
        <v>-1</v>
      </c>
      <c r="E11073" s="6" t="n">
        <v>1.97728937728938</v>
      </c>
      <c r="F11073" s="6" t="n">
        <v>0</v>
      </c>
      <c r="G11073" s="6" t="n">
        <v>0</v>
      </c>
      <c r="H11073" s="6" t="str">
        <f aca="false">IF(AND(A11073&gt;=Stimuli!$B$2,A11073&lt;=Stimuli!$C$2),Stimuli!$A$2,IF(AND(A11073&gt;=Stimuli!$B$3,A11073&lt;=Stimuli!$C$3),Stimuli!$A$3,IF(AND(A11073&gt;=Stimuli!$B$4,A11073&lt;=Stimuli!$C$4),Stimuli!$A$4,"")))</f>
        <v>02 e.l.f. - Power Grip Styling (30.03s)</v>
      </c>
      <c r="I11073" s="6" t="n">
        <f aca="false">(B11073-B11072)/((A11073-A11072)/1000)</f>
        <v>-0.750183150183176</v>
      </c>
      <c r="J11073" s="6" t="n">
        <f aca="false">IF(OR(B11073&lt;Rules!$B$2,B11073&gt;Rules!$B$3,ABS(I11073)&gt;Rules!$B$4,OR(B11074&lt;Rules!$B$2,B11074&gt;Rules!$B$3,ABS(I11074)&gt;Rules!$B$4)),1,0)</f>
        <v>0</v>
      </c>
      <c r="K11073" s="6" t="str">
        <f aca="false">IF(F11073=1,COUNTIF($F$2:F11073,1),"")</f>
        <v/>
      </c>
    </row>
    <row r="11074" customFormat="false" ht="15" hidden="false" customHeight="false" outlineLevel="0" collapsed="false">
      <c r="A11074" s="6" t="n">
        <v>86901.9305</v>
      </c>
      <c r="B11074" s="6" t="n">
        <v>1.97875457875458</v>
      </c>
      <c r="C11074" s="6" t="n">
        <v>87</v>
      </c>
      <c r="D11074" s="6" t="n">
        <v>-1</v>
      </c>
      <c r="E11074" s="6" t="n">
        <v>1.97728937728938</v>
      </c>
      <c r="F11074" s="6" t="n">
        <v>0</v>
      </c>
      <c r="G11074" s="6" t="n">
        <v>0</v>
      </c>
      <c r="H11074" s="6" t="str">
        <f aca="false">IF(AND(A11074&gt;=Stimuli!$B$2,A11074&lt;=Stimuli!$C$2),Stimuli!$A$2,IF(AND(A11074&gt;=Stimuli!$B$3,A11074&lt;=Stimuli!$C$3),Stimuli!$A$3,IF(AND(A11074&gt;=Stimuli!$B$4,A11074&lt;=Stimuli!$C$4),Stimuli!$A$4,"")))</f>
        <v>02 e.l.f. - Power Grip Styling (30.03s)</v>
      </c>
      <c r="I11074" s="6" t="n">
        <f aca="false">(B11074-B11073)/((A11074-A11073)/1000)</f>
        <v>0.562637362637304</v>
      </c>
      <c r="J11074" s="6" t="n">
        <f aca="false">IF(OR(B11074&lt;Rules!$B$2,B11074&gt;Rules!$B$3,ABS(I11074)&gt;Rules!$B$4,OR(B11075&lt;Rules!$B$2,B11075&gt;Rules!$B$3,ABS(I11075)&gt;Rules!$B$4)),1,0)</f>
        <v>0</v>
      </c>
      <c r="K11074" s="6" t="str">
        <f aca="false">IF(F11074=1,COUNTIF($F$2:F11074,1),"")</f>
        <v/>
      </c>
    </row>
    <row r="11075" customFormat="false" ht="15" hidden="false" customHeight="false" outlineLevel="0" collapsed="false">
      <c r="A11075" s="6" t="n">
        <v>86909.743</v>
      </c>
      <c r="B11075" s="6" t="n">
        <v>1.97582417582418</v>
      </c>
      <c r="C11075" s="6" t="n">
        <v>87</v>
      </c>
      <c r="D11075" s="6" t="n">
        <v>-1</v>
      </c>
      <c r="E11075" s="6" t="n">
        <v>1.97728937728938</v>
      </c>
      <c r="F11075" s="6" t="n">
        <v>0</v>
      </c>
      <c r="G11075" s="6" t="n">
        <v>0</v>
      </c>
      <c r="H11075" s="6" t="str">
        <f aca="false">IF(AND(A11075&gt;=Stimuli!$B$2,A11075&lt;=Stimuli!$C$2),Stimuli!$A$2,IF(AND(A11075&gt;=Stimuli!$B$3,A11075&lt;=Stimuli!$C$3),Stimuli!$A$3,IF(AND(A11075&gt;=Stimuli!$B$4,A11075&lt;=Stimuli!$C$4),Stimuli!$A$4,"")))</f>
        <v>02 e.l.f. - Power Grip Styling (30.03s)</v>
      </c>
      <c r="I11075" s="6" t="n">
        <f aca="false">(B11075-B11074)/((A11075-A11074)/1000)</f>
        <v>-0.375091575091574</v>
      </c>
      <c r="J11075" s="6" t="n">
        <f aca="false">IF(OR(B11075&lt;Rules!$B$2,B11075&gt;Rules!$B$3,ABS(I11075)&gt;Rules!$B$4,OR(B11076&lt;Rules!$B$2,B11076&gt;Rules!$B$3,ABS(I11076)&gt;Rules!$B$4)),1,0)</f>
        <v>0</v>
      </c>
      <c r="K11075" s="6" t="str">
        <f aca="false">IF(F11075=1,COUNTIF($F$2:F11075,1),"")</f>
        <v/>
      </c>
    </row>
    <row r="11076" customFormat="false" ht="15" hidden="false" customHeight="false" outlineLevel="0" collapsed="false">
      <c r="A11076" s="6" t="n">
        <v>86917.5555</v>
      </c>
      <c r="B11076" s="6" t="n">
        <v>1.97728937728938</v>
      </c>
      <c r="C11076" s="6" t="n">
        <v>87</v>
      </c>
      <c r="D11076" s="6" t="n">
        <v>-1</v>
      </c>
      <c r="E11076" s="6" t="n">
        <v>1.97728937728938</v>
      </c>
      <c r="F11076" s="6" t="n">
        <v>0</v>
      </c>
      <c r="G11076" s="6" t="n">
        <v>0</v>
      </c>
      <c r="H11076" s="6" t="str">
        <f aca="false">IF(AND(A11076&gt;=Stimuli!$B$2,A11076&lt;=Stimuli!$C$2),Stimuli!$A$2,IF(AND(A11076&gt;=Stimuli!$B$3,A11076&lt;=Stimuli!$C$3),Stimuli!$A$3,IF(AND(A11076&gt;=Stimuli!$B$4,A11076&lt;=Stimuli!$C$4),Stimuli!$A$4,"")))</f>
        <v>02 e.l.f. - Power Grip Styling (30.03s)</v>
      </c>
      <c r="I11076" s="6" t="n">
        <f aca="false">(B11076-B11075)/((A11076-A11075)/1000)</f>
        <v>0.187545787545844</v>
      </c>
      <c r="J11076" s="6" t="n">
        <f aca="false">IF(OR(B11076&lt;Rules!$B$2,B11076&gt;Rules!$B$3,ABS(I11076)&gt;Rules!$B$4,OR(B11077&lt;Rules!$B$2,B11077&gt;Rules!$B$3,ABS(I11077)&gt;Rules!$B$4)),1,0)</f>
        <v>0</v>
      </c>
      <c r="K11076" s="6" t="str">
        <f aca="false">IF(F11076=1,COUNTIF($F$2:F11076,1),"")</f>
        <v/>
      </c>
    </row>
    <row r="11077" customFormat="false" ht="15" hidden="false" customHeight="false" outlineLevel="0" collapsed="false">
      <c r="A11077" s="6" t="n">
        <v>86925.368</v>
      </c>
      <c r="B11077" s="6" t="n">
        <v>1.97582417582418</v>
      </c>
      <c r="C11077" s="6" t="n">
        <v>87</v>
      </c>
      <c r="D11077" s="6" t="n">
        <v>-1</v>
      </c>
      <c r="E11077" s="6" t="n">
        <v>1.97728937728938</v>
      </c>
      <c r="F11077" s="6" t="n">
        <v>0</v>
      </c>
      <c r="G11077" s="6" t="n">
        <v>0</v>
      </c>
      <c r="H11077" s="6" t="str">
        <f aca="false">IF(AND(A11077&gt;=Stimuli!$B$2,A11077&lt;=Stimuli!$C$2),Stimuli!$A$2,IF(AND(A11077&gt;=Stimuli!$B$3,A11077&lt;=Stimuli!$C$3),Stimuli!$A$3,IF(AND(A11077&gt;=Stimuli!$B$4,A11077&lt;=Stimuli!$C$4),Stimuli!$A$4,"")))</f>
        <v>02 e.l.f. - Power Grip Styling (30.03s)</v>
      </c>
      <c r="I11077" s="6" t="n">
        <f aca="false">(B11077-B11076)/((A11077-A11076)/1000)</f>
        <v>-0.187545787545844</v>
      </c>
      <c r="J11077" s="6" t="n">
        <f aca="false">IF(OR(B11077&lt;Rules!$B$2,B11077&gt;Rules!$B$3,ABS(I11077)&gt;Rules!$B$4,OR(B11078&lt;Rules!$B$2,B11078&gt;Rules!$B$3,ABS(I11078)&gt;Rules!$B$4)),1,0)</f>
        <v>0</v>
      </c>
      <c r="K11077" s="6" t="str">
        <f aca="false">IF(F11077=1,COUNTIF($F$2:F11077,1),"")</f>
        <v/>
      </c>
    </row>
    <row r="11078" customFormat="false" ht="15" hidden="false" customHeight="false" outlineLevel="0" collapsed="false">
      <c r="A11078" s="6" t="n">
        <v>86933.1805</v>
      </c>
      <c r="B11078" s="6" t="n">
        <v>1.97582417582418</v>
      </c>
      <c r="C11078" s="6" t="n">
        <v>87</v>
      </c>
      <c r="D11078" s="6" t="n">
        <v>-1</v>
      </c>
      <c r="E11078" s="6" t="n">
        <v>1.97728937728938</v>
      </c>
      <c r="F11078" s="6" t="n">
        <v>0</v>
      </c>
      <c r="G11078" s="6" t="n">
        <v>0</v>
      </c>
      <c r="H11078" s="6" t="str">
        <f aca="false">IF(AND(A11078&gt;=Stimuli!$B$2,A11078&lt;=Stimuli!$C$2),Stimuli!$A$2,IF(AND(A11078&gt;=Stimuli!$B$3,A11078&lt;=Stimuli!$C$3),Stimuli!$A$3,IF(AND(A11078&gt;=Stimuli!$B$4,A11078&lt;=Stimuli!$C$4),Stimuli!$A$4,"")))</f>
        <v>02 e.l.f. - Power Grip Styling (30.03s)</v>
      </c>
      <c r="I11078" s="6" t="n">
        <f aca="false">(B11078-B11077)/((A11078-A11077)/1000)</f>
        <v>0</v>
      </c>
      <c r="J11078" s="6" t="n">
        <f aca="false">IF(OR(B11078&lt;Rules!$B$2,B11078&gt;Rules!$B$3,ABS(I11078)&gt;Rules!$B$4,OR(B11079&lt;Rules!$B$2,B11079&gt;Rules!$B$3,ABS(I11079)&gt;Rules!$B$4)),1,0)</f>
        <v>0</v>
      </c>
      <c r="K11078" s="6" t="str">
        <f aca="false">IF(F11078=1,COUNTIF($F$2:F11078,1),"")</f>
        <v/>
      </c>
    </row>
    <row r="11079" customFormat="false" ht="15" hidden="false" customHeight="false" outlineLevel="0" collapsed="false">
      <c r="A11079" s="6" t="n">
        <v>86940.993</v>
      </c>
      <c r="B11079" s="6" t="n">
        <v>1.97728937728938</v>
      </c>
      <c r="C11079" s="6" t="n">
        <v>86</v>
      </c>
      <c r="D11079" s="6" t="n">
        <v>695.3125</v>
      </c>
      <c r="E11079" s="6" t="n">
        <v>1.97582417582418</v>
      </c>
      <c r="F11079" s="6" t="n">
        <v>0</v>
      </c>
      <c r="G11079" s="6" t="n">
        <v>0</v>
      </c>
      <c r="H11079" s="6" t="str">
        <f aca="false">IF(AND(A11079&gt;=Stimuli!$B$2,A11079&lt;=Stimuli!$C$2),Stimuli!$A$2,IF(AND(A11079&gt;=Stimuli!$B$3,A11079&lt;=Stimuli!$C$3),Stimuli!$A$3,IF(AND(A11079&gt;=Stimuli!$B$4,A11079&lt;=Stimuli!$C$4),Stimuli!$A$4,"")))</f>
        <v>02 e.l.f. - Power Grip Styling (30.03s)</v>
      </c>
      <c r="I11079" s="6" t="n">
        <f aca="false">(B11079-B11078)/((A11079-A11078)/1000)</f>
        <v>0.187545787545844</v>
      </c>
      <c r="J11079" s="6" t="n">
        <f aca="false">IF(OR(B11079&lt;Rules!$B$2,B11079&gt;Rules!$B$3,ABS(I11079)&gt;Rules!$B$4,OR(B11080&lt;Rules!$B$2,B11080&gt;Rules!$B$3,ABS(I11080)&gt;Rules!$B$4)),1,0)</f>
        <v>0</v>
      </c>
      <c r="K11079" s="6" t="str">
        <f aca="false">IF(F11079=1,COUNTIF($F$2:F11079,1),"")</f>
        <v/>
      </c>
    </row>
    <row r="11080" customFormat="false" ht="15" hidden="false" customHeight="false" outlineLevel="0" collapsed="false">
      <c r="A11080" s="6" t="n">
        <v>86948.8055</v>
      </c>
      <c r="B11080" s="6" t="n">
        <v>1.97435897435897</v>
      </c>
      <c r="C11080" s="6" t="n">
        <v>86</v>
      </c>
      <c r="D11080" s="6" t="n">
        <v>-1</v>
      </c>
      <c r="E11080" s="6" t="n">
        <v>1.97582417582418</v>
      </c>
      <c r="F11080" s="6" t="n">
        <v>0</v>
      </c>
      <c r="G11080" s="6" t="n">
        <v>0</v>
      </c>
      <c r="H11080" s="6" t="str">
        <f aca="false">IF(AND(A11080&gt;=Stimuli!$B$2,A11080&lt;=Stimuli!$C$2),Stimuli!$A$2,IF(AND(A11080&gt;=Stimuli!$B$3,A11080&lt;=Stimuli!$C$3),Stimuli!$A$3,IF(AND(A11080&gt;=Stimuli!$B$4,A11080&lt;=Stimuli!$C$4),Stimuli!$A$4,"")))</f>
        <v>02 e.l.f. - Power Grip Styling (30.03s)</v>
      </c>
      <c r="I11080" s="6" t="n">
        <f aca="false">(B11080-B11079)/((A11080-A11079)/1000)</f>
        <v>-0.375091575091574</v>
      </c>
      <c r="J11080" s="6" t="n">
        <f aca="false">IF(OR(B11080&lt;Rules!$B$2,B11080&gt;Rules!$B$3,ABS(I11080)&gt;Rules!$B$4,OR(B11081&lt;Rules!$B$2,B11081&gt;Rules!$B$3,ABS(I11081)&gt;Rules!$B$4)),1,0)</f>
        <v>0</v>
      </c>
      <c r="K11080" s="6" t="str">
        <f aca="false">IF(F11080=1,COUNTIF($F$2:F11080,1),"")</f>
        <v/>
      </c>
    </row>
    <row r="11081" customFormat="false" ht="15" hidden="false" customHeight="false" outlineLevel="0" collapsed="false">
      <c r="A11081" s="6" t="n">
        <v>86956.618</v>
      </c>
      <c r="B11081" s="6" t="n">
        <v>1.97875457875458</v>
      </c>
      <c r="C11081" s="6" t="n">
        <v>86</v>
      </c>
      <c r="D11081" s="6" t="n">
        <v>-1</v>
      </c>
      <c r="E11081" s="6" t="n">
        <v>1.97582417582418</v>
      </c>
      <c r="F11081" s="6" t="n">
        <v>0</v>
      </c>
      <c r="G11081" s="6" t="n">
        <v>0</v>
      </c>
      <c r="H11081" s="6" t="str">
        <f aca="false">IF(AND(A11081&gt;=Stimuli!$B$2,A11081&lt;=Stimuli!$C$2),Stimuli!$A$2,IF(AND(A11081&gt;=Stimuli!$B$3,A11081&lt;=Stimuli!$C$3),Stimuli!$A$3,IF(AND(A11081&gt;=Stimuli!$B$4,A11081&lt;=Stimuli!$C$4),Stimuli!$A$4,"")))</f>
        <v>02 e.l.f. - Power Grip Styling (30.03s)</v>
      </c>
      <c r="I11081" s="6" t="n">
        <f aca="false">(B11081-B11080)/((A11081-A11080)/1000)</f>
        <v>0.562637362637304</v>
      </c>
      <c r="J11081" s="6" t="n">
        <f aca="false">IF(OR(B11081&lt;Rules!$B$2,B11081&gt;Rules!$B$3,ABS(I11081)&gt;Rules!$B$4,OR(B11082&lt;Rules!$B$2,B11082&gt;Rules!$B$3,ABS(I11082)&gt;Rules!$B$4)),1,0)</f>
        <v>0</v>
      </c>
      <c r="K11081" s="6" t="str">
        <f aca="false">IF(F11081=1,COUNTIF($F$2:F11081,1),"")</f>
        <v/>
      </c>
    </row>
    <row r="11082" customFormat="false" ht="15" hidden="false" customHeight="false" outlineLevel="0" collapsed="false">
      <c r="A11082" s="6" t="n">
        <v>86964.4305</v>
      </c>
      <c r="B11082" s="6" t="n">
        <v>1.97289377289377</v>
      </c>
      <c r="C11082" s="6" t="n">
        <v>86</v>
      </c>
      <c r="D11082" s="6" t="n">
        <v>-1</v>
      </c>
      <c r="E11082" s="6" t="n">
        <v>1.97582417582418</v>
      </c>
      <c r="F11082" s="6" t="n">
        <v>0</v>
      </c>
      <c r="G11082" s="6" t="n">
        <v>0</v>
      </c>
      <c r="H11082" s="6" t="str">
        <f aca="false">IF(AND(A11082&gt;=Stimuli!$B$2,A11082&lt;=Stimuli!$C$2),Stimuli!$A$2,IF(AND(A11082&gt;=Stimuli!$B$3,A11082&lt;=Stimuli!$C$3),Stimuli!$A$3,IF(AND(A11082&gt;=Stimuli!$B$4,A11082&lt;=Stimuli!$C$4),Stimuli!$A$4,"")))</f>
        <v>02 e.l.f. - Power Grip Styling (30.03s)</v>
      </c>
      <c r="I11082" s="6" t="n">
        <f aca="false">(B11082-B11081)/((A11082-A11081)/1000)</f>
        <v>-0.750183150183148</v>
      </c>
      <c r="J11082" s="6" t="n">
        <f aca="false">IF(OR(B11082&lt;Rules!$B$2,B11082&gt;Rules!$B$3,ABS(I11082)&gt;Rules!$B$4,OR(B11083&lt;Rules!$B$2,B11083&gt;Rules!$B$3,ABS(I11083)&gt;Rules!$B$4)),1,0)</f>
        <v>0</v>
      </c>
      <c r="K11082" s="6" t="str">
        <f aca="false">IF(F11082=1,COUNTIF($F$2:F11082,1),"")</f>
        <v/>
      </c>
    </row>
    <row r="11083" customFormat="false" ht="15" hidden="false" customHeight="false" outlineLevel="0" collapsed="false">
      <c r="A11083" s="6" t="n">
        <v>86972.243</v>
      </c>
      <c r="B11083" s="6" t="n">
        <v>1.97875457875458</v>
      </c>
      <c r="C11083" s="6" t="n">
        <v>86</v>
      </c>
      <c r="D11083" s="6" t="n">
        <v>-1</v>
      </c>
      <c r="E11083" s="6" t="n">
        <v>1.97582417582418</v>
      </c>
      <c r="F11083" s="6" t="n">
        <v>0</v>
      </c>
      <c r="G11083" s="6" t="n">
        <v>0</v>
      </c>
      <c r="H11083" s="6" t="str">
        <f aca="false">IF(AND(A11083&gt;=Stimuli!$B$2,A11083&lt;=Stimuli!$C$2),Stimuli!$A$2,IF(AND(A11083&gt;=Stimuli!$B$3,A11083&lt;=Stimuli!$C$3),Stimuli!$A$3,IF(AND(A11083&gt;=Stimuli!$B$4,A11083&lt;=Stimuli!$C$4),Stimuli!$A$4,"")))</f>
        <v>02 e.l.f. - Power Grip Styling (30.03s)</v>
      </c>
      <c r="I11083" s="6" t="n">
        <f aca="false">(B11083-B11082)/((A11083-A11082)/1000)</f>
        <v>0.750183150183148</v>
      </c>
      <c r="J11083" s="6" t="n">
        <f aca="false">IF(OR(B11083&lt;Rules!$B$2,B11083&gt;Rules!$B$3,ABS(I11083)&gt;Rules!$B$4,OR(B11084&lt;Rules!$B$2,B11084&gt;Rules!$B$3,ABS(I11084)&gt;Rules!$B$4)),1,0)</f>
        <v>0</v>
      </c>
      <c r="K11083" s="6" t="str">
        <f aca="false">IF(F11083=1,COUNTIF($F$2:F11083,1),"")</f>
        <v/>
      </c>
    </row>
    <row r="11084" customFormat="false" ht="15" hidden="false" customHeight="false" outlineLevel="0" collapsed="false">
      <c r="A11084" s="6" t="n">
        <v>86980.0555</v>
      </c>
      <c r="B11084" s="6" t="n">
        <v>1.97289377289377</v>
      </c>
      <c r="C11084" s="6" t="n">
        <v>86</v>
      </c>
      <c r="D11084" s="6" t="n">
        <v>-1</v>
      </c>
      <c r="E11084" s="6" t="n">
        <v>1.97582417582418</v>
      </c>
      <c r="F11084" s="6" t="n">
        <v>0</v>
      </c>
      <c r="G11084" s="6" t="n">
        <v>0</v>
      </c>
      <c r="H11084" s="6" t="str">
        <f aca="false">IF(AND(A11084&gt;=Stimuli!$B$2,A11084&lt;=Stimuli!$C$2),Stimuli!$A$2,IF(AND(A11084&gt;=Stimuli!$B$3,A11084&lt;=Stimuli!$C$3),Stimuli!$A$3,IF(AND(A11084&gt;=Stimuli!$B$4,A11084&lt;=Stimuli!$C$4),Stimuli!$A$4,"")))</f>
        <v>02 e.l.f. - Power Grip Styling (30.03s)</v>
      </c>
      <c r="I11084" s="6" t="n">
        <f aca="false">(B11084-B11083)/((A11084-A11083)/1000)</f>
        <v>-0.750183150183148</v>
      </c>
      <c r="J11084" s="6" t="n">
        <f aca="false">IF(OR(B11084&lt;Rules!$B$2,B11084&gt;Rules!$B$3,ABS(I11084)&gt;Rules!$B$4,OR(B11085&lt;Rules!$B$2,B11085&gt;Rules!$B$3,ABS(I11085)&gt;Rules!$B$4)),1,0)</f>
        <v>0</v>
      </c>
      <c r="K11084" s="6" t="str">
        <f aca="false">IF(F11084=1,COUNTIF($F$2:F11084,1),"")</f>
        <v/>
      </c>
    </row>
    <row r="11085" customFormat="false" ht="15" hidden="false" customHeight="false" outlineLevel="0" collapsed="false">
      <c r="A11085" s="6" t="n">
        <v>86987.868</v>
      </c>
      <c r="B11085" s="6" t="n">
        <v>1.98021978021978</v>
      </c>
      <c r="C11085" s="6" t="n">
        <v>86</v>
      </c>
      <c r="D11085" s="6" t="n">
        <v>-1</v>
      </c>
      <c r="E11085" s="6" t="n">
        <v>1.97582417582418</v>
      </c>
      <c r="F11085" s="6" t="n">
        <v>0</v>
      </c>
      <c r="G11085" s="6" t="n">
        <v>0</v>
      </c>
      <c r="H11085" s="6" t="str">
        <f aca="false">IF(AND(A11085&gt;=Stimuli!$B$2,A11085&lt;=Stimuli!$C$2),Stimuli!$A$2,IF(AND(A11085&gt;=Stimuli!$B$3,A11085&lt;=Stimuli!$C$3),Stimuli!$A$3,IF(AND(A11085&gt;=Stimuli!$B$4,A11085&lt;=Stimuli!$C$4),Stimuli!$A$4,"")))</f>
        <v>02 e.l.f. - Power Grip Styling (30.03s)</v>
      </c>
      <c r="I11085" s="6" t="n">
        <f aca="false">(B11085-B11084)/((A11085-A11084)/1000)</f>
        <v>0.93772893772902</v>
      </c>
      <c r="J11085" s="6" t="n">
        <f aca="false">IF(OR(B11085&lt;Rules!$B$2,B11085&gt;Rules!$B$3,ABS(I11085)&gt;Rules!$B$4,OR(B11086&lt;Rules!$B$2,B11086&gt;Rules!$B$3,ABS(I11086)&gt;Rules!$B$4)),1,0)</f>
        <v>0</v>
      </c>
      <c r="K11085" s="6" t="str">
        <f aca="false">IF(F11085=1,COUNTIF($F$2:F11085,1),"")</f>
        <v/>
      </c>
    </row>
    <row r="11086" customFormat="false" ht="15" hidden="false" customHeight="false" outlineLevel="0" collapsed="false">
      <c r="A11086" s="6" t="n">
        <v>86995.6805</v>
      </c>
      <c r="B11086" s="6" t="n">
        <v>1.97142857142857</v>
      </c>
      <c r="C11086" s="6" t="n">
        <v>86</v>
      </c>
      <c r="D11086" s="6" t="n">
        <v>-1</v>
      </c>
      <c r="E11086" s="6" t="n">
        <v>1.97582417582418</v>
      </c>
      <c r="F11086" s="6" t="n">
        <v>0</v>
      </c>
      <c r="G11086" s="6" t="n">
        <v>0</v>
      </c>
      <c r="H11086" s="6" t="str">
        <f aca="false">IF(AND(A11086&gt;=Stimuli!$B$2,A11086&lt;=Stimuli!$C$2),Stimuli!$A$2,IF(AND(A11086&gt;=Stimuli!$B$3,A11086&lt;=Stimuli!$C$3),Stimuli!$A$3,IF(AND(A11086&gt;=Stimuli!$B$4,A11086&lt;=Stimuli!$C$4),Stimuli!$A$4,"")))</f>
        <v>02 e.l.f. - Power Grip Styling (30.03s)</v>
      </c>
      <c r="I11086" s="6" t="n">
        <f aca="false">(B11086-B11085)/((A11086-A11085)/1000)</f>
        <v>-1.12527472527475</v>
      </c>
      <c r="J11086" s="6" t="n">
        <f aca="false">IF(OR(B11086&lt;Rules!$B$2,B11086&gt;Rules!$B$3,ABS(I11086)&gt;Rules!$B$4,OR(B11087&lt;Rules!$B$2,B11087&gt;Rules!$B$3,ABS(I11087)&gt;Rules!$B$4)),1,0)</f>
        <v>0</v>
      </c>
      <c r="K11086" s="6" t="str">
        <f aca="false">IF(F11086=1,COUNTIF($F$2:F11086,1),"")</f>
        <v/>
      </c>
    </row>
    <row r="11087" customFormat="false" ht="15" hidden="false" customHeight="false" outlineLevel="0" collapsed="false">
      <c r="A11087" s="6" t="n">
        <v>87003.493</v>
      </c>
      <c r="B11087" s="6" t="n">
        <v>1.98021978021978</v>
      </c>
      <c r="C11087" s="6" t="n">
        <v>86</v>
      </c>
      <c r="D11087" s="6" t="n">
        <v>-1</v>
      </c>
      <c r="E11087" s="6" t="n">
        <v>1.97582417582418</v>
      </c>
      <c r="F11087" s="6" t="n">
        <v>0</v>
      </c>
      <c r="G11087" s="6" t="n">
        <v>0</v>
      </c>
      <c r="H11087" s="6" t="str">
        <f aca="false">IF(AND(A11087&gt;=Stimuli!$B$2,A11087&lt;=Stimuli!$C$2),Stimuli!$A$2,IF(AND(A11087&gt;=Stimuli!$B$3,A11087&lt;=Stimuli!$C$3),Stimuli!$A$3,IF(AND(A11087&gt;=Stimuli!$B$4,A11087&lt;=Stimuli!$C$4),Stimuli!$A$4,"")))</f>
        <v>02 e.l.f. - Power Grip Styling (30.03s)</v>
      </c>
      <c r="I11087" s="6" t="n">
        <f aca="false">(B11087-B11086)/((A11087-A11086)/1000)</f>
        <v>1.12527472527475</v>
      </c>
      <c r="J11087" s="6" t="n">
        <f aca="false">IF(OR(B11087&lt;Rules!$B$2,B11087&gt;Rules!$B$3,ABS(I11087)&gt;Rules!$B$4,OR(B11088&lt;Rules!$B$2,B11088&gt;Rules!$B$3,ABS(I11088)&gt;Rules!$B$4)),1,0)</f>
        <v>0</v>
      </c>
      <c r="K11087" s="6" t="str">
        <f aca="false">IF(F11087=1,COUNTIF($F$2:F11087,1),"")</f>
        <v/>
      </c>
    </row>
    <row r="11088" customFormat="false" ht="15" hidden="false" customHeight="false" outlineLevel="0" collapsed="false">
      <c r="A11088" s="6" t="n">
        <v>87011.3055</v>
      </c>
      <c r="B11088" s="6" t="n">
        <v>1.97289377289377</v>
      </c>
      <c r="C11088" s="6" t="n">
        <v>86</v>
      </c>
      <c r="D11088" s="6" t="n">
        <v>-1</v>
      </c>
      <c r="E11088" s="6" t="n">
        <v>1.97582417582418</v>
      </c>
      <c r="F11088" s="6" t="n">
        <v>0</v>
      </c>
      <c r="G11088" s="6" t="n">
        <v>0</v>
      </c>
      <c r="H11088" s="6" t="str">
        <f aca="false">IF(AND(A11088&gt;=Stimuli!$B$2,A11088&lt;=Stimuli!$C$2),Stimuli!$A$2,IF(AND(A11088&gt;=Stimuli!$B$3,A11088&lt;=Stimuli!$C$3),Stimuli!$A$3,IF(AND(A11088&gt;=Stimuli!$B$4,A11088&lt;=Stimuli!$C$4),Stimuli!$A$4,"")))</f>
        <v>02 e.l.f. - Power Grip Styling (30.03s)</v>
      </c>
      <c r="I11088" s="6" t="n">
        <f aca="false">(B11088-B11087)/((A11088-A11087)/1000)</f>
        <v>-0.93772893772902</v>
      </c>
      <c r="J11088" s="6" t="n">
        <f aca="false">IF(OR(B11088&lt;Rules!$B$2,B11088&gt;Rules!$B$3,ABS(I11088)&gt;Rules!$B$4,OR(B11089&lt;Rules!$B$2,B11089&gt;Rules!$B$3,ABS(I11089)&gt;Rules!$B$4)),1,0)</f>
        <v>0</v>
      </c>
      <c r="K11088" s="6" t="str">
        <f aca="false">IF(F11088=1,COUNTIF($F$2:F11088,1),"")</f>
        <v/>
      </c>
    </row>
    <row r="11089" customFormat="false" ht="15" hidden="false" customHeight="false" outlineLevel="0" collapsed="false">
      <c r="A11089" s="6" t="n">
        <v>87019.118</v>
      </c>
      <c r="B11089" s="6" t="n">
        <v>1.97728937728938</v>
      </c>
      <c r="C11089" s="6" t="n">
        <v>86</v>
      </c>
      <c r="D11089" s="6" t="n">
        <v>-1</v>
      </c>
      <c r="E11089" s="6" t="n">
        <v>1.97582417582418</v>
      </c>
      <c r="F11089" s="6" t="n">
        <v>0</v>
      </c>
      <c r="G11089" s="6" t="n">
        <v>0</v>
      </c>
      <c r="H11089" s="6" t="str">
        <f aca="false">IF(AND(A11089&gt;=Stimuli!$B$2,A11089&lt;=Stimuli!$C$2),Stimuli!$A$2,IF(AND(A11089&gt;=Stimuli!$B$3,A11089&lt;=Stimuli!$C$3),Stimuli!$A$3,IF(AND(A11089&gt;=Stimuli!$B$4,A11089&lt;=Stimuli!$C$4),Stimuli!$A$4,"")))</f>
        <v>02 e.l.f. - Power Grip Styling (30.03s)</v>
      </c>
      <c r="I11089" s="6" t="n">
        <f aca="false">(B11089-B11088)/((A11089-A11088)/1000)</f>
        <v>0.562637362637418</v>
      </c>
      <c r="J11089" s="6" t="n">
        <f aca="false">IF(OR(B11089&lt;Rules!$B$2,B11089&gt;Rules!$B$3,ABS(I11089)&gt;Rules!$B$4,OR(B11090&lt;Rules!$B$2,B11090&gt;Rules!$B$3,ABS(I11090)&gt;Rules!$B$4)),1,0)</f>
        <v>0</v>
      </c>
      <c r="K11089" s="6" t="str">
        <f aca="false">IF(F11089=1,COUNTIF($F$2:F11089,1),"")</f>
        <v/>
      </c>
    </row>
    <row r="11090" customFormat="false" ht="15" hidden="false" customHeight="false" outlineLevel="0" collapsed="false">
      <c r="A11090" s="6" t="n">
        <v>87026.9305</v>
      </c>
      <c r="B11090" s="6" t="n">
        <v>1.97289377289377</v>
      </c>
      <c r="C11090" s="6" t="n">
        <v>86</v>
      </c>
      <c r="D11090" s="6" t="n">
        <v>-1</v>
      </c>
      <c r="E11090" s="6" t="n">
        <v>1.97582417582418</v>
      </c>
      <c r="F11090" s="6" t="n">
        <v>0</v>
      </c>
      <c r="G11090" s="6" t="n">
        <v>0</v>
      </c>
      <c r="H11090" s="6" t="str">
        <f aca="false">IF(AND(A11090&gt;=Stimuli!$B$2,A11090&lt;=Stimuli!$C$2),Stimuli!$A$2,IF(AND(A11090&gt;=Stimuli!$B$3,A11090&lt;=Stimuli!$C$3),Stimuli!$A$3,IF(AND(A11090&gt;=Stimuli!$B$4,A11090&lt;=Stimuli!$C$4),Stimuli!$A$4,"")))</f>
        <v>02 e.l.f. - Power Grip Styling (30.03s)</v>
      </c>
      <c r="I11090" s="6" t="n">
        <f aca="false">(B11090-B11089)/((A11090-A11089)/1000)</f>
        <v>-0.562637362637418</v>
      </c>
      <c r="J11090" s="6" t="n">
        <f aca="false">IF(OR(B11090&lt;Rules!$B$2,B11090&gt;Rules!$B$3,ABS(I11090)&gt;Rules!$B$4,OR(B11091&lt;Rules!$B$2,B11091&gt;Rules!$B$3,ABS(I11091)&gt;Rules!$B$4)),1,0)</f>
        <v>0</v>
      </c>
      <c r="K11090" s="6" t="str">
        <f aca="false">IF(F11090=1,COUNTIF($F$2:F11090,1),"")</f>
        <v/>
      </c>
    </row>
    <row r="11091" customFormat="false" ht="15" hidden="false" customHeight="false" outlineLevel="0" collapsed="false">
      <c r="A11091" s="6" t="n">
        <v>87034.743</v>
      </c>
      <c r="B11091" s="6" t="n">
        <v>1.97582417582418</v>
      </c>
      <c r="C11091" s="6" t="n">
        <v>86</v>
      </c>
      <c r="D11091" s="6" t="n">
        <v>-1</v>
      </c>
      <c r="E11091" s="6" t="n">
        <v>1.97582417582418</v>
      </c>
      <c r="F11091" s="6" t="n">
        <v>0</v>
      </c>
      <c r="G11091" s="6" t="n">
        <v>0</v>
      </c>
      <c r="H11091" s="6" t="str">
        <f aca="false">IF(AND(A11091&gt;=Stimuli!$B$2,A11091&lt;=Stimuli!$C$2),Stimuli!$A$2,IF(AND(A11091&gt;=Stimuli!$B$3,A11091&lt;=Stimuli!$C$3),Stimuli!$A$3,IF(AND(A11091&gt;=Stimuli!$B$4,A11091&lt;=Stimuli!$C$4),Stimuli!$A$4,"")))</f>
        <v>02 e.l.f. - Power Grip Styling (30.03s)</v>
      </c>
      <c r="I11091" s="6" t="n">
        <f aca="false">(B11091-B11090)/((A11091-A11090)/1000)</f>
        <v>0.375091575091574</v>
      </c>
      <c r="J11091" s="6" t="n">
        <f aca="false">IF(OR(B11091&lt;Rules!$B$2,B11091&gt;Rules!$B$3,ABS(I11091)&gt;Rules!$B$4,OR(B11092&lt;Rules!$B$2,B11092&gt;Rules!$B$3,ABS(I11092)&gt;Rules!$B$4)),1,0)</f>
        <v>0</v>
      </c>
      <c r="K11091" s="6" t="str">
        <f aca="false">IF(F11091=1,COUNTIF($F$2:F11091,1),"")</f>
        <v/>
      </c>
    </row>
    <row r="11092" customFormat="false" ht="15" hidden="false" customHeight="false" outlineLevel="0" collapsed="false">
      <c r="A11092" s="6" t="n">
        <v>87042.5555</v>
      </c>
      <c r="B11092" s="6" t="n">
        <v>1.97435897435897</v>
      </c>
      <c r="C11092" s="6" t="n">
        <v>86</v>
      </c>
      <c r="D11092" s="6" t="n">
        <v>-1</v>
      </c>
      <c r="E11092" s="6" t="n">
        <v>1.97582417582418</v>
      </c>
      <c r="F11092" s="6" t="n">
        <v>0</v>
      </c>
      <c r="G11092" s="6" t="n">
        <v>0</v>
      </c>
      <c r="H11092" s="6" t="str">
        <f aca="false">IF(AND(A11092&gt;=Stimuli!$B$2,A11092&lt;=Stimuli!$C$2),Stimuli!$A$2,IF(AND(A11092&gt;=Stimuli!$B$3,A11092&lt;=Stimuli!$C$3),Stimuli!$A$3,IF(AND(A11092&gt;=Stimuli!$B$4,A11092&lt;=Stimuli!$C$4),Stimuli!$A$4,"")))</f>
        <v>02 e.l.f. - Power Grip Styling (30.03s)</v>
      </c>
      <c r="I11092" s="6" t="n">
        <f aca="false">(B11092-B11091)/((A11092-A11091)/1000)</f>
        <v>-0.18754578754573</v>
      </c>
      <c r="J11092" s="6" t="n">
        <f aca="false">IF(OR(B11092&lt;Rules!$B$2,B11092&gt;Rules!$B$3,ABS(I11092)&gt;Rules!$B$4,OR(B11093&lt;Rules!$B$2,B11093&gt;Rules!$B$3,ABS(I11093)&gt;Rules!$B$4)),1,0)</f>
        <v>0</v>
      </c>
      <c r="K11092" s="6" t="str">
        <f aca="false">IF(F11092=1,COUNTIF($F$2:F11092,1),"")</f>
        <v/>
      </c>
    </row>
    <row r="11093" customFormat="false" ht="15" hidden="false" customHeight="false" outlineLevel="0" collapsed="false">
      <c r="A11093" s="6" t="n">
        <v>87050.368</v>
      </c>
      <c r="B11093" s="6" t="n">
        <v>1.97435897435897</v>
      </c>
      <c r="C11093" s="6" t="n">
        <v>86</v>
      </c>
      <c r="D11093" s="6" t="n">
        <v>-1</v>
      </c>
      <c r="E11093" s="6" t="n">
        <v>1.97435897435897</v>
      </c>
      <c r="F11093" s="6" t="n">
        <v>0</v>
      </c>
      <c r="G11093" s="6" t="n">
        <v>0</v>
      </c>
      <c r="H11093" s="6" t="str">
        <f aca="false">IF(AND(A11093&gt;=Stimuli!$B$2,A11093&lt;=Stimuli!$C$2),Stimuli!$A$2,IF(AND(A11093&gt;=Stimuli!$B$3,A11093&lt;=Stimuli!$C$3),Stimuli!$A$3,IF(AND(A11093&gt;=Stimuli!$B$4,A11093&lt;=Stimuli!$C$4),Stimuli!$A$4,"")))</f>
        <v>02 e.l.f. - Power Grip Styling (30.03s)</v>
      </c>
      <c r="I11093" s="6" t="n">
        <f aca="false">(B11093-B11092)/((A11093-A11092)/1000)</f>
        <v>0</v>
      </c>
      <c r="J11093" s="6" t="n">
        <f aca="false">IF(OR(B11093&lt;Rules!$B$2,B11093&gt;Rules!$B$3,ABS(I11093)&gt;Rules!$B$4,OR(B11094&lt;Rules!$B$2,B11094&gt;Rules!$B$3,ABS(I11094)&gt;Rules!$B$4)),1,0)</f>
        <v>0</v>
      </c>
      <c r="K11093" s="6" t="str">
        <f aca="false">IF(F11093=1,COUNTIF($F$2:F11093,1),"")</f>
        <v/>
      </c>
    </row>
    <row r="11094" customFormat="false" ht="15" hidden="false" customHeight="false" outlineLevel="0" collapsed="false">
      <c r="A11094" s="6" t="n">
        <v>87058.1805</v>
      </c>
      <c r="B11094" s="6" t="n">
        <v>1.97582417582418</v>
      </c>
      <c r="C11094" s="6" t="n">
        <v>86</v>
      </c>
      <c r="D11094" s="6" t="n">
        <v>-1</v>
      </c>
      <c r="E11094" s="6" t="n">
        <v>1.97435897435897</v>
      </c>
      <c r="F11094" s="6" t="n">
        <v>0</v>
      </c>
      <c r="G11094" s="6" t="n">
        <v>0</v>
      </c>
      <c r="H11094" s="6" t="str">
        <f aca="false">IF(AND(A11094&gt;=Stimuli!$B$2,A11094&lt;=Stimuli!$C$2),Stimuli!$A$2,IF(AND(A11094&gt;=Stimuli!$B$3,A11094&lt;=Stimuli!$C$3),Stimuli!$A$3,IF(AND(A11094&gt;=Stimuli!$B$4,A11094&lt;=Stimuli!$C$4),Stimuli!$A$4,"")))</f>
        <v>02 e.l.f. - Power Grip Styling (30.03s)</v>
      </c>
      <c r="I11094" s="6" t="n">
        <f aca="false">(B11094-B11093)/((A11094-A11093)/1000)</f>
        <v>0.18754578754573</v>
      </c>
      <c r="J11094" s="6" t="n">
        <f aca="false">IF(OR(B11094&lt;Rules!$B$2,B11094&gt;Rules!$B$3,ABS(I11094)&gt;Rules!$B$4,OR(B11095&lt;Rules!$B$2,B11095&gt;Rules!$B$3,ABS(I11095)&gt;Rules!$B$4)),1,0)</f>
        <v>0</v>
      </c>
      <c r="K11094" s="6" t="str">
        <f aca="false">IF(F11094=1,COUNTIF($F$2:F11094,1),"")</f>
        <v/>
      </c>
    </row>
    <row r="11095" customFormat="false" ht="15" hidden="false" customHeight="false" outlineLevel="0" collapsed="false">
      <c r="A11095" s="6" t="n">
        <v>87065.993</v>
      </c>
      <c r="B11095" s="6" t="n">
        <v>1.97435897435897</v>
      </c>
      <c r="C11095" s="6" t="n">
        <v>86</v>
      </c>
      <c r="D11095" s="6" t="n">
        <v>-1</v>
      </c>
      <c r="E11095" s="6" t="n">
        <v>1.97435897435897</v>
      </c>
      <c r="F11095" s="6" t="n">
        <v>0</v>
      </c>
      <c r="G11095" s="6" t="n">
        <v>0</v>
      </c>
      <c r="H11095" s="6" t="str">
        <f aca="false">IF(AND(A11095&gt;=Stimuli!$B$2,A11095&lt;=Stimuli!$C$2),Stimuli!$A$2,IF(AND(A11095&gt;=Stimuli!$B$3,A11095&lt;=Stimuli!$C$3),Stimuli!$A$3,IF(AND(A11095&gt;=Stimuli!$B$4,A11095&lt;=Stimuli!$C$4),Stimuli!$A$4,"")))</f>
        <v>02 e.l.f. - Power Grip Styling (30.03s)</v>
      </c>
      <c r="I11095" s="6" t="n">
        <f aca="false">(B11095-B11094)/((A11095-A11094)/1000)</f>
        <v>-0.18754578754573</v>
      </c>
      <c r="J11095" s="6" t="n">
        <f aca="false">IF(OR(B11095&lt;Rules!$B$2,B11095&gt;Rules!$B$3,ABS(I11095)&gt;Rules!$B$4,OR(B11096&lt;Rules!$B$2,B11096&gt;Rules!$B$3,ABS(I11096)&gt;Rules!$B$4)),1,0)</f>
        <v>0</v>
      </c>
      <c r="K11095" s="6" t="str">
        <f aca="false">IF(F11095=1,COUNTIF($F$2:F11095,1),"")</f>
        <v/>
      </c>
    </row>
    <row r="11096" customFormat="false" ht="15" hidden="false" customHeight="false" outlineLevel="0" collapsed="false">
      <c r="A11096" s="6" t="n">
        <v>87073.8055</v>
      </c>
      <c r="B11096" s="6" t="n">
        <v>1.97728937728938</v>
      </c>
      <c r="C11096" s="6" t="n">
        <v>86</v>
      </c>
      <c r="D11096" s="6" t="n">
        <v>-1</v>
      </c>
      <c r="E11096" s="6" t="n">
        <v>1.97435897435897</v>
      </c>
      <c r="F11096" s="6" t="n">
        <v>0</v>
      </c>
      <c r="G11096" s="6" t="n">
        <v>0</v>
      </c>
      <c r="H11096" s="6" t="str">
        <f aca="false">IF(AND(A11096&gt;=Stimuli!$B$2,A11096&lt;=Stimuli!$C$2),Stimuli!$A$2,IF(AND(A11096&gt;=Stimuli!$B$3,A11096&lt;=Stimuli!$C$3),Stimuli!$A$3,IF(AND(A11096&gt;=Stimuli!$B$4,A11096&lt;=Stimuli!$C$4),Stimuli!$A$4,"")))</f>
        <v>02 e.l.f. - Power Grip Styling (30.03s)</v>
      </c>
      <c r="I11096" s="6" t="n">
        <f aca="false">(B11096-B11095)/((A11096-A11095)/1000)</f>
        <v>0.375091575091574</v>
      </c>
      <c r="J11096" s="6" t="n">
        <f aca="false">IF(OR(B11096&lt;Rules!$B$2,B11096&gt;Rules!$B$3,ABS(I11096)&gt;Rules!$B$4,OR(B11097&lt;Rules!$B$2,B11097&gt;Rules!$B$3,ABS(I11097)&gt;Rules!$B$4)),1,0)</f>
        <v>0</v>
      </c>
      <c r="K11096" s="6" t="str">
        <f aca="false">IF(F11096=1,COUNTIF($F$2:F11096,1),"")</f>
        <v/>
      </c>
    </row>
    <row r="11097" customFormat="false" ht="15" hidden="false" customHeight="false" outlineLevel="0" collapsed="false">
      <c r="A11097" s="6" t="n">
        <v>87081.618</v>
      </c>
      <c r="B11097" s="6" t="n">
        <v>1.97142857142857</v>
      </c>
      <c r="C11097" s="6" t="n">
        <v>86</v>
      </c>
      <c r="D11097" s="6" t="n">
        <v>-1</v>
      </c>
      <c r="E11097" s="6" t="n">
        <v>1.97435897435897</v>
      </c>
      <c r="F11097" s="6" t="n">
        <v>0</v>
      </c>
      <c r="G11097" s="6" t="n">
        <v>0</v>
      </c>
      <c r="H11097" s="6" t="str">
        <f aca="false">IF(AND(A11097&gt;=Stimuli!$B$2,A11097&lt;=Stimuli!$C$2),Stimuli!$A$2,IF(AND(A11097&gt;=Stimuli!$B$3,A11097&lt;=Stimuli!$C$3),Stimuli!$A$3,IF(AND(A11097&gt;=Stimuli!$B$4,A11097&lt;=Stimuli!$C$4),Stimuli!$A$4,"")))</f>
        <v>02 e.l.f. - Power Grip Styling (30.03s)</v>
      </c>
      <c r="I11097" s="6" t="n">
        <f aca="false">(B11097-B11096)/((A11097-A11096)/1000)</f>
        <v>-0.750183150183148</v>
      </c>
      <c r="J11097" s="6" t="n">
        <f aca="false">IF(OR(B11097&lt;Rules!$B$2,B11097&gt;Rules!$B$3,ABS(I11097)&gt;Rules!$B$4,OR(B11098&lt;Rules!$B$2,B11098&gt;Rules!$B$3,ABS(I11098)&gt;Rules!$B$4)),1,0)</f>
        <v>0</v>
      </c>
      <c r="K11097" s="6" t="str">
        <f aca="false">IF(F11097=1,COUNTIF($F$2:F11097,1),"")</f>
        <v/>
      </c>
    </row>
    <row r="11098" customFormat="false" ht="15" hidden="false" customHeight="false" outlineLevel="0" collapsed="false">
      <c r="A11098" s="6" t="n">
        <v>87089.4305</v>
      </c>
      <c r="B11098" s="6" t="n">
        <v>1.97875457875458</v>
      </c>
      <c r="C11098" s="6" t="n">
        <v>86</v>
      </c>
      <c r="D11098" s="6" t="n">
        <v>-1</v>
      </c>
      <c r="E11098" s="6" t="n">
        <v>1.97435897435897</v>
      </c>
      <c r="F11098" s="6" t="n">
        <v>0</v>
      </c>
      <c r="G11098" s="6" t="n">
        <v>0</v>
      </c>
      <c r="H11098" s="6" t="str">
        <f aca="false">IF(AND(A11098&gt;=Stimuli!$B$2,A11098&lt;=Stimuli!$C$2),Stimuli!$A$2,IF(AND(A11098&gt;=Stimuli!$B$3,A11098&lt;=Stimuli!$C$3),Stimuli!$A$3,IF(AND(A11098&gt;=Stimuli!$B$4,A11098&lt;=Stimuli!$C$4),Stimuli!$A$4,"")))</f>
        <v>02 e.l.f. - Power Grip Styling (30.03s)</v>
      </c>
      <c r="I11098" s="6" t="n">
        <f aca="false">(B11098-B11097)/((A11098-A11097)/1000)</f>
        <v>0.937728937728878</v>
      </c>
      <c r="J11098" s="6" t="n">
        <f aca="false">IF(OR(B11098&lt;Rules!$B$2,B11098&gt;Rules!$B$3,ABS(I11098)&gt;Rules!$B$4,OR(B11099&lt;Rules!$B$2,B11099&gt;Rules!$B$3,ABS(I11099)&gt;Rules!$B$4)),1,0)</f>
        <v>0</v>
      </c>
      <c r="K11098" s="6" t="str">
        <f aca="false">IF(F11098=1,COUNTIF($F$2:F11098,1),"")</f>
        <v/>
      </c>
    </row>
    <row r="11099" customFormat="false" ht="15" hidden="false" customHeight="false" outlineLevel="0" collapsed="false">
      <c r="A11099" s="6" t="n">
        <v>87097.243</v>
      </c>
      <c r="B11099" s="6" t="n">
        <v>1.97142857142857</v>
      </c>
      <c r="C11099" s="6" t="n">
        <v>86</v>
      </c>
      <c r="D11099" s="6" t="n">
        <v>-1</v>
      </c>
      <c r="E11099" s="6" t="n">
        <v>1.97435897435897</v>
      </c>
      <c r="F11099" s="6" t="n">
        <v>0</v>
      </c>
      <c r="G11099" s="6" t="n">
        <v>0</v>
      </c>
      <c r="H11099" s="6" t="str">
        <f aca="false">IF(AND(A11099&gt;=Stimuli!$B$2,A11099&lt;=Stimuli!$C$2),Stimuli!$A$2,IF(AND(A11099&gt;=Stimuli!$B$3,A11099&lt;=Stimuli!$C$3),Stimuli!$A$3,IF(AND(A11099&gt;=Stimuli!$B$4,A11099&lt;=Stimuli!$C$4),Stimuli!$A$4,"")))</f>
        <v>02 e.l.f. - Power Grip Styling (30.03s)</v>
      </c>
      <c r="I11099" s="6" t="n">
        <f aca="false">(B11099-B11098)/((A11099-A11098)/1000)</f>
        <v>-0.937728937728878</v>
      </c>
      <c r="J11099" s="6" t="n">
        <f aca="false">IF(OR(B11099&lt;Rules!$B$2,B11099&gt;Rules!$B$3,ABS(I11099)&gt;Rules!$B$4,OR(B11100&lt;Rules!$B$2,B11100&gt;Rules!$B$3,ABS(I11100)&gt;Rules!$B$4)),1,0)</f>
        <v>0</v>
      </c>
      <c r="K11099" s="6" t="str">
        <f aca="false">IF(F11099=1,COUNTIF($F$2:F11099,1),"")</f>
        <v/>
      </c>
    </row>
    <row r="11100" customFormat="false" ht="15" hidden="false" customHeight="false" outlineLevel="0" collapsed="false">
      <c r="A11100" s="6" t="n">
        <v>87105.0555</v>
      </c>
      <c r="B11100" s="6" t="n">
        <v>1.97728937728938</v>
      </c>
      <c r="C11100" s="6" t="n">
        <v>86</v>
      </c>
      <c r="D11100" s="6" t="n">
        <v>-1</v>
      </c>
      <c r="E11100" s="6" t="n">
        <v>1.97435897435897</v>
      </c>
      <c r="F11100" s="6" t="n">
        <v>0</v>
      </c>
      <c r="G11100" s="6" t="n">
        <v>0</v>
      </c>
      <c r="H11100" s="6" t="str">
        <f aca="false">IF(AND(A11100&gt;=Stimuli!$B$2,A11100&lt;=Stimuli!$C$2),Stimuli!$A$2,IF(AND(A11100&gt;=Stimuli!$B$3,A11100&lt;=Stimuli!$C$3),Stimuli!$A$3,IF(AND(A11100&gt;=Stimuli!$B$4,A11100&lt;=Stimuli!$C$4),Stimuli!$A$4,"")))</f>
        <v>02 e.l.f. - Power Grip Styling (30.03s)</v>
      </c>
      <c r="I11100" s="6" t="n">
        <f aca="false">(B11100-B11099)/((A11100-A11099)/1000)</f>
        <v>0.750183150183148</v>
      </c>
      <c r="J11100" s="6" t="n">
        <f aca="false">IF(OR(B11100&lt;Rules!$B$2,B11100&gt;Rules!$B$3,ABS(I11100)&gt;Rules!$B$4,OR(B11101&lt;Rules!$B$2,B11101&gt;Rules!$B$3,ABS(I11101)&gt;Rules!$B$4)),1,0)</f>
        <v>0</v>
      </c>
      <c r="K11100" s="6" t="str">
        <f aca="false">IF(F11100=1,COUNTIF($F$2:F11100,1),"")</f>
        <v/>
      </c>
    </row>
    <row r="11101" customFormat="false" ht="15" hidden="false" customHeight="false" outlineLevel="0" collapsed="false">
      <c r="A11101" s="6" t="n">
        <v>87112.868</v>
      </c>
      <c r="B11101" s="6" t="n">
        <v>1.96996336996337</v>
      </c>
      <c r="C11101" s="6" t="n">
        <v>86</v>
      </c>
      <c r="D11101" s="6" t="n">
        <v>-1</v>
      </c>
      <c r="E11101" s="6" t="n">
        <v>1.97435897435897</v>
      </c>
      <c r="F11101" s="6" t="n">
        <v>0</v>
      </c>
      <c r="G11101" s="6" t="n">
        <v>0</v>
      </c>
      <c r="H11101" s="6" t="str">
        <f aca="false">IF(AND(A11101&gt;=Stimuli!$B$2,A11101&lt;=Stimuli!$C$2),Stimuli!$A$2,IF(AND(A11101&gt;=Stimuli!$B$3,A11101&lt;=Stimuli!$C$3),Stimuli!$A$3,IF(AND(A11101&gt;=Stimuli!$B$4,A11101&lt;=Stimuli!$C$4),Stimuli!$A$4,"")))</f>
        <v>02 e.l.f. - Power Grip Styling (30.03s)</v>
      </c>
      <c r="I11101" s="6" t="n">
        <f aca="false">(B11101-B11100)/((A11101-A11100)/1000)</f>
        <v>-0.937728937728878</v>
      </c>
      <c r="J11101" s="6" t="n">
        <f aca="false">IF(OR(B11101&lt;Rules!$B$2,B11101&gt;Rules!$B$3,ABS(I11101)&gt;Rules!$B$4,OR(B11102&lt;Rules!$B$2,B11102&gt;Rules!$B$3,ABS(I11102)&gt;Rules!$B$4)),1,0)</f>
        <v>0</v>
      </c>
      <c r="K11101" s="6" t="str">
        <f aca="false">IF(F11101=1,COUNTIF($F$2:F11101,1),"")</f>
        <v/>
      </c>
    </row>
    <row r="11102" customFormat="false" ht="15" hidden="false" customHeight="false" outlineLevel="0" collapsed="false">
      <c r="A11102" s="6" t="n">
        <v>87120.6805</v>
      </c>
      <c r="B11102" s="6" t="n">
        <v>1.97875457875458</v>
      </c>
      <c r="C11102" s="6" t="n">
        <v>86</v>
      </c>
      <c r="D11102" s="6" t="n">
        <v>-1</v>
      </c>
      <c r="E11102" s="6" t="n">
        <v>1.97435897435897</v>
      </c>
      <c r="F11102" s="6" t="n">
        <v>0</v>
      </c>
      <c r="G11102" s="6" t="n">
        <v>0</v>
      </c>
      <c r="H11102" s="6" t="str">
        <f aca="false">IF(AND(A11102&gt;=Stimuli!$B$2,A11102&lt;=Stimuli!$C$2),Stimuli!$A$2,IF(AND(A11102&gt;=Stimuli!$B$3,A11102&lt;=Stimuli!$C$3),Stimuli!$A$3,IF(AND(A11102&gt;=Stimuli!$B$4,A11102&lt;=Stimuli!$C$4),Stimuli!$A$4,"")))</f>
        <v>02 e.l.f. - Power Grip Styling (30.03s)</v>
      </c>
      <c r="I11102" s="6" t="n">
        <f aca="false">(B11102-B11101)/((A11102-A11101)/1000)</f>
        <v>1.12527472527461</v>
      </c>
      <c r="J11102" s="6" t="n">
        <f aca="false">IF(OR(B11102&lt;Rules!$B$2,B11102&gt;Rules!$B$3,ABS(I11102)&gt;Rules!$B$4,OR(B11103&lt;Rules!$B$2,B11103&gt;Rules!$B$3,ABS(I11103)&gt;Rules!$B$4)),1,0)</f>
        <v>0</v>
      </c>
      <c r="K11102" s="6" t="str">
        <f aca="false">IF(F11102=1,COUNTIF($F$2:F11102,1),"")</f>
        <v/>
      </c>
    </row>
    <row r="11103" customFormat="false" ht="15" hidden="false" customHeight="false" outlineLevel="0" collapsed="false">
      <c r="A11103" s="6" t="n">
        <v>87128.493</v>
      </c>
      <c r="B11103" s="6" t="n">
        <v>1.96996336996337</v>
      </c>
      <c r="C11103" s="6" t="n">
        <v>86</v>
      </c>
      <c r="D11103" s="6" t="n">
        <v>-1</v>
      </c>
      <c r="E11103" s="6" t="n">
        <v>1.97435897435897</v>
      </c>
      <c r="F11103" s="6" t="n">
        <v>0</v>
      </c>
      <c r="G11103" s="6" t="n">
        <v>0</v>
      </c>
      <c r="H11103" s="6" t="str">
        <f aca="false">IF(AND(A11103&gt;=Stimuli!$B$2,A11103&lt;=Stimuli!$C$2),Stimuli!$A$2,IF(AND(A11103&gt;=Stimuli!$B$3,A11103&lt;=Stimuli!$C$3),Stimuli!$A$3,IF(AND(A11103&gt;=Stimuli!$B$4,A11103&lt;=Stimuli!$C$4),Stimuli!$A$4,"")))</f>
        <v>02 e.l.f. - Power Grip Styling (30.03s)</v>
      </c>
      <c r="I11103" s="6" t="n">
        <f aca="false">(B11103-B11102)/((A11103-A11102)/1000)</f>
        <v>-1.12527472527461</v>
      </c>
      <c r="J11103" s="6" t="n">
        <f aca="false">IF(OR(B11103&lt;Rules!$B$2,B11103&gt;Rules!$B$3,ABS(I11103)&gt;Rules!$B$4,OR(B11104&lt;Rules!$B$2,B11104&gt;Rules!$B$3,ABS(I11104)&gt;Rules!$B$4)),1,0)</f>
        <v>0</v>
      </c>
      <c r="K11103" s="6" t="str">
        <f aca="false">IF(F11103=1,COUNTIF($F$2:F11103,1),"")</f>
        <v/>
      </c>
    </row>
    <row r="11104" customFormat="false" ht="15" hidden="false" customHeight="false" outlineLevel="0" collapsed="false">
      <c r="A11104" s="6" t="n">
        <v>87136.3055</v>
      </c>
      <c r="B11104" s="6" t="n">
        <v>1.97728937728938</v>
      </c>
      <c r="C11104" s="6" t="n">
        <v>86</v>
      </c>
      <c r="D11104" s="6" t="n">
        <v>-1</v>
      </c>
      <c r="E11104" s="6" t="n">
        <v>1.97435897435897</v>
      </c>
      <c r="F11104" s="6" t="n">
        <v>0</v>
      </c>
      <c r="G11104" s="6" t="n">
        <v>0</v>
      </c>
      <c r="H11104" s="6" t="str">
        <f aca="false">IF(AND(A11104&gt;=Stimuli!$B$2,A11104&lt;=Stimuli!$C$2),Stimuli!$A$2,IF(AND(A11104&gt;=Stimuli!$B$3,A11104&lt;=Stimuli!$C$3),Stimuli!$A$3,IF(AND(A11104&gt;=Stimuli!$B$4,A11104&lt;=Stimuli!$C$4),Stimuli!$A$4,"")))</f>
        <v>02 e.l.f. - Power Grip Styling (30.03s)</v>
      </c>
      <c r="I11104" s="6" t="n">
        <f aca="false">(B11104-B11103)/((A11104-A11103)/1000)</f>
        <v>0.937728937728878</v>
      </c>
      <c r="J11104" s="6" t="n">
        <f aca="false">IF(OR(B11104&lt;Rules!$B$2,B11104&gt;Rules!$B$3,ABS(I11104)&gt;Rules!$B$4,OR(B11105&lt;Rules!$B$2,B11105&gt;Rules!$B$3,ABS(I11105)&gt;Rules!$B$4)),1,0)</f>
        <v>0</v>
      </c>
      <c r="K11104" s="6" t="str">
        <f aca="false">IF(F11104=1,COUNTIF($F$2:F11104,1),"")</f>
        <v/>
      </c>
    </row>
    <row r="11105" customFormat="false" ht="15" hidden="false" customHeight="false" outlineLevel="0" collapsed="false">
      <c r="A11105" s="6" t="n">
        <v>87144.118</v>
      </c>
      <c r="B11105" s="6" t="n">
        <v>1.96996336996337</v>
      </c>
      <c r="C11105" s="6" t="n">
        <v>86</v>
      </c>
      <c r="D11105" s="6" t="n">
        <v>-1</v>
      </c>
      <c r="E11105" s="6" t="n">
        <v>1.97435897435897</v>
      </c>
      <c r="F11105" s="6" t="n">
        <v>0</v>
      </c>
      <c r="G11105" s="6" t="n">
        <v>0</v>
      </c>
      <c r="H11105" s="6" t="str">
        <f aca="false">IF(AND(A11105&gt;=Stimuli!$B$2,A11105&lt;=Stimuli!$C$2),Stimuli!$A$2,IF(AND(A11105&gt;=Stimuli!$B$3,A11105&lt;=Stimuli!$C$3),Stimuli!$A$3,IF(AND(A11105&gt;=Stimuli!$B$4,A11105&lt;=Stimuli!$C$4),Stimuli!$A$4,"")))</f>
        <v>02 e.l.f. - Power Grip Styling (30.03s)</v>
      </c>
      <c r="I11105" s="6" t="n">
        <f aca="false">(B11105-B11104)/((A11105-A11104)/1000)</f>
        <v>-0.937728937728878</v>
      </c>
      <c r="J11105" s="6" t="n">
        <f aca="false">IF(OR(B11105&lt;Rules!$B$2,B11105&gt;Rules!$B$3,ABS(I11105)&gt;Rules!$B$4,OR(B11106&lt;Rules!$B$2,B11106&gt;Rules!$B$3,ABS(I11106)&gt;Rules!$B$4)),1,0)</f>
        <v>0</v>
      </c>
      <c r="K11105" s="6" t="str">
        <f aca="false">IF(F11105=1,COUNTIF($F$2:F11105,1),"")</f>
        <v/>
      </c>
    </row>
    <row r="11106" customFormat="false" ht="15" hidden="false" customHeight="false" outlineLevel="0" collapsed="false">
      <c r="A11106" s="6" t="n">
        <v>87151.9305</v>
      </c>
      <c r="B11106" s="6" t="n">
        <v>1.97582417582418</v>
      </c>
      <c r="C11106" s="6" t="n">
        <v>86</v>
      </c>
      <c r="D11106" s="6" t="n">
        <v>-1</v>
      </c>
      <c r="E11106" s="6" t="n">
        <v>1.97435897435897</v>
      </c>
      <c r="F11106" s="6" t="n">
        <v>0</v>
      </c>
      <c r="G11106" s="6" t="n">
        <v>0</v>
      </c>
      <c r="H11106" s="6" t="str">
        <f aca="false">IF(AND(A11106&gt;=Stimuli!$B$2,A11106&lt;=Stimuli!$C$2),Stimuli!$A$2,IF(AND(A11106&gt;=Stimuli!$B$3,A11106&lt;=Stimuli!$C$3),Stimuli!$A$3,IF(AND(A11106&gt;=Stimuli!$B$4,A11106&lt;=Stimuli!$C$4),Stimuli!$A$4,"")))</f>
        <v>02 e.l.f. - Power Grip Styling (30.03s)</v>
      </c>
      <c r="I11106" s="6" t="n">
        <f aca="false">(B11106-B11105)/((A11106-A11105)/1000)</f>
        <v>0.750183150183034</v>
      </c>
      <c r="J11106" s="6" t="n">
        <f aca="false">IF(OR(B11106&lt;Rules!$B$2,B11106&gt;Rules!$B$3,ABS(I11106)&gt;Rules!$B$4,OR(B11107&lt;Rules!$B$2,B11107&gt;Rules!$B$3,ABS(I11107)&gt;Rules!$B$4)),1,0)</f>
        <v>0</v>
      </c>
      <c r="K11106" s="6" t="str">
        <f aca="false">IF(F11106=1,COUNTIF($F$2:F11106,1),"")</f>
        <v/>
      </c>
    </row>
    <row r="11107" customFormat="false" ht="15" hidden="false" customHeight="false" outlineLevel="0" collapsed="false">
      <c r="A11107" s="6" t="n">
        <v>87159.743</v>
      </c>
      <c r="B11107" s="6" t="n">
        <v>1.97142857142857</v>
      </c>
      <c r="C11107" s="6" t="n">
        <v>86</v>
      </c>
      <c r="D11107" s="6" t="n">
        <v>-1</v>
      </c>
      <c r="E11107" s="6" t="n">
        <v>1.97289377289377</v>
      </c>
      <c r="F11107" s="6" t="n">
        <v>0</v>
      </c>
      <c r="G11107" s="6" t="n">
        <v>0</v>
      </c>
      <c r="H11107" s="6" t="str">
        <f aca="false">IF(AND(A11107&gt;=Stimuli!$B$2,A11107&lt;=Stimuli!$C$2),Stimuli!$A$2,IF(AND(A11107&gt;=Stimuli!$B$3,A11107&lt;=Stimuli!$C$3),Stimuli!$A$3,IF(AND(A11107&gt;=Stimuli!$B$4,A11107&lt;=Stimuli!$C$4),Stimuli!$A$4,"")))</f>
        <v>02 e.l.f. - Power Grip Styling (30.03s)</v>
      </c>
      <c r="I11107" s="6" t="n">
        <f aca="false">(B11107-B11106)/((A11107-A11106)/1000)</f>
        <v>-0.562637362637304</v>
      </c>
      <c r="J11107" s="6" t="n">
        <f aca="false">IF(OR(B11107&lt;Rules!$B$2,B11107&gt;Rules!$B$3,ABS(I11107)&gt;Rules!$B$4,OR(B11108&lt;Rules!$B$2,B11108&gt;Rules!$B$3,ABS(I11108)&gt;Rules!$B$4)),1,0)</f>
        <v>0</v>
      </c>
      <c r="K11107" s="6" t="str">
        <f aca="false">IF(F11107=1,COUNTIF($F$2:F11107,1),"")</f>
        <v/>
      </c>
    </row>
    <row r="11108" customFormat="false" ht="15" hidden="false" customHeight="false" outlineLevel="0" collapsed="false">
      <c r="A11108" s="6" t="n">
        <v>87167.5555</v>
      </c>
      <c r="B11108" s="6" t="n">
        <v>1.97435897435897</v>
      </c>
      <c r="C11108" s="6" t="n">
        <v>86</v>
      </c>
      <c r="D11108" s="6" t="n">
        <v>-1</v>
      </c>
      <c r="E11108" s="6" t="n">
        <v>1.97289377289377</v>
      </c>
      <c r="F11108" s="6" t="n">
        <v>0</v>
      </c>
      <c r="G11108" s="6" t="n">
        <v>0</v>
      </c>
      <c r="H11108" s="6" t="str">
        <f aca="false">IF(AND(A11108&gt;=Stimuli!$B$2,A11108&lt;=Stimuli!$C$2),Stimuli!$A$2,IF(AND(A11108&gt;=Stimuli!$B$3,A11108&lt;=Stimuli!$C$3),Stimuli!$A$3,IF(AND(A11108&gt;=Stimuli!$B$4,A11108&lt;=Stimuli!$C$4),Stimuli!$A$4,"")))</f>
        <v>02 e.l.f. - Power Grip Styling (30.03s)</v>
      </c>
      <c r="I11108" s="6" t="n">
        <f aca="false">(B11108-B11107)/((A11108-A11107)/1000)</f>
        <v>0.375091575091574</v>
      </c>
      <c r="J11108" s="6" t="n">
        <f aca="false">IF(OR(B11108&lt;Rules!$B$2,B11108&gt;Rules!$B$3,ABS(I11108)&gt;Rules!$B$4,OR(B11109&lt;Rules!$B$2,B11109&gt;Rules!$B$3,ABS(I11109)&gt;Rules!$B$4)),1,0)</f>
        <v>0</v>
      </c>
      <c r="K11108" s="6" t="str">
        <f aca="false">IF(F11108=1,COUNTIF($F$2:F11108,1),"")</f>
        <v/>
      </c>
    </row>
    <row r="11109" customFormat="false" ht="15" hidden="false" customHeight="false" outlineLevel="0" collapsed="false">
      <c r="A11109" s="6" t="n">
        <v>87175.368</v>
      </c>
      <c r="B11109" s="6" t="n">
        <v>1.97289377289377</v>
      </c>
      <c r="C11109" s="6" t="n">
        <v>86</v>
      </c>
      <c r="D11109" s="6" t="n">
        <v>-1</v>
      </c>
      <c r="E11109" s="6" t="n">
        <v>1.97289377289377</v>
      </c>
      <c r="F11109" s="6" t="n">
        <v>0</v>
      </c>
      <c r="G11109" s="6" t="n">
        <v>0</v>
      </c>
      <c r="H11109" s="6" t="str">
        <f aca="false">IF(AND(A11109&gt;=Stimuli!$B$2,A11109&lt;=Stimuli!$C$2),Stimuli!$A$2,IF(AND(A11109&gt;=Stimuli!$B$3,A11109&lt;=Stimuli!$C$3),Stimuli!$A$3,IF(AND(A11109&gt;=Stimuli!$B$4,A11109&lt;=Stimuli!$C$4),Stimuli!$A$4,"")))</f>
        <v>02 e.l.f. - Power Grip Styling (30.03s)</v>
      </c>
      <c r="I11109" s="6" t="n">
        <f aca="false">(B11109-B11108)/((A11109-A11108)/1000)</f>
        <v>-0.187545787545844</v>
      </c>
      <c r="J11109" s="6" t="n">
        <f aca="false">IF(OR(B11109&lt;Rules!$B$2,B11109&gt;Rules!$B$3,ABS(I11109)&gt;Rules!$B$4,OR(B11110&lt;Rules!$B$2,B11110&gt;Rules!$B$3,ABS(I11110)&gt;Rules!$B$4)),1,0)</f>
        <v>0</v>
      </c>
      <c r="K11109" s="6" t="str">
        <f aca="false">IF(F11109=1,COUNTIF($F$2:F11109,1),"")</f>
        <v/>
      </c>
    </row>
    <row r="11110" customFormat="false" ht="15" hidden="false" customHeight="false" outlineLevel="0" collapsed="false">
      <c r="A11110" s="6" t="n">
        <v>87183.1805</v>
      </c>
      <c r="B11110" s="6" t="n">
        <v>1.97142857142857</v>
      </c>
      <c r="C11110" s="6" t="n">
        <v>86</v>
      </c>
      <c r="D11110" s="6" t="n">
        <v>-1</v>
      </c>
      <c r="E11110" s="6" t="n">
        <v>1.97289377289377</v>
      </c>
      <c r="F11110" s="6" t="n">
        <v>0</v>
      </c>
      <c r="G11110" s="6" t="n">
        <v>0</v>
      </c>
      <c r="H11110" s="6" t="str">
        <f aca="false">IF(AND(A11110&gt;=Stimuli!$B$2,A11110&lt;=Stimuli!$C$2),Stimuli!$A$2,IF(AND(A11110&gt;=Stimuli!$B$3,A11110&lt;=Stimuli!$C$3),Stimuli!$A$3,IF(AND(A11110&gt;=Stimuli!$B$4,A11110&lt;=Stimuli!$C$4),Stimuli!$A$4,"")))</f>
        <v>02 e.l.f. - Power Grip Styling (30.03s)</v>
      </c>
      <c r="I11110" s="6" t="n">
        <f aca="false">(B11110-B11109)/((A11110-A11109)/1000)</f>
        <v>-0.18754578754573</v>
      </c>
      <c r="J11110" s="6" t="n">
        <f aca="false">IF(OR(B11110&lt;Rules!$B$2,B11110&gt;Rules!$B$3,ABS(I11110)&gt;Rules!$B$4,OR(B11111&lt;Rules!$B$2,B11111&gt;Rules!$B$3,ABS(I11111)&gt;Rules!$B$4)),1,0)</f>
        <v>0</v>
      </c>
      <c r="K11110" s="6" t="str">
        <f aca="false">IF(F11110=1,COUNTIF($F$2:F11110,1),"")</f>
        <v/>
      </c>
    </row>
    <row r="11111" customFormat="false" ht="15" hidden="false" customHeight="false" outlineLevel="0" collapsed="false">
      <c r="A11111" s="6" t="n">
        <v>87190.993</v>
      </c>
      <c r="B11111" s="6" t="n">
        <v>1.97435897435897</v>
      </c>
      <c r="C11111" s="6" t="n">
        <v>86</v>
      </c>
      <c r="D11111" s="6" t="n">
        <v>-1</v>
      </c>
      <c r="E11111" s="6" t="n">
        <v>1.97289377289377</v>
      </c>
      <c r="F11111" s="6" t="n">
        <v>0</v>
      </c>
      <c r="G11111" s="6" t="n">
        <v>0</v>
      </c>
      <c r="H11111" s="6" t="str">
        <f aca="false">IF(AND(A11111&gt;=Stimuli!$B$2,A11111&lt;=Stimuli!$C$2),Stimuli!$A$2,IF(AND(A11111&gt;=Stimuli!$B$3,A11111&lt;=Stimuli!$C$3),Stimuli!$A$3,IF(AND(A11111&gt;=Stimuli!$B$4,A11111&lt;=Stimuli!$C$4),Stimuli!$A$4,"")))</f>
        <v>02 e.l.f. - Power Grip Styling (30.03s)</v>
      </c>
      <c r="I11111" s="6" t="n">
        <f aca="false">(B11111-B11110)/((A11111-A11110)/1000)</f>
        <v>0.375091575091574</v>
      </c>
      <c r="J11111" s="6" t="n">
        <f aca="false">IF(OR(B11111&lt;Rules!$B$2,B11111&gt;Rules!$B$3,ABS(I11111)&gt;Rules!$B$4,OR(B11112&lt;Rules!$B$2,B11112&gt;Rules!$B$3,ABS(I11112)&gt;Rules!$B$4)),1,0)</f>
        <v>0</v>
      </c>
      <c r="K11111" s="6" t="str">
        <f aca="false">IF(F11111=1,COUNTIF($F$2:F11111,1),"")</f>
        <v/>
      </c>
    </row>
    <row r="11112" customFormat="false" ht="15" hidden="false" customHeight="false" outlineLevel="0" collapsed="false">
      <c r="A11112" s="6" t="n">
        <v>87198.8055</v>
      </c>
      <c r="B11112" s="6" t="n">
        <v>1.96996336996337</v>
      </c>
      <c r="C11112" s="6" t="n">
        <v>86</v>
      </c>
      <c r="D11112" s="6" t="n">
        <v>-1</v>
      </c>
      <c r="E11112" s="6" t="n">
        <v>1.97289377289377</v>
      </c>
      <c r="F11112" s="6" t="n">
        <v>0</v>
      </c>
      <c r="G11112" s="6" t="n">
        <v>0</v>
      </c>
      <c r="H11112" s="6" t="str">
        <f aca="false">IF(AND(A11112&gt;=Stimuli!$B$2,A11112&lt;=Stimuli!$C$2),Stimuli!$A$2,IF(AND(A11112&gt;=Stimuli!$B$3,A11112&lt;=Stimuli!$C$3),Stimuli!$A$3,IF(AND(A11112&gt;=Stimuli!$B$4,A11112&lt;=Stimuli!$C$4),Stimuli!$A$4,"")))</f>
        <v>02 e.l.f. - Power Grip Styling (30.03s)</v>
      </c>
      <c r="I11112" s="6" t="n">
        <f aca="false">(B11112-B11111)/((A11112-A11111)/1000)</f>
        <v>-0.562637362637304</v>
      </c>
      <c r="J11112" s="6" t="n">
        <f aca="false">IF(OR(B11112&lt;Rules!$B$2,B11112&gt;Rules!$B$3,ABS(I11112)&gt;Rules!$B$4,OR(B11113&lt;Rules!$B$2,B11113&gt;Rules!$B$3,ABS(I11113)&gt;Rules!$B$4)),1,0)</f>
        <v>0</v>
      </c>
      <c r="K11112" s="6" t="str">
        <f aca="false">IF(F11112=1,COUNTIF($F$2:F11112,1),"")</f>
        <v/>
      </c>
    </row>
    <row r="11113" customFormat="false" ht="15" hidden="false" customHeight="false" outlineLevel="0" collapsed="false">
      <c r="A11113" s="6" t="n">
        <v>87206.618</v>
      </c>
      <c r="B11113" s="6" t="n">
        <v>1.97582417582418</v>
      </c>
      <c r="C11113" s="6" t="n">
        <v>86</v>
      </c>
      <c r="D11113" s="6" t="n">
        <v>-1</v>
      </c>
      <c r="E11113" s="6" t="n">
        <v>1.97289377289377</v>
      </c>
      <c r="F11113" s="6" t="n">
        <v>0</v>
      </c>
      <c r="G11113" s="6" t="n">
        <v>0</v>
      </c>
      <c r="H11113" s="6" t="str">
        <f aca="false">IF(AND(A11113&gt;=Stimuli!$B$2,A11113&lt;=Stimuli!$C$2),Stimuli!$A$2,IF(AND(A11113&gt;=Stimuli!$B$3,A11113&lt;=Stimuli!$C$3),Stimuli!$A$3,IF(AND(A11113&gt;=Stimuli!$B$4,A11113&lt;=Stimuli!$C$4),Stimuli!$A$4,"")))</f>
        <v>02 e.l.f. - Power Grip Styling (30.03s)</v>
      </c>
      <c r="I11113" s="6" t="n">
        <f aca="false">(B11113-B11112)/((A11113-A11112)/1000)</f>
        <v>0.750183150183034</v>
      </c>
      <c r="J11113" s="6" t="n">
        <f aca="false">IF(OR(B11113&lt;Rules!$B$2,B11113&gt;Rules!$B$3,ABS(I11113)&gt;Rules!$B$4,OR(B11114&lt;Rules!$B$2,B11114&gt;Rules!$B$3,ABS(I11114)&gt;Rules!$B$4)),1,0)</f>
        <v>0</v>
      </c>
      <c r="K11113" s="6" t="str">
        <f aca="false">IF(F11113=1,COUNTIF($F$2:F11113,1),"")</f>
        <v/>
      </c>
    </row>
    <row r="11114" customFormat="false" ht="15" hidden="false" customHeight="false" outlineLevel="0" collapsed="false">
      <c r="A11114" s="6" t="n">
        <v>87214.4305</v>
      </c>
      <c r="B11114" s="6" t="n">
        <v>1.96849816849817</v>
      </c>
      <c r="C11114" s="6" t="n">
        <v>86</v>
      </c>
      <c r="D11114" s="6" t="n">
        <v>-1</v>
      </c>
      <c r="E11114" s="6" t="n">
        <v>1.97289377289377</v>
      </c>
      <c r="F11114" s="6" t="n">
        <v>0</v>
      </c>
      <c r="G11114" s="6" t="n">
        <v>0</v>
      </c>
      <c r="H11114" s="6" t="str">
        <f aca="false">IF(AND(A11114&gt;=Stimuli!$B$2,A11114&lt;=Stimuli!$C$2),Stimuli!$A$2,IF(AND(A11114&gt;=Stimuli!$B$3,A11114&lt;=Stimuli!$C$3),Stimuli!$A$3,IF(AND(A11114&gt;=Stimuli!$B$4,A11114&lt;=Stimuli!$C$4),Stimuli!$A$4,"")))</f>
        <v>02 e.l.f. - Power Grip Styling (30.03s)</v>
      </c>
      <c r="I11114" s="6" t="n">
        <f aca="false">(B11114-B11113)/((A11114-A11113)/1000)</f>
        <v>-0.937728937728906</v>
      </c>
      <c r="J11114" s="6" t="n">
        <f aca="false">IF(OR(B11114&lt;Rules!$B$2,B11114&gt;Rules!$B$3,ABS(I11114)&gt;Rules!$B$4,OR(B11115&lt;Rules!$B$2,B11115&gt;Rules!$B$3,ABS(I11115)&gt;Rules!$B$4)),1,0)</f>
        <v>0</v>
      </c>
      <c r="K11114" s="6" t="str">
        <f aca="false">IF(F11114=1,COUNTIF($F$2:F11114,1),"")</f>
        <v/>
      </c>
    </row>
    <row r="11115" customFormat="false" ht="15" hidden="false" customHeight="false" outlineLevel="0" collapsed="false">
      <c r="A11115" s="6" t="n">
        <v>87222.243</v>
      </c>
      <c r="B11115" s="6" t="n">
        <v>1.97582417582418</v>
      </c>
      <c r="C11115" s="6" t="n">
        <v>86</v>
      </c>
      <c r="D11115" s="6" t="n">
        <v>-1</v>
      </c>
      <c r="E11115" s="6" t="n">
        <v>1.97289377289377</v>
      </c>
      <c r="F11115" s="6" t="n">
        <v>0</v>
      </c>
      <c r="G11115" s="6" t="n">
        <v>0</v>
      </c>
      <c r="H11115" s="6" t="str">
        <f aca="false">IF(AND(A11115&gt;=Stimuli!$B$2,A11115&lt;=Stimuli!$C$2),Stimuli!$A$2,IF(AND(A11115&gt;=Stimuli!$B$3,A11115&lt;=Stimuli!$C$3),Stimuli!$A$3,IF(AND(A11115&gt;=Stimuli!$B$4,A11115&lt;=Stimuli!$C$4),Stimuli!$A$4,"")))</f>
        <v>02 e.l.f. - Power Grip Styling (30.03s)</v>
      </c>
      <c r="I11115" s="6" t="n">
        <f aca="false">(B11115-B11114)/((A11115-A11114)/1000)</f>
        <v>0.937728937728906</v>
      </c>
      <c r="J11115" s="6" t="n">
        <f aca="false">IF(OR(B11115&lt;Rules!$B$2,B11115&gt;Rules!$B$3,ABS(I11115)&gt;Rules!$B$4,OR(B11116&lt;Rules!$B$2,B11116&gt;Rules!$B$3,ABS(I11116)&gt;Rules!$B$4)),1,0)</f>
        <v>0</v>
      </c>
      <c r="K11115" s="6" t="str">
        <f aca="false">IF(F11115=1,COUNTIF($F$2:F11115,1),"")</f>
        <v/>
      </c>
    </row>
    <row r="11116" customFormat="false" ht="15" hidden="false" customHeight="false" outlineLevel="0" collapsed="false">
      <c r="A11116" s="6" t="n">
        <v>87230.0555</v>
      </c>
      <c r="B11116" s="6" t="n">
        <v>1.96849816849817</v>
      </c>
      <c r="C11116" s="6" t="n">
        <v>86</v>
      </c>
      <c r="D11116" s="6" t="n">
        <v>-1</v>
      </c>
      <c r="E11116" s="6" t="n">
        <v>1.97142857142857</v>
      </c>
      <c r="F11116" s="6" t="n">
        <v>0</v>
      </c>
      <c r="G11116" s="6" t="n">
        <v>0</v>
      </c>
      <c r="H11116" s="6" t="str">
        <f aca="false">IF(AND(A11116&gt;=Stimuli!$B$2,A11116&lt;=Stimuli!$C$2),Stimuli!$A$2,IF(AND(A11116&gt;=Stimuli!$B$3,A11116&lt;=Stimuli!$C$3),Stimuli!$A$3,IF(AND(A11116&gt;=Stimuli!$B$4,A11116&lt;=Stimuli!$C$4),Stimuli!$A$4,"")))</f>
        <v>02 e.l.f. - Power Grip Styling (30.03s)</v>
      </c>
      <c r="I11116" s="6" t="n">
        <f aca="false">(B11116-B11115)/((A11116-A11115)/1000)</f>
        <v>-0.937728937728906</v>
      </c>
      <c r="J11116" s="6" t="n">
        <f aca="false">IF(OR(B11116&lt;Rules!$B$2,B11116&gt;Rules!$B$3,ABS(I11116)&gt;Rules!$B$4,OR(B11117&lt;Rules!$B$2,B11117&gt;Rules!$B$3,ABS(I11117)&gt;Rules!$B$4)),1,0)</f>
        <v>0</v>
      </c>
      <c r="K11116" s="6" t="str">
        <f aca="false">IF(F11116=1,COUNTIF($F$2:F11116,1),"")</f>
        <v/>
      </c>
    </row>
    <row r="11117" customFormat="false" ht="15" hidden="false" customHeight="false" outlineLevel="0" collapsed="false">
      <c r="A11117" s="6" t="n">
        <v>87237.868</v>
      </c>
      <c r="B11117" s="6" t="n">
        <v>1.97582417582418</v>
      </c>
      <c r="C11117" s="6" t="n">
        <v>86</v>
      </c>
      <c r="D11117" s="6" t="n">
        <v>-1</v>
      </c>
      <c r="E11117" s="6" t="n">
        <v>1.97142857142857</v>
      </c>
      <c r="F11117" s="6" t="n">
        <v>0</v>
      </c>
      <c r="G11117" s="6" t="n">
        <v>0</v>
      </c>
      <c r="H11117" s="6" t="str">
        <f aca="false">IF(AND(A11117&gt;=Stimuli!$B$2,A11117&lt;=Stimuli!$C$2),Stimuli!$A$2,IF(AND(A11117&gt;=Stimuli!$B$3,A11117&lt;=Stimuli!$C$3),Stimuli!$A$3,IF(AND(A11117&gt;=Stimuli!$B$4,A11117&lt;=Stimuli!$C$4),Stimuli!$A$4,"")))</f>
        <v>02 e.l.f. - Power Grip Styling (30.03s)</v>
      </c>
      <c r="I11117" s="6" t="n">
        <f aca="false">(B11117-B11116)/((A11117-A11116)/1000)</f>
        <v>0.937728937728906</v>
      </c>
      <c r="J11117" s="6" t="n">
        <f aca="false">IF(OR(B11117&lt;Rules!$B$2,B11117&gt;Rules!$B$3,ABS(I11117)&gt;Rules!$B$4,OR(B11118&lt;Rules!$B$2,B11118&gt;Rules!$B$3,ABS(I11118)&gt;Rules!$B$4)),1,0)</f>
        <v>0</v>
      </c>
      <c r="K11117" s="6" t="str">
        <f aca="false">IF(F11117=1,COUNTIF($F$2:F11117,1),"")</f>
        <v/>
      </c>
    </row>
    <row r="11118" customFormat="false" ht="15" hidden="false" customHeight="false" outlineLevel="0" collapsed="false">
      <c r="A11118" s="6" t="n">
        <v>87245.6805</v>
      </c>
      <c r="B11118" s="6" t="n">
        <v>1.96849816849817</v>
      </c>
      <c r="C11118" s="6" t="n">
        <v>86</v>
      </c>
      <c r="D11118" s="6" t="n">
        <v>-1</v>
      </c>
      <c r="E11118" s="6" t="n">
        <v>1.97142857142857</v>
      </c>
      <c r="F11118" s="6" t="n">
        <v>0</v>
      </c>
      <c r="G11118" s="6" t="n">
        <v>0</v>
      </c>
      <c r="H11118" s="6" t="str">
        <f aca="false">IF(AND(A11118&gt;=Stimuli!$B$2,A11118&lt;=Stimuli!$C$2),Stimuli!$A$2,IF(AND(A11118&gt;=Stimuli!$B$3,A11118&lt;=Stimuli!$C$3),Stimuli!$A$3,IF(AND(A11118&gt;=Stimuli!$B$4,A11118&lt;=Stimuli!$C$4),Stimuli!$A$4,"")))</f>
        <v>02 e.l.f. - Power Grip Styling (30.03s)</v>
      </c>
      <c r="I11118" s="6" t="n">
        <f aca="false">(B11118-B11117)/((A11118-A11117)/1000)</f>
        <v>-0.937728937728906</v>
      </c>
      <c r="J11118" s="6" t="n">
        <f aca="false">IF(OR(B11118&lt;Rules!$B$2,B11118&gt;Rules!$B$3,ABS(I11118)&gt;Rules!$B$4,OR(B11119&lt;Rules!$B$2,B11119&gt;Rules!$B$3,ABS(I11119)&gt;Rules!$B$4)),1,0)</f>
        <v>0</v>
      </c>
      <c r="K11118" s="6" t="str">
        <f aca="false">IF(F11118=1,COUNTIF($F$2:F11118,1),"")</f>
        <v/>
      </c>
    </row>
    <row r="11119" customFormat="false" ht="15" hidden="false" customHeight="false" outlineLevel="0" collapsed="false">
      <c r="A11119" s="6" t="n">
        <v>87253.493</v>
      </c>
      <c r="B11119" s="6" t="n">
        <v>1.97582417582418</v>
      </c>
      <c r="C11119" s="6" t="n">
        <v>86</v>
      </c>
      <c r="D11119" s="6" t="n">
        <v>-1</v>
      </c>
      <c r="E11119" s="6" t="n">
        <v>1.97142857142857</v>
      </c>
      <c r="F11119" s="6" t="n">
        <v>0</v>
      </c>
      <c r="G11119" s="6" t="n">
        <v>0</v>
      </c>
      <c r="H11119" s="6" t="str">
        <f aca="false">IF(AND(A11119&gt;=Stimuli!$B$2,A11119&lt;=Stimuli!$C$2),Stimuli!$A$2,IF(AND(A11119&gt;=Stimuli!$B$3,A11119&lt;=Stimuli!$C$3),Stimuli!$A$3,IF(AND(A11119&gt;=Stimuli!$B$4,A11119&lt;=Stimuli!$C$4),Stimuli!$A$4,"")))</f>
        <v>02 e.l.f. - Power Grip Styling (30.03s)</v>
      </c>
      <c r="I11119" s="6" t="n">
        <f aca="false">(B11119-B11118)/((A11119-A11118)/1000)</f>
        <v>0.937728937728906</v>
      </c>
      <c r="J11119" s="6" t="n">
        <f aca="false">IF(OR(B11119&lt;Rules!$B$2,B11119&gt;Rules!$B$3,ABS(I11119)&gt;Rules!$B$4,OR(B11120&lt;Rules!$B$2,B11120&gt;Rules!$B$3,ABS(I11120)&gt;Rules!$B$4)),1,0)</f>
        <v>0</v>
      </c>
      <c r="K11119" s="6" t="str">
        <f aca="false">IF(F11119=1,COUNTIF($F$2:F11119,1),"")</f>
        <v/>
      </c>
    </row>
    <row r="11120" customFormat="false" ht="15" hidden="false" customHeight="false" outlineLevel="0" collapsed="false">
      <c r="A11120" s="6" t="n">
        <v>87261.3055</v>
      </c>
      <c r="B11120" s="6" t="n">
        <v>1.96849816849817</v>
      </c>
      <c r="C11120" s="6" t="n">
        <v>86</v>
      </c>
      <c r="D11120" s="6" t="n">
        <v>-1</v>
      </c>
      <c r="E11120" s="6" t="n">
        <v>1.97142857142857</v>
      </c>
      <c r="F11120" s="6" t="n">
        <v>0</v>
      </c>
      <c r="G11120" s="6" t="n">
        <v>0</v>
      </c>
      <c r="H11120" s="6" t="str">
        <f aca="false">IF(AND(A11120&gt;=Stimuli!$B$2,A11120&lt;=Stimuli!$C$2),Stimuli!$A$2,IF(AND(A11120&gt;=Stimuli!$B$3,A11120&lt;=Stimuli!$C$3),Stimuli!$A$3,IF(AND(A11120&gt;=Stimuli!$B$4,A11120&lt;=Stimuli!$C$4),Stimuli!$A$4,"")))</f>
        <v>02 e.l.f. - Power Grip Styling (30.03s)</v>
      </c>
      <c r="I11120" s="6" t="n">
        <f aca="false">(B11120-B11119)/((A11120-A11119)/1000)</f>
        <v>-0.937728937728906</v>
      </c>
      <c r="J11120" s="6" t="n">
        <f aca="false">IF(OR(B11120&lt;Rules!$B$2,B11120&gt;Rules!$B$3,ABS(I11120)&gt;Rules!$B$4,OR(B11121&lt;Rules!$B$2,B11121&gt;Rules!$B$3,ABS(I11121)&gt;Rules!$B$4)),1,0)</f>
        <v>0</v>
      </c>
      <c r="K11120" s="6" t="str">
        <f aca="false">IF(F11120=1,COUNTIF($F$2:F11120,1),"")</f>
        <v/>
      </c>
    </row>
    <row r="11121" customFormat="false" ht="15" hidden="false" customHeight="false" outlineLevel="0" collapsed="false">
      <c r="A11121" s="6" t="n">
        <v>87269.118</v>
      </c>
      <c r="B11121" s="6" t="n">
        <v>1.97435897435897</v>
      </c>
      <c r="C11121" s="6" t="n">
        <v>86</v>
      </c>
      <c r="D11121" s="6" t="n">
        <v>-1</v>
      </c>
      <c r="E11121" s="6" t="n">
        <v>1.97142857142857</v>
      </c>
      <c r="F11121" s="6" t="n">
        <v>0</v>
      </c>
      <c r="G11121" s="6" t="n">
        <v>0</v>
      </c>
      <c r="H11121" s="6" t="str">
        <f aca="false">IF(AND(A11121&gt;=Stimuli!$B$2,A11121&lt;=Stimuli!$C$2),Stimuli!$A$2,IF(AND(A11121&gt;=Stimuli!$B$3,A11121&lt;=Stimuli!$C$3),Stimuli!$A$3,IF(AND(A11121&gt;=Stimuli!$B$4,A11121&lt;=Stimuli!$C$4),Stimuli!$A$4,"")))</f>
        <v>02 e.l.f. - Power Grip Styling (30.03s)</v>
      </c>
      <c r="I11121" s="6" t="n">
        <f aca="false">(B11121-B11120)/((A11121-A11120)/1000)</f>
        <v>0.750183150183176</v>
      </c>
      <c r="J11121" s="6" t="n">
        <f aca="false">IF(OR(B11121&lt;Rules!$B$2,B11121&gt;Rules!$B$3,ABS(I11121)&gt;Rules!$B$4,OR(B11122&lt;Rules!$B$2,B11122&gt;Rules!$B$3,ABS(I11122)&gt;Rules!$B$4)),1,0)</f>
        <v>0</v>
      </c>
      <c r="K11121" s="6" t="str">
        <f aca="false">IF(F11121=1,COUNTIF($F$2:F11121,1),"")</f>
        <v/>
      </c>
    </row>
    <row r="11122" customFormat="false" ht="15" hidden="false" customHeight="false" outlineLevel="0" collapsed="false">
      <c r="A11122" s="6" t="n">
        <v>87276.9305</v>
      </c>
      <c r="B11122" s="6" t="n">
        <v>1.96849816849817</v>
      </c>
      <c r="C11122" s="6" t="n">
        <v>86</v>
      </c>
      <c r="D11122" s="6" t="n">
        <v>-1</v>
      </c>
      <c r="E11122" s="6" t="n">
        <v>1.97142857142857</v>
      </c>
      <c r="F11122" s="6" t="n">
        <v>0</v>
      </c>
      <c r="G11122" s="6" t="n">
        <v>0</v>
      </c>
      <c r="H11122" s="6" t="str">
        <f aca="false">IF(AND(A11122&gt;=Stimuli!$B$2,A11122&lt;=Stimuli!$C$2),Stimuli!$A$2,IF(AND(A11122&gt;=Stimuli!$B$3,A11122&lt;=Stimuli!$C$3),Stimuli!$A$3,IF(AND(A11122&gt;=Stimuli!$B$4,A11122&lt;=Stimuli!$C$4),Stimuli!$A$4,"")))</f>
        <v>02 e.l.f. - Power Grip Styling (30.03s)</v>
      </c>
      <c r="I11122" s="6" t="n">
        <f aca="false">(B11122-B11121)/((A11122-A11121)/1000)</f>
        <v>-0.750183150183176</v>
      </c>
      <c r="J11122" s="6" t="n">
        <f aca="false">IF(OR(B11122&lt;Rules!$B$2,B11122&gt;Rules!$B$3,ABS(I11122)&gt;Rules!$B$4,OR(B11123&lt;Rules!$B$2,B11123&gt;Rules!$B$3,ABS(I11123)&gt;Rules!$B$4)),1,0)</f>
        <v>0</v>
      </c>
      <c r="K11122" s="6" t="str">
        <f aca="false">IF(F11122=1,COUNTIF($F$2:F11122,1),"")</f>
        <v/>
      </c>
    </row>
    <row r="11123" customFormat="false" ht="15" hidden="false" customHeight="false" outlineLevel="0" collapsed="false">
      <c r="A11123" s="6" t="n">
        <v>87284.743</v>
      </c>
      <c r="B11123" s="6" t="n">
        <v>1.97289377289377</v>
      </c>
      <c r="C11123" s="6" t="n">
        <v>86</v>
      </c>
      <c r="D11123" s="6" t="n">
        <v>-1</v>
      </c>
      <c r="E11123" s="6" t="n">
        <v>1.97142857142857</v>
      </c>
      <c r="F11123" s="6" t="n">
        <v>0</v>
      </c>
      <c r="G11123" s="6" t="n">
        <v>0</v>
      </c>
      <c r="H11123" s="6" t="str">
        <f aca="false">IF(AND(A11123&gt;=Stimuli!$B$2,A11123&lt;=Stimuli!$C$2),Stimuli!$A$2,IF(AND(A11123&gt;=Stimuli!$B$3,A11123&lt;=Stimuli!$C$3),Stimuli!$A$3,IF(AND(A11123&gt;=Stimuli!$B$4,A11123&lt;=Stimuli!$C$4),Stimuli!$A$4,"")))</f>
        <v>02 e.l.f. - Power Grip Styling (30.03s)</v>
      </c>
      <c r="I11123" s="6" t="n">
        <f aca="false">(B11123-B11122)/((A11123-A11122)/1000)</f>
        <v>0.562637362637332</v>
      </c>
      <c r="J11123" s="6" t="n">
        <f aca="false">IF(OR(B11123&lt;Rules!$B$2,B11123&gt;Rules!$B$3,ABS(I11123)&gt;Rules!$B$4,OR(B11124&lt;Rules!$B$2,B11124&gt;Rules!$B$3,ABS(I11124)&gt;Rules!$B$4)),1,0)</f>
        <v>0</v>
      </c>
      <c r="K11123" s="6" t="str">
        <f aca="false">IF(F11123=1,COUNTIF($F$2:F11123,1),"")</f>
        <v/>
      </c>
    </row>
    <row r="11124" customFormat="false" ht="15" hidden="false" customHeight="false" outlineLevel="0" collapsed="false">
      <c r="A11124" s="6" t="n">
        <v>87292.5555</v>
      </c>
      <c r="B11124" s="6" t="n">
        <v>1.96996336996337</v>
      </c>
      <c r="C11124" s="6" t="n">
        <v>86</v>
      </c>
      <c r="D11124" s="6" t="n">
        <v>-1</v>
      </c>
      <c r="E11124" s="6" t="n">
        <v>1.97142857142857</v>
      </c>
      <c r="F11124" s="6" t="n">
        <v>0</v>
      </c>
      <c r="G11124" s="6" t="n">
        <v>0</v>
      </c>
      <c r="H11124" s="6" t="str">
        <f aca="false">IF(AND(A11124&gt;=Stimuli!$B$2,A11124&lt;=Stimuli!$C$2),Stimuli!$A$2,IF(AND(A11124&gt;=Stimuli!$B$3,A11124&lt;=Stimuli!$C$3),Stimuli!$A$3,IF(AND(A11124&gt;=Stimuli!$B$4,A11124&lt;=Stimuli!$C$4),Stimuli!$A$4,"")))</f>
        <v>02 e.l.f. - Power Grip Styling (30.03s)</v>
      </c>
      <c r="I11124" s="6" t="n">
        <f aca="false">(B11124-B11123)/((A11124-A11123)/1000)</f>
        <v>-0.37509157509146</v>
      </c>
      <c r="J11124" s="6" t="n">
        <f aca="false">IF(OR(B11124&lt;Rules!$B$2,B11124&gt;Rules!$B$3,ABS(I11124)&gt;Rules!$B$4,OR(B11125&lt;Rules!$B$2,B11125&gt;Rules!$B$3,ABS(I11125)&gt;Rules!$B$4)),1,0)</f>
        <v>0</v>
      </c>
      <c r="K11124" s="6" t="str">
        <f aca="false">IF(F11124=1,COUNTIF($F$2:F11124,1),"")</f>
        <v/>
      </c>
    </row>
    <row r="11125" customFormat="false" ht="15" hidden="false" customHeight="false" outlineLevel="0" collapsed="false">
      <c r="A11125" s="6" t="n">
        <v>87300.368</v>
      </c>
      <c r="B11125" s="6" t="n">
        <v>1.97142857142857</v>
      </c>
      <c r="C11125" s="6" t="n">
        <v>86</v>
      </c>
      <c r="D11125" s="6" t="n">
        <v>-1</v>
      </c>
      <c r="E11125" s="6" t="n">
        <v>1.97142857142857</v>
      </c>
      <c r="F11125" s="6" t="n">
        <v>0</v>
      </c>
      <c r="G11125" s="6" t="n">
        <v>0</v>
      </c>
      <c r="H11125" s="6" t="str">
        <f aca="false">IF(AND(A11125&gt;=Stimuli!$B$2,A11125&lt;=Stimuli!$C$2),Stimuli!$A$2,IF(AND(A11125&gt;=Stimuli!$B$3,A11125&lt;=Stimuli!$C$3),Stimuli!$A$3,IF(AND(A11125&gt;=Stimuli!$B$4,A11125&lt;=Stimuli!$C$4),Stimuli!$A$4,"")))</f>
        <v>02 e.l.f. - Power Grip Styling (30.03s)</v>
      </c>
      <c r="I11125" s="6" t="n">
        <f aca="false">(B11125-B11124)/((A11125-A11124)/1000)</f>
        <v>0.18754578754573</v>
      </c>
      <c r="J11125" s="6" t="n">
        <f aca="false">IF(OR(B11125&lt;Rules!$B$2,B11125&gt;Rules!$B$3,ABS(I11125)&gt;Rules!$B$4,OR(B11126&lt;Rules!$B$2,B11126&gt;Rules!$B$3,ABS(I11126)&gt;Rules!$B$4)),1,0)</f>
        <v>0</v>
      </c>
      <c r="K11125" s="6" t="str">
        <f aca="false">IF(F11125=1,COUNTIF($F$2:F11125,1),"")</f>
        <v/>
      </c>
    </row>
    <row r="11126" customFormat="false" ht="15" hidden="false" customHeight="false" outlineLevel="0" collapsed="false">
      <c r="A11126" s="6" t="n">
        <v>87308.1805</v>
      </c>
      <c r="B11126" s="6" t="n">
        <v>1.97142857142857</v>
      </c>
      <c r="C11126" s="6" t="n">
        <v>86</v>
      </c>
      <c r="D11126" s="6" t="n">
        <v>-1</v>
      </c>
      <c r="E11126" s="6" t="n">
        <v>1.97142857142857</v>
      </c>
      <c r="F11126" s="6" t="n">
        <v>0</v>
      </c>
      <c r="G11126" s="6" t="n">
        <v>0</v>
      </c>
      <c r="H11126" s="6" t="str">
        <f aca="false">IF(AND(A11126&gt;=Stimuli!$B$2,A11126&lt;=Stimuli!$C$2),Stimuli!$A$2,IF(AND(A11126&gt;=Stimuli!$B$3,A11126&lt;=Stimuli!$C$3),Stimuli!$A$3,IF(AND(A11126&gt;=Stimuli!$B$4,A11126&lt;=Stimuli!$C$4),Stimuli!$A$4,"")))</f>
        <v>02 e.l.f. - Power Grip Styling (30.03s)</v>
      </c>
      <c r="I11126" s="6" t="n">
        <f aca="false">(B11126-B11125)/((A11126-A11125)/1000)</f>
        <v>0</v>
      </c>
      <c r="J11126" s="6" t="n">
        <f aca="false">IF(OR(B11126&lt;Rules!$B$2,B11126&gt;Rules!$B$3,ABS(I11126)&gt;Rules!$B$4,OR(B11127&lt;Rules!$B$2,B11127&gt;Rules!$B$3,ABS(I11127)&gt;Rules!$B$4)),1,0)</f>
        <v>0</v>
      </c>
      <c r="K11126" s="6" t="str">
        <f aca="false">IF(F11126=1,COUNTIF($F$2:F11126,1),"")</f>
        <v/>
      </c>
    </row>
    <row r="11127" customFormat="false" ht="15" hidden="false" customHeight="false" outlineLevel="0" collapsed="false">
      <c r="A11127" s="6" t="n">
        <v>87315.993</v>
      </c>
      <c r="B11127" s="6" t="n">
        <v>1.96996336996337</v>
      </c>
      <c r="C11127" s="6" t="n">
        <v>86</v>
      </c>
      <c r="D11127" s="6" t="n">
        <v>-1</v>
      </c>
      <c r="E11127" s="6" t="n">
        <v>1.97142857142857</v>
      </c>
      <c r="F11127" s="6" t="n">
        <v>0</v>
      </c>
      <c r="G11127" s="6" t="n">
        <v>0</v>
      </c>
      <c r="H11127" s="6" t="str">
        <f aca="false">IF(AND(A11127&gt;=Stimuli!$B$2,A11127&lt;=Stimuli!$C$2),Stimuli!$A$2,IF(AND(A11127&gt;=Stimuli!$B$3,A11127&lt;=Stimuli!$C$3),Stimuli!$A$3,IF(AND(A11127&gt;=Stimuli!$B$4,A11127&lt;=Stimuli!$C$4),Stimuli!$A$4,"")))</f>
        <v>02 e.l.f. - Power Grip Styling (30.03s)</v>
      </c>
      <c r="I11127" s="6" t="n">
        <f aca="false">(B11127-B11126)/((A11127-A11126)/1000)</f>
        <v>-0.18754578754573</v>
      </c>
      <c r="J11127" s="6" t="n">
        <f aca="false">IF(OR(B11127&lt;Rules!$B$2,B11127&gt;Rules!$B$3,ABS(I11127)&gt;Rules!$B$4,OR(B11128&lt;Rules!$B$2,B11128&gt;Rules!$B$3,ABS(I11128)&gt;Rules!$B$4)),1,0)</f>
        <v>0</v>
      </c>
      <c r="K11127" s="6" t="str">
        <f aca="false">IF(F11127=1,COUNTIF($F$2:F11127,1),"")</f>
        <v/>
      </c>
    </row>
    <row r="11128" customFormat="false" ht="15" hidden="false" customHeight="false" outlineLevel="0" collapsed="false">
      <c r="A11128" s="6" t="n">
        <v>87323.8055</v>
      </c>
      <c r="B11128" s="6" t="n">
        <v>1.97289377289377</v>
      </c>
      <c r="C11128" s="6" t="n">
        <v>86</v>
      </c>
      <c r="D11128" s="6" t="n">
        <v>-1</v>
      </c>
      <c r="E11128" s="6" t="n">
        <v>1.96996336996337</v>
      </c>
      <c r="F11128" s="6" t="n">
        <v>0</v>
      </c>
      <c r="G11128" s="6" t="n">
        <v>0</v>
      </c>
      <c r="H11128" s="6" t="str">
        <f aca="false">IF(AND(A11128&gt;=Stimuli!$B$2,A11128&lt;=Stimuli!$C$2),Stimuli!$A$2,IF(AND(A11128&gt;=Stimuli!$B$3,A11128&lt;=Stimuli!$C$3),Stimuli!$A$3,IF(AND(A11128&gt;=Stimuli!$B$4,A11128&lt;=Stimuli!$C$4),Stimuli!$A$4,"")))</f>
        <v>02 e.l.f. - Power Grip Styling (30.03s)</v>
      </c>
      <c r="I11128" s="6" t="n">
        <f aca="false">(B11128-B11127)/((A11128-A11127)/1000)</f>
        <v>0.37509157509146</v>
      </c>
      <c r="J11128" s="6" t="n">
        <f aca="false">IF(OR(B11128&lt;Rules!$B$2,B11128&gt;Rules!$B$3,ABS(I11128)&gt;Rules!$B$4,OR(B11129&lt;Rules!$B$2,B11129&gt;Rules!$B$3,ABS(I11129)&gt;Rules!$B$4)),1,0)</f>
        <v>0</v>
      </c>
      <c r="K11128" s="6" t="str">
        <f aca="false">IF(F11128=1,COUNTIF($F$2:F11128,1),"")</f>
        <v/>
      </c>
    </row>
    <row r="11129" customFormat="false" ht="15" hidden="false" customHeight="false" outlineLevel="0" collapsed="false">
      <c r="A11129" s="6" t="n">
        <v>87331.618</v>
      </c>
      <c r="B11129" s="6" t="n">
        <v>1.96849816849817</v>
      </c>
      <c r="C11129" s="6" t="n">
        <v>86</v>
      </c>
      <c r="D11129" s="6" t="n">
        <v>-1</v>
      </c>
      <c r="E11129" s="6" t="n">
        <v>1.96996336996337</v>
      </c>
      <c r="F11129" s="6" t="n">
        <v>0</v>
      </c>
      <c r="G11129" s="6" t="n">
        <v>0</v>
      </c>
      <c r="H11129" s="6" t="str">
        <f aca="false">IF(AND(A11129&gt;=Stimuli!$B$2,A11129&lt;=Stimuli!$C$2),Stimuli!$A$2,IF(AND(A11129&gt;=Stimuli!$B$3,A11129&lt;=Stimuli!$C$3),Stimuli!$A$3,IF(AND(A11129&gt;=Stimuli!$B$4,A11129&lt;=Stimuli!$C$4),Stimuli!$A$4,"")))</f>
        <v>02 e.l.f. - Power Grip Styling (30.03s)</v>
      </c>
      <c r="I11129" s="6" t="n">
        <f aca="false">(B11129-B11128)/((A11129-A11128)/1000)</f>
        <v>-0.562637362637332</v>
      </c>
      <c r="J11129" s="6" t="n">
        <f aca="false">IF(OR(B11129&lt;Rules!$B$2,B11129&gt;Rules!$B$3,ABS(I11129)&gt;Rules!$B$4,OR(B11130&lt;Rules!$B$2,B11130&gt;Rules!$B$3,ABS(I11130)&gt;Rules!$B$4)),1,0)</f>
        <v>0</v>
      </c>
      <c r="K11129" s="6" t="str">
        <f aca="false">IF(F11129=1,COUNTIF($F$2:F11129,1),"")</f>
        <v/>
      </c>
    </row>
    <row r="11130" customFormat="false" ht="15" hidden="false" customHeight="false" outlineLevel="0" collapsed="false">
      <c r="A11130" s="6" t="n">
        <v>87339.4305</v>
      </c>
      <c r="B11130" s="6" t="n">
        <v>1.97435897435897</v>
      </c>
      <c r="C11130" s="6" t="n">
        <v>86</v>
      </c>
      <c r="D11130" s="6" t="n">
        <v>-1</v>
      </c>
      <c r="E11130" s="6" t="n">
        <v>1.96996336996337</v>
      </c>
      <c r="F11130" s="6" t="n">
        <v>0</v>
      </c>
      <c r="G11130" s="6" t="n">
        <v>0</v>
      </c>
      <c r="H11130" s="6" t="str">
        <f aca="false">IF(AND(A11130&gt;=Stimuli!$B$2,A11130&lt;=Stimuli!$C$2),Stimuli!$A$2,IF(AND(A11130&gt;=Stimuli!$B$3,A11130&lt;=Stimuli!$C$3),Stimuli!$A$3,IF(AND(A11130&gt;=Stimuli!$B$4,A11130&lt;=Stimuli!$C$4),Stimuli!$A$4,"")))</f>
        <v>02 e.l.f. - Power Grip Styling (30.03s)</v>
      </c>
      <c r="I11130" s="6" t="n">
        <f aca="false">(B11130-B11129)/((A11130-A11129)/1000)</f>
        <v>0.750183150183176</v>
      </c>
      <c r="J11130" s="6" t="n">
        <f aca="false">IF(OR(B11130&lt;Rules!$B$2,B11130&gt;Rules!$B$3,ABS(I11130)&gt;Rules!$B$4,OR(B11131&lt;Rules!$B$2,B11131&gt;Rules!$B$3,ABS(I11131)&gt;Rules!$B$4)),1,0)</f>
        <v>0</v>
      </c>
      <c r="K11130" s="6" t="str">
        <f aca="false">IF(F11130=1,COUNTIF($F$2:F11130,1),"")</f>
        <v/>
      </c>
    </row>
    <row r="11131" customFormat="false" ht="15" hidden="false" customHeight="false" outlineLevel="0" collapsed="false">
      <c r="A11131" s="6" t="n">
        <v>87347.243</v>
      </c>
      <c r="B11131" s="6" t="n">
        <v>1.96703296703297</v>
      </c>
      <c r="C11131" s="6" t="n">
        <v>86</v>
      </c>
      <c r="D11131" s="6" t="n">
        <v>-1</v>
      </c>
      <c r="E11131" s="6" t="n">
        <v>1.96996336996337</v>
      </c>
      <c r="F11131" s="6" t="n">
        <v>0</v>
      </c>
      <c r="G11131" s="6" t="n">
        <v>0</v>
      </c>
      <c r="H11131" s="6" t="str">
        <f aca="false">IF(AND(A11131&gt;=Stimuli!$B$2,A11131&lt;=Stimuli!$C$2),Stimuli!$A$2,IF(AND(A11131&gt;=Stimuli!$B$3,A11131&lt;=Stimuli!$C$3),Stimuli!$A$3,IF(AND(A11131&gt;=Stimuli!$B$4,A11131&lt;=Stimuli!$C$4),Stimuli!$A$4,"")))</f>
        <v>02 e.l.f. - Power Grip Styling (30.03s)</v>
      </c>
      <c r="I11131" s="6" t="n">
        <f aca="false">(B11131-B11130)/((A11131-A11130)/1000)</f>
        <v>-0.937728937728906</v>
      </c>
      <c r="J11131" s="6" t="n">
        <f aca="false">IF(OR(B11131&lt;Rules!$B$2,B11131&gt;Rules!$B$3,ABS(I11131)&gt;Rules!$B$4,OR(B11132&lt;Rules!$B$2,B11132&gt;Rules!$B$3,ABS(I11132)&gt;Rules!$B$4)),1,0)</f>
        <v>0</v>
      </c>
      <c r="K11131" s="6" t="str">
        <f aca="false">IF(F11131=1,COUNTIF($F$2:F11131,1),"")</f>
        <v/>
      </c>
    </row>
    <row r="11132" customFormat="false" ht="15" hidden="false" customHeight="false" outlineLevel="0" collapsed="false">
      <c r="A11132" s="6" t="n">
        <v>87355.0555</v>
      </c>
      <c r="B11132" s="6" t="n">
        <v>1.97435897435897</v>
      </c>
      <c r="C11132" s="6" t="n">
        <v>86</v>
      </c>
      <c r="D11132" s="6" t="n">
        <v>-1</v>
      </c>
      <c r="E11132" s="6" t="n">
        <v>1.96996336996337</v>
      </c>
      <c r="F11132" s="6" t="n">
        <v>0</v>
      </c>
      <c r="G11132" s="6" t="n">
        <v>0</v>
      </c>
      <c r="H11132" s="6" t="str">
        <f aca="false">IF(AND(A11132&gt;=Stimuli!$B$2,A11132&lt;=Stimuli!$C$2),Stimuli!$A$2,IF(AND(A11132&gt;=Stimuli!$B$3,A11132&lt;=Stimuli!$C$3),Stimuli!$A$3,IF(AND(A11132&gt;=Stimuli!$B$4,A11132&lt;=Stimuli!$C$4),Stimuli!$A$4,"")))</f>
        <v>02 e.l.f. - Power Grip Styling (30.03s)</v>
      </c>
      <c r="I11132" s="6" t="n">
        <f aca="false">(B11132-B11131)/((A11132-A11131)/1000)</f>
        <v>0.937728937728906</v>
      </c>
      <c r="J11132" s="6" t="n">
        <f aca="false">IF(OR(B11132&lt;Rules!$B$2,B11132&gt;Rules!$B$3,ABS(I11132)&gt;Rules!$B$4,OR(B11133&lt;Rules!$B$2,B11133&gt;Rules!$B$3,ABS(I11133)&gt;Rules!$B$4)),1,0)</f>
        <v>0</v>
      </c>
      <c r="K11132" s="6" t="str">
        <f aca="false">IF(F11132=1,COUNTIF($F$2:F11132,1),"")</f>
        <v/>
      </c>
    </row>
    <row r="11133" customFormat="false" ht="15" hidden="false" customHeight="false" outlineLevel="0" collapsed="false">
      <c r="A11133" s="6" t="n">
        <v>87362.868</v>
      </c>
      <c r="B11133" s="6" t="n">
        <v>1.96703296703297</v>
      </c>
      <c r="C11133" s="6" t="n">
        <v>86</v>
      </c>
      <c r="D11133" s="6" t="n">
        <v>-1</v>
      </c>
      <c r="E11133" s="6" t="n">
        <v>1.96996336996337</v>
      </c>
      <c r="F11133" s="6" t="n">
        <v>0</v>
      </c>
      <c r="G11133" s="6" t="n">
        <v>0</v>
      </c>
      <c r="H11133" s="6" t="str">
        <f aca="false">IF(AND(A11133&gt;=Stimuli!$B$2,A11133&lt;=Stimuli!$C$2),Stimuli!$A$2,IF(AND(A11133&gt;=Stimuli!$B$3,A11133&lt;=Stimuli!$C$3),Stimuli!$A$3,IF(AND(A11133&gt;=Stimuli!$B$4,A11133&lt;=Stimuli!$C$4),Stimuli!$A$4,"")))</f>
        <v>02 e.l.f. - Power Grip Styling (30.03s)</v>
      </c>
      <c r="I11133" s="6" t="n">
        <f aca="false">(B11133-B11132)/((A11133-A11132)/1000)</f>
        <v>-0.937728937728906</v>
      </c>
      <c r="J11133" s="6" t="n">
        <f aca="false">IF(OR(B11133&lt;Rules!$B$2,B11133&gt;Rules!$B$3,ABS(I11133)&gt;Rules!$B$4,OR(B11134&lt;Rules!$B$2,B11134&gt;Rules!$B$3,ABS(I11134)&gt;Rules!$B$4)),1,0)</f>
        <v>0</v>
      </c>
      <c r="K11133" s="6" t="str">
        <f aca="false">IF(F11133=1,COUNTIF($F$2:F11133,1),"")</f>
        <v/>
      </c>
    </row>
    <row r="11134" customFormat="false" ht="15" hidden="false" customHeight="false" outlineLevel="0" collapsed="false">
      <c r="A11134" s="6" t="n">
        <v>87370.6805</v>
      </c>
      <c r="B11134" s="6" t="n">
        <v>1.97435897435897</v>
      </c>
      <c r="C11134" s="6" t="n">
        <v>86</v>
      </c>
      <c r="D11134" s="6" t="n">
        <v>-1</v>
      </c>
      <c r="E11134" s="6" t="n">
        <v>1.96996336996337</v>
      </c>
      <c r="F11134" s="6" t="n">
        <v>0</v>
      </c>
      <c r="G11134" s="6" t="n">
        <v>0</v>
      </c>
      <c r="H11134" s="6" t="str">
        <f aca="false">IF(AND(A11134&gt;=Stimuli!$B$2,A11134&lt;=Stimuli!$C$2),Stimuli!$A$2,IF(AND(A11134&gt;=Stimuli!$B$3,A11134&lt;=Stimuli!$C$3),Stimuli!$A$3,IF(AND(A11134&gt;=Stimuli!$B$4,A11134&lt;=Stimuli!$C$4),Stimuli!$A$4,"")))</f>
        <v>02 e.l.f. - Power Grip Styling (30.03s)</v>
      </c>
      <c r="I11134" s="6" t="n">
        <f aca="false">(B11134-B11133)/((A11134-A11133)/1000)</f>
        <v>0.937728937728906</v>
      </c>
      <c r="J11134" s="6" t="n">
        <f aca="false">IF(OR(B11134&lt;Rules!$B$2,B11134&gt;Rules!$B$3,ABS(I11134)&gt;Rules!$B$4,OR(B11135&lt;Rules!$B$2,B11135&gt;Rules!$B$3,ABS(I11135)&gt;Rules!$B$4)),1,0)</f>
        <v>0</v>
      </c>
      <c r="K11134" s="6" t="str">
        <f aca="false">IF(F11134=1,COUNTIF($F$2:F11134,1),"")</f>
        <v/>
      </c>
    </row>
    <row r="11135" customFormat="false" ht="15" hidden="false" customHeight="false" outlineLevel="0" collapsed="false">
      <c r="A11135" s="6" t="n">
        <v>87378.493</v>
      </c>
      <c r="B11135" s="6" t="n">
        <v>1.96556776556777</v>
      </c>
      <c r="C11135" s="6" t="n">
        <v>86</v>
      </c>
      <c r="D11135" s="6" t="n">
        <v>-1</v>
      </c>
      <c r="E11135" s="6" t="n">
        <v>1.96996336996337</v>
      </c>
      <c r="F11135" s="6" t="n">
        <v>0</v>
      </c>
      <c r="G11135" s="6" t="n">
        <v>0</v>
      </c>
      <c r="H11135" s="6" t="str">
        <f aca="false">IF(AND(A11135&gt;=Stimuli!$B$2,A11135&lt;=Stimuli!$C$2),Stimuli!$A$2,IF(AND(A11135&gt;=Stimuli!$B$3,A11135&lt;=Stimuli!$C$3),Stimuli!$A$3,IF(AND(A11135&gt;=Stimuli!$B$4,A11135&lt;=Stimuli!$C$4),Stimuli!$A$4,"")))</f>
        <v>02 e.l.f. - Power Grip Styling (30.03s)</v>
      </c>
      <c r="I11135" s="6" t="n">
        <f aca="false">(B11135-B11134)/((A11135-A11134)/1000)</f>
        <v>-1.12527472527475</v>
      </c>
      <c r="J11135" s="6" t="n">
        <f aca="false">IF(OR(B11135&lt;Rules!$B$2,B11135&gt;Rules!$B$3,ABS(I11135)&gt;Rules!$B$4,OR(B11136&lt;Rules!$B$2,B11136&gt;Rules!$B$3,ABS(I11136)&gt;Rules!$B$4)),1,0)</f>
        <v>0</v>
      </c>
      <c r="K11135" s="6" t="str">
        <f aca="false">IF(F11135=1,COUNTIF($F$2:F11135,1),"")</f>
        <v/>
      </c>
    </row>
    <row r="11136" customFormat="false" ht="15" hidden="false" customHeight="false" outlineLevel="0" collapsed="false">
      <c r="A11136" s="6" t="n">
        <v>87386.3055</v>
      </c>
      <c r="B11136" s="6" t="n">
        <v>1.97289377289377</v>
      </c>
      <c r="C11136" s="6" t="n">
        <v>86</v>
      </c>
      <c r="D11136" s="6" t="n">
        <v>-1</v>
      </c>
      <c r="E11136" s="6" t="n">
        <v>1.96996336996337</v>
      </c>
      <c r="F11136" s="6" t="n">
        <v>0</v>
      </c>
      <c r="G11136" s="6" t="n">
        <v>0</v>
      </c>
      <c r="H11136" s="6" t="str">
        <f aca="false">IF(AND(A11136&gt;=Stimuli!$B$2,A11136&lt;=Stimuli!$C$2),Stimuli!$A$2,IF(AND(A11136&gt;=Stimuli!$B$3,A11136&lt;=Stimuli!$C$3),Stimuli!$A$3,IF(AND(A11136&gt;=Stimuli!$B$4,A11136&lt;=Stimuli!$C$4),Stimuli!$A$4,"")))</f>
        <v>02 e.l.f. - Power Grip Styling (30.03s)</v>
      </c>
      <c r="I11136" s="6" t="n">
        <f aca="false">(B11136-B11135)/((A11136-A11135)/1000)</f>
        <v>0.937728937728906</v>
      </c>
      <c r="J11136" s="6" t="n">
        <f aca="false">IF(OR(B11136&lt;Rules!$B$2,B11136&gt;Rules!$B$3,ABS(I11136)&gt;Rules!$B$4,OR(B11137&lt;Rules!$B$2,B11137&gt;Rules!$B$3,ABS(I11137)&gt;Rules!$B$4)),1,0)</f>
        <v>0</v>
      </c>
      <c r="K11136" s="6" t="str">
        <f aca="false">IF(F11136=1,COUNTIF($F$2:F11136,1),"")</f>
        <v/>
      </c>
    </row>
    <row r="11137" customFormat="false" ht="15" hidden="false" customHeight="false" outlineLevel="0" collapsed="false">
      <c r="A11137" s="6" t="n">
        <v>87394.118</v>
      </c>
      <c r="B11137" s="6" t="n">
        <v>1.96703296703297</v>
      </c>
      <c r="C11137" s="6" t="n">
        <v>86</v>
      </c>
      <c r="D11137" s="6" t="n">
        <v>-1</v>
      </c>
      <c r="E11137" s="6" t="n">
        <v>1.96996336996337</v>
      </c>
      <c r="F11137" s="6" t="n">
        <v>0</v>
      </c>
      <c r="G11137" s="6" t="n">
        <v>0</v>
      </c>
      <c r="H11137" s="6" t="str">
        <f aca="false">IF(AND(A11137&gt;=Stimuli!$B$2,A11137&lt;=Stimuli!$C$2),Stimuli!$A$2,IF(AND(A11137&gt;=Stimuli!$B$3,A11137&lt;=Stimuli!$C$3),Stimuli!$A$3,IF(AND(A11137&gt;=Stimuli!$B$4,A11137&lt;=Stimuli!$C$4),Stimuli!$A$4,"")))</f>
        <v>02 e.l.f. - Power Grip Styling (30.03s)</v>
      </c>
      <c r="I11137" s="6" t="n">
        <f aca="false">(B11137-B11136)/((A11137-A11136)/1000)</f>
        <v>-0.750183150183062</v>
      </c>
      <c r="J11137" s="6" t="n">
        <f aca="false">IF(OR(B11137&lt;Rules!$B$2,B11137&gt;Rules!$B$3,ABS(I11137)&gt;Rules!$B$4,OR(B11138&lt;Rules!$B$2,B11138&gt;Rules!$B$3,ABS(I11138)&gt;Rules!$B$4)),1,0)</f>
        <v>0</v>
      </c>
      <c r="K11137" s="6" t="str">
        <f aca="false">IF(F11137=1,COUNTIF($F$2:F11137,1),"")</f>
        <v/>
      </c>
    </row>
    <row r="11138" customFormat="false" ht="15" hidden="false" customHeight="false" outlineLevel="0" collapsed="false">
      <c r="A11138" s="6" t="n">
        <v>87401.9305</v>
      </c>
      <c r="B11138" s="6" t="n">
        <v>1.97142857142857</v>
      </c>
      <c r="C11138" s="6" t="n">
        <v>86</v>
      </c>
      <c r="D11138" s="6" t="n">
        <v>-1</v>
      </c>
      <c r="E11138" s="6" t="n">
        <v>1.96996336996337</v>
      </c>
      <c r="F11138" s="6" t="n">
        <v>0</v>
      </c>
      <c r="G11138" s="6" t="n">
        <v>0</v>
      </c>
      <c r="H11138" s="6" t="str">
        <f aca="false">IF(AND(A11138&gt;=Stimuli!$B$2,A11138&lt;=Stimuli!$C$2),Stimuli!$A$2,IF(AND(A11138&gt;=Stimuli!$B$3,A11138&lt;=Stimuli!$C$3),Stimuli!$A$3,IF(AND(A11138&gt;=Stimuli!$B$4,A11138&lt;=Stimuli!$C$4),Stimuli!$A$4,"")))</f>
        <v>02 e.l.f. - Power Grip Styling (30.03s)</v>
      </c>
      <c r="I11138" s="6" t="n">
        <f aca="false">(B11138-B11137)/((A11138-A11137)/1000)</f>
        <v>0.562637362637332</v>
      </c>
      <c r="J11138" s="6" t="n">
        <f aca="false">IF(OR(B11138&lt;Rules!$B$2,B11138&gt;Rules!$B$3,ABS(I11138)&gt;Rules!$B$4,OR(B11139&lt;Rules!$B$2,B11139&gt;Rules!$B$3,ABS(I11139)&gt;Rules!$B$4)),1,0)</f>
        <v>0</v>
      </c>
      <c r="K11138" s="6" t="str">
        <f aca="false">IF(F11138=1,COUNTIF($F$2:F11138,1),"")</f>
        <v/>
      </c>
    </row>
    <row r="11139" customFormat="false" ht="15" hidden="false" customHeight="false" outlineLevel="0" collapsed="false">
      <c r="A11139" s="6" t="n">
        <v>87409.743</v>
      </c>
      <c r="B11139" s="6" t="n">
        <v>1.96703296703297</v>
      </c>
      <c r="C11139" s="6" t="n">
        <v>86</v>
      </c>
      <c r="D11139" s="6" t="n">
        <v>-1</v>
      </c>
      <c r="E11139" s="6" t="n">
        <v>1.96996336996337</v>
      </c>
      <c r="F11139" s="6" t="n">
        <v>0</v>
      </c>
      <c r="G11139" s="6" t="n">
        <v>0</v>
      </c>
      <c r="H11139" s="6" t="str">
        <f aca="false">IF(AND(A11139&gt;=Stimuli!$B$2,A11139&lt;=Stimuli!$C$2),Stimuli!$A$2,IF(AND(A11139&gt;=Stimuli!$B$3,A11139&lt;=Stimuli!$C$3),Stimuli!$A$3,IF(AND(A11139&gt;=Stimuli!$B$4,A11139&lt;=Stimuli!$C$4),Stimuli!$A$4,"")))</f>
        <v>02 e.l.f. - Power Grip Styling (30.03s)</v>
      </c>
      <c r="I11139" s="6" t="n">
        <f aca="false">(B11139-B11138)/((A11139-A11138)/1000)</f>
        <v>-0.562637362637332</v>
      </c>
      <c r="J11139" s="6" t="n">
        <f aca="false">IF(OR(B11139&lt;Rules!$B$2,B11139&gt;Rules!$B$3,ABS(I11139)&gt;Rules!$B$4,OR(B11140&lt;Rules!$B$2,B11140&gt;Rules!$B$3,ABS(I11140)&gt;Rules!$B$4)),1,0)</f>
        <v>0</v>
      </c>
      <c r="K11139" s="6" t="str">
        <f aca="false">IF(F11139=1,COUNTIF($F$2:F11139,1),"")</f>
        <v/>
      </c>
    </row>
    <row r="11140" customFormat="false" ht="15" hidden="false" customHeight="false" outlineLevel="0" collapsed="false">
      <c r="A11140" s="6" t="n">
        <v>87417.5555</v>
      </c>
      <c r="B11140" s="6" t="n">
        <v>1.96996336996337</v>
      </c>
      <c r="C11140" s="6" t="n">
        <v>86</v>
      </c>
      <c r="D11140" s="6" t="n">
        <v>-1</v>
      </c>
      <c r="E11140" s="6" t="n">
        <v>1.96996336996337</v>
      </c>
      <c r="F11140" s="6" t="n">
        <v>0</v>
      </c>
      <c r="G11140" s="6" t="n">
        <v>0</v>
      </c>
      <c r="H11140" s="6" t="str">
        <f aca="false">IF(AND(A11140&gt;=Stimuli!$B$2,A11140&lt;=Stimuli!$C$2),Stimuli!$A$2,IF(AND(A11140&gt;=Stimuli!$B$3,A11140&lt;=Stimuli!$C$3),Stimuli!$A$3,IF(AND(A11140&gt;=Stimuli!$B$4,A11140&lt;=Stimuli!$C$4),Stimuli!$A$4,"")))</f>
        <v>02 e.l.f. - Power Grip Styling (30.03s)</v>
      </c>
      <c r="I11140" s="6" t="n">
        <f aca="false">(B11140-B11139)/((A11140-A11139)/1000)</f>
        <v>0.375091575091602</v>
      </c>
      <c r="J11140" s="6" t="n">
        <f aca="false">IF(OR(B11140&lt;Rules!$B$2,B11140&gt;Rules!$B$3,ABS(I11140)&gt;Rules!$B$4,OR(B11141&lt;Rules!$B$2,B11141&gt;Rules!$B$3,ABS(I11141)&gt;Rules!$B$4)),1,0)</f>
        <v>0</v>
      </c>
      <c r="K11140" s="6" t="str">
        <f aca="false">IF(F11140=1,COUNTIF($F$2:F11140,1),"")</f>
        <v/>
      </c>
    </row>
    <row r="11141" customFormat="false" ht="15" hidden="false" customHeight="false" outlineLevel="0" collapsed="false">
      <c r="A11141" s="6" t="n">
        <v>87425.368</v>
      </c>
      <c r="B11141" s="6" t="n">
        <v>1.96849816849817</v>
      </c>
      <c r="C11141" s="6" t="n">
        <v>86</v>
      </c>
      <c r="D11141" s="6" t="n">
        <v>-1</v>
      </c>
      <c r="E11141" s="6" t="n">
        <v>1.96849816849817</v>
      </c>
      <c r="F11141" s="6" t="n">
        <v>0</v>
      </c>
      <c r="G11141" s="6" t="n">
        <v>0</v>
      </c>
      <c r="H11141" s="6" t="str">
        <f aca="false">IF(AND(A11141&gt;=Stimuli!$B$2,A11141&lt;=Stimuli!$C$2),Stimuli!$A$2,IF(AND(A11141&gt;=Stimuli!$B$3,A11141&lt;=Stimuli!$C$3),Stimuli!$A$3,IF(AND(A11141&gt;=Stimuli!$B$4,A11141&lt;=Stimuli!$C$4),Stimuli!$A$4,"")))</f>
        <v>02 e.l.f. - Power Grip Styling (30.03s)</v>
      </c>
      <c r="I11141" s="6" t="n">
        <f aca="false">(B11141-B11140)/((A11141-A11140)/1000)</f>
        <v>-0.187545787545872</v>
      </c>
      <c r="J11141" s="6" t="n">
        <f aca="false">IF(OR(B11141&lt;Rules!$B$2,B11141&gt;Rules!$B$3,ABS(I11141)&gt;Rules!$B$4,OR(B11142&lt;Rules!$B$2,B11142&gt;Rules!$B$3,ABS(I11142)&gt;Rules!$B$4)),1,0)</f>
        <v>0</v>
      </c>
      <c r="K11141" s="6" t="str">
        <f aca="false">IF(F11141=1,COUNTIF($F$2:F11141,1),"")</f>
        <v/>
      </c>
    </row>
    <row r="11142" customFormat="false" ht="15" hidden="false" customHeight="false" outlineLevel="0" collapsed="false">
      <c r="A11142" s="6" t="n">
        <v>87433.1805</v>
      </c>
      <c r="B11142" s="6" t="n">
        <v>1.96849816849817</v>
      </c>
      <c r="C11142" s="6" t="n">
        <v>86</v>
      </c>
      <c r="D11142" s="6" t="n">
        <v>-1</v>
      </c>
      <c r="E11142" s="6" t="n">
        <v>1.96849816849817</v>
      </c>
      <c r="F11142" s="6" t="n">
        <v>0</v>
      </c>
      <c r="G11142" s="6" t="n">
        <v>0</v>
      </c>
      <c r="H11142" s="6" t="str">
        <f aca="false">IF(AND(A11142&gt;=Stimuli!$B$2,A11142&lt;=Stimuli!$C$2),Stimuli!$A$2,IF(AND(A11142&gt;=Stimuli!$B$3,A11142&lt;=Stimuli!$C$3),Stimuli!$A$3,IF(AND(A11142&gt;=Stimuli!$B$4,A11142&lt;=Stimuli!$C$4),Stimuli!$A$4,"")))</f>
        <v>02 e.l.f. - Power Grip Styling (30.03s)</v>
      </c>
      <c r="I11142" s="6" t="n">
        <f aca="false">(B11142-B11141)/((A11142-A11141)/1000)</f>
        <v>0</v>
      </c>
      <c r="J11142" s="6" t="n">
        <f aca="false">IF(OR(B11142&lt;Rules!$B$2,B11142&gt;Rules!$B$3,ABS(I11142)&gt;Rules!$B$4,OR(B11143&lt;Rules!$B$2,B11143&gt;Rules!$B$3,ABS(I11143)&gt;Rules!$B$4)),1,0)</f>
        <v>0</v>
      </c>
      <c r="K11142" s="6" t="str">
        <f aca="false">IF(F11142=1,COUNTIF($F$2:F11142,1),"")</f>
        <v/>
      </c>
    </row>
    <row r="11143" customFormat="false" ht="15" hidden="false" customHeight="false" outlineLevel="0" collapsed="false">
      <c r="A11143" s="6" t="n">
        <v>87440.993</v>
      </c>
      <c r="B11143" s="6" t="n">
        <v>1.96996336996337</v>
      </c>
      <c r="C11143" s="6" t="n">
        <v>86</v>
      </c>
      <c r="D11143" s="6" t="n">
        <v>-1</v>
      </c>
      <c r="E11143" s="6" t="n">
        <v>1.96849816849817</v>
      </c>
      <c r="F11143" s="6" t="n">
        <v>0</v>
      </c>
      <c r="G11143" s="6" t="n">
        <v>0</v>
      </c>
      <c r="H11143" s="6" t="str">
        <f aca="false">IF(AND(A11143&gt;=Stimuli!$B$2,A11143&lt;=Stimuli!$C$2),Stimuli!$A$2,IF(AND(A11143&gt;=Stimuli!$B$3,A11143&lt;=Stimuli!$C$3),Stimuli!$A$3,IF(AND(A11143&gt;=Stimuli!$B$4,A11143&lt;=Stimuli!$C$4),Stimuli!$A$4,"")))</f>
        <v>02 e.l.f. - Power Grip Styling (30.03s)</v>
      </c>
      <c r="I11143" s="6" t="n">
        <f aca="false">(B11143-B11142)/((A11143-A11142)/1000)</f>
        <v>0.187545787545872</v>
      </c>
      <c r="J11143" s="6" t="n">
        <f aca="false">IF(OR(B11143&lt;Rules!$B$2,B11143&gt;Rules!$B$3,ABS(I11143)&gt;Rules!$B$4,OR(B11144&lt;Rules!$B$2,B11144&gt;Rules!$B$3,ABS(I11144)&gt;Rules!$B$4)),1,0)</f>
        <v>0</v>
      </c>
      <c r="K11143" s="6" t="str">
        <f aca="false">IF(F11143=1,COUNTIF($F$2:F11143,1),"")</f>
        <v/>
      </c>
    </row>
    <row r="11144" customFormat="false" ht="15" hidden="false" customHeight="false" outlineLevel="0" collapsed="false">
      <c r="A11144" s="6" t="n">
        <v>87448.8055</v>
      </c>
      <c r="B11144" s="6" t="n">
        <v>1.96703296703297</v>
      </c>
      <c r="C11144" s="6" t="n">
        <v>86</v>
      </c>
      <c r="D11144" s="6" t="n">
        <v>-1</v>
      </c>
      <c r="E11144" s="6" t="n">
        <v>1.96849816849817</v>
      </c>
      <c r="F11144" s="6" t="n">
        <v>0</v>
      </c>
      <c r="G11144" s="6" t="n">
        <v>0</v>
      </c>
      <c r="H11144" s="6" t="str">
        <f aca="false">IF(AND(A11144&gt;=Stimuli!$B$2,A11144&lt;=Stimuli!$C$2),Stimuli!$A$2,IF(AND(A11144&gt;=Stimuli!$B$3,A11144&lt;=Stimuli!$C$3),Stimuli!$A$3,IF(AND(A11144&gt;=Stimuli!$B$4,A11144&lt;=Stimuli!$C$4),Stimuli!$A$4,"")))</f>
        <v>02 e.l.f. - Power Grip Styling (30.03s)</v>
      </c>
      <c r="I11144" s="6" t="n">
        <f aca="false">(B11144-B11143)/((A11144-A11143)/1000)</f>
        <v>-0.375091575091602</v>
      </c>
      <c r="J11144" s="6" t="n">
        <f aca="false">IF(OR(B11144&lt;Rules!$B$2,B11144&gt;Rules!$B$3,ABS(I11144)&gt;Rules!$B$4,OR(B11145&lt;Rules!$B$2,B11145&gt;Rules!$B$3,ABS(I11145)&gt;Rules!$B$4)),1,0)</f>
        <v>0</v>
      </c>
      <c r="K11144" s="6" t="str">
        <f aca="false">IF(F11144=1,COUNTIF($F$2:F11144,1),"")</f>
        <v/>
      </c>
    </row>
    <row r="11145" customFormat="false" ht="15" hidden="false" customHeight="false" outlineLevel="0" collapsed="false">
      <c r="A11145" s="6" t="n">
        <v>87456.618</v>
      </c>
      <c r="B11145" s="6" t="n">
        <v>1.97142857142857</v>
      </c>
      <c r="C11145" s="6" t="n">
        <v>86</v>
      </c>
      <c r="D11145" s="6" t="n">
        <v>-1</v>
      </c>
      <c r="E11145" s="6" t="n">
        <v>1.96849816849817</v>
      </c>
      <c r="F11145" s="6" t="n">
        <v>0</v>
      </c>
      <c r="G11145" s="6" t="n">
        <v>0</v>
      </c>
      <c r="H11145" s="6" t="str">
        <f aca="false">IF(AND(A11145&gt;=Stimuli!$B$2,A11145&lt;=Stimuli!$C$2),Stimuli!$A$2,IF(AND(A11145&gt;=Stimuli!$B$3,A11145&lt;=Stimuli!$C$3),Stimuli!$A$3,IF(AND(A11145&gt;=Stimuli!$B$4,A11145&lt;=Stimuli!$C$4),Stimuli!$A$4,"")))</f>
        <v>02 e.l.f. - Power Grip Styling (30.03s)</v>
      </c>
      <c r="I11145" s="6" t="n">
        <f aca="false">(B11145-B11144)/((A11145-A11144)/1000)</f>
        <v>0.562637362637332</v>
      </c>
      <c r="J11145" s="6" t="n">
        <f aca="false">IF(OR(B11145&lt;Rules!$B$2,B11145&gt;Rules!$B$3,ABS(I11145)&gt;Rules!$B$4,OR(B11146&lt;Rules!$B$2,B11146&gt;Rules!$B$3,ABS(I11146)&gt;Rules!$B$4)),1,0)</f>
        <v>0</v>
      </c>
      <c r="K11145" s="6" t="str">
        <f aca="false">IF(F11145=1,COUNTIF($F$2:F11145,1),"")</f>
        <v/>
      </c>
    </row>
    <row r="11146" customFormat="false" ht="15" hidden="false" customHeight="false" outlineLevel="0" collapsed="false">
      <c r="A11146" s="6" t="n">
        <v>87464.4305</v>
      </c>
      <c r="B11146" s="6" t="n">
        <v>1.96556776556777</v>
      </c>
      <c r="C11146" s="6" t="n">
        <v>86</v>
      </c>
      <c r="D11146" s="6" t="n">
        <v>-1</v>
      </c>
      <c r="E11146" s="6" t="n">
        <v>1.96849816849817</v>
      </c>
      <c r="F11146" s="6" t="n">
        <v>0</v>
      </c>
      <c r="G11146" s="6" t="n">
        <v>0</v>
      </c>
      <c r="H11146" s="6" t="str">
        <f aca="false">IF(AND(A11146&gt;=Stimuli!$B$2,A11146&lt;=Stimuli!$C$2),Stimuli!$A$2,IF(AND(A11146&gt;=Stimuli!$B$3,A11146&lt;=Stimuli!$C$3),Stimuli!$A$3,IF(AND(A11146&gt;=Stimuli!$B$4,A11146&lt;=Stimuli!$C$4),Stimuli!$A$4,"")))</f>
        <v>02 e.l.f. - Power Grip Styling (30.03s)</v>
      </c>
      <c r="I11146" s="6" t="n">
        <f aca="false">(B11146-B11145)/((A11146-A11145)/1000)</f>
        <v>-0.750183150183176</v>
      </c>
      <c r="J11146" s="6" t="n">
        <f aca="false">IF(OR(B11146&lt;Rules!$B$2,B11146&gt;Rules!$B$3,ABS(I11146)&gt;Rules!$B$4,OR(B11147&lt;Rules!$B$2,B11147&gt;Rules!$B$3,ABS(I11147)&gt;Rules!$B$4)),1,0)</f>
        <v>0</v>
      </c>
      <c r="K11146" s="6" t="str">
        <f aca="false">IF(F11146=1,COUNTIF($F$2:F11146,1),"")</f>
        <v/>
      </c>
    </row>
    <row r="11147" customFormat="false" ht="15" hidden="false" customHeight="false" outlineLevel="0" collapsed="false">
      <c r="A11147" s="6" t="n">
        <v>87472.243</v>
      </c>
      <c r="B11147" s="6" t="n">
        <v>1.97142857142857</v>
      </c>
      <c r="C11147" s="6" t="n">
        <v>86</v>
      </c>
      <c r="D11147" s="6" t="n">
        <v>-1</v>
      </c>
      <c r="E11147" s="6" t="n">
        <v>1.96849816849817</v>
      </c>
      <c r="F11147" s="6" t="n">
        <v>0</v>
      </c>
      <c r="G11147" s="6" t="n">
        <v>0</v>
      </c>
      <c r="H11147" s="6" t="str">
        <f aca="false">IF(AND(A11147&gt;=Stimuli!$B$2,A11147&lt;=Stimuli!$C$2),Stimuli!$A$2,IF(AND(A11147&gt;=Stimuli!$B$3,A11147&lt;=Stimuli!$C$3),Stimuli!$A$3,IF(AND(A11147&gt;=Stimuli!$B$4,A11147&lt;=Stimuli!$C$4),Stimuli!$A$4,"")))</f>
        <v>02 e.l.f. - Power Grip Styling (30.03s)</v>
      </c>
      <c r="I11147" s="6" t="n">
        <f aca="false">(B11147-B11146)/((A11147-A11146)/1000)</f>
        <v>0.750183150183176</v>
      </c>
      <c r="J11147" s="6" t="n">
        <f aca="false">IF(OR(B11147&lt;Rules!$B$2,B11147&gt;Rules!$B$3,ABS(I11147)&gt;Rules!$B$4,OR(B11148&lt;Rules!$B$2,B11148&gt;Rules!$B$3,ABS(I11148)&gt;Rules!$B$4)),1,0)</f>
        <v>0</v>
      </c>
      <c r="K11147" s="6" t="str">
        <f aca="false">IF(F11147=1,COUNTIF($F$2:F11147,1),"")</f>
        <v/>
      </c>
    </row>
    <row r="11148" customFormat="false" ht="15" hidden="false" customHeight="false" outlineLevel="0" collapsed="false">
      <c r="A11148" s="6" t="n">
        <v>87480.0555</v>
      </c>
      <c r="B11148" s="6" t="n">
        <v>1.96410256410256</v>
      </c>
      <c r="C11148" s="6" t="n">
        <v>86</v>
      </c>
      <c r="D11148" s="6" t="n">
        <v>-1</v>
      </c>
      <c r="E11148" s="6" t="n">
        <v>1.96849816849817</v>
      </c>
      <c r="F11148" s="6" t="n">
        <v>0</v>
      </c>
      <c r="G11148" s="6" t="n">
        <v>0</v>
      </c>
      <c r="H11148" s="6" t="str">
        <f aca="false">IF(AND(A11148&gt;=Stimuli!$B$2,A11148&lt;=Stimuli!$C$2),Stimuli!$A$2,IF(AND(A11148&gt;=Stimuli!$B$3,A11148&lt;=Stimuli!$C$3),Stimuli!$A$3,IF(AND(A11148&gt;=Stimuli!$B$4,A11148&lt;=Stimuli!$C$4),Stimuli!$A$4,"")))</f>
        <v>02 e.l.f. - Power Grip Styling (30.03s)</v>
      </c>
      <c r="I11148" s="6" t="n">
        <f aca="false">(B11148-B11147)/((A11148-A11147)/1000)</f>
        <v>-0.937728937728906</v>
      </c>
      <c r="J11148" s="6" t="n">
        <f aca="false">IF(OR(B11148&lt;Rules!$B$2,B11148&gt;Rules!$B$3,ABS(I11148)&gt;Rules!$B$4,OR(B11149&lt;Rules!$B$2,B11149&gt;Rules!$B$3,ABS(I11149)&gt;Rules!$B$4)),1,0)</f>
        <v>0</v>
      </c>
      <c r="K11148" s="6" t="str">
        <f aca="false">IF(F11148=1,COUNTIF($F$2:F11148,1),"")</f>
        <v/>
      </c>
    </row>
    <row r="11149" customFormat="false" ht="15" hidden="false" customHeight="false" outlineLevel="0" collapsed="false">
      <c r="A11149" s="6" t="n">
        <v>87487.868</v>
      </c>
      <c r="B11149" s="6" t="n">
        <v>1.97289377289377</v>
      </c>
      <c r="C11149" s="6" t="n">
        <v>86</v>
      </c>
      <c r="D11149" s="6" t="n">
        <v>-1</v>
      </c>
      <c r="E11149" s="6" t="n">
        <v>1.96849816849817</v>
      </c>
      <c r="F11149" s="6" t="n">
        <v>0</v>
      </c>
      <c r="G11149" s="6" t="n">
        <v>0</v>
      </c>
      <c r="H11149" s="6" t="str">
        <f aca="false">IF(AND(A11149&gt;=Stimuli!$B$2,A11149&lt;=Stimuli!$C$2),Stimuli!$A$2,IF(AND(A11149&gt;=Stimuli!$B$3,A11149&lt;=Stimuli!$C$3),Stimuli!$A$3,IF(AND(A11149&gt;=Stimuli!$B$4,A11149&lt;=Stimuli!$C$4),Stimuli!$A$4,"")))</f>
        <v>02 e.l.f. - Power Grip Styling (30.03s)</v>
      </c>
      <c r="I11149" s="6" t="n">
        <f aca="false">(B11149-B11148)/((A11149-A11148)/1000)</f>
        <v>1.12527472527464</v>
      </c>
      <c r="J11149" s="6" t="n">
        <f aca="false">IF(OR(B11149&lt;Rules!$B$2,B11149&gt;Rules!$B$3,ABS(I11149)&gt;Rules!$B$4,OR(B11150&lt;Rules!$B$2,B11150&gt;Rules!$B$3,ABS(I11150)&gt;Rules!$B$4)),1,0)</f>
        <v>0</v>
      </c>
      <c r="K11149" s="6" t="str">
        <f aca="false">IF(F11149=1,COUNTIF($F$2:F11149,1),"")</f>
        <v/>
      </c>
    </row>
    <row r="11150" customFormat="false" ht="15" hidden="false" customHeight="false" outlineLevel="0" collapsed="false">
      <c r="A11150" s="6" t="n">
        <v>87495.6805</v>
      </c>
      <c r="B11150" s="6" t="n">
        <v>1.96410256410256</v>
      </c>
      <c r="C11150" s="6" t="n">
        <v>86</v>
      </c>
      <c r="D11150" s="6" t="n">
        <v>-1</v>
      </c>
      <c r="E11150" s="6" t="n">
        <v>1.96849816849817</v>
      </c>
      <c r="F11150" s="6" t="n">
        <v>0</v>
      </c>
      <c r="G11150" s="6" t="n">
        <v>0</v>
      </c>
      <c r="H11150" s="6" t="str">
        <f aca="false">IF(AND(A11150&gt;=Stimuli!$B$2,A11150&lt;=Stimuli!$C$2),Stimuli!$A$2,IF(AND(A11150&gt;=Stimuli!$B$3,A11150&lt;=Stimuli!$C$3),Stimuli!$A$3,IF(AND(A11150&gt;=Stimuli!$B$4,A11150&lt;=Stimuli!$C$4),Stimuli!$A$4,"")))</f>
        <v>02 e.l.f. - Power Grip Styling (30.03s)</v>
      </c>
      <c r="I11150" s="6" t="n">
        <f aca="false">(B11150-B11149)/((A11150-A11149)/1000)</f>
        <v>-1.12527472527464</v>
      </c>
      <c r="J11150" s="6" t="n">
        <f aca="false">IF(OR(B11150&lt;Rules!$B$2,B11150&gt;Rules!$B$3,ABS(I11150)&gt;Rules!$B$4,OR(B11151&lt;Rules!$B$2,B11151&gt;Rules!$B$3,ABS(I11151)&gt;Rules!$B$4)),1,0)</f>
        <v>0</v>
      </c>
      <c r="K11150" s="6" t="str">
        <f aca="false">IF(F11150=1,COUNTIF($F$2:F11150,1),"")</f>
        <v/>
      </c>
    </row>
    <row r="11151" customFormat="false" ht="15" hidden="false" customHeight="false" outlineLevel="0" collapsed="false">
      <c r="A11151" s="6" t="n">
        <v>87503.493</v>
      </c>
      <c r="B11151" s="6" t="n">
        <v>1.97142857142857</v>
      </c>
      <c r="C11151" s="6" t="n">
        <v>86</v>
      </c>
      <c r="D11151" s="6" t="n">
        <v>-1</v>
      </c>
      <c r="E11151" s="6" t="n">
        <v>1.96849816849817</v>
      </c>
      <c r="F11151" s="6" t="n">
        <v>0</v>
      </c>
      <c r="G11151" s="6" t="n">
        <v>0</v>
      </c>
      <c r="H11151" s="6" t="str">
        <f aca="false">IF(AND(A11151&gt;=Stimuli!$B$2,A11151&lt;=Stimuli!$C$2),Stimuli!$A$2,IF(AND(A11151&gt;=Stimuli!$B$3,A11151&lt;=Stimuli!$C$3),Stimuli!$A$3,IF(AND(A11151&gt;=Stimuli!$B$4,A11151&lt;=Stimuli!$C$4),Stimuli!$A$4,"")))</f>
        <v>02 e.l.f. - Power Grip Styling (30.03s)</v>
      </c>
      <c r="I11151" s="6" t="n">
        <f aca="false">(B11151-B11150)/((A11151-A11150)/1000)</f>
        <v>0.937728937728906</v>
      </c>
      <c r="J11151" s="6" t="n">
        <f aca="false">IF(OR(B11151&lt;Rules!$B$2,B11151&gt;Rules!$B$3,ABS(I11151)&gt;Rules!$B$4,OR(B11152&lt;Rules!$B$2,B11152&gt;Rules!$B$3,ABS(I11152)&gt;Rules!$B$4)),1,0)</f>
        <v>0</v>
      </c>
      <c r="K11151" s="6" t="str">
        <f aca="false">IF(F11151=1,COUNTIF($F$2:F11151,1),"")</f>
        <v/>
      </c>
    </row>
    <row r="11152" customFormat="false" ht="15" hidden="false" customHeight="false" outlineLevel="0" collapsed="false">
      <c r="A11152" s="6" t="n">
        <v>87511.3055</v>
      </c>
      <c r="B11152" s="6" t="n">
        <v>1.96410256410256</v>
      </c>
      <c r="C11152" s="6" t="n">
        <v>86</v>
      </c>
      <c r="D11152" s="6" t="n">
        <v>-1</v>
      </c>
      <c r="E11152" s="6" t="n">
        <v>1.96849816849817</v>
      </c>
      <c r="F11152" s="6" t="n">
        <v>0</v>
      </c>
      <c r="G11152" s="6" t="n">
        <v>0</v>
      </c>
      <c r="H11152" s="6" t="str">
        <f aca="false">IF(AND(A11152&gt;=Stimuli!$B$2,A11152&lt;=Stimuli!$C$2),Stimuli!$A$2,IF(AND(A11152&gt;=Stimuli!$B$3,A11152&lt;=Stimuli!$C$3),Stimuli!$A$3,IF(AND(A11152&gt;=Stimuli!$B$4,A11152&lt;=Stimuli!$C$4),Stimuli!$A$4,"")))</f>
        <v>02 e.l.f. - Power Grip Styling (30.03s)</v>
      </c>
      <c r="I11152" s="6" t="n">
        <f aca="false">(B11152-B11151)/((A11152-A11151)/1000)</f>
        <v>-0.937728937728906</v>
      </c>
      <c r="J11152" s="6" t="n">
        <f aca="false">IF(OR(B11152&lt;Rules!$B$2,B11152&gt;Rules!$B$3,ABS(I11152)&gt;Rules!$B$4,OR(B11153&lt;Rules!$B$2,B11153&gt;Rules!$B$3,ABS(I11153)&gt;Rules!$B$4)),1,0)</f>
        <v>0</v>
      </c>
      <c r="K11152" s="6" t="str">
        <f aca="false">IF(F11152=1,COUNTIF($F$2:F11152,1),"")</f>
        <v/>
      </c>
    </row>
    <row r="11153" customFormat="false" ht="15" hidden="false" customHeight="false" outlineLevel="0" collapsed="false">
      <c r="A11153" s="6" t="n">
        <v>87519.118</v>
      </c>
      <c r="B11153" s="6" t="n">
        <v>1.97142857142857</v>
      </c>
      <c r="C11153" s="6" t="n">
        <v>86</v>
      </c>
      <c r="D11153" s="6" t="n">
        <v>-1</v>
      </c>
      <c r="E11153" s="6" t="n">
        <v>1.96703296703297</v>
      </c>
      <c r="F11153" s="6" t="n">
        <v>0</v>
      </c>
      <c r="G11153" s="6" t="n">
        <v>0</v>
      </c>
      <c r="H11153" s="6" t="str">
        <f aca="false">IF(AND(A11153&gt;=Stimuli!$B$2,A11153&lt;=Stimuli!$C$2),Stimuli!$A$2,IF(AND(A11153&gt;=Stimuli!$B$3,A11153&lt;=Stimuli!$C$3),Stimuli!$A$3,IF(AND(A11153&gt;=Stimuli!$B$4,A11153&lt;=Stimuli!$C$4),Stimuli!$A$4,"")))</f>
        <v>02 e.l.f. - Power Grip Styling (30.03s)</v>
      </c>
      <c r="I11153" s="6" t="n">
        <f aca="false">(B11153-B11152)/((A11153-A11152)/1000)</f>
        <v>0.937728937728906</v>
      </c>
      <c r="J11153" s="6" t="n">
        <f aca="false">IF(OR(B11153&lt;Rules!$B$2,B11153&gt;Rules!$B$3,ABS(I11153)&gt;Rules!$B$4,OR(B11154&lt;Rules!$B$2,B11154&gt;Rules!$B$3,ABS(I11154)&gt;Rules!$B$4)),1,0)</f>
        <v>0</v>
      </c>
      <c r="K11153" s="6" t="str">
        <f aca="false">IF(F11153=1,COUNTIF($F$2:F11153,1),"")</f>
        <v/>
      </c>
    </row>
    <row r="11154" customFormat="false" ht="15" hidden="false" customHeight="false" outlineLevel="0" collapsed="false">
      <c r="A11154" s="6" t="n">
        <v>87526.9305</v>
      </c>
      <c r="B11154" s="6" t="n">
        <v>1.96556776556777</v>
      </c>
      <c r="C11154" s="6" t="n">
        <v>86</v>
      </c>
      <c r="D11154" s="6" t="n">
        <v>-1</v>
      </c>
      <c r="E11154" s="6" t="n">
        <v>1.96703296703297</v>
      </c>
      <c r="F11154" s="6" t="n">
        <v>0</v>
      </c>
      <c r="G11154" s="6" t="n">
        <v>0</v>
      </c>
      <c r="H11154" s="6" t="str">
        <f aca="false">IF(AND(A11154&gt;=Stimuli!$B$2,A11154&lt;=Stimuli!$C$2),Stimuli!$A$2,IF(AND(A11154&gt;=Stimuli!$B$3,A11154&lt;=Stimuli!$C$3),Stimuli!$A$3,IF(AND(A11154&gt;=Stimuli!$B$4,A11154&lt;=Stimuli!$C$4),Stimuli!$A$4,"")))</f>
        <v>02 e.l.f. - Power Grip Styling (30.03s)</v>
      </c>
      <c r="I11154" s="6" t="n">
        <f aca="false">(B11154-B11153)/((A11154-A11153)/1000)</f>
        <v>-0.750183150183176</v>
      </c>
      <c r="J11154" s="6" t="n">
        <f aca="false">IF(OR(B11154&lt;Rules!$B$2,B11154&gt;Rules!$B$3,ABS(I11154)&gt;Rules!$B$4,OR(B11155&lt;Rules!$B$2,B11155&gt;Rules!$B$3,ABS(I11155)&gt;Rules!$B$4)),1,0)</f>
        <v>0</v>
      </c>
      <c r="K11154" s="6" t="str">
        <f aca="false">IF(F11154=1,COUNTIF($F$2:F11154,1),"")</f>
        <v/>
      </c>
    </row>
    <row r="11155" customFormat="false" ht="15" hidden="false" customHeight="false" outlineLevel="0" collapsed="false">
      <c r="A11155" s="6" t="n">
        <v>87534.743</v>
      </c>
      <c r="B11155" s="6" t="n">
        <v>1.96996336996337</v>
      </c>
      <c r="C11155" s="6" t="n">
        <v>86</v>
      </c>
      <c r="D11155" s="6" t="n">
        <v>-1</v>
      </c>
      <c r="E11155" s="6" t="n">
        <v>1.96703296703297</v>
      </c>
      <c r="F11155" s="6" t="n">
        <v>0</v>
      </c>
      <c r="G11155" s="6" t="n">
        <v>0</v>
      </c>
      <c r="H11155" s="6" t="str">
        <f aca="false">IF(AND(A11155&gt;=Stimuli!$B$2,A11155&lt;=Stimuli!$C$2),Stimuli!$A$2,IF(AND(A11155&gt;=Stimuli!$B$3,A11155&lt;=Stimuli!$C$3),Stimuli!$A$3,IF(AND(A11155&gt;=Stimuli!$B$4,A11155&lt;=Stimuli!$C$4),Stimuli!$A$4,"")))</f>
        <v>02 e.l.f. - Power Grip Styling (30.03s)</v>
      </c>
      <c r="I11155" s="6" t="n">
        <f aca="false">(B11155-B11154)/((A11155-A11154)/1000)</f>
        <v>0.562637362637446</v>
      </c>
      <c r="J11155" s="6" t="n">
        <f aca="false">IF(OR(B11155&lt;Rules!$B$2,B11155&gt;Rules!$B$3,ABS(I11155)&gt;Rules!$B$4,OR(B11156&lt;Rules!$B$2,B11156&gt;Rules!$B$3,ABS(I11156)&gt;Rules!$B$4)),1,0)</f>
        <v>0</v>
      </c>
      <c r="K11155" s="6" t="str">
        <f aca="false">IF(F11155=1,COUNTIF($F$2:F11155,1),"")</f>
        <v/>
      </c>
    </row>
    <row r="11156" customFormat="false" ht="15" hidden="false" customHeight="false" outlineLevel="0" collapsed="false">
      <c r="A11156" s="6" t="n">
        <v>87542.5555</v>
      </c>
      <c r="B11156" s="6" t="n">
        <v>1.96556776556777</v>
      </c>
      <c r="C11156" s="6" t="n">
        <v>86</v>
      </c>
      <c r="D11156" s="6" t="n">
        <v>-1</v>
      </c>
      <c r="E11156" s="6" t="n">
        <v>1.96703296703297</v>
      </c>
      <c r="F11156" s="6" t="n">
        <v>0</v>
      </c>
      <c r="G11156" s="6" t="n">
        <v>0</v>
      </c>
      <c r="H11156" s="6" t="str">
        <f aca="false">IF(AND(A11156&gt;=Stimuli!$B$2,A11156&lt;=Stimuli!$C$2),Stimuli!$A$2,IF(AND(A11156&gt;=Stimuli!$B$3,A11156&lt;=Stimuli!$C$3),Stimuli!$A$3,IF(AND(A11156&gt;=Stimuli!$B$4,A11156&lt;=Stimuli!$C$4),Stimuli!$A$4,"")))</f>
        <v>02 e.l.f. - Power Grip Styling (30.03s)</v>
      </c>
      <c r="I11156" s="6" t="n">
        <f aca="false">(B11156-B11155)/((A11156-A11155)/1000)</f>
        <v>-0.562637362637446</v>
      </c>
      <c r="J11156" s="6" t="n">
        <f aca="false">IF(OR(B11156&lt;Rules!$B$2,B11156&gt;Rules!$B$3,ABS(I11156)&gt;Rules!$B$4,OR(B11157&lt;Rules!$B$2,B11157&gt;Rules!$B$3,ABS(I11157)&gt;Rules!$B$4)),1,0)</f>
        <v>0</v>
      </c>
      <c r="K11156" s="6" t="str">
        <f aca="false">IF(F11156=1,COUNTIF($F$2:F11156,1),"")</f>
        <v/>
      </c>
    </row>
    <row r="11157" customFormat="false" ht="15" hidden="false" customHeight="false" outlineLevel="0" collapsed="false">
      <c r="A11157" s="6" t="n">
        <v>87550.368</v>
      </c>
      <c r="B11157" s="6" t="n">
        <v>1.96703296703297</v>
      </c>
      <c r="C11157" s="6" t="n">
        <v>86</v>
      </c>
      <c r="D11157" s="6" t="n">
        <v>-1</v>
      </c>
      <c r="E11157" s="6" t="n">
        <v>1.96703296703297</v>
      </c>
      <c r="F11157" s="6" t="n">
        <v>0</v>
      </c>
      <c r="G11157" s="6" t="n">
        <v>0</v>
      </c>
      <c r="H11157" s="6" t="str">
        <f aca="false">IF(AND(A11157&gt;=Stimuli!$B$2,A11157&lt;=Stimuli!$C$2),Stimuli!$A$2,IF(AND(A11157&gt;=Stimuli!$B$3,A11157&lt;=Stimuli!$C$3),Stimuli!$A$3,IF(AND(A11157&gt;=Stimuli!$B$4,A11157&lt;=Stimuli!$C$4),Stimuli!$A$4,"")))</f>
        <v>02 e.l.f. - Power Grip Styling (30.03s)</v>
      </c>
      <c r="I11157" s="6" t="n">
        <f aca="false">(B11157-B11156)/((A11157-A11156)/1000)</f>
        <v>0.187545787545844</v>
      </c>
      <c r="J11157" s="6" t="n">
        <f aca="false">IF(OR(B11157&lt;Rules!$B$2,B11157&gt;Rules!$B$3,ABS(I11157)&gt;Rules!$B$4,OR(B11158&lt;Rules!$B$2,B11158&gt;Rules!$B$3,ABS(I11158)&gt;Rules!$B$4)),1,0)</f>
        <v>0</v>
      </c>
      <c r="K11157" s="6" t="str">
        <f aca="false">IF(F11157=1,COUNTIF($F$2:F11157,1),"")</f>
        <v/>
      </c>
    </row>
    <row r="11158" customFormat="false" ht="15" hidden="false" customHeight="false" outlineLevel="0" collapsed="false">
      <c r="A11158" s="6" t="n">
        <v>87558.1805</v>
      </c>
      <c r="B11158" s="6" t="n">
        <v>1.96703296703297</v>
      </c>
      <c r="C11158" s="6" t="n">
        <v>86</v>
      </c>
      <c r="D11158" s="6" t="n">
        <v>-1</v>
      </c>
      <c r="E11158" s="6" t="n">
        <v>1.96703296703297</v>
      </c>
      <c r="F11158" s="6" t="n">
        <v>0</v>
      </c>
      <c r="G11158" s="6" t="n">
        <v>0</v>
      </c>
      <c r="H11158" s="6" t="str">
        <f aca="false">IF(AND(A11158&gt;=Stimuli!$B$2,A11158&lt;=Stimuli!$C$2),Stimuli!$A$2,IF(AND(A11158&gt;=Stimuli!$B$3,A11158&lt;=Stimuli!$C$3),Stimuli!$A$3,IF(AND(A11158&gt;=Stimuli!$B$4,A11158&lt;=Stimuli!$C$4),Stimuli!$A$4,"")))</f>
        <v>02 e.l.f. - Power Grip Styling (30.03s)</v>
      </c>
      <c r="I11158" s="6" t="n">
        <f aca="false">(B11158-B11157)/((A11158-A11157)/1000)</f>
        <v>0</v>
      </c>
      <c r="J11158" s="6" t="n">
        <f aca="false">IF(OR(B11158&lt;Rules!$B$2,B11158&gt;Rules!$B$3,ABS(I11158)&gt;Rules!$B$4,OR(B11159&lt;Rules!$B$2,B11159&gt;Rules!$B$3,ABS(I11159)&gt;Rules!$B$4)),1,0)</f>
        <v>0</v>
      </c>
      <c r="K11158" s="6" t="str">
        <f aca="false">IF(F11158=1,COUNTIF($F$2:F11158,1),"")</f>
        <v/>
      </c>
    </row>
    <row r="11159" customFormat="false" ht="15" hidden="false" customHeight="false" outlineLevel="0" collapsed="false">
      <c r="A11159" s="6" t="n">
        <v>87565.993</v>
      </c>
      <c r="B11159" s="6" t="n">
        <v>1.96556776556777</v>
      </c>
      <c r="C11159" s="6" t="n">
        <v>86</v>
      </c>
      <c r="D11159" s="6" t="n">
        <v>-1</v>
      </c>
      <c r="E11159" s="6" t="n">
        <v>1.96703296703297</v>
      </c>
      <c r="F11159" s="6" t="n">
        <v>0</v>
      </c>
      <c r="G11159" s="6" t="n">
        <v>0</v>
      </c>
      <c r="H11159" s="6" t="str">
        <f aca="false">IF(AND(A11159&gt;=Stimuli!$B$2,A11159&lt;=Stimuli!$C$2),Stimuli!$A$2,IF(AND(A11159&gt;=Stimuli!$B$3,A11159&lt;=Stimuli!$C$3),Stimuli!$A$3,IF(AND(A11159&gt;=Stimuli!$B$4,A11159&lt;=Stimuli!$C$4),Stimuli!$A$4,"")))</f>
        <v>02 e.l.f. - Power Grip Styling (30.03s)</v>
      </c>
      <c r="I11159" s="6" t="n">
        <f aca="false">(B11159-B11158)/((A11159-A11158)/1000)</f>
        <v>-0.187545787545844</v>
      </c>
      <c r="J11159" s="6" t="n">
        <f aca="false">IF(OR(B11159&lt;Rules!$B$2,B11159&gt;Rules!$B$3,ABS(I11159)&gt;Rules!$B$4,OR(B11160&lt;Rules!$B$2,B11160&gt;Rules!$B$3,ABS(I11160)&gt;Rules!$B$4)),1,0)</f>
        <v>0</v>
      </c>
      <c r="K11159" s="6" t="str">
        <f aca="false">IF(F11159=1,COUNTIF($F$2:F11159,1),"")</f>
        <v/>
      </c>
    </row>
    <row r="11160" customFormat="false" ht="15" hidden="false" customHeight="false" outlineLevel="0" collapsed="false">
      <c r="A11160" s="6" t="n">
        <v>87573.8055</v>
      </c>
      <c r="B11160" s="6" t="n">
        <v>1.96849816849817</v>
      </c>
      <c r="C11160" s="6" t="n">
        <v>86</v>
      </c>
      <c r="D11160" s="6" t="n">
        <v>-1</v>
      </c>
      <c r="E11160" s="6" t="n">
        <v>1.96703296703297</v>
      </c>
      <c r="F11160" s="6" t="n">
        <v>0</v>
      </c>
      <c r="G11160" s="6" t="n">
        <v>0</v>
      </c>
      <c r="H11160" s="6" t="str">
        <f aca="false">IF(AND(A11160&gt;=Stimuli!$B$2,A11160&lt;=Stimuli!$C$2),Stimuli!$A$2,IF(AND(A11160&gt;=Stimuli!$B$3,A11160&lt;=Stimuli!$C$3),Stimuli!$A$3,IF(AND(A11160&gt;=Stimuli!$B$4,A11160&lt;=Stimuli!$C$4),Stimuli!$A$4,"")))</f>
        <v>02 e.l.f. - Power Grip Styling (30.03s)</v>
      </c>
      <c r="I11160" s="6" t="n">
        <f aca="false">(B11160-B11159)/((A11160-A11159)/1000)</f>
        <v>0.375091575091574</v>
      </c>
      <c r="J11160" s="6" t="n">
        <f aca="false">IF(OR(B11160&lt;Rules!$B$2,B11160&gt;Rules!$B$3,ABS(I11160)&gt;Rules!$B$4,OR(B11161&lt;Rules!$B$2,B11161&gt;Rules!$B$3,ABS(I11161)&gt;Rules!$B$4)),1,0)</f>
        <v>0</v>
      </c>
      <c r="K11160" s="6" t="str">
        <f aca="false">IF(F11160=1,COUNTIF($F$2:F11160,1),"")</f>
        <v/>
      </c>
    </row>
    <row r="11161" customFormat="false" ht="15" hidden="false" customHeight="false" outlineLevel="0" collapsed="false">
      <c r="A11161" s="6" t="n">
        <v>87581.618</v>
      </c>
      <c r="B11161" s="6" t="n">
        <v>1.96410256410256</v>
      </c>
      <c r="C11161" s="6" t="n">
        <v>86</v>
      </c>
      <c r="D11161" s="6" t="n">
        <v>-1</v>
      </c>
      <c r="E11161" s="6" t="n">
        <v>1.96703296703297</v>
      </c>
      <c r="F11161" s="6" t="n">
        <v>0</v>
      </c>
      <c r="G11161" s="6" t="n">
        <v>0</v>
      </c>
      <c r="H11161" s="6" t="str">
        <f aca="false">IF(AND(A11161&gt;=Stimuli!$B$2,A11161&lt;=Stimuli!$C$2),Stimuli!$A$2,IF(AND(A11161&gt;=Stimuli!$B$3,A11161&lt;=Stimuli!$C$3),Stimuli!$A$3,IF(AND(A11161&gt;=Stimuli!$B$4,A11161&lt;=Stimuli!$C$4),Stimuli!$A$4,"")))</f>
        <v>02 e.l.f. - Power Grip Styling (30.03s)</v>
      </c>
      <c r="I11161" s="6" t="n">
        <f aca="false">(B11161-B11160)/((A11161-A11160)/1000)</f>
        <v>-0.562637362637304</v>
      </c>
      <c r="J11161" s="6" t="n">
        <f aca="false">IF(OR(B11161&lt;Rules!$B$2,B11161&gt;Rules!$B$3,ABS(I11161)&gt;Rules!$B$4,OR(B11162&lt;Rules!$B$2,B11162&gt;Rules!$B$3,ABS(I11162)&gt;Rules!$B$4)),1,0)</f>
        <v>0</v>
      </c>
      <c r="K11161" s="6" t="str">
        <f aca="false">IF(F11161=1,COUNTIF($F$2:F11161,1),"")</f>
        <v/>
      </c>
    </row>
    <row r="11162" customFormat="false" ht="15" hidden="false" customHeight="false" outlineLevel="0" collapsed="false">
      <c r="A11162" s="6" t="n">
        <v>87589.4305</v>
      </c>
      <c r="B11162" s="6" t="n">
        <v>1.96996336996337</v>
      </c>
      <c r="C11162" s="6" t="n">
        <v>86</v>
      </c>
      <c r="D11162" s="6" t="n">
        <v>-1</v>
      </c>
      <c r="E11162" s="6" t="n">
        <v>1.96703296703297</v>
      </c>
      <c r="F11162" s="6" t="n">
        <v>0</v>
      </c>
      <c r="G11162" s="6" t="n">
        <v>0</v>
      </c>
      <c r="H11162" s="6" t="str">
        <f aca="false">IF(AND(A11162&gt;=Stimuli!$B$2,A11162&lt;=Stimuli!$C$2),Stimuli!$A$2,IF(AND(A11162&gt;=Stimuli!$B$3,A11162&lt;=Stimuli!$C$3),Stimuli!$A$3,IF(AND(A11162&gt;=Stimuli!$B$4,A11162&lt;=Stimuli!$C$4),Stimuli!$A$4,"")))</f>
        <v>02 e.l.f. - Power Grip Styling (30.03s)</v>
      </c>
      <c r="I11162" s="6" t="n">
        <f aca="false">(B11162-B11161)/((A11162-A11161)/1000)</f>
        <v>0.750183150183176</v>
      </c>
      <c r="J11162" s="6" t="n">
        <f aca="false">IF(OR(B11162&lt;Rules!$B$2,B11162&gt;Rules!$B$3,ABS(I11162)&gt;Rules!$B$4,OR(B11163&lt;Rules!$B$2,B11163&gt;Rules!$B$3,ABS(I11163)&gt;Rules!$B$4)),1,0)</f>
        <v>0</v>
      </c>
      <c r="K11162" s="6" t="str">
        <f aca="false">IF(F11162=1,COUNTIF($F$2:F11162,1),"")</f>
        <v/>
      </c>
    </row>
    <row r="11163" customFormat="false" ht="15" hidden="false" customHeight="false" outlineLevel="0" collapsed="false">
      <c r="A11163" s="6" t="n">
        <v>87597.243</v>
      </c>
      <c r="B11163" s="6" t="n">
        <v>1.96410256410256</v>
      </c>
      <c r="C11163" s="6" t="n">
        <v>86</v>
      </c>
      <c r="D11163" s="6" t="n">
        <v>-1</v>
      </c>
      <c r="E11163" s="6" t="n">
        <v>1.96703296703297</v>
      </c>
      <c r="F11163" s="6" t="n">
        <v>0</v>
      </c>
      <c r="G11163" s="6" t="n">
        <v>0</v>
      </c>
      <c r="H11163" s="6" t="str">
        <f aca="false">IF(AND(A11163&gt;=Stimuli!$B$2,A11163&lt;=Stimuli!$C$2),Stimuli!$A$2,IF(AND(A11163&gt;=Stimuli!$B$3,A11163&lt;=Stimuli!$C$3),Stimuli!$A$3,IF(AND(A11163&gt;=Stimuli!$B$4,A11163&lt;=Stimuli!$C$4),Stimuli!$A$4,"")))</f>
        <v>02 e.l.f. - Power Grip Styling (30.03s)</v>
      </c>
      <c r="I11163" s="6" t="n">
        <f aca="false">(B11163-B11162)/((A11163-A11162)/1000)</f>
        <v>-0.750183150183176</v>
      </c>
      <c r="J11163" s="6" t="n">
        <f aca="false">IF(OR(B11163&lt;Rules!$B$2,B11163&gt;Rules!$B$3,ABS(I11163)&gt;Rules!$B$4,OR(B11164&lt;Rules!$B$2,B11164&gt;Rules!$B$3,ABS(I11164)&gt;Rules!$B$4)),1,0)</f>
        <v>0</v>
      </c>
      <c r="K11163" s="6" t="str">
        <f aca="false">IF(F11163=1,COUNTIF($F$2:F11163,1),"")</f>
        <v/>
      </c>
    </row>
    <row r="11164" customFormat="false" ht="15" hidden="false" customHeight="false" outlineLevel="0" collapsed="false">
      <c r="A11164" s="6" t="n">
        <v>87605.0555</v>
      </c>
      <c r="B11164" s="6" t="n">
        <v>1.96996336996337</v>
      </c>
      <c r="C11164" s="6" t="n">
        <v>86</v>
      </c>
      <c r="D11164" s="6" t="n">
        <v>-1</v>
      </c>
      <c r="E11164" s="6" t="n">
        <v>1.96556776556777</v>
      </c>
      <c r="F11164" s="6" t="n">
        <v>0</v>
      </c>
      <c r="G11164" s="6" t="n">
        <v>0</v>
      </c>
      <c r="H11164" s="6" t="str">
        <f aca="false">IF(AND(A11164&gt;=Stimuli!$B$2,A11164&lt;=Stimuli!$C$2),Stimuli!$A$2,IF(AND(A11164&gt;=Stimuli!$B$3,A11164&lt;=Stimuli!$C$3),Stimuli!$A$3,IF(AND(A11164&gt;=Stimuli!$B$4,A11164&lt;=Stimuli!$C$4),Stimuli!$A$4,"")))</f>
        <v>02 e.l.f. - Power Grip Styling (30.03s)</v>
      </c>
      <c r="I11164" s="6" t="n">
        <f aca="false">(B11164-B11163)/((A11164-A11163)/1000)</f>
        <v>0.750183150183176</v>
      </c>
      <c r="J11164" s="6" t="n">
        <f aca="false">IF(OR(B11164&lt;Rules!$B$2,B11164&gt;Rules!$B$3,ABS(I11164)&gt;Rules!$B$4,OR(B11165&lt;Rules!$B$2,B11165&gt;Rules!$B$3,ABS(I11165)&gt;Rules!$B$4)),1,0)</f>
        <v>0</v>
      </c>
      <c r="K11164" s="6" t="str">
        <f aca="false">IF(F11164=1,COUNTIF($F$2:F11164,1),"")</f>
        <v/>
      </c>
    </row>
    <row r="11165" customFormat="false" ht="15" hidden="false" customHeight="false" outlineLevel="0" collapsed="false">
      <c r="A11165" s="6" t="n">
        <v>87612.868</v>
      </c>
      <c r="B11165" s="6" t="n">
        <v>1.96263736263736</v>
      </c>
      <c r="C11165" s="6" t="n">
        <v>86</v>
      </c>
      <c r="D11165" s="6" t="n">
        <v>-1</v>
      </c>
      <c r="E11165" s="6" t="n">
        <v>1.96556776556777</v>
      </c>
      <c r="F11165" s="6" t="n">
        <v>0</v>
      </c>
      <c r="G11165" s="6" t="n">
        <v>0</v>
      </c>
      <c r="H11165" s="6" t="str">
        <f aca="false">IF(AND(A11165&gt;=Stimuli!$B$2,A11165&lt;=Stimuli!$C$2),Stimuli!$A$2,IF(AND(A11165&gt;=Stimuli!$B$3,A11165&lt;=Stimuli!$C$3),Stimuli!$A$3,IF(AND(A11165&gt;=Stimuli!$B$4,A11165&lt;=Stimuli!$C$4),Stimuli!$A$4,"")))</f>
        <v>02 e.l.f. - Power Grip Styling (30.03s)</v>
      </c>
      <c r="I11165" s="6" t="n">
        <f aca="false">(B11165-B11164)/((A11165-A11164)/1000)</f>
        <v>-0.93772893772902</v>
      </c>
      <c r="J11165" s="6" t="n">
        <f aca="false">IF(OR(B11165&lt;Rules!$B$2,B11165&gt;Rules!$B$3,ABS(I11165)&gt;Rules!$B$4,OR(B11166&lt;Rules!$B$2,B11166&gt;Rules!$B$3,ABS(I11166)&gt;Rules!$B$4)),1,0)</f>
        <v>0</v>
      </c>
      <c r="K11165" s="6" t="str">
        <f aca="false">IF(F11165=1,COUNTIF($F$2:F11165,1),"")</f>
        <v/>
      </c>
    </row>
    <row r="11166" customFormat="false" ht="15" hidden="false" customHeight="false" outlineLevel="0" collapsed="false">
      <c r="A11166" s="6" t="n">
        <v>87620.6805</v>
      </c>
      <c r="B11166" s="6" t="n">
        <v>1.96996336996337</v>
      </c>
      <c r="C11166" s="6" t="n">
        <v>86</v>
      </c>
      <c r="D11166" s="6" t="n">
        <v>-1</v>
      </c>
      <c r="E11166" s="6" t="n">
        <v>1.96556776556777</v>
      </c>
      <c r="F11166" s="6" t="n">
        <v>0</v>
      </c>
      <c r="G11166" s="6" t="n">
        <v>0</v>
      </c>
      <c r="H11166" s="6" t="str">
        <f aca="false">IF(AND(A11166&gt;=Stimuli!$B$2,A11166&lt;=Stimuli!$C$2),Stimuli!$A$2,IF(AND(A11166&gt;=Stimuli!$B$3,A11166&lt;=Stimuli!$C$3),Stimuli!$A$3,IF(AND(A11166&gt;=Stimuli!$B$4,A11166&lt;=Stimuli!$C$4),Stimuli!$A$4,"")))</f>
        <v>02 e.l.f. - Power Grip Styling (30.03s)</v>
      </c>
      <c r="I11166" s="6" t="n">
        <f aca="false">(B11166-B11165)/((A11166-A11165)/1000)</f>
        <v>0.93772893772902</v>
      </c>
      <c r="J11166" s="6" t="n">
        <f aca="false">IF(OR(B11166&lt;Rules!$B$2,B11166&gt;Rules!$B$3,ABS(I11166)&gt;Rules!$B$4,OR(B11167&lt;Rules!$B$2,B11167&gt;Rules!$B$3,ABS(I11167)&gt;Rules!$B$4)),1,0)</f>
        <v>0</v>
      </c>
      <c r="K11166" s="6" t="str">
        <f aca="false">IF(F11166=1,COUNTIF($F$2:F11166,1),"")</f>
        <v/>
      </c>
    </row>
    <row r="11167" customFormat="false" ht="15" hidden="false" customHeight="false" outlineLevel="0" collapsed="false">
      <c r="A11167" s="6" t="n">
        <v>87628.493</v>
      </c>
      <c r="B11167" s="6" t="n">
        <v>1.96263736263736</v>
      </c>
      <c r="C11167" s="6" t="n">
        <v>86</v>
      </c>
      <c r="D11167" s="6" t="n">
        <v>-1</v>
      </c>
      <c r="E11167" s="6" t="n">
        <v>1.96556776556777</v>
      </c>
      <c r="F11167" s="6" t="n">
        <v>0</v>
      </c>
      <c r="G11167" s="6" t="n">
        <v>0</v>
      </c>
      <c r="H11167" s="6" t="str">
        <f aca="false">IF(AND(A11167&gt;=Stimuli!$B$2,A11167&lt;=Stimuli!$C$2),Stimuli!$A$2,IF(AND(A11167&gt;=Stimuli!$B$3,A11167&lt;=Stimuli!$C$3),Stimuli!$A$3,IF(AND(A11167&gt;=Stimuli!$B$4,A11167&lt;=Stimuli!$C$4),Stimuli!$A$4,"")))</f>
        <v>02 e.l.f. - Power Grip Styling (30.03s)</v>
      </c>
      <c r="I11167" s="6" t="n">
        <f aca="false">(B11167-B11166)/((A11167-A11166)/1000)</f>
        <v>-0.93772893772902</v>
      </c>
      <c r="J11167" s="6" t="n">
        <f aca="false">IF(OR(B11167&lt;Rules!$B$2,B11167&gt;Rules!$B$3,ABS(I11167)&gt;Rules!$B$4,OR(B11168&lt;Rules!$B$2,B11168&gt;Rules!$B$3,ABS(I11168)&gt;Rules!$B$4)),1,0)</f>
        <v>0</v>
      </c>
      <c r="K11167" s="6" t="str">
        <f aca="false">IF(F11167=1,COUNTIF($F$2:F11167,1),"")</f>
        <v/>
      </c>
    </row>
    <row r="11168" customFormat="false" ht="15" hidden="false" customHeight="false" outlineLevel="0" collapsed="false">
      <c r="A11168" s="6" t="n">
        <v>87636.3055</v>
      </c>
      <c r="B11168" s="6" t="n">
        <v>1.96996336996337</v>
      </c>
      <c r="C11168" s="6" t="n">
        <v>86</v>
      </c>
      <c r="D11168" s="6" t="n">
        <v>-1</v>
      </c>
      <c r="E11168" s="6" t="n">
        <v>1.96556776556777</v>
      </c>
      <c r="F11168" s="6" t="n">
        <v>0</v>
      </c>
      <c r="G11168" s="6" t="n">
        <v>0</v>
      </c>
      <c r="H11168" s="6" t="str">
        <f aca="false">IF(AND(A11168&gt;=Stimuli!$B$2,A11168&lt;=Stimuli!$C$2),Stimuli!$A$2,IF(AND(A11168&gt;=Stimuli!$B$3,A11168&lt;=Stimuli!$C$3),Stimuli!$A$3,IF(AND(A11168&gt;=Stimuli!$B$4,A11168&lt;=Stimuli!$C$4),Stimuli!$A$4,"")))</f>
        <v>02 e.l.f. - Power Grip Styling (30.03s)</v>
      </c>
      <c r="I11168" s="6" t="n">
        <f aca="false">(B11168-B11167)/((A11168-A11167)/1000)</f>
        <v>0.93772893772902</v>
      </c>
      <c r="J11168" s="6" t="n">
        <f aca="false">IF(OR(B11168&lt;Rules!$B$2,B11168&gt;Rules!$B$3,ABS(I11168)&gt;Rules!$B$4,OR(B11169&lt;Rules!$B$2,B11169&gt;Rules!$B$3,ABS(I11169)&gt;Rules!$B$4)),1,0)</f>
        <v>0</v>
      </c>
      <c r="K11168" s="6" t="str">
        <f aca="false">IF(F11168=1,COUNTIF($F$2:F11168,1),"")</f>
        <v/>
      </c>
    </row>
    <row r="11169" customFormat="false" ht="15" hidden="false" customHeight="false" outlineLevel="0" collapsed="false">
      <c r="A11169" s="6" t="n">
        <v>87644.118</v>
      </c>
      <c r="B11169" s="6" t="n">
        <v>1.96263736263736</v>
      </c>
      <c r="C11169" s="6" t="n">
        <v>86</v>
      </c>
      <c r="D11169" s="6" t="n">
        <v>-1</v>
      </c>
      <c r="E11169" s="6" t="n">
        <v>1.96556776556777</v>
      </c>
      <c r="F11169" s="6" t="n">
        <v>0</v>
      </c>
      <c r="G11169" s="6" t="n">
        <v>0</v>
      </c>
      <c r="H11169" s="6" t="str">
        <f aca="false">IF(AND(A11169&gt;=Stimuli!$B$2,A11169&lt;=Stimuli!$C$2),Stimuli!$A$2,IF(AND(A11169&gt;=Stimuli!$B$3,A11169&lt;=Stimuli!$C$3),Stimuli!$A$3,IF(AND(A11169&gt;=Stimuli!$B$4,A11169&lt;=Stimuli!$C$4),Stimuli!$A$4,"")))</f>
        <v>02 e.l.f. - Power Grip Styling (30.03s)</v>
      </c>
      <c r="I11169" s="6" t="n">
        <f aca="false">(B11169-B11168)/((A11169-A11168)/1000)</f>
        <v>-0.93772893772902</v>
      </c>
      <c r="J11169" s="6" t="n">
        <f aca="false">IF(OR(B11169&lt;Rules!$B$2,B11169&gt;Rules!$B$3,ABS(I11169)&gt;Rules!$B$4,OR(B11170&lt;Rules!$B$2,B11170&gt;Rules!$B$3,ABS(I11170)&gt;Rules!$B$4)),1,0)</f>
        <v>0</v>
      </c>
      <c r="K11169" s="6" t="str">
        <f aca="false">IF(F11169=1,COUNTIF($F$2:F11169,1),"")</f>
        <v/>
      </c>
    </row>
    <row r="11170" customFormat="false" ht="15" hidden="false" customHeight="false" outlineLevel="0" collapsed="false">
      <c r="A11170" s="6" t="n">
        <v>87651.9305</v>
      </c>
      <c r="B11170" s="6" t="n">
        <v>1.96849816849817</v>
      </c>
      <c r="C11170" s="6" t="n">
        <v>86</v>
      </c>
      <c r="D11170" s="6" t="n">
        <v>-1</v>
      </c>
      <c r="E11170" s="6" t="n">
        <v>1.96556776556777</v>
      </c>
      <c r="F11170" s="6" t="n">
        <v>0</v>
      </c>
      <c r="G11170" s="6" t="n">
        <v>0</v>
      </c>
      <c r="H11170" s="6" t="str">
        <f aca="false">IF(AND(A11170&gt;=Stimuli!$B$2,A11170&lt;=Stimuli!$C$2),Stimuli!$A$2,IF(AND(A11170&gt;=Stimuli!$B$3,A11170&lt;=Stimuli!$C$3),Stimuli!$A$3,IF(AND(A11170&gt;=Stimuli!$B$4,A11170&lt;=Stimuli!$C$4),Stimuli!$A$4,"")))</f>
        <v>02 e.l.f. - Power Grip Styling (30.03s)</v>
      </c>
      <c r="I11170" s="6" t="n">
        <f aca="false">(B11170-B11169)/((A11170-A11169)/1000)</f>
        <v>0.750183150183148</v>
      </c>
      <c r="J11170" s="6" t="n">
        <f aca="false">IF(OR(B11170&lt;Rules!$B$2,B11170&gt;Rules!$B$3,ABS(I11170)&gt;Rules!$B$4,OR(B11171&lt;Rules!$B$2,B11171&gt;Rules!$B$3,ABS(I11171)&gt;Rules!$B$4)),1,0)</f>
        <v>0</v>
      </c>
      <c r="K11170" s="6" t="str">
        <f aca="false">IF(F11170=1,COUNTIF($F$2:F11170,1),"")</f>
        <v/>
      </c>
    </row>
    <row r="11171" customFormat="false" ht="15" hidden="false" customHeight="false" outlineLevel="0" collapsed="false">
      <c r="A11171" s="6" t="n">
        <v>87659.743</v>
      </c>
      <c r="B11171" s="6" t="n">
        <v>1.96263736263736</v>
      </c>
      <c r="C11171" s="6" t="n">
        <v>86</v>
      </c>
      <c r="D11171" s="6" t="n">
        <v>-1</v>
      </c>
      <c r="E11171" s="6" t="n">
        <v>1.96556776556777</v>
      </c>
      <c r="F11171" s="6" t="n">
        <v>0</v>
      </c>
      <c r="G11171" s="6" t="n">
        <v>0</v>
      </c>
      <c r="H11171" s="6" t="str">
        <f aca="false">IF(AND(A11171&gt;=Stimuli!$B$2,A11171&lt;=Stimuli!$C$2),Stimuli!$A$2,IF(AND(A11171&gt;=Stimuli!$B$3,A11171&lt;=Stimuli!$C$3),Stimuli!$A$3,IF(AND(A11171&gt;=Stimuli!$B$4,A11171&lt;=Stimuli!$C$4),Stimuli!$A$4,"")))</f>
        <v>02 e.l.f. - Power Grip Styling (30.03s)</v>
      </c>
      <c r="I11171" s="6" t="n">
        <f aca="false">(B11171-B11170)/((A11171-A11170)/1000)</f>
        <v>-0.750183150183148</v>
      </c>
      <c r="J11171" s="6" t="n">
        <f aca="false">IF(OR(B11171&lt;Rules!$B$2,B11171&gt;Rules!$B$3,ABS(I11171)&gt;Rules!$B$4,OR(B11172&lt;Rules!$B$2,B11172&gt;Rules!$B$3,ABS(I11172)&gt;Rules!$B$4)),1,0)</f>
        <v>0</v>
      </c>
      <c r="K11171" s="6" t="str">
        <f aca="false">IF(F11171=1,COUNTIF($F$2:F11171,1),"")</f>
        <v/>
      </c>
    </row>
    <row r="11172" customFormat="false" ht="15" hidden="false" customHeight="false" outlineLevel="0" collapsed="false">
      <c r="A11172" s="6" t="n">
        <v>87667.5555</v>
      </c>
      <c r="B11172" s="6" t="n">
        <v>1.96703296703297</v>
      </c>
      <c r="C11172" s="6" t="n">
        <v>86</v>
      </c>
      <c r="D11172" s="6" t="n">
        <v>-1</v>
      </c>
      <c r="E11172" s="6" t="n">
        <v>1.96556776556777</v>
      </c>
      <c r="F11172" s="6" t="n">
        <v>0</v>
      </c>
      <c r="G11172" s="6" t="n">
        <v>0</v>
      </c>
      <c r="H11172" s="6" t="str">
        <f aca="false">IF(AND(A11172&gt;=Stimuli!$B$2,A11172&lt;=Stimuli!$C$2),Stimuli!$A$2,IF(AND(A11172&gt;=Stimuli!$B$3,A11172&lt;=Stimuli!$C$3),Stimuli!$A$3,IF(AND(A11172&gt;=Stimuli!$B$4,A11172&lt;=Stimuli!$C$4),Stimuli!$A$4,"")))</f>
        <v>02 e.l.f. - Power Grip Styling (30.03s)</v>
      </c>
      <c r="I11172" s="6" t="n">
        <f aca="false">(B11172-B11171)/((A11172-A11171)/1000)</f>
        <v>0.562637362637418</v>
      </c>
      <c r="J11172" s="6" t="n">
        <f aca="false">IF(OR(B11172&lt;Rules!$B$2,B11172&gt;Rules!$B$3,ABS(I11172)&gt;Rules!$B$4,OR(B11173&lt;Rules!$B$2,B11173&gt;Rules!$B$3,ABS(I11173)&gt;Rules!$B$4)),1,0)</f>
        <v>0</v>
      </c>
      <c r="K11172" s="6" t="str">
        <f aca="false">IF(F11172=1,COUNTIF($F$2:F11172,1),"")</f>
        <v/>
      </c>
    </row>
    <row r="11173" customFormat="false" ht="15" hidden="false" customHeight="false" outlineLevel="0" collapsed="false">
      <c r="A11173" s="6" t="n">
        <v>87675.368</v>
      </c>
      <c r="B11173" s="6" t="n">
        <v>1.96410256410256</v>
      </c>
      <c r="C11173" s="6" t="n">
        <v>83</v>
      </c>
      <c r="D11173" s="6" t="n">
        <v>718.75</v>
      </c>
      <c r="E11173" s="6" t="n">
        <v>1.96556776556777</v>
      </c>
      <c r="F11173" s="6" t="n">
        <v>0</v>
      </c>
      <c r="G11173" s="6" t="n">
        <v>0</v>
      </c>
      <c r="H11173" s="6" t="str">
        <f aca="false">IF(AND(A11173&gt;=Stimuli!$B$2,A11173&lt;=Stimuli!$C$2),Stimuli!$A$2,IF(AND(A11173&gt;=Stimuli!$B$3,A11173&lt;=Stimuli!$C$3),Stimuli!$A$3,IF(AND(A11173&gt;=Stimuli!$B$4,A11173&lt;=Stimuli!$C$4),Stimuli!$A$4,"")))</f>
        <v>02 e.l.f. - Power Grip Styling (30.03s)</v>
      </c>
      <c r="I11173" s="6" t="n">
        <f aca="false">(B11173-B11172)/((A11173-A11172)/1000)</f>
        <v>-0.375091575091574</v>
      </c>
      <c r="J11173" s="6" t="n">
        <f aca="false">IF(OR(B11173&lt;Rules!$B$2,B11173&gt;Rules!$B$3,ABS(I11173)&gt;Rules!$B$4,OR(B11174&lt;Rules!$B$2,B11174&gt;Rules!$B$3,ABS(I11174)&gt;Rules!$B$4)),1,0)</f>
        <v>0</v>
      </c>
      <c r="K11173" s="6" t="str">
        <f aca="false">IF(F11173=1,COUNTIF($F$2:F11173,1),"")</f>
        <v/>
      </c>
    </row>
    <row r="11174" customFormat="false" ht="15" hidden="false" customHeight="false" outlineLevel="0" collapsed="false">
      <c r="A11174" s="6" t="n">
        <v>87683.1805</v>
      </c>
      <c r="B11174" s="6" t="n">
        <v>1.96410256410256</v>
      </c>
      <c r="C11174" s="6" t="n">
        <v>83</v>
      </c>
      <c r="D11174" s="6" t="n">
        <v>-1</v>
      </c>
      <c r="E11174" s="6" t="n">
        <v>1.96410256410256</v>
      </c>
      <c r="F11174" s="6" t="n">
        <v>0</v>
      </c>
      <c r="G11174" s="6" t="n">
        <v>0</v>
      </c>
      <c r="H11174" s="6" t="str">
        <f aca="false">IF(AND(A11174&gt;=Stimuli!$B$2,A11174&lt;=Stimuli!$C$2),Stimuli!$A$2,IF(AND(A11174&gt;=Stimuli!$B$3,A11174&lt;=Stimuli!$C$3),Stimuli!$A$3,IF(AND(A11174&gt;=Stimuli!$B$4,A11174&lt;=Stimuli!$C$4),Stimuli!$A$4,"")))</f>
        <v>02 e.l.f. - Power Grip Styling (30.03s)</v>
      </c>
      <c r="I11174" s="6" t="n">
        <f aca="false">(B11174-B11173)/((A11174-A11173)/1000)</f>
        <v>0</v>
      </c>
      <c r="J11174" s="6" t="n">
        <f aca="false">IF(OR(B11174&lt;Rules!$B$2,B11174&gt;Rules!$B$3,ABS(I11174)&gt;Rules!$B$4,OR(B11175&lt;Rules!$B$2,B11175&gt;Rules!$B$3,ABS(I11175)&gt;Rules!$B$4)),1,0)</f>
        <v>0</v>
      </c>
      <c r="K11174" s="6" t="str">
        <f aca="false">IF(F11174=1,COUNTIF($F$2:F11174,1),"")</f>
        <v/>
      </c>
    </row>
    <row r="11175" customFormat="false" ht="15" hidden="false" customHeight="false" outlineLevel="0" collapsed="false">
      <c r="A11175" s="6" t="n">
        <v>87690.993</v>
      </c>
      <c r="B11175" s="6" t="n">
        <v>1.96556776556777</v>
      </c>
      <c r="C11175" s="6" t="n">
        <v>83</v>
      </c>
      <c r="D11175" s="6" t="n">
        <v>-1</v>
      </c>
      <c r="E11175" s="6" t="n">
        <v>1.96410256410256</v>
      </c>
      <c r="F11175" s="6" t="n">
        <v>0</v>
      </c>
      <c r="G11175" s="6" t="n">
        <v>0</v>
      </c>
      <c r="H11175" s="6" t="str">
        <f aca="false">IF(AND(A11175&gt;=Stimuli!$B$2,A11175&lt;=Stimuli!$C$2),Stimuli!$A$2,IF(AND(A11175&gt;=Stimuli!$B$3,A11175&lt;=Stimuli!$C$3),Stimuli!$A$3,IF(AND(A11175&gt;=Stimuli!$B$4,A11175&lt;=Stimuli!$C$4),Stimuli!$A$4,"")))</f>
        <v>02 e.l.f. - Power Grip Styling (30.03s)</v>
      </c>
      <c r="I11175" s="6" t="n">
        <f aca="false">(B11175-B11174)/((A11175-A11174)/1000)</f>
        <v>0.18754578754573</v>
      </c>
      <c r="J11175" s="6" t="n">
        <f aca="false">IF(OR(B11175&lt;Rules!$B$2,B11175&gt;Rules!$B$3,ABS(I11175)&gt;Rules!$B$4,OR(B11176&lt;Rules!$B$2,B11176&gt;Rules!$B$3,ABS(I11176)&gt;Rules!$B$4)),1,0)</f>
        <v>0</v>
      </c>
      <c r="K11175" s="6" t="str">
        <f aca="false">IF(F11175=1,COUNTIF($F$2:F11175,1),"")</f>
        <v/>
      </c>
    </row>
    <row r="11176" customFormat="false" ht="15" hidden="false" customHeight="false" outlineLevel="0" collapsed="false">
      <c r="A11176" s="6" t="n">
        <v>87698.8055</v>
      </c>
      <c r="B11176" s="6" t="n">
        <v>1.96263736263736</v>
      </c>
      <c r="C11176" s="6" t="n">
        <v>83</v>
      </c>
      <c r="D11176" s="6" t="n">
        <v>-1</v>
      </c>
      <c r="E11176" s="6" t="n">
        <v>1.96410256410256</v>
      </c>
      <c r="F11176" s="6" t="n">
        <v>0</v>
      </c>
      <c r="G11176" s="6" t="n">
        <v>0</v>
      </c>
      <c r="H11176" s="6" t="str">
        <f aca="false">IF(AND(A11176&gt;=Stimuli!$B$2,A11176&lt;=Stimuli!$C$2),Stimuli!$A$2,IF(AND(A11176&gt;=Stimuli!$B$3,A11176&lt;=Stimuli!$C$3),Stimuli!$A$3,IF(AND(A11176&gt;=Stimuli!$B$4,A11176&lt;=Stimuli!$C$4),Stimuli!$A$4,"")))</f>
        <v>02 e.l.f. - Power Grip Styling (30.03s)</v>
      </c>
      <c r="I11176" s="6" t="n">
        <f aca="false">(B11176-B11175)/((A11176-A11175)/1000)</f>
        <v>-0.375091575091574</v>
      </c>
      <c r="J11176" s="6" t="n">
        <f aca="false">IF(OR(B11176&lt;Rules!$B$2,B11176&gt;Rules!$B$3,ABS(I11176)&gt;Rules!$B$4,OR(B11177&lt;Rules!$B$2,B11177&gt;Rules!$B$3,ABS(I11177)&gt;Rules!$B$4)),1,0)</f>
        <v>0</v>
      </c>
      <c r="K11176" s="6" t="str">
        <f aca="false">IF(F11176=1,COUNTIF($F$2:F11176,1),"")</f>
        <v/>
      </c>
    </row>
    <row r="11177" customFormat="false" ht="15" hidden="false" customHeight="false" outlineLevel="0" collapsed="false">
      <c r="A11177" s="6" t="n">
        <v>87706.618</v>
      </c>
      <c r="B11177" s="6" t="n">
        <v>1.96703296703297</v>
      </c>
      <c r="C11177" s="6" t="n">
        <v>83</v>
      </c>
      <c r="D11177" s="6" t="n">
        <v>-1</v>
      </c>
      <c r="E11177" s="6" t="n">
        <v>1.96410256410256</v>
      </c>
      <c r="F11177" s="6" t="n">
        <v>0</v>
      </c>
      <c r="G11177" s="6" t="n">
        <v>0</v>
      </c>
      <c r="H11177" s="6" t="str">
        <f aca="false">IF(AND(A11177&gt;=Stimuli!$B$2,A11177&lt;=Stimuli!$C$2),Stimuli!$A$2,IF(AND(A11177&gt;=Stimuli!$B$3,A11177&lt;=Stimuli!$C$3),Stimuli!$A$3,IF(AND(A11177&gt;=Stimuli!$B$4,A11177&lt;=Stimuli!$C$4),Stimuli!$A$4,"")))</f>
        <v>02 e.l.f. - Power Grip Styling (30.03s)</v>
      </c>
      <c r="I11177" s="6" t="n">
        <f aca="false">(B11177-B11176)/((A11177-A11176)/1000)</f>
        <v>0.562637362637418</v>
      </c>
      <c r="J11177" s="6" t="n">
        <f aca="false">IF(OR(B11177&lt;Rules!$B$2,B11177&gt;Rules!$B$3,ABS(I11177)&gt;Rules!$B$4,OR(B11178&lt;Rules!$B$2,B11178&gt;Rules!$B$3,ABS(I11178)&gt;Rules!$B$4)),1,0)</f>
        <v>0</v>
      </c>
      <c r="K11177" s="6" t="str">
        <f aca="false">IF(F11177=1,COUNTIF($F$2:F11177,1),"")</f>
        <v/>
      </c>
    </row>
    <row r="11178" customFormat="false" ht="15" hidden="false" customHeight="false" outlineLevel="0" collapsed="false">
      <c r="A11178" s="6" t="n">
        <v>87714.4305</v>
      </c>
      <c r="B11178" s="6" t="n">
        <v>1.96117216117216</v>
      </c>
      <c r="C11178" s="6" t="n">
        <v>83</v>
      </c>
      <c r="D11178" s="6" t="n">
        <v>-1</v>
      </c>
      <c r="E11178" s="6" t="n">
        <v>1.96410256410256</v>
      </c>
      <c r="F11178" s="6" t="n">
        <v>0</v>
      </c>
      <c r="G11178" s="6" t="n">
        <v>0</v>
      </c>
      <c r="H11178" s="6" t="str">
        <f aca="false">IF(AND(A11178&gt;=Stimuli!$B$2,A11178&lt;=Stimuli!$C$2),Stimuli!$A$2,IF(AND(A11178&gt;=Stimuli!$B$3,A11178&lt;=Stimuli!$C$3),Stimuli!$A$3,IF(AND(A11178&gt;=Stimuli!$B$4,A11178&lt;=Stimuli!$C$4),Stimuli!$A$4,"")))</f>
        <v>02 e.l.f. - Power Grip Styling (30.03s)</v>
      </c>
      <c r="I11178" s="6" t="n">
        <f aca="false">(B11178-B11177)/((A11178-A11177)/1000)</f>
        <v>-0.750183150183148</v>
      </c>
      <c r="J11178" s="6" t="n">
        <f aca="false">IF(OR(B11178&lt;Rules!$B$2,B11178&gt;Rules!$B$3,ABS(I11178)&gt;Rules!$B$4,OR(B11179&lt;Rules!$B$2,B11179&gt;Rules!$B$3,ABS(I11179)&gt;Rules!$B$4)),1,0)</f>
        <v>0</v>
      </c>
      <c r="K11178" s="6" t="str">
        <f aca="false">IF(F11178=1,COUNTIF($F$2:F11178,1),"")</f>
        <v/>
      </c>
    </row>
    <row r="11179" customFormat="false" ht="15" hidden="false" customHeight="false" outlineLevel="0" collapsed="false">
      <c r="A11179" s="6" t="n">
        <v>87722.243</v>
      </c>
      <c r="B11179" s="6" t="n">
        <v>1.96849816849817</v>
      </c>
      <c r="C11179" s="6" t="n">
        <v>83</v>
      </c>
      <c r="D11179" s="6" t="n">
        <v>-1</v>
      </c>
      <c r="E11179" s="6" t="n">
        <v>1.96410256410256</v>
      </c>
      <c r="F11179" s="6" t="n">
        <v>0</v>
      </c>
      <c r="G11179" s="6" t="n">
        <v>0</v>
      </c>
      <c r="H11179" s="6" t="str">
        <f aca="false">IF(AND(A11179&gt;=Stimuli!$B$2,A11179&lt;=Stimuli!$C$2),Stimuli!$A$2,IF(AND(A11179&gt;=Stimuli!$B$3,A11179&lt;=Stimuli!$C$3),Stimuli!$A$3,IF(AND(A11179&gt;=Stimuli!$B$4,A11179&lt;=Stimuli!$C$4),Stimuli!$A$4,"")))</f>
        <v>02 e.l.f. - Power Grip Styling (30.03s)</v>
      </c>
      <c r="I11179" s="6" t="n">
        <f aca="false">(B11179-B11178)/((A11179-A11178)/1000)</f>
        <v>0.937728937728878</v>
      </c>
      <c r="J11179" s="6" t="n">
        <f aca="false">IF(OR(B11179&lt;Rules!$B$2,B11179&gt;Rules!$B$3,ABS(I11179)&gt;Rules!$B$4,OR(B11180&lt;Rules!$B$2,B11180&gt;Rules!$B$3,ABS(I11180)&gt;Rules!$B$4)),1,0)</f>
        <v>0</v>
      </c>
      <c r="K11179" s="6" t="str">
        <f aca="false">IF(F11179=1,COUNTIF($F$2:F11179,1),"")</f>
        <v/>
      </c>
    </row>
    <row r="11180" customFormat="false" ht="15" hidden="false" customHeight="false" outlineLevel="0" collapsed="false">
      <c r="A11180" s="6" t="n">
        <v>87730.0555</v>
      </c>
      <c r="B11180" s="6" t="n">
        <v>1.95970695970696</v>
      </c>
      <c r="C11180" s="6" t="n">
        <v>83</v>
      </c>
      <c r="D11180" s="6" t="n">
        <v>-1</v>
      </c>
      <c r="E11180" s="6" t="n">
        <v>1.96410256410256</v>
      </c>
      <c r="F11180" s="6" t="n">
        <v>0</v>
      </c>
      <c r="G11180" s="6" t="n">
        <v>0</v>
      </c>
      <c r="H11180" s="6" t="str">
        <f aca="false">IF(AND(A11180&gt;=Stimuli!$B$2,A11180&lt;=Stimuli!$C$2),Stimuli!$A$2,IF(AND(A11180&gt;=Stimuli!$B$3,A11180&lt;=Stimuli!$C$3),Stimuli!$A$3,IF(AND(A11180&gt;=Stimuli!$B$4,A11180&lt;=Stimuli!$C$4),Stimuli!$A$4,"")))</f>
        <v>02 e.l.f. - Power Grip Styling (30.03s)</v>
      </c>
      <c r="I11180" s="6" t="n">
        <f aca="false">(B11180-B11179)/((A11180-A11179)/1000)</f>
        <v>-1.12527472527461</v>
      </c>
      <c r="J11180" s="6" t="n">
        <f aca="false">IF(OR(B11180&lt;Rules!$B$2,B11180&gt;Rules!$B$3,ABS(I11180)&gt;Rules!$B$4,OR(B11181&lt;Rules!$B$2,B11181&gt;Rules!$B$3,ABS(I11181)&gt;Rules!$B$4)),1,0)</f>
        <v>0</v>
      </c>
      <c r="K11180" s="6" t="str">
        <f aca="false">IF(F11180=1,COUNTIF($F$2:F11180,1),"")</f>
        <v/>
      </c>
    </row>
    <row r="11181" customFormat="false" ht="15" hidden="false" customHeight="false" outlineLevel="0" collapsed="false">
      <c r="A11181" s="6" t="n">
        <v>87737.868</v>
      </c>
      <c r="B11181" s="6" t="n">
        <v>1.96849816849817</v>
      </c>
      <c r="C11181" s="6" t="n">
        <v>83</v>
      </c>
      <c r="D11181" s="6" t="n">
        <v>-1</v>
      </c>
      <c r="E11181" s="6" t="n">
        <v>1.96410256410256</v>
      </c>
      <c r="F11181" s="6" t="n">
        <v>0</v>
      </c>
      <c r="G11181" s="6" t="n">
        <v>0</v>
      </c>
      <c r="H11181" s="6" t="str">
        <f aca="false">IF(AND(A11181&gt;=Stimuli!$B$2,A11181&lt;=Stimuli!$C$2),Stimuli!$A$2,IF(AND(A11181&gt;=Stimuli!$B$3,A11181&lt;=Stimuli!$C$3),Stimuli!$A$3,IF(AND(A11181&gt;=Stimuli!$B$4,A11181&lt;=Stimuli!$C$4),Stimuli!$A$4,"")))</f>
        <v>02 e.l.f. - Power Grip Styling (30.03s)</v>
      </c>
      <c r="I11181" s="6" t="n">
        <f aca="false">(B11181-B11180)/((A11181-A11180)/1000)</f>
        <v>1.12527472527461</v>
      </c>
      <c r="J11181" s="6" t="n">
        <f aca="false">IF(OR(B11181&lt;Rules!$B$2,B11181&gt;Rules!$B$3,ABS(I11181)&gt;Rules!$B$4,OR(B11182&lt;Rules!$B$2,B11182&gt;Rules!$B$3,ABS(I11182)&gt;Rules!$B$4)),1,0)</f>
        <v>0</v>
      </c>
      <c r="K11181" s="6" t="str">
        <f aca="false">IF(F11181=1,COUNTIF($F$2:F11181,1),"")</f>
        <v/>
      </c>
    </row>
    <row r="11182" customFormat="false" ht="15" hidden="false" customHeight="false" outlineLevel="0" collapsed="false">
      <c r="A11182" s="6" t="n">
        <v>87745.6805</v>
      </c>
      <c r="B11182" s="6" t="n">
        <v>1.95970695970696</v>
      </c>
      <c r="C11182" s="6" t="n">
        <v>83</v>
      </c>
      <c r="D11182" s="6" t="n">
        <v>-1</v>
      </c>
      <c r="E11182" s="6" t="n">
        <v>1.96410256410256</v>
      </c>
      <c r="F11182" s="6" t="n">
        <v>0</v>
      </c>
      <c r="G11182" s="6" t="n">
        <v>0</v>
      </c>
      <c r="H11182" s="6" t="str">
        <f aca="false">IF(AND(A11182&gt;=Stimuli!$B$2,A11182&lt;=Stimuli!$C$2),Stimuli!$A$2,IF(AND(A11182&gt;=Stimuli!$B$3,A11182&lt;=Stimuli!$C$3),Stimuli!$A$3,IF(AND(A11182&gt;=Stimuli!$B$4,A11182&lt;=Stimuli!$C$4),Stimuli!$A$4,"")))</f>
        <v>02 e.l.f. - Power Grip Styling (30.03s)</v>
      </c>
      <c r="I11182" s="6" t="n">
        <f aca="false">(B11182-B11181)/((A11182-A11181)/1000)</f>
        <v>-1.12527472527461</v>
      </c>
      <c r="J11182" s="6" t="n">
        <f aca="false">IF(OR(B11182&lt;Rules!$B$2,B11182&gt;Rules!$B$3,ABS(I11182)&gt;Rules!$B$4,OR(B11183&lt;Rules!$B$2,B11183&gt;Rules!$B$3,ABS(I11183)&gt;Rules!$B$4)),1,0)</f>
        <v>0</v>
      </c>
      <c r="K11182" s="6" t="str">
        <f aca="false">IF(F11182=1,COUNTIF($F$2:F11182,1),"")</f>
        <v/>
      </c>
    </row>
    <row r="11183" customFormat="false" ht="15" hidden="false" customHeight="false" outlineLevel="0" collapsed="false">
      <c r="A11183" s="6" t="n">
        <v>87753.493</v>
      </c>
      <c r="B11183" s="6" t="n">
        <v>1.96703296703297</v>
      </c>
      <c r="C11183" s="6" t="n">
        <v>83</v>
      </c>
      <c r="D11183" s="6" t="n">
        <v>-1</v>
      </c>
      <c r="E11183" s="6" t="n">
        <v>1.96410256410256</v>
      </c>
      <c r="F11183" s="6" t="n">
        <v>0</v>
      </c>
      <c r="G11183" s="6" t="n">
        <v>0</v>
      </c>
      <c r="H11183" s="6" t="str">
        <f aca="false">IF(AND(A11183&gt;=Stimuli!$B$2,A11183&lt;=Stimuli!$C$2),Stimuli!$A$2,IF(AND(A11183&gt;=Stimuli!$B$3,A11183&lt;=Stimuli!$C$3),Stimuli!$A$3,IF(AND(A11183&gt;=Stimuli!$B$4,A11183&lt;=Stimuli!$C$4),Stimuli!$A$4,"")))</f>
        <v>02 e.l.f. - Power Grip Styling (30.03s)</v>
      </c>
      <c r="I11183" s="6" t="n">
        <f aca="false">(B11183-B11182)/((A11183-A11182)/1000)</f>
        <v>0.937728937728878</v>
      </c>
      <c r="J11183" s="6" t="n">
        <f aca="false">IF(OR(B11183&lt;Rules!$B$2,B11183&gt;Rules!$B$3,ABS(I11183)&gt;Rules!$B$4,OR(B11184&lt;Rules!$B$2,B11184&gt;Rules!$B$3,ABS(I11184)&gt;Rules!$B$4)),1,0)</f>
        <v>0</v>
      </c>
      <c r="K11183" s="6" t="str">
        <f aca="false">IF(F11183=1,COUNTIF($F$2:F11183,1),"")</f>
        <v/>
      </c>
    </row>
    <row r="11184" customFormat="false" ht="15" hidden="false" customHeight="false" outlineLevel="0" collapsed="false">
      <c r="A11184" s="6" t="n">
        <v>87761.3055</v>
      </c>
      <c r="B11184" s="6" t="n">
        <v>1.95970695970696</v>
      </c>
      <c r="C11184" s="6" t="n">
        <v>83</v>
      </c>
      <c r="D11184" s="6" t="n">
        <v>-1</v>
      </c>
      <c r="E11184" s="6" t="n">
        <v>1.96410256410256</v>
      </c>
      <c r="F11184" s="6" t="n">
        <v>0</v>
      </c>
      <c r="G11184" s="6" t="n">
        <v>0</v>
      </c>
      <c r="H11184" s="6" t="str">
        <f aca="false">IF(AND(A11184&gt;=Stimuli!$B$2,A11184&lt;=Stimuli!$C$2),Stimuli!$A$2,IF(AND(A11184&gt;=Stimuli!$B$3,A11184&lt;=Stimuli!$C$3),Stimuli!$A$3,IF(AND(A11184&gt;=Stimuli!$B$4,A11184&lt;=Stimuli!$C$4),Stimuli!$A$4,"")))</f>
        <v>02 e.l.f. - Power Grip Styling (30.03s)</v>
      </c>
      <c r="I11184" s="6" t="n">
        <f aca="false">(B11184-B11183)/((A11184-A11183)/1000)</f>
        <v>-0.937728937728878</v>
      </c>
      <c r="J11184" s="6" t="n">
        <f aca="false">IF(OR(B11184&lt;Rules!$B$2,B11184&gt;Rules!$B$3,ABS(I11184)&gt;Rules!$B$4,OR(B11185&lt;Rules!$B$2,B11185&gt;Rules!$B$3,ABS(I11185)&gt;Rules!$B$4)),1,0)</f>
        <v>0</v>
      </c>
      <c r="K11184" s="6" t="str">
        <f aca="false">IF(F11184=1,COUNTIF($F$2:F11184,1),"")</f>
        <v/>
      </c>
    </row>
    <row r="11185" customFormat="false" ht="15" hidden="false" customHeight="false" outlineLevel="0" collapsed="false">
      <c r="A11185" s="6" t="n">
        <v>87769.118</v>
      </c>
      <c r="B11185" s="6" t="n">
        <v>1.96703296703297</v>
      </c>
      <c r="C11185" s="6" t="n">
        <v>83</v>
      </c>
      <c r="D11185" s="6" t="n">
        <v>-1</v>
      </c>
      <c r="E11185" s="6" t="n">
        <v>1.96410256410256</v>
      </c>
      <c r="F11185" s="6" t="n">
        <v>0</v>
      </c>
      <c r="G11185" s="6" t="n">
        <v>0</v>
      </c>
      <c r="H11185" s="6" t="str">
        <f aca="false">IF(AND(A11185&gt;=Stimuli!$B$2,A11185&lt;=Stimuli!$C$2),Stimuli!$A$2,IF(AND(A11185&gt;=Stimuli!$B$3,A11185&lt;=Stimuli!$C$3),Stimuli!$A$3,IF(AND(A11185&gt;=Stimuli!$B$4,A11185&lt;=Stimuli!$C$4),Stimuli!$A$4,"")))</f>
        <v>02 e.l.f. - Power Grip Styling (30.03s)</v>
      </c>
      <c r="I11185" s="6" t="n">
        <f aca="false">(B11185-B11184)/((A11185-A11184)/1000)</f>
        <v>0.937728937728878</v>
      </c>
      <c r="J11185" s="6" t="n">
        <f aca="false">IF(OR(B11185&lt;Rules!$B$2,B11185&gt;Rules!$B$3,ABS(I11185)&gt;Rules!$B$4,OR(B11186&lt;Rules!$B$2,B11186&gt;Rules!$B$3,ABS(I11186)&gt;Rules!$B$4)),1,0)</f>
        <v>0</v>
      </c>
      <c r="K11185" s="6" t="str">
        <f aca="false">IF(F11185=1,COUNTIF($F$2:F11185,1),"")</f>
        <v/>
      </c>
    </row>
    <row r="11186" customFormat="false" ht="15" hidden="false" customHeight="false" outlineLevel="0" collapsed="false">
      <c r="A11186" s="6" t="n">
        <v>87776.9305</v>
      </c>
      <c r="B11186" s="6" t="n">
        <v>1.95970695970696</v>
      </c>
      <c r="C11186" s="6" t="n">
        <v>83</v>
      </c>
      <c r="D11186" s="6" t="n">
        <v>-1</v>
      </c>
      <c r="E11186" s="6" t="n">
        <v>1.96263736263736</v>
      </c>
      <c r="F11186" s="6" t="n">
        <v>0</v>
      </c>
      <c r="G11186" s="6" t="n">
        <v>0</v>
      </c>
      <c r="H11186" s="6" t="str">
        <f aca="false">IF(AND(A11186&gt;=Stimuli!$B$2,A11186&lt;=Stimuli!$C$2),Stimuli!$A$2,IF(AND(A11186&gt;=Stimuli!$B$3,A11186&lt;=Stimuli!$C$3),Stimuli!$A$3,IF(AND(A11186&gt;=Stimuli!$B$4,A11186&lt;=Stimuli!$C$4),Stimuli!$A$4,"")))</f>
        <v>02 e.l.f. - Power Grip Styling (30.03s)</v>
      </c>
      <c r="I11186" s="6" t="n">
        <f aca="false">(B11186-B11185)/((A11186-A11185)/1000)</f>
        <v>-0.937728937728878</v>
      </c>
      <c r="J11186" s="6" t="n">
        <f aca="false">IF(OR(B11186&lt;Rules!$B$2,B11186&gt;Rules!$B$3,ABS(I11186)&gt;Rules!$B$4,OR(B11187&lt;Rules!$B$2,B11187&gt;Rules!$B$3,ABS(I11187)&gt;Rules!$B$4)),1,0)</f>
        <v>0</v>
      </c>
      <c r="K11186" s="6" t="str">
        <f aca="false">IF(F11186=1,COUNTIF($F$2:F11186,1),"")</f>
        <v/>
      </c>
    </row>
    <row r="11187" customFormat="false" ht="15" hidden="false" customHeight="false" outlineLevel="0" collapsed="false">
      <c r="A11187" s="6" t="n">
        <v>87784.743</v>
      </c>
      <c r="B11187" s="6" t="n">
        <v>1.96410256410256</v>
      </c>
      <c r="C11187" s="6" t="n">
        <v>83</v>
      </c>
      <c r="D11187" s="6" t="n">
        <v>-1</v>
      </c>
      <c r="E11187" s="6" t="n">
        <v>1.96263736263736</v>
      </c>
      <c r="F11187" s="6" t="n">
        <v>0</v>
      </c>
      <c r="G11187" s="6" t="n">
        <v>0</v>
      </c>
      <c r="H11187" s="6" t="str">
        <f aca="false">IF(AND(A11187&gt;=Stimuli!$B$2,A11187&lt;=Stimuli!$C$2),Stimuli!$A$2,IF(AND(A11187&gt;=Stimuli!$B$3,A11187&lt;=Stimuli!$C$3),Stimuli!$A$3,IF(AND(A11187&gt;=Stimuli!$B$4,A11187&lt;=Stimuli!$C$4),Stimuli!$A$4,"")))</f>
        <v>02 e.l.f. - Power Grip Styling (30.03s)</v>
      </c>
      <c r="I11187" s="6" t="n">
        <f aca="false">(B11187-B11186)/((A11187-A11186)/1000)</f>
        <v>0.562637362637304</v>
      </c>
      <c r="J11187" s="6" t="n">
        <f aca="false">IF(OR(B11187&lt;Rules!$B$2,B11187&gt;Rules!$B$3,ABS(I11187)&gt;Rules!$B$4,OR(B11188&lt;Rules!$B$2,B11188&gt;Rules!$B$3,ABS(I11188)&gt;Rules!$B$4)),1,0)</f>
        <v>0</v>
      </c>
      <c r="K11187" s="6" t="str">
        <f aca="false">IF(F11187=1,COUNTIF($F$2:F11187,1),"")</f>
        <v/>
      </c>
    </row>
    <row r="11188" customFormat="false" ht="15" hidden="false" customHeight="false" outlineLevel="0" collapsed="false">
      <c r="A11188" s="6" t="n">
        <v>87792.5555</v>
      </c>
      <c r="B11188" s="6" t="n">
        <v>1.96117216117216</v>
      </c>
      <c r="C11188" s="6" t="n">
        <v>83</v>
      </c>
      <c r="D11188" s="6" t="n">
        <v>-1</v>
      </c>
      <c r="E11188" s="6" t="n">
        <v>1.96263736263736</v>
      </c>
      <c r="F11188" s="6" t="n">
        <v>0</v>
      </c>
      <c r="G11188" s="6" t="n">
        <v>0</v>
      </c>
      <c r="H11188" s="6" t="str">
        <f aca="false">IF(AND(A11188&gt;=Stimuli!$B$2,A11188&lt;=Stimuli!$C$2),Stimuli!$A$2,IF(AND(A11188&gt;=Stimuli!$B$3,A11188&lt;=Stimuli!$C$3),Stimuli!$A$3,IF(AND(A11188&gt;=Stimuli!$B$4,A11188&lt;=Stimuli!$C$4),Stimuli!$A$4,"")))</f>
        <v>02 e.l.f. - Power Grip Styling (30.03s)</v>
      </c>
      <c r="I11188" s="6" t="n">
        <f aca="false">(B11188-B11187)/((A11188-A11187)/1000)</f>
        <v>-0.375091575091574</v>
      </c>
      <c r="J11188" s="6" t="n">
        <f aca="false">IF(OR(B11188&lt;Rules!$B$2,B11188&gt;Rules!$B$3,ABS(I11188)&gt;Rules!$B$4,OR(B11189&lt;Rules!$B$2,B11189&gt;Rules!$B$3,ABS(I11189)&gt;Rules!$B$4)),1,0)</f>
        <v>0</v>
      </c>
      <c r="K11188" s="6" t="str">
        <f aca="false">IF(F11188=1,COUNTIF($F$2:F11188,1),"")</f>
        <v/>
      </c>
    </row>
    <row r="11189" customFormat="false" ht="15" hidden="false" customHeight="false" outlineLevel="0" collapsed="false">
      <c r="A11189" s="6" t="n">
        <v>87800.368</v>
      </c>
      <c r="B11189" s="6" t="n">
        <v>1.96263736263736</v>
      </c>
      <c r="C11189" s="6" t="n">
        <v>83</v>
      </c>
      <c r="D11189" s="6" t="n">
        <v>-1</v>
      </c>
      <c r="E11189" s="6" t="n">
        <v>1.96263736263736</v>
      </c>
      <c r="F11189" s="6" t="n">
        <v>0</v>
      </c>
      <c r="G11189" s="6" t="n">
        <v>0</v>
      </c>
      <c r="H11189" s="6" t="str">
        <f aca="false">IF(AND(A11189&gt;=Stimuli!$B$2,A11189&lt;=Stimuli!$C$2),Stimuli!$A$2,IF(AND(A11189&gt;=Stimuli!$B$3,A11189&lt;=Stimuli!$C$3),Stimuli!$A$3,IF(AND(A11189&gt;=Stimuli!$B$4,A11189&lt;=Stimuli!$C$4),Stimuli!$A$4,"")))</f>
        <v>02 e.l.f. - Power Grip Styling (30.03s)</v>
      </c>
      <c r="I11189" s="6" t="n">
        <f aca="false">(B11189-B11188)/((A11189-A11188)/1000)</f>
        <v>0.18754578754573</v>
      </c>
      <c r="J11189" s="6" t="n">
        <f aca="false">IF(OR(B11189&lt;Rules!$B$2,B11189&gt;Rules!$B$3,ABS(I11189)&gt;Rules!$B$4,OR(B11190&lt;Rules!$B$2,B11190&gt;Rules!$B$3,ABS(I11190)&gt;Rules!$B$4)),1,0)</f>
        <v>0</v>
      </c>
      <c r="K11189" s="6" t="str">
        <f aca="false">IF(F11189=1,COUNTIF($F$2:F11189,1),"")</f>
        <v/>
      </c>
    </row>
    <row r="11190" customFormat="false" ht="15" hidden="false" customHeight="false" outlineLevel="0" collapsed="false">
      <c r="A11190" s="6" t="n">
        <v>87808.1805</v>
      </c>
      <c r="B11190" s="6" t="n">
        <v>1.96263736263736</v>
      </c>
      <c r="C11190" s="6" t="n">
        <v>83</v>
      </c>
      <c r="D11190" s="6" t="n">
        <v>-1</v>
      </c>
      <c r="E11190" s="6" t="n">
        <v>1.96263736263736</v>
      </c>
      <c r="F11190" s="6" t="n">
        <v>0</v>
      </c>
      <c r="G11190" s="6" t="n">
        <v>0</v>
      </c>
      <c r="H11190" s="6" t="str">
        <f aca="false">IF(AND(A11190&gt;=Stimuli!$B$2,A11190&lt;=Stimuli!$C$2),Stimuli!$A$2,IF(AND(A11190&gt;=Stimuli!$B$3,A11190&lt;=Stimuli!$C$3),Stimuli!$A$3,IF(AND(A11190&gt;=Stimuli!$B$4,A11190&lt;=Stimuli!$C$4),Stimuli!$A$4,"")))</f>
        <v>02 e.l.f. - Power Grip Styling (30.03s)</v>
      </c>
      <c r="I11190" s="6" t="n">
        <f aca="false">(B11190-B11189)/((A11190-A11189)/1000)</f>
        <v>0</v>
      </c>
      <c r="J11190" s="6" t="n">
        <f aca="false">IF(OR(B11190&lt;Rules!$B$2,B11190&gt;Rules!$B$3,ABS(I11190)&gt;Rules!$B$4,OR(B11191&lt;Rules!$B$2,B11191&gt;Rules!$B$3,ABS(I11191)&gt;Rules!$B$4)),1,0)</f>
        <v>0</v>
      </c>
      <c r="K11190" s="6" t="str">
        <f aca="false">IF(F11190=1,COUNTIF($F$2:F11190,1),"")</f>
        <v/>
      </c>
    </row>
    <row r="11191" customFormat="false" ht="15" hidden="false" customHeight="false" outlineLevel="0" collapsed="false">
      <c r="A11191" s="6" t="n">
        <v>87815.993</v>
      </c>
      <c r="B11191" s="6" t="n">
        <v>1.96117216117216</v>
      </c>
      <c r="C11191" s="6" t="n">
        <v>83</v>
      </c>
      <c r="D11191" s="6" t="n">
        <v>-1</v>
      </c>
      <c r="E11191" s="6" t="n">
        <v>1.96263736263736</v>
      </c>
      <c r="F11191" s="6" t="n">
        <v>0</v>
      </c>
      <c r="G11191" s="6" t="n">
        <v>0</v>
      </c>
      <c r="H11191" s="6" t="str">
        <f aca="false">IF(AND(A11191&gt;=Stimuli!$B$2,A11191&lt;=Stimuli!$C$2),Stimuli!$A$2,IF(AND(A11191&gt;=Stimuli!$B$3,A11191&lt;=Stimuli!$C$3),Stimuli!$A$3,IF(AND(A11191&gt;=Stimuli!$B$4,A11191&lt;=Stimuli!$C$4),Stimuli!$A$4,"")))</f>
        <v>02 e.l.f. - Power Grip Styling (30.03s)</v>
      </c>
      <c r="I11191" s="6" t="n">
        <f aca="false">(B11191-B11190)/((A11191-A11190)/1000)</f>
        <v>-0.18754578754573</v>
      </c>
      <c r="J11191" s="6" t="n">
        <f aca="false">IF(OR(B11191&lt;Rules!$B$2,B11191&gt;Rules!$B$3,ABS(I11191)&gt;Rules!$B$4,OR(B11192&lt;Rules!$B$2,B11192&gt;Rules!$B$3,ABS(I11192)&gt;Rules!$B$4)),1,0)</f>
        <v>0</v>
      </c>
      <c r="K11191" s="6" t="str">
        <f aca="false">IF(F11191=1,COUNTIF($F$2:F11191,1),"")</f>
        <v/>
      </c>
    </row>
    <row r="11192" customFormat="false" ht="15" hidden="false" customHeight="false" outlineLevel="0" collapsed="false">
      <c r="A11192" s="6" t="n">
        <v>87823.8055</v>
      </c>
      <c r="B11192" s="6" t="n">
        <v>1.96410256410256</v>
      </c>
      <c r="C11192" s="6" t="n">
        <v>83</v>
      </c>
      <c r="D11192" s="6" t="n">
        <v>-1</v>
      </c>
      <c r="E11192" s="6" t="n">
        <v>1.96263736263736</v>
      </c>
      <c r="F11192" s="6" t="n">
        <v>0</v>
      </c>
      <c r="G11192" s="6" t="n">
        <v>0</v>
      </c>
      <c r="H11192" s="6" t="str">
        <f aca="false">IF(AND(A11192&gt;=Stimuli!$B$2,A11192&lt;=Stimuli!$C$2),Stimuli!$A$2,IF(AND(A11192&gt;=Stimuli!$B$3,A11192&lt;=Stimuli!$C$3),Stimuli!$A$3,IF(AND(A11192&gt;=Stimuli!$B$4,A11192&lt;=Stimuli!$C$4),Stimuli!$A$4,"")))</f>
        <v>02 e.l.f. - Power Grip Styling (30.03s)</v>
      </c>
      <c r="I11192" s="6" t="n">
        <f aca="false">(B11192-B11191)/((A11192-A11191)/1000)</f>
        <v>0.375091575091574</v>
      </c>
      <c r="J11192" s="6" t="n">
        <f aca="false">IF(OR(B11192&lt;Rules!$B$2,B11192&gt;Rules!$B$3,ABS(I11192)&gt;Rules!$B$4,OR(B11193&lt;Rules!$B$2,B11193&gt;Rules!$B$3,ABS(I11193)&gt;Rules!$B$4)),1,0)</f>
        <v>0</v>
      </c>
      <c r="K11192" s="6" t="str">
        <f aca="false">IF(F11192=1,COUNTIF($F$2:F11192,1),"")</f>
        <v/>
      </c>
    </row>
    <row r="11193" customFormat="false" ht="15" hidden="false" customHeight="false" outlineLevel="0" collapsed="false">
      <c r="A11193" s="6" t="n">
        <v>87831.618</v>
      </c>
      <c r="B11193" s="6" t="n">
        <v>1.96117216117216</v>
      </c>
      <c r="C11193" s="6" t="n">
        <v>83</v>
      </c>
      <c r="D11193" s="6" t="n">
        <v>-1</v>
      </c>
      <c r="E11193" s="6" t="n">
        <v>1.96263736263736</v>
      </c>
      <c r="F11193" s="6" t="n">
        <v>0</v>
      </c>
      <c r="G11193" s="6" t="n">
        <v>0</v>
      </c>
      <c r="H11193" s="6" t="str">
        <f aca="false">IF(AND(A11193&gt;=Stimuli!$B$2,A11193&lt;=Stimuli!$C$2),Stimuli!$A$2,IF(AND(A11193&gt;=Stimuli!$B$3,A11193&lt;=Stimuli!$C$3),Stimuli!$A$3,IF(AND(A11193&gt;=Stimuli!$B$4,A11193&lt;=Stimuli!$C$4),Stimuli!$A$4,"")))</f>
        <v>02 e.l.f. - Power Grip Styling (30.03s)</v>
      </c>
      <c r="I11193" s="6" t="n">
        <f aca="false">(B11193-B11192)/((A11193-A11192)/1000)</f>
        <v>-0.375091575091574</v>
      </c>
      <c r="J11193" s="6" t="n">
        <f aca="false">IF(OR(B11193&lt;Rules!$B$2,B11193&gt;Rules!$B$3,ABS(I11193)&gt;Rules!$B$4,OR(B11194&lt;Rules!$B$2,B11194&gt;Rules!$B$3,ABS(I11194)&gt;Rules!$B$4)),1,0)</f>
        <v>0</v>
      </c>
      <c r="K11193" s="6" t="str">
        <f aca="false">IF(F11193=1,COUNTIF($F$2:F11193,1),"")</f>
        <v/>
      </c>
    </row>
    <row r="11194" customFormat="false" ht="15" hidden="false" customHeight="false" outlineLevel="0" collapsed="false">
      <c r="A11194" s="6" t="n">
        <v>87839.4305</v>
      </c>
      <c r="B11194" s="6" t="n">
        <v>1.96556776556777</v>
      </c>
      <c r="C11194" s="6" t="n">
        <v>83</v>
      </c>
      <c r="D11194" s="6" t="n">
        <v>-1</v>
      </c>
      <c r="E11194" s="6" t="n">
        <v>1.96263736263736</v>
      </c>
      <c r="F11194" s="6" t="n">
        <v>0</v>
      </c>
      <c r="G11194" s="6" t="n">
        <v>0</v>
      </c>
      <c r="H11194" s="6" t="str">
        <f aca="false">IF(AND(A11194&gt;=Stimuli!$B$2,A11194&lt;=Stimuli!$C$2),Stimuli!$A$2,IF(AND(A11194&gt;=Stimuli!$B$3,A11194&lt;=Stimuli!$C$3),Stimuli!$A$3,IF(AND(A11194&gt;=Stimuli!$B$4,A11194&lt;=Stimuli!$C$4),Stimuli!$A$4,"")))</f>
        <v>02 e.l.f. - Power Grip Styling (30.03s)</v>
      </c>
      <c r="I11194" s="6" t="n">
        <f aca="false">(B11194-B11193)/((A11194-A11193)/1000)</f>
        <v>0.562637362637304</v>
      </c>
      <c r="J11194" s="6" t="n">
        <f aca="false">IF(OR(B11194&lt;Rules!$B$2,B11194&gt;Rules!$B$3,ABS(I11194)&gt;Rules!$B$4,OR(B11195&lt;Rules!$B$2,B11195&gt;Rules!$B$3,ABS(I11195)&gt;Rules!$B$4)),1,0)</f>
        <v>0</v>
      </c>
      <c r="K11194" s="6" t="str">
        <f aca="false">IF(F11194=1,COUNTIF($F$2:F11194,1),"")</f>
        <v/>
      </c>
    </row>
    <row r="11195" customFormat="false" ht="15" hidden="false" customHeight="false" outlineLevel="0" collapsed="false">
      <c r="A11195" s="6" t="n">
        <v>87847.243</v>
      </c>
      <c r="B11195" s="6" t="n">
        <v>1.95824175824176</v>
      </c>
      <c r="C11195" s="6" t="n">
        <v>83</v>
      </c>
      <c r="D11195" s="6" t="n">
        <v>-1</v>
      </c>
      <c r="E11195" s="6" t="n">
        <v>1.96263736263736</v>
      </c>
      <c r="F11195" s="6" t="n">
        <v>0</v>
      </c>
      <c r="G11195" s="6" t="n">
        <v>0</v>
      </c>
      <c r="H11195" s="6" t="str">
        <f aca="false">IF(AND(A11195&gt;=Stimuli!$B$2,A11195&lt;=Stimuli!$C$2),Stimuli!$A$2,IF(AND(A11195&gt;=Stimuli!$B$3,A11195&lt;=Stimuli!$C$3),Stimuli!$A$3,IF(AND(A11195&gt;=Stimuli!$B$4,A11195&lt;=Stimuli!$C$4),Stimuli!$A$4,"")))</f>
        <v>02 e.l.f. - Power Grip Styling (30.03s)</v>
      </c>
      <c r="I11195" s="6" t="n">
        <f aca="false">(B11195-B11194)/((A11195-A11194)/1000)</f>
        <v>-0.937728937728906</v>
      </c>
      <c r="J11195" s="6" t="n">
        <f aca="false">IF(OR(B11195&lt;Rules!$B$2,B11195&gt;Rules!$B$3,ABS(I11195)&gt;Rules!$B$4,OR(B11196&lt;Rules!$B$2,B11196&gt;Rules!$B$3,ABS(I11196)&gt;Rules!$B$4)),1,0)</f>
        <v>0</v>
      </c>
      <c r="K11195" s="6" t="str">
        <f aca="false">IF(F11195=1,COUNTIF($F$2:F11195,1),"")</f>
        <v/>
      </c>
    </row>
    <row r="11196" customFormat="false" ht="15" hidden="false" customHeight="false" outlineLevel="0" collapsed="false">
      <c r="A11196" s="6" t="n">
        <v>87855.0555</v>
      </c>
      <c r="B11196" s="6" t="n">
        <v>1.96556776556777</v>
      </c>
      <c r="C11196" s="6" t="n">
        <v>83</v>
      </c>
      <c r="D11196" s="6" t="n">
        <v>-1</v>
      </c>
      <c r="E11196" s="6" t="n">
        <v>1.96263736263736</v>
      </c>
      <c r="F11196" s="6" t="n">
        <v>0</v>
      </c>
      <c r="G11196" s="6" t="n">
        <v>0</v>
      </c>
      <c r="H11196" s="6" t="str">
        <f aca="false">IF(AND(A11196&gt;=Stimuli!$B$2,A11196&lt;=Stimuli!$C$2),Stimuli!$A$2,IF(AND(A11196&gt;=Stimuli!$B$3,A11196&lt;=Stimuli!$C$3),Stimuli!$A$3,IF(AND(A11196&gt;=Stimuli!$B$4,A11196&lt;=Stimuli!$C$4),Stimuli!$A$4,"")))</f>
        <v>02 e.l.f. - Power Grip Styling (30.03s)</v>
      </c>
      <c r="I11196" s="6" t="n">
        <f aca="false">(B11196-B11195)/((A11196-A11195)/1000)</f>
        <v>0.937728937728906</v>
      </c>
      <c r="J11196" s="6" t="n">
        <f aca="false">IF(OR(B11196&lt;Rules!$B$2,B11196&gt;Rules!$B$3,ABS(I11196)&gt;Rules!$B$4,OR(B11197&lt;Rules!$B$2,B11197&gt;Rules!$B$3,ABS(I11197)&gt;Rules!$B$4)),1,0)</f>
        <v>0</v>
      </c>
      <c r="K11196" s="6" t="str">
        <f aca="false">IF(F11196=1,COUNTIF($F$2:F11196,1),"")</f>
        <v/>
      </c>
    </row>
    <row r="11197" customFormat="false" ht="15" hidden="false" customHeight="false" outlineLevel="0" collapsed="false">
      <c r="A11197" s="6" t="n">
        <v>87862.868</v>
      </c>
      <c r="B11197" s="6" t="n">
        <v>1.95824175824176</v>
      </c>
      <c r="C11197" s="6" t="n">
        <v>83</v>
      </c>
      <c r="D11197" s="6" t="n">
        <v>-1</v>
      </c>
      <c r="E11197" s="6" t="n">
        <v>1.96263736263736</v>
      </c>
      <c r="F11197" s="6" t="n">
        <v>0</v>
      </c>
      <c r="G11197" s="6" t="n">
        <v>0</v>
      </c>
      <c r="H11197" s="6" t="str">
        <f aca="false">IF(AND(A11197&gt;=Stimuli!$B$2,A11197&lt;=Stimuli!$C$2),Stimuli!$A$2,IF(AND(A11197&gt;=Stimuli!$B$3,A11197&lt;=Stimuli!$C$3),Stimuli!$A$3,IF(AND(A11197&gt;=Stimuli!$B$4,A11197&lt;=Stimuli!$C$4),Stimuli!$A$4,"")))</f>
        <v>02 e.l.f. - Power Grip Styling (30.03s)</v>
      </c>
      <c r="I11197" s="6" t="n">
        <f aca="false">(B11197-B11196)/((A11197-A11196)/1000)</f>
        <v>-0.937728937728906</v>
      </c>
      <c r="J11197" s="6" t="n">
        <f aca="false">IF(OR(B11197&lt;Rules!$B$2,B11197&gt;Rules!$B$3,ABS(I11197)&gt;Rules!$B$4,OR(B11198&lt;Rules!$B$2,B11198&gt;Rules!$B$3,ABS(I11198)&gt;Rules!$B$4)),1,0)</f>
        <v>0</v>
      </c>
      <c r="K11197" s="6" t="str">
        <f aca="false">IF(F11197=1,COUNTIF($F$2:F11197,1),"")</f>
        <v/>
      </c>
    </row>
    <row r="11198" customFormat="false" ht="15" hidden="false" customHeight="false" outlineLevel="0" collapsed="false">
      <c r="A11198" s="6" t="n">
        <v>87870.6805</v>
      </c>
      <c r="B11198" s="6" t="n">
        <v>1.96556776556777</v>
      </c>
      <c r="C11198" s="6" t="n">
        <v>83</v>
      </c>
      <c r="D11198" s="6" t="n">
        <v>-1</v>
      </c>
      <c r="E11198" s="6" t="n">
        <v>1.96117216117216</v>
      </c>
      <c r="F11198" s="6" t="n">
        <v>0</v>
      </c>
      <c r="G11198" s="6" t="n">
        <v>0</v>
      </c>
      <c r="H11198" s="6" t="str">
        <f aca="false">IF(AND(A11198&gt;=Stimuli!$B$2,A11198&lt;=Stimuli!$C$2),Stimuli!$A$2,IF(AND(A11198&gt;=Stimuli!$B$3,A11198&lt;=Stimuli!$C$3),Stimuli!$A$3,IF(AND(A11198&gt;=Stimuli!$B$4,A11198&lt;=Stimuli!$C$4),Stimuli!$A$4,"")))</f>
        <v>02 e.l.f. - Power Grip Styling (30.03s)</v>
      </c>
      <c r="I11198" s="6" t="n">
        <f aca="false">(B11198-B11197)/((A11198-A11197)/1000)</f>
        <v>0.937728937728906</v>
      </c>
      <c r="J11198" s="6" t="n">
        <f aca="false">IF(OR(B11198&lt;Rules!$B$2,B11198&gt;Rules!$B$3,ABS(I11198)&gt;Rules!$B$4,OR(B11199&lt;Rules!$B$2,B11199&gt;Rules!$B$3,ABS(I11199)&gt;Rules!$B$4)),1,0)</f>
        <v>0</v>
      </c>
      <c r="K11198" s="6" t="str">
        <f aca="false">IF(F11198=1,COUNTIF($F$2:F11198,1),"")</f>
        <v/>
      </c>
    </row>
    <row r="11199" customFormat="false" ht="15" hidden="false" customHeight="false" outlineLevel="0" collapsed="false">
      <c r="A11199" s="6" t="n">
        <v>87878.493</v>
      </c>
      <c r="B11199" s="6" t="n">
        <v>1.95824175824176</v>
      </c>
      <c r="C11199" s="6" t="n">
        <v>83</v>
      </c>
      <c r="D11199" s="6" t="n">
        <v>-1</v>
      </c>
      <c r="E11199" s="6" t="n">
        <v>1.96117216117216</v>
      </c>
      <c r="F11199" s="6" t="n">
        <v>0</v>
      </c>
      <c r="G11199" s="6" t="n">
        <v>0</v>
      </c>
      <c r="H11199" s="6" t="str">
        <f aca="false">IF(AND(A11199&gt;=Stimuli!$B$2,A11199&lt;=Stimuli!$C$2),Stimuli!$A$2,IF(AND(A11199&gt;=Stimuli!$B$3,A11199&lt;=Stimuli!$C$3),Stimuli!$A$3,IF(AND(A11199&gt;=Stimuli!$B$4,A11199&lt;=Stimuli!$C$4),Stimuli!$A$4,"")))</f>
        <v>02 e.l.f. - Power Grip Styling (30.03s)</v>
      </c>
      <c r="I11199" s="6" t="n">
        <f aca="false">(B11199-B11198)/((A11199-A11198)/1000)</f>
        <v>-0.937728937728906</v>
      </c>
      <c r="J11199" s="6" t="n">
        <f aca="false">IF(OR(B11199&lt;Rules!$B$2,B11199&gt;Rules!$B$3,ABS(I11199)&gt;Rules!$B$4,OR(B11200&lt;Rules!$B$2,B11200&gt;Rules!$B$3,ABS(I11200)&gt;Rules!$B$4)),1,0)</f>
        <v>0</v>
      </c>
      <c r="K11199" s="6" t="str">
        <f aca="false">IF(F11199=1,COUNTIF($F$2:F11199,1),"")</f>
        <v/>
      </c>
    </row>
    <row r="11200" customFormat="false" ht="15" hidden="false" customHeight="false" outlineLevel="0" collapsed="false">
      <c r="A11200" s="6" t="n">
        <v>87886.3055</v>
      </c>
      <c r="B11200" s="6" t="n">
        <v>1.96556776556777</v>
      </c>
      <c r="C11200" s="6" t="n">
        <v>83</v>
      </c>
      <c r="D11200" s="6" t="n">
        <v>-1</v>
      </c>
      <c r="E11200" s="6" t="n">
        <v>1.96117216117216</v>
      </c>
      <c r="F11200" s="6" t="n">
        <v>0</v>
      </c>
      <c r="G11200" s="6" t="n">
        <v>0</v>
      </c>
      <c r="H11200" s="6" t="str">
        <f aca="false">IF(AND(A11200&gt;=Stimuli!$B$2,A11200&lt;=Stimuli!$C$2),Stimuli!$A$2,IF(AND(A11200&gt;=Stimuli!$B$3,A11200&lt;=Stimuli!$C$3),Stimuli!$A$3,IF(AND(A11200&gt;=Stimuli!$B$4,A11200&lt;=Stimuli!$C$4),Stimuli!$A$4,"")))</f>
        <v>02 e.l.f. - Power Grip Styling (30.03s)</v>
      </c>
      <c r="I11200" s="6" t="n">
        <f aca="false">(B11200-B11199)/((A11200-A11199)/1000)</f>
        <v>0.937728937728906</v>
      </c>
      <c r="J11200" s="6" t="n">
        <f aca="false">IF(OR(B11200&lt;Rules!$B$2,B11200&gt;Rules!$B$3,ABS(I11200)&gt;Rules!$B$4,OR(B11201&lt;Rules!$B$2,B11201&gt;Rules!$B$3,ABS(I11201)&gt;Rules!$B$4)),1,0)</f>
        <v>0</v>
      </c>
      <c r="K11200" s="6" t="str">
        <f aca="false">IF(F11200=1,COUNTIF($F$2:F11200,1),"")</f>
        <v/>
      </c>
    </row>
    <row r="11201" customFormat="false" ht="15" hidden="false" customHeight="false" outlineLevel="0" collapsed="false">
      <c r="A11201" s="6" t="n">
        <v>87894.118</v>
      </c>
      <c r="B11201" s="6" t="n">
        <v>1.95824175824176</v>
      </c>
      <c r="C11201" s="6" t="n">
        <v>83</v>
      </c>
      <c r="D11201" s="6" t="n">
        <v>-1</v>
      </c>
      <c r="E11201" s="6" t="n">
        <v>1.96117216117216</v>
      </c>
      <c r="F11201" s="6" t="n">
        <v>0</v>
      </c>
      <c r="G11201" s="6" t="n">
        <v>0</v>
      </c>
      <c r="H11201" s="6" t="str">
        <f aca="false">IF(AND(A11201&gt;=Stimuli!$B$2,A11201&lt;=Stimuli!$C$2),Stimuli!$A$2,IF(AND(A11201&gt;=Stimuli!$B$3,A11201&lt;=Stimuli!$C$3),Stimuli!$A$3,IF(AND(A11201&gt;=Stimuli!$B$4,A11201&lt;=Stimuli!$C$4),Stimuli!$A$4,"")))</f>
        <v>02 e.l.f. - Power Grip Styling (30.03s)</v>
      </c>
      <c r="I11201" s="6" t="n">
        <f aca="false">(B11201-B11200)/((A11201-A11200)/1000)</f>
        <v>-0.937728937728906</v>
      </c>
      <c r="J11201" s="6" t="n">
        <f aca="false">IF(OR(B11201&lt;Rules!$B$2,B11201&gt;Rules!$B$3,ABS(I11201)&gt;Rules!$B$4,OR(B11202&lt;Rules!$B$2,B11202&gt;Rules!$B$3,ABS(I11202)&gt;Rules!$B$4)),1,0)</f>
        <v>0</v>
      </c>
      <c r="K11201" s="6" t="str">
        <f aca="false">IF(F11201=1,COUNTIF($F$2:F11201,1),"")</f>
        <v/>
      </c>
    </row>
    <row r="11202" customFormat="false" ht="15" hidden="false" customHeight="false" outlineLevel="0" collapsed="false">
      <c r="A11202" s="6" t="n">
        <v>87901.9305</v>
      </c>
      <c r="B11202" s="6" t="n">
        <v>1.96410256410256</v>
      </c>
      <c r="C11202" s="6" t="n">
        <v>83</v>
      </c>
      <c r="D11202" s="6" t="n">
        <v>-1</v>
      </c>
      <c r="E11202" s="6" t="n">
        <v>1.96117216117216</v>
      </c>
      <c r="F11202" s="6" t="n">
        <v>0</v>
      </c>
      <c r="G11202" s="6" t="n">
        <v>0</v>
      </c>
      <c r="H11202" s="6" t="str">
        <f aca="false">IF(AND(A11202&gt;=Stimuli!$B$2,A11202&lt;=Stimuli!$C$2),Stimuli!$A$2,IF(AND(A11202&gt;=Stimuli!$B$3,A11202&lt;=Stimuli!$C$3),Stimuli!$A$3,IF(AND(A11202&gt;=Stimuli!$B$4,A11202&lt;=Stimuli!$C$4),Stimuli!$A$4,"")))</f>
        <v>02 e.l.f. - Power Grip Styling (30.03s)</v>
      </c>
      <c r="I11202" s="6" t="n">
        <f aca="false">(B11202-B11201)/((A11202-A11201)/1000)</f>
        <v>0.750183150183176</v>
      </c>
      <c r="J11202" s="6" t="n">
        <f aca="false">IF(OR(B11202&lt;Rules!$B$2,B11202&gt;Rules!$B$3,ABS(I11202)&gt;Rules!$B$4,OR(B11203&lt;Rules!$B$2,B11203&gt;Rules!$B$3,ABS(I11203)&gt;Rules!$B$4)),1,0)</f>
        <v>0</v>
      </c>
      <c r="K11202" s="6" t="str">
        <f aca="false">IF(F11202=1,COUNTIF($F$2:F11202,1),"")</f>
        <v/>
      </c>
    </row>
    <row r="11203" customFormat="false" ht="15" hidden="false" customHeight="false" outlineLevel="0" collapsed="false">
      <c r="A11203" s="6" t="n">
        <v>87909.743</v>
      </c>
      <c r="B11203" s="6" t="n">
        <v>1.95970695970696</v>
      </c>
      <c r="C11203" s="6" t="n">
        <v>83</v>
      </c>
      <c r="D11203" s="6" t="n">
        <v>-1</v>
      </c>
      <c r="E11203" s="6" t="n">
        <v>1.96117216117216</v>
      </c>
      <c r="F11203" s="6" t="n">
        <v>0</v>
      </c>
      <c r="G11203" s="6" t="n">
        <v>0</v>
      </c>
      <c r="H11203" s="6" t="str">
        <f aca="false">IF(AND(A11203&gt;=Stimuli!$B$2,A11203&lt;=Stimuli!$C$2),Stimuli!$A$2,IF(AND(A11203&gt;=Stimuli!$B$3,A11203&lt;=Stimuli!$C$3),Stimuli!$A$3,IF(AND(A11203&gt;=Stimuli!$B$4,A11203&lt;=Stimuli!$C$4),Stimuli!$A$4,"")))</f>
        <v>02 e.l.f. - Power Grip Styling (30.03s)</v>
      </c>
      <c r="I11203" s="6" t="n">
        <f aca="false">(B11203-B11202)/((A11203-A11202)/1000)</f>
        <v>-0.562637362637304</v>
      </c>
      <c r="J11203" s="6" t="n">
        <f aca="false">IF(OR(B11203&lt;Rules!$B$2,B11203&gt;Rules!$B$3,ABS(I11203)&gt;Rules!$B$4,OR(B11204&lt;Rules!$B$2,B11204&gt;Rules!$B$3,ABS(I11204)&gt;Rules!$B$4)),1,0)</f>
        <v>0</v>
      </c>
      <c r="K11203" s="6" t="str">
        <f aca="false">IF(F11203=1,COUNTIF($F$2:F11203,1),"")</f>
        <v/>
      </c>
    </row>
    <row r="11204" customFormat="false" ht="15" hidden="false" customHeight="false" outlineLevel="0" collapsed="false">
      <c r="A11204" s="6" t="n">
        <v>87917.5555</v>
      </c>
      <c r="B11204" s="6" t="n">
        <v>1.96263736263736</v>
      </c>
      <c r="C11204" s="6" t="n">
        <v>83</v>
      </c>
      <c r="D11204" s="6" t="n">
        <v>-1</v>
      </c>
      <c r="E11204" s="6" t="n">
        <v>1.96117216117216</v>
      </c>
      <c r="F11204" s="6" t="n">
        <v>0</v>
      </c>
      <c r="G11204" s="6" t="n">
        <v>0</v>
      </c>
      <c r="H11204" s="6" t="str">
        <f aca="false">IF(AND(A11204&gt;=Stimuli!$B$2,A11204&lt;=Stimuli!$C$2),Stimuli!$A$2,IF(AND(A11204&gt;=Stimuli!$B$3,A11204&lt;=Stimuli!$C$3),Stimuli!$A$3,IF(AND(A11204&gt;=Stimuli!$B$4,A11204&lt;=Stimuli!$C$4),Stimuli!$A$4,"")))</f>
        <v>02 e.l.f. - Power Grip Styling (30.03s)</v>
      </c>
      <c r="I11204" s="6" t="n">
        <f aca="false">(B11204-B11203)/((A11204-A11203)/1000)</f>
        <v>0.37509157509146</v>
      </c>
      <c r="J11204" s="6" t="n">
        <f aca="false">IF(OR(B11204&lt;Rules!$B$2,B11204&gt;Rules!$B$3,ABS(I11204)&gt;Rules!$B$4,OR(B11205&lt;Rules!$B$2,B11205&gt;Rules!$B$3,ABS(I11205)&gt;Rules!$B$4)),1,0)</f>
        <v>0</v>
      </c>
      <c r="K11204" s="6" t="str">
        <f aca="false">IF(F11204=1,COUNTIF($F$2:F11204,1),"")</f>
        <v/>
      </c>
    </row>
    <row r="11205" customFormat="false" ht="15" hidden="false" customHeight="false" outlineLevel="0" collapsed="false">
      <c r="A11205" s="6" t="n">
        <v>87925.368</v>
      </c>
      <c r="B11205" s="6" t="n">
        <v>1.95970695970696</v>
      </c>
      <c r="C11205" s="6" t="n">
        <v>83</v>
      </c>
      <c r="D11205" s="6" t="n">
        <v>-1</v>
      </c>
      <c r="E11205" s="6" t="n">
        <v>1.96117216117216</v>
      </c>
      <c r="F11205" s="6" t="n">
        <v>0</v>
      </c>
      <c r="G11205" s="6" t="n">
        <v>0</v>
      </c>
      <c r="H11205" s="6" t="str">
        <f aca="false">IF(AND(A11205&gt;=Stimuli!$B$2,A11205&lt;=Stimuli!$C$2),Stimuli!$A$2,IF(AND(A11205&gt;=Stimuli!$B$3,A11205&lt;=Stimuli!$C$3),Stimuli!$A$3,IF(AND(A11205&gt;=Stimuli!$B$4,A11205&lt;=Stimuli!$C$4),Stimuli!$A$4,"")))</f>
        <v>02 e.l.f. - Power Grip Styling (30.03s)</v>
      </c>
      <c r="I11205" s="6" t="n">
        <f aca="false">(B11205-B11204)/((A11205-A11204)/1000)</f>
        <v>-0.37509157509146</v>
      </c>
      <c r="J11205" s="6" t="n">
        <f aca="false">IF(OR(B11205&lt;Rules!$B$2,B11205&gt;Rules!$B$3,ABS(I11205)&gt;Rules!$B$4,OR(B11206&lt;Rules!$B$2,B11206&gt;Rules!$B$3,ABS(I11206)&gt;Rules!$B$4)),1,0)</f>
        <v>0</v>
      </c>
      <c r="K11205" s="6" t="str">
        <f aca="false">IF(F11205=1,COUNTIF($F$2:F11205,1),"")</f>
        <v/>
      </c>
    </row>
    <row r="11206" customFormat="false" ht="15" hidden="false" customHeight="false" outlineLevel="0" collapsed="false">
      <c r="A11206" s="6" t="n">
        <v>87933.1805</v>
      </c>
      <c r="B11206" s="6" t="n">
        <v>1.96117216117216</v>
      </c>
      <c r="C11206" s="6" t="n">
        <v>83</v>
      </c>
      <c r="D11206" s="6" t="n">
        <v>-1</v>
      </c>
      <c r="E11206" s="6" t="n">
        <v>1.96117216117216</v>
      </c>
      <c r="F11206" s="6" t="n">
        <v>0</v>
      </c>
      <c r="G11206" s="6" t="n">
        <v>0</v>
      </c>
      <c r="H11206" s="6" t="str">
        <f aca="false">IF(AND(A11206&gt;=Stimuli!$B$2,A11206&lt;=Stimuli!$C$2),Stimuli!$A$2,IF(AND(A11206&gt;=Stimuli!$B$3,A11206&lt;=Stimuli!$C$3),Stimuli!$A$3,IF(AND(A11206&gt;=Stimuli!$B$4,A11206&lt;=Stimuli!$C$4),Stimuli!$A$4,"")))</f>
        <v>02 e.l.f. - Power Grip Styling (30.03s)</v>
      </c>
      <c r="I11206" s="6" t="n">
        <f aca="false">(B11206-B11205)/((A11206-A11205)/1000)</f>
        <v>0.18754578754573</v>
      </c>
      <c r="J11206" s="6" t="n">
        <f aca="false">IF(OR(B11206&lt;Rules!$B$2,B11206&gt;Rules!$B$3,ABS(I11206)&gt;Rules!$B$4,OR(B11207&lt;Rules!$B$2,B11207&gt;Rules!$B$3,ABS(I11207)&gt;Rules!$B$4)),1,0)</f>
        <v>0</v>
      </c>
      <c r="K11206" s="6" t="str">
        <f aca="false">IF(F11206=1,COUNTIF($F$2:F11206,1),"")</f>
        <v/>
      </c>
    </row>
    <row r="11207" customFormat="false" ht="15" hidden="false" customHeight="false" outlineLevel="0" collapsed="false">
      <c r="A11207" s="6" t="n">
        <v>87940.993</v>
      </c>
      <c r="B11207" s="6" t="n">
        <v>1.96117216117216</v>
      </c>
      <c r="C11207" s="6" t="n">
        <v>83</v>
      </c>
      <c r="D11207" s="6" t="n">
        <v>-1</v>
      </c>
      <c r="E11207" s="6" t="n">
        <v>1.96117216117216</v>
      </c>
      <c r="F11207" s="6" t="n">
        <v>0</v>
      </c>
      <c r="G11207" s="6" t="n">
        <v>0</v>
      </c>
      <c r="H11207" s="6" t="str">
        <f aca="false">IF(AND(A11207&gt;=Stimuli!$B$2,A11207&lt;=Stimuli!$C$2),Stimuli!$A$2,IF(AND(A11207&gt;=Stimuli!$B$3,A11207&lt;=Stimuli!$C$3),Stimuli!$A$3,IF(AND(A11207&gt;=Stimuli!$B$4,A11207&lt;=Stimuli!$C$4),Stimuli!$A$4,"")))</f>
        <v>02 e.l.f. - Power Grip Styling (30.03s)</v>
      </c>
      <c r="I11207" s="6" t="n">
        <f aca="false">(B11207-B11206)/((A11207-A11206)/1000)</f>
        <v>0</v>
      </c>
      <c r="J11207" s="6" t="n">
        <f aca="false">IF(OR(B11207&lt;Rules!$B$2,B11207&gt;Rules!$B$3,ABS(I11207)&gt;Rules!$B$4,OR(B11208&lt;Rules!$B$2,B11208&gt;Rules!$B$3,ABS(I11208)&gt;Rules!$B$4)),1,0)</f>
        <v>0</v>
      </c>
      <c r="K11207" s="6" t="str">
        <f aca="false">IF(F11207=1,COUNTIF($F$2:F11207,1),"")</f>
        <v/>
      </c>
    </row>
    <row r="11208" customFormat="false" ht="15" hidden="false" customHeight="false" outlineLevel="0" collapsed="false">
      <c r="A11208" s="6" t="n">
        <v>87948.8055</v>
      </c>
      <c r="B11208" s="6" t="n">
        <v>1.95824175824176</v>
      </c>
      <c r="C11208" s="6" t="n">
        <v>83</v>
      </c>
      <c r="D11208" s="6" t="n">
        <v>-1</v>
      </c>
      <c r="E11208" s="6" t="n">
        <v>1.95970695970696</v>
      </c>
      <c r="F11208" s="6" t="n">
        <v>0</v>
      </c>
      <c r="G11208" s="6" t="n">
        <v>0</v>
      </c>
      <c r="H11208" s="6" t="str">
        <f aca="false">IF(AND(A11208&gt;=Stimuli!$B$2,A11208&lt;=Stimuli!$C$2),Stimuli!$A$2,IF(AND(A11208&gt;=Stimuli!$B$3,A11208&lt;=Stimuli!$C$3),Stimuli!$A$3,IF(AND(A11208&gt;=Stimuli!$B$4,A11208&lt;=Stimuli!$C$4),Stimuli!$A$4,"")))</f>
        <v>02 e.l.f. - Power Grip Styling (30.03s)</v>
      </c>
      <c r="I11208" s="6" t="n">
        <f aca="false">(B11208-B11207)/((A11208-A11207)/1000)</f>
        <v>-0.375091575091602</v>
      </c>
      <c r="J11208" s="6" t="n">
        <f aca="false">IF(OR(B11208&lt;Rules!$B$2,B11208&gt;Rules!$B$3,ABS(I11208)&gt;Rules!$B$4,OR(B11209&lt;Rules!$B$2,B11209&gt;Rules!$B$3,ABS(I11209)&gt;Rules!$B$4)),1,0)</f>
        <v>0</v>
      </c>
      <c r="K11208" s="6" t="str">
        <f aca="false">IF(F11208=1,COUNTIF($F$2:F11208,1),"")</f>
        <v/>
      </c>
    </row>
    <row r="11209" customFormat="false" ht="15" hidden="false" customHeight="false" outlineLevel="0" collapsed="false">
      <c r="A11209" s="6" t="n">
        <v>87956.618</v>
      </c>
      <c r="B11209" s="6" t="n">
        <v>1.96263736263736</v>
      </c>
      <c r="C11209" s="6" t="n">
        <v>83</v>
      </c>
      <c r="D11209" s="6" t="n">
        <v>-1</v>
      </c>
      <c r="E11209" s="6" t="n">
        <v>1.95970695970696</v>
      </c>
      <c r="F11209" s="6" t="n">
        <v>0</v>
      </c>
      <c r="G11209" s="6" t="n">
        <v>0</v>
      </c>
      <c r="H11209" s="6" t="str">
        <f aca="false">IF(AND(A11209&gt;=Stimuli!$B$2,A11209&lt;=Stimuli!$C$2),Stimuli!$A$2,IF(AND(A11209&gt;=Stimuli!$B$3,A11209&lt;=Stimuli!$C$3),Stimuli!$A$3,IF(AND(A11209&gt;=Stimuli!$B$4,A11209&lt;=Stimuli!$C$4),Stimuli!$A$4,"")))</f>
        <v>02 e.l.f. - Power Grip Styling (30.03s)</v>
      </c>
      <c r="I11209" s="6" t="n">
        <f aca="false">(B11209-B11208)/((A11209-A11208)/1000)</f>
        <v>0.562637362637332</v>
      </c>
      <c r="J11209" s="6" t="n">
        <f aca="false">IF(OR(B11209&lt;Rules!$B$2,B11209&gt;Rules!$B$3,ABS(I11209)&gt;Rules!$B$4,OR(B11210&lt;Rules!$B$2,B11210&gt;Rules!$B$3,ABS(I11210)&gt;Rules!$B$4)),1,0)</f>
        <v>0</v>
      </c>
      <c r="K11209" s="6" t="str">
        <f aca="false">IF(F11209=1,COUNTIF($F$2:F11209,1),"")</f>
        <v/>
      </c>
    </row>
    <row r="11210" customFormat="false" ht="15" hidden="false" customHeight="false" outlineLevel="0" collapsed="false">
      <c r="A11210" s="6" t="n">
        <v>87964.4305</v>
      </c>
      <c r="B11210" s="6" t="n">
        <v>1.95677655677656</v>
      </c>
      <c r="C11210" s="6" t="n">
        <v>83</v>
      </c>
      <c r="D11210" s="6" t="n">
        <v>-1</v>
      </c>
      <c r="E11210" s="6" t="n">
        <v>1.95970695970696</v>
      </c>
      <c r="F11210" s="6" t="n">
        <v>0</v>
      </c>
      <c r="G11210" s="6" t="n">
        <v>0</v>
      </c>
      <c r="H11210" s="6" t="str">
        <f aca="false">IF(AND(A11210&gt;=Stimuli!$B$2,A11210&lt;=Stimuli!$C$2),Stimuli!$A$2,IF(AND(A11210&gt;=Stimuli!$B$3,A11210&lt;=Stimuli!$C$3),Stimuli!$A$3,IF(AND(A11210&gt;=Stimuli!$B$4,A11210&lt;=Stimuli!$C$4),Stimuli!$A$4,"")))</f>
        <v>02 e.l.f. - Power Grip Styling (30.03s)</v>
      </c>
      <c r="I11210" s="6" t="n">
        <f aca="false">(B11210-B11209)/((A11210-A11209)/1000)</f>
        <v>-0.750183150183062</v>
      </c>
      <c r="J11210" s="6" t="n">
        <f aca="false">IF(OR(B11210&lt;Rules!$B$2,B11210&gt;Rules!$B$3,ABS(I11210)&gt;Rules!$B$4,OR(B11211&lt;Rules!$B$2,B11211&gt;Rules!$B$3,ABS(I11211)&gt;Rules!$B$4)),1,0)</f>
        <v>0</v>
      </c>
      <c r="K11210" s="6" t="str">
        <f aca="false">IF(F11210=1,COUNTIF($F$2:F11210,1),"")</f>
        <v/>
      </c>
    </row>
    <row r="11211" customFormat="false" ht="15" hidden="false" customHeight="false" outlineLevel="0" collapsed="false">
      <c r="A11211" s="6" t="n">
        <v>87972.243</v>
      </c>
      <c r="B11211" s="6" t="n">
        <v>1.96263736263736</v>
      </c>
      <c r="C11211" s="6" t="n">
        <v>83</v>
      </c>
      <c r="D11211" s="6" t="n">
        <v>-1</v>
      </c>
      <c r="E11211" s="6" t="n">
        <v>1.95970695970696</v>
      </c>
      <c r="F11211" s="6" t="n">
        <v>0</v>
      </c>
      <c r="G11211" s="6" t="n">
        <v>0</v>
      </c>
      <c r="H11211" s="6" t="str">
        <f aca="false">IF(AND(A11211&gt;=Stimuli!$B$2,A11211&lt;=Stimuli!$C$2),Stimuli!$A$2,IF(AND(A11211&gt;=Stimuli!$B$3,A11211&lt;=Stimuli!$C$3),Stimuli!$A$3,IF(AND(A11211&gt;=Stimuli!$B$4,A11211&lt;=Stimuli!$C$4),Stimuli!$A$4,"")))</f>
        <v>02 e.l.f. - Power Grip Styling (30.03s)</v>
      </c>
      <c r="I11211" s="6" t="n">
        <f aca="false">(B11211-B11210)/((A11211-A11210)/1000)</f>
        <v>0.750183150183062</v>
      </c>
      <c r="J11211" s="6" t="n">
        <f aca="false">IF(OR(B11211&lt;Rules!$B$2,B11211&gt;Rules!$B$3,ABS(I11211)&gt;Rules!$B$4,OR(B11212&lt;Rules!$B$2,B11212&gt;Rules!$B$3,ABS(I11212)&gt;Rules!$B$4)),1,0)</f>
        <v>0</v>
      </c>
      <c r="K11211" s="6" t="str">
        <f aca="false">IF(F11211=1,COUNTIF($F$2:F11211,1),"")</f>
        <v/>
      </c>
    </row>
    <row r="11212" customFormat="false" ht="15" hidden="false" customHeight="false" outlineLevel="0" collapsed="false">
      <c r="A11212" s="6" t="n">
        <v>87980.0555</v>
      </c>
      <c r="B11212" s="6" t="n">
        <v>1.95677655677656</v>
      </c>
      <c r="C11212" s="6" t="n">
        <v>83</v>
      </c>
      <c r="D11212" s="6" t="n">
        <v>-1</v>
      </c>
      <c r="E11212" s="6" t="n">
        <v>1.95970695970696</v>
      </c>
      <c r="F11212" s="6" t="n">
        <v>0</v>
      </c>
      <c r="G11212" s="6" t="n">
        <v>0</v>
      </c>
      <c r="H11212" s="6" t="str">
        <f aca="false">IF(AND(A11212&gt;=Stimuli!$B$2,A11212&lt;=Stimuli!$C$2),Stimuli!$A$2,IF(AND(A11212&gt;=Stimuli!$B$3,A11212&lt;=Stimuli!$C$3),Stimuli!$A$3,IF(AND(A11212&gt;=Stimuli!$B$4,A11212&lt;=Stimuli!$C$4),Stimuli!$A$4,"")))</f>
        <v>02 e.l.f. - Power Grip Styling (30.03s)</v>
      </c>
      <c r="I11212" s="6" t="n">
        <f aca="false">(B11212-B11211)/((A11212-A11211)/1000)</f>
        <v>-0.750183150183062</v>
      </c>
      <c r="J11212" s="6" t="n">
        <f aca="false">IF(OR(B11212&lt;Rules!$B$2,B11212&gt;Rules!$B$3,ABS(I11212)&gt;Rules!$B$4,OR(B11213&lt;Rules!$B$2,B11213&gt;Rules!$B$3,ABS(I11213)&gt;Rules!$B$4)),1,0)</f>
        <v>0</v>
      </c>
      <c r="K11212" s="6" t="str">
        <f aca="false">IF(F11212=1,COUNTIF($F$2:F11212,1),"")</f>
        <v/>
      </c>
    </row>
    <row r="11213" customFormat="false" ht="15" hidden="false" customHeight="false" outlineLevel="0" collapsed="false">
      <c r="A11213" s="6" t="n">
        <v>87987.868</v>
      </c>
      <c r="B11213" s="6" t="n">
        <v>1.96410256410256</v>
      </c>
      <c r="C11213" s="6" t="n">
        <v>83</v>
      </c>
      <c r="D11213" s="6" t="n">
        <v>-1</v>
      </c>
      <c r="E11213" s="6" t="n">
        <v>1.95970695970696</v>
      </c>
      <c r="F11213" s="6" t="n">
        <v>0</v>
      </c>
      <c r="G11213" s="6" t="n">
        <v>0</v>
      </c>
      <c r="H11213" s="6" t="str">
        <f aca="false">IF(AND(A11213&gt;=Stimuli!$B$2,A11213&lt;=Stimuli!$C$2),Stimuli!$A$2,IF(AND(A11213&gt;=Stimuli!$B$3,A11213&lt;=Stimuli!$C$3),Stimuli!$A$3,IF(AND(A11213&gt;=Stimuli!$B$4,A11213&lt;=Stimuli!$C$4),Stimuli!$A$4,"")))</f>
        <v>02 e.l.f. - Power Grip Styling (30.03s)</v>
      </c>
      <c r="I11213" s="6" t="n">
        <f aca="false">(B11213-B11212)/((A11213-A11212)/1000)</f>
        <v>0.937728937728906</v>
      </c>
      <c r="J11213" s="6" t="n">
        <f aca="false">IF(OR(B11213&lt;Rules!$B$2,B11213&gt;Rules!$B$3,ABS(I11213)&gt;Rules!$B$4,OR(B11214&lt;Rules!$B$2,B11214&gt;Rules!$B$3,ABS(I11214)&gt;Rules!$B$4)),1,0)</f>
        <v>0</v>
      </c>
      <c r="K11213" s="6" t="str">
        <f aca="false">IF(F11213=1,COUNTIF($F$2:F11213,1),"")</f>
        <v/>
      </c>
    </row>
    <row r="11214" customFormat="false" ht="15" hidden="false" customHeight="false" outlineLevel="0" collapsed="false">
      <c r="A11214" s="6" t="n">
        <v>87995.6805</v>
      </c>
      <c r="B11214" s="6" t="n">
        <v>1.95531135531136</v>
      </c>
      <c r="C11214" s="6" t="n">
        <v>83</v>
      </c>
      <c r="D11214" s="6" t="n">
        <v>-1</v>
      </c>
      <c r="E11214" s="6" t="n">
        <v>1.95970695970696</v>
      </c>
      <c r="F11214" s="6" t="n">
        <v>0</v>
      </c>
      <c r="G11214" s="6" t="n">
        <v>0</v>
      </c>
      <c r="H11214" s="6" t="str">
        <f aca="false">IF(AND(A11214&gt;=Stimuli!$B$2,A11214&lt;=Stimuli!$C$2),Stimuli!$A$2,IF(AND(A11214&gt;=Stimuli!$B$3,A11214&lt;=Stimuli!$C$3),Stimuli!$A$3,IF(AND(A11214&gt;=Stimuli!$B$4,A11214&lt;=Stimuli!$C$4),Stimuli!$A$4,"")))</f>
        <v>02 e.l.f. - Power Grip Styling (30.03s)</v>
      </c>
      <c r="I11214" s="6" t="n">
        <f aca="false">(B11214-B11213)/((A11214-A11213)/1000)</f>
        <v>-1.12527472527464</v>
      </c>
      <c r="J11214" s="6" t="n">
        <f aca="false">IF(OR(B11214&lt;Rules!$B$2,B11214&gt;Rules!$B$3,ABS(I11214)&gt;Rules!$B$4,OR(B11215&lt;Rules!$B$2,B11215&gt;Rules!$B$3,ABS(I11215)&gt;Rules!$B$4)),1,0)</f>
        <v>0</v>
      </c>
      <c r="K11214" s="6" t="str">
        <f aca="false">IF(F11214=1,COUNTIF($F$2:F11214,1),"")</f>
        <v/>
      </c>
    </row>
    <row r="11215" customFormat="false" ht="15" hidden="false" customHeight="false" outlineLevel="0" collapsed="false">
      <c r="A11215" s="6" t="n">
        <v>88003.493</v>
      </c>
      <c r="B11215" s="6" t="n">
        <v>1.96410256410256</v>
      </c>
      <c r="C11215" s="6" t="n">
        <v>83</v>
      </c>
      <c r="D11215" s="6" t="n">
        <v>-1</v>
      </c>
      <c r="E11215" s="6" t="n">
        <v>1.95970695970696</v>
      </c>
      <c r="F11215" s="6" t="n">
        <v>0</v>
      </c>
      <c r="G11215" s="6" t="n">
        <v>0</v>
      </c>
      <c r="H11215" s="6" t="str">
        <f aca="false">IF(AND(A11215&gt;=Stimuli!$B$2,A11215&lt;=Stimuli!$C$2),Stimuli!$A$2,IF(AND(A11215&gt;=Stimuli!$B$3,A11215&lt;=Stimuli!$C$3),Stimuli!$A$3,IF(AND(A11215&gt;=Stimuli!$B$4,A11215&lt;=Stimuli!$C$4),Stimuli!$A$4,"")))</f>
        <v>02 e.l.f. - Power Grip Styling (30.03s)</v>
      </c>
      <c r="I11215" s="6" t="n">
        <f aca="false">(B11215-B11214)/((A11215-A11214)/1000)</f>
        <v>1.12527472527464</v>
      </c>
      <c r="J11215" s="6" t="n">
        <f aca="false">IF(OR(B11215&lt;Rules!$B$2,B11215&gt;Rules!$B$3,ABS(I11215)&gt;Rules!$B$4,OR(B11216&lt;Rules!$B$2,B11216&gt;Rules!$B$3,ABS(I11216)&gt;Rules!$B$4)),1,0)</f>
        <v>0</v>
      </c>
      <c r="K11215" s="6" t="str">
        <f aca="false">IF(F11215=1,COUNTIF($F$2:F11215,1),"")</f>
        <v/>
      </c>
    </row>
    <row r="11216" customFormat="false" ht="15" hidden="false" customHeight="false" outlineLevel="0" collapsed="false">
      <c r="A11216" s="6" t="n">
        <v>88011.3055</v>
      </c>
      <c r="B11216" s="6" t="n">
        <v>1.95531135531136</v>
      </c>
      <c r="C11216" s="6" t="n">
        <v>83</v>
      </c>
      <c r="D11216" s="6" t="n">
        <v>-1</v>
      </c>
      <c r="E11216" s="6" t="n">
        <v>1.95970695970696</v>
      </c>
      <c r="F11216" s="6" t="n">
        <v>0</v>
      </c>
      <c r="G11216" s="6" t="n">
        <v>0</v>
      </c>
      <c r="H11216" s="6" t="str">
        <f aca="false">IF(AND(A11216&gt;=Stimuli!$B$2,A11216&lt;=Stimuli!$C$2),Stimuli!$A$2,IF(AND(A11216&gt;=Stimuli!$B$3,A11216&lt;=Stimuli!$C$3),Stimuli!$A$3,IF(AND(A11216&gt;=Stimuli!$B$4,A11216&lt;=Stimuli!$C$4),Stimuli!$A$4,"")))</f>
        <v>02 e.l.f. - Power Grip Styling (30.03s)</v>
      </c>
      <c r="I11216" s="6" t="n">
        <f aca="false">(B11216-B11215)/((A11216-A11215)/1000)</f>
        <v>-1.12527472527464</v>
      </c>
      <c r="J11216" s="6" t="n">
        <f aca="false">IF(OR(B11216&lt;Rules!$B$2,B11216&gt;Rules!$B$3,ABS(I11216)&gt;Rules!$B$4,OR(B11217&lt;Rules!$B$2,B11217&gt;Rules!$B$3,ABS(I11217)&gt;Rules!$B$4)),1,0)</f>
        <v>0</v>
      </c>
      <c r="K11216" s="6" t="str">
        <f aca="false">IF(F11216=1,COUNTIF($F$2:F11216,1),"")</f>
        <v/>
      </c>
    </row>
    <row r="11217" customFormat="false" ht="15" hidden="false" customHeight="false" outlineLevel="0" collapsed="false">
      <c r="A11217" s="6" t="n">
        <v>88019.118</v>
      </c>
      <c r="B11217" s="6" t="n">
        <v>1.96263736263736</v>
      </c>
      <c r="C11217" s="6" t="n">
        <v>83</v>
      </c>
      <c r="D11217" s="6" t="n">
        <v>-1</v>
      </c>
      <c r="E11217" s="6" t="n">
        <v>1.95824175824176</v>
      </c>
      <c r="F11217" s="6" t="n">
        <v>0</v>
      </c>
      <c r="G11217" s="6" t="n">
        <v>0</v>
      </c>
      <c r="H11217" s="6" t="str">
        <f aca="false">IF(AND(A11217&gt;=Stimuli!$B$2,A11217&lt;=Stimuli!$C$2),Stimuli!$A$2,IF(AND(A11217&gt;=Stimuli!$B$3,A11217&lt;=Stimuli!$C$3),Stimuli!$A$3,IF(AND(A11217&gt;=Stimuli!$B$4,A11217&lt;=Stimuli!$C$4),Stimuli!$A$4,"")))</f>
        <v>02 e.l.f. - Power Grip Styling (30.03s)</v>
      </c>
      <c r="I11217" s="6" t="n">
        <f aca="false">(B11217-B11216)/((A11217-A11216)/1000)</f>
        <v>0.937728937728792</v>
      </c>
      <c r="J11217" s="6" t="n">
        <f aca="false">IF(OR(B11217&lt;Rules!$B$2,B11217&gt;Rules!$B$3,ABS(I11217)&gt;Rules!$B$4,OR(B11218&lt;Rules!$B$2,B11218&gt;Rules!$B$3,ABS(I11218)&gt;Rules!$B$4)),1,0)</f>
        <v>0</v>
      </c>
      <c r="K11217" s="6" t="str">
        <f aca="false">IF(F11217=1,COUNTIF($F$2:F11217,1),"")</f>
        <v/>
      </c>
    </row>
    <row r="11218" customFormat="false" ht="15" hidden="false" customHeight="false" outlineLevel="0" collapsed="false">
      <c r="A11218" s="6" t="n">
        <v>88026.9305</v>
      </c>
      <c r="B11218" s="6" t="n">
        <v>1.95677655677656</v>
      </c>
      <c r="C11218" s="6" t="n">
        <v>83</v>
      </c>
      <c r="D11218" s="6" t="n">
        <v>-1</v>
      </c>
      <c r="E11218" s="6" t="n">
        <v>1.95824175824176</v>
      </c>
      <c r="F11218" s="6" t="n">
        <v>0</v>
      </c>
      <c r="G11218" s="6" t="n">
        <v>0</v>
      </c>
      <c r="H11218" s="6" t="str">
        <f aca="false">IF(AND(A11218&gt;=Stimuli!$B$2,A11218&lt;=Stimuli!$C$2),Stimuli!$A$2,IF(AND(A11218&gt;=Stimuli!$B$3,A11218&lt;=Stimuli!$C$3),Stimuli!$A$3,IF(AND(A11218&gt;=Stimuli!$B$4,A11218&lt;=Stimuli!$C$4),Stimuli!$A$4,"")))</f>
        <v>02 e.l.f. - Power Grip Styling (30.03s)</v>
      </c>
      <c r="I11218" s="6" t="n">
        <f aca="false">(B11218-B11217)/((A11218-A11217)/1000)</f>
        <v>-0.750183150183062</v>
      </c>
      <c r="J11218" s="6" t="n">
        <f aca="false">IF(OR(B11218&lt;Rules!$B$2,B11218&gt;Rules!$B$3,ABS(I11218)&gt;Rules!$B$4,OR(B11219&lt;Rules!$B$2,B11219&gt;Rules!$B$3,ABS(I11219)&gt;Rules!$B$4)),1,0)</f>
        <v>0</v>
      </c>
      <c r="K11218" s="6" t="str">
        <f aca="false">IF(F11218=1,COUNTIF($F$2:F11218,1),"")</f>
        <v/>
      </c>
    </row>
    <row r="11219" customFormat="false" ht="15" hidden="false" customHeight="false" outlineLevel="0" collapsed="false">
      <c r="A11219" s="6" t="n">
        <v>88034.743</v>
      </c>
      <c r="B11219" s="6" t="n">
        <v>1.96117216117216</v>
      </c>
      <c r="C11219" s="6" t="n">
        <v>83</v>
      </c>
      <c r="D11219" s="6" t="n">
        <v>-1</v>
      </c>
      <c r="E11219" s="6" t="n">
        <v>1.95824175824176</v>
      </c>
      <c r="F11219" s="6" t="n">
        <v>0</v>
      </c>
      <c r="G11219" s="6" t="n">
        <v>0</v>
      </c>
      <c r="H11219" s="6" t="str">
        <f aca="false">IF(AND(A11219&gt;=Stimuli!$B$2,A11219&lt;=Stimuli!$C$2),Stimuli!$A$2,IF(AND(A11219&gt;=Stimuli!$B$3,A11219&lt;=Stimuli!$C$3),Stimuli!$A$3,IF(AND(A11219&gt;=Stimuli!$B$4,A11219&lt;=Stimuli!$C$4),Stimuli!$A$4,"")))</f>
        <v>02 e.l.f. - Power Grip Styling (30.03s)</v>
      </c>
      <c r="I11219" s="6" t="n">
        <f aca="false">(B11219-B11218)/((A11219-A11218)/1000)</f>
        <v>0.562637362637332</v>
      </c>
      <c r="J11219" s="6" t="n">
        <f aca="false">IF(OR(B11219&lt;Rules!$B$2,B11219&gt;Rules!$B$3,ABS(I11219)&gt;Rules!$B$4,OR(B11220&lt;Rules!$B$2,B11220&gt;Rules!$B$3,ABS(I11220)&gt;Rules!$B$4)),1,0)</f>
        <v>0</v>
      </c>
      <c r="K11219" s="6" t="str">
        <f aca="false">IF(F11219=1,COUNTIF($F$2:F11219,1),"")</f>
        <v/>
      </c>
    </row>
    <row r="11220" customFormat="false" ht="15" hidden="false" customHeight="false" outlineLevel="0" collapsed="false">
      <c r="A11220" s="6" t="n">
        <v>88042.5555</v>
      </c>
      <c r="B11220" s="6" t="n">
        <v>1.95677655677656</v>
      </c>
      <c r="C11220" s="6" t="n">
        <v>83</v>
      </c>
      <c r="D11220" s="6" t="n">
        <v>-1</v>
      </c>
      <c r="E11220" s="6" t="n">
        <v>1.95824175824176</v>
      </c>
      <c r="F11220" s="6" t="n">
        <v>0</v>
      </c>
      <c r="G11220" s="6" t="n">
        <v>0</v>
      </c>
      <c r="H11220" s="6" t="str">
        <f aca="false">IF(AND(A11220&gt;=Stimuli!$B$2,A11220&lt;=Stimuli!$C$2),Stimuli!$A$2,IF(AND(A11220&gt;=Stimuli!$B$3,A11220&lt;=Stimuli!$C$3),Stimuli!$A$3,IF(AND(A11220&gt;=Stimuli!$B$4,A11220&lt;=Stimuli!$C$4),Stimuli!$A$4,"")))</f>
        <v>02 e.l.f. - Power Grip Styling (30.03s)</v>
      </c>
      <c r="I11220" s="6" t="n">
        <f aca="false">(B11220-B11219)/((A11220-A11219)/1000)</f>
        <v>-0.562637362637332</v>
      </c>
      <c r="J11220" s="6" t="n">
        <f aca="false">IF(OR(B11220&lt;Rules!$B$2,B11220&gt;Rules!$B$3,ABS(I11220)&gt;Rules!$B$4,OR(B11221&lt;Rules!$B$2,B11221&gt;Rules!$B$3,ABS(I11221)&gt;Rules!$B$4)),1,0)</f>
        <v>0</v>
      </c>
      <c r="K11220" s="6" t="str">
        <f aca="false">IF(F11220=1,COUNTIF($F$2:F11220,1),"")</f>
        <v/>
      </c>
    </row>
    <row r="11221" customFormat="false" ht="15" hidden="false" customHeight="false" outlineLevel="0" collapsed="false">
      <c r="A11221" s="6" t="n">
        <v>88050.368</v>
      </c>
      <c r="B11221" s="6" t="n">
        <v>1.95970695970696</v>
      </c>
      <c r="C11221" s="6" t="n">
        <v>83</v>
      </c>
      <c r="D11221" s="6" t="n">
        <v>-1</v>
      </c>
      <c r="E11221" s="6" t="n">
        <v>1.95824175824176</v>
      </c>
      <c r="F11221" s="6" t="n">
        <v>0</v>
      </c>
      <c r="G11221" s="6" t="n">
        <v>0</v>
      </c>
      <c r="H11221" s="6" t="str">
        <f aca="false">IF(AND(A11221&gt;=Stimuli!$B$2,A11221&lt;=Stimuli!$C$2),Stimuli!$A$2,IF(AND(A11221&gt;=Stimuli!$B$3,A11221&lt;=Stimuli!$C$3),Stimuli!$A$3,IF(AND(A11221&gt;=Stimuli!$B$4,A11221&lt;=Stimuli!$C$4),Stimuli!$A$4,"")))</f>
        <v>02 e.l.f. - Power Grip Styling (30.03s)</v>
      </c>
      <c r="I11221" s="6" t="n">
        <f aca="false">(B11221-B11220)/((A11221-A11220)/1000)</f>
        <v>0.375091575091602</v>
      </c>
      <c r="J11221" s="6" t="n">
        <f aca="false">IF(OR(B11221&lt;Rules!$B$2,B11221&gt;Rules!$B$3,ABS(I11221)&gt;Rules!$B$4,OR(B11222&lt;Rules!$B$2,B11222&gt;Rules!$B$3,ABS(I11222)&gt;Rules!$B$4)),1,0)</f>
        <v>0</v>
      </c>
      <c r="K11221" s="6" t="str">
        <f aca="false">IF(F11221=1,COUNTIF($F$2:F11221,1),"")</f>
        <v/>
      </c>
    </row>
    <row r="11222" customFormat="false" ht="15" hidden="false" customHeight="false" outlineLevel="0" collapsed="false">
      <c r="A11222" s="6" t="n">
        <v>88058.1805</v>
      </c>
      <c r="B11222" s="6" t="n">
        <v>1.95824175824176</v>
      </c>
      <c r="C11222" s="6" t="n">
        <v>83</v>
      </c>
      <c r="D11222" s="6" t="n">
        <v>-1</v>
      </c>
      <c r="E11222" s="6" t="n">
        <v>1.95824175824176</v>
      </c>
      <c r="F11222" s="6" t="n">
        <v>0</v>
      </c>
      <c r="G11222" s="6" t="n">
        <v>0</v>
      </c>
      <c r="H11222" s="6" t="str">
        <f aca="false">IF(AND(A11222&gt;=Stimuli!$B$2,A11222&lt;=Stimuli!$C$2),Stimuli!$A$2,IF(AND(A11222&gt;=Stimuli!$B$3,A11222&lt;=Stimuli!$C$3),Stimuli!$A$3,IF(AND(A11222&gt;=Stimuli!$B$4,A11222&lt;=Stimuli!$C$4),Stimuli!$A$4,"")))</f>
        <v>02 e.l.f. - Power Grip Styling (30.03s)</v>
      </c>
      <c r="I11222" s="6" t="n">
        <f aca="false">(B11222-B11221)/((A11222-A11221)/1000)</f>
        <v>-0.187545787545872</v>
      </c>
      <c r="J11222" s="6" t="n">
        <f aca="false">IF(OR(B11222&lt;Rules!$B$2,B11222&gt;Rules!$B$3,ABS(I11222)&gt;Rules!$B$4,OR(B11223&lt;Rules!$B$2,B11223&gt;Rules!$B$3,ABS(I11223)&gt;Rules!$B$4)),1,0)</f>
        <v>0</v>
      </c>
      <c r="K11222" s="6" t="str">
        <f aca="false">IF(F11222=1,COUNTIF($F$2:F11222,1),"")</f>
        <v/>
      </c>
    </row>
    <row r="11223" customFormat="false" ht="15" hidden="false" customHeight="false" outlineLevel="0" collapsed="false">
      <c r="A11223" s="6" t="n">
        <v>88065.993</v>
      </c>
      <c r="B11223" s="6" t="n">
        <v>1.95677655677656</v>
      </c>
      <c r="C11223" s="6" t="n">
        <v>83</v>
      </c>
      <c r="D11223" s="6" t="n">
        <v>-1</v>
      </c>
      <c r="E11223" s="6" t="n">
        <v>1.95824175824176</v>
      </c>
      <c r="F11223" s="6" t="n">
        <v>0</v>
      </c>
      <c r="G11223" s="6" t="n">
        <v>0</v>
      </c>
      <c r="H11223" s="6" t="str">
        <f aca="false">IF(AND(A11223&gt;=Stimuli!$B$2,A11223&lt;=Stimuli!$C$2),Stimuli!$A$2,IF(AND(A11223&gt;=Stimuli!$B$3,A11223&lt;=Stimuli!$C$3),Stimuli!$A$3,IF(AND(A11223&gt;=Stimuli!$B$4,A11223&lt;=Stimuli!$C$4),Stimuli!$A$4,"")))</f>
        <v>02 e.l.f. - Power Grip Styling (30.03s)</v>
      </c>
      <c r="I11223" s="6" t="n">
        <f aca="false">(B11223-B11222)/((A11223-A11222)/1000)</f>
        <v>-0.18754578754573</v>
      </c>
      <c r="J11223" s="6" t="n">
        <f aca="false">IF(OR(B11223&lt;Rules!$B$2,B11223&gt;Rules!$B$3,ABS(I11223)&gt;Rules!$B$4,OR(B11224&lt;Rules!$B$2,B11224&gt;Rules!$B$3,ABS(I11224)&gt;Rules!$B$4)),1,0)</f>
        <v>0</v>
      </c>
      <c r="K11223" s="6" t="str">
        <f aca="false">IF(F11223=1,COUNTIF($F$2:F11223,1),"")</f>
        <v/>
      </c>
    </row>
    <row r="11224" customFormat="false" ht="15" hidden="false" customHeight="false" outlineLevel="0" collapsed="false">
      <c r="A11224" s="6" t="n">
        <v>88073.8055</v>
      </c>
      <c r="B11224" s="6" t="n">
        <v>1.95970695970696</v>
      </c>
      <c r="C11224" s="6" t="n">
        <v>83</v>
      </c>
      <c r="D11224" s="6" t="n">
        <v>-1</v>
      </c>
      <c r="E11224" s="6" t="n">
        <v>1.95824175824176</v>
      </c>
      <c r="F11224" s="6" t="n">
        <v>0</v>
      </c>
      <c r="G11224" s="6" t="n">
        <v>0</v>
      </c>
      <c r="H11224" s="6" t="str">
        <f aca="false">IF(AND(A11224&gt;=Stimuli!$B$2,A11224&lt;=Stimuli!$C$2),Stimuli!$A$2,IF(AND(A11224&gt;=Stimuli!$B$3,A11224&lt;=Stimuli!$C$3),Stimuli!$A$3,IF(AND(A11224&gt;=Stimuli!$B$4,A11224&lt;=Stimuli!$C$4),Stimuli!$A$4,"")))</f>
        <v>02 e.l.f. - Power Grip Styling (30.03s)</v>
      </c>
      <c r="I11224" s="6" t="n">
        <f aca="false">(B11224-B11223)/((A11224-A11223)/1000)</f>
        <v>0.375091575091602</v>
      </c>
      <c r="J11224" s="6" t="n">
        <f aca="false">IF(OR(B11224&lt;Rules!$B$2,B11224&gt;Rules!$B$3,ABS(I11224)&gt;Rules!$B$4,OR(B11225&lt;Rules!$B$2,B11225&gt;Rules!$B$3,ABS(I11225)&gt;Rules!$B$4)),1,0)</f>
        <v>0</v>
      </c>
      <c r="K11224" s="6" t="str">
        <f aca="false">IF(F11224=1,COUNTIF($F$2:F11224,1),"")</f>
        <v/>
      </c>
    </row>
    <row r="11225" customFormat="false" ht="15" hidden="false" customHeight="false" outlineLevel="0" collapsed="false">
      <c r="A11225" s="6" t="n">
        <v>88081.618</v>
      </c>
      <c r="B11225" s="6" t="n">
        <v>1.95531135531136</v>
      </c>
      <c r="C11225" s="6" t="n">
        <v>83</v>
      </c>
      <c r="D11225" s="6" t="n">
        <v>-1</v>
      </c>
      <c r="E11225" s="6" t="n">
        <v>1.95824175824176</v>
      </c>
      <c r="F11225" s="6" t="n">
        <v>0</v>
      </c>
      <c r="G11225" s="6" t="n">
        <v>0</v>
      </c>
      <c r="H11225" s="6" t="str">
        <f aca="false">IF(AND(A11225&gt;=Stimuli!$B$2,A11225&lt;=Stimuli!$C$2),Stimuli!$A$2,IF(AND(A11225&gt;=Stimuli!$B$3,A11225&lt;=Stimuli!$C$3),Stimuli!$A$3,IF(AND(A11225&gt;=Stimuli!$B$4,A11225&lt;=Stimuli!$C$4),Stimuli!$A$4,"")))</f>
        <v>02 e.l.f. - Power Grip Styling (30.03s)</v>
      </c>
      <c r="I11225" s="6" t="n">
        <f aca="false">(B11225-B11224)/((A11225-A11224)/1000)</f>
        <v>-0.562637362637332</v>
      </c>
      <c r="J11225" s="6" t="n">
        <f aca="false">IF(OR(B11225&lt;Rules!$B$2,B11225&gt;Rules!$B$3,ABS(I11225)&gt;Rules!$B$4,OR(B11226&lt;Rules!$B$2,B11226&gt;Rules!$B$3,ABS(I11226)&gt;Rules!$B$4)),1,0)</f>
        <v>0</v>
      </c>
      <c r="K11225" s="6" t="str">
        <f aca="false">IF(F11225=1,COUNTIF($F$2:F11225,1),"")</f>
        <v/>
      </c>
    </row>
    <row r="11226" customFormat="false" ht="15" hidden="false" customHeight="false" outlineLevel="0" collapsed="false">
      <c r="A11226" s="6" t="n">
        <v>88089.4305</v>
      </c>
      <c r="B11226" s="6" t="n">
        <v>1.96117216117216</v>
      </c>
      <c r="C11226" s="6" t="n">
        <v>83</v>
      </c>
      <c r="D11226" s="6" t="n">
        <v>-1</v>
      </c>
      <c r="E11226" s="6" t="n">
        <v>1.95824175824176</v>
      </c>
      <c r="F11226" s="6" t="n">
        <v>0</v>
      </c>
      <c r="G11226" s="6" t="n">
        <v>0</v>
      </c>
      <c r="H11226" s="6" t="str">
        <f aca="false">IF(AND(A11226&gt;=Stimuli!$B$2,A11226&lt;=Stimuli!$C$2),Stimuli!$A$2,IF(AND(A11226&gt;=Stimuli!$B$3,A11226&lt;=Stimuli!$C$3),Stimuli!$A$3,IF(AND(A11226&gt;=Stimuli!$B$4,A11226&lt;=Stimuli!$C$4),Stimuli!$A$4,"")))</f>
        <v>02 e.l.f. - Power Grip Styling (30.03s)</v>
      </c>
      <c r="I11226" s="6" t="n">
        <f aca="false">(B11226-B11225)/((A11226-A11225)/1000)</f>
        <v>0.750183150183062</v>
      </c>
      <c r="J11226" s="6" t="n">
        <f aca="false">IF(OR(B11226&lt;Rules!$B$2,B11226&gt;Rules!$B$3,ABS(I11226)&gt;Rules!$B$4,OR(B11227&lt;Rules!$B$2,B11227&gt;Rules!$B$3,ABS(I11227)&gt;Rules!$B$4)),1,0)</f>
        <v>0</v>
      </c>
      <c r="K11226" s="6" t="str">
        <f aca="false">IF(F11226=1,COUNTIF($F$2:F11226,1),"")</f>
        <v/>
      </c>
    </row>
    <row r="11227" customFormat="false" ht="15" hidden="false" customHeight="false" outlineLevel="0" collapsed="false">
      <c r="A11227" s="6" t="n">
        <v>88097.243</v>
      </c>
      <c r="B11227" s="6" t="n">
        <v>1.95531135531136</v>
      </c>
      <c r="C11227" s="6" t="n">
        <v>83</v>
      </c>
      <c r="D11227" s="6" t="n">
        <v>-1</v>
      </c>
      <c r="E11227" s="6" t="n">
        <v>1.95824175824176</v>
      </c>
      <c r="F11227" s="6" t="n">
        <v>0</v>
      </c>
      <c r="G11227" s="6" t="n">
        <v>0</v>
      </c>
      <c r="H11227" s="6" t="str">
        <f aca="false">IF(AND(A11227&gt;=Stimuli!$B$2,A11227&lt;=Stimuli!$C$2),Stimuli!$A$2,IF(AND(A11227&gt;=Stimuli!$B$3,A11227&lt;=Stimuli!$C$3),Stimuli!$A$3,IF(AND(A11227&gt;=Stimuli!$B$4,A11227&lt;=Stimuli!$C$4),Stimuli!$A$4,"")))</f>
        <v>02 e.l.f. - Power Grip Styling (30.03s)</v>
      </c>
      <c r="I11227" s="6" t="n">
        <f aca="false">(B11227-B11226)/((A11227-A11226)/1000)</f>
        <v>-0.750183150183062</v>
      </c>
      <c r="J11227" s="6" t="n">
        <f aca="false">IF(OR(B11227&lt;Rules!$B$2,B11227&gt;Rules!$B$3,ABS(I11227)&gt;Rules!$B$4,OR(B11228&lt;Rules!$B$2,B11228&gt;Rules!$B$3,ABS(I11228)&gt;Rules!$B$4)),1,0)</f>
        <v>0</v>
      </c>
      <c r="K11227" s="6" t="str">
        <f aca="false">IF(F11227=1,COUNTIF($F$2:F11227,1),"")</f>
        <v/>
      </c>
    </row>
    <row r="11228" customFormat="false" ht="15" hidden="false" customHeight="false" outlineLevel="0" collapsed="false">
      <c r="A11228" s="6" t="n">
        <v>88105.0555</v>
      </c>
      <c r="B11228" s="6" t="n">
        <v>1.96117216117216</v>
      </c>
      <c r="C11228" s="6" t="n">
        <v>83</v>
      </c>
      <c r="D11228" s="6" t="n">
        <v>-1</v>
      </c>
      <c r="E11228" s="6" t="n">
        <v>1.95677655677656</v>
      </c>
      <c r="F11228" s="6" t="n">
        <v>0</v>
      </c>
      <c r="G11228" s="6" t="n">
        <v>0</v>
      </c>
      <c r="H11228" s="6" t="str">
        <f aca="false">IF(AND(A11228&gt;=Stimuli!$B$2,A11228&lt;=Stimuli!$C$2),Stimuli!$A$2,IF(AND(A11228&gt;=Stimuli!$B$3,A11228&lt;=Stimuli!$C$3),Stimuli!$A$3,IF(AND(A11228&gt;=Stimuli!$B$4,A11228&lt;=Stimuli!$C$4),Stimuli!$A$4,"")))</f>
        <v>02 e.l.f. - Power Grip Styling (30.03s)</v>
      </c>
      <c r="I11228" s="6" t="n">
        <f aca="false">(B11228-B11227)/((A11228-A11227)/1000)</f>
        <v>0.750183150183062</v>
      </c>
      <c r="J11228" s="6" t="n">
        <f aca="false">IF(OR(B11228&lt;Rules!$B$2,B11228&gt;Rules!$B$3,ABS(I11228)&gt;Rules!$B$4,OR(B11229&lt;Rules!$B$2,B11229&gt;Rules!$B$3,ABS(I11229)&gt;Rules!$B$4)),1,0)</f>
        <v>0</v>
      </c>
      <c r="K11228" s="6" t="str">
        <f aca="false">IF(F11228=1,COUNTIF($F$2:F11228,1),"")</f>
        <v/>
      </c>
    </row>
    <row r="11229" customFormat="false" ht="15" hidden="false" customHeight="false" outlineLevel="0" collapsed="false">
      <c r="A11229" s="6" t="n">
        <v>88112.868</v>
      </c>
      <c r="B11229" s="6" t="n">
        <v>1.95384615384615</v>
      </c>
      <c r="C11229" s="6" t="n">
        <v>83</v>
      </c>
      <c r="D11229" s="6" t="n">
        <v>-1</v>
      </c>
      <c r="E11229" s="6" t="n">
        <v>1.95677655677656</v>
      </c>
      <c r="F11229" s="6" t="n">
        <v>0</v>
      </c>
      <c r="G11229" s="6" t="n">
        <v>0</v>
      </c>
      <c r="H11229" s="6" t="str">
        <f aca="false">IF(AND(A11229&gt;=Stimuli!$B$2,A11229&lt;=Stimuli!$C$2),Stimuli!$A$2,IF(AND(A11229&gt;=Stimuli!$B$3,A11229&lt;=Stimuli!$C$3),Stimuli!$A$3,IF(AND(A11229&gt;=Stimuli!$B$4,A11229&lt;=Stimuli!$C$4),Stimuli!$A$4,"")))</f>
        <v>02 e.l.f. - Power Grip Styling (30.03s)</v>
      </c>
      <c r="I11229" s="6" t="n">
        <f aca="false">(B11229-B11228)/((A11229-A11228)/1000)</f>
        <v>-0.937728937728906</v>
      </c>
      <c r="J11229" s="6" t="n">
        <f aca="false">IF(OR(B11229&lt;Rules!$B$2,B11229&gt;Rules!$B$3,ABS(I11229)&gt;Rules!$B$4,OR(B11230&lt;Rules!$B$2,B11230&gt;Rules!$B$3,ABS(I11230)&gt;Rules!$B$4)),1,0)</f>
        <v>0</v>
      </c>
      <c r="K11229" s="6" t="str">
        <f aca="false">IF(F11229=1,COUNTIF($F$2:F11229,1),"")</f>
        <v/>
      </c>
    </row>
    <row r="11230" customFormat="false" ht="15" hidden="false" customHeight="false" outlineLevel="0" collapsed="false">
      <c r="A11230" s="6" t="n">
        <v>88120.6805</v>
      </c>
      <c r="B11230" s="6" t="n">
        <v>1.96263736263736</v>
      </c>
      <c r="C11230" s="6" t="n">
        <v>83</v>
      </c>
      <c r="D11230" s="6" t="n">
        <v>-1</v>
      </c>
      <c r="E11230" s="6" t="n">
        <v>1.95677655677656</v>
      </c>
      <c r="F11230" s="6" t="n">
        <v>0</v>
      </c>
      <c r="G11230" s="6" t="n">
        <v>0</v>
      </c>
      <c r="H11230" s="6" t="str">
        <f aca="false">IF(AND(A11230&gt;=Stimuli!$B$2,A11230&lt;=Stimuli!$C$2),Stimuli!$A$2,IF(AND(A11230&gt;=Stimuli!$B$3,A11230&lt;=Stimuli!$C$3),Stimuli!$A$3,IF(AND(A11230&gt;=Stimuli!$B$4,A11230&lt;=Stimuli!$C$4),Stimuli!$A$4,"")))</f>
        <v>02 e.l.f. - Power Grip Styling (30.03s)</v>
      </c>
      <c r="I11230" s="6" t="n">
        <f aca="false">(B11230-B11229)/((A11230-A11229)/1000)</f>
        <v>1.12527472527464</v>
      </c>
      <c r="J11230" s="6" t="n">
        <f aca="false">IF(OR(B11230&lt;Rules!$B$2,B11230&gt;Rules!$B$3,ABS(I11230)&gt;Rules!$B$4,OR(B11231&lt;Rules!$B$2,B11231&gt;Rules!$B$3,ABS(I11231)&gt;Rules!$B$4)),1,0)</f>
        <v>0</v>
      </c>
      <c r="K11230" s="6" t="str">
        <f aca="false">IF(F11230=1,COUNTIF($F$2:F11230,1),"")</f>
        <v/>
      </c>
    </row>
    <row r="11231" customFormat="false" ht="15" hidden="false" customHeight="false" outlineLevel="0" collapsed="false">
      <c r="A11231" s="6" t="n">
        <v>88128.493</v>
      </c>
      <c r="B11231" s="6" t="n">
        <v>1.95384615384615</v>
      </c>
      <c r="C11231" s="6" t="n">
        <v>83</v>
      </c>
      <c r="D11231" s="6" t="n">
        <v>-1</v>
      </c>
      <c r="E11231" s="6" t="n">
        <v>1.95677655677656</v>
      </c>
      <c r="F11231" s="6" t="n">
        <v>0</v>
      </c>
      <c r="G11231" s="6" t="n">
        <v>0</v>
      </c>
      <c r="H11231" s="6" t="str">
        <f aca="false">IF(AND(A11231&gt;=Stimuli!$B$2,A11231&lt;=Stimuli!$C$2),Stimuli!$A$2,IF(AND(A11231&gt;=Stimuli!$B$3,A11231&lt;=Stimuli!$C$3),Stimuli!$A$3,IF(AND(A11231&gt;=Stimuli!$B$4,A11231&lt;=Stimuli!$C$4),Stimuli!$A$4,"")))</f>
        <v>02 e.l.f. - Power Grip Styling (30.03s)</v>
      </c>
      <c r="I11231" s="6" t="n">
        <f aca="false">(B11231-B11230)/((A11231-A11230)/1000)</f>
        <v>-1.12527472527464</v>
      </c>
      <c r="J11231" s="6" t="n">
        <f aca="false">IF(OR(B11231&lt;Rules!$B$2,B11231&gt;Rules!$B$3,ABS(I11231)&gt;Rules!$B$4,OR(B11232&lt;Rules!$B$2,B11232&gt;Rules!$B$3,ABS(I11232)&gt;Rules!$B$4)),1,0)</f>
        <v>0</v>
      </c>
      <c r="K11231" s="6" t="str">
        <f aca="false">IF(F11231=1,COUNTIF($F$2:F11231,1),"")</f>
        <v/>
      </c>
    </row>
    <row r="11232" customFormat="false" ht="15" hidden="false" customHeight="false" outlineLevel="0" collapsed="false">
      <c r="A11232" s="6" t="n">
        <v>88136.3055</v>
      </c>
      <c r="B11232" s="6" t="n">
        <v>1.96117216117216</v>
      </c>
      <c r="C11232" s="6" t="n">
        <v>83</v>
      </c>
      <c r="D11232" s="6" t="n">
        <v>-1</v>
      </c>
      <c r="E11232" s="6" t="n">
        <v>1.95677655677656</v>
      </c>
      <c r="F11232" s="6" t="n">
        <v>0</v>
      </c>
      <c r="G11232" s="6" t="n">
        <v>0</v>
      </c>
      <c r="H11232" s="6" t="str">
        <f aca="false">IF(AND(A11232&gt;=Stimuli!$B$2,A11232&lt;=Stimuli!$C$2),Stimuli!$A$2,IF(AND(A11232&gt;=Stimuli!$B$3,A11232&lt;=Stimuli!$C$3),Stimuli!$A$3,IF(AND(A11232&gt;=Stimuli!$B$4,A11232&lt;=Stimuli!$C$4),Stimuli!$A$4,"")))</f>
        <v>02 e.l.f. - Power Grip Styling (30.03s)</v>
      </c>
      <c r="I11232" s="6" t="n">
        <f aca="false">(B11232-B11231)/((A11232-A11231)/1000)</f>
        <v>0.937728937728906</v>
      </c>
      <c r="J11232" s="6" t="n">
        <f aca="false">IF(OR(B11232&lt;Rules!$B$2,B11232&gt;Rules!$B$3,ABS(I11232)&gt;Rules!$B$4,OR(B11233&lt;Rules!$B$2,B11233&gt;Rules!$B$3,ABS(I11233)&gt;Rules!$B$4)),1,0)</f>
        <v>0</v>
      </c>
      <c r="K11232" s="6" t="str">
        <f aca="false">IF(F11232=1,COUNTIF($F$2:F11232,1),"")</f>
        <v/>
      </c>
    </row>
    <row r="11233" customFormat="false" ht="15" hidden="false" customHeight="false" outlineLevel="0" collapsed="false">
      <c r="A11233" s="6" t="n">
        <v>88144.118</v>
      </c>
      <c r="B11233" s="6" t="n">
        <v>1.95384615384615</v>
      </c>
      <c r="C11233" s="6" t="n">
        <v>83</v>
      </c>
      <c r="D11233" s="6" t="n">
        <v>-1</v>
      </c>
      <c r="E11233" s="6" t="n">
        <v>1.95677655677656</v>
      </c>
      <c r="F11233" s="6" t="n">
        <v>0</v>
      </c>
      <c r="G11233" s="6" t="n">
        <v>0</v>
      </c>
      <c r="H11233" s="6" t="str">
        <f aca="false">IF(AND(A11233&gt;=Stimuli!$B$2,A11233&lt;=Stimuli!$C$2),Stimuli!$A$2,IF(AND(A11233&gt;=Stimuli!$B$3,A11233&lt;=Stimuli!$C$3),Stimuli!$A$3,IF(AND(A11233&gt;=Stimuli!$B$4,A11233&lt;=Stimuli!$C$4),Stimuli!$A$4,"")))</f>
        <v>02 e.l.f. - Power Grip Styling (30.03s)</v>
      </c>
      <c r="I11233" s="6" t="n">
        <f aca="false">(B11233-B11232)/((A11233-A11232)/1000)</f>
        <v>-0.937728937728906</v>
      </c>
      <c r="J11233" s="6" t="n">
        <f aca="false">IF(OR(B11233&lt;Rules!$B$2,B11233&gt;Rules!$B$3,ABS(I11233)&gt;Rules!$B$4,OR(B11234&lt;Rules!$B$2,B11234&gt;Rules!$B$3,ABS(I11234)&gt;Rules!$B$4)),1,0)</f>
        <v>0</v>
      </c>
      <c r="K11233" s="6" t="str">
        <f aca="false">IF(F11233=1,COUNTIF($F$2:F11233,1),"")</f>
        <v/>
      </c>
    </row>
    <row r="11234" customFormat="false" ht="15" hidden="false" customHeight="false" outlineLevel="0" collapsed="false">
      <c r="A11234" s="6" t="n">
        <v>88151.9305</v>
      </c>
      <c r="B11234" s="6" t="n">
        <v>1.95970695970696</v>
      </c>
      <c r="C11234" s="6" t="n">
        <v>83</v>
      </c>
      <c r="D11234" s="6" t="n">
        <v>-1</v>
      </c>
      <c r="E11234" s="6" t="n">
        <v>1.95677655677656</v>
      </c>
      <c r="F11234" s="6" t="n">
        <v>0</v>
      </c>
      <c r="G11234" s="6" t="n">
        <v>0</v>
      </c>
      <c r="H11234" s="6" t="str">
        <f aca="false">IF(AND(A11234&gt;=Stimuli!$B$2,A11234&lt;=Stimuli!$C$2),Stimuli!$A$2,IF(AND(A11234&gt;=Stimuli!$B$3,A11234&lt;=Stimuli!$C$3),Stimuli!$A$3,IF(AND(A11234&gt;=Stimuli!$B$4,A11234&lt;=Stimuli!$C$4),Stimuli!$A$4,"")))</f>
        <v>02 e.l.f. - Power Grip Styling (30.03s)</v>
      </c>
      <c r="I11234" s="6" t="n">
        <f aca="false">(B11234-B11233)/((A11234-A11233)/1000)</f>
        <v>0.750183150183176</v>
      </c>
      <c r="J11234" s="6" t="n">
        <f aca="false">IF(OR(B11234&lt;Rules!$B$2,B11234&gt;Rules!$B$3,ABS(I11234)&gt;Rules!$B$4,OR(B11235&lt;Rules!$B$2,B11235&gt;Rules!$B$3,ABS(I11235)&gt;Rules!$B$4)),1,0)</f>
        <v>0</v>
      </c>
      <c r="K11234" s="6" t="str">
        <f aca="false">IF(F11234=1,COUNTIF($F$2:F11234,1),"")</f>
        <v/>
      </c>
    </row>
    <row r="11235" customFormat="false" ht="15" hidden="false" customHeight="false" outlineLevel="0" collapsed="false">
      <c r="A11235" s="6" t="n">
        <v>88159.743</v>
      </c>
      <c r="B11235" s="6" t="n">
        <v>1.95384615384615</v>
      </c>
      <c r="C11235" s="6" t="n">
        <v>83</v>
      </c>
      <c r="D11235" s="6" t="n">
        <v>-1</v>
      </c>
      <c r="E11235" s="6" t="n">
        <v>1.95531135531136</v>
      </c>
      <c r="F11235" s="6" t="n">
        <v>0</v>
      </c>
      <c r="G11235" s="6" t="n">
        <v>0</v>
      </c>
      <c r="H11235" s="6" t="str">
        <f aca="false">IF(AND(A11235&gt;=Stimuli!$B$2,A11235&lt;=Stimuli!$C$2),Stimuli!$A$2,IF(AND(A11235&gt;=Stimuli!$B$3,A11235&lt;=Stimuli!$C$3),Stimuli!$A$3,IF(AND(A11235&gt;=Stimuli!$B$4,A11235&lt;=Stimuli!$C$4),Stimuli!$A$4,"")))</f>
        <v>02 e.l.f. - Power Grip Styling (30.03s)</v>
      </c>
      <c r="I11235" s="6" t="n">
        <f aca="false">(B11235-B11234)/((A11235-A11234)/1000)</f>
        <v>-0.750183150183176</v>
      </c>
      <c r="J11235" s="6" t="n">
        <f aca="false">IF(OR(B11235&lt;Rules!$B$2,B11235&gt;Rules!$B$3,ABS(I11235)&gt;Rules!$B$4,OR(B11236&lt;Rules!$B$2,B11236&gt;Rules!$B$3,ABS(I11236)&gt;Rules!$B$4)),1,0)</f>
        <v>0</v>
      </c>
      <c r="K11235" s="6" t="str">
        <f aca="false">IF(F11235=1,COUNTIF($F$2:F11235,1),"")</f>
        <v/>
      </c>
    </row>
    <row r="11236" customFormat="false" ht="15" hidden="false" customHeight="false" outlineLevel="0" collapsed="false">
      <c r="A11236" s="6" t="n">
        <v>88167.5555</v>
      </c>
      <c r="B11236" s="6" t="n">
        <v>1.95824175824176</v>
      </c>
      <c r="C11236" s="6" t="n">
        <v>83</v>
      </c>
      <c r="D11236" s="6" t="n">
        <v>-1</v>
      </c>
      <c r="E11236" s="6" t="n">
        <v>1.95531135531136</v>
      </c>
      <c r="F11236" s="6" t="n">
        <v>0</v>
      </c>
      <c r="G11236" s="6" t="n">
        <v>0</v>
      </c>
      <c r="H11236" s="6" t="str">
        <f aca="false">IF(AND(A11236&gt;=Stimuli!$B$2,A11236&lt;=Stimuli!$C$2),Stimuli!$A$2,IF(AND(A11236&gt;=Stimuli!$B$3,A11236&lt;=Stimuli!$C$3),Stimuli!$A$3,IF(AND(A11236&gt;=Stimuli!$B$4,A11236&lt;=Stimuli!$C$4),Stimuli!$A$4,"")))</f>
        <v>02 e.l.f. - Power Grip Styling (30.03s)</v>
      </c>
      <c r="I11236" s="6" t="n">
        <f aca="false">(B11236-B11235)/((A11236-A11235)/1000)</f>
        <v>0.562637362637304</v>
      </c>
      <c r="J11236" s="6" t="n">
        <f aca="false">IF(OR(B11236&lt;Rules!$B$2,B11236&gt;Rules!$B$3,ABS(I11236)&gt;Rules!$B$4,OR(B11237&lt;Rules!$B$2,B11237&gt;Rules!$B$3,ABS(I11237)&gt;Rules!$B$4)),1,0)</f>
        <v>0</v>
      </c>
      <c r="K11236" s="6" t="str">
        <f aca="false">IF(F11236=1,COUNTIF($F$2:F11236,1),"")</f>
        <v/>
      </c>
    </row>
    <row r="11237" customFormat="false" ht="15" hidden="false" customHeight="false" outlineLevel="0" collapsed="false">
      <c r="A11237" s="6" t="n">
        <v>88175.368</v>
      </c>
      <c r="B11237" s="6" t="n">
        <v>1.95531135531136</v>
      </c>
      <c r="C11237" s="6" t="n">
        <v>83</v>
      </c>
      <c r="D11237" s="6" t="n">
        <v>-1</v>
      </c>
      <c r="E11237" s="6" t="n">
        <v>1.95531135531136</v>
      </c>
      <c r="F11237" s="6" t="n">
        <v>0</v>
      </c>
      <c r="G11237" s="6" t="n">
        <v>0</v>
      </c>
      <c r="H11237" s="6" t="str">
        <f aca="false">IF(AND(A11237&gt;=Stimuli!$B$2,A11237&lt;=Stimuli!$C$2),Stimuli!$A$2,IF(AND(A11237&gt;=Stimuli!$B$3,A11237&lt;=Stimuli!$C$3),Stimuli!$A$3,IF(AND(A11237&gt;=Stimuli!$B$4,A11237&lt;=Stimuli!$C$4),Stimuli!$A$4,"")))</f>
        <v>02 e.l.f. - Power Grip Styling (30.03s)</v>
      </c>
      <c r="I11237" s="6" t="n">
        <f aca="false">(B11237-B11236)/((A11237-A11236)/1000)</f>
        <v>-0.37509157509146</v>
      </c>
      <c r="J11237" s="6" t="n">
        <f aca="false">IF(OR(B11237&lt;Rules!$B$2,B11237&gt;Rules!$B$3,ABS(I11237)&gt;Rules!$B$4,OR(B11238&lt;Rules!$B$2,B11238&gt;Rules!$B$3,ABS(I11238)&gt;Rules!$B$4)),1,0)</f>
        <v>0</v>
      </c>
      <c r="K11237" s="6" t="str">
        <f aca="false">IF(F11237=1,COUNTIF($F$2:F11237,1),"")</f>
        <v/>
      </c>
    </row>
    <row r="11238" customFormat="false" ht="15" hidden="false" customHeight="false" outlineLevel="0" collapsed="false">
      <c r="A11238" s="6" t="n">
        <v>88183.1805</v>
      </c>
      <c r="B11238" s="6" t="n">
        <v>1.95677655677656</v>
      </c>
      <c r="C11238" s="6" t="n">
        <v>83</v>
      </c>
      <c r="D11238" s="6" t="n">
        <v>-1</v>
      </c>
      <c r="E11238" s="6" t="n">
        <v>1.95531135531136</v>
      </c>
      <c r="F11238" s="6" t="n">
        <v>0</v>
      </c>
      <c r="G11238" s="6" t="n">
        <v>0</v>
      </c>
      <c r="H11238" s="6" t="str">
        <f aca="false">IF(AND(A11238&gt;=Stimuli!$B$2,A11238&lt;=Stimuli!$C$2),Stimuli!$A$2,IF(AND(A11238&gt;=Stimuli!$B$3,A11238&lt;=Stimuli!$C$3),Stimuli!$A$3,IF(AND(A11238&gt;=Stimuli!$B$4,A11238&lt;=Stimuli!$C$4),Stimuli!$A$4,"")))</f>
        <v>02 e.l.f. - Power Grip Styling (30.03s)</v>
      </c>
      <c r="I11238" s="6" t="n">
        <f aca="false">(B11238-B11237)/((A11238-A11237)/1000)</f>
        <v>0.18754578754573</v>
      </c>
      <c r="J11238" s="6" t="n">
        <f aca="false">IF(OR(B11238&lt;Rules!$B$2,B11238&gt;Rules!$B$3,ABS(I11238)&gt;Rules!$B$4,OR(B11239&lt;Rules!$B$2,B11239&gt;Rules!$B$3,ABS(I11239)&gt;Rules!$B$4)),1,0)</f>
        <v>0</v>
      </c>
      <c r="K11238" s="6" t="str">
        <f aca="false">IF(F11238=1,COUNTIF($F$2:F11238,1),"")</f>
        <v/>
      </c>
    </row>
    <row r="11239" customFormat="false" ht="15" hidden="false" customHeight="false" outlineLevel="0" collapsed="false">
      <c r="A11239" s="6" t="n">
        <v>88190.993</v>
      </c>
      <c r="B11239" s="6" t="n">
        <v>1.95677655677656</v>
      </c>
      <c r="C11239" s="6" t="n">
        <v>83</v>
      </c>
      <c r="D11239" s="6" t="n">
        <v>-1</v>
      </c>
      <c r="E11239" s="6" t="n">
        <v>1.95531135531136</v>
      </c>
      <c r="F11239" s="6" t="n">
        <v>0</v>
      </c>
      <c r="G11239" s="6" t="n">
        <v>0</v>
      </c>
      <c r="H11239" s="6" t="str">
        <f aca="false">IF(AND(A11239&gt;=Stimuli!$B$2,A11239&lt;=Stimuli!$C$2),Stimuli!$A$2,IF(AND(A11239&gt;=Stimuli!$B$3,A11239&lt;=Stimuli!$C$3),Stimuli!$A$3,IF(AND(A11239&gt;=Stimuli!$B$4,A11239&lt;=Stimuli!$C$4),Stimuli!$A$4,"")))</f>
        <v>02 e.l.f. - Power Grip Styling (30.03s)</v>
      </c>
      <c r="I11239" s="6" t="n">
        <f aca="false">(B11239-B11238)/((A11239-A11238)/1000)</f>
        <v>0</v>
      </c>
      <c r="J11239" s="6" t="n">
        <f aca="false">IF(OR(B11239&lt;Rules!$B$2,B11239&gt;Rules!$B$3,ABS(I11239)&gt;Rules!$B$4,OR(B11240&lt;Rules!$B$2,B11240&gt;Rules!$B$3,ABS(I11240)&gt;Rules!$B$4)),1,0)</f>
        <v>0</v>
      </c>
      <c r="K11239" s="6" t="str">
        <f aca="false">IF(F11239=1,COUNTIF($F$2:F11239,1),"")</f>
        <v/>
      </c>
    </row>
    <row r="11240" customFormat="false" ht="15" hidden="false" customHeight="false" outlineLevel="0" collapsed="false">
      <c r="A11240" s="6" t="n">
        <v>88198.8055</v>
      </c>
      <c r="B11240" s="6" t="n">
        <v>1.95384615384615</v>
      </c>
      <c r="C11240" s="6" t="n">
        <v>83</v>
      </c>
      <c r="D11240" s="6" t="n">
        <v>-1</v>
      </c>
      <c r="E11240" s="6" t="n">
        <v>1.95531135531136</v>
      </c>
      <c r="F11240" s="6" t="n">
        <v>0</v>
      </c>
      <c r="G11240" s="6" t="n">
        <v>0</v>
      </c>
      <c r="H11240" s="6" t="str">
        <f aca="false">IF(AND(A11240&gt;=Stimuli!$B$2,A11240&lt;=Stimuli!$C$2),Stimuli!$A$2,IF(AND(A11240&gt;=Stimuli!$B$3,A11240&lt;=Stimuli!$C$3),Stimuli!$A$3,IF(AND(A11240&gt;=Stimuli!$B$4,A11240&lt;=Stimuli!$C$4),Stimuli!$A$4,"")))</f>
        <v>02 e.l.f. - Power Grip Styling (30.03s)</v>
      </c>
      <c r="I11240" s="6" t="n">
        <f aca="false">(B11240-B11239)/((A11240-A11239)/1000)</f>
        <v>-0.375091575091574</v>
      </c>
      <c r="J11240" s="6" t="n">
        <f aca="false">IF(OR(B11240&lt;Rules!$B$2,B11240&gt;Rules!$B$3,ABS(I11240)&gt;Rules!$B$4,OR(B11241&lt;Rules!$B$2,B11241&gt;Rules!$B$3,ABS(I11241)&gt;Rules!$B$4)),1,0)</f>
        <v>0</v>
      </c>
      <c r="K11240" s="6" t="str">
        <f aca="false">IF(F11240=1,COUNTIF($F$2:F11240,1),"")</f>
        <v/>
      </c>
    </row>
    <row r="11241" customFormat="false" ht="15" hidden="false" customHeight="false" outlineLevel="0" collapsed="false">
      <c r="A11241" s="6" t="n">
        <v>88206.618</v>
      </c>
      <c r="B11241" s="6" t="n">
        <v>1.95824175824176</v>
      </c>
      <c r="C11241" s="6" t="n">
        <v>83</v>
      </c>
      <c r="D11241" s="6" t="n">
        <v>-1</v>
      </c>
      <c r="E11241" s="6" t="n">
        <v>1.95384615384615</v>
      </c>
      <c r="F11241" s="6" t="n">
        <v>0</v>
      </c>
      <c r="G11241" s="6" t="n">
        <v>0</v>
      </c>
      <c r="H11241" s="6" t="str">
        <f aca="false">IF(AND(A11241&gt;=Stimuli!$B$2,A11241&lt;=Stimuli!$C$2),Stimuli!$A$2,IF(AND(A11241&gt;=Stimuli!$B$3,A11241&lt;=Stimuli!$C$3),Stimuli!$A$3,IF(AND(A11241&gt;=Stimuli!$B$4,A11241&lt;=Stimuli!$C$4),Stimuli!$A$4,"")))</f>
        <v>02 e.l.f. - Power Grip Styling (30.03s)</v>
      </c>
      <c r="I11241" s="6" t="n">
        <f aca="false">(B11241-B11240)/((A11241-A11240)/1000)</f>
        <v>0.562637362637304</v>
      </c>
      <c r="J11241" s="6" t="n">
        <f aca="false">IF(OR(B11241&lt;Rules!$B$2,B11241&gt;Rules!$B$3,ABS(I11241)&gt;Rules!$B$4,OR(B11242&lt;Rules!$B$2,B11242&gt;Rules!$B$3,ABS(I11242)&gt;Rules!$B$4)),1,0)</f>
        <v>0</v>
      </c>
      <c r="K11241" s="6" t="str">
        <f aca="false">IF(F11241=1,COUNTIF($F$2:F11241,1),"")</f>
        <v/>
      </c>
    </row>
    <row r="11242" customFormat="false" ht="15" hidden="false" customHeight="false" outlineLevel="0" collapsed="false">
      <c r="A11242" s="6" t="n">
        <v>88214.4305</v>
      </c>
      <c r="B11242" s="6" t="n">
        <v>1.95238095238095</v>
      </c>
      <c r="C11242" s="6" t="n">
        <v>83</v>
      </c>
      <c r="D11242" s="6" t="n">
        <v>-1</v>
      </c>
      <c r="E11242" s="6" t="n">
        <v>1.95384615384615</v>
      </c>
      <c r="F11242" s="6" t="n">
        <v>0</v>
      </c>
      <c r="G11242" s="6" t="n">
        <v>0</v>
      </c>
      <c r="H11242" s="6" t="str">
        <f aca="false">IF(AND(A11242&gt;=Stimuli!$B$2,A11242&lt;=Stimuli!$C$2),Stimuli!$A$2,IF(AND(A11242&gt;=Stimuli!$B$3,A11242&lt;=Stimuli!$C$3),Stimuli!$A$3,IF(AND(A11242&gt;=Stimuli!$B$4,A11242&lt;=Stimuli!$C$4),Stimuli!$A$4,"")))</f>
        <v>02 e.l.f. - Power Grip Styling (30.03s)</v>
      </c>
      <c r="I11242" s="6" t="n">
        <f aca="false">(B11242-B11241)/((A11242-A11241)/1000)</f>
        <v>-0.750183150183148</v>
      </c>
      <c r="J11242" s="6" t="n">
        <f aca="false">IF(OR(B11242&lt;Rules!$B$2,B11242&gt;Rules!$B$3,ABS(I11242)&gt;Rules!$B$4,OR(B11243&lt;Rules!$B$2,B11243&gt;Rules!$B$3,ABS(I11243)&gt;Rules!$B$4)),1,0)</f>
        <v>0</v>
      </c>
      <c r="K11242" s="6" t="str">
        <f aca="false">IF(F11242=1,COUNTIF($F$2:F11242,1),"")</f>
        <v/>
      </c>
    </row>
    <row r="11243" customFormat="false" ht="15" hidden="false" customHeight="false" outlineLevel="0" collapsed="false">
      <c r="A11243" s="6" t="n">
        <v>88222.243</v>
      </c>
      <c r="B11243" s="6" t="n">
        <v>1.95824175824176</v>
      </c>
      <c r="C11243" s="6" t="n">
        <v>83</v>
      </c>
      <c r="D11243" s="6" t="n">
        <v>-1</v>
      </c>
      <c r="E11243" s="6" t="n">
        <v>1.95384615384615</v>
      </c>
      <c r="F11243" s="6" t="n">
        <v>0</v>
      </c>
      <c r="G11243" s="6" t="n">
        <v>0</v>
      </c>
      <c r="H11243" s="6" t="str">
        <f aca="false">IF(AND(A11243&gt;=Stimuli!$B$2,A11243&lt;=Stimuli!$C$2),Stimuli!$A$2,IF(AND(A11243&gt;=Stimuli!$B$3,A11243&lt;=Stimuli!$C$3),Stimuli!$A$3,IF(AND(A11243&gt;=Stimuli!$B$4,A11243&lt;=Stimuli!$C$4),Stimuli!$A$4,"")))</f>
        <v>02 e.l.f. - Power Grip Styling (30.03s)</v>
      </c>
      <c r="I11243" s="6" t="n">
        <f aca="false">(B11243-B11242)/((A11243-A11242)/1000)</f>
        <v>0.750183150183148</v>
      </c>
      <c r="J11243" s="6" t="n">
        <f aca="false">IF(OR(B11243&lt;Rules!$B$2,B11243&gt;Rules!$B$3,ABS(I11243)&gt;Rules!$B$4,OR(B11244&lt;Rules!$B$2,B11244&gt;Rules!$B$3,ABS(I11244)&gt;Rules!$B$4)),1,0)</f>
        <v>0</v>
      </c>
      <c r="K11243" s="6" t="str">
        <f aca="false">IF(F11243=1,COUNTIF($F$2:F11243,1),"")</f>
        <v/>
      </c>
    </row>
    <row r="11244" customFormat="false" ht="15" hidden="false" customHeight="false" outlineLevel="0" collapsed="false">
      <c r="A11244" s="6" t="n">
        <v>88230.0555</v>
      </c>
      <c r="B11244" s="6" t="n">
        <v>1.95091575091575</v>
      </c>
      <c r="C11244" s="6" t="n">
        <v>83</v>
      </c>
      <c r="D11244" s="6" t="n">
        <v>-1</v>
      </c>
      <c r="E11244" s="6" t="n">
        <v>1.95384615384615</v>
      </c>
      <c r="F11244" s="6" t="n">
        <v>0</v>
      </c>
      <c r="G11244" s="6" t="n">
        <v>0</v>
      </c>
      <c r="H11244" s="6" t="str">
        <f aca="false">IF(AND(A11244&gt;=Stimuli!$B$2,A11244&lt;=Stimuli!$C$2),Stimuli!$A$2,IF(AND(A11244&gt;=Stimuli!$B$3,A11244&lt;=Stimuli!$C$3),Stimuli!$A$3,IF(AND(A11244&gt;=Stimuli!$B$4,A11244&lt;=Stimuli!$C$4),Stimuli!$A$4,"")))</f>
        <v>02 e.l.f. - Power Grip Styling (30.03s)</v>
      </c>
      <c r="I11244" s="6" t="n">
        <f aca="false">(B11244-B11243)/((A11244-A11243)/1000)</f>
        <v>-0.93772893772902</v>
      </c>
      <c r="J11244" s="6" t="n">
        <f aca="false">IF(OR(B11244&lt;Rules!$B$2,B11244&gt;Rules!$B$3,ABS(I11244)&gt;Rules!$B$4,OR(B11245&lt;Rules!$B$2,B11245&gt;Rules!$B$3,ABS(I11245)&gt;Rules!$B$4)),1,0)</f>
        <v>0</v>
      </c>
      <c r="K11244" s="6" t="str">
        <f aca="false">IF(F11244=1,COUNTIF($F$2:F11244,1),"")</f>
        <v/>
      </c>
    </row>
    <row r="11245" customFormat="false" ht="15" hidden="false" customHeight="false" outlineLevel="0" collapsed="false">
      <c r="A11245" s="6" t="n">
        <v>88237.868</v>
      </c>
      <c r="B11245" s="6" t="n">
        <v>1.95824175824176</v>
      </c>
      <c r="C11245" s="6" t="n">
        <v>83</v>
      </c>
      <c r="D11245" s="6" t="n">
        <v>-1</v>
      </c>
      <c r="E11245" s="6" t="n">
        <v>1.95384615384615</v>
      </c>
      <c r="F11245" s="6" t="n">
        <v>0</v>
      </c>
      <c r="G11245" s="6" t="n">
        <v>0</v>
      </c>
      <c r="H11245" s="6" t="str">
        <f aca="false">IF(AND(A11245&gt;=Stimuli!$B$2,A11245&lt;=Stimuli!$C$2),Stimuli!$A$2,IF(AND(A11245&gt;=Stimuli!$B$3,A11245&lt;=Stimuli!$C$3),Stimuli!$A$3,IF(AND(A11245&gt;=Stimuli!$B$4,A11245&lt;=Stimuli!$C$4),Stimuli!$A$4,"")))</f>
        <v>02 e.l.f. - Power Grip Styling (30.03s)</v>
      </c>
      <c r="I11245" s="6" t="n">
        <f aca="false">(B11245-B11244)/((A11245-A11244)/1000)</f>
        <v>0.93772893772902</v>
      </c>
      <c r="J11245" s="6" t="n">
        <f aca="false">IF(OR(B11245&lt;Rules!$B$2,B11245&gt;Rules!$B$3,ABS(I11245)&gt;Rules!$B$4,OR(B11246&lt;Rules!$B$2,B11246&gt;Rules!$B$3,ABS(I11246)&gt;Rules!$B$4)),1,0)</f>
        <v>0</v>
      </c>
      <c r="K11245" s="6" t="str">
        <f aca="false">IF(F11245=1,COUNTIF($F$2:F11245,1),"")</f>
        <v/>
      </c>
    </row>
    <row r="11246" customFormat="false" ht="15" hidden="false" customHeight="false" outlineLevel="0" collapsed="false">
      <c r="A11246" s="6" t="n">
        <v>88245.6805</v>
      </c>
      <c r="B11246" s="6" t="n">
        <v>1.94945054945055</v>
      </c>
      <c r="C11246" s="6" t="n">
        <v>83</v>
      </c>
      <c r="D11246" s="6" t="n">
        <v>-1</v>
      </c>
      <c r="E11246" s="6" t="n">
        <v>1.95384615384615</v>
      </c>
      <c r="F11246" s="6" t="n">
        <v>0</v>
      </c>
      <c r="G11246" s="6" t="n">
        <v>0</v>
      </c>
      <c r="H11246" s="6" t="str">
        <f aca="false">IF(AND(A11246&gt;=Stimuli!$B$2,A11246&lt;=Stimuli!$C$2),Stimuli!$A$2,IF(AND(A11246&gt;=Stimuli!$B$3,A11246&lt;=Stimuli!$C$3),Stimuli!$A$3,IF(AND(A11246&gt;=Stimuli!$B$4,A11246&lt;=Stimuli!$C$4),Stimuli!$A$4,"")))</f>
        <v>02 e.l.f. - Power Grip Styling (30.03s)</v>
      </c>
      <c r="I11246" s="6" t="n">
        <f aca="false">(B11246-B11245)/((A11246-A11245)/1000)</f>
        <v>-1.12527472527475</v>
      </c>
      <c r="J11246" s="6" t="n">
        <f aca="false">IF(OR(B11246&lt;Rules!$B$2,B11246&gt;Rules!$B$3,ABS(I11246)&gt;Rules!$B$4,OR(B11247&lt;Rules!$B$2,B11247&gt;Rules!$B$3,ABS(I11247)&gt;Rules!$B$4)),1,0)</f>
        <v>0</v>
      </c>
      <c r="K11246" s="6" t="str">
        <f aca="false">IF(F11246=1,COUNTIF($F$2:F11246,1),"")</f>
        <v/>
      </c>
    </row>
    <row r="11247" customFormat="false" ht="15" hidden="false" customHeight="false" outlineLevel="0" collapsed="false">
      <c r="A11247" s="6" t="n">
        <v>88253.493</v>
      </c>
      <c r="B11247" s="6" t="n">
        <v>1.95824175824176</v>
      </c>
      <c r="C11247" s="6" t="n">
        <v>83</v>
      </c>
      <c r="D11247" s="6" t="n">
        <v>-1</v>
      </c>
      <c r="E11247" s="6" t="n">
        <v>1.95238095238095</v>
      </c>
      <c r="F11247" s="6" t="n">
        <v>0</v>
      </c>
      <c r="G11247" s="6" t="n">
        <v>0</v>
      </c>
      <c r="H11247" s="6" t="str">
        <f aca="false">IF(AND(A11247&gt;=Stimuli!$B$2,A11247&lt;=Stimuli!$C$2),Stimuli!$A$2,IF(AND(A11247&gt;=Stimuli!$B$3,A11247&lt;=Stimuli!$C$3),Stimuli!$A$3,IF(AND(A11247&gt;=Stimuli!$B$4,A11247&lt;=Stimuli!$C$4),Stimuli!$A$4,"")))</f>
        <v>02 e.l.f. - Power Grip Styling (30.03s)</v>
      </c>
      <c r="I11247" s="6" t="n">
        <f aca="false">(B11247-B11246)/((A11247-A11246)/1000)</f>
        <v>1.12527472527475</v>
      </c>
      <c r="J11247" s="6" t="n">
        <f aca="false">IF(OR(B11247&lt;Rules!$B$2,B11247&gt;Rules!$B$3,ABS(I11247)&gt;Rules!$B$4,OR(B11248&lt;Rules!$B$2,B11248&gt;Rules!$B$3,ABS(I11248)&gt;Rules!$B$4)),1,0)</f>
        <v>0</v>
      </c>
      <c r="K11247" s="6" t="str">
        <f aca="false">IF(F11247=1,COUNTIF($F$2:F11247,1),"")</f>
        <v/>
      </c>
    </row>
    <row r="11248" customFormat="false" ht="15" hidden="false" customHeight="false" outlineLevel="0" collapsed="false">
      <c r="A11248" s="6" t="n">
        <v>88261.3055</v>
      </c>
      <c r="B11248" s="6" t="n">
        <v>1.94945054945055</v>
      </c>
      <c r="C11248" s="6" t="n">
        <v>83</v>
      </c>
      <c r="D11248" s="6" t="n">
        <v>-1</v>
      </c>
      <c r="E11248" s="6" t="n">
        <v>1.95238095238095</v>
      </c>
      <c r="F11248" s="6" t="n">
        <v>0</v>
      </c>
      <c r="G11248" s="6" t="n">
        <v>0</v>
      </c>
      <c r="H11248" s="6" t="str">
        <f aca="false">IF(AND(A11248&gt;=Stimuli!$B$2,A11248&lt;=Stimuli!$C$2),Stimuli!$A$2,IF(AND(A11248&gt;=Stimuli!$B$3,A11248&lt;=Stimuli!$C$3),Stimuli!$A$3,IF(AND(A11248&gt;=Stimuli!$B$4,A11248&lt;=Stimuli!$C$4),Stimuli!$A$4,"")))</f>
        <v>02 e.l.f. - Power Grip Styling (30.03s)</v>
      </c>
      <c r="I11248" s="6" t="n">
        <f aca="false">(B11248-B11247)/((A11248-A11247)/1000)</f>
        <v>-1.12527472527475</v>
      </c>
      <c r="J11248" s="6" t="n">
        <f aca="false">IF(OR(B11248&lt;Rules!$B$2,B11248&gt;Rules!$B$3,ABS(I11248)&gt;Rules!$B$4,OR(B11249&lt;Rules!$B$2,B11249&gt;Rules!$B$3,ABS(I11249)&gt;Rules!$B$4)),1,0)</f>
        <v>0</v>
      </c>
      <c r="K11248" s="6" t="str">
        <f aca="false">IF(F11248=1,COUNTIF($F$2:F11248,1),"")</f>
        <v/>
      </c>
    </row>
    <row r="11249" customFormat="false" ht="15" hidden="false" customHeight="false" outlineLevel="0" collapsed="false">
      <c r="A11249" s="6" t="n">
        <v>88269.118</v>
      </c>
      <c r="B11249" s="6" t="n">
        <v>1.95531135531136</v>
      </c>
      <c r="C11249" s="6" t="n">
        <v>83</v>
      </c>
      <c r="D11249" s="6" t="n">
        <v>-1</v>
      </c>
      <c r="E11249" s="6" t="n">
        <v>1.95238095238095</v>
      </c>
      <c r="F11249" s="6" t="n">
        <v>0</v>
      </c>
      <c r="G11249" s="6" t="n">
        <v>0</v>
      </c>
      <c r="H11249" s="6" t="str">
        <f aca="false">IF(AND(A11249&gt;=Stimuli!$B$2,A11249&lt;=Stimuli!$C$2),Stimuli!$A$2,IF(AND(A11249&gt;=Stimuli!$B$3,A11249&lt;=Stimuli!$C$3),Stimuli!$A$3,IF(AND(A11249&gt;=Stimuli!$B$4,A11249&lt;=Stimuli!$C$4),Stimuli!$A$4,"")))</f>
        <v>02 e.l.f. - Power Grip Styling (30.03s)</v>
      </c>
      <c r="I11249" s="6" t="n">
        <f aca="false">(B11249-B11248)/((A11249-A11248)/1000)</f>
        <v>0.75018315018329</v>
      </c>
      <c r="J11249" s="6" t="n">
        <f aca="false">IF(OR(B11249&lt;Rules!$B$2,B11249&gt;Rules!$B$3,ABS(I11249)&gt;Rules!$B$4,OR(B11250&lt;Rules!$B$2,B11250&gt;Rules!$B$3,ABS(I11250)&gt;Rules!$B$4)),1,0)</f>
        <v>0</v>
      </c>
      <c r="K11249" s="6" t="str">
        <f aca="false">IF(F11249=1,COUNTIF($F$2:F11249,1),"")</f>
        <v/>
      </c>
    </row>
    <row r="11250" customFormat="false" ht="15" hidden="false" customHeight="false" outlineLevel="0" collapsed="false">
      <c r="A11250" s="6" t="n">
        <v>88276.9305</v>
      </c>
      <c r="B11250" s="6" t="n">
        <v>1.94945054945055</v>
      </c>
      <c r="C11250" s="6" t="n">
        <v>83</v>
      </c>
      <c r="D11250" s="6" t="n">
        <v>-1</v>
      </c>
      <c r="E11250" s="6" t="n">
        <v>1.95238095238095</v>
      </c>
      <c r="F11250" s="6" t="n">
        <v>0</v>
      </c>
      <c r="G11250" s="6" t="n">
        <v>0</v>
      </c>
      <c r="H11250" s="6" t="str">
        <f aca="false">IF(AND(A11250&gt;=Stimuli!$B$2,A11250&lt;=Stimuli!$C$2),Stimuli!$A$2,IF(AND(A11250&gt;=Stimuli!$B$3,A11250&lt;=Stimuli!$C$3),Stimuli!$A$3,IF(AND(A11250&gt;=Stimuli!$B$4,A11250&lt;=Stimuli!$C$4),Stimuli!$A$4,"")))</f>
        <v>02 e.l.f. - Power Grip Styling (30.03s)</v>
      </c>
      <c r="I11250" s="6" t="n">
        <f aca="false">(B11250-B11249)/((A11250-A11249)/1000)</f>
        <v>-0.75018315018329</v>
      </c>
      <c r="J11250" s="6" t="n">
        <f aca="false">IF(OR(B11250&lt;Rules!$B$2,B11250&gt;Rules!$B$3,ABS(I11250)&gt;Rules!$B$4,OR(B11251&lt;Rules!$B$2,B11251&gt;Rules!$B$3,ABS(I11251)&gt;Rules!$B$4)),1,0)</f>
        <v>0</v>
      </c>
      <c r="K11250" s="6" t="str">
        <f aca="false">IF(F11250=1,COUNTIF($F$2:F11250,1),"")</f>
        <v/>
      </c>
    </row>
    <row r="11251" customFormat="false" ht="15" hidden="false" customHeight="false" outlineLevel="0" collapsed="false">
      <c r="A11251" s="6" t="n">
        <v>88284.743</v>
      </c>
      <c r="B11251" s="6" t="n">
        <v>1.95384615384615</v>
      </c>
      <c r="C11251" s="6" t="n">
        <v>83</v>
      </c>
      <c r="D11251" s="6" t="n">
        <v>-1</v>
      </c>
      <c r="E11251" s="6" t="n">
        <v>1.95238095238095</v>
      </c>
      <c r="F11251" s="6" t="n">
        <v>0</v>
      </c>
      <c r="G11251" s="6" t="n">
        <v>0</v>
      </c>
      <c r="H11251" s="6" t="str">
        <f aca="false">IF(AND(A11251&gt;=Stimuli!$B$2,A11251&lt;=Stimuli!$C$2),Stimuli!$A$2,IF(AND(A11251&gt;=Stimuli!$B$3,A11251&lt;=Stimuli!$C$3),Stimuli!$A$3,IF(AND(A11251&gt;=Stimuli!$B$4,A11251&lt;=Stimuli!$C$4),Stimuli!$A$4,"")))</f>
        <v>02 e.l.f. - Power Grip Styling (30.03s)</v>
      </c>
      <c r="I11251" s="6" t="n">
        <f aca="false">(B11251-B11250)/((A11251-A11250)/1000)</f>
        <v>0.562637362637446</v>
      </c>
      <c r="J11251" s="6" t="n">
        <f aca="false">IF(OR(B11251&lt;Rules!$B$2,B11251&gt;Rules!$B$3,ABS(I11251)&gt;Rules!$B$4,OR(B11252&lt;Rules!$B$2,B11252&gt;Rules!$B$3,ABS(I11252)&gt;Rules!$B$4)),1,0)</f>
        <v>0</v>
      </c>
      <c r="K11251" s="6" t="str">
        <f aca="false">IF(F11251=1,COUNTIF($F$2:F11251,1),"")</f>
        <v/>
      </c>
    </row>
    <row r="11252" customFormat="false" ht="15" hidden="false" customHeight="false" outlineLevel="0" collapsed="false">
      <c r="A11252" s="6" t="n">
        <v>88292.5555</v>
      </c>
      <c r="B11252" s="6" t="n">
        <v>1.94945054945055</v>
      </c>
      <c r="C11252" s="6" t="n">
        <v>83</v>
      </c>
      <c r="D11252" s="6" t="n">
        <v>-1</v>
      </c>
      <c r="E11252" s="6" t="n">
        <v>1.95238095238095</v>
      </c>
      <c r="F11252" s="6" t="n">
        <v>0</v>
      </c>
      <c r="G11252" s="6" t="n">
        <v>0</v>
      </c>
      <c r="H11252" s="6" t="str">
        <f aca="false">IF(AND(A11252&gt;=Stimuli!$B$2,A11252&lt;=Stimuli!$C$2),Stimuli!$A$2,IF(AND(A11252&gt;=Stimuli!$B$3,A11252&lt;=Stimuli!$C$3),Stimuli!$A$3,IF(AND(A11252&gt;=Stimuli!$B$4,A11252&lt;=Stimuli!$C$4),Stimuli!$A$4,"")))</f>
        <v>02 e.l.f. - Power Grip Styling (30.03s)</v>
      </c>
      <c r="I11252" s="6" t="n">
        <f aca="false">(B11252-B11251)/((A11252-A11251)/1000)</f>
        <v>-0.562637362637446</v>
      </c>
      <c r="J11252" s="6" t="n">
        <f aca="false">IF(OR(B11252&lt;Rules!$B$2,B11252&gt;Rules!$B$3,ABS(I11252)&gt;Rules!$B$4,OR(B11253&lt;Rules!$B$2,B11253&gt;Rules!$B$3,ABS(I11253)&gt;Rules!$B$4)),1,0)</f>
        <v>0</v>
      </c>
      <c r="K11252" s="6" t="str">
        <f aca="false">IF(F11252=1,COUNTIF($F$2:F11252,1),"")</f>
        <v/>
      </c>
    </row>
    <row r="11253" customFormat="false" ht="15" hidden="false" customHeight="false" outlineLevel="0" collapsed="false">
      <c r="A11253" s="6" t="n">
        <v>88300.368</v>
      </c>
      <c r="B11253" s="6" t="n">
        <v>1.95238095238095</v>
      </c>
      <c r="C11253" s="6" t="n">
        <v>83</v>
      </c>
      <c r="D11253" s="6" t="n">
        <v>-1</v>
      </c>
      <c r="E11253" s="6" t="n">
        <v>1.95091575091575</v>
      </c>
      <c r="F11253" s="6" t="n">
        <v>0</v>
      </c>
      <c r="G11253" s="6" t="n">
        <v>0</v>
      </c>
      <c r="H11253" s="6" t="str">
        <f aca="false">IF(AND(A11253&gt;=Stimuli!$B$2,A11253&lt;=Stimuli!$C$2),Stimuli!$A$2,IF(AND(A11253&gt;=Stimuli!$B$3,A11253&lt;=Stimuli!$C$3),Stimuli!$A$3,IF(AND(A11253&gt;=Stimuli!$B$4,A11253&lt;=Stimuli!$C$4),Stimuli!$A$4,"")))</f>
        <v>02 e.l.f. - Power Grip Styling (30.03s)</v>
      </c>
      <c r="I11253" s="6" t="n">
        <f aca="false">(B11253-B11252)/((A11253-A11252)/1000)</f>
        <v>0.375091575091602</v>
      </c>
      <c r="J11253" s="6" t="n">
        <f aca="false">IF(OR(B11253&lt;Rules!$B$2,B11253&gt;Rules!$B$3,ABS(I11253)&gt;Rules!$B$4,OR(B11254&lt;Rules!$B$2,B11254&gt;Rules!$B$3,ABS(I11254)&gt;Rules!$B$4)),1,0)</f>
        <v>0</v>
      </c>
      <c r="K11253" s="6" t="str">
        <f aca="false">IF(F11253=1,COUNTIF($F$2:F11253,1),"")</f>
        <v/>
      </c>
    </row>
    <row r="11254" customFormat="false" ht="15" hidden="false" customHeight="false" outlineLevel="0" collapsed="false">
      <c r="A11254" s="6" t="n">
        <v>88308.1805</v>
      </c>
      <c r="B11254" s="6" t="n">
        <v>1.95091575091575</v>
      </c>
      <c r="C11254" s="6" t="n">
        <v>83</v>
      </c>
      <c r="D11254" s="6" t="n">
        <v>-1</v>
      </c>
      <c r="E11254" s="6" t="n">
        <v>1.95091575091575</v>
      </c>
      <c r="F11254" s="6" t="n">
        <v>0</v>
      </c>
      <c r="G11254" s="6" t="n">
        <v>0</v>
      </c>
      <c r="H11254" s="6" t="str">
        <f aca="false">IF(AND(A11254&gt;=Stimuli!$B$2,A11254&lt;=Stimuli!$C$2),Stimuli!$A$2,IF(AND(A11254&gt;=Stimuli!$B$3,A11254&lt;=Stimuli!$C$3),Stimuli!$A$3,IF(AND(A11254&gt;=Stimuli!$B$4,A11254&lt;=Stimuli!$C$4),Stimuli!$A$4,"")))</f>
        <v>02 e.l.f. - Power Grip Styling (30.03s)</v>
      </c>
      <c r="I11254" s="6" t="n">
        <f aca="false">(B11254-B11253)/((A11254-A11253)/1000)</f>
        <v>-0.187545787545872</v>
      </c>
      <c r="J11254" s="6" t="n">
        <f aca="false">IF(OR(B11254&lt;Rules!$B$2,B11254&gt;Rules!$B$3,ABS(I11254)&gt;Rules!$B$4,OR(B11255&lt;Rules!$B$2,B11255&gt;Rules!$B$3,ABS(I11255)&gt;Rules!$B$4)),1,0)</f>
        <v>0</v>
      </c>
      <c r="K11254" s="6" t="str">
        <f aca="false">IF(F11254=1,COUNTIF($F$2:F11254,1),"")</f>
        <v/>
      </c>
    </row>
    <row r="11255" customFormat="false" ht="15" hidden="false" customHeight="false" outlineLevel="0" collapsed="false">
      <c r="A11255" s="6" t="n">
        <v>88315.993</v>
      </c>
      <c r="B11255" s="6" t="n">
        <v>1.94945054945055</v>
      </c>
      <c r="C11255" s="6" t="n">
        <v>83</v>
      </c>
      <c r="D11255" s="6" t="n">
        <v>-1</v>
      </c>
      <c r="E11255" s="6" t="n">
        <v>1.95091575091575</v>
      </c>
      <c r="F11255" s="6" t="n">
        <v>0</v>
      </c>
      <c r="G11255" s="6" t="n">
        <v>0</v>
      </c>
      <c r="H11255" s="6" t="str">
        <f aca="false">IF(AND(A11255&gt;=Stimuli!$B$2,A11255&lt;=Stimuli!$C$2),Stimuli!$A$2,IF(AND(A11255&gt;=Stimuli!$B$3,A11255&lt;=Stimuli!$C$3),Stimuli!$A$3,IF(AND(A11255&gt;=Stimuli!$B$4,A11255&lt;=Stimuli!$C$4),Stimuli!$A$4,"")))</f>
        <v>02 e.l.f. - Power Grip Styling (30.03s)</v>
      </c>
      <c r="I11255" s="6" t="n">
        <f aca="false">(B11255-B11254)/((A11255-A11254)/1000)</f>
        <v>-0.18754578754573</v>
      </c>
      <c r="J11255" s="6" t="n">
        <f aca="false">IF(OR(B11255&lt;Rules!$B$2,B11255&gt;Rules!$B$3,ABS(I11255)&gt;Rules!$B$4,OR(B11256&lt;Rules!$B$2,B11256&gt;Rules!$B$3,ABS(I11256)&gt;Rules!$B$4)),1,0)</f>
        <v>0</v>
      </c>
      <c r="K11255" s="6" t="str">
        <f aca="false">IF(F11255=1,COUNTIF($F$2:F11255,1),"")</f>
        <v/>
      </c>
    </row>
    <row r="11256" customFormat="false" ht="15" hidden="false" customHeight="false" outlineLevel="0" collapsed="false">
      <c r="A11256" s="6" t="n">
        <v>88323.8055</v>
      </c>
      <c r="B11256" s="6" t="n">
        <v>1.95091575091575</v>
      </c>
      <c r="C11256" s="6" t="n">
        <v>83</v>
      </c>
      <c r="D11256" s="6" t="n">
        <v>-1</v>
      </c>
      <c r="E11256" s="6" t="n">
        <v>1.95091575091575</v>
      </c>
      <c r="F11256" s="6" t="n">
        <v>0</v>
      </c>
      <c r="G11256" s="6" t="n">
        <v>0</v>
      </c>
      <c r="H11256" s="6" t="str">
        <f aca="false">IF(AND(A11256&gt;=Stimuli!$B$2,A11256&lt;=Stimuli!$C$2),Stimuli!$A$2,IF(AND(A11256&gt;=Stimuli!$B$3,A11256&lt;=Stimuli!$C$3),Stimuli!$A$3,IF(AND(A11256&gt;=Stimuli!$B$4,A11256&lt;=Stimuli!$C$4),Stimuli!$A$4,"")))</f>
        <v>02 e.l.f. - Power Grip Styling (30.03s)</v>
      </c>
      <c r="I11256" s="6" t="n">
        <f aca="false">(B11256-B11255)/((A11256-A11255)/1000)</f>
        <v>0.18754578754573</v>
      </c>
      <c r="J11256" s="6" t="n">
        <f aca="false">IF(OR(B11256&lt;Rules!$B$2,B11256&gt;Rules!$B$3,ABS(I11256)&gt;Rules!$B$4,OR(B11257&lt;Rules!$B$2,B11257&gt;Rules!$B$3,ABS(I11257)&gt;Rules!$B$4)),1,0)</f>
        <v>0</v>
      </c>
      <c r="K11256" s="6" t="str">
        <f aca="false">IF(F11256=1,COUNTIF($F$2:F11256,1),"")</f>
        <v/>
      </c>
    </row>
    <row r="11257" customFormat="false" ht="15" hidden="false" customHeight="false" outlineLevel="0" collapsed="false">
      <c r="A11257" s="6" t="n">
        <v>88331.618</v>
      </c>
      <c r="B11257" s="6" t="n">
        <v>1.94798534798535</v>
      </c>
      <c r="C11257" s="6" t="n">
        <v>83</v>
      </c>
      <c r="D11257" s="6" t="n">
        <v>-1</v>
      </c>
      <c r="E11257" s="6" t="n">
        <v>1.95091575091575</v>
      </c>
      <c r="F11257" s="6" t="n">
        <v>0</v>
      </c>
      <c r="G11257" s="6" t="n">
        <v>0</v>
      </c>
      <c r="H11257" s="6" t="str">
        <f aca="false">IF(AND(A11257&gt;=Stimuli!$B$2,A11257&lt;=Stimuli!$C$2),Stimuli!$A$2,IF(AND(A11257&gt;=Stimuli!$B$3,A11257&lt;=Stimuli!$C$3),Stimuli!$A$3,IF(AND(A11257&gt;=Stimuli!$B$4,A11257&lt;=Stimuli!$C$4),Stimuli!$A$4,"")))</f>
        <v>02 e.l.f. - Power Grip Styling (30.03s)</v>
      </c>
      <c r="I11257" s="6" t="n">
        <f aca="false">(B11257-B11256)/((A11257-A11256)/1000)</f>
        <v>-0.37509157509146</v>
      </c>
      <c r="J11257" s="6" t="n">
        <f aca="false">IF(OR(B11257&lt;Rules!$B$2,B11257&gt;Rules!$B$3,ABS(I11257)&gt;Rules!$B$4,OR(B11258&lt;Rules!$B$2,B11258&gt;Rules!$B$3,ABS(I11258)&gt;Rules!$B$4)),1,0)</f>
        <v>0</v>
      </c>
      <c r="K11257" s="6" t="str">
        <f aca="false">IF(F11257=1,COUNTIF($F$2:F11257,1),"")</f>
        <v/>
      </c>
    </row>
    <row r="11258" customFormat="false" ht="15" hidden="false" customHeight="false" outlineLevel="0" collapsed="false">
      <c r="A11258" s="6" t="n">
        <v>88339.4305</v>
      </c>
      <c r="B11258" s="6" t="n">
        <v>1.95238095238095</v>
      </c>
      <c r="C11258" s="6" t="n">
        <v>83</v>
      </c>
      <c r="D11258" s="6" t="n">
        <v>-1</v>
      </c>
      <c r="E11258" s="6" t="n">
        <v>1.95091575091575</v>
      </c>
      <c r="F11258" s="6" t="n">
        <v>0</v>
      </c>
      <c r="G11258" s="6" t="n">
        <v>0</v>
      </c>
      <c r="H11258" s="6" t="str">
        <f aca="false">IF(AND(A11258&gt;=Stimuli!$B$2,A11258&lt;=Stimuli!$C$2),Stimuli!$A$2,IF(AND(A11258&gt;=Stimuli!$B$3,A11258&lt;=Stimuli!$C$3),Stimuli!$A$3,IF(AND(A11258&gt;=Stimuli!$B$4,A11258&lt;=Stimuli!$C$4),Stimuli!$A$4,"")))</f>
        <v>02 e.l.f. - Power Grip Styling (30.03s)</v>
      </c>
      <c r="I11258" s="6" t="n">
        <f aca="false">(B11258-B11257)/((A11258-A11257)/1000)</f>
        <v>0.562637362637332</v>
      </c>
      <c r="J11258" s="6" t="n">
        <f aca="false">IF(OR(B11258&lt;Rules!$B$2,B11258&gt;Rules!$B$3,ABS(I11258)&gt;Rules!$B$4,OR(B11259&lt;Rules!$B$2,B11259&gt;Rules!$B$3,ABS(I11259)&gt;Rules!$B$4)),1,0)</f>
        <v>0</v>
      </c>
      <c r="K11258" s="6" t="str">
        <f aca="false">IF(F11258=1,COUNTIF($F$2:F11258,1),"")</f>
        <v/>
      </c>
    </row>
    <row r="11259" customFormat="false" ht="15" hidden="false" customHeight="false" outlineLevel="0" collapsed="false">
      <c r="A11259" s="6" t="n">
        <v>88347.243</v>
      </c>
      <c r="B11259" s="6" t="n">
        <v>1.94652014652015</v>
      </c>
      <c r="C11259" s="6" t="n">
        <v>83</v>
      </c>
      <c r="D11259" s="6" t="n">
        <v>-1</v>
      </c>
      <c r="E11259" s="6" t="n">
        <v>1.95091575091575</v>
      </c>
      <c r="F11259" s="6" t="n">
        <v>0</v>
      </c>
      <c r="G11259" s="6" t="n">
        <v>0</v>
      </c>
      <c r="H11259" s="6" t="str">
        <f aca="false">IF(AND(A11259&gt;=Stimuli!$B$2,A11259&lt;=Stimuli!$C$2),Stimuli!$A$2,IF(AND(A11259&gt;=Stimuli!$B$3,A11259&lt;=Stimuli!$C$3),Stimuli!$A$3,IF(AND(A11259&gt;=Stimuli!$B$4,A11259&lt;=Stimuli!$C$4),Stimuli!$A$4,"")))</f>
        <v>02 e.l.f. - Power Grip Styling (30.03s)</v>
      </c>
      <c r="I11259" s="6" t="n">
        <f aca="false">(B11259-B11258)/((A11259-A11258)/1000)</f>
        <v>-0.750183150183176</v>
      </c>
      <c r="J11259" s="6" t="n">
        <f aca="false">IF(OR(B11259&lt;Rules!$B$2,B11259&gt;Rules!$B$3,ABS(I11259)&gt;Rules!$B$4,OR(B11260&lt;Rules!$B$2,B11260&gt;Rules!$B$3,ABS(I11260)&gt;Rules!$B$4)),1,0)</f>
        <v>0</v>
      </c>
      <c r="K11259" s="6" t="str">
        <f aca="false">IF(F11259=1,COUNTIF($F$2:F11259,1),"")</f>
        <v/>
      </c>
    </row>
    <row r="11260" customFormat="false" ht="15" hidden="false" customHeight="false" outlineLevel="0" collapsed="false">
      <c r="A11260" s="6" t="n">
        <v>88355.0555</v>
      </c>
      <c r="B11260" s="6" t="n">
        <v>1.95238095238095</v>
      </c>
      <c r="C11260" s="6" t="n">
        <v>83</v>
      </c>
      <c r="D11260" s="6" t="n">
        <v>-1</v>
      </c>
      <c r="E11260" s="6" t="n">
        <v>1.94945054945055</v>
      </c>
      <c r="F11260" s="6" t="n">
        <v>0</v>
      </c>
      <c r="G11260" s="6" t="n">
        <v>0</v>
      </c>
      <c r="H11260" s="6" t="str">
        <f aca="false">IF(AND(A11260&gt;=Stimuli!$B$2,A11260&lt;=Stimuli!$C$2),Stimuli!$A$2,IF(AND(A11260&gt;=Stimuli!$B$3,A11260&lt;=Stimuli!$C$3),Stimuli!$A$3,IF(AND(A11260&gt;=Stimuli!$B$4,A11260&lt;=Stimuli!$C$4),Stimuli!$A$4,"")))</f>
        <v>02 e.l.f. - Power Grip Styling (30.03s)</v>
      </c>
      <c r="I11260" s="6" t="n">
        <f aca="false">(B11260-B11259)/((A11260-A11259)/1000)</f>
        <v>0.750183150183176</v>
      </c>
      <c r="J11260" s="6" t="n">
        <f aca="false">IF(OR(B11260&lt;Rules!$B$2,B11260&gt;Rules!$B$3,ABS(I11260)&gt;Rules!$B$4,OR(B11261&lt;Rules!$B$2,B11261&gt;Rules!$B$3,ABS(I11261)&gt;Rules!$B$4)),1,0)</f>
        <v>0</v>
      </c>
      <c r="K11260" s="6" t="str">
        <f aca="false">IF(F11260=1,COUNTIF($F$2:F11260,1),"")</f>
        <v/>
      </c>
    </row>
    <row r="11261" customFormat="false" ht="15" hidden="false" customHeight="false" outlineLevel="0" collapsed="false">
      <c r="A11261" s="6" t="n">
        <v>88362.868</v>
      </c>
      <c r="B11261" s="6" t="n">
        <v>1.94505494505495</v>
      </c>
      <c r="C11261" s="6" t="n">
        <v>83</v>
      </c>
      <c r="D11261" s="6" t="n">
        <v>-1</v>
      </c>
      <c r="E11261" s="6" t="n">
        <v>1.94945054945055</v>
      </c>
      <c r="F11261" s="6" t="n">
        <v>0</v>
      </c>
      <c r="G11261" s="6" t="n">
        <v>0</v>
      </c>
      <c r="H11261" s="6" t="str">
        <f aca="false">IF(AND(A11261&gt;=Stimuli!$B$2,A11261&lt;=Stimuli!$C$2),Stimuli!$A$2,IF(AND(A11261&gt;=Stimuli!$B$3,A11261&lt;=Stimuli!$C$3),Stimuli!$A$3,IF(AND(A11261&gt;=Stimuli!$B$4,A11261&lt;=Stimuli!$C$4),Stimuli!$A$4,"")))</f>
        <v>02 e.l.f. - Power Grip Styling (30.03s)</v>
      </c>
      <c r="I11261" s="6" t="n">
        <f aca="false">(B11261-B11260)/((A11261-A11260)/1000)</f>
        <v>-0.937728937728906</v>
      </c>
      <c r="J11261" s="6" t="n">
        <f aca="false">IF(OR(B11261&lt;Rules!$B$2,B11261&gt;Rules!$B$3,ABS(I11261)&gt;Rules!$B$4,OR(B11262&lt;Rules!$B$2,B11262&gt;Rules!$B$3,ABS(I11262)&gt;Rules!$B$4)),1,0)</f>
        <v>0</v>
      </c>
      <c r="K11261" s="6" t="str">
        <f aca="false">IF(F11261=1,COUNTIF($F$2:F11261,1),"")</f>
        <v/>
      </c>
    </row>
    <row r="11262" customFormat="false" ht="15" hidden="false" customHeight="false" outlineLevel="0" collapsed="false">
      <c r="A11262" s="6" t="n">
        <v>88370.6805</v>
      </c>
      <c r="B11262" s="6" t="n">
        <v>1.95238095238095</v>
      </c>
      <c r="C11262" s="6" t="n">
        <v>83</v>
      </c>
      <c r="D11262" s="6" t="n">
        <v>-1</v>
      </c>
      <c r="E11262" s="6" t="n">
        <v>1.94945054945055</v>
      </c>
      <c r="F11262" s="6" t="n">
        <v>0</v>
      </c>
      <c r="G11262" s="6" t="n">
        <v>0</v>
      </c>
      <c r="H11262" s="6" t="str">
        <f aca="false">IF(AND(A11262&gt;=Stimuli!$B$2,A11262&lt;=Stimuli!$C$2),Stimuli!$A$2,IF(AND(A11262&gt;=Stimuli!$B$3,A11262&lt;=Stimuli!$C$3),Stimuli!$A$3,IF(AND(A11262&gt;=Stimuli!$B$4,A11262&lt;=Stimuli!$C$4),Stimuli!$A$4,"")))</f>
        <v>02 e.l.f. - Power Grip Styling (30.03s)</v>
      </c>
      <c r="I11262" s="6" t="n">
        <f aca="false">(B11262-B11261)/((A11262-A11261)/1000)</f>
        <v>0.937728937728906</v>
      </c>
      <c r="J11262" s="6" t="n">
        <f aca="false">IF(OR(B11262&lt;Rules!$B$2,B11262&gt;Rules!$B$3,ABS(I11262)&gt;Rules!$B$4,OR(B11263&lt;Rules!$B$2,B11263&gt;Rules!$B$3,ABS(I11263)&gt;Rules!$B$4)),1,0)</f>
        <v>0</v>
      </c>
      <c r="K11262" s="6" t="str">
        <f aca="false">IF(F11262=1,COUNTIF($F$2:F11262,1),"")</f>
        <v/>
      </c>
    </row>
    <row r="11263" customFormat="false" ht="15" hidden="false" customHeight="false" outlineLevel="0" collapsed="false">
      <c r="A11263" s="6" t="n">
        <v>88378.493</v>
      </c>
      <c r="B11263" s="6" t="n">
        <v>1.94505494505495</v>
      </c>
      <c r="C11263" s="6" t="n">
        <v>83</v>
      </c>
      <c r="D11263" s="6" t="n">
        <v>-1</v>
      </c>
      <c r="E11263" s="6" t="n">
        <v>1.94945054945055</v>
      </c>
      <c r="F11263" s="6" t="n">
        <v>0</v>
      </c>
      <c r="G11263" s="6" t="n">
        <v>0</v>
      </c>
      <c r="H11263" s="6" t="str">
        <f aca="false">IF(AND(A11263&gt;=Stimuli!$B$2,A11263&lt;=Stimuli!$C$2),Stimuli!$A$2,IF(AND(A11263&gt;=Stimuli!$B$3,A11263&lt;=Stimuli!$C$3),Stimuli!$A$3,IF(AND(A11263&gt;=Stimuli!$B$4,A11263&lt;=Stimuli!$C$4),Stimuli!$A$4,"")))</f>
        <v>02 e.l.f. - Power Grip Styling (30.03s)</v>
      </c>
      <c r="I11263" s="6" t="n">
        <f aca="false">(B11263-B11262)/((A11263-A11262)/1000)</f>
        <v>-0.937728937728906</v>
      </c>
      <c r="J11263" s="6" t="n">
        <f aca="false">IF(OR(B11263&lt;Rules!$B$2,B11263&gt;Rules!$B$3,ABS(I11263)&gt;Rules!$B$4,OR(B11264&lt;Rules!$B$2,B11264&gt;Rules!$B$3,ABS(I11264)&gt;Rules!$B$4)),1,0)</f>
        <v>0</v>
      </c>
      <c r="K11263" s="6" t="str">
        <f aca="false">IF(F11263=1,COUNTIF($F$2:F11263,1),"")</f>
        <v/>
      </c>
    </row>
    <row r="11264" customFormat="false" ht="15" hidden="false" customHeight="false" outlineLevel="0" collapsed="false">
      <c r="A11264" s="6" t="n">
        <v>88386.3055</v>
      </c>
      <c r="B11264" s="6" t="n">
        <v>1.95238095238095</v>
      </c>
      <c r="C11264" s="6" t="n">
        <v>83</v>
      </c>
      <c r="D11264" s="6" t="n">
        <v>-1</v>
      </c>
      <c r="E11264" s="6" t="n">
        <v>1.94945054945055</v>
      </c>
      <c r="F11264" s="6" t="n">
        <v>0</v>
      </c>
      <c r="G11264" s="6" t="n">
        <v>0</v>
      </c>
      <c r="H11264" s="6" t="str">
        <f aca="false">IF(AND(A11264&gt;=Stimuli!$B$2,A11264&lt;=Stimuli!$C$2),Stimuli!$A$2,IF(AND(A11264&gt;=Stimuli!$B$3,A11264&lt;=Stimuli!$C$3),Stimuli!$A$3,IF(AND(A11264&gt;=Stimuli!$B$4,A11264&lt;=Stimuli!$C$4),Stimuli!$A$4,"")))</f>
        <v>02 e.l.f. - Power Grip Styling (30.03s)</v>
      </c>
      <c r="I11264" s="6" t="n">
        <f aca="false">(B11264-B11263)/((A11264-A11263)/1000)</f>
        <v>0.937728937728906</v>
      </c>
      <c r="J11264" s="6" t="n">
        <f aca="false">IF(OR(B11264&lt;Rules!$B$2,B11264&gt;Rules!$B$3,ABS(I11264)&gt;Rules!$B$4,OR(B11265&lt;Rules!$B$2,B11265&gt;Rules!$B$3,ABS(I11265)&gt;Rules!$B$4)),1,0)</f>
        <v>0</v>
      </c>
      <c r="K11264" s="6" t="str">
        <f aca="false">IF(F11264=1,COUNTIF($F$2:F11264,1),"")</f>
        <v/>
      </c>
    </row>
    <row r="11265" customFormat="false" ht="15" hidden="false" customHeight="false" outlineLevel="0" collapsed="false">
      <c r="A11265" s="6" t="n">
        <v>88394.118</v>
      </c>
      <c r="B11265" s="6" t="n">
        <v>1.94505494505495</v>
      </c>
      <c r="C11265" s="6" t="n">
        <v>83</v>
      </c>
      <c r="D11265" s="6" t="n">
        <v>-1</v>
      </c>
      <c r="E11265" s="6" t="n">
        <v>1.94945054945055</v>
      </c>
      <c r="F11265" s="6" t="n">
        <v>0</v>
      </c>
      <c r="G11265" s="6" t="n">
        <v>0</v>
      </c>
      <c r="H11265" s="6" t="str">
        <f aca="false">IF(AND(A11265&gt;=Stimuli!$B$2,A11265&lt;=Stimuli!$C$2),Stimuli!$A$2,IF(AND(A11265&gt;=Stimuli!$B$3,A11265&lt;=Stimuli!$C$3),Stimuli!$A$3,IF(AND(A11265&gt;=Stimuli!$B$4,A11265&lt;=Stimuli!$C$4),Stimuli!$A$4,"")))</f>
        <v>02 e.l.f. - Power Grip Styling (30.03s)</v>
      </c>
      <c r="I11265" s="6" t="n">
        <f aca="false">(B11265-B11264)/((A11265-A11264)/1000)</f>
        <v>-0.937728937728906</v>
      </c>
      <c r="J11265" s="6" t="n">
        <f aca="false">IF(OR(B11265&lt;Rules!$B$2,B11265&gt;Rules!$B$3,ABS(I11265)&gt;Rules!$B$4,OR(B11266&lt;Rules!$B$2,B11266&gt;Rules!$B$3,ABS(I11266)&gt;Rules!$B$4)),1,0)</f>
        <v>0</v>
      </c>
      <c r="K11265" s="6" t="str">
        <f aca="false">IF(F11265=1,COUNTIF($F$2:F11265,1),"")</f>
        <v/>
      </c>
    </row>
    <row r="11266" customFormat="false" ht="15" hidden="false" customHeight="false" outlineLevel="0" collapsed="false">
      <c r="A11266" s="6" t="n">
        <v>88401.9305</v>
      </c>
      <c r="B11266" s="6" t="n">
        <v>1.95091575091575</v>
      </c>
      <c r="C11266" s="6" t="n">
        <v>83</v>
      </c>
      <c r="D11266" s="6" t="n">
        <v>-1</v>
      </c>
      <c r="E11266" s="6" t="n">
        <v>1.94945054945055</v>
      </c>
      <c r="F11266" s="6" t="n">
        <v>0</v>
      </c>
      <c r="G11266" s="6" t="n">
        <v>0</v>
      </c>
      <c r="H11266" s="6" t="str">
        <f aca="false">IF(AND(A11266&gt;=Stimuli!$B$2,A11266&lt;=Stimuli!$C$2),Stimuli!$A$2,IF(AND(A11266&gt;=Stimuli!$B$3,A11266&lt;=Stimuli!$C$3),Stimuli!$A$3,IF(AND(A11266&gt;=Stimuli!$B$4,A11266&lt;=Stimuli!$C$4),Stimuli!$A$4,"")))</f>
        <v>02 e.l.f. - Power Grip Styling (30.03s)</v>
      </c>
      <c r="I11266" s="6" t="n">
        <f aca="false">(B11266-B11265)/((A11266-A11265)/1000)</f>
        <v>0.750183150183034</v>
      </c>
      <c r="J11266" s="6" t="n">
        <f aca="false">IF(OR(B11266&lt;Rules!$B$2,B11266&gt;Rules!$B$3,ABS(I11266)&gt;Rules!$B$4,OR(B11267&lt;Rules!$B$2,B11267&gt;Rules!$B$3,ABS(I11267)&gt;Rules!$B$4)),1,0)</f>
        <v>0</v>
      </c>
      <c r="K11266" s="6" t="str">
        <f aca="false">IF(F11266=1,COUNTIF($F$2:F11266,1),"")</f>
        <v/>
      </c>
    </row>
    <row r="11267" customFormat="false" ht="15" hidden="false" customHeight="false" outlineLevel="0" collapsed="false">
      <c r="A11267" s="6" t="n">
        <v>88409.743</v>
      </c>
      <c r="B11267" s="6" t="n">
        <v>1.94505494505495</v>
      </c>
      <c r="C11267" s="6" t="n">
        <v>83</v>
      </c>
      <c r="D11267" s="6" t="n">
        <v>-1</v>
      </c>
      <c r="E11267" s="6" t="n">
        <v>1.94945054945055</v>
      </c>
      <c r="F11267" s="6" t="n">
        <v>0</v>
      </c>
      <c r="G11267" s="6" t="n">
        <v>0</v>
      </c>
      <c r="H11267" s="6" t="str">
        <f aca="false">IF(AND(A11267&gt;=Stimuli!$B$2,A11267&lt;=Stimuli!$C$2),Stimuli!$A$2,IF(AND(A11267&gt;=Stimuli!$B$3,A11267&lt;=Stimuli!$C$3),Stimuli!$A$3,IF(AND(A11267&gt;=Stimuli!$B$4,A11267&lt;=Stimuli!$C$4),Stimuli!$A$4,"")))</f>
        <v>02 e.l.f. - Power Grip Styling (30.03s)</v>
      </c>
      <c r="I11267" s="6" t="n">
        <f aca="false">(B11267-B11266)/((A11267-A11266)/1000)</f>
        <v>-0.750183150183034</v>
      </c>
      <c r="J11267" s="6" t="n">
        <f aca="false">IF(OR(B11267&lt;Rules!$B$2,B11267&gt;Rules!$B$3,ABS(I11267)&gt;Rules!$B$4,OR(B11268&lt;Rules!$B$2,B11268&gt;Rules!$B$3,ABS(I11268)&gt;Rules!$B$4)),1,0)</f>
        <v>0</v>
      </c>
      <c r="K11267" s="6" t="str">
        <f aca="false">IF(F11267=1,COUNTIF($F$2:F11267,1),"")</f>
        <v/>
      </c>
    </row>
    <row r="11268" customFormat="false" ht="15" hidden="false" customHeight="false" outlineLevel="0" collapsed="false">
      <c r="A11268" s="6" t="n">
        <v>88417.5555</v>
      </c>
      <c r="B11268" s="6" t="n">
        <v>1.94945054945055</v>
      </c>
      <c r="C11268" s="6" t="n">
        <v>83</v>
      </c>
      <c r="D11268" s="6" t="n">
        <v>-1</v>
      </c>
      <c r="E11268" s="6" t="n">
        <v>1.94945054945055</v>
      </c>
      <c r="F11268" s="6" t="n">
        <v>0</v>
      </c>
      <c r="G11268" s="6" t="n">
        <v>0</v>
      </c>
      <c r="H11268" s="6" t="str">
        <f aca="false">IF(AND(A11268&gt;=Stimuli!$B$2,A11268&lt;=Stimuli!$C$2),Stimuli!$A$2,IF(AND(A11268&gt;=Stimuli!$B$3,A11268&lt;=Stimuli!$C$3),Stimuli!$A$3,IF(AND(A11268&gt;=Stimuli!$B$4,A11268&lt;=Stimuli!$C$4),Stimuli!$A$4,"")))</f>
        <v>02 e.l.f. - Power Grip Styling (30.03s)</v>
      </c>
      <c r="I11268" s="6" t="n">
        <f aca="false">(B11268-B11267)/((A11268-A11267)/1000)</f>
        <v>0.562637362637304</v>
      </c>
      <c r="J11268" s="6" t="n">
        <f aca="false">IF(OR(B11268&lt;Rules!$B$2,B11268&gt;Rules!$B$3,ABS(I11268)&gt;Rules!$B$4,OR(B11269&lt;Rules!$B$2,B11269&gt;Rules!$B$3,ABS(I11269)&gt;Rules!$B$4)),1,0)</f>
        <v>0</v>
      </c>
      <c r="K11268" s="6" t="str">
        <f aca="false">IF(F11268=1,COUNTIF($F$2:F11268,1),"")</f>
        <v/>
      </c>
    </row>
    <row r="11269" customFormat="false" ht="15" hidden="false" customHeight="false" outlineLevel="0" collapsed="false">
      <c r="A11269" s="6" t="n">
        <v>88425.368</v>
      </c>
      <c r="B11269" s="6" t="n">
        <v>1.94652014652015</v>
      </c>
      <c r="C11269" s="6" t="n">
        <v>81</v>
      </c>
      <c r="D11269" s="6" t="n">
        <v>734.375</v>
      </c>
      <c r="E11269" s="6" t="n">
        <v>1.94945054945055</v>
      </c>
      <c r="F11269" s="6" t="n">
        <v>0</v>
      </c>
      <c r="G11269" s="6" t="n">
        <v>0</v>
      </c>
      <c r="H11269" s="6" t="str">
        <f aca="false">IF(AND(A11269&gt;=Stimuli!$B$2,A11269&lt;=Stimuli!$C$2),Stimuli!$A$2,IF(AND(A11269&gt;=Stimuli!$B$3,A11269&lt;=Stimuli!$C$3),Stimuli!$A$3,IF(AND(A11269&gt;=Stimuli!$B$4,A11269&lt;=Stimuli!$C$4),Stimuli!$A$4,"")))</f>
        <v>02 e.l.f. - Power Grip Styling (30.03s)</v>
      </c>
      <c r="I11269" s="6" t="n">
        <f aca="false">(B11269-B11268)/((A11269-A11268)/1000)</f>
        <v>-0.375091575091574</v>
      </c>
      <c r="J11269" s="6" t="n">
        <f aca="false">IF(OR(B11269&lt;Rules!$B$2,B11269&gt;Rules!$B$3,ABS(I11269)&gt;Rules!$B$4,OR(B11270&lt;Rules!$B$2,B11270&gt;Rules!$B$3,ABS(I11270)&gt;Rules!$B$4)),1,0)</f>
        <v>0</v>
      </c>
      <c r="K11269" s="6" t="str">
        <f aca="false">IF(F11269=1,COUNTIF($F$2:F11269,1),"")</f>
        <v/>
      </c>
    </row>
    <row r="11270" customFormat="false" ht="15" hidden="false" customHeight="false" outlineLevel="0" collapsed="false">
      <c r="A11270" s="6" t="n">
        <v>88433.1805</v>
      </c>
      <c r="B11270" s="6" t="n">
        <v>1.94798534798535</v>
      </c>
      <c r="C11270" s="6" t="n">
        <v>81</v>
      </c>
      <c r="D11270" s="6" t="n">
        <v>-1</v>
      </c>
      <c r="E11270" s="6" t="n">
        <v>1.94798534798535</v>
      </c>
      <c r="F11270" s="6" t="n">
        <v>0</v>
      </c>
      <c r="G11270" s="6" t="n">
        <v>0</v>
      </c>
      <c r="H11270" s="6" t="str">
        <f aca="false">IF(AND(A11270&gt;=Stimuli!$B$2,A11270&lt;=Stimuli!$C$2),Stimuli!$A$2,IF(AND(A11270&gt;=Stimuli!$B$3,A11270&lt;=Stimuli!$C$3),Stimuli!$A$3,IF(AND(A11270&gt;=Stimuli!$B$4,A11270&lt;=Stimuli!$C$4),Stimuli!$A$4,"")))</f>
        <v>02 e.l.f. - Power Grip Styling (30.03s)</v>
      </c>
      <c r="I11270" s="6" t="n">
        <f aca="false">(B11270-B11269)/((A11270-A11269)/1000)</f>
        <v>0.187545787545844</v>
      </c>
      <c r="J11270" s="6" t="n">
        <f aca="false">IF(OR(B11270&lt;Rules!$B$2,B11270&gt;Rules!$B$3,ABS(I11270)&gt;Rules!$B$4,OR(B11271&lt;Rules!$B$2,B11271&gt;Rules!$B$3,ABS(I11271)&gt;Rules!$B$4)),1,0)</f>
        <v>0</v>
      </c>
      <c r="K11270" s="6" t="str">
        <f aca="false">IF(F11270=1,COUNTIF($F$2:F11270,1),"")</f>
        <v/>
      </c>
    </row>
    <row r="11271" customFormat="false" ht="15" hidden="false" customHeight="false" outlineLevel="0" collapsed="false">
      <c r="A11271" s="6" t="n">
        <v>88440.993</v>
      </c>
      <c r="B11271" s="6" t="n">
        <v>1.94798534798535</v>
      </c>
      <c r="C11271" s="6" t="n">
        <v>81</v>
      </c>
      <c r="D11271" s="6" t="n">
        <v>-1</v>
      </c>
      <c r="E11271" s="6" t="n">
        <v>1.94798534798535</v>
      </c>
      <c r="F11271" s="6" t="n">
        <v>0</v>
      </c>
      <c r="G11271" s="6" t="n">
        <v>0</v>
      </c>
      <c r="H11271" s="6" t="str">
        <f aca="false">IF(AND(A11271&gt;=Stimuli!$B$2,A11271&lt;=Stimuli!$C$2),Stimuli!$A$2,IF(AND(A11271&gt;=Stimuli!$B$3,A11271&lt;=Stimuli!$C$3),Stimuli!$A$3,IF(AND(A11271&gt;=Stimuli!$B$4,A11271&lt;=Stimuli!$C$4),Stimuli!$A$4,"")))</f>
        <v>02 e.l.f. - Power Grip Styling (30.03s)</v>
      </c>
      <c r="I11271" s="6" t="n">
        <f aca="false">(B11271-B11270)/((A11271-A11270)/1000)</f>
        <v>0</v>
      </c>
      <c r="J11271" s="6" t="n">
        <f aca="false">IF(OR(B11271&lt;Rules!$B$2,B11271&gt;Rules!$B$3,ABS(I11271)&gt;Rules!$B$4,OR(B11272&lt;Rules!$B$2,B11272&gt;Rules!$B$3,ABS(I11272)&gt;Rules!$B$4)),1,0)</f>
        <v>0</v>
      </c>
      <c r="K11271" s="6" t="str">
        <f aca="false">IF(F11271=1,COUNTIF($F$2:F11271,1),"")</f>
        <v/>
      </c>
    </row>
    <row r="11272" customFormat="false" ht="15" hidden="false" customHeight="false" outlineLevel="0" collapsed="false">
      <c r="A11272" s="6" t="n">
        <v>88448.8055</v>
      </c>
      <c r="B11272" s="6" t="n">
        <v>1.94652014652015</v>
      </c>
      <c r="C11272" s="6" t="n">
        <v>81</v>
      </c>
      <c r="D11272" s="6" t="n">
        <v>-1</v>
      </c>
      <c r="E11272" s="6" t="n">
        <v>1.94798534798535</v>
      </c>
      <c r="F11272" s="6" t="n">
        <v>0</v>
      </c>
      <c r="G11272" s="6" t="n">
        <v>0</v>
      </c>
      <c r="H11272" s="6" t="str">
        <f aca="false">IF(AND(A11272&gt;=Stimuli!$B$2,A11272&lt;=Stimuli!$C$2),Stimuli!$A$2,IF(AND(A11272&gt;=Stimuli!$B$3,A11272&lt;=Stimuli!$C$3),Stimuli!$A$3,IF(AND(A11272&gt;=Stimuli!$B$4,A11272&lt;=Stimuli!$C$4),Stimuli!$A$4,"")))</f>
        <v>02 e.l.f. - Power Grip Styling (30.03s)</v>
      </c>
      <c r="I11272" s="6" t="n">
        <f aca="false">(B11272-B11271)/((A11272-A11271)/1000)</f>
        <v>-0.187545787545844</v>
      </c>
      <c r="J11272" s="6" t="n">
        <f aca="false">IF(OR(B11272&lt;Rules!$B$2,B11272&gt;Rules!$B$3,ABS(I11272)&gt;Rules!$B$4,OR(B11273&lt;Rules!$B$2,B11273&gt;Rules!$B$3,ABS(I11273)&gt;Rules!$B$4)),1,0)</f>
        <v>0</v>
      </c>
      <c r="K11272" s="6" t="str">
        <f aca="false">IF(F11272=1,COUNTIF($F$2:F11272,1),"")</f>
        <v/>
      </c>
    </row>
    <row r="11273" customFormat="false" ht="15" hidden="false" customHeight="false" outlineLevel="0" collapsed="false">
      <c r="A11273" s="6" t="n">
        <v>88456.618</v>
      </c>
      <c r="B11273" s="6" t="n">
        <v>1.94945054945055</v>
      </c>
      <c r="C11273" s="6" t="n">
        <v>81</v>
      </c>
      <c r="D11273" s="6" t="n">
        <v>-1</v>
      </c>
      <c r="E11273" s="6" t="n">
        <v>1.94798534798535</v>
      </c>
      <c r="F11273" s="6" t="n">
        <v>0</v>
      </c>
      <c r="G11273" s="6" t="n">
        <v>0</v>
      </c>
      <c r="H11273" s="6" t="str">
        <f aca="false">IF(AND(A11273&gt;=Stimuli!$B$2,A11273&lt;=Stimuli!$C$2),Stimuli!$A$2,IF(AND(A11273&gt;=Stimuli!$B$3,A11273&lt;=Stimuli!$C$3),Stimuli!$A$3,IF(AND(A11273&gt;=Stimuli!$B$4,A11273&lt;=Stimuli!$C$4),Stimuli!$A$4,"")))</f>
        <v>02 e.l.f. - Power Grip Styling (30.03s)</v>
      </c>
      <c r="I11273" s="6" t="n">
        <f aca="false">(B11273-B11272)/((A11273-A11272)/1000)</f>
        <v>0.375091575091574</v>
      </c>
      <c r="J11273" s="6" t="n">
        <f aca="false">IF(OR(B11273&lt;Rules!$B$2,B11273&gt;Rules!$B$3,ABS(I11273)&gt;Rules!$B$4,OR(B11274&lt;Rules!$B$2,B11274&gt;Rules!$B$3,ABS(I11274)&gt;Rules!$B$4)),1,0)</f>
        <v>0</v>
      </c>
      <c r="K11273" s="6" t="str">
        <f aca="false">IF(F11273=1,COUNTIF($F$2:F11273,1),"")</f>
        <v/>
      </c>
    </row>
    <row r="11274" customFormat="false" ht="15" hidden="false" customHeight="false" outlineLevel="0" collapsed="false">
      <c r="A11274" s="6" t="n">
        <v>88464.4305</v>
      </c>
      <c r="B11274" s="6" t="n">
        <v>1.94505494505495</v>
      </c>
      <c r="C11274" s="6" t="n">
        <v>81</v>
      </c>
      <c r="D11274" s="6" t="n">
        <v>-1</v>
      </c>
      <c r="E11274" s="6" t="n">
        <v>1.94798534798535</v>
      </c>
      <c r="F11274" s="6" t="n">
        <v>0</v>
      </c>
      <c r="G11274" s="6" t="n">
        <v>0</v>
      </c>
      <c r="H11274" s="6" t="str">
        <f aca="false">IF(AND(A11274&gt;=Stimuli!$B$2,A11274&lt;=Stimuli!$C$2),Stimuli!$A$2,IF(AND(A11274&gt;=Stimuli!$B$3,A11274&lt;=Stimuli!$C$3),Stimuli!$A$3,IF(AND(A11274&gt;=Stimuli!$B$4,A11274&lt;=Stimuli!$C$4),Stimuli!$A$4,"")))</f>
        <v>02 e.l.f. - Power Grip Styling (30.03s)</v>
      </c>
      <c r="I11274" s="6" t="n">
        <f aca="false">(B11274-B11273)/((A11274-A11273)/1000)</f>
        <v>-0.562637362637304</v>
      </c>
      <c r="J11274" s="6" t="n">
        <f aca="false">IF(OR(B11274&lt;Rules!$B$2,B11274&gt;Rules!$B$3,ABS(I11274)&gt;Rules!$B$4,OR(B11275&lt;Rules!$B$2,B11275&gt;Rules!$B$3,ABS(I11275)&gt;Rules!$B$4)),1,0)</f>
        <v>0</v>
      </c>
      <c r="K11274" s="6" t="str">
        <f aca="false">IF(F11274=1,COUNTIF($F$2:F11274,1),"")</f>
        <v/>
      </c>
    </row>
    <row r="11275" customFormat="false" ht="15" hidden="false" customHeight="false" outlineLevel="0" collapsed="false">
      <c r="A11275" s="6" t="n">
        <v>88472.243</v>
      </c>
      <c r="B11275" s="6" t="n">
        <v>1.94945054945055</v>
      </c>
      <c r="C11275" s="6" t="n">
        <v>81</v>
      </c>
      <c r="D11275" s="6" t="n">
        <v>-1</v>
      </c>
      <c r="E11275" s="6" t="n">
        <v>1.94798534798535</v>
      </c>
      <c r="F11275" s="6" t="n">
        <v>0</v>
      </c>
      <c r="G11275" s="6" t="n">
        <v>0</v>
      </c>
      <c r="H11275" s="6" t="str">
        <f aca="false">IF(AND(A11275&gt;=Stimuli!$B$2,A11275&lt;=Stimuli!$C$2),Stimuli!$A$2,IF(AND(A11275&gt;=Stimuli!$B$3,A11275&lt;=Stimuli!$C$3),Stimuli!$A$3,IF(AND(A11275&gt;=Stimuli!$B$4,A11275&lt;=Stimuli!$C$4),Stimuli!$A$4,"")))</f>
        <v>02 e.l.f. - Power Grip Styling (30.03s)</v>
      </c>
      <c r="I11275" s="6" t="n">
        <f aca="false">(B11275-B11274)/((A11275-A11274)/1000)</f>
        <v>0.562637362637304</v>
      </c>
      <c r="J11275" s="6" t="n">
        <f aca="false">IF(OR(B11275&lt;Rules!$B$2,B11275&gt;Rules!$B$3,ABS(I11275)&gt;Rules!$B$4,OR(B11276&lt;Rules!$B$2,B11276&gt;Rules!$B$3,ABS(I11276)&gt;Rules!$B$4)),1,0)</f>
        <v>0</v>
      </c>
      <c r="K11275" s="6" t="str">
        <f aca="false">IF(F11275=1,COUNTIF($F$2:F11275,1),"")</f>
        <v/>
      </c>
    </row>
    <row r="11276" customFormat="false" ht="15" hidden="false" customHeight="false" outlineLevel="0" collapsed="false">
      <c r="A11276" s="6" t="n">
        <v>88480.0555</v>
      </c>
      <c r="B11276" s="6" t="n">
        <v>1.94358974358974</v>
      </c>
      <c r="C11276" s="6" t="n">
        <v>81</v>
      </c>
      <c r="D11276" s="6" t="n">
        <v>-1</v>
      </c>
      <c r="E11276" s="6" t="n">
        <v>1.94798534798535</v>
      </c>
      <c r="F11276" s="6" t="n">
        <v>0</v>
      </c>
      <c r="G11276" s="6" t="n">
        <v>0</v>
      </c>
      <c r="H11276" s="6" t="str">
        <f aca="false">IF(AND(A11276&gt;=Stimuli!$B$2,A11276&lt;=Stimuli!$C$2),Stimuli!$A$2,IF(AND(A11276&gt;=Stimuli!$B$3,A11276&lt;=Stimuli!$C$3),Stimuli!$A$3,IF(AND(A11276&gt;=Stimuli!$B$4,A11276&lt;=Stimuli!$C$4),Stimuli!$A$4,"")))</f>
        <v>02 e.l.f. - Power Grip Styling (30.03s)</v>
      </c>
      <c r="I11276" s="6" t="n">
        <f aca="false">(B11276-B11275)/((A11276-A11275)/1000)</f>
        <v>-0.750183150183034</v>
      </c>
      <c r="J11276" s="6" t="n">
        <f aca="false">IF(OR(B11276&lt;Rules!$B$2,B11276&gt;Rules!$B$3,ABS(I11276)&gt;Rules!$B$4,OR(B11277&lt;Rules!$B$2,B11277&gt;Rules!$B$3,ABS(I11277)&gt;Rules!$B$4)),1,0)</f>
        <v>0</v>
      </c>
      <c r="K11276" s="6" t="str">
        <f aca="false">IF(F11276=1,COUNTIF($F$2:F11276,1),"")</f>
        <v/>
      </c>
    </row>
    <row r="11277" customFormat="false" ht="15" hidden="false" customHeight="false" outlineLevel="0" collapsed="false">
      <c r="A11277" s="6" t="n">
        <v>88487.868</v>
      </c>
      <c r="B11277" s="6" t="n">
        <v>1.95091575091575</v>
      </c>
      <c r="C11277" s="6" t="n">
        <v>81</v>
      </c>
      <c r="D11277" s="6" t="n">
        <v>-1</v>
      </c>
      <c r="E11277" s="6" t="n">
        <v>1.94798534798535</v>
      </c>
      <c r="F11277" s="6" t="n">
        <v>0</v>
      </c>
      <c r="G11277" s="6" t="n">
        <v>0</v>
      </c>
      <c r="H11277" s="6" t="str">
        <f aca="false">IF(AND(A11277&gt;=Stimuli!$B$2,A11277&lt;=Stimuli!$C$2),Stimuli!$A$2,IF(AND(A11277&gt;=Stimuli!$B$3,A11277&lt;=Stimuli!$C$3),Stimuli!$A$3,IF(AND(A11277&gt;=Stimuli!$B$4,A11277&lt;=Stimuli!$C$4),Stimuli!$A$4,"")))</f>
        <v>02 e.l.f. - Power Grip Styling (30.03s)</v>
      </c>
      <c r="I11277" s="6" t="n">
        <f aca="false">(B11277-B11276)/((A11277-A11276)/1000)</f>
        <v>0.937728937728764</v>
      </c>
      <c r="J11277" s="6" t="n">
        <f aca="false">IF(OR(B11277&lt;Rules!$B$2,B11277&gt;Rules!$B$3,ABS(I11277)&gt;Rules!$B$4,OR(B11278&lt;Rules!$B$2,B11278&gt;Rules!$B$3,ABS(I11278)&gt;Rules!$B$4)),1,0)</f>
        <v>0</v>
      </c>
      <c r="K11277" s="6" t="str">
        <f aca="false">IF(F11277=1,COUNTIF($F$2:F11277,1),"")</f>
        <v/>
      </c>
    </row>
    <row r="11278" customFormat="false" ht="15" hidden="false" customHeight="false" outlineLevel="0" collapsed="false">
      <c r="A11278" s="6" t="n">
        <v>88495.6805</v>
      </c>
      <c r="B11278" s="6" t="n">
        <v>1.94358974358974</v>
      </c>
      <c r="C11278" s="6" t="n">
        <v>81</v>
      </c>
      <c r="D11278" s="6" t="n">
        <v>-1</v>
      </c>
      <c r="E11278" s="6" t="n">
        <v>1.94798534798535</v>
      </c>
      <c r="F11278" s="6" t="n">
        <v>0</v>
      </c>
      <c r="G11278" s="6" t="n">
        <v>0</v>
      </c>
      <c r="H11278" s="6" t="str">
        <f aca="false">IF(AND(A11278&gt;=Stimuli!$B$2,A11278&lt;=Stimuli!$C$2),Stimuli!$A$2,IF(AND(A11278&gt;=Stimuli!$B$3,A11278&lt;=Stimuli!$C$3),Stimuli!$A$3,IF(AND(A11278&gt;=Stimuli!$B$4,A11278&lt;=Stimuli!$C$4),Stimuli!$A$4,"")))</f>
        <v>02 e.l.f. - Power Grip Styling (30.03s)</v>
      </c>
      <c r="I11278" s="6" t="n">
        <f aca="false">(B11278-B11277)/((A11278-A11277)/1000)</f>
        <v>-0.937728937728764</v>
      </c>
      <c r="J11278" s="6" t="n">
        <f aca="false">IF(OR(B11278&lt;Rules!$B$2,B11278&gt;Rules!$B$3,ABS(I11278)&gt;Rules!$B$4,OR(B11279&lt;Rules!$B$2,B11279&gt;Rules!$B$3,ABS(I11279)&gt;Rules!$B$4)),1,0)</f>
        <v>0</v>
      </c>
      <c r="K11278" s="6" t="str">
        <f aca="false">IF(F11278=1,COUNTIF($F$2:F11278,1),"")</f>
        <v/>
      </c>
    </row>
    <row r="11279" customFormat="false" ht="15" hidden="false" customHeight="false" outlineLevel="0" collapsed="false">
      <c r="A11279" s="6" t="n">
        <v>88503.493</v>
      </c>
      <c r="B11279" s="6" t="n">
        <v>1.95091575091575</v>
      </c>
      <c r="C11279" s="6" t="n">
        <v>81</v>
      </c>
      <c r="D11279" s="6" t="n">
        <v>-1</v>
      </c>
      <c r="E11279" s="6" t="n">
        <v>1.94798534798535</v>
      </c>
      <c r="F11279" s="6" t="n">
        <v>0</v>
      </c>
      <c r="G11279" s="6" t="n">
        <v>0</v>
      </c>
      <c r="H11279" s="6" t="str">
        <f aca="false">IF(AND(A11279&gt;=Stimuli!$B$2,A11279&lt;=Stimuli!$C$2),Stimuli!$A$2,IF(AND(A11279&gt;=Stimuli!$B$3,A11279&lt;=Stimuli!$C$3),Stimuli!$A$3,IF(AND(A11279&gt;=Stimuli!$B$4,A11279&lt;=Stimuli!$C$4),Stimuli!$A$4,"")))</f>
        <v>02 e.l.f. - Power Grip Styling (30.03s)</v>
      </c>
      <c r="I11279" s="6" t="n">
        <f aca="false">(B11279-B11278)/((A11279-A11278)/1000)</f>
        <v>0.937728937728764</v>
      </c>
      <c r="J11279" s="6" t="n">
        <f aca="false">IF(OR(B11279&lt;Rules!$B$2,B11279&gt;Rules!$B$3,ABS(I11279)&gt;Rules!$B$4,OR(B11280&lt;Rules!$B$2,B11280&gt;Rules!$B$3,ABS(I11280)&gt;Rules!$B$4)),1,0)</f>
        <v>0</v>
      </c>
      <c r="K11279" s="6" t="str">
        <f aca="false">IF(F11279=1,COUNTIF($F$2:F11279,1),"")</f>
        <v/>
      </c>
    </row>
    <row r="11280" customFormat="false" ht="15" hidden="false" customHeight="false" outlineLevel="0" collapsed="false">
      <c r="A11280" s="6" t="n">
        <v>88511.3055</v>
      </c>
      <c r="B11280" s="6" t="n">
        <v>1.94212454212454</v>
      </c>
      <c r="C11280" s="6" t="n">
        <v>81</v>
      </c>
      <c r="D11280" s="6" t="n">
        <v>-1</v>
      </c>
      <c r="E11280" s="6" t="n">
        <v>1.94652014652015</v>
      </c>
      <c r="F11280" s="6" t="n">
        <v>0</v>
      </c>
      <c r="G11280" s="6" t="n">
        <v>0</v>
      </c>
      <c r="H11280" s="6" t="str">
        <f aca="false">IF(AND(A11280&gt;=Stimuli!$B$2,A11280&lt;=Stimuli!$C$2),Stimuli!$A$2,IF(AND(A11280&gt;=Stimuli!$B$3,A11280&lt;=Stimuli!$C$3),Stimuli!$A$3,IF(AND(A11280&gt;=Stimuli!$B$4,A11280&lt;=Stimuli!$C$4),Stimuli!$A$4,"")))</f>
        <v>02 e.l.f. - Power Grip Styling (30.03s)</v>
      </c>
      <c r="I11280" s="6" t="n">
        <f aca="false">(B11280-B11279)/((A11280-A11279)/1000)</f>
        <v>-1.12527472527461</v>
      </c>
      <c r="J11280" s="6" t="n">
        <f aca="false">IF(OR(B11280&lt;Rules!$B$2,B11280&gt;Rules!$B$3,ABS(I11280)&gt;Rules!$B$4,OR(B11281&lt;Rules!$B$2,B11281&gt;Rules!$B$3,ABS(I11281)&gt;Rules!$B$4)),1,0)</f>
        <v>0</v>
      </c>
      <c r="K11280" s="6" t="str">
        <f aca="false">IF(F11280=1,COUNTIF($F$2:F11280,1),"")</f>
        <v/>
      </c>
    </row>
    <row r="11281" customFormat="false" ht="15" hidden="false" customHeight="false" outlineLevel="0" collapsed="false">
      <c r="A11281" s="6" t="n">
        <v>88519.118</v>
      </c>
      <c r="B11281" s="6" t="n">
        <v>1.95091575091575</v>
      </c>
      <c r="C11281" s="6" t="n">
        <v>81</v>
      </c>
      <c r="D11281" s="6" t="n">
        <v>-1</v>
      </c>
      <c r="E11281" s="6" t="n">
        <v>1.94652014652015</v>
      </c>
      <c r="F11281" s="6" t="n">
        <v>0</v>
      </c>
      <c r="G11281" s="6" t="n">
        <v>0</v>
      </c>
      <c r="H11281" s="6" t="str">
        <f aca="false">IF(AND(A11281&gt;=Stimuli!$B$2,A11281&lt;=Stimuli!$C$2),Stimuli!$A$2,IF(AND(A11281&gt;=Stimuli!$B$3,A11281&lt;=Stimuli!$C$3),Stimuli!$A$3,IF(AND(A11281&gt;=Stimuli!$B$4,A11281&lt;=Stimuli!$C$4),Stimuli!$A$4,"")))</f>
        <v>02 e.l.f. - Power Grip Styling (30.03s)</v>
      </c>
      <c r="I11281" s="6" t="n">
        <f aca="false">(B11281-B11280)/((A11281-A11280)/1000)</f>
        <v>1.12527472527461</v>
      </c>
      <c r="J11281" s="6" t="n">
        <f aca="false">IF(OR(B11281&lt;Rules!$B$2,B11281&gt;Rules!$B$3,ABS(I11281)&gt;Rules!$B$4,OR(B11282&lt;Rules!$B$2,B11282&gt;Rules!$B$3,ABS(I11282)&gt;Rules!$B$4)),1,0)</f>
        <v>0</v>
      </c>
      <c r="K11281" s="6" t="str">
        <f aca="false">IF(F11281=1,COUNTIF($F$2:F11281,1),"")</f>
        <v/>
      </c>
    </row>
    <row r="11282" customFormat="false" ht="15" hidden="false" customHeight="false" outlineLevel="0" collapsed="false">
      <c r="A11282" s="6" t="n">
        <v>88526.9305</v>
      </c>
      <c r="B11282" s="6" t="n">
        <v>1.94358974358974</v>
      </c>
      <c r="C11282" s="6" t="n">
        <v>81</v>
      </c>
      <c r="D11282" s="6" t="n">
        <v>-1</v>
      </c>
      <c r="E11282" s="6" t="n">
        <v>1.94652014652015</v>
      </c>
      <c r="F11282" s="6" t="n">
        <v>0</v>
      </c>
      <c r="G11282" s="6" t="n">
        <v>0</v>
      </c>
      <c r="H11282" s="6" t="str">
        <f aca="false">IF(AND(A11282&gt;=Stimuli!$B$2,A11282&lt;=Stimuli!$C$2),Stimuli!$A$2,IF(AND(A11282&gt;=Stimuli!$B$3,A11282&lt;=Stimuli!$C$3),Stimuli!$A$3,IF(AND(A11282&gt;=Stimuli!$B$4,A11282&lt;=Stimuli!$C$4),Stimuli!$A$4,"")))</f>
        <v>02 e.l.f. - Power Grip Styling (30.03s)</v>
      </c>
      <c r="I11282" s="6" t="n">
        <f aca="false">(B11282-B11281)/((A11282-A11281)/1000)</f>
        <v>-0.937728937728764</v>
      </c>
      <c r="J11282" s="6" t="n">
        <f aca="false">IF(OR(B11282&lt;Rules!$B$2,B11282&gt;Rules!$B$3,ABS(I11282)&gt;Rules!$B$4,OR(B11283&lt;Rules!$B$2,B11283&gt;Rules!$B$3,ABS(I11283)&gt;Rules!$B$4)),1,0)</f>
        <v>0</v>
      </c>
      <c r="K11282" s="6" t="str">
        <f aca="false">IF(F11282=1,COUNTIF($F$2:F11282,1),"")</f>
        <v/>
      </c>
    </row>
    <row r="11283" customFormat="false" ht="15" hidden="false" customHeight="false" outlineLevel="0" collapsed="false">
      <c r="A11283" s="6" t="n">
        <v>88534.743</v>
      </c>
      <c r="B11283" s="6" t="n">
        <v>1.94945054945055</v>
      </c>
      <c r="C11283" s="6" t="n">
        <v>81</v>
      </c>
      <c r="D11283" s="6" t="n">
        <v>-1</v>
      </c>
      <c r="E11283" s="6" t="n">
        <v>1.94652014652015</v>
      </c>
      <c r="F11283" s="6" t="n">
        <v>0</v>
      </c>
      <c r="G11283" s="6" t="n">
        <v>0</v>
      </c>
      <c r="H11283" s="6" t="str">
        <f aca="false">IF(AND(A11283&gt;=Stimuli!$B$2,A11283&lt;=Stimuli!$C$2),Stimuli!$A$2,IF(AND(A11283&gt;=Stimuli!$B$3,A11283&lt;=Stimuli!$C$3),Stimuli!$A$3,IF(AND(A11283&gt;=Stimuli!$B$4,A11283&lt;=Stimuli!$C$4),Stimuli!$A$4,"")))</f>
        <v>02 e.l.f. - Power Grip Styling (30.03s)</v>
      </c>
      <c r="I11283" s="6" t="n">
        <f aca="false">(B11283-B11282)/((A11283-A11282)/1000)</f>
        <v>0.750183150183034</v>
      </c>
      <c r="J11283" s="6" t="n">
        <f aca="false">IF(OR(B11283&lt;Rules!$B$2,B11283&gt;Rules!$B$3,ABS(I11283)&gt;Rules!$B$4,OR(B11284&lt;Rules!$B$2,B11284&gt;Rules!$B$3,ABS(I11284)&gt;Rules!$B$4)),1,0)</f>
        <v>0</v>
      </c>
      <c r="K11283" s="6" t="str">
        <f aca="false">IF(F11283=1,COUNTIF($F$2:F11283,1),"")</f>
        <v/>
      </c>
    </row>
    <row r="11284" customFormat="false" ht="15" hidden="false" customHeight="false" outlineLevel="0" collapsed="false">
      <c r="A11284" s="6" t="n">
        <v>88542.5555</v>
      </c>
      <c r="B11284" s="6" t="n">
        <v>1.94505494505495</v>
      </c>
      <c r="C11284" s="6" t="n">
        <v>81</v>
      </c>
      <c r="D11284" s="6" t="n">
        <v>-1</v>
      </c>
      <c r="E11284" s="6" t="n">
        <v>1.94652014652015</v>
      </c>
      <c r="F11284" s="6" t="n">
        <v>0</v>
      </c>
      <c r="G11284" s="6" t="n">
        <v>0</v>
      </c>
      <c r="H11284" s="6" t="str">
        <f aca="false">IF(AND(A11284&gt;=Stimuli!$B$2,A11284&lt;=Stimuli!$C$2),Stimuli!$A$2,IF(AND(A11284&gt;=Stimuli!$B$3,A11284&lt;=Stimuli!$C$3),Stimuli!$A$3,IF(AND(A11284&gt;=Stimuli!$B$4,A11284&lt;=Stimuli!$C$4),Stimuli!$A$4,"")))</f>
        <v>02 e.l.f. - Power Grip Styling (30.03s)</v>
      </c>
      <c r="I11284" s="6" t="n">
        <f aca="false">(B11284-B11283)/((A11284-A11283)/1000)</f>
        <v>-0.562637362637304</v>
      </c>
      <c r="J11284" s="6" t="n">
        <f aca="false">IF(OR(B11284&lt;Rules!$B$2,B11284&gt;Rules!$B$3,ABS(I11284)&gt;Rules!$B$4,OR(B11285&lt;Rules!$B$2,B11285&gt;Rules!$B$3,ABS(I11285)&gt;Rules!$B$4)),1,0)</f>
        <v>0</v>
      </c>
      <c r="K11284" s="6" t="str">
        <f aca="false">IF(F11284=1,COUNTIF($F$2:F11284,1),"")</f>
        <v/>
      </c>
    </row>
    <row r="11285" customFormat="false" ht="15" hidden="false" customHeight="false" outlineLevel="0" collapsed="false">
      <c r="A11285" s="6" t="n">
        <v>88550.368</v>
      </c>
      <c r="B11285" s="6" t="n">
        <v>1.94652014652015</v>
      </c>
      <c r="C11285" s="6" t="n">
        <v>81</v>
      </c>
      <c r="D11285" s="6" t="n">
        <v>-1</v>
      </c>
      <c r="E11285" s="6" t="n">
        <v>1.94652014652015</v>
      </c>
      <c r="F11285" s="6" t="n">
        <v>0</v>
      </c>
      <c r="G11285" s="6" t="n">
        <v>0</v>
      </c>
      <c r="H11285" s="6" t="str">
        <f aca="false">IF(AND(A11285&gt;=Stimuli!$B$2,A11285&lt;=Stimuli!$C$2),Stimuli!$A$2,IF(AND(A11285&gt;=Stimuli!$B$3,A11285&lt;=Stimuli!$C$3),Stimuli!$A$3,IF(AND(A11285&gt;=Stimuli!$B$4,A11285&lt;=Stimuli!$C$4),Stimuli!$A$4,"")))</f>
        <v>02 e.l.f. - Power Grip Styling (30.03s)</v>
      </c>
      <c r="I11285" s="6" t="n">
        <f aca="false">(B11285-B11284)/((A11285-A11284)/1000)</f>
        <v>0.18754578754573</v>
      </c>
      <c r="J11285" s="6" t="n">
        <f aca="false">IF(OR(B11285&lt;Rules!$B$2,B11285&gt;Rules!$B$3,ABS(I11285)&gt;Rules!$B$4,OR(B11286&lt;Rules!$B$2,B11286&gt;Rules!$B$3,ABS(I11286)&gt;Rules!$B$4)),1,0)</f>
        <v>0</v>
      </c>
      <c r="K11285" s="6" t="str">
        <f aca="false">IF(F11285=1,COUNTIF($F$2:F11285,1),"")</f>
        <v/>
      </c>
    </row>
    <row r="11286" customFormat="false" ht="15" hidden="false" customHeight="false" outlineLevel="0" collapsed="false">
      <c r="A11286" s="6" t="n">
        <v>88558.1805</v>
      </c>
      <c r="B11286" s="6" t="n">
        <v>1.94505494505495</v>
      </c>
      <c r="C11286" s="6" t="n">
        <v>81</v>
      </c>
      <c r="D11286" s="6" t="n">
        <v>-1</v>
      </c>
      <c r="E11286" s="6" t="n">
        <v>1.94652014652015</v>
      </c>
      <c r="F11286" s="6" t="n">
        <v>0</v>
      </c>
      <c r="G11286" s="6" t="n">
        <v>0</v>
      </c>
      <c r="H11286" s="6" t="str">
        <f aca="false">IF(AND(A11286&gt;=Stimuli!$B$2,A11286&lt;=Stimuli!$C$2),Stimuli!$A$2,IF(AND(A11286&gt;=Stimuli!$B$3,A11286&lt;=Stimuli!$C$3),Stimuli!$A$3,IF(AND(A11286&gt;=Stimuli!$B$4,A11286&lt;=Stimuli!$C$4),Stimuli!$A$4,"")))</f>
        <v>02 e.l.f. - Power Grip Styling (30.03s)</v>
      </c>
      <c r="I11286" s="6" t="n">
        <f aca="false">(B11286-B11285)/((A11286-A11285)/1000)</f>
        <v>-0.18754578754573</v>
      </c>
      <c r="J11286" s="6" t="n">
        <f aca="false">IF(OR(B11286&lt;Rules!$B$2,B11286&gt;Rules!$B$3,ABS(I11286)&gt;Rules!$B$4,OR(B11287&lt;Rules!$B$2,B11287&gt;Rules!$B$3,ABS(I11287)&gt;Rules!$B$4)),1,0)</f>
        <v>0</v>
      </c>
      <c r="K11286" s="6" t="str">
        <f aca="false">IF(F11286=1,COUNTIF($F$2:F11286,1),"")</f>
        <v/>
      </c>
    </row>
    <row r="11287" customFormat="false" ht="15" hidden="false" customHeight="false" outlineLevel="0" collapsed="false">
      <c r="A11287" s="6" t="n">
        <v>88565.993</v>
      </c>
      <c r="B11287" s="6" t="n">
        <v>1.94505494505495</v>
      </c>
      <c r="C11287" s="6" t="n">
        <v>81</v>
      </c>
      <c r="D11287" s="6" t="n">
        <v>-1</v>
      </c>
      <c r="E11287" s="6" t="n">
        <v>1.94652014652015</v>
      </c>
      <c r="F11287" s="6" t="n">
        <v>0</v>
      </c>
      <c r="G11287" s="6" t="n">
        <v>0</v>
      </c>
      <c r="H11287" s="6" t="str">
        <f aca="false">IF(AND(A11287&gt;=Stimuli!$B$2,A11287&lt;=Stimuli!$C$2),Stimuli!$A$2,IF(AND(A11287&gt;=Stimuli!$B$3,A11287&lt;=Stimuli!$C$3),Stimuli!$A$3,IF(AND(A11287&gt;=Stimuli!$B$4,A11287&lt;=Stimuli!$C$4),Stimuli!$A$4,"")))</f>
        <v>02 e.l.f. - Power Grip Styling (30.03s)</v>
      </c>
      <c r="I11287" s="6" t="n">
        <f aca="false">(B11287-B11286)/((A11287-A11286)/1000)</f>
        <v>0</v>
      </c>
      <c r="J11287" s="6" t="n">
        <f aca="false">IF(OR(B11287&lt;Rules!$B$2,B11287&gt;Rules!$B$3,ABS(I11287)&gt;Rules!$B$4,OR(B11288&lt;Rules!$B$2,B11288&gt;Rules!$B$3,ABS(I11288)&gt;Rules!$B$4)),1,0)</f>
        <v>0</v>
      </c>
      <c r="K11287" s="6" t="str">
        <f aca="false">IF(F11287=1,COUNTIF($F$2:F11287,1),"")</f>
        <v/>
      </c>
    </row>
    <row r="11288" customFormat="false" ht="15" hidden="false" customHeight="false" outlineLevel="0" collapsed="false">
      <c r="A11288" s="6" t="n">
        <v>88573.8055</v>
      </c>
      <c r="B11288" s="6" t="n">
        <v>1.94652014652015</v>
      </c>
      <c r="C11288" s="6" t="n">
        <v>81</v>
      </c>
      <c r="D11288" s="6" t="n">
        <v>-1</v>
      </c>
      <c r="E11288" s="6" t="n">
        <v>1.94652014652015</v>
      </c>
      <c r="F11288" s="6" t="n">
        <v>0</v>
      </c>
      <c r="G11288" s="6" t="n">
        <v>0</v>
      </c>
      <c r="H11288" s="6" t="str">
        <f aca="false">IF(AND(A11288&gt;=Stimuli!$B$2,A11288&lt;=Stimuli!$C$2),Stimuli!$A$2,IF(AND(A11288&gt;=Stimuli!$B$3,A11288&lt;=Stimuli!$C$3),Stimuli!$A$3,IF(AND(A11288&gt;=Stimuli!$B$4,A11288&lt;=Stimuli!$C$4),Stimuli!$A$4,"")))</f>
        <v>02 e.l.f. - Power Grip Styling (30.03s)</v>
      </c>
      <c r="I11288" s="6" t="n">
        <f aca="false">(B11288-B11287)/((A11288-A11287)/1000)</f>
        <v>0.18754578754573</v>
      </c>
      <c r="J11288" s="6" t="n">
        <f aca="false">IF(OR(B11288&lt;Rules!$B$2,B11288&gt;Rules!$B$3,ABS(I11288)&gt;Rules!$B$4,OR(B11289&lt;Rules!$B$2,B11289&gt;Rules!$B$3,ABS(I11289)&gt;Rules!$B$4)),1,0)</f>
        <v>0</v>
      </c>
      <c r="K11288" s="6" t="str">
        <f aca="false">IF(F11288=1,COUNTIF($F$2:F11288,1),"")</f>
        <v/>
      </c>
    </row>
    <row r="11289" customFormat="false" ht="15" hidden="false" customHeight="false" outlineLevel="0" collapsed="false">
      <c r="A11289" s="6" t="n">
        <v>88581.618</v>
      </c>
      <c r="B11289" s="6" t="n">
        <v>1.94358974358974</v>
      </c>
      <c r="C11289" s="6" t="n">
        <v>81</v>
      </c>
      <c r="D11289" s="6" t="n">
        <v>-1</v>
      </c>
      <c r="E11289" s="6" t="n">
        <v>1.94652014652015</v>
      </c>
      <c r="F11289" s="6" t="n">
        <v>0</v>
      </c>
      <c r="G11289" s="6" t="n">
        <v>0</v>
      </c>
      <c r="H11289" s="6" t="str">
        <f aca="false">IF(AND(A11289&gt;=Stimuli!$B$2,A11289&lt;=Stimuli!$C$2),Stimuli!$A$2,IF(AND(A11289&gt;=Stimuli!$B$3,A11289&lt;=Stimuli!$C$3),Stimuli!$A$3,IF(AND(A11289&gt;=Stimuli!$B$4,A11289&lt;=Stimuli!$C$4),Stimuli!$A$4,"")))</f>
        <v>02 e.l.f. - Power Grip Styling (30.03s)</v>
      </c>
      <c r="I11289" s="6" t="n">
        <f aca="false">(B11289-B11288)/((A11289-A11288)/1000)</f>
        <v>-0.37509157509146</v>
      </c>
      <c r="J11289" s="6" t="n">
        <f aca="false">IF(OR(B11289&lt;Rules!$B$2,B11289&gt;Rules!$B$3,ABS(I11289)&gt;Rules!$B$4,OR(B11290&lt;Rules!$B$2,B11290&gt;Rules!$B$3,ABS(I11290)&gt;Rules!$B$4)),1,0)</f>
        <v>0</v>
      </c>
      <c r="K11289" s="6" t="str">
        <f aca="false">IF(F11289=1,COUNTIF($F$2:F11289,1),"")</f>
        <v/>
      </c>
    </row>
    <row r="11290" customFormat="false" ht="15" hidden="false" customHeight="false" outlineLevel="0" collapsed="false">
      <c r="A11290" s="6" t="n">
        <v>88589.4305</v>
      </c>
      <c r="B11290" s="6" t="n">
        <v>1.94798534798535</v>
      </c>
      <c r="C11290" s="6" t="n">
        <v>81</v>
      </c>
      <c r="D11290" s="6" t="n">
        <v>-1</v>
      </c>
      <c r="E11290" s="6" t="n">
        <v>1.94652014652015</v>
      </c>
      <c r="F11290" s="6" t="n">
        <v>0</v>
      </c>
      <c r="G11290" s="6" t="n">
        <v>0</v>
      </c>
      <c r="H11290" s="6" t="str">
        <f aca="false">IF(AND(A11290&gt;=Stimuli!$B$2,A11290&lt;=Stimuli!$C$2),Stimuli!$A$2,IF(AND(A11290&gt;=Stimuli!$B$3,A11290&lt;=Stimuli!$C$3),Stimuli!$A$3,IF(AND(A11290&gt;=Stimuli!$B$4,A11290&lt;=Stimuli!$C$4),Stimuli!$A$4,"")))</f>
        <v>02 e.l.f. - Power Grip Styling (30.03s)</v>
      </c>
      <c r="I11290" s="6" t="n">
        <f aca="false">(B11290-B11289)/((A11290-A11289)/1000)</f>
        <v>0.562637362637304</v>
      </c>
      <c r="J11290" s="6" t="n">
        <f aca="false">IF(OR(B11290&lt;Rules!$B$2,B11290&gt;Rules!$B$3,ABS(I11290)&gt;Rules!$B$4,OR(B11291&lt;Rules!$B$2,B11291&gt;Rules!$B$3,ABS(I11291)&gt;Rules!$B$4)),1,0)</f>
        <v>0</v>
      </c>
      <c r="K11290" s="6" t="str">
        <f aca="false">IF(F11290=1,COUNTIF($F$2:F11290,1),"")</f>
        <v/>
      </c>
    </row>
    <row r="11291" customFormat="false" ht="15" hidden="false" customHeight="false" outlineLevel="0" collapsed="false">
      <c r="A11291" s="6" t="n">
        <v>88597.243</v>
      </c>
      <c r="B11291" s="6" t="n">
        <v>1.94212454212454</v>
      </c>
      <c r="C11291" s="6" t="n">
        <v>81</v>
      </c>
      <c r="D11291" s="6" t="n">
        <v>-1</v>
      </c>
      <c r="E11291" s="6" t="n">
        <v>1.94652014652015</v>
      </c>
      <c r="F11291" s="6" t="n">
        <v>0</v>
      </c>
      <c r="G11291" s="6" t="n">
        <v>0</v>
      </c>
      <c r="H11291" s="6" t="str">
        <f aca="false">IF(AND(A11291&gt;=Stimuli!$B$2,A11291&lt;=Stimuli!$C$2),Stimuli!$A$2,IF(AND(A11291&gt;=Stimuli!$B$3,A11291&lt;=Stimuli!$C$3),Stimuli!$A$3,IF(AND(A11291&gt;=Stimuli!$B$4,A11291&lt;=Stimuli!$C$4),Stimuli!$A$4,"")))</f>
        <v>02 e.l.f. - Power Grip Styling (30.03s)</v>
      </c>
      <c r="I11291" s="6" t="n">
        <f aca="false">(B11291-B11290)/((A11291-A11290)/1000)</f>
        <v>-0.750183150183148</v>
      </c>
      <c r="J11291" s="6" t="n">
        <f aca="false">IF(OR(B11291&lt;Rules!$B$2,B11291&gt;Rules!$B$3,ABS(I11291)&gt;Rules!$B$4,OR(B11292&lt;Rules!$B$2,B11292&gt;Rules!$B$3,ABS(I11292)&gt;Rules!$B$4)),1,0)</f>
        <v>0</v>
      </c>
      <c r="K11291" s="6" t="str">
        <f aca="false">IF(F11291=1,COUNTIF($F$2:F11291,1),"")</f>
        <v/>
      </c>
    </row>
    <row r="11292" customFormat="false" ht="15" hidden="false" customHeight="false" outlineLevel="0" collapsed="false">
      <c r="A11292" s="6" t="n">
        <v>88605.0555</v>
      </c>
      <c r="B11292" s="6" t="n">
        <v>1.94798534798535</v>
      </c>
      <c r="C11292" s="6" t="n">
        <v>81</v>
      </c>
      <c r="D11292" s="6" t="n">
        <v>-1</v>
      </c>
      <c r="E11292" s="6" t="n">
        <v>1.94652014652015</v>
      </c>
      <c r="F11292" s="6" t="n">
        <v>0</v>
      </c>
      <c r="G11292" s="6" t="n">
        <v>0</v>
      </c>
      <c r="H11292" s="6" t="str">
        <f aca="false">IF(AND(A11292&gt;=Stimuli!$B$2,A11292&lt;=Stimuli!$C$2),Stimuli!$A$2,IF(AND(A11292&gt;=Stimuli!$B$3,A11292&lt;=Stimuli!$C$3),Stimuli!$A$3,IF(AND(A11292&gt;=Stimuli!$B$4,A11292&lt;=Stimuli!$C$4),Stimuli!$A$4,"")))</f>
        <v>02 e.l.f. - Power Grip Styling (30.03s)</v>
      </c>
      <c r="I11292" s="6" t="n">
        <f aca="false">(B11292-B11291)/((A11292-A11291)/1000)</f>
        <v>0.750183150183148</v>
      </c>
      <c r="J11292" s="6" t="n">
        <f aca="false">IF(OR(B11292&lt;Rules!$B$2,B11292&gt;Rules!$B$3,ABS(I11292)&gt;Rules!$B$4,OR(B11293&lt;Rules!$B$2,B11293&gt;Rules!$B$3,ABS(I11293)&gt;Rules!$B$4)),1,0)</f>
        <v>0</v>
      </c>
      <c r="K11292" s="6" t="str">
        <f aca="false">IF(F11292=1,COUNTIF($F$2:F11292,1),"")</f>
        <v/>
      </c>
    </row>
    <row r="11293" customFormat="false" ht="15" hidden="false" customHeight="false" outlineLevel="0" collapsed="false">
      <c r="A11293" s="6" t="n">
        <v>88612.868</v>
      </c>
      <c r="B11293" s="6" t="n">
        <v>1.94065934065934</v>
      </c>
      <c r="C11293" s="6" t="n">
        <v>81</v>
      </c>
      <c r="D11293" s="6" t="n">
        <v>-1</v>
      </c>
      <c r="E11293" s="6" t="n">
        <v>1.94652014652015</v>
      </c>
      <c r="F11293" s="6" t="n">
        <v>0</v>
      </c>
      <c r="G11293" s="6" t="n">
        <v>0</v>
      </c>
      <c r="H11293" s="6" t="str">
        <f aca="false">IF(AND(A11293&gt;=Stimuli!$B$2,A11293&lt;=Stimuli!$C$2),Stimuli!$A$2,IF(AND(A11293&gt;=Stimuli!$B$3,A11293&lt;=Stimuli!$C$3),Stimuli!$A$3,IF(AND(A11293&gt;=Stimuli!$B$4,A11293&lt;=Stimuli!$C$4),Stimuli!$A$4,"")))</f>
        <v>02 e.l.f. - Power Grip Styling (30.03s)</v>
      </c>
      <c r="I11293" s="6" t="n">
        <f aca="false">(B11293-B11292)/((A11293-A11292)/1000)</f>
        <v>-0.93772893772902</v>
      </c>
      <c r="J11293" s="6" t="n">
        <f aca="false">IF(OR(B11293&lt;Rules!$B$2,B11293&gt;Rules!$B$3,ABS(I11293)&gt;Rules!$B$4,OR(B11294&lt;Rules!$B$2,B11294&gt;Rules!$B$3,ABS(I11294)&gt;Rules!$B$4)),1,0)</f>
        <v>0</v>
      </c>
      <c r="K11293" s="6" t="str">
        <f aca="false">IF(F11293=1,COUNTIF($F$2:F11293,1),"")</f>
        <v/>
      </c>
    </row>
    <row r="11294" customFormat="false" ht="15" hidden="false" customHeight="false" outlineLevel="0" collapsed="false">
      <c r="A11294" s="6" t="n">
        <v>88620.6805</v>
      </c>
      <c r="B11294" s="6" t="n">
        <v>1.94798534798535</v>
      </c>
      <c r="C11294" s="6" t="n">
        <v>81</v>
      </c>
      <c r="D11294" s="6" t="n">
        <v>-1</v>
      </c>
      <c r="E11294" s="6" t="n">
        <v>1.94652014652015</v>
      </c>
      <c r="F11294" s="6" t="n">
        <v>0</v>
      </c>
      <c r="G11294" s="6" t="n">
        <v>0</v>
      </c>
      <c r="H11294" s="6" t="str">
        <f aca="false">IF(AND(A11294&gt;=Stimuli!$B$2,A11294&lt;=Stimuli!$C$2),Stimuli!$A$2,IF(AND(A11294&gt;=Stimuli!$B$3,A11294&lt;=Stimuli!$C$3),Stimuli!$A$3,IF(AND(A11294&gt;=Stimuli!$B$4,A11294&lt;=Stimuli!$C$4),Stimuli!$A$4,"")))</f>
        <v>02 e.l.f. - Power Grip Styling (30.03s)</v>
      </c>
      <c r="I11294" s="6" t="n">
        <f aca="false">(B11294-B11293)/((A11294-A11293)/1000)</f>
        <v>0.93772893772902</v>
      </c>
      <c r="J11294" s="6" t="n">
        <f aca="false">IF(OR(B11294&lt;Rules!$B$2,B11294&gt;Rules!$B$3,ABS(I11294)&gt;Rules!$B$4,OR(B11295&lt;Rules!$B$2,B11295&gt;Rules!$B$3,ABS(I11295)&gt;Rules!$B$4)),1,0)</f>
        <v>0</v>
      </c>
      <c r="K11294" s="6" t="str">
        <f aca="false">IF(F11294=1,COUNTIF($F$2:F11294,1),"")</f>
        <v/>
      </c>
    </row>
    <row r="11295" customFormat="false" ht="15" hidden="false" customHeight="false" outlineLevel="0" collapsed="false">
      <c r="A11295" s="6" t="n">
        <v>88628.493</v>
      </c>
      <c r="B11295" s="6" t="n">
        <v>1.94065934065934</v>
      </c>
      <c r="C11295" s="6" t="n">
        <v>81</v>
      </c>
      <c r="D11295" s="6" t="n">
        <v>-1</v>
      </c>
      <c r="E11295" s="6" t="n">
        <v>1.94652014652015</v>
      </c>
      <c r="F11295" s="6" t="n">
        <v>0</v>
      </c>
      <c r="G11295" s="6" t="n">
        <v>0</v>
      </c>
      <c r="H11295" s="6" t="str">
        <f aca="false">IF(AND(A11295&gt;=Stimuli!$B$2,A11295&lt;=Stimuli!$C$2),Stimuli!$A$2,IF(AND(A11295&gt;=Stimuli!$B$3,A11295&lt;=Stimuli!$C$3),Stimuli!$A$3,IF(AND(A11295&gt;=Stimuli!$B$4,A11295&lt;=Stimuli!$C$4),Stimuli!$A$4,"")))</f>
        <v>02 e.l.f. - Power Grip Styling (30.03s)</v>
      </c>
      <c r="I11295" s="6" t="n">
        <f aca="false">(B11295-B11294)/((A11295-A11294)/1000)</f>
        <v>-0.93772893772902</v>
      </c>
      <c r="J11295" s="6" t="n">
        <f aca="false">IF(OR(B11295&lt;Rules!$B$2,B11295&gt;Rules!$B$3,ABS(I11295)&gt;Rules!$B$4,OR(B11296&lt;Rules!$B$2,B11296&gt;Rules!$B$3,ABS(I11296)&gt;Rules!$B$4)),1,0)</f>
        <v>0</v>
      </c>
      <c r="K11295" s="6" t="str">
        <f aca="false">IF(F11295=1,COUNTIF($F$2:F11295,1),"")</f>
        <v/>
      </c>
    </row>
    <row r="11296" customFormat="false" ht="15" hidden="false" customHeight="false" outlineLevel="0" collapsed="false">
      <c r="A11296" s="6" t="n">
        <v>88636.3055</v>
      </c>
      <c r="B11296" s="6" t="n">
        <v>1.94945054945055</v>
      </c>
      <c r="C11296" s="6" t="n">
        <v>81</v>
      </c>
      <c r="D11296" s="6" t="n">
        <v>-1</v>
      </c>
      <c r="E11296" s="6" t="n">
        <v>1.94652014652015</v>
      </c>
      <c r="F11296" s="6" t="n">
        <v>0</v>
      </c>
      <c r="G11296" s="6" t="n">
        <v>0</v>
      </c>
      <c r="H11296" s="6" t="str">
        <f aca="false">IF(AND(A11296&gt;=Stimuli!$B$2,A11296&lt;=Stimuli!$C$2),Stimuli!$A$2,IF(AND(A11296&gt;=Stimuli!$B$3,A11296&lt;=Stimuli!$C$3),Stimuli!$A$3,IF(AND(A11296&gt;=Stimuli!$B$4,A11296&lt;=Stimuli!$C$4),Stimuli!$A$4,"")))</f>
        <v>02 e.l.f. - Power Grip Styling (30.03s)</v>
      </c>
      <c r="I11296" s="6" t="n">
        <f aca="false">(B11296-B11295)/((A11296-A11295)/1000)</f>
        <v>1.12527472527475</v>
      </c>
      <c r="J11296" s="6" t="n">
        <f aca="false">IF(OR(B11296&lt;Rules!$B$2,B11296&gt;Rules!$B$3,ABS(I11296)&gt;Rules!$B$4,OR(B11297&lt;Rules!$B$2,B11297&gt;Rules!$B$3,ABS(I11297)&gt;Rules!$B$4)),1,0)</f>
        <v>0</v>
      </c>
      <c r="K11296" s="6" t="str">
        <f aca="false">IF(F11296=1,COUNTIF($F$2:F11296,1),"")</f>
        <v/>
      </c>
    </row>
    <row r="11297" customFormat="false" ht="15" hidden="false" customHeight="false" outlineLevel="0" collapsed="false">
      <c r="A11297" s="6" t="n">
        <v>88644.118</v>
      </c>
      <c r="B11297" s="6" t="n">
        <v>1.94065934065934</v>
      </c>
      <c r="C11297" s="6" t="n">
        <v>81</v>
      </c>
      <c r="D11297" s="6" t="n">
        <v>-1</v>
      </c>
      <c r="E11297" s="6" t="n">
        <v>1.94652014652015</v>
      </c>
      <c r="F11297" s="6" t="n">
        <v>0</v>
      </c>
      <c r="G11297" s="6" t="n">
        <v>0</v>
      </c>
      <c r="H11297" s="6" t="str">
        <f aca="false">IF(AND(A11297&gt;=Stimuli!$B$2,A11297&lt;=Stimuli!$C$2),Stimuli!$A$2,IF(AND(A11297&gt;=Stimuli!$B$3,A11297&lt;=Stimuli!$C$3),Stimuli!$A$3,IF(AND(A11297&gt;=Stimuli!$B$4,A11297&lt;=Stimuli!$C$4),Stimuli!$A$4,"")))</f>
        <v>02 e.l.f. - Power Grip Styling (30.03s)</v>
      </c>
      <c r="I11297" s="6" t="n">
        <f aca="false">(B11297-B11296)/((A11297-A11296)/1000)</f>
        <v>-1.12527472527475</v>
      </c>
      <c r="J11297" s="6" t="n">
        <f aca="false">IF(OR(B11297&lt;Rules!$B$2,B11297&gt;Rules!$B$3,ABS(I11297)&gt;Rules!$B$4,OR(B11298&lt;Rules!$B$2,B11298&gt;Rules!$B$3,ABS(I11298)&gt;Rules!$B$4)),1,0)</f>
        <v>0</v>
      </c>
      <c r="K11297" s="6" t="str">
        <f aca="false">IF(F11297=1,COUNTIF($F$2:F11297,1),"")</f>
        <v/>
      </c>
    </row>
    <row r="11298" customFormat="false" ht="15" hidden="false" customHeight="false" outlineLevel="0" collapsed="false">
      <c r="A11298" s="6" t="n">
        <v>88651.9305</v>
      </c>
      <c r="B11298" s="6" t="n">
        <v>1.94798534798535</v>
      </c>
      <c r="C11298" s="6" t="n">
        <v>81</v>
      </c>
      <c r="D11298" s="6" t="n">
        <v>-1</v>
      </c>
      <c r="E11298" s="6" t="n">
        <v>1.94652014652015</v>
      </c>
      <c r="F11298" s="6" t="n">
        <v>0</v>
      </c>
      <c r="G11298" s="6" t="n">
        <v>0</v>
      </c>
      <c r="H11298" s="6" t="str">
        <f aca="false">IF(AND(A11298&gt;=Stimuli!$B$2,A11298&lt;=Stimuli!$C$2),Stimuli!$A$2,IF(AND(A11298&gt;=Stimuli!$B$3,A11298&lt;=Stimuli!$C$3),Stimuli!$A$3,IF(AND(A11298&gt;=Stimuli!$B$4,A11298&lt;=Stimuli!$C$4),Stimuli!$A$4,"")))</f>
        <v>02 e.l.f. - Power Grip Styling (30.03s)</v>
      </c>
      <c r="I11298" s="6" t="n">
        <f aca="false">(B11298-B11297)/((A11298-A11297)/1000)</f>
        <v>0.93772893772902</v>
      </c>
      <c r="J11298" s="6" t="n">
        <f aca="false">IF(OR(B11298&lt;Rules!$B$2,B11298&gt;Rules!$B$3,ABS(I11298)&gt;Rules!$B$4,OR(B11299&lt;Rules!$B$2,B11299&gt;Rules!$B$3,ABS(I11299)&gt;Rules!$B$4)),1,0)</f>
        <v>0</v>
      </c>
      <c r="K11298" s="6" t="str">
        <f aca="false">IF(F11298=1,COUNTIF($F$2:F11298,1),"")</f>
        <v/>
      </c>
    </row>
    <row r="11299" customFormat="false" ht="15" hidden="false" customHeight="false" outlineLevel="0" collapsed="false">
      <c r="A11299" s="6" t="n">
        <v>88659.743</v>
      </c>
      <c r="B11299" s="6" t="n">
        <v>1.94212454212454</v>
      </c>
      <c r="C11299" s="6" t="n">
        <v>81</v>
      </c>
      <c r="D11299" s="6" t="n">
        <v>-1</v>
      </c>
      <c r="E11299" s="6" t="n">
        <v>1.94652014652015</v>
      </c>
      <c r="F11299" s="6" t="n">
        <v>0</v>
      </c>
      <c r="G11299" s="6" t="n">
        <v>0</v>
      </c>
      <c r="H11299" s="6" t="str">
        <f aca="false">IF(AND(A11299&gt;=Stimuli!$B$2,A11299&lt;=Stimuli!$C$2),Stimuli!$A$2,IF(AND(A11299&gt;=Stimuli!$B$3,A11299&lt;=Stimuli!$C$3),Stimuli!$A$3,IF(AND(A11299&gt;=Stimuli!$B$4,A11299&lt;=Stimuli!$C$4),Stimuli!$A$4,"")))</f>
        <v>02 e.l.f. - Power Grip Styling (30.03s)</v>
      </c>
      <c r="I11299" s="6" t="n">
        <f aca="false">(B11299-B11298)/((A11299-A11298)/1000)</f>
        <v>-0.750183150183148</v>
      </c>
      <c r="J11299" s="6" t="n">
        <f aca="false">IF(OR(B11299&lt;Rules!$B$2,B11299&gt;Rules!$B$3,ABS(I11299)&gt;Rules!$B$4,OR(B11300&lt;Rules!$B$2,B11300&gt;Rules!$B$3,ABS(I11300)&gt;Rules!$B$4)),1,0)</f>
        <v>0</v>
      </c>
      <c r="K11299" s="6" t="str">
        <f aca="false">IF(F11299=1,COUNTIF($F$2:F11299,1),"")</f>
        <v/>
      </c>
    </row>
    <row r="11300" customFormat="false" ht="15" hidden="false" customHeight="false" outlineLevel="0" collapsed="false">
      <c r="A11300" s="6" t="n">
        <v>88667.5555</v>
      </c>
      <c r="B11300" s="6" t="n">
        <v>1.94652014652015</v>
      </c>
      <c r="C11300" s="6" t="n">
        <v>81</v>
      </c>
      <c r="D11300" s="6" t="n">
        <v>-1</v>
      </c>
      <c r="E11300" s="6" t="n">
        <v>1.94652014652015</v>
      </c>
      <c r="F11300" s="6" t="n">
        <v>0</v>
      </c>
      <c r="G11300" s="6" t="n">
        <v>0</v>
      </c>
      <c r="H11300" s="6" t="str">
        <f aca="false">IF(AND(A11300&gt;=Stimuli!$B$2,A11300&lt;=Stimuli!$C$2),Stimuli!$A$2,IF(AND(A11300&gt;=Stimuli!$B$3,A11300&lt;=Stimuli!$C$3),Stimuli!$A$3,IF(AND(A11300&gt;=Stimuli!$B$4,A11300&lt;=Stimuli!$C$4),Stimuli!$A$4,"")))</f>
        <v>02 e.l.f. - Power Grip Styling (30.03s)</v>
      </c>
      <c r="I11300" s="6" t="n">
        <f aca="false">(B11300-B11299)/((A11300-A11299)/1000)</f>
        <v>0.562637362637304</v>
      </c>
      <c r="J11300" s="6" t="n">
        <f aca="false">IF(OR(B11300&lt;Rules!$B$2,B11300&gt;Rules!$B$3,ABS(I11300)&gt;Rules!$B$4,OR(B11301&lt;Rules!$B$2,B11301&gt;Rules!$B$3,ABS(I11301)&gt;Rules!$B$4)),1,0)</f>
        <v>0</v>
      </c>
      <c r="K11300" s="6" t="str">
        <f aca="false">IF(F11300=1,COUNTIF($F$2:F11300,1),"")</f>
        <v/>
      </c>
    </row>
    <row r="11301" customFormat="false" ht="15" hidden="false" customHeight="false" outlineLevel="0" collapsed="false">
      <c r="A11301" s="6" t="n">
        <v>88675.368</v>
      </c>
      <c r="B11301" s="6" t="n">
        <v>1.94212454212454</v>
      </c>
      <c r="C11301" s="6" t="n">
        <v>81</v>
      </c>
      <c r="D11301" s="6" t="n">
        <v>-1</v>
      </c>
      <c r="E11301" s="6" t="n">
        <v>1.94652014652015</v>
      </c>
      <c r="F11301" s="6" t="n">
        <v>0</v>
      </c>
      <c r="G11301" s="6" t="n">
        <v>0</v>
      </c>
      <c r="H11301" s="6" t="str">
        <f aca="false">IF(AND(A11301&gt;=Stimuli!$B$2,A11301&lt;=Stimuli!$C$2),Stimuli!$A$2,IF(AND(A11301&gt;=Stimuli!$B$3,A11301&lt;=Stimuli!$C$3),Stimuli!$A$3,IF(AND(A11301&gt;=Stimuli!$B$4,A11301&lt;=Stimuli!$C$4),Stimuli!$A$4,"")))</f>
        <v>02 e.l.f. - Power Grip Styling (30.03s)</v>
      </c>
      <c r="I11301" s="6" t="n">
        <f aca="false">(B11301-B11300)/((A11301-A11300)/1000)</f>
        <v>-0.562637362637304</v>
      </c>
      <c r="J11301" s="6" t="n">
        <f aca="false">IF(OR(B11301&lt;Rules!$B$2,B11301&gt;Rules!$B$3,ABS(I11301)&gt;Rules!$B$4,OR(B11302&lt;Rules!$B$2,B11302&gt;Rules!$B$3,ABS(I11302)&gt;Rules!$B$4)),1,0)</f>
        <v>0</v>
      </c>
      <c r="K11301" s="6" t="str">
        <f aca="false">IF(F11301=1,COUNTIF($F$2:F11301,1),"")</f>
        <v/>
      </c>
    </row>
    <row r="11302" customFormat="false" ht="15" hidden="false" customHeight="false" outlineLevel="0" collapsed="false">
      <c r="A11302" s="6" t="n">
        <v>88683.1805</v>
      </c>
      <c r="B11302" s="6" t="n">
        <v>1.94505494505495</v>
      </c>
      <c r="C11302" s="6" t="n">
        <v>81</v>
      </c>
      <c r="D11302" s="6" t="n">
        <v>-1</v>
      </c>
      <c r="E11302" s="6" t="n">
        <v>1.94652014652015</v>
      </c>
      <c r="F11302" s="6" t="n">
        <v>0</v>
      </c>
      <c r="G11302" s="6" t="n">
        <v>0</v>
      </c>
      <c r="H11302" s="6" t="str">
        <f aca="false">IF(AND(A11302&gt;=Stimuli!$B$2,A11302&lt;=Stimuli!$C$2),Stimuli!$A$2,IF(AND(A11302&gt;=Stimuli!$B$3,A11302&lt;=Stimuli!$C$3),Stimuli!$A$3,IF(AND(A11302&gt;=Stimuli!$B$4,A11302&lt;=Stimuli!$C$4),Stimuli!$A$4,"")))</f>
        <v>02 e.l.f. - Power Grip Styling (30.03s)</v>
      </c>
      <c r="I11302" s="6" t="n">
        <f aca="false">(B11302-B11301)/((A11302-A11301)/1000)</f>
        <v>0.375091575091574</v>
      </c>
      <c r="J11302" s="6" t="n">
        <f aca="false">IF(OR(B11302&lt;Rules!$B$2,B11302&gt;Rules!$B$3,ABS(I11302)&gt;Rules!$B$4,OR(B11303&lt;Rules!$B$2,B11303&gt;Rules!$B$3,ABS(I11303)&gt;Rules!$B$4)),1,0)</f>
        <v>0</v>
      </c>
      <c r="K11302" s="6" t="str">
        <f aca="false">IF(F11302=1,COUNTIF($F$2:F11302,1),"")</f>
        <v/>
      </c>
    </row>
    <row r="11303" customFormat="false" ht="15" hidden="false" customHeight="false" outlineLevel="0" collapsed="false">
      <c r="A11303" s="6" t="n">
        <v>88690.993</v>
      </c>
      <c r="B11303" s="6" t="n">
        <v>1.94358974358974</v>
      </c>
      <c r="C11303" s="6" t="n">
        <v>81</v>
      </c>
      <c r="D11303" s="6" t="n">
        <v>-1</v>
      </c>
      <c r="E11303" s="6" t="n">
        <v>1.94652014652015</v>
      </c>
      <c r="F11303" s="6" t="n">
        <v>0</v>
      </c>
      <c r="G11303" s="6" t="n">
        <v>0</v>
      </c>
      <c r="H11303" s="6" t="str">
        <f aca="false">IF(AND(A11303&gt;=Stimuli!$B$2,A11303&lt;=Stimuli!$C$2),Stimuli!$A$2,IF(AND(A11303&gt;=Stimuli!$B$3,A11303&lt;=Stimuli!$C$3),Stimuli!$A$3,IF(AND(A11303&gt;=Stimuli!$B$4,A11303&lt;=Stimuli!$C$4),Stimuli!$A$4,"")))</f>
        <v>02 e.l.f. - Power Grip Styling (30.03s)</v>
      </c>
      <c r="I11303" s="6" t="n">
        <f aca="false">(B11303-B11302)/((A11303-A11302)/1000)</f>
        <v>-0.18754578754573</v>
      </c>
      <c r="J11303" s="6" t="n">
        <f aca="false">IF(OR(B11303&lt;Rules!$B$2,B11303&gt;Rules!$B$3,ABS(I11303)&gt;Rules!$B$4,OR(B11304&lt;Rules!$B$2,B11304&gt;Rules!$B$3,ABS(I11304)&gt;Rules!$B$4)),1,0)</f>
        <v>0</v>
      </c>
      <c r="K11303" s="6" t="str">
        <f aca="false">IF(F11303=1,COUNTIF($F$2:F11303,1),"")</f>
        <v/>
      </c>
    </row>
    <row r="11304" customFormat="false" ht="15" hidden="false" customHeight="false" outlineLevel="0" collapsed="false">
      <c r="A11304" s="6" t="n">
        <v>88698.8055</v>
      </c>
      <c r="B11304" s="6" t="n">
        <v>1.94358974358974</v>
      </c>
      <c r="C11304" s="6" t="n">
        <v>81</v>
      </c>
      <c r="D11304" s="6" t="n">
        <v>-1</v>
      </c>
      <c r="E11304" s="6" t="n">
        <v>1.94652014652015</v>
      </c>
      <c r="F11304" s="6" t="n">
        <v>0</v>
      </c>
      <c r="G11304" s="6" t="n">
        <v>0</v>
      </c>
      <c r="H11304" s="6" t="str">
        <f aca="false">IF(AND(A11304&gt;=Stimuli!$B$2,A11304&lt;=Stimuli!$C$2),Stimuli!$A$2,IF(AND(A11304&gt;=Stimuli!$B$3,A11304&lt;=Stimuli!$C$3),Stimuli!$A$3,IF(AND(A11304&gt;=Stimuli!$B$4,A11304&lt;=Stimuli!$C$4),Stimuli!$A$4,"")))</f>
        <v>02 e.l.f. - Power Grip Styling (30.03s)</v>
      </c>
      <c r="I11304" s="6" t="n">
        <f aca="false">(B11304-B11303)/((A11304-A11303)/1000)</f>
        <v>0</v>
      </c>
      <c r="J11304" s="6" t="n">
        <f aca="false">IF(OR(B11304&lt;Rules!$B$2,B11304&gt;Rules!$B$3,ABS(I11304)&gt;Rules!$B$4,OR(B11305&lt;Rules!$B$2,B11305&gt;Rules!$B$3,ABS(I11305)&gt;Rules!$B$4)),1,0)</f>
        <v>0</v>
      </c>
      <c r="K11304" s="6" t="str">
        <f aca="false">IF(F11304=1,COUNTIF($F$2:F11304,1),"")</f>
        <v/>
      </c>
    </row>
    <row r="11305" customFormat="false" ht="15" hidden="false" customHeight="false" outlineLevel="0" collapsed="false">
      <c r="A11305" s="6" t="n">
        <v>88706.618</v>
      </c>
      <c r="B11305" s="6" t="n">
        <v>1.94652014652015</v>
      </c>
      <c r="C11305" s="6" t="n">
        <v>81</v>
      </c>
      <c r="D11305" s="6" t="n">
        <v>-1</v>
      </c>
      <c r="E11305" s="6" t="n">
        <v>1.94652014652015</v>
      </c>
      <c r="F11305" s="6" t="n">
        <v>0</v>
      </c>
      <c r="G11305" s="6" t="n">
        <v>0</v>
      </c>
      <c r="H11305" s="6" t="str">
        <f aca="false">IF(AND(A11305&gt;=Stimuli!$B$2,A11305&lt;=Stimuli!$C$2),Stimuli!$A$2,IF(AND(A11305&gt;=Stimuli!$B$3,A11305&lt;=Stimuli!$C$3),Stimuli!$A$3,IF(AND(A11305&gt;=Stimuli!$B$4,A11305&lt;=Stimuli!$C$4),Stimuli!$A$4,"")))</f>
        <v>02 e.l.f. - Power Grip Styling (30.03s)</v>
      </c>
      <c r="I11305" s="6" t="n">
        <f aca="false">(B11305-B11304)/((A11305-A11304)/1000)</f>
        <v>0.37509157509146</v>
      </c>
      <c r="J11305" s="6" t="n">
        <f aca="false">IF(OR(B11305&lt;Rules!$B$2,B11305&gt;Rules!$B$3,ABS(I11305)&gt;Rules!$B$4,OR(B11306&lt;Rules!$B$2,B11306&gt;Rules!$B$3,ABS(I11306)&gt;Rules!$B$4)),1,0)</f>
        <v>0</v>
      </c>
      <c r="K11305" s="6" t="str">
        <f aca="false">IF(F11305=1,COUNTIF($F$2:F11305,1),"")</f>
        <v/>
      </c>
    </row>
    <row r="11306" customFormat="false" ht="15" hidden="false" customHeight="false" outlineLevel="0" collapsed="false">
      <c r="A11306" s="6" t="n">
        <v>88714.4305</v>
      </c>
      <c r="B11306" s="6" t="n">
        <v>1.94212454212454</v>
      </c>
      <c r="C11306" s="6" t="n">
        <v>81</v>
      </c>
      <c r="D11306" s="6" t="n">
        <v>-1</v>
      </c>
      <c r="E11306" s="6" t="n">
        <v>1.94652014652015</v>
      </c>
      <c r="F11306" s="6" t="n">
        <v>0</v>
      </c>
      <c r="G11306" s="6" t="n">
        <v>0</v>
      </c>
      <c r="H11306" s="6" t="str">
        <f aca="false">IF(AND(A11306&gt;=Stimuli!$B$2,A11306&lt;=Stimuli!$C$2),Stimuli!$A$2,IF(AND(A11306&gt;=Stimuli!$B$3,A11306&lt;=Stimuli!$C$3),Stimuli!$A$3,IF(AND(A11306&gt;=Stimuli!$B$4,A11306&lt;=Stimuli!$C$4),Stimuli!$A$4,"")))</f>
        <v>02 e.l.f. - Power Grip Styling (30.03s)</v>
      </c>
      <c r="I11306" s="6" t="n">
        <f aca="false">(B11306-B11305)/((A11306-A11305)/1000)</f>
        <v>-0.562637362637304</v>
      </c>
      <c r="J11306" s="6" t="n">
        <f aca="false">IF(OR(B11306&lt;Rules!$B$2,B11306&gt;Rules!$B$3,ABS(I11306)&gt;Rules!$B$4,OR(B11307&lt;Rules!$B$2,B11307&gt;Rules!$B$3,ABS(I11307)&gt;Rules!$B$4)),1,0)</f>
        <v>0</v>
      </c>
      <c r="K11306" s="6" t="str">
        <f aca="false">IF(F11306=1,COUNTIF($F$2:F11306,1),"")</f>
        <v/>
      </c>
    </row>
    <row r="11307" customFormat="false" ht="15" hidden="false" customHeight="false" outlineLevel="0" collapsed="false">
      <c r="A11307" s="6" t="n">
        <v>88722.243</v>
      </c>
      <c r="B11307" s="6" t="n">
        <v>1.94652014652015</v>
      </c>
      <c r="C11307" s="6" t="n">
        <v>81</v>
      </c>
      <c r="D11307" s="6" t="n">
        <v>-1</v>
      </c>
      <c r="E11307" s="6" t="n">
        <v>1.94652014652015</v>
      </c>
      <c r="F11307" s="6" t="n">
        <v>0</v>
      </c>
      <c r="G11307" s="6" t="n">
        <v>0</v>
      </c>
      <c r="H11307" s="6" t="str">
        <f aca="false">IF(AND(A11307&gt;=Stimuli!$B$2,A11307&lt;=Stimuli!$C$2),Stimuli!$A$2,IF(AND(A11307&gt;=Stimuli!$B$3,A11307&lt;=Stimuli!$C$3),Stimuli!$A$3,IF(AND(A11307&gt;=Stimuli!$B$4,A11307&lt;=Stimuli!$C$4),Stimuli!$A$4,"")))</f>
        <v>02 e.l.f. - Power Grip Styling (30.03s)</v>
      </c>
      <c r="I11307" s="6" t="n">
        <f aca="false">(B11307-B11306)/((A11307-A11306)/1000)</f>
        <v>0.562637362637304</v>
      </c>
      <c r="J11307" s="6" t="n">
        <f aca="false">IF(OR(B11307&lt;Rules!$B$2,B11307&gt;Rules!$B$3,ABS(I11307)&gt;Rules!$B$4,OR(B11308&lt;Rules!$B$2,B11308&gt;Rules!$B$3,ABS(I11308)&gt;Rules!$B$4)),1,0)</f>
        <v>0</v>
      </c>
      <c r="K11307" s="6" t="str">
        <f aca="false">IF(F11307=1,COUNTIF($F$2:F11307,1),"")</f>
        <v/>
      </c>
    </row>
    <row r="11308" customFormat="false" ht="15" hidden="false" customHeight="false" outlineLevel="0" collapsed="false">
      <c r="A11308" s="6" t="n">
        <v>88730.0555</v>
      </c>
      <c r="B11308" s="6" t="n">
        <v>1.94065934065934</v>
      </c>
      <c r="C11308" s="6" t="n">
        <v>81</v>
      </c>
      <c r="D11308" s="6" t="n">
        <v>-1</v>
      </c>
      <c r="E11308" s="6" t="n">
        <v>1.94652014652015</v>
      </c>
      <c r="F11308" s="6" t="n">
        <v>0</v>
      </c>
      <c r="G11308" s="6" t="n">
        <v>0</v>
      </c>
      <c r="H11308" s="6" t="str">
        <f aca="false">IF(AND(A11308&gt;=Stimuli!$B$2,A11308&lt;=Stimuli!$C$2),Stimuli!$A$2,IF(AND(A11308&gt;=Stimuli!$B$3,A11308&lt;=Stimuli!$C$3),Stimuli!$A$3,IF(AND(A11308&gt;=Stimuli!$B$4,A11308&lt;=Stimuli!$C$4),Stimuli!$A$4,"")))</f>
        <v>02 e.l.f. - Power Grip Styling (30.03s)</v>
      </c>
      <c r="I11308" s="6" t="n">
        <f aca="false">(B11308-B11307)/((A11308-A11307)/1000)</f>
        <v>-0.750183150183176</v>
      </c>
      <c r="J11308" s="6" t="n">
        <f aca="false">IF(OR(B11308&lt;Rules!$B$2,B11308&gt;Rules!$B$3,ABS(I11308)&gt;Rules!$B$4,OR(B11309&lt;Rules!$B$2,B11309&gt;Rules!$B$3,ABS(I11309)&gt;Rules!$B$4)),1,0)</f>
        <v>0</v>
      </c>
      <c r="K11308" s="6" t="str">
        <f aca="false">IF(F11308=1,COUNTIF($F$2:F11308,1),"")</f>
        <v/>
      </c>
    </row>
    <row r="11309" customFormat="false" ht="15" hidden="false" customHeight="false" outlineLevel="0" collapsed="false">
      <c r="A11309" s="6" t="n">
        <v>88737.868</v>
      </c>
      <c r="B11309" s="6" t="n">
        <v>1.94798534798535</v>
      </c>
      <c r="C11309" s="6" t="n">
        <v>81</v>
      </c>
      <c r="D11309" s="6" t="n">
        <v>-1</v>
      </c>
      <c r="E11309" s="6" t="n">
        <v>1.94652014652015</v>
      </c>
      <c r="F11309" s="6" t="n">
        <v>0</v>
      </c>
      <c r="G11309" s="6" t="n">
        <v>0</v>
      </c>
      <c r="H11309" s="6" t="str">
        <f aca="false">IF(AND(A11309&gt;=Stimuli!$B$2,A11309&lt;=Stimuli!$C$2),Stimuli!$A$2,IF(AND(A11309&gt;=Stimuli!$B$3,A11309&lt;=Stimuli!$C$3),Stimuli!$A$3,IF(AND(A11309&gt;=Stimuli!$B$4,A11309&lt;=Stimuli!$C$4),Stimuli!$A$4,"")))</f>
        <v>02 e.l.f. - Power Grip Styling (30.03s)</v>
      </c>
      <c r="I11309" s="6" t="n">
        <f aca="false">(B11309-B11308)/((A11309-A11308)/1000)</f>
        <v>0.93772893772902</v>
      </c>
      <c r="J11309" s="6" t="n">
        <f aca="false">IF(OR(B11309&lt;Rules!$B$2,B11309&gt;Rules!$B$3,ABS(I11309)&gt;Rules!$B$4,OR(B11310&lt;Rules!$B$2,B11310&gt;Rules!$B$3,ABS(I11310)&gt;Rules!$B$4)),1,0)</f>
        <v>0</v>
      </c>
      <c r="K11309" s="6" t="str">
        <f aca="false">IF(F11309=1,COUNTIF($F$2:F11309,1),"")</f>
        <v/>
      </c>
    </row>
    <row r="11310" customFormat="false" ht="15" hidden="false" customHeight="false" outlineLevel="0" collapsed="false">
      <c r="A11310" s="6" t="n">
        <v>88745.6805</v>
      </c>
      <c r="B11310" s="6" t="n">
        <v>1.93919413919414</v>
      </c>
      <c r="C11310" s="6" t="n">
        <v>81</v>
      </c>
      <c r="D11310" s="6" t="n">
        <v>-1</v>
      </c>
      <c r="E11310" s="6" t="n">
        <v>1.94652014652015</v>
      </c>
      <c r="F11310" s="6" t="n">
        <v>0</v>
      </c>
      <c r="G11310" s="6" t="n">
        <v>0</v>
      </c>
      <c r="H11310" s="6" t="str">
        <f aca="false">IF(AND(A11310&gt;=Stimuli!$B$2,A11310&lt;=Stimuli!$C$2),Stimuli!$A$2,IF(AND(A11310&gt;=Stimuli!$B$3,A11310&lt;=Stimuli!$C$3),Stimuli!$A$3,IF(AND(A11310&gt;=Stimuli!$B$4,A11310&lt;=Stimuli!$C$4),Stimuli!$A$4,"")))</f>
        <v>02 e.l.f. - Power Grip Styling (30.03s)</v>
      </c>
      <c r="I11310" s="6" t="n">
        <f aca="false">(B11310-B11309)/((A11310-A11309)/1000)</f>
        <v>-1.12527472527475</v>
      </c>
      <c r="J11310" s="6" t="n">
        <f aca="false">IF(OR(B11310&lt;Rules!$B$2,B11310&gt;Rules!$B$3,ABS(I11310)&gt;Rules!$B$4,OR(B11311&lt;Rules!$B$2,B11311&gt;Rules!$B$3,ABS(I11311)&gt;Rules!$B$4)),1,0)</f>
        <v>0</v>
      </c>
      <c r="K11310" s="6" t="str">
        <f aca="false">IF(F11310=1,COUNTIF($F$2:F11310,1),"")</f>
        <v/>
      </c>
    </row>
    <row r="11311" customFormat="false" ht="15" hidden="false" customHeight="false" outlineLevel="0" collapsed="false">
      <c r="A11311" s="6" t="n">
        <v>88753.493</v>
      </c>
      <c r="B11311" s="6" t="n">
        <v>1.94798534798535</v>
      </c>
      <c r="C11311" s="6" t="n">
        <v>81</v>
      </c>
      <c r="D11311" s="6" t="n">
        <v>-1</v>
      </c>
      <c r="E11311" s="6" t="n">
        <v>1.94652014652015</v>
      </c>
      <c r="F11311" s="6" t="n">
        <v>0</v>
      </c>
      <c r="G11311" s="6" t="n">
        <v>0</v>
      </c>
      <c r="H11311" s="6" t="str">
        <f aca="false">IF(AND(A11311&gt;=Stimuli!$B$2,A11311&lt;=Stimuli!$C$2),Stimuli!$A$2,IF(AND(A11311&gt;=Stimuli!$B$3,A11311&lt;=Stimuli!$C$3),Stimuli!$A$3,IF(AND(A11311&gt;=Stimuli!$B$4,A11311&lt;=Stimuli!$C$4),Stimuli!$A$4,"")))</f>
        <v>02 e.l.f. - Power Grip Styling (30.03s)</v>
      </c>
      <c r="I11311" s="6" t="n">
        <f aca="false">(B11311-B11310)/((A11311-A11310)/1000)</f>
        <v>1.12527472527475</v>
      </c>
      <c r="J11311" s="6" t="n">
        <f aca="false">IF(OR(B11311&lt;Rules!$B$2,B11311&gt;Rules!$B$3,ABS(I11311)&gt;Rules!$B$4,OR(B11312&lt;Rules!$B$2,B11312&gt;Rules!$B$3,ABS(I11312)&gt;Rules!$B$4)),1,0)</f>
        <v>0</v>
      </c>
      <c r="K11311" s="6" t="str">
        <f aca="false">IF(F11311=1,COUNTIF($F$2:F11311,1),"")</f>
        <v/>
      </c>
    </row>
    <row r="11312" customFormat="false" ht="15" hidden="false" customHeight="false" outlineLevel="0" collapsed="false">
      <c r="A11312" s="6" t="n">
        <v>88761.3055</v>
      </c>
      <c r="B11312" s="6" t="n">
        <v>1.93919413919414</v>
      </c>
      <c r="C11312" s="6" t="n">
        <v>81</v>
      </c>
      <c r="D11312" s="6" t="n">
        <v>-1</v>
      </c>
      <c r="E11312" s="6" t="n">
        <v>1.94652014652015</v>
      </c>
      <c r="F11312" s="6" t="n">
        <v>0</v>
      </c>
      <c r="G11312" s="6" t="n">
        <v>0</v>
      </c>
      <c r="H11312" s="6" t="str">
        <f aca="false">IF(AND(A11312&gt;=Stimuli!$B$2,A11312&lt;=Stimuli!$C$2),Stimuli!$A$2,IF(AND(A11312&gt;=Stimuli!$B$3,A11312&lt;=Stimuli!$C$3),Stimuli!$A$3,IF(AND(A11312&gt;=Stimuli!$B$4,A11312&lt;=Stimuli!$C$4),Stimuli!$A$4,"")))</f>
        <v>02 e.l.f. - Power Grip Styling (30.03s)</v>
      </c>
      <c r="I11312" s="6" t="n">
        <f aca="false">(B11312-B11311)/((A11312-A11311)/1000)</f>
        <v>-1.12527472527475</v>
      </c>
      <c r="J11312" s="6" t="n">
        <f aca="false">IF(OR(B11312&lt;Rules!$B$2,B11312&gt;Rules!$B$3,ABS(I11312)&gt;Rules!$B$4,OR(B11313&lt;Rules!$B$2,B11313&gt;Rules!$B$3,ABS(I11313)&gt;Rules!$B$4)),1,0)</f>
        <v>0</v>
      </c>
      <c r="K11312" s="6" t="str">
        <f aca="false">IF(F11312=1,COUNTIF($F$2:F11312,1),"")</f>
        <v/>
      </c>
    </row>
    <row r="11313" customFormat="false" ht="15" hidden="false" customHeight="false" outlineLevel="0" collapsed="false">
      <c r="A11313" s="6" t="n">
        <v>88769.118</v>
      </c>
      <c r="B11313" s="6" t="n">
        <v>1.94798534798535</v>
      </c>
      <c r="C11313" s="6" t="n">
        <v>81</v>
      </c>
      <c r="D11313" s="6" t="n">
        <v>-1</v>
      </c>
      <c r="E11313" s="6" t="n">
        <v>1.94652014652015</v>
      </c>
      <c r="F11313" s="6" t="n">
        <v>0</v>
      </c>
      <c r="G11313" s="6" t="n">
        <v>0</v>
      </c>
      <c r="H11313" s="6" t="str">
        <f aca="false">IF(AND(A11313&gt;=Stimuli!$B$2,A11313&lt;=Stimuli!$C$2),Stimuli!$A$2,IF(AND(A11313&gt;=Stimuli!$B$3,A11313&lt;=Stimuli!$C$3),Stimuli!$A$3,IF(AND(A11313&gt;=Stimuli!$B$4,A11313&lt;=Stimuli!$C$4),Stimuli!$A$4,"")))</f>
        <v>02 e.l.f. - Power Grip Styling (30.03s)</v>
      </c>
      <c r="I11313" s="6" t="n">
        <f aca="false">(B11313-B11312)/((A11313-A11312)/1000)</f>
        <v>1.12527472527475</v>
      </c>
      <c r="J11313" s="6" t="n">
        <f aca="false">IF(OR(B11313&lt;Rules!$B$2,B11313&gt;Rules!$B$3,ABS(I11313)&gt;Rules!$B$4,OR(B11314&lt;Rules!$B$2,B11314&gt;Rules!$B$3,ABS(I11314)&gt;Rules!$B$4)),1,0)</f>
        <v>0</v>
      </c>
      <c r="K11313" s="6" t="str">
        <f aca="false">IF(F11313=1,COUNTIF($F$2:F11313,1),"")</f>
        <v/>
      </c>
    </row>
    <row r="11314" customFormat="false" ht="15" hidden="false" customHeight="false" outlineLevel="0" collapsed="false">
      <c r="A11314" s="6" t="n">
        <v>88776.9305</v>
      </c>
      <c r="B11314" s="6" t="n">
        <v>1.93919413919414</v>
      </c>
      <c r="C11314" s="6" t="n">
        <v>81</v>
      </c>
      <c r="D11314" s="6" t="n">
        <v>-1</v>
      </c>
      <c r="E11314" s="6" t="n">
        <v>1.94652014652015</v>
      </c>
      <c r="F11314" s="6" t="n">
        <v>0</v>
      </c>
      <c r="G11314" s="6" t="n">
        <v>0</v>
      </c>
      <c r="H11314" s="6" t="str">
        <f aca="false">IF(AND(A11314&gt;=Stimuli!$B$2,A11314&lt;=Stimuli!$C$2),Stimuli!$A$2,IF(AND(A11314&gt;=Stimuli!$B$3,A11314&lt;=Stimuli!$C$3),Stimuli!$A$3,IF(AND(A11314&gt;=Stimuli!$B$4,A11314&lt;=Stimuli!$C$4),Stimuli!$A$4,"")))</f>
        <v>02 e.l.f. - Power Grip Styling (30.03s)</v>
      </c>
      <c r="I11314" s="6" t="n">
        <f aca="false">(B11314-B11313)/((A11314-A11313)/1000)</f>
        <v>-1.12527472527475</v>
      </c>
      <c r="J11314" s="6" t="n">
        <f aca="false">IF(OR(B11314&lt;Rules!$B$2,B11314&gt;Rules!$B$3,ABS(I11314)&gt;Rules!$B$4,OR(B11315&lt;Rules!$B$2,B11315&gt;Rules!$B$3,ABS(I11315)&gt;Rules!$B$4)),1,0)</f>
        <v>0</v>
      </c>
      <c r="K11314" s="6" t="str">
        <f aca="false">IF(F11314=1,COUNTIF($F$2:F11314,1),"")</f>
        <v/>
      </c>
    </row>
    <row r="11315" customFormat="false" ht="15" hidden="false" customHeight="false" outlineLevel="0" collapsed="false">
      <c r="A11315" s="6" t="n">
        <v>88784.743</v>
      </c>
      <c r="B11315" s="6" t="n">
        <v>1.94505494505495</v>
      </c>
      <c r="C11315" s="6" t="n">
        <v>81</v>
      </c>
      <c r="D11315" s="6" t="n">
        <v>-1</v>
      </c>
      <c r="E11315" s="6" t="n">
        <v>1.94652014652015</v>
      </c>
      <c r="F11315" s="6" t="n">
        <v>0</v>
      </c>
      <c r="G11315" s="6" t="n">
        <v>0</v>
      </c>
      <c r="H11315" s="6" t="str">
        <f aca="false">IF(AND(A11315&gt;=Stimuli!$B$2,A11315&lt;=Stimuli!$C$2),Stimuli!$A$2,IF(AND(A11315&gt;=Stimuli!$B$3,A11315&lt;=Stimuli!$C$3),Stimuli!$A$3,IF(AND(A11315&gt;=Stimuli!$B$4,A11315&lt;=Stimuli!$C$4),Stimuli!$A$4,"")))</f>
        <v>02 e.l.f. - Power Grip Styling (30.03s)</v>
      </c>
      <c r="I11315" s="6" t="n">
        <f aca="false">(B11315-B11314)/((A11315-A11314)/1000)</f>
        <v>0.750183150183176</v>
      </c>
      <c r="J11315" s="6" t="n">
        <f aca="false">IF(OR(B11315&lt;Rules!$B$2,B11315&gt;Rules!$B$3,ABS(I11315)&gt;Rules!$B$4,OR(B11316&lt;Rules!$B$2,B11316&gt;Rules!$B$3,ABS(I11316)&gt;Rules!$B$4)),1,0)</f>
        <v>0</v>
      </c>
      <c r="K11315" s="6" t="str">
        <f aca="false">IF(F11315=1,COUNTIF($F$2:F11315,1),"")</f>
        <v/>
      </c>
    </row>
    <row r="11316" customFormat="false" ht="15" hidden="false" customHeight="false" outlineLevel="0" collapsed="false">
      <c r="A11316" s="6" t="n">
        <v>88792.5555</v>
      </c>
      <c r="B11316" s="6" t="n">
        <v>1.94065934065934</v>
      </c>
      <c r="C11316" s="6" t="n">
        <v>81</v>
      </c>
      <c r="D11316" s="6" t="n">
        <v>-1</v>
      </c>
      <c r="E11316" s="6" t="n">
        <v>1.94652014652015</v>
      </c>
      <c r="F11316" s="6" t="n">
        <v>0</v>
      </c>
      <c r="G11316" s="6" t="n">
        <v>0</v>
      </c>
      <c r="H11316" s="6" t="str">
        <f aca="false">IF(AND(A11316&gt;=Stimuli!$B$2,A11316&lt;=Stimuli!$C$2),Stimuli!$A$2,IF(AND(A11316&gt;=Stimuli!$B$3,A11316&lt;=Stimuli!$C$3),Stimuli!$A$3,IF(AND(A11316&gt;=Stimuli!$B$4,A11316&lt;=Stimuli!$C$4),Stimuli!$A$4,"")))</f>
        <v>02 e.l.f. - Power Grip Styling (30.03s)</v>
      </c>
      <c r="I11316" s="6" t="n">
        <f aca="false">(B11316-B11315)/((A11316-A11315)/1000)</f>
        <v>-0.562637362637446</v>
      </c>
      <c r="J11316" s="6" t="n">
        <f aca="false">IF(OR(B11316&lt;Rules!$B$2,B11316&gt;Rules!$B$3,ABS(I11316)&gt;Rules!$B$4,OR(B11317&lt;Rules!$B$2,B11317&gt;Rules!$B$3,ABS(I11317)&gt;Rules!$B$4)),1,0)</f>
        <v>0</v>
      </c>
      <c r="K11316" s="6" t="str">
        <f aca="false">IF(F11316=1,COUNTIF($F$2:F11316,1),"")</f>
        <v/>
      </c>
    </row>
    <row r="11317" customFormat="false" ht="15" hidden="false" customHeight="false" outlineLevel="0" collapsed="false">
      <c r="A11317" s="6" t="n">
        <v>88800.368</v>
      </c>
      <c r="B11317" s="6" t="n">
        <v>1.94505494505495</v>
      </c>
      <c r="C11317" s="6" t="n">
        <v>81</v>
      </c>
      <c r="D11317" s="6" t="n">
        <v>-1</v>
      </c>
      <c r="E11317" s="6" t="n">
        <v>1.94652014652015</v>
      </c>
      <c r="F11317" s="6" t="n">
        <v>0</v>
      </c>
      <c r="G11317" s="6" t="n">
        <v>0</v>
      </c>
      <c r="H11317" s="6" t="str">
        <f aca="false">IF(AND(A11317&gt;=Stimuli!$B$2,A11317&lt;=Stimuli!$C$2),Stimuli!$A$2,IF(AND(A11317&gt;=Stimuli!$B$3,A11317&lt;=Stimuli!$C$3),Stimuli!$A$3,IF(AND(A11317&gt;=Stimuli!$B$4,A11317&lt;=Stimuli!$C$4),Stimuli!$A$4,"")))</f>
        <v>02 e.l.f. - Power Grip Styling (30.03s)</v>
      </c>
      <c r="I11317" s="6" t="n">
        <f aca="false">(B11317-B11316)/((A11317-A11316)/1000)</f>
        <v>0.562637362637446</v>
      </c>
      <c r="J11317" s="6" t="n">
        <f aca="false">IF(OR(B11317&lt;Rules!$B$2,B11317&gt;Rules!$B$3,ABS(I11317)&gt;Rules!$B$4,OR(B11318&lt;Rules!$B$2,B11318&gt;Rules!$B$3,ABS(I11318)&gt;Rules!$B$4)),1,0)</f>
        <v>0</v>
      </c>
      <c r="K11317" s="6" t="str">
        <f aca="false">IF(F11317=1,COUNTIF($F$2:F11317,1),"")</f>
        <v/>
      </c>
    </row>
    <row r="11318" customFormat="false" ht="15" hidden="false" customHeight="false" outlineLevel="0" collapsed="false">
      <c r="A11318" s="6" t="n">
        <v>88808.1805</v>
      </c>
      <c r="B11318" s="6" t="n">
        <v>1.94212454212454</v>
      </c>
      <c r="C11318" s="6" t="n">
        <v>81</v>
      </c>
      <c r="D11318" s="6" t="n">
        <v>-1</v>
      </c>
      <c r="E11318" s="6" t="n">
        <v>1.94652014652015</v>
      </c>
      <c r="F11318" s="6" t="n">
        <v>0</v>
      </c>
      <c r="G11318" s="6" t="n">
        <v>0</v>
      </c>
      <c r="H11318" s="6" t="str">
        <f aca="false">IF(AND(A11318&gt;=Stimuli!$B$2,A11318&lt;=Stimuli!$C$2),Stimuli!$A$2,IF(AND(A11318&gt;=Stimuli!$B$3,A11318&lt;=Stimuli!$C$3),Stimuli!$A$3,IF(AND(A11318&gt;=Stimuli!$B$4,A11318&lt;=Stimuli!$C$4),Stimuli!$A$4,"")))</f>
        <v>02 e.l.f. - Power Grip Styling (30.03s)</v>
      </c>
      <c r="I11318" s="6" t="n">
        <f aca="false">(B11318-B11317)/((A11318-A11317)/1000)</f>
        <v>-0.375091575091574</v>
      </c>
      <c r="J11318" s="6" t="n">
        <f aca="false">IF(OR(B11318&lt;Rules!$B$2,B11318&gt;Rules!$B$3,ABS(I11318)&gt;Rules!$B$4,OR(B11319&lt;Rules!$B$2,B11319&gt;Rules!$B$3,ABS(I11319)&gt;Rules!$B$4)),1,0)</f>
        <v>0</v>
      </c>
      <c r="K11318" s="6" t="str">
        <f aca="false">IF(F11318=1,COUNTIF($F$2:F11318,1),"")</f>
        <v/>
      </c>
    </row>
    <row r="11319" customFormat="false" ht="15" hidden="false" customHeight="false" outlineLevel="0" collapsed="false">
      <c r="A11319" s="6" t="n">
        <v>88815.993</v>
      </c>
      <c r="B11319" s="6" t="n">
        <v>1.94212454212454</v>
      </c>
      <c r="C11319" s="6" t="n">
        <v>81</v>
      </c>
      <c r="D11319" s="6" t="n">
        <v>-1</v>
      </c>
      <c r="E11319" s="6" t="n">
        <v>1.94652014652015</v>
      </c>
      <c r="F11319" s="6" t="n">
        <v>0</v>
      </c>
      <c r="G11319" s="6" t="n">
        <v>0</v>
      </c>
      <c r="H11319" s="6" t="str">
        <f aca="false">IF(AND(A11319&gt;=Stimuli!$B$2,A11319&lt;=Stimuli!$C$2),Stimuli!$A$2,IF(AND(A11319&gt;=Stimuli!$B$3,A11319&lt;=Stimuli!$C$3),Stimuli!$A$3,IF(AND(A11319&gt;=Stimuli!$B$4,A11319&lt;=Stimuli!$C$4),Stimuli!$A$4,"")))</f>
        <v>02 e.l.f. - Power Grip Styling (30.03s)</v>
      </c>
      <c r="I11319" s="6" t="n">
        <f aca="false">(B11319-B11318)/((A11319-A11318)/1000)</f>
        <v>0</v>
      </c>
      <c r="J11319" s="6" t="n">
        <f aca="false">IF(OR(B11319&lt;Rules!$B$2,B11319&gt;Rules!$B$3,ABS(I11319)&gt;Rules!$B$4,OR(B11320&lt;Rules!$B$2,B11320&gt;Rules!$B$3,ABS(I11320)&gt;Rules!$B$4)),1,0)</f>
        <v>0</v>
      </c>
      <c r="K11319" s="6" t="str">
        <f aca="false">IF(F11319=1,COUNTIF($F$2:F11319,1),"")</f>
        <v/>
      </c>
    </row>
    <row r="11320" customFormat="false" ht="15" hidden="false" customHeight="false" outlineLevel="0" collapsed="false">
      <c r="A11320" s="6" t="n">
        <v>88823.8055</v>
      </c>
      <c r="B11320" s="6" t="n">
        <v>1.94358974358974</v>
      </c>
      <c r="C11320" s="6" t="n">
        <v>81</v>
      </c>
      <c r="D11320" s="6" t="n">
        <v>-1</v>
      </c>
      <c r="E11320" s="6" t="n">
        <v>1.94652014652015</v>
      </c>
      <c r="F11320" s="6" t="n">
        <v>0</v>
      </c>
      <c r="G11320" s="6" t="n">
        <v>0</v>
      </c>
      <c r="H11320" s="6" t="str">
        <f aca="false">IF(AND(A11320&gt;=Stimuli!$B$2,A11320&lt;=Stimuli!$C$2),Stimuli!$A$2,IF(AND(A11320&gt;=Stimuli!$B$3,A11320&lt;=Stimuli!$C$3),Stimuli!$A$3,IF(AND(A11320&gt;=Stimuli!$B$4,A11320&lt;=Stimuli!$C$4),Stimuli!$A$4,"")))</f>
        <v>02 e.l.f. - Power Grip Styling (30.03s)</v>
      </c>
      <c r="I11320" s="6" t="n">
        <f aca="false">(B11320-B11319)/((A11320-A11319)/1000)</f>
        <v>0.187545787545844</v>
      </c>
      <c r="J11320" s="6" t="n">
        <f aca="false">IF(OR(B11320&lt;Rules!$B$2,B11320&gt;Rules!$B$3,ABS(I11320)&gt;Rules!$B$4,OR(B11321&lt;Rules!$B$2,B11321&gt;Rules!$B$3,ABS(I11321)&gt;Rules!$B$4)),1,0)</f>
        <v>0</v>
      </c>
      <c r="K11320" s="6" t="str">
        <f aca="false">IF(F11320=1,COUNTIF($F$2:F11320,1),"")</f>
        <v/>
      </c>
    </row>
    <row r="11321" customFormat="false" ht="15" hidden="false" customHeight="false" outlineLevel="0" collapsed="false">
      <c r="A11321" s="6" t="n">
        <v>88831.618</v>
      </c>
      <c r="B11321" s="6" t="n">
        <v>1.94065934065934</v>
      </c>
      <c r="C11321" s="6" t="n">
        <v>81</v>
      </c>
      <c r="D11321" s="6" t="n">
        <v>-1</v>
      </c>
      <c r="E11321" s="6" t="n">
        <v>1.94652014652015</v>
      </c>
      <c r="F11321" s="6" t="n">
        <v>0</v>
      </c>
      <c r="G11321" s="6" t="n">
        <v>0</v>
      </c>
      <c r="H11321" s="6" t="str">
        <f aca="false">IF(AND(A11321&gt;=Stimuli!$B$2,A11321&lt;=Stimuli!$C$2),Stimuli!$A$2,IF(AND(A11321&gt;=Stimuli!$B$3,A11321&lt;=Stimuli!$C$3),Stimuli!$A$3,IF(AND(A11321&gt;=Stimuli!$B$4,A11321&lt;=Stimuli!$C$4),Stimuli!$A$4,"")))</f>
        <v>02 e.l.f. - Power Grip Styling (30.03s)</v>
      </c>
      <c r="I11321" s="6" t="n">
        <f aca="false">(B11321-B11320)/((A11321-A11320)/1000)</f>
        <v>-0.375091575091716</v>
      </c>
      <c r="J11321" s="6" t="n">
        <f aca="false">IF(OR(B11321&lt;Rules!$B$2,B11321&gt;Rules!$B$3,ABS(I11321)&gt;Rules!$B$4,OR(B11322&lt;Rules!$B$2,B11322&gt;Rules!$B$3,ABS(I11322)&gt;Rules!$B$4)),1,0)</f>
        <v>0</v>
      </c>
      <c r="K11321" s="6" t="str">
        <f aca="false">IF(F11321=1,COUNTIF($F$2:F11321,1),"")</f>
        <v/>
      </c>
    </row>
    <row r="11322" customFormat="false" ht="15" hidden="false" customHeight="false" outlineLevel="0" collapsed="false">
      <c r="A11322" s="6" t="n">
        <v>88839.4305</v>
      </c>
      <c r="B11322" s="6" t="n">
        <v>1.94505494505495</v>
      </c>
      <c r="C11322" s="6" t="n">
        <v>81</v>
      </c>
      <c r="D11322" s="6" t="n">
        <v>-1</v>
      </c>
      <c r="E11322" s="6" t="n">
        <v>1.94652014652015</v>
      </c>
      <c r="F11322" s="6" t="n">
        <v>0</v>
      </c>
      <c r="G11322" s="6" t="n">
        <v>0</v>
      </c>
      <c r="H11322" s="6" t="str">
        <f aca="false">IF(AND(A11322&gt;=Stimuli!$B$2,A11322&lt;=Stimuli!$C$2),Stimuli!$A$2,IF(AND(A11322&gt;=Stimuli!$B$3,A11322&lt;=Stimuli!$C$3),Stimuli!$A$3,IF(AND(A11322&gt;=Stimuli!$B$4,A11322&lt;=Stimuli!$C$4),Stimuli!$A$4,"")))</f>
        <v>02 e.l.f. - Power Grip Styling (30.03s)</v>
      </c>
      <c r="I11322" s="6" t="n">
        <f aca="false">(B11322-B11321)/((A11322-A11321)/1000)</f>
        <v>0.562637362637446</v>
      </c>
      <c r="J11322" s="6" t="n">
        <f aca="false">IF(OR(B11322&lt;Rules!$B$2,B11322&gt;Rules!$B$3,ABS(I11322)&gt;Rules!$B$4,OR(B11323&lt;Rules!$B$2,B11323&gt;Rules!$B$3,ABS(I11323)&gt;Rules!$B$4)),1,0)</f>
        <v>0</v>
      </c>
      <c r="K11322" s="6" t="str">
        <f aca="false">IF(F11322=1,COUNTIF($F$2:F11322,1),"")</f>
        <v/>
      </c>
    </row>
    <row r="11323" customFormat="false" ht="15" hidden="false" customHeight="false" outlineLevel="0" collapsed="false">
      <c r="A11323" s="6" t="n">
        <v>88847.243</v>
      </c>
      <c r="B11323" s="6" t="n">
        <v>1.93919413919414</v>
      </c>
      <c r="C11323" s="6" t="n">
        <v>81</v>
      </c>
      <c r="D11323" s="6" t="n">
        <v>-1</v>
      </c>
      <c r="E11323" s="6" t="n">
        <v>1.94652014652015</v>
      </c>
      <c r="F11323" s="6" t="n">
        <v>0</v>
      </c>
      <c r="G11323" s="6" t="n">
        <v>0</v>
      </c>
      <c r="H11323" s="6" t="str">
        <f aca="false">IF(AND(A11323&gt;=Stimuli!$B$2,A11323&lt;=Stimuli!$C$2),Stimuli!$A$2,IF(AND(A11323&gt;=Stimuli!$B$3,A11323&lt;=Stimuli!$C$3),Stimuli!$A$3,IF(AND(A11323&gt;=Stimuli!$B$4,A11323&lt;=Stimuli!$C$4),Stimuli!$A$4,"")))</f>
        <v>02 e.l.f. - Power Grip Styling (30.03s)</v>
      </c>
      <c r="I11323" s="6" t="n">
        <f aca="false">(B11323-B11322)/((A11323-A11322)/1000)</f>
        <v>-0.750183150183176</v>
      </c>
      <c r="J11323" s="6" t="n">
        <f aca="false">IF(OR(B11323&lt;Rules!$B$2,B11323&gt;Rules!$B$3,ABS(I11323)&gt;Rules!$B$4,OR(B11324&lt;Rules!$B$2,B11324&gt;Rules!$B$3,ABS(I11324)&gt;Rules!$B$4)),1,0)</f>
        <v>0</v>
      </c>
      <c r="K11323" s="6" t="str">
        <f aca="false">IF(F11323=1,COUNTIF($F$2:F11323,1),"")</f>
        <v/>
      </c>
    </row>
    <row r="11324" customFormat="false" ht="15" hidden="false" customHeight="false" outlineLevel="0" collapsed="false">
      <c r="A11324" s="6" t="n">
        <v>88855.0555</v>
      </c>
      <c r="B11324" s="6" t="n">
        <v>1.94505494505495</v>
      </c>
      <c r="C11324" s="6" t="n">
        <v>81</v>
      </c>
      <c r="D11324" s="6" t="n">
        <v>-1</v>
      </c>
      <c r="E11324" s="6" t="n">
        <v>1.94652014652015</v>
      </c>
      <c r="F11324" s="6" t="n">
        <v>0</v>
      </c>
      <c r="G11324" s="6" t="n">
        <v>0</v>
      </c>
      <c r="H11324" s="6" t="str">
        <f aca="false">IF(AND(A11324&gt;=Stimuli!$B$2,A11324&lt;=Stimuli!$C$2),Stimuli!$A$2,IF(AND(A11324&gt;=Stimuli!$B$3,A11324&lt;=Stimuli!$C$3),Stimuli!$A$3,IF(AND(A11324&gt;=Stimuli!$B$4,A11324&lt;=Stimuli!$C$4),Stimuli!$A$4,"")))</f>
        <v>02 e.l.f. - Power Grip Styling (30.03s)</v>
      </c>
      <c r="I11324" s="6" t="n">
        <f aca="false">(B11324-B11323)/((A11324-A11323)/1000)</f>
        <v>0.750183150183176</v>
      </c>
      <c r="J11324" s="6" t="n">
        <f aca="false">IF(OR(B11324&lt;Rules!$B$2,B11324&gt;Rules!$B$3,ABS(I11324)&gt;Rules!$B$4,OR(B11325&lt;Rules!$B$2,B11325&gt;Rules!$B$3,ABS(I11325)&gt;Rules!$B$4)),1,0)</f>
        <v>0</v>
      </c>
      <c r="K11324" s="6" t="str">
        <f aca="false">IF(F11324=1,COUNTIF($F$2:F11324,1),"")</f>
        <v/>
      </c>
    </row>
    <row r="11325" customFormat="false" ht="15" hidden="false" customHeight="false" outlineLevel="0" collapsed="false">
      <c r="A11325" s="6" t="n">
        <v>88862.868</v>
      </c>
      <c r="B11325" s="6" t="n">
        <v>1.93919413919414</v>
      </c>
      <c r="C11325" s="6" t="n">
        <v>81</v>
      </c>
      <c r="D11325" s="6" t="n">
        <v>-1</v>
      </c>
      <c r="E11325" s="6" t="n">
        <v>1.94652014652015</v>
      </c>
      <c r="F11325" s="6" t="n">
        <v>0</v>
      </c>
      <c r="G11325" s="6" t="n">
        <v>0</v>
      </c>
      <c r="H11325" s="6" t="str">
        <f aca="false">IF(AND(A11325&gt;=Stimuli!$B$2,A11325&lt;=Stimuli!$C$2),Stimuli!$A$2,IF(AND(A11325&gt;=Stimuli!$B$3,A11325&lt;=Stimuli!$C$3),Stimuli!$A$3,IF(AND(A11325&gt;=Stimuli!$B$4,A11325&lt;=Stimuli!$C$4),Stimuli!$A$4,"")))</f>
        <v>02 e.l.f. - Power Grip Styling (30.03s)</v>
      </c>
      <c r="I11325" s="6" t="n">
        <f aca="false">(B11325-B11324)/((A11325-A11324)/1000)</f>
        <v>-0.750183150183176</v>
      </c>
      <c r="J11325" s="6" t="n">
        <f aca="false">IF(OR(B11325&lt;Rules!$B$2,B11325&gt;Rules!$B$3,ABS(I11325)&gt;Rules!$B$4,OR(B11326&lt;Rules!$B$2,B11326&gt;Rules!$B$3,ABS(I11326)&gt;Rules!$B$4)),1,0)</f>
        <v>0</v>
      </c>
      <c r="K11325" s="6" t="str">
        <f aca="false">IF(F11325=1,COUNTIF($F$2:F11325,1),"")</f>
        <v/>
      </c>
    </row>
    <row r="11326" customFormat="false" ht="15" hidden="false" customHeight="false" outlineLevel="0" collapsed="false">
      <c r="A11326" s="6" t="n">
        <v>88870.6805</v>
      </c>
      <c r="B11326" s="6" t="n">
        <v>1.94652014652015</v>
      </c>
      <c r="C11326" s="6" t="n">
        <v>81</v>
      </c>
      <c r="D11326" s="6" t="n">
        <v>-1</v>
      </c>
      <c r="E11326" s="6" t="n">
        <v>1.94652014652015</v>
      </c>
      <c r="F11326" s="6" t="n">
        <v>0</v>
      </c>
      <c r="G11326" s="6" t="n">
        <v>0</v>
      </c>
      <c r="H11326" s="6" t="str">
        <f aca="false">IF(AND(A11326&gt;=Stimuli!$B$2,A11326&lt;=Stimuli!$C$2),Stimuli!$A$2,IF(AND(A11326&gt;=Stimuli!$B$3,A11326&lt;=Stimuli!$C$3),Stimuli!$A$3,IF(AND(A11326&gt;=Stimuli!$B$4,A11326&lt;=Stimuli!$C$4),Stimuli!$A$4,"")))</f>
        <v>02 e.l.f. - Power Grip Styling (30.03s)</v>
      </c>
      <c r="I11326" s="6" t="n">
        <f aca="false">(B11326-B11325)/((A11326-A11325)/1000)</f>
        <v>0.937728937728906</v>
      </c>
      <c r="J11326" s="6" t="n">
        <f aca="false">IF(OR(B11326&lt;Rules!$B$2,B11326&gt;Rules!$B$3,ABS(I11326)&gt;Rules!$B$4,OR(B11327&lt;Rules!$B$2,B11327&gt;Rules!$B$3,ABS(I11327)&gt;Rules!$B$4)),1,0)</f>
        <v>0</v>
      </c>
      <c r="K11326" s="6" t="str">
        <f aca="false">IF(F11326=1,COUNTIF($F$2:F11326,1),"")</f>
        <v/>
      </c>
    </row>
    <row r="11327" customFormat="false" ht="15" hidden="false" customHeight="false" outlineLevel="0" collapsed="false">
      <c r="A11327" s="6" t="n">
        <v>88878.493</v>
      </c>
      <c r="B11327" s="6" t="n">
        <v>1.93772893772894</v>
      </c>
      <c r="C11327" s="6" t="n">
        <v>81</v>
      </c>
      <c r="D11327" s="6" t="n">
        <v>-1</v>
      </c>
      <c r="E11327" s="6" t="n">
        <v>1.94652014652015</v>
      </c>
      <c r="F11327" s="6" t="n">
        <v>0</v>
      </c>
      <c r="G11327" s="6" t="n">
        <v>0</v>
      </c>
      <c r="H11327" s="6" t="str">
        <f aca="false">IF(AND(A11327&gt;=Stimuli!$B$2,A11327&lt;=Stimuli!$C$2),Stimuli!$A$2,IF(AND(A11327&gt;=Stimuli!$B$3,A11327&lt;=Stimuli!$C$3),Stimuli!$A$3,IF(AND(A11327&gt;=Stimuli!$B$4,A11327&lt;=Stimuli!$C$4),Stimuli!$A$4,"")))</f>
        <v>02 e.l.f. - Power Grip Styling (30.03s)</v>
      </c>
      <c r="I11327" s="6" t="n">
        <f aca="false">(B11327-B11326)/((A11327-A11326)/1000)</f>
        <v>-1.12527472527475</v>
      </c>
      <c r="J11327" s="6" t="n">
        <f aca="false">IF(OR(B11327&lt;Rules!$B$2,B11327&gt;Rules!$B$3,ABS(I11327)&gt;Rules!$B$4,OR(B11328&lt;Rules!$B$2,B11328&gt;Rules!$B$3,ABS(I11328)&gt;Rules!$B$4)),1,0)</f>
        <v>0</v>
      </c>
      <c r="K11327" s="6" t="str">
        <f aca="false">IF(F11327=1,COUNTIF($F$2:F11327,1),"")</f>
        <v/>
      </c>
    </row>
    <row r="11328" customFormat="false" ht="15" hidden="false" customHeight="false" outlineLevel="0" collapsed="false">
      <c r="A11328" s="6" t="n">
        <v>88886.3055</v>
      </c>
      <c r="B11328" s="6" t="n">
        <v>1.94505494505495</v>
      </c>
      <c r="C11328" s="6" t="n">
        <v>81</v>
      </c>
      <c r="D11328" s="6" t="n">
        <v>-1</v>
      </c>
      <c r="E11328" s="6" t="n">
        <v>1.94652014652015</v>
      </c>
      <c r="F11328" s="6" t="n">
        <v>0</v>
      </c>
      <c r="G11328" s="6" t="n">
        <v>0</v>
      </c>
      <c r="H11328" s="6" t="str">
        <f aca="false">IF(AND(A11328&gt;=Stimuli!$B$2,A11328&lt;=Stimuli!$C$2),Stimuli!$A$2,IF(AND(A11328&gt;=Stimuli!$B$3,A11328&lt;=Stimuli!$C$3),Stimuli!$A$3,IF(AND(A11328&gt;=Stimuli!$B$4,A11328&lt;=Stimuli!$C$4),Stimuli!$A$4,"")))</f>
        <v>02 e.l.f. - Power Grip Styling (30.03s)</v>
      </c>
      <c r="I11328" s="6" t="n">
        <f aca="false">(B11328-B11327)/((A11328-A11327)/1000)</f>
        <v>0.93772893772902</v>
      </c>
      <c r="J11328" s="6" t="n">
        <f aca="false">IF(OR(B11328&lt;Rules!$B$2,B11328&gt;Rules!$B$3,ABS(I11328)&gt;Rules!$B$4,OR(B11329&lt;Rules!$B$2,B11329&gt;Rules!$B$3,ABS(I11329)&gt;Rules!$B$4)),1,0)</f>
        <v>0</v>
      </c>
      <c r="K11328" s="6" t="str">
        <f aca="false">IF(F11328=1,COUNTIF($F$2:F11328,1),"")</f>
        <v/>
      </c>
    </row>
    <row r="11329" customFormat="false" ht="15" hidden="false" customHeight="false" outlineLevel="0" collapsed="false">
      <c r="A11329" s="6" t="n">
        <v>88894.118</v>
      </c>
      <c r="B11329" s="6" t="n">
        <v>1.93772893772894</v>
      </c>
      <c r="C11329" s="6" t="n">
        <v>81</v>
      </c>
      <c r="D11329" s="6" t="n">
        <v>-1</v>
      </c>
      <c r="E11329" s="6" t="n">
        <v>1.94652014652015</v>
      </c>
      <c r="F11329" s="6" t="n">
        <v>0</v>
      </c>
      <c r="G11329" s="6" t="n">
        <v>0</v>
      </c>
      <c r="H11329" s="6" t="str">
        <f aca="false">IF(AND(A11329&gt;=Stimuli!$B$2,A11329&lt;=Stimuli!$C$2),Stimuli!$A$2,IF(AND(A11329&gt;=Stimuli!$B$3,A11329&lt;=Stimuli!$C$3),Stimuli!$A$3,IF(AND(A11329&gt;=Stimuli!$B$4,A11329&lt;=Stimuli!$C$4),Stimuli!$A$4,"")))</f>
        <v>02 e.l.f. - Power Grip Styling (30.03s)</v>
      </c>
      <c r="I11329" s="6" t="n">
        <f aca="false">(B11329-B11328)/((A11329-A11328)/1000)</f>
        <v>-0.93772893772902</v>
      </c>
      <c r="J11329" s="6" t="n">
        <f aca="false">IF(OR(B11329&lt;Rules!$B$2,B11329&gt;Rules!$B$3,ABS(I11329)&gt;Rules!$B$4,OR(B11330&lt;Rules!$B$2,B11330&gt;Rules!$B$3,ABS(I11330)&gt;Rules!$B$4)),1,0)</f>
        <v>0</v>
      </c>
      <c r="K11329" s="6" t="str">
        <f aca="false">IF(F11329=1,COUNTIF($F$2:F11329,1),"")</f>
        <v/>
      </c>
    </row>
    <row r="11330" customFormat="false" ht="15" hidden="false" customHeight="false" outlineLevel="0" collapsed="false">
      <c r="A11330" s="6" t="n">
        <v>88901.9305</v>
      </c>
      <c r="B11330" s="6" t="n">
        <v>1.94505494505495</v>
      </c>
      <c r="C11330" s="6" t="n">
        <v>81</v>
      </c>
      <c r="D11330" s="6" t="n">
        <v>-1</v>
      </c>
      <c r="E11330" s="6" t="n">
        <v>1.94652014652015</v>
      </c>
      <c r="F11330" s="6" t="n">
        <v>0</v>
      </c>
      <c r="G11330" s="6" t="n">
        <v>0</v>
      </c>
      <c r="H11330" s="6" t="str">
        <f aca="false">IF(AND(A11330&gt;=Stimuli!$B$2,A11330&lt;=Stimuli!$C$2),Stimuli!$A$2,IF(AND(A11330&gt;=Stimuli!$B$3,A11330&lt;=Stimuli!$C$3),Stimuli!$A$3,IF(AND(A11330&gt;=Stimuli!$B$4,A11330&lt;=Stimuli!$C$4),Stimuli!$A$4,"")))</f>
        <v>02 e.l.f. - Power Grip Styling (30.03s)</v>
      </c>
      <c r="I11330" s="6" t="n">
        <f aca="false">(B11330-B11329)/((A11330-A11329)/1000)</f>
        <v>0.93772893772902</v>
      </c>
      <c r="J11330" s="6" t="n">
        <f aca="false">IF(OR(B11330&lt;Rules!$B$2,B11330&gt;Rules!$B$3,ABS(I11330)&gt;Rules!$B$4,OR(B11331&lt;Rules!$B$2,B11331&gt;Rules!$B$3,ABS(I11331)&gt;Rules!$B$4)),1,0)</f>
        <v>0</v>
      </c>
      <c r="K11330" s="6" t="str">
        <f aca="false">IF(F11330=1,COUNTIF($F$2:F11330,1),"")</f>
        <v/>
      </c>
    </row>
    <row r="11331" customFormat="false" ht="15" hidden="false" customHeight="false" outlineLevel="0" collapsed="false">
      <c r="A11331" s="6" t="n">
        <v>88909.743</v>
      </c>
      <c r="B11331" s="6" t="n">
        <v>1.93919413919414</v>
      </c>
      <c r="C11331" s="6" t="n">
        <v>81</v>
      </c>
      <c r="D11331" s="6" t="n">
        <v>-1</v>
      </c>
      <c r="E11331" s="6" t="n">
        <v>1.94652014652015</v>
      </c>
      <c r="F11331" s="6" t="n">
        <v>0</v>
      </c>
      <c r="G11331" s="6" t="n">
        <v>0</v>
      </c>
      <c r="H11331" s="6" t="str">
        <f aca="false">IF(AND(A11331&gt;=Stimuli!$B$2,A11331&lt;=Stimuli!$C$2),Stimuli!$A$2,IF(AND(A11331&gt;=Stimuli!$B$3,A11331&lt;=Stimuli!$C$3),Stimuli!$A$3,IF(AND(A11331&gt;=Stimuli!$B$4,A11331&lt;=Stimuli!$C$4),Stimuli!$A$4,"")))</f>
        <v>02 e.l.f. - Power Grip Styling (30.03s)</v>
      </c>
      <c r="I11331" s="6" t="n">
        <f aca="false">(B11331-B11330)/((A11331-A11330)/1000)</f>
        <v>-0.750183150183176</v>
      </c>
      <c r="J11331" s="6" t="n">
        <f aca="false">IF(OR(B11331&lt;Rules!$B$2,B11331&gt;Rules!$B$3,ABS(I11331)&gt;Rules!$B$4,OR(B11332&lt;Rules!$B$2,B11332&gt;Rules!$B$3,ABS(I11332)&gt;Rules!$B$4)),1,0)</f>
        <v>0</v>
      </c>
      <c r="K11331" s="6" t="str">
        <f aca="false">IF(F11331=1,COUNTIF($F$2:F11331,1),"")</f>
        <v/>
      </c>
    </row>
    <row r="11332" customFormat="false" ht="15" hidden="false" customHeight="false" outlineLevel="0" collapsed="false">
      <c r="A11332" s="6" t="n">
        <v>88917.5555</v>
      </c>
      <c r="B11332" s="6" t="n">
        <v>1.94358974358974</v>
      </c>
      <c r="C11332" s="6" t="n">
        <v>81</v>
      </c>
      <c r="D11332" s="6" t="n">
        <v>-1</v>
      </c>
      <c r="E11332" s="6" t="n">
        <v>1.94652014652015</v>
      </c>
      <c r="F11332" s="6" t="n">
        <v>0</v>
      </c>
      <c r="G11332" s="6" t="n">
        <v>0</v>
      </c>
      <c r="H11332" s="6" t="str">
        <f aca="false">IF(AND(A11332&gt;=Stimuli!$B$2,A11332&lt;=Stimuli!$C$2),Stimuli!$A$2,IF(AND(A11332&gt;=Stimuli!$B$3,A11332&lt;=Stimuli!$C$3),Stimuli!$A$3,IF(AND(A11332&gt;=Stimuli!$B$4,A11332&lt;=Stimuli!$C$4),Stimuli!$A$4,"")))</f>
        <v>02 e.l.f. - Power Grip Styling (30.03s)</v>
      </c>
      <c r="I11332" s="6" t="n">
        <f aca="false">(B11332-B11331)/((A11332-A11331)/1000)</f>
        <v>0.562637362637446</v>
      </c>
      <c r="J11332" s="6" t="n">
        <f aca="false">IF(OR(B11332&lt;Rules!$B$2,B11332&gt;Rules!$B$3,ABS(I11332)&gt;Rules!$B$4,OR(B11333&lt;Rules!$B$2,B11333&gt;Rules!$B$3,ABS(I11333)&gt;Rules!$B$4)),1,0)</f>
        <v>0</v>
      </c>
      <c r="K11332" s="6" t="str">
        <f aca="false">IF(F11332=1,COUNTIF($F$2:F11332,1),"")</f>
        <v/>
      </c>
    </row>
    <row r="11333" customFormat="false" ht="15" hidden="false" customHeight="false" outlineLevel="0" collapsed="false">
      <c r="A11333" s="6" t="n">
        <v>88925.368</v>
      </c>
      <c r="B11333" s="6" t="n">
        <v>1.93919413919414</v>
      </c>
      <c r="C11333" s="6" t="n">
        <v>81</v>
      </c>
      <c r="D11333" s="6" t="n">
        <v>-1</v>
      </c>
      <c r="E11333" s="6" t="n">
        <v>1.94652014652015</v>
      </c>
      <c r="F11333" s="6" t="n">
        <v>0</v>
      </c>
      <c r="G11333" s="6" t="n">
        <v>0</v>
      </c>
      <c r="H11333" s="6" t="str">
        <f aca="false">IF(AND(A11333&gt;=Stimuli!$B$2,A11333&lt;=Stimuli!$C$2),Stimuli!$A$2,IF(AND(A11333&gt;=Stimuli!$B$3,A11333&lt;=Stimuli!$C$3),Stimuli!$A$3,IF(AND(A11333&gt;=Stimuli!$B$4,A11333&lt;=Stimuli!$C$4),Stimuli!$A$4,"")))</f>
        <v>02 e.l.f. - Power Grip Styling (30.03s)</v>
      </c>
      <c r="I11333" s="6" t="n">
        <f aca="false">(B11333-B11332)/((A11333-A11332)/1000)</f>
        <v>-0.562637362637446</v>
      </c>
      <c r="J11333" s="6" t="n">
        <f aca="false">IF(OR(B11333&lt;Rules!$B$2,B11333&gt;Rules!$B$3,ABS(I11333)&gt;Rules!$B$4,OR(B11334&lt;Rules!$B$2,B11334&gt;Rules!$B$3,ABS(I11334)&gt;Rules!$B$4)),1,0)</f>
        <v>0</v>
      </c>
      <c r="K11333" s="6" t="str">
        <f aca="false">IF(F11333=1,COUNTIF($F$2:F11333,1),"")</f>
        <v/>
      </c>
    </row>
    <row r="11334" customFormat="false" ht="15" hidden="false" customHeight="false" outlineLevel="0" collapsed="false">
      <c r="A11334" s="6" t="n">
        <v>88933.1805</v>
      </c>
      <c r="B11334" s="6" t="n">
        <v>1.94212454212454</v>
      </c>
      <c r="C11334" s="6" t="n">
        <v>81</v>
      </c>
      <c r="D11334" s="6" t="n">
        <v>-1</v>
      </c>
      <c r="E11334" s="6" t="n">
        <v>1.94652014652015</v>
      </c>
      <c r="F11334" s="6" t="n">
        <v>0</v>
      </c>
      <c r="G11334" s="6" t="n">
        <v>0</v>
      </c>
      <c r="H11334" s="6" t="str">
        <f aca="false">IF(AND(A11334&gt;=Stimuli!$B$2,A11334&lt;=Stimuli!$C$2),Stimuli!$A$2,IF(AND(A11334&gt;=Stimuli!$B$3,A11334&lt;=Stimuli!$C$3),Stimuli!$A$3,IF(AND(A11334&gt;=Stimuli!$B$4,A11334&lt;=Stimuli!$C$4),Stimuli!$A$4,"")))</f>
        <v>02 e.l.f. - Power Grip Styling (30.03s)</v>
      </c>
      <c r="I11334" s="6" t="n">
        <f aca="false">(B11334-B11333)/((A11334-A11333)/1000)</f>
        <v>0.375091575091602</v>
      </c>
      <c r="J11334" s="6" t="n">
        <f aca="false">IF(OR(B11334&lt;Rules!$B$2,B11334&gt;Rules!$B$3,ABS(I11334)&gt;Rules!$B$4,OR(B11335&lt;Rules!$B$2,B11335&gt;Rules!$B$3,ABS(I11335)&gt;Rules!$B$4)),1,0)</f>
        <v>0</v>
      </c>
      <c r="K11334" s="6" t="str">
        <f aca="false">IF(F11334=1,COUNTIF($F$2:F11334,1),"")</f>
        <v/>
      </c>
    </row>
    <row r="11335" customFormat="false" ht="15" hidden="false" customHeight="false" outlineLevel="0" collapsed="false">
      <c r="A11335" s="6" t="n">
        <v>88940.993</v>
      </c>
      <c r="B11335" s="6" t="n">
        <v>1.94065934065934</v>
      </c>
      <c r="C11335" s="6" t="n">
        <v>81</v>
      </c>
      <c r="D11335" s="6" t="n">
        <v>-1</v>
      </c>
      <c r="E11335" s="6" t="n">
        <v>1.94652014652015</v>
      </c>
      <c r="F11335" s="6" t="n">
        <v>0</v>
      </c>
      <c r="G11335" s="6" t="n">
        <v>0</v>
      </c>
      <c r="H11335" s="6" t="str">
        <f aca="false">IF(AND(A11335&gt;=Stimuli!$B$2,A11335&lt;=Stimuli!$C$2),Stimuli!$A$2,IF(AND(A11335&gt;=Stimuli!$B$3,A11335&lt;=Stimuli!$C$3),Stimuli!$A$3,IF(AND(A11335&gt;=Stimuli!$B$4,A11335&lt;=Stimuli!$C$4),Stimuli!$A$4,"")))</f>
        <v>02 e.l.f. - Power Grip Styling (30.03s)</v>
      </c>
      <c r="I11335" s="6" t="n">
        <f aca="false">(B11335-B11334)/((A11335-A11334)/1000)</f>
        <v>-0.187545787545872</v>
      </c>
      <c r="J11335" s="6" t="n">
        <f aca="false">IF(OR(B11335&lt;Rules!$B$2,B11335&gt;Rules!$B$3,ABS(I11335)&gt;Rules!$B$4,OR(B11336&lt;Rules!$B$2,B11336&gt;Rules!$B$3,ABS(I11336)&gt;Rules!$B$4)),1,0)</f>
        <v>0</v>
      </c>
      <c r="K11335" s="6" t="str">
        <f aca="false">IF(F11335=1,COUNTIF($F$2:F11335,1),"")</f>
        <v/>
      </c>
    </row>
    <row r="11336" customFormat="false" ht="15" hidden="false" customHeight="false" outlineLevel="0" collapsed="false">
      <c r="A11336" s="6" t="n">
        <v>88948.8055</v>
      </c>
      <c r="B11336" s="6" t="n">
        <v>1.94065934065934</v>
      </c>
      <c r="C11336" s="6" t="n">
        <v>81</v>
      </c>
      <c r="D11336" s="6" t="n">
        <v>-1</v>
      </c>
      <c r="E11336" s="6" t="n">
        <v>1.94652014652015</v>
      </c>
      <c r="F11336" s="6" t="n">
        <v>0</v>
      </c>
      <c r="G11336" s="6" t="n">
        <v>0</v>
      </c>
      <c r="H11336" s="6" t="str">
        <f aca="false">IF(AND(A11336&gt;=Stimuli!$B$2,A11336&lt;=Stimuli!$C$2),Stimuli!$A$2,IF(AND(A11336&gt;=Stimuli!$B$3,A11336&lt;=Stimuli!$C$3),Stimuli!$A$3,IF(AND(A11336&gt;=Stimuli!$B$4,A11336&lt;=Stimuli!$C$4),Stimuli!$A$4,"")))</f>
        <v>02 e.l.f. - Power Grip Styling (30.03s)</v>
      </c>
      <c r="I11336" s="6" t="n">
        <f aca="false">(B11336-B11335)/((A11336-A11335)/1000)</f>
        <v>0</v>
      </c>
      <c r="J11336" s="6" t="n">
        <f aca="false">IF(OR(B11336&lt;Rules!$B$2,B11336&gt;Rules!$B$3,ABS(I11336)&gt;Rules!$B$4,OR(B11337&lt;Rules!$B$2,B11337&gt;Rules!$B$3,ABS(I11337)&gt;Rules!$B$4)),1,0)</f>
        <v>0</v>
      </c>
      <c r="K11336" s="6" t="str">
        <f aca="false">IF(F11336=1,COUNTIF($F$2:F11336,1),"")</f>
        <v/>
      </c>
    </row>
    <row r="11337" customFormat="false" ht="15" hidden="false" customHeight="false" outlineLevel="0" collapsed="false">
      <c r="A11337" s="6" t="n">
        <v>88956.618</v>
      </c>
      <c r="B11337" s="6" t="n">
        <v>1.94212454212454</v>
      </c>
      <c r="C11337" s="6" t="n">
        <v>81</v>
      </c>
      <c r="D11337" s="6" t="n">
        <v>-1</v>
      </c>
      <c r="E11337" s="6" t="n">
        <v>1.94652014652015</v>
      </c>
      <c r="F11337" s="6" t="n">
        <v>0</v>
      </c>
      <c r="G11337" s="6" t="n">
        <v>0</v>
      </c>
      <c r="H11337" s="6" t="str">
        <f aca="false">IF(AND(A11337&gt;=Stimuli!$B$2,A11337&lt;=Stimuli!$C$2),Stimuli!$A$2,IF(AND(A11337&gt;=Stimuli!$B$3,A11337&lt;=Stimuli!$C$3),Stimuli!$A$3,IF(AND(A11337&gt;=Stimuli!$B$4,A11337&lt;=Stimuli!$C$4),Stimuli!$A$4,"")))</f>
        <v>02 e.l.f. - Power Grip Styling (30.03s)</v>
      </c>
      <c r="I11337" s="6" t="n">
        <f aca="false">(B11337-B11336)/((A11337-A11336)/1000)</f>
        <v>0.187545787545872</v>
      </c>
      <c r="J11337" s="6" t="n">
        <f aca="false">IF(OR(B11337&lt;Rules!$B$2,B11337&gt;Rules!$B$3,ABS(I11337)&gt;Rules!$B$4,OR(B11338&lt;Rules!$B$2,B11338&gt;Rules!$B$3,ABS(I11338)&gt;Rules!$B$4)),1,0)</f>
        <v>0</v>
      </c>
      <c r="K11337" s="6" t="str">
        <f aca="false">IF(F11337=1,COUNTIF($F$2:F11337,1),"")</f>
        <v/>
      </c>
    </row>
    <row r="11338" customFormat="false" ht="15" hidden="false" customHeight="false" outlineLevel="0" collapsed="false">
      <c r="A11338" s="6" t="n">
        <v>88964.4305</v>
      </c>
      <c r="B11338" s="6" t="n">
        <v>1.93772893772894</v>
      </c>
      <c r="C11338" s="6" t="n">
        <v>81</v>
      </c>
      <c r="D11338" s="6" t="n">
        <v>-1</v>
      </c>
      <c r="E11338" s="6" t="n">
        <v>1.94652014652015</v>
      </c>
      <c r="F11338" s="6" t="n">
        <v>0</v>
      </c>
      <c r="G11338" s="6" t="n">
        <v>0</v>
      </c>
      <c r="H11338" s="6" t="str">
        <f aca="false">IF(AND(A11338&gt;=Stimuli!$B$2,A11338&lt;=Stimuli!$C$2),Stimuli!$A$2,IF(AND(A11338&gt;=Stimuli!$B$3,A11338&lt;=Stimuli!$C$3),Stimuli!$A$3,IF(AND(A11338&gt;=Stimuli!$B$4,A11338&lt;=Stimuli!$C$4),Stimuli!$A$4,"")))</f>
        <v>02 e.l.f. - Power Grip Styling (30.03s)</v>
      </c>
      <c r="I11338" s="6" t="n">
        <f aca="false">(B11338-B11337)/((A11338-A11337)/1000)</f>
        <v>-0.562637362637446</v>
      </c>
      <c r="J11338" s="6" t="n">
        <f aca="false">IF(OR(B11338&lt;Rules!$B$2,B11338&gt;Rules!$B$3,ABS(I11338)&gt;Rules!$B$4,OR(B11339&lt;Rules!$B$2,B11339&gt;Rules!$B$3,ABS(I11339)&gt;Rules!$B$4)),1,0)</f>
        <v>0</v>
      </c>
      <c r="K11338" s="6" t="str">
        <f aca="false">IF(F11338=1,COUNTIF($F$2:F11338,1),"")</f>
        <v/>
      </c>
    </row>
    <row r="11339" customFormat="false" ht="15" hidden="false" customHeight="false" outlineLevel="0" collapsed="false">
      <c r="A11339" s="6" t="n">
        <v>88972.243</v>
      </c>
      <c r="B11339" s="6" t="n">
        <v>1.94358974358974</v>
      </c>
      <c r="C11339" s="6" t="n">
        <v>81</v>
      </c>
      <c r="D11339" s="6" t="n">
        <v>-1</v>
      </c>
      <c r="E11339" s="6" t="n">
        <v>1.94652014652015</v>
      </c>
      <c r="F11339" s="6" t="n">
        <v>0</v>
      </c>
      <c r="G11339" s="6" t="n">
        <v>0</v>
      </c>
      <c r="H11339" s="6" t="str">
        <f aca="false">IF(AND(A11339&gt;=Stimuli!$B$2,A11339&lt;=Stimuli!$C$2),Stimuli!$A$2,IF(AND(A11339&gt;=Stimuli!$B$3,A11339&lt;=Stimuli!$C$3),Stimuli!$A$3,IF(AND(A11339&gt;=Stimuli!$B$4,A11339&lt;=Stimuli!$C$4),Stimuli!$A$4,"")))</f>
        <v>02 e.l.f. - Power Grip Styling (30.03s)</v>
      </c>
      <c r="I11339" s="6" t="n">
        <f aca="false">(B11339-B11338)/((A11339-A11338)/1000)</f>
        <v>0.75018315018329</v>
      </c>
      <c r="J11339" s="6" t="n">
        <f aca="false">IF(OR(B11339&lt;Rules!$B$2,B11339&gt;Rules!$B$3,ABS(I11339)&gt;Rules!$B$4,OR(B11340&lt;Rules!$B$2,B11340&gt;Rules!$B$3,ABS(I11340)&gt;Rules!$B$4)),1,0)</f>
        <v>0</v>
      </c>
      <c r="K11339" s="6" t="str">
        <f aca="false">IF(F11339=1,COUNTIF($F$2:F11339,1),"")</f>
        <v/>
      </c>
    </row>
    <row r="11340" customFormat="false" ht="15" hidden="false" customHeight="false" outlineLevel="0" collapsed="false">
      <c r="A11340" s="6" t="n">
        <v>88980.0555</v>
      </c>
      <c r="B11340" s="6" t="n">
        <v>1.93772893772894</v>
      </c>
      <c r="C11340" s="6" t="n">
        <v>81</v>
      </c>
      <c r="D11340" s="6" t="n">
        <v>-1</v>
      </c>
      <c r="E11340" s="6" t="n">
        <v>1.94652014652015</v>
      </c>
      <c r="F11340" s="6" t="n">
        <v>0</v>
      </c>
      <c r="G11340" s="6" t="n">
        <v>0</v>
      </c>
      <c r="H11340" s="6" t="str">
        <f aca="false">IF(AND(A11340&gt;=Stimuli!$B$2,A11340&lt;=Stimuli!$C$2),Stimuli!$A$2,IF(AND(A11340&gt;=Stimuli!$B$3,A11340&lt;=Stimuli!$C$3),Stimuli!$A$3,IF(AND(A11340&gt;=Stimuli!$B$4,A11340&lt;=Stimuli!$C$4),Stimuli!$A$4,"")))</f>
        <v>02 e.l.f. - Power Grip Styling (30.03s)</v>
      </c>
      <c r="I11340" s="6" t="n">
        <f aca="false">(B11340-B11339)/((A11340-A11339)/1000)</f>
        <v>-0.75018315018329</v>
      </c>
      <c r="J11340" s="6" t="n">
        <f aca="false">IF(OR(B11340&lt;Rules!$B$2,B11340&gt;Rules!$B$3,ABS(I11340)&gt;Rules!$B$4,OR(B11341&lt;Rules!$B$2,B11341&gt;Rules!$B$3,ABS(I11341)&gt;Rules!$B$4)),1,0)</f>
        <v>0</v>
      </c>
      <c r="K11340" s="6" t="str">
        <f aca="false">IF(F11340=1,COUNTIF($F$2:F11340,1),"")</f>
        <v/>
      </c>
    </row>
    <row r="11341" customFormat="false" ht="15" hidden="false" customHeight="false" outlineLevel="0" collapsed="false">
      <c r="A11341" s="6" t="n">
        <v>88987.868</v>
      </c>
      <c r="B11341" s="6" t="n">
        <v>1.94358974358974</v>
      </c>
      <c r="C11341" s="6" t="n">
        <v>81</v>
      </c>
      <c r="D11341" s="6" t="n">
        <v>-1</v>
      </c>
      <c r="E11341" s="6" t="n">
        <v>1.94652014652015</v>
      </c>
      <c r="F11341" s="6" t="n">
        <v>0</v>
      </c>
      <c r="G11341" s="6" t="n">
        <v>0</v>
      </c>
      <c r="H11341" s="6" t="str">
        <f aca="false">IF(AND(A11341&gt;=Stimuli!$B$2,A11341&lt;=Stimuli!$C$2),Stimuli!$A$2,IF(AND(A11341&gt;=Stimuli!$B$3,A11341&lt;=Stimuli!$C$3),Stimuli!$A$3,IF(AND(A11341&gt;=Stimuli!$B$4,A11341&lt;=Stimuli!$C$4),Stimuli!$A$4,"")))</f>
        <v>02 e.l.f. - Power Grip Styling (30.03s)</v>
      </c>
      <c r="I11341" s="6" t="n">
        <f aca="false">(B11341-B11340)/((A11341-A11340)/1000)</f>
        <v>0.75018315018329</v>
      </c>
      <c r="J11341" s="6" t="n">
        <f aca="false">IF(OR(B11341&lt;Rules!$B$2,B11341&gt;Rules!$B$3,ABS(I11341)&gt;Rules!$B$4,OR(B11342&lt;Rules!$B$2,B11342&gt;Rules!$B$3,ABS(I11342)&gt;Rules!$B$4)),1,0)</f>
        <v>0</v>
      </c>
      <c r="K11341" s="6" t="str">
        <f aca="false">IF(F11341=1,COUNTIF($F$2:F11341,1),"")</f>
        <v/>
      </c>
    </row>
    <row r="11342" customFormat="false" ht="15" hidden="false" customHeight="false" outlineLevel="0" collapsed="false">
      <c r="A11342" s="6" t="n">
        <v>88995.6805</v>
      </c>
      <c r="B11342" s="6" t="n">
        <v>1.93626373626374</v>
      </c>
      <c r="C11342" s="6" t="n">
        <v>81</v>
      </c>
      <c r="D11342" s="6" t="n">
        <v>-1</v>
      </c>
      <c r="E11342" s="6" t="n">
        <v>1.94652014652015</v>
      </c>
      <c r="F11342" s="6" t="n">
        <v>0</v>
      </c>
      <c r="G11342" s="6" t="n">
        <v>0</v>
      </c>
      <c r="H11342" s="6" t="str">
        <f aca="false">IF(AND(A11342&gt;=Stimuli!$B$2,A11342&lt;=Stimuli!$C$2),Stimuli!$A$2,IF(AND(A11342&gt;=Stimuli!$B$3,A11342&lt;=Stimuli!$C$3),Stimuli!$A$3,IF(AND(A11342&gt;=Stimuli!$B$4,A11342&lt;=Stimuli!$C$4),Stimuli!$A$4,"")))</f>
        <v>02 e.l.f. - Power Grip Styling (30.03s)</v>
      </c>
      <c r="I11342" s="6" t="n">
        <f aca="false">(B11342-B11341)/((A11342-A11341)/1000)</f>
        <v>-0.93772893772902</v>
      </c>
      <c r="J11342" s="6" t="n">
        <f aca="false">IF(OR(B11342&lt;Rules!$B$2,B11342&gt;Rules!$B$3,ABS(I11342)&gt;Rules!$B$4,OR(B11343&lt;Rules!$B$2,B11343&gt;Rules!$B$3,ABS(I11343)&gt;Rules!$B$4)),1,0)</f>
        <v>0</v>
      </c>
      <c r="K11342" s="6" t="str">
        <f aca="false">IF(F11342=1,COUNTIF($F$2:F11342,1),"")</f>
        <v/>
      </c>
    </row>
    <row r="11343" customFormat="false" ht="15" hidden="false" customHeight="false" outlineLevel="0" collapsed="false">
      <c r="A11343" s="6" t="n">
        <v>89003.493</v>
      </c>
      <c r="B11343" s="6" t="n">
        <v>1.94505494505495</v>
      </c>
      <c r="C11343" s="6" t="n">
        <v>81</v>
      </c>
      <c r="D11343" s="6" t="n">
        <v>-1</v>
      </c>
      <c r="E11343" s="6" t="n">
        <v>1.94652014652015</v>
      </c>
      <c r="F11343" s="6" t="n">
        <v>0</v>
      </c>
      <c r="G11343" s="6" t="n">
        <v>0</v>
      </c>
      <c r="H11343" s="6" t="str">
        <f aca="false">IF(AND(A11343&gt;=Stimuli!$B$2,A11343&lt;=Stimuli!$C$2),Stimuli!$A$2,IF(AND(A11343&gt;=Stimuli!$B$3,A11343&lt;=Stimuli!$C$3),Stimuli!$A$3,IF(AND(A11343&gt;=Stimuli!$B$4,A11343&lt;=Stimuli!$C$4),Stimuli!$A$4,"")))</f>
        <v>02 e.l.f. - Power Grip Styling (30.03s)</v>
      </c>
      <c r="I11343" s="6" t="n">
        <f aca="false">(B11343-B11342)/((A11343-A11342)/1000)</f>
        <v>1.12527472527475</v>
      </c>
      <c r="J11343" s="6" t="n">
        <f aca="false">IF(OR(B11343&lt;Rules!$B$2,B11343&gt;Rules!$B$3,ABS(I11343)&gt;Rules!$B$4,OR(B11344&lt;Rules!$B$2,B11344&gt;Rules!$B$3,ABS(I11344)&gt;Rules!$B$4)),1,0)</f>
        <v>0</v>
      </c>
      <c r="K11343" s="6" t="str">
        <f aca="false">IF(F11343=1,COUNTIF($F$2:F11343,1),"")</f>
        <v/>
      </c>
    </row>
    <row r="11344" customFormat="false" ht="15" hidden="false" customHeight="false" outlineLevel="0" collapsed="false">
      <c r="A11344" s="6" t="n">
        <v>89011.3055</v>
      </c>
      <c r="B11344" s="6" t="n">
        <v>1.93626373626374</v>
      </c>
      <c r="C11344" s="6" t="n">
        <v>81</v>
      </c>
      <c r="D11344" s="6" t="n">
        <v>-1</v>
      </c>
      <c r="E11344" s="6" t="n">
        <v>1.94652014652015</v>
      </c>
      <c r="F11344" s="6" t="n">
        <v>0</v>
      </c>
      <c r="G11344" s="6" t="n">
        <v>0</v>
      </c>
      <c r="H11344" s="6" t="str">
        <f aca="false">IF(AND(A11344&gt;=Stimuli!$B$2,A11344&lt;=Stimuli!$C$2),Stimuli!$A$2,IF(AND(A11344&gt;=Stimuli!$B$3,A11344&lt;=Stimuli!$C$3),Stimuli!$A$3,IF(AND(A11344&gt;=Stimuli!$B$4,A11344&lt;=Stimuli!$C$4),Stimuli!$A$4,"")))</f>
        <v>02 e.l.f. - Power Grip Styling (30.03s)</v>
      </c>
      <c r="I11344" s="6" t="n">
        <f aca="false">(B11344-B11343)/((A11344-A11343)/1000)</f>
        <v>-1.12527472527475</v>
      </c>
      <c r="J11344" s="6" t="n">
        <f aca="false">IF(OR(B11344&lt;Rules!$B$2,B11344&gt;Rules!$B$3,ABS(I11344)&gt;Rules!$B$4,OR(B11345&lt;Rules!$B$2,B11345&gt;Rules!$B$3,ABS(I11345)&gt;Rules!$B$4)),1,0)</f>
        <v>0</v>
      </c>
      <c r="K11344" s="6" t="str">
        <f aca="false">IF(F11344=1,COUNTIF($F$2:F11344,1),"")</f>
        <v/>
      </c>
    </row>
    <row r="11345" customFormat="false" ht="15" hidden="false" customHeight="false" outlineLevel="0" collapsed="false">
      <c r="A11345" s="6" t="n">
        <v>89019.118</v>
      </c>
      <c r="B11345" s="6" t="n">
        <v>1.94358974358974</v>
      </c>
      <c r="C11345" s="6" t="n">
        <v>81</v>
      </c>
      <c r="D11345" s="6" t="n">
        <v>-1</v>
      </c>
      <c r="E11345" s="6" t="n">
        <v>1.94652014652015</v>
      </c>
      <c r="F11345" s="6" t="n">
        <v>0</v>
      </c>
      <c r="G11345" s="6" t="n">
        <v>0</v>
      </c>
      <c r="H11345" s="6" t="str">
        <f aca="false">IF(AND(A11345&gt;=Stimuli!$B$2,A11345&lt;=Stimuli!$C$2),Stimuli!$A$2,IF(AND(A11345&gt;=Stimuli!$B$3,A11345&lt;=Stimuli!$C$3),Stimuli!$A$3,IF(AND(A11345&gt;=Stimuli!$B$4,A11345&lt;=Stimuli!$C$4),Stimuli!$A$4,"")))</f>
        <v>02 e.l.f. - Power Grip Styling (30.03s)</v>
      </c>
      <c r="I11345" s="6" t="n">
        <f aca="false">(B11345-B11344)/((A11345-A11344)/1000)</f>
        <v>0.93772893772902</v>
      </c>
      <c r="J11345" s="6" t="n">
        <f aca="false">IF(OR(B11345&lt;Rules!$B$2,B11345&gt;Rules!$B$3,ABS(I11345)&gt;Rules!$B$4,OR(B11346&lt;Rules!$B$2,B11346&gt;Rules!$B$3,ABS(I11346)&gt;Rules!$B$4)),1,0)</f>
        <v>0</v>
      </c>
      <c r="K11345" s="6" t="str">
        <f aca="false">IF(F11345=1,COUNTIF($F$2:F11345,1),"")</f>
        <v/>
      </c>
    </row>
    <row r="11346" customFormat="false" ht="15" hidden="false" customHeight="false" outlineLevel="0" collapsed="false">
      <c r="A11346" s="6" t="n">
        <v>89026.9305</v>
      </c>
      <c r="B11346" s="6" t="n">
        <v>1.93626373626374</v>
      </c>
      <c r="C11346" s="6" t="n">
        <v>81</v>
      </c>
      <c r="D11346" s="6" t="n">
        <v>-1</v>
      </c>
      <c r="E11346" s="6" t="n">
        <v>1.94652014652015</v>
      </c>
      <c r="F11346" s="6" t="n">
        <v>0</v>
      </c>
      <c r="G11346" s="6" t="n">
        <v>0</v>
      </c>
      <c r="H11346" s="6" t="str">
        <f aca="false">IF(AND(A11346&gt;=Stimuli!$B$2,A11346&lt;=Stimuli!$C$2),Stimuli!$A$2,IF(AND(A11346&gt;=Stimuli!$B$3,A11346&lt;=Stimuli!$C$3),Stimuli!$A$3,IF(AND(A11346&gt;=Stimuli!$B$4,A11346&lt;=Stimuli!$C$4),Stimuli!$A$4,"")))</f>
        <v>02 e.l.f. - Power Grip Styling (30.03s)</v>
      </c>
      <c r="I11346" s="6" t="n">
        <f aca="false">(B11346-B11345)/((A11346-A11345)/1000)</f>
        <v>-0.93772893772902</v>
      </c>
      <c r="J11346" s="6" t="n">
        <f aca="false">IF(OR(B11346&lt;Rules!$B$2,B11346&gt;Rules!$B$3,ABS(I11346)&gt;Rules!$B$4,OR(B11347&lt;Rules!$B$2,B11347&gt;Rules!$B$3,ABS(I11347)&gt;Rules!$B$4)),1,0)</f>
        <v>0</v>
      </c>
      <c r="K11346" s="6" t="str">
        <f aca="false">IF(F11346=1,COUNTIF($F$2:F11346,1),"")</f>
        <v/>
      </c>
    </row>
    <row r="11347" customFormat="false" ht="15" hidden="false" customHeight="false" outlineLevel="0" collapsed="false">
      <c r="A11347" s="6" t="n">
        <v>89034.743</v>
      </c>
      <c r="B11347" s="6" t="n">
        <v>1.94212454212454</v>
      </c>
      <c r="C11347" s="6" t="n">
        <v>81</v>
      </c>
      <c r="D11347" s="6" t="n">
        <v>-1</v>
      </c>
      <c r="E11347" s="6" t="n">
        <v>1.94652014652015</v>
      </c>
      <c r="F11347" s="6" t="n">
        <v>0</v>
      </c>
      <c r="G11347" s="6" t="n">
        <v>0</v>
      </c>
      <c r="H11347" s="6" t="str">
        <f aca="false">IF(AND(A11347&gt;=Stimuli!$B$2,A11347&lt;=Stimuli!$C$2),Stimuli!$A$2,IF(AND(A11347&gt;=Stimuli!$B$3,A11347&lt;=Stimuli!$C$3),Stimuli!$A$3,IF(AND(A11347&gt;=Stimuli!$B$4,A11347&lt;=Stimuli!$C$4),Stimuli!$A$4,"")))</f>
        <v>02 e.l.f. - Power Grip Styling (30.03s)</v>
      </c>
      <c r="I11347" s="6" t="n">
        <f aca="false">(B11347-B11346)/((A11347-A11346)/1000)</f>
        <v>0.750183150183176</v>
      </c>
      <c r="J11347" s="6" t="n">
        <f aca="false">IF(OR(B11347&lt;Rules!$B$2,B11347&gt;Rules!$B$3,ABS(I11347)&gt;Rules!$B$4,OR(B11348&lt;Rules!$B$2,B11348&gt;Rules!$B$3,ABS(I11348)&gt;Rules!$B$4)),1,0)</f>
        <v>0</v>
      </c>
      <c r="K11347" s="6" t="str">
        <f aca="false">IF(F11347=1,COUNTIF($F$2:F11347,1),"")</f>
        <v/>
      </c>
    </row>
    <row r="11348" customFormat="false" ht="15" hidden="false" customHeight="false" outlineLevel="0" collapsed="false">
      <c r="A11348" s="6" t="n">
        <v>89042.5555</v>
      </c>
      <c r="B11348" s="6" t="n">
        <v>1.93626373626374</v>
      </c>
      <c r="C11348" s="6" t="n">
        <v>81</v>
      </c>
      <c r="D11348" s="6" t="n">
        <v>-1</v>
      </c>
      <c r="E11348" s="6" t="n">
        <v>1.94652014652015</v>
      </c>
      <c r="F11348" s="6" t="n">
        <v>0</v>
      </c>
      <c r="G11348" s="6" t="n">
        <v>0</v>
      </c>
      <c r="H11348" s="6" t="str">
        <f aca="false">IF(AND(A11348&gt;=Stimuli!$B$2,A11348&lt;=Stimuli!$C$2),Stimuli!$A$2,IF(AND(A11348&gt;=Stimuli!$B$3,A11348&lt;=Stimuli!$C$3),Stimuli!$A$3,IF(AND(A11348&gt;=Stimuli!$B$4,A11348&lt;=Stimuli!$C$4),Stimuli!$A$4,"")))</f>
        <v>02 e.l.f. - Power Grip Styling (30.03s)</v>
      </c>
      <c r="I11348" s="6" t="n">
        <f aca="false">(B11348-B11347)/((A11348-A11347)/1000)</f>
        <v>-0.750183150183176</v>
      </c>
      <c r="J11348" s="6" t="n">
        <f aca="false">IF(OR(B11348&lt;Rules!$B$2,B11348&gt;Rules!$B$3,ABS(I11348)&gt;Rules!$B$4,OR(B11349&lt;Rules!$B$2,B11349&gt;Rules!$B$3,ABS(I11349)&gt;Rules!$B$4)),1,0)</f>
        <v>0</v>
      </c>
      <c r="K11348" s="6" t="str">
        <f aca="false">IF(F11348=1,COUNTIF($F$2:F11348,1),"")</f>
        <v/>
      </c>
    </row>
    <row r="11349" customFormat="false" ht="15" hidden="false" customHeight="false" outlineLevel="0" collapsed="false">
      <c r="A11349" s="6" t="n">
        <v>89050.368</v>
      </c>
      <c r="B11349" s="6" t="n">
        <v>1.94065934065934</v>
      </c>
      <c r="C11349" s="6" t="n">
        <v>81</v>
      </c>
      <c r="D11349" s="6" t="n">
        <v>-1</v>
      </c>
      <c r="E11349" s="6" t="n">
        <v>1.94652014652015</v>
      </c>
      <c r="F11349" s="6" t="n">
        <v>0</v>
      </c>
      <c r="G11349" s="6" t="n">
        <v>0</v>
      </c>
      <c r="H11349" s="6" t="str">
        <f aca="false">IF(AND(A11349&gt;=Stimuli!$B$2,A11349&lt;=Stimuli!$C$2),Stimuli!$A$2,IF(AND(A11349&gt;=Stimuli!$B$3,A11349&lt;=Stimuli!$C$3),Stimuli!$A$3,IF(AND(A11349&gt;=Stimuli!$B$4,A11349&lt;=Stimuli!$C$4),Stimuli!$A$4,"")))</f>
        <v>02 e.l.f. - Power Grip Styling (30.03s)</v>
      </c>
      <c r="I11349" s="6" t="n">
        <f aca="false">(B11349-B11348)/((A11349-A11348)/1000)</f>
        <v>0.562637362637304</v>
      </c>
      <c r="J11349" s="6" t="n">
        <f aca="false">IF(OR(B11349&lt;Rules!$B$2,B11349&gt;Rules!$B$3,ABS(I11349)&gt;Rules!$B$4,OR(B11350&lt;Rules!$B$2,B11350&gt;Rules!$B$3,ABS(I11350)&gt;Rules!$B$4)),1,0)</f>
        <v>0</v>
      </c>
      <c r="K11349" s="6" t="str">
        <f aca="false">IF(F11349=1,COUNTIF($F$2:F11349,1),"")</f>
        <v/>
      </c>
    </row>
    <row r="11350" customFormat="false" ht="15" hidden="false" customHeight="false" outlineLevel="0" collapsed="false">
      <c r="A11350" s="6" t="n">
        <v>89058.1805</v>
      </c>
      <c r="B11350" s="6" t="n">
        <v>1.93919413919414</v>
      </c>
      <c r="C11350" s="6" t="n">
        <v>81</v>
      </c>
      <c r="D11350" s="6" t="n">
        <v>-1</v>
      </c>
      <c r="E11350" s="6" t="n">
        <v>1.94652014652015</v>
      </c>
      <c r="F11350" s="6" t="n">
        <v>0</v>
      </c>
      <c r="G11350" s="6" t="n">
        <v>0</v>
      </c>
      <c r="H11350" s="6" t="str">
        <f aca="false">IF(AND(A11350&gt;=Stimuli!$B$2,A11350&lt;=Stimuli!$C$2),Stimuli!$A$2,IF(AND(A11350&gt;=Stimuli!$B$3,A11350&lt;=Stimuli!$C$3),Stimuli!$A$3,IF(AND(A11350&gt;=Stimuli!$B$4,A11350&lt;=Stimuli!$C$4),Stimuli!$A$4,"")))</f>
        <v>02 e.l.f. - Power Grip Styling (30.03s)</v>
      </c>
      <c r="I11350" s="6" t="n">
        <f aca="false">(B11350-B11349)/((A11350-A11349)/1000)</f>
        <v>-0.18754578754573</v>
      </c>
      <c r="J11350" s="6" t="n">
        <f aca="false">IF(OR(B11350&lt;Rules!$B$2,B11350&gt;Rules!$B$3,ABS(I11350)&gt;Rules!$B$4,OR(B11351&lt;Rules!$B$2,B11351&gt;Rules!$B$3,ABS(I11351)&gt;Rules!$B$4)),1,0)</f>
        <v>0</v>
      </c>
      <c r="K11350" s="6" t="str">
        <f aca="false">IF(F11350=1,COUNTIF($F$2:F11350,1),"")</f>
        <v/>
      </c>
    </row>
    <row r="11351" customFormat="false" ht="15" hidden="false" customHeight="false" outlineLevel="0" collapsed="false">
      <c r="A11351" s="6" t="n">
        <v>89065.993</v>
      </c>
      <c r="B11351" s="6" t="n">
        <v>1.93919413919414</v>
      </c>
      <c r="C11351" s="6" t="n">
        <v>81</v>
      </c>
      <c r="D11351" s="6" t="n">
        <v>-1</v>
      </c>
      <c r="E11351" s="6" t="n">
        <v>1.94652014652015</v>
      </c>
      <c r="F11351" s="6" t="n">
        <v>0</v>
      </c>
      <c r="G11351" s="6" t="n">
        <v>0</v>
      </c>
      <c r="H11351" s="6" t="str">
        <f aca="false">IF(AND(A11351&gt;=Stimuli!$B$2,A11351&lt;=Stimuli!$C$2),Stimuli!$A$2,IF(AND(A11351&gt;=Stimuli!$B$3,A11351&lt;=Stimuli!$C$3),Stimuli!$A$3,IF(AND(A11351&gt;=Stimuli!$B$4,A11351&lt;=Stimuli!$C$4),Stimuli!$A$4,"")))</f>
        <v>02 e.l.f. - Power Grip Styling (30.03s)</v>
      </c>
      <c r="I11351" s="6" t="n">
        <f aca="false">(B11351-B11350)/((A11351-A11350)/1000)</f>
        <v>0</v>
      </c>
      <c r="J11351" s="6" t="n">
        <f aca="false">IF(OR(B11351&lt;Rules!$B$2,B11351&gt;Rules!$B$3,ABS(I11351)&gt;Rules!$B$4,OR(B11352&lt;Rules!$B$2,B11352&gt;Rules!$B$3,ABS(I11352)&gt;Rules!$B$4)),1,0)</f>
        <v>0</v>
      </c>
      <c r="K11351" s="6" t="str">
        <f aca="false">IF(F11351=1,COUNTIF($F$2:F11351,1),"")</f>
        <v/>
      </c>
    </row>
    <row r="11352" customFormat="false" ht="15" hidden="false" customHeight="false" outlineLevel="0" collapsed="false">
      <c r="A11352" s="6" t="n">
        <v>89073.8055</v>
      </c>
      <c r="B11352" s="6" t="n">
        <v>1.94065934065934</v>
      </c>
      <c r="C11352" s="6" t="n">
        <v>81</v>
      </c>
      <c r="D11352" s="6" t="n">
        <v>-1</v>
      </c>
      <c r="E11352" s="6" t="n">
        <v>1.94652014652015</v>
      </c>
      <c r="F11352" s="6" t="n">
        <v>0</v>
      </c>
      <c r="G11352" s="6" t="n">
        <v>0</v>
      </c>
      <c r="H11352" s="6" t="str">
        <f aca="false">IF(AND(A11352&gt;=Stimuli!$B$2,A11352&lt;=Stimuli!$C$2),Stimuli!$A$2,IF(AND(A11352&gt;=Stimuli!$B$3,A11352&lt;=Stimuli!$C$3),Stimuli!$A$3,IF(AND(A11352&gt;=Stimuli!$B$4,A11352&lt;=Stimuli!$C$4),Stimuli!$A$4,"")))</f>
        <v>02 e.l.f. - Power Grip Styling (30.03s)</v>
      </c>
      <c r="I11352" s="6" t="n">
        <f aca="false">(B11352-B11351)/((A11352-A11351)/1000)</f>
        <v>0.18754578754573</v>
      </c>
      <c r="J11352" s="6" t="n">
        <f aca="false">IF(OR(B11352&lt;Rules!$B$2,B11352&gt;Rules!$B$3,ABS(I11352)&gt;Rules!$B$4,OR(B11353&lt;Rules!$B$2,B11353&gt;Rules!$B$3,ABS(I11353)&gt;Rules!$B$4)),1,0)</f>
        <v>0</v>
      </c>
      <c r="K11352" s="6" t="str">
        <f aca="false">IF(F11352=1,COUNTIF($F$2:F11352,1),"")</f>
        <v/>
      </c>
    </row>
    <row r="11353" customFormat="false" ht="15" hidden="false" customHeight="false" outlineLevel="0" collapsed="false">
      <c r="A11353" s="6" t="n">
        <v>89081.618</v>
      </c>
      <c r="B11353" s="6" t="n">
        <v>1.93772893772894</v>
      </c>
      <c r="C11353" s="6" t="n">
        <v>81</v>
      </c>
      <c r="D11353" s="6" t="n">
        <v>-1</v>
      </c>
      <c r="E11353" s="6" t="n">
        <v>1.94652014652015</v>
      </c>
      <c r="F11353" s="6" t="n">
        <v>0</v>
      </c>
      <c r="G11353" s="6" t="n">
        <v>0</v>
      </c>
      <c r="H11353" s="6" t="str">
        <f aca="false">IF(AND(A11353&gt;=Stimuli!$B$2,A11353&lt;=Stimuli!$C$2),Stimuli!$A$2,IF(AND(A11353&gt;=Stimuli!$B$3,A11353&lt;=Stimuli!$C$3),Stimuli!$A$3,IF(AND(A11353&gt;=Stimuli!$B$4,A11353&lt;=Stimuli!$C$4),Stimuli!$A$4,"")))</f>
        <v>02 e.l.f. - Power Grip Styling (30.03s)</v>
      </c>
      <c r="I11353" s="6" t="n">
        <f aca="false">(B11353-B11352)/((A11353-A11352)/1000)</f>
        <v>-0.375091575091574</v>
      </c>
      <c r="J11353" s="6" t="n">
        <f aca="false">IF(OR(B11353&lt;Rules!$B$2,B11353&gt;Rules!$B$3,ABS(I11353)&gt;Rules!$B$4,OR(B11354&lt;Rules!$B$2,B11354&gt;Rules!$B$3,ABS(I11354)&gt;Rules!$B$4)),1,0)</f>
        <v>0</v>
      </c>
      <c r="K11353" s="6" t="str">
        <f aca="false">IF(F11353=1,COUNTIF($F$2:F11353,1),"")</f>
        <v/>
      </c>
    </row>
    <row r="11354" customFormat="false" ht="15" hidden="false" customHeight="false" outlineLevel="0" collapsed="false">
      <c r="A11354" s="6" t="n">
        <v>89089.4305</v>
      </c>
      <c r="B11354" s="6" t="n">
        <v>1.94212454212454</v>
      </c>
      <c r="C11354" s="6" t="n">
        <v>81</v>
      </c>
      <c r="D11354" s="6" t="n">
        <v>-1</v>
      </c>
      <c r="E11354" s="6" t="n">
        <v>1.94652014652015</v>
      </c>
      <c r="F11354" s="6" t="n">
        <v>0</v>
      </c>
      <c r="G11354" s="6" t="n">
        <v>0</v>
      </c>
      <c r="H11354" s="6" t="str">
        <f aca="false">IF(AND(A11354&gt;=Stimuli!$B$2,A11354&lt;=Stimuli!$C$2),Stimuli!$A$2,IF(AND(A11354&gt;=Stimuli!$B$3,A11354&lt;=Stimuli!$C$3),Stimuli!$A$3,IF(AND(A11354&gt;=Stimuli!$B$4,A11354&lt;=Stimuli!$C$4),Stimuli!$A$4,"")))</f>
        <v>02 e.l.f. - Power Grip Styling (30.03s)</v>
      </c>
      <c r="I11354" s="6" t="n">
        <f aca="false">(B11354-B11353)/((A11354-A11353)/1000)</f>
        <v>0.562637362637446</v>
      </c>
      <c r="J11354" s="6" t="n">
        <f aca="false">IF(OR(B11354&lt;Rules!$B$2,B11354&gt;Rules!$B$3,ABS(I11354)&gt;Rules!$B$4,OR(B11355&lt;Rules!$B$2,B11355&gt;Rules!$B$3,ABS(I11355)&gt;Rules!$B$4)),1,0)</f>
        <v>0</v>
      </c>
      <c r="K11354" s="6" t="str">
        <f aca="false">IF(F11354=1,COUNTIF($F$2:F11354,1),"")</f>
        <v/>
      </c>
    </row>
    <row r="11355" customFormat="false" ht="15" hidden="false" customHeight="false" outlineLevel="0" collapsed="false">
      <c r="A11355" s="6" t="n">
        <v>89097.243</v>
      </c>
      <c r="B11355" s="6" t="n">
        <v>1.93626373626374</v>
      </c>
      <c r="C11355" s="6" t="n">
        <v>81</v>
      </c>
      <c r="D11355" s="6" t="n">
        <v>-1</v>
      </c>
      <c r="E11355" s="6" t="n">
        <v>1.94652014652015</v>
      </c>
      <c r="F11355" s="6" t="n">
        <v>0</v>
      </c>
      <c r="G11355" s="6" t="n">
        <v>0</v>
      </c>
      <c r="H11355" s="6" t="str">
        <f aca="false">IF(AND(A11355&gt;=Stimuli!$B$2,A11355&lt;=Stimuli!$C$2),Stimuli!$A$2,IF(AND(A11355&gt;=Stimuli!$B$3,A11355&lt;=Stimuli!$C$3),Stimuli!$A$3,IF(AND(A11355&gt;=Stimuli!$B$4,A11355&lt;=Stimuli!$C$4),Stimuli!$A$4,"")))</f>
        <v>02 e.l.f. - Power Grip Styling (30.03s)</v>
      </c>
      <c r="I11355" s="6" t="n">
        <f aca="false">(B11355-B11354)/((A11355-A11354)/1000)</f>
        <v>-0.750183150183176</v>
      </c>
      <c r="J11355" s="6" t="n">
        <f aca="false">IF(OR(B11355&lt;Rules!$B$2,B11355&gt;Rules!$B$3,ABS(I11355)&gt;Rules!$B$4,OR(B11356&lt;Rules!$B$2,B11356&gt;Rules!$B$3,ABS(I11356)&gt;Rules!$B$4)),1,0)</f>
        <v>0</v>
      </c>
      <c r="K11355" s="6" t="str">
        <f aca="false">IF(F11355=1,COUNTIF($F$2:F11355,1),"")</f>
        <v/>
      </c>
    </row>
    <row r="11356" customFormat="false" ht="15" hidden="false" customHeight="false" outlineLevel="0" collapsed="false">
      <c r="A11356" s="6" t="n">
        <v>89105.0555</v>
      </c>
      <c r="B11356" s="6" t="n">
        <v>1.94212454212454</v>
      </c>
      <c r="C11356" s="6" t="n">
        <v>81</v>
      </c>
      <c r="D11356" s="6" t="n">
        <v>-1</v>
      </c>
      <c r="E11356" s="6" t="n">
        <v>1.94652014652015</v>
      </c>
      <c r="F11356" s="6" t="n">
        <v>0</v>
      </c>
      <c r="G11356" s="6" t="n">
        <v>0</v>
      </c>
      <c r="H11356" s="6" t="str">
        <f aca="false">IF(AND(A11356&gt;=Stimuli!$B$2,A11356&lt;=Stimuli!$C$2),Stimuli!$A$2,IF(AND(A11356&gt;=Stimuli!$B$3,A11356&lt;=Stimuli!$C$3),Stimuli!$A$3,IF(AND(A11356&gt;=Stimuli!$B$4,A11356&lt;=Stimuli!$C$4),Stimuli!$A$4,"")))</f>
        <v>02 e.l.f. - Power Grip Styling (30.03s)</v>
      </c>
      <c r="I11356" s="6" t="n">
        <f aca="false">(B11356-B11355)/((A11356-A11355)/1000)</f>
        <v>0.750183150183176</v>
      </c>
      <c r="J11356" s="6" t="n">
        <f aca="false">IF(OR(B11356&lt;Rules!$B$2,B11356&gt;Rules!$B$3,ABS(I11356)&gt;Rules!$B$4,OR(B11357&lt;Rules!$B$2,B11357&gt;Rules!$B$3,ABS(I11357)&gt;Rules!$B$4)),1,0)</f>
        <v>0</v>
      </c>
      <c r="K11356" s="6" t="str">
        <f aca="false">IF(F11356=1,COUNTIF($F$2:F11356,1),"")</f>
        <v/>
      </c>
    </row>
    <row r="11357" customFormat="false" ht="15" hidden="false" customHeight="false" outlineLevel="0" collapsed="false">
      <c r="A11357" s="6" t="n">
        <v>89112.868</v>
      </c>
      <c r="B11357" s="6" t="n">
        <v>1.93479853479853</v>
      </c>
      <c r="C11357" s="6" t="n">
        <v>81</v>
      </c>
      <c r="D11357" s="6" t="n">
        <v>-1</v>
      </c>
      <c r="E11357" s="6" t="n">
        <v>1.94652014652015</v>
      </c>
      <c r="F11357" s="6" t="n">
        <v>0</v>
      </c>
      <c r="G11357" s="6" t="n">
        <v>0</v>
      </c>
      <c r="H11357" s="6" t="str">
        <f aca="false">IF(AND(A11357&gt;=Stimuli!$B$2,A11357&lt;=Stimuli!$C$2),Stimuli!$A$2,IF(AND(A11357&gt;=Stimuli!$B$3,A11357&lt;=Stimuli!$C$3),Stimuli!$A$3,IF(AND(A11357&gt;=Stimuli!$B$4,A11357&lt;=Stimuli!$C$4),Stimuli!$A$4,"")))</f>
        <v>02 e.l.f. - Power Grip Styling (30.03s)</v>
      </c>
      <c r="I11357" s="6" t="n">
        <f aca="false">(B11357-B11356)/((A11357-A11356)/1000)</f>
        <v>-0.937728937729048</v>
      </c>
      <c r="J11357" s="6" t="n">
        <f aca="false">IF(OR(B11357&lt;Rules!$B$2,B11357&gt;Rules!$B$3,ABS(I11357)&gt;Rules!$B$4,OR(B11358&lt;Rules!$B$2,B11358&gt;Rules!$B$3,ABS(I11358)&gt;Rules!$B$4)),1,0)</f>
        <v>0</v>
      </c>
      <c r="K11357" s="6" t="str">
        <f aca="false">IF(F11357=1,COUNTIF($F$2:F11357,1),"")</f>
        <v/>
      </c>
    </row>
    <row r="11358" customFormat="false" ht="15" hidden="false" customHeight="false" outlineLevel="0" collapsed="false">
      <c r="A11358" s="6" t="n">
        <v>89120.6805</v>
      </c>
      <c r="B11358" s="6" t="n">
        <v>1.94212454212454</v>
      </c>
      <c r="C11358" s="6" t="n">
        <v>81</v>
      </c>
      <c r="D11358" s="6" t="n">
        <v>-1</v>
      </c>
      <c r="E11358" s="6" t="n">
        <v>1.94652014652015</v>
      </c>
      <c r="F11358" s="6" t="n">
        <v>0</v>
      </c>
      <c r="G11358" s="6" t="n">
        <v>0</v>
      </c>
      <c r="H11358" s="6" t="str">
        <f aca="false">IF(AND(A11358&gt;=Stimuli!$B$2,A11358&lt;=Stimuli!$C$2),Stimuli!$A$2,IF(AND(A11358&gt;=Stimuli!$B$3,A11358&lt;=Stimuli!$C$3),Stimuli!$A$3,IF(AND(A11358&gt;=Stimuli!$B$4,A11358&lt;=Stimuli!$C$4),Stimuli!$A$4,"")))</f>
        <v>02 e.l.f. - Power Grip Styling (30.03s)</v>
      </c>
      <c r="I11358" s="6" t="n">
        <f aca="false">(B11358-B11357)/((A11358-A11357)/1000)</f>
        <v>0.937728937729048</v>
      </c>
      <c r="J11358" s="6" t="n">
        <f aca="false">IF(OR(B11358&lt;Rules!$B$2,B11358&gt;Rules!$B$3,ABS(I11358)&gt;Rules!$B$4,OR(B11359&lt;Rules!$B$2,B11359&gt;Rules!$B$3,ABS(I11359)&gt;Rules!$B$4)),1,0)</f>
        <v>0</v>
      </c>
      <c r="K11358" s="6" t="str">
        <f aca="false">IF(F11358=1,COUNTIF($F$2:F11358,1),"")</f>
        <v/>
      </c>
    </row>
    <row r="11359" customFormat="false" ht="15" hidden="false" customHeight="false" outlineLevel="0" collapsed="false">
      <c r="A11359" s="6" t="n">
        <v>89128.493</v>
      </c>
      <c r="B11359" s="6" t="n">
        <v>1.93479853479853</v>
      </c>
      <c r="C11359" s="6" t="n">
        <v>81</v>
      </c>
      <c r="D11359" s="6" t="n">
        <v>-1</v>
      </c>
      <c r="E11359" s="6" t="n">
        <v>1.94652014652015</v>
      </c>
      <c r="F11359" s="6" t="n">
        <v>0</v>
      </c>
      <c r="G11359" s="6" t="n">
        <v>0</v>
      </c>
      <c r="H11359" s="6" t="str">
        <f aca="false">IF(AND(A11359&gt;=Stimuli!$B$2,A11359&lt;=Stimuli!$C$2),Stimuli!$A$2,IF(AND(A11359&gt;=Stimuli!$B$3,A11359&lt;=Stimuli!$C$3),Stimuli!$A$3,IF(AND(A11359&gt;=Stimuli!$B$4,A11359&lt;=Stimuli!$C$4),Stimuli!$A$4,"")))</f>
        <v>02 e.l.f. - Power Grip Styling (30.03s)</v>
      </c>
      <c r="I11359" s="6" t="n">
        <f aca="false">(B11359-B11358)/((A11359-A11358)/1000)</f>
        <v>-0.937728937729048</v>
      </c>
      <c r="J11359" s="6" t="n">
        <f aca="false">IF(OR(B11359&lt;Rules!$B$2,B11359&gt;Rules!$B$3,ABS(I11359)&gt;Rules!$B$4,OR(B11360&lt;Rules!$B$2,B11360&gt;Rules!$B$3,ABS(I11360)&gt;Rules!$B$4)),1,0)</f>
        <v>0</v>
      </c>
      <c r="K11359" s="6" t="str">
        <f aca="false">IF(F11359=1,COUNTIF($F$2:F11359,1),"")</f>
        <v/>
      </c>
    </row>
    <row r="11360" customFormat="false" ht="15" hidden="false" customHeight="false" outlineLevel="0" collapsed="false">
      <c r="A11360" s="6" t="n">
        <v>89136.3055</v>
      </c>
      <c r="B11360" s="6" t="n">
        <v>1.94212454212454</v>
      </c>
      <c r="C11360" s="6" t="n">
        <v>81</v>
      </c>
      <c r="D11360" s="6" t="n">
        <v>-1</v>
      </c>
      <c r="E11360" s="6" t="n">
        <v>1.94652014652015</v>
      </c>
      <c r="F11360" s="6" t="n">
        <v>0</v>
      </c>
      <c r="G11360" s="6" t="n">
        <v>0</v>
      </c>
      <c r="H11360" s="6" t="str">
        <f aca="false">IF(AND(A11360&gt;=Stimuli!$B$2,A11360&lt;=Stimuli!$C$2),Stimuli!$A$2,IF(AND(A11360&gt;=Stimuli!$B$3,A11360&lt;=Stimuli!$C$3),Stimuli!$A$3,IF(AND(A11360&gt;=Stimuli!$B$4,A11360&lt;=Stimuli!$C$4),Stimuli!$A$4,"")))</f>
        <v>02 e.l.f. - Power Grip Styling (30.03s)</v>
      </c>
      <c r="I11360" s="6" t="n">
        <f aca="false">(B11360-B11359)/((A11360-A11359)/1000)</f>
        <v>0.937728937729048</v>
      </c>
      <c r="J11360" s="6" t="n">
        <f aca="false">IF(OR(B11360&lt;Rules!$B$2,B11360&gt;Rules!$B$3,ABS(I11360)&gt;Rules!$B$4,OR(B11361&lt;Rules!$B$2,B11361&gt;Rules!$B$3,ABS(I11361)&gt;Rules!$B$4)),1,0)</f>
        <v>0</v>
      </c>
      <c r="K11360" s="6" t="str">
        <f aca="false">IF(F11360=1,COUNTIF($F$2:F11360,1),"")</f>
        <v/>
      </c>
    </row>
    <row r="11361" customFormat="false" ht="15" hidden="false" customHeight="false" outlineLevel="0" collapsed="false">
      <c r="A11361" s="6" t="n">
        <v>89144.118</v>
      </c>
      <c r="B11361" s="6" t="n">
        <v>1.93479853479853</v>
      </c>
      <c r="C11361" s="6" t="n">
        <v>81</v>
      </c>
      <c r="D11361" s="6" t="n">
        <v>-1</v>
      </c>
      <c r="E11361" s="6" t="n">
        <v>1.94652014652015</v>
      </c>
      <c r="F11361" s="6" t="n">
        <v>0</v>
      </c>
      <c r="G11361" s="6" t="n">
        <v>0</v>
      </c>
      <c r="H11361" s="6" t="str">
        <f aca="false">IF(AND(A11361&gt;=Stimuli!$B$2,A11361&lt;=Stimuli!$C$2),Stimuli!$A$2,IF(AND(A11361&gt;=Stimuli!$B$3,A11361&lt;=Stimuli!$C$3),Stimuli!$A$3,IF(AND(A11361&gt;=Stimuli!$B$4,A11361&lt;=Stimuli!$C$4),Stimuli!$A$4,"")))</f>
        <v>02 e.l.f. - Power Grip Styling (30.03s)</v>
      </c>
      <c r="I11361" s="6" t="n">
        <f aca="false">(B11361-B11360)/((A11361-A11360)/1000)</f>
        <v>-0.937728937729048</v>
      </c>
      <c r="J11361" s="6" t="n">
        <f aca="false">IF(OR(B11361&lt;Rules!$B$2,B11361&gt;Rules!$B$3,ABS(I11361)&gt;Rules!$B$4,OR(B11362&lt;Rules!$B$2,B11362&gt;Rules!$B$3,ABS(I11362)&gt;Rules!$B$4)),1,0)</f>
        <v>0</v>
      </c>
      <c r="K11361" s="6" t="str">
        <f aca="false">IF(F11361=1,COUNTIF($F$2:F11361,1),"")</f>
        <v/>
      </c>
    </row>
    <row r="11362" customFormat="false" ht="15" hidden="false" customHeight="false" outlineLevel="0" collapsed="false">
      <c r="A11362" s="6" t="n">
        <v>89151.9305</v>
      </c>
      <c r="B11362" s="6" t="n">
        <v>1.94065934065934</v>
      </c>
      <c r="C11362" s="6" t="n">
        <v>81</v>
      </c>
      <c r="D11362" s="6" t="n">
        <v>-1</v>
      </c>
      <c r="E11362" s="6" t="n">
        <v>1.94652014652015</v>
      </c>
      <c r="F11362" s="6" t="n">
        <v>0</v>
      </c>
      <c r="G11362" s="6" t="n">
        <v>0</v>
      </c>
      <c r="H11362" s="6" t="str">
        <f aca="false">IF(AND(A11362&gt;=Stimuli!$B$2,A11362&lt;=Stimuli!$C$2),Stimuli!$A$2,IF(AND(A11362&gt;=Stimuli!$B$3,A11362&lt;=Stimuli!$C$3),Stimuli!$A$3,IF(AND(A11362&gt;=Stimuli!$B$4,A11362&lt;=Stimuli!$C$4),Stimuli!$A$4,"")))</f>
        <v>02 e.l.f. - Power Grip Styling (30.03s)</v>
      </c>
      <c r="I11362" s="6" t="n">
        <f aca="false">(B11362-B11361)/((A11362-A11361)/1000)</f>
        <v>0.750183150183176</v>
      </c>
      <c r="J11362" s="6" t="n">
        <f aca="false">IF(OR(B11362&lt;Rules!$B$2,B11362&gt;Rules!$B$3,ABS(I11362)&gt;Rules!$B$4,OR(B11363&lt;Rules!$B$2,B11363&gt;Rules!$B$3,ABS(I11363)&gt;Rules!$B$4)),1,0)</f>
        <v>0</v>
      </c>
      <c r="K11362" s="6" t="str">
        <f aca="false">IF(F11362=1,COUNTIF($F$2:F11362,1),"")</f>
        <v/>
      </c>
    </row>
    <row r="11363" customFormat="false" ht="15" hidden="false" customHeight="false" outlineLevel="0" collapsed="false">
      <c r="A11363" s="6" t="n">
        <v>89159.743</v>
      </c>
      <c r="B11363" s="6" t="n">
        <v>1.93479853479853</v>
      </c>
      <c r="C11363" s="6" t="n">
        <v>81</v>
      </c>
      <c r="D11363" s="6" t="n">
        <v>-1</v>
      </c>
      <c r="E11363" s="6" t="n">
        <v>1.94652014652015</v>
      </c>
      <c r="F11363" s="6" t="n">
        <v>0</v>
      </c>
      <c r="G11363" s="6" t="n">
        <v>0</v>
      </c>
      <c r="H11363" s="6" t="str">
        <f aca="false">IF(AND(A11363&gt;=Stimuli!$B$2,A11363&lt;=Stimuli!$C$2),Stimuli!$A$2,IF(AND(A11363&gt;=Stimuli!$B$3,A11363&lt;=Stimuli!$C$3),Stimuli!$A$3,IF(AND(A11363&gt;=Stimuli!$B$4,A11363&lt;=Stimuli!$C$4),Stimuli!$A$4,"")))</f>
        <v>02 e.l.f. - Power Grip Styling (30.03s)</v>
      </c>
      <c r="I11363" s="6" t="n">
        <f aca="false">(B11363-B11362)/((A11363-A11362)/1000)</f>
        <v>-0.750183150183176</v>
      </c>
      <c r="J11363" s="6" t="n">
        <f aca="false">IF(OR(B11363&lt;Rules!$B$2,B11363&gt;Rules!$B$3,ABS(I11363)&gt;Rules!$B$4,OR(B11364&lt;Rules!$B$2,B11364&gt;Rules!$B$3,ABS(I11364)&gt;Rules!$B$4)),1,0)</f>
        <v>0</v>
      </c>
      <c r="K11363" s="6" t="str">
        <f aca="false">IF(F11363=1,COUNTIF($F$2:F11363,1),"")</f>
        <v/>
      </c>
    </row>
    <row r="11364" customFormat="false" ht="15" hidden="false" customHeight="false" outlineLevel="0" collapsed="false">
      <c r="A11364" s="6" t="n">
        <v>89167.5555</v>
      </c>
      <c r="B11364" s="6" t="n">
        <v>1.94065934065934</v>
      </c>
      <c r="C11364" s="6" t="n">
        <v>80</v>
      </c>
      <c r="D11364" s="6" t="n">
        <v>750</v>
      </c>
      <c r="E11364" s="6" t="n">
        <v>1.94652014652015</v>
      </c>
      <c r="F11364" s="6" t="n">
        <v>0</v>
      </c>
      <c r="G11364" s="6" t="n">
        <v>0</v>
      </c>
      <c r="H11364" s="6" t="str">
        <f aca="false">IF(AND(A11364&gt;=Stimuli!$B$2,A11364&lt;=Stimuli!$C$2),Stimuli!$A$2,IF(AND(A11364&gt;=Stimuli!$B$3,A11364&lt;=Stimuli!$C$3),Stimuli!$A$3,IF(AND(A11364&gt;=Stimuli!$B$4,A11364&lt;=Stimuli!$C$4),Stimuli!$A$4,"")))</f>
        <v>02 e.l.f. - Power Grip Styling (30.03s)</v>
      </c>
      <c r="I11364" s="6" t="n">
        <f aca="false">(B11364-B11363)/((A11364-A11363)/1000)</f>
        <v>0.750183150183176</v>
      </c>
      <c r="J11364" s="6" t="n">
        <f aca="false">IF(OR(B11364&lt;Rules!$B$2,B11364&gt;Rules!$B$3,ABS(I11364)&gt;Rules!$B$4,OR(B11365&lt;Rules!$B$2,B11365&gt;Rules!$B$3,ABS(I11365)&gt;Rules!$B$4)),1,0)</f>
        <v>0</v>
      </c>
      <c r="K11364" s="6" t="str">
        <f aca="false">IF(F11364=1,COUNTIF($F$2:F11364,1),"")</f>
        <v/>
      </c>
    </row>
    <row r="11365" customFormat="false" ht="15" hidden="false" customHeight="false" outlineLevel="0" collapsed="false">
      <c r="A11365" s="6" t="n">
        <v>89175.368</v>
      </c>
      <c r="B11365" s="6" t="n">
        <v>1.93626373626374</v>
      </c>
      <c r="C11365" s="6" t="n">
        <v>80</v>
      </c>
      <c r="D11365" s="6" t="n">
        <v>-1</v>
      </c>
      <c r="E11365" s="6" t="n">
        <v>1.94652014652015</v>
      </c>
      <c r="F11365" s="6" t="n">
        <v>0</v>
      </c>
      <c r="G11365" s="6" t="n">
        <v>0</v>
      </c>
      <c r="H11365" s="6" t="str">
        <f aca="false">IF(AND(A11365&gt;=Stimuli!$B$2,A11365&lt;=Stimuli!$C$2),Stimuli!$A$2,IF(AND(A11365&gt;=Stimuli!$B$3,A11365&lt;=Stimuli!$C$3),Stimuli!$A$3,IF(AND(A11365&gt;=Stimuli!$B$4,A11365&lt;=Stimuli!$C$4),Stimuli!$A$4,"")))</f>
        <v>02 e.l.f. - Power Grip Styling (30.03s)</v>
      </c>
      <c r="I11365" s="6" t="n">
        <f aca="false">(B11365-B11364)/((A11365-A11364)/1000)</f>
        <v>-0.562637362637304</v>
      </c>
      <c r="J11365" s="6" t="n">
        <f aca="false">IF(OR(B11365&lt;Rules!$B$2,B11365&gt;Rules!$B$3,ABS(I11365)&gt;Rules!$B$4,OR(B11366&lt;Rules!$B$2,B11366&gt;Rules!$B$3,ABS(I11366)&gt;Rules!$B$4)),1,0)</f>
        <v>0</v>
      </c>
      <c r="K11365" s="6" t="str">
        <f aca="false">IF(F11365=1,COUNTIF($F$2:F11365,1),"")</f>
        <v/>
      </c>
    </row>
    <row r="11366" customFormat="false" ht="15" hidden="false" customHeight="false" outlineLevel="0" collapsed="false">
      <c r="A11366" s="6" t="n">
        <v>89183.1805</v>
      </c>
      <c r="B11366" s="6" t="n">
        <v>1.93919413919414</v>
      </c>
      <c r="C11366" s="6" t="n">
        <v>80</v>
      </c>
      <c r="D11366" s="6" t="n">
        <v>-1</v>
      </c>
      <c r="E11366" s="6" t="n">
        <v>1.94652014652015</v>
      </c>
      <c r="F11366" s="6" t="n">
        <v>0</v>
      </c>
      <c r="G11366" s="6" t="n">
        <v>0</v>
      </c>
      <c r="H11366" s="6" t="str">
        <f aca="false">IF(AND(A11366&gt;=Stimuli!$B$2,A11366&lt;=Stimuli!$C$2),Stimuli!$A$2,IF(AND(A11366&gt;=Stimuli!$B$3,A11366&lt;=Stimuli!$C$3),Stimuli!$A$3,IF(AND(A11366&gt;=Stimuli!$B$4,A11366&lt;=Stimuli!$C$4),Stimuli!$A$4,"")))</f>
        <v>02 e.l.f. - Power Grip Styling (30.03s)</v>
      </c>
      <c r="I11366" s="6" t="n">
        <f aca="false">(B11366-B11365)/((A11366-A11365)/1000)</f>
        <v>0.375091575091574</v>
      </c>
      <c r="J11366" s="6" t="n">
        <f aca="false">IF(OR(B11366&lt;Rules!$B$2,B11366&gt;Rules!$B$3,ABS(I11366)&gt;Rules!$B$4,OR(B11367&lt;Rules!$B$2,B11367&gt;Rules!$B$3,ABS(I11367)&gt;Rules!$B$4)),1,0)</f>
        <v>0</v>
      </c>
      <c r="K11366" s="6" t="str">
        <f aca="false">IF(F11366=1,COUNTIF($F$2:F11366,1),"")</f>
        <v/>
      </c>
    </row>
    <row r="11367" customFormat="false" ht="15" hidden="false" customHeight="false" outlineLevel="0" collapsed="false">
      <c r="A11367" s="6" t="n">
        <v>89190.993</v>
      </c>
      <c r="B11367" s="6" t="n">
        <v>1.93772893772894</v>
      </c>
      <c r="C11367" s="6" t="n">
        <v>80</v>
      </c>
      <c r="D11367" s="6" t="n">
        <v>-1</v>
      </c>
      <c r="E11367" s="6" t="n">
        <v>1.94652014652015</v>
      </c>
      <c r="F11367" s="6" t="n">
        <v>0</v>
      </c>
      <c r="G11367" s="6" t="n">
        <v>0</v>
      </c>
      <c r="H11367" s="6" t="str">
        <f aca="false">IF(AND(A11367&gt;=Stimuli!$B$2,A11367&lt;=Stimuli!$C$2),Stimuli!$A$2,IF(AND(A11367&gt;=Stimuli!$B$3,A11367&lt;=Stimuli!$C$3),Stimuli!$A$3,IF(AND(A11367&gt;=Stimuli!$B$4,A11367&lt;=Stimuli!$C$4),Stimuli!$A$4,"")))</f>
        <v>02 e.l.f. - Power Grip Styling (30.03s)</v>
      </c>
      <c r="I11367" s="6" t="n">
        <f aca="false">(B11367-B11366)/((A11367-A11366)/1000)</f>
        <v>-0.187545787545844</v>
      </c>
      <c r="J11367" s="6" t="n">
        <f aca="false">IF(OR(B11367&lt;Rules!$B$2,B11367&gt;Rules!$B$3,ABS(I11367)&gt;Rules!$B$4,OR(B11368&lt;Rules!$B$2,B11368&gt;Rules!$B$3,ABS(I11368)&gt;Rules!$B$4)),1,0)</f>
        <v>0</v>
      </c>
      <c r="K11367" s="6" t="str">
        <f aca="false">IF(F11367=1,COUNTIF($F$2:F11367,1),"")</f>
        <v/>
      </c>
    </row>
    <row r="11368" customFormat="false" ht="15" hidden="false" customHeight="false" outlineLevel="0" collapsed="false">
      <c r="A11368" s="6" t="n">
        <v>89198.8055</v>
      </c>
      <c r="B11368" s="6" t="n">
        <v>1.93772893772894</v>
      </c>
      <c r="C11368" s="6" t="n">
        <v>80</v>
      </c>
      <c r="D11368" s="6" t="n">
        <v>-1</v>
      </c>
      <c r="E11368" s="6" t="n">
        <v>1.94652014652015</v>
      </c>
      <c r="F11368" s="6" t="n">
        <v>0</v>
      </c>
      <c r="G11368" s="6" t="n">
        <v>0</v>
      </c>
      <c r="H11368" s="6" t="str">
        <f aca="false">IF(AND(A11368&gt;=Stimuli!$B$2,A11368&lt;=Stimuli!$C$2),Stimuli!$A$2,IF(AND(A11368&gt;=Stimuli!$B$3,A11368&lt;=Stimuli!$C$3),Stimuli!$A$3,IF(AND(A11368&gt;=Stimuli!$B$4,A11368&lt;=Stimuli!$C$4),Stimuli!$A$4,"")))</f>
        <v>02 e.l.f. - Power Grip Styling (30.03s)</v>
      </c>
      <c r="I11368" s="6" t="n">
        <f aca="false">(B11368-B11367)/((A11368-A11367)/1000)</f>
        <v>0</v>
      </c>
      <c r="J11368" s="6" t="n">
        <f aca="false">IF(OR(B11368&lt;Rules!$B$2,B11368&gt;Rules!$B$3,ABS(I11368)&gt;Rules!$B$4,OR(B11369&lt;Rules!$B$2,B11369&gt;Rules!$B$3,ABS(I11369)&gt;Rules!$B$4)),1,0)</f>
        <v>0</v>
      </c>
      <c r="K11368" s="6" t="str">
        <f aca="false">IF(F11368=1,COUNTIF($F$2:F11368,1),"")</f>
        <v/>
      </c>
    </row>
    <row r="11369" customFormat="false" ht="15" hidden="false" customHeight="false" outlineLevel="0" collapsed="false">
      <c r="A11369" s="6" t="n">
        <v>89206.618</v>
      </c>
      <c r="B11369" s="6" t="n">
        <v>1.93919413919414</v>
      </c>
      <c r="C11369" s="6" t="n">
        <v>80</v>
      </c>
      <c r="D11369" s="6" t="n">
        <v>-1</v>
      </c>
      <c r="E11369" s="6" t="n">
        <v>1.94652014652015</v>
      </c>
      <c r="F11369" s="6" t="n">
        <v>0</v>
      </c>
      <c r="G11369" s="6" t="n">
        <v>0</v>
      </c>
      <c r="H11369" s="6" t="str">
        <f aca="false">IF(AND(A11369&gt;=Stimuli!$B$2,A11369&lt;=Stimuli!$C$2),Stimuli!$A$2,IF(AND(A11369&gt;=Stimuli!$B$3,A11369&lt;=Stimuli!$C$3),Stimuli!$A$3,IF(AND(A11369&gt;=Stimuli!$B$4,A11369&lt;=Stimuli!$C$4),Stimuli!$A$4,"")))</f>
        <v>02 e.l.f. - Power Grip Styling (30.03s)</v>
      </c>
      <c r="I11369" s="6" t="n">
        <f aca="false">(B11369-B11368)/((A11369-A11368)/1000)</f>
        <v>0.187545787545844</v>
      </c>
      <c r="J11369" s="6" t="n">
        <f aca="false">IF(OR(B11369&lt;Rules!$B$2,B11369&gt;Rules!$B$3,ABS(I11369)&gt;Rules!$B$4,OR(B11370&lt;Rules!$B$2,B11370&gt;Rules!$B$3,ABS(I11370)&gt;Rules!$B$4)),1,0)</f>
        <v>0</v>
      </c>
      <c r="K11369" s="6" t="str">
        <f aca="false">IF(F11369=1,COUNTIF($F$2:F11369,1),"")</f>
        <v/>
      </c>
    </row>
    <row r="11370" customFormat="false" ht="15" hidden="false" customHeight="false" outlineLevel="0" collapsed="false">
      <c r="A11370" s="6" t="n">
        <v>89214.4305</v>
      </c>
      <c r="B11370" s="6" t="n">
        <v>1.93626373626374</v>
      </c>
      <c r="C11370" s="6" t="n">
        <v>80</v>
      </c>
      <c r="D11370" s="6" t="n">
        <v>-1</v>
      </c>
      <c r="E11370" s="6" t="n">
        <v>1.94652014652015</v>
      </c>
      <c r="F11370" s="6" t="n">
        <v>0</v>
      </c>
      <c r="G11370" s="6" t="n">
        <v>0</v>
      </c>
      <c r="H11370" s="6" t="str">
        <f aca="false">IF(AND(A11370&gt;=Stimuli!$B$2,A11370&lt;=Stimuli!$C$2),Stimuli!$A$2,IF(AND(A11370&gt;=Stimuli!$B$3,A11370&lt;=Stimuli!$C$3),Stimuli!$A$3,IF(AND(A11370&gt;=Stimuli!$B$4,A11370&lt;=Stimuli!$C$4),Stimuli!$A$4,"")))</f>
        <v>02 e.l.f. - Power Grip Styling (30.03s)</v>
      </c>
      <c r="I11370" s="6" t="n">
        <f aca="false">(B11370-B11369)/((A11370-A11369)/1000)</f>
        <v>-0.375091575091574</v>
      </c>
      <c r="J11370" s="6" t="n">
        <f aca="false">IF(OR(B11370&lt;Rules!$B$2,B11370&gt;Rules!$B$3,ABS(I11370)&gt;Rules!$B$4,OR(B11371&lt;Rules!$B$2,B11371&gt;Rules!$B$3,ABS(I11371)&gt;Rules!$B$4)),1,0)</f>
        <v>0</v>
      </c>
      <c r="K11370" s="6" t="str">
        <f aca="false">IF(F11370=1,COUNTIF($F$2:F11370,1),"")</f>
        <v/>
      </c>
    </row>
    <row r="11371" customFormat="false" ht="15" hidden="false" customHeight="false" outlineLevel="0" collapsed="false">
      <c r="A11371" s="6" t="n">
        <v>89222.243</v>
      </c>
      <c r="B11371" s="6" t="n">
        <v>1.94065934065934</v>
      </c>
      <c r="C11371" s="6" t="n">
        <v>80</v>
      </c>
      <c r="D11371" s="6" t="n">
        <v>-1</v>
      </c>
      <c r="E11371" s="6" t="n">
        <v>1.94652014652015</v>
      </c>
      <c r="F11371" s="6" t="n">
        <v>0</v>
      </c>
      <c r="G11371" s="6" t="n">
        <v>0</v>
      </c>
      <c r="H11371" s="6" t="str">
        <f aca="false">IF(AND(A11371&gt;=Stimuli!$B$2,A11371&lt;=Stimuli!$C$2),Stimuli!$A$2,IF(AND(A11371&gt;=Stimuli!$B$3,A11371&lt;=Stimuli!$C$3),Stimuli!$A$3,IF(AND(A11371&gt;=Stimuli!$B$4,A11371&lt;=Stimuli!$C$4),Stimuli!$A$4,"")))</f>
        <v>02 e.l.f. - Power Grip Styling (30.03s)</v>
      </c>
      <c r="I11371" s="6" t="n">
        <f aca="false">(B11371-B11370)/((A11371-A11370)/1000)</f>
        <v>0.562637362637304</v>
      </c>
      <c r="J11371" s="6" t="n">
        <f aca="false">IF(OR(B11371&lt;Rules!$B$2,B11371&gt;Rules!$B$3,ABS(I11371)&gt;Rules!$B$4,OR(B11372&lt;Rules!$B$2,B11372&gt;Rules!$B$3,ABS(I11372)&gt;Rules!$B$4)),1,0)</f>
        <v>0</v>
      </c>
      <c r="K11371" s="6" t="str">
        <f aca="false">IF(F11371=1,COUNTIF($F$2:F11371,1),"")</f>
        <v/>
      </c>
    </row>
    <row r="11372" customFormat="false" ht="15" hidden="false" customHeight="false" outlineLevel="0" collapsed="false">
      <c r="A11372" s="6" t="n">
        <v>89230.0555</v>
      </c>
      <c r="B11372" s="6" t="n">
        <v>1.93479853479853</v>
      </c>
      <c r="C11372" s="6" t="n">
        <v>80</v>
      </c>
      <c r="D11372" s="6" t="n">
        <v>-1</v>
      </c>
      <c r="E11372" s="6" t="n">
        <v>1.94652014652015</v>
      </c>
      <c r="F11372" s="6" t="n">
        <v>0</v>
      </c>
      <c r="G11372" s="6" t="n">
        <v>0</v>
      </c>
      <c r="H11372" s="6" t="str">
        <f aca="false">IF(AND(A11372&gt;=Stimuli!$B$2,A11372&lt;=Stimuli!$C$2),Stimuli!$A$2,IF(AND(A11372&gt;=Stimuli!$B$3,A11372&lt;=Stimuli!$C$3),Stimuli!$A$3,IF(AND(A11372&gt;=Stimuli!$B$4,A11372&lt;=Stimuli!$C$4),Stimuli!$A$4,"")))</f>
        <v>02 e.l.f. - Power Grip Styling (30.03s)</v>
      </c>
      <c r="I11372" s="6" t="n">
        <f aca="false">(B11372-B11371)/((A11372-A11371)/1000)</f>
        <v>-0.750183150183176</v>
      </c>
      <c r="J11372" s="6" t="n">
        <f aca="false">IF(OR(B11372&lt;Rules!$B$2,B11372&gt;Rules!$B$3,ABS(I11372)&gt;Rules!$B$4,OR(B11373&lt;Rules!$B$2,B11373&gt;Rules!$B$3,ABS(I11373)&gt;Rules!$B$4)),1,0)</f>
        <v>0</v>
      </c>
      <c r="K11372" s="6" t="str">
        <f aca="false">IF(F11372=1,COUNTIF($F$2:F11372,1),"")</f>
        <v/>
      </c>
    </row>
    <row r="11373" customFormat="false" ht="15" hidden="false" customHeight="false" outlineLevel="0" collapsed="false">
      <c r="A11373" s="6" t="n">
        <v>89237.868</v>
      </c>
      <c r="B11373" s="6" t="n">
        <v>1.94212454212454</v>
      </c>
      <c r="C11373" s="6" t="n">
        <v>80</v>
      </c>
      <c r="D11373" s="6" t="n">
        <v>-1</v>
      </c>
      <c r="E11373" s="6" t="n">
        <v>1.94652014652015</v>
      </c>
      <c r="F11373" s="6" t="n">
        <v>0</v>
      </c>
      <c r="G11373" s="6" t="n">
        <v>0</v>
      </c>
      <c r="H11373" s="6" t="str">
        <f aca="false">IF(AND(A11373&gt;=Stimuli!$B$2,A11373&lt;=Stimuli!$C$2),Stimuli!$A$2,IF(AND(A11373&gt;=Stimuli!$B$3,A11373&lt;=Stimuli!$C$3),Stimuli!$A$3,IF(AND(A11373&gt;=Stimuli!$B$4,A11373&lt;=Stimuli!$C$4),Stimuli!$A$4,"")))</f>
        <v>02 e.l.f. - Power Grip Styling (30.03s)</v>
      </c>
      <c r="I11373" s="6" t="n">
        <f aca="false">(B11373-B11372)/((A11373-A11372)/1000)</f>
        <v>0.937728937729048</v>
      </c>
      <c r="J11373" s="6" t="n">
        <f aca="false">IF(OR(B11373&lt;Rules!$B$2,B11373&gt;Rules!$B$3,ABS(I11373)&gt;Rules!$B$4,OR(B11374&lt;Rules!$B$2,B11374&gt;Rules!$B$3,ABS(I11374)&gt;Rules!$B$4)),1,0)</f>
        <v>0</v>
      </c>
      <c r="K11373" s="6" t="str">
        <f aca="false">IF(F11373=1,COUNTIF($F$2:F11373,1),"")</f>
        <v/>
      </c>
    </row>
    <row r="11374" customFormat="false" ht="15" hidden="false" customHeight="false" outlineLevel="0" collapsed="false">
      <c r="A11374" s="6" t="n">
        <v>89245.6805</v>
      </c>
      <c r="B11374" s="6" t="n">
        <v>1.93479853479853</v>
      </c>
      <c r="C11374" s="6" t="n">
        <v>80</v>
      </c>
      <c r="D11374" s="6" t="n">
        <v>-1</v>
      </c>
      <c r="E11374" s="6" t="n">
        <v>1.94652014652015</v>
      </c>
      <c r="F11374" s="6" t="n">
        <v>0</v>
      </c>
      <c r="G11374" s="6" t="n">
        <v>0</v>
      </c>
      <c r="H11374" s="6" t="str">
        <f aca="false">IF(AND(A11374&gt;=Stimuli!$B$2,A11374&lt;=Stimuli!$C$2),Stimuli!$A$2,IF(AND(A11374&gt;=Stimuli!$B$3,A11374&lt;=Stimuli!$C$3),Stimuli!$A$3,IF(AND(A11374&gt;=Stimuli!$B$4,A11374&lt;=Stimuli!$C$4),Stimuli!$A$4,"")))</f>
        <v>02 e.l.f. - Power Grip Styling (30.03s)</v>
      </c>
      <c r="I11374" s="6" t="n">
        <f aca="false">(B11374-B11373)/((A11374-A11373)/1000)</f>
        <v>-0.937728937729048</v>
      </c>
      <c r="J11374" s="6" t="n">
        <f aca="false">IF(OR(B11374&lt;Rules!$B$2,B11374&gt;Rules!$B$3,ABS(I11374)&gt;Rules!$B$4,OR(B11375&lt;Rules!$B$2,B11375&gt;Rules!$B$3,ABS(I11375)&gt;Rules!$B$4)),1,0)</f>
        <v>0</v>
      </c>
      <c r="K11374" s="6" t="str">
        <f aca="false">IF(F11374=1,COUNTIF($F$2:F11374,1),"")</f>
        <v/>
      </c>
    </row>
    <row r="11375" customFormat="false" ht="15" hidden="false" customHeight="false" outlineLevel="0" collapsed="false">
      <c r="A11375" s="6" t="n">
        <v>89253.493</v>
      </c>
      <c r="B11375" s="6" t="n">
        <v>1.94212454212454</v>
      </c>
      <c r="C11375" s="6" t="n">
        <v>80</v>
      </c>
      <c r="D11375" s="6" t="n">
        <v>-1</v>
      </c>
      <c r="E11375" s="6" t="n">
        <v>1.94652014652015</v>
      </c>
      <c r="F11375" s="6" t="n">
        <v>0</v>
      </c>
      <c r="G11375" s="6" t="n">
        <v>0</v>
      </c>
      <c r="H11375" s="6" t="str">
        <f aca="false">IF(AND(A11375&gt;=Stimuli!$B$2,A11375&lt;=Stimuli!$C$2),Stimuli!$A$2,IF(AND(A11375&gt;=Stimuli!$B$3,A11375&lt;=Stimuli!$C$3),Stimuli!$A$3,IF(AND(A11375&gt;=Stimuli!$B$4,A11375&lt;=Stimuli!$C$4),Stimuli!$A$4,"")))</f>
        <v>02 e.l.f. - Power Grip Styling (30.03s)</v>
      </c>
      <c r="I11375" s="6" t="n">
        <f aca="false">(B11375-B11374)/((A11375-A11374)/1000)</f>
        <v>0.937728937729048</v>
      </c>
      <c r="J11375" s="6" t="n">
        <f aca="false">IF(OR(B11375&lt;Rules!$B$2,B11375&gt;Rules!$B$3,ABS(I11375)&gt;Rules!$B$4,OR(B11376&lt;Rules!$B$2,B11376&gt;Rules!$B$3,ABS(I11376)&gt;Rules!$B$4)),1,0)</f>
        <v>0</v>
      </c>
      <c r="K11375" s="6" t="str">
        <f aca="false">IF(F11375=1,COUNTIF($F$2:F11375,1),"")</f>
        <v/>
      </c>
    </row>
    <row r="11376" customFormat="false" ht="15" hidden="false" customHeight="false" outlineLevel="0" collapsed="false">
      <c r="A11376" s="6" t="n">
        <v>89261.3055</v>
      </c>
      <c r="B11376" s="6" t="n">
        <v>1.93333333333333</v>
      </c>
      <c r="C11376" s="6" t="n">
        <v>80</v>
      </c>
      <c r="D11376" s="6" t="n">
        <v>-1</v>
      </c>
      <c r="E11376" s="6" t="n">
        <v>1.94652014652015</v>
      </c>
      <c r="F11376" s="6" t="n">
        <v>0</v>
      </c>
      <c r="G11376" s="6" t="n">
        <v>0</v>
      </c>
      <c r="H11376" s="6" t="str">
        <f aca="false">IF(AND(A11376&gt;=Stimuli!$B$2,A11376&lt;=Stimuli!$C$2),Stimuli!$A$2,IF(AND(A11376&gt;=Stimuli!$B$3,A11376&lt;=Stimuli!$C$3),Stimuli!$A$3,IF(AND(A11376&gt;=Stimuli!$B$4,A11376&lt;=Stimuli!$C$4),Stimuli!$A$4,"")))</f>
        <v>02 e.l.f. - Power Grip Styling (30.03s)</v>
      </c>
      <c r="I11376" s="6" t="n">
        <f aca="false">(B11376-B11375)/((A11376-A11375)/1000)</f>
        <v>-1.12527472527478</v>
      </c>
      <c r="J11376" s="6" t="n">
        <f aca="false">IF(OR(B11376&lt;Rules!$B$2,B11376&gt;Rules!$B$3,ABS(I11376)&gt;Rules!$B$4,OR(B11377&lt;Rules!$B$2,B11377&gt;Rules!$B$3,ABS(I11377)&gt;Rules!$B$4)),1,0)</f>
        <v>0</v>
      </c>
      <c r="K11376" s="6" t="str">
        <f aca="false">IF(F11376=1,COUNTIF($F$2:F11376,1),"")</f>
        <v/>
      </c>
    </row>
    <row r="11377" customFormat="false" ht="15" hidden="false" customHeight="false" outlineLevel="0" collapsed="false">
      <c r="A11377" s="6" t="n">
        <v>89269.118</v>
      </c>
      <c r="B11377" s="6" t="n">
        <v>1.94065934065934</v>
      </c>
      <c r="C11377" s="6" t="n">
        <v>80</v>
      </c>
      <c r="D11377" s="6" t="n">
        <v>-1</v>
      </c>
      <c r="E11377" s="6" t="n">
        <v>1.94652014652015</v>
      </c>
      <c r="F11377" s="6" t="n">
        <v>0</v>
      </c>
      <c r="G11377" s="6" t="n">
        <v>0</v>
      </c>
      <c r="H11377" s="6" t="str">
        <f aca="false">IF(AND(A11377&gt;=Stimuli!$B$2,A11377&lt;=Stimuli!$C$2),Stimuli!$A$2,IF(AND(A11377&gt;=Stimuli!$B$3,A11377&lt;=Stimuli!$C$3),Stimuli!$A$3,IF(AND(A11377&gt;=Stimuli!$B$4,A11377&lt;=Stimuli!$C$4),Stimuli!$A$4,"")))</f>
        <v>02 e.l.f. - Power Grip Styling (30.03s)</v>
      </c>
      <c r="I11377" s="6" t="n">
        <f aca="false">(B11377-B11376)/((A11377-A11376)/1000)</f>
        <v>0.937728937728906</v>
      </c>
      <c r="J11377" s="6" t="n">
        <f aca="false">IF(OR(B11377&lt;Rules!$B$2,B11377&gt;Rules!$B$3,ABS(I11377)&gt;Rules!$B$4,OR(B11378&lt;Rules!$B$2,B11378&gt;Rules!$B$3,ABS(I11378)&gt;Rules!$B$4)),1,0)</f>
        <v>0</v>
      </c>
      <c r="K11377" s="6" t="str">
        <f aca="false">IF(F11377=1,COUNTIF($F$2:F11377,1),"")</f>
        <v/>
      </c>
    </row>
    <row r="11378" customFormat="false" ht="15" hidden="false" customHeight="false" outlineLevel="0" collapsed="false">
      <c r="A11378" s="6" t="n">
        <v>89276.9305</v>
      </c>
      <c r="B11378" s="6" t="n">
        <v>1.93479853479853</v>
      </c>
      <c r="C11378" s="6" t="n">
        <v>80</v>
      </c>
      <c r="D11378" s="6" t="n">
        <v>-1</v>
      </c>
      <c r="E11378" s="6" t="n">
        <v>1.94652014652015</v>
      </c>
      <c r="F11378" s="6" t="n">
        <v>0</v>
      </c>
      <c r="G11378" s="6" t="n">
        <v>0</v>
      </c>
      <c r="H11378" s="6" t="str">
        <f aca="false">IF(AND(A11378&gt;=Stimuli!$B$2,A11378&lt;=Stimuli!$C$2),Stimuli!$A$2,IF(AND(A11378&gt;=Stimuli!$B$3,A11378&lt;=Stimuli!$C$3),Stimuli!$A$3,IF(AND(A11378&gt;=Stimuli!$B$4,A11378&lt;=Stimuli!$C$4),Stimuli!$A$4,"")))</f>
        <v>02 e.l.f. - Power Grip Styling (30.03s)</v>
      </c>
      <c r="I11378" s="6" t="n">
        <f aca="false">(B11378-B11377)/((A11378-A11377)/1000)</f>
        <v>-0.750183150183176</v>
      </c>
      <c r="J11378" s="6" t="n">
        <f aca="false">IF(OR(B11378&lt;Rules!$B$2,B11378&gt;Rules!$B$3,ABS(I11378)&gt;Rules!$B$4,OR(B11379&lt;Rules!$B$2,B11379&gt;Rules!$B$3,ABS(I11379)&gt;Rules!$B$4)),1,0)</f>
        <v>0</v>
      </c>
      <c r="K11378" s="6" t="str">
        <f aca="false">IF(F11378=1,COUNTIF($F$2:F11378,1),"")</f>
        <v/>
      </c>
    </row>
    <row r="11379" customFormat="false" ht="15" hidden="false" customHeight="false" outlineLevel="0" collapsed="false">
      <c r="A11379" s="6" t="n">
        <v>89284.743</v>
      </c>
      <c r="B11379" s="6" t="n">
        <v>1.94065934065934</v>
      </c>
      <c r="C11379" s="6" t="n">
        <v>80</v>
      </c>
      <c r="D11379" s="6" t="n">
        <v>-1</v>
      </c>
      <c r="E11379" s="6" t="n">
        <v>1.94652014652015</v>
      </c>
      <c r="F11379" s="6" t="n">
        <v>0</v>
      </c>
      <c r="G11379" s="6" t="n">
        <v>0</v>
      </c>
      <c r="H11379" s="6" t="str">
        <f aca="false">IF(AND(A11379&gt;=Stimuli!$B$2,A11379&lt;=Stimuli!$C$2),Stimuli!$A$2,IF(AND(A11379&gt;=Stimuli!$B$3,A11379&lt;=Stimuli!$C$3),Stimuli!$A$3,IF(AND(A11379&gt;=Stimuli!$B$4,A11379&lt;=Stimuli!$C$4),Stimuli!$A$4,"")))</f>
        <v>02 e.l.f. - Power Grip Styling (30.03s)</v>
      </c>
      <c r="I11379" s="6" t="n">
        <f aca="false">(B11379-B11378)/((A11379-A11378)/1000)</f>
        <v>0.750183150183176</v>
      </c>
      <c r="J11379" s="6" t="n">
        <f aca="false">IF(OR(B11379&lt;Rules!$B$2,B11379&gt;Rules!$B$3,ABS(I11379)&gt;Rules!$B$4,OR(B11380&lt;Rules!$B$2,B11380&gt;Rules!$B$3,ABS(I11380)&gt;Rules!$B$4)),1,0)</f>
        <v>0</v>
      </c>
      <c r="K11379" s="6" t="str">
        <f aca="false">IF(F11379=1,COUNTIF($F$2:F11379,1),"")</f>
        <v/>
      </c>
    </row>
    <row r="11380" customFormat="false" ht="15" hidden="false" customHeight="false" outlineLevel="0" collapsed="false">
      <c r="A11380" s="6" t="n">
        <v>89292.5555</v>
      </c>
      <c r="B11380" s="6" t="n">
        <v>1.93479853479853</v>
      </c>
      <c r="C11380" s="6" t="n">
        <v>80</v>
      </c>
      <c r="D11380" s="6" t="n">
        <v>-1</v>
      </c>
      <c r="E11380" s="6" t="n">
        <v>1.94652014652015</v>
      </c>
      <c r="F11380" s="6" t="n">
        <v>0</v>
      </c>
      <c r="G11380" s="6" t="n">
        <v>0</v>
      </c>
      <c r="H11380" s="6" t="str">
        <f aca="false">IF(AND(A11380&gt;=Stimuli!$B$2,A11380&lt;=Stimuli!$C$2),Stimuli!$A$2,IF(AND(A11380&gt;=Stimuli!$B$3,A11380&lt;=Stimuli!$C$3),Stimuli!$A$3,IF(AND(A11380&gt;=Stimuli!$B$4,A11380&lt;=Stimuli!$C$4),Stimuli!$A$4,"")))</f>
        <v>02 e.l.f. - Power Grip Styling (30.03s)</v>
      </c>
      <c r="I11380" s="6" t="n">
        <f aca="false">(B11380-B11379)/((A11380-A11379)/1000)</f>
        <v>-0.750183150183176</v>
      </c>
      <c r="J11380" s="6" t="n">
        <f aca="false">IF(OR(B11380&lt;Rules!$B$2,B11380&gt;Rules!$B$3,ABS(I11380)&gt;Rules!$B$4,OR(B11381&lt;Rules!$B$2,B11381&gt;Rules!$B$3,ABS(I11381)&gt;Rules!$B$4)),1,0)</f>
        <v>0</v>
      </c>
      <c r="K11380" s="6" t="str">
        <f aca="false">IF(F11380=1,COUNTIF($F$2:F11380,1),"")</f>
        <v/>
      </c>
    </row>
    <row r="11381" customFormat="false" ht="15" hidden="false" customHeight="false" outlineLevel="0" collapsed="false">
      <c r="A11381" s="6" t="n">
        <v>89300.368</v>
      </c>
      <c r="B11381" s="6" t="n">
        <v>1.93772893772894</v>
      </c>
      <c r="C11381" s="6" t="n">
        <v>80</v>
      </c>
      <c r="D11381" s="6" t="n">
        <v>-1</v>
      </c>
      <c r="E11381" s="6" t="n">
        <v>1.94652014652015</v>
      </c>
      <c r="F11381" s="6" t="n">
        <v>0</v>
      </c>
      <c r="G11381" s="6" t="n">
        <v>0</v>
      </c>
      <c r="H11381" s="6" t="str">
        <f aca="false">IF(AND(A11381&gt;=Stimuli!$B$2,A11381&lt;=Stimuli!$C$2),Stimuli!$A$2,IF(AND(A11381&gt;=Stimuli!$B$3,A11381&lt;=Stimuli!$C$3),Stimuli!$A$3,IF(AND(A11381&gt;=Stimuli!$B$4,A11381&lt;=Stimuli!$C$4),Stimuli!$A$4,"")))</f>
        <v>02 e.l.f. - Power Grip Styling (30.03s)</v>
      </c>
      <c r="I11381" s="6" t="n">
        <f aca="false">(B11381-B11380)/((A11381-A11380)/1000)</f>
        <v>0.375091575091602</v>
      </c>
      <c r="J11381" s="6" t="n">
        <f aca="false">IF(OR(B11381&lt;Rules!$B$2,B11381&gt;Rules!$B$3,ABS(I11381)&gt;Rules!$B$4,OR(B11382&lt;Rules!$B$2,B11382&gt;Rules!$B$3,ABS(I11382)&gt;Rules!$B$4)),1,0)</f>
        <v>0</v>
      </c>
      <c r="K11381" s="6" t="str">
        <f aca="false">IF(F11381=1,COUNTIF($F$2:F11381,1),"")</f>
        <v/>
      </c>
    </row>
    <row r="11382" customFormat="false" ht="15" hidden="false" customHeight="false" outlineLevel="0" collapsed="false">
      <c r="A11382" s="6" t="n">
        <v>89308.1805</v>
      </c>
      <c r="B11382" s="6" t="n">
        <v>1.93626373626374</v>
      </c>
      <c r="C11382" s="6" t="n">
        <v>80</v>
      </c>
      <c r="D11382" s="6" t="n">
        <v>-1</v>
      </c>
      <c r="E11382" s="6" t="n">
        <v>1.94652014652015</v>
      </c>
      <c r="F11382" s="6" t="n">
        <v>0</v>
      </c>
      <c r="G11382" s="6" t="n">
        <v>0</v>
      </c>
      <c r="H11382" s="6" t="str">
        <f aca="false">IF(AND(A11382&gt;=Stimuli!$B$2,A11382&lt;=Stimuli!$C$2),Stimuli!$A$2,IF(AND(A11382&gt;=Stimuli!$B$3,A11382&lt;=Stimuli!$C$3),Stimuli!$A$3,IF(AND(A11382&gt;=Stimuli!$B$4,A11382&lt;=Stimuli!$C$4),Stimuli!$A$4,"")))</f>
        <v>02 e.l.f. - Power Grip Styling (30.03s)</v>
      </c>
      <c r="I11382" s="6" t="n">
        <f aca="false">(B11382-B11381)/((A11382-A11381)/1000)</f>
        <v>-0.18754578754573</v>
      </c>
      <c r="J11382" s="6" t="n">
        <f aca="false">IF(OR(B11382&lt;Rules!$B$2,B11382&gt;Rules!$B$3,ABS(I11382)&gt;Rules!$B$4,OR(B11383&lt;Rules!$B$2,B11383&gt;Rules!$B$3,ABS(I11383)&gt;Rules!$B$4)),1,0)</f>
        <v>0</v>
      </c>
      <c r="K11382" s="6" t="str">
        <f aca="false">IF(F11382=1,COUNTIF($F$2:F11382,1),"")</f>
        <v/>
      </c>
    </row>
    <row r="11383" customFormat="false" ht="15" hidden="false" customHeight="false" outlineLevel="0" collapsed="false">
      <c r="A11383" s="6" t="n">
        <v>89315.993</v>
      </c>
      <c r="B11383" s="6" t="n">
        <v>1.93626373626374</v>
      </c>
      <c r="C11383" s="6" t="n">
        <v>80</v>
      </c>
      <c r="D11383" s="6" t="n">
        <v>-1</v>
      </c>
      <c r="E11383" s="6" t="n">
        <v>1.94652014652015</v>
      </c>
      <c r="F11383" s="6" t="n">
        <v>0</v>
      </c>
      <c r="G11383" s="6" t="n">
        <v>0</v>
      </c>
      <c r="H11383" s="6" t="str">
        <f aca="false">IF(AND(A11383&gt;=Stimuli!$B$2,A11383&lt;=Stimuli!$C$2),Stimuli!$A$2,IF(AND(A11383&gt;=Stimuli!$B$3,A11383&lt;=Stimuli!$C$3),Stimuli!$A$3,IF(AND(A11383&gt;=Stimuli!$B$4,A11383&lt;=Stimuli!$C$4),Stimuli!$A$4,"")))</f>
        <v>02 e.l.f. - Power Grip Styling (30.03s)</v>
      </c>
      <c r="I11383" s="6" t="n">
        <f aca="false">(B11383-B11382)/((A11383-A11382)/1000)</f>
        <v>0</v>
      </c>
      <c r="J11383" s="6" t="n">
        <f aca="false">IF(OR(B11383&lt;Rules!$B$2,B11383&gt;Rules!$B$3,ABS(I11383)&gt;Rules!$B$4,OR(B11384&lt;Rules!$B$2,B11384&gt;Rules!$B$3,ABS(I11384)&gt;Rules!$B$4)),1,0)</f>
        <v>0</v>
      </c>
      <c r="K11383" s="6" t="str">
        <f aca="false">IF(F11383=1,COUNTIF($F$2:F11383,1),"")</f>
        <v/>
      </c>
    </row>
    <row r="11384" customFormat="false" ht="15" hidden="false" customHeight="false" outlineLevel="0" collapsed="false">
      <c r="A11384" s="6" t="n">
        <v>89323.8055</v>
      </c>
      <c r="B11384" s="6" t="n">
        <v>1.93626373626374</v>
      </c>
      <c r="C11384" s="6" t="n">
        <v>80</v>
      </c>
      <c r="D11384" s="6" t="n">
        <v>-1</v>
      </c>
      <c r="E11384" s="6" t="n">
        <v>1.94652014652015</v>
      </c>
      <c r="F11384" s="6" t="n">
        <v>0</v>
      </c>
      <c r="G11384" s="6" t="n">
        <v>0</v>
      </c>
      <c r="H11384" s="6" t="str">
        <f aca="false">IF(AND(A11384&gt;=Stimuli!$B$2,A11384&lt;=Stimuli!$C$2),Stimuli!$A$2,IF(AND(A11384&gt;=Stimuli!$B$3,A11384&lt;=Stimuli!$C$3),Stimuli!$A$3,IF(AND(A11384&gt;=Stimuli!$B$4,A11384&lt;=Stimuli!$C$4),Stimuli!$A$4,"")))</f>
        <v>02 e.l.f. - Power Grip Styling (30.03s)</v>
      </c>
      <c r="I11384" s="6" t="n">
        <f aca="false">(B11384-B11383)/((A11384-A11383)/1000)</f>
        <v>0</v>
      </c>
      <c r="J11384" s="6" t="n">
        <f aca="false">IF(OR(B11384&lt;Rules!$B$2,B11384&gt;Rules!$B$3,ABS(I11384)&gt;Rules!$B$4,OR(B11385&lt;Rules!$B$2,B11385&gt;Rules!$B$3,ABS(I11385)&gt;Rules!$B$4)),1,0)</f>
        <v>0</v>
      </c>
      <c r="K11384" s="6" t="str">
        <f aca="false">IF(F11384=1,COUNTIF($F$2:F11384,1),"")</f>
        <v/>
      </c>
    </row>
    <row r="11385" customFormat="false" ht="15" hidden="false" customHeight="false" outlineLevel="0" collapsed="false">
      <c r="A11385" s="6" t="n">
        <v>89331.618</v>
      </c>
      <c r="B11385" s="6" t="n">
        <v>1.93479853479853</v>
      </c>
      <c r="C11385" s="6" t="n">
        <v>80</v>
      </c>
      <c r="D11385" s="6" t="n">
        <v>-1</v>
      </c>
      <c r="E11385" s="6" t="n">
        <v>1.94652014652015</v>
      </c>
      <c r="F11385" s="6" t="n">
        <v>0</v>
      </c>
      <c r="G11385" s="6" t="n">
        <v>0</v>
      </c>
      <c r="H11385" s="6" t="str">
        <f aca="false">IF(AND(A11385&gt;=Stimuli!$B$2,A11385&lt;=Stimuli!$C$2),Stimuli!$A$2,IF(AND(A11385&gt;=Stimuli!$B$3,A11385&lt;=Stimuli!$C$3),Stimuli!$A$3,IF(AND(A11385&gt;=Stimuli!$B$4,A11385&lt;=Stimuli!$C$4),Stimuli!$A$4,"")))</f>
        <v>02 e.l.f. - Power Grip Styling (30.03s)</v>
      </c>
      <c r="I11385" s="6" t="n">
        <f aca="false">(B11385-B11384)/((A11385-A11384)/1000)</f>
        <v>-0.187545787545872</v>
      </c>
      <c r="J11385" s="6" t="n">
        <f aca="false">IF(OR(B11385&lt;Rules!$B$2,B11385&gt;Rules!$B$3,ABS(I11385)&gt;Rules!$B$4,OR(B11386&lt;Rules!$B$2,B11386&gt;Rules!$B$3,ABS(I11386)&gt;Rules!$B$4)),1,0)</f>
        <v>0</v>
      </c>
      <c r="K11385" s="6" t="str">
        <f aca="false">IF(F11385=1,COUNTIF($F$2:F11385,1),"")</f>
        <v/>
      </c>
    </row>
    <row r="11386" customFormat="false" ht="15" hidden="false" customHeight="false" outlineLevel="0" collapsed="false">
      <c r="A11386" s="6" t="n">
        <v>89339.4305</v>
      </c>
      <c r="B11386" s="6" t="n">
        <v>1.93919413919414</v>
      </c>
      <c r="C11386" s="6" t="n">
        <v>80</v>
      </c>
      <c r="D11386" s="6" t="n">
        <v>-1</v>
      </c>
      <c r="E11386" s="6" t="n">
        <v>1.94652014652015</v>
      </c>
      <c r="F11386" s="6" t="n">
        <v>0</v>
      </c>
      <c r="G11386" s="6" t="n">
        <v>0</v>
      </c>
      <c r="H11386" s="6" t="str">
        <f aca="false">IF(AND(A11386&gt;=Stimuli!$B$2,A11386&lt;=Stimuli!$C$2),Stimuli!$A$2,IF(AND(A11386&gt;=Stimuli!$B$3,A11386&lt;=Stimuli!$C$3),Stimuli!$A$3,IF(AND(A11386&gt;=Stimuli!$B$4,A11386&lt;=Stimuli!$C$4),Stimuli!$A$4,"")))</f>
        <v>02 e.l.f. - Power Grip Styling (30.03s)</v>
      </c>
      <c r="I11386" s="6" t="n">
        <f aca="false">(B11386-B11385)/((A11386-A11385)/1000)</f>
        <v>0.562637362637446</v>
      </c>
      <c r="J11386" s="6" t="n">
        <f aca="false">IF(OR(B11386&lt;Rules!$B$2,B11386&gt;Rules!$B$3,ABS(I11386)&gt;Rules!$B$4,OR(B11387&lt;Rules!$B$2,B11387&gt;Rules!$B$3,ABS(I11387)&gt;Rules!$B$4)),1,0)</f>
        <v>0</v>
      </c>
      <c r="K11386" s="6" t="str">
        <f aca="false">IF(F11386=1,COUNTIF($F$2:F11386,1),"")</f>
        <v/>
      </c>
    </row>
    <row r="11387" customFormat="false" ht="15" hidden="false" customHeight="false" outlineLevel="0" collapsed="false">
      <c r="A11387" s="6" t="n">
        <v>89347.243</v>
      </c>
      <c r="B11387" s="6" t="n">
        <v>1.93479853479853</v>
      </c>
      <c r="C11387" s="6" t="n">
        <v>80</v>
      </c>
      <c r="D11387" s="6" t="n">
        <v>-1</v>
      </c>
      <c r="E11387" s="6" t="n">
        <v>1.94652014652015</v>
      </c>
      <c r="F11387" s="6" t="n">
        <v>0</v>
      </c>
      <c r="G11387" s="6" t="n">
        <v>0</v>
      </c>
      <c r="H11387" s="6" t="str">
        <f aca="false">IF(AND(A11387&gt;=Stimuli!$B$2,A11387&lt;=Stimuli!$C$2),Stimuli!$A$2,IF(AND(A11387&gt;=Stimuli!$B$3,A11387&lt;=Stimuli!$C$3),Stimuli!$A$3,IF(AND(A11387&gt;=Stimuli!$B$4,A11387&lt;=Stimuli!$C$4),Stimuli!$A$4,"")))</f>
        <v>02 e.l.f. - Power Grip Styling (30.03s)</v>
      </c>
      <c r="I11387" s="6" t="n">
        <f aca="false">(B11387-B11386)/((A11387-A11386)/1000)</f>
        <v>-0.562637362637446</v>
      </c>
      <c r="J11387" s="6" t="n">
        <f aca="false">IF(OR(B11387&lt;Rules!$B$2,B11387&gt;Rules!$B$3,ABS(I11387)&gt;Rules!$B$4,OR(B11388&lt;Rules!$B$2,B11388&gt;Rules!$B$3,ABS(I11388)&gt;Rules!$B$4)),1,0)</f>
        <v>0</v>
      </c>
      <c r="K11387" s="6" t="str">
        <f aca="false">IF(F11387=1,COUNTIF($F$2:F11387,1),"")</f>
        <v/>
      </c>
    </row>
    <row r="11388" customFormat="false" ht="15" hidden="false" customHeight="false" outlineLevel="0" collapsed="false">
      <c r="A11388" s="6" t="n">
        <v>89355.0555</v>
      </c>
      <c r="B11388" s="6" t="n">
        <v>1.93919413919414</v>
      </c>
      <c r="C11388" s="6" t="n">
        <v>80</v>
      </c>
      <c r="D11388" s="6" t="n">
        <v>-1</v>
      </c>
      <c r="E11388" s="6" t="n">
        <v>1.94652014652015</v>
      </c>
      <c r="F11388" s="6" t="n">
        <v>0</v>
      </c>
      <c r="G11388" s="6" t="n">
        <v>0</v>
      </c>
      <c r="H11388" s="6" t="str">
        <f aca="false">IF(AND(A11388&gt;=Stimuli!$B$2,A11388&lt;=Stimuli!$C$2),Stimuli!$A$2,IF(AND(A11388&gt;=Stimuli!$B$3,A11388&lt;=Stimuli!$C$3),Stimuli!$A$3,IF(AND(A11388&gt;=Stimuli!$B$4,A11388&lt;=Stimuli!$C$4),Stimuli!$A$4,"")))</f>
        <v>02 e.l.f. - Power Grip Styling (30.03s)</v>
      </c>
      <c r="I11388" s="6" t="n">
        <f aca="false">(B11388-B11387)/((A11388-A11387)/1000)</f>
        <v>0.562637362637446</v>
      </c>
      <c r="J11388" s="6" t="n">
        <f aca="false">IF(OR(B11388&lt;Rules!$B$2,B11388&gt;Rules!$B$3,ABS(I11388)&gt;Rules!$B$4,OR(B11389&lt;Rules!$B$2,B11389&gt;Rules!$B$3,ABS(I11389)&gt;Rules!$B$4)),1,0)</f>
        <v>0</v>
      </c>
      <c r="K11388" s="6" t="str">
        <f aca="false">IF(F11388=1,COUNTIF($F$2:F11388,1),"")</f>
        <v/>
      </c>
    </row>
    <row r="11389" customFormat="false" ht="15" hidden="false" customHeight="false" outlineLevel="0" collapsed="false">
      <c r="A11389" s="6" t="n">
        <v>89362.868</v>
      </c>
      <c r="B11389" s="6" t="n">
        <v>1.93333333333333</v>
      </c>
      <c r="C11389" s="6" t="n">
        <v>80</v>
      </c>
      <c r="D11389" s="6" t="n">
        <v>-1</v>
      </c>
      <c r="E11389" s="6" t="n">
        <v>1.94652014652015</v>
      </c>
      <c r="F11389" s="6" t="n">
        <v>0</v>
      </c>
      <c r="G11389" s="6" t="n">
        <v>0</v>
      </c>
      <c r="H11389" s="6" t="str">
        <f aca="false">IF(AND(A11389&gt;=Stimuli!$B$2,A11389&lt;=Stimuli!$C$2),Stimuli!$A$2,IF(AND(A11389&gt;=Stimuli!$B$3,A11389&lt;=Stimuli!$C$3),Stimuli!$A$3,IF(AND(A11389&gt;=Stimuli!$B$4,A11389&lt;=Stimuli!$C$4),Stimuli!$A$4,"")))</f>
        <v>02 e.l.f. - Power Grip Styling (30.03s)</v>
      </c>
      <c r="I11389" s="6" t="n">
        <f aca="false">(B11389-B11388)/((A11389-A11388)/1000)</f>
        <v>-0.750183150183176</v>
      </c>
      <c r="J11389" s="6" t="n">
        <f aca="false">IF(OR(B11389&lt;Rules!$B$2,B11389&gt;Rules!$B$3,ABS(I11389)&gt;Rules!$B$4,OR(B11390&lt;Rules!$B$2,B11390&gt;Rules!$B$3,ABS(I11390)&gt;Rules!$B$4)),1,0)</f>
        <v>0</v>
      </c>
      <c r="K11389" s="6" t="str">
        <f aca="false">IF(F11389=1,COUNTIF($F$2:F11389,1),"")</f>
        <v/>
      </c>
    </row>
    <row r="11390" customFormat="false" ht="15" hidden="false" customHeight="false" outlineLevel="0" collapsed="false">
      <c r="A11390" s="6" t="n">
        <v>89370.6805</v>
      </c>
      <c r="B11390" s="6" t="n">
        <v>1.93919413919414</v>
      </c>
      <c r="C11390" s="6" t="n">
        <v>80</v>
      </c>
      <c r="D11390" s="6" t="n">
        <v>-1</v>
      </c>
      <c r="E11390" s="6" t="n">
        <v>1.94652014652015</v>
      </c>
      <c r="F11390" s="6" t="n">
        <v>0</v>
      </c>
      <c r="G11390" s="6" t="n">
        <v>0</v>
      </c>
      <c r="H11390" s="6" t="str">
        <f aca="false">IF(AND(A11390&gt;=Stimuli!$B$2,A11390&lt;=Stimuli!$C$2),Stimuli!$A$2,IF(AND(A11390&gt;=Stimuli!$B$3,A11390&lt;=Stimuli!$C$3),Stimuli!$A$3,IF(AND(A11390&gt;=Stimuli!$B$4,A11390&lt;=Stimuli!$C$4),Stimuli!$A$4,"")))</f>
        <v>02 e.l.f. - Power Grip Styling (30.03s)</v>
      </c>
      <c r="I11390" s="6" t="n">
        <f aca="false">(B11390-B11389)/((A11390-A11389)/1000)</f>
        <v>0.750183150183176</v>
      </c>
      <c r="J11390" s="6" t="n">
        <f aca="false">IF(OR(B11390&lt;Rules!$B$2,B11390&gt;Rules!$B$3,ABS(I11390)&gt;Rules!$B$4,OR(B11391&lt;Rules!$B$2,B11391&gt;Rules!$B$3,ABS(I11391)&gt;Rules!$B$4)),1,0)</f>
        <v>0</v>
      </c>
      <c r="K11390" s="6" t="str">
        <f aca="false">IF(F11390=1,COUNTIF($F$2:F11390,1),"")</f>
        <v/>
      </c>
    </row>
    <row r="11391" customFormat="false" ht="15" hidden="false" customHeight="false" outlineLevel="0" collapsed="false">
      <c r="A11391" s="6" t="n">
        <v>89378.493</v>
      </c>
      <c r="B11391" s="6" t="n">
        <v>1.93186813186813</v>
      </c>
      <c r="C11391" s="6" t="n">
        <v>80</v>
      </c>
      <c r="D11391" s="6" t="n">
        <v>-1</v>
      </c>
      <c r="E11391" s="6" t="n">
        <v>1.94652014652015</v>
      </c>
      <c r="F11391" s="6" t="n">
        <v>0</v>
      </c>
      <c r="G11391" s="6" t="n">
        <v>0</v>
      </c>
      <c r="H11391" s="6" t="str">
        <f aca="false">IF(AND(A11391&gt;=Stimuli!$B$2,A11391&lt;=Stimuli!$C$2),Stimuli!$A$2,IF(AND(A11391&gt;=Stimuli!$B$3,A11391&lt;=Stimuli!$C$3),Stimuli!$A$3,IF(AND(A11391&gt;=Stimuli!$B$4,A11391&lt;=Stimuli!$C$4),Stimuli!$A$4,"")))</f>
        <v>02 e.l.f. - Power Grip Styling (30.03s)</v>
      </c>
      <c r="I11391" s="6" t="n">
        <f aca="false">(B11391-B11390)/((A11391-A11390)/1000)</f>
        <v>-0.937728937728878</v>
      </c>
      <c r="J11391" s="6" t="n">
        <f aca="false">IF(OR(B11391&lt;Rules!$B$2,B11391&gt;Rules!$B$3,ABS(I11391)&gt;Rules!$B$4,OR(B11392&lt;Rules!$B$2,B11392&gt;Rules!$B$3,ABS(I11392)&gt;Rules!$B$4)),1,0)</f>
        <v>0</v>
      </c>
      <c r="K11391" s="6" t="str">
        <f aca="false">IF(F11391=1,COUNTIF($F$2:F11391,1),"")</f>
        <v/>
      </c>
    </row>
    <row r="11392" customFormat="false" ht="15" hidden="false" customHeight="false" outlineLevel="0" collapsed="false">
      <c r="A11392" s="6" t="n">
        <v>89386.3055</v>
      </c>
      <c r="B11392" s="6" t="n">
        <v>1.93919413919414</v>
      </c>
      <c r="C11392" s="6" t="n">
        <v>80</v>
      </c>
      <c r="D11392" s="6" t="n">
        <v>-1</v>
      </c>
      <c r="E11392" s="6" t="n">
        <v>1.94652014652015</v>
      </c>
      <c r="F11392" s="6" t="n">
        <v>0</v>
      </c>
      <c r="G11392" s="6" t="n">
        <v>0</v>
      </c>
      <c r="H11392" s="6" t="str">
        <f aca="false">IF(AND(A11392&gt;=Stimuli!$B$2,A11392&lt;=Stimuli!$C$2),Stimuli!$A$2,IF(AND(A11392&gt;=Stimuli!$B$3,A11392&lt;=Stimuli!$C$3),Stimuli!$A$3,IF(AND(A11392&gt;=Stimuli!$B$4,A11392&lt;=Stimuli!$C$4),Stimuli!$A$4,"")))</f>
        <v>02 e.l.f. - Power Grip Styling (30.03s)</v>
      </c>
      <c r="I11392" s="6" t="n">
        <f aca="false">(B11392-B11391)/((A11392-A11391)/1000)</f>
        <v>0.937728937728878</v>
      </c>
      <c r="J11392" s="6" t="n">
        <f aca="false">IF(OR(B11392&lt;Rules!$B$2,B11392&gt;Rules!$B$3,ABS(I11392)&gt;Rules!$B$4,OR(B11393&lt;Rules!$B$2,B11393&gt;Rules!$B$3,ABS(I11393)&gt;Rules!$B$4)),1,0)</f>
        <v>0</v>
      </c>
      <c r="K11392" s="6" t="str">
        <f aca="false">IF(F11392=1,COUNTIF($F$2:F11392,1),"")</f>
        <v/>
      </c>
    </row>
    <row r="11393" customFormat="false" ht="15" hidden="false" customHeight="false" outlineLevel="0" collapsed="false">
      <c r="A11393" s="6" t="n">
        <v>89394.118</v>
      </c>
      <c r="B11393" s="6" t="n">
        <v>1.93186813186813</v>
      </c>
      <c r="C11393" s="6" t="n">
        <v>80</v>
      </c>
      <c r="D11393" s="6" t="n">
        <v>-1</v>
      </c>
      <c r="E11393" s="6" t="n">
        <v>1.94652014652015</v>
      </c>
      <c r="F11393" s="6" t="n">
        <v>0</v>
      </c>
      <c r="G11393" s="6" t="n">
        <v>0</v>
      </c>
      <c r="H11393" s="6" t="str">
        <f aca="false">IF(AND(A11393&gt;=Stimuli!$B$2,A11393&lt;=Stimuli!$C$2),Stimuli!$A$2,IF(AND(A11393&gt;=Stimuli!$B$3,A11393&lt;=Stimuli!$C$3),Stimuli!$A$3,IF(AND(A11393&gt;=Stimuli!$B$4,A11393&lt;=Stimuli!$C$4),Stimuli!$A$4,"")))</f>
        <v>02 e.l.f. - Power Grip Styling (30.03s)</v>
      </c>
      <c r="I11393" s="6" t="n">
        <f aca="false">(B11393-B11392)/((A11393-A11392)/1000)</f>
        <v>-0.937728937728878</v>
      </c>
      <c r="J11393" s="6" t="n">
        <f aca="false">IF(OR(B11393&lt;Rules!$B$2,B11393&gt;Rules!$B$3,ABS(I11393)&gt;Rules!$B$4,OR(B11394&lt;Rules!$B$2,B11394&gt;Rules!$B$3,ABS(I11394)&gt;Rules!$B$4)),1,0)</f>
        <v>0</v>
      </c>
      <c r="K11393" s="6" t="str">
        <f aca="false">IF(F11393=1,COUNTIF($F$2:F11393,1),"")</f>
        <v/>
      </c>
    </row>
    <row r="11394" customFormat="false" ht="15" hidden="false" customHeight="false" outlineLevel="0" collapsed="false">
      <c r="A11394" s="6" t="n">
        <v>89401.9305</v>
      </c>
      <c r="B11394" s="6" t="n">
        <v>1.93919413919414</v>
      </c>
      <c r="C11394" s="6" t="n">
        <v>80</v>
      </c>
      <c r="D11394" s="6" t="n">
        <v>-1</v>
      </c>
      <c r="E11394" s="6" t="n">
        <v>1.94652014652015</v>
      </c>
      <c r="F11394" s="6" t="n">
        <v>0</v>
      </c>
      <c r="G11394" s="6" t="n">
        <v>0</v>
      </c>
      <c r="H11394" s="6" t="str">
        <f aca="false">IF(AND(A11394&gt;=Stimuli!$B$2,A11394&lt;=Stimuli!$C$2),Stimuli!$A$2,IF(AND(A11394&gt;=Stimuli!$B$3,A11394&lt;=Stimuli!$C$3),Stimuli!$A$3,IF(AND(A11394&gt;=Stimuli!$B$4,A11394&lt;=Stimuli!$C$4),Stimuli!$A$4,"")))</f>
        <v>02 e.l.f. - Power Grip Styling (30.03s)</v>
      </c>
      <c r="I11394" s="6" t="n">
        <f aca="false">(B11394-B11393)/((A11394-A11393)/1000)</f>
        <v>0.937728937728878</v>
      </c>
      <c r="J11394" s="6" t="n">
        <f aca="false">IF(OR(B11394&lt;Rules!$B$2,B11394&gt;Rules!$B$3,ABS(I11394)&gt;Rules!$B$4,OR(B11395&lt;Rules!$B$2,B11395&gt;Rules!$B$3,ABS(I11395)&gt;Rules!$B$4)),1,0)</f>
        <v>0</v>
      </c>
      <c r="K11394" s="6" t="str">
        <f aca="false">IF(F11394=1,COUNTIF($F$2:F11394,1),"")</f>
        <v/>
      </c>
    </row>
    <row r="11395" customFormat="false" ht="15" hidden="false" customHeight="false" outlineLevel="0" collapsed="false">
      <c r="A11395" s="6" t="n">
        <v>89409.743</v>
      </c>
      <c r="B11395" s="6" t="n">
        <v>1.93186813186813</v>
      </c>
      <c r="C11395" s="6" t="n">
        <v>80</v>
      </c>
      <c r="D11395" s="6" t="n">
        <v>-1</v>
      </c>
      <c r="E11395" s="6" t="n">
        <v>1.94652014652015</v>
      </c>
      <c r="F11395" s="6" t="n">
        <v>0</v>
      </c>
      <c r="G11395" s="6" t="n">
        <v>0</v>
      </c>
      <c r="H11395" s="6" t="str">
        <f aca="false">IF(AND(A11395&gt;=Stimuli!$B$2,A11395&lt;=Stimuli!$C$2),Stimuli!$A$2,IF(AND(A11395&gt;=Stimuli!$B$3,A11395&lt;=Stimuli!$C$3),Stimuli!$A$3,IF(AND(A11395&gt;=Stimuli!$B$4,A11395&lt;=Stimuli!$C$4),Stimuli!$A$4,"")))</f>
        <v>02 e.l.f. - Power Grip Styling (30.03s)</v>
      </c>
      <c r="I11395" s="6" t="n">
        <f aca="false">(B11395-B11394)/((A11395-A11394)/1000)</f>
        <v>-0.937728937728878</v>
      </c>
      <c r="J11395" s="6" t="n">
        <f aca="false">IF(OR(B11395&lt;Rules!$B$2,B11395&gt;Rules!$B$3,ABS(I11395)&gt;Rules!$B$4,OR(B11396&lt;Rules!$B$2,B11396&gt;Rules!$B$3,ABS(I11396)&gt;Rules!$B$4)),1,0)</f>
        <v>0</v>
      </c>
      <c r="K11395" s="6" t="str">
        <f aca="false">IF(F11395=1,COUNTIF($F$2:F11395,1),"")</f>
        <v/>
      </c>
    </row>
    <row r="11396" customFormat="false" ht="15" hidden="false" customHeight="false" outlineLevel="0" collapsed="false">
      <c r="A11396" s="6" t="n">
        <v>89417.5555</v>
      </c>
      <c r="B11396" s="6" t="n">
        <v>1.93772893772894</v>
      </c>
      <c r="C11396" s="6" t="n">
        <v>80</v>
      </c>
      <c r="D11396" s="6" t="n">
        <v>-1</v>
      </c>
      <c r="E11396" s="6" t="n">
        <v>1.94652014652015</v>
      </c>
      <c r="F11396" s="6" t="n">
        <v>0</v>
      </c>
      <c r="G11396" s="6" t="n">
        <v>0</v>
      </c>
      <c r="H11396" s="6" t="str">
        <f aca="false">IF(AND(A11396&gt;=Stimuli!$B$2,A11396&lt;=Stimuli!$C$2),Stimuli!$A$2,IF(AND(A11396&gt;=Stimuli!$B$3,A11396&lt;=Stimuli!$C$3),Stimuli!$A$3,IF(AND(A11396&gt;=Stimuli!$B$4,A11396&lt;=Stimuli!$C$4),Stimuli!$A$4,"")))</f>
        <v>02 e.l.f. - Power Grip Styling (30.03s)</v>
      </c>
      <c r="I11396" s="6" t="n">
        <f aca="false">(B11396-B11395)/((A11396-A11395)/1000)</f>
        <v>0.750183150183034</v>
      </c>
      <c r="J11396" s="6" t="n">
        <f aca="false">IF(OR(B11396&lt;Rules!$B$2,B11396&gt;Rules!$B$3,ABS(I11396)&gt;Rules!$B$4,OR(B11397&lt;Rules!$B$2,B11397&gt;Rules!$B$3,ABS(I11397)&gt;Rules!$B$4)),1,0)</f>
        <v>0</v>
      </c>
      <c r="K11396" s="6" t="str">
        <f aca="false">IF(F11396=1,COUNTIF($F$2:F11396,1),"")</f>
        <v/>
      </c>
    </row>
    <row r="11397" customFormat="false" ht="15" hidden="false" customHeight="false" outlineLevel="0" collapsed="false">
      <c r="A11397" s="6" t="n">
        <v>89425.368</v>
      </c>
      <c r="B11397" s="6" t="n">
        <v>1.93333333333333</v>
      </c>
      <c r="C11397" s="6" t="n">
        <v>80</v>
      </c>
      <c r="D11397" s="6" t="n">
        <v>-1</v>
      </c>
      <c r="E11397" s="6" t="n">
        <v>1.94652014652015</v>
      </c>
      <c r="F11397" s="6" t="n">
        <v>0</v>
      </c>
      <c r="G11397" s="6" t="n">
        <v>0</v>
      </c>
      <c r="H11397" s="6" t="str">
        <f aca="false">IF(AND(A11397&gt;=Stimuli!$B$2,A11397&lt;=Stimuli!$C$2),Stimuli!$A$2,IF(AND(A11397&gt;=Stimuli!$B$3,A11397&lt;=Stimuli!$C$3),Stimuli!$A$3,IF(AND(A11397&gt;=Stimuli!$B$4,A11397&lt;=Stimuli!$C$4),Stimuli!$A$4,"")))</f>
        <v>02 e.l.f. - Power Grip Styling (30.03s)</v>
      </c>
      <c r="I11397" s="6" t="n">
        <f aca="false">(B11397-B11396)/((A11397-A11396)/1000)</f>
        <v>-0.562637362637332</v>
      </c>
      <c r="J11397" s="6" t="n">
        <f aca="false">IF(OR(B11397&lt;Rules!$B$2,B11397&gt;Rules!$B$3,ABS(I11397)&gt;Rules!$B$4,OR(B11398&lt;Rules!$B$2,B11398&gt;Rules!$B$3,ABS(I11398)&gt;Rules!$B$4)),1,0)</f>
        <v>0</v>
      </c>
      <c r="K11397" s="6" t="str">
        <f aca="false">IF(F11397=1,COUNTIF($F$2:F11397,1),"")</f>
        <v/>
      </c>
    </row>
    <row r="11398" customFormat="false" ht="15" hidden="false" customHeight="false" outlineLevel="0" collapsed="false">
      <c r="A11398" s="6" t="n">
        <v>89433.1805</v>
      </c>
      <c r="B11398" s="6" t="n">
        <v>1.93626373626374</v>
      </c>
      <c r="C11398" s="6" t="n">
        <v>80</v>
      </c>
      <c r="D11398" s="6" t="n">
        <v>-1</v>
      </c>
      <c r="E11398" s="6" t="n">
        <v>1.94652014652015</v>
      </c>
      <c r="F11398" s="6" t="n">
        <v>0</v>
      </c>
      <c r="G11398" s="6" t="n">
        <v>0</v>
      </c>
      <c r="H11398" s="6" t="str">
        <f aca="false">IF(AND(A11398&gt;=Stimuli!$B$2,A11398&lt;=Stimuli!$C$2),Stimuli!$A$2,IF(AND(A11398&gt;=Stimuli!$B$3,A11398&lt;=Stimuli!$C$3),Stimuli!$A$3,IF(AND(A11398&gt;=Stimuli!$B$4,A11398&lt;=Stimuli!$C$4),Stimuli!$A$4,"")))</f>
        <v>02 e.l.f. - Power Grip Styling (30.03s)</v>
      </c>
      <c r="I11398" s="6" t="n">
        <f aca="false">(B11398-B11397)/((A11398-A11397)/1000)</f>
        <v>0.375091575091602</v>
      </c>
      <c r="J11398" s="6" t="n">
        <f aca="false">IF(OR(B11398&lt;Rules!$B$2,B11398&gt;Rules!$B$3,ABS(I11398)&gt;Rules!$B$4,OR(B11399&lt;Rules!$B$2,B11399&gt;Rules!$B$3,ABS(I11399)&gt;Rules!$B$4)),1,0)</f>
        <v>0</v>
      </c>
      <c r="K11398" s="6" t="str">
        <f aca="false">IF(F11398=1,COUNTIF($F$2:F11398,1),"")</f>
        <v/>
      </c>
    </row>
    <row r="11399" customFormat="false" ht="15" hidden="false" customHeight="false" outlineLevel="0" collapsed="false">
      <c r="A11399" s="6" t="n">
        <v>89440.993</v>
      </c>
      <c r="B11399" s="6" t="n">
        <v>1.93479853479853</v>
      </c>
      <c r="C11399" s="6" t="n">
        <v>80</v>
      </c>
      <c r="D11399" s="6" t="n">
        <v>-1</v>
      </c>
      <c r="E11399" s="6" t="n">
        <v>1.94652014652015</v>
      </c>
      <c r="F11399" s="6" t="n">
        <v>0</v>
      </c>
      <c r="G11399" s="6" t="n">
        <v>0</v>
      </c>
      <c r="H11399" s="6" t="str">
        <f aca="false">IF(AND(A11399&gt;=Stimuli!$B$2,A11399&lt;=Stimuli!$C$2),Stimuli!$A$2,IF(AND(A11399&gt;=Stimuli!$B$3,A11399&lt;=Stimuli!$C$3),Stimuli!$A$3,IF(AND(A11399&gt;=Stimuli!$B$4,A11399&lt;=Stimuli!$C$4),Stimuli!$A$4,"")))</f>
        <v>02 e.l.f. - Power Grip Styling (30.03s)</v>
      </c>
      <c r="I11399" s="6" t="n">
        <f aca="false">(B11399-B11398)/((A11399-A11398)/1000)</f>
        <v>-0.187545787545872</v>
      </c>
      <c r="J11399" s="6" t="n">
        <f aca="false">IF(OR(B11399&lt;Rules!$B$2,B11399&gt;Rules!$B$3,ABS(I11399)&gt;Rules!$B$4,OR(B11400&lt;Rules!$B$2,B11400&gt;Rules!$B$3,ABS(I11400)&gt;Rules!$B$4)),1,0)</f>
        <v>0</v>
      </c>
      <c r="K11399" s="6" t="str">
        <f aca="false">IF(F11399=1,COUNTIF($F$2:F11399,1),"")</f>
        <v/>
      </c>
    </row>
    <row r="11400" customFormat="false" ht="15" hidden="false" customHeight="false" outlineLevel="0" collapsed="false">
      <c r="A11400" s="6" t="n">
        <v>89448.8055</v>
      </c>
      <c r="B11400" s="6" t="n">
        <v>1.93479853479853</v>
      </c>
      <c r="C11400" s="6" t="n">
        <v>80</v>
      </c>
      <c r="D11400" s="6" t="n">
        <v>-1</v>
      </c>
      <c r="E11400" s="6" t="n">
        <v>1.94652014652015</v>
      </c>
      <c r="F11400" s="6" t="n">
        <v>0</v>
      </c>
      <c r="G11400" s="6" t="n">
        <v>0</v>
      </c>
      <c r="H11400" s="6" t="str">
        <f aca="false">IF(AND(A11400&gt;=Stimuli!$B$2,A11400&lt;=Stimuli!$C$2),Stimuli!$A$2,IF(AND(A11400&gt;=Stimuli!$B$3,A11400&lt;=Stimuli!$C$3),Stimuli!$A$3,IF(AND(A11400&gt;=Stimuli!$B$4,A11400&lt;=Stimuli!$C$4),Stimuli!$A$4,"")))</f>
        <v>02 e.l.f. - Power Grip Styling (30.03s)</v>
      </c>
      <c r="I11400" s="6" t="n">
        <f aca="false">(B11400-B11399)/((A11400-A11399)/1000)</f>
        <v>0</v>
      </c>
      <c r="J11400" s="6" t="n">
        <f aca="false">IF(OR(B11400&lt;Rules!$B$2,B11400&gt;Rules!$B$3,ABS(I11400)&gt;Rules!$B$4,OR(B11401&lt;Rules!$B$2,B11401&gt;Rules!$B$3,ABS(I11401)&gt;Rules!$B$4)),1,0)</f>
        <v>0</v>
      </c>
      <c r="K11400" s="6" t="str">
        <f aca="false">IF(F11400=1,COUNTIF($F$2:F11400,1),"")</f>
        <v/>
      </c>
    </row>
    <row r="11401" customFormat="false" ht="15" hidden="false" customHeight="false" outlineLevel="0" collapsed="false">
      <c r="A11401" s="6" t="n">
        <v>89456.618</v>
      </c>
      <c r="B11401" s="6" t="n">
        <v>1.93626373626374</v>
      </c>
      <c r="C11401" s="6" t="n">
        <v>80</v>
      </c>
      <c r="D11401" s="6" t="n">
        <v>-1</v>
      </c>
      <c r="E11401" s="6" t="n">
        <v>1.94652014652015</v>
      </c>
      <c r="F11401" s="6" t="n">
        <v>0</v>
      </c>
      <c r="G11401" s="6" t="n">
        <v>0</v>
      </c>
      <c r="H11401" s="6" t="str">
        <f aca="false">IF(AND(A11401&gt;=Stimuli!$B$2,A11401&lt;=Stimuli!$C$2),Stimuli!$A$2,IF(AND(A11401&gt;=Stimuli!$B$3,A11401&lt;=Stimuli!$C$3),Stimuli!$A$3,IF(AND(A11401&gt;=Stimuli!$B$4,A11401&lt;=Stimuli!$C$4),Stimuli!$A$4,"")))</f>
        <v>02 e.l.f. - Power Grip Styling (30.03s)</v>
      </c>
      <c r="I11401" s="6" t="n">
        <f aca="false">(B11401-B11400)/((A11401-A11400)/1000)</f>
        <v>0.187545787545872</v>
      </c>
      <c r="J11401" s="6" t="n">
        <f aca="false">IF(OR(B11401&lt;Rules!$B$2,B11401&gt;Rules!$B$3,ABS(I11401)&gt;Rules!$B$4,OR(B11402&lt;Rules!$B$2,B11402&gt;Rules!$B$3,ABS(I11402)&gt;Rules!$B$4)),1,0)</f>
        <v>0</v>
      </c>
      <c r="K11401" s="6" t="str">
        <f aca="false">IF(F11401=1,COUNTIF($F$2:F11401,1),"")</f>
        <v/>
      </c>
    </row>
    <row r="11402" customFormat="false" ht="15" hidden="false" customHeight="false" outlineLevel="0" collapsed="false">
      <c r="A11402" s="6" t="n">
        <v>89464.4305</v>
      </c>
      <c r="B11402" s="6" t="n">
        <v>1.93333333333333</v>
      </c>
      <c r="C11402" s="6" t="n">
        <v>80</v>
      </c>
      <c r="D11402" s="6" t="n">
        <v>-1</v>
      </c>
      <c r="E11402" s="6" t="n">
        <v>1.94652014652015</v>
      </c>
      <c r="F11402" s="6" t="n">
        <v>0</v>
      </c>
      <c r="G11402" s="6" t="n">
        <v>0</v>
      </c>
      <c r="H11402" s="6" t="str">
        <f aca="false">IF(AND(A11402&gt;=Stimuli!$B$2,A11402&lt;=Stimuli!$C$2),Stimuli!$A$2,IF(AND(A11402&gt;=Stimuli!$B$3,A11402&lt;=Stimuli!$C$3),Stimuli!$A$3,IF(AND(A11402&gt;=Stimuli!$B$4,A11402&lt;=Stimuli!$C$4),Stimuli!$A$4,"")))</f>
        <v>02 e.l.f. - Power Grip Styling (30.03s)</v>
      </c>
      <c r="I11402" s="6" t="n">
        <f aca="false">(B11402-B11401)/((A11402-A11401)/1000)</f>
        <v>-0.375091575091602</v>
      </c>
      <c r="J11402" s="6" t="n">
        <f aca="false">IF(OR(B11402&lt;Rules!$B$2,B11402&gt;Rules!$B$3,ABS(I11402)&gt;Rules!$B$4,OR(B11403&lt;Rules!$B$2,B11403&gt;Rules!$B$3,ABS(I11403)&gt;Rules!$B$4)),1,0)</f>
        <v>0</v>
      </c>
      <c r="K11402" s="6" t="str">
        <f aca="false">IF(F11402=1,COUNTIF($F$2:F11402,1),"")</f>
        <v/>
      </c>
    </row>
    <row r="11403" customFormat="false" ht="15" hidden="false" customHeight="false" outlineLevel="0" collapsed="false">
      <c r="A11403" s="6" t="n">
        <v>89472.243</v>
      </c>
      <c r="B11403" s="6" t="n">
        <v>1.93772893772894</v>
      </c>
      <c r="C11403" s="6" t="n">
        <v>80</v>
      </c>
      <c r="D11403" s="6" t="n">
        <v>-1</v>
      </c>
      <c r="E11403" s="6" t="n">
        <v>1.94652014652015</v>
      </c>
      <c r="F11403" s="6" t="n">
        <v>0</v>
      </c>
      <c r="G11403" s="6" t="n">
        <v>0</v>
      </c>
      <c r="H11403" s="6" t="str">
        <f aca="false">IF(AND(A11403&gt;=Stimuli!$B$2,A11403&lt;=Stimuli!$C$2),Stimuli!$A$2,IF(AND(A11403&gt;=Stimuli!$B$3,A11403&lt;=Stimuli!$C$3),Stimuli!$A$3,IF(AND(A11403&gt;=Stimuli!$B$4,A11403&lt;=Stimuli!$C$4),Stimuli!$A$4,"")))</f>
        <v>02 e.l.f. - Power Grip Styling (30.03s)</v>
      </c>
      <c r="I11403" s="6" t="n">
        <f aca="false">(B11403-B11402)/((A11403-A11402)/1000)</f>
        <v>0.562637362637332</v>
      </c>
      <c r="J11403" s="6" t="n">
        <f aca="false">IF(OR(B11403&lt;Rules!$B$2,B11403&gt;Rules!$B$3,ABS(I11403)&gt;Rules!$B$4,OR(B11404&lt;Rules!$B$2,B11404&gt;Rules!$B$3,ABS(I11404)&gt;Rules!$B$4)),1,0)</f>
        <v>0</v>
      </c>
      <c r="K11403" s="6" t="str">
        <f aca="false">IF(F11403=1,COUNTIF($F$2:F11403,1),"")</f>
        <v/>
      </c>
    </row>
    <row r="11404" customFormat="false" ht="15" hidden="false" customHeight="false" outlineLevel="0" collapsed="false">
      <c r="A11404" s="6" t="n">
        <v>89480.0555</v>
      </c>
      <c r="B11404" s="6" t="n">
        <v>1.93186813186813</v>
      </c>
      <c r="C11404" s="6" t="n">
        <v>80</v>
      </c>
      <c r="D11404" s="6" t="n">
        <v>-1</v>
      </c>
      <c r="E11404" s="6" t="n">
        <v>1.94652014652015</v>
      </c>
      <c r="F11404" s="6" t="n">
        <v>0</v>
      </c>
      <c r="G11404" s="6" t="n">
        <v>0</v>
      </c>
      <c r="H11404" s="6" t="str">
        <f aca="false">IF(AND(A11404&gt;=Stimuli!$B$2,A11404&lt;=Stimuli!$C$2),Stimuli!$A$2,IF(AND(A11404&gt;=Stimuli!$B$3,A11404&lt;=Stimuli!$C$3),Stimuli!$A$3,IF(AND(A11404&gt;=Stimuli!$B$4,A11404&lt;=Stimuli!$C$4),Stimuli!$A$4,"")))</f>
        <v>02 e.l.f. - Power Grip Styling (30.03s)</v>
      </c>
      <c r="I11404" s="6" t="n">
        <f aca="false">(B11404-B11403)/((A11404-A11403)/1000)</f>
        <v>-0.750183150183034</v>
      </c>
      <c r="J11404" s="6" t="n">
        <f aca="false">IF(OR(B11404&lt;Rules!$B$2,B11404&gt;Rules!$B$3,ABS(I11404)&gt;Rules!$B$4,OR(B11405&lt;Rules!$B$2,B11405&gt;Rules!$B$3,ABS(I11405)&gt;Rules!$B$4)),1,0)</f>
        <v>0</v>
      </c>
      <c r="K11404" s="6" t="str">
        <f aca="false">IF(F11404=1,COUNTIF($F$2:F11404,1),"")</f>
        <v/>
      </c>
    </row>
    <row r="11405" customFormat="false" ht="15" hidden="false" customHeight="false" outlineLevel="0" collapsed="false">
      <c r="A11405" s="6" t="n">
        <v>89487.868</v>
      </c>
      <c r="B11405" s="6" t="n">
        <v>1.93772893772894</v>
      </c>
      <c r="C11405" s="6" t="n">
        <v>80</v>
      </c>
      <c r="D11405" s="6" t="n">
        <v>-1</v>
      </c>
      <c r="E11405" s="6" t="n">
        <v>1.94652014652015</v>
      </c>
      <c r="F11405" s="6" t="n">
        <v>0</v>
      </c>
      <c r="G11405" s="6" t="n">
        <v>0</v>
      </c>
      <c r="H11405" s="6" t="str">
        <f aca="false">IF(AND(A11405&gt;=Stimuli!$B$2,A11405&lt;=Stimuli!$C$2),Stimuli!$A$2,IF(AND(A11405&gt;=Stimuli!$B$3,A11405&lt;=Stimuli!$C$3),Stimuli!$A$3,IF(AND(A11405&gt;=Stimuli!$B$4,A11405&lt;=Stimuli!$C$4),Stimuli!$A$4,"")))</f>
        <v>02 e.l.f. - Power Grip Styling (30.03s)</v>
      </c>
      <c r="I11405" s="6" t="n">
        <f aca="false">(B11405-B11404)/((A11405-A11404)/1000)</f>
        <v>0.750183150183034</v>
      </c>
      <c r="J11405" s="6" t="n">
        <f aca="false">IF(OR(B11405&lt;Rules!$B$2,B11405&gt;Rules!$B$3,ABS(I11405)&gt;Rules!$B$4,OR(B11406&lt;Rules!$B$2,B11406&gt;Rules!$B$3,ABS(I11406)&gt;Rules!$B$4)),1,0)</f>
        <v>0</v>
      </c>
      <c r="K11405" s="6" t="str">
        <f aca="false">IF(F11405=1,COUNTIF($F$2:F11405,1),"")</f>
        <v/>
      </c>
    </row>
    <row r="11406" customFormat="false" ht="15" hidden="false" customHeight="false" outlineLevel="0" collapsed="false">
      <c r="A11406" s="6" t="n">
        <v>89495.6805</v>
      </c>
      <c r="B11406" s="6" t="n">
        <v>1.93040293040293</v>
      </c>
      <c r="C11406" s="6" t="n">
        <v>80</v>
      </c>
      <c r="D11406" s="6" t="n">
        <v>-1</v>
      </c>
      <c r="E11406" s="6" t="n">
        <v>1.94652014652015</v>
      </c>
      <c r="F11406" s="6" t="n">
        <v>0</v>
      </c>
      <c r="G11406" s="6" t="n">
        <v>0</v>
      </c>
      <c r="H11406" s="6" t="str">
        <f aca="false">IF(AND(A11406&gt;=Stimuli!$B$2,A11406&lt;=Stimuli!$C$2),Stimuli!$A$2,IF(AND(A11406&gt;=Stimuli!$B$3,A11406&lt;=Stimuli!$C$3),Stimuli!$A$3,IF(AND(A11406&gt;=Stimuli!$B$4,A11406&lt;=Stimuli!$C$4),Stimuli!$A$4,"")))</f>
        <v>02 e.l.f. - Power Grip Styling (30.03s)</v>
      </c>
      <c r="I11406" s="6" t="n">
        <f aca="false">(B11406-B11405)/((A11406-A11405)/1000)</f>
        <v>-0.937728937728906</v>
      </c>
      <c r="J11406" s="6" t="n">
        <f aca="false">IF(OR(B11406&lt;Rules!$B$2,B11406&gt;Rules!$B$3,ABS(I11406)&gt;Rules!$B$4,OR(B11407&lt;Rules!$B$2,B11407&gt;Rules!$B$3,ABS(I11407)&gt;Rules!$B$4)),1,0)</f>
        <v>0</v>
      </c>
      <c r="K11406" s="6" t="str">
        <f aca="false">IF(F11406=1,COUNTIF($F$2:F11406,1),"")</f>
        <v/>
      </c>
    </row>
    <row r="11407" customFormat="false" ht="15" hidden="false" customHeight="false" outlineLevel="0" collapsed="false">
      <c r="A11407" s="6" t="n">
        <v>89503.493</v>
      </c>
      <c r="B11407" s="6" t="n">
        <v>1.93919413919414</v>
      </c>
      <c r="C11407" s="6" t="n">
        <v>80</v>
      </c>
      <c r="D11407" s="6" t="n">
        <v>-1</v>
      </c>
      <c r="E11407" s="6" t="n">
        <v>1.94652014652015</v>
      </c>
      <c r="F11407" s="6" t="n">
        <v>0</v>
      </c>
      <c r="G11407" s="6" t="n">
        <v>0</v>
      </c>
      <c r="H11407" s="6" t="str">
        <f aca="false">IF(AND(A11407&gt;=Stimuli!$B$2,A11407&lt;=Stimuli!$C$2),Stimuli!$A$2,IF(AND(A11407&gt;=Stimuli!$B$3,A11407&lt;=Stimuli!$C$3),Stimuli!$A$3,IF(AND(A11407&gt;=Stimuli!$B$4,A11407&lt;=Stimuli!$C$4),Stimuli!$A$4,"")))</f>
        <v>02 e.l.f. - Power Grip Styling (30.03s)</v>
      </c>
      <c r="I11407" s="6" t="n">
        <f aca="false">(B11407-B11406)/((A11407-A11406)/1000)</f>
        <v>1.12527472527475</v>
      </c>
      <c r="J11407" s="6" t="n">
        <f aca="false">IF(OR(B11407&lt;Rules!$B$2,B11407&gt;Rules!$B$3,ABS(I11407)&gt;Rules!$B$4,OR(B11408&lt;Rules!$B$2,B11408&gt;Rules!$B$3,ABS(I11408)&gt;Rules!$B$4)),1,0)</f>
        <v>0</v>
      </c>
      <c r="K11407" s="6" t="str">
        <f aca="false">IF(F11407=1,COUNTIF($F$2:F11407,1),"")</f>
        <v/>
      </c>
    </row>
    <row r="11408" customFormat="false" ht="15" hidden="false" customHeight="false" outlineLevel="0" collapsed="false">
      <c r="A11408" s="6" t="n">
        <v>89511.3055</v>
      </c>
      <c r="B11408" s="6" t="n">
        <v>1.93040293040293</v>
      </c>
      <c r="C11408" s="6" t="n">
        <v>80</v>
      </c>
      <c r="D11408" s="6" t="n">
        <v>-1</v>
      </c>
      <c r="E11408" s="6" t="n">
        <v>1.94652014652015</v>
      </c>
      <c r="F11408" s="6" t="n">
        <v>0</v>
      </c>
      <c r="G11408" s="6" t="n">
        <v>0</v>
      </c>
      <c r="H11408" s="6" t="str">
        <f aca="false">IF(AND(A11408&gt;=Stimuli!$B$2,A11408&lt;=Stimuli!$C$2),Stimuli!$A$2,IF(AND(A11408&gt;=Stimuli!$B$3,A11408&lt;=Stimuli!$C$3),Stimuli!$A$3,IF(AND(A11408&gt;=Stimuli!$B$4,A11408&lt;=Stimuli!$C$4),Stimuli!$A$4,"")))</f>
        <v>02 e.l.f. - Power Grip Styling (30.03s)</v>
      </c>
      <c r="I11408" s="6" t="n">
        <f aca="false">(B11408-B11407)/((A11408-A11407)/1000)</f>
        <v>-1.12527472527475</v>
      </c>
      <c r="J11408" s="6" t="n">
        <f aca="false">IF(OR(B11408&lt;Rules!$B$2,B11408&gt;Rules!$B$3,ABS(I11408)&gt;Rules!$B$4,OR(B11409&lt;Rules!$B$2,B11409&gt;Rules!$B$3,ABS(I11409)&gt;Rules!$B$4)),1,0)</f>
        <v>0</v>
      </c>
      <c r="K11408" s="6" t="str">
        <f aca="false">IF(F11408=1,COUNTIF($F$2:F11408,1),"")</f>
        <v/>
      </c>
    </row>
    <row r="11409" customFormat="false" ht="15" hidden="false" customHeight="false" outlineLevel="0" collapsed="false">
      <c r="A11409" s="6" t="n">
        <v>89519.118</v>
      </c>
      <c r="B11409" s="6" t="n">
        <v>1.93772893772894</v>
      </c>
      <c r="C11409" s="6" t="n">
        <v>80</v>
      </c>
      <c r="D11409" s="6" t="n">
        <v>-1</v>
      </c>
      <c r="E11409" s="6" t="n">
        <v>1.94652014652015</v>
      </c>
      <c r="F11409" s="6" t="n">
        <v>0</v>
      </c>
      <c r="G11409" s="6" t="n">
        <v>0</v>
      </c>
      <c r="H11409" s="6" t="str">
        <f aca="false">IF(AND(A11409&gt;=Stimuli!$B$2,A11409&lt;=Stimuli!$C$2),Stimuli!$A$2,IF(AND(A11409&gt;=Stimuli!$B$3,A11409&lt;=Stimuli!$C$3),Stimuli!$A$3,IF(AND(A11409&gt;=Stimuli!$B$4,A11409&lt;=Stimuli!$C$4),Stimuli!$A$4,"")))</f>
        <v>02 e.l.f. - Power Grip Styling (30.03s)</v>
      </c>
      <c r="I11409" s="6" t="n">
        <f aca="false">(B11409-B11408)/((A11409-A11408)/1000)</f>
        <v>0.937728937728906</v>
      </c>
      <c r="J11409" s="6" t="n">
        <f aca="false">IF(OR(B11409&lt;Rules!$B$2,B11409&gt;Rules!$B$3,ABS(I11409)&gt;Rules!$B$4,OR(B11410&lt;Rules!$B$2,B11410&gt;Rules!$B$3,ABS(I11410)&gt;Rules!$B$4)),1,0)</f>
        <v>0</v>
      </c>
      <c r="K11409" s="6" t="str">
        <f aca="false">IF(F11409=1,COUNTIF($F$2:F11409,1),"")</f>
        <v/>
      </c>
    </row>
    <row r="11410" customFormat="false" ht="15" hidden="false" customHeight="false" outlineLevel="0" collapsed="false">
      <c r="A11410" s="6" t="n">
        <v>89526.9305</v>
      </c>
      <c r="B11410" s="6" t="n">
        <v>1.93040293040293</v>
      </c>
      <c r="C11410" s="6" t="n">
        <v>80</v>
      </c>
      <c r="D11410" s="6" t="n">
        <v>-1</v>
      </c>
      <c r="E11410" s="6" t="n">
        <v>1.94652014652015</v>
      </c>
      <c r="F11410" s="6" t="n">
        <v>0</v>
      </c>
      <c r="G11410" s="6" t="n">
        <v>0</v>
      </c>
      <c r="H11410" s="6" t="str">
        <f aca="false">IF(AND(A11410&gt;=Stimuli!$B$2,A11410&lt;=Stimuli!$C$2),Stimuli!$A$2,IF(AND(A11410&gt;=Stimuli!$B$3,A11410&lt;=Stimuli!$C$3),Stimuli!$A$3,IF(AND(A11410&gt;=Stimuli!$B$4,A11410&lt;=Stimuli!$C$4),Stimuli!$A$4,"")))</f>
        <v>02 e.l.f. - Power Grip Styling (30.03s)</v>
      </c>
      <c r="I11410" s="6" t="n">
        <f aca="false">(B11410-B11409)/((A11410-A11409)/1000)</f>
        <v>-0.937728937728906</v>
      </c>
      <c r="J11410" s="6" t="n">
        <f aca="false">IF(OR(B11410&lt;Rules!$B$2,B11410&gt;Rules!$B$3,ABS(I11410)&gt;Rules!$B$4,OR(B11411&lt;Rules!$B$2,B11411&gt;Rules!$B$3,ABS(I11411)&gt;Rules!$B$4)),1,0)</f>
        <v>0</v>
      </c>
      <c r="K11410" s="6" t="str">
        <f aca="false">IF(F11410=1,COUNTIF($F$2:F11410,1),"")</f>
        <v/>
      </c>
    </row>
    <row r="11411" customFormat="false" ht="15" hidden="false" customHeight="false" outlineLevel="0" collapsed="false">
      <c r="A11411" s="6" t="n">
        <v>89534.743</v>
      </c>
      <c r="B11411" s="6" t="n">
        <v>1.93626373626374</v>
      </c>
      <c r="C11411" s="6" t="n">
        <v>80</v>
      </c>
      <c r="D11411" s="6" t="n">
        <v>-1</v>
      </c>
      <c r="E11411" s="6" t="n">
        <v>1.94652014652015</v>
      </c>
      <c r="F11411" s="6" t="n">
        <v>0</v>
      </c>
      <c r="G11411" s="6" t="n">
        <v>0</v>
      </c>
      <c r="H11411" s="6" t="str">
        <f aca="false">IF(AND(A11411&gt;=Stimuli!$B$2,A11411&lt;=Stimuli!$C$2),Stimuli!$A$2,IF(AND(A11411&gt;=Stimuli!$B$3,A11411&lt;=Stimuli!$C$3),Stimuli!$A$3,IF(AND(A11411&gt;=Stimuli!$B$4,A11411&lt;=Stimuli!$C$4),Stimuli!$A$4,"")))</f>
        <v>02 e.l.f. - Power Grip Styling (30.03s)</v>
      </c>
      <c r="I11411" s="6" t="n">
        <f aca="false">(B11411-B11410)/((A11411-A11410)/1000)</f>
        <v>0.750183150183176</v>
      </c>
      <c r="J11411" s="6" t="n">
        <f aca="false">IF(OR(B11411&lt;Rules!$B$2,B11411&gt;Rules!$B$3,ABS(I11411)&gt;Rules!$B$4,OR(B11412&lt;Rules!$B$2,B11412&gt;Rules!$B$3,ABS(I11412)&gt;Rules!$B$4)),1,0)</f>
        <v>0</v>
      </c>
      <c r="K11411" s="6" t="str">
        <f aca="false">IF(F11411=1,COUNTIF($F$2:F11411,1),"")</f>
        <v/>
      </c>
    </row>
    <row r="11412" customFormat="false" ht="15" hidden="false" customHeight="false" outlineLevel="0" collapsed="false">
      <c r="A11412" s="6" t="n">
        <v>89542.5555</v>
      </c>
      <c r="B11412" s="6" t="n">
        <v>1.93186813186813</v>
      </c>
      <c r="C11412" s="6" t="n">
        <v>80</v>
      </c>
      <c r="D11412" s="6" t="n">
        <v>-1</v>
      </c>
      <c r="E11412" s="6" t="n">
        <v>1.94652014652015</v>
      </c>
      <c r="F11412" s="6" t="n">
        <v>0</v>
      </c>
      <c r="G11412" s="6" t="n">
        <v>0</v>
      </c>
      <c r="H11412" s="6" t="str">
        <f aca="false">IF(AND(A11412&gt;=Stimuli!$B$2,A11412&lt;=Stimuli!$C$2),Stimuli!$A$2,IF(AND(A11412&gt;=Stimuli!$B$3,A11412&lt;=Stimuli!$C$3),Stimuli!$A$3,IF(AND(A11412&gt;=Stimuli!$B$4,A11412&lt;=Stimuli!$C$4),Stimuli!$A$4,"")))</f>
        <v>02 e.l.f. - Power Grip Styling (30.03s)</v>
      </c>
      <c r="I11412" s="6" t="n">
        <f aca="false">(B11412-B11411)/((A11412-A11411)/1000)</f>
        <v>-0.562637362637304</v>
      </c>
      <c r="J11412" s="6" t="n">
        <f aca="false">IF(OR(B11412&lt;Rules!$B$2,B11412&gt;Rules!$B$3,ABS(I11412)&gt;Rules!$B$4,OR(B11413&lt;Rules!$B$2,B11413&gt;Rules!$B$3,ABS(I11413)&gt;Rules!$B$4)),1,0)</f>
        <v>0</v>
      </c>
      <c r="K11412" s="6" t="str">
        <f aca="false">IF(F11412=1,COUNTIF($F$2:F11412,1),"")</f>
        <v/>
      </c>
    </row>
    <row r="11413" customFormat="false" ht="15" hidden="false" customHeight="false" outlineLevel="0" collapsed="false">
      <c r="A11413" s="6" t="n">
        <v>89550.368</v>
      </c>
      <c r="B11413" s="6" t="n">
        <v>1.93479853479853</v>
      </c>
      <c r="C11413" s="6" t="n">
        <v>80</v>
      </c>
      <c r="D11413" s="6" t="n">
        <v>-1</v>
      </c>
      <c r="E11413" s="6" t="n">
        <v>1.94652014652015</v>
      </c>
      <c r="F11413" s="6" t="n">
        <v>0</v>
      </c>
      <c r="G11413" s="6" t="n">
        <v>0</v>
      </c>
      <c r="H11413" s="6" t="str">
        <f aca="false">IF(AND(A11413&gt;=Stimuli!$B$2,A11413&lt;=Stimuli!$C$2),Stimuli!$A$2,IF(AND(A11413&gt;=Stimuli!$B$3,A11413&lt;=Stimuli!$C$3),Stimuli!$A$3,IF(AND(A11413&gt;=Stimuli!$B$4,A11413&lt;=Stimuli!$C$4),Stimuli!$A$4,"")))</f>
        <v>02 e.l.f. - Power Grip Styling (30.03s)</v>
      </c>
      <c r="I11413" s="6" t="n">
        <f aca="false">(B11413-B11412)/((A11413-A11412)/1000)</f>
        <v>0.375091575091432</v>
      </c>
      <c r="J11413" s="6" t="n">
        <f aca="false">IF(OR(B11413&lt;Rules!$B$2,B11413&gt;Rules!$B$3,ABS(I11413)&gt;Rules!$B$4,OR(B11414&lt;Rules!$B$2,B11414&gt;Rules!$B$3,ABS(I11414)&gt;Rules!$B$4)),1,0)</f>
        <v>0</v>
      </c>
      <c r="K11413" s="6" t="str">
        <f aca="false">IF(F11413=1,COUNTIF($F$2:F11413,1),"")</f>
        <v/>
      </c>
    </row>
    <row r="11414" customFormat="false" ht="15" hidden="false" customHeight="false" outlineLevel="0" collapsed="false">
      <c r="A11414" s="6" t="n">
        <v>89558.1805</v>
      </c>
      <c r="B11414" s="6" t="n">
        <v>1.93186813186813</v>
      </c>
      <c r="C11414" s="6" t="n">
        <v>80</v>
      </c>
      <c r="D11414" s="6" t="n">
        <v>-1</v>
      </c>
      <c r="E11414" s="6" t="n">
        <v>1.94652014652015</v>
      </c>
      <c r="F11414" s="6" t="n">
        <v>0</v>
      </c>
      <c r="G11414" s="6" t="n">
        <v>0</v>
      </c>
      <c r="H11414" s="6" t="str">
        <f aca="false">IF(AND(A11414&gt;=Stimuli!$B$2,A11414&lt;=Stimuli!$C$2),Stimuli!$A$2,IF(AND(A11414&gt;=Stimuli!$B$3,A11414&lt;=Stimuli!$C$3),Stimuli!$A$3,IF(AND(A11414&gt;=Stimuli!$B$4,A11414&lt;=Stimuli!$C$4),Stimuli!$A$4,"")))</f>
        <v>02 e.l.f. - Power Grip Styling (30.03s)</v>
      </c>
      <c r="I11414" s="6" t="n">
        <f aca="false">(B11414-B11413)/((A11414-A11413)/1000)</f>
        <v>-0.375091575091432</v>
      </c>
      <c r="J11414" s="6" t="n">
        <f aca="false">IF(OR(B11414&lt;Rules!$B$2,B11414&gt;Rules!$B$3,ABS(I11414)&gt;Rules!$B$4,OR(B11415&lt;Rules!$B$2,B11415&gt;Rules!$B$3,ABS(I11415)&gt;Rules!$B$4)),1,0)</f>
        <v>0</v>
      </c>
      <c r="K11414" s="6" t="str">
        <f aca="false">IF(F11414=1,COUNTIF($F$2:F11414,1),"")</f>
        <v/>
      </c>
    </row>
    <row r="11415" customFormat="false" ht="15" hidden="false" customHeight="false" outlineLevel="0" collapsed="false">
      <c r="A11415" s="6" t="n">
        <v>89565.993</v>
      </c>
      <c r="B11415" s="6" t="n">
        <v>1.93333333333333</v>
      </c>
      <c r="C11415" s="6" t="n">
        <v>80</v>
      </c>
      <c r="D11415" s="6" t="n">
        <v>-1</v>
      </c>
      <c r="E11415" s="6" t="n">
        <v>1.94652014652015</v>
      </c>
      <c r="F11415" s="6" t="n">
        <v>0</v>
      </c>
      <c r="G11415" s="6" t="n">
        <v>0</v>
      </c>
      <c r="H11415" s="6" t="str">
        <f aca="false">IF(AND(A11415&gt;=Stimuli!$B$2,A11415&lt;=Stimuli!$C$2),Stimuli!$A$2,IF(AND(A11415&gt;=Stimuli!$B$3,A11415&lt;=Stimuli!$C$3),Stimuli!$A$3,IF(AND(A11415&gt;=Stimuli!$B$4,A11415&lt;=Stimuli!$C$4),Stimuli!$A$4,"")))</f>
        <v>02 e.l.f. - Power Grip Styling (30.03s)</v>
      </c>
      <c r="I11415" s="6" t="n">
        <f aca="false">(B11415-B11414)/((A11415-A11414)/1000)</f>
        <v>0.187545787545702</v>
      </c>
      <c r="J11415" s="6" t="n">
        <f aca="false">IF(OR(B11415&lt;Rules!$B$2,B11415&gt;Rules!$B$3,ABS(I11415)&gt;Rules!$B$4,OR(B11416&lt;Rules!$B$2,B11416&gt;Rules!$B$3,ABS(I11416)&gt;Rules!$B$4)),1,0)</f>
        <v>0</v>
      </c>
      <c r="K11415" s="6" t="str">
        <f aca="false">IF(F11415=1,COUNTIF($F$2:F11415,1),"")</f>
        <v/>
      </c>
    </row>
    <row r="11416" customFormat="false" ht="15" hidden="false" customHeight="false" outlineLevel="0" collapsed="false">
      <c r="A11416" s="6" t="n">
        <v>89573.8055</v>
      </c>
      <c r="B11416" s="6" t="n">
        <v>1.93333333333333</v>
      </c>
      <c r="C11416" s="6" t="n">
        <v>80</v>
      </c>
      <c r="D11416" s="6" t="n">
        <v>-1</v>
      </c>
      <c r="E11416" s="6" t="n">
        <v>1.94652014652015</v>
      </c>
      <c r="F11416" s="6" t="n">
        <v>0</v>
      </c>
      <c r="G11416" s="6" t="n">
        <v>0</v>
      </c>
      <c r="H11416" s="6" t="str">
        <f aca="false">IF(AND(A11416&gt;=Stimuli!$B$2,A11416&lt;=Stimuli!$C$2),Stimuli!$A$2,IF(AND(A11416&gt;=Stimuli!$B$3,A11416&lt;=Stimuli!$C$3),Stimuli!$A$3,IF(AND(A11416&gt;=Stimuli!$B$4,A11416&lt;=Stimuli!$C$4),Stimuli!$A$4,"")))</f>
        <v>02 e.l.f. - Power Grip Styling (30.03s)</v>
      </c>
      <c r="I11416" s="6" t="n">
        <f aca="false">(B11416-B11415)/((A11416-A11415)/1000)</f>
        <v>0</v>
      </c>
      <c r="J11416" s="6" t="n">
        <f aca="false">IF(OR(B11416&lt;Rules!$B$2,B11416&gt;Rules!$B$3,ABS(I11416)&gt;Rules!$B$4,OR(B11417&lt;Rules!$B$2,B11417&gt;Rules!$B$3,ABS(I11417)&gt;Rules!$B$4)),1,0)</f>
        <v>0</v>
      </c>
      <c r="K11416" s="6" t="str">
        <f aca="false">IF(F11416=1,COUNTIF($F$2:F11416,1),"")</f>
        <v/>
      </c>
    </row>
    <row r="11417" customFormat="false" ht="15" hidden="false" customHeight="false" outlineLevel="0" collapsed="false">
      <c r="A11417" s="6" t="n">
        <v>89581.618</v>
      </c>
      <c r="B11417" s="6" t="n">
        <v>1.93186813186813</v>
      </c>
      <c r="C11417" s="6" t="n">
        <v>80</v>
      </c>
      <c r="D11417" s="6" t="n">
        <v>-1</v>
      </c>
      <c r="E11417" s="6" t="n">
        <v>1.94652014652015</v>
      </c>
      <c r="F11417" s="6" t="n">
        <v>0</v>
      </c>
      <c r="G11417" s="6" t="n">
        <v>0</v>
      </c>
      <c r="H11417" s="6" t="str">
        <f aca="false">IF(AND(A11417&gt;=Stimuli!$B$2,A11417&lt;=Stimuli!$C$2),Stimuli!$A$2,IF(AND(A11417&gt;=Stimuli!$B$3,A11417&lt;=Stimuli!$C$3),Stimuli!$A$3,IF(AND(A11417&gt;=Stimuli!$B$4,A11417&lt;=Stimuli!$C$4),Stimuli!$A$4,"")))</f>
        <v>02 e.l.f. - Power Grip Styling (30.03s)</v>
      </c>
      <c r="I11417" s="6" t="n">
        <f aca="false">(B11417-B11416)/((A11417-A11416)/1000)</f>
        <v>-0.187545787545702</v>
      </c>
      <c r="J11417" s="6" t="n">
        <f aca="false">IF(OR(B11417&lt;Rules!$B$2,B11417&gt;Rules!$B$3,ABS(I11417)&gt;Rules!$B$4,OR(B11418&lt;Rules!$B$2,B11418&gt;Rules!$B$3,ABS(I11418)&gt;Rules!$B$4)),1,0)</f>
        <v>0</v>
      </c>
      <c r="K11417" s="6" t="str">
        <f aca="false">IF(F11417=1,COUNTIF($F$2:F11417,1),"")</f>
        <v/>
      </c>
    </row>
    <row r="11418" customFormat="false" ht="15" hidden="false" customHeight="false" outlineLevel="0" collapsed="false">
      <c r="A11418" s="6" t="n">
        <v>89589.4305</v>
      </c>
      <c r="B11418" s="6" t="n">
        <v>1.93479853479853</v>
      </c>
      <c r="C11418" s="6" t="n">
        <v>80</v>
      </c>
      <c r="D11418" s="6" t="n">
        <v>-1</v>
      </c>
      <c r="E11418" s="6" t="n">
        <v>1.94652014652015</v>
      </c>
      <c r="F11418" s="6" t="n">
        <v>0</v>
      </c>
      <c r="G11418" s="6" t="n">
        <v>0</v>
      </c>
      <c r="H11418" s="6" t="str">
        <f aca="false">IF(AND(A11418&gt;=Stimuli!$B$2,A11418&lt;=Stimuli!$C$2),Stimuli!$A$2,IF(AND(A11418&gt;=Stimuli!$B$3,A11418&lt;=Stimuli!$C$3),Stimuli!$A$3,IF(AND(A11418&gt;=Stimuli!$B$4,A11418&lt;=Stimuli!$C$4),Stimuli!$A$4,"")))</f>
        <v>02 e.l.f. - Power Grip Styling (30.03s)</v>
      </c>
      <c r="I11418" s="6" t="n">
        <f aca="false">(B11418-B11417)/((A11418-A11417)/1000)</f>
        <v>0.375091575091432</v>
      </c>
      <c r="J11418" s="6" t="n">
        <f aca="false">IF(OR(B11418&lt;Rules!$B$2,B11418&gt;Rules!$B$3,ABS(I11418)&gt;Rules!$B$4,OR(B11419&lt;Rules!$B$2,B11419&gt;Rules!$B$3,ABS(I11419)&gt;Rules!$B$4)),1,0)</f>
        <v>0</v>
      </c>
      <c r="K11418" s="6" t="str">
        <f aca="false">IF(F11418=1,COUNTIF($F$2:F11418,1),"")</f>
        <v/>
      </c>
    </row>
    <row r="11419" customFormat="false" ht="15" hidden="false" customHeight="false" outlineLevel="0" collapsed="false">
      <c r="A11419" s="6" t="n">
        <v>89597.243</v>
      </c>
      <c r="B11419" s="6" t="n">
        <v>1.93040293040293</v>
      </c>
      <c r="C11419" s="6" t="n">
        <v>80</v>
      </c>
      <c r="D11419" s="6" t="n">
        <v>-1</v>
      </c>
      <c r="E11419" s="6" t="n">
        <v>1.94652014652015</v>
      </c>
      <c r="F11419" s="6" t="n">
        <v>0</v>
      </c>
      <c r="G11419" s="6" t="n">
        <v>0</v>
      </c>
      <c r="H11419" s="6" t="str">
        <f aca="false">IF(AND(A11419&gt;=Stimuli!$B$2,A11419&lt;=Stimuli!$C$2),Stimuli!$A$2,IF(AND(A11419&gt;=Stimuli!$B$3,A11419&lt;=Stimuli!$C$3),Stimuli!$A$3,IF(AND(A11419&gt;=Stimuli!$B$4,A11419&lt;=Stimuli!$C$4),Stimuli!$A$4,"")))</f>
        <v>02 e.l.f. - Power Grip Styling (30.03s)</v>
      </c>
      <c r="I11419" s="6" t="n">
        <f aca="false">(B11419-B11418)/((A11419-A11418)/1000)</f>
        <v>-0.562637362637304</v>
      </c>
      <c r="J11419" s="6" t="n">
        <f aca="false">IF(OR(B11419&lt;Rules!$B$2,B11419&gt;Rules!$B$3,ABS(I11419)&gt;Rules!$B$4,OR(B11420&lt;Rules!$B$2,B11420&gt;Rules!$B$3,ABS(I11420)&gt;Rules!$B$4)),1,0)</f>
        <v>0</v>
      </c>
      <c r="K11419" s="6" t="str">
        <f aca="false">IF(F11419=1,COUNTIF($F$2:F11419,1),"")</f>
        <v/>
      </c>
    </row>
    <row r="11420" customFormat="false" ht="15" hidden="false" customHeight="false" outlineLevel="0" collapsed="false">
      <c r="A11420" s="6" t="n">
        <v>89605.0555</v>
      </c>
      <c r="B11420" s="6" t="n">
        <v>1.93626373626374</v>
      </c>
      <c r="C11420" s="6" t="n">
        <v>80</v>
      </c>
      <c r="D11420" s="6" t="n">
        <v>-1</v>
      </c>
      <c r="E11420" s="6" t="n">
        <v>1.94652014652015</v>
      </c>
      <c r="F11420" s="6" t="n">
        <v>0</v>
      </c>
      <c r="G11420" s="6" t="n">
        <v>0</v>
      </c>
      <c r="H11420" s="6" t="str">
        <f aca="false">IF(AND(A11420&gt;=Stimuli!$B$2,A11420&lt;=Stimuli!$C$2),Stimuli!$A$2,IF(AND(A11420&gt;=Stimuli!$B$3,A11420&lt;=Stimuli!$C$3),Stimuli!$A$3,IF(AND(A11420&gt;=Stimuli!$B$4,A11420&lt;=Stimuli!$C$4),Stimuli!$A$4,"")))</f>
        <v>02 e.l.f. - Power Grip Styling (30.03s)</v>
      </c>
      <c r="I11420" s="6" t="n">
        <f aca="false">(B11420-B11419)/((A11420-A11419)/1000)</f>
        <v>0.750183150183176</v>
      </c>
      <c r="J11420" s="6" t="n">
        <f aca="false">IF(OR(B11420&lt;Rules!$B$2,B11420&gt;Rules!$B$3,ABS(I11420)&gt;Rules!$B$4,OR(B11421&lt;Rules!$B$2,B11421&gt;Rules!$B$3,ABS(I11421)&gt;Rules!$B$4)),1,0)</f>
        <v>0</v>
      </c>
      <c r="K11420" s="6" t="str">
        <f aca="false">IF(F11420=1,COUNTIF($F$2:F11420,1),"")</f>
        <v/>
      </c>
    </row>
    <row r="11421" customFormat="false" ht="15" hidden="false" customHeight="false" outlineLevel="0" collapsed="false">
      <c r="A11421" s="6" t="n">
        <v>89612.868</v>
      </c>
      <c r="B11421" s="6" t="n">
        <v>1.92893772893773</v>
      </c>
      <c r="C11421" s="6" t="n">
        <v>80</v>
      </c>
      <c r="D11421" s="6" t="n">
        <v>-1</v>
      </c>
      <c r="E11421" s="6" t="n">
        <v>1.94652014652015</v>
      </c>
      <c r="F11421" s="6" t="n">
        <v>0</v>
      </c>
      <c r="G11421" s="6" t="n">
        <v>0</v>
      </c>
      <c r="H11421" s="6" t="str">
        <f aca="false">IF(AND(A11421&gt;=Stimuli!$B$2,A11421&lt;=Stimuli!$C$2),Stimuli!$A$2,IF(AND(A11421&gt;=Stimuli!$B$3,A11421&lt;=Stimuli!$C$3),Stimuli!$A$3,IF(AND(A11421&gt;=Stimuli!$B$4,A11421&lt;=Stimuli!$C$4),Stimuli!$A$4,"")))</f>
        <v>02 e.l.f. - Power Grip Styling (30.03s)</v>
      </c>
      <c r="I11421" s="6" t="n">
        <f aca="false">(B11421-B11420)/((A11421-A11420)/1000)</f>
        <v>-0.937728937728906</v>
      </c>
      <c r="J11421" s="6" t="n">
        <f aca="false">IF(OR(B11421&lt;Rules!$B$2,B11421&gt;Rules!$B$3,ABS(I11421)&gt;Rules!$B$4,OR(B11422&lt;Rules!$B$2,B11422&gt;Rules!$B$3,ABS(I11422)&gt;Rules!$B$4)),1,0)</f>
        <v>0</v>
      </c>
      <c r="K11421" s="6" t="str">
        <f aca="false">IF(F11421=1,COUNTIF($F$2:F11421,1),"")</f>
        <v/>
      </c>
    </row>
    <row r="11422" customFormat="false" ht="15" hidden="false" customHeight="false" outlineLevel="0" collapsed="false">
      <c r="A11422" s="6" t="n">
        <v>89620.6805</v>
      </c>
      <c r="B11422" s="6" t="n">
        <v>1.93626373626374</v>
      </c>
      <c r="C11422" s="6" t="n">
        <v>80</v>
      </c>
      <c r="D11422" s="6" t="n">
        <v>-1</v>
      </c>
      <c r="E11422" s="6" t="n">
        <v>1.94652014652015</v>
      </c>
      <c r="F11422" s="6" t="n">
        <v>0</v>
      </c>
      <c r="G11422" s="6" t="n">
        <v>0</v>
      </c>
      <c r="H11422" s="6" t="str">
        <f aca="false">IF(AND(A11422&gt;=Stimuli!$B$2,A11422&lt;=Stimuli!$C$2),Stimuli!$A$2,IF(AND(A11422&gt;=Stimuli!$B$3,A11422&lt;=Stimuli!$C$3),Stimuli!$A$3,IF(AND(A11422&gt;=Stimuli!$B$4,A11422&lt;=Stimuli!$C$4),Stimuli!$A$4,"")))</f>
        <v>02 e.l.f. - Power Grip Styling (30.03s)</v>
      </c>
      <c r="I11422" s="6" t="n">
        <f aca="false">(B11422-B11421)/((A11422-A11421)/1000)</f>
        <v>0.937728937728906</v>
      </c>
      <c r="J11422" s="6" t="n">
        <f aca="false">IF(OR(B11422&lt;Rules!$B$2,B11422&gt;Rules!$B$3,ABS(I11422)&gt;Rules!$B$4,OR(B11423&lt;Rules!$B$2,B11423&gt;Rules!$B$3,ABS(I11423)&gt;Rules!$B$4)),1,0)</f>
        <v>0</v>
      </c>
      <c r="K11422" s="6" t="str">
        <f aca="false">IF(F11422=1,COUNTIF($F$2:F11422,1),"")</f>
        <v/>
      </c>
    </row>
    <row r="11423" customFormat="false" ht="15" hidden="false" customHeight="false" outlineLevel="0" collapsed="false">
      <c r="A11423" s="6" t="n">
        <v>89628.493</v>
      </c>
      <c r="B11423" s="6" t="n">
        <v>1.92747252747253</v>
      </c>
      <c r="C11423" s="6" t="n">
        <v>80</v>
      </c>
      <c r="D11423" s="6" t="n">
        <v>-1</v>
      </c>
      <c r="E11423" s="6" t="n">
        <v>1.94652014652015</v>
      </c>
      <c r="F11423" s="6" t="n">
        <v>0</v>
      </c>
      <c r="G11423" s="6" t="n">
        <v>0</v>
      </c>
      <c r="H11423" s="6" t="str">
        <f aca="false">IF(AND(A11423&gt;=Stimuli!$B$2,A11423&lt;=Stimuli!$C$2),Stimuli!$A$2,IF(AND(A11423&gt;=Stimuli!$B$3,A11423&lt;=Stimuli!$C$3),Stimuli!$A$3,IF(AND(A11423&gt;=Stimuli!$B$4,A11423&lt;=Stimuli!$C$4),Stimuli!$A$4,"")))</f>
        <v>02 e.l.f. - Power Grip Styling (30.03s)</v>
      </c>
      <c r="I11423" s="6" t="n">
        <f aca="false">(B11423-B11422)/((A11423-A11422)/1000)</f>
        <v>-1.12527472527464</v>
      </c>
      <c r="J11423" s="6" t="n">
        <f aca="false">IF(OR(B11423&lt;Rules!$B$2,B11423&gt;Rules!$B$3,ABS(I11423)&gt;Rules!$B$4,OR(B11424&lt;Rules!$B$2,B11424&gt;Rules!$B$3,ABS(I11424)&gt;Rules!$B$4)),1,0)</f>
        <v>0</v>
      </c>
      <c r="K11423" s="6" t="str">
        <f aca="false">IF(F11423=1,COUNTIF($F$2:F11423,1),"")</f>
        <v/>
      </c>
    </row>
    <row r="11424" customFormat="false" ht="15" hidden="false" customHeight="false" outlineLevel="0" collapsed="false">
      <c r="A11424" s="6" t="n">
        <v>89636.3055</v>
      </c>
      <c r="B11424" s="6" t="n">
        <v>1.93626373626374</v>
      </c>
      <c r="C11424" s="6" t="n">
        <v>80</v>
      </c>
      <c r="D11424" s="6" t="n">
        <v>-1</v>
      </c>
      <c r="E11424" s="6" t="n">
        <v>1.94652014652015</v>
      </c>
      <c r="F11424" s="6" t="n">
        <v>0</v>
      </c>
      <c r="G11424" s="6" t="n">
        <v>0</v>
      </c>
      <c r="H11424" s="6" t="str">
        <f aca="false">IF(AND(A11424&gt;=Stimuli!$B$2,A11424&lt;=Stimuli!$C$2),Stimuli!$A$2,IF(AND(A11424&gt;=Stimuli!$B$3,A11424&lt;=Stimuli!$C$3),Stimuli!$A$3,IF(AND(A11424&gt;=Stimuli!$B$4,A11424&lt;=Stimuli!$C$4),Stimuli!$A$4,"")))</f>
        <v>02 e.l.f. - Power Grip Styling (30.03s)</v>
      </c>
      <c r="I11424" s="6" t="n">
        <f aca="false">(B11424-B11423)/((A11424-A11423)/1000)</f>
        <v>1.12527472527464</v>
      </c>
      <c r="J11424" s="6" t="n">
        <f aca="false">IF(OR(B11424&lt;Rules!$B$2,B11424&gt;Rules!$B$3,ABS(I11424)&gt;Rules!$B$4,OR(B11425&lt;Rules!$B$2,B11425&gt;Rules!$B$3,ABS(I11425)&gt;Rules!$B$4)),1,0)</f>
        <v>0</v>
      </c>
      <c r="K11424" s="6" t="str">
        <f aca="false">IF(F11424=1,COUNTIF($F$2:F11424,1),"")</f>
        <v/>
      </c>
    </row>
    <row r="11425" customFormat="false" ht="15" hidden="false" customHeight="false" outlineLevel="0" collapsed="false">
      <c r="A11425" s="6" t="n">
        <v>89644.118</v>
      </c>
      <c r="B11425" s="6" t="n">
        <v>1.92893772893773</v>
      </c>
      <c r="C11425" s="6" t="n">
        <v>80</v>
      </c>
      <c r="D11425" s="6" t="n">
        <v>-1</v>
      </c>
      <c r="E11425" s="6" t="n">
        <v>1.94652014652015</v>
      </c>
      <c r="F11425" s="6" t="n">
        <v>0</v>
      </c>
      <c r="G11425" s="6" t="n">
        <v>0</v>
      </c>
      <c r="H11425" s="6" t="str">
        <f aca="false">IF(AND(A11425&gt;=Stimuli!$B$2,A11425&lt;=Stimuli!$C$2),Stimuli!$A$2,IF(AND(A11425&gt;=Stimuli!$B$3,A11425&lt;=Stimuli!$C$3),Stimuli!$A$3,IF(AND(A11425&gt;=Stimuli!$B$4,A11425&lt;=Stimuli!$C$4),Stimuli!$A$4,"")))</f>
        <v>02 e.l.f. - Power Grip Styling (30.03s)</v>
      </c>
      <c r="I11425" s="6" t="n">
        <f aca="false">(B11425-B11424)/((A11425-A11424)/1000)</f>
        <v>-0.937728937728906</v>
      </c>
      <c r="J11425" s="6" t="n">
        <f aca="false">IF(OR(B11425&lt;Rules!$B$2,B11425&gt;Rules!$B$3,ABS(I11425)&gt;Rules!$B$4,OR(B11426&lt;Rules!$B$2,B11426&gt;Rules!$B$3,ABS(I11426)&gt;Rules!$B$4)),1,0)</f>
        <v>0</v>
      </c>
      <c r="K11425" s="6" t="str">
        <f aca="false">IF(F11425=1,COUNTIF($F$2:F11425,1),"")</f>
        <v/>
      </c>
    </row>
    <row r="11426" customFormat="false" ht="15" hidden="false" customHeight="false" outlineLevel="0" collapsed="false">
      <c r="A11426" s="6" t="n">
        <v>89651.9305</v>
      </c>
      <c r="B11426" s="6" t="n">
        <v>1.93626373626374</v>
      </c>
      <c r="C11426" s="6" t="n">
        <v>80</v>
      </c>
      <c r="D11426" s="6" t="n">
        <v>-1</v>
      </c>
      <c r="E11426" s="6" t="n">
        <v>1.94652014652015</v>
      </c>
      <c r="F11426" s="6" t="n">
        <v>0</v>
      </c>
      <c r="G11426" s="6" t="n">
        <v>0</v>
      </c>
      <c r="H11426" s="6" t="str">
        <f aca="false">IF(AND(A11426&gt;=Stimuli!$B$2,A11426&lt;=Stimuli!$C$2),Stimuli!$A$2,IF(AND(A11426&gt;=Stimuli!$B$3,A11426&lt;=Stimuli!$C$3),Stimuli!$A$3,IF(AND(A11426&gt;=Stimuli!$B$4,A11426&lt;=Stimuli!$C$4),Stimuli!$A$4,"")))</f>
        <v>02 e.l.f. - Power Grip Styling (30.03s)</v>
      </c>
      <c r="I11426" s="6" t="n">
        <f aca="false">(B11426-B11425)/((A11426-A11425)/1000)</f>
        <v>0.937728937728906</v>
      </c>
      <c r="J11426" s="6" t="n">
        <f aca="false">IF(OR(B11426&lt;Rules!$B$2,B11426&gt;Rules!$B$3,ABS(I11426)&gt;Rules!$B$4,OR(B11427&lt;Rules!$B$2,B11427&gt;Rules!$B$3,ABS(I11427)&gt;Rules!$B$4)),1,0)</f>
        <v>0</v>
      </c>
      <c r="K11426" s="6" t="str">
        <f aca="false">IF(F11426=1,COUNTIF($F$2:F11426,1),"")</f>
        <v/>
      </c>
    </row>
    <row r="11427" customFormat="false" ht="15" hidden="false" customHeight="false" outlineLevel="0" collapsed="false">
      <c r="A11427" s="6" t="n">
        <v>89659.743</v>
      </c>
      <c r="B11427" s="6" t="n">
        <v>1.92893772893773</v>
      </c>
      <c r="C11427" s="6" t="n">
        <v>80</v>
      </c>
      <c r="D11427" s="6" t="n">
        <v>-1</v>
      </c>
      <c r="E11427" s="6" t="n">
        <v>1.94652014652015</v>
      </c>
      <c r="F11427" s="6" t="n">
        <v>0</v>
      </c>
      <c r="G11427" s="6" t="n">
        <v>0</v>
      </c>
      <c r="H11427" s="6" t="str">
        <f aca="false">IF(AND(A11427&gt;=Stimuli!$B$2,A11427&lt;=Stimuli!$C$2),Stimuli!$A$2,IF(AND(A11427&gt;=Stimuli!$B$3,A11427&lt;=Stimuli!$C$3),Stimuli!$A$3,IF(AND(A11427&gt;=Stimuli!$B$4,A11427&lt;=Stimuli!$C$4),Stimuli!$A$4,"")))</f>
        <v>02 e.l.f. - Power Grip Styling (30.03s)</v>
      </c>
      <c r="I11427" s="6" t="n">
        <f aca="false">(B11427-B11426)/((A11427-A11426)/1000)</f>
        <v>-0.937728937728906</v>
      </c>
      <c r="J11427" s="6" t="n">
        <f aca="false">IF(OR(B11427&lt;Rules!$B$2,B11427&gt;Rules!$B$3,ABS(I11427)&gt;Rules!$B$4,OR(B11428&lt;Rules!$B$2,B11428&gt;Rules!$B$3,ABS(I11428)&gt;Rules!$B$4)),1,0)</f>
        <v>0</v>
      </c>
      <c r="K11427" s="6" t="str">
        <f aca="false">IF(F11427=1,COUNTIF($F$2:F11427,1),"")</f>
        <v/>
      </c>
    </row>
    <row r="11428" customFormat="false" ht="15" hidden="false" customHeight="false" outlineLevel="0" collapsed="false">
      <c r="A11428" s="6" t="n">
        <v>89667.5555</v>
      </c>
      <c r="B11428" s="6" t="n">
        <v>1.93333333333333</v>
      </c>
      <c r="C11428" s="6" t="n">
        <v>80</v>
      </c>
      <c r="D11428" s="6" t="n">
        <v>-1</v>
      </c>
      <c r="E11428" s="6" t="n">
        <v>1.94652014652015</v>
      </c>
      <c r="F11428" s="6" t="n">
        <v>0</v>
      </c>
      <c r="G11428" s="6" t="n">
        <v>0</v>
      </c>
      <c r="H11428" s="6" t="str">
        <f aca="false">IF(AND(A11428&gt;=Stimuli!$B$2,A11428&lt;=Stimuli!$C$2),Stimuli!$A$2,IF(AND(A11428&gt;=Stimuli!$B$3,A11428&lt;=Stimuli!$C$3),Stimuli!$A$3,IF(AND(A11428&gt;=Stimuli!$B$4,A11428&lt;=Stimuli!$C$4),Stimuli!$A$4,"")))</f>
        <v>02 e.l.f. - Power Grip Styling (30.03s)</v>
      </c>
      <c r="I11428" s="6" t="n">
        <f aca="false">(B11428-B11427)/((A11428-A11427)/1000)</f>
        <v>0.562637362637304</v>
      </c>
      <c r="J11428" s="6" t="n">
        <f aca="false">IF(OR(B11428&lt;Rules!$B$2,B11428&gt;Rules!$B$3,ABS(I11428)&gt;Rules!$B$4,OR(B11429&lt;Rules!$B$2,B11429&gt;Rules!$B$3,ABS(I11429)&gt;Rules!$B$4)),1,0)</f>
        <v>0</v>
      </c>
      <c r="K11428" s="6" t="str">
        <f aca="false">IF(F11428=1,COUNTIF($F$2:F11428,1),"")</f>
        <v/>
      </c>
    </row>
    <row r="11429" customFormat="false" ht="15" hidden="false" customHeight="false" outlineLevel="0" collapsed="false">
      <c r="A11429" s="6" t="n">
        <v>89675.368</v>
      </c>
      <c r="B11429" s="6" t="n">
        <v>1.92893772893773</v>
      </c>
      <c r="C11429" s="6" t="n">
        <v>80</v>
      </c>
      <c r="D11429" s="6" t="n">
        <v>-1</v>
      </c>
      <c r="E11429" s="6" t="n">
        <v>1.94652014652015</v>
      </c>
      <c r="F11429" s="6" t="n">
        <v>0</v>
      </c>
      <c r="G11429" s="6" t="n">
        <v>0</v>
      </c>
      <c r="H11429" s="6" t="str">
        <f aca="false">IF(AND(A11429&gt;=Stimuli!$B$2,A11429&lt;=Stimuli!$C$2),Stimuli!$A$2,IF(AND(A11429&gt;=Stimuli!$B$3,A11429&lt;=Stimuli!$C$3),Stimuli!$A$3,IF(AND(A11429&gt;=Stimuli!$B$4,A11429&lt;=Stimuli!$C$4),Stimuli!$A$4,"")))</f>
        <v>02 e.l.f. - Power Grip Styling (30.03s)</v>
      </c>
      <c r="I11429" s="6" t="n">
        <f aca="false">(B11429-B11428)/((A11429-A11428)/1000)</f>
        <v>-0.562637362637304</v>
      </c>
      <c r="J11429" s="6" t="n">
        <f aca="false">IF(OR(B11429&lt;Rules!$B$2,B11429&gt;Rules!$B$3,ABS(I11429)&gt;Rules!$B$4,OR(B11430&lt;Rules!$B$2,B11430&gt;Rules!$B$3,ABS(I11430)&gt;Rules!$B$4)),1,0)</f>
        <v>0</v>
      </c>
      <c r="K11429" s="6" t="str">
        <f aca="false">IF(F11429=1,COUNTIF($F$2:F11429,1),"")</f>
        <v/>
      </c>
    </row>
    <row r="11430" customFormat="false" ht="15" hidden="false" customHeight="false" outlineLevel="0" collapsed="false">
      <c r="A11430" s="6" t="n">
        <v>89683.1805</v>
      </c>
      <c r="B11430" s="6" t="n">
        <v>1.93333333333333</v>
      </c>
      <c r="C11430" s="6" t="n">
        <v>80</v>
      </c>
      <c r="D11430" s="6" t="n">
        <v>-1</v>
      </c>
      <c r="E11430" s="6" t="n">
        <v>1.94652014652015</v>
      </c>
      <c r="F11430" s="6" t="n">
        <v>0</v>
      </c>
      <c r="G11430" s="6" t="n">
        <v>0</v>
      </c>
      <c r="H11430" s="6" t="str">
        <f aca="false">IF(AND(A11430&gt;=Stimuli!$B$2,A11430&lt;=Stimuli!$C$2),Stimuli!$A$2,IF(AND(A11430&gt;=Stimuli!$B$3,A11430&lt;=Stimuli!$C$3),Stimuli!$A$3,IF(AND(A11430&gt;=Stimuli!$B$4,A11430&lt;=Stimuli!$C$4),Stimuli!$A$4,"")))</f>
        <v>02 e.l.f. - Power Grip Styling (30.03s)</v>
      </c>
      <c r="I11430" s="6" t="n">
        <f aca="false">(B11430-B11429)/((A11430-A11429)/1000)</f>
        <v>0.562637362637304</v>
      </c>
      <c r="J11430" s="6" t="n">
        <f aca="false">IF(OR(B11430&lt;Rules!$B$2,B11430&gt;Rules!$B$3,ABS(I11430)&gt;Rules!$B$4,OR(B11431&lt;Rules!$B$2,B11431&gt;Rules!$B$3,ABS(I11431)&gt;Rules!$B$4)),1,0)</f>
        <v>0</v>
      </c>
      <c r="K11430" s="6" t="str">
        <f aca="false">IF(F11430=1,COUNTIF($F$2:F11430,1),"")</f>
        <v/>
      </c>
    </row>
    <row r="11431" customFormat="false" ht="15" hidden="false" customHeight="false" outlineLevel="0" collapsed="false">
      <c r="A11431" s="6" t="n">
        <v>89690.993</v>
      </c>
      <c r="B11431" s="6" t="n">
        <v>1.93040293040293</v>
      </c>
      <c r="C11431" s="6" t="n">
        <v>80</v>
      </c>
      <c r="D11431" s="6" t="n">
        <v>-1</v>
      </c>
      <c r="E11431" s="6" t="n">
        <v>1.94652014652015</v>
      </c>
      <c r="F11431" s="6" t="n">
        <v>0</v>
      </c>
      <c r="G11431" s="6" t="n">
        <v>0</v>
      </c>
      <c r="H11431" s="6" t="str">
        <f aca="false">IF(AND(A11431&gt;=Stimuli!$B$2,A11431&lt;=Stimuli!$C$2),Stimuli!$A$2,IF(AND(A11431&gt;=Stimuli!$B$3,A11431&lt;=Stimuli!$C$3),Stimuli!$A$3,IF(AND(A11431&gt;=Stimuli!$B$4,A11431&lt;=Stimuli!$C$4),Stimuli!$A$4,"")))</f>
        <v>02 e.l.f. - Power Grip Styling (30.03s)</v>
      </c>
      <c r="I11431" s="6" t="n">
        <f aca="false">(B11431-B11430)/((A11431-A11430)/1000)</f>
        <v>-0.375091575091574</v>
      </c>
      <c r="J11431" s="6" t="n">
        <f aca="false">IF(OR(B11431&lt;Rules!$B$2,B11431&gt;Rules!$B$3,ABS(I11431)&gt;Rules!$B$4,OR(B11432&lt;Rules!$B$2,B11432&gt;Rules!$B$3,ABS(I11432)&gt;Rules!$B$4)),1,0)</f>
        <v>0</v>
      </c>
      <c r="K11431" s="6" t="str">
        <f aca="false">IF(F11431=1,COUNTIF($F$2:F11431,1),"")</f>
        <v/>
      </c>
    </row>
    <row r="11432" customFormat="false" ht="15" hidden="false" customHeight="false" outlineLevel="0" collapsed="false">
      <c r="A11432" s="6" t="n">
        <v>89698.8055</v>
      </c>
      <c r="B11432" s="6" t="n">
        <v>1.93040293040293</v>
      </c>
      <c r="C11432" s="6" t="n">
        <v>80</v>
      </c>
      <c r="D11432" s="6" t="n">
        <v>-1</v>
      </c>
      <c r="E11432" s="6" t="n">
        <v>1.94652014652015</v>
      </c>
      <c r="F11432" s="6" t="n">
        <v>0</v>
      </c>
      <c r="G11432" s="6" t="n">
        <v>0</v>
      </c>
      <c r="H11432" s="6" t="str">
        <f aca="false">IF(AND(A11432&gt;=Stimuli!$B$2,A11432&lt;=Stimuli!$C$2),Stimuli!$A$2,IF(AND(A11432&gt;=Stimuli!$B$3,A11432&lt;=Stimuli!$C$3),Stimuli!$A$3,IF(AND(A11432&gt;=Stimuli!$B$4,A11432&lt;=Stimuli!$C$4),Stimuli!$A$4,"")))</f>
        <v>02 e.l.f. - Power Grip Styling (30.03s)</v>
      </c>
      <c r="I11432" s="6" t="n">
        <f aca="false">(B11432-B11431)/((A11432-A11431)/1000)</f>
        <v>0</v>
      </c>
      <c r="J11432" s="6" t="n">
        <f aca="false">IF(OR(B11432&lt;Rules!$B$2,B11432&gt;Rules!$B$3,ABS(I11432)&gt;Rules!$B$4,OR(B11433&lt;Rules!$B$2,B11433&gt;Rules!$B$3,ABS(I11433)&gt;Rules!$B$4)),1,0)</f>
        <v>0</v>
      </c>
      <c r="K11432" s="6" t="str">
        <f aca="false">IF(F11432=1,COUNTIF($F$2:F11432,1),"")</f>
        <v/>
      </c>
    </row>
    <row r="11433" customFormat="false" ht="15" hidden="false" customHeight="false" outlineLevel="0" collapsed="false">
      <c r="A11433" s="6" t="n">
        <v>89706.618</v>
      </c>
      <c r="B11433" s="6" t="n">
        <v>1.93186813186813</v>
      </c>
      <c r="C11433" s="6" t="n">
        <v>80</v>
      </c>
      <c r="D11433" s="6" t="n">
        <v>-1</v>
      </c>
      <c r="E11433" s="6" t="n">
        <v>1.94652014652015</v>
      </c>
      <c r="F11433" s="6" t="n">
        <v>0</v>
      </c>
      <c r="G11433" s="6" t="n">
        <v>0</v>
      </c>
      <c r="H11433" s="6" t="str">
        <f aca="false">IF(AND(A11433&gt;=Stimuli!$B$2,A11433&lt;=Stimuli!$C$2),Stimuli!$A$2,IF(AND(A11433&gt;=Stimuli!$B$3,A11433&lt;=Stimuli!$C$3),Stimuli!$A$3,IF(AND(A11433&gt;=Stimuli!$B$4,A11433&lt;=Stimuli!$C$4),Stimuli!$A$4,"")))</f>
        <v>02 e.l.f. - Power Grip Styling (30.03s)</v>
      </c>
      <c r="I11433" s="6" t="n">
        <f aca="false">(B11433-B11432)/((A11433-A11432)/1000)</f>
        <v>0.187545787545872</v>
      </c>
      <c r="J11433" s="6" t="n">
        <f aca="false">IF(OR(B11433&lt;Rules!$B$2,B11433&gt;Rules!$B$3,ABS(I11433)&gt;Rules!$B$4,OR(B11434&lt;Rules!$B$2,B11434&gt;Rules!$B$3,ABS(I11434)&gt;Rules!$B$4)),1,0)</f>
        <v>0</v>
      </c>
      <c r="K11433" s="6" t="str">
        <f aca="false">IF(F11433=1,COUNTIF($F$2:F11433,1),"")</f>
        <v/>
      </c>
    </row>
    <row r="11434" customFormat="false" ht="15" hidden="false" customHeight="false" outlineLevel="0" collapsed="false">
      <c r="A11434" s="6" t="n">
        <v>89714.4305</v>
      </c>
      <c r="B11434" s="6" t="n">
        <v>1.92893772893773</v>
      </c>
      <c r="C11434" s="6" t="n">
        <v>80</v>
      </c>
      <c r="D11434" s="6" t="n">
        <v>-1</v>
      </c>
      <c r="E11434" s="6" t="n">
        <v>1.94652014652015</v>
      </c>
      <c r="F11434" s="6" t="n">
        <v>0</v>
      </c>
      <c r="G11434" s="6" t="n">
        <v>0</v>
      </c>
      <c r="H11434" s="6" t="str">
        <f aca="false">IF(AND(A11434&gt;=Stimuli!$B$2,A11434&lt;=Stimuli!$C$2),Stimuli!$A$2,IF(AND(A11434&gt;=Stimuli!$B$3,A11434&lt;=Stimuli!$C$3),Stimuli!$A$3,IF(AND(A11434&gt;=Stimuli!$B$4,A11434&lt;=Stimuli!$C$4),Stimuli!$A$4,"")))</f>
        <v>02 e.l.f. - Power Grip Styling (30.03s)</v>
      </c>
      <c r="I11434" s="6" t="n">
        <f aca="false">(B11434-B11433)/((A11434-A11433)/1000)</f>
        <v>-0.375091575091602</v>
      </c>
      <c r="J11434" s="6" t="n">
        <f aca="false">IF(OR(B11434&lt;Rules!$B$2,B11434&gt;Rules!$B$3,ABS(I11434)&gt;Rules!$B$4,OR(B11435&lt;Rules!$B$2,B11435&gt;Rules!$B$3,ABS(I11435)&gt;Rules!$B$4)),1,0)</f>
        <v>0</v>
      </c>
      <c r="K11434" s="6" t="str">
        <f aca="false">IF(F11434=1,COUNTIF($F$2:F11434,1),"")</f>
        <v/>
      </c>
    </row>
    <row r="11435" customFormat="false" ht="15" hidden="false" customHeight="false" outlineLevel="0" collapsed="false">
      <c r="A11435" s="6" t="n">
        <v>89722.243</v>
      </c>
      <c r="B11435" s="6" t="n">
        <v>1.93333333333333</v>
      </c>
      <c r="C11435" s="6" t="n">
        <v>80</v>
      </c>
      <c r="D11435" s="6" t="n">
        <v>-1</v>
      </c>
      <c r="E11435" s="6" t="n">
        <v>1.94652014652015</v>
      </c>
      <c r="F11435" s="6" t="n">
        <v>0</v>
      </c>
      <c r="G11435" s="6" t="n">
        <v>0</v>
      </c>
      <c r="H11435" s="6" t="str">
        <f aca="false">IF(AND(A11435&gt;=Stimuli!$B$2,A11435&lt;=Stimuli!$C$2),Stimuli!$A$2,IF(AND(A11435&gt;=Stimuli!$B$3,A11435&lt;=Stimuli!$C$3),Stimuli!$A$3,IF(AND(A11435&gt;=Stimuli!$B$4,A11435&lt;=Stimuli!$C$4),Stimuli!$A$4,"")))</f>
        <v>02 e.l.f. - Power Grip Styling (30.03s)</v>
      </c>
      <c r="I11435" s="6" t="n">
        <f aca="false">(B11435-B11434)/((A11435-A11434)/1000)</f>
        <v>0.562637362637304</v>
      </c>
      <c r="J11435" s="6" t="n">
        <f aca="false">IF(OR(B11435&lt;Rules!$B$2,B11435&gt;Rules!$B$3,ABS(I11435)&gt;Rules!$B$4,OR(B11436&lt;Rules!$B$2,B11436&gt;Rules!$B$3,ABS(I11436)&gt;Rules!$B$4)),1,0)</f>
        <v>0</v>
      </c>
      <c r="K11435" s="6" t="str">
        <f aca="false">IF(F11435=1,COUNTIF($F$2:F11435,1),"")</f>
        <v/>
      </c>
    </row>
    <row r="11436" customFormat="false" ht="15" hidden="false" customHeight="false" outlineLevel="0" collapsed="false">
      <c r="A11436" s="6" t="n">
        <v>89730.0555</v>
      </c>
      <c r="B11436" s="6" t="n">
        <v>1.92747252747253</v>
      </c>
      <c r="C11436" s="6" t="n">
        <v>80</v>
      </c>
      <c r="D11436" s="6" t="n">
        <v>-1</v>
      </c>
      <c r="E11436" s="6" t="n">
        <v>1.94652014652015</v>
      </c>
      <c r="F11436" s="6" t="n">
        <v>0</v>
      </c>
      <c r="G11436" s="6" t="n">
        <v>0</v>
      </c>
      <c r="H11436" s="6" t="str">
        <f aca="false">IF(AND(A11436&gt;=Stimuli!$B$2,A11436&lt;=Stimuli!$C$2),Stimuli!$A$2,IF(AND(A11436&gt;=Stimuli!$B$3,A11436&lt;=Stimuli!$C$3),Stimuli!$A$3,IF(AND(A11436&gt;=Stimuli!$B$4,A11436&lt;=Stimuli!$C$4),Stimuli!$A$4,"")))</f>
        <v>02 e.l.f. - Power Grip Styling (30.03s)</v>
      </c>
      <c r="I11436" s="6" t="n">
        <f aca="false">(B11436-B11435)/((A11436-A11435)/1000)</f>
        <v>-0.750183150183034</v>
      </c>
      <c r="J11436" s="6" t="n">
        <f aca="false">IF(OR(B11436&lt;Rules!$B$2,B11436&gt;Rules!$B$3,ABS(I11436)&gt;Rules!$B$4,OR(B11437&lt;Rules!$B$2,B11437&gt;Rules!$B$3,ABS(I11437)&gt;Rules!$B$4)),1,0)</f>
        <v>0</v>
      </c>
      <c r="K11436" s="6" t="str">
        <f aca="false">IF(F11436=1,COUNTIF($F$2:F11436,1),"")</f>
        <v/>
      </c>
    </row>
    <row r="11437" customFormat="false" ht="15" hidden="false" customHeight="false" outlineLevel="0" collapsed="false">
      <c r="A11437" s="6" t="n">
        <v>89737.868</v>
      </c>
      <c r="B11437" s="6" t="n">
        <v>1.93333333333333</v>
      </c>
      <c r="C11437" s="6" t="n">
        <v>80</v>
      </c>
      <c r="D11437" s="6" t="n">
        <v>-1</v>
      </c>
      <c r="E11437" s="6" t="n">
        <v>1.94652014652015</v>
      </c>
      <c r="F11437" s="6" t="n">
        <v>0</v>
      </c>
      <c r="G11437" s="6" t="n">
        <v>0</v>
      </c>
      <c r="H11437" s="6" t="str">
        <f aca="false">IF(AND(A11437&gt;=Stimuli!$B$2,A11437&lt;=Stimuli!$C$2),Stimuli!$A$2,IF(AND(A11437&gt;=Stimuli!$B$3,A11437&lt;=Stimuli!$C$3),Stimuli!$A$3,IF(AND(A11437&gt;=Stimuli!$B$4,A11437&lt;=Stimuli!$C$4),Stimuli!$A$4,"")))</f>
        <v>02 e.l.f. - Power Grip Styling (30.03s)</v>
      </c>
      <c r="I11437" s="6" t="n">
        <f aca="false">(B11437-B11436)/((A11437-A11436)/1000)</f>
        <v>0.750183150183034</v>
      </c>
      <c r="J11437" s="6" t="n">
        <f aca="false">IF(OR(B11437&lt;Rules!$B$2,B11437&gt;Rules!$B$3,ABS(I11437)&gt;Rules!$B$4,OR(B11438&lt;Rules!$B$2,B11438&gt;Rules!$B$3,ABS(I11438)&gt;Rules!$B$4)),1,0)</f>
        <v>0</v>
      </c>
      <c r="K11437" s="6" t="str">
        <f aca="false">IF(F11437=1,COUNTIF($F$2:F11437,1),"")</f>
        <v/>
      </c>
    </row>
    <row r="11438" customFormat="false" ht="15" hidden="false" customHeight="false" outlineLevel="0" collapsed="false">
      <c r="A11438" s="6" t="n">
        <v>89745.6805</v>
      </c>
      <c r="B11438" s="6" t="n">
        <v>1.92747252747253</v>
      </c>
      <c r="C11438" s="6" t="n">
        <v>80</v>
      </c>
      <c r="D11438" s="6" t="n">
        <v>-1</v>
      </c>
      <c r="E11438" s="6" t="n">
        <v>1.94652014652015</v>
      </c>
      <c r="F11438" s="6" t="n">
        <v>0</v>
      </c>
      <c r="G11438" s="6" t="n">
        <v>0</v>
      </c>
      <c r="H11438" s="6" t="str">
        <f aca="false">IF(AND(A11438&gt;=Stimuli!$B$2,A11438&lt;=Stimuli!$C$2),Stimuli!$A$2,IF(AND(A11438&gt;=Stimuli!$B$3,A11438&lt;=Stimuli!$C$3),Stimuli!$A$3,IF(AND(A11438&gt;=Stimuli!$B$4,A11438&lt;=Stimuli!$C$4),Stimuli!$A$4,"")))</f>
        <v>02 e.l.f. - Power Grip Styling (30.03s)</v>
      </c>
      <c r="I11438" s="6" t="n">
        <f aca="false">(B11438-B11437)/((A11438-A11437)/1000)</f>
        <v>-0.750183150183034</v>
      </c>
      <c r="J11438" s="6" t="n">
        <f aca="false">IF(OR(B11438&lt;Rules!$B$2,B11438&gt;Rules!$B$3,ABS(I11438)&gt;Rules!$B$4,OR(B11439&lt;Rules!$B$2,B11439&gt;Rules!$B$3,ABS(I11439)&gt;Rules!$B$4)),1,0)</f>
        <v>0</v>
      </c>
      <c r="K11438" s="6" t="str">
        <f aca="false">IF(F11438=1,COUNTIF($F$2:F11438,1),"")</f>
        <v/>
      </c>
    </row>
    <row r="11439" customFormat="false" ht="15" hidden="false" customHeight="false" outlineLevel="0" collapsed="false">
      <c r="A11439" s="6" t="n">
        <v>89753.493</v>
      </c>
      <c r="B11439" s="6" t="n">
        <v>1.93479853479853</v>
      </c>
      <c r="C11439" s="6" t="n">
        <v>80</v>
      </c>
      <c r="D11439" s="6" t="n">
        <v>-1</v>
      </c>
      <c r="E11439" s="6" t="n">
        <v>1.94652014652015</v>
      </c>
      <c r="F11439" s="6" t="n">
        <v>0</v>
      </c>
      <c r="G11439" s="6" t="n">
        <v>0</v>
      </c>
      <c r="H11439" s="6" t="str">
        <f aca="false">IF(AND(A11439&gt;=Stimuli!$B$2,A11439&lt;=Stimuli!$C$2),Stimuli!$A$2,IF(AND(A11439&gt;=Stimuli!$B$3,A11439&lt;=Stimuli!$C$3),Stimuli!$A$3,IF(AND(A11439&gt;=Stimuli!$B$4,A11439&lt;=Stimuli!$C$4),Stimuli!$A$4,"")))</f>
        <v>02 e.l.f. - Power Grip Styling (30.03s)</v>
      </c>
      <c r="I11439" s="6" t="n">
        <f aca="false">(B11439-B11438)/((A11439-A11438)/1000)</f>
        <v>0.937728937728764</v>
      </c>
      <c r="J11439" s="6" t="n">
        <f aca="false">IF(OR(B11439&lt;Rules!$B$2,B11439&gt;Rules!$B$3,ABS(I11439)&gt;Rules!$B$4,OR(B11440&lt;Rules!$B$2,B11440&gt;Rules!$B$3,ABS(I11440)&gt;Rules!$B$4)),1,0)</f>
        <v>0</v>
      </c>
      <c r="K11439" s="6" t="str">
        <f aca="false">IF(F11439=1,COUNTIF($F$2:F11439,1),"")</f>
        <v/>
      </c>
    </row>
    <row r="11440" customFormat="false" ht="15" hidden="false" customHeight="false" outlineLevel="0" collapsed="false">
      <c r="A11440" s="6" t="n">
        <v>89761.3055</v>
      </c>
      <c r="B11440" s="6" t="n">
        <v>1.92600732600733</v>
      </c>
      <c r="C11440" s="6" t="n">
        <v>80</v>
      </c>
      <c r="D11440" s="6" t="n">
        <v>-1</v>
      </c>
      <c r="E11440" s="6" t="n">
        <v>1.94652014652015</v>
      </c>
      <c r="F11440" s="6" t="n">
        <v>0</v>
      </c>
      <c r="G11440" s="6" t="n">
        <v>0</v>
      </c>
      <c r="H11440" s="6" t="str">
        <f aca="false">IF(AND(A11440&gt;=Stimuli!$B$2,A11440&lt;=Stimuli!$C$2),Stimuli!$A$2,IF(AND(A11440&gt;=Stimuli!$B$3,A11440&lt;=Stimuli!$C$3),Stimuli!$A$3,IF(AND(A11440&gt;=Stimuli!$B$4,A11440&lt;=Stimuli!$C$4),Stimuli!$A$4,"")))</f>
        <v>02 e.l.f. - Power Grip Styling (30.03s)</v>
      </c>
      <c r="I11440" s="6" t="n">
        <f aca="false">(B11440-B11439)/((A11440-A11439)/1000)</f>
        <v>-1.12527472527461</v>
      </c>
      <c r="J11440" s="6" t="n">
        <f aca="false">IF(OR(B11440&lt;Rules!$B$2,B11440&gt;Rules!$B$3,ABS(I11440)&gt;Rules!$B$4,OR(B11441&lt;Rules!$B$2,B11441&gt;Rules!$B$3,ABS(I11441)&gt;Rules!$B$4)),1,0)</f>
        <v>0</v>
      </c>
      <c r="K11440" s="6" t="str">
        <f aca="false">IF(F11440=1,COUNTIF($F$2:F11440,1),"")</f>
        <v/>
      </c>
    </row>
    <row r="11441" customFormat="false" ht="15" hidden="false" customHeight="false" outlineLevel="0" collapsed="false">
      <c r="A11441" s="6" t="n">
        <v>89769.118</v>
      </c>
      <c r="B11441" s="6" t="n">
        <v>1.93333333333333</v>
      </c>
      <c r="C11441" s="6" t="n">
        <v>80</v>
      </c>
      <c r="D11441" s="6" t="n">
        <v>-1</v>
      </c>
      <c r="E11441" s="6" t="n">
        <v>1.94652014652015</v>
      </c>
      <c r="F11441" s="6" t="n">
        <v>0</v>
      </c>
      <c r="G11441" s="6" t="n">
        <v>0</v>
      </c>
      <c r="H11441" s="6" t="str">
        <f aca="false">IF(AND(A11441&gt;=Stimuli!$B$2,A11441&lt;=Stimuli!$C$2),Stimuli!$A$2,IF(AND(A11441&gt;=Stimuli!$B$3,A11441&lt;=Stimuli!$C$3),Stimuli!$A$3,IF(AND(A11441&gt;=Stimuli!$B$4,A11441&lt;=Stimuli!$C$4),Stimuli!$A$4,"")))</f>
        <v>02 e.l.f. - Power Grip Styling (30.03s)</v>
      </c>
      <c r="I11441" s="6" t="n">
        <f aca="false">(B11441-B11440)/((A11441-A11440)/1000)</f>
        <v>0.937728937728878</v>
      </c>
      <c r="J11441" s="6" t="n">
        <f aca="false">IF(OR(B11441&lt;Rules!$B$2,B11441&gt;Rules!$B$3,ABS(I11441)&gt;Rules!$B$4,OR(B11442&lt;Rules!$B$2,B11442&gt;Rules!$B$3,ABS(I11442)&gt;Rules!$B$4)),1,0)</f>
        <v>0</v>
      </c>
      <c r="K11441" s="6" t="str">
        <f aca="false">IF(F11441=1,COUNTIF($F$2:F11441,1),"")</f>
        <v/>
      </c>
    </row>
    <row r="11442" customFormat="false" ht="15" hidden="false" customHeight="false" outlineLevel="0" collapsed="false">
      <c r="A11442" s="6" t="n">
        <v>89776.9305</v>
      </c>
      <c r="B11442" s="6" t="n">
        <v>1.92600732600733</v>
      </c>
      <c r="C11442" s="6" t="n">
        <v>80</v>
      </c>
      <c r="D11442" s="6" t="n">
        <v>-1</v>
      </c>
      <c r="E11442" s="6" t="n">
        <v>1.94652014652015</v>
      </c>
      <c r="F11442" s="6" t="n">
        <v>0</v>
      </c>
      <c r="G11442" s="6" t="n">
        <v>0</v>
      </c>
      <c r="H11442" s="6" t="str">
        <f aca="false">IF(AND(A11442&gt;=Stimuli!$B$2,A11442&lt;=Stimuli!$C$2),Stimuli!$A$2,IF(AND(A11442&gt;=Stimuli!$B$3,A11442&lt;=Stimuli!$C$3),Stimuli!$A$3,IF(AND(A11442&gt;=Stimuli!$B$4,A11442&lt;=Stimuli!$C$4),Stimuli!$A$4,"")))</f>
        <v>02 e.l.f. - Power Grip Styling (30.03s)</v>
      </c>
      <c r="I11442" s="6" t="n">
        <f aca="false">(B11442-B11441)/((A11442-A11441)/1000)</f>
        <v>-0.937728937728878</v>
      </c>
      <c r="J11442" s="6" t="n">
        <f aca="false">IF(OR(B11442&lt;Rules!$B$2,B11442&gt;Rules!$B$3,ABS(I11442)&gt;Rules!$B$4,OR(B11443&lt;Rules!$B$2,B11443&gt;Rules!$B$3,ABS(I11443)&gt;Rules!$B$4)),1,0)</f>
        <v>0</v>
      </c>
      <c r="K11442" s="6" t="str">
        <f aca="false">IF(F11442=1,COUNTIF($F$2:F11442,1),"")</f>
        <v/>
      </c>
    </row>
    <row r="11443" customFormat="false" ht="15" hidden="false" customHeight="false" outlineLevel="0" collapsed="false">
      <c r="A11443" s="6" t="n">
        <v>89784.743</v>
      </c>
      <c r="B11443" s="6" t="n">
        <v>1.93333333333333</v>
      </c>
      <c r="C11443" s="6" t="n">
        <v>80</v>
      </c>
      <c r="D11443" s="6" t="n">
        <v>-1</v>
      </c>
      <c r="E11443" s="6" t="n">
        <v>1.94652014652015</v>
      </c>
      <c r="F11443" s="6" t="n">
        <v>0</v>
      </c>
      <c r="G11443" s="6" t="n">
        <v>0</v>
      </c>
      <c r="H11443" s="6" t="str">
        <f aca="false">IF(AND(A11443&gt;=Stimuli!$B$2,A11443&lt;=Stimuli!$C$2),Stimuli!$A$2,IF(AND(A11443&gt;=Stimuli!$B$3,A11443&lt;=Stimuli!$C$3),Stimuli!$A$3,IF(AND(A11443&gt;=Stimuli!$B$4,A11443&lt;=Stimuli!$C$4),Stimuli!$A$4,"")))</f>
        <v>02 e.l.f. - Power Grip Styling (30.03s)</v>
      </c>
      <c r="I11443" s="6" t="n">
        <f aca="false">(B11443-B11442)/((A11443-A11442)/1000)</f>
        <v>0.937728937728878</v>
      </c>
      <c r="J11443" s="6" t="n">
        <f aca="false">IF(OR(B11443&lt;Rules!$B$2,B11443&gt;Rules!$B$3,ABS(I11443)&gt;Rules!$B$4,OR(B11444&lt;Rules!$B$2,B11444&gt;Rules!$B$3,ABS(I11444)&gt;Rules!$B$4)),1,0)</f>
        <v>0</v>
      </c>
      <c r="K11443" s="6" t="str">
        <f aca="false">IF(F11443=1,COUNTIF($F$2:F11443,1),"")</f>
        <v/>
      </c>
    </row>
    <row r="11444" customFormat="false" ht="15" hidden="false" customHeight="false" outlineLevel="0" collapsed="false">
      <c r="A11444" s="6" t="n">
        <v>89792.5555</v>
      </c>
      <c r="B11444" s="6" t="n">
        <v>1.92600732600733</v>
      </c>
      <c r="C11444" s="6" t="n">
        <v>80</v>
      </c>
      <c r="D11444" s="6" t="n">
        <v>-1</v>
      </c>
      <c r="E11444" s="6" t="n">
        <v>1.94652014652015</v>
      </c>
      <c r="F11444" s="6" t="n">
        <v>0</v>
      </c>
      <c r="G11444" s="6" t="n">
        <v>0</v>
      </c>
      <c r="H11444" s="6" t="str">
        <f aca="false">IF(AND(A11444&gt;=Stimuli!$B$2,A11444&lt;=Stimuli!$C$2),Stimuli!$A$2,IF(AND(A11444&gt;=Stimuli!$B$3,A11444&lt;=Stimuli!$C$3),Stimuli!$A$3,IF(AND(A11444&gt;=Stimuli!$B$4,A11444&lt;=Stimuli!$C$4),Stimuli!$A$4,"")))</f>
        <v>02 e.l.f. - Power Grip Styling (30.03s)</v>
      </c>
      <c r="I11444" s="6" t="n">
        <f aca="false">(B11444-B11443)/((A11444-A11443)/1000)</f>
        <v>-0.937728937728878</v>
      </c>
      <c r="J11444" s="6" t="n">
        <f aca="false">IF(OR(B11444&lt;Rules!$B$2,B11444&gt;Rules!$B$3,ABS(I11444)&gt;Rules!$B$4,OR(B11445&lt;Rules!$B$2,B11445&gt;Rules!$B$3,ABS(I11445)&gt;Rules!$B$4)),1,0)</f>
        <v>0</v>
      </c>
      <c r="K11444" s="6" t="str">
        <f aca="false">IF(F11444=1,COUNTIF($F$2:F11444,1),"")</f>
        <v/>
      </c>
    </row>
    <row r="11445" customFormat="false" ht="15" hidden="false" customHeight="false" outlineLevel="0" collapsed="false">
      <c r="A11445" s="6" t="n">
        <v>89800.368</v>
      </c>
      <c r="B11445" s="6" t="n">
        <v>1.93040293040293</v>
      </c>
      <c r="C11445" s="6" t="n">
        <v>80</v>
      </c>
      <c r="D11445" s="6" t="n">
        <v>-1</v>
      </c>
      <c r="E11445" s="6" t="n">
        <v>1.94652014652015</v>
      </c>
      <c r="F11445" s="6" t="n">
        <v>0</v>
      </c>
      <c r="G11445" s="6" t="n">
        <v>0</v>
      </c>
      <c r="H11445" s="6" t="str">
        <f aca="false">IF(AND(A11445&gt;=Stimuli!$B$2,A11445&lt;=Stimuli!$C$2),Stimuli!$A$2,IF(AND(A11445&gt;=Stimuli!$B$3,A11445&lt;=Stimuli!$C$3),Stimuli!$A$3,IF(AND(A11445&gt;=Stimuli!$B$4,A11445&lt;=Stimuli!$C$4),Stimuli!$A$4,"")))</f>
        <v>02 e.l.f. - Power Grip Styling (30.03s)</v>
      </c>
      <c r="I11445" s="6" t="n">
        <f aca="false">(B11445-B11444)/((A11445-A11444)/1000)</f>
        <v>0.562637362637304</v>
      </c>
      <c r="J11445" s="6" t="n">
        <f aca="false">IF(OR(B11445&lt;Rules!$B$2,B11445&gt;Rules!$B$3,ABS(I11445)&gt;Rules!$B$4,OR(B11446&lt;Rules!$B$2,B11446&gt;Rules!$B$3,ABS(I11446)&gt;Rules!$B$4)),1,0)</f>
        <v>0</v>
      </c>
      <c r="K11445" s="6" t="str">
        <f aca="false">IF(F11445=1,COUNTIF($F$2:F11445,1),"")</f>
        <v/>
      </c>
    </row>
    <row r="11446" customFormat="false" ht="15" hidden="false" customHeight="false" outlineLevel="0" collapsed="false">
      <c r="A11446" s="6" t="n">
        <v>89808.1805</v>
      </c>
      <c r="B11446" s="6" t="n">
        <v>1.92747252747253</v>
      </c>
      <c r="C11446" s="6" t="n">
        <v>80</v>
      </c>
      <c r="D11446" s="6" t="n">
        <v>-1</v>
      </c>
      <c r="E11446" s="6" t="n">
        <v>1.94652014652015</v>
      </c>
      <c r="F11446" s="6" t="n">
        <v>0</v>
      </c>
      <c r="G11446" s="6" t="n">
        <v>0</v>
      </c>
      <c r="H11446" s="6" t="str">
        <f aca="false">IF(AND(A11446&gt;=Stimuli!$B$2,A11446&lt;=Stimuli!$C$2),Stimuli!$A$2,IF(AND(A11446&gt;=Stimuli!$B$3,A11446&lt;=Stimuli!$C$3),Stimuli!$A$3,IF(AND(A11446&gt;=Stimuli!$B$4,A11446&lt;=Stimuli!$C$4),Stimuli!$A$4,"")))</f>
        <v>02 e.l.f. - Power Grip Styling (30.03s)</v>
      </c>
      <c r="I11446" s="6" t="n">
        <f aca="false">(B11446-B11445)/((A11446-A11445)/1000)</f>
        <v>-0.37509157509146</v>
      </c>
      <c r="J11446" s="6" t="n">
        <f aca="false">IF(OR(B11446&lt;Rules!$B$2,B11446&gt;Rules!$B$3,ABS(I11446)&gt;Rules!$B$4,OR(B11447&lt;Rules!$B$2,B11447&gt;Rules!$B$3,ABS(I11447)&gt;Rules!$B$4)),1,0)</f>
        <v>0</v>
      </c>
      <c r="K11446" s="6" t="str">
        <f aca="false">IF(F11446=1,COUNTIF($F$2:F11446,1),"")</f>
        <v/>
      </c>
    </row>
    <row r="11447" customFormat="false" ht="15" hidden="false" customHeight="false" outlineLevel="0" collapsed="false">
      <c r="A11447" s="6" t="n">
        <v>89815.993</v>
      </c>
      <c r="B11447" s="6" t="n">
        <v>1.93040293040293</v>
      </c>
      <c r="C11447" s="6" t="n">
        <v>80</v>
      </c>
      <c r="D11447" s="6" t="n">
        <v>-1</v>
      </c>
      <c r="E11447" s="6" t="n">
        <v>1.94652014652015</v>
      </c>
      <c r="F11447" s="6" t="n">
        <v>0</v>
      </c>
      <c r="G11447" s="6" t="n">
        <v>0</v>
      </c>
      <c r="H11447" s="6" t="str">
        <f aca="false">IF(AND(A11447&gt;=Stimuli!$B$2,A11447&lt;=Stimuli!$C$2),Stimuli!$A$2,IF(AND(A11447&gt;=Stimuli!$B$3,A11447&lt;=Stimuli!$C$3),Stimuli!$A$3,IF(AND(A11447&gt;=Stimuli!$B$4,A11447&lt;=Stimuli!$C$4),Stimuli!$A$4,"")))</f>
        <v>02 e.l.f. - Power Grip Styling (30.03s)</v>
      </c>
      <c r="I11447" s="6" t="n">
        <f aca="false">(B11447-B11446)/((A11447-A11446)/1000)</f>
        <v>0.37509157509146</v>
      </c>
      <c r="J11447" s="6" t="n">
        <f aca="false">IF(OR(B11447&lt;Rules!$B$2,B11447&gt;Rules!$B$3,ABS(I11447)&gt;Rules!$B$4,OR(B11448&lt;Rules!$B$2,B11448&gt;Rules!$B$3,ABS(I11448)&gt;Rules!$B$4)),1,0)</f>
        <v>0</v>
      </c>
      <c r="K11447" s="6" t="str">
        <f aca="false">IF(F11447=1,COUNTIF($F$2:F11447,1),"")</f>
        <v/>
      </c>
    </row>
    <row r="11448" customFormat="false" ht="15" hidden="false" customHeight="false" outlineLevel="0" collapsed="false">
      <c r="A11448" s="6" t="n">
        <v>89823.8055</v>
      </c>
      <c r="B11448" s="6" t="n">
        <v>1.92893772893773</v>
      </c>
      <c r="C11448" s="6" t="n">
        <v>80</v>
      </c>
      <c r="D11448" s="6" t="n">
        <v>-1</v>
      </c>
      <c r="E11448" s="6" t="n">
        <v>1.94652014652015</v>
      </c>
      <c r="F11448" s="6" t="n">
        <v>0</v>
      </c>
      <c r="G11448" s="6" t="n">
        <v>0</v>
      </c>
      <c r="H11448" s="6" t="str">
        <f aca="false">IF(AND(A11448&gt;=Stimuli!$B$2,A11448&lt;=Stimuli!$C$2),Stimuli!$A$2,IF(AND(A11448&gt;=Stimuli!$B$3,A11448&lt;=Stimuli!$C$3),Stimuli!$A$3,IF(AND(A11448&gt;=Stimuli!$B$4,A11448&lt;=Stimuli!$C$4),Stimuli!$A$4,"")))</f>
        <v>02 e.l.f. - Power Grip Styling (30.03s)</v>
      </c>
      <c r="I11448" s="6" t="n">
        <f aca="false">(B11448-B11447)/((A11448-A11447)/1000)</f>
        <v>-0.18754578754573</v>
      </c>
      <c r="J11448" s="6" t="n">
        <f aca="false">IF(OR(B11448&lt;Rules!$B$2,B11448&gt;Rules!$B$3,ABS(I11448)&gt;Rules!$B$4,OR(B11449&lt;Rules!$B$2,B11449&gt;Rules!$B$3,ABS(I11449)&gt;Rules!$B$4)),1,0)</f>
        <v>0</v>
      </c>
      <c r="K11448" s="6" t="str">
        <f aca="false">IF(F11448=1,COUNTIF($F$2:F11448,1),"")</f>
        <v/>
      </c>
    </row>
    <row r="11449" customFormat="false" ht="15" hidden="false" customHeight="false" outlineLevel="0" collapsed="false">
      <c r="A11449" s="6" t="n">
        <v>89831.618</v>
      </c>
      <c r="B11449" s="6" t="n">
        <v>1.92747252747253</v>
      </c>
      <c r="C11449" s="6" t="n">
        <v>80</v>
      </c>
      <c r="D11449" s="6" t="n">
        <v>-1</v>
      </c>
      <c r="E11449" s="6" t="n">
        <v>1.94652014652015</v>
      </c>
      <c r="F11449" s="6" t="n">
        <v>0</v>
      </c>
      <c r="G11449" s="6" t="n">
        <v>0</v>
      </c>
      <c r="H11449" s="6" t="str">
        <f aca="false">IF(AND(A11449&gt;=Stimuli!$B$2,A11449&lt;=Stimuli!$C$2),Stimuli!$A$2,IF(AND(A11449&gt;=Stimuli!$B$3,A11449&lt;=Stimuli!$C$3),Stimuli!$A$3,IF(AND(A11449&gt;=Stimuli!$B$4,A11449&lt;=Stimuli!$C$4),Stimuli!$A$4,"")))</f>
        <v>02 e.l.f. - Power Grip Styling (30.03s)</v>
      </c>
      <c r="I11449" s="6" t="n">
        <f aca="false">(B11449-B11448)/((A11449-A11448)/1000)</f>
        <v>-0.18754578754573</v>
      </c>
      <c r="J11449" s="6" t="n">
        <f aca="false">IF(OR(B11449&lt;Rules!$B$2,B11449&gt;Rules!$B$3,ABS(I11449)&gt;Rules!$B$4,OR(B11450&lt;Rules!$B$2,B11450&gt;Rules!$B$3,ABS(I11450)&gt;Rules!$B$4)),1,0)</f>
        <v>0</v>
      </c>
      <c r="K11449" s="6" t="str">
        <f aca="false">IF(F11449=1,COUNTIF($F$2:F11449,1),"")</f>
        <v/>
      </c>
    </row>
    <row r="11450" customFormat="false" ht="15" hidden="false" customHeight="false" outlineLevel="0" collapsed="false">
      <c r="A11450" s="6" t="n">
        <v>89839.4305</v>
      </c>
      <c r="B11450" s="6" t="n">
        <v>1.93040293040293</v>
      </c>
      <c r="C11450" s="6" t="n">
        <v>80</v>
      </c>
      <c r="D11450" s="6" t="n">
        <v>-1</v>
      </c>
      <c r="E11450" s="6" t="n">
        <v>1.94652014652015</v>
      </c>
      <c r="F11450" s="6" t="n">
        <v>0</v>
      </c>
      <c r="G11450" s="6" t="n">
        <v>0</v>
      </c>
      <c r="H11450" s="6" t="str">
        <f aca="false">IF(AND(A11450&gt;=Stimuli!$B$2,A11450&lt;=Stimuli!$C$2),Stimuli!$A$2,IF(AND(A11450&gt;=Stimuli!$B$3,A11450&lt;=Stimuli!$C$3),Stimuli!$A$3,IF(AND(A11450&gt;=Stimuli!$B$4,A11450&lt;=Stimuli!$C$4),Stimuli!$A$4,"")))</f>
        <v>02 e.l.f. - Power Grip Styling (30.03s)</v>
      </c>
      <c r="I11450" s="6" t="n">
        <f aca="false">(B11450-B11449)/((A11450-A11449)/1000)</f>
        <v>0.37509157509146</v>
      </c>
      <c r="J11450" s="6" t="n">
        <f aca="false">IF(OR(B11450&lt;Rules!$B$2,B11450&gt;Rules!$B$3,ABS(I11450)&gt;Rules!$B$4,OR(B11451&lt;Rules!$B$2,B11451&gt;Rules!$B$3,ABS(I11451)&gt;Rules!$B$4)),1,0)</f>
        <v>0</v>
      </c>
      <c r="K11450" s="6" t="str">
        <f aca="false">IF(F11450=1,COUNTIF($F$2:F11450,1),"")</f>
        <v/>
      </c>
    </row>
    <row r="11451" customFormat="false" ht="15" hidden="false" customHeight="false" outlineLevel="0" collapsed="false">
      <c r="A11451" s="6" t="n">
        <v>89847.243</v>
      </c>
      <c r="B11451" s="6" t="n">
        <v>1.92600732600733</v>
      </c>
      <c r="C11451" s="6" t="n">
        <v>80</v>
      </c>
      <c r="D11451" s="6" t="n">
        <v>-1</v>
      </c>
      <c r="E11451" s="6" t="n">
        <v>1.94652014652015</v>
      </c>
      <c r="F11451" s="6" t="n">
        <v>0</v>
      </c>
      <c r="G11451" s="6" t="n">
        <v>0</v>
      </c>
      <c r="H11451" s="6" t="str">
        <f aca="false">IF(AND(A11451&gt;=Stimuli!$B$2,A11451&lt;=Stimuli!$C$2),Stimuli!$A$2,IF(AND(A11451&gt;=Stimuli!$B$3,A11451&lt;=Stimuli!$C$3),Stimuli!$A$3,IF(AND(A11451&gt;=Stimuli!$B$4,A11451&lt;=Stimuli!$C$4),Stimuli!$A$4,"")))</f>
        <v>02 e.l.f. - Power Grip Styling (30.03s)</v>
      </c>
      <c r="I11451" s="6" t="n">
        <f aca="false">(B11451-B11450)/((A11451-A11450)/1000)</f>
        <v>-0.562637362637304</v>
      </c>
      <c r="J11451" s="6" t="n">
        <f aca="false">IF(OR(B11451&lt;Rules!$B$2,B11451&gt;Rules!$B$3,ABS(I11451)&gt;Rules!$B$4,OR(B11452&lt;Rules!$B$2,B11452&gt;Rules!$B$3,ABS(I11452)&gt;Rules!$B$4)),1,0)</f>
        <v>0</v>
      </c>
      <c r="K11451" s="6" t="str">
        <f aca="false">IF(F11451=1,COUNTIF($F$2:F11451,1),"")</f>
        <v/>
      </c>
    </row>
    <row r="11452" customFormat="false" ht="15" hidden="false" customHeight="false" outlineLevel="0" collapsed="false">
      <c r="A11452" s="6" t="n">
        <v>89855.0555</v>
      </c>
      <c r="B11452" s="6" t="n">
        <v>1.93186813186813</v>
      </c>
      <c r="C11452" s="6" t="n">
        <v>80</v>
      </c>
      <c r="D11452" s="6" t="n">
        <v>-1</v>
      </c>
      <c r="E11452" s="6" t="n">
        <v>1.94652014652015</v>
      </c>
      <c r="F11452" s="6" t="n">
        <v>0</v>
      </c>
      <c r="G11452" s="6" t="n">
        <v>0</v>
      </c>
      <c r="H11452" s="6" t="str">
        <f aca="false">IF(AND(A11452&gt;=Stimuli!$B$2,A11452&lt;=Stimuli!$C$2),Stimuli!$A$2,IF(AND(A11452&gt;=Stimuli!$B$3,A11452&lt;=Stimuli!$C$3),Stimuli!$A$3,IF(AND(A11452&gt;=Stimuli!$B$4,A11452&lt;=Stimuli!$C$4),Stimuli!$A$4,"")))</f>
        <v>02 e.l.f. - Power Grip Styling (30.03s)</v>
      </c>
      <c r="I11452" s="6" t="n">
        <f aca="false">(B11452-B11451)/((A11452-A11451)/1000)</f>
        <v>0.750183150183176</v>
      </c>
      <c r="J11452" s="6" t="n">
        <f aca="false">IF(OR(B11452&lt;Rules!$B$2,B11452&gt;Rules!$B$3,ABS(I11452)&gt;Rules!$B$4,OR(B11453&lt;Rules!$B$2,B11453&gt;Rules!$B$3,ABS(I11453)&gt;Rules!$B$4)),1,0)</f>
        <v>0</v>
      </c>
      <c r="K11452" s="6" t="str">
        <f aca="false">IF(F11452=1,COUNTIF($F$2:F11452,1),"")</f>
        <v/>
      </c>
    </row>
    <row r="11453" customFormat="false" ht="15" hidden="false" customHeight="false" outlineLevel="0" collapsed="false">
      <c r="A11453" s="6" t="n">
        <v>89862.868</v>
      </c>
      <c r="B11453" s="6" t="n">
        <v>1.92454212454212</v>
      </c>
      <c r="C11453" s="6" t="n">
        <v>80</v>
      </c>
      <c r="D11453" s="6" t="n">
        <v>-1</v>
      </c>
      <c r="E11453" s="6" t="n">
        <v>1.94652014652015</v>
      </c>
      <c r="F11453" s="6" t="n">
        <v>0</v>
      </c>
      <c r="G11453" s="6" t="n">
        <v>0</v>
      </c>
      <c r="H11453" s="6" t="str">
        <f aca="false">IF(AND(A11453&gt;=Stimuli!$B$2,A11453&lt;=Stimuli!$C$2),Stimuli!$A$2,IF(AND(A11453&gt;=Stimuli!$B$3,A11453&lt;=Stimuli!$C$3),Stimuli!$A$3,IF(AND(A11453&gt;=Stimuli!$B$4,A11453&lt;=Stimuli!$C$4),Stimuli!$A$4,"")))</f>
        <v>02 e.l.f. - Power Grip Styling (30.03s)</v>
      </c>
      <c r="I11453" s="6" t="n">
        <f aca="false">(B11453-B11452)/((A11453-A11452)/1000)</f>
        <v>-0.937728937729048</v>
      </c>
      <c r="J11453" s="6" t="n">
        <f aca="false">IF(OR(B11453&lt;Rules!$B$2,B11453&gt;Rules!$B$3,ABS(I11453)&gt;Rules!$B$4,OR(B11454&lt;Rules!$B$2,B11454&gt;Rules!$B$3,ABS(I11454)&gt;Rules!$B$4)),1,0)</f>
        <v>0</v>
      </c>
      <c r="K11453" s="6" t="str">
        <f aca="false">IF(F11453=1,COUNTIF($F$2:F11453,1),"")</f>
        <v/>
      </c>
    </row>
    <row r="11454" customFormat="false" ht="15" hidden="false" customHeight="false" outlineLevel="0" collapsed="false">
      <c r="A11454" s="6" t="n">
        <v>89870.6805</v>
      </c>
      <c r="B11454" s="6" t="n">
        <v>1.93186813186813</v>
      </c>
      <c r="C11454" s="6" t="n">
        <v>80</v>
      </c>
      <c r="D11454" s="6" t="n">
        <v>-1</v>
      </c>
      <c r="E11454" s="6" t="n">
        <v>1.94652014652015</v>
      </c>
      <c r="F11454" s="6" t="n">
        <v>0</v>
      </c>
      <c r="G11454" s="6" t="n">
        <v>0</v>
      </c>
      <c r="H11454" s="6" t="str">
        <f aca="false">IF(AND(A11454&gt;=Stimuli!$B$2,A11454&lt;=Stimuli!$C$2),Stimuli!$A$2,IF(AND(A11454&gt;=Stimuli!$B$3,A11454&lt;=Stimuli!$C$3),Stimuli!$A$3,IF(AND(A11454&gt;=Stimuli!$B$4,A11454&lt;=Stimuli!$C$4),Stimuli!$A$4,"")))</f>
        <v>02 e.l.f. - Power Grip Styling (30.03s)</v>
      </c>
      <c r="I11454" s="6" t="n">
        <f aca="false">(B11454-B11453)/((A11454-A11453)/1000)</f>
        <v>0.937728937729048</v>
      </c>
      <c r="J11454" s="6" t="n">
        <f aca="false">IF(OR(B11454&lt;Rules!$B$2,B11454&gt;Rules!$B$3,ABS(I11454)&gt;Rules!$B$4,OR(B11455&lt;Rules!$B$2,B11455&gt;Rules!$B$3,ABS(I11455)&gt;Rules!$B$4)),1,0)</f>
        <v>0</v>
      </c>
      <c r="K11454" s="6" t="str">
        <f aca="false">IF(F11454=1,COUNTIF($F$2:F11454,1),"")</f>
        <v/>
      </c>
    </row>
    <row r="11455" customFormat="false" ht="15" hidden="false" customHeight="false" outlineLevel="0" collapsed="false">
      <c r="A11455" s="6" t="n">
        <v>89878.493</v>
      </c>
      <c r="B11455" s="6" t="n">
        <v>1.92454212454212</v>
      </c>
      <c r="C11455" s="6" t="n">
        <v>80</v>
      </c>
      <c r="D11455" s="6" t="n">
        <v>-1</v>
      </c>
      <c r="E11455" s="6" t="n">
        <v>1.94652014652015</v>
      </c>
      <c r="F11455" s="6" t="n">
        <v>0</v>
      </c>
      <c r="G11455" s="6" t="n">
        <v>0</v>
      </c>
      <c r="H11455" s="6" t="str">
        <f aca="false">IF(AND(A11455&gt;=Stimuli!$B$2,A11455&lt;=Stimuli!$C$2),Stimuli!$A$2,IF(AND(A11455&gt;=Stimuli!$B$3,A11455&lt;=Stimuli!$C$3),Stimuli!$A$3,IF(AND(A11455&gt;=Stimuli!$B$4,A11455&lt;=Stimuli!$C$4),Stimuli!$A$4,"")))</f>
        <v>02 e.l.f. - Power Grip Styling (30.03s)</v>
      </c>
      <c r="I11455" s="6" t="n">
        <f aca="false">(B11455-B11454)/((A11455-A11454)/1000)</f>
        <v>-0.937728937729048</v>
      </c>
      <c r="J11455" s="6" t="n">
        <f aca="false">IF(OR(B11455&lt;Rules!$B$2,B11455&gt;Rules!$B$3,ABS(I11455)&gt;Rules!$B$4,OR(B11456&lt;Rules!$B$2,B11456&gt;Rules!$B$3,ABS(I11456)&gt;Rules!$B$4)),1,0)</f>
        <v>0</v>
      </c>
      <c r="K11455" s="6" t="str">
        <f aca="false">IF(F11455=1,COUNTIF($F$2:F11455,1),"")</f>
        <v/>
      </c>
    </row>
    <row r="11456" customFormat="false" ht="15" hidden="false" customHeight="false" outlineLevel="0" collapsed="false">
      <c r="A11456" s="6" t="n">
        <v>89886.3055</v>
      </c>
      <c r="B11456" s="6" t="n">
        <v>1.93186813186813</v>
      </c>
      <c r="C11456" s="6" t="n">
        <v>80</v>
      </c>
      <c r="D11456" s="6" t="n">
        <v>-1</v>
      </c>
      <c r="E11456" s="6" t="n">
        <v>1.94652014652015</v>
      </c>
      <c r="F11456" s="6" t="n">
        <v>0</v>
      </c>
      <c r="G11456" s="6" t="n">
        <v>0</v>
      </c>
      <c r="H11456" s="6" t="str">
        <f aca="false">IF(AND(A11456&gt;=Stimuli!$B$2,A11456&lt;=Stimuli!$C$2),Stimuli!$A$2,IF(AND(A11456&gt;=Stimuli!$B$3,A11456&lt;=Stimuli!$C$3),Stimuli!$A$3,IF(AND(A11456&gt;=Stimuli!$B$4,A11456&lt;=Stimuli!$C$4),Stimuli!$A$4,"")))</f>
        <v>02 e.l.f. - Power Grip Styling (30.03s)</v>
      </c>
      <c r="I11456" s="6" t="n">
        <f aca="false">(B11456-B11455)/((A11456-A11455)/1000)</f>
        <v>0.937728937729048</v>
      </c>
      <c r="J11456" s="6" t="n">
        <f aca="false">IF(OR(B11456&lt;Rules!$B$2,B11456&gt;Rules!$B$3,ABS(I11456)&gt;Rules!$B$4,OR(B11457&lt;Rules!$B$2,B11457&gt;Rules!$B$3,ABS(I11457)&gt;Rules!$B$4)),1,0)</f>
        <v>0</v>
      </c>
      <c r="K11456" s="6" t="str">
        <f aca="false">IF(F11456=1,COUNTIF($F$2:F11456,1),"")</f>
        <v/>
      </c>
    </row>
    <row r="11457" customFormat="false" ht="15" hidden="false" customHeight="false" outlineLevel="0" collapsed="false">
      <c r="A11457" s="6" t="n">
        <v>89894.118</v>
      </c>
      <c r="B11457" s="6" t="n">
        <v>1.92454212454212</v>
      </c>
      <c r="C11457" s="6" t="n">
        <v>80</v>
      </c>
      <c r="D11457" s="6" t="n">
        <v>-1</v>
      </c>
      <c r="E11457" s="6" t="n">
        <v>1.94652014652015</v>
      </c>
      <c r="F11457" s="6" t="n">
        <v>0</v>
      </c>
      <c r="G11457" s="6" t="n">
        <v>0</v>
      </c>
      <c r="H11457" s="6" t="str">
        <f aca="false">IF(AND(A11457&gt;=Stimuli!$B$2,A11457&lt;=Stimuli!$C$2),Stimuli!$A$2,IF(AND(A11457&gt;=Stimuli!$B$3,A11457&lt;=Stimuli!$C$3),Stimuli!$A$3,IF(AND(A11457&gt;=Stimuli!$B$4,A11457&lt;=Stimuli!$C$4),Stimuli!$A$4,"")))</f>
        <v>02 e.l.f. - Power Grip Styling (30.03s)</v>
      </c>
      <c r="I11457" s="6" t="n">
        <f aca="false">(B11457-B11456)/((A11457-A11456)/1000)</f>
        <v>-0.937728937729048</v>
      </c>
      <c r="J11457" s="6" t="n">
        <f aca="false">IF(OR(B11457&lt;Rules!$B$2,B11457&gt;Rules!$B$3,ABS(I11457)&gt;Rules!$B$4,OR(B11458&lt;Rules!$B$2,B11458&gt;Rules!$B$3,ABS(I11458)&gt;Rules!$B$4)),1,0)</f>
        <v>0</v>
      </c>
      <c r="K11457" s="6" t="str">
        <f aca="false">IF(F11457=1,COUNTIF($F$2:F11457,1),"")</f>
        <v/>
      </c>
    </row>
    <row r="11458" customFormat="false" ht="15" hidden="false" customHeight="false" outlineLevel="0" collapsed="false">
      <c r="A11458" s="6" t="n">
        <v>89901.9305</v>
      </c>
      <c r="B11458" s="6" t="n">
        <v>1.93186813186813</v>
      </c>
      <c r="C11458" s="6" t="n">
        <v>80</v>
      </c>
      <c r="D11458" s="6" t="n">
        <v>-1</v>
      </c>
      <c r="E11458" s="6" t="n">
        <v>1.94652014652015</v>
      </c>
      <c r="F11458" s="6" t="n">
        <v>0</v>
      </c>
      <c r="G11458" s="6" t="n">
        <v>0</v>
      </c>
      <c r="H11458" s="6" t="str">
        <f aca="false">IF(AND(A11458&gt;=Stimuli!$B$2,A11458&lt;=Stimuli!$C$2),Stimuli!$A$2,IF(AND(A11458&gt;=Stimuli!$B$3,A11458&lt;=Stimuli!$C$3),Stimuli!$A$3,IF(AND(A11458&gt;=Stimuli!$B$4,A11458&lt;=Stimuli!$C$4),Stimuli!$A$4,"")))</f>
        <v>02 e.l.f. - Power Grip Styling (30.03s)</v>
      </c>
      <c r="I11458" s="6" t="n">
        <f aca="false">(B11458-B11457)/((A11458-A11457)/1000)</f>
        <v>0.937728937729048</v>
      </c>
      <c r="J11458" s="6" t="n">
        <f aca="false">IF(OR(B11458&lt;Rules!$B$2,B11458&gt;Rules!$B$3,ABS(I11458)&gt;Rules!$B$4,OR(B11459&lt;Rules!$B$2,B11459&gt;Rules!$B$3,ABS(I11459)&gt;Rules!$B$4)),1,0)</f>
        <v>0</v>
      </c>
      <c r="K11458" s="6" t="str">
        <f aca="false">IF(F11458=1,COUNTIF($F$2:F11458,1),"")</f>
        <v/>
      </c>
    </row>
    <row r="11459" customFormat="false" ht="15" hidden="false" customHeight="false" outlineLevel="0" collapsed="false">
      <c r="A11459" s="6" t="n">
        <v>89909.743</v>
      </c>
      <c r="B11459" s="6" t="n">
        <v>1.92454212454212</v>
      </c>
      <c r="C11459" s="6" t="n">
        <v>80</v>
      </c>
      <c r="D11459" s="6" t="n">
        <v>-1</v>
      </c>
      <c r="E11459" s="6" t="n">
        <v>1.94652014652015</v>
      </c>
      <c r="F11459" s="6" t="n">
        <v>0</v>
      </c>
      <c r="G11459" s="6" t="n">
        <v>0</v>
      </c>
      <c r="H11459" s="6" t="str">
        <f aca="false">IF(AND(A11459&gt;=Stimuli!$B$2,A11459&lt;=Stimuli!$C$2),Stimuli!$A$2,IF(AND(A11459&gt;=Stimuli!$B$3,A11459&lt;=Stimuli!$C$3),Stimuli!$A$3,IF(AND(A11459&gt;=Stimuli!$B$4,A11459&lt;=Stimuli!$C$4),Stimuli!$A$4,"")))</f>
        <v>02 e.l.f. - Power Grip Styling (30.03s)</v>
      </c>
      <c r="I11459" s="6" t="n">
        <f aca="false">(B11459-B11458)/((A11459-A11458)/1000)</f>
        <v>-0.937728937729048</v>
      </c>
      <c r="J11459" s="6" t="n">
        <f aca="false">IF(OR(B11459&lt;Rules!$B$2,B11459&gt;Rules!$B$3,ABS(I11459)&gt;Rules!$B$4,OR(B11460&lt;Rules!$B$2,B11460&gt;Rules!$B$3,ABS(I11460)&gt;Rules!$B$4)),1,0)</f>
        <v>0</v>
      </c>
      <c r="K11459" s="6" t="str">
        <f aca="false">IF(F11459=1,COUNTIF($F$2:F11459,1),"")</f>
        <v/>
      </c>
    </row>
    <row r="11460" customFormat="false" ht="15" hidden="false" customHeight="false" outlineLevel="0" collapsed="false">
      <c r="A11460" s="6" t="n">
        <v>89917.5555</v>
      </c>
      <c r="B11460" s="6" t="n">
        <v>1.93040293040293</v>
      </c>
      <c r="C11460" s="6" t="n">
        <v>80</v>
      </c>
      <c r="D11460" s="6" t="n">
        <v>-1</v>
      </c>
      <c r="E11460" s="6" t="n">
        <v>1.94652014652015</v>
      </c>
      <c r="F11460" s="6" t="n">
        <v>0</v>
      </c>
      <c r="G11460" s="6" t="n">
        <v>0</v>
      </c>
      <c r="H11460" s="6" t="str">
        <f aca="false">IF(AND(A11460&gt;=Stimuli!$B$2,A11460&lt;=Stimuli!$C$2),Stimuli!$A$2,IF(AND(A11460&gt;=Stimuli!$B$3,A11460&lt;=Stimuli!$C$3),Stimuli!$A$3,IF(AND(A11460&gt;=Stimuli!$B$4,A11460&lt;=Stimuli!$C$4),Stimuli!$A$4,"")))</f>
        <v>02 e.l.f. - Power Grip Styling (30.03s)</v>
      </c>
      <c r="I11460" s="6" t="n">
        <f aca="false">(B11460-B11459)/((A11460-A11459)/1000)</f>
        <v>0.750183150183176</v>
      </c>
      <c r="J11460" s="6" t="n">
        <f aca="false">IF(OR(B11460&lt;Rules!$B$2,B11460&gt;Rules!$B$3,ABS(I11460)&gt;Rules!$B$4,OR(B11461&lt;Rules!$B$2,B11461&gt;Rules!$B$3,ABS(I11461)&gt;Rules!$B$4)),1,0)</f>
        <v>0</v>
      </c>
      <c r="K11460" s="6" t="str">
        <f aca="false">IF(F11460=1,COUNTIF($F$2:F11460,1),"")</f>
        <v/>
      </c>
    </row>
    <row r="11461" customFormat="false" ht="15" hidden="false" customHeight="false" outlineLevel="0" collapsed="false">
      <c r="A11461" s="6" t="n">
        <v>89925.368</v>
      </c>
      <c r="B11461" s="6" t="n">
        <v>1.92600732600733</v>
      </c>
      <c r="C11461" s="6" t="n">
        <v>80</v>
      </c>
      <c r="D11461" s="6" t="n">
        <v>-1</v>
      </c>
      <c r="E11461" s="6" t="n">
        <v>1.94652014652015</v>
      </c>
      <c r="F11461" s="6" t="n">
        <v>0</v>
      </c>
      <c r="G11461" s="6" t="n">
        <v>0</v>
      </c>
      <c r="H11461" s="6" t="str">
        <f aca="false">IF(AND(A11461&gt;=Stimuli!$B$2,A11461&lt;=Stimuli!$C$2),Stimuli!$A$2,IF(AND(A11461&gt;=Stimuli!$B$3,A11461&lt;=Stimuli!$C$3),Stimuli!$A$3,IF(AND(A11461&gt;=Stimuli!$B$4,A11461&lt;=Stimuli!$C$4),Stimuli!$A$4,"")))</f>
        <v>02 e.l.f. - Power Grip Styling (30.03s)</v>
      </c>
      <c r="I11461" s="6" t="n">
        <f aca="false">(B11461-B11460)/((A11461-A11460)/1000)</f>
        <v>-0.562637362637304</v>
      </c>
      <c r="J11461" s="6" t="n">
        <f aca="false">IF(OR(B11461&lt;Rules!$B$2,B11461&gt;Rules!$B$3,ABS(I11461)&gt;Rules!$B$4,OR(B11462&lt;Rules!$B$2,B11462&gt;Rules!$B$3,ABS(I11462)&gt;Rules!$B$4)),1,0)</f>
        <v>0</v>
      </c>
      <c r="K11461" s="6" t="str">
        <f aca="false">IF(F11461=1,COUNTIF($F$2:F11461,1),"")</f>
        <v/>
      </c>
    </row>
    <row r="11462" customFormat="false" ht="15" hidden="false" customHeight="false" outlineLevel="0" collapsed="false">
      <c r="A11462" s="6" t="n">
        <v>89933.1805</v>
      </c>
      <c r="B11462" s="6" t="n">
        <v>1.92893772893773</v>
      </c>
      <c r="C11462" s="6" t="n">
        <v>80</v>
      </c>
      <c r="D11462" s="6" t="n">
        <v>-1</v>
      </c>
      <c r="E11462" s="6" t="n">
        <v>1.94652014652015</v>
      </c>
      <c r="F11462" s="6" t="n">
        <v>0</v>
      </c>
      <c r="G11462" s="6" t="n">
        <v>0</v>
      </c>
      <c r="H11462" s="6" t="str">
        <f aca="false">IF(AND(A11462&gt;=Stimuli!$B$2,A11462&lt;=Stimuli!$C$2),Stimuli!$A$2,IF(AND(A11462&gt;=Stimuli!$B$3,A11462&lt;=Stimuli!$C$3),Stimuli!$A$3,IF(AND(A11462&gt;=Stimuli!$B$4,A11462&lt;=Stimuli!$C$4),Stimuli!$A$4,"")))</f>
        <v>02 e.l.f. - Power Grip Styling (30.03s)</v>
      </c>
      <c r="I11462" s="6" t="n">
        <f aca="false">(B11462-B11461)/((A11462-A11461)/1000)</f>
        <v>0.375091575091574</v>
      </c>
      <c r="J11462" s="6" t="n">
        <f aca="false">IF(OR(B11462&lt;Rules!$B$2,B11462&gt;Rules!$B$3,ABS(I11462)&gt;Rules!$B$4,OR(B11463&lt;Rules!$B$2,B11463&gt;Rules!$B$3,ABS(I11463)&gt;Rules!$B$4)),1,0)</f>
        <v>0</v>
      </c>
      <c r="K11462" s="6" t="str">
        <f aca="false">IF(F11462=1,COUNTIF($F$2:F11462,1),"")</f>
        <v/>
      </c>
    </row>
    <row r="11463" customFormat="false" ht="15" hidden="false" customHeight="false" outlineLevel="0" collapsed="false">
      <c r="A11463" s="6" t="n">
        <v>89940.993</v>
      </c>
      <c r="B11463" s="6" t="n">
        <v>1.92600732600733</v>
      </c>
      <c r="C11463" s="6" t="n">
        <v>80</v>
      </c>
      <c r="D11463" s="6" t="n">
        <v>-1</v>
      </c>
      <c r="E11463" s="6" t="n">
        <v>1.94652014652015</v>
      </c>
      <c r="F11463" s="6" t="n">
        <v>0</v>
      </c>
      <c r="G11463" s="6" t="n">
        <v>0</v>
      </c>
      <c r="H11463" s="6" t="str">
        <f aca="false">IF(AND(A11463&gt;=Stimuli!$B$2,A11463&lt;=Stimuli!$C$2),Stimuli!$A$2,IF(AND(A11463&gt;=Stimuli!$B$3,A11463&lt;=Stimuli!$C$3),Stimuli!$A$3,IF(AND(A11463&gt;=Stimuli!$B$4,A11463&lt;=Stimuli!$C$4),Stimuli!$A$4,"")))</f>
        <v>02 e.l.f. - Power Grip Styling (30.03s)</v>
      </c>
      <c r="I11463" s="6" t="n">
        <f aca="false">(B11463-B11462)/((A11463-A11462)/1000)</f>
        <v>-0.375091575091574</v>
      </c>
      <c r="J11463" s="6" t="n">
        <f aca="false">IF(OR(B11463&lt;Rules!$B$2,B11463&gt;Rules!$B$3,ABS(I11463)&gt;Rules!$B$4,OR(B11464&lt;Rules!$B$2,B11464&gt;Rules!$B$3,ABS(I11464)&gt;Rules!$B$4)),1,0)</f>
        <v>0</v>
      </c>
      <c r="K11463" s="6" t="str">
        <f aca="false">IF(F11463=1,COUNTIF($F$2:F11463,1),"")</f>
        <v/>
      </c>
    </row>
    <row r="11464" customFormat="false" ht="15" hidden="false" customHeight="false" outlineLevel="0" collapsed="false">
      <c r="A11464" s="6" t="n">
        <v>89948.8055</v>
      </c>
      <c r="B11464" s="6" t="n">
        <v>1.92747252747253</v>
      </c>
      <c r="C11464" s="6" t="n">
        <v>80</v>
      </c>
      <c r="D11464" s="6" t="n">
        <v>742.1875</v>
      </c>
      <c r="E11464" s="6" t="n">
        <v>1.94652014652015</v>
      </c>
      <c r="F11464" s="6" t="n">
        <v>0</v>
      </c>
      <c r="G11464" s="6" t="n">
        <v>0</v>
      </c>
      <c r="H11464" s="6" t="str">
        <f aca="false">IF(AND(A11464&gt;=Stimuli!$B$2,A11464&lt;=Stimuli!$C$2),Stimuli!$A$2,IF(AND(A11464&gt;=Stimuli!$B$3,A11464&lt;=Stimuli!$C$3),Stimuli!$A$3,IF(AND(A11464&gt;=Stimuli!$B$4,A11464&lt;=Stimuli!$C$4),Stimuli!$A$4,"")))</f>
        <v>02 e.l.f. - Power Grip Styling (30.03s)</v>
      </c>
      <c r="I11464" s="6" t="n">
        <f aca="false">(B11464-B11463)/((A11464-A11463)/1000)</f>
        <v>0.187545787545844</v>
      </c>
      <c r="J11464" s="6" t="n">
        <f aca="false">IF(OR(B11464&lt;Rules!$B$2,B11464&gt;Rules!$B$3,ABS(I11464)&gt;Rules!$B$4,OR(B11465&lt;Rules!$B$2,B11465&gt;Rules!$B$3,ABS(I11465)&gt;Rules!$B$4)),1,0)</f>
        <v>0</v>
      </c>
      <c r="K11464" s="6" t="str">
        <f aca="false">IF(F11464=1,COUNTIF($F$2:F11464,1),"")</f>
        <v/>
      </c>
    </row>
    <row r="11465" customFormat="false" ht="15" hidden="false" customHeight="false" outlineLevel="0" collapsed="false">
      <c r="A11465" s="6" t="n">
        <v>89956.618</v>
      </c>
      <c r="B11465" s="6" t="n">
        <v>1.92747252747253</v>
      </c>
      <c r="C11465" s="6" t="n">
        <v>80</v>
      </c>
      <c r="D11465" s="6" t="n">
        <v>-1</v>
      </c>
      <c r="E11465" s="6" t="n">
        <v>1.94652014652015</v>
      </c>
      <c r="F11465" s="6" t="n">
        <v>0</v>
      </c>
      <c r="G11465" s="6" t="n">
        <v>0</v>
      </c>
      <c r="H11465" s="6" t="str">
        <f aca="false">IF(AND(A11465&gt;=Stimuli!$B$2,A11465&lt;=Stimuli!$C$2),Stimuli!$A$2,IF(AND(A11465&gt;=Stimuli!$B$3,A11465&lt;=Stimuli!$C$3),Stimuli!$A$3,IF(AND(A11465&gt;=Stimuli!$B$4,A11465&lt;=Stimuli!$C$4),Stimuli!$A$4,"")))</f>
        <v>02 e.l.f. - Power Grip Styling (30.03s)</v>
      </c>
      <c r="I11465" s="6" t="n">
        <f aca="false">(B11465-B11464)/((A11465-A11464)/1000)</f>
        <v>0</v>
      </c>
      <c r="J11465" s="6" t="n">
        <f aca="false">IF(OR(B11465&lt;Rules!$B$2,B11465&gt;Rules!$B$3,ABS(I11465)&gt;Rules!$B$4,OR(B11466&lt;Rules!$B$2,B11466&gt;Rules!$B$3,ABS(I11466)&gt;Rules!$B$4)),1,0)</f>
        <v>0</v>
      </c>
      <c r="K11465" s="6" t="str">
        <f aca="false">IF(F11465=1,COUNTIF($F$2:F11465,1),"")</f>
        <v/>
      </c>
    </row>
    <row r="11466" customFormat="false" ht="15" hidden="false" customHeight="false" outlineLevel="0" collapsed="false">
      <c r="A11466" s="6" t="n">
        <v>89964.4305</v>
      </c>
      <c r="B11466" s="6" t="n">
        <v>1.92454212454212</v>
      </c>
      <c r="C11466" s="6" t="n">
        <v>80</v>
      </c>
      <c r="D11466" s="6" t="n">
        <v>-1</v>
      </c>
      <c r="E11466" s="6" t="n">
        <v>1.94652014652015</v>
      </c>
      <c r="F11466" s="6" t="n">
        <v>0</v>
      </c>
      <c r="G11466" s="6" t="n">
        <v>0</v>
      </c>
      <c r="H11466" s="6" t="str">
        <f aca="false">IF(AND(A11466&gt;=Stimuli!$B$2,A11466&lt;=Stimuli!$C$2),Stimuli!$A$2,IF(AND(A11466&gt;=Stimuli!$B$3,A11466&lt;=Stimuli!$C$3),Stimuli!$A$3,IF(AND(A11466&gt;=Stimuli!$B$4,A11466&lt;=Stimuli!$C$4),Stimuli!$A$4,"")))</f>
        <v>02 e.l.f. - Power Grip Styling (30.03s)</v>
      </c>
      <c r="I11466" s="6" t="n">
        <f aca="false">(B11466-B11465)/((A11466-A11465)/1000)</f>
        <v>-0.375091575091716</v>
      </c>
      <c r="J11466" s="6" t="n">
        <f aca="false">IF(OR(B11466&lt;Rules!$B$2,B11466&gt;Rules!$B$3,ABS(I11466)&gt;Rules!$B$4,OR(B11467&lt;Rules!$B$2,B11467&gt;Rules!$B$3,ABS(I11467)&gt;Rules!$B$4)),1,0)</f>
        <v>0</v>
      </c>
      <c r="K11466" s="6" t="str">
        <f aca="false">IF(F11466=1,COUNTIF($F$2:F11466,1),"")</f>
        <v/>
      </c>
    </row>
    <row r="11467" customFormat="false" ht="15" hidden="false" customHeight="false" outlineLevel="0" collapsed="false">
      <c r="A11467" s="6" t="n">
        <v>89972.243</v>
      </c>
      <c r="B11467" s="6" t="n">
        <v>1.92893772893773</v>
      </c>
      <c r="C11467" s="6" t="n">
        <v>80</v>
      </c>
      <c r="D11467" s="6" t="n">
        <v>-1</v>
      </c>
      <c r="E11467" s="6" t="n">
        <v>1.94652014652015</v>
      </c>
      <c r="F11467" s="6" t="n">
        <v>0</v>
      </c>
      <c r="G11467" s="6" t="n">
        <v>0</v>
      </c>
      <c r="H11467" s="6" t="str">
        <f aca="false">IF(AND(A11467&gt;=Stimuli!$B$2,A11467&lt;=Stimuli!$C$2),Stimuli!$A$2,IF(AND(A11467&gt;=Stimuli!$B$3,A11467&lt;=Stimuli!$C$3),Stimuli!$A$3,IF(AND(A11467&gt;=Stimuli!$B$4,A11467&lt;=Stimuli!$C$4),Stimuli!$A$4,"")))</f>
        <v>02 e.l.f. - Power Grip Styling (30.03s)</v>
      </c>
      <c r="I11467" s="6" t="n">
        <f aca="false">(B11467-B11466)/((A11467-A11466)/1000)</f>
        <v>0.562637362637446</v>
      </c>
      <c r="J11467" s="6" t="n">
        <f aca="false">IF(OR(B11467&lt;Rules!$B$2,B11467&gt;Rules!$B$3,ABS(I11467)&gt;Rules!$B$4,OR(B11468&lt;Rules!$B$2,B11468&gt;Rules!$B$3,ABS(I11468)&gt;Rules!$B$4)),1,0)</f>
        <v>0</v>
      </c>
      <c r="K11467" s="6" t="str">
        <f aca="false">IF(F11467=1,COUNTIF($F$2:F11467,1),"")</f>
        <v/>
      </c>
    </row>
    <row r="11468" customFormat="false" ht="15" hidden="false" customHeight="false" outlineLevel="0" collapsed="false">
      <c r="A11468" s="6" t="n">
        <v>89980.0555</v>
      </c>
      <c r="B11468" s="6" t="n">
        <v>1.92307692307692</v>
      </c>
      <c r="C11468" s="6" t="n">
        <v>80</v>
      </c>
      <c r="D11468" s="6" t="n">
        <v>-1</v>
      </c>
      <c r="E11468" s="6" t="n">
        <v>1.94652014652015</v>
      </c>
      <c r="F11468" s="6" t="n">
        <v>0</v>
      </c>
      <c r="G11468" s="6" t="n">
        <v>0</v>
      </c>
      <c r="H11468" s="6" t="str">
        <f aca="false">IF(AND(A11468&gt;=Stimuli!$B$2,A11468&lt;=Stimuli!$C$2),Stimuli!$A$2,IF(AND(A11468&gt;=Stimuli!$B$3,A11468&lt;=Stimuli!$C$3),Stimuli!$A$3,IF(AND(A11468&gt;=Stimuli!$B$4,A11468&lt;=Stimuli!$C$4),Stimuli!$A$4,"")))</f>
        <v>02 e.l.f. - Power Grip Styling (30.03s)</v>
      </c>
      <c r="I11468" s="6" t="n">
        <f aca="false">(B11468-B11467)/((A11468-A11467)/1000)</f>
        <v>-0.750183150183176</v>
      </c>
      <c r="J11468" s="6" t="n">
        <f aca="false">IF(OR(B11468&lt;Rules!$B$2,B11468&gt;Rules!$B$3,ABS(I11468)&gt;Rules!$B$4,OR(B11469&lt;Rules!$B$2,B11469&gt;Rules!$B$3,ABS(I11469)&gt;Rules!$B$4)),1,0)</f>
        <v>0</v>
      </c>
      <c r="K11468" s="6" t="str">
        <f aca="false">IF(F11468=1,COUNTIF($F$2:F11468,1),"")</f>
        <v/>
      </c>
    </row>
    <row r="11469" customFormat="false" ht="15" hidden="false" customHeight="false" outlineLevel="0" collapsed="false">
      <c r="A11469" s="6" t="n">
        <v>89987.868</v>
      </c>
      <c r="B11469" s="6" t="n">
        <v>1.93040293040293</v>
      </c>
      <c r="C11469" s="6" t="n">
        <v>80</v>
      </c>
      <c r="D11469" s="6" t="n">
        <v>-1</v>
      </c>
      <c r="E11469" s="6" t="n">
        <v>1.94652014652015</v>
      </c>
      <c r="F11469" s="6" t="n">
        <v>0</v>
      </c>
      <c r="G11469" s="6" t="n">
        <v>0</v>
      </c>
      <c r="H11469" s="6" t="str">
        <f aca="false">IF(AND(A11469&gt;=Stimuli!$B$2,A11469&lt;=Stimuli!$C$2),Stimuli!$A$2,IF(AND(A11469&gt;=Stimuli!$B$3,A11469&lt;=Stimuli!$C$3),Stimuli!$A$3,IF(AND(A11469&gt;=Stimuli!$B$4,A11469&lt;=Stimuli!$C$4),Stimuli!$A$4,"")))</f>
        <v>02 e.l.f. - Power Grip Styling (30.03s)</v>
      </c>
      <c r="I11469" s="6" t="n">
        <f aca="false">(B11469-B11468)/((A11469-A11468)/1000)</f>
        <v>0.937728937728906</v>
      </c>
      <c r="J11469" s="6" t="n">
        <f aca="false">IF(OR(B11469&lt;Rules!$B$2,B11469&gt;Rules!$B$3,ABS(I11469)&gt;Rules!$B$4,OR(B11470&lt;Rules!$B$2,B11470&gt;Rules!$B$3,ABS(I11470)&gt;Rules!$B$4)),1,0)</f>
        <v>0</v>
      </c>
      <c r="K11469" s="6" t="str">
        <f aca="false">IF(F11469=1,COUNTIF($F$2:F11469,1),"")</f>
        <v/>
      </c>
    </row>
    <row r="11470" customFormat="false" ht="15" hidden="false" customHeight="false" outlineLevel="0" collapsed="false">
      <c r="A11470" s="6" t="n">
        <v>89995.6805</v>
      </c>
      <c r="B11470" s="6" t="n">
        <v>1.92307692307692</v>
      </c>
      <c r="C11470" s="6" t="n">
        <v>80</v>
      </c>
      <c r="D11470" s="6" t="n">
        <v>-1</v>
      </c>
      <c r="E11470" s="6" t="n">
        <v>1.94652014652015</v>
      </c>
      <c r="F11470" s="6" t="n">
        <v>0</v>
      </c>
      <c r="G11470" s="6" t="n">
        <v>0</v>
      </c>
      <c r="H11470" s="6" t="str">
        <f aca="false">IF(AND(A11470&gt;=Stimuli!$B$2,A11470&lt;=Stimuli!$C$2),Stimuli!$A$2,IF(AND(A11470&gt;=Stimuli!$B$3,A11470&lt;=Stimuli!$C$3),Stimuli!$A$3,IF(AND(A11470&gt;=Stimuli!$B$4,A11470&lt;=Stimuli!$C$4),Stimuli!$A$4,"")))</f>
        <v>02 e.l.f. - Power Grip Styling (30.03s)</v>
      </c>
      <c r="I11470" s="6" t="n">
        <f aca="false">(B11470-B11469)/((A11470-A11469)/1000)</f>
        <v>-0.937728937728906</v>
      </c>
      <c r="J11470" s="6" t="n">
        <f aca="false">IF(OR(B11470&lt;Rules!$B$2,B11470&gt;Rules!$B$3,ABS(I11470)&gt;Rules!$B$4,OR(B11471&lt;Rules!$B$2,B11471&gt;Rules!$B$3,ABS(I11471)&gt;Rules!$B$4)),1,0)</f>
        <v>0</v>
      </c>
      <c r="K11470" s="6" t="str">
        <f aca="false">IF(F11470=1,COUNTIF($F$2:F11470,1),"")</f>
        <v/>
      </c>
    </row>
    <row r="11471" customFormat="false" ht="15" hidden="false" customHeight="false" outlineLevel="0" collapsed="false">
      <c r="A11471" s="6" t="n">
        <v>90003.493</v>
      </c>
      <c r="B11471" s="6" t="n">
        <v>1.93040293040293</v>
      </c>
      <c r="C11471" s="6" t="n">
        <v>80</v>
      </c>
      <c r="D11471" s="6" t="n">
        <v>-1</v>
      </c>
      <c r="E11471" s="6" t="n">
        <v>1.94652014652015</v>
      </c>
      <c r="F11471" s="6" t="n">
        <v>0</v>
      </c>
      <c r="G11471" s="6" t="n">
        <v>0</v>
      </c>
      <c r="H11471" s="6" t="str">
        <f aca="false">IF(AND(A11471&gt;=Stimuli!$B$2,A11471&lt;=Stimuli!$C$2),Stimuli!$A$2,IF(AND(A11471&gt;=Stimuli!$B$3,A11471&lt;=Stimuli!$C$3),Stimuli!$A$3,IF(AND(A11471&gt;=Stimuli!$B$4,A11471&lt;=Stimuli!$C$4),Stimuli!$A$4,"")))</f>
        <v>02 e.l.f. - Power Grip Styling (30.03s)</v>
      </c>
      <c r="I11471" s="6" t="n">
        <f aca="false">(B11471-B11470)/((A11471-A11470)/1000)</f>
        <v>0.937728937728906</v>
      </c>
      <c r="J11471" s="6" t="n">
        <f aca="false">IF(OR(B11471&lt;Rules!$B$2,B11471&gt;Rules!$B$3,ABS(I11471)&gt;Rules!$B$4,OR(B11472&lt;Rules!$B$2,B11472&gt;Rules!$B$3,ABS(I11472)&gt;Rules!$B$4)),1,0)</f>
        <v>0</v>
      </c>
      <c r="K11471" s="6" t="str">
        <f aca="false">IF(F11471=1,COUNTIF($F$2:F11471,1),"")</f>
        <v/>
      </c>
    </row>
    <row r="11472" customFormat="false" ht="15" hidden="false" customHeight="false" outlineLevel="0" collapsed="false">
      <c r="A11472" s="6" t="n">
        <v>90011.3055</v>
      </c>
      <c r="B11472" s="6" t="n">
        <v>1.92307692307692</v>
      </c>
      <c r="C11472" s="6" t="n">
        <v>80</v>
      </c>
      <c r="D11472" s="6" t="n">
        <v>-1</v>
      </c>
      <c r="E11472" s="6" t="n">
        <v>1.94652014652015</v>
      </c>
      <c r="F11472" s="6" t="n">
        <v>0</v>
      </c>
      <c r="G11472" s="6" t="n">
        <v>0</v>
      </c>
      <c r="H11472" s="6" t="str">
        <f aca="false">IF(AND(A11472&gt;=Stimuli!$B$2,A11472&lt;=Stimuli!$C$2),Stimuli!$A$2,IF(AND(A11472&gt;=Stimuli!$B$3,A11472&lt;=Stimuli!$C$3),Stimuli!$A$3,IF(AND(A11472&gt;=Stimuli!$B$4,A11472&lt;=Stimuli!$C$4),Stimuli!$A$4,"")))</f>
        <v>02 e.l.f. - Power Grip Styling (30.03s)</v>
      </c>
      <c r="I11472" s="6" t="n">
        <f aca="false">(B11472-B11471)/((A11472-A11471)/1000)</f>
        <v>-0.937728937728906</v>
      </c>
      <c r="J11472" s="6" t="n">
        <f aca="false">IF(OR(B11472&lt;Rules!$B$2,B11472&gt;Rules!$B$3,ABS(I11472)&gt;Rules!$B$4,OR(B11473&lt;Rules!$B$2,B11473&gt;Rules!$B$3,ABS(I11473)&gt;Rules!$B$4)),1,0)</f>
        <v>0</v>
      </c>
      <c r="K11472" s="6" t="str">
        <f aca="false">IF(F11472=1,COUNTIF($F$2:F11472,1),"")</f>
        <v/>
      </c>
    </row>
    <row r="11473" customFormat="false" ht="15" hidden="false" customHeight="false" outlineLevel="0" collapsed="false">
      <c r="A11473" s="6" t="n">
        <v>90019.118</v>
      </c>
      <c r="B11473" s="6" t="n">
        <v>1.93040293040293</v>
      </c>
      <c r="C11473" s="6" t="n">
        <v>80</v>
      </c>
      <c r="D11473" s="6" t="n">
        <v>-1</v>
      </c>
      <c r="E11473" s="6" t="n">
        <v>1.94652014652015</v>
      </c>
      <c r="F11473" s="6" t="n">
        <v>0</v>
      </c>
      <c r="G11473" s="6" t="n">
        <v>0</v>
      </c>
      <c r="H11473" s="6" t="str">
        <f aca="false">IF(AND(A11473&gt;=Stimuli!$B$2,A11473&lt;=Stimuli!$C$2),Stimuli!$A$2,IF(AND(A11473&gt;=Stimuli!$B$3,A11473&lt;=Stimuli!$C$3),Stimuli!$A$3,IF(AND(A11473&gt;=Stimuli!$B$4,A11473&lt;=Stimuli!$C$4),Stimuli!$A$4,"")))</f>
        <v>02 e.l.f. - Power Grip Styling (30.03s)</v>
      </c>
      <c r="I11473" s="6" t="n">
        <f aca="false">(B11473-B11472)/((A11473-A11472)/1000)</f>
        <v>0.937728937728906</v>
      </c>
      <c r="J11473" s="6" t="n">
        <f aca="false">IF(OR(B11473&lt;Rules!$B$2,B11473&gt;Rules!$B$3,ABS(I11473)&gt;Rules!$B$4,OR(B11474&lt;Rules!$B$2,B11474&gt;Rules!$B$3,ABS(I11474)&gt;Rules!$B$4)),1,0)</f>
        <v>0</v>
      </c>
      <c r="K11473" s="6" t="str">
        <f aca="false">IF(F11473=1,COUNTIF($F$2:F11473,1),"")</f>
        <v/>
      </c>
    </row>
    <row r="11474" customFormat="false" ht="15" hidden="false" customHeight="false" outlineLevel="0" collapsed="false">
      <c r="A11474" s="6" t="n">
        <v>90026.9305</v>
      </c>
      <c r="B11474" s="6" t="n">
        <v>1.92307692307692</v>
      </c>
      <c r="C11474" s="6" t="n">
        <v>80</v>
      </c>
      <c r="D11474" s="6" t="n">
        <v>-1</v>
      </c>
      <c r="E11474" s="6" t="n">
        <v>1.94652014652015</v>
      </c>
      <c r="F11474" s="6" t="n">
        <v>0</v>
      </c>
      <c r="G11474" s="6" t="n">
        <v>0</v>
      </c>
      <c r="H11474" s="6" t="str">
        <f aca="false">IF(AND(A11474&gt;=Stimuli!$B$2,A11474&lt;=Stimuli!$C$2),Stimuli!$A$2,IF(AND(A11474&gt;=Stimuli!$B$3,A11474&lt;=Stimuli!$C$3),Stimuli!$A$3,IF(AND(A11474&gt;=Stimuli!$B$4,A11474&lt;=Stimuli!$C$4),Stimuli!$A$4,"")))</f>
        <v>02 e.l.f. - Power Grip Styling (30.03s)</v>
      </c>
      <c r="I11474" s="6" t="n">
        <f aca="false">(B11474-B11473)/((A11474-A11473)/1000)</f>
        <v>-0.937728937728906</v>
      </c>
      <c r="J11474" s="6" t="n">
        <f aca="false">IF(OR(B11474&lt;Rules!$B$2,B11474&gt;Rules!$B$3,ABS(I11474)&gt;Rules!$B$4,OR(B11475&lt;Rules!$B$2,B11475&gt;Rules!$B$3,ABS(I11475)&gt;Rules!$B$4)),1,0)</f>
        <v>0</v>
      </c>
      <c r="K11474" s="6" t="str">
        <f aca="false">IF(F11474=1,COUNTIF($F$2:F11474,1),"")</f>
        <v/>
      </c>
    </row>
    <row r="11475" customFormat="false" ht="15" hidden="false" customHeight="false" outlineLevel="0" collapsed="false">
      <c r="A11475" s="6" t="n">
        <v>90034.743</v>
      </c>
      <c r="B11475" s="6" t="n">
        <v>1.92893772893773</v>
      </c>
      <c r="C11475" s="6" t="n">
        <v>80</v>
      </c>
      <c r="D11475" s="6" t="n">
        <v>-1</v>
      </c>
      <c r="E11475" s="6" t="n">
        <v>1.94652014652015</v>
      </c>
      <c r="F11475" s="6" t="n">
        <v>0</v>
      </c>
      <c r="G11475" s="6" t="n">
        <v>0</v>
      </c>
      <c r="H11475" s="6" t="str">
        <f aca="false">IF(AND(A11475&gt;=Stimuli!$B$2,A11475&lt;=Stimuli!$C$2),Stimuli!$A$2,IF(AND(A11475&gt;=Stimuli!$B$3,A11475&lt;=Stimuli!$C$3),Stimuli!$A$3,IF(AND(A11475&gt;=Stimuli!$B$4,A11475&lt;=Stimuli!$C$4),Stimuli!$A$4,"")))</f>
        <v>02 e.l.f. - Power Grip Styling (30.03s)</v>
      </c>
      <c r="I11475" s="6" t="n">
        <f aca="false">(B11475-B11474)/((A11475-A11474)/1000)</f>
        <v>0.750183150183176</v>
      </c>
      <c r="J11475" s="6" t="n">
        <f aca="false">IF(OR(B11475&lt;Rules!$B$2,B11475&gt;Rules!$B$3,ABS(I11475)&gt;Rules!$B$4,OR(B11476&lt;Rules!$B$2,B11476&gt;Rules!$B$3,ABS(I11476)&gt;Rules!$B$4)),1,0)</f>
        <v>0</v>
      </c>
      <c r="K11475" s="6" t="str">
        <f aca="false">IF(F11475=1,COUNTIF($F$2:F11475,1),"")</f>
        <v/>
      </c>
    </row>
    <row r="11476" customFormat="false" ht="15" hidden="false" customHeight="false" outlineLevel="0" collapsed="false">
      <c r="A11476" s="6" t="n">
        <v>90042.5555</v>
      </c>
      <c r="B11476" s="6" t="n">
        <v>1.92307692307692</v>
      </c>
      <c r="C11476" s="6" t="n">
        <v>80</v>
      </c>
      <c r="D11476" s="6" t="n">
        <v>-1</v>
      </c>
      <c r="E11476" s="6" t="n">
        <v>1.94652014652015</v>
      </c>
      <c r="F11476" s="6" t="n">
        <v>0</v>
      </c>
      <c r="G11476" s="6" t="n">
        <v>0</v>
      </c>
      <c r="H11476" s="6" t="str">
        <f aca="false">IF(AND(A11476&gt;=Stimuli!$B$2,A11476&lt;=Stimuli!$C$2),Stimuli!$A$2,IF(AND(A11476&gt;=Stimuli!$B$3,A11476&lt;=Stimuli!$C$3),Stimuli!$A$3,IF(AND(A11476&gt;=Stimuli!$B$4,A11476&lt;=Stimuli!$C$4),Stimuli!$A$4,"")))</f>
        <v>02 e.l.f. - Power Grip Styling (30.03s)</v>
      </c>
      <c r="I11476" s="6" t="n">
        <f aca="false">(B11476-B11475)/((A11476-A11475)/1000)</f>
        <v>-0.750183150183176</v>
      </c>
      <c r="J11476" s="6" t="n">
        <f aca="false">IF(OR(B11476&lt;Rules!$B$2,B11476&gt;Rules!$B$3,ABS(I11476)&gt;Rules!$B$4,OR(B11477&lt;Rules!$B$2,B11477&gt;Rules!$B$3,ABS(I11477)&gt;Rules!$B$4)),1,0)</f>
        <v>0</v>
      </c>
      <c r="K11476" s="6" t="str">
        <f aca="false">IF(F11476=1,COUNTIF($F$2:F11476,1),"")</f>
        <v/>
      </c>
    </row>
    <row r="11477" customFormat="false" ht="15" hidden="false" customHeight="false" outlineLevel="0" collapsed="false">
      <c r="A11477" s="6" t="n">
        <v>90050.368</v>
      </c>
      <c r="B11477" s="6" t="n">
        <v>1.92747252747253</v>
      </c>
      <c r="C11477" s="6" t="n">
        <v>80</v>
      </c>
      <c r="D11477" s="6" t="n">
        <v>-1</v>
      </c>
      <c r="E11477" s="6" t="n">
        <v>1.94652014652015</v>
      </c>
      <c r="F11477" s="6" t="n">
        <v>0</v>
      </c>
      <c r="G11477" s="6" t="n">
        <v>0</v>
      </c>
      <c r="H11477" s="6" t="str">
        <f aca="false">IF(AND(A11477&gt;=Stimuli!$B$2,A11477&lt;=Stimuli!$C$2),Stimuli!$A$2,IF(AND(A11477&gt;=Stimuli!$B$3,A11477&lt;=Stimuli!$C$3),Stimuli!$A$3,IF(AND(A11477&gt;=Stimuli!$B$4,A11477&lt;=Stimuli!$C$4),Stimuli!$A$4,"")))</f>
        <v>02 e.l.f. - Power Grip Styling (30.03s)</v>
      </c>
      <c r="I11477" s="6" t="n">
        <f aca="false">(B11477-B11476)/((A11477-A11476)/1000)</f>
        <v>0.562637362637446</v>
      </c>
      <c r="J11477" s="6" t="n">
        <f aca="false">IF(OR(B11477&lt;Rules!$B$2,B11477&gt;Rules!$B$3,ABS(I11477)&gt;Rules!$B$4,OR(B11478&lt;Rules!$B$2,B11478&gt;Rules!$B$3,ABS(I11478)&gt;Rules!$B$4)),1,0)</f>
        <v>0</v>
      </c>
      <c r="K11477" s="6" t="str">
        <f aca="false">IF(F11477=1,COUNTIF($F$2:F11477,1),"")</f>
        <v/>
      </c>
    </row>
    <row r="11478" customFormat="false" ht="15" hidden="false" customHeight="false" outlineLevel="0" collapsed="false">
      <c r="A11478" s="6" t="n">
        <v>90058.1805</v>
      </c>
      <c r="B11478" s="6" t="n">
        <v>1.92307692307692</v>
      </c>
      <c r="C11478" s="6" t="n">
        <v>80</v>
      </c>
      <c r="D11478" s="6" t="n">
        <v>-1</v>
      </c>
      <c r="E11478" s="6" t="n">
        <v>1.94652014652015</v>
      </c>
      <c r="F11478" s="6" t="n">
        <v>0</v>
      </c>
      <c r="G11478" s="6" t="n">
        <v>0</v>
      </c>
      <c r="H11478" s="6" t="str">
        <f aca="false">IF(AND(A11478&gt;=Stimuli!$B$2,A11478&lt;=Stimuli!$C$2),Stimuli!$A$2,IF(AND(A11478&gt;=Stimuli!$B$3,A11478&lt;=Stimuli!$C$3),Stimuli!$A$3,IF(AND(A11478&gt;=Stimuli!$B$4,A11478&lt;=Stimuli!$C$4),Stimuli!$A$4,"")))</f>
        <v>02 e.l.f. - Power Grip Styling (30.03s)</v>
      </c>
      <c r="I11478" s="6" t="n">
        <f aca="false">(B11478-B11477)/((A11478-A11477)/1000)</f>
        <v>-0.562637362637446</v>
      </c>
      <c r="J11478" s="6" t="n">
        <f aca="false">IF(OR(B11478&lt;Rules!$B$2,B11478&gt;Rules!$B$3,ABS(I11478)&gt;Rules!$B$4,OR(B11479&lt;Rules!$B$2,B11479&gt;Rules!$B$3,ABS(I11479)&gt;Rules!$B$4)),1,0)</f>
        <v>0</v>
      </c>
      <c r="K11478" s="6" t="str">
        <f aca="false">IF(F11478=1,COUNTIF($F$2:F11478,1),"")</f>
        <v/>
      </c>
    </row>
    <row r="11479" customFormat="false" ht="15" hidden="false" customHeight="false" outlineLevel="0" collapsed="false">
      <c r="A11479" s="6" t="n">
        <v>90065.993</v>
      </c>
      <c r="B11479" s="6" t="n">
        <v>1.92600732600733</v>
      </c>
      <c r="C11479" s="6" t="n">
        <v>80</v>
      </c>
      <c r="D11479" s="6" t="n">
        <v>-1</v>
      </c>
      <c r="E11479" s="6" t="n">
        <v>1.94652014652015</v>
      </c>
      <c r="F11479" s="6" t="n">
        <v>0</v>
      </c>
      <c r="G11479" s="6" t="n">
        <v>0</v>
      </c>
      <c r="H11479" s="6" t="str">
        <f aca="false">IF(AND(A11479&gt;=Stimuli!$B$2,A11479&lt;=Stimuli!$C$2),Stimuli!$A$2,IF(AND(A11479&gt;=Stimuli!$B$3,A11479&lt;=Stimuli!$C$3),Stimuli!$A$3,IF(AND(A11479&gt;=Stimuli!$B$4,A11479&lt;=Stimuli!$C$4),Stimuli!$A$4,"")))</f>
        <v>02 e.l.f. - Power Grip Styling (30.03s)</v>
      </c>
      <c r="I11479" s="6" t="n">
        <f aca="false">(B11479-B11478)/((A11479-A11478)/1000)</f>
        <v>0.375091575091602</v>
      </c>
      <c r="J11479" s="6" t="n">
        <f aca="false">IF(OR(B11479&lt;Rules!$B$2,B11479&gt;Rules!$B$3,ABS(I11479)&gt;Rules!$B$4,OR(B11480&lt;Rules!$B$2,B11480&gt;Rules!$B$3,ABS(I11480)&gt;Rules!$B$4)),1,0)</f>
        <v>0</v>
      </c>
      <c r="K11479" s="6" t="str">
        <f aca="false">IF(F11479=1,COUNTIF($F$2:F11479,1),"")</f>
        <v/>
      </c>
    </row>
    <row r="11480" customFormat="false" ht="15" hidden="false" customHeight="false" outlineLevel="0" collapsed="false">
      <c r="A11480" s="6" t="n">
        <v>90073.8055</v>
      </c>
      <c r="B11480" s="6" t="n">
        <v>1.92454212454212</v>
      </c>
      <c r="C11480" s="6" t="n">
        <v>80</v>
      </c>
      <c r="D11480" s="6" t="n">
        <v>-1</v>
      </c>
      <c r="E11480" s="6" t="n">
        <v>1.94652014652015</v>
      </c>
      <c r="F11480" s="6" t="n">
        <v>0</v>
      </c>
      <c r="G11480" s="6" t="n">
        <v>0</v>
      </c>
      <c r="H11480" s="6" t="str">
        <f aca="false">IF(AND(A11480&gt;=Stimuli!$B$2,A11480&lt;=Stimuli!$C$2),Stimuli!$A$2,IF(AND(A11480&gt;=Stimuli!$B$3,A11480&lt;=Stimuli!$C$3),Stimuli!$A$3,IF(AND(A11480&gt;=Stimuli!$B$4,A11480&lt;=Stimuli!$C$4),Stimuli!$A$4,"")))</f>
        <v>02 e.l.f. - Power Grip Styling (30.03s)</v>
      </c>
      <c r="I11480" s="6" t="n">
        <f aca="false">(B11480-B11479)/((A11480-A11479)/1000)</f>
        <v>-0.187545787545872</v>
      </c>
      <c r="J11480" s="6" t="n">
        <f aca="false">IF(OR(B11480&lt;Rules!$B$2,B11480&gt;Rules!$B$3,ABS(I11480)&gt;Rules!$B$4,OR(B11481&lt;Rules!$B$2,B11481&gt;Rules!$B$3,ABS(I11481)&gt;Rules!$B$4)),1,0)</f>
        <v>0</v>
      </c>
      <c r="K11480" s="6" t="str">
        <f aca="false">IF(F11480=1,COUNTIF($F$2:F11480,1),"")</f>
        <v/>
      </c>
    </row>
    <row r="11481" customFormat="false" ht="15" hidden="false" customHeight="false" outlineLevel="0" collapsed="false">
      <c r="A11481" s="6" t="n">
        <v>90081.618</v>
      </c>
      <c r="B11481" s="6" t="n">
        <v>1.92307692307692</v>
      </c>
      <c r="C11481" s="6" t="n">
        <v>80</v>
      </c>
      <c r="D11481" s="6" t="n">
        <v>-1</v>
      </c>
      <c r="E11481" s="6" t="n">
        <v>1.94652014652015</v>
      </c>
      <c r="F11481" s="6" t="n">
        <v>0</v>
      </c>
      <c r="G11481" s="6" t="n">
        <v>0</v>
      </c>
      <c r="H11481" s="6" t="str">
        <f aca="false">IF(AND(A11481&gt;=Stimuli!$B$2,A11481&lt;=Stimuli!$C$2),Stimuli!$A$2,IF(AND(A11481&gt;=Stimuli!$B$3,A11481&lt;=Stimuli!$C$3),Stimuli!$A$3,IF(AND(A11481&gt;=Stimuli!$B$4,A11481&lt;=Stimuli!$C$4),Stimuli!$A$4,"")))</f>
        <v>02 e.l.f. - Power Grip Styling (30.03s)</v>
      </c>
      <c r="I11481" s="6" t="n">
        <f aca="false">(B11481-B11480)/((A11481-A11480)/1000)</f>
        <v>-0.18754578754573</v>
      </c>
      <c r="J11481" s="6" t="n">
        <f aca="false">IF(OR(B11481&lt;Rules!$B$2,B11481&gt;Rules!$B$3,ABS(I11481)&gt;Rules!$B$4,OR(B11482&lt;Rules!$B$2,B11482&gt;Rules!$B$3,ABS(I11482)&gt;Rules!$B$4)),1,0)</f>
        <v>0</v>
      </c>
      <c r="K11481" s="6" t="str">
        <f aca="false">IF(F11481=1,COUNTIF($F$2:F11481,1),"")</f>
        <v/>
      </c>
    </row>
    <row r="11482" customFormat="false" ht="15" hidden="false" customHeight="false" outlineLevel="0" collapsed="false">
      <c r="A11482" s="6" t="n">
        <v>90089.4305</v>
      </c>
      <c r="B11482" s="6" t="n">
        <v>1.92600732600733</v>
      </c>
      <c r="C11482" s="6" t="n">
        <v>80</v>
      </c>
      <c r="D11482" s="6" t="n">
        <v>-1</v>
      </c>
      <c r="E11482" s="6" t="n">
        <v>1.94652014652015</v>
      </c>
      <c r="F11482" s="6" t="n">
        <v>0</v>
      </c>
      <c r="G11482" s="6" t="n">
        <v>0</v>
      </c>
      <c r="H11482" s="6" t="str">
        <f aca="false">IF(AND(A11482&gt;=Stimuli!$B$2,A11482&lt;=Stimuli!$C$2),Stimuli!$A$2,IF(AND(A11482&gt;=Stimuli!$B$3,A11482&lt;=Stimuli!$C$3),Stimuli!$A$3,IF(AND(A11482&gt;=Stimuli!$B$4,A11482&lt;=Stimuli!$C$4),Stimuli!$A$4,"")))</f>
        <v>02 e.l.f. - Power Grip Styling (30.03s)</v>
      </c>
      <c r="I11482" s="6" t="n">
        <f aca="false">(B11482-B11481)/((A11482-A11481)/1000)</f>
        <v>0.375091575091602</v>
      </c>
      <c r="J11482" s="6" t="n">
        <f aca="false">IF(OR(B11482&lt;Rules!$B$2,B11482&gt;Rules!$B$3,ABS(I11482)&gt;Rules!$B$4,OR(B11483&lt;Rules!$B$2,B11483&gt;Rules!$B$3,ABS(I11483)&gt;Rules!$B$4)),1,0)</f>
        <v>0</v>
      </c>
      <c r="K11482" s="6" t="str">
        <f aca="false">IF(F11482=1,COUNTIF($F$2:F11482,1),"")</f>
        <v/>
      </c>
    </row>
    <row r="11483" customFormat="false" ht="15" hidden="false" customHeight="false" outlineLevel="0" collapsed="false">
      <c r="A11483" s="6" t="n">
        <v>90097.243</v>
      </c>
      <c r="B11483" s="6" t="n">
        <v>1.92307692307692</v>
      </c>
      <c r="C11483" s="6" t="n">
        <v>80</v>
      </c>
      <c r="D11483" s="6" t="n">
        <v>-1</v>
      </c>
      <c r="E11483" s="6" t="n">
        <v>1.94652014652015</v>
      </c>
      <c r="F11483" s="6" t="n">
        <v>0</v>
      </c>
      <c r="G11483" s="6" t="n">
        <v>0</v>
      </c>
      <c r="H11483" s="6" t="str">
        <f aca="false">IF(AND(A11483&gt;=Stimuli!$B$2,A11483&lt;=Stimuli!$C$2),Stimuli!$A$2,IF(AND(A11483&gt;=Stimuli!$B$3,A11483&lt;=Stimuli!$C$3),Stimuli!$A$3,IF(AND(A11483&gt;=Stimuli!$B$4,A11483&lt;=Stimuli!$C$4),Stimuli!$A$4,"")))</f>
        <v>02 e.l.f. - Power Grip Styling (30.03s)</v>
      </c>
      <c r="I11483" s="6" t="n">
        <f aca="false">(B11483-B11482)/((A11483-A11482)/1000)</f>
        <v>-0.375091575091602</v>
      </c>
      <c r="J11483" s="6" t="n">
        <f aca="false">IF(OR(B11483&lt;Rules!$B$2,B11483&gt;Rules!$B$3,ABS(I11483)&gt;Rules!$B$4,OR(B11484&lt;Rules!$B$2,B11484&gt;Rules!$B$3,ABS(I11484)&gt;Rules!$B$4)),1,0)</f>
        <v>0</v>
      </c>
      <c r="K11483" s="6" t="str">
        <f aca="false">IF(F11483=1,COUNTIF($F$2:F11483,1),"")</f>
        <v/>
      </c>
    </row>
    <row r="11484" customFormat="false" ht="15" hidden="false" customHeight="false" outlineLevel="0" collapsed="false">
      <c r="A11484" s="6" t="n">
        <v>90105.0555</v>
      </c>
      <c r="B11484" s="6" t="n">
        <v>1.92747252747253</v>
      </c>
      <c r="C11484" s="6" t="n">
        <v>80</v>
      </c>
      <c r="D11484" s="6" t="n">
        <v>-1</v>
      </c>
      <c r="E11484" s="6" t="n">
        <v>1.94652014652015</v>
      </c>
      <c r="F11484" s="6" t="n">
        <v>0</v>
      </c>
      <c r="G11484" s="6" t="n">
        <v>0</v>
      </c>
      <c r="H11484" s="6" t="str">
        <f aca="false">IF(AND(A11484&gt;=Stimuli!$B$2,A11484&lt;=Stimuli!$C$2),Stimuli!$A$2,IF(AND(A11484&gt;=Stimuli!$B$3,A11484&lt;=Stimuli!$C$3),Stimuli!$A$3,IF(AND(A11484&gt;=Stimuli!$B$4,A11484&lt;=Stimuli!$C$4),Stimuli!$A$4,"")))</f>
        <v>02 e.l.f. - Power Grip Styling (30.03s)</v>
      </c>
      <c r="I11484" s="6" t="n">
        <f aca="false">(B11484-B11483)/((A11484-A11483)/1000)</f>
        <v>0.562637362637446</v>
      </c>
      <c r="J11484" s="6" t="n">
        <f aca="false">IF(OR(B11484&lt;Rules!$B$2,B11484&gt;Rules!$B$3,ABS(I11484)&gt;Rules!$B$4,OR(B11485&lt;Rules!$B$2,B11485&gt;Rules!$B$3,ABS(I11485)&gt;Rules!$B$4)),1,0)</f>
        <v>0</v>
      </c>
      <c r="K11484" s="6" t="str">
        <f aca="false">IF(F11484=1,COUNTIF($F$2:F11484,1),"")</f>
        <v/>
      </c>
    </row>
    <row r="11485" customFormat="false" ht="15" hidden="false" customHeight="false" outlineLevel="0" collapsed="false">
      <c r="A11485" s="6" t="n">
        <v>90112.868</v>
      </c>
      <c r="B11485" s="6" t="n">
        <v>1.92161172161172</v>
      </c>
      <c r="C11485" s="6" t="n">
        <v>80</v>
      </c>
      <c r="D11485" s="6" t="n">
        <v>-1</v>
      </c>
      <c r="E11485" s="6" t="n">
        <v>1.94652014652015</v>
      </c>
      <c r="F11485" s="6" t="n">
        <v>0</v>
      </c>
      <c r="G11485" s="6" t="n">
        <v>0</v>
      </c>
      <c r="H11485" s="6" t="str">
        <f aca="false">IF(AND(A11485&gt;=Stimuli!$B$2,A11485&lt;=Stimuli!$C$2),Stimuli!$A$2,IF(AND(A11485&gt;=Stimuli!$B$3,A11485&lt;=Stimuli!$C$3),Stimuli!$A$3,IF(AND(A11485&gt;=Stimuli!$B$4,A11485&lt;=Stimuli!$C$4),Stimuli!$A$4,"")))</f>
        <v>02 e.l.f. - Power Grip Styling (30.03s)</v>
      </c>
      <c r="I11485" s="6" t="n">
        <f aca="false">(B11485-B11484)/((A11485-A11484)/1000)</f>
        <v>-0.75018315018329</v>
      </c>
      <c r="J11485" s="6" t="n">
        <f aca="false">IF(OR(B11485&lt;Rules!$B$2,B11485&gt;Rules!$B$3,ABS(I11485)&gt;Rules!$B$4,OR(B11486&lt;Rules!$B$2,B11486&gt;Rules!$B$3,ABS(I11486)&gt;Rules!$B$4)),1,0)</f>
        <v>0</v>
      </c>
      <c r="K11485" s="6" t="str">
        <f aca="false">IF(F11485=1,COUNTIF($F$2:F11485,1),"")</f>
        <v/>
      </c>
    </row>
    <row r="11486" customFormat="false" ht="15" hidden="false" customHeight="false" outlineLevel="0" collapsed="false">
      <c r="A11486" s="6" t="n">
        <v>90120.6805</v>
      </c>
      <c r="B11486" s="6" t="n">
        <v>1.92893772893773</v>
      </c>
      <c r="C11486" s="6" t="n">
        <v>80</v>
      </c>
      <c r="D11486" s="6" t="n">
        <v>-1</v>
      </c>
      <c r="E11486" s="6" t="n">
        <v>1.94652014652015</v>
      </c>
      <c r="F11486" s="6" t="n">
        <v>0</v>
      </c>
      <c r="G11486" s="6" t="n">
        <v>0</v>
      </c>
      <c r="H11486" s="6" t="str">
        <f aca="false">IF(AND(A11486&gt;=Stimuli!$B$2,A11486&lt;=Stimuli!$C$2),Stimuli!$A$2,IF(AND(A11486&gt;=Stimuli!$B$3,A11486&lt;=Stimuli!$C$3),Stimuli!$A$3,IF(AND(A11486&gt;=Stimuli!$B$4,A11486&lt;=Stimuli!$C$4),Stimuli!$A$4,"")))</f>
        <v>02 e.l.f. - Power Grip Styling (30.03s)</v>
      </c>
      <c r="I11486" s="6" t="n">
        <f aca="false">(B11486-B11485)/((A11486-A11485)/1000)</f>
        <v>0.93772893772902</v>
      </c>
      <c r="J11486" s="6" t="n">
        <f aca="false">IF(OR(B11486&lt;Rules!$B$2,B11486&gt;Rules!$B$3,ABS(I11486)&gt;Rules!$B$4,OR(B11487&lt;Rules!$B$2,B11487&gt;Rules!$B$3,ABS(I11487)&gt;Rules!$B$4)),1,0)</f>
        <v>0</v>
      </c>
      <c r="K11486" s="6" t="str">
        <f aca="false">IF(F11486=1,COUNTIF($F$2:F11486,1),"")</f>
        <v/>
      </c>
    </row>
    <row r="11487" customFormat="false" ht="15" hidden="false" customHeight="false" outlineLevel="0" collapsed="false">
      <c r="A11487" s="6" t="n">
        <v>90128.493</v>
      </c>
      <c r="B11487" s="6" t="n">
        <v>1.92161172161172</v>
      </c>
      <c r="C11487" s="6" t="n">
        <v>80</v>
      </c>
      <c r="D11487" s="6" t="n">
        <v>-1</v>
      </c>
      <c r="E11487" s="6" t="n">
        <v>1.94652014652015</v>
      </c>
      <c r="F11487" s="6" t="n">
        <v>0</v>
      </c>
      <c r="G11487" s="6" t="n">
        <v>0</v>
      </c>
      <c r="H11487" s="6" t="str">
        <f aca="false">IF(AND(A11487&gt;=Stimuli!$B$2,A11487&lt;=Stimuli!$C$2),Stimuli!$A$2,IF(AND(A11487&gt;=Stimuli!$B$3,A11487&lt;=Stimuli!$C$3),Stimuli!$A$3,IF(AND(A11487&gt;=Stimuli!$B$4,A11487&lt;=Stimuli!$C$4),Stimuli!$A$4,"")))</f>
        <v>02 e.l.f. - Power Grip Styling (30.03s)</v>
      </c>
      <c r="I11487" s="6" t="n">
        <f aca="false">(B11487-B11486)/((A11487-A11486)/1000)</f>
        <v>-0.93772893772902</v>
      </c>
      <c r="J11487" s="6" t="n">
        <f aca="false">IF(OR(B11487&lt;Rules!$B$2,B11487&gt;Rules!$B$3,ABS(I11487)&gt;Rules!$B$4,OR(B11488&lt;Rules!$B$2,B11488&gt;Rules!$B$3,ABS(I11488)&gt;Rules!$B$4)),1,0)</f>
        <v>0</v>
      </c>
      <c r="K11487" s="6" t="str">
        <f aca="false">IF(F11487=1,COUNTIF($F$2:F11487,1),"")</f>
        <v/>
      </c>
    </row>
    <row r="11488" customFormat="false" ht="15" hidden="false" customHeight="false" outlineLevel="0" collapsed="false">
      <c r="A11488" s="6" t="n">
        <v>90136.3055</v>
      </c>
      <c r="B11488" s="6" t="n">
        <v>1.92747252747253</v>
      </c>
      <c r="C11488" s="6" t="n">
        <v>80</v>
      </c>
      <c r="D11488" s="6" t="n">
        <v>-1</v>
      </c>
      <c r="E11488" s="6" t="n">
        <v>1.94652014652015</v>
      </c>
      <c r="F11488" s="6" t="n">
        <v>0</v>
      </c>
      <c r="G11488" s="6" t="n">
        <v>0</v>
      </c>
      <c r="H11488" s="6" t="str">
        <f aca="false">IF(AND(A11488&gt;=Stimuli!$B$2,A11488&lt;=Stimuli!$C$2),Stimuli!$A$2,IF(AND(A11488&gt;=Stimuli!$B$3,A11488&lt;=Stimuli!$C$3),Stimuli!$A$3,IF(AND(A11488&gt;=Stimuli!$B$4,A11488&lt;=Stimuli!$C$4),Stimuli!$A$4,"")))</f>
        <v>02 e.l.f. - Power Grip Styling (30.03s)</v>
      </c>
      <c r="I11488" s="6" t="n">
        <f aca="false">(B11488-B11487)/((A11488-A11487)/1000)</f>
        <v>0.75018315018329</v>
      </c>
      <c r="J11488" s="6" t="n">
        <f aca="false">IF(OR(B11488&lt;Rules!$B$2,B11488&gt;Rules!$B$3,ABS(I11488)&gt;Rules!$B$4,OR(B11489&lt;Rules!$B$2,B11489&gt;Rules!$B$3,ABS(I11489)&gt;Rules!$B$4)),1,0)</f>
        <v>0</v>
      </c>
      <c r="K11488" s="6" t="str">
        <f aca="false">IF(F11488=1,COUNTIF($F$2:F11488,1),"")</f>
        <v/>
      </c>
    </row>
    <row r="11489" customFormat="false" ht="15" hidden="false" customHeight="false" outlineLevel="0" collapsed="false">
      <c r="A11489" s="6" t="n">
        <v>90144.118</v>
      </c>
      <c r="B11489" s="6" t="n">
        <v>1.92014652014652</v>
      </c>
      <c r="C11489" s="6" t="n">
        <v>80</v>
      </c>
      <c r="D11489" s="6" t="n">
        <v>-1</v>
      </c>
      <c r="E11489" s="6" t="n">
        <v>1.94652014652015</v>
      </c>
      <c r="F11489" s="6" t="n">
        <v>0</v>
      </c>
      <c r="G11489" s="6" t="n">
        <v>0</v>
      </c>
      <c r="H11489" s="6" t="str">
        <f aca="false">IF(AND(A11489&gt;=Stimuli!$B$2,A11489&lt;=Stimuli!$C$2),Stimuli!$A$2,IF(AND(A11489&gt;=Stimuli!$B$3,A11489&lt;=Stimuli!$C$3),Stimuli!$A$3,IF(AND(A11489&gt;=Stimuli!$B$4,A11489&lt;=Stimuli!$C$4),Stimuli!$A$4,"")))</f>
        <v>02 e.l.f. - Power Grip Styling (30.03s)</v>
      </c>
      <c r="I11489" s="6" t="n">
        <f aca="false">(B11489-B11488)/((A11489-A11488)/1000)</f>
        <v>-0.93772893772902</v>
      </c>
      <c r="J11489" s="6" t="n">
        <f aca="false">IF(OR(B11489&lt;Rules!$B$2,B11489&gt;Rules!$B$3,ABS(I11489)&gt;Rules!$B$4,OR(B11490&lt;Rules!$B$2,B11490&gt;Rules!$B$3,ABS(I11490)&gt;Rules!$B$4)),1,0)</f>
        <v>0</v>
      </c>
      <c r="K11489" s="6" t="str">
        <f aca="false">IF(F11489=1,COUNTIF($F$2:F11489,1),"")</f>
        <v/>
      </c>
    </row>
    <row r="11490" customFormat="false" ht="15" hidden="false" customHeight="false" outlineLevel="0" collapsed="false">
      <c r="A11490" s="6" t="n">
        <v>90151.9305</v>
      </c>
      <c r="B11490" s="6" t="n">
        <v>1.92747252747253</v>
      </c>
      <c r="C11490" s="6" t="n">
        <v>80</v>
      </c>
      <c r="D11490" s="6" t="n">
        <v>-1</v>
      </c>
      <c r="E11490" s="6" t="n">
        <v>1.94652014652015</v>
      </c>
      <c r="F11490" s="6" t="n">
        <v>0</v>
      </c>
      <c r="G11490" s="6" t="n">
        <v>0</v>
      </c>
      <c r="H11490" s="6" t="str">
        <f aca="false">IF(AND(A11490&gt;=Stimuli!$B$2,A11490&lt;=Stimuli!$C$2),Stimuli!$A$2,IF(AND(A11490&gt;=Stimuli!$B$3,A11490&lt;=Stimuli!$C$3),Stimuli!$A$3,IF(AND(A11490&gt;=Stimuli!$B$4,A11490&lt;=Stimuli!$C$4),Stimuli!$A$4,"")))</f>
        <v>02 e.l.f. - Power Grip Styling (30.03s)</v>
      </c>
      <c r="I11490" s="6" t="n">
        <f aca="false">(B11490-B11489)/((A11490-A11489)/1000)</f>
        <v>0.93772893772902</v>
      </c>
      <c r="J11490" s="6" t="n">
        <f aca="false">IF(OR(B11490&lt;Rules!$B$2,B11490&gt;Rules!$B$3,ABS(I11490)&gt;Rules!$B$4,OR(B11491&lt;Rules!$B$2,B11491&gt;Rules!$B$3,ABS(I11491)&gt;Rules!$B$4)),1,0)</f>
        <v>0</v>
      </c>
      <c r="K11490" s="6" t="str">
        <f aca="false">IF(F11490=1,COUNTIF($F$2:F11490,1),"")</f>
        <v/>
      </c>
    </row>
    <row r="11491" customFormat="false" ht="15" hidden="false" customHeight="false" outlineLevel="0" collapsed="false">
      <c r="A11491" s="6" t="n">
        <v>90159.743</v>
      </c>
      <c r="B11491" s="6" t="n">
        <v>1.92014652014652</v>
      </c>
      <c r="C11491" s="6" t="n">
        <v>80</v>
      </c>
      <c r="D11491" s="6" t="n">
        <v>-1</v>
      </c>
      <c r="E11491" s="6" t="n">
        <v>1.94652014652015</v>
      </c>
      <c r="F11491" s="6" t="n">
        <v>0</v>
      </c>
      <c r="G11491" s="6" t="n">
        <v>0</v>
      </c>
      <c r="H11491" s="6" t="str">
        <f aca="false">IF(AND(A11491&gt;=Stimuli!$B$2,A11491&lt;=Stimuli!$C$2),Stimuli!$A$2,IF(AND(A11491&gt;=Stimuli!$B$3,A11491&lt;=Stimuli!$C$3),Stimuli!$A$3,IF(AND(A11491&gt;=Stimuli!$B$4,A11491&lt;=Stimuli!$C$4),Stimuli!$A$4,"")))</f>
        <v>02 e.l.f. - Power Grip Styling (30.03s)</v>
      </c>
      <c r="I11491" s="6" t="n">
        <f aca="false">(B11491-B11490)/((A11491-A11490)/1000)</f>
        <v>-0.93772893772902</v>
      </c>
      <c r="J11491" s="6" t="n">
        <f aca="false">IF(OR(B11491&lt;Rules!$B$2,B11491&gt;Rules!$B$3,ABS(I11491)&gt;Rules!$B$4,OR(B11492&lt;Rules!$B$2,B11492&gt;Rules!$B$3,ABS(I11492)&gt;Rules!$B$4)),1,0)</f>
        <v>0</v>
      </c>
      <c r="K11491" s="6" t="str">
        <f aca="false">IF(F11491=1,COUNTIF($F$2:F11491,1),"")</f>
        <v/>
      </c>
    </row>
    <row r="11492" customFormat="false" ht="15" hidden="false" customHeight="false" outlineLevel="0" collapsed="false">
      <c r="A11492" s="6" t="n">
        <v>90167.5555</v>
      </c>
      <c r="B11492" s="6" t="n">
        <v>1.92600732600733</v>
      </c>
      <c r="C11492" s="6" t="n">
        <v>80</v>
      </c>
      <c r="D11492" s="6" t="n">
        <v>-1</v>
      </c>
      <c r="E11492" s="6" t="n">
        <v>1.94652014652015</v>
      </c>
      <c r="F11492" s="6" t="n">
        <v>0</v>
      </c>
      <c r="G11492" s="6" t="n">
        <v>0</v>
      </c>
      <c r="H11492" s="6" t="str">
        <f aca="false">IF(AND(A11492&gt;=Stimuli!$B$2,A11492&lt;=Stimuli!$C$2),Stimuli!$A$2,IF(AND(A11492&gt;=Stimuli!$B$3,A11492&lt;=Stimuli!$C$3),Stimuli!$A$3,IF(AND(A11492&gt;=Stimuli!$B$4,A11492&lt;=Stimuli!$C$4),Stimuli!$A$4,"")))</f>
        <v>02 e.l.f. - Power Grip Styling (30.03s)</v>
      </c>
      <c r="I11492" s="6" t="n">
        <f aca="false">(B11492-B11491)/((A11492-A11491)/1000)</f>
        <v>0.750183150183176</v>
      </c>
      <c r="J11492" s="6" t="n">
        <f aca="false">IF(OR(B11492&lt;Rules!$B$2,B11492&gt;Rules!$B$3,ABS(I11492)&gt;Rules!$B$4,OR(B11493&lt;Rules!$B$2,B11493&gt;Rules!$B$3,ABS(I11493)&gt;Rules!$B$4)),1,0)</f>
        <v>0</v>
      </c>
      <c r="K11492" s="6" t="str">
        <f aca="false">IF(F11492=1,COUNTIF($F$2:F11492,1),"")</f>
        <v/>
      </c>
    </row>
    <row r="11493" customFormat="false" ht="15" hidden="false" customHeight="false" outlineLevel="0" collapsed="false">
      <c r="A11493" s="6" t="n">
        <v>90175.368</v>
      </c>
      <c r="B11493" s="6" t="n">
        <v>1.92161172161172</v>
      </c>
      <c r="C11493" s="6" t="n">
        <v>80</v>
      </c>
      <c r="D11493" s="6" t="n">
        <v>-1</v>
      </c>
      <c r="E11493" s="6" t="n">
        <v>1.94652014652015</v>
      </c>
      <c r="F11493" s="6" t="n">
        <v>0</v>
      </c>
      <c r="G11493" s="6" t="n">
        <v>0</v>
      </c>
      <c r="H11493" s="6" t="str">
        <f aca="false">IF(AND(A11493&gt;=Stimuli!$B$2,A11493&lt;=Stimuli!$C$2),Stimuli!$A$2,IF(AND(A11493&gt;=Stimuli!$B$3,A11493&lt;=Stimuli!$C$3),Stimuli!$A$3,IF(AND(A11493&gt;=Stimuli!$B$4,A11493&lt;=Stimuli!$C$4),Stimuli!$A$4,"")))</f>
        <v>02 e.l.f. - Power Grip Styling (30.03s)</v>
      </c>
      <c r="I11493" s="6" t="n">
        <f aca="false">(B11493-B11492)/((A11493-A11492)/1000)</f>
        <v>-0.562637362637446</v>
      </c>
      <c r="J11493" s="6" t="n">
        <f aca="false">IF(OR(B11493&lt;Rules!$B$2,B11493&gt;Rules!$B$3,ABS(I11493)&gt;Rules!$B$4,OR(B11494&lt;Rules!$B$2,B11494&gt;Rules!$B$3,ABS(I11494)&gt;Rules!$B$4)),1,0)</f>
        <v>0</v>
      </c>
      <c r="K11493" s="6" t="str">
        <f aca="false">IF(F11493=1,COUNTIF($F$2:F11493,1),"")</f>
        <v/>
      </c>
    </row>
    <row r="11494" customFormat="false" ht="15" hidden="false" customHeight="false" outlineLevel="0" collapsed="false">
      <c r="A11494" s="6" t="n">
        <v>90183.1805</v>
      </c>
      <c r="B11494" s="6" t="n">
        <v>1.92454212454212</v>
      </c>
      <c r="C11494" s="6" t="n">
        <v>80</v>
      </c>
      <c r="D11494" s="6" t="n">
        <v>-1</v>
      </c>
      <c r="E11494" s="6" t="n">
        <v>1.94652014652015</v>
      </c>
      <c r="F11494" s="6" t="n">
        <v>0</v>
      </c>
      <c r="G11494" s="6" t="n">
        <v>0</v>
      </c>
      <c r="H11494" s="6" t="str">
        <f aca="false">IF(AND(A11494&gt;=Stimuli!$B$2,A11494&lt;=Stimuli!$C$2),Stimuli!$A$2,IF(AND(A11494&gt;=Stimuli!$B$3,A11494&lt;=Stimuli!$C$3),Stimuli!$A$3,IF(AND(A11494&gt;=Stimuli!$B$4,A11494&lt;=Stimuli!$C$4),Stimuli!$A$4,"")))</f>
        <v>02 e.l.f. - Power Grip Styling (30.03s)</v>
      </c>
      <c r="I11494" s="6" t="n">
        <f aca="false">(B11494-B11493)/((A11494-A11493)/1000)</f>
        <v>0.375091575091574</v>
      </c>
      <c r="J11494" s="6" t="n">
        <f aca="false">IF(OR(B11494&lt;Rules!$B$2,B11494&gt;Rules!$B$3,ABS(I11494)&gt;Rules!$B$4,OR(B11495&lt;Rules!$B$2,B11495&gt;Rules!$B$3,ABS(I11495)&gt;Rules!$B$4)),1,0)</f>
        <v>0</v>
      </c>
      <c r="K11494" s="6" t="str">
        <f aca="false">IF(F11494=1,COUNTIF($F$2:F11494,1),"")</f>
        <v/>
      </c>
    </row>
    <row r="11495" customFormat="false" ht="15" hidden="false" customHeight="false" outlineLevel="0" collapsed="false">
      <c r="A11495" s="6" t="n">
        <v>90190.993</v>
      </c>
      <c r="B11495" s="6" t="n">
        <v>1.92161172161172</v>
      </c>
      <c r="C11495" s="6" t="n">
        <v>80</v>
      </c>
      <c r="D11495" s="6" t="n">
        <v>-1</v>
      </c>
      <c r="E11495" s="6" t="n">
        <v>1.94652014652015</v>
      </c>
      <c r="F11495" s="6" t="n">
        <v>0</v>
      </c>
      <c r="G11495" s="6" t="n">
        <v>0</v>
      </c>
      <c r="H11495" s="6" t="str">
        <f aca="false">IF(AND(A11495&gt;=Stimuli!$B$2,A11495&lt;=Stimuli!$C$2),Stimuli!$A$2,IF(AND(A11495&gt;=Stimuli!$B$3,A11495&lt;=Stimuli!$C$3),Stimuli!$A$3,IF(AND(A11495&gt;=Stimuli!$B$4,A11495&lt;=Stimuli!$C$4),Stimuli!$A$4,"")))</f>
        <v>02 e.l.f. - Power Grip Styling (30.03s)</v>
      </c>
      <c r="I11495" s="6" t="n">
        <f aca="false">(B11495-B11494)/((A11495-A11494)/1000)</f>
        <v>-0.375091575091574</v>
      </c>
      <c r="J11495" s="6" t="n">
        <f aca="false">IF(OR(B11495&lt;Rules!$B$2,B11495&gt;Rules!$B$3,ABS(I11495)&gt;Rules!$B$4,OR(B11496&lt;Rules!$B$2,B11496&gt;Rules!$B$3,ABS(I11496)&gt;Rules!$B$4)),1,0)</f>
        <v>0</v>
      </c>
      <c r="K11495" s="6" t="str">
        <f aca="false">IF(F11495=1,COUNTIF($F$2:F11495,1),"")</f>
        <v/>
      </c>
    </row>
    <row r="11496" customFormat="false" ht="15" hidden="false" customHeight="false" outlineLevel="0" collapsed="false">
      <c r="A11496" s="6" t="n">
        <v>90198.8055</v>
      </c>
      <c r="B11496" s="6" t="n">
        <v>1.92307692307692</v>
      </c>
      <c r="C11496" s="6" t="n">
        <v>80</v>
      </c>
      <c r="D11496" s="6" t="n">
        <v>-1</v>
      </c>
      <c r="E11496" s="6" t="n">
        <v>1.94652014652015</v>
      </c>
      <c r="F11496" s="6" t="n">
        <v>0</v>
      </c>
      <c r="G11496" s="6" t="n">
        <v>0</v>
      </c>
      <c r="H11496" s="6" t="str">
        <f aca="false">IF(AND(A11496&gt;=Stimuli!$B$2,A11496&lt;=Stimuli!$C$2),Stimuli!$A$2,IF(AND(A11496&gt;=Stimuli!$B$3,A11496&lt;=Stimuli!$C$3),Stimuli!$A$3,IF(AND(A11496&gt;=Stimuli!$B$4,A11496&lt;=Stimuli!$C$4),Stimuli!$A$4,"")))</f>
        <v>02 e.l.f. - Power Grip Styling (30.03s)</v>
      </c>
      <c r="I11496" s="6" t="n">
        <f aca="false">(B11496-B11495)/((A11496-A11495)/1000)</f>
        <v>0.187545787545844</v>
      </c>
      <c r="J11496" s="6" t="n">
        <f aca="false">IF(OR(B11496&lt;Rules!$B$2,B11496&gt;Rules!$B$3,ABS(I11496)&gt;Rules!$B$4,OR(B11497&lt;Rules!$B$2,B11497&gt;Rules!$B$3,ABS(I11497)&gt;Rules!$B$4)),1,0)</f>
        <v>0</v>
      </c>
      <c r="K11496" s="6" t="str">
        <f aca="false">IF(F11496=1,COUNTIF($F$2:F11496,1),"")</f>
        <v/>
      </c>
    </row>
    <row r="11497" customFormat="false" ht="15" hidden="false" customHeight="false" outlineLevel="0" collapsed="false">
      <c r="A11497" s="6" t="n">
        <v>90206.618</v>
      </c>
      <c r="B11497" s="6" t="n">
        <v>1.92307692307692</v>
      </c>
      <c r="C11497" s="6" t="n">
        <v>80</v>
      </c>
      <c r="D11497" s="6" t="n">
        <v>-1</v>
      </c>
      <c r="E11497" s="6" t="n">
        <v>1.94652014652015</v>
      </c>
      <c r="F11497" s="6" t="n">
        <v>0</v>
      </c>
      <c r="G11497" s="6" t="n">
        <v>0</v>
      </c>
      <c r="H11497" s="6" t="str">
        <f aca="false">IF(AND(A11497&gt;=Stimuli!$B$2,A11497&lt;=Stimuli!$C$2),Stimuli!$A$2,IF(AND(A11497&gt;=Stimuli!$B$3,A11497&lt;=Stimuli!$C$3),Stimuli!$A$3,IF(AND(A11497&gt;=Stimuli!$B$4,A11497&lt;=Stimuli!$C$4),Stimuli!$A$4,"")))</f>
        <v>02 e.l.f. - Power Grip Styling (30.03s)</v>
      </c>
      <c r="I11497" s="6" t="n">
        <f aca="false">(B11497-B11496)/((A11497-A11496)/1000)</f>
        <v>0</v>
      </c>
      <c r="J11497" s="6" t="n">
        <f aca="false">IF(OR(B11497&lt;Rules!$B$2,B11497&gt;Rules!$B$3,ABS(I11497)&gt;Rules!$B$4,OR(B11498&lt;Rules!$B$2,B11498&gt;Rules!$B$3,ABS(I11498)&gt;Rules!$B$4)),1,0)</f>
        <v>0</v>
      </c>
      <c r="K11497" s="6" t="str">
        <f aca="false">IF(F11497=1,COUNTIF($F$2:F11497,1),"")</f>
        <v/>
      </c>
    </row>
    <row r="11498" customFormat="false" ht="15" hidden="false" customHeight="false" outlineLevel="0" collapsed="false">
      <c r="A11498" s="6" t="n">
        <v>90214.4305</v>
      </c>
      <c r="B11498" s="6" t="n">
        <v>1.92161172161172</v>
      </c>
      <c r="C11498" s="6" t="n">
        <v>80</v>
      </c>
      <c r="D11498" s="6" t="n">
        <v>-1</v>
      </c>
      <c r="E11498" s="6" t="n">
        <v>1.94652014652015</v>
      </c>
      <c r="F11498" s="6" t="n">
        <v>0</v>
      </c>
      <c r="G11498" s="6" t="n">
        <v>0</v>
      </c>
      <c r="H11498" s="6" t="str">
        <f aca="false">IF(AND(A11498&gt;=Stimuli!$B$2,A11498&lt;=Stimuli!$C$2),Stimuli!$A$2,IF(AND(A11498&gt;=Stimuli!$B$3,A11498&lt;=Stimuli!$C$3),Stimuli!$A$3,IF(AND(A11498&gt;=Stimuli!$B$4,A11498&lt;=Stimuli!$C$4),Stimuli!$A$4,"")))</f>
        <v>02 e.l.f. - Power Grip Styling (30.03s)</v>
      </c>
      <c r="I11498" s="6" t="n">
        <f aca="false">(B11498-B11497)/((A11498-A11497)/1000)</f>
        <v>-0.187545787545844</v>
      </c>
      <c r="J11498" s="6" t="n">
        <f aca="false">IF(OR(B11498&lt;Rules!$B$2,B11498&gt;Rules!$B$3,ABS(I11498)&gt;Rules!$B$4,OR(B11499&lt;Rules!$B$2,B11499&gt;Rules!$B$3,ABS(I11499)&gt;Rules!$B$4)),1,0)</f>
        <v>0</v>
      </c>
      <c r="K11498" s="6" t="str">
        <f aca="false">IF(F11498=1,COUNTIF($F$2:F11498,1),"")</f>
        <v/>
      </c>
    </row>
    <row r="11499" customFormat="false" ht="15" hidden="false" customHeight="false" outlineLevel="0" collapsed="false">
      <c r="A11499" s="6" t="n">
        <v>90222.243</v>
      </c>
      <c r="B11499" s="6" t="n">
        <v>1.92454212454212</v>
      </c>
      <c r="C11499" s="6" t="n">
        <v>80</v>
      </c>
      <c r="D11499" s="6" t="n">
        <v>-1</v>
      </c>
      <c r="E11499" s="6" t="n">
        <v>1.94652014652015</v>
      </c>
      <c r="F11499" s="6" t="n">
        <v>0</v>
      </c>
      <c r="G11499" s="6" t="n">
        <v>0</v>
      </c>
      <c r="H11499" s="6" t="str">
        <f aca="false">IF(AND(A11499&gt;=Stimuli!$B$2,A11499&lt;=Stimuli!$C$2),Stimuli!$A$2,IF(AND(A11499&gt;=Stimuli!$B$3,A11499&lt;=Stimuli!$C$3),Stimuli!$A$3,IF(AND(A11499&gt;=Stimuli!$B$4,A11499&lt;=Stimuli!$C$4),Stimuli!$A$4,"")))</f>
        <v>02 e.l.f. - Power Grip Styling (30.03s)</v>
      </c>
      <c r="I11499" s="6" t="n">
        <f aca="false">(B11499-B11498)/((A11499-A11498)/1000)</f>
        <v>0.375091575091574</v>
      </c>
      <c r="J11499" s="6" t="n">
        <f aca="false">IF(OR(B11499&lt;Rules!$B$2,B11499&gt;Rules!$B$3,ABS(I11499)&gt;Rules!$B$4,OR(B11500&lt;Rules!$B$2,B11500&gt;Rules!$B$3,ABS(I11500)&gt;Rules!$B$4)),1,0)</f>
        <v>0</v>
      </c>
      <c r="K11499" s="6" t="str">
        <f aca="false">IF(F11499=1,COUNTIF($F$2:F11499,1),"")</f>
        <v/>
      </c>
    </row>
    <row r="11500" customFormat="false" ht="15" hidden="false" customHeight="false" outlineLevel="0" collapsed="false">
      <c r="A11500" s="6" t="n">
        <v>90230.0555</v>
      </c>
      <c r="B11500" s="6" t="n">
        <v>1.92014652014652</v>
      </c>
      <c r="C11500" s="6" t="n">
        <v>80</v>
      </c>
      <c r="D11500" s="6" t="n">
        <v>-1</v>
      </c>
      <c r="E11500" s="6" t="n">
        <v>1.94652014652015</v>
      </c>
      <c r="F11500" s="6" t="n">
        <v>0</v>
      </c>
      <c r="G11500" s="6" t="n">
        <v>0</v>
      </c>
      <c r="H11500" s="6" t="str">
        <f aca="false">IF(AND(A11500&gt;=Stimuli!$B$2,A11500&lt;=Stimuli!$C$2),Stimuli!$A$2,IF(AND(A11500&gt;=Stimuli!$B$3,A11500&lt;=Stimuli!$C$3),Stimuli!$A$3,IF(AND(A11500&gt;=Stimuli!$B$4,A11500&lt;=Stimuli!$C$4),Stimuli!$A$4,"")))</f>
        <v>02 e.l.f. - Power Grip Styling (30.03s)</v>
      </c>
      <c r="I11500" s="6" t="n">
        <f aca="false">(B11500-B11499)/((A11500-A11499)/1000)</f>
        <v>-0.562637362637304</v>
      </c>
      <c r="J11500" s="6" t="n">
        <f aca="false">IF(OR(B11500&lt;Rules!$B$2,B11500&gt;Rules!$B$3,ABS(I11500)&gt;Rules!$B$4,OR(B11501&lt;Rules!$B$2,B11501&gt;Rules!$B$3,ABS(I11501)&gt;Rules!$B$4)),1,0)</f>
        <v>0</v>
      </c>
      <c r="K11500" s="6" t="str">
        <f aca="false">IF(F11500=1,COUNTIF($F$2:F11500,1),"")</f>
        <v/>
      </c>
    </row>
    <row r="11501" customFormat="false" ht="15" hidden="false" customHeight="false" outlineLevel="0" collapsed="false">
      <c r="A11501" s="6" t="n">
        <v>90237.868</v>
      </c>
      <c r="B11501" s="6" t="n">
        <v>1.92600732600733</v>
      </c>
      <c r="C11501" s="6" t="n">
        <v>80</v>
      </c>
      <c r="D11501" s="6" t="n">
        <v>-1</v>
      </c>
      <c r="E11501" s="6" t="n">
        <v>1.94652014652015</v>
      </c>
      <c r="F11501" s="6" t="n">
        <v>0</v>
      </c>
      <c r="G11501" s="6" t="n">
        <v>0</v>
      </c>
      <c r="H11501" s="6" t="str">
        <f aca="false">IF(AND(A11501&gt;=Stimuli!$B$2,A11501&lt;=Stimuli!$C$2),Stimuli!$A$2,IF(AND(A11501&gt;=Stimuli!$B$3,A11501&lt;=Stimuli!$C$3),Stimuli!$A$3,IF(AND(A11501&gt;=Stimuli!$B$4,A11501&lt;=Stimuli!$C$4),Stimuli!$A$4,"")))</f>
        <v>02 e.l.f. - Power Grip Styling (30.03s)</v>
      </c>
      <c r="I11501" s="6" t="n">
        <f aca="false">(B11501-B11500)/((A11501-A11500)/1000)</f>
        <v>0.750183150183176</v>
      </c>
      <c r="J11501" s="6" t="n">
        <f aca="false">IF(OR(B11501&lt;Rules!$B$2,B11501&gt;Rules!$B$3,ABS(I11501)&gt;Rules!$B$4,OR(B11502&lt;Rules!$B$2,B11502&gt;Rules!$B$3,ABS(I11502)&gt;Rules!$B$4)),1,0)</f>
        <v>0</v>
      </c>
      <c r="K11501" s="6" t="str">
        <f aca="false">IF(F11501=1,COUNTIF($F$2:F11501,1),"")</f>
        <v/>
      </c>
    </row>
    <row r="11502" customFormat="false" ht="15" hidden="false" customHeight="false" outlineLevel="0" collapsed="false">
      <c r="A11502" s="6" t="n">
        <v>90245.6805</v>
      </c>
      <c r="B11502" s="6" t="n">
        <v>1.91868131868132</v>
      </c>
      <c r="C11502" s="6" t="n">
        <v>80</v>
      </c>
      <c r="D11502" s="6" t="n">
        <v>-1</v>
      </c>
      <c r="E11502" s="6" t="n">
        <v>1.94652014652015</v>
      </c>
      <c r="F11502" s="6" t="n">
        <v>0</v>
      </c>
      <c r="G11502" s="6" t="n">
        <v>0</v>
      </c>
      <c r="H11502" s="6" t="str">
        <f aca="false">IF(AND(A11502&gt;=Stimuli!$B$2,A11502&lt;=Stimuli!$C$2),Stimuli!$A$2,IF(AND(A11502&gt;=Stimuli!$B$3,A11502&lt;=Stimuli!$C$3),Stimuli!$A$3,IF(AND(A11502&gt;=Stimuli!$B$4,A11502&lt;=Stimuli!$C$4),Stimuli!$A$4,"")))</f>
        <v>02 e.l.f. - Power Grip Styling (30.03s)</v>
      </c>
      <c r="I11502" s="6" t="n">
        <f aca="false">(B11502-B11501)/((A11502-A11501)/1000)</f>
        <v>-0.93772893772902</v>
      </c>
      <c r="J11502" s="6" t="n">
        <f aca="false">IF(OR(B11502&lt;Rules!$B$2,B11502&gt;Rules!$B$3,ABS(I11502)&gt;Rules!$B$4,OR(B11503&lt;Rules!$B$2,B11503&gt;Rules!$B$3,ABS(I11503)&gt;Rules!$B$4)),1,0)</f>
        <v>0</v>
      </c>
      <c r="K11502" s="6" t="str">
        <f aca="false">IF(F11502=1,COUNTIF($F$2:F11502,1),"")</f>
        <v/>
      </c>
    </row>
    <row r="11503" customFormat="false" ht="15" hidden="false" customHeight="false" outlineLevel="0" collapsed="false">
      <c r="A11503" s="6" t="n">
        <v>90253.493</v>
      </c>
      <c r="B11503" s="6" t="n">
        <v>1.92600732600733</v>
      </c>
      <c r="C11503" s="6" t="n">
        <v>80</v>
      </c>
      <c r="D11503" s="6" t="n">
        <v>-1</v>
      </c>
      <c r="E11503" s="6" t="n">
        <v>1.94652014652015</v>
      </c>
      <c r="F11503" s="6" t="n">
        <v>0</v>
      </c>
      <c r="G11503" s="6" t="n">
        <v>0</v>
      </c>
      <c r="H11503" s="6" t="str">
        <f aca="false">IF(AND(A11503&gt;=Stimuli!$B$2,A11503&lt;=Stimuli!$C$2),Stimuli!$A$2,IF(AND(A11503&gt;=Stimuli!$B$3,A11503&lt;=Stimuli!$C$3),Stimuli!$A$3,IF(AND(A11503&gt;=Stimuli!$B$4,A11503&lt;=Stimuli!$C$4),Stimuli!$A$4,"")))</f>
        <v>02 e.l.f. - Power Grip Styling (30.03s)</v>
      </c>
      <c r="I11503" s="6" t="n">
        <f aca="false">(B11503-B11502)/((A11503-A11502)/1000)</f>
        <v>0.93772893772902</v>
      </c>
      <c r="J11503" s="6" t="n">
        <f aca="false">IF(OR(B11503&lt;Rules!$B$2,B11503&gt;Rules!$B$3,ABS(I11503)&gt;Rules!$B$4,OR(B11504&lt;Rules!$B$2,B11504&gt;Rules!$B$3,ABS(I11504)&gt;Rules!$B$4)),1,0)</f>
        <v>0</v>
      </c>
      <c r="K11503" s="6" t="str">
        <f aca="false">IF(F11503=1,COUNTIF($F$2:F11503,1),"")</f>
        <v/>
      </c>
    </row>
    <row r="11504" customFormat="false" ht="15" hidden="false" customHeight="false" outlineLevel="0" collapsed="false">
      <c r="A11504" s="6" t="n">
        <v>90261.3055</v>
      </c>
      <c r="B11504" s="6" t="n">
        <v>1.91868131868132</v>
      </c>
      <c r="C11504" s="6" t="n">
        <v>80</v>
      </c>
      <c r="D11504" s="6" t="n">
        <v>-1</v>
      </c>
      <c r="E11504" s="6" t="n">
        <v>1.94652014652015</v>
      </c>
      <c r="F11504" s="6" t="n">
        <v>0</v>
      </c>
      <c r="G11504" s="6" t="n">
        <v>0</v>
      </c>
      <c r="H11504" s="6" t="str">
        <f aca="false">IF(AND(A11504&gt;=Stimuli!$B$2,A11504&lt;=Stimuli!$C$2),Stimuli!$A$2,IF(AND(A11504&gt;=Stimuli!$B$3,A11504&lt;=Stimuli!$C$3),Stimuli!$A$3,IF(AND(A11504&gt;=Stimuli!$B$4,A11504&lt;=Stimuli!$C$4),Stimuli!$A$4,"")))</f>
        <v>02 e.l.f. - Power Grip Styling (30.03s)</v>
      </c>
      <c r="I11504" s="6" t="n">
        <f aca="false">(B11504-B11503)/((A11504-A11503)/1000)</f>
        <v>-0.93772893772902</v>
      </c>
      <c r="J11504" s="6" t="n">
        <f aca="false">IF(OR(B11504&lt;Rules!$B$2,B11504&gt;Rules!$B$3,ABS(I11504)&gt;Rules!$B$4,OR(B11505&lt;Rules!$B$2,B11505&gt;Rules!$B$3,ABS(I11505)&gt;Rules!$B$4)),1,0)</f>
        <v>0</v>
      </c>
      <c r="K11504" s="6" t="str">
        <f aca="false">IF(F11504=1,COUNTIF($F$2:F11504,1),"")</f>
        <v/>
      </c>
    </row>
    <row r="11505" customFormat="false" ht="15" hidden="false" customHeight="false" outlineLevel="0" collapsed="false">
      <c r="A11505" s="6" t="n">
        <v>90269.118</v>
      </c>
      <c r="B11505" s="6" t="n">
        <v>1.92600732600733</v>
      </c>
      <c r="C11505" s="6" t="n">
        <v>80</v>
      </c>
      <c r="D11505" s="6" t="n">
        <v>-1</v>
      </c>
      <c r="E11505" s="6" t="n">
        <v>1.94652014652015</v>
      </c>
      <c r="F11505" s="6" t="n">
        <v>0</v>
      </c>
      <c r="G11505" s="6" t="n">
        <v>0</v>
      </c>
      <c r="H11505" s="6" t="str">
        <f aca="false">IF(AND(A11505&gt;=Stimuli!$B$2,A11505&lt;=Stimuli!$C$2),Stimuli!$A$2,IF(AND(A11505&gt;=Stimuli!$B$3,A11505&lt;=Stimuli!$C$3),Stimuli!$A$3,IF(AND(A11505&gt;=Stimuli!$B$4,A11505&lt;=Stimuli!$C$4),Stimuli!$A$4,"")))</f>
        <v>02 e.l.f. - Power Grip Styling (30.03s)</v>
      </c>
      <c r="I11505" s="6" t="n">
        <f aca="false">(B11505-B11504)/((A11505-A11504)/1000)</f>
        <v>0.93772893772902</v>
      </c>
      <c r="J11505" s="6" t="n">
        <f aca="false">IF(OR(B11505&lt;Rules!$B$2,B11505&gt;Rules!$B$3,ABS(I11505)&gt;Rules!$B$4,OR(B11506&lt;Rules!$B$2,B11506&gt;Rules!$B$3,ABS(I11506)&gt;Rules!$B$4)),1,0)</f>
        <v>0</v>
      </c>
      <c r="K11505" s="6" t="str">
        <f aca="false">IF(F11505=1,COUNTIF($F$2:F11505,1),"")</f>
        <v/>
      </c>
    </row>
    <row r="11506" customFormat="false" ht="15" hidden="false" customHeight="false" outlineLevel="0" collapsed="false">
      <c r="A11506" s="6" t="n">
        <v>90276.9305</v>
      </c>
      <c r="B11506" s="6" t="n">
        <v>1.91868131868132</v>
      </c>
      <c r="C11506" s="6" t="n">
        <v>80</v>
      </c>
      <c r="D11506" s="6" t="n">
        <v>-1</v>
      </c>
      <c r="E11506" s="6" t="n">
        <v>1.94652014652015</v>
      </c>
      <c r="F11506" s="6" t="n">
        <v>0</v>
      </c>
      <c r="G11506" s="6" t="n">
        <v>0</v>
      </c>
      <c r="H11506" s="6" t="str">
        <f aca="false">IF(AND(A11506&gt;=Stimuli!$B$2,A11506&lt;=Stimuli!$C$2),Stimuli!$A$2,IF(AND(A11506&gt;=Stimuli!$B$3,A11506&lt;=Stimuli!$C$3),Stimuli!$A$3,IF(AND(A11506&gt;=Stimuli!$B$4,A11506&lt;=Stimuli!$C$4),Stimuli!$A$4,"")))</f>
        <v>02 e.l.f. - Power Grip Styling (30.03s)</v>
      </c>
      <c r="I11506" s="6" t="n">
        <f aca="false">(B11506-B11505)/((A11506-A11505)/1000)</f>
        <v>-0.93772893772902</v>
      </c>
      <c r="J11506" s="6" t="n">
        <f aca="false">IF(OR(B11506&lt;Rules!$B$2,B11506&gt;Rules!$B$3,ABS(I11506)&gt;Rules!$B$4,OR(B11507&lt;Rules!$B$2,B11507&gt;Rules!$B$3,ABS(I11507)&gt;Rules!$B$4)),1,0)</f>
        <v>0</v>
      </c>
      <c r="K11506" s="6" t="str">
        <f aca="false">IF(F11506=1,COUNTIF($F$2:F11506,1),"")</f>
        <v/>
      </c>
    </row>
    <row r="11507" customFormat="false" ht="15" hidden="false" customHeight="false" outlineLevel="0" collapsed="false">
      <c r="A11507" s="6" t="n">
        <v>90284.743</v>
      </c>
      <c r="B11507" s="6" t="n">
        <v>1.92454212454212</v>
      </c>
      <c r="C11507" s="6" t="n">
        <v>80</v>
      </c>
      <c r="D11507" s="6" t="n">
        <v>-1</v>
      </c>
      <c r="E11507" s="6" t="n">
        <v>1.94652014652015</v>
      </c>
      <c r="F11507" s="6" t="n">
        <v>0</v>
      </c>
      <c r="G11507" s="6" t="n">
        <v>0</v>
      </c>
      <c r="H11507" s="6" t="str">
        <f aca="false">IF(AND(A11507&gt;=Stimuli!$B$2,A11507&lt;=Stimuli!$C$2),Stimuli!$A$2,IF(AND(A11507&gt;=Stimuli!$B$3,A11507&lt;=Stimuli!$C$3),Stimuli!$A$3,IF(AND(A11507&gt;=Stimuli!$B$4,A11507&lt;=Stimuli!$C$4),Stimuli!$A$4,"")))</f>
        <v>02 e.l.f. - Power Grip Styling (30.03s)</v>
      </c>
      <c r="I11507" s="6" t="n">
        <f aca="false">(B11507-B11506)/((A11507-A11506)/1000)</f>
        <v>0.750183150183148</v>
      </c>
      <c r="J11507" s="6" t="n">
        <f aca="false">IF(OR(B11507&lt;Rules!$B$2,B11507&gt;Rules!$B$3,ABS(I11507)&gt;Rules!$B$4,OR(B11508&lt;Rules!$B$2,B11508&gt;Rules!$B$3,ABS(I11508)&gt;Rules!$B$4)),1,0)</f>
        <v>0</v>
      </c>
      <c r="K11507" s="6" t="str">
        <f aca="false">IF(F11507=1,COUNTIF($F$2:F11507,1),"")</f>
        <v/>
      </c>
    </row>
    <row r="11508" customFormat="false" ht="15" hidden="false" customHeight="false" outlineLevel="0" collapsed="false">
      <c r="A11508" s="6" t="n">
        <v>90292.5555</v>
      </c>
      <c r="B11508" s="6" t="n">
        <v>1.91868131868132</v>
      </c>
      <c r="C11508" s="6" t="n">
        <v>80</v>
      </c>
      <c r="D11508" s="6" t="n">
        <v>-1</v>
      </c>
      <c r="E11508" s="6" t="n">
        <v>1.94652014652015</v>
      </c>
      <c r="F11508" s="6" t="n">
        <v>0</v>
      </c>
      <c r="G11508" s="6" t="n">
        <v>0</v>
      </c>
      <c r="H11508" s="6" t="str">
        <f aca="false">IF(AND(A11508&gt;=Stimuli!$B$2,A11508&lt;=Stimuli!$C$2),Stimuli!$A$2,IF(AND(A11508&gt;=Stimuli!$B$3,A11508&lt;=Stimuli!$C$3),Stimuli!$A$3,IF(AND(A11508&gt;=Stimuli!$B$4,A11508&lt;=Stimuli!$C$4),Stimuli!$A$4,"")))</f>
        <v>02 e.l.f. - Power Grip Styling (30.03s)</v>
      </c>
      <c r="I11508" s="6" t="n">
        <f aca="false">(B11508-B11507)/((A11508-A11507)/1000)</f>
        <v>-0.750183150183148</v>
      </c>
      <c r="J11508" s="6" t="n">
        <f aca="false">IF(OR(B11508&lt;Rules!$B$2,B11508&gt;Rules!$B$3,ABS(I11508)&gt;Rules!$B$4,OR(B11509&lt;Rules!$B$2,B11509&gt;Rules!$B$3,ABS(I11509)&gt;Rules!$B$4)),1,0)</f>
        <v>0</v>
      </c>
      <c r="K11508" s="6" t="str">
        <f aca="false">IF(F11508=1,COUNTIF($F$2:F11508,1),"")</f>
        <v/>
      </c>
    </row>
    <row r="11509" customFormat="false" ht="15" hidden="false" customHeight="false" outlineLevel="0" collapsed="false">
      <c r="A11509" s="6" t="n">
        <v>90323.8055</v>
      </c>
      <c r="B11509" s="6" t="n">
        <v>1.92161172161172</v>
      </c>
      <c r="C11509" s="6" t="n">
        <v>80</v>
      </c>
      <c r="D11509" s="6" t="n">
        <v>-1</v>
      </c>
      <c r="E11509" s="6" t="n">
        <v>1.94652014652015</v>
      </c>
      <c r="F11509" s="6" t="n">
        <v>0</v>
      </c>
      <c r="G11509" s="6" t="n">
        <v>0</v>
      </c>
      <c r="H11509" s="6" t="str">
        <f aca="false">IF(AND(A11509&gt;=Stimuli!$B$2,A11509&lt;=Stimuli!$C$2),Stimuli!$A$2,IF(AND(A11509&gt;=Stimuli!$B$3,A11509&lt;=Stimuli!$C$3),Stimuli!$A$3,IF(AND(A11509&gt;=Stimuli!$B$4,A11509&lt;=Stimuli!$C$4),Stimuli!$A$4,"")))</f>
        <v/>
      </c>
      <c r="I11509" s="6" t="n">
        <f aca="false">(B11509-B11508)/((A11509-A11508)/1000)</f>
        <v>0.0937728937728934</v>
      </c>
      <c r="J11509" s="6" t="n">
        <f aca="false">IF(OR(B11509&lt;Rules!$B$2,B11509&gt;Rules!$B$3,ABS(I11509)&gt;Rules!$B$4,OR(B11510&lt;Rules!$B$2,B11510&gt;Rules!$B$3,ABS(I11510)&gt;Rules!$B$4)),1,0)</f>
        <v>0</v>
      </c>
      <c r="K11509" s="6" t="str">
        <f aca="false">IF(F11509=1,COUNTIF($F$2:F11509,1),"")</f>
        <v/>
      </c>
    </row>
    <row r="11510" customFormat="false" ht="15" hidden="false" customHeight="false" outlineLevel="0" collapsed="false">
      <c r="A11510" s="6" t="n">
        <v>90331.618</v>
      </c>
      <c r="B11510" s="6" t="n">
        <v>1.92161172161172</v>
      </c>
      <c r="C11510" s="6" t="n">
        <v>80</v>
      </c>
      <c r="D11510" s="6" t="n">
        <v>-1</v>
      </c>
      <c r="E11510" s="6" t="n">
        <v>1.94652014652015</v>
      </c>
      <c r="F11510" s="6" t="n">
        <v>0</v>
      </c>
      <c r="G11510" s="6" t="n">
        <v>0</v>
      </c>
      <c r="H11510" s="6" t="str">
        <f aca="false">IF(AND(A11510&gt;=Stimuli!$B$2,A11510&lt;=Stimuli!$C$2),Stimuli!$A$2,IF(AND(A11510&gt;=Stimuli!$B$3,A11510&lt;=Stimuli!$C$3),Stimuli!$A$3,IF(AND(A11510&gt;=Stimuli!$B$4,A11510&lt;=Stimuli!$C$4),Stimuli!$A$4,"")))</f>
        <v/>
      </c>
      <c r="I11510" s="6" t="n">
        <f aca="false">(B11510-B11509)/((A11510-A11509)/1000)</f>
        <v>0</v>
      </c>
      <c r="J11510" s="6" t="n">
        <f aca="false">IF(OR(B11510&lt;Rules!$B$2,B11510&gt;Rules!$B$3,ABS(I11510)&gt;Rules!$B$4,OR(B11511&lt;Rules!$B$2,B11511&gt;Rules!$B$3,ABS(I11511)&gt;Rules!$B$4)),1,0)</f>
        <v>0</v>
      </c>
      <c r="K11510" s="6" t="str">
        <f aca="false">IF(F11510=1,COUNTIF($F$2:F11510,1),"")</f>
        <v/>
      </c>
    </row>
    <row r="11511" customFormat="false" ht="15" hidden="false" customHeight="false" outlineLevel="0" collapsed="false">
      <c r="A11511" s="6" t="n">
        <v>90339.4305</v>
      </c>
      <c r="B11511" s="6" t="n">
        <v>1.92307692307692</v>
      </c>
      <c r="C11511" s="6" t="n">
        <v>80</v>
      </c>
      <c r="D11511" s="6" t="n">
        <v>-1</v>
      </c>
      <c r="E11511" s="6" t="n">
        <v>1.94652014652015</v>
      </c>
      <c r="F11511" s="6" t="n">
        <v>0</v>
      </c>
      <c r="G11511" s="6" t="n">
        <v>0</v>
      </c>
      <c r="H11511" s="6" t="str">
        <f aca="false">IF(AND(A11511&gt;=Stimuli!$B$2,A11511&lt;=Stimuli!$C$2),Stimuli!$A$2,IF(AND(A11511&gt;=Stimuli!$B$3,A11511&lt;=Stimuli!$C$3),Stimuli!$A$3,IF(AND(A11511&gt;=Stimuli!$B$4,A11511&lt;=Stimuli!$C$4),Stimuli!$A$4,"")))</f>
        <v/>
      </c>
      <c r="I11511" s="6" t="n">
        <f aca="false">(B11511-B11510)/((A11511-A11510)/1000)</f>
        <v>0.187545787545844</v>
      </c>
      <c r="J11511" s="6" t="n">
        <f aca="false">IF(OR(B11511&lt;Rules!$B$2,B11511&gt;Rules!$B$3,ABS(I11511)&gt;Rules!$B$4,OR(B11512&lt;Rules!$B$2,B11512&gt;Rules!$B$3,ABS(I11512)&gt;Rules!$B$4)),1,0)</f>
        <v>0</v>
      </c>
      <c r="K11511" s="6" t="str">
        <f aca="false">IF(F11511=1,COUNTIF($F$2:F11511,1),"")</f>
        <v/>
      </c>
    </row>
    <row r="11512" customFormat="false" ht="15" hidden="false" customHeight="false" outlineLevel="0" collapsed="false">
      <c r="A11512" s="6" t="n">
        <v>90347.243</v>
      </c>
      <c r="B11512" s="6" t="n">
        <v>1.92014652014652</v>
      </c>
      <c r="C11512" s="6" t="n">
        <v>80</v>
      </c>
      <c r="D11512" s="6" t="n">
        <v>-1</v>
      </c>
      <c r="E11512" s="6" t="n">
        <v>1.94652014652015</v>
      </c>
      <c r="F11512" s="6" t="n">
        <v>0</v>
      </c>
      <c r="G11512" s="6" t="n">
        <v>0</v>
      </c>
      <c r="H11512" s="6" t="str">
        <f aca="false">IF(AND(A11512&gt;=Stimuli!$B$2,A11512&lt;=Stimuli!$C$2),Stimuli!$A$2,IF(AND(A11512&gt;=Stimuli!$B$3,A11512&lt;=Stimuli!$C$3),Stimuli!$A$3,IF(AND(A11512&gt;=Stimuli!$B$4,A11512&lt;=Stimuli!$C$4),Stimuli!$A$4,"")))</f>
        <v/>
      </c>
      <c r="I11512" s="6" t="n">
        <f aca="false">(B11512-B11511)/((A11512-A11511)/1000)</f>
        <v>-0.375091575091574</v>
      </c>
      <c r="J11512" s="6" t="n">
        <f aca="false">IF(OR(B11512&lt;Rules!$B$2,B11512&gt;Rules!$B$3,ABS(I11512)&gt;Rules!$B$4,OR(B11513&lt;Rules!$B$2,B11513&gt;Rules!$B$3,ABS(I11513)&gt;Rules!$B$4)),1,0)</f>
        <v>0</v>
      </c>
      <c r="K11512" s="6" t="str">
        <f aca="false">IF(F11512=1,COUNTIF($F$2:F11512,1),"")</f>
        <v/>
      </c>
    </row>
    <row r="11513" customFormat="false" ht="15" hidden="false" customHeight="false" outlineLevel="0" collapsed="false">
      <c r="A11513" s="6" t="n">
        <v>90355.0555</v>
      </c>
      <c r="B11513" s="6" t="n">
        <v>1.92454212454212</v>
      </c>
      <c r="C11513" s="6" t="n">
        <v>80</v>
      </c>
      <c r="D11513" s="6" t="n">
        <v>-1</v>
      </c>
      <c r="E11513" s="6" t="n">
        <v>1.94652014652015</v>
      </c>
      <c r="F11513" s="6" t="n">
        <v>0</v>
      </c>
      <c r="G11513" s="6" t="n">
        <v>0</v>
      </c>
      <c r="H11513" s="6" t="str">
        <f aca="false">IF(AND(A11513&gt;=Stimuli!$B$2,A11513&lt;=Stimuli!$C$2),Stimuli!$A$2,IF(AND(A11513&gt;=Stimuli!$B$3,A11513&lt;=Stimuli!$C$3),Stimuli!$A$3,IF(AND(A11513&gt;=Stimuli!$B$4,A11513&lt;=Stimuli!$C$4),Stimuli!$A$4,"")))</f>
        <v/>
      </c>
      <c r="I11513" s="6" t="n">
        <f aca="false">(B11513-B11512)/((A11513-A11512)/1000)</f>
        <v>0.562637362637304</v>
      </c>
      <c r="J11513" s="6" t="n">
        <f aca="false">IF(OR(B11513&lt;Rules!$B$2,B11513&gt;Rules!$B$3,ABS(I11513)&gt;Rules!$B$4,OR(B11514&lt;Rules!$B$2,B11514&gt;Rules!$B$3,ABS(I11514)&gt;Rules!$B$4)),1,0)</f>
        <v>0</v>
      </c>
      <c r="K11513" s="6" t="str">
        <f aca="false">IF(F11513=1,COUNTIF($F$2:F11513,1),"")</f>
        <v/>
      </c>
    </row>
    <row r="11514" customFormat="false" ht="15" hidden="false" customHeight="false" outlineLevel="0" collapsed="false">
      <c r="A11514" s="6" t="n">
        <v>90362.868</v>
      </c>
      <c r="B11514" s="6" t="n">
        <v>1.91868131868132</v>
      </c>
      <c r="C11514" s="6" t="n">
        <v>80</v>
      </c>
      <c r="D11514" s="6" t="n">
        <v>-1</v>
      </c>
      <c r="E11514" s="6" t="n">
        <v>1.94652014652015</v>
      </c>
      <c r="F11514" s="6" t="n">
        <v>0</v>
      </c>
      <c r="G11514" s="6" t="n">
        <v>0</v>
      </c>
      <c r="H11514" s="6" t="str">
        <f aca="false">IF(AND(A11514&gt;=Stimuli!$B$2,A11514&lt;=Stimuli!$C$2),Stimuli!$A$2,IF(AND(A11514&gt;=Stimuli!$B$3,A11514&lt;=Stimuli!$C$3),Stimuli!$A$3,IF(AND(A11514&gt;=Stimuli!$B$4,A11514&lt;=Stimuli!$C$4),Stimuli!$A$4,"")))</f>
        <v/>
      </c>
      <c r="I11514" s="6" t="n">
        <f aca="false">(B11514-B11513)/((A11514-A11513)/1000)</f>
        <v>-0.750183150183148</v>
      </c>
      <c r="J11514" s="6" t="n">
        <f aca="false">IF(OR(B11514&lt;Rules!$B$2,B11514&gt;Rules!$B$3,ABS(I11514)&gt;Rules!$B$4,OR(B11515&lt;Rules!$B$2,B11515&gt;Rules!$B$3,ABS(I11515)&gt;Rules!$B$4)),1,0)</f>
        <v>0</v>
      </c>
      <c r="K11514" s="6" t="str">
        <f aca="false">IF(F11514=1,COUNTIF($F$2:F11514,1),"")</f>
        <v/>
      </c>
    </row>
    <row r="11515" customFormat="false" ht="15" hidden="false" customHeight="false" outlineLevel="0" collapsed="false">
      <c r="A11515" s="6" t="n">
        <v>90370.6805</v>
      </c>
      <c r="B11515" s="6" t="n">
        <v>1.92454212454212</v>
      </c>
      <c r="C11515" s="6" t="n">
        <v>80</v>
      </c>
      <c r="D11515" s="6" t="n">
        <v>-1</v>
      </c>
      <c r="E11515" s="6" t="n">
        <v>1.94652014652015</v>
      </c>
      <c r="F11515" s="6" t="n">
        <v>0</v>
      </c>
      <c r="G11515" s="6" t="n">
        <v>0</v>
      </c>
      <c r="H11515" s="6" t="str">
        <f aca="false">IF(AND(A11515&gt;=Stimuli!$B$2,A11515&lt;=Stimuli!$C$2),Stimuli!$A$2,IF(AND(A11515&gt;=Stimuli!$B$3,A11515&lt;=Stimuli!$C$3),Stimuli!$A$3,IF(AND(A11515&gt;=Stimuli!$B$4,A11515&lt;=Stimuli!$C$4),Stimuli!$A$4,"")))</f>
        <v>03 Quiet recovery (15s)</v>
      </c>
      <c r="I11515" s="6" t="n">
        <f aca="false">(B11515-B11514)/((A11515-A11514)/1000)</f>
        <v>0.750183150183148</v>
      </c>
      <c r="J11515" s="6" t="n">
        <f aca="false">IF(OR(B11515&lt;Rules!$B$2,B11515&gt;Rules!$B$3,ABS(I11515)&gt;Rules!$B$4,OR(B11516&lt;Rules!$B$2,B11516&gt;Rules!$B$3,ABS(I11516)&gt;Rules!$B$4)),1,0)</f>
        <v>0</v>
      </c>
      <c r="K11515" s="6" t="str">
        <f aca="false">IF(F11515=1,COUNTIF($F$2:F11515,1),"")</f>
        <v/>
      </c>
    </row>
    <row r="11516" customFormat="false" ht="15" hidden="false" customHeight="false" outlineLevel="0" collapsed="false">
      <c r="A11516" s="6" t="n">
        <v>90378.493</v>
      </c>
      <c r="B11516" s="6" t="n">
        <v>1.91721611721612</v>
      </c>
      <c r="C11516" s="6" t="n">
        <v>80</v>
      </c>
      <c r="D11516" s="6" t="n">
        <v>-1</v>
      </c>
      <c r="E11516" s="6" t="n">
        <v>1.94652014652015</v>
      </c>
      <c r="F11516" s="6" t="n">
        <v>0</v>
      </c>
      <c r="G11516" s="6" t="n">
        <v>0</v>
      </c>
      <c r="H11516" s="6" t="str">
        <f aca="false">IF(AND(A11516&gt;=Stimuli!$B$2,A11516&lt;=Stimuli!$C$2),Stimuli!$A$2,IF(AND(A11516&gt;=Stimuli!$B$3,A11516&lt;=Stimuli!$C$3),Stimuli!$A$3,IF(AND(A11516&gt;=Stimuli!$B$4,A11516&lt;=Stimuli!$C$4),Stimuli!$A$4,"")))</f>
        <v>03 Quiet recovery (15s)</v>
      </c>
      <c r="I11516" s="6" t="n">
        <f aca="false">(B11516-B11515)/((A11516-A11515)/1000)</f>
        <v>-0.937728937728878</v>
      </c>
      <c r="J11516" s="6" t="n">
        <f aca="false">IF(OR(B11516&lt;Rules!$B$2,B11516&gt;Rules!$B$3,ABS(I11516)&gt;Rules!$B$4,OR(B11517&lt;Rules!$B$2,B11517&gt;Rules!$B$3,ABS(I11517)&gt;Rules!$B$4)),1,0)</f>
        <v>0</v>
      </c>
      <c r="K11516" s="6" t="str">
        <f aca="false">IF(F11516=1,COUNTIF($F$2:F11516,1),"")</f>
        <v/>
      </c>
    </row>
    <row r="11517" customFormat="false" ht="15" hidden="false" customHeight="false" outlineLevel="0" collapsed="false">
      <c r="A11517" s="6" t="n">
        <v>90386.3055</v>
      </c>
      <c r="B11517" s="6" t="n">
        <v>1.92454212454212</v>
      </c>
      <c r="C11517" s="6" t="n">
        <v>80</v>
      </c>
      <c r="D11517" s="6" t="n">
        <v>-1</v>
      </c>
      <c r="E11517" s="6" t="n">
        <v>1.94652014652015</v>
      </c>
      <c r="F11517" s="6" t="n">
        <v>0</v>
      </c>
      <c r="G11517" s="6" t="n">
        <v>0</v>
      </c>
      <c r="H11517" s="6" t="str">
        <f aca="false">IF(AND(A11517&gt;=Stimuli!$B$2,A11517&lt;=Stimuli!$C$2),Stimuli!$A$2,IF(AND(A11517&gt;=Stimuli!$B$3,A11517&lt;=Stimuli!$C$3),Stimuli!$A$3,IF(AND(A11517&gt;=Stimuli!$B$4,A11517&lt;=Stimuli!$C$4),Stimuli!$A$4,"")))</f>
        <v>03 Quiet recovery (15s)</v>
      </c>
      <c r="I11517" s="6" t="n">
        <f aca="false">(B11517-B11516)/((A11517-A11516)/1000)</f>
        <v>0.937728937728878</v>
      </c>
      <c r="J11517" s="6" t="n">
        <f aca="false">IF(OR(B11517&lt;Rules!$B$2,B11517&gt;Rules!$B$3,ABS(I11517)&gt;Rules!$B$4,OR(B11518&lt;Rules!$B$2,B11518&gt;Rules!$B$3,ABS(I11518)&gt;Rules!$B$4)),1,0)</f>
        <v>0</v>
      </c>
      <c r="K11517" s="6" t="str">
        <f aca="false">IF(F11517=1,COUNTIF($F$2:F11517,1),"")</f>
        <v/>
      </c>
    </row>
    <row r="11518" customFormat="false" ht="15" hidden="false" customHeight="false" outlineLevel="0" collapsed="false">
      <c r="A11518" s="6" t="n">
        <v>90394.118</v>
      </c>
      <c r="B11518" s="6" t="n">
        <v>1.91575091575092</v>
      </c>
      <c r="C11518" s="6" t="n">
        <v>80</v>
      </c>
      <c r="D11518" s="6" t="n">
        <v>-1</v>
      </c>
      <c r="E11518" s="6" t="n">
        <v>1.94652014652015</v>
      </c>
      <c r="F11518" s="6" t="n">
        <v>0</v>
      </c>
      <c r="G11518" s="6" t="n">
        <v>0</v>
      </c>
      <c r="H11518" s="6" t="str">
        <f aca="false">IF(AND(A11518&gt;=Stimuli!$B$2,A11518&lt;=Stimuli!$C$2),Stimuli!$A$2,IF(AND(A11518&gt;=Stimuli!$B$3,A11518&lt;=Stimuli!$C$3),Stimuli!$A$3,IF(AND(A11518&gt;=Stimuli!$B$4,A11518&lt;=Stimuli!$C$4),Stimuli!$A$4,"")))</f>
        <v>03 Quiet recovery (15s)</v>
      </c>
      <c r="I11518" s="6" t="n">
        <f aca="false">(B11518-B11517)/((A11518-A11517)/1000)</f>
        <v>-1.12527472527461</v>
      </c>
      <c r="J11518" s="6" t="n">
        <f aca="false">IF(OR(B11518&lt;Rules!$B$2,B11518&gt;Rules!$B$3,ABS(I11518)&gt;Rules!$B$4,OR(B11519&lt;Rules!$B$2,B11519&gt;Rules!$B$3,ABS(I11519)&gt;Rules!$B$4)),1,0)</f>
        <v>0</v>
      </c>
      <c r="K11518" s="6" t="str">
        <f aca="false">IF(F11518=1,COUNTIF($F$2:F11518,1),"")</f>
        <v/>
      </c>
    </row>
    <row r="11519" customFormat="false" ht="15" hidden="false" customHeight="false" outlineLevel="0" collapsed="false">
      <c r="A11519" s="6" t="n">
        <v>90401.9305</v>
      </c>
      <c r="B11519" s="6" t="n">
        <v>1.92454212454212</v>
      </c>
      <c r="C11519" s="6" t="n">
        <v>80</v>
      </c>
      <c r="D11519" s="6" t="n">
        <v>-1</v>
      </c>
      <c r="E11519" s="6" t="n">
        <v>1.94652014652015</v>
      </c>
      <c r="F11519" s="6" t="n">
        <v>0</v>
      </c>
      <c r="G11519" s="6" t="n">
        <v>0</v>
      </c>
      <c r="H11519" s="6" t="str">
        <f aca="false">IF(AND(A11519&gt;=Stimuli!$B$2,A11519&lt;=Stimuli!$C$2),Stimuli!$A$2,IF(AND(A11519&gt;=Stimuli!$B$3,A11519&lt;=Stimuli!$C$3),Stimuli!$A$3,IF(AND(A11519&gt;=Stimuli!$B$4,A11519&lt;=Stimuli!$C$4),Stimuli!$A$4,"")))</f>
        <v>03 Quiet recovery (15s)</v>
      </c>
      <c r="I11519" s="6" t="n">
        <f aca="false">(B11519-B11518)/((A11519-A11518)/1000)</f>
        <v>1.12527472527461</v>
      </c>
      <c r="J11519" s="6" t="n">
        <f aca="false">IF(OR(B11519&lt;Rules!$B$2,B11519&gt;Rules!$B$3,ABS(I11519)&gt;Rules!$B$4,OR(B11520&lt;Rules!$B$2,B11520&gt;Rules!$B$3,ABS(I11520)&gt;Rules!$B$4)),1,0)</f>
        <v>0</v>
      </c>
      <c r="K11519" s="6" t="str">
        <f aca="false">IF(F11519=1,COUNTIF($F$2:F11519,1),"")</f>
        <v/>
      </c>
    </row>
    <row r="11520" customFormat="false" ht="15" hidden="false" customHeight="false" outlineLevel="0" collapsed="false">
      <c r="A11520" s="6" t="n">
        <v>90409.743</v>
      </c>
      <c r="B11520" s="6" t="n">
        <v>1.91721611721612</v>
      </c>
      <c r="C11520" s="6" t="n">
        <v>80</v>
      </c>
      <c r="D11520" s="6" t="n">
        <v>-1</v>
      </c>
      <c r="E11520" s="6" t="n">
        <v>1.94652014652015</v>
      </c>
      <c r="F11520" s="6" t="n">
        <v>0</v>
      </c>
      <c r="G11520" s="6" t="n">
        <v>0</v>
      </c>
      <c r="H11520" s="6" t="str">
        <f aca="false">IF(AND(A11520&gt;=Stimuli!$B$2,A11520&lt;=Stimuli!$C$2),Stimuli!$A$2,IF(AND(A11520&gt;=Stimuli!$B$3,A11520&lt;=Stimuli!$C$3),Stimuli!$A$3,IF(AND(A11520&gt;=Stimuli!$B$4,A11520&lt;=Stimuli!$C$4),Stimuli!$A$4,"")))</f>
        <v>03 Quiet recovery (15s)</v>
      </c>
      <c r="I11520" s="6" t="n">
        <f aca="false">(B11520-B11519)/((A11520-A11519)/1000)</f>
        <v>-0.937728937728878</v>
      </c>
      <c r="J11520" s="6" t="n">
        <f aca="false">IF(OR(B11520&lt;Rules!$B$2,B11520&gt;Rules!$B$3,ABS(I11520)&gt;Rules!$B$4,OR(B11521&lt;Rules!$B$2,B11521&gt;Rules!$B$3,ABS(I11521)&gt;Rules!$B$4)),1,0)</f>
        <v>0</v>
      </c>
      <c r="K11520" s="6" t="str">
        <f aca="false">IF(F11520=1,COUNTIF($F$2:F11520,1),"")</f>
        <v/>
      </c>
    </row>
    <row r="11521" customFormat="false" ht="15" hidden="false" customHeight="false" outlineLevel="0" collapsed="false">
      <c r="A11521" s="6" t="n">
        <v>90417.5555</v>
      </c>
      <c r="B11521" s="6" t="n">
        <v>1.92307692307692</v>
      </c>
      <c r="C11521" s="6" t="n">
        <v>80</v>
      </c>
      <c r="D11521" s="6" t="n">
        <v>-1</v>
      </c>
      <c r="E11521" s="6" t="n">
        <v>1.94652014652015</v>
      </c>
      <c r="F11521" s="6" t="n">
        <v>0</v>
      </c>
      <c r="G11521" s="6" t="n">
        <v>0</v>
      </c>
      <c r="H11521" s="6" t="str">
        <f aca="false">IF(AND(A11521&gt;=Stimuli!$B$2,A11521&lt;=Stimuli!$C$2),Stimuli!$A$2,IF(AND(A11521&gt;=Stimuli!$B$3,A11521&lt;=Stimuli!$C$3),Stimuli!$A$3,IF(AND(A11521&gt;=Stimuli!$B$4,A11521&lt;=Stimuli!$C$4),Stimuli!$A$4,"")))</f>
        <v>03 Quiet recovery (15s)</v>
      </c>
      <c r="I11521" s="6" t="n">
        <f aca="false">(B11521-B11520)/((A11521-A11520)/1000)</f>
        <v>0.750183150183148</v>
      </c>
      <c r="J11521" s="6" t="n">
        <f aca="false">IF(OR(B11521&lt;Rules!$B$2,B11521&gt;Rules!$B$3,ABS(I11521)&gt;Rules!$B$4,OR(B11522&lt;Rules!$B$2,B11522&gt;Rules!$B$3,ABS(I11522)&gt;Rules!$B$4)),1,0)</f>
        <v>0</v>
      </c>
      <c r="K11521" s="6" t="str">
        <f aca="false">IF(F11521=1,COUNTIF($F$2:F11521,1),"")</f>
        <v/>
      </c>
    </row>
    <row r="11522" customFormat="false" ht="15" hidden="false" customHeight="false" outlineLevel="0" collapsed="false">
      <c r="A11522" s="6" t="n">
        <v>90425.368</v>
      </c>
      <c r="B11522" s="6" t="n">
        <v>1.91868131868132</v>
      </c>
      <c r="C11522" s="6" t="n">
        <v>80</v>
      </c>
      <c r="D11522" s="6" t="n">
        <v>-1</v>
      </c>
      <c r="E11522" s="6" t="n">
        <v>1.94652014652015</v>
      </c>
      <c r="F11522" s="6" t="n">
        <v>0</v>
      </c>
      <c r="G11522" s="6" t="n">
        <v>0</v>
      </c>
      <c r="H11522" s="6" t="str">
        <f aca="false">IF(AND(A11522&gt;=Stimuli!$B$2,A11522&lt;=Stimuli!$C$2),Stimuli!$A$2,IF(AND(A11522&gt;=Stimuli!$B$3,A11522&lt;=Stimuli!$C$3),Stimuli!$A$3,IF(AND(A11522&gt;=Stimuli!$B$4,A11522&lt;=Stimuli!$C$4),Stimuli!$A$4,"")))</f>
        <v>03 Quiet recovery (15s)</v>
      </c>
      <c r="I11522" s="6" t="n">
        <f aca="false">(B11522-B11521)/((A11522-A11521)/1000)</f>
        <v>-0.562637362637418</v>
      </c>
      <c r="J11522" s="6" t="n">
        <f aca="false">IF(OR(B11522&lt;Rules!$B$2,B11522&gt;Rules!$B$3,ABS(I11522)&gt;Rules!$B$4,OR(B11523&lt;Rules!$B$2,B11523&gt;Rules!$B$3,ABS(I11523)&gt;Rules!$B$4)),1,0)</f>
        <v>0</v>
      </c>
      <c r="K11522" s="6" t="str">
        <f aca="false">IF(F11522=1,COUNTIF($F$2:F11522,1),"")</f>
        <v/>
      </c>
    </row>
    <row r="11523" customFormat="false" ht="15" hidden="false" customHeight="false" outlineLevel="0" collapsed="false">
      <c r="A11523" s="6" t="n">
        <v>90433.1805</v>
      </c>
      <c r="B11523" s="6" t="n">
        <v>1.92161172161172</v>
      </c>
      <c r="C11523" s="6" t="n">
        <v>80</v>
      </c>
      <c r="D11523" s="6" t="n">
        <v>-1</v>
      </c>
      <c r="E11523" s="6" t="n">
        <v>1.94652014652015</v>
      </c>
      <c r="F11523" s="6" t="n">
        <v>0</v>
      </c>
      <c r="G11523" s="6" t="n">
        <v>0</v>
      </c>
      <c r="H11523" s="6" t="str">
        <f aca="false">IF(AND(A11523&gt;=Stimuli!$B$2,A11523&lt;=Stimuli!$C$2),Stimuli!$A$2,IF(AND(A11523&gt;=Stimuli!$B$3,A11523&lt;=Stimuli!$C$3),Stimuli!$A$3,IF(AND(A11523&gt;=Stimuli!$B$4,A11523&lt;=Stimuli!$C$4),Stimuli!$A$4,"")))</f>
        <v>03 Quiet recovery (15s)</v>
      </c>
      <c r="I11523" s="6" t="n">
        <f aca="false">(B11523-B11522)/((A11523-A11522)/1000)</f>
        <v>0.375091575091574</v>
      </c>
      <c r="J11523" s="6" t="n">
        <f aca="false">IF(OR(B11523&lt;Rules!$B$2,B11523&gt;Rules!$B$3,ABS(I11523)&gt;Rules!$B$4,OR(B11524&lt;Rules!$B$2,B11524&gt;Rules!$B$3,ABS(I11524)&gt;Rules!$B$4)),1,0)</f>
        <v>0</v>
      </c>
      <c r="K11523" s="6" t="str">
        <f aca="false">IF(F11523=1,COUNTIF($F$2:F11523,1),"")</f>
        <v/>
      </c>
    </row>
    <row r="11524" customFormat="false" ht="15" hidden="false" customHeight="false" outlineLevel="0" collapsed="false">
      <c r="A11524" s="6" t="n">
        <v>90440.993</v>
      </c>
      <c r="B11524" s="6" t="n">
        <v>1.91868131868132</v>
      </c>
      <c r="C11524" s="6" t="n">
        <v>80</v>
      </c>
      <c r="D11524" s="6" t="n">
        <v>-1</v>
      </c>
      <c r="E11524" s="6" t="n">
        <v>1.94652014652015</v>
      </c>
      <c r="F11524" s="6" t="n">
        <v>0</v>
      </c>
      <c r="G11524" s="6" t="n">
        <v>0</v>
      </c>
      <c r="H11524" s="6" t="str">
        <f aca="false">IF(AND(A11524&gt;=Stimuli!$B$2,A11524&lt;=Stimuli!$C$2),Stimuli!$A$2,IF(AND(A11524&gt;=Stimuli!$B$3,A11524&lt;=Stimuli!$C$3),Stimuli!$A$3,IF(AND(A11524&gt;=Stimuli!$B$4,A11524&lt;=Stimuli!$C$4),Stimuli!$A$4,"")))</f>
        <v>03 Quiet recovery (15s)</v>
      </c>
      <c r="I11524" s="6" t="n">
        <f aca="false">(B11524-B11523)/((A11524-A11523)/1000)</f>
        <v>-0.375091575091574</v>
      </c>
      <c r="J11524" s="6" t="n">
        <f aca="false">IF(OR(B11524&lt;Rules!$B$2,B11524&gt;Rules!$B$3,ABS(I11524)&gt;Rules!$B$4,OR(B11525&lt;Rules!$B$2,B11525&gt;Rules!$B$3,ABS(I11525)&gt;Rules!$B$4)),1,0)</f>
        <v>0</v>
      </c>
      <c r="K11524" s="6" t="str">
        <f aca="false">IF(F11524=1,COUNTIF($F$2:F11524,1),"")</f>
        <v/>
      </c>
    </row>
    <row r="11525" customFormat="false" ht="15" hidden="false" customHeight="false" outlineLevel="0" collapsed="false">
      <c r="A11525" s="6" t="n">
        <v>90448.8055</v>
      </c>
      <c r="B11525" s="6" t="n">
        <v>1.92014652014652</v>
      </c>
      <c r="C11525" s="6" t="n">
        <v>80</v>
      </c>
      <c r="D11525" s="6" t="n">
        <v>-1</v>
      </c>
      <c r="E11525" s="6" t="n">
        <v>1.94652014652015</v>
      </c>
      <c r="F11525" s="6" t="n">
        <v>0</v>
      </c>
      <c r="G11525" s="6" t="n">
        <v>0</v>
      </c>
      <c r="H11525" s="6" t="str">
        <f aca="false">IF(AND(A11525&gt;=Stimuli!$B$2,A11525&lt;=Stimuli!$C$2),Stimuli!$A$2,IF(AND(A11525&gt;=Stimuli!$B$3,A11525&lt;=Stimuli!$C$3),Stimuli!$A$3,IF(AND(A11525&gt;=Stimuli!$B$4,A11525&lt;=Stimuli!$C$4),Stimuli!$A$4,"")))</f>
        <v>03 Quiet recovery (15s)</v>
      </c>
      <c r="I11525" s="6" t="n">
        <f aca="false">(B11525-B11524)/((A11525-A11524)/1000)</f>
        <v>0.187545787545844</v>
      </c>
      <c r="J11525" s="6" t="n">
        <f aca="false">IF(OR(B11525&lt;Rules!$B$2,B11525&gt;Rules!$B$3,ABS(I11525)&gt;Rules!$B$4,OR(B11526&lt;Rules!$B$2,B11526&gt;Rules!$B$3,ABS(I11526)&gt;Rules!$B$4)),1,0)</f>
        <v>0</v>
      </c>
      <c r="K11525" s="6" t="str">
        <f aca="false">IF(F11525=1,COUNTIF($F$2:F11525,1),"")</f>
        <v/>
      </c>
    </row>
    <row r="11526" customFormat="false" ht="15" hidden="false" customHeight="false" outlineLevel="0" collapsed="false">
      <c r="A11526" s="6" t="n">
        <v>90456.618</v>
      </c>
      <c r="B11526" s="6" t="n">
        <v>1.92014652014652</v>
      </c>
      <c r="C11526" s="6" t="n">
        <v>80</v>
      </c>
      <c r="D11526" s="6" t="n">
        <v>-1</v>
      </c>
      <c r="E11526" s="6" t="n">
        <v>1.94652014652015</v>
      </c>
      <c r="F11526" s="6" t="n">
        <v>0</v>
      </c>
      <c r="G11526" s="6" t="n">
        <v>0</v>
      </c>
      <c r="H11526" s="6" t="str">
        <f aca="false">IF(AND(A11526&gt;=Stimuli!$B$2,A11526&lt;=Stimuli!$C$2),Stimuli!$A$2,IF(AND(A11526&gt;=Stimuli!$B$3,A11526&lt;=Stimuli!$C$3),Stimuli!$A$3,IF(AND(A11526&gt;=Stimuli!$B$4,A11526&lt;=Stimuli!$C$4),Stimuli!$A$4,"")))</f>
        <v>03 Quiet recovery (15s)</v>
      </c>
      <c r="I11526" s="6" t="n">
        <f aca="false">(B11526-B11525)/((A11526-A11525)/1000)</f>
        <v>0</v>
      </c>
      <c r="J11526" s="6" t="n">
        <f aca="false">IF(OR(B11526&lt;Rules!$B$2,B11526&gt;Rules!$B$3,ABS(I11526)&gt;Rules!$B$4,OR(B11527&lt;Rules!$B$2,B11527&gt;Rules!$B$3,ABS(I11527)&gt;Rules!$B$4)),1,0)</f>
        <v>0</v>
      </c>
      <c r="K11526" s="6" t="str">
        <f aca="false">IF(F11526=1,COUNTIF($F$2:F11526,1),"")</f>
        <v/>
      </c>
    </row>
    <row r="11527" customFormat="false" ht="15" hidden="false" customHeight="false" outlineLevel="0" collapsed="false">
      <c r="A11527" s="6" t="n">
        <v>90464.4305</v>
      </c>
      <c r="B11527" s="6" t="n">
        <v>1.91868131868132</v>
      </c>
      <c r="C11527" s="6" t="n">
        <v>80</v>
      </c>
      <c r="D11527" s="6" t="n">
        <v>-1</v>
      </c>
      <c r="E11527" s="6" t="n">
        <v>1.94652014652015</v>
      </c>
      <c r="F11527" s="6" t="n">
        <v>0</v>
      </c>
      <c r="G11527" s="6" t="n">
        <v>0</v>
      </c>
      <c r="H11527" s="6" t="str">
        <f aca="false">IF(AND(A11527&gt;=Stimuli!$B$2,A11527&lt;=Stimuli!$C$2),Stimuli!$A$2,IF(AND(A11527&gt;=Stimuli!$B$3,A11527&lt;=Stimuli!$C$3),Stimuli!$A$3,IF(AND(A11527&gt;=Stimuli!$B$4,A11527&lt;=Stimuli!$C$4),Stimuli!$A$4,"")))</f>
        <v>03 Quiet recovery (15s)</v>
      </c>
      <c r="I11527" s="6" t="n">
        <f aca="false">(B11527-B11526)/((A11527-A11526)/1000)</f>
        <v>-0.187545787545844</v>
      </c>
      <c r="J11527" s="6" t="n">
        <f aca="false">IF(OR(B11527&lt;Rules!$B$2,B11527&gt;Rules!$B$3,ABS(I11527)&gt;Rules!$B$4,OR(B11528&lt;Rules!$B$2,B11528&gt;Rules!$B$3,ABS(I11528)&gt;Rules!$B$4)),1,0)</f>
        <v>0</v>
      </c>
      <c r="K11527" s="6" t="str">
        <f aca="false">IF(F11527=1,COUNTIF($F$2:F11527,1),"")</f>
        <v/>
      </c>
    </row>
    <row r="11528" customFormat="false" ht="15" hidden="false" customHeight="false" outlineLevel="0" collapsed="false">
      <c r="A11528" s="6" t="n">
        <v>90472.243</v>
      </c>
      <c r="B11528" s="6" t="n">
        <v>1.92161172161172</v>
      </c>
      <c r="C11528" s="6" t="n">
        <v>80</v>
      </c>
      <c r="D11528" s="6" t="n">
        <v>-1</v>
      </c>
      <c r="E11528" s="6" t="n">
        <v>1.94652014652015</v>
      </c>
      <c r="F11528" s="6" t="n">
        <v>0</v>
      </c>
      <c r="G11528" s="6" t="n">
        <v>0</v>
      </c>
      <c r="H11528" s="6" t="str">
        <f aca="false">IF(AND(A11528&gt;=Stimuli!$B$2,A11528&lt;=Stimuli!$C$2),Stimuli!$A$2,IF(AND(A11528&gt;=Stimuli!$B$3,A11528&lt;=Stimuli!$C$3),Stimuli!$A$3,IF(AND(A11528&gt;=Stimuli!$B$4,A11528&lt;=Stimuli!$C$4),Stimuli!$A$4,"")))</f>
        <v>03 Quiet recovery (15s)</v>
      </c>
      <c r="I11528" s="6" t="n">
        <f aca="false">(B11528-B11527)/((A11528-A11527)/1000)</f>
        <v>0.375091575091574</v>
      </c>
      <c r="J11528" s="6" t="n">
        <f aca="false">IF(OR(B11528&lt;Rules!$B$2,B11528&gt;Rules!$B$3,ABS(I11528)&gt;Rules!$B$4,OR(B11529&lt;Rules!$B$2,B11529&gt;Rules!$B$3,ABS(I11529)&gt;Rules!$B$4)),1,0)</f>
        <v>0</v>
      </c>
      <c r="K11528" s="6" t="str">
        <f aca="false">IF(F11528=1,COUNTIF($F$2:F11528,1),"")</f>
        <v/>
      </c>
    </row>
    <row r="11529" customFormat="false" ht="15" hidden="false" customHeight="false" outlineLevel="0" collapsed="false">
      <c r="A11529" s="6" t="n">
        <v>90480.0555</v>
      </c>
      <c r="B11529" s="6" t="n">
        <v>1.91721611721612</v>
      </c>
      <c r="C11529" s="6" t="n">
        <v>80</v>
      </c>
      <c r="D11529" s="6" t="n">
        <v>-1</v>
      </c>
      <c r="E11529" s="6" t="n">
        <v>1.94652014652015</v>
      </c>
      <c r="F11529" s="6" t="n">
        <v>0</v>
      </c>
      <c r="G11529" s="6" t="n">
        <v>0</v>
      </c>
      <c r="H11529" s="6" t="str">
        <f aca="false">IF(AND(A11529&gt;=Stimuli!$B$2,A11529&lt;=Stimuli!$C$2),Stimuli!$A$2,IF(AND(A11529&gt;=Stimuli!$B$3,A11529&lt;=Stimuli!$C$3),Stimuli!$A$3,IF(AND(A11529&gt;=Stimuli!$B$4,A11529&lt;=Stimuli!$C$4),Stimuli!$A$4,"")))</f>
        <v>03 Quiet recovery (15s)</v>
      </c>
      <c r="I11529" s="6" t="n">
        <f aca="false">(B11529-B11528)/((A11529-A11528)/1000)</f>
        <v>-0.562637362637304</v>
      </c>
      <c r="J11529" s="6" t="n">
        <f aca="false">IF(OR(B11529&lt;Rules!$B$2,B11529&gt;Rules!$B$3,ABS(I11529)&gt;Rules!$B$4,OR(B11530&lt;Rules!$B$2,B11530&gt;Rules!$B$3,ABS(I11530)&gt;Rules!$B$4)),1,0)</f>
        <v>0</v>
      </c>
      <c r="K11529" s="6" t="str">
        <f aca="false">IF(F11529=1,COUNTIF($F$2:F11529,1),"")</f>
        <v/>
      </c>
    </row>
    <row r="11530" customFormat="false" ht="15" hidden="false" customHeight="false" outlineLevel="0" collapsed="false">
      <c r="A11530" s="6" t="n">
        <v>90487.868</v>
      </c>
      <c r="B11530" s="6" t="n">
        <v>1.92307692307692</v>
      </c>
      <c r="C11530" s="6" t="n">
        <v>80</v>
      </c>
      <c r="D11530" s="6" t="n">
        <v>-1</v>
      </c>
      <c r="E11530" s="6" t="n">
        <v>1.94652014652015</v>
      </c>
      <c r="F11530" s="6" t="n">
        <v>0</v>
      </c>
      <c r="G11530" s="6" t="n">
        <v>0</v>
      </c>
      <c r="H11530" s="6" t="str">
        <f aca="false">IF(AND(A11530&gt;=Stimuli!$B$2,A11530&lt;=Stimuli!$C$2),Stimuli!$A$2,IF(AND(A11530&gt;=Stimuli!$B$3,A11530&lt;=Stimuli!$C$3),Stimuli!$A$3,IF(AND(A11530&gt;=Stimuli!$B$4,A11530&lt;=Stimuli!$C$4),Stimuli!$A$4,"")))</f>
        <v>03 Quiet recovery (15s)</v>
      </c>
      <c r="I11530" s="6" t="n">
        <f aca="false">(B11530-B11529)/((A11530-A11529)/1000)</f>
        <v>0.750183150183148</v>
      </c>
      <c r="J11530" s="6" t="n">
        <f aca="false">IF(OR(B11530&lt;Rules!$B$2,B11530&gt;Rules!$B$3,ABS(I11530)&gt;Rules!$B$4,OR(B11531&lt;Rules!$B$2,B11531&gt;Rules!$B$3,ABS(I11531)&gt;Rules!$B$4)),1,0)</f>
        <v>0</v>
      </c>
      <c r="K11530" s="6" t="str">
        <f aca="false">IF(F11530=1,COUNTIF($F$2:F11530,1),"")</f>
        <v/>
      </c>
    </row>
    <row r="11531" customFormat="false" ht="15" hidden="false" customHeight="false" outlineLevel="0" collapsed="false">
      <c r="A11531" s="6" t="n">
        <v>90495.6805</v>
      </c>
      <c r="B11531" s="6" t="n">
        <v>1.91721611721612</v>
      </c>
      <c r="C11531" s="6" t="n">
        <v>80</v>
      </c>
      <c r="D11531" s="6" t="n">
        <v>-1</v>
      </c>
      <c r="E11531" s="6" t="n">
        <v>1.94652014652015</v>
      </c>
      <c r="F11531" s="6" t="n">
        <v>0</v>
      </c>
      <c r="G11531" s="6" t="n">
        <v>0</v>
      </c>
      <c r="H11531" s="6" t="str">
        <f aca="false">IF(AND(A11531&gt;=Stimuli!$B$2,A11531&lt;=Stimuli!$C$2),Stimuli!$A$2,IF(AND(A11531&gt;=Stimuli!$B$3,A11531&lt;=Stimuli!$C$3),Stimuli!$A$3,IF(AND(A11531&gt;=Stimuli!$B$4,A11531&lt;=Stimuli!$C$4),Stimuli!$A$4,"")))</f>
        <v>03 Quiet recovery (15s)</v>
      </c>
      <c r="I11531" s="6" t="n">
        <f aca="false">(B11531-B11530)/((A11531-A11530)/1000)</f>
        <v>-0.750183150183148</v>
      </c>
      <c r="J11531" s="6" t="n">
        <f aca="false">IF(OR(B11531&lt;Rules!$B$2,B11531&gt;Rules!$B$3,ABS(I11531)&gt;Rules!$B$4,OR(B11532&lt;Rules!$B$2,B11532&gt;Rules!$B$3,ABS(I11532)&gt;Rules!$B$4)),1,0)</f>
        <v>0</v>
      </c>
      <c r="K11531" s="6" t="str">
        <f aca="false">IF(F11531=1,COUNTIF($F$2:F11531,1),"")</f>
        <v/>
      </c>
    </row>
    <row r="11532" customFormat="false" ht="15" hidden="false" customHeight="false" outlineLevel="0" collapsed="false">
      <c r="A11532" s="6" t="n">
        <v>90503.493</v>
      </c>
      <c r="B11532" s="6" t="n">
        <v>1.92454212454212</v>
      </c>
      <c r="C11532" s="6" t="n">
        <v>80</v>
      </c>
      <c r="D11532" s="6" t="n">
        <v>-1</v>
      </c>
      <c r="E11532" s="6" t="n">
        <v>1.94652014652015</v>
      </c>
      <c r="F11532" s="6" t="n">
        <v>0</v>
      </c>
      <c r="G11532" s="6" t="n">
        <v>0</v>
      </c>
      <c r="H11532" s="6" t="str">
        <f aca="false">IF(AND(A11532&gt;=Stimuli!$B$2,A11532&lt;=Stimuli!$C$2),Stimuli!$A$2,IF(AND(A11532&gt;=Stimuli!$B$3,A11532&lt;=Stimuli!$C$3),Stimuli!$A$3,IF(AND(A11532&gt;=Stimuli!$B$4,A11532&lt;=Stimuli!$C$4),Stimuli!$A$4,"")))</f>
        <v>03 Quiet recovery (15s)</v>
      </c>
      <c r="I11532" s="6" t="n">
        <f aca="false">(B11532-B11531)/((A11532-A11531)/1000)</f>
        <v>0.937728937728878</v>
      </c>
      <c r="J11532" s="6" t="n">
        <f aca="false">IF(OR(B11532&lt;Rules!$B$2,B11532&gt;Rules!$B$3,ABS(I11532)&gt;Rules!$B$4,OR(B11533&lt;Rules!$B$2,B11533&gt;Rules!$B$3,ABS(I11533)&gt;Rules!$B$4)),1,0)</f>
        <v>0</v>
      </c>
      <c r="K11532" s="6" t="str">
        <f aca="false">IF(F11532=1,COUNTIF($F$2:F11532,1),"")</f>
        <v/>
      </c>
    </row>
    <row r="11533" customFormat="false" ht="15" hidden="false" customHeight="false" outlineLevel="0" collapsed="false">
      <c r="A11533" s="6" t="n">
        <v>90511.3055</v>
      </c>
      <c r="B11533" s="6" t="n">
        <v>1.91575091575092</v>
      </c>
      <c r="C11533" s="6" t="n">
        <v>80</v>
      </c>
      <c r="D11533" s="6" t="n">
        <v>-1</v>
      </c>
      <c r="E11533" s="6" t="n">
        <v>1.94652014652015</v>
      </c>
      <c r="F11533" s="6" t="n">
        <v>0</v>
      </c>
      <c r="G11533" s="6" t="n">
        <v>0</v>
      </c>
      <c r="H11533" s="6" t="str">
        <f aca="false">IF(AND(A11533&gt;=Stimuli!$B$2,A11533&lt;=Stimuli!$C$2),Stimuli!$A$2,IF(AND(A11533&gt;=Stimuli!$B$3,A11533&lt;=Stimuli!$C$3),Stimuli!$A$3,IF(AND(A11533&gt;=Stimuli!$B$4,A11533&lt;=Stimuli!$C$4),Stimuli!$A$4,"")))</f>
        <v>03 Quiet recovery (15s)</v>
      </c>
      <c r="I11533" s="6" t="n">
        <f aca="false">(B11533-B11532)/((A11533-A11532)/1000)</f>
        <v>-1.12527472527461</v>
      </c>
      <c r="J11533" s="6" t="n">
        <f aca="false">IF(OR(B11533&lt;Rules!$B$2,B11533&gt;Rules!$B$3,ABS(I11533)&gt;Rules!$B$4,OR(B11534&lt;Rules!$B$2,B11534&gt;Rules!$B$3,ABS(I11534)&gt;Rules!$B$4)),1,0)</f>
        <v>0</v>
      </c>
      <c r="K11533" s="6" t="str">
        <f aca="false">IF(F11533=1,COUNTIF($F$2:F11533,1),"")</f>
        <v/>
      </c>
    </row>
    <row r="11534" customFormat="false" ht="15" hidden="false" customHeight="false" outlineLevel="0" collapsed="false">
      <c r="A11534" s="6" t="n">
        <v>90519.118</v>
      </c>
      <c r="B11534" s="6" t="n">
        <v>1.92454212454212</v>
      </c>
      <c r="C11534" s="6" t="n">
        <v>80</v>
      </c>
      <c r="D11534" s="6" t="n">
        <v>-1</v>
      </c>
      <c r="E11534" s="6" t="n">
        <v>1.94652014652015</v>
      </c>
      <c r="F11534" s="6" t="n">
        <v>0</v>
      </c>
      <c r="G11534" s="6" t="n">
        <v>0</v>
      </c>
      <c r="H11534" s="6" t="str">
        <f aca="false">IF(AND(A11534&gt;=Stimuli!$B$2,A11534&lt;=Stimuli!$C$2),Stimuli!$A$2,IF(AND(A11534&gt;=Stimuli!$B$3,A11534&lt;=Stimuli!$C$3),Stimuli!$A$3,IF(AND(A11534&gt;=Stimuli!$B$4,A11534&lt;=Stimuli!$C$4),Stimuli!$A$4,"")))</f>
        <v>03 Quiet recovery (15s)</v>
      </c>
      <c r="I11534" s="6" t="n">
        <f aca="false">(B11534-B11533)/((A11534-A11533)/1000)</f>
        <v>1.12527472527461</v>
      </c>
      <c r="J11534" s="6" t="n">
        <f aca="false">IF(OR(B11534&lt;Rules!$B$2,B11534&gt;Rules!$B$3,ABS(I11534)&gt;Rules!$B$4,OR(B11535&lt;Rules!$B$2,B11535&gt;Rules!$B$3,ABS(I11535)&gt;Rules!$B$4)),1,0)</f>
        <v>0</v>
      </c>
      <c r="K11534" s="6" t="str">
        <f aca="false">IF(F11534=1,COUNTIF($F$2:F11534,1),"")</f>
        <v/>
      </c>
    </row>
    <row r="11535" customFormat="false" ht="15" hidden="false" customHeight="false" outlineLevel="0" collapsed="false">
      <c r="A11535" s="6" t="n">
        <v>90526.9305</v>
      </c>
      <c r="B11535" s="6" t="n">
        <v>1.91575091575092</v>
      </c>
      <c r="C11535" s="6" t="n">
        <v>80</v>
      </c>
      <c r="D11535" s="6" t="n">
        <v>-1</v>
      </c>
      <c r="E11535" s="6" t="n">
        <v>1.94652014652015</v>
      </c>
      <c r="F11535" s="6" t="n">
        <v>0</v>
      </c>
      <c r="G11535" s="6" t="n">
        <v>0</v>
      </c>
      <c r="H11535" s="6" t="str">
        <f aca="false">IF(AND(A11535&gt;=Stimuli!$B$2,A11535&lt;=Stimuli!$C$2),Stimuli!$A$2,IF(AND(A11535&gt;=Stimuli!$B$3,A11535&lt;=Stimuli!$C$3),Stimuli!$A$3,IF(AND(A11535&gt;=Stimuli!$B$4,A11535&lt;=Stimuli!$C$4),Stimuli!$A$4,"")))</f>
        <v>03 Quiet recovery (15s)</v>
      </c>
      <c r="I11535" s="6" t="n">
        <f aca="false">(B11535-B11534)/((A11535-A11534)/1000)</f>
        <v>-1.12527472527461</v>
      </c>
      <c r="J11535" s="6" t="n">
        <f aca="false">IF(OR(B11535&lt;Rules!$B$2,B11535&gt;Rules!$B$3,ABS(I11535)&gt;Rules!$B$4,OR(B11536&lt;Rules!$B$2,B11536&gt;Rules!$B$3,ABS(I11536)&gt;Rules!$B$4)),1,0)</f>
        <v>0</v>
      </c>
      <c r="K11535" s="6" t="str">
        <f aca="false">IF(F11535=1,COUNTIF($F$2:F11535,1),"")</f>
        <v/>
      </c>
    </row>
    <row r="11536" customFormat="false" ht="15" hidden="false" customHeight="false" outlineLevel="0" collapsed="false">
      <c r="A11536" s="6" t="n">
        <v>90534.743</v>
      </c>
      <c r="B11536" s="6" t="n">
        <v>1.92307692307692</v>
      </c>
      <c r="C11536" s="6" t="n">
        <v>80</v>
      </c>
      <c r="D11536" s="6" t="n">
        <v>-1</v>
      </c>
      <c r="E11536" s="6" t="n">
        <v>1.94652014652015</v>
      </c>
      <c r="F11536" s="6" t="n">
        <v>0</v>
      </c>
      <c r="G11536" s="6" t="n">
        <v>0</v>
      </c>
      <c r="H11536" s="6" t="str">
        <f aca="false">IF(AND(A11536&gt;=Stimuli!$B$2,A11536&lt;=Stimuli!$C$2),Stimuli!$A$2,IF(AND(A11536&gt;=Stimuli!$B$3,A11536&lt;=Stimuli!$C$3),Stimuli!$A$3,IF(AND(A11536&gt;=Stimuli!$B$4,A11536&lt;=Stimuli!$C$4),Stimuli!$A$4,"")))</f>
        <v>03 Quiet recovery (15s)</v>
      </c>
      <c r="I11536" s="6" t="n">
        <f aca="false">(B11536-B11535)/((A11536-A11535)/1000)</f>
        <v>0.937728937728878</v>
      </c>
      <c r="J11536" s="6" t="n">
        <f aca="false">IF(OR(B11536&lt;Rules!$B$2,B11536&gt;Rules!$B$3,ABS(I11536)&gt;Rules!$B$4,OR(B11537&lt;Rules!$B$2,B11537&gt;Rules!$B$3,ABS(I11537)&gt;Rules!$B$4)),1,0)</f>
        <v>0</v>
      </c>
      <c r="K11536" s="6" t="str">
        <f aca="false">IF(F11536=1,COUNTIF($F$2:F11536,1),"")</f>
        <v/>
      </c>
    </row>
    <row r="11537" customFormat="false" ht="15" hidden="false" customHeight="false" outlineLevel="0" collapsed="false">
      <c r="A11537" s="6" t="n">
        <v>90542.5555</v>
      </c>
      <c r="B11537" s="6" t="n">
        <v>1.91721611721612</v>
      </c>
      <c r="C11537" s="6" t="n">
        <v>80</v>
      </c>
      <c r="D11537" s="6" t="n">
        <v>-1</v>
      </c>
      <c r="E11537" s="6" t="n">
        <v>1.94652014652015</v>
      </c>
      <c r="F11537" s="6" t="n">
        <v>0</v>
      </c>
      <c r="G11537" s="6" t="n">
        <v>0</v>
      </c>
      <c r="H11537" s="6" t="str">
        <f aca="false">IF(AND(A11537&gt;=Stimuli!$B$2,A11537&lt;=Stimuli!$C$2),Stimuli!$A$2,IF(AND(A11537&gt;=Stimuli!$B$3,A11537&lt;=Stimuli!$C$3),Stimuli!$A$3,IF(AND(A11537&gt;=Stimuli!$B$4,A11537&lt;=Stimuli!$C$4),Stimuli!$A$4,"")))</f>
        <v>03 Quiet recovery (15s)</v>
      </c>
      <c r="I11537" s="6" t="n">
        <f aca="false">(B11537-B11536)/((A11537-A11536)/1000)</f>
        <v>-0.750183150183148</v>
      </c>
      <c r="J11537" s="6" t="n">
        <f aca="false">IF(OR(B11537&lt;Rules!$B$2,B11537&gt;Rules!$B$3,ABS(I11537)&gt;Rules!$B$4,OR(B11538&lt;Rules!$B$2,B11538&gt;Rules!$B$3,ABS(I11538)&gt;Rules!$B$4)),1,0)</f>
        <v>0</v>
      </c>
      <c r="K11537" s="6" t="str">
        <f aca="false">IF(F11537=1,COUNTIF($F$2:F11537,1),"")</f>
        <v/>
      </c>
    </row>
    <row r="11538" customFormat="false" ht="15" hidden="false" customHeight="false" outlineLevel="0" collapsed="false">
      <c r="A11538" s="6" t="n">
        <v>90550.368</v>
      </c>
      <c r="B11538" s="6" t="n">
        <v>1.92161172161172</v>
      </c>
      <c r="C11538" s="6" t="n">
        <v>80</v>
      </c>
      <c r="D11538" s="6" t="n">
        <v>-1</v>
      </c>
      <c r="E11538" s="6" t="n">
        <v>1.94652014652015</v>
      </c>
      <c r="F11538" s="6" t="n">
        <v>0</v>
      </c>
      <c r="G11538" s="6" t="n">
        <v>0</v>
      </c>
      <c r="H11538" s="6" t="str">
        <f aca="false">IF(AND(A11538&gt;=Stimuli!$B$2,A11538&lt;=Stimuli!$C$2),Stimuli!$A$2,IF(AND(A11538&gt;=Stimuli!$B$3,A11538&lt;=Stimuli!$C$3),Stimuli!$A$3,IF(AND(A11538&gt;=Stimuli!$B$4,A11538&lt;=Stimuli!$C$4),Stimuli!$A$4,"")))</f>
        <v>03 Quiet recovery (15s)</v>
      </c>
      <c r="I11538" s="6" t="n">
        <f aca="false">(B11538-B11537)/((A11538-A11537)/1000)</f>
        <v>0.562637362637304</v>
      </c>
      <c r="J11538" s="6" t="n">
        <f aca="false">IF(OR(B11538&lt;Rules!$B$2,B11538&gt;Rules!$B$3,ABS(I11538)&gt;Rules!$B$4,OR(B11539&lt;Rules!$B$2,B11539&gt;Rules!$B$3,ABS(I11539)&gt;Rules!$B$4)),1,0)</f>
        <v>0</v>
      </c>
      <c r="K11538" s="6" t="str">
        <f aca="false">IF(F11538=1,COUNTIF($F$2:F11538,1),"")</f>
        <v/>
      </c>
    </row>
    <row r="11539" customFormat="false" ht="15" hidden="false" customHeight="false" outlineLevel="0" collapsed="false">
      <c r="A11539" s="6" t="n">
        <v>90558.1805</v>
      </c>
      <c r="B11539" s="6" t="n">
        <v>1.91721611721612</v>
      </c>
      <c r="C11539" s="6" t="n">
        <v>80</v>
      </c>
      <c r="D11539" s="6" t="n">
        <v>-1</v>
      </c>
      <c r="E11539" s="6" t="n">
        <v>1.94652014652015</v>
      </c>
      <c r="F11539" s="6" t="n">
        <v>0</v>
      </c>
      <c r="G11539" s="6" t="n">
        <v>0</v>
      </c>
      <c r="H11539" s="6" t="str">
        <f aca="false">IF(AND(A11539&gt;=Stimuli!$B$2,A11539&lt;=Stimuli!$C$2),Stimuli!$A$2,IF(AND(A11539&gt;=Stimuli!$B$3,A11539&lt;=Stimuli!$C$3),Stimuli!$A$3,IF(AND(A11539&gt;=Stimuli!$B$4,A11539&lt;=Stimuli!$C$4),Stimuli!$A$4,"")))</f>
        <v>03 Quiet recovery (15s)</v>
      </c>
      <c r="I11539" s="6" t="n">
        <f aca="false">(B11539-B11538)/((A11539-A11538)/1000)</f>
        <v>-0.562637362637304</v>
      </c>
      <c r="J11539" s="6" t="n">
        <f aca="false">IF(OR(B11539&lt;Rules!$B$2,B11539&gt;Rules!$B$3,ABS(I11539)&gt;Rules!$B$4,OR(B11540&lt;Rules!$B$2,B11540&gt;Rules!$B$3,ABS(I11540)&gt;Rules!$B$4)),1,0)</f>
        <v>0</v>
      </c>
      <c r="K11539" s="6" t="str">
        <f aca="false">IF(F11539=1,COUNTIF($F$2:F11539,1),"")</f>
        <v/>
      </c>
    </row>
    <row r="11540" customFormat="false" ht="15" hidden="false" customHeight="false" outlineLevel="0" collapsed="false">
      <c r="A11540" s="6" t="n">
        <v>90565.993</v>
      </c>
      <c r="B11540" s="6" t="n">
        <v>1.92014652014652</v>
      </c>
      <c r="C11540" s="6" t="n">
        <v>80</v>
      </c>
      <c r="D11540" s="6" t="n">
        <v>-1</v>
      </c>
      <c r="E11540" s="6" t="n">
        <v>1.94652014652015</v>
      </c>
      <c r="F11540" s="6" t="n">
        <v>0</v>
      </c>
      <c r="G11540" s="6" t="n">
        <v>0</v>
      </c>
      <c r="H11540" s="6" t="str">
        <f aca="false">IF(AND(A11540&gt;=Stimuli!$B$2,A11540&lt;=Stimuli!$C$2),Stimuli!$A$2,IF(AND(A11540&gt;=Stimuli!$B$3,A11540&lt;=Stimuli!$C$3),Stimuli!$A$3,IF(AND(A11540&gt;=Stimuli!$B$4,A11540&lt;=Stimuli!$C$4),Stimuli!$A$4,"")))</f>
        <v>03 Quiet recovery (15s)</v>
      </c>
      <c r="I11540" s="6" t="n">
        <f aca="false">(B11540-B11539)/((A11540-A11539)/1000)</f>
        <v>0.375091575091574</v>
      </c>
      <c r="J11540" s="6" t="n">
        <f aca="false">IF(OR(B11540&lt;Rules!$B$2,B11540&gt;Rules!$B$3,ABS(I11540)&gt;Rules!$B$4,OR(B11541&lt;Rules!$B$2,B11541&gt;Rules!$B$3,ABS(I11541)&gt;Rules!$B$4)),1,0)</f>
        <v>0</v>
      </c>
      <c r="K11540" s="6" t="str">
        <f aca="false">IF(F11540=1,COUNTIF($F$2:F11540,1),"")</f>
        <v/>
      </c>
    </row>
    <row r="11541" customFormat="false" ht="15" hidden="false" customHeight="false" outlineLevel="0" collapsed="false">
      <c r="A11541" s="6" t="n">
        <v>90573.8055</v>
      </c>
      <c r="B11541" s="6" t="n">
        <v>1.91868131868132</v>
      </c>
      <c r="C11541" s="6" t="n">
        <v>80</v>
      </c>
      <c r="D11541" s="6" t="n">
        <v>-1</v>
      </c>
      <c r="E11541" s="6" t="n">
        <v>1.94652014652015</v>
      </c>
      <c r="F11541" s="6" t="n">
        <v>0</v>
      </c>
      <c r="G11541" s="6" t="n">
        <v>0</v>
      </c>
      <c r="H11541" s="6" t="str">
        <f aca="false">IF(AND(A11541&gt;=Stimuli!$B$2,A11541&lt;=Stimuli!$C$2),Stimuli!$A$2,IF(AND(A11541&gt;=Stimuli!$B$3,A11541&lt;=Stimuli!$C$3),Stimuli!$A$3,IF(AND(A11541&gt;=Stimuli!$B$4,A11541&lt;=Stimuli!$C$4),Stimuli!$A$4,"")))</f>
        <v>03 Quiet recovery (15s)</v>
      </c>
      <c r="I11541" s="6" t="n">
        <f aca="false">(B11541-B11540)/((A11541-A11540)/1000)</f>
        <v>-0.187545787545844</v>
      </c>
      <c r="J11541" s="6" t="n">
        <f aca="false">IF(OR(B11541&lt;Rules!$B$2,B11541&gt;Rules!$B$3,ABS(I11541)&gt;Rules!$B$4,OR(B11542&lt;Rules!$B$2,B11542&gt;Rules!$B$3,ABS(I11542)&gt;Rules!$B$4)),1,0)</f>
        <v>0</v>
      </c>
      <c r="K11541" s="6" t="str">
        <f aca="false">IF(F11541=1,COUNTIF($F$2:F11541,1),"")</f>
        <v/>
      </c>
    </row>
    <row r="11542" customFormat="false" ht="15" hidden="false" customHeight="false" outlineLevel="0" collapsed="false">
      <c r="A11542" s="6" t="n">
        <v>90581.618</v>
      </c>
      <c r="B11542" s="6" t="n">
        <v>1.91868131868132</v>
      </c>
      <c r="C11542" s="6" t="n">
        <v>80</v>
      </c>
      <c r="D11542" s="6" t="n">
        <v>-1</v>
      </c>
      <c r="E11542" s="6" t="n">
        <v>1.94652014652015</v>
      </c>
      <c r="F11542" s="6" t="n">
        <v>0</v>
      </c>
      <c r="G11542" s="6" t="n">
        <v>0</v>
      </c>
      <c r="H11542" s="6" t="str">
        <f aca="false">IF(AND(A11542&gt;=Stimuli!$B$2,A11542&lt;=Stimuli!$C$2),Stimuli!$A$2,IF(AND(A11542&gt;=Stimuli!$B$3,A11542&lt;=Stimuli!$C$3),Stimuli!$A$3,IF(AND(A11542&gt;=Stimuli!$B$4,A11542&lt;=Stimuli!$C$4),Stimuli!$A$4,"")))</f>
        <v>03 Quiet recovery (15s)</v>
      </c>
      <c r="I11542" s="6" t="n">
        <f aca="false">(B11542-B11541)/((A11542-A11541)/1000)</f>
        <v>0</v>
      </c>
      <c r="J11542" s="6" t="n">
        <f aca="false">IF(OR(B11542&lt;Rules!$B$2,B11542&gt;Rules!$B$3,ABS(I11542)&gt;Rules!$B$4,OR(B11543&lt;Rules!$B$2,B11543&gt;Rules!$B$3,ABS(I11543)&gt;Rules!$B$4)),1,0)</f>
        <v>0</v>
      </c>
      <c r="K11542" s="6" t="str">
        <f aca="false">IF(F11542=1,COUNTIF($F$2:F11542,1),"")</f>
        <v/>
      </c>
    </row>
    <row r="11543" customFormat="false" ht="15" hidden="false" customHeight="false" outlineLevel="0" collapsed="false">
      <c r="A11543" s="6" t="n">
        <v>90589.4305</v>
      </c>
      <c r="B11543" s="6" t="n">
        <v>1.92014652014652</v>
      </c>
      <c r="C11543" s="6" t="n">
        <v>80</v>
      </c>
      <c r="D11543" s="6" t="n">
        <v>-1</v>
      </c>
      <c r="E11543" s="6" t="n">
        <v>1.94652014652015</v>
      </c>
      <c r="F11543" s="6" t="n">
        <v>0</v>
      </c>
      <c r="G11543" s="6" t="n">
        <v>0</v>
      </c>
      <c r="H11543" s="6" t="str">
        <f aca="false">IF(AND(A11543&gt;=Stimuli!$B$2,A11543&lt;=Stimuli!$C$2),Stimuli!$A$2,IF(AND(A11543&gt;=Stimuli!$B$3,A11543&lt;=Stimuli!$C$3),Stimuli!$A$3,IF(AND(A11543&gt;=Stimuli!$B$4,A11543&lt;=Stimuli!$C$4),Stimuli!$A$4,"")))</f>
        <v>03 Quiet recovery (15s)</v>
      </c>
      <c r="I11543" s="6" t="n">
        <f aca="false">(B11543-B11542)/((A11543-A11542)/1000)</f>
        <v>0.187545787545844</v>
      </c>
      <c r="J11543" s="6" t="n">
        <f aca="false">IF(OR(B11543&lt;Rules!$B$2,B11543&gt;Rules!$B$3,ABS(I11543)&gt;Rules!$B$4,OR(B11544&lt;Rules!$B$2,B11544&gt;Rules!$B$3,ABS(I11544)&gt;Rules!$B$4)),1,0)</f>
        <v>0</v>
      </c>
      <c r="K11543" s="6" t="str">
        <f aca="false">IF(F11543=1,COUNTIF($F$2:F11543,1),"")</f>
        <v/>
      </c>
    </row>
    <row r="11544" customFormat="false" ht="15" hidden="false" customHeight="false" outlineLevel="0" collapsed="false">
      <c r="A11544" s="6" t="n">
        <v>90597.243</v>
      </c>
      <c r="B11544" s="6" t="n">
        <v>1.91721611721612</v>
      </c>
      <c r="C11544" s="6" t="n">
        <v>80</v>
      </c>
      <c r="D11544" s="6" t="n">
        <v>-1</v>
      </c>
      <c r="E11544" s="6" t="n">
        <v>1.94652014652015</v>
      </c>
      <c r="F11544" s="6" t="n">
        <v>0</v>
      </c>
      <c r="G11544" s="6" t="n">
        <v>0</v>
      </c>
      <c r="H11544" s="6" t="str">
        <f aca="false">IF(AND(A11544&gt;=Stimuli!$B$2,A11544&lt;=Stimuli!$C$2),Stimuli!$A$2,IF(AND(A11544&gt;=Stimuli!$B$3,A11544&lt;=Stimuli!$C$3),Stimuli!$A$3,IF(AND(A11544&gt;=Stimuli!$B$4,A11544&lt;=Stimuli!$C$4),Stimuli!$A$4,"")))</f>
        <v>03 Quiet recovery (15s)</v>
      </c>
      <c r="I11544" s="6" t="n">
        <f aca="false">(B11544-B11543)/((A11544-A11543)/1000)</f>
        <v>-0.375091575091574</v>
      </c>
      <c r="J11544" s="6" t="n">
        <f aca="false">IF(OR(B11544&lt;Rules!$B$2,B11544&gt;Rules!$B$3,ABS(I11544)&gt;Rules!$B$4,OR(B11545&lt;Rules!$B$2,B11545&gt;Rules!$B$3,ABS(I11545)&gt;Rules!$B$4)),1,0)</f>
        <v>0</v>
      </c>
      <c r="K11544" s="6" t="str">
        <f aca="false">IF(F11544=1,COUNTIF($F$2:F11544,1),"")</f>
        <v/>
      </c>
    </row>
    <row r="11545" customFormat="false" ht="15" hidden="false" customHeight="false" outlineLevel="0" collapsed="false">
      <c r="A11545" s="6" t="n">
        <v>90605.0555</v>
      </c>
      <c r="B11545" s="6" t="n">
        <v>1.92161172161172</v>
      </c>
      <c r="C11545" s="6" t="n">
        <v>80</v>
      </c>
      <c r="D11545" s="6" t="n">
        <v>-1</v>
      </c>
      <c r="E11545" s="6" t="n">
        <v>1.94652014652015</v>
      </c>
      <c r="F11545" s="6" t="n">
        <v>0</v>
      </c>
      <c r="G11545" s="6" t="n">
        <v>0</v>
      </c>
      <c r="H11545" s="6" t="str">
        <f aca="false">IF(AND(A11545&gt;=Stimuli!$B$2,A11545&lt;=Stimuli!$C$2),Stimuli!$A$2,IF(AND(A11545&gt;=Stimuli!$B$3,A11545&lt;=Stimuli!$C$3),Stimuli!$A$3,IF(AND(A11545&gt;=Stimuli!$B$4,A11545&lt;=Stimuli!$C$4),Stimuli!$A$4,"")))</f>
        <v>03 Quiet recovery (15s)</v>
      </c>
      <c r="I11545" s="6" t="n">
        <f aca="false">(B11545-B11544)/((A11545-A11544)/1000)</f>
        <v>0.562637362637304</v>
      </c>
      <c r="J11545" s="6" t="n">
        <f aca="false">IF(OR(B11545&lt;Rules!$B$2,B11545&gt;Rules!$B$3,ABS(I11545)&gt;Rules!$B$4,OR(B11546&lt;Rules!$B$2,B11546&gt;Rules!$B$3,ABS(I11546)&gt;Rules!$B$4)),1,0)</f>
        <v>0</v>
      </c>
      <c r="K11545" s="6" t="str">
        <f aca="false">IF(F11545=1,COUNTIF($F$2:F11545,1),"")</f>
        <v/>
      </c>
    </row>
    <row r="11546" customFormat="false" ht="15" hidden="false" customHeight="false" outlineLevel="0" collapsed="false">
      <c r="A11546" s="6" t="n">
        <v>90612.868</v>
      </c>
      <c r="B11546" s="6" t="n">
        <v>1.91575091575092</v>
      </c>
      <c r="C11546" s="6" t="n">
        <v>80</v>
      </c>
      <c r="D11546" s="6" t="n">
        <v>-1</v>
      </c>
      <c r="E11546" s="6" t="n">
        <v>1.94652014652015</v>
      </c>
      <c r="F11546" s="6" t="n">
        <v>0</v>
      </c>
      <c r="G11546" s="6" t="n">
        <v>0</v>
      </c>
      <c r="H11546" s="6" t="str">
        <f aca="false">IF(AND(A11546&gt;=Stimuli!$B$2,A11546&lt;=Stimuli!$C$2),Stimuli!$A$2,IF(AND(A11546&gt;=Stimuli!$B$3,A11546&lt;=Stimuli!$C$3),Stimuli!$A$3,IF(AND(A11546&gt;=Stimuli!$B$4,A11546&lt;=Stimuli!$C$4),Stimuli!$A$4,"")))</f>
        <v>03 Quiet recovery (15s)</v>
      </c>
      <c r="I11546" s="6" t="n">
        <f aca="false">(B11546-B11545)/((A11546-A11545)/1000)</f>
        <v>-0.750183150183034</v>
      </c>
      <c r="J11546" s="6" t="n">
        <f aca="false">IF(OR(B11546&lt;Rules!$B$2,B11546&gt;Rules!$B$3,ABS(I11546)&gt;Rules!$B$4,OR(B11547&lt;Rules!$B$2,B11547&gt;Rules!$B$3,ABS(I11547)&gt;Rules!$B$4)),1,0)</f>
        <v>0</v>
      </c>
      <c r="K11546" s="6" t="str">
        <f aca="false">IF(F11546=1,COUNTIF($F$2:F11546,1),"")</f>
        <v/>
      </c>
    </row>
    <row r="11547" customFormat="false" ht="15" hidden="false" customHeight="false" outlineLevel="0" collapsed="false">
      <c r="A11547" s="6" t="n">
        <v>90620.6805</v>
      </c>
      <c r="B11547" s="6" t="n">
        <v>1.92161172161172</v>
      </c>
      <c r="C11547" s="6" t="n">
        <v>80</v>
      </c>
      <c r="D11547" s="6" t="n">
        <v>-1</v>
      </c>
      <c r="E11547" s="6" t="n">
        <v>1.94652014652015</v>
      </c>
      <c r="F11547" s="6" t="n">
        <v>0</v>
      </c>
      <c r="G11547" s="6" t="n">
        <v>0</v>
      </c>
      <c r="H11547" s="6" t="str">
        <f aca="false">IF(AND(A11547&gt;=Stimuli!$B$2,A11547&lt;=Stimuli!$C$2),Stimuli!$A$2,IF(AND(A11547&gt;=Stimuli!$B$3,A11547&lt;=Stimuli!$C$3),Stimuli!$A$3,IF(AND(A11547&gt;=Stimuli!$B$4,A11547&lt;=Stimuli!$C$4),Stimuli!$A$4,"")))</f>
        <v>03 Quiet recovery (15s)</v>
      </c>
      <c r="I11547" s="6" t="n">
        <f aca="false">(B11547-B11546)/((A11547-A11546)/1000)</f>
        <v>0.750183150183034</v>
      </c>
      <c r="J11547" s="6" t="n">
        <f aca="false">IF(OR(B11547&lt;Rules!$B$2,B11547&gt;Rules!$B$3,ABS(I11547)&gt;Rules!$B$4,OR(B11548&lt;Rules!$B$2,B11548&gt;Rules!$B$3,ABS(I11548)&gt;Rules!$B$4)),1,0)</f>
        <v>0</v>
      </c>
      <c r="K11547" s="6" t="str">
        <f aca="false">IF(F11547=1,COUNTIF($F$2:F11547,1),"")</f>
        <v/>
      </c>
    </row>
    <row r="11548" customFormat="false" ht="15" hidden="false" customHeight="false" outlineLevel="0" collapsed="false">
      <c r="A11548" s="6" t="n">
        <v>90628.493</v>
      </c>
      <c r="B11548" s="6" t="n">
        <v>1.91575091575092</v>
      </c>
      <c r="C11548" s="6" t="n">
        <v>80</v>
      </c>
      <c r="D11548" s="6" t="n">
        <v>-1</v>
      </c>
      <c r="E11548" s="6" t="n">
        <v>1.94652014652015</v>
      </c>
      <c r="F11548" s="6" t="n">
        <v>0</v>
      </c>
      <c r="G11548" s="6" t="n">
        <v>0</v>
      </c>
      <c r="H11548" s="6" t="str">
        <f aca="false">IF(AND(A11548&gt;=Stimuli!$B$2,A11548&lt;=Stimuli!$C$2),Stimuli!$A$2,IF(AND(A11548&gt;=Stimuli!$B$3,A11548&lt;=Stimuli!$C$3),Stimuli!$A$3,IF(AND(A11548&gt;=Stimuli!$B$4,A11548&lt;=Stimuli!$C$4),Stimuli!$A$4,"")))</f>
        <v>03 Quiet recovery (15s)</v>
      </c>
      <c r="I11548" s="6" t="n">
        <f aca="false">(B11548-B11547)/((A11548-A11547)/1000)</f>
        <v>-0.750183150183034</v>
      </c>
      <c r="J11548" s="6" t="n">
        <f aca="false">IF(OR(B11548&lt;Rules!$B$2,B11548&gt;Rules!$B$3,ABS(I11548)&gt;Rules!$B$4,OR(B11549&lt;Rules!$B$2,B11549&gt;Rules!$B$3,ABS(I11549)&gt;Rules!$B$4)),1,0)</f>
        <v>0</v>
      </c>
      <c r="K11548" s="6" t="str">
        <f aca="false">IF(F11548=1,COUNTIF($F$2:F11548,1),"")</f>
        <v/>
      </c>
    </row>
    <row r="11549" customFormat="false" ht="15" hidden="false" customHeight="false" outlineLevel="0" collapsed="false">
      <c r="A11549" s="6" t="n">
        <v>90636.3055</v>
      </c>
      <c r="B11549" s="6" t="n">
        <v>1.92307692307692</v>
      </c>
      <c r="C11549" s="6" t="n">
        <v>80</v>
      </c>
      <c r="D11549" s="6" t="n">
        <v>-1</v>
      </c>
      <c r="E11549" s="6" t="n">
        <v>1.94652014652015</v>
      </c>
      <c r="F11549" s="6" t="n">
        <v>0</v>
      </c>
      <c r="G11549" s="6" t="n">
        <v>0</v>
      </c>
      <c r="H11549" s="6" t="str">
        <f aca="false">IF(AND(A11549&gt;=Stimuli!$B$2,A11549&lt;=Stimuli!$C$2),Stimuli!$A$2,IF(AND(A11549&gt;=Stimuli!$B$3,A11549&lt;=Stimuli!$C$3),Stimuli!$A$3,IF(AND(A11549&gt;=Stimuli!$B$4,A11549&lt;=Stimuli!$C$4),Stimuli!$A$4,"")))</f>
        <v>03 Quiet recovery (15s)</v>
      </c>
      <c r="I11549" s="6" t="n">
        <f aca="false">(B11549-B11548)/((A11549-A11548)/1000)</f>
        <v>0.937728937728878</v>
      </c>
      <c r="J11549" s="6" t="n">
        <f aca="false">IF(OR(B11549&lt;Rules!$B$2,B11549&gt;Rules!$B$3,ABS(I11549)&gt;Rules!$B$4,OR(B11550&lt;Rules!$B$2,B11550&gt;Rules!$B$3,ABS(I11550)&gt;Rules!$B$4)),1,0)</f>
        <v>0</v>
      </c>
      <c r="K11549" s="6" t="str">
        <f aca="false">IF(F11549=1,COUNTIF($F$2:F11549,1),"")</f>
        <v/>
      </c>
    </row>
    <row r="11550" customFormat="false" ht="15" hidden="false" customHeight="false" outlineLevel="0" collapsed="false">
      <c r="A11550" s="6" t="n">
        <v>90644.118</v>
      </c>
      <c r="B11550" s="6" t="n">
        <v>1.91428571428571</v>
      </c>
      <c r="C11550" s="6" t="n">
        <v>80</v>
      </c>
      <c r="D11550" s="6" t="n">
        <v>-1</v>
      </c>
      <c r="E11550" s="6" t="n">
        <v>1.94652014652015</v>
      </c>
      <c r="F11550" s="6" t="n">
        <v>0</v>
      </c>
      <c r="G11550" s="6" t="n">
        <v>0</v>
      </c>
      <c r="H11550" s="6" t="str">
        <f aca="false">IF(AND(A11550&gt;=Stimuli!$B$2,A11550&lt;=Stimuli!$C$2),Stimuli!$A$2,IF(AND(A11550&gt;=Stimuli!$B$3,A11550&lt;=Stimuli!$C$3),Stimuli!$A$3,IF(AND(A11550&gt;=Stimuli!$B$4,A11550&lt;=Stimuli!$C$4),Stimuli!$A$4,"")))</f>
        <v>03 Quiet recovery (15s)</v>
      </c>
      <c r="I11550" s="6" t="n">
        <f aca="false">(B11550-B11549)/((A11550-A11549)/1000)</f>
        <v>-1.12527472527475</v>
      </c>
      <c r="J11550" s="6" t="n">
        <f aca="false">IF(OR(B11550&lt;Rules!$B$2,B11550&gt;Rules!$B$3,ABS(I11550)&gt;Rules!$B$4,OR(B11551&lt;Rules!$B$2,B11551&gt;Rules!$B$3,ABS(I11551)&gt;Rules!$B$4)),1,0)</f>
        <v>0</v>
      </c>
      <c r="K11550" s="6" t="str">
        <f aca="false">IF(F11550=1,COUNTIF($F$2:F11550,1),"")</f>
        <v/>
      </c>
    </row>
    <row r="11551" customFormat="false" ht="15" hidden="false" customHeight="false" outlineLevel="0" collapsed="false">
      <c r="A11551" s="6" t="n">
        <v>90651.9305</v>
      </c>
      <c r="B11551" s="6" t="n">
        <v>1.92307692307692</v>
      </c>
      <c r="C11551" s="6" t="n">
        <v>80</v>
      </c>
      <c r="D11551" s="6" t="n">
        <v>-1</v>
      </c>
      <c r="E11551" s="6" t="n">
        <v>1.94652014652015</v>
      </c>
      <c r="F11551" s="6" t="n">
        <v>0</v>
      </c>
      <c r="G11551" s="6" t="n">
        <v>0</v>
      </c>
      <c r="H11551" s="6" t="str">
        <f aca="false">IF(AND(A11551&gt;=Stimuli!$B$2,A11551&lt;=Stimuli!$C$2),Stimuli!$A$2,IF(AND(A11551&gt;=Stimuli!$B$3,A11551&lt;=Stimuli!$C$3),Stimuli!$A$3,IF(AND(A11551&gt;=Stimuli!$B$4,A11551&lt;=Stimuli!$C$4),Stimuli!$A$4,"")))</f>
        <v>03 Quiet recovery (15s)</v>
      </c>
      <c r="I11551" s="6" t="n">
        <f aca="false">(B11551-B11550)/((A11551-A11550)/1000)</f>
        <v>1.12527472527475</v>
      </c>
      <c r="J11551" s="6" t="n">
        <f aca="false">IF(OR(B11551&lt;Rules!$B$2,B11551&gt;Rules!$B$3,ABS(I11551)&gt;Rules!$B$4,OR(B11552&lt;Rules!$B$2,B11552&gt;Rules!$B$3,ABS(I11552)&gt;Rules!$B$4)),1,0)</f>
        <v>0</v>
      </c>
      <c r="K11551" s="6" t="str">
        <f aca="false">IF(F11551=1,COUNTIF($F$2:F11551,1),"")</f>
        <v/>
      </c>
    </row>
    <row r="11552" customFormat="false" ht="15" hidden="false" customHeight="false" outlineLevel="0" collapsed="false">
      <c r="A11552" s="6" t="n">
        <v>90659.743</v>
      </c>
      <c r="B11552" s="6" t="n">
        <v>1.91428571428571</v>
      </c>
      <c r="C11552" s="6" t="n">
        <v>80</v>
      </c>
      <c r="D11552" s="6" t="n">
        <v>-1</v>
      </c>
      <c r="E11552" s="6" t="n">
        <v>1.94652014652015</v>
      </c>
      <c r="F11552" s="6" t="n">
        <v>0</v>
      </c>
      <c r="G11552" s="6" t="n">
        <v>0</v>
      </c>
      <c r="H11552" s="6" t="str">
        <f aca="false">IF(AND(A11552&gt;=Stimuli!$B$2,A11552&lt;=Stimuli!$C$2),Stimuli!$A$2,IF(AND(A11552&gt;=Stimuli!$B$3,A11552&lt;=Stimuli!$C$3),Stimuli!$A$3,IF(AND(A11552&gt;=Stimuli!$B$4,A11552&lt;=Stimuli!$C$4),Stimuli!$A$4,"")))</f>
        <v>03 Quiet recovery (15s)</v>
      </c>
      <c r="I11552" s="6" t="n">
        <f aca="false">(B11552-B11551)/((A11552-A11551)/1000)</f>
        <v>-1.12527472527475</v>
      </c>
      <c r="J11552" s="6" t="n">
        <f aca="false">IF(OR(B11552&lt;Rules!$B$2,B11552&gt;Rules!$B$3,ABS(I11552)&gt;Rules!$B$4,OR(B11553&lt;Rules!$B$2,B11553&gt;Rules!$B$3,ABS(I11553)&gt;Rules!$B$4)),1,0)</f>
        <v>0</v>
      </c>
      <c r="K11552" s="6" t="str">
        <f aca="false">IF(F11552=1,COUNTIF($F$2:F11552,1),"")</f>
        <v/>
      </c>
    </row>
    <row r="11553" customFormat="false" ht="15" hidden="false" customHeight="false" outlineLevel="0" collapsed="false">
      <c r="A11553" s="6" t="n">
        <v>90667.5555</v>
      </c>
      <c r="B11553" s="6" t="n">
        <v>1.92161172161172</v>
      </c>
      <c r="C11553" s="6" t="n">
        <v>80</v>
      </c>
      <c r="D11553" s="6" t="n">
        <v>-1</v>
      </c>
      <c r="E11553" s="6" t="n">
        <v>1.94652014652015</v>
      </c>
      <c r="F11553" s="6" t="n">
        <v>0</v>
      </c>
      <c r="G11553" s="6" t="n">
        <v>0</v>
      </c>
      <c r="H11553" s="6" t="str">
        <f aca="false">IF(AND(A11553&gt;=Stimuli!$B$2,A11553&lt;=Stimuli!$C$2),Stimuli!$A$2,IF(AND(A11553&gt;=Stimuli!$B$3,A11553&lt;=Stimuli!$C$3),Stimuli!$A$3,IF(AND(A11553&gt;=Stimuli!$B$4,A11553&lt;=Stimuli!$C$4),Stimuli!$A$4,"")))</f>
        <v>03 Quiet recovery (15s)</v>
      </c>
      <c r="I11553" s="6" t="n">
        <f aca="false">(B11553-B11552)/((A11553-A11552)/1000)</f>
        <v>0.937728937728906</v>
      </c>
      <c r="J11553" s="6" t="n">
        <f aca="false">IF(OR(B11553&lt;Rules!$B$2,B11553&gt;Rules!$B$3,ABS(I11553)&gt;Rules!$B$4,OR(B11554&lt;Rules!$B$2,B11554&gt;Rules!$B$3,ABS(I11554)&gt;Rules!$B$4)),1,0)</f>
        <v>0</v>
      </c>
      <c r="K11553" s="6" t="str">
        <f aca="false">IF(F11553=1,COUNTIF($F$2:F11553,1),"")</f>
        <v/>
      </c>
    </row>
    <row r="11554" customFormat="false" ht="15" hidden="false" customHeight="false" outlineLevel="0" collapsed="false">
      <c r="A11554" s="6" t="n">
        <v>90675.368</v>
      </c>
      <c r="B11554" s="6" t="n">
        <v>1.91575091575092</v>
      </c>
      <c r="C11554" s="6" t="n">
        <v>80</v>
      </c>
      <c r="D11554" s="6" t="n">
        <v>-1</v>
      </c>
      <c r="E11554" s="6" t="n">
        <v>1.94652014652015</v>
      </c>
      <c r="F11554" s="6" t="n">
        <v>0</v>
      </c>
      <c r="G11554" s="6" t="n">
        <v>0</v>
      </c>
      <c r="H11554" s="6" t="str">
        <f aca="false">IF(AND(A11554&gt;=Stimuli!$B$2,A11554&lt;=Stimuli!$C$2),Stimuli!$A$2,IF(AND(A11554&gt;=Stimuli!$B$3,A11554&lt;=Stimuli!$C$3),Stimuli!$A$3,IF(AND(A11554&gt;=Stimuli!$B$4,A11554&lt;=Stimuli!$C$4),Stimuli!$A$4,"")))</f>
        <v>03 Quiet recovery (15s)</v>
      </c>
      <c r="I11554" s="6" t="n">
        <f aca="false">(B11554-B11553)/((A11554-A11553)/1000)</f>
        <v>-0.750183150183034</v>
      </c>
      <c r="J11554" s="6" t="n">
        <f aca="false">IF(OR(B11554&lt;Rules!$B$2,B11554&gt;Rules!$B$3,ABS(I11554)&gt;Rules!$B$4,OR(B11555&lt;Rules!$B$2,B11555&gt;Rules!$B$3,ABS(I11555)&gt;Rules!$B$4)),1,0)</f>
        <v>0</v>
      </c>
      <c r="K11554" s="6" t="str">
        <f aca="false">IF(F11554=1,COUNTIF($F$2:F11554,1),"")</f>
        <v/>
      </c>
    </row>
    <row r="11555" customFormat="false" ht="15" hidden="false" customHeight="false" outlineLevel="0" collapsed="false">
      <c r="A11555" s="6" t="n">
        <v>90683.1805</v>
      </c>
      <c r="B11555" s="6" t="n">
        <v>1.92014652014652</v>
      </c>
      <c r="C11555" s="6" t="n">
        <v>80</v>
      </c>
      <c r="D11555" s="6" t="n">
        <v>-1</v>
      </c>
      <c r="E11555" s="6" t="n">
        <v>1.94652014652015</v>
      </c>
      <c r="F11555" s="6" t="n">
        <v>0</v>
      </c>
      <c r="G11555" s="6" t="n">
        <v>0</v>
      </c>
      <c r="H11555" s="6" t="str">
        <f aca="false">IF(AND(A11555&gt;=Stimuli!$B$2,A11555&lt;=Stimuli!$C$2),Stimuli!$A$2,IF(AND(A11555&gt;=Stimuli!$B$3,A11555&lt;=Stimuli!$C$3),Stimuli!$A$3,IF(AND(A11555&gt;=Stimuli!$B$4,A11555&lt;=Stimuli!$C$4),Stimuli!$A$4,"")))</f>
        <v>03 Quiet recovery (15s)</v>
      </c>
      <c r="I11555" s="6" t="n">
        <f aca="false">(B11555-B11554)/((A11555-A11554)/1000)</f>
        <v>0.562637362637304</v>
      </c>
      <c r="J11555" s="6" t="n">
        <f aca="false">IF(OR(B11555&lt;Rules!$B$2,B11555&gt;Rules!$B$3,ABS(I11555)&gt;Rules!$B$4,OR(B11556&lt;Rules!$B$2,B11556&gt;Rules!$B$3,ABS(I11556)&gt;Rules!$B$4)),1,0)</f>
        <v>0</v>
      </c>
      <c r="K11555" s="6" t="str">
        <f aca="false">IF(F11555=1,COUNTIF($F$2:F11555,1),"")</f>
        <v/>
      </c>
    </row>
    <row r="11556" customFormat="false" ht="15" hidden="false" customHeight="false" outlineLevel="0" collapsed="false">
      <c r="A11556" s="6" t="n">
        <v>90690.993</v>
      </c>
      <c r="B11556" s="6" t="n">
        <v>1.91575091575092</v>
      </c>
      <c r="C11556" s="6" t="n">
        <v>80</v>
      </c>
      <c r="D11556" s="6" t="n">
        <v>-1</v>
      </c>
      <c r="E11556" s="6" t="n">
        <v>1.94652014652015</v>
      </c>
      <c r="F11556" s="6" t="n">
        <v>0</v>
      </c>
      <c r="G11556" s="6" t="n">
        <v>0</v>
      </c>
      <c r="H11556" s="6" t="str">
        <f aca="false">IF(AND(A11556&gt;=Stimuli!$B$2,A11556&lt;=Stimuli!$C$2),Stimuli!$A$2,IF(AND(A11556&gt;=Stimuli!$B$3,A11556&lt;=Stimuli!$C$3),Stimuli!$A$3,IF(AND(A11556&gt;=Stimuli!$B$4,A11556&lt;=Stimuli!$C$4),Stimuli!$A$4,"")))</f>
        <v>03 Quiet recovery (15s)</v>
      </c>
      <c r="I11556" s="6" t="n">
        <f aca="false">(B11556-B11555)/((A11556-A11555)/1000)</f>
        <v>-0.562637362637304</v>
      </c>
      <c r="J11556" s="6" t="n">
        <f aca="false">IF(OR(B11556&lt;Rules!$B$2,B11556&gt;Rules!$B$3,ABS(I11556)&gt;Rules!$B$4,OR(B11557&lt;Rules!$B$2,B11557&gt;Rules!$B$3,ABS(I11557)&gt;Rules!$B$4)),1,0)</f>
        <v>0</v>
      </c>
      <c r="K11556" s="6" t="str">
        <f aca="false">IF(F11556=1,COUNTIF($F$2:F11556,1),"")</f>
        <v/>
      </c>
    </row>
    <row r="11557" customFormat="false" ht="15" hidden="false" customHeight="false" outlineLevel="0" collapsed="false">
      <c r="A11557" s="6" t="n">
        <v>90698.8055</v>
      </c>
      <c r="B11557" s="6" t="n">
        <v>1.91721611721612</v>
      </c>
      <c r="C11557" s="6" t="n">
        <v>80</v>
      </c>
      <c r="D11557" s="6" t="n">
        <v>-1</v>
      </c>
      <c r="E11557" s="6" t="n">
        <v>1.94652014652015</v>
      </c>
      <c r="F11557" s="6" t="n">
        <v>0</v>
      </c>
      <c r="G11557" s="6" t="n">
        <v>0</v>
      </c>
      <c r="H11557" s="6" t="str">
        <f aca="false">IF(AND(A11557&gt;=Stimuli!$B$2,A11557&lt;=Stimuli!$C$2),Stimuli!$A$2,IF(AND(A11557&gt;=Stimuli!$B$3,A11557&lt;=Stimuli!$C$3),Stimuli!$A$3,IF(AND(A11557&gt;=Stimuli!$B$4,A11557&lt;=Stimuli!$C$4),Stimuli!$A$4,"")))</f>
        <v>03 Quiet recovery (15s)</v>
      </c>
      <c r="I11557" s="6" t="n">
        <f aca="false">(B11557-B11556)/((A11557-A11556)/1000)</f>
        <v>0.18754578754573</v>
      </c>
      <c r="J11557" s="6" t="n">
        <f aca="false">IF(OR(B11557&lt;Rules!$B$2,B11557&gt;Rules!$B$3,ABS(I11557)&gt;Rules!$B$4,OR(B11558&lt;Rules!$B$2,B11558&gt;Rules!$B$3,ABS(I11558)&gt;Rules!$B$4)),1,0)</f>
        <v>0</v>
      </c>
      <c r="K11557" s="6" t="str">
        <f aca="false">IF(F11557=1,COUNTIF($F$2:F11557,1),"")</f>
        <v/>
      </c>
    </row>
    <row r="11558" customFormat="false" ht="15" hidden="false" customHeight="false" outlineLevel="0" collapsed="false">
      <c r="A11558" s="6" t="n">
        <v>90706.618</v>
      </c>
      <c r="B11558" s="6" t="n">
        <v>1.91868131868132</v>
      </c>
      <c r="C11558" s="6" t="n">
        <v>80</v>
      </c>
      <c r="D11558" s="6" t="n">
        <v>-1</v>
      </c>
      <c r="E11558" s="6" t="n">
        <v>1.94652014652015</v>
      </c>
      <c r="F11558" s="6" t="n">
        <v>0</v>
      </c>
      <c r="G11558" s="6" t="n">
        <v>0</v>
      </c>
      <c r="H11558" s="6" t="str">
        <f aca="false">IF(AND(A11558&gt;=Stimuli!$B$2,A11558&lt;=Stimuli!$C$2),Stimuli!$A$2,IF(AND(A11558&gt;=Stimuli!$B$3,A11558&lt;=Stimuli!$C$3),Stimuli!$A$3,IF(AND(A11558&gt;=Stimuli!$B$4,A11558&lt;=Stimuli!$C$4),Stimuli!$A$4,"")))</f>
        <v>03 Quiet recovery (15s)</v>
      </c>
      <c r="I11558" s="6" t="n">
        <f aca="false">(B11558-B11557)/((A11558-A11557)/1000)</f>
        <v>0.18754578754573</v>
      </c>
      <c r="J11558" s="6" t="n">
        <f aca="false">IF(OR(B11558&lt;Rules!$B$2,B11558&gt;Rules!$B$3,ABS(I11558)&gt;Rules!$B$4,OR(B11559&lt;Rules!$B$2,B11559&gt;Rules!$B$3,ABS(I11559)&gt;Rules!$B$4)),1,0)</f>
        <v>0</v>
      </c>
      <c r="K11558" s="6" t="str">
        <f aca="false">IF(F11558=1,COUNTIF($F$2:F11558,1),"")</f>
        <v/>
      </c>
    </row>
    <row r="11559" customFormat="false" ht="15" hidden="false" customHeight="false" outlineLevel="0" collapsed="false">
      <c r="A11559" s="6" t="n">
        <v>90714.4305</v>
      </c>
      <c r="B11559" s="6" t="n">
        <v>1.91721611721612</v>
      </c>
      <c r="C11559" s="6" t="n">
        <v>80</v>
      </c>
      <c r="D11559" s="6" t="n">
        <v>-1</v>
      </c>
      <c r="E11559" s="6" t="n">
        <v>1.94652014652015</v>
      </c>
      <c r="F11559" s="6" t="n">
        <v>0</v>
      </c>
      <c r="G11559" s="6" t="n">
        <v>0</v>
      </c>
      <c r="H11559" s="6" t="str">
        <f aca="false">IF(AND(A11559&gt;=Stimuli!$B$2,A11559&lt;=Stimuli!$C$2),Stimuli!$A$2,IF(AND(A11559&gt;=Stimuli!$B$3,A11559&lt;=Stimuli!$C$3),Stimuli!$A$3,IF(AND(A11559&gt;=Stimuli!$B$4,A11559&lt;=Stimuli!$C$4),Stimuli!$A$4,"")))</f>
        <v>03 Quiet recovery (15s)</v>
      </c>
      <c r="I11559" s="6" t="n">
        <f aca="false">(B11559-B11558)/((A11559-A11558)/1000)</f>
        <v>-0.18754578754573</v>
      </c>
      <c r="J11559" s="6" t="n">
        <f aca="false">IF(OR(B11559&lt;Rules!$B$2,B11559&gt;Rules!$B$3,ABS(I11559)&gt;Rules!$B$4,OR(B11560&lt;Rules!$B$2,B11560&gt;Rules!$B$3,ABS(I11560)&gt;Rules!$B$4)),1,0)</f>
        <v>0</v>
      </c>
      <c r="K11559" s="6" t="str">
        <f aca="false">IF(F11559=1,COUNTIF($F$2:F11559,1),"")</f>
        <v/>
      </c>
    </row>
    <row r="11560" customFormat="false" ht="15" hidden="false" customHeight="false" outlineLevel="0" collapsed="false">
      <c r="A11560" s="6" t="n">
        <v>90722.243</v>
      </c>
      <c r="B11560" s="6" t="n">
        <v>1.91868131868132</v>
      </c>
      <c r="C11560" s="6" t="n">
        <v>76</v>
      </c>
      <c r="D11560" s="6" t="n">
        <v>781.25</v>
      </c>
      <c r="E11560" s="6" t="n">
        <v>1.94652014652015</v>
      </c>
      <c r="F11560" s="6" t="n">
        <v>0</v>
      </c>
      <c r="G11560" s="6" t="n">
        <v>0</v>
      </c>
      <c r="H11560" s="6" t="str">
        <f aca="false">IF(AND(A11560&gt;=Stimuli!$B$2,A11560&lt;=Stimuli!$C$2),Stimuli!$A$2,IF(AND(A11560&gt;=Stimuli!$B$3,A11560&lt;=Stimuli!$C$3),Stimuli!$A$3,IF(AND(A11560&gt;=Stimuli!$B$4,A11560&lt;=Stimuli!$C$4),Stimuli!$A$4,"")))</f>
        <v>03 Quiet recovery (15s)</v>
      </c>
      <c r="I11560" s="6" t="n">
        <f aca="false">(B11560-B11559)/((A11560-A11559)/1000)</f>
        <v>0.18754578754573</v>
      </c>
      <c r="J11560" s="6" t="n">
        <f aca="false">IF(OR(B11560&lt;Rules!$B$2,B11560&gt;Rules!$B$3,ABS(I11560)&gt;Rules!$B$4,OR(B11561&lt;Rules!$B$2,B11561&gt;Rules!$B$3,ABS(I11561)&gt;Rules!$B$4)),1,0)</f>
        <v>0</v>
      </c>
      <c r="K11560" s="6" t="str">
        <f aca="false">IF(F11560=1,COUNTIF($F$2:F11560,1),"")</f>
        <v/>
      </c>
    </row>
    <row r="11561" customFormat="false" ht="15" hidden="false" customHeight="false" outlineLevel="0" collapsed="false">
      <c r="A11561" s="6" t="n">
        <v>90730.0555</v>
      </c>
      <c r="B11561" s="6" t="n">
        <v>1.91428571428571</v>
      </c>
      <c r="C11561" s="6" t="n">
        <v>76</v>
      </c>
      <c r="D11561" s="6" t="n">
        <v>-1</v>
      </c>
      <c r="E11561" s="6" t="n">
        <v>1.94652014652015</v>
      </c>
      <c r="F11561" s="6" t="n">
        <v>0</v>
      </c>
      <c r="G11561" s="6" t="n">
        <v>0</v>
      </c>
      <c r="H11561" s="6" t="str">
        <f aca="false">IF(AND(A11561&gt;=Stimuli!$B$2,A11561&lt;=Stimuli!$C$2),Stimuli!$A$2,IF(AND(A11561&gt;=Stimuli!$B$3,A11561&lt;=Stimuli!$C$3),Stimuli!$A$3,IF(AND(A11561&gt;=Stimuli!$B$4,A11561&lt;=Stimuli!$C$4),Stimuli!$A$4,"")))</f>
        <v>03 Quiet recovery (15s)</v>
      </c>
      <c r="I11561" s="6" t="n">
        <f aca="false">(B11561-B11560)/((A11561-A11560)/1000)</f>
        <v>-0.562637362637332</v>
      </c>
      <c r="J11561" s="6" t="n">
        <f aca="false">IF(OR(B11561&lt;Rules!$B$2,B11561&gt;Rules!$B$3,ABS(I11561)&gt;Rules!$B$4,OR(B11562&lt;Rules!$B$2,B11562&gt;Rules!$B$3,ABS(I11562)&gt;Rules!$B$4)),1,0)</f>
        <v>0</v>
      </c>
      <c r="K11561" s="6" t="str">
        <f aca="false">IF(F11561=1,COUNTIF($F$2:F11561,1),"")</f>
        <v/>
      </c>
    </row>
    <row r="11562" customFormat="false" ht="15" hidden="false" customHeight="false" outlineLevel="0" collapsed="false">
      <c r="A11562" s="6" t="n">
        <v>90737.868</v>
      </c>
      <c r="B11562" s="6" t="n">
        <v>1.92014652014652</v>
      </c>
      <c r="C11562" s="6" t="n">
        <v>76</v>
      </c>
      <c r="D11562" s="6" t="n">
        <v>-1</v>
      </c>
      <c r="E11562" s="6" t="n">
        <v>1.94652014652015</v>
      </c>
      <c r="F11562" s="6" t="n">
        <v>0</v>
      </c>
      <c r="G11562" s="6" t="n">
        <v>0</v>
      </c>
      <c r="H11562" s="6" t="str">
        <f aca="false">IF(AND(A11562&gt;=Stimuli!$B$2,A11562&lt;=Stimuli!$C$2),Stimuli!$A$2,IF(AND(A11562&gt;=Stimuli!$B$3,A11562&lt;=Stimuli!$C$3),Stimuli!$A$3,IF(AND(A11562&gt;=Stimuli!$B$4,A11562&lt;=Stimuli!$C$4),Stimuli!$A$4,"")))</f>
        <v>03 Quiet recovery (15s)</v>
      </c>
      <c r="I11562" s="6" t="n">
        <f aca="false">(B11562-B11561)/((A11562-A11561)/1000)</f>
        <v>0.750183150183176</v>
      </c>
      <c r="J11562" s="6" t="n">
        <f aca="false">IF(OR(B11562&lt;Rules!$B$2,B11562&gt;Rules!$B$3,ABS(I11562)&gt;Rules!$B$4,OR(B11563&lt;Rules!$B$2,B11563&gt;Rules!$B$3,ABS(I11563)&gt;Rules!$B$4)),1,0)</f>
        <v>0</v>
      </c>
      <c r="K11562" s="6" t="str">
        <f aca="false">IF(F11562=1,COUNTIF($F$2:F11562,1),"")</f>
        <v/>
      </c>
    </row>
    <row r="11563" customFormat="false" ht="15" hidden="false" customHeight="false" outlineLevel="0" collapsed="false">
      <c r="A11563" s="6" t="n">
        <v>90745.6805</v>
      </c>
      <c r="B11563" s="6" t="n">
        <v>1.91428571428571</v>
      </c>
      <c r="C11563" s="6" t="n">
        <v>76</v>
      </c>
      <c r="D11563" s="6" t="n">
        <v>-1</v>
      </c>
      <c r="E11563" s="6" t="n">
        <v>1.94652014652015</v>
      </c>
      <c r="F11563" s="6" t="n">
        <v>0</v>
      </c>
      <c r="G11563" s="6" t="n">
        <v>0</v>
      </c>
      <c r="H11563" s="6" t="str">
        <f aca="false">IF(AND(A11563&gt;=Stimuli!$B$2,A11563&lt;=Stimuli!$C$2),Stimuli!$A$2,IF(AND(A11563&gt;=Stimuli!$B$3,A11563&lt;=Stimuli!$C$3),Stimuli!$A$3,IF(AND(A11563&gt;=Stimuli!$B$4,A11563&lt;=Stimuli!$C$4),Stimuli!$A$4,"")))</f>
        <v>03 Quiet recovery (15s)</v>
      </c>
      <c r="I11563" s="6" t="n">
        <f aca="false">(B11563-B11562)/((A11563-A11562)/1000)</f>
        <v>-0.750183150183176</v>
      </c>
      <c r="J11563" s="6" t="n">
        <f aca="false">IF(OR(B11563&lt;Rules!$B$2,B11563&gt;Rules!$B$3,ABS(I11563)&gt;Rules!$B$4,OR(B11564&lt;Rules!$B$2,B11564&gt;Rules!$B$3,ABS(I11564)&gt;Rules!$B$4)),1,0)</f>
        <v>0</v>
      </c>
      <c r="K11563" s="6" t="str">
        <f aca="false">IF(F11563=1,COUNTIF($F$2:F11563,1),"")</f>
        <v/>
      </c>
    </row>
    <row r="11564" customFormat="false" ht="15" hidden="false" customHeight="false" outlineLevel="0" collapsed="false">
      <c r="A11564" s="6" t="n">
        <v>90753.493</v>
      </c>
      <c r="B11564" s="6" t="n">
        <v>1.92161172161172</v>
      </c>
      <c r="C11564" s="6" t="n">
        <v>76</v>
      </c>
      <c r="D11564" s="6" t="n">
        <v>-1</v>
      </c>
      <c r="E11564" s="6" t="n">
        <v>1.94652014652015</v>
      </c>
      <c r="F11564" s="6" t="n">
        <v>0</v>
      </c>
      <c r="G11564" s="6" t="n">
        <v>0</v>
      </c>
      <c r="H11564" s="6" t="str">
        <f aca="false">IF(AND(A11564&gt;=Stimuli!$B$2,A11564&lt;=Stimuli!$C$2),Stimuli!$A$2,IF(AND(A11564&gt;=Stimuli!$B$3,A11564&lt;=Stimuli!$C$3),Stimuli!$A$3,IF(AND(A11564&gt;=Stimuli!$B$4,A11564&lt;=Stimuli!$C$4),Stimuli!$A$4,"")))</f>
        <v>03 Quiet recovery (15s)</v>
      </c>
      <c r="I11564" s="6" t="n">
        <f aca="false">(B11564-B11563)/((A11564-A11563)/1000)</f>
        <v>0.937728937728906</v>
      </c>
      <c r="J11564" s="6" t="n">
        <f aca="false">IF(OR(B11564&lt;Rules!$B$2,B11564&gt;Rules!$B$3,ABS(I11564)&gt;Rules!$B$4,OR(B11565&lt;Rules!$B$2,B11565&gt;Rules!$B$3,ABS(I11565)&gt;Rules!$B$4)),1,0)</f>
        <v>0</v>
      </c>
      <c r="K11564" s="6" t="str">
        <f aca="false">IF(F11564=1,COUNTIF($F$2:F11564,1),"")</f>
        <v/>
      </c>
    </row>
    <row r="11565" customFormat="false" ht="15" hidden="false" customHeight="false" outlineLevel="0" collapsed="false">
      <c r="A11565" s="6" t="n">
        <v>90761.3055</v>
      </c>
      <c r="B11565" s="6" t="n">
        <v>1.91282051282051</v>
      </c>
      <c r="C11565" s="6" t="n">
        <v>76</v>
      </c>
      <c r="D11565" s="6" t="n">
        <v>-1</v>
      </c>
      <c r="E11565" s="6" t="n">
        <v>1.94652014652015</v>
      </c>
      <c r="F11565" s="6" t="n">
        <v>0</v>
      </c>
      <c r="G11565" s="6" t="n">
        <v>0</v>
      </c>
      <c r="H11565" s="6" t="str">
        <f aca="false">IF(AND(A11565&gt;=Stimuli!$B$2,A11565&lt;=Stimuli!$C$2),Stimuli!$A$2,IF(AND(A11565&gt;=Stimuli!$B$3,A11565&lt;=Stimuli!$C$3),Stimuli!$A$3,IF(AND(A11565&gt;=Stimuli!$B$4,A11565&lt;=Stimuli!$C$4),Stimuli!$A$4,"")))</f>
        <v>03 Quiet recovery (15s)</v>
      </c>
      <c r="I11565" s="6" t="n">
        <f aca="false">(B11565-B11564)/((A11565-A11564)/1000)</f>
        <v>-1.12527472527464</v>
      </c>
      <c r="J11565" s="6" t="n">
        <f aca="false">IF(OR(B11565&lt;Rules!$B$2,B11565&gt;Rules!$B$3,ABS(I11565)&gt;Rules!$B$4,OR(B11566&lt;Rules!$B$2,B11566&gt;Rules!$B$3,ABS(I11566)&gt;Rules!$B$4)),1,0)</f>
        <v>0</v>
      </c>
      <c r="K11565" s="6" t="str">
        <f aca="false">IF(F11565=1,COUNTIF($F$2:F11565,1),"")</f>
        <v/>
      </c>
    </row>
    <row r="11566" customFormat="false" ht="15" hidden="false" customHeight="false" outlineLevel="0" collapsed="false">
      <c r="A11566" s="6" t="n">
        <v>90769.118</v>
      </c>
      <c r="B11566" s="6" t="n">
        <v>1.92014652014652</v>
      </c>
      <c r="C11566" s="6" t="n">
        <v>76</v>
      </c>
      <c r="D11566" s="6" t="n">
        <v>-1</v>
      </c>
      <c r="E11566" s="6" t="n">
        <v>1.94652014652015</v>
      </c>
      <c r="F11566" s="6" t="n">
        <v>0</v>
      </c>
      <c r="G11566" s="6" t="n">
        <v>0</v>
      </c>
      <c r="H11566" s="6" t="str">
        <f aca="false">IF(AND(A11566&gt;=Stimuli!$B$2,A11566&lt;=Stimuli!$C$2),Stimuli!$A$2,IF(AND(A11566&gt;=Stimuli!$B$3,A11566&lt;=Stimuli!$C$3),Stimuli!$A$3,IF(AND(A11566&gt;=Stimuli!$B$4,A11566&lt;=Stimuli!$C$4),Stimuli!$A$4,"")))</f>
        <v>03 Quiet recovery (15s)</v>
      </c>
      <c r="I11566" s="6" t="n">
        <f aca="false">(B11566-B11565)/((A11566-A11565)/1000)</f>
        <v>0.937728937728906</v>
      </c>
      <c r="J11566" s="6" t="n">
        <f aca="false">IF(OR(B11566&lt;Rules!$B$2,B11566&gt;Rules!$B$3,ABS(I11566)&gt;Rules!$B$4,OR(B11567&lt;Rules!$B$2,B11567&gt;Rules!$B$3,ABS(I11567)&gt;Rules!$B$4)),1,0)</f>
        <v>0</v>
      </c>
      <c r="K11566" s="6" t="str">
        <f aca="false">IF(F11566=1,COUNTIF($F$2:F11566,1),"")</f>
        <v/>
      </c>
    </row>
    <row r="11567" customFormat="false" ht="15" hidden="false" customHeight="false" outlineLevel="0" collapsed="false">
      <c r="A11567" s="6" t="n">
        <v>90776.9305</v>
      </c>
      <c r="B11567" s="6" t="n">
        <v>1.91282051282051</v>
      </c>
      <c r="C11567" s="6" t="n">
        <v>76</v>
      </c>
      <c r="D11567" s="6" t="n">
        <v>-1</v>
      </c>
      <c r="E11567" s="6" t="n">
        <v>1.94652014652015</v>
      </c>
      <c r="F11567" s="6" t="n">
        <v>0</v>
      </c>
      <c r="G11567" s="6" t="n">
        <v>0</v>
      </c>
      <c r="H11567" s="6" t="str">
        <f aca="false">IF(AND(A11567&gt;=Stimuli!$B$2,A11567&lt;=Stimuli!$C$2),Stimuli!$A$2,IF(AND(A11567&gt;=Stimuli!$B$3,A11567&lt;=Stimuli!$C$3),Stimuli!$A$3,IF(AND(A11567&gt;=Stimuli!$B$4,A11567&lt;=Stimuli!$C$4),Stimuli!$A$4,"")))</f>
        <v>03 Quiet recovery (15s)</v>
      </c>
      <c r="I11567" s="6" t="n">
        <f aca="false">(B11567-B11566)/((A11567-A11566)/1000)</f>
        <v>-0.937728937728906</v>
      </c>
      <c r="J11567" s="6" t="n">
        <f aca="false">IF(OR(B11567&lt;Rules!$B$2,B11567&gt;Rules!$B$3,ABS(I11567)&gt;Rules!$B$4,OR(B11568&lt;Rules!$B$2,B11568&gt;Rules!$B$3,ABS(I11568)&gt;Rules!$B$4)),1,0)</f>
        <v>0</v>
      </c>
      <c r="K11567" s="6" t="str">
        <f aca="false">IF(F11567=1,COUNTIF($F$2:F11567,1),"")</f>
        <v/>
      </c>
    </row>
    <row r="11568" customFormat="false" ht="15" hidden="false" customHeight="false" outlineLevel="0" collapsed="false">
      <c r="A11568" s="6" t="n">
        <v>90784.743</v>
      </c>
      <c r="B11568" s="6" t="n">
        <v>1.92014652014652</v>
      </c>
      <c r="C11568" s="6" t="n">
        <v>76</v>
      </c>
      <c r="D11568" s="6" t="n">
        <v>-1</v>
      </c>
      <c r="E11568" s="6" t="n">
        <v>1.94652014652015</v>
      </c>
      <c r="F11568" s="6" t="n">
        <v>0</v>
      </c>
      <c r="G11568" s="6" t="n">
        <v>0</v>
      </c>
      <c r="H11568" s="6" t="str">
        <f aca="false">IF(AND(A11568&gt;=Stimuli!$B$2,A11568&lt;=Stimuli!$C$2),Stimuli!$A$2,IF(AND(A11568&gt;=Stimuli!$B$3,A11568&lt;=Stimuli!$C$3),Stimuli!$A$3,IF(AND(A11568&gt;=Stimuli!$B$4,A11568&lt;=Stimuli!$C$4),Stimuli!$A$4,"")))</f>
        <v>03 Quiet recovery (15s)</v>
      </c>
      <c r="I11568" s="6" t="n">
        <f aca="false">(B11568-B11567)/((A11568-A11567)/1000)</f>
        <v>0.937728937728906</v>
      </c>
      <c r="J11568" s="6" t="n">
        <f aca="false">IF(OR(B11568&lt;Rules!$B$2,B11568&gt;Rules!$B$3,ABS(I11568)&gt;Rules!$B$4,OR(B11569&lt;Rules!$B$2,B11569&gt;Rules!$B$3,ABS(I11569)&gt;Rules!$B$4)),1,0)</f>
        <v>0</v>
      </c>
      <c r="K11568" s="6" t="str">
        <f aca="false">IF(F11568=1,COUNTIF($F$2:F11568,1),"")</f>
        <v/>
      </c>
    </row>
    <row r="11569" customFormat="false" ht="15" hidden="false" customHeight="false" outlineLevel="0" collapsed="false">
      <c r="A11569" s="6" t="n">
        <v>90792.5555</v>
      </c>
      <c r="B11569" s="6" t="n">
        <v>1.91282051282051</v>
      </c>
      <c r="C11569" s="6" t="n">
        <v>76</v>
      </c>
      <c r="D11569" s="6" t="n">
        <v>-1</v>
      </c>
      <c r="E11569" s="6" t="n">
        <v>1.94652014652015</v>
      </c>
      <c r="F11569" s="6" t="n">
        <v>0</v>
      </c>
      <c r="G11569" s="6" t="n">
        <v>0</v>
      </c>
      <c r="H11569" s="6" t="str">
        <f aca="false">IF(AND(A11569&gt;=Stimuli!$B$2,A11569&lt;=Stimuli!$C$2),Stimuli!$A$2,IF(AND(A11569&gt;=Stimuli!$B$3,A11569&lt;=Stimuli!$C$3),Stimuli!$A$3,IF(AND(A11569&gt;=Stimuli!$B$4,A11569&lt;=Stimuli!$C$4),Stimuli!$A$4,"")))</f>
        <v>03 Quiet recovery (15s)</v>
      </c>
      <c r="I11569" s="6" t="n">
        <f aca="false">(B11569-B11568)/((A11569-A11568)/1000)</f>
        <v>-0.937728937728906</v>
      </c>
      <c r="J11569" s="6" t="n">
        <f aca="false">IF(OR(B11569&lt;Rules!$B$2,B11569&gt;Rules!$B$3,ABS(I11569)&gt;Rules!$B$4,OR(B11570&lt;Rules!$B$2,B11570&gt;Rules!$B$3,ABS(I11570)&gt;Rules!$B$4)),1,0)</f>
        <v>0</v>
      </c>
      <c r="K11569" s="6" t="str">
        <f aca="false">IF(F11569=1,COUNTIF($F$2:F11569,1),"")</f>
        <v/>
      </c>
    </row>
    <row r="11570" customFormat="false" ht="15" hidden="false" customHeight="false" outlineLevel="0" collapsed="false">
      <c r="A11570" s="6" t="n">
        <v>90800.368</v>
      </c>
      <c r="B11570" s="6" t="n">
        <v>1.91868131868132</v>
      </c>
      <c r="C11570" s="6" t="n">
        <v>76</v>
      </c>
      <c r="D11570" s="6" t="n">
        <v>-1</v>
      </c>
      <c r="E11570" s="6" t="n">
        <v>1.94652014652015</v>
      </c>
      <c r="F11570" s="6" t="n">
        <v>0</v>
      </c>
      <c r="G11570" s="6" t="n">
        <v>0</v>
      </c>
      <c r="H11570" s="6" t="str">
        <f aca="false">IF(AND(A11570&gt;=Stimuli!$B$2,A11570&lt;=Stimuli!$C$2),Stimuli!$A$2,IF(AND(A11570&gt;=Stimuli!$B$3,A11570&lt;=Stimuli!$C$3),Stimuli!$A$3,IF(AND(A11570&gt;=Stimuli!$B$4,A11570&lt;=Stimuli!$C$4),Stimuli!$A$4,"")))</f>
        <v>03 Quiet recovery (15s)</v>
      </c>
      <c r="I11570" s="6" t="n">
        <f aca="false">(B11570-B11569)/((A11570-A11569)/1000)</f>
        <v>0.750183150183062</v>
      </c>
      <c r="J11570" s="6" t="n">
        <f aca="false">IF(OR(B11570&lt;Rules!$B$2,B11570&gt;Rules!$B$3,ABS(I11570)&gt;Rules!$B$4,OR(B11571&lt;Rules!$B$2,B11571&gt;Rules!$B$3,ABS(I11571)&gt;Rules!$B$4)),1,0)</f>
        <v>0</v>
      </c>
      <c r="K11570" s="6" t="str">
        <f aca="false">IF(F11570=1,COUNTIF($F$2:F11570,1),"")</f>
        <v/>
      </c>
    </row>
    <row r="11571" customFormat="false" ht="15" hidden="false" customHeight="false" outlineLevel="0" collapsed="false">
      <c r="A11571" s="6" t="n">
        <v>90808.1805</v>
      </c>
      <c r="B11571" s="6" t="n">
        <v>1.91428571428571</v>
      </c>
      <c r="C11571" s="6" t="n">
        <v>76</v>
      </c>
      <c r="D11571" s="6" t="n">
        <v>-1</v>
      </c>
      <c r="E11571" s="6" t="n">
        <v>1.94652014652015</v>
      </c>
      <c r="F11571" s="6" t="n">
        <v>0</v>
      </c>
      <c r="G11571" s="6" t="n">
        <v>0</v>
      </c>
      <c r="H11571" s="6" t="str">
        <f aca="false">IF(AND(A11571&gt;=Stimuli!$B$2,A11571&lt;=Stimuli!$C$2),Stimuli!$A$2,IF(AND(A11571&gt;=Stimuli!$B$3,A11571&lt;=Stimuli!$C$3),Stimuli!$A$3,IF(AND(A11571&gt;=Stimuli!$B$4,A11571&lt;=Stimuli!$C$4),Stimuli!$A$4,"")))</f>
        <v>03 Quiet recovery (15s)</v>
      </c>
      <c r="I11571" s="6" t="n">
        <f aca="false">(B11571-B11570)/((A11571-A11570)/1000)</f>
        <v>-0.562637362637332</v>
      </c>
      <c r="J11571" s="6" t="n">
        <f aca="false">IF(OR(B11571&lt;Rules!$B$2,B11571&gt;Rules!$B$3,ABS(I11571)&gt;Rules!$B$4,OR(B11572&lt;Rules!$B$2,B11572&gt;Rules!$B$3,ABS(I11572)&gt;Rules!$B$4)),1,0)</f>
        <v>0</v>
      </c>
      <c r="K11571" s="6" t="str">
        <f aca="false">IF(F11571=1,COUNTIF($F$2:F11571,1),"")</f>
        <v/>
      </c>
    </row>
    <row r="11572" customFormat="false" ht="15" hidden="false" customHeight="false" outlineLevel="0" collapsed="false">
      <c r="A11572" s="6" t="n">
        <v>90815.993</v>
      </c>
      <c r="B11572" s="6" t="n">
        <v>1.91721611721612</v>
      </c>
      <c r="C11572" s="6" t="n">
        <v>76</v>
      </c>
      <c r="D11572" s="6" t="n">
        <v>-1</v>
      </c>
      <c r="E11572" s="6" t="n">
        <v>1.94652014652015</v>
      </c>
      <c r="F11572" s="6" t="n">
        <v>0</v>
      </c>
      <c r="G11572" s="6" t="n">
        <v>0</v>
      </c>
      <c r="H11572" s="6" t="str">
        <f aca="false">IF(AND(A11572&gt;=Stimuli!$B$2,A11572&lt;=Stimuli!$C$2),Stimuli!$A$2,IF(AND(A11572&gt;=Stimuli!$B$3,A11572&lt;=Stimuli!$C$3),Stimuli!$A$3,IF(AND(A11572&gt;=Stimuli!$B$4,A11572&lt;=Stimuli!$C$4),Stimuli!$A$4,"")))</f>
        <v>03 Quiet recovery (15s)</v>
      </c>
      <c r="I11572" s="6" t="n">
        <f aca="false">(B11572-B11571)/((A11572-A11571)/1000)</f>
        <v>0.375091575091602</v>
      </c>
      <c r="J11572" s="6" t="n">
        <f aca="false">IF(OR(B11572&lt;Rules!$B$2,B11572&gt;Rules!$B$3,ABS(I11572)&gt;Rules!$B$4,OR(B11573&lt;Rules!$B$2,B11573&gt;Rules!$B$3,ABS(I11573)&gt;Rules!$B$4)),1,0)</f>
        <v>0</v>
      </c>
      <c r="K11572" s="6" t="str">
        <f aca="false">IF(F11572=1,COUNTIF($F$2:F11572,1),"")</f>
        <v/>
      </c>
    </row>
    <row r="11573" customFormat="false" ht="15" hidden="false" customHeight="false" outlineLevel="0" collapsed="false">
      <c r="A11573" s="6" t="n">
        <v>90823.8055</v>
      </c>
      <c r="B11573" s="6" t="n">
        <v>1.91575091575092</v>
      </c>
      <c r="C11573" s="6" t="n">
        <v>76</v>
      </c>
      <c r="D11573" s="6" t="n">
        <v>-1</v>
      </c>
      <c r="E11573" s="6" t="n">
        <v>1.94652014652015</v>
      </c>
      <c r="F11573" s="6" t="n">
        <v>0</v>
      </c>
      <c r="G11573" s="6" t="n">
        <v>0</v>
      </c>
      <c r="H11573" s="6" t="str">
        <f aca="false">IF(AND(A11573&gt;=Stimuli!$B$2,A11573&lt;=Stimuli!$C$2),Stimuli!$A$2,IF(AND(A11573&gt;=Stimuli!$B$3,A11573&lt;=Stimuli!$C$3),Stimuli!$A$3,IF(AND(A11573&gt;=Stimuli!$B$4,A11573&lt;=Stimuli!$C$4),Stimuli!$A$4,"")))</f>
        <v>03 Quiet recovery (15s)</v>
      </c>
      <c r="I11573" s="6" t="n">
        <f aca="false">(B11573-B11572)/((A11573-A11572)/1000)</f>
        <v>-0.18754578754573</v>
      </c>
      <c r="J11573" s="6" t="n">
        <f aca="false">IF(OR(B11573&lt;Rules!$B$2,B11573&gt;Rules!$B$3,ABS(I11573)&gt;Rules!$B$4,OR(B11574&lt;Rules!$B$2,B11574&gt;Rules!$B$3,ABS(I11574)&gt;Rules!$B$4)),1,0)</f>
        <v>0</v>
      </c>
      <c r="K11573" s="6" t="str">
        <f aca="false">IF(F11573=1,COUNTIF($F$2:F11573,1),"")</f>
        <v/>
      </c>
    </row>
    <row r="11574" customFormat="false" ht="15" hidden="false" customHeight="false" outlineLevel="0" collapsed="false">
      <c r="A11574" s="6" t="n">
        <v>90831.618</v>
      </c>
      <c r="B11574" s="6" t="n">
        <v>1.91575091575092</v>
      </c>
      <c r="C11574" s="6" t="n">
        <v>76</v>
      </c>
      <c r="D11574" s="6" t="n">
        <v>-1</v>
      </c>
      <c r="E11574" s="6" t="n">
        <v>1.94652014652015</v>
      </c>
      <c r="F11574" s="6" t="n">
        <v>0</v>
      </c>
      <c r="G11574" s="6" t="n">
        <v>0</v>
      </c>
      <c r="H11574" s="6" t="str">
        <f aca="false">IF(AND(A11574&gt;=Stimuli!$B$2,A11574&lt;=Stimuli!$C$2),Stimuli!$A$2,IF(AND(A11574&gt;=Stimuli!$B$3,A11574&lt;=Stimuli!$C$3),Stimuli!$A$3,IF(AND(A11574&gt;=Stimuli!$B$4,A11574&lt;=Stimuli!$C$4),Stimuli!$A$4,"")))</f>
        <v>03 Quiet recovery (15s)</v>
      </c>
      <c r="I11574" s="6" t="n">
        <f aca="false">(B11574-B11573)/((A11574-A11573)/1000)</f>
        <v>0</v>
      </c>
      <c r="J11574" s="6" t="n">
        <f aca="false">IF(OR(B11574&lt;Rules!$B$2,B11574&gt;Rules!$B$3,ABS(I11574)&gt;Rules!$B$4,OR(B11575&lt;Rules!$B$2,B11575&gt;Rules!$B$3,ABS(I11575)&gt;Rules!$B$4)),1,0)</f>
        <v>0</v>
      </c>
      <c r="K11574" s="6" t="str">
        <f aca="false">IF(F11574=1,COUNTIF($F$2:F11574,1),"")</f>
        <v/>
      </c>
    </row>
    <row r="11575" customFormat="false" ht="15" hidden="false" customHeight="false" outlineLevel="0" collapsed="false">
      <c r="A11575" s="6" t="n">
        <v>90839.4305</v>
      </c>
      <c r="B11575" s="6" t="n">
        <v>1.91721611721612</v>
      </c>
      <c r="C11575" s="6" t="n">
        <v>76</v>
      </c>
      <c r="D11575" s="6" t="n">
        <v>-1</v>
      </c>
      <c r="E11575" s="6" t="n">
        <v>1.94652014652015</v>
      </c>
      <c r="F11575" s="6" t="n">
        <v>0</v>
      </c>
      <c r="G11575" s="6" t="n">
        <v>0</v>
      </c>
      <c r="H11575" s="6" t="str">
        <f aca="false">IF(AND(A11575&gt;=Stimuli!$B$2,A11575&lt;=Stimuli!$C$2),Stimuli!$A$2,IF(AND(A11575&gt;=Stimuli!$B$3,A11575&lt;=Stimuli!$C$3),Stimuli!$A$3,IF(AND(A11575&gt;=Stimuli!$B$4,A11575&lt;=Stimuli!$C$4),Stimuli!$A$4,"")))</f>
        <v>03 Quiet recovery (15s)</v>
      </c>
      <c r="I11575" s="6" t="n">
        <f aca="false">(B11575-B11574)/((A11575-A11574)/1000)</f>
        <v>0.18754578754573</v>
      </c>
      <c r="J11575" s="6" t="n">
        <f aca="false">IF(OR(B11575&lt;Rules!$B$2,B11575&gt;Rules!$B$3,ABS(I11575)&gt;Rules!$B$4,OR(B11576&lt;Rules!$B$2,B11576&gt;Rules!$B$3,ABS(I11576)&gt;Rules!$B$4)),1,0)</f>
        <v>0</v>
      </c>
      <c r="K11575" s="6" t="str">
        <f aca="false">IF(F11575=1,COUNTIF($F$2:F11575,1),"")</f>
        <v/>
      </c>
    </row>
    <row r="11576" customFormat="false" ht="15" hidden="false" customHeight="false" outlineLevel="0" collapsed="false">
      <c r="A11576" s="6" t="n">
        <v>90847.243</v>
      </c>
      <c r="B11576" s="6" t="n">
        <v>1.91428571428571</v>
      </c>
      <c r="C11576" s="6" t="n">
        <v>76</v>
      </c>
      <c r="D11576" s="6" t="n">
        <v>-1</v>
      </c>
      <c r="E11576" s="6" t="n">
        <v>1.94652014652015</v>
      </c>
      <c r="F11576" s="6" t="n">
        <v>0</v>
      </c>
      <c r="G11576" s="6" t="n">
        <v>0</v>
      </c>
      <c r="H11576" s="6" t="str">
        <f aca="false">IF(AND(A11576&gt;=Stimuli!$B$2,A11576&lt;=Stimuli!$C$2),Stimuli!$A$2,IF(AND(A11576&gt;=Stimuli!$B$3,A11576&lt;=Stimuli!$C$3),Stimuli!$A$3,IF(AND(A11576&gt;=Stimuli!$B$4,A11576&lt;=Stimuli!$C$4),Stimuli!$A$4,"")))</f>
        <v>03 Quiet recovery (15s)</v>
      </c>
      <c r="I11576" s="6" t="n">
        <f aca="false">(B11576-B11575)/((A11576-A11575)/1000)</f>
        <v>-0.375091575091602</v>
      </c>
      <c r="J11576" s="6" t="n">
        <f aca="false">IF(OR(B11576&lt;Rules!$B$2,B11576&gt;Rules!$B$3,ABS(I11576)&gt;Rules!$B$4,OR(B11577&lt;Rules!$B$2,B11577&gt;Rules!$B$3,ABS(I11577)&gt;Rules!$B$4)),1,0)</f>
        <v>0</v>
      </c>
      <c r="K11576" s="6" t="str">
        <f aca="false">IF(F11576=1,COUNTIF($F$2:F11576,1),"")</f>
        <v/>
      </c>
    </row>
    <row r="11577" customFormat="false" ht="15" hidden="false" customHeight="false" outlineLevel="0" collapsed="false">
      <c r="A11577" s="6" t="n">
        <v>90855.0555</v>
      </c>
      <c r="B11577" s="6" t="n">
        <v>1.91868131868132</v>
      </c>
      <c r="C11577" s="6" t="n">
        <v>76</v>
      </c>
      <c r="D11577" s="6" t="n">
        <v>-1</v>
      </c>
      <c r="E11577" s="6" t="n">
        <v>1.94652014652015</v>
      </c>
      <c r="F11577" s="6" t="n">
        <v>0</v>
      </c>
      <c r="G11577" s="6" t="n">
        <v>0</v>
      </c>
      <c r="H11577" s="6" t="str">
        <f aca="false">IF(AND(A11577&gt;=Stimuli!$B$2,A11577&lt;=Stimuli!$C$2),Stimuli!$A$2,IF(AND(A11577&gt;=Stimuli!$B$3,A11577&lt;=Stimuli!$C$3),Stimuli!$A$3,IF(AND(A11577&gt;=Stimuli!$B$4,A11577&lt;=Stimuli!$C$4),Stimuli!$A$4,"")))</f>
        <v>03 Quiet recovery (15s)</v>
      </c>
      <c r="I11577" s="6" t="n">
        <f aca="false">(B11577-B11576)/((A11577-A11576)/1000)</f>
        <v>0.562637362637332</v>
      </c>
      <c r="J11577" s="6" t="n">
        <f aca="false">IF(OR(B11577&lt;Rules!$B$2,B11577&gt;Rules!$B$3,ABS(I11577)&gt;Rules!$B$4,OR(B11578&lt;Rules!$B$2,B11578&gt;Rules!$B$3,ABS(I11578)&gt;Rules!$B$4)),1,0)</f>
        <v>0</v>
      </c>
      <c r="K11577" s="6" t="str">
        <f aca="false">IF(F11577=1,COUNTIF($F$2:F11577,1),"")</f>
        <v/>
      </c>
    </row>
    <row r="11578" customFormat="false" ht="15" hidden="false" customHeight="false" outlineLevel="0" collapsed="false">
      <c r="A11578" s="6" t="n">
        <v>90862.868</v>
      </c>
      <c r="B11578" s="6" t="n">
        <v>1.91282051282051</v>
      </c>
      <c r="C11578" s="6" t="n">
        <v>76</v>
      </c>
      <c r="D11578" s="6" t="n">
        <v>-1</v>
      </c>
      <c r="E11578" s="6" t="n">
        <v>1.94652014652015</v>
      </c>
      <c r="F11578" s="6" t="n">
        <v>0</v>
      </c>
      <c r="G11578" s="6" t="n">
        <v>0</v>
      </c>
      <c r="H11578" s="6" t="str">
        <f aca="false">IF(AND(A11578&gt;=Stimuli!$B$2,A11578&lt;=Stimuli!$C$2),Stimuli!$A$2,IF(AND(A11578&gt;=Stimuli!$B$3,A11578&lt;=Stimuli!$C$3),Stimuli!$A$3,IF(AND(A11578&gt;=Stimuli!$B$4,A11578&lt;=Stimuli!$C$4),Stimuli!$A$4,"")))</f>
        <v>03 Quiet recovery (15s)</v>
      </c>
      <c r="I11578" s="6" t="n">
        <f aca="false">(B11578-B11577)/((A11578-A11577)/1000)</f>
        <v>-0.750183150183062</v>
      </c>
      <c r="J11578" s="6" t="n">
        <f aca="false">IF(OR(B11578&lt;Rules!$B$2,B11578&gt;Rules!$B$3,ABS(I11578)&gt;Rules!$B$4,OR(B11579&lt;Rules!$B$2,B11579&gt;Rules!$B$3,ABS(I11579)&gt;Rules!$B$4)),1,0)</f>
        <v>0</v>
      </c>
      <c r="K11578" s="6" t="str">
        <f aca="false">IF(F11578=1,COUNTIF($F$2:F11578,1),"")</f>
        <v/>
      </c>
    </row>
    <row r="11579" customFormat="false" ht="15" hidden="false" customHeight="false" outlineLevel="0" collapsed="false">
      <c r="A11579" s="6" t="n">
        <v>90870.6805</v>
      </c>
      <c r="B11579" s="6" t="n">
        <v>1.91868131868132</v>
      </c>
      <c r="C11579" s="6" t="n">
        <v>76</v>
      </c>
      <c r="D11579" s="6" t="n">
        <v>-1</v>
      </c>
      <c r="E11579" s="6" t="n">
        <v>1.94652014652015</v>
      </c>
      <c r="F11579" s="6" t="n">
        <v>0</v>
      </c>
      <c r="G11579" s="6" t="n">
        <v>0</v>
      </c>
      <c r="H11579" s="6" t="str">
        <f aca="false">IF(AND(A11579&gt;=Stimuli!$B$2,A11579&lt;=Stimuli!$C$2),Stimuli!$A$2,IF(AND(A11579&gt;=Stimuli!$B$3,A11579&lt;=Stimuli!$C$3),Stimuli!$A$3,IF(AND(A11579&gt;=Stimuli!$B$4,A11579&lt;=Stimuli!$C$4),Stimuli!$A$4,"")))</f>
        <v>03 Quiet recovery (15s)</v>
      </c>
      <c r="I11579" s="6" t="n">
        <f aca="false">(B11579-B11578)/((A11579-A11578)/1000)</f>
        <v>0.750183150183062</v>
      </c>
      <c r="J11579" s="6" t="n">
        <f aca="false">IF(OR(B11579&lt;Rules!$B$2,B11579&gt;Rules!$B$3,ABS(I11579)&gt;Rules!$B$4,OR(B11580&lt;Rules!$B$2,B11580&gt;Rules!$B$3,ABS(I11580)&gt;Rules!$B$4)),1,0)</f>
        <v>0</v>
      </c>
      <c r="K11579" s="6" t="str">
        <f aca="false">IF(F11579=1,COUNTIF($F$2:F11579,1),"")</f>
        <v/>
      </c>
    </row>
    <row r="11580" customFormat="false" ht="15" hidden="false" customHeight="false" outlineLevel="0" collapsed="false">
      <c r="A11580" s="6" t="n">
        <v>90878.493</v>
      </c>
      <c r="B11580" s="6" t="n">
        <v>1.91135531135531</v>
      </c>
      <c r="C11580" s="6" t="n">
        <v>76</v>
      </c>
      <c r="D11580" s="6" t="n">
        <v>-1</v>
      </c>
      <c r="E11580" s="6" t="n">
        <v>1.94652014652015</v>
      </c>
      <c r="F11580" s="6" t="n">
        <v>0</v>
      </c>
      <c r="G11580" s="6" t="n">
        <v>0</v>
      </c>
      <c r="H11580" s="6" t="str">
        <f aca="false">IF(AND(A11580&gt;=Stimuli!$B$2,A11580&lt;=Stimuli!$C$2),Stimuli!$A$2,IF(AND(A11580&gt;=Stimuli!$B$3,A11580&lt;=Stimuli!$C$3),Stimuli!$A$3,IF(AND(A11580&gt;=Stimuli!$B$4,A11580&lt;=Stimuli!$C$4),Stimuli!$A$4,"")))</f>
        <v>03 Quiet recovery (15s)</v>
      </c>
      <c r="I11580" s="6" t="n">
        <f aca="false">(B11580-B11579)/((A11580-A11579)/1000)</f>
        <v>-0.937728937728906</v>
      </c>
      <c r="J11580" s="6" t="n">
        <f aca="false">IF(OR(B11580&lt;Rules!$B$2,B11580&gt;Rules!$B$3,ABS(I11580)&gt;Rules!$B$4,OR(B11581&lt;Rules!$B$2,B11581&gt;Rules!$B$3,ABS(I11581)&gt;Rules!$B$4)),1,0)</f>
        <v>0</v>
      </c>
      <c r="K11580" s="6" t="str">
        <f aca="false">IF(F11580=1,COUNTIF($F$2:F11580,1),"")</f>
        <v/>
      </c>
    </row>
    <row r="11581" customFormat="false" ht="15" hidden="false" customHeight="false" outlineLevel="0" collapsed="false">
      <c r="A11581" s="6" t="n">
        <v>90886.3055</v>
      </c>
      <c r="B11581" s="6" t="n">
        <v>1.92014652014652</v>
      </c>
      <c r="C11581" s="6" t="n">
        <v>76</v>
      </c>
      <c r="D11581" s="6" t="n">
        <v>-1</v>
      </c>
      <c r="E11581" s="6" t="n">
        <v>1.94652014652015</v>
      </c>
      <c r="F11581" s="6" t="n">
        <v>0</v>
      </c>
      <c r="G11581" s="6" t="n">
        <v>0</v>
      </c>
      <c r="H11581" s="6" t="str">
        <f aca="false">IF(AND(A11581&gt;=Stimuli!$B$2,A11581&lt;=Stimuli!$C$2),Stimuli!$A$2,IF(AND(A11581&gt;=Stimuli!$B$3,A11581&lt;=Stimuli!$C$3),Stimuli!$A$3,IF(AND(A11581&gt;=Stimuli!$B$4,A11581&lt;=Stimuli!$C$4),Stimuli!$A$4,"")))</f>
        <v>03 Quiet recovery (15s)</v>
      </c>
      <c r="I11581" s="6" t="n">
        <f aca="false">(B11581-B11580)/((A11581-A11580)/1000)</f>
        <v>1.12527472527475</v>
      </c>
      <c r="J11581" s="6" t="n">
        <f aca="false">IF(OR(B11581&lt;Rules!$B$2,B11581&gt;Rules!$B$3,ABS(I11581)&gt;Rules!$B$4,OR(B11582&lt;Rules!$B$2,B11582&gt;Rules!$B$3,ABS(I11582)&gt;Rules!$B$4)),1,0)</f>
        <v>0</v>
      </c>
      <c r="K11581" s="6" t="str">
        <f aca="false">IF(F11581=1,COUNTIF($F$2:F11581,1),"")</f>
        <v/>
      </c>
    </row>
    <row r="11582" customFormat="false" ht="15" hidden="false" customHeight="false" outlineLevel="0" collapsed="false">
      <c r="A11582" s="6" t="n">
        <v>90894.118</v>
      </c>
      <c r="B11582" s="6" t="n">
        <v>1.91135531135531</v>
      </c>
      <c r="C11582" s="6" t="n">
        <v>76</v>
      </c>
      <c r="D11582" s="6" t="n">
        <v>-1</v>
      </c>
      <c r="E11582" s="6" t="n">
        <v>1.94652014652015</v>
      </c>
      <c r="F11582" s="6" t="n">
        <v>0</v>
      </c>
      <c r="G11582" s="6" t="n">
        <v>0</v>
      </c>
      <c r="H11582" s="6" t="str">
        <f aca="false">IF(AND(A11582&gt;=Stimuli!$B$2,A11582&lt;=Stimuli!$C$2),Stimuli!$A$2,IF(AND(A11582&gt;=Stimuli!$B$3,A11582&lt;=Stimuli!$C$3),Stimuli!$A$3,IF(AND(A11582&gt;=Stimuli!$B$4,A11582&lt;=Stimuli!$C$4),Stimuli!$A$4,"")))</f>
        <v>03 Quiet recovery (15s)</v>
      </c>
      <c r="I11582" s="6" t="n">
        <f aca="false">(B11582-B11581)/((A11582-A11581)/1000)</f>
        <v>-1.12527472527475</v>
      </c>
      <c r="J11582" s="6" t="n">
        <f aca="false">IF(OR(B11582&lt;Rules!$B$2,B11582&gt;Rules!$B$3,ABS(I11582)&gt;Rules!$B$4,OR(B11583&lt;Rules!$B$2,B11583&gt;Rules!$B$3,ABS(I11583)&gt;Rules!$B$4)),1,0)</f>
        <v>0</v>
      </c>
      <c r="K11582" s="6" t="str">
        <f aca="false">IF(F11582=1,COUNTIF($F$2:F11582,1),"")</f>
        <v/>
      </c>
    </row>
    <row r="11583" customFormat="false" ht="15" hidden="false" customHeight="false" outlineLevel="0" collapsed="false">
      <c r="A11583" s="6" t="n">
        <v>90901.9305</v>
      </c>
      <c r="B11583" s="6" t="n">
        <v>1.91868131868132</v>
      </c>
      <c r="C11583" s="6" t="n">
        <v>76</v>
      </c>
      <c r="D11583" s="6" t="n">
        <v>-1</v>
      </c>
      <c r="E11583" s="6" t="n">
        <v>1.94652014652015</v>
      </c>
      <c r="F11583" s="6" t="n">
        <v>0</v>
      </c>
      <c r="G11583" s="6" t="n">
        <v>0</v>
      </c>
      <c r="H11583" s="6" t="str">
        <f aca="false">IF(AND(A11583&gt;=Stimuli!$B$2,A11583&lt;=Stimuli!$C$2),Stimuli!$A$2,IF(AND(A11583&gt;=Stimuli!$B$3,A11583&lt;=Stimuli!$C$3),Stimuli!$A$3,IF(AND(A11583&gt;=Stimuli!$B$4,A11583&lt;=Stimuli!$C$4),Stimuli!$A$4,"")))</f>
        <v>03 Quiet recovery (15s)</v>
      </c>
      <c r="I11583" s="6" t="n">
        <f aca="false">(B11583-B11582)/((A11583-A11582)/1000)</f>
        <v>0.937728937728906</v>
      </c>
      <c r="J11583" s="6" t="n">
        <f aca="false">IF(OR(B11583&lt;Rules!$B$2,B11583&gt;Rules!$B$3,ABS(I11583)&gt;Rules!$B$4,OR(B11584&lt;Rules!$B$2,B11584&gt;Rules!$B$3,ABS(I11584)&gt;Rules!$B$4)),1,0)</f>
        <v>0</v>
      </c>
      <c r="K11583" s="6" t="str">
        <f aca="false">IF(F11583=1,COUNTIF($F$2:F11583,1),"")</f>
        <v/>
      </c>
    </row>
    <row r="11584" customFormat="false" ht="15" hidden="false" customHeight="false" outlineLevel="0" collapsed="false">
      <c r="A11584" s="6" t="n">
        <v>90909.743</v>
      </c>
      <c r="B11584" s="6" t="n">
        <v>1.91135531135531</v>
      </c>
      <c r="C11584" s="6" t="n">
        <v>76</v>
      </c>
      <c r="D11584" s="6" t="n">
        <v>-1</v>
      </c>
      <c r="E11584" s="6" t="n">
        <v>1.94652014652015</v>
      </c>
      <c r="F11584" s="6" t="n">
        <v>0</v>
      </c>
      <c r="G11584" s="6" t="n">
        <v>0</v>
      </c>
      <c r="H11584" s="6" t="str">
        <f aca="false">IF(AND(A11584&gt;=Stimuli!$B$2,A11584&lt;=Stimuli!$C$2),Stimuli!$A$2,IF(AND(A11584&gt;=Stimuli!$B$3,A11584&lt;=Stimuli!$C$3),Stimuli!$A$3,IF(AND(A11584&gt;=Stimuli!$B$4,A11584&lt;=Stimuli!$C$4),Stimuli!$A$4,"")))</f>
        <v>03 Quiet recovery (15s)</v>
      </c>
      <c r="I11584" s="6" t="n">
        <f aca="false">(B11584-B11583)/((A11584-A11583)/1000)</f>
        <v>-0.937728937728906</v>
      </c>
      <c r="J11584" s="6" t="n">
        <f aca="false">IF(OR(B11584&lt;Rules!$B$2,B11584&gt;Rules!$B$3,ABS(I11584)&gt;Rules!$B$4,OR(B11585&lt;Rules!$B$2,B11585&gt;Rules!$B$3,ABS(I11585)&gt;Rules!$B$4)),1,0)</f>
        <v>0</v>
      </c>
      <c r="K11584" s="6" t="str">
        <f aca="false">IF(F11584=1,COUNTIF($F$2:F11584,1),"")</f>
        <v/>
      </c>
    </row>
    <row r="11585" customFormat="false" ht="15" hidden="false" customHeight="false" outlineLevel="0" collapsed="false">
      <c r="A11585" s="6" t="n">
        <v>90917.5555</v>
      </c>
      <c r="B11585" s="6" t="n">
        <v>1.91868131868132</v>
      </c>
      <c r="C11585" s="6" t="n">
        <v>76</v>
      </c>
      <c r="D11585" s="6" t="n">
        <v>-1</v>
      </c>
      <c r="E11585" s="6" t="n">
        <v>1.94652014652015</v>
      </c>
      <c r="F11585" s="6" t="n">
        <v>0</v>
      </c>
      <c r="G11585" s="6" t="n">
        <v>0</v>
      </c>
      <c r="H11585" s="6" t="str">
        <f aca="false">IF(AND(A11585&gt;=Stimuli!$B$2,A11585&lt;=Stimuli!$C$2),Stimuli!$A$2,IF(AND(A11585&gt;=Stimuli!$B$3,A11585&lt;=Stimuli!$C$3),Stimuli!$A$3,IF(AND(A11585&gt;=Stimuli!$B$4,A11585&lt;=Stimuli!$C$4),Stimuli!$A$4,"")))</f>
        <v>03 Quiet recovery (15s)</v>
      </c>
      <c r="I11585" s="6" t="n">
        <f aca="false">(B11585-B11584)/((A11585-A11584)/1000)</f>
        <v>0.937728937728906</v>
      </c>
      <c r="J11585" s="6" t="n">
        <f aca="false">IF(OR(B11585&lt;Rules!$B$2,B11585&gt;Rules!$B$3,ABS(I11585)&gt;Rules!$B$4,OR(B11586&lt;Rules!$B$2,B11586&gt;Rules!$B$3,ABS(I11586)&gt;Rules!$B$4)),1,0)</f>
        <v>0</v>
      </c>
      <c r="K11585" s="6" t="str">
        <f aca="false">IF(F11585=1,COUNTIF($F$2:F11585,1),"")</f>
        <v/>
      </c>
    </row>
    <row r="11586" customFormat="false" ht="15" hidden="false" customHeight="false" outlineLevel="0" collapsed="false">
      <c r="A11586" s="6" t="n">
        <v>90925.368</v>
      </c>
      <c r="B11586" s="6" t="n">
        <v>1.91282051282051</v>
      </c>
      <c r="C11586" s="6" t="n">
        <v>76</v>
      </c>
      <c r="D11586" s="6" t="n">
        <v>-1</v>
      </c>
      <c r="E11586" s="6" t="n">
        <v>1.94652014652015</v>
      </c>
      <c r="F11586" s="6" t="n">
        <v>0</v>
      </c>
      <c r="G11586" s="6" t="n">
        <v>0</v>
      </c>
      <c r="H11586" s="6" t="str">
        <f aca="false">IF(AND(A11586&gt;=Stimuli!$B$2,A11586&lt;=Stimuli!$C$2),Stimuli!$A$2,IF(AND(A11586&gt;=Stimuli!$B$3,A11586&lt;=Stimuli!$C$3),Stimuli!$A$3,IF(AND(A11586&gt;=Stimuli!$B$4,A11586&lt;=Stimuli!$C$4),Stimuli!$A$4,"")))</f>
        <v>03 Quiet recovery (15s)</v>
      </c>
      <c r="I11586" s="6" t="n">
        <f aca="false">(B11586-B11585)/((A11586-A11585)/1000)</f>
        <v>-0.750183150183062</v>
      </c>
      <c r="J11586" s="6" t="n">
        <f aca="false">IF(OR(B11586&lt;Rules!$B$2,B11586&gt;Rules!$B$3,ABS(I11586)&gt;Rules!$B$4,OR(B11587&lt;Rules!$B$2,B11587&gt;Rules!$B$3,ABS(I11587)&gt;Rules!$B$4)),1,0)</f>
        <v>0</v>
      </c>
      <c r="K11586" s="6" t="str">
        <f aca="false">IF(F11586=1,COUNTIF($F$2:F11586,1),"")</f>
        <v/>
      </c>
    </row>
    <row r="11587" customFormat="false" ht="15" hidden="false" customHeight="false" outlineLevel="0" collapsed="false">
      <c r="A11587" s="6" t="n">
        <v>90933.1805</v>
      </c>
      <c r="B11587" s="6" t="n">
        <v>1.91721611721612</v>
      </c>
      <c r="C11587" s="6" t="n">
        <v>76</v>
      </c>
      <c r="D11587" s="6" t="n">
        <v>-1</v>
      </c>
      <c r="E11587" s="6" t="n">
        <v>1.94652014652015</v>
      </c>
      <c r="F11587" s="6" t="n">
        <v>0</v>
      </c>
      <c r="G11587" s="6" t="n">
        <v>0</v>
      </c>
      <c r="H11587" s="6" t="str">
        <f aca="false">IF(AND(A11587&gt;=Stimuli!$B$2,A11587&lt;=Stimuli!$C$2),Stimuli!$A$2,IF(AND(A11587&gt;=Stimuli!$B$3,A11587&lt;=Stimuli!$C$3),Stimuli!$A$3,IF(AND(A11587&gt;=Stimuli!$B$4,A11587&lt;=Stimuli!$C$4),Stimuli!$A$4,"")))</f>
        <v>03 Quiet recovery (15s)</v>
      </c>
      <c r="I11587" s="6" t="n">
        <f aca="false">(B11587-B11586)/((A11587-A11586)/1000)</f>
        <v>0.562637362637332</v>
      </c>
      <c r="J11587" s="6" t="n">
        <f aca="false">IF(OR(B11587&lt;Rules!$B$2,B11587&gt;Rules!$B$3,ABS(I11587)&gt;Rules!$B$4,OR(B11588&lt;Rules!$B$2,B11588&gt;Rules!$B$3,ABS(I11588)&gt;Rules!$B$4)),1,0)</f>
        <v>0</v>
      </c>
      <c r="K11587" s="6" t="str">
        <f aca="false">IF(F11587=1,COUNTIF($F$2:F11587,1),"")</f>
        <v/>
      </c>
    </row>
    <row r="11588" customFormat="false" ht="15" hidden="false" customHeight="false" outlineLevel="0" collapsed="false">
      <c r="A11588" s="6" t="n">
        <v>90940.993</v>
      </c>
      <c r="B11588" s="6" t="n">
        <v>1.91428571428571</v>
      </c>
      <c r="C11588" s="6" t="n">
        <v>76</v>
      </c>
      <c r="D11588" s="6" t="n">
        <v>-1</v>
      </c>
      <c r="E11588" s="6" t="n">
        <v>1.94652014652015</v>
      </c>
      <c r="F11588" s="6" t="n">
        <v>0</v>
      </c>
      <c r="G11588" s="6" t="n">
        <v>0</v>
      </c>
      <c r="H11588" s="6" t="str">
        <f aca="false">IF(AND(A11588&gt;=Stimuli!$B$2,A11588&lt;=Stimuli!$C$2),Stimuli!$A$2,IF(AND(A11588&gt;=Stimuli!$B$3,A11588&lt;=Stimuli!$C$3),Stimuli!$A$3,IF(AND(A11588&gt;=Stimuli!$B$4,A11588&lt;=Stimuli!$C$4),Stimuli!$A$4,"")))</f>
        <v>03 Quiet recovery (15s)</v>
      </c>
      <c r="I11588" s="6" t="n">
        <f aca="false">(B11588-B11587)/((A11588-A11587)/1000)</f>
        <v>-0.375091575091602</v>
      </c>
      <c r="J11588" s="6" t="n">
        <f aca="false">IF(OR(B11588&lt;Rules!$B$2,B11588&gt;Rules!$B$3,ABS(I11588)&gt;Rules!$B$4,OR(B11589&lt;Rules!$B$2,B11589&gt;Rules!$B$3,ABS(I11589)&gt;Rules!$B$4)),1,0)</f>
        <v>0</v>
      </c>
      <c r="K11588" s="6" t="str">
        <f aca="false">IF(F11588=1,COUNTIF($F$2:F11588,1),"")</f>
        <v/>
      </c>
    </row>
    <row r="11589" customFormat="false" ht="15" hidden="false" customHeight="false" outlineLevel="0" collapsed="false">
      <c r="A11589" s="6" t="n">
        <v>90948.8055</v>
      </c>
      <c r="B11589" s="6" t="n">
        <v>1.91428571428571</v>
      </c>
      <c r="C11589" s="6" t="n">
        <v>76</v>
      </c>
      <c r="D11589" s="6" t="n">
        <v>-1</v>
      </c>
      <c r="E11589" s="6" t="n">
        <v>1.94652014652015</v>
      </c>
      <c r="F11589" s="6" t="n">
        <v>0</v>
      </c>
      <c r="G11589" s="6" t="n">
        <v>0</v>
      </c>
      <c r="H11589" s="6" t="str">
        <f aca="false">IF(AND(A11589&gt;=Stimuli!$B$2,A11589&lt;=Stimuli!$C$2),Stimuli!$A$2,IF(AND(A11589&gt;=Stimuli!$B$3,A11589&lt;=Stimuli!$C$3),Stimuli!$A$3,IF(AND(A11589&gt;=Stimuli!$B$4,A11589&lt;=Stimuli!$C$4),Stimuli!$A$4,"")))</f>
        <v>03 Quiet recovery (15s)</v>
      </c>
      <c r="I11589" s="6" t="n">
        <f aca="false">(B11589-B11588)/((A11589-A11588)/1000)</f>
        <v>0</v>
      </c>
      <c r="J11589" s="6" t="n">
        <f aca="false">IF(OR(B11589&lt;Rules!$B$2,B11589&gt;Rules!$B$3,ABS(I11589)&gt;Rules!$B$4,OR(B11590&lt;Rules!$B$2,B11590&gt;Rules!$B$3,ABS(I11590)&gt;Rules!$B$4)),1,0)</f>
        <v>0</v>
      </c>
      <c r="K11589" s="6" t="str">
        <f aca="false">IF(F11589=1,COUNTIF($F$2:F11589,1),"")</f>
        <v/>
      </c>
    </row>
    <row r="11590" customFormat="false" ht="15" hidden="false" customHeight="false" outlineLevel="0" collapsed="false">
      <c r="A11590" s="6" t="n">
        <v>90956.618</v>
      </c>
      <c r="B11590" s="6" t="n">
        <v>1.91575091575092</v>
      </c>
      <c r="C11590" s="6" t="n">
        <v>76</v>
      </c>
      <c r="D11590" s="6" t="n">
        <v>-1</v>
      </c>
      <c r="E11590" s="6" t="n">
        <v>1.94652014652015</v>
      </c>
      <c r="F11590" s="6" t="n">
        <v>0</v>
      </c>
      <c r="G11590" s="6" t="n">
        <v>0</v>
      </c>
      <c r="H11590" s="6" t="str">
        <f aca="false">IF(AND(A11590&gt;=Stimuli!$B$2,A11590&lt;=Stimuli!$C$2),Stimuli!$A$2,IF(AND(A11590&gt;=Stimuli!$B$3,A11590&lt;=Stimuli!$C$3),Stimuli!$A$3,IF(AND(A11590&gt;=Stimuli!$B$4,A11590&lt;=Stimuli!$C$4),Stimuli!$A$4,"")))</f>
        <v>03 Quiet recovery (15s)</v>
      </c>
      <c r="I11590" s="6" t="n">
        <f aca="false">(B11590-B11589)/((A11590-A11589)/1000)</f>
        <v>0.187545787545872</v>
      </c>
      <c r="J11590" s="6" t="n">
        <f aca="false">IF(OR(B11590&lt;Rules!$B$2,B11590&gt;Rules!$B$3,ABS(I11590)&gt;Rules!$B$4,OR(B11591&lt;Rules!$B$2,B11591&gt;Rules!$B$3,ABS(I11591)&gt;Rules!$B$4)),1,0)</f>
        <v>0</v>
      </c>
      <c r="K11590" s="6" t="str">
        <f aca="false">IF(F11590=1,COUNTIF($F$2:F11590,1),"")</f>
        <v/>
      </c>
    </row>
    <row r="11591" customFormat="false" ht="15" hidden="false" customHeight="false" outlineLevel="0" collapsed="false">
      <c r="A11591" s="6" t="n">
        <v>90964.4305</v>
      </c>
      <c r="B11591" s="6" t="n">
        <v>1.91282051282051</v>
      </c>
      <c r="C11591" s="6" t="n">
        <v>76</v>
      </c>
      <c r="D11591" s="6" t="n">
        <v>-1</v>
      </c>
      <c r="E11591" s="6" t="n">
        <v>1.94652014652015</v>
      </c>
      <c r="F11591" s="6" t="n">
        <v>0</v>
      </c>
      <c r="G11591" s="6" t="n">
        <v>0</v>
      </c>
      <c r="H11591" s="6" t="str">
        <f aca="false">IF(AND(A11591&gt;=Stimuli!$B$2,A11591&lt;=Stimuli!$C$2),Stimuli!$A$2,IF(AND(A11591&gt;=Stimuli!$B$3,A11591&lt;=Stimuli!$C$3),Stimuli!$A$3,IF(AND(A11591&gt;=Stimuli!$B$4,A11591&lt;=Stimuli!$C$4),Stimuli!$A$4,"")))</f>
        <v>03 Quiet recovery (15s)</v>
      </c>
      <c r="I11591" s="6" t="n">
        <f aca="false">(B11591-B11590)/((A11591-A11590)/1000)</f>
        <v>-0.375091575091602</v>
      </c>
      <c r="J11591" s="6" t="n">
        <f aca="false">IF(OR(B11591&lt;Rules!$B$2,B11591&gt;Rules!$B$3,ABS(I11591)&gt;Rules!$B$4,OR(B11592&lt;Rules!$B$2,B11592&gt;Rules!$B$3,ABS(I11592)&gt;Rules!$B$4)),1,0)</f>
        <v>0</v>
      </c>
      <c r="K11591" s="6" t="str">
        <f aca="false">IF(F11591=1,COUNTIF($F$2:F11591,1),"")</f>
        <v/>
      </c>
    </row>
    <row r="11592" customFormat="false" ht="15" hidden="false" customHeight="false" outlineLevel="0" collapsed="false">
      <c r="A11592" s="6" t="n">
        <v>90972.243</v>
      </c>
      <c r="B11592" s="6" t="n">
        <v>1.91575091575092</v>
      </c>
      <c r="C11592" s="6" t="n">
        <v>76</v>
      </c>
      <c r="D11592" s="6" t="n">
        <v>-1</v>
      </c>
      <c r="E11592" s="6" t="n">
        <v>1.94652014652015</v>
      </c>
      <c r="F11592" s="6" t="n">
        <v>0</v>
      </c>
      <c r="G11592" s="6" t="n">
        <v>0</v>
      </c>
      <c r="H11592" s="6" t="str">
        <f aca="false">IF(AND(A11592&gt;=Stimuli!$B$2,A11592&lt;=Stimuli!$C$2),Stimuli!$A$2,IF(AND(A11592&gt;=Stimuli!$B$3,A11592&lt;=Stimuli!$C$3),Stimuli!$A$3,IF(AND(A11592&gt;=Stimuli!$B$4,A11592&lt;=Stimuli!$C$4),Stimuli!$A$4,"")))</f>
        <v>03 Quiet recovery (15s)</v>
      </c>
      <c r="I11592" s="6" t="n">
        <f aca="false">(B11592-B11591)/((A11592-A11591)/1000)</f>
        <v>0.375091575091602</v>
      </c>
      <c r="J11592" s="6" t="n">
        <f aca="false">IF(OR(B11592&lt;Rules!$B$2,B11592&gt;Rules!$B$3,ABS(I11592)&gt;Rules!$B$4,OR(B11593&lt;Rules!$B$2,B11593&gt;Rules!$B$3,ABS(I11593)&gt;Rules!$B$4)),1,0)</f>
        <v>0</v>
      </c>
      <c r="K11592" s="6" t="str">
        <f aca="false">IF(F11592=1,COUNTIF($F$2:F11592,1),"")</f>
        <v/>
      </c>
    </row>
    <row r="11593" customFormat="false" ht="15" hidden="false" customHeight="false" outlineLevel="0" collapsed="false">
      <c r="A11593" s="6" t="n">
        <v>90980.0555</v>
      </c>
      <c r="B11593" s="6" t="n">
        <v>1.91282051282051</v>
      </c>
      <c r="C11593" s="6" t="n">
        <v>76</v>
      </c>
      <c r="D11593" s="6" t="n">
        <v>-1</v>
      </c>
      <c r="E11593" s="6" t="n">
        <v>1.94652014652015</v>
      </c>
      <c r="F11593" s="6" t="n">
        <v>0</v>
      </c>
      <c r="G11593" s="6" t="n">
        <v>0</v>
      </c>
      <c r="H11593" s="6" t="str">
        <f aca="false">IF(AND(A11593&gt;=Stimuli!$B$2,A11593&lt;=Stimuli!$C$2),Stimuli!$A$2,IF(AND(A11593&gt;=Stimuli!$B$3,A11593&lt;=Stimuli!$C$3),Stimuli!$A$3,IF(AND(A11593&gt;=Stimuli!$B$4,A11593&lt;=Stimuli!$C$4),Stimuli!$A$4,"")))</f>
        <v>03 Quiet recovery (15s)</v>
      </c>
      <c r="I11593" s="6" t="n">
        <f aca="false">(B11593-B11592)/((A11593-A11592)/1000)</f>
        <v>-0.375091575091602</v>
      </c>
      <c r="J11593" s="6" t="n">
        <f aca="false">IF(OR(B11593&lt;Rules!$B$2,B11593&gt;Rules!$B$3,ABS(I11593)&gt;Rules!$B$4,OR(B11594&lt;Rules!$B$2,B11594&gt;Rules!$B$3,ABS(I11594)&gt;Rules!$B$4)),1,0)</f>
        <v>0</v>
      </c>
      <c r="K11593" s="6" t="str">
        <f aca="false">IF(F11593=1,COUNTIF($F$2:F11593,1),"")</f>
        <v/>
      </c>
    </row>
    <row r="11594" customFormat="false" ht="15" hidden="false" customHeight="false" outlineLevel="0" collapsed="false">
      <c r="A11594" s="6" t="n">
        <v>90987.868</v>
      </c>
      <c r="B11594" s="6" t="n">
        <v>1.91721611721612</v>
      </c>
      <c r="C11594" s="6" t="n">
        <v>76</v>
      </c>
      <c r="D11594" s="6" t="n">
        <v>-1</v>
      </c>
      <c r="E11594" s="6" t="n">
        <v>1.94652014652015</v>
      </c>
      <c r="F11594" s="6" t="n">
        <v>0</v>
      </c>
      <c r="G11594" s="6" t="n">
        <v>0</v>
      </c>
      <c r="H11594" s="6" t="str">
        <f aca="false">IF(AND(A11594&gt;=Stimuli!$B$2,A11594&lt;=Stimuli!$C$2),Stimuli!$A$2,IF(AND(A11594&gt;=Stimuli!$B$3,A11594&lt;=Stimuli!$C$3),Stimuli!$A$3,IF(AND(A11594&gt;=Stimuli!$B$4,A11594&lt;=Stimuli!$C$4),Stimuli!$A$4,"")))</f>
        <v>03 Quiet recovery (15s)</v>
      </c>
      <c r="I11594" s="6" t="n">
        <f aca="false">(B11594-B11593)/((A11594-A11593)/1000)</f>
        <v>0.562637362637332</v>
      </c>
      <c r="J11594" s="6" t="n">
        <f aca="false">IF(OR(B11594&lt;Rules!$B$2,B11594&gt;Rules!$B$3,ABS(I11594)&gt;Rules!$B$4,OR(B11595&lt;Rules!$B$2,B11595&gt;Rules!$B$3,ABS(I11595)&gt;Rules!$B$4)),1,0)</f>
        <v>0</v>
      </c>
      <c r="K11594" s="6" t="str">
        <f aca="false">IF(F11594=1,COUNTIF($F$2:F11594,1),"")</f>
        <v/>
      </c>
    </row>
    <row r="11595" customFormat="false" ht="15" hidden="false" customHeight="false" outlineLevel="0" collapsed="false">
      <c r="A11595" s="6" t="n">
        <v>90995.6805</v>
      </c>
      <c r="B11595" s="6" t="n">
        <v>1.91135531135531</v>
      </c>
      <c r="C11595" s="6" t="n">
        <v>76</v>
      </c>
      <c r="D11595" s="6" t="n">
        <v>-1</v>
      </c>
      <c r="E11595" s="6" t="n">
        <v>1.94652014652015</v>
      </c>
      <c r="F11595" s="6" t="n">
        <v>0</v>
      </c>
      <c r="G11595" s="6" t="n">
        <v>0</v>
      </c>
      <c r="H11595" s="6" t="str">
        <f aca="false">IF(AND(A11595&gt;=Stimuli!$B$2,A11595&lt;=Stimuli!$C$2),Stimuli!$A$2,IF(AND(A11595&gt;=Stimuli!$B$3,A11595&lt;=Stimuli!$C$3),Stimuli!$A$3,IF(AND(A11595&gt;=Stimuli!$B$4,A11595&lt;=Stimuli!$C$4),Stimuli!$A$4,"")))</f>
        <v>03 Quiet recovery (15s)</v>
      </c>
      <c r="I11595" s="6" t="n">
        <f aca="false">(B11595-B11594)/((A11595-A11594)/1000)</f>
        <v>-0.750183150183176</v>
      </c>
      <c r="J11595" s="6" t="n">
        <f aca="false">IF(OR(B11595&lt;Rules!$B$2,B11595&gt;Rules!$B$3,ABS(I11595)&gt;Rules!$B$4,OR(B11596&lt;Rules!$B$2,B11596&gt;Rules!$B$3,ABS(I11596)&gt;Rules!$B$4)),1,0)</f>
        <v>0</v>
      </c>
      <c r="K11595" s="6" t="str">
        <f aca="false">IF(F11595=1,COUNTIF($F$2:F11595,1),"")</f>
        <v/>
      </c>
    </row>
    <row r="11596" customFormat="false" ht="15" hidden="false" customHeight="false" outlineLevel="0" collapsed="false">
      <c r="A11596" s="6" t="n">
        <v>91003.493</v>
      </c>
      <c r="B11596" s="6" t="n">
        <v>1.91868131868132</v>
      </c>
      <c r="C11596" s="6" t="n">
        <v>76</v>
      </c>
      <c r="D11596" s="6" t="n">
        <v>-1</v>
      </c>
      <c r="E11596" s="6" t="n">
        <v>1.94652014652015</v>
      </c>
      <c r="F11596" s="6" t="n">
        <v>0</v>
      </c>
      <c r="G11596" s="6" t="n">
        <v>0</v>
      </c>
      <c r="H11596" s="6" t="str">
        <f aca="false">IF(AND(A11596&gt;=Stimuli!$B$2,A11596&lt;=Stimuli!$C$2),Stimuli!$A$2,IF(AND(A11596&gt;=Stimuli!$B$3,A11596&lt;=Stimuli!$C$3),Stimuli!$A$3,IF(AND(A11596&gt;=Stimuli!$B$4,A11596&lt;=Stimuli!$C$4),Stimuli!$A$4,"")))</f>
        <v>03 Quiet recovery (15s)</v>
      </c>
      <c r="I11596" s="6" t="n">
        <f aca="false">(B11596-B11595)/((A11596-A11595)/1000)</f>
        <v>0.937728937728906</v>
      </c>
      <c r="J11596" s="6" t="n">
        <f aca="false">IF(OR(B11596&lt;Rules!$B$2,B11596&gt;Rules!$B$3,ABS(I11596)&gt;Rules!$B$4,OR(B11597&lt;Rules!$B$2,B11597&gt;Rules!$B$3,ABS(I11597)&gt;Rules!$B$4)),1,0)</f>
        <v>0</v>
      </c>
      <c r="K11596" s="6" t="str">
        <f aca="false">IF(F11596=1,COUNTIF($F$2:F11596,1),"")</f>
        <v/>
      </c>
    </row>
    <row r="11597" customFormat="false" ht="15" hidden="false" customHeight="false" outlineLevel="0" collapsed="false">
      <c r="A11597" s="6" t="n">
        <v>91011.3055</v>
      </c>
      <c r="B11597" s="6" t="n">
        <v>1.90989010989011</v>
      </c>
      <c r="C11597" s="6" t="n">
        <v>76</v>
      </c>
      <c r="D11597" s="6" t="n">
        <v>-1</v>
      </c>
      <c r="E11597" s="6" t="n">
        <v>1.94652014652015</v>
      </c>
      <c r="F11597" s="6" t="n">
        <v>0</v>
      </c>
      <c r="G11597" s="6" t="n">
        <v>0</v>
      </c>
      <c r="H11597" s="6" t="str">
        <f aca="false">IF(AND(A11597&gt;=Stimuli!$B$2,A11597&lt;=Stimuli!$C$2),Stimuli!$A$2,IF(AND(A11597&gt;=Stimuli!$B$3,A11597&lt;=Stimuli!$C$3),Stimuli!$A$3,IF(AND(A11597&gt;=Stimuli!$B$4,A11597&lt;=Stimuli!$C$4),Stimuli!$A$4,"")))</f>
        <v>03 Quiet recovery (15s)</v>
      </c>
      <c r="I11597" s="6" t="n">
        <f aca="false">(B11597-B11596)/((A11597-A11596)/1000)</f>
        <v>-1.12527472527464</v>
      </c>
      <c r="J11597" s="6" t="n">
        <f aca="false">IF(OR(B11597&lt;Rules!$B$2,B11597&gt;Rules!$B$3,ABS(I11597)&gt;Rules!$B$4,OR(B11598&lt;Rules!$B$2,B11598&gt;Rules!$B$3,ABS(I11598)&gt;Rules!$B$4)),1,0)</f>
        <v>0</v>
      </c>
      <c r="K11597" s="6" t="str">
        <f aca="false">IF(F11597=1,COUNTIF($F$2:F11597,1),"")</f>
        <v/>
      </c>
    </row>
    <row r="11598" customFormat="false" ht="15" hidden="false" customHeight="false" outlineLevel="0" collapsed="false">
      <c r="A11598" s="6" t="n">
        <v>91019.118</v>
      </c>
      <c r="B11598" s="6" t="n">
        <v>1.91868131868132</v>
      </c>
      <c r="C11598" s="6" t="n">
        <v>76</v>
      </c>
      <c r="D11598" s="6" t="n">
        <v>-1</v>
      </c>
      <c r="E11598" s="6" t="n">
        <v>1.94652014652015</v>
      </c>
      <c r="F11598" s="6" t="n">
        <v>0</v>
      </c>
      <c r="G11598" s="6" t="n">
        <v>0</v>
      </c>
      <c r="H11598" s="6" t="str">
        <f aca="false">IF(AND(A11598&gt;=Stimuli!$B$2,A11598&lt;=Stimuli!$C$2),Stimuli!$A$2,IF(AND(A11598&gt;=Stimuli!$B$3,A11598&lt;=Stimuli!$C$3),Stimuli!$A$3,IF(AND(A11598&gt;=Stimuli!$B$4,A11598&lt;=Stimuli!$C$4),Stimuli!$A$4,"")))</f>
        <v>03 Quiet recovery (15s)</v>
      </c>
      <c r="I11598" s="6" t="n">
        <f aca="false">(B11598-B11597)/((A11598-A11597)/1000)</f>
        <v>1.12527472527464</v>
      </c>
      <c r="J11598" s="6" t="n">
        <f aca="false">IF(OR(B11598&lt;Rules!$B$2,B11598&gt;Rules!$B$3,ABS(I11598)&gt;Rules!$B$4,OR(B11599&lt;Rules!$B$2,B11599&gt;Rules!$B$3,ABS(I11599)&gt;Rules!$B$4)),1,0)</f>
        <v>0</v>
      </c>
      <c r="K11598" s="6" t="str">
        <f aca="false">IF(F11598=1,COUNTIF($F$2:F11598,1),"")</f>
        <v/>
      </c>
    </row>
    <row r="11599" customFormat="false" ht="15" hidden="false" customHeight="false" outlineLevel="0" collapsed="false">
      <c r="A11599" s="6" t="n">
        <v>91026.9305</v>
      </c>
      <c r="B11599" s="6" t="n">
        <v>1.90989010989011</v>
      </c>
      <c r="C11599" s="6" t="n">
        <v>76</v>
      </c>
      <c r="D11599" s="6" t="n">
        <v>-1</v>
      </c>
      <c r="E11599" s="6" t="n">
        <v>1.94652014652015</v>
      </c>
      <c r="F11599" s="6" t="n">
        <v>0</v>
      </c>
      <c r="G11599" s="6" t="n">
        <v>0</v>
      </c>
      <c r="H11599" s="6" t="str">
        <f aca="false">IF(AND(A11599&gt;=Stimuli!$B$2,A11599&lt;=Stimuli!$C$2),Stimuli!$A$2,IF(AND(A11599&gt;=Stimuli!$B$3,A11599&lt;=Stimuli!$C$3),Stimuli!$A$3,IF(AND(A11599&gt;=Stimuli!$B$4,A11599&lt;=Stimuli!$C$4),Stimuli!$A$4,"")))</f>
        <v>03 Quiet recovery (15s)</v>
      </c>
      <c r="I11599" s="6" t="n">
        <f aca="false">(B11599-B11598)/((A11599-A11598)/1000)</f>
        <v>-1.12527472527464</v>
      </c>
      <c r="J11599" s="6" t="n">
        <f aca="false">IF(OR(B11599&lt;Rules!$B$2,B11599&gt;Rules!$B$3,ABS(I11599)&gt;Rules!$B$4,OR(B11600&lt;Rules!$B$2,B11600&gt;Rules!$B$3,ABS(I11600)&gt;Rules!$B$4)),1,0)</f>
        <v>0</v>
      </c>
      <c r="K11599" s="6" t="str">
        <f aca="false">IF(F11599=1,COUNTIF($F$2:F11599,1),"")</f>
        <v/>
      </c>
    </row>
    <row r="11600" customFormat="false" ht="15" hidden="false" customHeight="false" outlineLevel="0" collapsed="false">
      <c r="A11600" s="6" t="n">
        <v>91034.743</v>
      </c>
      <c r="B11600" s="6" t="n">
        <v>1.91721611721612</v>
      </c>
      <c r="C11600" s="6" t="n">
        <v>76</v>
      </c>
      <c r="D11600" s="6" t="n">
        <v>-1</v>
      </c>
      <c r="E11600" s="6" t="n">
        <v>1.94652014652015</v>
      </c>
      <c r="F11600" s="6" t="n">
        <v>0</v>
      </c>
      <c r="G11600" s="6" t="n">
        <v>0</v>
      </c>
      <c r="H11600" s="6" t="str">
        <f aca="false">IF(AND(A11600&gt;=Stimuli!$B$2,A11600&lt;=Stimuli!$C$2),Stimuli!$A$2,IF(AND(A11600&gt;=Stimuli!$B$3,A11600&lt;=Stimuli!$C$3),Stimuli!$A$3,IF(AND(A11600&gt;=Stimuli!$B$4,A11600&lt;=Stimuli!$C$4),Stimuli!$A$4,"")))</f>
        <v>03 Quiet recovery (15s)</v>
      </c>
      <c r="I11600" s="6" t="n">
        <f aca="false">(B11600-B11599)/((A11600-A11599)/1000)</f>
        <v>0.937728937728906</v>
      </c>
      <c r="J11600" s="6" t="n">
        <f aca="false">IF(OR(B11600&lt;Rules!$B$2,B11600&gt;Rules!$B$3,ABS(I11600)&gt;Rules!$B$4,OR(B11601&lt;Rules!$B$2,B11601&gt;Rules!$B$3,ABS(I11601)&gt;Rules!$B$4)),1,0)</f>
        <v>0</v>
      </c>
      <c r="K11600" s="6" t="str">
        <f aca="false">IF(F11600=1,COUNTIF($F$2:F11600,1),"")</f>
        <v/>
      </c>
    </row>
    <row r="11601" customFormat="false" ht="15" hidden="false" customHeight="false" outlineLevel="0" collapsed="false">
      <c r="A11601" s="6" t="n">
        <v>91042.5555</v>
      </c>
      <c r="B11601" s="6" t="n">
        <v>1.90989010989011</v>
      </c>
      <c r="C11601" s="6" t="n">
        <v>76</v>
      </c>
      <c r="D11601" s="6" t="n">
        <v>-1</v>
      </c>
      <c r="E11601" s="6" t="n">
        <v>1.94652014652015</v>
      </c>
      <c r="F11601" s="6" t="n">
        <v>0</v>
      </c>
      <c r="G11601" s="6" t="n">
        <v>0</v>
      </c>
      <c r="H11601" s="6" t="str">
        <f aca="false">IF(AND(A11601&gt;=Stimuli!$B$2,A11601&lt;=Stimuli!$C$2),Stimuli!$A$2,IF(AND(A11601&gt;=Stimuli!$B$3,A11601&lt;=Stimuli!$C$3),Stimuli!$A$3,IF(AND(A11601&gt;=Stimuli!$B$4,A11601&lt;=Stimuli!$C$4),Stimuli!$A$4,"")))</f>
        <v>03 Quiet recovery (15s)</v>
      </c>
      <c r="I11601" s="6" t="n">
        <f aca="false">(B11601-B11600)/((A11601-A11600)/1000)</f>
        <v>-0.937728937728906</v>
      </c>
      <c r="J11601" s="6" t="n">
        <f aca="false">IF(OR(B11601&lt;Rules!$B$2,B11601&gt;Rules!$B$3,ABS(I11601)&gt;Rules!$B$4,OR(B11602&lt;Rules!$B$2,B11602&gt;Rules!$B$3,ABS(I11602)&gt;Rules!$B$4)),1,0)</f>
        <v>0</v>
      </c>
      <c r="K11601" s="6" t="str">
        <f aca="false">IF(F11601=1,COUNTIF($F$2:F11601,1),"")</f>
        <v/>
      </c>
    </row>
    <row r="11602" customFormat="false" ht="15" hidden="false" customHeight="false" outlineLevel="0" collapsed="false">
      <c r="A11602" s="6" t="n">
        <v>91050.368</v>
      </c>
      <c r="B11602" s="6" t="n">
        <v>1.91575091575092</v>
      </c>
      <c r="C11602" s="6" t="n">
        <v>76</v>
      </c>
      <c r="D11602" s="6" t="n">
        <v>-1</v>
      </c>
      <c r="E11602" s="6" t="n">
        <v>1.94652014652015</v>
      </c>
      <c r="F11602" s="6" t="n">
        <v>0</v>
      </c>
      <c r="G11602" s="6" t="n">
        <v>0</v>
      </c>
      <c r="H11602" s="6" t="str">
        <f aca="false">IF(AND(A11602&gt;=Stimuli!$B$2,A11602&lt;=Stimuli!$C$2),Stimuli!$A$2,IF(AND(A11602&gt;=Stimuli!$B$3,A11602&lt;=Stimuli!$C$3),Stimuli!$A$3,IF(AND(A11602&gt;=Stimuli!$B$4,A11602&lt;=Stimuli!$C$4),Stimuli!$A$4,"")))</f>
        <v>03 Quiet recovery (15s)</v>
      </c>
      <c r="I11602" s="6" t="n">
        <f aca="false">(B11602-B11601)/((A11602-A11601)/1000)</f>
        <v>0.750183150183176</v>
      </c>
      <c r="J11602" s="6" t="n">
        <f aca="false">IF(OR(B11602&lt;Rules!$B$2,B11602&gt;Rules!$B$3,ABS(I11602)&gt;Rules!$B$4,OR(B11603&lt;Rules!$B$2,B11603&gt;Rules!$B$3,ABS(I11603)&gt;Rules!$B$4)),1,0)</f>
        <v>0</v>
      </c>
      <c r="K11602" s="6" t="str">
        <f aca="false">IF(F11602=1,COUNTIF($F$2:F11602,1),"")</f>
        <v/>
      </c>
    </row>
    <row r="11603" customFormat="false" ht="15" hidden="false" customHeight="false" outlineLevel="0" collapsed="false">
      <c r="A11603" s="6" t="n">
        <v>91058.1805</v>
      </c>
      <c r="B11603" s="6" t="n">
        <v>1.91135531135531</v>
      </c>
      <c r="C11603" s="6" t="n">
        <v>76</v>
      </c>
      <c r="D11603" s="6" t="n">
        <v>-1</v>
      </c>
      <c r="E11603" s="6" t="n">
        <v>1.94652014652015</v>
      </c>
      <c r="F11603" s="6" t="n">
        <v>0</v>
      </c>
      <c r="G11603" s="6" t="n">
        <v>0</v>
      </c>
      <c r="H11603" s="6" t="str">
        <f aca="false">IF(AND(A11603&gt;=Stimuli!$B$2,A11603&lt;=Stimuli!$C$2),Stimuli!$A$2,IF(AND(A11603&gt;=Stimuli!$B$3,A11603&lt;=Stimuli!$C$3),Stimuli!$A$3,IF(AND(A11603&gt;=Stimuli!$B$4,A11603&lt;=Stimuli!$C$4),Stimuli!$A$4,"")))</f>
        <v>03 Quiet recovery (15s)</v>
      </c>
      <c r="I11603" s="6" t="n">
        <f aca="false">(B11603-B11602)/((A11603-A11602)/1000)</f>
        <v>-0.562637362637446</v>
      </c>
      <c r="J11603" s="6" t="n">
        <f aca="false">IF(OR(B11603&lt;Rules!$B$2,B11603&gt;Rules!$B$3,ABS(I11603)&gt;Rules!$B$4,OR(B11604&lt;Rules!$B$2,B11604&gt;Rules!$B$3,ABS(I11604)&gt;Rules!$B$4)),1,0)</f>
        <v>0</v>
      </c>
      <c r="K11603" s="6" t="str">
        <f aca="false">IF(F11603=1,COUNTIF($F$2:F11603,1),"")</f>
        <v/>
      </c>
    </row>
    <row r="11604" customFormat="false" ht="15" hidden="false" customHeight="false" outlineLevel="0" collapsed="false">
      <c r="A11604" s="6" t="n">
        <v>91065.993</v>
      </c>
      <c r="B11604" s="6" t="n">
        <v>1.91428571428571</v>
      </c>
      <c r="C11604" s="6" t="n">
        <v>76</v>
      </c>
      <c r="D11604" s="6" t="n">
        <v>-1</v>
      </c>
      <c r="E11604" s="6" t="n">
        <v>1.94652014652015</v>
      </c>
      <c r="F11604" s="6" t="n">
        <v>0</v>
      </c>
      <c r="G11604" s="6" t="n">
        <v>0</v>
      </c>
      <c r="H11604" s="6" t="str">
        <f aca="false">IF(AND(A11604&gt;=Stimuli!$B$2,A11604&lt;=Stimuli!$C$2),Stimuli!$A$2,IF(AND(A11604&gt;=Stimuli!$B$3,A11604&lt;=Stimuli!$C$3),Stimuli!$A$3,IF(AND(A11604&gt;=Stimuli!$B$4,A11604&lt;=Stimuli!$C$4),Stimuli!$A$4,"")))</f>
        <v>03 Quiet recovery (15s)</v>
      </c>
      <c r="I11604" s="6" t="n">
        <f aca="false">(B11604-B11603)/((A11604-A11603)/1000)</f>
        <v>0.375091575091574</v>
      </c>
      <c r="J11604" s="6" t="n">
        <f aca="false">IF(OR(B11604&lt;Rules!$B$2,B11604&gt;Rules!$B$3,ABS(I11604)&gt;Rules!$B$4,OR(B11605&lt;Rules!$B$2,B11605&gt;Rules!$B$3,ABS(I11605)&gt;Rules!$B$4)),1,0)</f>
        <v>0</v>
      </c>
      <c r="K11604" s="6" t="str">
        <f aca="false">IF(F11604=1,COUNTIF($F$2:F11604,1),"")</f>
        <v/>
      </c>
    </row>
    <row r="11605" customFormat="false" ht="15" hidden="false" customHeight="false" outlineLevel="0" collapsed="false">
      <c r="A11605" s="6" t="n">
        <v>91073.8055</v>
      </c>
      <c r="B11605" s="6" t="n">
        <v>1.91282051282051</v>
      </c>
      <c r="C11605" s="6" t="n">
        <v>76</v>
      </c>
      <c r="D11605" s="6" t="n">
        <v>-1</v>
      </c>
      <c r="E11605" s="6" t="n">
        <v>1.94652014652015</v>
      </c>
      <c r="F11605" s="6" t="n">
        <v>0</v>
      </c>
      <c r="G11605" s="6" t="n">
        <v>0</v>
      </c>
      <c r="H11605" s="6" t="str">
        <f aca="false">IF(AND(A11605&gt;=Stimuli!$B$2,A11605&lt;=Stimuli!$C$2),Stimuli!$A$2,IF(AND(A11605&gt;=Stimuli!$B$3,A11605&lt;=Stimuli!$C$3),Stimuli!$A$3,IF(AND(A11605&gt;=Stimuli!$B$4,A11605&lt;=Stimuli!$C$4),Stimuli!$A$4,"")))</f>
        <v>03 Quiet recovery (15s)</v>
      </c>
      <c r="I11605" s="6" t="n">
        <f aca="false">(B11605-B11604)/((A11605-A11604)/1000)</f>
        <v>-0.18754578754573</v>
      </c>
      <c r="J11605" s="6" t="n">
        <f aca="false">IF(OR(B11605&lt;Rules!$B$2,B11605&gt;Rules!$B$3,ABS(I11605)&gt;Rules!$B$4,OR(B11606&lt;Rules!$B$2,B11606&gt;Rules!$B$3,ABS(I11606)&gt;Rules!$B$4)),1,0)</f>
        <v>0</v>
      </c>
      <c r="K11605" s="6" t="str">
        <f aca="false">IF(F11605=1,COUNTIF($F$2:F11605,1),"")</f>
        <v/>
      </c>
    </row>
    <row r="11606" customFormat="false" ht="15" hidden="false" customHeight="false" outlineLevel="0" collapsed="false">
      <c r="A11606" s="6" t="n">
        <v>91081.618</v>
      </c>
      <c r="B11606" s="6" t="n">
        <v>1.91282051282051</v>
      </c>
      <c r="C11606" s="6" t="n">
        <v>76</v>
      </c>
      <c r="D11606" s="6" t="n">
        <v>-1</v>
      </c>
      <c r="E11606" s="6" t="n">
        <v>1.94652014652015</v>
      </c>
      <c r="F11606" s="6" t="n">
        <v>0</v>
      </c>
      <c r="G11606" s="6" t="n">
        <v>0</v>
      </c>
      <c r="H11606" s="6" t="str">
        <f aca="false">IF(AND(A11606&gt;=Stimuli!$B$2,A11606&lt;=Stimuli!$C$2),Stimuli!$A$2,IF(AND(A11606&gt;=Stimuli!$B$3,A11606&lt;=Stimuli!$C$3),Stimuli!$A$3,IF(AND(A11606&gt;=Stimuli!$B$4,A11606&lt;=Stimuli!$C$4),Stimuli!$A$4,"")))</f>
        <v>03 Quiet recovery (15s)</v>
      </c>
      <c r="I11606" s="6" t="n">
        <f aca="false">(B11606-B11605)/((A11606-A11605)/1000)</f>
        <v>0</v>
      </c>
      <c r="J11606" s="6" t="n">
        <f aca="false">IF(OR(B11606&lt;Rules!$B$2,B11606&gt;Rules!$B$3,ABS(I11606)&gt;Rules!$B$4,OR(B11607&lt;Rules!$B$2,B11607&gt;Rules!$B$3,ABS(I11607)&gt;Rules!$B$4)),1,0)</f>
        <v>0</v>
      </c>
      <c r="K11606" s="6" t="str">
        <f aca="false">IF(F11606=1,COUNTIF($F$2:F11606,1),"")</f>
        <v/>
      </c>
    </row>
    <row r="11607" customFormat="false" ht="15" hidden="false" customHeight="false" outlineLevel="0" collapsed="false">
      <c r="A11607" s="6" t="n">
        <v>91089.4305</v>
      </c>
      <c r="B11607" s="6" t="n">
        <v>1.91428571428571</v>
      </c>
      <c r="C11607" s="6" t="n">
        <v>76</v>
      </c>
      <c r="D11607" s="6" t="n">
        <v>-1</v>
      </c>
      <c r="E11607" s="6" t="n">
        <v>1.94652014652015</v>
      </c>
      <c r="F11607" s="6" t="n">
        <v>0</v>
      </c>
      <c r="G11607" s="6" t="n">
        <v>0</v>
      </c>
      <c r="H11607" s="6" t="str">
        <f aca="false">IF(AND(A11607&gt;=Stimuli!$B$2,A11607&lt;=Stimuli!$C$2),Stimuli!$A$2,IF(AND(A11607&gt;=Stimuli!$B$3,A11607&lt;=Stimuli!$C$3),Stimuli!$A$3,IF(AND(A11607&gt;=Stimuli!$B$4,A11607&lt;=Stimuli!$C$4),Stimuli!$A$4,"")))</f>
        <v>03 Quiet recovery (15s)</v>
      </c>
      <c r="I11607" s="6" t="n">
        <f aca="false">(B11607-B11606)/((A11607-A11606)/1000)</f>
        <v>0.18754578754573</v>
      </c>
      <c r="J11607" s="6" t="n">
        <f aca="false">IF(OR(B11607&lt;Rules!$B$2,B11607&gt;Rules!$B$3,ABS(I11607)&gt;Rules!$B$4,OR(B11608&lt;Rules!$B$2,B11608&gt;Rules!$B$3,ABS(I11608)&gt;Rules!$B$4)),1,0)</f>
        <v>0</v>
      </c>
      <c r="K11607" s="6" t="str">
        <f aca="false">IF(F11607=1,COUNTIF($F$2:F11607,1),"")</f>
        <v/>
      </c>
    </row>
    <row r="11608" customFormat="false" ht="15" hidden="false" customHeight="false" outlineLevel="0" collapsed="false">
      <c r="A11608" s="6" t="n">
        <v>91097.243</v>
      </c>
      <c r="B11608" s="6" t="n">
        <v>1.91135531135531</v>
      </c>
      <c r="C11608" s="6" t="n">
        <v>76</v>
      </c>
      <c r="D11608" s="6" t="n">
        <v>-1</v>
      </c>
      <c r="E11608" s="6" t="n">
        <v>1.94652014652015</v>
      </c>
      <c r="F11608" s="6" t="n">
        <v>0</v>
      </c>
      <c r="G11608" s="6" t="n">
        <v>0</v>
      </c>
      <c r="H11608" s="6" t="str">
        <f aca="false">IF(AND(A11608&gt;=Stimuli!$B$2,A11608&lt;=Stimuli!$C$2),Stimuli!$A$2,IF(AND(A11608&gt;=Stimuli!$B$3,A11608&lt;=Stimuli!$C$3),Stimuli!$A$3,IF(AND(A11608&gt;=Stimuli!$B$4,A11608&lt;=Stimuli!$C$4),Stimuli!$A$4,"")))</f>
        <v>03 Quiet recovery (15s)</v>
      </c>
      <c r="I11608" s="6" t="n">
        <f aca="false">(B11608-B11607)/((A11608-A11607)/1000)</f>
        <v>-0.375091575091574</v>
      </c>
      <c r="J11608" s="6" t="n">
        <f aca="false">IF(OR(B11608&lt;Rules!$B$2,B11608&gt;Rules!$B$3,ABS(I11608)&gt;Rules!$B$4,OR(B11609&lt;Rules!$B$2,B11609&gt;Rules!$B$3,ABS(I11609)&gt;Rules!$B$4)),1,0)</f>
        <v>0</v>
      </c>
      <c r="K11608" s="6" t="str">
        <f aca="false">IF(F11608=1,COUNTIF($F$2:F11608,1),"")</f>
        <v/>
      </c>
    </row>
    <row r="11609" customFormat="false" ht="15" hidden="false" customHeight="false" outlineLevel="0" collapsed="false">
      <c r="A11609" s="6" t="n">
        <v>91105.0555</v>
      </c>
      <c r="B11609" s="6" t="n">
        <v>1.91575091575092</v>
      </c>
      <c r="C11609" s="6" t="n">
        <v>76</v>
      </c>
      <c r="D11609" s="6" t="n">
        <v>-1</v>
      </c>
      <c r="E11609" s="6" t="n">
        <v>1.94652014652015</v>
      </c>
      <c r="F11609" s="6" t="n">
        <v>0</v>
      </c>
      <c r="G11609" s="6" t="n">
        <v>0</v>
      </c>
      <c r="H11609" s="6" t="str">
        <f aca="false">IF(AND(A11609&gt;=Stimuli!$B$2,A11609&lt;=Stimuli!$C$2),Stimuli!$A$2,IF(AND(A11609&gt;=Stimuli!$B$3,A11609&lt;=Stimuli!$C$3),Stimuli!$A$3,IF(AND(A11609&gt;=Stimuli!$B$4,A11609&lt;=Stimuli!$C$4),Stimuli!$A$4,"")))</f>
        <v>03 Quiet recovery (15s)</v>
      </c>
      <c r="I11609" s="6" t="n">
        <f aca="false">(B11609-B11608)/((A11609-A11608)/1000)</f>
        <v>0.562637362637446</v>
      </c>
      <c r="J11609" s="6" t="n">
        <f aca="false">IF(OR(B11609&lt;Rules!$B$2,B11609&gt;Rules!$B$3,ABS(I11609)&gt;Rules!$B$4,OR(B11610&lt;Rules!$B$2,B11610&gt;Rules!$B$3,ABS(I11610)&gt;Rules!$B$4)),1,0)</f>
        <v>0</v>
      </c>
      <c r="K11609" s="6" t="str">
        <f aca="false">IF(F11609=1,COUNTIF($F$2:F11609,1),"")</f>
        <v/>
      </c>
    </row>
    <row r="11610" customFormat="false" ht="15" hidden="false" customHeight="false" outlineLevel="0" collapsed="false">
      <c r="A11610" s="6" t="n">
        <v>91112.868</v>
      </c>
      <c r="B11610" s="6" t="n">
        <v>1.90989010989011</v>
      </c>
      <c r="C11610" s="6" t="n">
        <v>76</v>
      </c>
      <c r="D11610" s="6" t="n">
        <v>-1</v>
      </c>
      <c r="E11610" s="6" t="n">
        <v>1.94652014652015</v>
      </c>
      <c r="F11610" s="6" t="n">
        <v>0</v>
      </c>
      <c r="G11610" s="6" t="n">
        <v>0</v>
      </c>
      <c r="H11610" s="6" t="str">
        <f aca="false">IF(AND(A11610&gt;=Stimuli!$B$2,A11610&lt;=Stimuli!$C$2),Stimuli!$A$2,IF(AND(A11610&gt;=Stimuli!$B$3,A11610&lt;=Stimuli!$C$3),Stimuli!$A$3,IF(AND(A11610&gt;=Stimuli!$B$4,A11610&lt;=Stimuli!$C$4),Stimuli!$A$4,"")))</f>
        <v>03 Quiet recovery (15s)</v>
      </c>
      <c r="I11610" s="6" t="n">
        <f aca="false">(B11610-B11609)/((A11610-A11609)/1000)</f>
        <v>-0.750183150183176</v>
      </c>
      <c r="J11610" s="6" t="n">
        <f aca="false">IF(OR(B11610&lt;Rules!$B$2,B11610&gt;Rules!$B$3,ABS(I11610)&gt;Rules!$B$4,OR(B11611&lt;Rules!$B$2,B11611&gt;Rules!$B$3,ABS(I11611)&gt;Rules!$B$4)),1,0)</f>
        <v>0</v>
      </c>
      <c r="K11610" s="6" t="str">
        <f aca="false">IF(F11610=1,COUNTIF($F$2:F11610,1),"")</f>
        <v/>
      </c>
    </row>
    <row r="11611" customFormat="false" ht="15" hidden="false" customHeight="false" outlineLevel="0" collapsed="false">
      <c r="A11611" s="6" t="n">
        <v>91120.6805</v>
      </c>
      <c r="B11611" s="6" t="n">
        <v>1.91721611721612</v>
      </c>
      <c r="C11611" s="6" t="n">
        <v>76</v>
      </c>
      <c r="D11611" s="6" t="n">
        <v>-1</v>
      </c>
      <c r="E11611" s="6" t="n">
        <v>1.94652014652015</v>
      </c>
      <c r="F11611" s="6" t="n">
        <v>0</v>
      </c>
      <c r="G11611" s="6" t="n">
        <v>0</v>
      </c>
      <c r="H11611" s="6" t="str">
        <f aca="false">IF(AND(A11611&gt;=Stimuli!$B$2,A11611&lt;=Stimuli!$C$2),Stimuli!$A$2,IF(AND(A11611&gt;=Stimuli!$B$3,A11611&lt;=Stimuli!$C$3),Stimuli!$A$3,IF(AND(A11611&gt;=Stimuli!$B$4,A11611&lt;=Stimuli!$C$4),Stimuli!$A$4,"")))</f>
        <v>03 Quiet recovery (15s)</v>
      </c>
      <c r="I11611" s="6" t="n">
        <f aca="false">(B11611-B11610)/((A11611-A11610)/1000)</f>
        <v>0.937728937728906</v>
      </c>
      <c r="J11611" s="6" t="n">
        <f aca="false">IF(OR(B11611&lt;Rules!$B$2,B11611&gt;Rules!$B$3,ABS(I11611)&gt;Rules!$B$4,OR(B11612&lt;Rules!$B$2,B11612&gt;Rules!$B$3,ABS(I11612)&gt;Rules!$B$4)),1,0)</f>
        <v>0</v>
      </c>
      <c r="K11611" s="6" t="str">
        <f aca="false">IF(F11611=1,COUNTIF($F$2:F11611,1),"")</f>
        <v/>
      </c>
    </row>
    <row r="11612" customFormat="false" ht="15" hidden="false" customHeight="false" outlineLevel="0" collapsed="false">
      <c r="A11612" s="6" t="n">
        <v>91128.493</v>
      </c>
      <c r="B11612" s="6" t="n">
        <v>1.90989010989011</v>
      </c>
      <c r="C11612" s="6" t="n">
        <v>76</v>
      </c>
      <c r="D11612" s="6" t="n">
        <v>-1</v>
      </c>
      <c r="E11612" s="6" t="n">
        <v>1.94652014652015</v>
      </c>
      <c r="F11612" s="6" t="n">
        <v>0</v>
      </c>
      <c r="G11612" s="6" t="n">
        <v>0</v>
      </c>
      <c r="H11612" s="6" t="str">
        <f aca="false">IF(AND(A11612&gt;=Stimuli!$B$2,A11612&lt;=Stimuli!$C$2),Stimuli!$A$2,IF(AND(A11612&gt;=Stimuli!$B$3,A11612&lt;=Stimuli!$C$3),Stimuli!$A$3,IF(AND(A11612&gt;=Stimuli!$B$4,A11612&lt;=Stimuli!$C$4),Stimuli!$A$4,"")))</f>
        <v>03 Quiet recovery (15s)</v>
      </c>
      <c r="I11612" s="6" t="n">
        <f aca="false">(B11612-B11611)/((A11612-A11611)/1000)</f>
        <v>-0.937728937728906</v>
      </c>
      <c r="J11612" s="6" t="n">
        <f aca="false">IF(OR(B11612&lt;Rules!$B$2,B11612&gt;Rules!$B$3,ABS(I11612)&gt;Rules!$B$4,OR(B11613&lt;Rules!$B$2,B11613&gt;Rules!$B$3,ABS(I11613)&gt;Rules!$B$4)),1,0)</f>
        <v>0</v>
      </c>
      <c r="K11612" s="6" t="str">
        <f aca="false">IF(F11612=1,COUNTIF($F$2:F11612,1),"")</f>
        <v/>
      </c>
    </row>
    <row r="11613" customFormat="false" ht="15" hidden="false" customHeight="false" outlineLevel="0" collapsed="false">
      <c r="A11613" s="6" t="n">
        <v>91136.3055</v>
      </c>
      <c r="B11613" s="6" t="n">
        <v>1.91721611721612</v>
      </c>
      <c r="C11613" s="6" t="n">
        <v>76</v>
      </c>
      <c r="D11613" s="6" t="n">
        <v>-1</v>
      </c>
      <c r="E11613" s="6" t="n">
        <v>1.94652014652015</v>
      </c>
      <c r="F11613" s="6" t="n">
        <v>0</v>
      </c>
      <c r="G11613" s="6" t="n">
        <v>0</v>
      </c>
      <c r="H11613" s="6" t="str">
        <f aca="false">IF(AND(A11613&gt;=Stimuli!$B$2,A11613&lt;=Stimuli!$C$2),Stimuli!$A$2,IF(AND(A11613&gt;=Stimuli!$B$3,A11613&lt;=Stimuli!$C$3),Stimuli!$A$3,IF(AND(A11613&gt;=Stimuli!$B$4,A11613&lt;=Stimuli!$C$4),Stimuli!$A$4,"")))</f>
        <v>03 Quiet recovery (15s)</v>
      </c>
      <c r="I11613" s="6" t="n">
        <f aca="false">(B11613-B11612)/((A11613-A11612)/1000)</f>
        <v>0.937728937728906</v>
      </c>
      <c r="J11613" s="6" t="n">
        <f aca="false">IF(OR(B11613&lt;Rules!$B$2,B11613&gt;Rules!$B$3,ABS(I11613)&gt;Rules!$B$4,OR(B11614&lt;Rules!$B$2,B11614&gt;Rules!$B$3,ABS(I11614)&gt;Rules!$B$4)),1,0)</f>
        <v>0</v>
      </c>
      <c r="K11613" s="6" t="str">
        <f aca="false">IF(F11613=1,COUNTIF($F$2:F11613,1),"")</f>
        <v/>
      </c>
    </row>
    <row r="11614" customFormat="false" ht="15" hidden="false" customHeight="false" outlineLevel="0" collapsed="false">
      <c r="A11614" s="6" t="n">
        <v>91144.118</v>
      </c>
      <c r="B11614" s="6" t="n">
        <v>1.90842490842491</v>
      </c>
      <c r="C11614" s="6" t="n">
        <v>76</v>
      </c>
      <c r="D11614" s="6" t="n">
        <v>-1</v>
      </c>
      <c r="E11614" s="6" t="n">
        <v>1.94652014652015</v>
      </c>
      <c r="F11614" s="6" t="n">
        <v>0</v>
      </c>
      <c r="G11614" s="6" t="n">
        <v>0</v>
      </c>
      <c r="H11614" s="6" t="str">
        <f aca="false">IF(AND(A11614&gt;=Stimuli!$B$2,A11614&lt;=Stimuli!$C$2),Stimuli!$A$2,IF(AND(A11614&gt;=Stimuli!$B$3,A11614&lt;=Stimuli!$C$3),Stimuli!$A$3,IF(AND(A11614&gt;=Stimuli!$B$4,A11614&lt;=Stimuli!$C$4),Stimuli!$A$4,"")))</f>
        <v>03 Quiet recovery (15s)</v>
      </c>
      <c r="I11614" s="6" t="n">
        <f aca="false">(B11614-B11613)/((A11614-A11613)/1000)</f>
        <v>-1.12527472527475</v>
      </c>
      <c r="J11614" s="6" t="n">
        <f aca="false">IF(OR(B11614&lt;Rules!$B$2,B11614&gt;Rules!$B$3,ABS(I11614)&gt;Rules!$B$4,OR(B11615&lt;Rules!$B$2,B11615&gt;Rules!$B$3,ABS(I11615)&gt;Rules!$B$4)),1,0)</f>
        <v>0</v>
      </c>
      <c r="K11614" s="6" t="str">
        <f aca="false">IF(F11614=1,COUNTIF($F$2:F11614,1),"")</f>
        <v/>
      </c>
    </row>
    <row r="11615" customFormat="false" ht="15" hidden="false" customHeight="false" outlineLevel="0" collapsed="false">
      <c r="A11615" s="6" t="n">
        <v>91151.9305</v>
      </c>
      <c r="B11615" s="6" t="n">
        <v>1.91721611721612</v>
      </c>
      <c r="C11615" s="6" t="n">
        <v>76</v>
      </c>
      <c r="D11615" s="6" t="n">
        <v>-1</v>
      </c>
      <c r="E11615" s="6" t="n">
        <v>1.94652014652015</v>
      </c>
      <c r="F11615" s="6" t="n">
        <v>0</v>
      </c>
      <c r="G11615" s="6" t="n">
        <v>0</v>
      </c>
      <c r="H11615" s="6" t="str">
        <f aca="false">IF(AND(A11615&gt;=Stimuli!$B$2,A11615&lt;=Stimuli!$C$2),Stimuli!$A$2,IF(AND(A11615&gt;=Stimuli!$B$3,A11615&lt;=Stimuli!$C$3),Stimuli!$A$3,IF(AND(A11615&gt;=Stimuli!$B$4,A11615&lt;=Stimuli!$C$4),Stimuli!$A$4,"")))</f>
        <v>03 Quiet recovery (15s)</v>
      </c>
      <c r="I11615" s="6" t="n">
        <f aca="false">(B11615-B11614)/((A11615-A11614)/1000)</f>
        <v>1.12527472527475</v>
      </c>
      <c r="J11615" s="6" t="n">
        <f aca="false">IF(OR(B11615&lt;Rules!$B$2,B11615&gt;Rules!$B$3,ABS(I11615)&gt;Rules!$B$4,OR(B11616&lt;Rules!$B$2,B11616&gt;Rules!$B$3,ABS(I11616)&gt;Rules!$B$4)),1,0)</f>
        <v>0</v>
      </c>
      <c r="K11615" s="6" t="str">
        <f aca="false">IF(F11615=1,COUNTIF($F$2:F11615,1),"")</f>
        <v/>
      </c>
    </row>
    <row r="11616" customFormat="false" ht="15" hidden="false" customHeight="false" outlineLevel="0" collapsed="false">
      <c r="A11616" s="6" t="n">
        <v>91159.743</v>
      </c>
      <c r="B11616" s="6" t="n">
        <v>1.90989010989011</v>
      </c>
      <c r="C11616" s="6" t="n">
        <v>76</v>
      </c>
      <c r="D11616" s="6" t="n">
        <v>-1</v>
      </c>
      <c r="E11616" s="6" t="n">
        <v>1.94652014652015</v>
      </c>
      <c r="F11616" s="6" t="n">
        <v>0</v>
      </c>
      <c r="G11616" s="6" t="n">
        <v>0</v>
      </c>
      <c r="H11616" s="6" t="str">
        <f aca="false">IF(AND(A11616&gt;=Stimuli!$B$2,A11616&lt;=Stimuli!$C$2),Stimuli!$A$2,IF(AND(A11616&gt;=Stimuli!$B$3,A11616&lt;=Stimuli!$C$3),Stimuli!$A$3,IF(AND(A11616&gt;=Stimuli!$B$4,A11616&lt;=Stimuli!$C$4),Stimuli!$A$4,"")))</f>
        <v>03 Quiet recovery (15s)</v>
      </c>
      <c r="I11616" s="6" t="n">
        <f aca="false">(B11616-B11615)/((A11616-A11615)/1000)</f>
        <v>-0.937728937728906</v>
      </c>
      <c r="J11616" s="6" t="n">
        <f aca="false">IF(OR(B11616&lt;Rules!$B$2,B11616&gt;Rules!$B$3,ABS(I11616)&gt;Rules!$B$4,OR(B11617&lt;Rules!$B$2,B11617&gt;Rules!$B$3,ABS(I11617)&gt;Rules!$B$4)),1,0)</f>
        <v>0</v>
      </c>
      <c r="K11616" s="6" t="str">
        <f aca="false">IF(F11616=1,COUNTIF($F$2:F11616,1),"")</f>
        <v/>
      </c>
    </row>
    <row r="11617" customFormat="false" ht="15" hidden="false" customHeight="false" outlineLevel="0" collapsed="false">
      <c r="A11617" s="6" t="n">
        <v>91167.5555</v>
      </c>
      <c r="B11617" s="6" t="n">
        <v>1.91575091575092</v>
      </c>
      <c r="C11617" s="6" t="n">
        <v>76</v>
      </c>
      <c r="D11617" s="6" t="n">
        <v>-1</v>
      </c>
      <c r="E11617" s="6" t="n">
        <v>1.94652014652015</v>
      </c>
      <c r="F11617" s="6" t="n">
        <v>0</v>
      </c>
      <c r="G11617" s="6" t="n">
        <v>0</v>
      </c>
      <c r="H11617" s="6" t="str">
        <f aca="false">IF(AND(A11617&gt;=Stimuli!$B$2,A11617&lt;=Stimuli!$C$2),Stimuli!$A$2,IF(AND(A11617&gt;=Stimuli!$B$3,A11617&lt;=Stimuli!$C$3),Stimuli!$A$3,IF(AND(A11617&gt;=Stimuli!$B$4,A11617&lt;=Stimuli!$C$4),Stimuli!$A$4,"")))</f>
        <v>03 Quiet recovery (15s)</v>
      </c>
      <c r="I11617" s="6" t="n">
        <f aca="false">(B11617-B11616)/((A11617-A11616)/1000)</f>
        <v>0.750183150183176</v>
      </c>
      <c r="J11617" s="6" t="n">
        <f aca="false">IF(OR(B11617&lt;Rules!$B$2,B11617&gt;Rules!$B$3,ABS(I11617)&gt;Rules!$B$4,OR(B11618&lt;Rules!$B$2,B11618&gt;Rules!$B$3,ABS(I11618)&gt;Rules!$B$4)),1,0)</f>
        <v>0</v>
      </c>
      <c r="K11617" s="6" t="str">
        <f aca="false">IF(F11617=1,COUNTIF($F$2:F11617,1),"")</f>
        <v/>
      </c>
    </row>
    <row r="11618" customFormat="false" ht="15" hidden="false" customHeight="false" outlineLevel="0" collapsed="false">
      <c r="A11618" s="6" t="n">
        <v>91175.368</v>
      </c>
      <c r="B11618" s="6" t="n">
        <v>1.90989010989011</v>
      </c>
      <c r="C11618" s="6" t="n">
        <v>76</v>
      </c>
      <c r="D11618" s="6" t="n">
        <v>-1</v>
      </c>
      <c r="E11618" s="6" t="n">
        <v>1.94652014652015</v>
      </c>
      <c r="F11618" s="6" t="n">
        <v>0</v>
      </c>
      <c r="G11618" s="6" t="n">
        <v>0</v>
      </c>
      <c r="H11618" s="6" t="str">
        <f aca="false">IF(AND(A11618&gt;=Stimuli!$B$2,A11618&lt;=Stimuli!$C$2),Stimuli!$A$2,IF(AND(A11618&gt;=Stimuli!$B$3,A11618&lt;=Stimuli!$C$3),Stimuli!$A$3,IF(AND(A11618&gt;=Stimuli!$B$4,A11618&lt;=Stimuli!$C$4),Stimuli!$A$4,"")))</f>
        <v>03 Quiet recovery (15s)</v>
      </c>
      <c r="I11618" s="6" t="n">
        <f aca="false">(B11618-B11617)/((A11618-A11617)/1000)</f>
        <v>-0.750183150183176</v>
      </c>
      <c r="J11618" s="6" t="n">
        <f aca="false">IF(OR(B11618&lt;Rules!$B$2,B11618&gt;Rules!$B$3,ABS(I11618)&gt;Rules!$B$4,OR(B11619&lt;Rules!$B$2,B11619&gt;Rules!$B$3,ABS(I11619)&gt;Rules!$B$4)),1,0)</f>
        <v>0</v>
      </c>
      <c r="K11618" s="6" t="str">
        <f aca="false">IF(F11618=1,COUNTIF($F$2:F11618,1),"")</f>
        <v/>
      </c>
    </row>
    <row r="11619" customFormat="false" ht="15" hidden="false" customHeight="false" outlineLevel="0" collapsed="false">
      <c r="A11619" s="6" t="n">
        <v>91183.1805</v>
      </c>
      <c r="B11619" s="6" t="n">
        <v>1.91428571428571</v>
      </c>
      <c r="C11619" s="6" t="n">
        <v>76</v>
      </c>
      <c r="D11619" s="6" t="n">
        <v>-1</v>
      </c>
      <c r="E11619" s="6" t="n">
        <v>1.94652014652015</v>
      </c>
      <c r="F11619" s="6" t="n">
        <v>0</v>
      </c>
      <c r="G11619" s="6" t="n">
        <v>0</v>
      </c>
      <c r="H11619" s="6" t="str">
        <f aca="false">IF(AND(A11619&gt;=Stimuli!$B$2,A11619&lt;=Stimuli!$C$2),Stimuli!$A$2,IF(AND(A11619&gt;=Stimuli!$B$3,A11619&lt;=Stimuli!$C$3),Stimuli!$A$3,IF(AND(A11619&gt;=Stimuli!$B$4,A11619&lt;=Stimuli!$C$4),Stimuli!$A$4,"")))</f>
        <v>03 Quiet recovery (15s)</v>
      </c>
      <c r="I11619" s="6" t="n">
        <f aca="false">(B11619-B11618)/((A11619-A11618)/1000)</f>
        <v>0.562637362637304</v>
      </c>
      <c r="J11619" s="6" t="n">
        <f aca="false">IF(OR(B11619&lt;Rules!$B$2,B11619&gt;Rules!$B$3,ABS(I11619)&gt;Rules!$B$4,OR(B11620&lt;Rules!$B$2,B11620&gt;Rules!$B$3,ABS(I11620)&gt;Rules!$B$4)),1,0)</f>
        <v>0</v>
      </c>
      <c r="K11619" s="6" t="str">
        <f aca="false">IF(F11619=1,COUNTIF($F$2:F11619,1),"")</f>
        <v/>
      </c>
    </row>
    <row r="11620" customFormat="false" ht="15" hidden="false" customHeight="false" outlineLevel="0" collapsed="false">
      <c r="A11620" s="6" t="n">
        <v>91190.993</v>
      </c>
      <c r="B11620" s="6" t="n">
        <v>1.91135531135531</v>
      </c>
      <c r="C11620" s="6" t="n">
        <v>76</v>
      </c>
      <c r="D11620" s="6" t="n">
        <v>-1</v>
      </c>
      <c r="E11620" s="6" t="n">
        <v>1.94652014652015</v>
      </c>
      <c r="F11620" s="6" t="n">
        <v>0</v>
      </c>
      <c r="G11620" s="6" t="n">
        <v>0</v>
      </c>
      <c r="H11620" s="6" t="str">
        <f aca="false">IF(AND(A11620&gt;=Stimuli!$B$2,A11620&lt;=Stimuli!$C$2),Stimuli!$A$2,IF(AND(A11620&gt;=Stimuli!$B$3,A11620&lt;=Stimuli!$C$3),Stimuli!$A$3,IF(AND(A11620&gt;=Stimuli!$B$4,A11620&lt;=Stimuli!$C$4),Stimuli!$A$4,"")))</f>
        <v>03 Quiet recovery (15s)</v>
      </c>
      <c r="I11620" s="6" t="n">
        <f aca="false">(B11620-B11619)/((A11620-A11619)/1000)</f>
        <v>-0.375091575091574</v>
      </c>
      <c r="J11620" s="6" t="n">
        <f aca="false">IF(OR(B11620&lt;Rules!$B$2,B11620&gt;Rules!$B$3,ABS(I11620)&gt;Rules!$B$4,OR(B11621&lt;Rules!$B$2,B11621&gt;Rules!$B$3,ABS(I11621)&gt;Rules!$B$4)),1,0)</f>
        <v>0</v>
      </c>
      <c r="K11620" s="6" t="str">
        <f aca="false">IF(F11620=1,COUNTIF($F$2:F11620,1),"")</f>
        <v/>
      </c>
    </row>
    <row r="11621" customFormat="false" ht="15" hidden="false" customHeight="false" outlineLevel="0" collapsed="false">
      <c r="A11621" s="6" t="n">
        <v>91198.8055</v>
      </c>
      <c r="B11621" s="6" t="n">
        <v>1.91282051282051</v>
      </c>
      <c r="C11621" s="6" t="n">
        <v>76</v>
      </c>
      <c r="D11621" s="6" t="n">
        <v>-1</v>
      </c>
      <c r="E11621" s="6" t="n">
        <v>1.94652014652015</v>
      </c>
      <c r="F11621" s="6" t="n">
        <v>0</v>
      </c>
      <c r="G11621" s="6" t="n">
        <v>0</v>
      </c>
      <c r="H11621" s="6" t="str">
        <f aca="false">IF(AND(A11621&gt;=Stimuli!$B$2,A11621&lt;=Stimuli!$C$2),Stimuli!$A$2,IF(AND(A11621&gt;=Stimuli!$B$3,A11621&lt;=Stimuli!$C$3),Stimuli!$A$3,IF(AND(A11621&gt;=Stimuli!$B$4,A11621&lt;=Stimuli!$C$4),Stimuli!$A$4,"")))</f>
        <v>03 Quiet recovery (15s)</v>
      </c>
      <c r="I11621" s="6" t="n">
        <f aca="false">(B11621-B11620)/((A11621-A11620)/1000)</f>
        <v>0.187545787545844</v>
      </c>
      <c r="J11621" s="6" t="n">
        <f aca="false">IF(OR(B11621&lt;Rules!$B$2,B11621&gt;Rules!$B$3,ABS(I11621)&gt;Rules!$B$4,OR(B11622&lt;Rules!$B$2,B11622&gt;Rules!$B$3,ABS(I11622)&gt;Rules!$B$4)),1,0)</f>
        <v>0</v>
      </c>
      <c r="K11621" s="6" t="str">
        <f aca="false">IF(F11621=1,COUNTIF($F$2:F11621,1),"")</f>
        <v/>
      </c>
    </row>
    <row r="11622" customFormat="false" ht="15" hidden="false" customHeight="false" outlineLevel="0" collapsed="false">
      <c r="A11622" s="6" t="n">
        <v>91206.618</v>
      </c>
      <c r="B11622" s="6" t="n">
        <v>1.91282051282051</v>
      </c>
      <c r="C11622" s="6" t="n">
        <v>76</v>
      </c>
      <c r="D11622" s="6" t="n">
        <v>-1</v>
      </c>
      <c r="E11622" s="6" t="n">
        <v>1.94652014652015</v>
      </c>
      <c r="F11622" s="6" t="n">
        <v>0</v>
      </c>
      <c r="G11622" s="6" t="n">
        <v>0</v>
      </c>
      <c r="H11622" s="6" t="str">
        <f aca="false">IF(AND(A11622&gt;=Stimuli!$B$2,A11622&lt;=Stimuli!$C$2),Stimuli!$A$2,IF(AND(A11622&gt;=Stimuli!$B$3,A11622&lt;=Stimuli!$C$3),Stimuli!$A$3,IF(AND(A11622&gt;=Stimuli!$B$4,A11622&lt;=Stimuli!$C$4),Stimuli!$A$4,"")))</f>
        <v>03 Quiet recovery (15s)</v>
      </c>
      <c r="I11622" s="6" t="n">
        <f aca="false">(B11622-B11621)/((A11622-A11621)/1000)</f>
        <v>0</v>
      </c>
      <c r="J11622" s="6" t="n">
        <f aca="false">IF(OR(B11622&lt;Rules!$B$2,B11622&gt;Rules!$B$3,ABS(I11622)&gt;Rules!$B$4,OR(B11623&lt;Rules!$B$2,B11623&gt;Rules!$B$3,ABS(I11623)&gt;Rules!$B$4)),1,0)</f>
        <v>0</v>
      </c>
      <c r="K11622" s="6" t="str">
        <f aca="false">IF(F11622=1,COUNTIF($F$2:F11622,1),"")</f>
        <v/>
      </c>
    </row>
    <row r="11623" customFormat="false" ht="15" hidden="false" customHeight="false" outlineLevel="0" collapsed="false">
      <c r="A11623" s="6" t="n">
        <v>91214.4305</v>
      </c>
      <c r="B11623" s="6" t="n">
        <v>1.91135531135531</v>
      </c>
      <c r="C11623" s="6" t="n">
        <v>76</v>
      </c>
      <c r="D11623" s="6" t="n">
        <v>-1</v>
      </c>
      <c r="E11623" s="6" t="n">
        <v>1.94652014652015</v>
      </c>
      <c r="F11623" s="6" t="n">
        <v>0</v>
      </c>
      <c r="G11623" s="6" t="n">
        <v>0</v>
      </c>
      <c r="H11623" s="6" t="str">
        <f aca="false">IF(AND(A11623&gt;=Stimuli!$B$2,A11623&lt;=Stimuli!$C$2),Stimuli!$A$2,IF(AND(A11623&gt;=Stimuli!$B$3,A11623&lt;=Stimuli!$C$3),Stimuli!$A$3,IF(AND(A11623&gt;=Stimuli!$B$4,A11623&lt;=Stimuli!$C$4),Stimuli!$A$4,"")))</f>
        <v>03 Quiet recovery (15s)</v>
      </c>
      <c r="I11623" s="6" t="n">
        <f aca="false">(B11623-B11622)/((A11623-A11622)/1000)</f>
        <v>-0.187545787545844</v>
      </c>
      <c r="J11623" s="6" t="n">
        <f aca="false">IF(OR(B11623&lt;Rules!$B$2,B11623&gt;Rules!$B$3,ABS(I11623)&gt;Rules!$B$4,OR(B11624&lt;Rules!$B$2,B11624&gt;Rules!$B$3,ABS(I11624)&gt;Rules!$B$4)),1,0)</f>
        <v>0</v>
      </c>
      <c r="K11623" s="6" t="str">
        <f aca="false">IF(F11623=1,COUNTIF($F$2:F11623,1),"")</f>
        <v/>
      </c>
    </row>
    <row r="11624" customFormat="false" ht="15" hidden="false" customHeight="false" outlineLevel="0" collapsed="false">
      <c r="A11624" s="6" t="n">
        <v>91222.243</v>
      </c>
      <c r="B11624" s="6" t="n">
        <v>1.91428571428571</v>
      </c>
      <c r="C11624" s="6" t="n">
        <v>76</v>
      </c>
      <c r="D11624" s="6" t="n">
        <v>-1</v>
      </c>
      <c r="E11624" s="6" t="n">
        <v>1.94652014652015</v>
      </c>
      <c r="F11624" s="6" t="n">
        <v>0</v>
      </c>
      <c r="G11624" s="6" t="n">
        <v>0</v>
      </c>
      <c r="H11624" s="6" t="str">
        <f aca="false">IF(AND(A11624&gt;=Stimuli!$B$2,A11624&lt;=Stimuli!$C$2),Stimuli!$A$2,IF(AND(A11624&gt;=Stimuli!$B$3,A11624&lt;=Stimuli!$C$3),Stimuli!$A$3,IF(AND(A11624&gt;=Stimuli!$B$4,A11624&lt;=Stimuli!$C$4),Stimuli!$A$4,"")))</f>
        <v>03 Quiet recovery (15s)</v>
      </c>
      <c r="I11624" s="6" t="n">
        <f aca="false">(B11624-B11623)/((A11624-A11623)/1000)</f>
        <v>0.375091575091574</v>
      </c>
      <c r="J11624" s="6" t="n">
        <f aca="false">IF(OR(B11624&lt;Rules!$B$2,B11624&gt;Rules!$B$3,ABS(I11624)&gt;Rules!$B$4,OR(B11625&lt;Rules!$B$2,B11625&gt;Rules!$B$3,ABS(I11625)&gt;Rules!$B$4)),1,0)</f>
        <v>0</v>
      </c>
      <c r="K11624" s="6" t="str">
        <f aca="false">IF(F11624=1,COUNTIF($F$2:F11624,1),"")</f>
        <v/>
      </c>
    </row>
    <row r="11625" customFormat="false" ht="15" hidden="false" customHeight="false" outlineLevel="0" collapsed="false">
      <c r="A11625" s="6" t="n">
        <v>91230.0555</v>
      </c>
      <c r="B11625" s="6" t="n">
        <v>1.90989010989011</v>
      </c>
      <c r="C11625" s="6" t="n">
        <v>76</v>
      </c>
      <c r="D11625" s="6" t="n">
        <v>-1</v>
      </c>
      <c r="E11625" s="6" t="n">
        <v>1.94652014652015</v>
      </c>
      <c r="F11625" s="6" t="n">
        <v>0</v>
      </c>
      <c r="G11625" s="6" t="n">
        <v>0</v>
      </c>
      <c r="H11625" s="6" t="str">
        <f aca="false">IF(AND(A11625&gt;=Stimuli!$B$2,A11625&lt;=Stimuli!$C$2),Stimuli!$A$2,IF(AND(A11625&gt;=Stimuli!$B$3,A11625&lt;=Stimuli!$C$3),Stimuli!$A$3,IF(AND(A11625&gt;=Stimuli!$B$4,A11625&lt;=Stimuli!$C$4),Stimuli!$A$4,"")))</f>
        <v>03 Quiet recovery (15s)</v>
      </c>
      <c r="I11625" s="6" t="n">
        <f aca="false">(B11625-B11624)/((A11625-A11624)/1000)</f>
        <v>-0.562637362637304</v>
      </c>
      <c r="J11625" s="6" t="n">
        <f aca="false">IF(OR(B11625&lt;Rules!$B$2,B11625&gt;Rules!$B$3,ABS(I11625)&gt;Rules!$B$4,OR(B11626&lt;Rules!$B$2,B11626&gt;Rules!$B$3,ABS(I11626)&gt;Rules!$B$4)),1,0)</f>
        <v>0</v>
      </c>
      <c r="K11625" s="6" t="str">
        <f aca="false">IF(F11625=1,COUNTIF($F$2:F11625,1),"")</f>
        <v/>
      </c>
    </row>
    <row r="11626" customFormat="false" ht="15" hidden="false" customHeight="false" outlineLevel="0" collapsed="false">
      <c r="A11626" s="6" t="n">
        <v>91237.868</v>
      </c>
      <c r="B11626" s="6" t="n">
        <v>1.91575091575092</v>
      </c>
      <c r="C11626" s="6" t="n">
        <v>76</v>
      </c>
      <c r="D11626" s="6" t="n">
        <v>-1</v>
      </c>
      <c r="E11626" s="6" t="n">
        <v>1.94652014652015</v>
      </c>
      <c r="F11626" s="6" t="n">
        <v>0</v>
      </c>
      <c r="G11626" s="6" t="n">
        <v>0</v>
      </c>
      <c r="H11626" s="6" t="str">
        <f aca="false">IF(AND(A11626&gt;=Stimuli!$B$2,A11626&lt;=Stimuli!$C$2),Stimuli!$A$2,IF(AND(A11626&gt;=Stimuli!$B$3,A11626&lt;=Stimuli!$C$3),Stimuli!$A$3,IF(AND(A11626&gt;=Stimuli!$B$4,A11626&lt;=Stimuli!$C$4),Stimuli!$A$4,"")))</f>
        <v>03 Quiet recovery (15s)</v>
      </c>
      <c r="I11626" s="6" t="n">
        <f aca="false">(B11626-B11625)/((A11626-A11625)/1000)</f>
        <v>0.750183150183176</v>
      </c>
      <c r="J11626" s="6" t="n">
        <f aca="false">IF(OR(B11626&lt;Rules!$B$2,B11626&gt;Rules!$B$3,ABS(I11626)&gt;Rules!$B$4,OR(B11627&lt;Rules!$B$2,B11627&gt;Rules!$B$3,ABS(I11627)&gt;Rules!$B$4)),1,0)</f>
        <v>0</v>
      </c>
      <c r="K11626" s="6" t="str">
        <f aca="false">IF(F11626=1,COUNTIF($F$2:F11626,1),"")</f>
        <v/>
      </c>
    </row>
    <row r="11627" customFormat="false" ht="15" hidden="false" customHeight="false" outlineLevel="0" collapsed="false">
      <c r="A11627" s="6" t="n">
        <v>91245.6805</v>
      </c>
      <c r="B11627" s="6" t="n">
        <v>1.90989010989011</v>
      </c>
      <c r="C11627" s="6" t="n">
        <v>76</v>
      </c>
      <c r="D11627" s="6" t="n">
        <v>-1</v>
      </c>
      <c r="E11627" s="6" t="n">
        <v>1.94652014652015</v>
      </c>
      <c r="F11627" s="6" t="n">
        <v>0</v>
      </c>
      <c r="G11627" s="6" t="n">
        <v>0</v>
      </c>
      <c r="H11627" s="6" t="str">
        <f aca="false">IF(AND(A11627&gt;=Stimuli!$B$2,A11627&lt;=Stimuli!$C$2),Stimuli!$A$2,IF(AND(A11627&gt;=Stimuli!$B$3,A11627&lt;=Stimuli!$C$3),Stimuli!$A$3,IF(AND(A11627&gt;=Stimuli!$B$4,A11627&lt;=Stimuli!$C$4),Stimuli!$A$4,"")))</f>
        <v>03 Quiet recovery (15s)</v>
      </c>
      <c r="I11627" s="6" t="n">
        <f aca="false">(B11627-B11626)/((A11627-A11626)/1000)</f>
        <v>-0.750183150183176</v>
      </c>
      <c r="J11627" s="6" t="n">
        <f aca="false">IF(OR(B11627&lt;Rules!$B$2,B11627&gt;Rules!$B$3,ABS(I11627)&gt;Rules!$B$4,OR(B11628&lt;Rules!$B$2,B11628&gt;Rules!$B$3,ABS(I11628)&gt;Rules!$B$4)),1,0)</f>
        <v>0</v>
      </c>
      <c r="K11627" s="6" t="str">
        <f aca="false">IF(F11627=1,COUNTIF($F$2:F11627,1),"")</f>
        <v/>
      </c>
    </row>
    <row r="11628" customFormat="false" ht="15" hidden="false" customHeight="false" outlineLevel="0" collapsed="false">
      <c r="A11628" s="6" t="n">
        <v>91253.493</v>
      </c>
      <c r="B11628" s="6" t="n">
        <v>1.91575091575092</v>
      </c>
      <c r="C11628" s="6" t="n">
        <v>76</v>
      </c>
      <c r="D11628" s="6" t="n">
        <v>-1</v>
      </c>
      <c r="E11628" s="6" t="n">
        <v>1.94652014652015</v>
      </c>
      <c r="F11628" s="6" t="n">
        <v>0</v>
      </c>
      <c r="G11628" s="6" t="n">
        <v>0</v>
      </c>
      <c r="H11628" s="6" t="str">
        <f aca="false">IF(AND(A11628&gt;=Stimuli!$B$2,A11628&lt;=Stimuli!$C$2),Stimuli!$A$2,IF(AND(A11628&gt;=Stimuli!$B$3,A11628&lt;=Stimuli!$C$3),Stimuli!$A$3,IF(AND(A11628&gt;=Stimuli!$B$4,A11628&lt;=Stimuli!$C$4),Stimuli!$A$4,"")))</f>
        <v>03 Quiet recovery (15s)</v>
      </c>
      <c r="I11628" s="6" t="n">
        <f aca="false">(B11628-B11627)/((A11628-A11627)/1000)</f>
        <v>0.750183150183176</v>
      </c>
      <c r="J11628" s="6" t="n">
        <f aca="false">IF(OR(B11628&lt;Rules!$B$2,B11628&gt;Rules!$B$3,ABS(I11628)&gt;Rules!$B$4,OR(B11629&lt;Rules!$B$2,B11629&gt;Rules!$B$3,ABS(I11629)&gt;Rules!$B$4)),1,0)</f>
        <v>0</v>
      </c>
      <c r="K11628" s="6" t="str">
        <f aca="false">IF(F11628=1,COUNTIF($F$2:F11628,1),"")</f>
        <v/>
      </c>
    </row>
    <row r="11629" customFormat="false" ht="15" hidden="false" customHeight="false" outlineLevel="0" collapsed="false">
      <c r="A11629" s="6" t="n">
        <v>91261.3055</v>
      </c>
      <c r="B11629" s="6" t="n">
        <v>1.90842490842491</v>
      </c>
      <c r="C11629" s="6" t="n">
        <v>76</v>
      </c>
      <c r="D11629" s="6" t="n">
        <v>-1</v>
      </c>
      <c r="E11629" s="6" t="n">
        <v>1.94652014652015</v>
      </c>
      <c r="F11629" s="6" t="n">
        <v>0</v>
      </c>
      <c r="G11629" s="6" t="n">
        <v>0</v>
      </c>
      <c r="H11629" s="6" t="str">
        <f aca="false">IF(AND(A11629&gt;=Stimuli!$B$2,A11629&lt;=Stimuli!$C$2),Stimuli!$A$2,IF(AND(A11629&gt;=Stimuli!$B$3,A11629&lt;=Stimuli!$C$3),Stimuli!$A$3,IF(AND(A11629&gt;=Stimuli!$B$4,A11629&lt;=Stimuli!$C$4),Stimuli!$A$4,"")))</f>
        <v>03 Quiet recovery (15s)</v>
      </c>
      <c r="I11629" s="6" t="n">
        <f aca="false">(B11629-B11628)/((A11629-A11628)/1000)</f>
        <v>-0.93772893772902</v>
      </c>
      <c r="J11629" s="6" t="n">
        <f aca="false">IF(OR(B11629&lt;Rules!$B$2,B11629&gt;Rules!$B$3,ABS(I11629)&gt;Rules!$B$4,OR(B11630&lt;Rules!$B$2,B11630&gt;Rules!$B$3,ABS(I11630)&gt;Rules!$B$4)),1,0)</f>
        <v>0</v>
      </c>
      <c r="K11629" s="6" t="str">
        <f aca="false">IF(F11629=1,COUNTIF($F$2:F11629,1),"")</f>
        <v/>
      </c>
    </row>
    <row r="11630" customFormat="false" ht="15" hidden="false" customHeight="false" outlineLevel="0" collapsed="false">
      <c r="A11630" s="6" t="n">
        <v>91269.118</v>
      </c>
      <c r="B11630" s="6" t="n">
        <v>1.91575091575092</v>
      </c>
      <c r="C11630" s="6" t="n">
        <v>76</v>
      </c>
      <c r="D11630" s="6" t="n">
        <v>-1</v>
      </c>
      <c r="E11630" s="6" t="n">
        <v>1.94652014652015</v>
      </c>
      <c r="F11630" s="6" t="n">
        <v>0</v>
      </c>
      <c r="G11630" s="6" t="n">
        <v>0</v>
      </c>
      <c r="H11630" s="6" t="str">
        <f aca="false">IF(AND(A11630&gt;=Stimuli!$B$2,A11630&lt;=Stimuli!$C$2),Stimuli!$A$2,IF(AND(A11630&gt;=Stimuli!$B$3,A11630&lt;=Stimuli!$C$3),Stimuli!$A$3,IF(AND(A11630&gt;=Stimuli!$B$4,A11630&lt;=Stimuli!$C$4),Stimuli!$A$4,"")))</f>
        <v>03 Quiet recovery (15s)</v>
      </c>
      <c r="I11630" s="6" t="n">
        <f aca="false">(B11630-B11629)/((A11630-A11629)/1000)</f>
        <v>0.93772893772902</v>
      </c>
      <c r="J11630" s="6" t="n">
        <f aca="false">IF(OR(B11630&lt;Rules!$B$2,B11630&gt;Rules!$B$3,ABS(I11630)&gt;Rules!$B$4,OR(B11631&lt;Rules!$B$2,B11631&gt;Rules!$B$3,ABS(I11631)&gt;Rules!$B$4)),1,0)</f>
        <v>0</v>
      </c>
      <c r="K11630" s="6" t="str">
        <f aca="false">IF(F11630=1,COUNTIF($F$2:F11630,1),"")</f>
        <v/>
      </c>
    </row>
    <row r="11631" customFormat="false" ht="15" hidden="false" customHeight="false" outlineLevel="0" collapsed="false">
      <c r="A11631" s="6" t="n">
        <v>91276.9305</v>
      </c>
      <c r="B11631" s="6" t="n">
        <v>1.90842490842491</v>
      </c>
      <c r="C11631" s="6" t="n">
        <v>76</v>
      </c>
      <c r="D11631" s="6" t="n">
        <v>-1</v>
      </c>
      <c r="E11631" s="6" t="n">
        <v>1.94652014652015</v>
      </c>
      <c r="F11631" s="6" t="n">
        <v>0</v>
      </c>
      <c r="G11631" s="6" t="n">
        <v>0</v>
      </c>
      <c r="H11631" s="6" t="str">
        <f aca="false">IF(AND(A11631&gt;=Stimuli!$B$2,A11631&lt;=Stimuli!$C$2),Stimuli!$A$2,IF(AND(A11631&gt;=Stimuli!$B$3,A11631&lt;=Stimuli!$C$3),Stimuli!$A$3,IF(AND(A11631&gt;=Stimuli!$B$4,A11631&lt;=Stimuli!$C$4),Stimuli!$A$4,"")))</f>
        <v>03 Quiet recovery (15s)</v>
      </c>
      <c r="I11631" s="6" t="n">
        <f aca="false">(B11631-B11630)/((A11631-A11630)/1000)</f>
        <v>-0.93772893772902</v>
      </c>
      <c r="J11631" s="6" t="n">
        <f aca="false">IF(OR(B11631&lt;Rules!$B$2,B11631&gt;Rules!$B$3,ABS(I11631)&gt;Rules!$B$4,OR(B11632&lt;Rules!$B$2,B11632&gt;Rules!$B$3,ABS(I11632)&gt;Rules!$B$4)),1,0)</f>
        <v>0</v>
      </c>
      <c r="K11631" s="6" t="str">
        <f aca="false">IF(F11631=1,COUNTIF($F$2:F11631,1),"")</f>
        <v/>
      </c>
    </row>
    <row r="11632" customFormat="false" ht="15" hidden="false" customHeight="false" outlineLevel="0" collapsed="false">
      <c r="A11632" s="6" t="n">
        <v>91284.743</v>
      </c>
      <c r="B11632" s="6" t="n">
        <v>1.91575091575092</v>
      </c>
      <c r="C11632" s="6" t="n">
        <v>76</v>
      </c>
      <c r="D11632" s="6" t="n">
        <v>-1</v>
      </c>
      <c r="E11632" s="6" t="n">
        <v>1.94652014652015</v>
      </c>
      <c r="F11632" s="6" t="n">
        <v>0</v>
      </c>
      <c r="G11632" s="6" t="n">
        <v>0</v>
      </c>
      <c r="H11632" s="6" t="str">
        <f aca="false">IF(AND(A11632&gt;=Stimuli!$B$2,A11632&lt;=Stimuli!$C$2),Stimuli!$A$2,IF(AND(A11632&gt;=Stimuli!$B$3,A11632&lt;=Stimuli!$C$3),Stimuli!$A$3,IF(AND(A11632&gt;=Stimuli!$B$4,A11632&lt;=Stimuli!$C$4),Stimuli!$A$4,"")))</f>
        <v>03 Quiet recovery (15s)</v>
      </c>
      <c r="I11632" s="6" t="n">
        <f aca="false">(B11632-B11631)/((A11632-A11631)/1000)</f>
        <v>0.93772893772902</v>
      </c>
      <c r="J11632" s="6" t="n">
        <f aca="false">IF(OR(B11632&lt;Rules!$B$2,B11632&gt;Rules!$B$3,ABS(I11632)&gt;Rules!$B$4,OR(B11633&lt;Rules!$B$2,B11633&gt;Rules!$B$3,ABS(I11633)&gt;Rules!$B$4)),1,0)</f>
        <v>0</v>
      </c>
      <c r="K11632" s="6" t="str">
        <f aca="false">IF(F11632=1,COUNTIF($F$2:F11632,1),"")</f>
        <v/>
      </c>
    </row>
    <row r="11633" customFormat="false" ht="15" hidden="false" customHeight="false" outlineLevel="0" collapsed="false">
      <c r="A11633" s="6" t="n">
        <v>91292.5555</v>
      </c>
      <c r="B11633" s="6" t="n">
        <v>1.90842490842491</v>
      </c>
      <c r="C11633" s="6" t="n">
        <v>76</v>
      </c>
      <c r="D11633" s="6" t="n">
        <v>-1</v>
      </c>
      <c r="E11633" s="6" t="n">
        <v>1.94652014652015</v>
      </c>
      <c r="F11633" s="6" t="n">
        <v>0</v>
      </c>
      <c r="G11633" s="6" t="n">
        <v>0</v>
      </c>
      <c r="H11633" s="6" t="str">
        <f aca="false">IF(AND(A11633&gt;=Stimuli!$B$2,A11633&lt;=Stimuli!$C$2),Stimuli!$A$2,IF(AND(A11633&gt;=Stimuli!$B$3,A11633&lt;=Stimuli!$C$3),Stimuli!$A$3,IF(AND(A11633&gt;=Stimuli!$B$4,A11633&lt;=Stimuli!$C$4),Stimuli!$A$4,"")))</f>
        <v>03 Quiet recovery (15s)</v>
      </c>
      <c r="I11633" s="6" t="n">
        <f aca="false">(B11633-B11632)/((A11633-A11632)/1000)</f>
        <v>-0.93772893772902</v>
      </c>
      <c r="J11633" s="6" t="n">
        <f aca="false">IF(OR(B11633&lt;Rules!$B$2,B11633&gt;Rules!$B$3,ABS(I11633)&gt;Rules!$B$4,OR(B11634&lt;Rules!$B$2,B11634&gt;Rules!$B$3,ABS(I11634)&gt;Rules!$B$4)),1,0)</f>
        <v>0</v>
      </c>
      <c r="K11633" s="6" t="str">
        <f aca="false">IF(F11633=1,COUNTIF($F$2:F11633,1),"")</f>
        <v/>
      </c>
    </row>
    <row r="11634" customFormat="false" ht="15" hidden="false" customHeight="false" outlineLevel="0" collapsed="false">
      <c r="A11634" s="6" t="n">
        <v>91300.368</v>
      </c>
      <c r="B11634" s="6" t="n">
        <v>1.91428571428571</v>
      </c>
      <c r="C11634" s="6" t="n">
        <v>76</v>
      </c>
      <c r="D11634" s="6" t="n">
        <v>-1</v>
      </c>
      <c r="E11634" s="6" t="n">
        <v>1.94652014652015</v>
      </c>
      <c r="F11634" s="6" t="n">
        <v>0</v>
      </c>
      <c r="G11634" s="6" t="n">
        <v>0</v>
      </c>
      <c r="H11634" s="6" t="str">
        <f aca="false">IF(AND(A11634&gt;=Stimuli!$B$2,A11634&lt;=Stimuli!$C$2),Stimuli!$A$2,IF(AND(A11634&gt;=Stimuli!$B$3,A11634&lt;=Stimuli!$C$3),Stimuli!$A$3,IF(AND(A11634&gt;=Stimuli!$B$4,A11634&lt;=Stimuli!$C$4),Stimuli!$A$4,"")))</f>
        <v>03 Quiet recovery (15s)</v>
      </c>
      <c r="I11634" s="6" t="n">
        <f aca="false">(B11634-B11633)/((A11634-A11633)/1000)</f>
        <v>0.750183150183148</v>
      </c>
      <c r="J11634" s="6" t="n">
        <f aca="false">IF(OR(B11634&lt;Rules!$B$2,B11634&gt;Rules!$B$3,ABS(I11634)&gt;Rules!$B$4,OR(B11635&lt;Rules!$B$2,B11635&gt;Rules!$B$3,ABS(I11635)&gt;Rules!$B$4)),1,0)</f>
        <v>0</v>
      </c>
      <c r="K11634" s="6" t="str">
        <f aca="false">IF(F11634=1,COUNTIF($F$2:F11634,1),"")</f>
        <v/>
      </c>
    </row>
    <row r="11635" customFormat="false" ht="15" hidden="false" customHeight="false" outlineLevel="0" collapsed="false">
      <c r="A11635" s="6" t="n">
        <v>91308.1805</v>
      </c>
      <c r="B11635" s="6" t="n">
        <v>1.90842490842491</v>
      </c>
      <c r="C11635" s="6" t="n">
        <v>76</v>
      </c>
      <c r="D11635" s="6" t="n">
        <v>-1</v>
      </c>
      <c r="E11635" s="6" t="n">
        <v>1.94652014652015</v>
      </c>
      <c r="F11635" s="6" t="n">
        <v>0</v>
      </c>
      <c r="G11635" s="6" t="n">
        <v>0</v>
      </c>
      <c r="H11635" s="6" t="str">
        <f aca="false">IF(AND(A11635&gt;=Stimuli!$B$2,A11635&lt;=Stimuli!$C$2),Stimuli!$A$2,IF(AND(A11635&gt;=Stimuli!$B$3,A11635&lt;=Stimuli!$C$3),Stimuli!$A$3,IF(AND(A11635&gt;=Stimuli!$B$4,A11635&lt;=Stimuli!$C$4),Stimuli!$A$4,"")))</f>
        <v>03 Quiet recovery (15s)</v>
      </c>
      <c r="I11635" s="6" t="n">
        <f aca="false">(B11635-B11634)/((A11635-A11634)/1000)</f>
        <v>-0.750183150183148</v>
      </c>
      <c r="J11635" s="6" t="n">
        <f aca="false">IF(OR(B11635&lt;Rules!$B$2,B11635&gt;Rules!$B$3,ABS(I11635)&gt;Rules!$B$4,OR(B11636&lt;Rules!$B$2,B11636&gt;Rules!$B$3,ABS(I11636)&gt;Rules!$B$4)),1,0)</f>
        <v>0</v>
      </c>
      <c r="K11635" s="6" t="str">
        <f aca="false">IF(F11635=1,COUNTIF($F$2:F11635,1),"")</f>
        <v/>
      </c>
    </row>
    <row r="11636" customFormat="false" ht="15" hidden="false" customHeight="false" outlineLevel="0" collapsed="false">
      <c r="A11636" s="6" t="n">
        <v>91315.993</v>
      </c>
      <c r="B11636" s="6" t="n">
        <v>1.91282051282051</v>
      </c>
      <c r="C11636" s="6" t="n">
        <v>76</v>
      </c>
      <c r="D11636" s="6" t="n">
        <v>-1</v>
      </c>
      <c r="E11636" s="6" t="n">
        <v>1.94652014652015</v>
      </c>
      <c r="F11636" s="6" t="n">
        <v>0</v>
      </c>
      <c r="G11636" s="6" t="n">
        <v>0</v>
      </c>
      <c r="H11636" s="6" t="str">
        <f aca="false">IF(AND(A11636&gt;=Stimuli!$B$2,A11636&lt;=Stimuli!$C$2),Stimuli!$A$2,IF(AND(A11636&gt;=Stimuli!$B$3,A11636&lt;=Stimuli!$C$3),Stimuli!$A$3,IF(AND(A11636&gt;=Stimuli!$B$4,A11636&lt;=Stimuli!$C$4),Stimuli!$A$4,"")))</f>
        <v>03 Quiet recovery (15s)</v>
      </c>
      <c r="I11636" s="6" t="n">
        <f aca="false">(B11636-B11635)/((A11636-A11635)/1000)</f>
        <v>0.562637362637418</v>
      </c>
      <c r="J11636" s="6" t="n">
        <f aca="false">IF(OR(B11636&lt;Rules!$B$2,B11636&gt;Rules!$B$3,ABS(I11636)&gt;Rules!$B$4,OR(B11637&lt;Rules!$B$2,B11637&gt;Rules!$B$3,ABS(I11637)&gt;Rules!$B$4)),1,0)</f>
        <v>0</v>
      </c>
      <c r="K11636" s="6" t="str">
        <f aca="false">IF(F11636=1,COUNTIF($F$2:F11636,1),"")</f>
        <v/>
      </c>
    </row>
    <row r="11637" customFormat="false" ht="15" hidden="false" customHeight="false" outlineLevel="0" collapsed="false">
      <c r="A11637" s="6" t="n">
        <v>91323.8055</v>
      </c>
      <c r="B11637" s="6" t="n">
        <v>1.90989010989011</v>
      </c>
      <c r="C11637" s="6" t="n">
        <v>76</v>
      </c>
      <c r="D11637" s="6" t="n">
        <v>-1</v>
      </c>
      <c r="E11637" s="6" t="n">
        <v>1.94652014652015</v>
      </c>
      <c r="F11637" s="6" t="n">
        <v>0</v>
      </c>
      <c r="G11637" s="6" t="n">
        <v>0</v>
      </c>
      <c r="H11637" s="6" t="str">
        <f aca="false">IF(AND(A11637&gt;=Stimuli!$B$2,A11637&lt;=Stimuli!$C$2),Stimuli!$A$2,IF(AND(A11637&gt;=Stimuli!$B$3,A11637&lt;=Stimuli!$C$3),Stimuli!$A$3,IF(AND(A11637&gt;=Stimuli!$B$4,A11637&lt;=Stimuli!$C$4),Stimuli!$A$4,"")))</f>
        <v>03 Quiet recovery (15s)</v>
      </c>
      <c r="I11637" s="6" t="n">
        <f aca="false">(B11637-B11636)/((A11637-A11636)/1000)</f>
        <v>-0.375091575091574</v>
      </c>
      <c r="J11637" s="6" t="n">
        <f aca="false">IF(OR(B11637&lt;Rules!$B$2,B11637&gt;Rules!$B$3,ABS(I11637)&gt;Rules!$B$4,OR(B11638&lt;Rules!$B$2,B11638&gt;Rules!$B$3,ABS(I11638)&gt;Rules!$B$4)),1,0)</f>
        <v>0</v>
      </c>
      <c r="K11637" s="6" t="str">
        <f aca="false">IF(F11637=1,COUNTIF($F$2:F11637,1),"")</f>
        <v/>
      </c>
    </row>
    <row r="11638" customFormat="false" ht="15" hidden="false" customHeight="false" outlineLevel="0" collapsed="false">
      <c r="A11638" s="6" t="n">
        <v>91331.618</v>
      </c>
      <c r="B11638" s="6" t="n">
        <v>1.91135531135531</v>
      </c>
      <c r="C11638" s="6" t="n">
        <v>76</v>
      </c>
      <c r="D11638" s="6" t="n">
        <v>-1</v>
      </c>
      <c r="E11638" s="6" t="n">
        <v>1.94652014652015</v>
      </c>
      <c r="F11638" s="6" t="n">
        <v>0</v>
      </c>
      <c r="G11638" s="6" t="n">
        <v>0</v>
      </c>
      <c r="H11638" s="6" t="str">
        <f aca="false">IF(AND(A11638&gt;=Stimuli!$B$2,A11638&lt;=Stimuli!$C$2),Stimuli!$A$2,IF(AND(A11638&gt;=Stimuli!$B$3,A11638&lt;=Stimuli!$C$3),Stimuli!$A$3,IF(AND(A11638&gt;=Stimuli!$B$4,A11638&lt;=Stimuli!$C$4),Stimuli!$A$4,"")))</f>
        <v>03 Quiet recovery (15s)</v>
      </c>
      <c r="I11638" s="6" t="n">
        <f aca="false">(B11638-B11637)/((A11638-A11637)/1000)</f>
        <v>0.18754578754573</v>
      </c>
      <c r="J11638" s="6" t="n">
        <f aca="false">IF(OR(B11638&lt;Rules!$B$2,B11638&gt;Rules!$B$3,ABS(I11638)&gt;Rules!$B$4,OR(B11639&lt;Rules!$B$2,B11639&gt;Rules!$B$3,ABS(I11639)&gt;Rules!$B$4)),1,0)</f>
        <v>0</v>
      </c>
      <c r="K11638" s="6" t="str">
        <f aca="false">IF(F11638=1,COUNTIF($F$2:F11638,1),"")</f>
        <v/>
      </c>
    </row>
    <row r="11639" customFormat="false" ht="15" hidden="false" customHeight="false" outlineLevel="0" collapsed="false">
      <c r="A11639" s="6" t="n">
        <v>91339.4305</v>
      </c>
      <c r="B11639" s="6" t="n">
        <v>1.91135531135531</v>
      </c>
      <c r="C11639" s="6" t="n">
        <v>76</v>
      </c>
      <c r="D11639" s="6" t="n">
        <v>-1</v>
      </c>
      <c r="E11639" s="6" t="n">
        <v>1.94652014652015</v>
      </c>
      <c r="F11639" s="6" t="n">
        <v>0</v>
      </c>
      <c r="G11639" s="6" t="n">
        <v>0</v>
      </c>
      <c r="H11639" s="6" t="str">
        <f aca="false">IF(AND(A11639&gt;=Stimuli!$B$2,A11639&lt;=Stimuli!$C$2),Stimuli!$A$2,IF(AND(A11639&gt;=Stimuli!$B$3,A11639&lt;=Stimuli!$C$3),Stimuli!$A$3,IF(AND(A11639&gt;=Stimuli!$B$4,A11639&lt;=Stimuli!$C$4),Stimuli!$A$4,"")))</f>
        <v>03 Quiet recovery (15s)</v>
      </c>
      <c r="I11639" s="6" t="n">
        <f aca="false">(B11639-B11638)/((A11639-A11638)/1000)</f>
        <v>0</v>
      </c>
      <c r="J11639" s="6" t="n">
        <f aca="false">IF(OR(B11639&lt;Rules!$B$2,B11639&gt;Rules!$B$3,ABS(I11639)&gt;Rules!$B$4,OR(B11640&lt;Rules!$B$2,B11640&gt;Rules!$B$3,ABS(I11640)&gt;Rules!$B$4)),1,0)</f>
        <v>0</v>
      </c>
      <c r="K11639" s="6" t="str">
        <f aca="false">IF(F11639=1,COUNTIF($F$2:F11639,1),"")</f>
        <v/>
      </c>
    </row>
    <row r="11640" customFormat="false" ht="15" hidden="false" customHeight="false" outlineLevel="0" collapsed="false">
      <c r="A11640" s="6" t="n">
        <v>91347.243</v>
      </c>
      <c r="B11640" s="6" t="n">
        <v>1.90989010989011</v>
      </c>
      <c r="C11640" s="6" t="n">
        <v>76</v>
      </c>
      <c r="D11640" s="6" t="n">
        <v>-1</v>
      </c>
      <c r="E11640" s="6" t="n">
        <v>1.94652014652015</v>
      </c>
      <c r="F11640" s="6" t="n">
        <v>0</v>
      </c>
      <c r="G11640" s="6" t="n">
        <v>0</v>
      </c>
      <c r="H11640" s="6" t="str">
        <f aca="false">IF(AND(A11640&gt;=Stimuli!$B$2,A11640&lt;=Stimuli!$C$2),Stimuli!$A$2,IF(AND(A11640&gt;=Stimuli!$B$3,A11640&lt;=Stimuli!$C$3),Stimuli!$A$3,IF(AND(A11640&gt;=Stimuli!$B$4,A11640&lt;=Stimuli!$C$4),Stimuli!$A$4,"")))</f>
        <v>03 Quiet recovery (15s)</v>
      </c>
      <c r="I11640" s="6" t="n">
        <f aca="false">(B11640-B11639)/((A11640-A11639)/1000)</f>
        <v>-0.18754578754573</v>
      </c>
      <c r="J11640" s="6" t="n">
        <f aca="false">IF(OR(B11640&lt;Rules!$B$2,B11640&gt;Rules!$B$3,ABS(I11640)&gt;Rules!$B$4,OR(B11641&lt;Rules!$B$2,B11641&gt;Rules!$B$3,ABS(I11641)&gt;Rules!$B$4)),1,0)</f>
        <v>0</v>
      </c>
      <c r="K11640" s="6" t="str">
        <f aca="false">IF(F11640=1,COUNTIF($F$2:F11640,1),"")</f>
        <v/>
      </c>
    </row>
    <row r="11641" customFormat="false" ht="15" hidden="false" customHeight="false" outlineLevel="0" collapsed="false">
      <c r="A11641" s="6" t="n">
        <v>91355.0555</v>
      </c>
      <c r="B11641" s="6" t="n">
        <v>1.91428571428571</v>
      </c>
      <c r="C11641" s="6" t="n">
        <v>76</v>
      </c>
      <c r="D11641" s="6" t="n">
        <v>-1</v>
      </c>
      <c r="E11641" s="6" t="n">
        <v>1.94652014652015</v>
      </c>
      <c r="F11641" s="6" t="n">
        <v>0</v>
      </c>
      <c r="G11641" s="6" t="n">
        <v>0</v>
      </c>
      <c r="H11641" s="6" t="str">
        <f aca="false">IF(AND(A11641&gt;=Stimuli!$B$2,A11641&lt;=Stimuli!$C$2),Stimuli!$A$2,IF(AND(A11641&gt;=Stimuli!$B$3,A11641&lt;=Stimuli!$C$3),Stimuli!$A$3,IF(AND(A11641&gt;=Stimuli!$B$4,A11641&lt;=Stimuli!$C$4),Stimuli!$A$4,"")))</f>
        <v>03 Quiet recovery (15s)</v>
      </c>
      <c r="I11641" s="6" t="n">
        <f aca="false">(B11641-B11640)/((A11641-A11640)/1000)</f>
        <v>0.562637362637304</v>
      </c>
      <c r="J11641" s="6" t="n">
        <f aca="false">IF(OR(B11641&lt;Rules!$B$2,B11641&gt;Rules!$B$3,ABS(I11641)&gt;Rules!$B$4,OR(B11642&lt;Rules!$B$2,B11642&gt;Rules!$B$3,ABS(I11642)&gt;Rules!$B$4)),1,0)</f>
        <v>0</v>
      </c>
      <c r="K11641" s="6" t="str">
        <f aca="false">IF(F11641=1,COUNTIF($F$2:F11641,1),"")</f>
        <v/>
      </c>
    </row>
    <row r="11642" customFormat="false" ht="15" hidden="false" customHeight="false" outlineLevel="0" collapsed="false">
      <c r="A11642" s="6" t="n">
        <v>91362.868</v>
      </c>
      <c r="B11642" s="6" t="n">
        <v>1.90842490842491</v>
      </c>
      <c r="C11642" s="6" t="n">
        <v>76</v>
      </c>
      <c r="D11642" s="6" t="n">
        <v>-1</v>
      </c>
      <c r="E11642" s="6" t="n">
        <v>1.94652014652015</v>
      </c>
      <c r="F11642" s="6" t="n">
        <v>0</v>
      </c>
      <c r="G11642" s="6" t="n">
        <v>0</v>
      </c>
      <c r="H11642" s="6" t="str">
        <f aca="false">IF(AND(A11642&gt;=Stimuli!$B$2,A11642&lt;=Stimuli!$C$2),Stimuli!$A$2,IF(AND(A11642&gt;=Stimuli!$B$3,A11642&lt;=Stimuli!$C$3),Stimuli!$A$3,IF(AND(A11642&gt;=Stimuli!$B$4,A11642&lt;=Stimuli!$C$4),Stimuli!$A$4,"")))</f>
        <v>03 Quiet recovery (15s)</v>
      </c>
      <c r="I11642" s="6" t="n">
        <f aca="false">(B11642-B11641)/((A11642-A11641)/1000)</f>
        <v>-0.750183150183148</v>
      </c>
      <c r="J11642" s="6" t="n">
        <f aca="false">IF(OR(B11642&lt;Rules!$B$2,B11642&gt;Rules!$B$3,ABS(I11642)&gt;Rules!$B$4,OR(B11643&lt;Rules!$B$2,B11643&gt;Rules!$B$3,ABS(I11643)&gt;Rules!$B$4)),1,0)</f>
        <v>0</v>
      </c>
      <c r="K11642" s="6" t="str">
        <f aca="false">IF(F11642=1,COUNTIF($F$2:F11642,1),"")</f>
        <v/>
      </c>
    </row>
    <row r="11643" customFormat="false" ht="15" hidden="false" customHeight="false" outlineLevel="0" collapsed="false">
      <c r="A11643" s="6" t="n">
        <v>91370.6805</v>
      </c>
      <c r="B11643" s="6" t="n">
        <v>1.91428571428571</v>
      </c>
      <c r="C11643" s="6" t="n">
        <v>76</v>
      </c>
      <c r="D11643" s="6" t="n">
        <v>-1</v>
      </c>
      <c r="E11643" s="6" t="n">
        <v>1.94652014652015</v>
      </c>
      <c r="F11643" s="6" t="n">
        <v>0</v>
      </c>
      <c r="G11643" s="6" t="n">
        <v>0</v>
      </c>
      <c r="H11643" s="6" t="str">
        <f aca="false">IF(AND(A11643&gt;=Stimuli!$B$2,A11643&lt;=Stimuli!$C$2),Stimuli!$A$2,IF(AND(A11643&gt;=Stimuli!$B$3,A11643&lt;=Stimuli!$C$3),Stimuli!$A$3,IF(AND(A11643&gt;=Stimuli!$B$4,A11643&lt;=Stimuli!$C$4),Stimuli!$A$4,"")))</f>
        <v>03 Quiet recovery (15s)</v>
      </c>
      <c r="I11643" s="6" t="n">
        <f aca="false">(B11643-B11642)/((A11643-A11642)/1000)</f>
        <v>0.750183150183148</v>
      </c>
      <c r="J11643" s="6" t="n">
        <f aca="false">IF(OR(B11643&lt;Rules!$B$2,B11643&gt;Rules!$B$3,ABS(I11643)&gt;Rules!$B$4,OR(B11644&lt;Rules!$B$2,B11644&gt;Rules!$B$3,ABS(I11644)&gt;Rules!$B$4)),1,0)</f>
        <v>0</v>
      </c>
      <c r="K11643" s="6" t="str">
        <f aca="false">IF(F11643=1,COUNTIF($F$2:F11643,1),"")</f>
        <v/>
      </c>
    </row>
    <row r="11644" customFormat="false" ht="15" hidden="false" customHeight="false" outlineLevel="0" collapsed="false">
      <c r="A11644" s="6" t="n">
        <v>91378.493</v>
      </c>
      <c r="B11644" s="6" t="n">
        <v>1.90695970695971</v>
      </c>
      <c r="C11644" s="6" t="n">
        <v>76</v>
      </c>
      <c r="D11644" s="6" t="n">
        <v>-1</v>
      </c>
      <c r="E11644" s="6" t="n">
        <v>1.94652014652015</v>
      </c>
      <c r="F11644" s="6" t="n">
        <v>0</v>
      </c>
      <c r="G11644" s="6" t="n">
        <v>0</v>
      </c>
      <c r="H11644" s="6" t="str">
        <f aca="false">IF(AND(A11644&gt;=Stimuli!$B$2,A11644&lt;=Stimuli!$C$2),Stimuli!$A$2,IF(AND(A11644&gt;=Stimuli!$B$3,A11644&lt;=Stimuli!$C$3),Stimuli!$A$3,IF(AND(A11644&gt;=Stimuli!$B$4,A11644&lt;=Stimuli!$C$4),Stimuli!$A$4,"")))</f>
        <v>03 Quiet recovery (15s)</v>
      </c>
      <c r="I11644" s="6" t="n">
        <f aca="false">(B11644-B11643)/((A11644-A11643)/1000)</f>
        <v>-0.937728937728878</v>
      </c>
      <c r="J11644" s="6" t="n">
        <f aca="false">IF(OR(B11644&lt;Rules!$B$2,B11644&gt;Rules!$B$3,ABS(I11644)&gt;Rules!$B$4,OR(B11645&lt;Rules!$B$2,B11645&gt;Rules!$B$3,ABS(I11645)&gt;Rules!$B$4)),1,0)</f>
        <v>0</v>
      </c>
      <c r="K11644" s="6" t="str">
        <f aca="false">IF(F11644=1,COUNTIF($F$2:F11644,1),"")</f>
        <v/>
      </c>
    </row>
    <row r="11645" customFormat="false" ht="15" hidden="false" customHeight="false" outlineLevel="0" collapsed="false">
      <c r="A11645" s="6" t="n">
        <v>91386.3055</v>
      </c>
      <c r="B11645" s="6" t="n">
        <v>1.91428571428571</v>
      </c>
      <c r="C11645" s="6" t="n">
        <v>76</v>
      </c>
      <c r="D11645" s="6" t="n">
        <v>-1</v>
      </c>
      <c r="E11645" s="6" t="n">
        <v>1.94652014652015</v>
      </c>
      <c r="F11645" s="6" t="n">
        <v>0</v>
      </c>
      <c r="G11645" s="6" t="n">
        <v>0</v>
      </c>
      <c r="H11645" s="6" t="str">
        <f aca="false">IF(AND(A11645&gt;=Stimuli!$B$2,A11645&lt;=Stimuli!$C$2),Stimuli!$A$2,IF(AND(A11645&gt;=Stimuli!$B$3,A11645&lt;=Stimuli!$C$3),Stimuli!$A$3,IF(AND(A11645&gt;=Stimuli!$B$4,A11645&lt;=Stimuli!$C$4),Stimuli!$A$4,"")))</f>
        <v>03 Quiet recovery (15s)</v>
      </c>
      <c r="I11645" s="6" t="n">
        <f aca="false">(B11645-B11644)/((A11645-A11644)/1000)</f>
        <v>0.937728937728878</v>
      </c>
      <c r="J11645" s="6" t="n">
        <f aca="false">IF(OR(B11645&lt;Rules!$B$2,B11645&gt;Rules!$B$3,ABS(I11645)&gt;Rules!$B$4,OR(B11646&lt;Rules!$B$2,B11646&gt;Rules!$B$3,ABS(I11646)&gt;Rules!$B$4)),1,0)</f>
        <v>0</v>
      </c>
      <c r="K11645" s="6" t="str">
        <f aca="false">IF(F11645=1,COUNTIF($F$2:F11645,1),"")</f>
        <v/>
      </c>
    </row>
    <row r="11646" customFormat="false" ht="15" hidden="false" customHeight="false" outlineLevel="0" collapsed="false">
      <c r="A11646" s="6" t="n">
        <v>91394.118</v>
      </c>
      <c r="B11646" s="6" t="n">
        <v>1.90695970695971</v>
      </c>
      <c r="C11646" s="6" t="n">
        <v>76</v>
      </c>
      <c r="D11646" s="6" t="n">
        <v>-1</v>
      </c>
      <c r="E11646" s="6" t="n">
        <v>1.94652014652015</v>
      </c>
      <c r="F11646" s="6" t="n">
        <v>0</v>
      </c>
      <c r="G11646" s="6" t="n">
        <v>0</v>
      </c>
      <c r="H11646" s="6" t="str">
        <f aca="false">IF(AND(A11646&gt;=Stimuli!$B$2,A11646&lt;=Stimuli!$C$2),Stimuli!$A$2,IF(AND(A11646&gt;=Stimuli!$B$3,A11646&lt;=Stimuli!$C$3),Stimuli!$A$3,IF(AND(A11646&gt;=Stimuli!$B$4,A11646&lt;=Stimuli!$C$4),Stimuli!$A$4,"")))</f>
        <v>03 Quiet recovery (15s)</v>
      </c>
      <c r="I11646" s="6" t="n">
        <f aca="false">(B11646-B11645)/((A11646-A11645)/1000)</f>
        <v>-0.937728937728878</v>
      </c>
      <c r="J11646" s="6" t="n">
        <f aca="false">IF(OR(B11646&lt;Rules!$B$2,B11646&gt;Rules!$B$3,ABS(I11646)&gt;Rules!$B$4,OR(B11647&lt;Rules!$B$2,B11647&gt;Rules!$B$3,ABS(I11647)&gt;Rules!$B$4)),1,0)</f>
        <v>0</v>
      </c>
      <c r="K11646" s="6" t="str">
        <f aca="false">IF(F11646=1,COUNTIF($F$2:F11646,1),"")</f>
        <v/>
      </c>
    </row>
    <row r="11647" customFormat="false" ht="15" hidden="false" customHeight="false" outlineLevel="0" collapsed="false">
      <c r="A11647" s="6" t="n">
        <v>91401.9305</v>
      </c>
      <c r="B11647" s="6" t="n">
        <v>1.91428571428571</v>
      </c>
      <c r="C11647" s="6" t="n">
        <v>76</v>
      </c>
      <c r="D11647" s="6" t="n">
        <v>-1</v>
      </c>
      <c r="E11647" s="6" t="n">
        <v>1.94652014652015</v>
      </c>
      <c r="F11647" s="6" t="n">
        <v>0</v>
      </c>
      <c r="G11647" s="6" t="n">
        <v>0</v>
      </c>
      <c r="H11647" s="6" t="str">
        <f aca="false">IF(AND(A11647&gt;=Stimuli!$B$2,A11647&lt;=Stimuli!$C$2),Stimuli!$A$2,IF(AND(A11647&gt;=Stimuli!$B$3,A11647&lt;=Stimuli!$C$3),Stimuli!$A$3,IF(AND(A11647&gt;=Stimuli!$B$4,A11647&lt;=Stimuli!$C$4),Stimuli!$A$4,"")))</f>
        <v>03 Quiet recovery (15s)</v>
      </c>
      <c r="I11647" s="6" t="n">
        <f aca="false">(B11647-B11646)/((A11647-A11646)/1000)</f>
        <v>0.937728937728878</v>
      </c>
      <c r="J11647" s="6" t="n">
        <f aca="false">IF(OR(B11647&lt;Rules!$B$2,B11647&gt;Rules!$B$3,ABS(I11647)&gt;Rules!$B$4,OR(B11648&lt;Rules!$B$2,B11648&gt;Rules!$B$3,ABS(I11648)&gt;Rules!$B$4)),1,0)</f>
        <v>0</v>
      </c>
      <c r="K11647" s="6" t="str">
        <f aca="false">IF(F11647=1,COUNTIF($F$2:F11647,1),"")</f>
        <v/>
      </c>
    </row>
    <row r="11648" customFormat="false" ht="15" hidden="false" customHeight="false" outlineLevel="0" collapsed="false">
      <c r="A11648" s="6" t="n">
        <v>91409.743</v>
      </c>
      <c r="B11648" s="6" t="n">
        <v>1.90695970695971</v>
      </c>
      <c r="C11648" s="6" t="n">
        <v>76</v>
      </c>
      <c r="D11648" s="6" t="n">
        <v>-1</v>
      </c>
      <c r="E11648" s="6" t="n">
        <v>1.94652014652015</v>
      </c>
      <c r="F11648" s="6" t="n">
        <v>0</v>
      </c>
      <c r="G11648" s="6" t="n">
        <v>0</v>
      </c>
      <c r="H11648" s="6" t="str">
        <f aca="false">IF(AND(A11648&gt;=Stimuli!$B$2,A11648&lt;=Stimuli!$C$2),Stimuli!$A$2,IF(AND(A11648&gt;=Stimuli!$B$3,A11648&lt;=Stimuli!$C$3),Stimuli!$A$3,IF(AND(A11648&gt;=Stimuli!$B$4,A11648&lt;=Stimuli!$C$4),Stimuli!$A$4,"")))</f>
        <v>03 Quiet recovery (15s)</v>
      </c>
      <c r="I11648" s="6" t="n">
        <f aca="false">(B11648-B11647)/((A11648-A11647)/1000)</f>
        <v>-0.937728937728878</v>
      </c>
      <c r="J11648" s="6" t="n">
        <f aca="false">IF(OR(B11648&lt;Rules!$B$2,B11648&gt;Rules!$B$3,ABS(I11648)&gt;Rules!$B$4,OR(B11649&lt;Rules!$B$2,B11649&gt;Rules!$B$3,ABS(I11649)&gt;Rules!$B$4)),1,0)</f>
        <v>0</v>
      </c>
      <c r="K11648" s="6" t="str">
        <f aca="false">IF(F11648=1,COUNTIF($F$2:F11648,1),"")</f>
        <v/>
      </c>
    </row>
    <row r="11649" customFormat="false" ht="15" hidden="false" customHeight="false" outlineLevel="0" collapsed="false">
      <c r="A11649" s="6" t="n">
        <v>91417.5555</v>
      </c>
      <c r="B11649" s="6" t="n">
        <v>1.91282051282051</v>
      </c>
      <c r="C11649" s="6" t="n">
        <v>76</v>
      </c>
      <c r="D11649" s="6" t="n">
        <v>-1</v>
      </c>
      <c r="E11649" s="6" t="n">
        <v>1.94652014652015</v>
      </c>
      <c r="F11649" s="6" t="n">
        <v>0</v>
      </c>
      <c r="G11649" s="6" t="n">
        <v>0</v>
      </c>
      <c r="H11649" s="6" t="str">
        <f aca="false">IF(AND(A11649&gt;=Stimuli!$B$2,A11649&lt;=Stimuli!$C$2),Stimuli!$A$2,IF(AND(A11649&gt;=Stimuli!$B$3,A11649&lt;=Stimuli!$C$3),Stimuli!$A$3,IF(AND(A11649&gt;=Stimuli!$B$4,A11649&lt;=Stimuli!$C$4),Stimuli!$A$4,"")))</f>
        <v>03 Quiet recovery (15s)</v>
      </c>
      <c r="I11649" s="6" t="n">
        <f aca="false">(B11649-B11648)/((A11649-A11648)/1000)</f>
        <v>0.750183150183148</v>
      </c>
      <c r="J11649" s="6" t="n">
        <f aca="false">IF(OR(B11649&lt;Rules!$B$2,B11649&gt;Rules!$B$3,ABS(I11649)&gt;Rules!$B$4,OR(B11650&lt;Rules!$B$2,B11650&gt;Rules!$B$3,ABS(I11650)&gt;Rules!$B$4)),1,0)</f>
        <v>0</v>
      </c>
      <c r="K11649" s="6" t="str">
        <f aca="false">IF(F11649=1,COUNTIF($F$2:F11649,1),"")</f>
        <v/>
      </c>
    </row>
    <row r="11650" customFormat="false" ht="15" hidden="false" customHeight="false" outlineLevel="0" collapsed="false">
      <c r="A11650" s="6" t="n">
        <v>91425.368</v>
      </c>
      <c r="B11650" s="6" t="n">
        <v>1.90695970695971</v>
      </c>
      <c r="C11650" s="6" t="n">
        <v>76</v>
      </c>
      <c r="D11650" s="6" t="n">
        <v>-1</v>
      </c>
      <c r="E11650" s="6" t="n">
        <v>1.94652014652015</v>
      </c>
      <c r="F11650" s="6" t="n">
        <v>0</v>
      </c>
      <c r="G11650" s="6" t="n">
        <v>0</v>
      </c>
      <c r="H11650" s="6" t="str">
        <f aca="false">IF(AND(A11650&gt;=Stimuli!$B$2,A11650&lt;=Stimuli!$C$2),Stimuli!$A$2,IF(AND(A11650&gt;=Stimuli!$B$3,A11650&lt;=Stimuli!$C$3),Stimuli!$A$3,IF(AND(A11650&gt;=Stimuli!$B$4,A11650&lt;=Stimuli!$C$4),Stimuli!$A$4,"")))</f>
        <v>03 Quiet recovery (15s)</v>
      </c>
      <c r="I11650" s="6" t="n">
        <f aca="false">(B11650-B11649)/((A11650-A11649)/1000)</f>
        <v>-0.750183150183148</v>
      </c>
      <c r="J11650" s="6" t="n">
        <f aca="false">IF(OR(B11650&lt;Rules!$B$2,B11650&gt;Rules!$B$3,ABS(I11650)&gt;Rules!$B$4,OR(B11651&lt;Rules!$B$2,B11651&gt;Rules!$B$3,ABS(I11651)&gt;Rules!$B$4)),1,0)</f>
        <v>0</v>
      </c>
      <c r="K11650" s="6" t="str">
        <f aca="false">IF(F11650=1,COUNTIF($F$2:F11650,1),"")</f>
        <v/>
      </c>
    </row>
    <row r="11651" customFormat="false" ht="15" hidden="false" customHeight="false" outlineLevel="0" collapsed="false">
      <c r="A11651" s="6" t="n">
        <v>91433.1805</v>
      </c>
      <c r="B11651" s="6" t="n">
        <v>1.91282051282051</v>
      </c>
      <c r="C11651" s="6" t="n">
        <v>76</v>
      </c>
      <c r="D11651" s="6" t="n">
        <v>-1</v>
      </c>
      <c r="E11651" s="6" t="n">
        <v>1.94652014652015</v>
      </c>
      <c r="F11651" s="6" t="n">
        <v>0</v>
      </c>
      <c r="G11651" s="6" t="n">
        <v>0</v>
      </c>
      <c r="H11651" s="6" t="str">
        <f aca="false">IF(AND(A11651&gt;=Stimuli!$B$2,A11651&lt;=Stimuli!$C$2),Stimuli!$A$2,IF(AND(A11651&gt;=Stimuli!$B$3,A11651&lt;=Stimuli!$C$3),Stimuli!$A$3,IF(AND(A11651&gt;=Stimuli!$B$4,A11651&lt;=Stimuli!$C$4),Stimuli!$A$4,"")))</f>
        <v>03 Quiet recovery (15s)</v>
      </c>
      <c r="I11651" s="6" t="n">
        <f aca="false">(B11651-B11650)/((A11651-A11650)/1000)</f>
        <v>0.750183150183148</v>
      </c>
      <c r="J11651" s="6" t="n">
        <f aca="false">IF(OR(B11651&lt;Rules!$B$2,B11651&gt;Rules!$B$3,ABS(I11651)&gt;Rules!$B$4,OR(B11652&lt;Rules!$B$2,B11652&gt;Rules!$B$3,ABS(I11652)&gt;Rules!$B$4)),1,0)</f>
        <v>0</v>
      </c>
      <c r="K11651" s="6" t="str">
        <f aca="false">IF(F11651=1,COUNTIF($F$2:F11651,1),"")</f>
        <v/>
      </c>
    </row>
    <row r="11652" customFormat="false" ht="15" hidden="false" customHeight="false" outlineLevel="0" collapsed="false">
      <c r="A11652" s="6" t="n">
        <v>91440.993</v>
      </c>
      <c r="B11652" s="6" t="n">
        <v>1.90842490842491</v>
      </c>
      <c r="C11652" s="6" t="n">
        <v>76</v>
      </c>
      <c r="D11652" s="6" t="n">
        <v>-1</v>
      </c>
      <c r="E11652" s="6" t="n">
        <v>1.94652014652015</v>
      </c>
      <c r="F11652" s="6" t="n">
        <v>0</v>
      </c>
      <c r="G11652" s="6" t="n">
        <v>0</v>
      </c>
      <c r="H11652" s="6" t="str">
        <f aca="false">IF(AND(A11652&gt;=Stimuli!$B$2,A11652&lt;=Stimuli!$C$2),Stimuli!$A$2,IF(AND(A11652&gt;=Stimuli!$B$3,A11652&lt;=Stimuli!$C$3),Stimuli!$A$3,IF(AND(A11652&gt;=Stimuli!$B$4,A11652&lt;=Stimuli!$C$4),Stimuli!$A$4,"")))</f>
        <v>03 Quiet recovery (15s)</v>
      </c>
      <c r="I11652" s="6" t="n">
        <f aca="false">(B11652-B11651)/((A11652-A11651)/1000)</f>
        <v>-0.562637362637418</v>
      </c>
      <c r="J11652" s="6" t="n">
        <f aca="false">IF(OR(B11652&lt;Rules!$B$2,B11652&gt;Rules!$B$3,ABS(I11652)&gt;Rules!$B$4,OR(B11653&lt;Rules!$B$2,B11653&gt;Rules!$B$3,ABS(I11653)&gt;Rules!$B$4)),1,0)</f>
        <v>0</v>
      </c>
      <c r="K11652" s="6" t="str">
        <f aca="false">IF(F11652=1,COUNTIF($F$2:F11652,1),"")</f>
        <v/>
      </c>
    </row>
    <row r="11653" customFormat="false" ht="15" hidden="false" customHeight="false" outlineLevel="0" collapsed="false">
      <c r="A11653" s="6" t="n">
        <v>91448.8055</v>
      </c>
      <c r="B11653" s="6" t="n">
        <v>1.91135531135531</v>
      </c>
      <c r="C11653" s="6" t="n">
        <v>76</v>
      </c>
      <c r="D11653" s="6" t="n">
        <v>-1</v>
      </c>
      <c r="E11653" s="6" t="n">
        <v>1.94652014652015</v>
      </c>
      <c r="F11653" s="6" t="n">
        <v>0</v>
      </c>
      <c r="G11653" s="6" t="n">
        <v>0</v>
      </c>
      <c r="H11653" s="6" t="str">
        <f aca="false">IF(AND(A11653&gt;=Stimuli!$B$2,A11653&lt;=Stimuli!$C$2),Stimuli!$A$2,IF(AND(A11653&gt;=Stimuli!$B$3,A11653&lt;=Stimuli!$C$3),Stimuli!$A$3,IF(AND(A11653&gt;=Stimuli!$B$4,A11653&lt;=Stimuli!$C$4),Stimuli!$A$4,"")))</f>
        <v>03 Quiet recovery (15s)</v>
      </c>
      <c r="I11653" s="6" t="n">
        <f aca="false">(B11653-B11652)/((A11653-A11652)/1000)</f>
        <v>0.375091575091574</v>
      </c>
      <c r="J11653" s="6" t="n">
        <f aca="false">IF(OR(B11653&lt;Rules!$B$2,B11653&gt;Rules!$B$3,ABS(I11653)&gt;Rules!$B$4,OR(B11654&lt;Rules!$B$2,B11654&gt;Rules!$B$3,ABS(I11654)&gt;Rules!$B$4)),1,0)</f>
        <v>0</v>
      </c>
      <c r="K11653" s="6" t="str">
        <f aca="false">IF(F11653=1,COUNTIF($F$2:F11653,1),"")</f>
        <v/>
      </c>
    </row>
    <row r="11654" customFormat="false" ht="15" hidden="false" customHeight="false" outlineLevel="0" collapsed="false">
      <c r="A11654" s="6" t="n">
        <v>91456.618</v>
      </c>
      <c r="B11654" s="6" t="n">
        <v>1.90989010989011</v>
      </c>
      <c r="C11654" s="6" t="n">
        <v>76</v>
      </c>
      <c r="D11654" s="6" t="n">
        <v>-1</v>
      </c>
      <c r="E11654" s="6" t="n">
        <v>1.94652014652015</v>
      </c>
      <c r="F11654" s="6" t="n">
        <v>0</v>
      </c>
      <c r="G11654" s="6" t="n">
        <v>0</v>
      </c>
      <c r="H11654" s="6" t="str">
        <f aca="false">IF(AND(A11654&gt;=Stimuli!$B$2,A11654&lt;=Stimuli!$C$2),Stimuli!$A$2,IF(AND(A11654&gt;=Stimuli!$B$3,A11654&lt;=Stimuli!$C$3),Stimuli!$A$3,IF(AND(A11654&gt;=Stimuli!$B$4,A11654&lt;=Stimuli!$C$4),Stimuli!$A$4,"")))</f>
        <v>03 Quiet recovery (15s)</v>
      </c>
      <c r="I11654" s="6" t="n">
        <f aca="false">(B11654-B11653)/((A11654-A11653)/1000)</f>
        <v>-0.18754578754573</v>
      </c>
      <c r="J11654" s="6" t="n">
        <f aca="false">IF(OR(B11654&lt;Rules!$B$2,B11654&gt;Rules!$B$3,ABS(I11654)&gt;Rules!$B$4,OR(B11655&lt;Rules!$B$2,B11655&gt;Rules!$B$3,ABS(I11655)&gt;Rules!$B$4)),1,0)</f>
        <v>0</v>
      </c>
      <c r="K11654" s="6" t="str">
        <f aca="false">IF(F11654=1,COUNTIF($F$2:F11654,1),"")</f>
        <v/>
      </c>
    </row>
    <row r="11655" customFormat="false" ht="15" hidden="false" customHeight="false" outlineLevel="0" collapsed="false">
      <c r="A11655" s="6" t="n">
        <v>91464.4305</v>
      </c>
      <c r="B11655" s="6" t="n">
        <v>1.90842490842491</v>
      </c>
      <c r="C11655" s="6" t="n">
        <v>76</v>
      </c>
      <c r="D11655" s="6" t="n">
        <v>-1</v>
      </c>
      <c r="E11655" s="6" t="n">
        <v>1.94652014652015</v>
      </c>
      <c r="F11655" s="6" t="n">
        <v>0</v>
      </c>
      <c r="G11655" s="6" t="n">
        <v>0</v>
      </c>
      <c r="H11655" s="6" t="str">
        <f aca="false">IF(AND(A11655&gt;=Stimuli!$B$2,A11655&lt;=Stimuli!$C$2),Stimuli!$A$2,IF(AND(A11655&gt;=Stimuli!$B$3,A11655&lt;=Stimuli!$C$3),Stimuli!$A$3,IF(AND(A11655&gt;=Stimuli!$B$4,A11655&lt;=Stimuli!$C$4),Stimuli!$A$4,"")))</f>
        <v>03 Quiet recovery (15s)</v>
      </c>
      <c r="I11655" s="6" t="n">
        <f aca="false">(B11655-B11654)/((A11655-A11654)/1000)</f>
        <v>-0.187545787545844</v>
      </c>
      <c r="J11655" s="6" t="n">
        <f aca="false">IF(OR(B11655&lt;Rules!$B$2,B11655&gt;Rules!$B$3,ABS(I11655)&gt;Rules!$B$4,OR(B11656&lt;Rules!$B$2,B11656&gt;Rules!$B$3,ABS(I11656)&gt;Rules!$B$4)),1,0)</f>
        <v>0</v>
      </c>
      <c r="K11655" s="6" t="str">
        <f aca="false">IF(F11655=1,COUNTIF($F$2:F11655,1),"")</f>
        <v/>
      </c>
    </row>
    <row r="11656" customFormat="false" ht="15" hidden="false" customHeight="false" outlineLevel="0" collapsed="false">
      <c r="A11656" s="6" t="n">
        <v>91472.243</v>
      </c>
      <c r="B11656" s="6" t="n">
        <v>1.91135531135531</v>
      </c>
      <c r="C11656" s="6" t="n">
        <v>76</v>
      </c>
      <c r="D11656" s="6" t="n">
        <v>-1</v>
      </c>
      <c r="E11656" s="6" t="n">
        <v>1.94652014652015</v>
      </c>
      <c r="F11656" s="6" t="n">
        <v>0</v>
      </c>
      <c r="G11656" s="6" t="n">
        <v>0</v>
      </c>
      <c r="H11656" s="6" t="str">
        <f aca="false">IF(AND(A11656&gt;=Stimuli!$B$2,A11656&lt;=Stimuli!$C$2),Stimuli!$A$2,IF(AND(A11656&gt;=Stimuli!$B$3,A11656&lt;=Stimuli!$C$3),Stimuli!$A$3,IF(AND(A11656&gt;=Stimuli!$B$4,A11656&lt;=Stimuli!$C$4),Stimuli!$A$4,"")))</f>
        <v>03 Quiet recovery (15s)</v>
      </c>
      <c r="I11656" s="6" t="n">
        <f aca="false">(B11656-B11655)/((A11656-A11655)/1000)</f>
        <v>0.375091575091574</v>
      </c>
      <c r="J11656" s="6" t="n">
        <f aca="false">IF(OR(B11656&lt;Rules!$B$2,B11656&gt;Rules!$B$3,ABS(I11656)&gt;Rules!$B$4,OR(B11657&lt;Rules!$B$2,B11657&gt;Rules!$B$3,ABS(I11657)&gt;Rules!$B$4)),1,0)</f>
        <v>0</v>
      </c>
      <c r="K11656" s="6" t="str">
        <f aca="false">IF(F11656=1,COUNTIF($F$2:F11656,1),"")</f>
        <v/>
      </c>
    </row>
    <row r="11657" customFormat="false" ht="15" hidden="false" customHeight="false" outlineLevel="0" collapsed="false">
      <c r="A11657" s="6" t="n">
        <v>91480.0555</v>
      </c>
      <c r="B11657" s="6" t="n">
        <v>1.90842490842491</v>
      </c>
      <c r="C11657" s="6" t="n">
        <v>77</v>
      </c>
      <c r="D11657" s="6" t="n">
        <v>773.4375</v>
      </c>
      <c r="E11657" s="6" t="n">
        <v>1.94652014652015</v>
      </c>
      <c r="F11657" s="6" t="n">
        <v>0</v>
      </c>
      <c r="G11657" s="6" t="n">
        <v>0</v>
      </c>
      <c r="H11657" s="6" t="str">
        <f aca="false">IF(AND(A11657&gt;=Stimuli!$B$2,A11657&lt;=Stimuli!$C$2),Stimuli!$A$2,IF(AND(A11657&gt;=Stimuli!$B$3,A11657&lt;=Stimuli!$C$3),Stimuli!$A$3,IF(AND(A11657&gt;=Stimuli!$B$4,A11657&lt;=Stimuli!$C$4),Stimuli!$A$4,"")))</f>
        <v>03 Quiet recovery (15s)</v>
      </c>
      <c r="I11657" s="6" t="n">
        <f aca="false">(B11657-B11656)/((A11657-A11656)/1000)</f>
        <v>-0.375091575091574</v>
      </c>
      <c r="J11657" s="6" t="n">
        <f aca="false">IF(OR(B11657&lt;Rules!$B$2,B11657&gt;Rules!$B$3,ABS(I11657)&gt;Rules!$B$4,OR(B11658&lt;Rules!$B$2,B11658&gt;Rules!$B$3,ABS(I11658)&gt;Rules!$B$4)),1,0)</f>
        <v>0</v>
      </c>
      <c r="K11657" s="6" t="str">
        <f aca="false">IF(F11657=1,COUNTIF($F$2:F11657,1),"")</f>
        <v/>
      </c>
    </row>
    <row r="11658" customFormat="false" ht="15" hidden="false" customHeight="false" outlineLevel="0" collapsed="false">
      <c r="A11658" s="6" t="n">
        <v>91487.868</v>
      </c>
      <c r="B11658" s="6" t="n">
        <v>1.91282051282051</v>
      </c>
      <c r="C11658" s="6" t="n">
        <v>77</v>
      </c>
      <c r="D11658" s="6" t="n">
        <v>-1</v>
      </c>
      <c r="E11658" s="6" t="n">
        <v>1.94652014652015</v>
      </c>
      <c r="F11658" s="6" t="n">
        <v>0</v>
      </c>
      <c r="G11658" s="6" t="n">
        <v>0</v>
      </c>
      <c r="H11658" s="6" t="str">
        <f aca="false">IF(AND(A11658&gt;=Stimuli!$B$2,A11658&lt;=Stimuli!$C$2),Stimuli!$A$2,IF(AND(A11658&gt;=Stimuli!$B$3,A11658&lt;=Stimuli!$C$3),Stimuli!$A$3,IF(AND(A11658&gt;=Stimuli!$B$4,A11658&lt;=Stimuli!$C$4),Stimuli!$A$4,"")))</f>
        <v>03 Quiet recovery (15s)</v>
      </c>
      <c r="I11658" s="6" t="n">
        <f aca="false">(B11658-B11657)/((A11658-A11657)/1000)</f>
        <v>0.562637362637418</v>
      </c>
      <c r="J11658" s="6" t="n">
        <f aca="false">IF(OR(B11658&lt;Rules!$B$2,B11658&gt;Rules!$B$3,ABS(I11658)&gt;Rules!$B$4,OR(B11659&lt;Rules!$B$2,B11659&gt;Rules!$B$3,ABS(I11659)&gt;Rules!$B$4)),1,0)</f>
        <v>0</v>
      </c>
      <c r="K11658" s="6" t="str">
        <f aca="false">IF(F11658=1,COUNTIF($F$2:F11658,1),"")</f>
        <v/>
      </c>
    </row>
    <row r="11659" customFormat="false" ht="15" hidden="false" customHeight="false" outlineLevel="0" collapsed="false">
      <c r="A11659" s="6" t="n">
        <v>91495.6805</v>
      </c>
      <c r="B11659" s="6" t="n">
        <v>1.90695970695971</v>
      </c>
      <c r="C11659" s="6" t="n">
        <v>77</v>
      </c>
      <c r="D11659" s="6" t="n">
        <v>-1</v>
      </c>
      <c r="E11659" s="6" t="n">
        <v>1.94652014652015</v>
      </c>
      <c r="F11659" s="6" t="n">
        <v>0</v>
      </c>
      <c r="G11659" s="6" t="n">
        <v>0</v>
      </c>
      <c r="H11659" s="6" t="str">
        <f aca="false">IF(AND(A11659&gt;=Stimuli!$B$2,A11659&lt;=Stimuli!$C$2),Stimuli!$A$2,IF(AND(A11659&gt;=Stimuli!$B$3,A11659&lt;=Stimuli!$C$3),Stimuli!$A$3,IF(AND(A11659&gt;=Stimuli!$B$4,A11659&lt;=Stimuli!$C$4),Stimuli!$A$4,"")))</f>
        <v>03 Quiet recovery (15s)</v>
      </c>
      <c r="I11659" s="6" t="n">
        <f aca="false">(B11659-B11658)/((A11659-A11658)/1000)</f>
        <v>-0.750183150183148</v>
      </c>
      <c r="J11659" s="6" t="n">
        <f aca="false">IF(OR(B11659&lt;Rules!$B$2,B11659&gt;Rules!$B$3,ABS(I11659)&gt;Rules!$B$4,OR(B11660&lt;Rules!$B$2,B11660&gt;Rules!$B$3,ABS(I11660)&gt;Rules!$B$4)),1,0)</f>
        <v>0</v>
      </c>
      <c r="K11659" s="6" t="str">
        <f aca="false">IF(F11659=1,COUNTIF($F$2:F11659,1),"")</f>
        <v/>
      </c>
    </row>
    <row r="11660" customFormat="false" ht="15" hidden="false" customHeight="false" outlineLevel="0" collapsed="false">
      <c r="A11660" s="6" t="n">
        <v>91503.493</v>
      </c>
      <c r="B11660" s="6" t="n">
        <v>1.91282051282051</v>
      </c>
      <c r="C11660" s="6" t="n">
        <v>77</v>
      </c>
      <c r="D11660" s="6" t="n">
        <v>-1</v>
      </c>
      <c r="E11660" s="6" t="n">
        <v>1.94652014652015</v>
      </c>
      <c r="F11660" s="6" t="n">
        <v>0</v>
      </c>
      <c r="G11660" s="6" t="n">
        <v>0</v>
      </c>
      <c r="H11660" s="6" t="str">
        <f aca="false">IF(AND(A11660&gt;=Stimuli!$B$2,A11660&lt;=Stimuli!$C$2),Stimuli!$A$2,IF(AND(A11660&gt;=Stimuli!$B$3,A11660&lt;=Stimuli!$C$3),Stimuli!$A$3,IF(AND(A11660&gt;=Stimuli!$B$4,A11660&lt;=Stimuli!$C$4),Stimuli!$A$4,"")))</f>
        <v>03 Quiet recovery (15s)</v>
      </c>
      <c r="I11660" s="6" t="n">
        <f aca="false">(B11660-B11659)/((A11660-A11659)/1000)</f>
        <v>0.750183150183148</v>
      </c>
      <c r="J11660" s="6" t="n">
        <f aca="false">IF(OR(B11660&lt;Rules!$B$2,B11660&gt;Rules!$B$3,ABS(I11660)&gt;Rules!$B$4,OR(B11661&lt;Rules!$B$2,B11661&gt;Rules!$B$3,ABS(I11661)&gt;Rules!$B$4)),1,0)</f>
        <v>0</v>
      </c>
      <c r="K11660" s="6" t="str">
        <f aca="false">IF(F11660=1,COUNTIF($F$2:F11660,1),"")</f>
        <v/>
      </c>
    </row>
    <row r="11661" customFormat="false" ht="15" hidden="false" customHeight="false" outlineLevel="0" collapsed="false">
      <c r="A11661" s="6" t="n">
        <v>91511.3055</v>
      </c>
      <c r="B11661" s="6" t="n">
        <v>1.90549450549451</v>
      </c>
      <c r="C11661" s="6" t="n">
        <v>77</v>
      </c>
      <c r="D11661" s="6" t="n">
        <v>-1</v>
      </c>
      <c r="E11661" s="6" t="n">
        <v>1.94652014652015</v>
      </c>
      <c r="F11661" s="6" t="n">
        <v>0</v>
      </c>
      <c r="G11661" s="6" t="n">
        <v>0</v>
      </c>
      <c r="H11661" s="6" t="str">
        <f aca="false">IF(AND(A11661&gt;=Stimuli!$B$2,A11661&lt;=Stimuli!$C$2),Stimuli!$A$2,IF(AND(A11661&gt;=Stimuli!$B$3,A11661&lt;=Stimuli!$C$3),Stimuli!$A$3,IF(AND(A11661&gt;=Stimuli!$B$4,A11661&lt;=Stimuli!$C$4),Stimuli!$A$4,"")))</f>
        <v>03 Quiet recovery (15s)</v>
      </c>
      <c r="I11661" s="6" t="n">
        <f aca="false">(B11661-B11660)/((A11661-A11660)/1000)</f>
        <v>-0.93772893772902</v>
      </c>
      <c r="J11661" s="6" t="n">
        <f aca="false">IF(OR(B11661&lt;Rules!$B$2,B11661&gt;Rules!$B$3,ABS(I11661)&gt;Rules!$B$4,OR(B11662&lt;Rules!$B$2,B11662&gt;Rules!$B$3,ABS(I11662)&gt;Rules!$B$4)),1,0)</f>
        <v>0</v>
      </c>
      <c r="K11661" s="6" t="str">
        <f aca="false">IF(F11661=1,COUNTIF($F$2:F11661,1),"")</f>
        <v/>
      </c>
    </row>
    <row r="11662" customFormat="false" ht="15" hidden="false" customHeight="false" outlineLevel="0" collapsed="false">
      <c r="A11662" s="6" t="n">
        <v>91519.118</v>
      </c>
      <c r="B11662" s="6" t="n">
        <v>1.91282051282051</v>
      </c>
      <c r="C11662" s="6" t="n">
        <v>77</v>
      </c>
      <c r="D11662" s="6" t="n">
        <v>-1</v>
      </c>
      <c r="E11662" s="6" t="n">
        <v>1.94652014652015</v>
      </c>
      <c r="F11662" s="6" t="n">
        <v>0</v>
      </c>
      <c r="G11662" s="6" t="n">
        <v>0</v>
      </c>
      <c r="H11662" s="6" t="str">
        <f aca="false">IF(AND(A11662&gt;=Stimuli!$B$2,A11662&lt;=Stimuli!$C$2),Stimuli!$A$2,IF(AND(A11662&gt;=Stimuli!$B$3,A11662&lt;=Stimuli!$C$3),Stimuli!$A$3,IF(AND(A11662&gt;=Stimuli!$B$4,A11662&lt;=Stimuli!$C$4),Stimuli!$A$4,"")))</f>
        <v>03 Quiet recovery (15s)</v>
      </c>
      <c r="I11662" s="6" t="n">
        <f aca="false">(B11662-B11661)/((A11662-A11661)/1000)</f>
        <v>0.93772893772902</v>
      </c>
      <c r="J11662" s="6" t="n">
        <f aca="false">IF(OR(B11662&lt;Rules!$B$2,B11662&gt;Rules!$B$3,ABS(I11662)&gt;Rules!$B$4,OR(B11663&lt;Rules!$B$2,B11663&gt;Rules!$B$3,ABS(I11663)&gt;Rules!$B$4)),1,0)</f>
        <v>0</v>
      </c>
      <c r="K11662" s="6" t="str">
        <f aca="false">IF(F11662=1,COUNTIF($F$2:F11662,1),"")</f>
        <v/>
      </c>
    </row>
    <row r="11663" customFormat="false" ht="15" hidden="false" customHeight="false" outlineLevel="0" collapsed="false">
      <c r="A11663" s="6" t="n">
        <v>91526.9305</v>
      </c>
      <c r="B11663" s="6" t="n">
        <v>1.9040293040293</v>
      </c>
      <c r="C11663" s="6" t="n">
        <v>77</v>
      </c>
      <c r="D11663" s="6" t="n">
        <v>-1</v>
      </c>
      <c r="E11663" s="6" t="n">
        <v>1.94652014652015</v>
      </c>
      <c r="F11663" s="6" t="n">
        <v>0</v>
      </c>
      <c r="G11663" s="6" t="n">
        <v>0</v>
      </c>
      <c r="H11663" s="6" t="str">
        <f aca="false">IF(AND(A11663&gt;=Stimuli!$B$2,A11663&lt;=Stimuli!$C$2),Stimuli!$A$2,IF(AND(A11663&gt;=Stimuli!$B$3,A11663&lt;=Stimuli!$C$3),Stimuli!$A$3,IF(AND(A11663&gt;=Stimuli!$B$4,A11663&lt;=Stimuli!$C$4),Stimuli!$A$4,"")))</f>
        <v>03 Quiet recovery (15s)</v>
      </c>
      <c r="I11663" s="6" t="n">
        <f aca="false">(B11663-B11662)/((A11663-A11662)/1000)</f>
        <v>-1.12527472527475</v>
      </c>
      <c r="J11663" s="6" t="n">
        <f aca="false">IF(OR(B11663&lt;Rules!$B$2,B11663&gt;Rules!$B$3,ABS(I11663)&gt;Rules!$B$4,OR(B11664&lt;Rules!$B$2,B11664&gt;Rules!$B$3,ABS(I11664)&gt;Rules!$B$4)),1,0)</f>
        <v>0</v>
      </c>
      <c r="K11663" s="6" t="str">
        <f aca="false">IF(F11663=1,COUNTIF($F$2:F11663,1),"")</f>
        <v/>
      </c>
    </row>
    <row r="11664" customFormat="false" ht="15" hidden="false" customHeight="false" outlineLevel="0" collapsed="false">
      <c r="A11664" s="6" t="n">
        <v>91534.743</v>
      </c>
      <c r="B11664" s="6" t="n">
        <v>1.91135531135531</v>
      </c>
      <c r="C11664" s="6" t="n">
        <v>77</v>
      </c>
      <c r="D11664" s="6" t="n">
        <v>-1</v>
      </c>
      <c r="E11664" s="6" t="n">
        <v>1.94652014652015</v>
      </c>
      <c r="F11664" s="6" t="n">
        <v>0</v>
      </c>
      <c r="G11664" s="6" t="n">
        <v>0</v>
      </c>
      <c r="H11664" s="6" t="str">
        <f aca="false">IF(AND(A11664&gt;=Stimuli!$B$2,A11664&lt;=Stimuli!$C$2),Stimuli!$A$2,IF(AND(A11664&gt;=Stimuli!$B$3,A11664&lt;=Stimuli!$C$3),Stimuli!$A$3,IF(AND(A11664&gt;=Stimuli!$B$4,A11664&lt;=Stimuli!$C$4),Stimuli!$A$4,"")))</f>
        <v>03 Quiet recovery (15s)</v>
      </c>
      <c r="I11664" s="6" t="n">
        <f aca="false">(B11664-B11663)/((A11664-A11663)/1000)</f>
        <v>0.937728937728906</v>
      </c>
      <c r="J11664" s="6" t="n">
        <f aca="false">IF(OR(B11664&lt;Rules!$B$2,B11664&gt;Rules!$B$3,ABS(I11664)&gt;Rules!$B$4,OR(B11665&lt;Rules!$B$2,B11665&gt;Rules!$B$3,ABS(I11665)&gt;Rules!$B$4)),1,0)</f>
        <v>0</v>
      </c>
      <c r="K11664" s="6" t="str">
        <f aca="false">IF(F11664=1,COUNTIF($F$2:F11664,1),"")</f>
        <v/>
      </c>
    </row>
    <row r="11665" customFormat="false" ht="15" hidden="false" customHeight="false" outlineLevel="0" collapsed="false">
      <c r="A11665" s="6" t="n">
        <v>91542.5555</v>
      </c>
      <c r="B11665" s="6" t="n">
        <v>1.9040293040293</v>
      </c>
      <c r="C11665" s="6" t="n">
        <v>77</v>
      </c>
      <c r="D11665" s="6" t="n">
        <v>-1</v>
      </c>
      <c r="E11665" s="6" t="n">
        <v>1.94652014652015</v>
      </c>
      <c r="F11665" s="6" t="n">
        <v>0</v>
      </c>
      <c r="G11665" s="6" t="n">
        <v>0</v>
      </c>
      <c r="H11665" s="6" t="str">
        <f aca="false">IF(AND(A11665&gt;=Stimuli!$B$2,A11665&lt;=Stimuli!$C$2),Stimuli!$A$2,IF(AND(A11665&gt;=Stimuli!$B$3,A11665&lt;=Stimuli!$C$3),Stimuli!$A$3,IF(AND(A11665&gt;=Stimuli!$B$4,A11665&lt;=Stimuli!$C$4),Stimuli!$A$4,"")))</f>
        <v>03 Quiet recovery (15s)</v>
      </c>
      <c r="I11665" s="6" t="n">
        <f aca="false">(B11665-B11664)/((A11665-A11664)/1000)</f>
        <v>-0.937728937728906</v>
      </c>
      <c r="J11665" s="6" t="n">
        <f aca="false">IF(OR(B11665&lt;Rules!$B$2,B11665&gt;Rules!$B$3,ABS(I11665)&gt;Rules!$B$4,OR(B11666&lt;Rules!$B$2,B11666&gt;Rules!$B$3,ABS(I11666)&gt;Rules!$B$4)),1,0)</f>
        <v>0</v>
      </c>
      <c r="K11665" s="6" t="str">
        <f aca="false">IF(F11665=1,COUNTIF($F$2:F11665,1),"")</f>
        <v/>
      </c>
    </row>
    <row r="11666" customFormat="false" ht="15" hidden="false" customHeight="false" outlineLevel="0" collapsed="false">
      <c r="A11666" s="6" t="n">
        <v>91550.368</v>
      </c>
      <c r="B11666" s="6" t="n">
        <v>1.91135531135531</v>
      </c>
      <c r="C11666" s="6" t="n">
        <v>77</v>
      </c>
      <c r="D11666" s="6" t="n">
        <v>-1</v>
      </c>
      <c r="E11666" s="6" t="n">
        <v>1.94652014652015</v>
      </c>
      <c r="F11666" s="6" t="n">
        <v>0</v>
      </c>
      <c r="G11666" s="6" t="n">
        <v>0</v>
      </c>
      <c r="H11666" s="6" t="str">
        <f aca="false">IF(AND(A11666&gt;=Stimuli!$B$2,A11666&lt;=Stimuli!$C$2),Stimuli!$A$2,IF(AND(A11666&gt;=Stimuli!$B$3,A11666&lt;=Stimuli!$C$3),Stimuli!$A$3,IF(AND(A11666&gt;=Stimuli!$B$4,A11666&lt;=Stimuli!$C$4),Stimuli!$A$4,"")))</f>
        <v>03 Quiet recovery (15s)</v>
      </c>
      <c r="I11666" s="6" t="n">
        <f aca="false">(B11666-B11665)/((A11666-A11665)/1000)</f>
        <v>0.937728937728906</v>
      </c>
      <c r="J11666" s="6" t="n">
        <f aca="false">IF(OR(B11666&lt;Rules!$B$2,B11666&gt;Rules!$B$3,ABS(I11666)&gt;Rules!$B$4,OR(B11667&lt;Rules!$B$2,B11667&gt;Rules!$B$3,ABS(I11667)&gt;Rules!$B$4)),1,0)</f>
        <v>0</v>
      </c>
      <c r="K11666" s="6" t="str">
        <f aca="false">IF(F11666=1,COUNTIF($F$2:F11666,1),"")</f>
        <v/>
      </c>
    </row>
    <row r="11667" customFormat="false" ht="15" hidden="false" customHeight="false" outlineLevel="0" collapsed="false">
      <c r="A11667" s="6" t="n">
        <v>91558.1805</v>
      </c>
      <c r="B11667" s="6" t="n">
        <v>1.90695970695971</v>
      </c>
      <c r="C11667" s="6" t="n">
        <v>77</v>
      </c>
      <c r="D11667" s="6" t="n">
        <v>-1</v>
      </c>
      <c r="E11667" s="6" t="n">
        <v>1.94652014652015</v>
      </c>
      <c r="F11667" s="6" t="n">
        <v>0</v>
      </c>
      <c r="G11667" s="6" t="n">
        <v>0</v>
      </c>
      <c r="H11667" s="6" t="str">
        <f aca="false">IF(AND(A11667&gt;=Stimuli!$B$2,A11667&lt;=Stimuli!$C$2),Stimuli!$A$2,IF(AND(A11667&gt;=Stimuli!$B$3,A11667&lt;=Stimuli!$C$3),Stimuli!$A$3,IF(AND(A11667&gt;=Stimuli!$B$4,A11667&lt;=Stimuli!$C$4),Stimuli!$A$4,"")))</f>
        <v>03 Quiet recovery (15s)</v>
      </c>
      <c r="I11667" s="6" t="n">
        <f aca="false">(B11667-B11666)/((A11667-A11666)/1000)</f>
        <v>-0.562637362637304</v>
      </c>
      <c r="J11667" s="6" t="n">
        <f aca="false">IF(OR(B11667&lt;Rules!$B$2,B11667&gt;Rules!$B$3,ABS(I11667)&gt;Rules!$B$4,OR(B11668&lt;Rules!$B$2,B11668&gt;Rules!$B$3,ABS(I11668)&gt;Rules!$B$4)),1,0)</f>
        <v>0</v>
      </c>
      <c r="K11667" s="6" t="str">
        <f aca="false">IF(F11667=1,COUNTIF($F$2:F11667,1),"")</f>
        <v/>
      </c>
    </row>
    <row r="11668" customFormat="false" ht="15" hidden="false" customHeight="false" outlineLevel="0" collapsed="false">
      <c r="A11668" s="6" t="n">
        <v>91565.993</v>
      </c>
      <c r="B11668" s="6" t="n">
        <v>1.90989010989011</v>
      </c>
      <c r="C11668" s="6" t="n">
        <v>77</v>
      </c>
      <c r="D11668" s="6" t="n">
        <v>-1</v>
      </c>
      <c r="E11668" s="6" t="n">
        <v>1.94652014652015</v>
      </c>
      <c r="F11668" s="6" t="n">
        <v>0</v>
      </c>
      <c r="G11668" s="6" t="n">
        <v>0</v>
      </c>
      <c r="H11668" s="6" t="str">
        <f aca="false">IF(AND(A11668&gt;=Stimuli!$B$2,A11668&lt;=Stimuli!$C$2),Stimuli!$A$2,IF(AND(A11668&gt;=Stimuli!$B$3,A11668&lt;=Stimuli!$C$3),Stimuli!$A$3,IF(AND(A11668&gt;=Stimuli!$B$4,A11668&lt;=Stimuli!$C$4),Stimuli!$A$4,"")))</f>
        <v>03 Quiet recovery (15s)</v>
      </c>
      <c r="I11668" s="6" t="n">
        <f aca="false">(B11668-B11667)/((A11668-A11667)/1000)</f>
        <v>0.375091575091574</v>
      </c>
      <c r="J11668" s="6" t="n">
        <f aca="false">IF(OR(B11668&lt;Rules!$B$2,B11668&gt;Rules!$B$3,ABS(I11668)&gt;Rules!$B$4,OR(B11669&lt;Rules!$B$2,B11669&gt;Rules!$B$3,ABS(I11669)&gt;Rules!$B$4)),1,0)</f>
        <v>0</v>
      </c>
      <c r="K11668" s="6" t="str">
        <f aca="false">IF(F11668=1,COUNTIF($F$2:F11668,1),"")</f>
        <v/>
      </c>
    </row>
    <row r="11669" customFormat="false" ht="15" hidden="false" customHeight="false" outlineLevel="0" collapsed="false">
      <c r="A11669" s="6" t="n">
        <v>91573.8055</v>
      </c>
      <c r="B11669" s="6" t="n">
        <v>1.90842490842491</v>
      </c>
      <c r="C11669" s="6" t="n">
        <v>77</v>
      </c>
      <c r="D11669" s="6" t="n">
        <v>-1</v>
      </c>
      <c r="E11669" s="6" t="n">
        <v>1.94652014652015</v>
      </c>
      <c r="F11669" s="6" t="n">
        <v>0</v>
      </c>
      <c r="G11669" s="6" t="n">
        <v>0</v>
      </c>
      <c r="H11669" s="6" t="str">
        <f aca="false">IF(AND(A11669&gt;=Stimuli!$B$2,A11669&lt;=Stimuli!$C$2),Stimuli!$A$2,IF(AND(A11669&gt;=Stimuli!$B$3,A11669&lt;=Stimuli!$C$3),Stimuli!$A$3,IF(AND(A11669&gt;=Stimuli!$B$4,A11669&lt;=Stimuli!$C$4),Stimuli!$A$4,"")))</f>
        <v>03 Quiet recovery (15s)</v>
      </c>
      <c r="I11669" s="6" t="n">
        <f aca="false">(B11669-B11668)/((A11669-A11668)/1000)</f>
        <v>-0.187545787545844</v>
      </c>
      <c r="J11669" s="6" t="n">
        <f aca="false">IF(OR(B11669&lt;Rules!$B$2,B11669&gt;Rules!$B$3,ABS(I11669)&gt;Rules!$B$4,OR(B11670&lt;Rules!$B$2,B11670&gt;Rules!$B$3,ABS(I11670)&gt;Rules!$B$4)),1,0)</f>
        <v>0</v>
      </c>
      <c r="K11669" s="6" t="str">
        <f aca="false">IF(F11669=1,COUNTIF($F$2:F11669,1),"")</f>
        <v/>
      </c>
    </row>
    <row r="11670" customFormat="false" ht="15" hidden="false" customHeight="false" outlineLevel="0" collapsed="false">
      <c r="A11670" s="6" t="n">
        <v>91581.618</v>
      </c>
      <c r="B11670" s="6" t="n">
        <v>1.90842490842491</v>
      </c>
      <c r="C11670" s="6" t="n">
        <v>77</v>
      </c>
      <c r="D11670" s="6" t="n">
        <v>-1</v>
      </c>
      <c r="E11670" s="6" t="n">
        <v>1.94652014652015</v>
      </c>
      <c r="F11670" s="6" t="n">
        <v>0</v>
      </c>
      <c r="G11670" s="6" t="n">
        <v>0</v>
      </c>
      <c r="H11670" s="6" t="str">
        <f aca="false">IF(AND(A11670&gt;=Stimuli!$B$2,A11670&lt;=Stimuli!$C$2),Stimuli!$A$2,IF(AND(A11670&gt;=Stimuli!$B$3,A11670&lt;=Stimuli!$C$3),Stimuli!$A$3,IF(AND(A11670&gt;=Stimuli!$B$4,A11670&lt;=Stimuli!$C$4),Stimuli!$A$4,"")))</f>
        <v>03 Quiet recovery (15s)</v>
      </c>
      <c r="I11670" s="6" t="n">
        <f aca="false">(B11670-B11669)/((A11670-A11669)/1000)</f>
        <v>0</v>
      </c>
      <c r="J11670" s="6" t="n">
        <f aca="false">IF(OR(B11670&lt;Rules!$B$2,B11670&gt;Rules!$B$3,ABS(I11670)&gt;Rules!$B$4,OR(B11671&lt;Rules!$B$2,B11671&gt;Rules!$B$3,ABS(I11671)&gt;Rules!$B$4)),1,0)</f>
        <v>0</v>
      </c>
      <c r="K11670" s="6" t="str">
        <f aca="false">IF(F11670=1,COUNTIF($F$2:F11670,1),"")</f>
        <v/>
      </c>
    </row>
    <row r="11671" customFormat="false" ht="15" hidden="false" customHeight="false" outlineLevel="0" collapsed="false">
      <c r="A11671" s="6" t="n">
        <v>91589.4305</v>
      </c>
      <c r="B11671" s="6" t="n">
        <v>1.90842490842491</v>
      </c>
      <c r="C11671" s="6" t="n">
        <v>77</v>
      </c>
      <c r="D11671" s="6" t="n">
        <v>-1</v>
      </c>
      <c r="E11671" s="6" t="n">
        <v>1.94652014652015</v>
      </c>
      <c r="F11671" s="6" t="n">
        <v>0</v>
      </c>
      <c r="G11671" s="6" t="n">
        <v>0</v>
      </c>
      <c r="H11671" s="6" t="str">
        <f aca="false">IF(AND(A11671&gt;=Stimuli!$B$2,A11671&lt;=Stimuli!$C$2),Stimuli!$A$2,IF(AND(A11671&gt;=Stimuli!$B$3,A11671&lt;=Stimuli!$C$3),Stimuli!$A$3,IF(AND(A11671&gt;=Stimuli!$B$4,A11671&lt;=Stimuli!$C$4),Stimuli!$A$4,"")))</f>
        <v>03 Quiet recovery (15s)</v>
      </c>
      <c r="I11671" s="6" t="n">
        <f aca="false">(B11671-B11670)/((A11671-A11670)/1000)</f>
        <v>0</v>
      </c>
      <c r="J11671" s="6" t="n">
        <f aca="false">IF(OR(B11671&lt;Rules!$B$2,B11671&gt;Rules!$B$3,ABS(I11671)&gt;Rules!$B$4,OR(B11672&lt;Rules!$B$2,B11672&gt;Rules!$B$3,ABS(I11672)&gt;Rules!$B$4)),1,0)</f>
        <v>0</v>
      </c>
      <c r="K11671" s="6" t="str">
        <f aca="false">IF(F11671=1,COUNTIF($F$2:F11671,1),"")</f>
        <v/>
      </c>
    </row>
    <row r="11672" customFormat="false" ht="15" hidden="false" customHeight="false" outlineLevel="0" collapsed="false">
      <c r="A11672" s="6" t="n">
        <v>91597.243</v>
      </c>
      <c r="B11672" s="6" t="n">
        <v>1.90695970695971</v>
      </c>
      <c r="C11672" s="6" t="n">
        <v>77</v>
      </c>
      <c r="D11672" s="6" t="n">
        <v>-1</v>
      </c>
      <c r="E11672" s="6" t="n">
        <v>1.94652014652015</v>
      </c>
      <c r="F11672" s="6" t="n">
        <v>0</v>
      </c>
      <c r="G11672" s="6" t="n">
        <v>0</v>
      </c>
      <c r="H11672" s="6" t="str">
        <f aca="false">IF(AND(A11672&gt;=Stimuli!$B$2,A11672&lt;=Stimuli!$C$2),Stimuli!$A$2,IF(AND(A11672&gt;=Stimuli!$B$3,A11672&lt;=Stimuli!$C$3),Stimuli!$A$3,IF(AND(A11672&gt;=Stimuli!$B$4,A11672&lt;=Stimuli!$C$4),Stimuli!$A$4,"")))</f>
        <v>03 Quiet recovery (15s)</v>
      </c>
      <c r="I11672" s="6" t="n">
        <f aca="false">(B11672-B11671)/((A11672-A11671)/1000)</f>
        <v>-0.18754578754573</v>
      </c>
      <c r="J11672" s="6" t="n">
        <f aca="false">IF(OR(B11672&lt;Rules!$B$2,B11672&gt;Rules!$B$3,ABS(I11672)&gt;Rules!$B$4,OR(B11673&lt;Rules!$B$2,B11673&gt;Rules!$B$3,ABS(I11673)&gt;Rules!$B$4)),1,0)</f>
        <v>0</v>
      </c>
      <c r="K11672" s="6" t="str">
        <f aca="false">IF(F11672=1,COUNTIF($F$2:F11672,1),"")</f>
        <v/>
      </c>
    </row>
    <row r="11673" customFormat="false" ht="15" hidden="false" customHeight="false" outlineLevel="0" collapsed="false">
      <c r="A11673" s="6" t="n">
        <v>91605.0555</v>
      </c>
      <c r="B11673" s="6" t="n">
        <v>1.90989010989011</v>
      </c>
      <c r="C11673" s="6" t="n">
        <v>77</v>
      </c>
      <c r="D11673" s="6" t="n">
        <v>-1</v>
      </c>
      <c r="E11673" s="6" t="n">
        <v>1.94652014652015</v>
      </c>
      <c r="F11673" s="6" t="n">
        <v>0</v>
      </c>
      <c r="G11673" s="6" t="n">
        <v>0</v>
      </c>
      <c r="H11673" s="6" t="str">
        <f aca="false">IF(AND(A11673&gt;=Stimuli!$B$2,A11673&lt;=Stimuli!$C$2),Stimuli!$A$2,IF(AND(A11673&gt;=Stimuli!$B$3,A11673&lt;=Stimuli!$C$3),Stimuli!$A$3,IF(AND(A11673&gt;=Stimuli!$B$4,A11673&lt;=Stimuli!$C$4),Stimuli!$A$4,"")))</f>
        <v>03 Quiet recovery (15s)</v>
      </c>
      <c r="I11673" s="6" t="n">
        <f aca="false">(B11673-B11672)/((A11673-A11672)/1000)</f>
        <v>0.375091575091574</v>
      </c>
      <c r="J11673" s="6" t="n">
        <f aca="false">IF(OR(B11673&lt;Rules!$B$2,B11673&gt;Rules!$B$3,ABS(I11673)&gt;Rules!$B$4,OR(B11674&lt;Rules!$B$2,B11674&gt;Rules!$B$3,ABS(I11674)&gt;Rules!$B$4)),1,0)</f>
        <v>0</v>
      </c>
      <c r="K11673" s="6" t="str">
        <f aca="false">IF(F11673=1,COUNTIF($F$2:F11673,1),"")</f>
        <v/>
      </c>
    </row>
    <row r="11674" customFormat="false" ht="15" hidden="false" customHeight="false" outlineLevel="0" collapsed="false">
      <c r="A11674" s="6" t="n">
        <v>91612.868</v>
      </c>
      <c r="B11674" s="6" t="n">
        <v>1.90549450549451</v>
      </c>
      <c r="C11674" s="6" t="n">
        <v>77</v>
      </c>
      <c r="D11674" s="6" t="n">
        <v>-1</v>
      </c>
      <c r="E11674" s="6" t="n">
        <v>1.94652014652015</v>
      </c>
      <c r="F11674" s="6" t="n">
        <v>0</v>
      </c>
      <c r="G11674" s="6" t="n">
        <v>0</v>
      </c>
      <c r="H11674" s="6" t="str">
        <f aca="false">IF(AND(A11674&gt;=Stimuli!$B$2,A11674&lt;=Stimuli!$C$2),Stimuli!$A$2,IF(AND(A11674&gt;=Stimuli!$B$3,A11674&lt;=Stimuli!$C$3),Stimuli!$A$3,IF(AND(A11674&gt;=Stimuli!$B$4,A11674&lt;=Stimuli!$C$4),Stimuli!$A$4,"")))</f>
        <v>03 Quiet recovery (15s)</v>
      </c>
      <c r="I11674" s="6" t="n">
        <f aca="false">(B11674-B11673)/((A11674-A11673)/1000)</f>
        <v>-0.562637362637446</v>
      </c>
      <c r="J11674" s="6" t="n">
        <f aca="false">IF(OR(B11674&lt;Rules!$B$2,B11674&gt;Rules!$B$3,ABS(I11674)&gt;Rules!$B$4,OR(B11675&lt;Rules!$B$2,B11675&gt;Rules!$B$3,ABS(I11675)&gt;Rules!$B$4)),1,0)</f>
        <v>0</v>
      </c>
      <c r="K11674" s="6" t="str">
        <f aca="false">IF(F11674=1,COUNTIF($F$2:F11674,1),"")</f>
        <v/>
      </c>
    </row>
    <row r="11675" customFormat="false" ht="15" hidden="false" customHeight="false" outlineLevel="0" collapsed="false">
      <c r="A11675" s="6" t="n">
        <v>91620.6805</v>
      </c>
      <c r="B11675" s="6" t="n">
        <v>1.91135531135531</v>
      </c>
      <c r="C11675" s="6" t="n">
        <v>77</v>
      </c>
      <c r="D11675" s="6" t="n">
        <v>-1</v>
      </c>
      <c r="E11675" s="6" t="n">
        <v>1.94652014652015</v>
      </c>
      <c r="F11675" s="6" t="n">
        <v>0</v>
      </c>
      <c r="G11675" s="6" t="n">
        <v>0</v>
      </c>
      <c r="H11675" s="6" t="str">
        <f aca="false">IF(AND(A11675&gt;=Stimuli!$B$2,A11675&lt;=Stimuli!$C$2),Stimuli!$A$2,IF(AND(A11675&gt;=Stimuli!$B$3,A11675&lt;=Stimuli!$C$3),Stimuli!$A$3,IF(AND(A11675&gt;=Stimuli!$B$4,A11675&lt;=Stimuli!$C$4),Stimuli!$A$4,"")))</f>
        <v>03 Quiet recovery (15s)</v>
      </c>
      <c r="I11675" s="6" t="n">
        <f aca="false">(B11675-B11674)/((A11675-A11674)/1000)</f>
        <v>0.750183150183176</v>
      </c>
      <c r="J11675" s="6" t="n">
        <f aca="false">IF(OR(B11675&lt;Rules!$B$2,B11675&gt;Rules!$B$3,ABS(I11675)&gt;Rules!$B$4,OR(B11676&lt;Rules!$B$2,B11676&gt;Rules!$B$3,ABS(I11676)&gt;Rules!$B$4)),1,0)</f>
        <v>0</v>
      </c>
      <c r="K11675" s="6" t="str">
        <f aca="false">IF(F11675=1,COUNTIF($F$2:F11675,1),"")</f>
        <v/>
      </c>
    </row>
    <row r="11676" customFormat="false" ht="15" hidden="false" customHeight="false" outlineLevel="0" collapsed="false">
      <c r="A11676" s="6" t="n">
        <v>91628.493</v>
      </c>
      <c r="B11676" s="6" t="n">
        <v>1.9040293040293</v>
      </c>
      <c r="C11676" s="6" t="n">
        <v>77</v>
      </c>
      <c r="D11676" s="6" t="n">
        <v>-1</v>
      </c>
      <c r="E11676" s="6" t="n">
        <v>1.94652014652015</v>
      </c>
      <c r="F11676" s="6" t="n">
        <v>0</v>
      </c>
      <c r="G11676" s="6" t="n">
        <v>0</v>
      </c>
      <c r="H11676" s="6" t="str">
        <f aca="false">IF(AND(A11676&gt;=Stimuli!$B$2,A11676&lt;=Stimuli!$C$2),Stimuli!$A$2,IF(AND(A11676&gt;=Stimuli!$B$3,A11676&lt;=Stimuli!$C$3),Stimuli!$A$3,IF(AND(A11676&gt;=Stimuli!$B$4,A11676&lt;=Stimuli!$C$4),Stimuli!$A$4,"")))</f>
        <v>03 Quiet recovery (15s)</v>
      </c>
      <c r="I11676" s="6" t="n">
        <f aca="false">(B11676-B11675)/((A11676-A11675)/1000)</f>
        <v>-0.937728937728906</v>
      </c>
      <c r="J11676" s="6" t="n">
        <f aca="false">IF(OR(B11676&lt;Rules!$B$2,B11676&gt;Rules!$B$3,ABS(I11676)&gt;Rules!$B$4,OR(B11677&lt;Rules!$B$2,B11677&gt;Rules!$B$3,ABS(I11677)&gt;Rules!$B$4)),1,0)</f>
        <v>0</v>
      </c>
      <c r="K11676" s="6" t="str">
        <f aca="false">IF(F11676=1,COUNTIF($F$2:F11676,1),"")</f>
        <v/>
      </c>
    </row>
    <row r="11677" customFormat="false" ht="15" hidden="false" customHeight="false" outlineLevel="0" collapsed="false">
      <c r="A11677" s="6" t="n">
        <v>91636.3055</v>
      </c>
      <c r="B11677" s="6" t="n">
        <v>1.91135531135531</v>
      </c>
      <c r="C11677" s="6" t="n">
        <v>77</v>
      </c>
      <c r="D11677" s="6" t="n">
        <v>-1</v>
      </c>
      <c r="E11677" s="6" t="n">
        <v>1.94652014652015</v>
      </c>
      <c r="F11677" s="6" t="n">
        <v>0</v>
      </c>
      <c r="G11677" s="6" t="n">
        <v>0</v>
      </c>
      <c r="H11677" s="6" t="str">
        <f aca="false">IF(AND(A11677&gt;=Stimuli!$B$2,A11677&lt;=Stimuli!$C$2),Stimuli!$A$2,IF(AND(A11677&gt;=Stimuli!$B$3,A11677&lt;=Stimuli!$C$3),Stimuli!$A$3,IF(AND(A11677&gt;=Stimuli!$B$4,A11677&lt;=Stimuli!$C$4),Stimuli!$A$4,"")))</f>
        <v>03 Quiet recovery (15s)</v>
      </c>
      <c r="I11677" s="6" t="n">
        <f aca="false">(B11677-B11676)/((A11677-A11676)/1000)</f>
        <v>0.937728937728906</v>
      </c>
      <c r="J11677" s="6" t="n">
        <f aca="false">IF(OR(B11677&lt;Rules!$B$2,B11677&gt;Rules!$B$3,ABS(I11677)&gt;Rules!$B$4,OR(B11678&lt;Rules!$B$2,B11678&gt;Rules!$B$3,ABS(I11678)&gt;Rules!$B$4)),1,0)</f>
        <v>0</v>
      </c>
      <c r="K11677" s="6" t="str">
        <f aca="false">IF(F11677=1,COUNTIF($F$2:F11677,1),"")</f>
        <v/>
      </c>
    </row>
    <row r="11678" customFormat="false" ht="15" hidden="false" customHeight="false" outlineLevel="0" collapsed="false">
      <c r="A11678" s="6" t="n">
        <v>91644.118</v>
      </c>
      <c r="B11678" s="6" t="n">
        <v>1.9040293040293</v>
      </c>
      <c r="C11678" s="6" t="n">
        <v>77</v>
      </c>
      <c r="D11678" s="6" t="n">
        <v>-1</v>
      </c>
      <c r="E11678" s="6" t="n">
        <v>1.94652014652015</v>
      </c>
      <c r="F11678" s="6" t="n">
        <v>0</v>
      </c>
      <c r="G11678" s="6" t="n">
        <v>0</v>
      </c>
      <c r="H11678" s="6" t="str">
        <f aca="false">IF(AND(A11678&gt;=Stimuli!$B$2,A11678&lt;=Stimuli!$C$2),Stimuli!$A$2,IF(AND(A11678&gt;=Stimuli!$B$3,A11678&lt;=Stimuli!$C$3),Stimuli!$A$3,IF(AND(A11678&gt;=Stimuli!$B$4,A11678&lt;=Stimuli!$C$4),Stimuli!$A$4,"")))</f>
        <v>03 Quiet recovery (15s)</v>
      </c>
      <c r="I11678" s="6" t="n">
        <f aca="false">(B11678-B11677)/((A11678-A11677)/1000)</f>
        <v>-0.937728937728906</v>
      </c>
      <c r="J11678" s="6" t="n">
        <f aca="false">IF(OR(B11678&lt;Rules!$B$2,B11678&gt;Rules!$B$3,ABS(I11678)&gt;Rules!$B$4,OR(B11679&lt;Rules!$B$2,B11679&gt;Rules!$B$3,ABS(I11679)&gt;Rules!$B$4)),1,0)</f>
        <v>0</v>
      </c>
      <c r="K11678" s="6" t="str">
        <f aca="false">IF(F11678=1,COUNTIF($F$2:F11678,1),"")</f>
        <v/>
      </c>
    </row>
    <row r="11679" customFormat="false" ht="15" hidden="false" customHeight="false" outlineLevel="0" collapsed="false">
      <c r="A11679" s="6" t="n">
        <v>91651.9305</v>
      </c>
      <c r="B11679" s="6" t="n">
        <v>1.91135531135531</v>
      </c>
      <c r="C11679" s="6" t="n">
        <v>77</v>
      </c>
      <c r="D11679" s="6" t="n">
        <v>-1</v>
      </c>
      <c r="E11679" s="6" t="n">
        <v>1.94652014652015</v>
      </c>
      <c r="F11679" s="6" t="n">
        <v>0</v>
      </c>
      <c r="G11679" s="6" t="n">
        <v>0</v>
      </c>
      <c r="H11679" s="6" t="str">
        <f aca="false">IF(AND(A11679&gt;=Stimuli!$B$2,A11679&lt;=Stimuli!$C$2),Stimuli!$A$2,IF(AND(A11679&gt;=Stimuli!$B$3,A11679&lt;=Stimuli!$C$3),Stimuli!$A$3,IF(AND(A11679&gt;=Stimuli!$B$4,A11679&lt;=Stimuli!$C$4),Stimuli!$A$4,"")))</f>
        <v>03 Quiet recovery (15s)</v>
      </c>
      <c r="I11679" s="6" t="n">
        <f aca="false">(B11679-B11678)/((A11679-A11678)/1000)</f>
        <v>0.937728937728906</v>
      </c>
      <c r="J11679" s="6" t="n">
        <f aca="false">IF(OR(B11679&lt;Rules!$B$2,B11679&gt;Rules!$B$3,ABS(I11679)&gt;Rules!$B$4,OR(B11680&lt;Rules!$B$2,B11680&gt;Rules!$B$3,ABS(I11680)&gt;Rules!$B$4)),1,0)</f>
        <v>0</v>
      </c>
      <c r="K11679" s="6" t="str">
        <f aca="false">IF(F11679=1,COUNTIF($F$2:F11679,1),"")</f>
        <v/>
      </c>
    </row>
    <row r="11680" customFormat="false" ht="15" hidden="false" customHeight="false" outlineLevel="0" collapsed="false">
      <c r="A11680" s="6" t="n">
        <v>91659.743</v>
      </c>
      <c r="B11680" s="6" t="n">
        <v>1.9040293040293</v>
      </c>
      <c r="C11680" s="6" t="n">
        <v>77</v>
      </c>
      <c r="D11680" s="6" t="n">
        <v>-1</v>
      </c>
      <c r="E11680" s="6" t="n">
        <v>1.94652014652015</v>
      </c>
      <c r="F11680" s="6" t="n">
        <v>0</v>
      </c>
      <c r="G11680" s="6" t="n">
        <v>0</v>
      </c>
      <c r="H11680" s="6" t="str">
        <f aca="false">IF(AND(A11680&gt;=Stimuli!$B$2,A11680&lt;=Stimuli!$C$2),Stimuli!$A$2,IF(AND(A11680&gt;=Stimuli!$B$3,A11680&lt;=Stimuli!$C$3),Stimuli!$A$3,IF(AND(A11680&gt;=Stimuli!$B$4,A11680&lt;=Stimuli!$C$4),Stimuli!$A$4,"")))</f>
        <v>03 Quiet recovery (15s)</v>
      </c>
      <c r="I11680" s="6" t="n">
        <f aca="false">(B11680-B11679)/((A11680-A11679)/1000)</f>
        <v>-0.937728937728906</v>
      </c>
      <c r="J11680" s="6" t="n">
        <f aca="false">IF(OR(B11680&lt;Rules!$B$2,B11680&gt;Rules!$B$3,ABS(I11680)&gt;Rules!$B$4,OR(B11681&lt;Rules!$B$2,B11681&gt;Rules!$B$3,ABS(I11681)&gt;Rules!$B$4)),1,0)</f>
        <v>0</v>
      </c>
      <c r="K11680" s="6" t="str">
        <f aca="false">IF(F11680=1,COUNTIF($F$2:F11680,1),"")</f>
        <v/>
      </c>
    </row>
    <row r="11681" customFormat="false" ht="15" hidden="false" customHeight="false" outlineLevel="0" collapsed="false">
      <c r="A11681" s="6" t="n">
        <v>91667.5555</v>
      </c>
      <c r="B11681" s="6" t="n">
        <v>1.91135531135531</v>
      </c>
      <c r="C11681" s="6" t="n">
        <v>77</v>
      </c>
      <c r="D11681" s="6" t="n">
        <v>-1</v>
      </c>
      <c r="E11681" s="6" t="n">
        <v>1.94652014652015</v>
      </c>
      <c r="F11681" s="6" t="n">
        <v>0</v>
      </c>
      <c r="G11681" s="6" t="n">
        <v>0</v>
      </c>
      <c r="H11681" s="6" t="str">
        <f aca="false">IF(AND(A11681&gt;=Stimuli!$B$2,A11681&lt;=Stimuli!$C$2),Stimuli!$A$2,IF(AND(A11681&gt;=Stimuli!$B$3,A11681&lt;=Stimuli!$C$3),Stimuli!$A$3,IF(AND(A11681&gt;=Stimuli!$B$4,A11681&lt;=Stimuli!$C$4),Stimuli!$A$4,"")))</f>
        <v>03 Quiet recovery (15s)</v>
      </c>
      <c r="I11681" s="6" t="n">
        <f aca="false">(B11681-B11680)/((A11681-A11680)/1000)</f>
        <v>0.937728937728906</v>
      </c>
      <c r="J11681" s="6" t="n">
        <f aca="false">IF(OR(B11681&lt;Rules!$B$2,B11681&gt;Rules!$B$3,ABS(I11681)&gt;Rules!$B$4,OR(B11682&lt;Rules!$B$2,B11682&gt;Rules!$B$3,ABS(I11682)&gt;Rules!$B$4)),1,0)</f>
        <v>0</v>
      </c>
      <c r="K11681" s="6" t="str">
        <f aca="false">IF(F11681=1,COUNTIF($F$2:F11681,1),"")</f>
        <v/>
      </c>
    </row>
    <row r="11682" customFormat="false" ht="15" hidden="false" customHeight="false" outlineLevel="0" collapsed="false">
      <c r="A11682" s="6" t="n">
        <v>91675.368</v>
      </c>
      <c r="B11682" s="6" t="n">
        <v>1.9040293040293</v>
      </c>
      <c r="C11682" s="6" t="n">
        <v>77</v>
      </c>
      <c r="D11682" s="6" t="n">
        <v>-1</v>
      </c>
      <c r="E11682" s="6" t="n">
        <v>1.94652014652015</v>
      </c>
      <c r="F11682" s="6" t="n">
        <v>0</v>
      </c>
      <c r="G11682" s="6" t="n">
        <v>0</v>
      </c>
      <c r="H11682" s="6" t="str">
        <f aca="false">IF(AND(A11682&gt;=Stimuli!$B$2,A11682&lt;=Stimuli!$C$2),Stimuli!$A$2,IF(AND(A11682&gt;=Stimuli!$B$3,A11682&lt;=Stimuli!$C$3),Stimuli!$A$3,IF(AND(A11682&gt;=Stimuli!$B$4,A11682&lt;=Stimuli!$C$4),Stimuli!$A$4,"")))</f>
        <v>03 Quiet recovery (15s)</v>
      </c>
      <c r="I11682" s="6" t="n">
        <f aca="false">(B11682-B11681)/((A11682-A11681)/1000)</f>
        <v>-0.937728937728906</v>
      </c>
      <c r="J11682" s="6" t="n">
        <f aca="false">IF(OR(B11682&lt;Rules!$B$2,B11682&gt;Rules!$B$3,ABS(I11682)&gt;Rules!$B$4,OR(B11683&lt;Rules!$B$2,B11683&gt;Rules!$B$3,ABS(I11683)&gt;Rules!$B$4)),1,0)</f>
        <v>0</v>
      </c>
      <c r="K11682" s="6" t="str">
        <f aca="false">IF(F11682=1,COUNTIF($F$2:F11682,1),"")</f>
        <v/>
      </c>
    </row>
    <row r="11683" customFormat="false" ht="15" hidden="false" customHeight="false" outlineLevel="0" collapsed="false">
      <c r="A11683" s="6" t="n">
        <v>91683.1805</v>
      </c>
      <c r="B11683" s="6" t="n">
        <v>1.90989010989011</v>
      </c>
      <c r="C11683" s="6" t="n">
        <v>77</v>
      </c>
      <c r="D11683" s="6" t="n">
        <v>-1</v>
      </c>
      <c r="E11683" s="6" t="n">
        <v>1.94652014652015</v>
      </c>
      <c r="F11683" s="6" t="n">
        <v>0</v>
      </c>
      <c r="G11683" s="6" t="n">
        <v>0</v>
      </c>
      <c r="H11683" s="6" t="str">
        <f aca="false">IF(AND(A11683&gt;=Stimuli!$B$2,A11683&lt;=Stimuli!$C$2),Stimuli!$A$2,IF(AND(A11683&gt;=Stimuli!$B$3,A11683&lt;=Stimuli!$C$3),Stimuli!$A$3,IF(AND(A11683&gt;=Stimuli!$B$4,A11683&lt;=Stimuli!$C$4),Stimuli!$A$4,"")))</f>
        <v>03 Quiet recovery (15s)</v>
      </c>
      <c r="I11683" s="6" t="n">
        <f aca="false">(B11683-B11682)/((A11683-A11682)/1000)</f>
        <v>0.750183150183176</v>
      </c>
      <c r="J11683" s="6" t="n">
        <f aca="false">IF(OR(B11683&lt;Rules!$B$2,B11683&gt;Rules!$B$3,ABS(I11683)&gt;Rules!$B$4,OR(B11684&lt;Rules!$B$2,B11684&gt;Rules!$B$3,ABS(I11684)&gt;Rules!$B$4)),1,0)</f>
        <v>0</v>
      </c>
      <c r="K11683" s="6" t="str">
        <f aca="false">IF(F11683=1,COUNTIF($F$2:F11683,1),"")</f>
        <v/>
      </c>
    </row>
    <row r="11684" customFormat="false" ht="15" hidden="false" customHeight="false" outlineLevel="0" collapsed="false">
      <c r="A11684" s="6" t="n">
        <v>91690.993</v>
      </c>
      <c r="B11684" s="6" t="n">
        <v>1.90549450549451</v>
      </c>
      <c r="C11684" s="6" t="n">
        <v>77</v>
      </c>
      <c r="D11684" s="6" t="n">
        <v>-1</v>
      </c>
      <c r="E11684" s="6" t="n">
        <v>1.94652014652015</v>
      </c>
      <c r="F11684" s="6" t="n">
        <v>0</v>
      </c>
      <c r="G11684" s="6" t="n">
        <v>0</v>
      </c>
      <c r="H11684" s="6" t="str">
        <f aca="false">IF(AND(A11684&gt;=Stimuli!$B$2,A11684&lt;=Stimuli!$C$2),Stimuli!$A$2,IF(AND(A11684&gt;=Stimuli!$B$3,A11684&lt;=Stimuli!$C$3),Stimuli!$A$3,IF(AND(A11684&gt;=Stimuli!$B$4,A11684&lt;=Stimuli!$C$4),Stimuli!$A$4,"")))</f>
        <v>03 Quiet recovery (15s)</v>
      </c>
      <c r="I11684" s="6" t="n">
        <f aca="false">(B11684-B11683)/((A11684-A11683)/1000)</f>
        <v>-0.562637362637446</v>
      </c>
      <c r="J11684" s="6" t="n">
        <f aca="false">IF(OR(B11684&lt;Rules!$B$2,B11684&gt;Rules!$B$3,ABS(I11684)&gt;Rules!$B$4,OR(B11685&lt;Rules!$B$2,B11685&gt;Rules!$B$3,ABS(I11685)&gt;Rules!$B$4)),1,0)</f>
        <v>0</v>
      </c>
      <c r="K11684" s="6" t="str">
        <f aca="false">IF(F11684=1,COUNTIF($F$2:F11684,1),"")</f>
        <v/>
      </c>
    </row>
    <row r="11685" customFormat="false" ht="15" hidden="false" customHeight="false" outlineLevel="0" collapsed="false">
      <c r="A11685" s="6" t="n">
        <v>91698.8055</v>
      </c>
      <c r="B11685" s="6" t="n">
        <v>1.90842490842491</v>
      </c>
      <c r="C11685" s="6" t="n">
        <v>77</v>
      </c>
      <c r="D11685" s="6" t="n">
        <v>-1</v>
      </c>
      <c r="E11685" s="6" t="n">
        <v>1.94652014652015</v>
      </c>
      <c r="F11685" s="6" t="n">
        <v>0</v>
      </c>
      <c r="G11685" s="6" t="n">
        <v>0</v>
      </c>
      <c r="H11685" s="6" t="str">
        <f aca="false">IF(AND(A11685&gt;=Stimuli!$B$2,A11685&lt;=Stimuli!$C$2),Stimuli!$A$2,IF(AND(A11685&gt;=Stimuli!$B$3,A11685&lt;=Stimuli!$C$3),Stimuli!$A$3,IF(AND(A11685&gt;=Stimuli!$B$4,A11685&lt;=Stimuli!$C$4),Stimuli!$A$4,"")))</f>
        <v>03 Quiet recovery (15s)</v>
      </c>
      <c r="I11685" s="6" t="n">
        <f aca="false">(B11685-B11684)/((A11685-A11684)/1000)</f>
        <v>0.375091575091602</v>
      </c>
      <c r="J11685" s="6" t="n">
        <f aca="false">IF(OR(B11685&lt;Rules!$B$2,B11685&gt;Rules!$B$3,ABS(I11685)&gt;Rules!$B$4,OR(B11686&lt;Rules!$B$2,B11686&gt;Rules!$B$3,ABS(I11686)&gt;Rules!$B$4)),1,0)</f>
        <v>0</v>
      </c>
      <c r="K11685" s="6" t="str">
        <f aca="false">IF(F11685=1,COUNTIF($F$2:F11685,1),"")</f>
        <v/>
      </c>
    </row>
    <row r="11686" customFormat="false" ht="15" hidden="false" customHeight="false" outlineLevel="0" collapsed="false">
      <c r="A11686" s="6" t="n">
        <v>91706.618</v>
      </c>
      <c r="B11686" s="6" t="n">
        <v>1.90695970695971</v>
      </c>
      <c r="C11686" s="6" t="n">
        <v>77</v>
      </c>
      <c r="D11686" s="6" t="n">
        <v>-1</v>
      </c>
      <c r="E11686" s="6" t="n">
        <v>1.94652014652015</v>
      </c>
      <c r="F11686" s="6" t="n">
        <v>0</v>
      </c>
      <c r="G11686" s="6" t="n">
        <v>0</v>
      </c>
      <c r="H11686" s="6" t="str">
        <f aca="false">IF(AND(A11686&gt;=Stimuli!$B$2,A11686&lt;=Stimuli!$C$2),Stimuli!$A$2,IF(AND(A11686&gt;=Stimuli!$B$3,A11686&lt;=Stimuli!$C$3),Stimuli!$A$3,IF(AND(A11686&gt;=Stimuli!$B$4,A11686&lt;=Stimuli!$C$4),Stimuli!$A$4,"")))</f>
        <v>03 Quiet recovery (15s)</v>
      </c>
      <c r="I11686" s="6" t="n">
        <f aca="false">(B11686-B11685)/((A11686-A11685)/1000)</f>
        <v>-0.18754578754573</v>
      </c>
      <c r="J11686" s="6" t="n">
        <f aca="false">IF(OR(B11686&lt;Rules!$B$2,B11686&gt;Rules!$B$3,ABS(I11686)&gt;Rules!$B$4,OR(B11687&lt;Rules!$B$2,B11687&gt;Rules!$B$3,ABS(I11687)&gt;Rules!$B$4)),1,0)</f>
        <v>0</v>
      </c>
      <c r="K11686" s="6" t="str">
        <f aca="false">IF(F11686=1,COUNTIF($F$2:F11686,1),"")</f>
        <v/>
      </c>
    </row>
    <row r="11687" customFormat="false" ht="15" hidden="false" customHeight="false" outlineLevel="0" collapsed="false">
      <c r="A11687" s="6" t="n">
        <v>91714.4305</v>
      </c>
      <c r="B11687" s="6" t="n">
        <v>1.90695970695971</v>
      </c>
      <c r="C11687" s="6" t="n">
        <v>77</v>
      </c>
      <c r="D11687" s="6" t="n">
        <v>-1</v>
      </c>
      <c r="E11687" s="6" t="n">
        <v>1.94652014652015</v>
      </c>
      <c r="F11687" s="6" t="n">
        <v>0</v>
      </c>
      <c r="G11687" s="6" t="n">
        <v>0</v>
      </c>
      <c r="H11687" s="6" t="str">
        <f aca="false">IF(AND(A11687&gt;=Stimuli!$B$2,A11687&lt;=Stimuli!$C$2),Stimuli!$A$2,IF(AND(A11687&gt;=Stimuli!$B$3,A11687&lt;=Stimuli!$C$3),Stimuli!$A$3,IF(AND(A11687&gt;=Stimuli!$B$4,A11687&lt;=Stimuli!$C$4),Stimuli!$A$4,"")))</f>
        <v>03 Quiet recovery (15s)</v>
      </c>
      <c r="I11687" s="6" t="n">
        <f aca="false">(B11687-B11686)/((A11687-A11686)/1000)</f>
        <v>0</v>
      </c>
      <c r="J11687" s="6" t="n">
        <f aca="false">IF(OR(B11687&lt;Rules!$B$2,B11687&gt;Rules!$B$3,ABS(I11687)&gt;Rules!$B$4,OR(B11688&lt;Rules!$B$2,B11688&gt;Rules!$B$3,ABS(I11688)&gt;Rules!$B$4)),1,0)</f>
        <v>0</v>
      </c>
      <c r="K11687" s="6" t="str">
        <f aca="false">IF(F11687=1,COUNTIF($F$2:F11687,1),"")</f>
        <v/>
      </c>
    </row>
    <row r="11688" customFormat="false" ht="15" hidden="false" customHeight="false" outlineLevel="0" collapsed="false">
      <c r="A11688" s="6" t="n">
        <v>91722.243</v>
      </c>
      <c r="B11688" s="6" t="n">
        <v>1.90842490842491</v>
      </c>
      <c r="C11688" s="6" t="n">
        <v>77</v>
      </c>
      <c r="D11688" s="6" t="n">
        <v>-1</v>
      </c>
      <c r="E11688" s="6" t="n">
        <v>1.94652014652015</v>
      </c>
      <c r="F11688" s="6" t="n">
        <v>0</v>
      </c>
      <c r="G11688" s="6" t="n">
        <v>0</v>
      </c>
      <c r="H11688" s="6" t="str">
        <f aca="false">IF(AND(A11688&gt;=Stimuli!$B$2,A11688&lt;=Stimuli!$C$2),Stimuli!$A$2,IF(AND(A11688&gt;=Stimuli!$B$3,A11688&lt;=Stimuli!$C$3),Stimuli!$A$3,IF(AND(A11688&gt;=Stimuli!$B$4,A11688&lt;=Stimuli!$C$4),Stimuli!$A$4,"")))</f>
        <v>03 Quiet recovery (15s)</v>
      </c>
      <c r="I11688" s="6" t="n">
        <f aca="false">(B11688-B11687)/((A11688-A11687)/1000)</f>
        <v>0.18754578754573</v>
      </c>
      <c r="J11688" s="6" t="n">
        <f aca="false">IF(OR(B11688&lt;Rules!$B$2,B11688&gt;Rules!$B$3,ABS(I11688)&gt;Rules!$B$4,OR(B11689&lt;Rules!$B$2,B11689&gt;Rules!$B$3,ABS(I11689)&gt;Rules!$B$4)),1,0)</f>
        <v>0</v>
      </c>
      <c r="K11688" s="6" t="str">
        <f aca="false">IF(F11688=1,COUNTIF($F$2:F11688,1),"")</f>
        <v/>
      </c>
    </row>
    <row r="11689" customFormat="false" ht="15" hidden="false" customHeight="false" outlineLevel="0" collapsed="false">
      <c r="A11689" s="6" t="n">
        <v>91730.0555</v>
      </c>
      <c r="B11689" s="6" t="n">
        <v>1.90549450549451</v>
      </c>
      <c r="C11689" s="6" t="n">
        <v>77</v>
      </c>
      <c r="D11689" s="6" t="n">
        <v>-1</v>
      </c>
      <c r="E11689" s="6" t="n">
        <v>1.94652014652015</v>
      </c>
      <c r="F11689" s="6" t="n">
        <v>0</v>
      </c>
      <c r="G11689" s="6" t="n">
        <v>0</v>
      </c>
      <c r="H11689" s="6" t="str">
        <f aca="false">IF(AND(A11689&gt;=Stimuli!$B$2,A11689&lt;=Stimuli!$C$2),Stimuli!$A$2,IF(AND(A11689&gt;=Stimuli!$B$3,A11689&lt;=Stimuli!$C$3),Stimuli!$A$3,IF(AND(A11689&gt;=Stimuli!$B$4,A11689&lt;=Stimuli!$C$4),Stimuli!$A$4,"")))</f>
        <v>03 Quiet recovery (15s)</v>
      </c>
      <c r="I11689" s="6" t="n">
        <f aca="false">(B11689-B11688)/((A11689-A11688)/1000)</f>
        <v>-0.375091575091602</v>
      </c>
      <c r="J11689" s="6" t="n">
        <f aca="false">IF(OR(B11689&lt;Rules!$B$2,B11689&gt;Rules!$B$3,ABS(I11689)&gt;Rules!$B$4,OR(B11690&lt;Rules!$B$2,B11690&gt;Rules!$B$3,ABS(I11690)&gt;Rules!$B$4)),1,0)</f>
        <v>0</v>
      </c>
      <c r="K11689" s="6" t="str">
        <f aca="false">IF(F11689=1,COUNTIF($F$2:F11689,1),"")</f>
        <v/>
      </c>
    </row>
    <row r="11690" customFormat="false" ht="15" hidden="false" customHeight="false" outlineLevel="0" collapsed="false">
      <c r="A11690" s="6" t="n">
        <v>91737.868</v>
      </c>
      <c r="B11690" s="6" t="n">
        <v>1.90989010989011</v>
      </c>
      <c r="C11690" s="6" t="n">
        <v>77</v>
      </c>
      <c r="D11690" s="6" t="n">
        <v>-1</v>
      </c>
      <c r="E11690" s="6" t="n">
        <v>1.94652014652015</v>
      </c>
      <c r="F11690" s="6" t="n">
        <v>0</v>
      </c>
      <c r="G11690" s="6" t="n">
        <v>0</v>
      </c>
      <c r="H11690" s="6" t="str">
        <f aca="false">IF(AND(A11690&gt;=Stimuli!$B$2,A11690&lt;=Stimuli!$C$2),Stimuli!$A$2,IF(AND(A11690&gt;=Stimuli!$B$3,A11690&lt;=Stimuli!$C$3),Stimuli!$A$3,IF(AND(A11690&gt;=Stimuli!$B$4,A11690&lt;=Stimuli!$C$4),Stimuli!$A$4,"")))</f>
        <v>03 Quiet recovery (15s)</v>
      </c>
      <c r="I11690" s="6" t="n">
        <f aca="false">(B11690-B11689)/((A11690-A11689)/1000)</f>
        <v>0.562637362637446</v>
      </c>
      <c r="J11690" s="6" t="n">
        <f aca="false">IF(OR(B11690&lt;Rules!$B$2,B11690&gt;Rules!$B$3,ABS(I11690)&gt;Rules!$B$4,OR(B11691&lt;Rules!$B$2,B11691&gt;Rules!$B$3,ABS(I11691)&gt;Rules!$B$4)),1,0)</f>
        <v>0</v>
      </c>
      <c r="K11690" s="6" t="str">
        <f aca="false">IF(F11690=1,COUNTIF($F$2:F11690,1),"")</f>
        <v/>
      </c>
    </row>
    <row r="11691" customFormat="false" ht="15" hidden="false" customHeight="false" outlineLevel="0" collapsed="false">
      <c r="A11691" s="6" t="n">
        <v>91745.6805</v>
      </c>
      <c r="B11691" s="6" t="n">
        <v>1.9040293040293</v>
      </c>
      <c r="C11691" s="6" t="n">
        <v>77</v>
      </c>
      <c r="D11691" s="6" t="n">
        <v>-1</v>
      </c>
      <c r="E11691" s="6" t="n">
        <v>1.94652014652015</v>
      </c>
      <c r="F11691" s="6" t="n">
        <v>0</v>
      </c>
      <c r="G11691" s="6" t="n">
        <v>0</v>
      </c>
      <c r="H11691" s="6" t="str">
        <f aca="false">IF(AND(A11691&gt;=Stimuli!$B$2,A11691&lt;=Stimuli!$C$2),Stimuli!$A$2,IF(AND(A11691&gt;=Stimuli!$B$3,A11691&lt;=Stimuli!$C$3),Stimuli!$A$3,IF(AND(A11691&gt;=Stimuli!$B$4,A11691&lt;=Stimuli!$C$4),Stimuli!$A$4,"")))</f>
        <v>03 Quiet recovery (15s)</v>
      </c>
      <c r="I11691" s="6" t="n">
        <f aca="false">(B11691-B11690)/((A11691-A11690)/1000)</f>
        <v>-0.750183150183176</v>
      </c>
      <c r="J11691" s="6" t="n">
        <f aca="false">IF(OR(B11691&lt;Rules!$B$2,B11691&gt;Rules!$B$3,ABS(I11691)&gt;Rules!$B$4,OR(B11692&lt;Rules!$B$2,B11692&gt;Rules!$B$3,ABS(I11692)&gt;Rules!$B$4)),1,0)</f>
        <v>0</v>
      </c>
      <c r="K11691" s="6" t="str">
        <f aca="false">IF(F11691=1,COUNTIF($F$2:F11691,1),"")</f>
        <v/>
      </c>
    </row>
    <row r="11692" customFormat="false" ht="15" hidden="false" customHeight="false" outlineLevel="0" collapsed="false">
      <c r="A11692" s="6" t="n">
        <v>91753.493</v>
      </c>
      <c r="B11692" s="6" t="n">
        <v>1.90989010989011</v>
      </c>
      <c r="C11692" s="6" t="n">
        <v>77</v>
      </c>
      <c r="D11692" s="6" t="n">
        <v>-1</v>
      </c>
      <c r="E11692" s="6" t="n">
        <v>1.94652014652015</v>
      </c>
      <c r="F11692" s="6" t="n">
        <v>0</v>
      </c>
      <c r="G11692" s="6" t="n">
        <v>0</v>
      </c>
      <c r="H11692" s="6" t="str">
        <f aca="false">IF(AND(A11692&gt;=Stimuli!$B$2,A11692&lt;=Stimuli!$C$2),Stimuli!$A$2,IF(AND(A11692&gt;=Stimuli!$B$3,A11692&lt;=Stimuli!$C$3),Stimuli!$A$3,IF(AND(A11692&gt;=Stimuli!$B$4,A11692&lt;=Stimuli!$C$4),Stimuli!$A$4,"")))</f>
        <v>03 Quiet recovery (15s)</v>
      </c>
      <c r="I11692" s="6" t="n">
        <f aca="false">(B11692-B11691)/((A11692-A11691)/1000)</f>
        <v>0.750183150183176</v>
      </c>
      <c r="J11692" s="6" t="n">
        <f aca="false">IF(OR(B11692&lt;Rules!$B$2,B11692&gt;Rules!$B$3,ABS(I11692)&gt;Rules!$B$4,OR(B11693&lt;Rules!$B$2,B11693&gt;Rules!$B$3,ABS(I11693)&gt;Rules!$B$4)),1,0)</f>
        <v>0</v>
      </c>
      <c r="K11692" s="6" t="str">
        <f aca="false">IF(F11692=1,COUNTIF($F$2:F11692,1),"")</f>
        <v/>
      </c>
    </row>
    <row r="11693" customFormat="false" ht="15" hidden="false" customHeight="false" outlineLevel="0" collapsed="false">
      <c r="A11693" s="6" t="n">
        <v>91761.3055</v>
      </c>
      <c r="B11693" s="6" t="n">
        <v>1.9040293040293</v>
      </c>
      <c r="C11693" s="6" t="n">
        <v>77</v>
      </c>
      <c r="D11693" s="6" t="n">
        <v>-1</v>
      </c>
      <c r="E11693" s="6" t="n">
        <v>1.94652014652015</v>
      </c>
      <c r="F11693" s="6" t="n">
        <v>0</v>
      </c>
      <c r="G11693" s="6" t="n">
        <v>0</v>
      </c>
      <c r="H11693" s="6" t="str">
        <f aca="false">IF(AND(A11693&gt;=Stimuli!$B$2,A11693&lt;=Stimuli!$C$2),Stimuli!$A$2,IF(AND(A11693&gt;=Stimuli!$B$3,A11693&lt;=Stimuli!$C$3),Stimuli!$A$3,IF(AND(A11693&gt;=Stimuli!$B$4,A11693&lt;=Stimuli!$C$4),Stimuli!$A$4,"")))</f>
        <v>03 Quiet recovery (15s)</v>
      </c>
      <c r="I11693" s="6" t="n">
        <f aca="false">(B11693-B11692)/((A11693-A11692)/1000)</f>
        <v>-0.750183150183176</v>
      </c>
      <c r="J11693" s="6" t="n">
        <f aca="false">IF(OR(B11693&lt;Rules!$B$2,B11693&gt;Rules!$B$3,ABS(I11693)&gt;Rules!$B$4,OR(B11694&lt;Rules!$B$2,B11694&gt;Rules!$B$3,ABS(I11694)&gt;Rules!$B$4)),1,0)</f>
        <v>0</v>
      </c>
      <c r="K11693" s="6" t="str">
        <f aca="false">IF(F11693=1,COUNTIF($F$2:F11693,1),"")</f>
        <v/>
      </c>
    </row>
    <row r="11694" customFormat="false" ht="15" hidden="false" customHeight="false" outlineLevel="0" collapsed="false">
      <c r="A11694" s="6" t="n">
        <v>91769.118</v>
      </c>
      <c r="B11694" s="6" t="n">
        <v>1.91135531135531</v>
      </c>
      <c r="C11694" s="6" t="n">
        <v>77</v>
      </c>
      <c r="D11694" s="6" t="n">
        <v>-1</v>
      </c>
      <c r="E11694" s="6" t="n">
        <v>1.94652014652015</v>
      </c>
      <c r="F11694" s="6" t="n">
        <v>0</v>
      </c>
      <c r="G11694" s="6" t="n">
        <v>0</v>
      </c>
      <c r="H11694" s="6" t="str">
        <f aca="false">IF(AND(A11694&gt;=Stimuli!$B$2,A11694&lt;=Stimuli!$C$2),Stimuli!$A$2,IF(AND(A11694&gt;=Stimuli!$B$3,A11694&lt;=Stimuli!$C$3),Stimuli!$A$3,IF(AND(A11694&gt;=Stimuli!$B$4,A11694&lt;=Stimuli!$C$4),Stimuli!$A$4,"")))</f>
        <v>03 Quiet recovery (15s)</v>
      </c>
      <c r="I11694" s="6" t="n">
        <f aca="false">(B11694-B11693)/((A11694-A11693)/1000)</f>
        <v>0.937728937728906</v>
      </c>
      <c r="J11694" s="6" t="n">
        <f aca="false">IF(OR(B11694&lt;Rules!$B$2,B11694&gt;Rules!$B$3,ABS(I11694)&gt;Rules!$B$4,OR(B11695&lt;Rules!$B$2,B11695&gt;Rules!$B$3,ABS(I11695)&gt;Rules!$B$4)),1,0)</f>
        <v>0</v>
      </c>
      <c r="K11694" s="6" t="str">
        <f aca="false">IF(F11694=1,COUNTIF($F$2:F11694,1),"")</f>
        <v/>
      </c>
    </row>
    <row r="11695" customFormat="false" ht="15" hidden="false" customHeight="false" outlineLevel="0" collapsed="false">
      <c r="A11695" s="6" t="n">
        <v>91776.9305</v>
      </c>
      <c r="B11695" s="6" t="n">
        <v>1.9025641025641</v>
      </c>
      <c r="C11695" s="6" t="n">
        <v>77</v>
      </c>
      <c r="D11695" s="6" t="n">
        <v>-1</v>
      </c>
      <c r="E11695" s="6" t="n">
        <v>1.94652014652015</v>
      </c>
      <c r="F11695" s="6" t="n">
        <v>0</v>
      </c>
      <c r="G11695" s="6" t="n">
        <v>0</v>
      </c>
      <c r="H11695" s="6" t="str">
        <f aca="false">IF(AND(A11695&gt;=Stimuli!$B$2,A11695&lt;=Stimuli!$C$2),Stimuli!$A$2,IF(AND(A11695&gt;=Stimuli!$B$3,A11695&lt;=Stimuli!$C$3),Stimuli!$A$3,IF(AND(A11695&gt;=Stimuli!$B$4,A11695&lt;=Stimuli!$C$4),Stimuli!$A$4,"")))</f>
        <v>03 Quiet recovery (15s)</v>
      </c>
      <c r="I11695" s="6" t="n">
        <f aca="false">(B11695-B11694)/((A11695-A11694)/1000)</f>
        <v>-1.12527472527475</v>
      </c>
      <c r="J11695" s="6" t="n">
        <f aca="false">IF(OR(B11695&lt;Rules!$B$2,B11695&gt;Rules!$B$3,ABS(I11695)&gt;Rules!$B$4,OR(B11696&lt;Rules!$B$2,B11696&gt;Rules!$B$3,ABS(I11696)&gt;Rules!$B$4)),1,0)</f>
        <v>0</v>
      </c>
      <c r="K11695" s="6" t="str">
        <f aca="false">IF(F11695=1,COUNTIF($F$2:F11695,1),"")</f>
        <v/>
      </c>
    </row>
    <row r="11696" customFormat="false" ht="15" hidden="false" customHeight="false" outlineLevel="0" collapsed="false">
      <c r="A11696" s="6" t="n">
        <v>91784.743</v>
      </c>
      <c r="B11696" s="6" t="n">
        <v>1.90989010989011</v>
      </c>
      <c r="C11696" s="6" t="n">
        <v>77</v>
      </c>
      <c r="D11696" s="6" t="n">
        <v>-1</v>
      </c>
      <c r="E11696" s="6" t="n">
        <v>1.94652014652015</v>
      </c>
      <c r="F11696" s="6" t="n">
        <v>0</v>
      </c>
      <c r="G11696" s="6" t="n">
        <v>0</v>
      </c>
      <c r="H11696" s="6" t="str">
        <f aca="false">IF(AND(A11696&gt;=Stimuli!$B$2,A11696&lt;=Stimuli!$C$2),Stimuli!$A$2,IF(AND(A11696&gt;=Stimuli!$B$3,A11696&lt;=Stimuli!$C$3),Stimuli!$A$3,IF(AND(A11696&gt;=Stimuli!$B$4,A11696&lt;=Stimuli!$C$4),Stimuli!$A$4,"")))</f>
        <v>03 Quiet recovery (15s)</v>
      </c>
      <c r="I11696" s="6" t="n">
        <f aca="false">(B11696-B11695)/((A11696-A11695)/1000)</f>
        <v>0.93772893772902</v>
      </c>
      <c r="J11696" s="6" t="n">
        <f aca="false">IF(OR(B11696&lt;Rules!$B$2,B11696&gt;Rules!$B$3,ABS(I11696)&gt;Rules!$B$4,OR(B11697&lt;Rules!$B$2,B11697&gt;Rules!$B$3,ABS(I11697)&gt;Rules!$B$4)),1,0)</f>
        <v>0</v>
      </c>
      <c r="K11696" s="6" t="str">
        <f aca="false">IF(F11696=1,COUNTIF($F$2:F11696,1),"")</f>
        <v/>
      </c>
    </row>
    <row r="11697" customFormat="false" ht="15" hidden="false" customHeight="false" outlineLevel="0" collapsed="false">
      <c r="A11697" s="6" t="n">
        <v>91792.5555</v>
      </c>
      <c r="B11697" s="6" t="n">
        <v>1.9040293040293</v>
      </c>
      <c r="C11697" s="6" t="n">
        <v>77</v>
      </c>
      <c r="D11697" s="6" t="n">
        <v>-1</v>
      </c>
      <c r="E11697" s="6" t="n">
        <v>1.94652014652015</v>
      </c>
      <c r="F11697" s="6" t="n">
        <v>0</v>
      </c>
      <c r="G11697" s="6" t="n">
        <v>0</v>
      </c>
      <c r="H11697" s="6" t="str">
        <f aca="false">IF(AND(A11697&gt;=Stimuli!$B$2,A11697&lt;=Stimuli!$C$2),Stimuli!$A$2,IF(AND(A11697&gt;=Stimuli!$B$3,A11697&lt;=Stimuli!$C$3),Stimuli!$A$3,IF(AND(A11697&gt;=Stimuli!$B$4,A11697&lt;=Stimuli!$C$4),Stimuli!$A$4,"")))</f>
        <v>03 Quiet recovery (15s)</v>
      </c>
      <c r="I11697" s="6" t="n">
        <f aca="false">(B11697-B11696)/((A11697-A11696)/1000)</f>
        <v>-0.750183150183176</v>
      </c>
      <c r="J11697" s="6" t="n">
        <f aca="false">IF(OR(B11697&lt;Rules!$B$2,B11697&gt;Rules!$B$3,ABS(I11697)&gt;Rules!$B$4,OR(B11698&lt;Rules!$B$2,B11698&gt;Rules!$B$3,ABS(I11698)&gt;Rules!$B$4)),1,0)</f>
        <v>0</v>
      </c>
      <c r="K11697" s="6" t="str">
        <f aca="false">IF(F11697=1,COUNTIF($F$2:F11697,1),"")</f>
        <v/>
      </c>
    </row>
    <row r="11698" customFormat="false" ht="15" hidden="false" customHeight="false" outlineLevel="0" collapsed="false">
      <c r="A11698" s="6" t="n">
        <v>91800.368</v>
      </c>
      <c r="B11698" s="6" t="n">
        <v>1.90842490842491</v>
      </c>
      <c r="C11698" s="6" t="n">
        <v>77</v>
      </c>
      <c r="D11698" s="6" t="n">
        <v>-1</v>
      </c>
      <c r="E11698" s="6" t="n">
        <v>1.94652014652015</v>
      </c>
      <c r="F11698" s="6" t="n">
        <v>0</v>
      </c>
      <c r="G11698" s="6" t="n">
        <v>0</v>
      </c>
      <c r="H11698" s="6" t="str">
        <f aca="false">IF(AND(A11698&gt;=Stimuli!$B$2,A11698&lt;=Stimuli!$C$2),Stimuli!$A$2,IF(AND(A11698&gt;=Stimuli!$B$3,A11698&lt;=Stimuli!$C$3),Stimuli!$A$3,IF(AND(A11698&gt;=Stimuli!$B$4,A11698&lt;=Stimuli!$C$4),Stimuli!$A$4,"")))</f>
        <v>03 Quiet recovery (15s)</v>
      </c>
      <c r="I11698" s="6" t="n">
        <f aca="false">(B11698-B11697)/((A11698-A11697)/1000)</f>
        <v>0.562637362637332</v>
      </c>
      <c r="J11698" s="6" t="n">
        <f aca="false">IF(OR(B11698&lt;Rules!$B$2,B11698&gt;Rules!$B$3,ABS(I11698)&gt;Rules!$B$4,OR(B11699&lt;Rules!$B$2,B11699&gt;Rules!$B$3,ABS(I11699)&gt;Rules!$B$4)),1,0)</f>
        <v>0</v>
      </c>
      <c r="K11698" s="6" t="str">
        <f aca="false">IF(F11698=1,COUNTIF($F$2:F11698,1),"")</f>
        <v/>
      </c>
    </row>
    <row r="11699" customFormat="false" ht="15" hidden="false" customHeight="false" outlineLevel="0" collapsed="false">
      <c r="A11699" s="6" t="n">
        <v>91808.1805</v>
      </c>
      <c r="B11699" s="6" t="n">
        <v>1.9040293040293</v>
      </c>
      <c r="C11699" s="6" t="n">
        <v>77</v>
      </c>
      <c r="D11699" s="6" t="n">
        <v>-1</v>
      </c>
      <c r="E11699" s="6" t="n">
        <v>1.94652014652015</v>
      </c>
      <c r="F11699" s="6" t="n">
        <v>0</v>
      </c>
      <c r="G11699" s="6" t="n">
        <v>0</v>
      </c>
      <c r="H11699" s="6" t="str">
        <f aca="false">IF(AND(A11699&gt;=Stimuli!$B$2,A11699&lt;=Stimuli!$C$2),Stimuli!$A$2,IF(AND(A11699&gt;=Stimuli!$B$3,A11699&lt;=Stimuli!$C$3),Stimuli!$A$3,IF(AND(A11699&gt;=Stimuli!$B$4,A11699&lt;=Stimuli!$C$4),Stimuli!$A$4,"")))</f>
        <v>03 Quiet recovery (15s)</v>
      </c>
      <c r="I11699" s="6" t="n">
        <f aca="false">(B11699-B11698)/((A11699-A11698)/1000)</f>
        <v>-0.562637362637332</v>
      </c>
      <c r="J11699" s="6" t="n">
        <f aca="false">IF(OR(B11699&lt;Rules!$B$2,B11699&gt;Rules!$B$3,ABS(I11699)&gt;Rules!$B$4,OR(B11700&lt;Rules!$B$2,B11700&gt;Rules!$B$3,ABS(I11700)&gt;Rules!$B$4)),1,0)</f>
        <v>0</v>
      </c>
      <c r="K11699" s="6" t="str">
        <f aca="false">IF(F11699=1,COUNTIF($F$2:F11699,1),"")</f>
        <v/>
      </c>
    </row>
    <row r="11700" customFormat="false" ht="15" hidden="false" customHeight="false" outlineLevel="0" collapsed="false">
      <c r="A11700" s="6" t="n">
        <v>91815.993</v>
      </c>
      <c r="B11700" s="6" t="n">
        <v>1.90842490842491</v>
      </c>
      <c r="C11700" s="6" t="n">
        <v>77</v>
      </c>
      <c r="D11700" s="6" t="n">
        <v>-1</v>
      </c>
      <c r="E11700" s="6" t="n">
        <v>1.94652014652015</v>
      </c>
      <c r="F11700" s="6" t="n">
        <v>0</v>
      </c>
      <c r="G11700" s="6" t="n">
        <v>0</v>
      </c>
      <c r="H11700" s="6" t="str">
        <f aca="false">IF(AND(A11700&gt;=Stimuli!$B$2,A11700&lt;=Stimuli!$C$2),Stimuli!$A$2,IF(AND(A11700&gt;=Stimuli!$B$3,A11700&lt;=Stimuli!$C$3),Stimuli!$A$3,IF(AND(A11700&gt;=Stimuli!$B$4,A11700&lt;=Stimuli!$C$4),Stimuli!$A$4,"")))</f>
        <v>03 Quiet recovery (15s)</v>
      </c>
      <c r="I11700" s="6" t="n">
        <f aca="false">(B11700-B11699)/((A11700-A11699)/1000)</f>
        <v>0.562637362637332</v>
      </c>
      <c r="J11700" s="6" t="n">
        <f aca="false">IF(OR(B11700&lt;Rules!$B$2,B11700&gt;Rules!$B$3,ABS(I11700)&gt;Rules!$B$4,OR(B11701&lt;Rules!$B$2,B11701&gt;Rules!$B$3,ABS(I11701)&gt;Rules!$B$4)),1,0)</f>
        <v>0</v>
      </c>
      <c r="K11700" s="6" t="str">
        <f aca="false">IF(F11700=1,COUNTIF($F$2:F11700,1),"")</f>
        <v/>
      </c>
    </row>
    <row r="11701" customFormat="false" ht="15" hidden="false" customHeight="false" outlineLevel="0" collapsed="false">
      <c r="A11701" s="6" t="n">
        <v>91823.8055</v>
      </c>
      <c r="B11701" s="6" t="n">
        <v>1.90549450549451</v>
      </c>
      <c r="C11701" s="6" t="n">
        <v>77</v>
      </c>
      <c r="D11701" s="6" t="n">
        <v>-1</v>
      </c>
      <c r="E11701" s="6" t="n">
        <v>1.94652014652015</v>
      </c>
      <c r="F11701" s="6" t="n">
        <v>0</v>
      </c>
      <c r="G11701" s="6" t="n">
        <v>0</v>
      </c>
      <c r="H11701" s="6" t="str">
        <f aca="false">IF(AND(A11701&gt;=Stimuli!$B$2,A11701&lt;=Stimuli!$C$2),Stimuli!$A$2,IF(AND(A11701&gt;=Stimuli!$B$3,A11701&lt;=Stimuli!$C$3),Stimuli!$A$3,IF(AND(A11701&gt;=Stimuli!$B$4,A11701&lt;=Stimuli!$C$4),Stimuli!$A$4,"")))</f>
        <v>03 Quiet recovery (15s)</v>
      </c>
      <c r="I11701" s="6" t="n">
        <f aca="false">(B11701-B11700)/((A11701-A11700)/1000)</f>
        <v>-0.375091575091602</v>
      </c>
      <c r="J11701" s="6" t="n">
        <f aca="false">IF(OR(B11701&lt;Rules!$B$2,B11701&gt;Rules!$B$3,ABS(I11701)&gt;Rules!$B$4,OR(B11702&lt;Rules!$B$2,B11702&gt;Rules!$B$3,ABS(I11702)&gt;Rules!$B$4)),1,0)</f>
        <v>0</v>
      </c>
      <c r="K11701" s="6" t="str">
        <f aca="false">IF(F11701=1,COUNTIF($F$2:F11701,1),"")</f>
        <v/>
      </c>
    </row>
    <row r="11702" customFormat="false" ht="15" hidden="false" customHeight="false" outlineLevel="0" collapsed="false">
      <c r="A11702" s="6" t="n">
        <v>91831.618</v>
      </c>
      <c r="B11702" s="6" t="n">
        <v>1.90695970695971</v>
      </c>
      <c r="C11702" s="6" t="n">
        <v>77</v>
      </c>
      <c r="D11702" s="6" t="n">
        <v>-1</v>
      </c>
      <c r="E11702" s="6" t="n">
        <v>1.94652014652015</v>
      </c>
      <c r="F11702" s="6" t="n">
        <v>0</v>
      </c>
      <c r="G11702" s="6" t="n">
        <v>0</v>
      </c>
      <c r="H11702" s="6" t="str">
        <f aca="false">IF(AND(A11702&gt;=Stimuli!$B$2,A11702&lt;=Stimuli!$C$2),Stimuli!$A$2,IF(AND(A11702&gt;=Stimuli!$B$3,A11702&lt;=Stimuli!$C$3),Stimuli!$A$3,IF(AND(A11702&gt;=Stimuli!$B$4,A11702&lt;=Stimuli!$C$4),Stimuli!$A$4,"")))</f>
        <v>03 Quiet recovery (15s)</v>
      </c>
      <c r="I11702" s="6" t="n">
        <f aca="false">(B11702-B11701)/((A11702-A11701)/1000)</f>
        <v>0.187545787545872</v>
      </c>
      <c r="J11702" s="6" t="n">
        <f aca="false">IF(OR(B11702&lt;Rules!$B$2,B11702&gt;Rules!$B$3,ABS(I11702)&gt;Rules!$B$4,OR(B11703&lt;Rules!$B$2,B11703&gt;Rules!$B$3,ABS(I11703)&gt;Rules!$B$4)),1,0)</f>
        <v>0</v>
      </c>
      <c r="K11702" s="6" t="str">
        <f aca="false">IF(F11702=1,COUNTIF($F$2:F11702,1),"")</f>
        <v/>
      </c>
    </row>
    <row r="11703" customFormat="false" ht="15" hidden="false" customHeight="false" outlineLevel="0" collapsed="false">
      <c r="A11703" s="6" t="n">
        <v>91839.4305</v>
      </c>
      <c r="B11703" s="6" t="n">
        <v>1.90695970695971</v>
      </c>
      <c r="C11703" s="6" t="n">
        <v>77</v>
      </c>
      <c r="D11703" s="6" t="n">
        <v>-1</v>
      </c>
      <c r="E11703" s="6" t="n">
        <v>1.94652014652015</v>
      </c>
      <c r="F11703" s="6" t="n">
        <v>0</v>
      </c>
      <c r="G11703" s="6" t="n">
        <v>0</v>
      </c>
      <c r="H11703" s="6" t="str">
        <f aca="false">IF(AND(A11703&gt;=Stimuli!$B$2,A11703&lt;=Stimuli!$C$2),Stimuli!$A$2,IF(AND(A11703&gt;=Stimuli!$B$3,A11703&lt;=Stimuli!$C$3),Stimuli!$A$3,IF(AND(A11703&gt;=Stimuli!$B$4,A11703&lt;=Stimuli!$C$4),Stimuli!$A$4,"")))</f>
        <v>03 Quiet recovery (15s)</v>
      </c>
      <c r="I11703" s="6" t="n">
        <f aca="false">(B11703-B11702)/((A11703-A11702)/1000)</f>
        <v>0</v>
      </c>
      <c r="J11703" s="6" t="n">
        <f aca="false">IF(OR(B11703&lt;Rules!$B$2,B11703&gt;Rules!$B$3,ABS(I11703)&gt;Rules!$B$4,OR(B11704&lt;Rules!$B$2,B11704&gt;Rules!$B$3,ABS(I11704)&gt;Rules!$B$4)),1,0)</f>
        <v>0</v>
      </c>
      <c r="K11703" s="6" t="str">
        <f aca="false">IF(F11703=1,COUNTIF($F$2:F11703,1),"")</f>
        <v/>
      </c>
    </row>
    <row r="11704" customFormat="false" ht="15" hidden="false" customHeight="false" outlineLevel="0" collapsed="false">
      <c r="A11704" s="6" t="n">
        <v>91847.243</v>
      </c>
      <c r="B11704" s="6" t="n">
        <v>1.90549450549451</v>
      </c>
      <c r="C11704" s="6" t="n">
        <v>77</v>
      </c>
      <c r="D11704" s="6" t="n">
        <v>-1</v>
      </c>
      <c r="E11704" s="6" t="n">
        <v>1.94652014652015</v>
      </c>
      <c r="F11704" s="6" t="n">
        <v>0</v>
      </c>
      <c r="G11704" s="6" t="n">
        <v>0</v>
      </c>
      <c r="H11704" s="6" t="str">
        <f aca="false">IF(AND(A11704&gt;=Stimuli!$B$2,A11704&lt;=Stimuli!$C$2),Stimuli!$A$2,IF(AND(A11704&gt;=Stimuli!$B$3,A11704&lt;=Stimuli!$C$3),Stimuli!$A$3,IF(AND(A11704&gt;=Stimuli!$B$4,A11704&lt;=Stimuli!$C$4),Stimuli!$A$4,"")))</f>
        <v>03 Quiet recovery (15s)</v>
      </c>
      <c r="I11704" s="6" t="n">
        <f aca="false">(B11704-B11703)/((A11704-A11703)/1000)</f>
        <v>-0.187545787545872</v>
      </c>
      <c r="J11704" s="6" t="n">
        <f aca="false">IF(OR(B11704&lt;Rules!$B$2,B11704&gt;Rules!$B$3,ABS(I11704)&gt;Rules!$B$4,OR(B11705&lt;Rules!$B$2,B11705&gt;Rules!$B$3,ABS(I11705)&gt;Rules!$B$4)),1,0)</f>
        <v>0</v>
      </c>
      <c r="K11704" s="6" t="str">
        <f aca="false">IF(F11704=1,COUNTIF($F$2:F11704,1),"")</f>
        <v/>
      </c>
    </row>
    <row r="11705" customFormat="false" ht="15" hidden="false" customHeight="false" outlineLevel="0" collapsed="false">
      <c r="A11705" s="6" t="n">
        <v>91855.0555</v>
      </c>
      <c r="B11705" s="6" t="n">
        <v>1.90842490842491</v>
      </c>
      <c r="C11705" s="6" t="n">
        <v>77</v>
      </c>
      <c r="D11705" s="6" t="n">
        <v>-1</v>
      </c>
      <c r="E11705" s="6" t="n">
        <v>1.94652014652015</v>
      </c>
      <c r="F11705" s="6" t="n">
        <v>0</v>
      </c>
      <c r="G11705" s="6" t="n">
        <v>0</v>
      </c>
      <c r="H11705" s="6" t="str">
        <f aca="false">IF(AND(A11705&gt;=Stimuli!$B$2,A11705&lt;=Stimuli!$C$2),Stimuli!$A$2,IF(AND(A11705&gt;=Stimuli!$B$3,A11705&lt;=Stimuli!$C$3),Stimuli!$A$3,IF(AND(A11705&gt;=Stimuli!$B$4,A11705&lt;=Stimuli!$C$4),Stimuli!$A$4,"")))</f>
        <v>03 Quiet recovery (15s)</v>
      </c>
      <c r="I11705" s="6" t="n">
        <f aca="false">(B11705-B11704)/((A11705-A11704)/1000)</f>
        <v>0.375091575091602</v>
      </c>
      <c r="J11705" s="6" t="n">
        <f aca="false">IF(OR(B11705&lt;Rules!$B$2,B11705&gt;Rules!$B$3,ABS(I11705)&gt;Rules!$B$4,OR(B11706&lt;Rules!$B$2,B11706&gt;Rules!$B$3,ABS(I11706)&gt;Rules!$B$4)),1,0)</f>
        <v>0</v>
      </c>
      <c r="K11705" s="6" t="str">
        <f aca="false">IF(F11705=1,COUNTIF($F$2:F11705,1),"")</f>
        <v/>
      </c>
    </row>
    <row r="11706" customFormat="false" ht="15" hidden="false" customHeight="false" outlineLevel="0" collapsed="false">
      <c r="A11706" s="6" t="n">
        <v>91862.868</v>
      </c>
      <c r="B11706" s="6" t="n">
        <v>1.90842490842491</v>
      </c>
      <c r="C11706" s="6" t="n">
        <v>77</v>
      </c>
      <c r="D11706" s="6" t="n">
        <v>-1</v>
      </c>
      <c r="E11706" s="6" t="n">
        <v>1.94652014652015</v>
      </c>
      <c r="F11706" s="6" t="n">
        <v>0</v>
      </c>
      <c r="G11706" s="6" t="n">
        <v>0</v>
      </c>
      <c r="H11706" s="6" t="str">
        <f aca="false">IF(AND(A11706&gt;=Stimuli!$B$2,A11706&lt;=Stimuli!$C$2),Stimuli!$A$2,IF(AND(A11706&gt;=Stimuli!$B$3,A11706&lt;=Stimuli!$C$3),Stimuli!$A$3,IF(AND(A11706&gt;=Stimuli!$B$4,A11706&lt;=Stimuli!$C$4),Stimuli!$A$4,"")))</f>
        <v>03 Quiet recovery (15s)</v>
      </c>
      <c r="I11706" s="6" t="n">
        <f aca="false">(B11706-B11705)/((A11706-A11705)/1000)</f>
        <v>0</v>
      </c>
      <c r="J11706" s="6" t="n">
        <f aca="false">IF(OR(B11706&lt;Rules!$B$2,B11706&gt;Rules!$B$3,ABS(I11706)&gt;Rules!$B$4,OR(B11707&lt;Rules!$B$2,B11707&gt;Rules!$B$3,ABS(I11707)&gt;Rules!$B$4)),1,0)</f>
        <v>0</v>
      </c>
      <c r="K11706" s="6" t="str">
        <f aca="false">IF(F11706=1,COUNTIF($F$2:F11706,1),"")</f>
        <v/>
      </c>
    </row>
    <row r="11707" customFormat="false" ht="15" hidden="false" customHeight="false" outlineLevel="0" collapsed="false">
      <c r="A11707" s="6" t="n">
        <v>91870.6805</v>
      </c>
      <c r="B11707" s="6" t="n">
        <v>1.91575091575092</v>
      </c>
      <c r="C11707" s="6" t="n">
        <v>77</v>
      </c>
      <c r="D11707" s="6" t="n">
        <v>-1</v>
      </c>
      <c r="E11707" s="6" t="n">
        <v>1.94652014652015</v>
      </c>
      <c r="F11707" s="6" t="n">
        <v>0</v>
      </c>
      <c r="G11707" s="6" t="n">
        <v>0</v>
      </c>
      <c r="H11707" s="6" t="str">
        <f aca="false">IF(AND(A11707&gt;=Stimuli!$B$2,A11707&lt;=Stimuli!$C$2),Stimuli!$A$2,IF(AND(A11707&gt;=Stimuli!$B$3,A11707&lt;=Stimuli!$C$3),Stimuli!$A$3,IF(AND(A11707&gt;=Stimuli!$B$4,A11707&lt;=Stimuli!$C$4),Stimuli!$A$4,"")))</f>
        <v>03 Quiet recovery (15s)</v>
      </c>
      <c r="I11707" s="6" t="n">
        <f aca="false">(B11707-B11706)/((A11707-A11706)/1000)</f>
        <v>0.93772893772902</v>
      </c>
      <c r="J11707" s="6" t="n">
        <f aca="false">IF(OR(B11707&lt;Rules!$B$2,B11707&gt;Rules!$B$3,ABS(I11707)&gt;Rules!$B$4,OR(B11708&lt;Rules!$B$2,B11708&gt;Rules!$B$3,ABS(I11708)&gt;Rules!$B$4)),1,0)</f>
        <v>0</v>
      </c>
      <c r="K11707" s="6" t="str">
        <f aca="false">IF(F11707=1,COUNTIF($F$2:F11707,1),"")</f>
        <v/>
      </c>
    </row>
    <row r="11708" customFormat="false" ht="15" hidden="false" customHeight="false" outlineLevel="0" collapsed="false">
      <c r="A11708" s="6" t="n">
        <v>91878.493</v>
      </c>
      <c r="B11708" s="6" t="n">
        <v>1.91135531135531</v>
      </c>
      <c r="C11708" s="6" t="n">
        <v>77</v>
      </c>
      <c r="D11708" s="6" t="n">
        <v>-1</v>
      </c>
      <c r="E11708" s="6" t="n">
        <v>1.94652014652015</v>
      </c>
      <c r="F11708" s="6" t="n">
        <v>0</v>
      </c>
      <c r="G11708" s="6" t="n">
        <v>0</v>
      </c>
      <c r="H11708" s="6" t="str">
        <f aca="false">IF(AND(A11708&gt;=Stimuli!$B$2,A11708&lt;=Stimuli!$C$2),Stimuli!$A$2,IF(AND(A11708&gt;=Stimuli!$B$3,A11708&lt;=Stimuli!$C$3),Stimuli!$A$3,IF(AND(A11708&gt;=Stimuli!$B$4,A11708&lt;=Stimuli!$C$4),Stimuli!$A$4,"")))</f>
        <v>03 Quiet recovery (15s)</v>
      </c>
      <c r="I11708" s="6" t="n">
        <f aca="false">(B11708-B11707)/((A11708-A11707)/1000)</f>
        <v>-0.562637362637446</v>
      </c>
      <c r="J11708" s="6" t="n">
        <f aca="false">IF(OR(B11708&lt;Rules!$B$2,B11708&gt;Rules!$B$3,ABS(I11708)&gt;Rules!$B$4,OR(B11709&lt;Rules!$B$2,B11709&gt;Rules!$B$3,ABS(I11709)&gt;Rules!$B$4)),1,0)</f>
        <v>0</v>
      </c>
      <c r="K11708" s="6" t="str">
        <f aca="false">IF(F11708=1,COUNTIF($F$2:F11708,1),"")</f>
        <v/>
      </c>
    </row>
    <row r="11709" customFormat="false" ht="15" hidden="false" customHeight="false" outlineLevel="0" collapsed="false">
      <c r="A11709" s="6" t="n">
        <v>91886.3055</v>
      </c>
      <c r="B11709" s="6" t="n">
        <v>1.91868131868132</v>
      </c>
      <c r="C11709" s="6" t="n">
        <v>77</v>
      </c>
      <c r="D11709" s="6" t="n">
        <v>-1</v>
      </c>
      <c r="E11709" s="6" t="n">
        <v>1.94652014652015</v>
      </c>
      <c r="F11709" s="6" t="n">
        <v>0</v>
      </c>
      <c r="G11709" s="6" t="n">
        <v>0</v>
      </c>
      <c r="H11709" s="6" t="str">
        <f aca="false">IF(AND(A11709&gt;=Stimuli!$B$2,A11709&lt;=Stimuli!$C$2),Stimuli!$A$2,IF(AND(A11709&gt;=Stimuli!$B$3,A11709&lt;=Stimuli!$C$3),Stimuli!$A$3,IF(AND(A11709&gt;=Stimuli!$B$4,A11709&lt;=Stimuli!$C$4),Stimuli!$A$4,"")))</f>
        <v>03 Quiet recovery (15s)</v>
      </c>
      <c r="I11709" s="6" t="n">
        <f aca="false">(B11709-B11708)/((A11709-A11708)/1000)</f>
        <v>0.937728937728906</v>
      </c>
      <c r="J11709" s="6" t="n">
        <f aca="false">IF(OR(B11709&lt;Rules!$B$2,B11709&gt;Rules!$B$3,ABS(I11709)&gt;Rules!$B$4,OR(B11710&lt;Rules!$B$2,B11710&gt;Rules!$B$3,ABS(I11710)&gt;Rules!$B$4)),1,0)</f>
        <v>0</v>
      </c>
      <c r="K11709" s="6" t="str">
        <f aca="false">IF(F11709=1,COUNTIF($F$2:F11709,1),"")</f>
        <v/>
      </c>
    </row>
    <row r="11710" customFormat="false" ht="15" hidden="false" customHeight="false" outlineLevel="0" collapsed="false">
      <c r="A11710" s="6" t="n">
        <v>91894.118</v>
      </c>
      <c r="B11710" s="6" t="n">
        <v>1.91135531135531</v>
      </c>
      <c r="C11710" s="6" t="n">
        <v>77</v>
      </c>
      <c r="D11710" s="6" t="n">
        <v>-1</v>
      </c>
      <c r="E11710" s="6" t="n">
        <v>1.94652014652015</v>
      </c>
      <c r="F11710" s="6" t="n">
        <v>0</v>
      </c>
      <c r="G11710" s="6" t="n">
        <v>0</v>
      </c>
      <c r="H11710" s="6" t="str">
        <f aca="false">IF(AND(A11710&gt;=Stimuli!$B$2,A11710&lt;=Stimuli!$C$2),Stimuli!$A$2,IF(AND(A11710&gt;=Stimuli!$B$3,A11710&lt;=Stimuli!$C$3),Stimuli!$A$3,IF(AND(A11710&gt;=Stimuli!$B$4,A11710&lt;=Stimuli!$C$4),Stimuli!$A$4,"")))</f>
        <v>03 Quiet recovery (15s)</v>
      </c>
      <c r="I11710" s="6" t="n">
        <f aca="false">(B11710-B11709)/((A11710-A11709)/1000)</f>
        <v>-0.937728937728906</v>
      </c>
      <c r="J11710" s="6" t="n">
        <f aca="false">IF(OR(B11710&lt;Rules!$B$2,B11710&gt;Rules!$B$3,ABS(I11710)&gt;Rules!$B$4,OR(B11711&lt;Rules!$B$2,B11711&gt;Rules!$B$3,ABS(I11711)&gt;Rules!$B$4)),1,0)</f>
        <v>0</v>
      </c>
      <c r="K11710" s="6" t="str">
        <f aca="false">IF(F11710=1,COUNTIF($F$2:F11710,1),"")</f>
        <v/>
      </c>
    </row>
    <row r="11711" customFormat="false" ht="15" hidden="false" customHeight="false" outlineLevel="0" collapsed="false">
      <c r="A11711" s="6" t="n">
        <v>91901.9305</v>
      </c>
      <c r="B11711" s="6" t="n">
        <v>1.92014652014652</v>
      </c>
      <c r="C11711" s="6" t="n">
        <v>77</v>
      </c>
      <c r="D11711" s="6" t="n">
        <v>-1</v>
      </c>
      <c r="E11711" s="6" t="n">
        <v>1.94652014652015</v>
      </c>
      <c r="F11711" s="6" t="n">
        <v>0</v>
      </c>
      <c r="G11711" s="6" t="n">
        <v>0</v>
      </c>
      <c r="H11711" s="6" t="str">
        <f aca="false">IF(AND(A11711&gt;=Stimuli!$B$2,A11711&lt;=Stimuli!$C$2),Stimuli!$A$2,IF(AND(A11711&gt;=Stimuli!$B$3,A11711&lt;=Stimuli!$C$3),Stimuli!$A$3,IF(AND(A11711&gt;=Stimuli!$B$4,A11711&lt;=Stimuli!$C$4),Stimuli!$A$4,"")))</f>
        <v>03 Quiet recovery (15s)</v>
      </c>
      <c r="I11711" s="6" t="n">
        <f aca="false">(B11711-B11710)/((A11711-A11710)/1000)</f>
        <v>1.12527472527475</v>
      </c>
      <c r="J11711" s="6" t="n">
        <f aca="false">IF(OR(B11711&lt;Rules!$B$2,B11711&gt;Rules!$B$3,ABS(I11711)&gt;Rules!$B$4,OR(B11712&lt;Rules!$B$2,B11712&gt;Rules!$B$3,ABS(I11712)&gt;Rules!$B$4)),1,0)</f>
        <v>0</v>
      </c>
      <c r="K11711" s="6" t="str">
        <f aca="false">IF(F11711=1,COUNTIF($F$2:F11711,1),"")</f>
        <v/>
      </c>
    </row>
    <row r="11712" customFormat="false" ht="15" hidden="false" customHeight="false" outlineLevel="0" collapsed="false">
      <c r="A11712" s="6" t="n">
        <v>91909.743</v>
      </c>
      <c r="B11712" s="6" t="n">
        <v>1.91135531135531</v>
      </c>
      <c r="C11712" s="6" t="n">
        <v>77</v>
      </c>
      <c r="D11712" s="6" t="n">
        <v>-1</v>
      </c>
      <c r="E11712" s="6" t="n">
        <v>1.94652014652015</v>
      </c>
      <c r="F11712" s="6" t="n">
        <v>0</v>
      </c>
      <c r="G11712" s="6" t="n">
        <v>0</v>
      </c>
      <c r="H11712" s="6" t="str">
        <f aca="false">IF(AND(A11712&gt;=Stimuli!$B$2,A11712&lt;=Stimuli!$C$2),Stimuli!$A$2,IF(AND(A11712&gt;=Stimuli!$B$3,A11712&lt;=Stimuli!$C$3),Stimuli!$A$3,IF(AND(A11712&gt;=Stimuli!$B$4,A11712&lt;=Stimuli!$C$4),Stimuli!$A$4,"")))</f>
        <v>03 Quiet recovery (15s)</v>
      </c>
      <c r="I11712" s="6" t="n">
        <f aca="false">(B11712-B11711)/((A11712-A11711)/1000)</f>
        <v>-1.12527472527475</v>
      </c>
      <c r="J11712" s="6" t="n">
        <f aca="false">IF(OR(B11712&lt;Rules!$B$2,B11712&gt;Rules!$B$3,ABS(I11712)&gt;Rules!$B$4,OR(B11713&lt;Rules!$B$2,B11713&gt;Rules!$B$3,ABS(I11713)&gt;Rules!$B$4)),1,0)</f>
        <v>0</v>
      </c>
      <c r="K11712" s="6" t="str">
        <f aca="false">IF(F11712=1,COUNTIF($F$2:F11712,1),"")</f>
        <v/>
      </c>
    </row>
    <row r="11713" customFormat="false" ht="15" hidden="false" customHeight="false" outlineLevel="0" collapsed="false">
      <c r="A11713" s="6" t="n">
        <v>91917.5555</v>
      </c>
      <c r="B11713" s="6" t="n">
        <v>1.91868131868132</v>
      </c>
      <c r="C11713" s="6" t="n">
        <v>77</v>
      </c>
      <c r="D11713" s="6" t="n">
        <v>-1</v>
      </c>
      <c r="E11713" s="6" t="n">
        <v>1.94652014652015</v>
      </c>
      <c r="F11713" s="6" t="n">
        <v>0</v>
      </c>
      <c r="G11713" s="6" t="n">
        <v>0</v>
      </c>
      <c r="H11713" s="6" t="str">
        <f aca="false">IF(AND(A11713&gt;=Stimuli!$B$2,A11713&lt;=Stimuli!$C$2),Stimuli!$A$2,IF(AND(A11713&gt;=Stimuli!$B$3,A11713&lt;=Stimuli!$C$3),Stimuli!$A$3,IF(AND(A11713&gt;=Stimuli!$B$4,A11713&lt;=Stimuli!$C$4),Stimuli!$A$4,"")))</f>
        <v>03 Quiet recovery (15s)</v>
      </c>
      <c r="I11713" s="6" t="n">
        <f aca="false">(B11713-B11712)/((A11713-A11712)/1000)</f>
        <v>0.937728937728906</v>
      </c>
      <c r="J11713" s="6" t="n">
        <f aca="false">IF(OR(B11713&lt;Rules!$B$2,B11713&gt;Rules!$B$3,ABS(I11713)&gt;Rules!$B$4,OR(B11714&lt;Rules!$B$2,B11714&gt;Rules!$B$3,ABS(I11714)&gt;Rules!$B$4)),1,0)</f>
        <v>0</v>
      </c>
      <c r="K11713" s="6" t="str">
        <f aca="false">IF(F11713=1,COUNTIF($F$2:F11713,1),"")</f>
        <v/>
      </c>
    </row>
    <row r="11714" customFormat="false" ht="15" hidden="false" customHeight="false" outlineLevel="0" collapsed="false">
      <c r="A11714" s="6" t="n">
        <v>91925.368</v>
      </c>
      <c r="B11714" s="6" t="n">
        <v>1.91282051282051</v>
      </c>
      <c r="C11714" s="6" t="n">
        <v>77</v>
      </c>
      <c r="D11714" s="6" t="n">
        <v>-1</v>
      </c>
      <c r="E11714" s="6" t="n">
        <v>1.94652014652015</v>
      </c>
      <c r="F11714" s="6" t="n">
        <v>0</v>
      </c>
      <c r="G11714" s="6" t="n">
        <v>0</v>
      </c>
      <c r="H11714" s="6" t="str">
        <f aca="false">IF(AND(A11714&gt;=Stimuli!$B$2,A11714&lt;=Stimuli!$C$2),Stimuli!$A$2,IF(AND(A11714&gt;=Stimuli!$B$3,A11714&lt;=Stimuli!$C$3),Stimuli!$A$3,IF(AND(A11714&gt;=Stimuli!$B$4,A11714&lt;=Stimuli!$C$4),Stimuli!$A$4,"")))</f>
        <v>03 Quiet recovery (15s)</v>
      </c>
      <c r="I11714" s="6" t="n">
        <f aca="false">(B11714-B11713)/((A11714-A11713)/1000)</f>
        <v>-0.750183150183062</v>
      </c>
      <c r="J11714" s="6" t="n">
        <f aca="false">IF(OR(B11714&lt;Rules!$B$2,B11714&gt;Rules!$B$3,ABS(I11714)&gt;Rules!$B$4,OR(B11715&lt;Rules!$B$2,B11715&gt;Rules!$B$3,ABS(I11715)&gt;Rules!$B$4)),1,0)</f>
        <v>0</v>
      </c>
      <c r="K11714" s="6" t="str">
        <f aca="false">IF(F11714=1,COUNTIF($F$2:F11714,1),"")</f>
        <v/>
      </c>
    </row>
    <row r="11715" customFormat="false" ht="15" hidden="false" customHeight="false" outlineLevel="0" collapsed="false">
      <c r="A11715" s="6" t="n">
        <v>91933.1805</v>
      </c>
      <c r="B11715" s="6" t="n">
        <v>1.91868131868132</v>
      </c>
      <c r="C11715" s="6" t="n">
        <v>77</v>
      </c>
      <c r="D11715" s="6" t="n">
        <v>-1</v>
      </c>
      <c r="E11715" s="6" t="n">
        <v>1.94652014652015</v>
      </c>
      <c r="F11715" s="6" t="n">
        <v>0</v>
      </c>
      <c r="G11715" s="6" t="n">
        <v>0</v>
      </c>
      <c r="H11715" s="6" t="str">
        <f aca="false">IF(AND(A11715&gt;=Stimuli!$B$2,A11715&lt;=Stimuli!$C$2),Stimuli!$A$2,IF(AND(A11715&gt;=Stimuli!$B$3,A11715&lt;=Stimuli!$C$3),Stimuli!$A$3,IF(AND(A11715&gt;=Stimuli!$B$4,A11715&lt;=Stimuli!$C$4),Stimuli!$A$4,"")))</f>
        <v>03 Quiet recovery (15s)</v>
      </c>
      <c r="I11715" s="6" t="n">
        <f aca="false">(B11715-B11714)/((A11715-A11714)/1000)</f>
        <v>0.750183150183062</v>
      </c>
      <c r="J11715" s="6" t="n">
        <f aca="false">IF(OR(B11715&lt;Rules!$B$2,B11715&gt;Rules!$B$3,ABS(I11715)&gt;Rules!$B$4,OR(B11716&lt;Rules!$B$2,B11716&gt;Rules!$B$3,ABS(I11716)&gt;Rules!$B$4)),1,0)</f>
        <v>0</v>
      </c>
      <c r="K11715" s="6" t="str">
        <f aca="false">IF(F11715=1,COUNTIF($F$2:F11715,1),"")</f>
        <v/>
      </c>
    </row>
    <row r="11716" customFormat="false" ht="15" hidden="false" customHeight="false" outlineLevel="0" collapsed="false">
      <c r="A11716" s="6" t="n">
        <v>91940.993</v>
      </c>
      <c r="B11716" s="6" t="n">
        <v>1.91428571428571</v>
      </c>
      <c r="C11716" s="6" t="n">
        <v>77</v>
      </c>
      <c r="D11716" s="6" t="n">
        <v>-1</v>
      </c>
      <c r="E11716" s="6" t="n">
        <v>1.94652014652015</v>
      </c>
      <c r="F11716" s="6" t="n">
        <v>0</v>
      </c>
      <c r="G11716" s="6" t="n">
        <v>0</v>
      </c>
      <c r="H11716" s="6" t="str">
        <f aca="false">IF(AND(A11716&gt;=Stimuli!$B$2,A11716&lt;=Stimuli!$C$2),Stimuli!$A$2,IF(AND(A11716&gt;=Stimuli!$B$3,A11716&lt;=Stimuli!$C$3),Stimuli!$A$3,IF(AND(A11716&gt;=Stimuli!$B$4,A11716&lt;=Stimuli!$C$4),Stimuli!$A$4,"")))</f>
        <v>03 Quiet recovery (15s)</v>
      </c>
      <c r="I11716" s="6" t="n">
        <f aca="false">(B11716-B11715)/((A11716-A11715)/1000)</f>
        <v>-0.562637362637332</v>
      </c>
      <c r="J11716" s="6" t="n">
        <f aca="false">IF(OR(B11716&lt;Rules!$B$2,B11716&gt;Rules!$B$3,ABS(I11716)&gt;Rules!$B$4,OR(B11717&lt;Rules!$B$2,B11717&gt;Rules!$B$3,ABS(I11717)&gt;Rules!$B$4)),1,0)</f>
        <v>0</v>
      </c>
      <c r="K11716" s="6" t="str">
        <f aca="false">IF(F11716=1,COUNTIF($F$2:F11716,1),"")</f>
        <v/>
      </c>
    </row>
    <row r="11717" customFormat="false" ht="15" hidden="false" customHeight="false" outlineLevel="0" collapsed="false">
      <c r="A11717" s="6" t="n">
        <v>91948.8055</v>
      </c>
      <c r="B11717" s="6" t="n">
        <v>1.91721611721612</v>
      </c>
      <c r="C11717" s="6" t="n">
        <v>77</v>
      </c>
      <c r="D11717" s="6" t="n">
        <v>-1</v>
      </c>
      <c r="E11717" s="6" t="n">
        <v>1.94652014652015</v>
      </c>
      <c r="F11717" s="6" t="n">
        <v>0</v>
      </c>
      <c r="G11717" s="6" t="n">
        <v>0</v>
      </c>
      <c r="H11717" s="6" t="str">
        <f aca="false">IF(AND(A11717&gt;=Stimuli!$B$2,A11717&lt;=Stimuli!$C$2),Stimuli!$A$2,IF(AND(A11717&gt;=Stimuli!$B$3,A11717&lt;=Stimuli!$C$3),Stimuli!$A$3,IF(AND(A11717&gt;=Stimuli!$B$4,A11717&lt;=Stimuli!$C$4),Stimuli!$A$4,"")))</f>
        <v>03 Quiet recovery (15s)</v>
      </c>
      <c r="I11717" s="6" t="n">
        <f aca="false">(B11717-B11716)/((A11717-A11716)/1000)</f>
        <v>0.375091575091602</v>
      </c>
      <c r="J11717" s="6" t="n">
        <f aca="false">IF(OR(B11717&lt;Rules!$B$2,B11717&gt;Rules!$B$3,ABS(I11717)&gt;Rules!$B$4,OR(B11718&lt;Rules!$B$2,B11718&gt;Rules!$B$3,ABS(I11718)&gt;Rules!$B$4)),1,0)</f>
        <v>0</v>
      </c>
      <c r="K11717" s="6" t="str">
        <f aca="false">IF(F11717=1,COUNTIF($F$2:F11717,1),"")</f>
        <v/>
      </c>
    </row>
    <row r="11718" customFormat="false" ht="15" hidden="false" customHeight="false" outlineLevel="0" collapsed="false">
      <c r="A11718" s="6" t="n">
        <v>91956.618</v>
      </c>
      <c r="B11718" s="6" t="n">
        <v>1.91575091575092</v>
      </c>
      <c r="C11718" s="6" t="n">
        <v>77</v>
      </c>
      <c r="D11718" s="6" t="n">
        <v>-1</v>
      </c>
      <c r="E11718" s="6" t="n">
        <v>1.94652014652015</v>
      </c>
      <c r="F11718" s="6" t="n">
        <v>0</v>
      </c>
      <c r="G11718" s="6" t="n">
        <v>0</v>
      </c>
      <c r="H11718" s="6" t="str">
        <f aca="false">IF(AND(A11718&gt;=Stimuli!$B$2,A11718&lt;=Stimuli!$C$2),Stimuli!$A$2,IF(AND(A11718&gt;=Stimuli!$B$3,A11718&lt;=Stimuli!$C$3),Stimuli!$A$3,IF(AND(A11718&gt;=Stimuli!$B$4,A11718&lt;=Stimuli!$C$4),Stimuli!$A$4,"")))</f>
        <v>03 Quiet recovery (15s)</v>
      </c>
      <c r="I11718" s="6" t="n">
        <f aca="false">(B11718-B11717)/((A11718-A11717)/1000)</f>
        <v>-0.18754578754573</v>
      </c>
      <c r="J11718" s="6" t="n">
        <f aca="false">IF(OR(B11718&lt;Rules!$B$2,B11718&gt;Rules!$B$3,ABS(I11718)&gt;Rules!$B$4,OR(B11719&lt;Rules!$B$2,B11719&gt;Rules!$B$3,ABS(I11719)&gt;Rules!$B$4)),1,0)</f>
        <v>0</v>
      </c>
      <c r="K11718" s="6" t="str">
        <f aca="false">IF(F11718=1,COUNTIF($F$2:F11718,1),"")</f>
        <v/>
      </c>
    </row>
    <row r="11719" customFormat="false" ht="15" hidden="false" customHeight="false" outlineLevel="0" collapsed="false">
      <c r="A11719" s="6" t="n">
        <v>91964.4305</v>
      </c>
      <c r="B11719" s="6" t="n">
        <v>1.91575091575092</v>
      </c>
      <c r="C11719" s="6" t="n">
        <v>77</v>
      </c>
      <c r="D11719" s="6" t="n">
        <v>-1</v>
      </c>
      <c r="E11719" s="6" t="n">
        <v>1.94652014652015</v>
      </c>
      <c r="F11719" s="6" t="n">
        <v>0</v>
      </c>
      <c r="G11719" s="6" t="n">
        <v>0</v>
      </c>
      <c r="H11719" s="6" t="str">
        <f aca="false">IF(AND(A11719&gt;=Stimuli!$B$2,A11719&lt;=Stimuli!$C$2),Stimuli!$A$2,IF(AND(A11719&gt;=Stimuli!$B$3,A11719&lt;=Stimuli!$C$3),Stimuli!$A$3,IF(AND(A11719&gt;=Stimuli!$B$4,A11719&lt;=Stimuli!$C$4),Stimuli!$A$4,"")))</f>
        <v>03 Quiet recovery (15s)</v>
      </c>
      <c r="I11719" s="6" t="n">
        <f aca="false">(B11719-B11718)/((A11719-A11718)/1000)</f>
        <v>0</v>
      </c>
      <c r="J11719" s="6" t="n">
        <f aca="false">IF(OR(B11719&lt;Rules!$B$2,B11719&gt;Rules!$B$3,ABS(I11719)&gt;Rules!$B$4,OR(B11720&lt;Rules!$B$2,B11720&gt;Rules!$B$3,ABS(I11720)&gt;Rules!$B$4)),1,0)</f>
        <v>0</v>
      </c>
      <c r="K11719" s="6" t="str">
        <f aca="false">IF(F11719=1,COUNTIF($F$2:F11719,1),"")</f>
        <v/>
      </c>
    </row>
    <row r="11720" customFormat="false" ht="15" hidden="false" customHeight="false" outlineLevel="0" collapsed="false">
      <c r="A11720" s="6" t="n">
        <v>91972.243</v>
      </c>
      <c r="B11720" s="6" t="n">
        <v>1.91721611721612</v>
      </c>
      <c r="C11720" s="6" t="n">
        <v>77</v>
      </c>
      <c r="D11720" s="6" t="n">
        <v>-1</v>
      </c>
      <c r="E11720" s="6" t="n">
        <v>1.94652014652015</v>
      </c>
      <c r="F11720" s="6" t="n">
        <v>0</v>
      </c>
      <c r="G11720" s="6" t="n">
        <v>0</v>
      </c>
      <c r="H11720" s="6" t="str">
        <f aca="false">IF(AND(A11720&gt;=Stimuli!$B$2,A11720&lt;=Stimuli!$C$2),Stimuli!$A$2,IF(AND(A11720&gt;=Stimuli!$B$3,A11720&lt;=Stimuli!$C$3),Stimuli!$A$3,IF(AND(A11720&gt;=Stimuli!$B$4,A11720&lt;=Stimuli!$C$4),Stimuli!$A$4,"")))</f>
        <v>03 Quiet recovery (15s)</v>
      </c>
      <c r="I11720" s="6" t="n">
        <f aca="false">(B11720-B11719)/((A11720-A11719)/1000)</f>
        <v>0.18754578754573</v>
      </c>
      <c r="J11720" s="6" t="n">
        <f aca="false">IF(OR(B11720&lt;Rules!$B$2,B11720&gt;Rules!$B$3,ABS(I11720)&gt;Rules!$B$4,OR(B11721&lt;Rules!$B$2,B11721&gt;Rules!$B$3,ABS(I11721)&gt;Rules!$B$4)),1,0)</f>
        <v>0</v>
      </c>
      <c r="K11720" s="6" t="str">
        <f aca="false">IF(F11720=1,COUNTIF($F$2:F11720,1),"")</f>
        <v/>
      </c>
    </row>
    <row r="11721" customFormat="false" ht="15" hidden="false" customHeight="false" outlineLevel="0" collapsed="false">
      <c r="A11721" s="6" t="n">
        <v>91980.0555</v>
      </c>
      <c r="B11721" s="6" t="n">
        <v>1.91428571428571</v>
      </c>
      <c r="C11721" s="6" t="n">
        <v>77</v>
      </c>
      <c r="D11721" s="6" t="n">
        <v>-1</v>
      </c>
      <c r="E11721" s="6" t="n">
        <v>1.94652014652015</v>
      </c>
      <c r="F11721" s="6" t="n">
        <v>0</v>
      </c>
      <c r="G11721" s="6" t="n">
        <v>0</v>
      </c>
      <c r="H11721" s="6" t="str">
        <f aca="false">IF(AND(A11721&gt;=Stimuli!$B$2,A11721&lt;=Stimuli!$C$2),Stimuli!$A$2,IF(AND(A11721&gt;=Stimuli!$B$3,A11721&lt;=Stimuli!$C$3),Stimuli!$A$3,IF(AND(A11721&gt;=Stimuli!$B$4,A11721&lt;=Stimuli!$C$4),Stimuli!$A$4,"")))</f>
        <v>03 Quiet recovery (15s)</v>
      </c>
      <c r="I11721" s="6" t="n">
        <f aca="false">(B11721-B11720)/((A11721-A11720)/1000)</f>
        <v>-0.375091575091602</v>
      </c>
      <c r="J11721" s="6" t="n">
        <f aca="false">IF(OR(B11721&lt;Rules!$B$2,B11721&gt;Rules!$B$3,ABS(I11721)&gt;Rules!$B$4,OR(B11722&lt;Rules!$B$2,B11722&gt;Rules!$B$3,ABS(I11722)&gt;Rules!$B$4)),1,0)</f>
        <v>0</v>
      </c>
      <c r="K11721" s="6" t="str">
        <f aca="false">IF(F11721=1,COUNTIF($F$2:F11721,1),"")</f>
        <v/>
      </c>
    </row>
    <row r="11722" customFormat="false" ht="15" hidden="false" customHeight="false" outlineLevel="0" collapsed="false">
      <c r="A11722" s="6" t="n">
        <v>91987.868</v>
      </c>
      <c r="B11722" s="6" t="n">
        <v>1.91868131868132</v>
      </c>
      <c r="C11722" s="6" t="n">
        <v>77</v>
      </c>
      <c r="D11722" s="6" t="n">
        <v>-1</v>
      </c>
      <c r="E11722" s="6" t="n">
        <v>1.94652014652015</v>
      </c>
      <c r="F11722" s="6" t="n">
        <v>0</v>
      </c>
      <c r="G11722" s="6" t="n">
        <v>0</v>
      </c>
      <c r="H11722" s="6" t="str">
        <f aca="false">IF(AND(A11722&gt;=Stimuli!$B$2,A11722&lt;=Stimuli!$C$2),Stimuli!$A$2,IF(AND(A11722&gt;=Stimuli!$B$3,A11722&lt;=Stimuli!$C$3),Stimuli!$A$3,IF(AND(A11722&gt;=Stimuli!$B$4,A11722&lt;=Stimuli!$C$4),Stimuli!$A$4,"")))</f>
        <v>03 Quiet recovery (15s)</v>
      </c>
      <c r="I11722" s="6" t="n">
        <f aca="false">(B11722-B11721)/((A11722-A11721)/1000)</f>
        <v>0.562637362637332</v>
      </c>
      <c r="J11722" s="6" t="n">
        <f aca="false">IF(OR(B11722&lt;Rules!$B$2,B11722&gt;Rules!$B$3,ABS(I11722)&gt;Rules!$B$4,OR(B11723&lt;Rules!$B$2,B11723&gt;Rules!$B$3,ABS(I11723)&gt;Rules!$B$4)),1,0)</f>
        <v>0</v>
      </c>
      <c r="K11722" s="6" t="str">
        <f aca="false">IF(F11722=1,COUNTIF($F$2:F11722,1),"")</f>
        <v/>
      </c>
    </row>
    <row r="11723" customFormat="false" ht="15" hidden="false" customHeight="false" outlineLevel="0" collapsed="false">
      <c r="A11723" s="6" t="n">
        <v>91995.6805</v>
      </c>
      <c r="B11723" s="6" t="n">
        <v>1.91428571428571</v>
      </c>
      <c r="C11723" s="6" t="n">
        <v>77</v>
      </c>
      <c r="D11723" s="6" t="n">
        <v>-1</v>
      </c>
      <c r="E11723" s="6" t="n">
        <v>1.94652014652015</v>
      </c>
      <c r="F11723" s="6" t="n">
        <v>0</v>
      </c>
      <c r="G11723" s="6" t="n">
        <v>0</v>
      </c>
      <c r="H11723" s="6" t="str">
        <f aca="false">IF(AND(A11723&gt;=Stimuli!$B$2,A11723&lt;=Stimuli!$C$2),Stimuli!$A$2,IF(AND(A11723&gt;=Stimuli!$B$3,A11723&lt;=Stimuli!$C$3),Stimuli!$A$3,IF(AND(A11723&gt;=Stimuli!$B$4,A11723&lt;=Stimuli!$C$4),Stimuli!$A$4,"")))</f>
        <v>03 Quiet recovery (15s)</v>
      </c>
      <c r="I11723" s="6" t="n">
        <f aca="false">(B11723-B11722)/((A11723-A11722)/1000)</f>
        <v>-0.562637362637332</v>
      </c>
      <c r="J11723" s="6" t="n">
        <f aca="false">IF(OR(B11723&lt;Rules!$B$2,B11723&gt;Rules!$B$3,ABS(I11723)&gt;Rules!$B$4,OR(B11724&lt;Rules!$B$2,B11724&gt;Rules!$B$3,ABS(I11724)&gt;Rules!$B$4)),1,0)</f>
        <v>0</v>
      </c>
      <c r="K11723" s="6" t="str">
        <f aca="false">IF(F11723=1,COUNTIF($F$2:F11723,1),"")</f>
        <v/>
      </c>
    </row>
    <row r="11724" customFormat="false" ht="15" hidden="false" customHeight="false" outlineLevel="0" collapsed="false">
      <c r="A11724" s="6" t="n">
        <v>92003.493</v>
      </c>
      <c r="B11724" s="6" t="n">
        <v>1.92014652014652</v>
      </c>
      <c r="C11724" s="6" t="n">
        <v>77</v>
      </c>
      <c r="D11724" s="6" t="n">
        <v>-1</v>
      </c>
      <c r="E11724" s="6" t="n">
        <v>1.94652014652015</v>
      </c>
      <c r="F11724" s="6" t="n">
        <v>0</v>
      </c>
      <c r="G11724" s="6" t="n">
        <v>0</v>
      </c>
      <c r="H11724" s="6" t="str">
        <f aca="false">IF(AND(A11724&gt;=Stimuli!$B$2,A11724&lt;=Stimuli!$C$2),Stimuli!$A$2,IF(AND(A11724&gt;=Stimuli!$B$3,A11724&lt;=Stimuli!$C$3),Stimuli!$A$3,IF(AND(A11724&gt;=Stimuli!$B$4,A11724&lt;=Stimuli!$C$4),Stimuli!$A$4,"")))</f>
        <v>03 Quiet recovery (15s)</v>
      </c>
      <c r="I11724" s="6" t="n">
        <f aca="false">(B11724-B11723)/((A11724-A11723)/1000)</f>
        <v>0.750183150183176</v>
      </c>
      <c r="J11724" s="6" t="n">
        <f aca="false">IF(OR(B11724&lt;Rules!$B$2,B11724&gt;Rules!$B$3,ABS(I11724)&gt;Rules!$B$4,OR(B11725&lt;Rules!$B$2,B11725&gt;Rules!$B$3,ABS(I11725)&gt;Rules!$B$4)),1,0)</f>
        <v>0</v>
      </c>
      <c r="K11724" s="6" t="str">
        <f aca="false">IF(F11724=1,COUNTIF($F$2:F11724,1),"")</f>
        <v/>
      </c>
    </row>
    <row r="11725" customFormat="false" ht="15" hidden="false" customHeight="false" outlineLevel="0" collapsed="false">
      <c r="A11725" s="6" t="n">
        <v>92011.3055</v>
      </c>
      <c r="B11725" s="6" t="n">
        <v>1.91282051282051</v>
      </c>
      <c r="C11725" s="6" t="n">
        <v>77</v>
      </c>
      <c r="D11725" s="6" t="n">
        <v>-1</v>
      </c>
      <c r="E11725" s="6" t="n">
        <v>1.94652014652015</v>
      </c>
      <c r="F11725" s="6" t="n">
        <v>0</v>
      </c>
      <c r="G11725" s="6" t="n">
        <v>0</v>
      </c>
      <c r="H11725" s="6" t="str">
        <f aca="false">IF(AND(A11725&gt;=Stimuli!$B$2,A11725&lt;=Stimuli!$C$2),Stimuli!$A$2,IF(AND(A11725&gt;=Stimuli!$B$3,A11725&lt;=Stimuli!$C$3),Stimuli!$A$3,IF(AND(A11725&gt;=Stimuli!$B$4,A11725&lt;=Stimuli!$C$4),Stimuli!$A$4,"")))</f>
        <v>03 Quiet recovery (15s)</v>
      </c>
      <c r="I11725" s="6" t="n">
        <f aca="false">(B11725-B11724)/((A11725-A11724)/1000)</f>
        <v>-0.937728937728906</v>
      </c>
      <c r="J11725" s="6" t="n">
        <f aca="false">IF(OR(B11725&lt;Rules!$B$2,B11725&gt;Rules!$B$3,ABS(I11725)&gt;Rules!$B$4,OR(B11726&lt;Rules!$B$2,B11726&gt;Rules!$B$3,ABS(I11726)&gt;Rules!$B$4)),1,0)</f>
        <v>0</v>
      </c>
      <c r="K11725" s="6" t="str">
        <f aca="false">IF(F11725=1,COUNTIF($F$2:F11725,1),"")</f>
        <v/>
      </c>
    </row>
    <row r="11726" customFormat="false" ht="15" hidden="false" customHeight="false" outlineLevel="0" collapsed="false">
      <c r="A11726" s="6" t="n">
        <v>92019.118</v>
      </c>
      <c r="B11726" s="6" t="n">
        <v>1.92161172161172</v>
      </c>
      <c r="C11726" s="6" t="n">
        <v>77</v>
      </c>
      <c r="D11726" s="6" t="n">
        <v>-1</v>
      </c>
      <c r="E11726" s="6" t="n">
        <v>1.94652014652015</v>
      </c>
      <c r="F11726" s="6" t="n">
        <v>0</v>
      </c>
      <c r="G11726" s="6" t="n">
        <v>0</v>
      </c>
      <c r="H11726" s="6" t="str">
        <f aca="false">IF(AND(A11726&gt;=Stimuli!$B$2,A11726&lt;=Stimuli!$C$2),Stimuli!$A$2,IF(AND(A11726&gt;=Stimuli!$B$3,A11726&lt;=Stimuli!$C$3),Stimuli!$A$3,IF(AND(A11726&gt;=Stimuli!$B$4,A11726&lt;=Stimuli!$C$4),Stimuli!$A$4,"")))</f>
        <v>03 Quiet recovery (15s)</v>
      </c>
      <c r="I11726" s="6" t="n">
        <f aca="false">(B11726-B11725)/((A11726-A11725)/1000)</f>
        <v>1.12527472527464</v>
      </c>
      <c r="J11726" s="6" t="n">
        <f aca="false">IF(OR(B11726&lt;Rules!$B$2,B11726&gt;Rules!$B$3,ABS(I11726)&gt;Rules!$B$4,OR(B11727&lt;Rules!$B$2,B11727&gt;Rules!$B$3,ABS(I11727)&gt;Rules!$B$4)),1,0)</f>
        <v>0</v>
      </c>
      <c r="K11726" s="6" t="str">
        <f aca="false">IF(F11726=1,COUNTIF($F$2:F11726,1),"")</f>
        <v/>
      </c>
    </row>
    <row r="11727" customFormat="false" ht="15" hidden="false" customHeight="false" outlineLevel="0" collapsed="false">
      <c r="A11727" s="6" t="n">
        <v>92026.9305</v>
      </c>
      <c r="B11727" s="6" t="n">
        <v>1.91282051282051</v>
      </c>
      <c r="C11727" s="6" t="n">
        <v>77</v>
      </c>
      <c r="D11727" s="6" t="n">
        <v>-1</v>
      </c>
      <c r="E11727" s="6" t="n">
        <v>1.94652014652015</v>
      </c>
      <c r="F11727" s="6" t="n">
        <v>0</v>
      </c>
      <c r="G11727" s="6" t="n">
        <v>0</v>
      </c>
      <c r="H11727" s="6" t="str">
        <f aca="false">IF(AND(A11727&gt;=Stimuli!$B$2,A11727&lt;=Stimuli!$C$2),Stimuli!$A$2,IF(AND(A11727&gt;=Stimuli!$B$3,A11727&lt;=Stimuli!$C$3),Stimuli!$A$3,IF(AND(A11727&gt;=Stimuli!$B$4,A11727&lt;=Stimuli!$C$4),Stimuli!$A$4,"")))</f>
        <v>03 Quiet recovery (15s)</v>
      </c>
      <c r="I11727" s="6" t="n">
        <f aca="false">(B11727-B11726)/((A11727-A11726)/1000)</f>
        <v>-1.12527472527464</v>
      </c>
      <c r="J11727" s="6" t="n">
        <f aca="false">IF(OR(B11727&lt;Rules!$B$2,B11727&gt;Rules!$B$3,ABS(I11727)&gt;Rules!$B$4,OR(B11728&lt;Rules!$B$2,B11728&gt;Rules!$B$3,ABS(I11728)&gt;Rules!$B$4)),1,0)</f>
        <v>0</v>
      </c>
      <c r="K11727" s="6" t="str">
        <f aca="false">IF(F11727=1,COUNTIF($F$2:F11727,1),"")</f>
        <v/>
      </c>
    </row>
    <row r="11728" customFormat="false" ht="15" hidden="false" customHeight="false" outlineLevel="0" collapsed="false">
      <c r="A11728" s="6" t="n">
        <v>92034.743</v>
      </c>
      <c r="B11728" s="6" t="n">
        <v>1.92161172161172</v>
      </c>
      <c r="C11728" s="6" t="n">
        <v>77</v>
      </c>
      <c r="D11728" s="6" t="n">
        <v>-1</v>
      </c>
      <c r="E11728" s="6" t="n">
        <v>1.94652014652015</v>
      </c>
      <c r="F11728" s="6" t="n">
        <v>0</v>
      </c>
      <c r="G11728" s="6" t="n">
        <v>0</v>
      </c>
      <c r="H11728" s="6" t="str">
        <f aca="false">IF(AND(A11728&gt;=Stimuli!$B$2,A11728&lt;=Stimuli!$C$2),Stimuli!$A$2,IF(AND(A11728&gt;=Stimuli!$B$3,A11728&lt;=Stimuli!$C$3),Stimuli!$A$3,IF(AND(A11728&gt;=Stimuli!$B$4,A11728&lt;=Stimuli!$C$4),Stimuli!$A$4,"")))</f>
        <v>03 Quiet recovery (15s)</v>
      </c>
      <c r="I11728" s="6" t="n">
        <f aca="false">(B11728-B11727)/((A11728-A11727)/1000)</f>
        <v>1.12527472527464</v>
      </c>
      <c r="J11728" s="6" t="n">
        <f aca="false">IF(OR(B11728&lt;Rules!$B$2,B11728&gt;Rules!$B$3,ABS(I11728)&gt;Rules!$B$4,OR(B11729&lt;Rules!$B$2,B11729&gt;Rules!$B$3,ABS(I11729)&gt;Rules!$B$4)),1,0)</f>
        <v>0</v>
      </c>
      <c r="K11728" s="6" t="str">
        <f aca="false">IF(F11728=1,COUNTIF($F$2:F11728,1),"")</f>
        <v/>
      </c>
    </row>
    <row r="11729" customFormat="false" ht="15" hidden="false" customHeight="false" outlineLevel="0" collapsed="false">
      <c r="A11729" s="6" t="n">
        <v>92042.5555</v>
      </c>
      <c r="B11729" s="6" t="n">
        <v>1.91428571428571</v>
      </c>
      <c r="C11729" s="6" t="n">
        <v>77</v>
      </c>
      <c r="D11729" s="6" t="n">
        <v>-1</v>
      </c>
      <c r="E11729" s="6" t="n">
        <v>1.94652014652015</v>
      </c>
      <c r="F11729" s="6" t="n">
        <v>0</v>
      </c>
      <c r="G11729" s="6" t="n">
        <v>0</v>
      </c>
      <c r="H11729" s="6" t="str">
        <f aca="false">IF(AND(A11729&gt;=Stimuli!$B$2,A11729&lt;=Stimuli!$C$2),Stimuli!$A$2,IF(AND(A11729&gt;=Stimuli!$B$3,A11729&lt;=Stimuli!$C$3),Stimuli!$A$3,IF(AND(A11729&gt;=Stimuli!$B$4,A11729&lt;=Stimuli!$C$4),Stimuli!$A$4,"")))</f>
        <v>03 Quiet recovery (15s)</v>
      </c>
      <c r="I11729" s="6" t="n">
        <f aca="false">(B11729-B11728)/((A11729-A11728)/1000)</f>
        <v>-0.937728937728906</v>
      </c>
      <c r="J11729" s="6" t="n">
        <f aca="false">IF(OR(B11729&lt;Rules!$B$2,B11729&gt;Rules!$B$3,ABS(I11729)&gt;Rules!$B$4,OR(B11730&lt;Rules!$B$2,B11730&gt;Rules!$B$3,ABS(I11730)&gt;Rules!$B$4)),1,0)</f>
        <v>0</v>
      </c>
      <c r="K11729" s="6" t="str">
        <f aca="false">IF(F11729=1,COUNTIF($F$2:F11729,1),"")</f>
        <v/>
      </c>
    </row>
    <row r="11730" customFormat="false" ht="15" hidden="false" customHeight="false" outlineLevel="0" collapsed="false">
      <c r="A11730" s="6" t="n">
        <v>92050.368</v>
      </c>
      <c r="B11730" s="6" t="n">
        <v>1.92161172161172</v>
      </c>
      <c r="C11730" s="6" t="n">
        <v>77</v>
      </c>
      <c r="D11730" s="6" t="n">
        <v>-1</v>
      </c>
      <c r="E11730" s="6" t="n">
        <v>1.94652014652015</v>
      </c>
      <c r="F11730" s="6" t="n">
        <v>0</v>
      </c>
      <c r="G11730" s="6" t="n">
        <v>0</v>
      </c>
      <c r="H11730" s="6" t="str">
        <f aca="false">IF(AND(A11730&gt;=Stimuli!$B$2,A11730&lt;=Stimuli!$C$2),Stimuli!$A$2,IF(AND(A11730&gt;=Stimuli!$B$3,A11730&lt;=Stimuli!$C$3),Stimuli!$A$3,IF(AND(A11730&gt;=Stimuli!$B$4,A11730&lt;=Stimuli!$C$4),Stimuli!$A$4,"")))</f>
        <v>03 Quiet recovery (15s)</v>
      </c>
      <c r="I11730" s="6" t="n">
        <f aca="false">(B11730-B11729)/((A11730-A11729)/1000)</f>
        <v>0.937728937728906</v>
      </c>
      <c r="J11730" s="6" t="n">
        <f aca="false">IF(OR(B11730&lt;Rules!$B$2,B11730&gt;Rules!$B$3,ABS(I11730)&gt;Rules!$B$4,OR(B11731&lt;Rules!$B$2,B11731&gt;Rules!$B$3,ABS(I11731)&gt;Rules!$B$4)),1,0)</f>
        <v>0</v>
      </c>
      <c r="K11730" s="6" t="str">
        <f aca="false">IF(F11730=1,COUNTIF($F$2:F11730,1),"")</f>
        <v/>
      </c>
    </row>
    <row r="11731" customFormat="false" ht="15" hidden="false" customHeight="false" outlineLevel="0" collapsed="false">
      <c r="A11731" s="6" t="n">
        <v>92058.1805</v>
      </c>
      <c r="B11731" s="6" t="n">
        <v>1.91575091575092</v>
      </c>
      <c r="C11731" s="6" t="n">
        <v>77</v>
      </c>
      <c r="D11731" s="6" t="n">
        <v>-1</v>
      </c>
      <c r="E11731" s="6" t="n">
        <v>1.94652014652015</v>
      </c>
      <c r="F11731" s="6" t="n">
        <v>0</v>
      </c>
      <c r="G11731" s="6" t="n">
        <v>0</v>
      </c>
      <c r="H11731" s="6" t="str">
        <f aca="false">IF(AND(A11731&gt;=Stimuli!$B$2,A11731&lt;=Stimuli!$C$2),Stimuli!$A$2,IF(AND(A11731&gt;=Stimuli!$B$3,A11731&lt;=Stimuli!$C$3),Stimuli!$A$3,IF(AND(A11731&gt;=Stimuli!$B$4,A11731&lt;=Stimuli!$C$4),Stimuli!$A$4,"")))</f>
        <v>03 Quiet recovery (15s)</v>
      </c>
      <c r="I11731" s="6" t="n">
        <f aca="false">(B11731-B11730)/((A11731-A11730)/1000)</f>
        <v>-0.750183150183034</v>
      </c>
      <c r="J11731" s="6" t="n">
        <f aca="false">IF(OR(B11731&lt;Rules!$B$2,B11731&gt;Rules!$B$3,ABS(I11731)&gt;Rules!$B$4,OR(B11732&lt;Rules!$B$2,B11732&gt;Rules!$B$3,ABS(I11732)&gt;Rules!$B$4)),1,0)</f>
        <v>0</v>
      </c>
      <c r="K11731" s="6" t="str">
        <f aca="false">IF(F11731=1,COUNTIF($F$2:F11731,1),"")</f>
        <v/>
      </c>
    </row>
    <row r="11732" customFormat="false" ht="15" hidden="false" customHeight="false" outlineLevel="0" collapsed="false">
      <c r="A11732" s="6" t="n">
        <v>92065.993</v>
      </c>
      <c r="B11732" s="6" t="n">
        <v>1.92014652014652</v>
      </c>
      <c r="C11732" s="6" t="n">
        <v>77</v>
      </c>
      <c r="D11732" s="6" t="n">
        <v>-1</v>
      </c>
      <c r="E11732" s="6" t="n">
        <v>1.94652014652015</v>
      </c>
      <c r="F11732" s="6" t="n">
        <v>0</v>
      </c>
      <c r="G11732" s="6" t="n">
        <v>0</v>
      </c>
      <c r="H11732" s="6" t="str">
        <f aca="false">IF(AND(A11732&gt;=Stimuli!$B$2,A11732&lt;=Stimuli!$C$2),Stimuli!$A$2,IF(AND(A11732&gt;=Stimuli!$B$3,A11732&lt;=Stimuli!$C$3),Stimuli!$A$3,IF(AND(A11732&gt;=Stimuli!$B$4,A11732&lt;=Stimuli!$C$4),Stimuli!$A$4,"")))</f>
        <v>03 Quiet recovery (15s)</v>
      </c>
      <c r="I11732" s="6" t="n">
        <f aca="false">(B11732-B11731)/((A11732-A11731)/1000)</f>
        <v>0.562637362637304</v>
      </c>
      <c r="J11732" s="6" t="n">
        <f aca="false">IF(OR(B11732&lt;Rules!$B$2,B11732&gt;Rules!$B$3,ABS(I11732)&gt;Rules!$B$4,OR(B11733&lt;Rules!$B$2,B11733&gt;Rules!$B$3,ABS(I11733)&gt;Rules!$B$4)),1,0)</f>
        <v>0</v>
      </c>
      <c r="K11732" s="6" t="str">
        <f aca="false">IF(F11732=1,COUNTIF($F$2:F11732,1),"")</f>
        <v/>
      </c>
    </row>
    <row r="11733" customFormat="false" ht="15" hidden="false" customHeight="false" outlineLevel="0" collapsed="false">
      <c r="A11733" s="6" t="n">
        <v>92073.8055</v>
      </c>
      <c r="B11733" s="6" t="n">
        <v>1.91721611721612</v>
      </c>
      <c r="C11733" s="6" t="n">
        <v>77</v>
      </c>
      <c r="D11733" s="6" t="n">
        <v>-1</v>
      </c>
      <c r="E11733" s="6" t="n">
        <v>1.94652014652015</v>
      </c>
      <c r="F11733" s="6" t="n">
        <v>0</v>
      </c>
      <c r="G11733" s="6" t="n">
        <v>0</v>
      </c>
      <c r="H11733" s="6" t="str">
        <f aca="false">IF(AND(A11733&gt;=Stimuli!$B$2,A11733&lt;=Stimuli!$C$2),Stimuli!$A$2,IF(AND(A11733&gt;=Stimuli!$B$3,A11733&lt;=Stimuli!$C$3),Stimuli!$A$3,IF(AND(A11733&gt;=Stimuli!$B$4,A11733&lt;=Stimuli!$C$4),Stimuli!$A$4,"")))</f>
        <v>03 Quiet recovery (15s)</v>
      </c>
      <c r="I11733" s="6" t="n">
        <f aca="false">(B11733-B11732)/((A11733-A11732)/1000)</f>
        <v>-0.375091575091574</v>
      </c>
      <c r="J11733" s="6" t="n">
        <f aca="false">IF(OR(B11733&lt;Rules!$B$2,B11733&gt;Rules!$B$3,ABS(I11733)&gt;Rules!$B$4,OR(B11734&lt;Rules!$B$2,B11734&gt;Rules!$B$3,ABS(I11734)&gt;Rules!$B$4)),1,0)</f>
        <v>0</v>
      </c>
      <c r="K11733" s="6" t="str">
        <f aca="false">IF(F11733=1,COUNTIF($F$2:F11733,1),"")</f>
        <v/>
      </c>
    </row>
    <row r="11734" customFormat="false" ht="15" hidden="false" customHeight="false" outlineLevel="0" collapsed="false">
      <c r="A11734" s="6" t="n">
        <v>92081.618</v>
      </c>
      <c r="B11734" s="6" t="n">
        <v>1.92014652014652</v>
      </c>
      <c r="C11734" s="6" t="n">
        <v>77</v>
      </c>
      <c r="D11734" s="6" t="n">
        <v>-1</v>
      </c>
      <c r="E11734" s="6" t="n">
        <v>1.94652014652015</v>
      </c>
      <c r="F11734" s="6" t="n">
        <v>0</v>
      </c>
      <c r="G11734" s="6" t="n">
        <v>0</v>
      </c>
      <c r="H11734" s="6" t="str">
        <f aca="false">IF(AND(A11734&gt;=Stimuli!$B$2,A11734&lt;=Stimuli!$C$2),Stimuli!$A$2,IF(AND(A11734&gt;=Stimuli!$B$3,A11734&lt;=Stimuli!$C$3),Stimuli!$A$3,IF(AND(A11734&gt;=Stimuli!$B$4,A11734&lt;=Stimuli!$C$4),Stimuli!$A$4,"")))</f>
        <v>03 Quiet recovery (15s)</v>
      </c>
      <c r="I11734" s="6" t="n">
        <f aca="false">(B11734-B11733)/((A11734-A11733)/1000)</f>
        <v>0.375091575091574</v>
      </c>
      <c r="J11734" s="6" t="n">
        <f aca="false">IF(OR(B11734&lt;Rules!$B$2,B11734&gt;Rules!$B$3,ABS(I11734)&gt;Rules!$B$4,OR(B11735&lt;Rules!$B$2,B11735&gt;Rules!$B$3,ABS(I11735)&gt;Rules!$B$4)),1,0)</f>
        <v>0</v>
      </c>
      <c r="K11734" s="6" t="str">
        <f aca="false">IF(F11734=1,COUNTIF($F$2:F11734,1),"")</f>
        <v/>
      </c>
    </row>
    <row r="11735" customFormat="false" ht="15" hidden="false" customHeight="false" outlineLevel="0" collapsed="false">
      <c r="A11735" s="6" t="n">
        <v>92089.4305</v>
      </c>
      <c r="B11735" s="6" t="n">
        <v>1.92014652014652</v>
      </c>
      <c r="C11735" s="6" t="n">
        <v>77</v>
      </c>
      <c r="D11735" s="6" t="n">
        <v>-1</v>
      </c>
      <c r="E11735" s="6" t="n">
        <v>1.94652014652015</v>
      </c>
      <c r="F11735" s="6" t="n">
        <v>0</v>
      </c>
      <c r="G11735" s="6" t="n">
        <v>0</v>
      </c>
      <c r="H11735" s="6" t="str">
        <f aca="false">IF(AND(A11735&gt;=Stimuli!$B$2,A11735&lt;=Stimuli!$C$2),Stimuli!$A$2,IF(AND(A11735&gt;=Stimuli!$B$3,A11735&lt;=Stimuli!$C$3),Stimuli!$A$3,IF(AND(A11735&gt;=Stimuli!$B$4,A11735&lt;=Stimuli!$C$4),Stimuli!$A$4,"")))</f>
        <v>03 Quiet recovery (15s)</v>
      </c>
      <c r="I11735" s="6" t="n">
        <f aca="false">(B11735-B11734)/((A11735-A11734)/1000)</f>
        <v>0</v>
      </c>
      <c r="J11735" s="6" t="n">
        <f aca="false">IF(OR(B11735&lt;Rules!$B$2,B11735&gt;Rules!$B$3,ABS(I11735)&gt;Rules!$B$4,OR(B11736&lt;Rules!$B$2,B11736&gt;Rules!$B$3,ABS(I11736)&gt;Rules!$B$4)),1,0)</f>
        <v>0</v>
      </c>
      <c r="K11735" s="6" t="str">
        <f aca="false">IF(F11735=1,COUNTIF($F$2:F11735,1),"")</f>
        <v/>
      </c>
    </row>
    <row r="11736" customFormat="false" ht="15" hidden="false" customHeight="false" outlineLevel="0" collapsed="false">
      <c r="A11736" s="6" t="n">
        <v>92097.243</v>
      </c>
      <c r="B11736" s="6" t="n">
        <v>1.91868131868132</v>
      </c>
      <c r="C11736" s="6" t="n">
        <v>77</v>
      </c>
      <c r="D11736" s="6" t="n">
        <v>-1</v>
      </c>
      <c r="E11736" s="6" t="n">
        <v>1.94652014652015</v>
      </c>
      <c r="F11736" s="6" t="n">
        <v>0</v>
      </c>
      <c r="G11736" s="6" t="n">
        <v>0</v>
      </c>
      <c r="H11736" s="6" t="str">
        <f aca="false">IF(AND(A11736&gt;=Stimuli!$B$2,A11736&lt;=Stimuli!$C$2),Stimuli!$A$2,IF(AND(A11736&gt;=Stimuli!$B$3,A11736&lt;=Stimuli!$C$3),Stimuli!$A$3,IF(AND(A11736&gt;=Stimuli!$B$4,A11736&lt;=Stimuli!$C$4),Stimuli!$A$4,"")))</f>
        <v>03 Quiet recovery (15s)</v>
      </c>
      <c r="I11736" s="6" t="n">
        <f aca="false">(B11736-B11735)/((A11736-A11735)/1000)</f>
        <v>-0.187545787545844</v>
      </c>
      <c r="J11736" s="6" t="n">
        <f aca="false">IF(OR(B11736&lt;Rules!$B$2,B11736&gt;Rules!$B$3,ABS(I11736)&gt;Rules!$B$4,OR(B11737&lt;Rules!$B$2,B11737&gt;Rules!$B$3,ABS(I11737)&gt;Rules!$B$4)),1,0)</f>
        <v>0</v>
      </c>
      <c r="K11736" s="6" t="str">
        <f aca="false">IF(F11736=1,COUNTIF($F$2:F11736,1),"")</f>
        <v/>
      </c>
    </row>
    <row r="11737" customFormat="false" ht="15" hidden="false" customHeight="false" outlineLevel="0" collapsed="false">
      <c r="A11737" s="6" t="n">
        <v>92105.0555</v>
      </c>
      <c r="B11737" s="6" t="n">
        <v>1.92161172161172</v>
      </c>
      <c r="C11737" s="6" t="n">
        <v>77</v>
      </c>
      <c r="D11737" s="6" t="n">
        <v>-1</v>
      </c>
      <c r="E11737" s="6" t="n">
        <v>1.94652014652015</v>
      </c>
      <c r="F11737" s="6" t="n">
        <v>0</v>
      </c>
      <c r="G11737" s="6" t="n">
        <v>0</v>
      </c>
      <c r="H11737" s="6" t="str">
        <f aca="false">IF(AND(A11737&gt;=Stimuli!$B$2,A11737&lt;=Stimuli!$C$2),Stimuli!$A$2,IF(AND(A11737&gt;=Stimuli!$B$3,A11737&lt;=Stimuli!$C$3),Stimuli!$A$3,IF(AND(A11737&gt;=Stimuli!$B$4,A11737&lt;=Stimuli!$C$4),Stimuli!$A$4,"")))</f>
        <v>03 Quiet recovery (15s)</v>
      </c>
      <c r="I11737" s="6" t="n">
        <f aca="false">(B11737-B11736)/((A11737-A11736)/1000)</f>
        <v>0.375091575091574</v>
      </c>
      <c r="J11737" s="6" t="n">
        <f aca="false">IF(OR(B11737&lt;Rules!$B$2,B11737&gt;Rules!$B$3,ABS(I11737)&gt;Rules!$B$4,OR(B11738&lt;Rules!$B$2,B11738&gt;Rules!$B$3,ABS(I11738)&gt;Rules!$B$4)),1,0)</f>
        <v>0</v>
      </c>
      <c r="K11737" s="6" t="str">
        <f aca="false">IF(F11737=1,COUNTIF($F$2:F11737,1),"")</f>
        <v/>
      </c>
    </row>
    <row r="11738" customFormat="false" ht="15" hidden="false" customHeight="false" outlineLevel="0" collapsed="false">
      <c r="A11738" s="6" t="n">
        <v>92112.868</v>
      </c>
      <c r="B11738" s="6" t="n">
        <v>1.91868131868132</v>
      </c>
      <c r="C11738" s="6" t="n">
        <v>77</v>
      </c>
      <c r="D11738" s="6" t="n">
        <v>-1</v>
      </c>
      <c r="E11738" s="6" t="n">
        <v>1.94652014652015</v>
      </c>
      <c r="F11738" s="6" t="n">
        <v>0</v>
      </c>
      <c r="G11738" s="6" t="n">
        <v>0</v>
      </c>
      <c r="H11738" s="6" t="str">
        <f aca="false">IF(AND(A11738&gt;=Stimuli!$B$2,A11738&lt;=Stimuli!$C$2),Stimuli!$A$2,IF(AND(A11738&gt;=Stimuli!$B$3,A11738&lt;=Stimuli!$C$3),Stimuli!$A$3,IF(AND(A11738&gt;=Stimuli!$B$4,A11738&lt;=Stimuli!$C$4),Stimuli!$A$4,"")))</f>
        <v>03 Quiet recovery (15s)</v>
      </c>
      <c r="I11738" s="6" t="n">
        <f aca="false">(B11738-B11737)/((A11738-A11737)/1000)</f>
        <v>-0.375091575091574</v>
      </c>
      <c r="J11738" s="6" t="n">
        <f aca="false">IF(OR(B11738&lt;Rules!$B$2,B11738&gt;Rules!$B$3,ABS(I11738)&gt;Rules!$B$4,OR(B11739&lt;Rules!$B$2,B11739&gt;Rules!$B$3,ABS(I11739)&gt;Rules!$B$4)),1,0)</f>
        <v>0</v>
      </c>
      <c r="K11738" s="6" t="str">
        <f aca="false">IF(F11738=1,COUNTIF($F$2:F11738,1),"")</f>
        <v/>
      </c>
    </row>
    <row r="11739" customFormat="false" ht="15" hidden="false" customHeight="false" outlineLevel="0" collapsed="false">
      <c r="A11739" s="6" t="n">
        <v>92120.6805</v>
      </c>
      <c r="B11739" s="6" t="n">
        <v>1.92307692307692</v>
      </c>
      <c r="C11739" s="6" t="n">
        <v>77</v>
      </c>
      <c r="D11739" s="6" t="n">
        <v>-1</v>
      </c>
      <c r="E11739" s="6" t="n">
        <v>1.94652014652015</v>
      </c>
      <c r="F11739" s="6" t="n">
        <v>0</v>
      </c>
      <c r="G11739" s="6" t="n">
        <v>0</v>
      </c>
      <c r="H11739" s="6" t="str">
        <f aca="false">IF(AND(A11739&gt;=Stimuli!$B$2,A11739&lt;=Stimuli!$C$2),Stimuli!$A$2,IF(AND(A11739&gt;=Stimuli!$B$3,A11739&lt;=Stimuli!$C$3),Stimuli!$A$3,IF(AND(A11739&gt;=Stimuli!$B$4,A11739&lt;=Stimuli!$C$4),Stimuli!$A$4,"")))</f>
        <v>03 Quiet recovery (15s)</v>
      </c>
      <c r="I11739" s="6" t="n">
        <f aca="false">(B11739-B11738)/((A11739-A11738)/1000)</f>
        <v>0.562637362637418</v>
      </c>
      <c r="J11739" s="6" t="n">
        <f aca="false">IF(OR(B11739&lt;Rules!$B$2,B11739&gt;Rules!$B$3,ABS(I11739)&gt;Rules!$B$4,OR(B11740&lt;Rules!$B$2,B11740&gt;Rules!$B$3,ABS(I11740)&gt;Rules!$B$4)),1,0)</f>
        <v>0</v>
      </c>
      <c r="K11739" s="6" t="str">
        <f aca="false">IF(F11739=1,COUNTIF($F$2:F11739,1),"")</f>
        <v/>
      </c>
    </row>
    <row r="11740" customFormat="false" ht="15" hidden="false" customHeight="false" outlineLevel="0" collapsed="false">
      <c r="A11740" s="6" t="n">
        <v>92128.493</v>
      </c>
      <c r="B11740" s="6" t="n">
        <v>1.91721611721612</v>
      </c>
      <c r="C11740" s="6" t="n">
        <v>77</v>
      </c>
      <c r="D11740" s="6" t="n">
        <v>-1</v>
      </c>
      <c r="E11740" s="6" t="n">
        <v>1.94652014652015</v>
      </c>
      <c r="F11740" s="6" t="n">
        <v>0</v>
      </c>
      <c r="G11740" s="6" t="n">
        <v>0</v>
      </c>
      <c r="H11740" s="6" t="str">
        <f aca="false">IF(AND(A11740&gt;=Stimuli!$B$2,A11740&lt;=Stimuli!$C$2),Stimuli!$A$2,IF(AND(A11740&gt;=Stimuli!$B$3,A11740&lt;=Stimuli!$C$3),Stimuli!$A$3,IF(AND(A11740&gt;=Stimuli!$B$4,A11740&lt;=Stimuli!$C$4),Stimuli!$A$4,"")))</f>
        <v>03 Quiet recovery (15s)</v>
      </c>
      <c r="I11740" s="6" t="n">
        <f aca="false">(B11740-B11739)/((A11740-A11739)/1000)</f>
        <v>-0.750183150183148</v>
      </c>
      <c r="J11740" s="6" t="n">
        <f aca="false">IF(OR(B11740&lt;Rules!$B$2,B11740&gt;Rules!$B$3,ABS(I11740)&gt;Rules!$B$4,OR(B11741&lt;Rules!$B$2,B11741&gt;Rules!$B$3,ABS(I11741)&gt;Rules!$B$4)),1,0)</f>
        <v>0</v>
      </c>
      <c r="K11740" s="6" t="str">
        <f aca="false">IF(F11740=1,COUNTIF($F$2:F11740,1),"")</f>
        <v/>
      </c>
    </row>
    <row r="11741" customFormat="false" ht="15" hidden="false" customHeight="false" outlineLevel="0" collapsed="false">
      <c r="A11741" s="6" t="n">
        <v>92136.3055</v>
      </c>
      <c r="B11741" s="6" t="n">
        <v>1.92454212454212</v>
      </c>
      <c r="C11741" s="6" t="n">
        <v>77</v>
      </c>
      <c r="D11741" s="6" t="n">
        <v>-1</v>
      </c>
      <c r="E11741" s="6" t="n">
        <v>1.94652014652015</v>
      </c>
      <c r="F11741" s="6" t="n">
        <v>0</v>
      </c>
      <c r="G11741" s="6" t="n">
        <v>0</v>
      </c>
      <c r="H11741" s="6" t="str">
        <f aca="false">IF(AND(A11741&gt;=Stimuli!$B$2,A11741&lt;=Stimuli!$C$2),Stimuli!$A$2,IF(AND(A11741&gt;=Stimuli!$B$3,A11741&lt;=Stimuli!$C$3),Stimuli!$A$3,IF(AND(A11741&gt;=Stimuli!$B$4,A11741&lt;=Stimuli!$C$4),Stimuli!$A$4,"")))</f>
        <v>03 Quiet recovery (15s)</v>
      </c>
      <c r="I11741" s="6" t="n">
        <f aca="false">(B11741-B11740)/((A11741-A11740)/1000)</f>
        <v>0.937728937728878</v>
      </c>
      <c r="J11741" s="6" t="n">
        <f aca="false">IF(OR(B11741&lt;Rules!$B$2,B11741&gt;Rules!$B$3,ABS(I11741)&gt;Rules!$B$4,OR(B11742&lt;Rules!$B$2,B11742&gt;Rules!$B$3,ABS(I11742)&gt;Rules!$B$4)),1,0)</f>
        <v>0</v>
      </c>
      <c r="K11741" s="6" t="str">
        <f aca="false">IF(F11741=1,COUNTIF($F$2:F11741,1),"")</f>
        <v/>
      </c>
    </row>
    <row r="11742" customFormat="false" ht="15" hidden="false" customHeight="false" outlineLevel="0" collapsed="false">
      <c r="A11742" s="6" t="n">
        <v>92144.118</v>
      </c>
      <c r="B11742" s="6" t="n">
        <v>1.91721611721612</v>
      </c>
      <c r="C11742" s="6" t="n">
        <v>77</v>
      </c>
      <c r="D11742" s="6" t="n">
        <v>-1</v>
      </c>
      <c r="E11742" s="6" t="n">
        <v>1.94652014652015</v>
      </c>
      <c r="F11742" s="6" t="n">
        <v>0</v>
      </c>
      <c r="G11742" s="6" t="n">
        <v>0</v>
      </c>
      <c r="H11742" s="6" t="str">
        <f aca="false">IF(AND(A11742&gt;=Stimuli!$B$2,A11742&lt;=Stimuli!$C$2),Stimuli!$A$2,IF(AND(A11742&gt;=Stimuli!$B$3,A11742&lt;=Stimuli!$C$3),Stimuli!$A$3,IF(AND(A11742&gt;=Stimuli!$B$4,A11742&lt;=Stimuli!$C$4),Stimuli!$A$4,"")))</f>
        <v>03 Quiet recovery (15s)</v>
      </c>
      <c r="I11742" s="6" t="n">
        <f aca="false">(B11742-B11741)/((A11742-A11741)/1000)</f>
        <v>-0.937728937728878</v>
      </c>
      <c r="J11742" s="6" t="n">
        <f aca="false">IF(OR(B11742&lt;Rules!$B$2,B11742&gt;Rules!$B$3,ABS(I11742)&gt;Rules!$B$4,OR(B11743&lt;Rules!$B$2,B11743&gt;Rules!$B$3,ABS(I11743)&gt;Rules!$B$4)),1,0)</f>
        <v>0</v>
      </c>
      <c r="K11742" s="6" t="str">
        <f aca="false">IF(F11742=1,COUNTIF($F$2:F11742,1),"")</f>
        <v/>
      </c>
    </row>
    <row r="11743" customFormat="false" ht="15" hidden="false" customHeight="false" outlineLevel="0" collapsed="false">
      <c r="A11743" s="6" t="n">
        <v>92151.9305</v>
      </c>
      <c r="B11743" s="6" t="n">
        <v>1.92600732600733</v>
      </c>
      <c r="C11743" s="6" t="n">
        <v>77</v>
      </c>
      <c r="D11743" s="6" t="n">
        <v>-1</v>
      </c>
      <c r="E11743" s="6" t="n">
        <v>1.94652014652015</v>
      </c>
      <c r="F11743" s="6" t="n">
        <v>0</v>
      </c>
      <c r="G11743" s="6" t="n">
        <v>0</v>
      </c>
      <c r="H11743" s="6" t="str">
        <f aca="false">IF(AND(A11743&gt;=Stimuli!$B$2,A11743&lt;=Stimuli!$C$2),Stimuli!$A$2,IF(AND(A11743&gt;=Stimuli!$B$3,A11743&lt;=Stimuli!$C$3),Stimuli!$A$3,IF(AND(A11743&gt;=Stimuli!$B$4,A11743&lt;=Stimuli!$C$4),Stimuli!$A$4,"")))</f>
        <v>03 Quiet recovery (15s)</v>
      </c>
      <c r="I11743" s="6" t="n">
        <f aca="false">(B11743-B11742)/((A11743-A11742)/1000)</f>
        <v>1.12527472527475</v>
      </c>
      <c r="J11743" s="6" t="n">
        <f aca="false">IF(OR(B11743&lt;Rules!$B$2,B11743&gt;Rules!$B$3,ABS(I11743)&gt;Rules!$B$4,OR(B11744&lt;Rules!$B$2,B11744&gt;Rules!$B$3,ABS(I11744)&gt;Rules!$B$4)),1,0)</f>
        <v>0</v>
      </c>
      <c r="K11743" s="6" t="str">
        <f aca="false">IF(F11743=1,COUNTIF($F$2:F11743,1),"")</f>
        <v/>
      </c>
    </row>
    <row r="11744" customFormat="false" ht="15" hidden="false" customHeight="false" outlineLevel="0" collapsed="false">
      <c r="A11744" s="6" t="n">
        <v>92159.743</v>
      </c>
      <c r="B11744" s="6" t="n">
        <v>1.91868131868132</v>
      </c>
      <c r="C11744" s="6" t="n">
        <v>77</v>
      </c>
      <c r="D11744" s="6" t="n">
        <v>-1</v>
      </c>
      <c r="E11744" s="6" t="n">
        <v>1.94652014652015</v>
      </c>
      <c r="F11744" s="6" t="n">
        <v>0</v>
      </c>
      <c r="G11744" s="6" t="n">
        <v>0</v>
      </c>
      <c r="H11744" s="6" t="str">
        <f aca="false">IF(AND(A11744&gt;=Stimuli!$B$2,A11744&lt;=Stimuli!$C$2),Stimuli!$A$2,IF(AND(A11744&gt;=Stimuli!$B$3,A11744&lt;=Stimuli!$C$3),Stimuli!$A$3,IF(AND(A11744&gt;=Stimuli!$B$4,A11744&lt;=Stimuli!$C$4),Stimuli!$A$4,"")))</f>
        <v>03 Quiet recovery (15s)</v>
      </c>
      <c r="I11744" s="6" t="n">
        <f aca="false">(B11744-B11743)/((A11744-A11743)/1000)</f>
        <v>-0.93772893772902</v>
      </c>
      <c r="J11744" s="6" t="n">
        <f aca="false">IF(OR(B11744&lt;Rules!$B$2,B11744&gt;Rules!$B$3,ABS(I11744)&gt;Rules!$B$4,OR(B11745&lt;Rules!$B$2,B11745&gt;Rules!$B$3,ABS(I11745)&gt;Rules!$B$4)),1,0)</f>
        <v>0</v>
      </c>
      <c r="K11744" s="6" t="str">
        <f aca="false">IF(F11744=1,COUNTIF($F$2:F11744,1),"")</f>
        <v/>
      </c>
    </row>
    <row r="11745" customFormat="false" ht="15" hidden="false" customHeight="false" outlineLevel="0" collapsed="false">
      <c r="A11745" s="6" t="n">
        <v>92167.5555</v>
      </c>
      <c r="B11745" s="6" t="n">
        <v>1.92454212454212</v>
      </c>
      <c r="C11745" s="6" t="n">
        <v>77</v>
      </c>
      <c r="D11745" s="6" t="n">
        <v>-1</v>
      </c>
      <c r="E11745" s="6" t="n">
        <v>1.94652014652015</v>
      </c>
      <c r="F11745" s="6" t="n">
        <v>0</v>
      </c>
      <c r="G11745" s="6" t="n">
        <v>0</v>
      </c>
      <c r="H11745" s="6" t="str">
        <f aca="false">IF(AND(A11745&gt;=Stimuli!$B$2,A11745&lt;=Stimuli!$C$2),Stimuli!$A$2,IF(AND(A11745&gt;=Stimuli!$B$3,A11745&lt;=Stimuli!$C$3),Stimuli!$A$3,IF(AND(A11745&gt;=Stimuli!$B$4,A11745&lt;=Stimuli!$C$4),Stimuli!$A$4,"")))</f>
        <v>03 Quiet recovery (15s)</v>
      </c>
      <c r="I11745" s="6" t="n">
        <f aca="false">(B11745-B11744)/((A11745-A11744)/1000)</f>
        <v>0.750183150183148</v>
      </c>
      <c r="J11745" s="6" t="n">
        <f aca="false">IF(OR(B11745&lt;Rules!$B$2,B11745&gt;Rules!$B$3,ABS(I11745)&gt;Rules!$B$4,OR(B11746&lt;Rules!$B$2,B11746&gt;Rules!$B$3,ABS(I11746)&gt;Rules!$B$4)),1,0)</f>
        <v>0</v>
      </c>
      <c r="K11745" s="6" t="str">
        <f aca="false">IF(F11745=1,COUNTIF($F$2:F11745,1),"")</f>
        <v/>
      </c>
    </row>
    <row r="11746" customFormat="false" ht="15" hidden="false" customHeight="false" outlineLevel="0" collapsed="false">
      <c r="A11746" s="6" t="n">
        <v>92175.368</v>
      </c>
      <c r="B11746" s="6" t="n">
        <v>1.91868131868132</v>
      </c>
      <c r="C11746" s="6" t="n">
        <v>77</v>
      </c>
      <c r="D11746" s="6" t="n">
        <v>-1</v>
      </c>
      <c r="E11746" s="6" t="n">
        <v>1.94652014652015</v>
      </c>
      <c r="F11746" s="6" t="n">
        <v>0</v>
      </c>
      <c r="G11746" s="6" t="n">
        <v>0</v>
      </c>
      <c r="H11746" s="6" t="str">
        <f aca="false">IF(AND(A11746&gt;=Stimuli!$B$2,A11746&lt;=Stimuli!$C$2),Stimuli!$A$2,IF(AND(A11746&gt;=Stimuli!$B$3,A11746&lt;=Stimuli!$C$3),Stimuli!$A$3,IF(AND(A11746&gt;=Stimuli!$B$4,A11746&lt;=Stimuli!$C$4),Stimuli!$A$4,"")))</f>
        <v>03 Quiet recovery (15s)</v>
      </c>
      <c r="I11746" s="6" t="n">
        <f aca="false">(B11746-B11745)/((A11746-A11745)/1000)</f>
        <v>-0.750183150183148</v>
      </c>
      <c r="J11746" s="6" t="n">
        <f aca="false">IF(OR(B11746&lt;Rules!$B$2,B11746&gt;Rules!$B$3,ABS(I11746)&gt;Rules!$B$4,OR(B11747&lt;Rules!$B$2,B11747&gt;Rules!$B$3,ABS(I11747)&gt;Rules!$B$4)),1,0)</f>
        <v>0</v>
      </c>
      <c r="K11746" s="6" t="str">
        <f aca="false">IF(F11746=1,COUNTIF($F$2:F11746,1),"")</f>
        <v/>
      </c>
    </row>
    <row r="11747" customFormat="false" ht="15" hidden="false" customHeight="false" outlineLevel="0" collapsed="false">
      <c r="A11747" s="6" t="n">
        <v>92183.1805</v>
      </c>
      <c r="B11747" s="6" t="n">
        <v>1.92454212454212</v>
      </c>
      <c r="C11747" s="6" t="n">
        <v>77</v>
      </c>
      <c r="D11747" s="6" t="n">
        <v>-1</v>
      </c>
      <c r="E11747" s="6" t="n">
        <v>1.94652014652015</v>
      </c>
      <c r="F11747" s="6" t="n">
        <v>0</v>
      </c>
      <c r="G11747" s="6" t="n">
        <v>0</v>
      </c>
      <c r="H11747" s="6" t="str">
        <f aca="false">IF(AND(A11747&gt;=Stimuli!$B$2,A11747&lt;=Stimuli!$C$2),Stimuli!$A$2,IF(AND(A11747&gt;=Stimuli!$B$3,A11747&lt;=Stimuli!$C$3),Stimuli!$A$3,IF(AND(A11747&gt;=Stimuli!$B$4,A11747&lt;=Stimuli!$C$4),Stimuli!$A$4,"")))</f>
        <v>03 Quiet recovery (15s)</v>
      </c>
      <c r="I11747" s="6" t="n">
        <f aca="false">(B11747-B11746)/((A11747-A11746)/1000)</f>
        <v>0.750183150183148</v>
      </c>
      <c r="J11747" s="6" t="n">
        <f aca="false">IF(OR(B11747&lt;Rules!$B$2,B11747&gt;Rules!$B$3,ABS(I11747)&gt;Rules!$B$4,OR(B11748&lt;Rules!$B$2,B11748&gt;Rules!$B$3,ABS(I11748)&gt;Rules!$B$4)),1,0)</f>
        <v>0</v>
      </c>
      <c r="K11747" s="6" t="str">
        <f aca="false">IF(F11747=1,COUNTIF($F$2:F11747,1),"")</f>
        <v/>
      </c>
    </row>
    <row r="11748" customFormat="false" ht="15" hidden="false" customHeight="false" outlineLevel="0" collapsed="false">
      <c r="A11748" s="6" t="n">
        <v>92190.993</v>
      </c>
      <c r="B11748" s="6" t="n">
        <v>1.92014652014652</v>
      </c>
      <c r="C11748" s="6" t="n">
        <v>77</v>
      </c>
      <c r="D11748" s="6" t="n">
        <v>-1</v>
      </c>
      <c r="E11748" s="6" t="n">
        <v>1.94652014652015</v>
      </c>
      <c r="F11748" s="6" t="n">
        <v>0</v>
      </c>
      <c r="G11748" s="6" t="n">
        <v>0</v>
      </c>
      <c r="H11748" s="6" t="str">
        <f aca="false">IF(AND(A11748&gt;=Stimuli!$B$2,A11748&lt;=Stimuli!$C$2),Stimuli!$A$2,IF(AND(A11748&gt;=Stimuli!$B$3,A11748&lt;=Stimuli!$C$3),Stimuli!$A$3,IF(AND(A11748&gt;=Stimuli!$B$4,A11748&lt;=Stimuli!$C$4),Stimuli!$A$4,"")))</f>
        <v>03 Quiet recovery (15s)</v>
      </c>
      <c r="I11748" s="6" t="n">
        <f aca="false">(B11748-B11747)/((A11748-A11747)/1000)</f>
        <v>-0.562637362637304</v>
      </c>
      <c r="J11748" s="6" t="n">
        <f aca="false">IF(OR(B11748&lt;Rules!$B$2,B11748&gt;Rules!$B$3,ABS(I11748)&gt;Rules!$B$4,OR(B11749&lt;Rules!$B$2,B11749&gt;Rules!$B$3,ABS(I11749)&gt;Rules!$B$4)),1,0)</f>
        <v>0</v>
      </c>
      <c r="K11748" s="6" t="str">
        <f aca="false">IF(F11748=1,COUNTIF($F$2:F11748,1),"")</f>
        <v/>
      </c>
    </row>
    <row r="11749" customFormat="false" ht="15" hidden="false" customHeight="false" outlineLevel="0" collapsed="false">
      <c r="A11749" s="6" t="n">
        <v>92198.8055</v>
      </c>
      <c r="B11749" s="6" t="n">
        <v>1.92454212454212</v>
      </c>
      <c r="C11749" s="6" t="n">
        <v>77</v>
      </c>
      <c r="D11749" s="6" t="n">
        <v>-1</v>
      </c>
      <c r="E11749" s="6" t="n">
        <v>1.94652014652015</v>
      </c>
      <c r="F11749" s="6" t="n">
        <v>0</v>
      </c>
      <c r="G11749" s="6" t="n">
        <v>0</v>
      </c>
      <c r="H11749" s="6" t="str">
        <f aca="false">IF(AND(A11749&gt;=Stimuli!$B$2,A11749&lt;=Stimuli!$C$2),Stimuli!$A$2,IF(AND(A11749&gt;=Stimuli!$B$3,A11749&lt;=Stimuli!$C$3),Stimuli!$A$3,IF(AND(A11749&gt;=Stimuli!$B$4,A11749&lt;=Stimuli!$C$4),Stimuli!$A$4,"")))</f>
        <v>03 Quiet recovery (15s)</v>
      </c>
      <c r="I11749" s="6" t="n">
        <f aca="false">(B11749-B11748)/((A11749-A11748)/1000)</f>
        <v>0.562637362637304</v>
      </c>
      <c r="J11749" s="6" t="n">
        <f aca="false">IF(OR(B11749&lt;Rules!$B$2,B11749&gt;Rules!$B$3,ABS(I11749)&gt;Rules!$B$4,OR(B11750&lt;Rules!$B$2,B11750&gt;Rules!$B$3,ABS(I11750)&gt;Rules!$B$4)),1,0)</f>
        <v>0</v>
      </c>
      <c r="K11749" s="6" t="str">
        <f aca="false">IF(F11749=1,COUNTIF($F$2:F11749,1),"")</f>
        <v/>
      </c>
    </row>
    <row r="11750" customFormat="false" ht="15" hidden="false" customHeight="false" outlineLevel="0" collapsed="false">
      <c r="A11750" s="6" t="n">
        <v>92206.618</v>
      </c>
      <c r="B11750" s="6" t="n">
        <v>1.92161172161172</v>
      </c>
      <c r="C11750" s="6" t="n">
        <v>77</v>
      </c>
      <c r="D11750" s="6" t="n">
        <v>-1</v>
      </c>
      <c r="E11750" s="6" t="n">
        <v>1.94652014652015</v>
      </c>
      <c r="F11750" s="6" t="n">
        <v>0</v>
      </c>
      <c r="G11750" s="6" t="n">
        <v>0</v>
      </c>
      <c r="H11750" s="6" t="str">
        <f aca="false">IF(AND(A11750&gt;=Stimuli!$B$2,A11750&lt;=Stimuli!$C$2),Stimuli!$A$2,IF(AND(A11750&gt;=Stimuli!$B$3,A11750&lt;=Stimuli!$C$3),Stimuli!$A$3,IF(AND(A11750&gt;=Stimuli!$B$4,A11750&lt;=Stimuli!$C$4),Stimuli!$A$4,"")))</f>
        <v>03 Quiet recovery (15s)</v>
      </c>
      <c r="I11750" s="6" t="n">
        <f aca="false">(B11750-B11749)/((A11750-A11749)/1000)</f>
        <v>-0.375091575091574</v>
      </c>
      <c r="J11750" s="6" t="n">
        <f aca="false">IF(OR(B11750&lt;Rules!$B$2,B11750&gt;Rules!$B$3,ABS(I11750)&gt;Rules!$B$4,OR(B11751&lt;Rules!$B$2,B11751&gt;Rules!$B$3,ABS(I11751)&gt;Rules!$B$4)),1,0)</f>
        <v>0</v>
      </c>
      <c r="K11750" s="6" t="str">
        <f aca="false">IF(F11750=1,COUNTIF($F$2:F11750,1),"")</f>
        <v/>
      </c>
    </row>
    <row r="11751" customFormat="false" ht="15" hidden="false" customHeight="false" outlineLevel="0" collapsed="false">
      <c r="A11751" s="6" t="n">
        <v>92214.4305</v>
      </c>
      <c r="B11751" s="6" t="n">
        <v>1.92307692307692</v>
      </c>
      <c r="C11751" s="6" t="n">
        <v>77</v>
      </c>
      <c r="D11751" s="6" t="n">
        <v>-1</v>
      </c>
      <c r="E11751" s="6" t="n">
        <v>1.94652014652015</v>
      </c>
      <c r="F11751" s="6" t="n">
        <v>0</v>
      </c>
      <c r="G11751" s="6" t="n">
        <v>0</v>
      </c>
      <c r="H11751" s="6" t="str">
        <f aca="false">IF(AND(A11751&gt;=Stimuli!$B$2,A11751&lt;=Stimuli!$C$2),Stimuli!$A$2,IF(AND(A11751&gt;=Stimuli!$B$3,A11751&lt;=Stimuli!$C$3),Stimuli!$A$3,IF(AND(A11751&gt;=Stimuli!$B$4,A11751&lt;=Stimuli!$C$4),Stimuli!$A$4,"")))</f>
        <v>03 Quiet recovery (15s)</v>
      </c>
      <c r="I11751" s="6" t="n">
        <f aca="false">(B11751-B11750)/((A11751-A11750)/1000)</f>
        <v>0.187545787545844</v>
      </c>
      <c r="J11751" s="6" t="n">
        <f aca="false">IF(OR(B11751&lt;Rules!$B$2,B11751&gt;Rules!$B$3,ABS(I11751)&gt;Rules!$B$4,OR(B11752&lt;Rules!$B$2,B11752&gt;Rules!$B$3,ABS(I11752)&gt;Rules!$B$4)),1,0)</f>
        <v>0</v>
      </c>
      <c r="K11751" s="6" t="str">
        <f aca="false">IF(F11751=1,COUNTIF($F$2:F11751,1),"")</f>
        <v/>
      </c>
    </row>
    <row r="11752" customFormat="false" ht="15" hidden="false" customHeight="false" outlineLevel="0" collapsed="false">
      <c r="A11752" s="6" t="n">
        <v>92222.243</v>
      </c>
      <c r="B11752" s="6" t="n">
        <v>1.92454212454212</v>
      </c>
      <c r="C11752" s="6" t="n">
        <v>79</v>
      </c>
      <c r="D11752" s="6" t="n">
        <v>757.8125</v>
      </c>
      <c r="E11752" s="6" t="n">
        <v>1.94652014652015</v>
      </c>
      <c r="F11752" s="6" t="n">
        <v>0</v>
      </c>
      <c r="G11752" s="6" t="n">
        <v>0</v>
      </c>
      <c r="H11752" s="6" t="str">
        <f aca="false">IF(AND(A11752&gt;=Stimuli!$B$2,A11752&lt;=Stimuli!$C$2),Stimuli!$A$2,IF(AND(A11752&gt;=Stimuli!$B$3,A11752&lt;=Stimuli!$C$3),Stimuli!$A$3,IF(AND(A11752&gt;=Stimuli!$B$4,A11752&lt;=Stimuli!$C$4),Stimuli!$A$4,"")))</f>
        <v>03 Quiet recovery (15s)</v>
      </c>
      <c r="I11752" s="6" t="n">
        <f aca="false">(B11752-B11751)/((A11752-A11751)/1000)</f>
        <v>0.18754578754573</v>
      </c>
      <c r="J11752" s="6" t="n">
        <f aca="false">IF(OR(B11752&lt;Rules!$B$2,B11752&gt;Rules!$B$3,ABS(I11752)&gt;Rules!$B$4,OR(B11753&lt;Rules!$B$2,B11753&gt;Rules!$B$3,ABS(I11753)&gt;Rules!$B$4)),1,0)</f>
        <v>0</v>
      </c>
      <c r="K11752" s="6" t="str">
        <f aca="false">IF(F11752=1,COUNTIF($F$2:F11752,1),"")</f>
        <v/>
      </c>
    </row>
    <row r="11753" customFormat="false" ht="15" hidden="false" customHeight="false" outlineLevel="0" collapsed="false">
      <c r="A11753" s="6" t="n">
        <v>92230.0555</v>
      </c>
      <c r="B11753" s="6" t="n">
        <v>1.92307692307692</v>
      </c>
      <c r="C11753" s="6" t="n">
        <v>79</v>
      </c>
      <c r="D11753" s="6" t="n">
        <v>-1</v>
      </c>
      <c r="E11753" s="6" t="n">
        <v>1.94652014652015</v>
      </c>
      <c r="F11753" s="6" t="n">
        <v>0</v>
      </c>
      <c r="G11753" s="6" t="n">
        <v>0</v>
      </c>
      <c r="H11753" s="6" t="str">
        <f aca="false">IF(AND(A11753&gt;=Stimuli!$B$2,A11753&lt;=Stimuli!$C$2),Stimuli!$A$2,IF(AND(A11753&gt;=Stimuli!$B$3,A11753&lt;=Stimuli!$C$3),Stimuli!$A$3,IF(AND(A11753&gt;=Stimuli!$B$4,A11753&lt;=Stimuli!$C$4),Stimuli!$A$4,"")))</f>
        <v>03 Quiet recovery (15s)</v>
      </c>
      <c r="I11753" s="6" t="n">
        <f aca="false">(B11753-B11752)/((A11753-A11752)/1000)</f>
        <v>-0.18754578754573</v>
      </c>
      <c r="J11753" s="6" t="n">
        <f aca="false">IF(OR(B11753&lt;Rules!$B$2,B11753&gt;Rules!$B$3,ABS(I11753)&gt;Rules!$B$4,OR(B11754&lt;Rules!$B$2,B11754&gt;Rules!$B$3,ABS(I11754)&gt;Rules!$B$4)),1,0)</f>
        <v>0</v>
      </c>
      <c r="K11753" s="6" t="str">
        <f aca="false">IF(F11753=1,COUNTIF($F$2:F11753,1),"")</f>
        <v/>
      </c>
    </row>
    <row r="11754" customFormat="false" ht="15" hidden="false" customHeight="false" outlineLevel="0" collapsed="false">
      <c r="A11754" s="6" t="n">
        <v>92237.868</v>
      </c>
      <c r="B11754" s="6" t="n">
        <v>1.92747252747253</v>
      </c>
      <c r="C11754" s="6" t="n">
        <v>79</v>
      </c>
      <c r="D11754" s="6" t="n">
        <v>-1</v>
      </c>
      <c r="E11754" s="6" t="n">
        <v>1.94652014652015</v>
      </c>
      <c r="F11754" s="6" t="n">
        <v>0</v>
      </c>
      <c r="G11754" s="6" t="n">
        <v>0</v>
      </c>
      <c r="H11754" s="6" t="str">
        <f aca="false">IF(AND(A11754&gt;=Stimuli!$B$2,A11754&lt;=Stimuli!$C$2),Stimuli!$A$2,IF(AND(A11754&gt;=Stimuli!$B$3,A11754&lt;=Stimuli!$C$3),Stimuli!$A$3,IF(AND(A11754&gt;=Stimuli!$B$4,A11754&lt;=Stimuli!$C$4),Stimuli!$A$4,"")))</f>
        <v>03 Quiet recovery (15s)</v>
      </c>
      <c r="I11754" s="6" t="n">
        <f aca="false">(B11754-B11753)/((A11754-A11753)/1000)</f>
        <v>0.562637362637446</v>
      </c>
      <c r="J11754" s="6" t="n">
        <f aca="false">IF(OR(B11754&lt;Rules!$B$2,B11754&gt;Rules!$B$3,ABS(I11754)&gt;Rules!$B$4,OR(B11755&lt;Rules!$B$2,B11755&gt;Rules!$B$3,ABS(I11755)&gt;Rules!$B$4)),1,0)</f>
        <v>0</v>
      </c>
      <c r="K11754" s="6" t="str">
        <f aca="false">IF(F11754=1,COUNTIF($F$2:F11754,1),"")</f>
        <v/>
      </c>
    </row>
    <row r="11755" customFormat="false" ht="15" hidden="false" customHeight="false" outlineLevel="0" collapsed="false">
      <c r="A11755" s="6" t="n">
        <v>92245.6805</v>
      </c>
      <c r="B11755" s="6" t="n">
        <v>1.92307692307692</v>
      </c>
      <c r="C11755" s="6" t="n">
        <v>79</v>
      </c>
      <c r="D11755" s="6" t="n">
        <v>-1</v>
      </c>
      <c r="E11755" s="6" t="n">
        <v>1.94652014652015</v>
      </c>
      <c r="F11755" s="6" t="n">
        <v>0</v>
      </c>
      <c r="G11755" s="6" t="n">
        <v>0</v>
      </c>
      <c r="H11755" s="6" t="str">
        <f aca="false">IF(AND(A11755&gt;=Stimuli!$B$2,A11755&lt;=Stimuli!$C$2),Stimuli!$A$2,IF(AND(A11755&gt;=Stimuli!$B$3,A11755&lt;=Stimuli!$C$3),Stimuli!$A$3,IF(AND(A11755&gt;=Stimuli!$B$4,A11755&lt;=Stimuli!$C$4),Stimuli!$A$4,"")))</f>
        <v>03 Quiet recovery (15s)</v>
      </c>
      <c r="I11755" s="6" t="n">
        <f aca="false">(B11755-B11754)/((A11755-A11754)/1000)</f>
        <v>-0.562637362637446</v>
      </c>
      <c r="J11755" s="6" t="n">
        <f aca="false">IF(OR(B11755&lt;Rules!$B$2,B11755&gt;Rules!$B$3,ABS(I11755)&gt;Rules!$B$4,OR(B11756&lt;Rules!$B$2,B11756&gt;Rules!$B$3,ABS(I11756)&gt;Rules!$B$4)),1,0)</f>
        <v>0</v>
      </c>
      <c r="K11755" s="6" t="str">
        <f aca="false">IF(F11755=1,COUNTIF($F$2:F11755,1),"")</f>
        <v/>
      </c>
    </row>
    <row r="11756" customFormat="false" ht="15" hidden="false" customHeight="false" outlineLevel="0" collapsed="false">
      <c r="A11756" s="6" t="n">
        <v>92253.493</v>
      </c>
      <c r="B11756" s="6" t="n">
        <v>1.92893772893773</v>
      </c>
      <c r="C11756" s="6" t="n">
        <v>79</v>
      </c>
      <c r="D11756" s="6" t="n">
        <v>-1</v>
      </c>
      <c r="E11756" s="6" t="n">
        <v>1.94652014652015</v>
      </c>
      <c r="F11756" s="6" t="n">
        <v>0</v>
      </c>
      <c r="G11756" s="6" t="n">
        <v>0</v>
      </c>
      <c r="H11756" s="6" t="str">
        <f aca="false">IF(AND(A11756&gt;=Stimuli!$B$2,A11756&lt;=Stimuli!$C$2),Stimuli!$A$2,IF(AND(A11756&gt;=Stimuli!$B$3,A11756&lt;=Stimuli!$C$3),Stimuli!$A$3,IF(AND(A11756&gt;=Stimuli!$B$4,A11756&lt;=Stimuli!$C$4),Stimuli!$A$4,"")))</f>
        <v>03 Quiet recovery (15s)</v>
      </c>
      <c r="I11756" s="6" t="n">
        <f aca="false">(B11756-B11755)/((A11756-A11755)/1000)</f>
        <v>0.750183150183176</v>
      </c>
      <c r="J11756" s="6" t="n">
        <f aca="false">IF(OR(B11756&lt;Rules!$B$2,B11756&gt;Rules!$B$3,ABS(I11756)&gt;Rules!$B$4,OR(B11757&lt;Rules!$B$2,B11757&gt;Rules!$B$3,ABS(I11757)&gt;Rules!$B$4)),1,0)</f>
        <v>0</v>
      </c>
      <c r="K11756" s="6" t="str">
        <f aca="false">IF(F11756=1,COUNTIF($F$2:F11756,1),"")</f>
        <v/>
      </c>
    </row>
    <row r="11757" customFormat="false" ht="15" hidden="false" customHeight="false" outlineLevel="0" collapsed="false">
      <c r="A11757" s="6" t="n">
        <v>92261.3055</v>
      </c>
      <c r="B11757" s="6" t="n">
        <v>1.92161172161172</v>
      </c>
      <c r="C11757" s="6" t="n">
        <v>79</v>
      </c>
      <c r="D11757" s="6" t="n">
        <v>-1</v>
      </c>
      <c r="E11757" s="6" t="n">
        <v>1.94652014652015</v>
      </c>
      <c r="F11757" s="6" t="n">
        <v>0</v>
      </c>
      <c r="G11757" s="6" t="n">
        <v>0</v>
      </c>
      <c r="H11757" s="6" t="str">
        <f aca="false">IF(AND(A11757&gt;=Stimuli!$B$2,A11757&lt;=Stimuli!$C$2),Stimuli!$A$2,IF(AND(A11757&gt;=Stimuli!$B$3,A11757&lt;=Stimuli!$C$3),Stimuli!$A$3,IF(AND(A11757&gt;=Stimuli!$B$4,A11757&lt;=Stimuli!$C$4),Stimuli!$A$4,"")))</f>
        <v>03 Quiet recovery (15s)</v>
      </c>
      <c r="I11757" s="6" t="n">
        <f aca="false">(B11757-B11756)/((A11757-A11756)/1000)</f>
        <v>-0.93772893772902</v>
      </c>
      <c r="J11757" s="6" t="n">
        <f aca="false">IF(OR(B11757&lt;Rules!$B$2,B11757&gt;Rules!$B$3,ABS(I11757)&gt;Rules!$B$4,OR(B11758&lt;Rules!$B$2,B11758&gt;Rules!$B$3,ABS(I11758)&gt;Rules!$B$4)),1,0)</f>
        <v>0</v>
      </c>
      <c r="K11757" s="6" t="str">
        <f aca="false">IF(F11757=1,COUNTIF($F$2:F11757,1),"")</f>
        <v/>
      </c>
    </row>
    <row r="11758" customFormat="false" ht="15" hidden="false" customHeight="false" outlineLevel="0" collapsed="false">
      <c r="A11758" s="6" t="n">
        <v>92269.118</v>
      </c>
      <c r="B11758" s="6" t="n">
        <v>1.93040293040293</v>
      </c>
      <c r="C11758" s="6" t="n">
        <v>79</v>
      </c>
      <c r="D11758" s="6" t="n">
        <v>-1</v>
      </c>
      <c r="E11758" s="6" t="n">
        <v>1.94652014652015</v>
      </c>
      <c r="F11758" s="6" t="n">
        <v>0</v>
      </c>
      <c r="G11758" s="6" t="n">
        <v>0</v>
      </c>
      <c r="H11758" s="6" t="str">
        <f aca="false">IF(AND(A11758&gt;=Stimuli!$B$2,A11758&lt;=Stimuli!$C$2),Stimuli!$A$2,IF(AND(A11758&gt;=Stimuli!$B$3,A11758&lt;=Stimuli!$C$3),Stimuli!$A$3,IF(AND(A11758&gt;=Stimuli!$B$4,A11758&lt;=Stimuli!$C$4),Stimuli!$A$4,"")))</f>
        <v>03 Quiet recovery (15s)</v>
      </c>
      <c r="I11758" s="6" t="n">
        <f aca="false">(B11758-B11757)/((A11758-A11757)/1000)</f>
        <v>1.12527472527475</v>
      </c>
      <c r="J11758" s="6" t="n">
        <f aca="false">IF(OR(B11758&lt;Rules!$B$2,B11758&gt;Rules!$B$3,ABS(I11758)&gt;Rules!$B$4,OR(B11759&lt;Rules!$B$2,B11759&gt;Rules!$B$3,ABS(I11759)&gt;Rules!$B$4)),1,0)</f>
        <v>0</v>
      </c>
      <c r="K11758" s="6" t="str">
        <f aca="false">IF(F11758=1,COUNTIF($F$2:F11758,1),"")</f>
        <v/>
      </c>
    </row>
    <row r="11759" customFormat="false" ht="15" hidden="false" customHeight="false" outlineLevel="0" collapsed="false">
      <c r="A11759" s="6" t="n">
        <v>92276.9305</v>
      </c>
      <c r="B11759" s="6" t="n">
        <v>1.92307692307692</v>
      </c>
      <c r="C11759" s="6" t="n">
        <v>79</v>
      </c>
      <c r="D11759" s="6" t="n">
        <v>-1</v>
      </c>
      <c r="E11759" s="6" t="n">
        <v>1.94652014652015</v>
      </c>
      <c r="F11759" s="6" t="n">
        <v>0</v>
      </c>
      <c r="G11759" s="6" t="n">
        <v>0</v>
      </c>
      <c r="H11759" s="6" t="str">
        <f aca="false">IF(AND(A11759&gt;=Stimuli!$B$2,A11759&lt;=Stimuli!$C$2),Stimuli!$A$2,IF(AND(A11759&gt;=Stimuli!$B$3,A11759&lt;=Stimuli!$C$3),Stimuli!$A$3,IF(AND(A11759&gt;=Stimuli!$B$4,A11759&lt;=Stimuli!$C$4),Stimuli!$A$4,"")))</f>
        <v>03 Quiet recovery (15s)</v>
      </c>
      <c r="I11759" s="6" t="n">
        <f aca="false">(B11759-B11758)/((A11759-A11758)/1000)</f>
        <v>-0.937728937728906</v>
      </c>
      <c r="J11759" s="6" t="n">
        <f aca="false">IF(OR(B11759&lt;Rules!$B$2,B11759&gt;Rules!$B$3,ABS(I11759)&gt;Rules!$B$4,OR(B11760&lt;Rules!$B$2,B11760&gt;Rules!$B$3,ABS(I11760)&gt;Rules!$B$4)),1,0)</f>
        <v>0</v>
      </c>
      <c r="K11759" s="6" t="str">
        <f aca="false">IF(F11759=1,COUNTIF($F$2:F11759,1),"")</f>
        <v/>
      </c>
    </row>
    <row r="11760" customFormat="false" ht="15" hidden="false" customHeight="false" outlineLevel="0" collapsed="false">
      <c r="A11760" s="6" t="n">
        <v>92284.743</v>
      </c>
      <c r="B11760" s="6" t="n">
        <v>1.93040293040293</v>
      </c>
      <c r="C11760" s="6" t="n">
        <v>79</v>
      </c>
      <c r="D11760" s="6" t="n">
        <v>-1</v>
      </c>
      <c r="E11760" s="6" t="n">
        <v>1.94652014652015</v>
      </c>
      <c r="F11760" s="6" t="n">
        <v>0</v>
      </c>
      <c r="G11760" s="6" t="n">
        <v>0</v>
      </c>
      <c r="H11760" s="6" t="str">
        <f aca="false">IF(AND(A11760&gt;=Stimuli!$B$2,A11760&lt;=Stimuli!$C$2),Stimuli!$A$2,IF(AND(A11760&gt;=Stimuli!$B$3,A11760&lt;=Stimuli!$C$3),Stimuli!$A$3,IF(AND(A11760&gt;=Stimuli!$B$4,A11760&lt;=Stimuli!$C$4),Stimuli!$A$4,"")))</f>
        <v>03 Quiet recovery (15s)</v>
      </c>
      <c r="I11760" s="6" t="n">
        <f aca="false">(B11760-B11759)/((A11760-A11759)/1000)</f>
        <v>0.937728937728906</v>
      </c>
      <c r="J11760" s="6" t="n">
        <f aca="false">IF(OR(B11760&lt;Rules!$B$2,B11760&gt;Rules!$B$3,ABS(I11760)&gt;Rules!$B$4,OR(B11761&lt;Rules!$B$2,B11761&gt;Rules!$B$3,ABS(I11761)&gt;Rules!$B$4)),1,0)</f>
        <v>0</v>
      </c>
      <c r="K11760" s="6" t="str">
        <f aca="false">IF(F11760=1,COUNTIF($F$2:F11760,1),"")</f>
        <v/>
      </c>
    </row>
    <row r="11761" customFormat="false" ht="15" hidden="false" customHeight="false" outlineLevel="0" collapsed="false">
      <c r="A11761" s="6" t="n">
        <v>92292.5555</v>
      </c>
      <c r="B11761" s="6" t="n">
        <v>1.92454212454212</v>
      </c>
      <c r="C11761" s="6" t="n">
        <v>79</v>
      </c>
      <c r="D11761" s="6" t="n">
        <v>-1</v>
      </c>
      <c r="E11761" s="6" t="n">
        <v>1.94652014652015</v>
      </c>
      <c r="F11761" s="6" t="n">
        <v>0</v>
      </c>
      <c r="G11761" s="6" t="n">
        <v>0</v>
      </c>
      <c r="H11761" s="6" t="str">
        <f aca="false">IF(AND(A11761&gt;=Stimuli!$B$2,A11761&lt;=Stimuli!$C$2),Stimuli!$A$2,IF(AND(A11761&gt;=Stimuli!$B$3,A11761&lt;=Stimuli!$C$3),Stimuli!$A$3,IF(AND(A11761&gt;=Stimuli!$B$4,A11761&lt;=Stimuli!$C$4),Stimuli!$A$4,"")))</f>
        <v>03 Quiet recovery (15s)</v>
      </c>
      <c r="I11761" s="6" t="n">
        <f aca="false">(B11761-B11760)/((A11761-A11760)/1000)</f>
        <v>-0.750183150183176</v>
      </c>
      <c r="J11761" s="6" t="n">
        <f aca="false">IF(OR(B11761&lt;Rules!$B$2,B11761&gt;Rules!$B$3,ABS(I11761)&gt;Rules!$B$4,OR(B11762&lt;Rules!$B$2,B11762&gt;Rules!$B$3,ABS(I11762)&gt;Rules!$B$4)),1,0)</f>
        <v>0</v>
      </c>
      <c r="K11761" s="6" t="str">
        <f aca="false">IF(F11761=1,COUNTIF($F$2:F11761,1),"")</f>
        <v/>
      </c>
    </row>
    <row r="11762" customFormat="false" ht="15" hidden="false" customHeight="false" outlineLevel="0" collapsed="false">
      <c r="A11762" s="6" t="n">
        <v>92300.368</v>
      </c>
      <c r="B11762" s="6" t="n">
        <v>1.93040293040293</v>
      </c>
      <c r="C11762" s="6" t="n">
        <v>79</v>
      </c>
      <c r="D11762" s="6" t="n">
        <v>-1</v>
      </c>
      <c r="E11762" s="6" t="n">
        <v>1.94652014652015</v>
      </c>
      <c r="F11762" s="6" t="n">
        <v>0</v>
      </c>
      <c r="G11762" s="6" t="n">
        <v>0</v>
      </c>
      <c r="H11762" s="6" t="str">
        <f aca="false">IF(AND(A11762&gt;=Stimuli!$B$2,A11762&lt;=Stimuli!$C$2),Stimuli!$A$2,IF(AND(A11762&gt;=Stimuli!$B$3,A11762&lt;=Stimuli!$C$3),Stimuli!$A$3,IF(AND(A11762&gt;=Stimuli!$B$4,A11762&lt;=Stimuli!$C$4),Stimuli!$A$4,"")))</f>
        <v>03 Quiet recovery (15s)</v>
      </c>
      <c r="I11762" s="6" t="n">
        <f aca="false">(B11762-B11761)/((A11762-A11761)/1000)</f>
        <v>0.750183150183176</v>
      </c>
      <c r="J11762" s="6" t="n">
        <f aca="false">IF(OR(B11762&lt;Rules!$B$2,B11762&gt;Rules!$B$3,ABS(I11762)&gt;Rules!$B$4,OR(B11763&lt;Rules!$B$2,B11763&gt;Rules!$B$3,ABS(I11763)&gt;Rules!$B$4)),1,0)</f>
        <v>0</v>
      </c>
      <c r="K11762" s="6" t="str">
        <f aca="false">IF(F11762=1,COUNTIF($F$2:F11762,1),"")</f>
        <v/>
      </c>
    </row>
    <row r="11763" customFormat="false" ht="15" hidden="false" customHeight="false" outlineLevel="0" collapsed="false">
      <c r="A11763" s="6" t="n">
        <v>92308.1805</v>
      </c>
      <c r="B11763" s="6" t="n">
        <v>1.92600732600733</v>
      </c>
      <c r="C11763" s="6" t="n">
        <v>79</v>
      </c>
      <c r="D11763" s="6" t="n">
        <v>-1</v>
      </c>
      <c r="E11763" s="6" t="n">
        <v>1.94652014652015</v>
      </c>
      <c r="F11763" s="6" t="n">
        <v>0</v>
      </c>
      <c r="G11763" s="6" t="n">
        <v>0</v>
      </c>
      <c r="H11763" s="6" t="str">
        <f aca="false">IF(AND(A11763&gt;=Stimuli!$B$2,A11763&lt;=Stimuli!$C$2),Stimuli!$A$2,IF(AND(A11763&gt;=Stimuli!$B$3,A11763&lt;=Stimuli!$C$3),Stimuli!$A$3,IF(AND(A11763&gt;=Stimuli!$B$4,A11763&lt;=Stimuli!$C$4),Stimuli!$A$4,"")))</f>
        <v>03 Quiet recovery (15s)</v>
      </c>
      <c r="I11763" s="6" t="n">
        <f aca="false">(B11763-B11762)/((A11763-A11762)/1000)</f>
        <v>-0.562637362637304</v>
      </c>
      <c r="J11763" s="6" t="n">
        <f aca="false">IF(OR(B11763&lt;Rules!$B$2,B11763&gt;Rules!$B$3,ABS(I11763)&gt;Rules!$B$4,OR(B11764&lt;Rules!$B$2,B11764&gt;Rules!$B$3,ABS(I11764)&gt;Rules!$B$4)),1,0)</f>
        <v>0</v>
      </c>
      <c r="K11763" s="6" t="str">
        <f aca="false">IF(F11763=1,COUNTIF($F$2:F11763,1),"")</f>
        <v/>
      </c>
    </row>
    <row r="11764" customFormat="false" ht="15" hidden="false" customHeight="false" outlineLevel="0" collapsed="false">
      <c r="A11764" s="6" t="n">
        <v>92315.993</v>
      </c>
      <c r="B11764" s="6" t="n">
        <v>1.93186813186813</v>
      </c>
      <c r="C11764" s="6" t="n">
        <v>79</v>
      </c>
      <c r="D11764" s="6" t="n">
        <v>-1</v>
      </c>
      <c r="E11764" s="6" t="n">
        <v>1.94652014652015</v>
      </c>
      <c r="F11764" s="6" t="n">
        <v>0</v>
      </c>
      <c r="G11764" s="6" t="n">
        <v>0</v>
      </c>
      <c r="H11764" s="6" t="str">
        <f aca="false">IF(AND(A11764&gt;=Stimuli!$B$2,A11764&lt;=Stimuli!$C$2),Stimuli!$A$2,IF(AND(A11764&gt;=Stimuli!$B$3,A11764&lt;=Stimuli!$C$3),Stimuli!$A$3,IF(AND(A11764&gt;=Stimuli!$B$4,A11764&lt;=Stimuli!$C$4),Stimuli!$A$4,"")))</f>
        <v>03 Quiet recovery (15s)</v>
      </c>
      <c r="I11764" s="6" t="n">
        <f aca="false">(B11764-B11763)/((A11764-A11763)/1000)</f>
        <v>0.750183150183176</v>
      </c>
      <c r="J11764" s="6" t="n">
        <f aca="false">IF(OR(B11764&lt;Rules!$B$2,B11764&gt;Rules!$B$3,ABS(I11764)&gt;Rules!$B$4,OR(B11765&lt;Rules!$B$2,B11765&gt;Rules!$B$3,ABS(I11765)&gt;Rules!$B$4)),1,0)</f>
        <v>0</v>
      </c>
      <c r="K11764" s="6" t="str">
        <f aca="false">IF(F11764=1,COUNTIF($F$2:F11764,1),"")</f>
        <v/>
      </c>
    </row>
    <row r="11765" customFormat="false" ht="15" hidden="false" customHeight="false" outlineLevel="0" collapsed="false">
      <c r="A11765" s="6" t="n">
        <v>92323.8055</v>
      </c>
      <c r="B11765" s="6" t="n">
        <v>1.92747252747253</v>
      </c>
      <c r="C11765" s="6" t="n">
        <v>79</v>
      </c>
      <c r="D11765" s="6" t="n">
        <v>-1</v>
      </c>
      <c r="E11765" s="6" t="n">
        <v>1.94652014652015</v>
      </c>
      <c r="F11765" s="6" t="n">
        <v>0</v>
      </c>
      <c r="G11765" s="6" t="n">
        <v>0</v>
      </c>
      <c r="H11765" s="6" t="str">
        <f aca="false">IF(AND(A11765&gt;=Stimuli!$B$2,A11765&lt;=Stimuli!$C$2),Stimuli!$A$2,IF(AND(A11765&gt;=Stimuli!$B$3,A11765&lt;=Stimuli!$C$3),Stimuli!$A$3,IF(AND(A11765&gt;=Stimuli!$B$4,A11765&lt;=Stimuli!$C$4),Stimuli!$A$4,"")))</f>
        <v>03 Quiet recovery (15s)</v>
      </c>
      <c r="I11765" s="6" t="n">
        <f aca="false">(B11765-B11764)/((A11765-A11764)/1000)</f>
        <v>-0.562637362637332</v>
      </c>
      <c r="J11765" s="6" t="n">
        <f aca="false">IF(OR(B11765&lt;Rules!$B$2,B11765&gt;Rules!$B$3,ABS(I11765)&gt;Rules!$B$4,OR(B11766&lt;Rules!$B$2,B11766&gt;Rules!$B$3,ABS(I11766)&gt;Rules!$B$4)),1,0)</f>
        <v>0</v>
      </c>
      <c r="K11765" s="6" t="str">
        <f aca="false">IF(F11765=1,COUNTIF($F$2:F11765,1),"")</f>
        <v/>
      </c>
    </row>
    <row r="11766" customFormat="false" ht="15" hidden="false" customHeight="false" outlineLevel="0" collapsed="false">
      <c r="A11766" s="6" t="n">
        <v>92331.618</v>
      </c>
      <c r="B11766" s="6" t="n">
        <v>1.93040293040293</v>
      </c>
      <c r="C11766" s="6" t="n">
        <v>79</v>
      </c>
      <c r="D11766" s="6" t="n">
        <v>-1</v>
      </c>
      <c r="E11766" s="6" t="n">
        <v>1.94652014652015</v>
      </c>
      <c r="F11766" s="6" t="n">
        <v>0</v>
      </c>
      <c r="G11766" s="6" t="n">
        <v>0</v>
      </c>
      <c r="H11766" s="6" t="str">
        <f aca="false">IF(AND(A11766&gt;=Stimuli!$B$2,A11766&lt;=Stimuli!$C$2),Stimuli!$A$2,IF(AND(A11766&gt;=Stimuli!$B$3,A11766&lt;=Stimuli!$C$3),Stimuli!$A$3,IF(AND(A11766&gt;=Stimuli!$B$4,A11766&lt;=Stimuli!$C$4),Stimuli!$A$4,"")))</f>
        <v>03 Quiet recovery (15s)</v>
      </c>
      <c r="I11766" s="6" t="n">
        <f aca="false">(B11766-B11765)/((A11766-A11765)/1000)</f>
        <v>0.37509157509146</v>
      </c>
      <c r="J11766" s="6" t="n">
        <f aca="false">IF(OR(B11766&lt;Rules!$B$2,B11766&gt;Rules!$B$3,ABS(I11766)&gt;Rules!$B$4,OR(B11767&lt;Rules!$B$2,B11767&gt;Rules!$B$3,ABS(I11767)&gt;Rules!$B$4)),1,0)</f>
        <v>0</v>
      </c>
      <c r="K11766" s="6" t="str">
        <f aca="false">IF(F11766=1,COUNTIF($F$2:F11766,1),"")</f>
        <v/>
      </c>
    </row>
    <row r="11767" customFormat="false" ht="15" hidden="false" customHeight="false" outlineLevel="0" collapsed="false">
      <c r="A11767" s="6" t="n">
        <v>92339.4305</v>
      </c>
      <c r="B11767" s="6" t="n">
        <v>1.92893772893773</v>
      </c>
      <c r="C11767" s="6" t="n">
        <v>79</v>
      </c>
      <c r="D11767" s="6" t="n">
        <v>-1</v>
      </c>
      <c r="E11767" s="6" t="n">
        <v>1.94652014652015</v>
      </c>
      <c r="F11767" s="6" t="n">
        <v>0</v>
      </c>
      <c r="G11767" s="6" t="n">
        <v>0</v>
      </c>
      <c r="H11767" s="6" t="str">
        <f aca="false">IF(AND(A11767&gt;=Stimuli!$B$2,A11767&lt;=Stimuli!$C$2),Stimuli!$A$2,IF(AND(A11767&gt;=Stimuli!$B$3,A11767&lt;=Stimuli!$C$3),Stimuli!$A$3,IF(AND(A11767&gt;=Stimuli!$B$4,A11767&lt;=Stimuli!$C$4),Stimuli!$A$4,"")))</f>
        <v>03 Quiet recovery (15s)</v>
      </c>
      <c r="I11767" s="6" t="n">
        <f aca="false">(B11767-B11766)/((A11767-A11766)/1000)</f>
        <v>-0.18754578754573</v>
      </c>
      <c r="J11767" s="6" t="n">
        <f aca="false">IF(OR(B11767&lt;Rules!$B$2,B11767&gt;Rules!$B$3,ABS(I11767)&gt;Rules!$B$4,OR(B11768&lt;Rules!$B$2,B11768&gt;Rules!$B$3,ABS(I11768)&gt;Rules!$B$4)),1,0)</f>
        <v>0</v>
      </c>
      <c r="K11767" s="6" t="str">
        <f aca="false">IF(F11767=1,COUNTIF($F$2:F11767,1),"")</f>
        <v/>
      </c>
    </row>
    <row r="11768" customFormat="false" ht="15" hidden="false" customHeight="false" outlineLevel="0" collapsed="false">
      <c r="A11768" s="6" t="n">
        <v>92347.243</v>
      </c>
      <c r="B11768" s="6" t="n">
        <v>1.92893772893773</v>
      </c>
      <c r="C11768" s="6" t="n">
        <v>79</v>
      </c>
      <c r="D11768" s="6" t="n">
        <v>-1</v>
      </c>
      <c r="E11768" s="6" t="n">
        <v>1.94652014652015</v>
      </c>
      <c r="F11768" s="6" t="n">
        <v>0</v>
      </c>
      <c r="G11768" s="6" t="n">
        <v>0</v>
      </c>
      <c r="H11768" s="6" t="str">
        <f aca="false">IF(AND(A11768&gt;=Stimuli!$B$2,A11768&lt;=Stimuli!$C$2),Stimuli!$A$2,IF(AND(A11768&gt;=Stimuli!$B$3,A11768&lt;=Stimuli!$C$3),Stimuli!$A$3,IF(AND(A11768&gt;=Stimuli!$B$4,A11768&lt;=Stimuli!$C$4),Stimuli!$A$4,"")))</f>
        <v>03 Quiet recovery (15s)</v>
      </c>
      <c r="I11768" s="6" t="n">
        <f aca="false">(B11768-B11767)/((A11768-A11767)/1000)</f>
        <v>0</v>
      </c>
      <c r="J11768" s="6" t="n">
        <f aca="false">IF(OR(B11768&lt;Rules!$B$2,B11768&gt;Rules!$B$3,ABS(I11768)&gt;Rules!$B$4,OR(B11769&lt;Rules!$B$2,B11769&gt;Rules!$B$3,ABS(I11769)&gt;Rules!$B$4)),1,0)</f>
        <v>0</v>
      </c>
      <c r="K11768" s="6" t="str">
        <f aca="false">IF(F11768=1,COUNTIF($F$2:F11768,1),"")</f>
        <v/>
      </c>
    </row>
    <row r="11769" customFormat="false" ht="15" hidden="false" customHeight="false" outlineLevel="0" collapsed="false">
      <c r="A11769" s="6" t="n">
        <v>92355.0555</v>
      </c>
      <c r="B11769" s="6" t="n">
        <v>1.93186813186813</v>
      </c>
      <c r="C11769" s="6" t="n">
        <v>79</v>
      </c>
      <c r="D11769" s="6" t="n">
        <v>-1</v>
      </c>
      <c r="E11769" s="6" t="n">
        <v>1.94652014652015</v>
      </c>
      <c r="F11769" s="6" t="n">
        <v>0</v>
      </c>
      <c r="G11769" s="6" t="n">
        <v>0</v>
      </c>
      <c r="H11769" s="6" t="str">
        <f aca="false">IF(AND(A11769&gt;=Stimuli!$B$2,A11769&lt;=Stimuli!$C$2),Stimuli!$A$2,IF(AND(A11769&gt;=Stimuli!$B$3,A11769&lt;=Stimuli!$C$3),Stimuli!$A$3,IF(AND(A11769&gt;=Stimuli!$B$4,A11769&lt;=Stimuli!$C$4),Stimuli!$A$4,"")))</f>
        <v>03 Quiet recovery (15s)</v>
      </c>
      <c r="I11769" s="6" t="n">
        <f aca="false">(B11769-B11768)/((A11769-A11768)/1000)</f>
        <v>0.375091575091602</v>
      </c>
      <c r="J11769" s="6" t="n">
        <f aca="false">IF(OR(B11769&lt;Rules!$B$2,B11769&gt;Rules!$B$3,ABS(I11769)&gt;Rules!$B$4,OR(B11770&lt;Rules!$B$2,B11770&gt;Rules!$B$3,ABS(I11770)&gt;Rules!$B$4)),1,0)</f>
        <v>0</v>
      </c>
      <c r="K11769" s="6" t="str">
        <f aca="false">IF(F11769=1,COUNTIF($F$2:F11769,1),"")</f>
        <v/>
      </c>
    </row>
    <row r="11770" customFormat="false" ht="15" hidden="false" customHeight="false" outlineLevel="0" collapsed="false">
      <c r="A11770" s="6" t="n">
        <v>92362.868</v>
      </c>
      <c r="B11770" s="6" t="n">
        <v>1.92893772893773</v>
      </c>
      <c r="C11770" s="6" t="n">
        <v>79</v>
      </c>
      <c r="D11770" s="6" t="n">
        <v>-1</v>
      </c>
      <c r="E11770" s="6" t="n">
        <v>1.94652014652015</v>
      </c>
      <c r="F11770" s="6" t="n">
        <v>0</v>
      </c>
      <c r="G11770" s="6" t="n">
        <v>0</v>
      </c>
      <c r="H11770" s="6" t="str">
        <f aca="false">IF(AND(A11770&gt;=Stimuli!$B$2,A11770&lt;=Stimuli!$C$2),Stimuli!$A$2,IF(AND(A11770&gt;=Stimuli!$B$3,A11770&lt;=Stimuli!$C$3),Stimuli!$A$3,IF(AND(A11770&gt;=Stimuli!$B$4,A11770&lt;=Stimuli!$C$4),Stimuli!$A$4,"")))</f>
        <v>03 Quiet recovery (15s)</v>
      </c>
      <c r="I11770" s="6" t="n">
        <f aca="false">(B11770-B11769)/((A11770-A11769)/1000)</f>
        <v>-0.375091575091602</v>
      </c>
      <c r="J11770" s="6" t="n">
        <f aca="false">IF(OR(B11770&lt;Rules!$B$2,B11770&gt;Rules!$B$3,ABS(I11770)&gt;Rules!$B$4,OR(B11771&lt;Rules!$B$2,B11771&gt;Rules!$B$3,ABS(I11771)&gt;Rules!$B$4)),1,0)</f>
        <v>0</v>
      </c>
      <c r="K11770" s="6" t="str">
        <f aca="false">IF(F11770=1,COUNTIF($F$2:F11770,1),"")</f>
        <v/>
      </c>
    </row>
    <row r="11771" customFormat="false" ht="15" hidden="false" customHeight="false" outlineLevel="0" collapsed="false">
      <c r="A11771" s="6" t="n">
        <v>92370.6805</v>
      </c>
      <c r="B11771" s="6" t="n">
        <v>1.93479853479853</v>
      </c>
      <c r="C11771" s="6" t="n">
        <v>79</v>
      </c>
      <c r="D11771" s="6" t="n">
        <v>-1</v>
      </c>
      <c r="E11771" s="6" t="n">
        <v>1.94652014652015</v>
      </c>
      <c r="F11771" s="6" t="n">
        <v>0</v>
      </c>
      <c r="G11771" s="6" t="n">
        <v>0</v>
      </c>
      <c r="H11771" s="6" t="str">
        <f aca="false">IF(AND(A11771&gt;=Stimuli!$B$2,A11771&lt;=Stimuli!$C$2),Stimuli!$A$2,IF(AND(A11771&gt;=Stimuli!$B$3,A11771&lt;=Stimuli!$C$3),Stimuli!$A$3,IF(AND(A11771&gt;=Stimuli!$B$4,A11771&lt;=Stimuli!$C$4),Stimuli!$A$4,"")))</f>
        <v>03 Quiet recovery (15s)</v>
      </c>
      <c r="I11771" s="6" t="n">
        <f aca="false">(B11771-B11770)/((A11771-A11770)/1000)</f>
        <v>0.750183150183034</v>
      </c>
      <c r="J11771" s="6" t="n">
        <f aca="false">IF(OR(B11771&lt;Rules!$B$2,B11771&gt;Rules!$B$3,ABS(I11771)&gt;Rules!$B$4,OR(B11772&lt;Rules!$B$2,B11772&gt;Rules!$B$3,ABS(I11772)&gt;Rules!$B$4)),1,0)</f>
        <v>0</v>
      </c>
      <c r="K11771" s="6" t="str">
        <f aca="false">IF(F11771=1,COUNTIF($F$2:F11771,1),"")</f>
        <v/>
      </c>
    </row>
    <row r="11772" customFormat="false" ht="15" hidden="false" customHeight="false" outlineLevel="0" collapsed="false">
      <c r="A11772" s="6" t="n">
        <v>92378.493</v>
      </c>
      <c r="B11772" s="6" t="n">
        <v>1.92893772893773</v>
      </c>
      <c r="C11772" s="6" t="n">
        <v>79</v>
      </c>
      <c r="D11772" s="6" t="n">
        <v>-1</v>
      </c>
      <c r="E11772" s="6" t="n">
        <v>1.94652014652015</v>
      </c>
      <c r="F11772" s="6" t="n">
        <v>0</v>
      </c>
      <c r="G11772" s="6" t="n">
        <v>0</v>
      </c>
      <c r="H11772" s="6" t="str">
        <f aca="false">IF(AND(A11772&gt;=Stimuli!$B$2,A11772&lt;=Stimuli!$C$2),Stimuli!$A$2,IF(AND(A11772&gt;=Stimuli!$B$3,A11772&lt;=Stimuli!$C$3),Stimuli!$A$3,IF(AND(A11772&gt;=Stimuli!$B$4,A11772&lt;=Stimuli!$C$4),Stimuli!$A$4,"")))</f>
        <v>03 Quiet recovery (15s)</v>
      </c>
      <c r="I11772" s="6" t="n">
        <f aca="false">(B11772-B11771)/((A11772-A11771)/1000)</f>
        <v>-0.750183150183034</v>
      </c>
      <c r="J11772" s="6" t="n">
        <f aca="false">IF(OR(B11772&lt;Rules!$B$2,B11772&gt;Rules!$B$3,ABS(I11772)&gt;Rules!$B$4,OR(B11773&lt;Rules!$B$2,B11773&gt;Rules!$B$3,ABS(I11773)&gt;Rules!$B$4)),1,0)</f>
        <v>0</v>
      </c>
      <c r="K11772" s="6" t="str">
        <f aca="false">IF(F11772=1,COUNTIF($F$2:F11772,1),"")</f>
        <v/>
      </c>
    </row>
    <row r="11773" customFormat="false" ht="15" hidden="false" customHeight="false" outlineLevel="0" collapsed="false">
      <c r="A11773" s="6" t="n">
        <v>92386.3055</v>
      </c>
      <c r="B11773" s="6" t="n">
        <v>1.93626373626374</v>
      </c>
      <c r="C11773" s="6" t="n">
        <v>79</v>
      </c>
      <c r="D11773" s="6" t="n">
        <v>-1</v>
      </c>
      <c r="E11773" s="6" t="n">
        <v>1.94652014652015</v>
      </c>
      <c r="F11773" s="6" t="n">
        <v>0</v>
      </c>
      <c r="G11773" s="6" t="n">
        <v>0</v>
      </c>
      <c r="H11773" s="6" t="str">
        <f aca="false">IF(AND(A11773&gt;=Stimuli!$B$2,A11773&lt;=Stimuli!$C$2),Stimuli!$A$2,IF(AND(A11773&gt;=Stimuli!$B$3,A11773&lt;=Stimuli!$C$3),Stimuli!$A$3,IF(AND(A11773&gt;=Stimuli!$B$4,A11773&lt;=Stimuli!$C$4),Stimuli!$A$4,"")))</f>
        <v>03 Quiet recovery (15s)</v>
      </c>
      <c r="I11773" s="6" t="n">
        <f aca="false">(B11773-B11772)/((A11773-A11772)/1000)</f>
        <v>0.937728937728906</v>
      </c>
      <c r="J11773" s="6" t="n">
        <f aca="false">IF(OR(B11773&lt;Rules!$B$2,B11773&gt;Rules!$B$3,ABS(I11773)&gt;Rules!$B$4,OR(B11774&lt;Rules!$B$2,B11774&gt;Rules!$B$3,ABS(I11774)&gt;Rules!$B$4)),1,0)</f>
        <v>0</v>
      </c>
      <c r="K11773" s="6" t="str">
        <f aca="false">IF(F11773=1,COUNTIF($F$2:F11773,1),"")</f>
        <v/>
      </c>
    </row>
    <row r="11774" customFormat="false" ht="15" hidden="false" customHeight="false" outlineLevel="0" collapsed="false">
      <c r="A11774" s="6" t="n">
        <v>92394.118</v>
      </c>
      <c r="B11774" s="6" t="n">
        <v>1.93040293040293</v>
      </c>
      <c r="C11774" s="6" t="n">
        <v>79</v>
      </c>
      <c r="D11774" s="6" t="n">
        <v>-1</v>
      </c>
      <c r="E11774" s="6" t="n">
        <v>1.94652014652015</v>
      </c>
      <c r="F11774" s="6" t="n">
        <v>0</v>
      </c>
      <c r="G11774" s="6" t="n">
        <v>0</v>
      </c>
      <c r="H11774" s="6" t="str">
        <f aca="false">IF(AND(A11774&gt;=Stimuli!$B$2,A11774&lt;=Stimuli!$C$2),Stimuli!$A$2,IF(AND(A11774&gt;=Stimuli!$B$3,A11774&lt;=Stimuli!$C$3),Stimuli!$A$3,IF(AND(A11774&gt;=Stimuli!$B$4,A11774&lt;=Stimuli!$C$4),Stimuli!$A$4,"")))</f>
        <v>03 Quiet recovery (15s)</v>
      </c>
      <c r="I11774" s="6" t="n">
        <f aca="false">(B11774-B11773)/((A11774-A11773)/1000)</f>
        <v>-0.750183150183176</v>
      </c>
      <c r="J11774" s="6" t="n">
        <f aca="false">IF(OR(B11774&lt;Rules!$B$2,B11774&gt;Rules!$B$3,ABS(I11774)&gt;Rules!$B$4,OR(B11775&lt;Rules!$B$2,B11775&gt;Rules!$B$3,ABS(I11775)&gt;Rules!$B$4)),1,0)</f>
        <v>0</v>
      </c>
      <c r="K11774" s="6" t="str">
        <f aca="false">IF(F11774=1,COUNTIF($F$2:F11774,1),"")</f>
        <v/>
      </c>
    </row>
    <row r="11775" customFormat="false" ht="15" hidden="false" customHeight="false" outlineLevel="0" collapsed="false">
      <c r="A11775" s="6" t="n">
        <v>92401.9305</v>
      </c>
      <c r="B11775" s="6" t="n">
        <v>1.93772893772894</v>
      </c>
      <c r="C11775" s="6" t="n">
        <v>79</v>
      </c>
      <c r="D11775" s="6" t="n">
        <v>-1</v>
      </c>
      <c r="E11775" s="6" t="n">
        <v>1.94652014652015</v>
      </c>
      <c r="F11775" s="6" t="n">
        <v>0</v>
      </c>
      <c r="G11775" s="6" t="n">
        <v>0</v>
      </c>
      <c r="H11775" s="6" t="str">
        <f aca="false">IF(AND(A11775&gt;=Stimuli!$B$2,A11775&lt;=Stimuli!$C$2),Stimuli!$A$2,IF(AND(A11775&gt;=Stimuli!$B$3,A11775&lt;=Stimuli!$C$3),Stimuli!$A$3,IF(AND(A11775&gt;=Stimuli!$B$4,A11775&lt;=Stimuli!$C$4),Stimuli!$A$4,"")))</f>
        <v>03 Quiet recovery (15s)</v>
      </c>
      <c r="I11775" s="6" t="n">
        <f aca="false">(B11775-B11774)/((A11775-A11774)/1000)</f>
        <v>0.937728937728906</v>
      </c>
      <c r="J11775" s="6" t="n">
        <f aca="false">IF(OR(B11775&lt;Rules!$B$2,B11775&gt;Rules!$B$3,ABS(I11775)&gt;Rules!$B$4,OR(B11776&lt;Rules!$B$2,B11776&gt;Rules!$B$3,ABS(I11776)&gt;Rules!$B$4)),1,0)</f>
        <v>0</v>
      </c>
      <c r="K11775" s="6" t="str">
        <f aca="false">IF(F11775=1,COUNTIF($F$2:F11775,1),"")</f>
        <v/>
      </c>
    </row>
    <row r="11776" customFormat="false" ht="15" hidden="false" customHeight="false" outlineLevel="0" collapsed="false">
      <c r="A11776" s="6" t="n">
        <v>92409.743</v>
      </c>
      <c r="B11776" s="6" t="n">
        <v>1.93040293040293</v>
      </c>
      <c r="C11776" s="6" t="n">
        <v>79</v>
      </c>
      <c r="D11776" s="6" t="n">
        <v>-1</v>
      </c>
      <c r="E11776" s="6" t="n">
        <v>1.94652014652015</v>
      </c>
      <c r="F11776" s="6" t="n">
        <v>0</v>
      </c>
      <c r="G11776" s="6" t="n">
        <v>0</v>
      </c>
      <c r="H11776" s="6" t="str">
        <f aca="false">IF(AND(A11776&gt;=Stimuli!$B$2,A11776&lt;=Stimuli!$C$2),Stimuli!$A$2,IF(AND(A11776&gt;=Stimuli!$B$3,A11776&lt;=Stimuli!$C$3),Stimuli!$A$3,IF(AND(A11776&gt;=Stimuli!$B$4,A11776&lt;=Stimuli!$C$4),Stimuli!$A$4,"")))</f>
        <v>03 Quiet recovery (15s)</v>
      </c>
      <c r="I11776" s="6" t="n">
        <f aca="false">(B11776-B11775)/((A11776-A11775)/1000)</f>
        <v>-0.937728937728906</v>
      </c>
      <c r="J11776" s="6" t="n">
        <f aca="false">IF(OR(B11776&lt;Rules!$B$2,B11776&gt;Rules!$B$3,ABS(I11776)&gt;Rules!$B$4,OR(B11777&lt;Rules!$B$2,B11777&gt;Rules!$B$3,ABS(I11777)&gt;Rules!$B$4)),1,0)</f>
        <v>0</v>
      </c>
      <c r="K11776" s="6" t="str">
        <f aca="false">IF(F11776=1,COUNTIF($F$2:F11776,1),"")</f>
        <v/>
      </c>
    </row>
    <row r="11777" customFormat="false" ht="15" hidden="false" customHeight="false" outlineLevel="0" collapsed="false">
      <c r="A11777" s="6" t="n">
        <v>92417.5555</v>
      </c>
      <c r="B11777" s="6" t="n">
        <v>1.93919413919414</v>
      </c>
      <c r="C11777" s="6" t="n">
        <v>79</v>
      </c>
      <c r="D11777" s="6" t="n">
        <v>-1</v>
      </c>
      <c r="E11777" s="6" t="n">
        <v>1.94652014652015</v>
      </c>
      <c r="F11777" s="6" t="n">
        <v>0</v>
      </c>
      <c r="G11777" s="6" t="n">
        <v>0</v>
      </c>
      <c r="H11777" s="6" t="str">
        <f aca="false">IF(AND(A11777&gt;=Stimuli!$B$2,A11777&lt;=Stimuli!$C$2),Stimuli!$A$2,IF(AND(A11777&gt;=Stimuli!$B$3,A11777&lt;=Stimuli!$C$3),Stimuli!$A$3,IF(AND(A11777&gt;=Stimuli!$B$4,A11777&lt;=Stimuli!$C$4),Stimuli!$A$4,"")))</f>
        <v>03 Quiet recovery (15s)</v>
      </c>
      <c r="I11777" s="6" t="n">
        <f aca="false">(B11777-B11776)/((A11777-A11776)/1000)</f>
        <v>1.12527472527475</v>
      </c>
      <c r="J11777" s="6" t="n">
        <f aca="false">IF(OR(B11777&lt;Rules!$B$2,B11777&gt;Rules!$B$3,ABS(I11777)&gt;Rules!$B$4,OR(B11778&lt;Rules!$B$2,B11778&gt;Rules!$B$3,ABS(I11778)&gt;Rules!$B$4)),1,0)</f>
        <v>0</v>
      </c>
      <c r="K11777" s="6" t="str">
        <f aca="false">IF(F11777=1,COUNTIF($F$2:F11777,1),"")</f>
        <v/>
      </c>
    </row>
    <row r="11778" customFormat="false" ht="15" hidden="false" customHeight="false" outlineLevel="0" collapsed="false">
      <c r="A11778" s="6" t="n">
        <v>92425.368</v>
      </c>
      <c r="B11778" s="6" t="n">
        <v>1.93186813186813</v>
      </c>
      <c r="C11778" s="6" t="n">
        <v>79</v>
      </c>
      <c r="D11778" s="6" t="n">
        <v>-1</v>
      </c>
      <c r="E11778" s="6" t="n">
        <v>1.94652014652015</v>
      </c>
      <c r="F11778" s="6" t="n">
        <v>0</v>
      </c>
      <c r="G11778" s="6" t="n">
        <v>0</v>
      </c>
      <c r="H11778" s="6" t="str">
        <f aca="false">IF(AND(A11778&gt;=Stimuli!$B$2,A11778&lt;=Stimuli!$C$2),Stimuli!$A$2,IF(AND(A11778&gt;=Stimuli!$B$3,A11778&lt;=Stimuli!$C$3),Stimuli!$A$3,IF(AND(A11778&gt;=Stimuli!$B$4,A11778&lt;=Stimuli!$C$4),Stimuli!$A$4,"")))</f>
        <v>03 Quiet recovery (15s)</v>
      </c>
      <c r="I11778" s="6" t="n">
        <f aca="false">(B11778-B11777)/((A11778-A11777)/1000)</f>
        <v>-0.937728937728878</v>
      </c>
      <c r="J11778" s="6" t="n">
        <f aca="false">IF(OR(B11778&lt;Rules!$B$2,B11778&gt;Rules!$B$3,ABS(I11778)&gt;Rules!$B$4,OR(B11779&lt;Rules!$B$2,B11779&gt;Rules!$B$3,ABS(I11779)&gt;Rules!$B$4)),1,0)</f>
        <v>0</v>
      </c>
      <c r="K11778" s="6" t="str">
        <f aca="false">IF(F11778=1,COUNTIF($F$2:F11778,1),"")</f>
        <v/>
      </c>
    </row>
    <row r="11779" customFormat="false" ht="15" hidden="false" customHeight="false" outlineLevel="0" collapsed="false">
      <c r="A11779" s="6" t="n">
        <v>92433.1805</v>
      </c>
      <c r="B11779" s="6" t="n">
        <v>1.93919413919414</v>
      </c>
      <c r="C11779" s="6" t="n">
        <v>79</v>
      </c>
      <c r="D11779" s="6" t="n">
        <v>-1</v>
      </c>
      <c r="E11779" s="6" t="n">
        <v>1.94798534798535</v>
      </c>
      <c r="F11779" s="6" t="n">
        <v>0</v>
      </c>
      <c r="G11779" s="6" t="n">
        <v>0</v>
      </c>
      <c r="H11779" s="6" t="str">
        <f aca="false">IF(AND(A11779&gt;=Stimuli!$B$2,A11779&lt;=Stimuli!$C$2),Stimuli!$A$2,IF(AND(A11779&gt;=Stimuli!$B$3,A11779&lt;=Stimuli!$C$3),Stimuli!$A$3,IF(AND(A11779&gt;=Stimuli!$B$4,A11779&lt;=Stimuli!$C$4),Stimuli!$A$4,"")))</f>
        <v>03 Quiet recovery (15s)</v>
      </c>
      <c r="I11779" s="6" t="n">
        <f aca="false">(B11779-B11778)/((A11779-A11778)/1000)</f>
        <v>0.937728937728878</v>
      </c>
      <c r="J11779" s="6" t="n">
        <f aca="false">IF(OR(B11779&lt;Rules!$B$2,B11779&gt;Rules!$B$3,ABS(I11779)&gt;Rules!$B$4,OR(B11780&lt;Rules!$B$2,B11780&gt;Rules!$B$3,ABS(I11780)&gt;Rules!$B$4)),1,0)</f>
        <v>0</v>
      </c>
      <c r="K11779" s="6" t="str">
        <f aca="false">IF(F11779=1,COUNTIF($F$2:F11779,1),"")</f>
        <v/>
      </c>
    </row>
    <row r="11780" customFormat="false" ht="15" hidden="false" customHeight="false" outlineLevel="0" collapsed="false">
      <c r="A11780" s="6" t="n">
        <v>92440.993</v>
      </c>
      <c r="B11780" s="6" t="n">
        <v>1.93333333333333</v>
      </c>
      <c r="C11780" s="6" t="n">
        <v>79</v>
      </c>
      <c r="D11780" s="6" t="n">
        <v>-1</v>
      </c>
      <c r="E11780" s="6" t="n">
        <v>1.94798534798535</v>
      </c>
      <c r="F11780" s="6" t="n">
        <v>0</v>
      </c>
      <c r="G11780" s="6" t="n">
        <v>0</v>
      </c>
      <c r="H11780" s="6" t="str">
        <f aca="false">IF(AND(A11780&gt;=Stimuli!$B$2,A11780&lt;=Stimuli!$C$2),Stimuli!$A$2,IF(AND(A11780&gt;=Stimuli!$B$3,A11780&lt;=Stimuli!$C$3),Stimuli!$A$3,IF(AND(A11780&gt;=Stimuli!$B$4,A11780&lt;=Stimuli!$C$4),Stimuli!$A$4,"")))</f>
        <v>03 Quiet recovery (15s)</v>
      </c>
      <c r="I11780" s="6" t="n">
        <f aca="false">(B11780-B11779)/((A11780-A11779)/1000)</f>
        <v>-0.750183150183176</v>
      </c>
      <c r="J11780" s="6" t="n">
        <f aca="false">IF(OR(B11780&lt;Rules!$B$2,B11780&gt;Rules!$B$3,ABS(I11780)&gt;Rules!$B$4,OR(B11781&lt;Rules!$B$2,B11781&gt;Rules!$B$3,ABS(I11781)&gt;Rules!$B$4)),1,0)</f>
        <v>0</v>
      </c>
      <c r="K11780" s="6" t="str">
        <f aca="false">IF(F11780=1,COUNTIF($F$2:F11780,1),"")</f>
        <v/>
      </c>
    </row>
    <row r="11781" customFormat="false" ht="15" hidden="false" customHeight="false" outlineLevel="0" collapsed="false">
      <c r="A11781" s="6" t="n">
        <v>92448.8055</v>
      </c>
      <c r="B11781" s="6" t="n">
        <v>1.93772893772894</v>
      </c>
      <c r="C11781" s="6" t="n">
        <v>79</v>
      </c>
      <c r="D11781" s="6" t="n">
        <v>-1</v>
      </c>
      <c r="E11781" s="6" t="n">
        <v>1.94798534798535</v>
      </c>
      <c r="F11781" s="6" t="n">
        <v>0</v>
      </c>
      <c r="G11781" s="6" t="n">
        <v>0</v>
      </c>
      <c r="H11781" s="6" t="str">
        <f aca="false">IF(AND(A11781&gt;=Stimuli!$B$2,A11781&lt;=Stimuli!$C$2),Stimuli!$A$2,IF(AND(A11781&gt;=Stimuli!$B$3,A11781&lt;=Stimuli!$C$3),Stimuli!$A$3,IF(AND(A11781&gt;=Stimuli!$B$4,A11781&lt;=Stimuli!$C$4),Stimuli!$A$4,"")))</f>
        <v>03 Quiet recovery (15s)</v>
      </c>
      <c r="I11781" s="6" t="n">
        <f aca="false">(B11781-B11780)/((A11781-A11780)/1000)</f>
        <v>0.562637362637332</v>
      </c>
      <c r="J11781" s="6" t="n">
        <f aca="false">IF(OR(B11781&lt;Rules!$B$2,B11781&gt;Rules!$B$3,ABS(I11781)&gt;Rules!$B$4,OR(B11782&lt;Rules!$B$2,B11782&gt;Rules!$B$3,ABS(I11782)&gt;Rules!$B$4)),1,0)</f>
        <v>0</v>
      </c>
      <c r="K11781" s="6" t="str">
        <f aca="false">IF(F11781=1,COUNTIF($F$2:F11781,1),"")</f>
        <v/>
      </c>
    </row>
    <row r="11782" customFormat="false" ht="15" hidden="false" customHeight="false" outlineLevel="0" collapsed="false">
      <c r="A11782" s="6" t="n">
        <v>92456.618</v>
      </c>
      <c r="B11782" s="6" t="n">
        <v>1.93626373626374</v>
      </c>
      <c r="C11782" s="6" t="n">
        <v>79</v>
      </c>
      <c r="D11782" s="6" t="n">
        <v>-1</v>
      </c>
      <c r="E11782" s="6" t="n">
        <v>1.94798534798535</v>
      </c>
      <c r="F11782" s="6" t="n">
        <v>0</v>
      </c>
      <c r="G11782" s="6" t="n">
        <v>0</v>
      </c>
      <c r="H11782" s="6" t="str">
        <f aca="false">IF(AND(A11782&gt;=Stimuli!$B$2,A11782&lt;=Stimuli!$C$2),Stimuli!$A$2,IF(AND(A11782&gt;=Stimuli!$B$3,A11782&lt;=Stimuli!$C$3),Stimuli!$A$3,IF(AND(A11782&gt;=Stimuli!$B$4,A11782&lt;=Stimuli!$C$4),Stimuli!$A$4,"")))</f>
        <v>03 Quiet recovery (15s)</v>
      </c>
      <c r="I11782" s="6" t="n">
        <f aca="false">(B11782-B11781)/((A11782-A11781)/1000)</f>
        <v>-0.18754578754573</v>
      </c>
      <c r="J11782" s="6" t="n">
        <f aca="false">IF(OR(B11782&lt;Rules!$B$2,B11782&gt;Rules!$B$3,ABS(I11782)&gt;Rules!$B$4,OR(B11783&lt;Rules!$B$2,B11783&gt;Rules!$B$3,ABS(I11783)&gt;Rules!$B$4)),1,0)</f>
        <v>0</v>
      </c>
      <c r="K11782" s="6" t="str">
        <f aca="false">IF(F11782=1,COUNTIF($F$2:F11782,1),"")</f>
        <v/>
      </c>
    </row>
    <row r="11783" customFormat="false" ht="15" hidden="false" customHeight="false" outlineLevel="0" collapsed="false">
      <c r="A11783" s="6" t="n">
        <v>92464.4305</v>
      </c>
      <c r="B11783" s="6" t="n">
        <v>1.93772893772894</v>
      </c>
      <c r="C11783" s="6" t="n">
        <v>79</v>
      </c>
      <c r="D11783" s="6" t="n">
        <v>-1</v>
      </c>
      <c r="E11783" s="6" t="n">
        <v>1.94798534798535</v>
      </c>
      <c r="F11783" s="6" t="n">
        <v>0</v>
      </c>
      <c r="G11783" s="6" t="n">
        <v>0</v>
      </c>
      <c r="H11783" s="6" t="str">
        <f aca="false">IF(AND(A11783&gt;=Stimuli!$B$2,A11783&lt;=Stimuli!$C$2),Stimuli!$A$2,IF(AND(A11783&gt;=Stimuli!$B$3,A11783&lt;=Stimuli!$C$3),Stimuli!$A$3,IF(AND(A11783&gt;=Stimuli!$B$4,A11783&lt;=Stimuli!$C$4),Stimuli!$A$4,"")))</f>
        <v>03 Quiet recovery (15s)</v>
      </c>
      <c r="I11783" s="6" t="n">
        <f aca="false">(B11783-B11782)/((A11783-A11782)/1000)</f>
        <v>0.18754578754573</v>
      </c>
      <c r="J11783" s="6" t="n">
        <f aca="false">IF(OR(B11783&lt;Rules!$B$2,B11783&gt;Rules!$B$3,ABS(I11783)&gt;Rules!$B$4,OR(B11784&lt;Rules!$B$2,B11784&gt;Rules!$B$3,ABS(I11784)&gt;Rules!$B$4)),1,0)</f>
        <v>0</v>
      </c>
      <c r="K11783" s="6" t="str">
        <f aca="false">IF(F11783=1,COUNTIF($F$2:F11783,1),"")</f>
        <v/>
      </c>
    </row>
    <row r="11784" customFormat="false" ht="15" hidden="false" customHeight="false" outlineLevel="0" collapsed="false">
      <c r="A11784" s="6" t="n">
        <v>92472.243</v>
      </c>
      <c r="B11784" s="6" t="n">
        <v>1.93919413919414</v>
      </c>
      <c r="C11784" s="6" t="n">
        <v>79</v>
      </c>
      <c r="D11784" s="6" t="n">
        <v>-1</v>
      </c>
      <c r="E11784" s="6" t="n">
        <v>1.94798534798535</v>
      </c>
      <c r="F11784" s="6" t="n">
        <v>0</v>
      </c>
      <c r="G11784" s="6" t="n">
        <v>0</v>
      </c>
      <c r="H11784" s="6" t="str">
        <f aca="false">IF(AND(A11784&gt;=Stimuli!$B$2,A11784&lt;=Stimuli!$C$2),Stimuli!$A$2,IF(AND(A11784&gt;=Stimuli!$B$3,A11784&lt;=Stimuli!$C$3),Stimuli!$A$3,IF(AND(A11784&gt;=Stimuli!$B$4,A11784&lt;=Stimuli!$C$4),Stimuli!$A$4,"")))</f>
        <v>03 Quiet recovery (15s)</v>
      </c>
      <c r="I11784" s="6" t="n">
        <f aca="false">(B11784-B11783)/((A11784-A11783)/1000)</f>
        <v>0.187545787545844</v>
      </c>
      <c r="J11784" s="6" t="n">
        <f aca="false">IF(OR(B11784&lt;Rules!$B$2,B11784&gt;Rules!$B$3,ABS(I11784)&gt;Rules!$B$4,OR(B11785&lt;Rules!$B$2,B11785&gt;Rules!$B$3,ABS(I11785)&gt;Rules!$B$4)),1,0)</f>
        <v>0</v>
      </c>
      <c r="K11784" s="6" t="str">
        <f aca="false">IF(F11784=1,COUNTIF($F$2:F11784,1),"")</f>
        <v/>
      </c>
    </row>
    <row r="11785" customFormat="false" ht="15" hidden="false" customHeight="false" outlineLevel="0" collapsed="false">
      <c r="A11785" s="6" t="n">
        <v>92480.0555</v>
      </c>
      <c r="B11785" s="6" t="n">
        <v>1.93772893772894</v>
      </c>
      <c r="C11785" s="6" t="n">
        <v>79</v>
      </c>
      <c r="D11785" s="6" t="n">
        <v>-1</v>
      </c>
      <c r="E11785" s="6" t="n">
        <v>1.94798534798535</v>
      </c>
      <c r="F11785" s="6" t="n">
        <v>0</v>
      </c>
      <c r="G11785" s="6" t="n">
        <v>0</v>
      </c>
      <c r="H11785" s="6" t="str">
        <f aca="false">IF(AND(A11785&gt;=Stimuli!$B$2,A11785&lt;=Stimuli!$C$2),Stimuli!$A$2,IF(AND(A11785&gt;=Stimuli!$B$3,A11785&lt;=Stimuli!$C$3),Stimuli!$A$3,IF(AND(A11785&gt;=Stimuli!$B$4,A11785&lt;=Stimuli!$C$4),Stimuli!$A$4,"")))</f>
        <v>03 Quiet recovery (15s)</v>
      </c>
      <c r="I11785" s="6" t="n">
        <f aca="false">(B11785-B11784)/((A11785-A11784)/1000)</f>
        <v>-0.187545787545844</v>
      </c>
      <c r="J11785" s="6" t="n">
        <f aca="false">IF(OR(B11785&lt;Rules!$B$2,B11785&gt;Rules!$B$3,ABS(I11785)&gt;Rules!$B$4,OR(B11786&lt;Rules!$B$2,B11786&gt;Rules!$B$3,ABS(I11786)&gt;Rules!$B$4)),1,0)</f>
        <v>0</v>
      </c>
      <c r="K11785" s="6" t="str">
        <f aca="false">IF(F11785=1,COUNTIF($F$2:F11785,1),"")</f>
        <v/>
      </c>
    </row>
    <row r="11786" customFormat="false" ht="15" hidden="false" customHeight="false" outlineLevel="0" collapsed="false">
      <c r="A11786" s="6" t="n">
        <v>92487.868</v>
      </c>
      <c r="B11786" s="6" t="n">
        <v>1.94212454212454</v>
      </c>
      <c r="C11786" s="6" t="n">
        <v>79</v>
      </c>
      <c r="D11786" s="6" t="n">
        <v>-1</v>
      </c>
      <c r="E11786" s="6" t="n">
        <v>1.94798534798535</v>
      </c>
      <c r="F11786" s="6" t="n">
        <v>0</v>
      </c>
      <c r="G11786" s="6" t="n">
        <v>0</v>
      </c>
      <c r="H11786" s="6" t="str">
        <f aca="false">IF(AND(A11786&gt;=Stimuli!$B$2,A11786&lt;=Stimuli!$C$2),Stimuli!$A$2,IF(AND(A11786&gt;=Stimuli!$B$3,A11786&lt;=Stimuli!$C$3),Stimuli!$A$3,IF(AND(A11786&gt;=Stimuli!$B$4,A11786&lt;=Stimuli!$C$4),Stimuli!$A$4,"")))</f>
        <v>03 Quiet recovery (15s)</v>
      </c>
      <c r="I11786" s="6" t="n">
        <f aca="false">(B11786-B11785)/((A11786-A11785)/1000)</f>
        <v>0.562637362637446</v>
      </c>
      <c r="J11786" s="6" t="n">
        <f aca="false">IF(OR(B11786&lt;Rules!$B$2,B11786&gt;Rules!$B$3,ABS(I11786)&gt;Rules!$B$4,OR(B11787&lt;Rules!$B$2,B11787&gt;Rules!$B$3,ABS(I11787)&gt;Rules!$B$4)),1,0)</f>
        <v>0</v>
      </c>
      <c r="K11786" s="6" t="str">
        <f aca="false">IF(F11786=1,COUNTIF($F$2:F11786,1),"")</f>
        <v/>
      </c>
    </row>
    <row r="11787" customFormat="false" ht="15" hidden="false" customHeight="false" outlineLevel="0" collapsed="false">
      <c r="A11787" s="6" t="n">
        <v>92495.6805</v>
      </c>
      <c r="B11787" s="6" t="n">
        <v>1.93772893772894</v>
      </c>
      <c r="C11787" s="6" t="n">
        <v>79</v>
      </c>
      <c r="D11787" s="6" t="n">
        <v>-1</v>
      </c>
      <c r="E11787" s="6" t="n">
        <v>1.94798534798535</v>
      </c>
      <c r="F11787" s="6" t="n">
        <v>0</v>
      </c>
      <c r="G11787" s="6" t="n">
        <v>0</v>
      </c>
      <c r="H11787" s="6" t="str">
        <f aca="false">IF(AND(A11787&gt;=Stimuli!$B$2,A11787&lt;=Stimuli!$C$2),Stimuli!$A$2,IF(AND(A11787&gt;=Stimuli!$B$3,A11787&lt;=Stimuli!$C$3),Stimuli!$A$3,IF(AND(A11787&gt;=Stimuli!$B$4,A11787&lt;=Stimuli!$C$4),Stimuli!$A$4,"")))</f>
        <v>03 Quiet recovery (15s)</v>
      </c>
      <c r="I11787" s="6" t="n">
        <f aca="false">(B11787-B11786)/((A11787-A11786)/1000)</f>
        <v>-0.562637362637446</v>
      </c>
      <c r="J11787" s="6" t="n">
        <f aca="false">IF(OR(B11787&lt;Rules!$B$2,B11787&gt;Rules!$B$3,ABS(I11787)&gt;Rules!$B$4,OR(B11788&lt;Rules!$B$2,B11788&gt;Rules!$B$3,ABS(I11788)&gt;Rules!$B$4)),1,0)</f>
        <v>0</v>
      </c>
      <c r="K11787" s="6" t="str">
        <f aca="false">IF(F11787=1,COUNTIF($F$2:F11787,1),"")</f>
        <v/>
      </c>
    </row>
    <row r="11788" customFormat="false" ht="15" hidden="false" customHeight="false" outlineLevel="0" collapsed="false">
      <c r="A11788" s="6" t="n">
        <v>92503.493</v>
      </c>
      <c r="B11788" s="6" t="n">
        <v>1.94505494505495</v>
      </c>
      <c r="C11788" s="6" t="n">
        <v>79</v>
      </c>
      <c r="D11788" s="6" t="n">
        <v>-1</v>
      </c>
      <c r="E11788" s="6" t="n">
        <v>1.94798534798535</v>
      </c>
      <c r="F11788" s="6" t="n">
        <v>0</v>
      </c>
      <c r="G11788" s="6" t="n">
        <v>0</v>
      </c>
      <c r="H11788" s="6" t="str">
        <f aca="false">IF(AND(A11788&gt;=Stimuli!$B$2,A11788&lt;=Stimuli!$C$2),Stimuli!$A$2,IF(AND(A11788&gt;=Stimuli!$B$3,A11788&lt;=Stimuli!$C$3),Stimuli!$A$3,IF(AND(A11788&gt;=Stimuli!$B$4,A11788&lt;=Stimuli!$C$4),Stimuli!$A$4,"")))</f>
        <v>03 Quiet recovery (15s)</v>
      </c>
      <c r="I11788" s="6" t="n">
        <f aca="false">(B11788-B11787)/((A11788-A11787)/1000)</f>
        <v>0.93772893772902</v>
      </c>
      <c r="J11788" s="6" t="n">
        <f aca="false">IF(OR(B11788&lt;Rules!$B$2,B11788&gt;Rules!$B$3,ABS(I11788)&gt;Rules!$B$4,OR(B11789&lt;Rules!$B$2,B11789&gt;Rules!$B$3,ABS(I11789)&gt;Rules!$B$4)),1,0)</f>
        <v>0</v>
      </c>
      <c r="K11788" s="6" t="str">
        <f aca="false">IF(F11788=1,COUNTIF($F$2:F11788,1),"")</f>
        <v/>
      </c>
    </row>
    <row r="11789" customFormat="false" ht="15" hidden="false" customHeight="false" outlineLevel="0" collapsed="false">
      <c r="A11789" s="6" t="n">
        <v>92511.3055</v>
      </c>
      <c r="B11789" s="6" t="n">
        <v>1.93772893772894</v>
      </c>
      <c r="C11789" s="6" t="n">
        <v>79</v>
      </c>
      <c r="D11789" s="6" t="n">
        <v>-1</v>
      </c>
      <c r="E11789" s="6" t="n">
        <v>1.94798534798535</v>
      </c>
      <c r="F11789" s="6" t="n">
        <v>0</v>
      </c>
      <c r="G11789" s="6" t="n">
        <v>0</v>
      </c>
      <c r="H11789" s="6" t="str">
        <f aca="false">IF(AND(A11789&gt;=Stimuli!$B$2,A11789&lt;=Stimuli!$C$2),Stimuli!$A$2,IF(AND(A11789&gt;=Stimuli!$B$3,A11789&lt;=Stimuli!$C$3),Stimuli!$A$3,IF(AND(A11789&gt;=Stimuli!$B$4,A11789&lt;=Stimuli!$C$4),Stimuli!$A$4,"")))</f>
        <v>03 Quiet recovery (15s)</v>
      </c>
      <c r="I11789" s="6" t="n">
        <f aca="false">(B11789-B11788)/((A11789-A11788)/1000)</f>
        <v>-0.93772893772902</v>
      </c>
      <c r="J11789" s="6" t="n">
        <f aca="false">IF(OR(B11789&lt;Rules!$B$2,B11789&gt;Rules!$B$3,ABS(I11789)&gt;Rules!$B$4,OR(B11790&lt;Rules!$B$2,B11790&gt;Rules!$B$3,ABS(I11790)&gt;Rules!$B$4)),1,0)</f>
        <v>0</v>
      </c>
      <c r="K11789" s="6" t="str">
        <f aca="false">IF(F11789=1,COUNTIF($F$2:F11789,1),"")</f>
        <v/>
      </c>
    </row>
    <row r="11790" customFormat="false" ht="15" hidden="false" customHeight="false" outlineLevel="0" collapsed="false">
      <c r="A11790" s="6" t="n">
        <v>92519.118</v>
      </c>
      <c r="B11790" s="6" t="n">
        <v>1.94652014652015</v>
      </c>
      <c r="C11790" s="6" t="n">
        <v>79</v>
      </c>
      <c r="D11790" s="6" t="n">
        <v>-1</v>
      </c>
      <c r="E11790" s="6" t="n">
        <v>1.94798534798535</v>
      </c>
      <c r="F11790" s="6" t="n">
        <v>0</v>
      </c>
      <c r="G11790" s="6" t="n">
        <v>0</v>
      </c>
      <c r="H11790" s="6" t="str">
        <f aca="false">IF(AND(A11790&gt;=Stimuli!$B$2,A11790&lt;=Stimuli!$C$2),Stimuli!$A$2,IF(AND(A11790&gt;=Stimuli!$B$3,A11790&lt;=Stimuli!$C$3),Stimuli!$A$3,IF(AND(A11790&gt;=Stimuli!$B$4,A11790&lt;=Stimuli!$C$4),Stimuli!$A$4,"")))</f>
        <v>03 Quiet recovery (15s)</v>
      </c>
      <c r="I11790" s="6" t="n">
        <f aca="false">(B11790-B11789)/((A11790-A11789)/1000)</f>
        <v>1.12527472527475</v>
      </c>
      <c r="J11790" s="6" t="n">
        <f aca="false">IF(OR(B11790&lt;Rules!$B$2,B11790&gt;Rules!$B$3,ABS(I11790)&gt;Rules!$B$4,OR(B11791&lt;Rules!$B$2,B11791&gt;Rules!$B$3,ABS(I11791)&gt;Rules!$B$4)),1,0)</f>
        <v>0</v>
      </c>
      <c r="K11790" s="6" t="str">
        <f aca="false">IF(F11790=1,COUNTIF($F$2:F11790,1),"")</f>
        <v/>
      </c>
    </row>
    <row r="11791" customFormat="false" ht="15" hidden="false" customHeight="false" outlineLevel="0" collapsed="false">
      <c r="A11791" s="6" t="n">
        <v>92526.9305</v>
      </c>
      <c r="B11791" s="6" t="n">
        <v>1.93919413919414</v>
      </c>
      <c r="C11791" s="6" t="n">
        <v>79</v>
      </c>
      <c r="D11791" s="6" t="n">
        <v>-1</v>
      </c>
      <c r="E11791" s="6" t="n">
        <v>1.94798534798535</v>
      </c>
      <c r="F11791" s="6" t="n">
        <v>0</v>
      </c>
      <c r="G11791" s="6" t="n">
        <v>0</v>
      </c>
      <c r="H11791" s="6" t="str">
        <f aca="false">IF(AND(A11791&gt;=Stimuli!$B$2,A11791&lt;=Stimuli!$C$2),Stimuli!$A$2,IF(AND(A11791&gt;=Stimuli!$B$3,A11791&lt;=Stimuli!$C$3),Stimuli!$A$3,IF(AND(A11791&gt;=Stimuli!$B$4,A11791&lt;=Stimuli!$C$4),Stimuli!$A$4,"")))</f>
        <v>03 Quiet recovery (15s)</v>
      </c>
      <c r="I11791" s="6" t="n">
        <f aca="false">(B11791-B11790)/((A11791-A11790)/1000)</f>
        <v>-0.937728937728906</v>
      </c>
      <c r="J11791" s="6" t="n">
        <f aca="false">IF(OR(B11791&lt;Rules!$B$2,B11791&gt;Rules!$B$3,ABS(I11791)&gt;Rules!$B$4,OR(B11792&lt;Rules!$B$2,B11792&gt;Rules!$B$3,ABS(I11792)&gt;Rules!$B$4)),1,0)</f>
        <v>0</v>
      </c>
      <c r="K11791" s="6" t="str">
        <f aca="false">IF(F11791=1,COUNTIF($F$2:F11791,1),"")</f>
        <v/>
      </c>
    </row>
    <row r="11792" customFormat="false" ht="15" hidden="false" customHeight="false" outlineLevel="0" collapsed="false">
      <c r="A11792" s="6" t="n">
        <v>92534.743</v>
      </c>
      <c r="B11792" s="6" t="n">
        <v>1.94798534798535</v>
      </c>
      <c r="C11792" s="6" t="n">
        <v>79</v>
      </c>
      <c r="D11792" s="6" t="n">
        <v>-1</v>
      </c>
      <c r="E11792" s="6" t="n">
        <v>1.94798534798535</v>
      </c>
      <c r="F11792" s="6" t="n">
        <v>0</v>
      </c>
      <c r="G11792" s="6" t="n">
        <v>0</v>
      </c>
      <c r="H11792" s="6" t="str">
        <f aca="false">IF(AND(A11792&gt;=Stimuli!$B$2,A11792&lt;=Stimuli!$C$2),Stimuli!$A$2,IF(AND(A11792&gt;=Stimuli!$B$3,A11792&lt;=Stimuli!$C$3),Stimuli!$A$3,IF(AND(A11792&gt;=Stimuli!$B$4,A11792&lt;=Stimuli!$C$4),Stimuli!$A$4,"")))</f>
        <v>03 Quiet recovery (15s)</v>
      </c>
      <c r="I11792" s="6" t="n">
        <f aca="false">(B11792-B11791)/((A11792-A11791)/1000)</f>
        <v>1.12527472527475</v>
      </c>
      <c r="J11792" s="6" t="n">
        <f aca="false">IF(OR(B11792&lt;Rules!$B$2,B11792&gt;Rules!$B$3,ABS(I11792)&gt;Rules!$B$4,OR(B11793&lt;Rules!$B$2,B11793&gt;Rules!$B$3,ABS(I11793)&gt;Rules!$B$4)),1,0)</f>
        <v>0</v>
      </c>
      <c r="K11792" s="6" t="str">
        <f aca="false">IF(F11792=1,COUNTIF($F$2:F11792,1),"")</f>
        <v/>
      </c>
    </row>
    <row r="11793" customFormat="false" ht="15" hidden="false" customHeight="false" outlineLevel="0" collapsed="false">
      <c r="A11793" s="6" t="n">
        <v>92542.5555</v>
      </c>
      <c r="B11793" s="6" t="n">
        <v>1.94065934065934</v>
      </c>
      <c r="C11793" s="6" t="n">
        <v>79</v>
      </c>
      <c r="D11793" s="6" t="n">
        <v>-1</v>
      </c>
      <c r="E11793" s="6" t="n">
        <v>1.94798534798535</v>
      </c>
      <c r="F11793" s="6" t="n">
        <v>0</v>
      </c>
      <c r="G11793" s="6" t="n">
        <v>0</v>
      </c>
      <c r="H11793" s="6" t="str">
        <f aca="false">IF(AND(A11793&gt;=Stimuli!$B$2,A11793&lt;=Stimuli!$C$2),Stimuli!$A$2,IF(AND(A11793&gt;=Stimuli!$B$3,A11793&lt;=Stimuli!$C$3),Stimuli!$A$3,IF(AND(A11793&gt;=Stimuli!$B$4,A11793&lt;=Stimuli!$C$4),Stimuli!$A$4,"")))</f>
        <v>03 Quiet recovery (15s)</v>
      </c>
      <c r="I11793" s="6" t="n">
        <f aca="false">(B11793-B11792)/((A11793-A11792)/1000)</f>
        <v>-0.93772893772902</v>
      </c>
      <c r="J11793" s="6" t="n">
        <f aca="false">IF(OR(B11793&lt;Rules!$B$2,B11793&gt;Rules!$B$3,ABS(I11793)&gt;Rules!$B$4,OR(B11794&lt;Rules!$B$2,B11794&gt;Rules!$B$3,ABS(I11794)&gt;Rules!$B$4)),1,0)</f>
        <v>0</v>
      </c>
      <c r="K11793" s="6" t="str">
        <f aca="false">IF(F11793=1,COUNTIF($F$2:F11793,1),"")</f>
        <v/>
      </c>
    </row>
    <row r="11794" customFormat="false" ht="15" hidden="false" customHeight="false" outlineLevel="0" collapsed="false">
      <c r="A11794" s="6" t="n">
        <v>92550.368</v>
      </c>
      <c r="B11794" s="6" t="n">
        <v>1.94798534798535</v>
      </c>
      <c r="C11794" s="6" t="n">
        <v>79</v>
      </c>
      <c r="D11794" s="6" t="n">
        <v>-1</v>
      </c>
      <c r="E11794" s="6" t="n">
        <v>1.94798534798535</v>
      </c>
      <c r="F11794" s="6" t="n">
        <v>0</v>
      </c>
      <c r="G11794" s="6" t="n">
        <v>0</v>
      </c>
      <c r="H11794" s="6" t="str">
        <f aca="false">IF(AND(A11794&gt;=Stimuli!$B$2,A11794&lt;=Stimuli!$C$2),Stimuli!$A$2,IF(AND(A11794&gt;=Stimuli!$B$3,A11794&lt;=Stimuli!$C$3),Stimuli!$A$3,IF(AND(A11794&gt;=Stimuli!$B$4,A11794&lt;=Stimuli!$C$4),Stimuli!$A$4,"")))</f>
        <v>03 Quiet recovery (15s)</v>
      </c>
      <c r="I11794" s="6" t="n">
        <f aca="false">(B11794-B11793)/((A11794-A11793)/1000)</f>
        <v>0.93772893772902</v>
      </c>
      <c r="J11794" s="6" t="n">
        <f aca="false">IF(OR(B11794&lt;Rules!$B$2,B11794&gt;Rules!$B$3,ABS(I11794)&gt;Rules!$B$4,OR(B11795&lt;Rules!$B$2,B11795&gt;Rules!$B$3,ABS(I11795)&gt;Rules!$B$4)),1,0)</f>
        <v>0</v>
      </c>
      <c r="K11794" s="6" t="str">
        <f aca="false">IF(F11794=1,COUNTIF($F$2:F11794,1),"")</f>
        <v/>
      </c>
    </row>
    <row r="11795" customFormat="false" ht="15" hidden="false" customHeight="false" outlineLevel="0" collapsed="false">
      <c r="A11795" s="6" t="n">
        <v>92558.1805</v>
      </c>
      <c r="B11795" s="6" t="n">
        <v>1.94212454212454</v>
      </c>
      <c r="C11795" s="6" t="n">
        <v>79</v>
      </c>
      <c r="D11795" s="6" t="n">
        <v>-1</v>
      </c>
      <c r="E11795" s="6" t="n">
        <v>1.94798534798535</v>
      </c>
      <c r="F11795" s="6" t="n">
        <v>0</v>
      </c>
      <c r="G11795" s="6" t="n">
        <v>0</v>
      </c>
      <c r="H11795" s="6" t="str">
        <f aca="false">IF(AND(A11795&gt;=Stimuli!$B$2,A11795&lt;=Stimuli!$C$2),Stimuli!$A$2,IF(AND(A11795&gt;=Stimuli!$B$3,A11795&lt;=Stimuli!$C$3),Stimuli!$A$3,IF(AND(A11795&gt;=Stimuli!$B$4,A11795&lt;=Stimuli!$C$4),Stimuli!$A$4,"")))</f>
        <v>03 Quiet recovery (15s)</v>
      </c>
      <c r="I11795" s="6" t="n">
        <f aca="false">(B11795-B11794)/((A11795-A11794)/1000)</f>
        <v>-0.750183150183148</v>
      </c>
      <c r="J11795" s="6" t="n">
        <f aca="false">IF(OR(B11795&lt;Rules!$B$2,B11795&gt;Rules!$B$3,ABS(I11795)&gt;Rules!$B$4,OR(B11796&lt;Rules!$B$2,B11796&gt;Rules!$B$3,ABS(I11796)&gt;Rules!$B$4)),1,0)</f>
        <v>0</v>
      </c>
      <c r="K11795" s="6" t="str">
        <f aca="false">IF(F11795=1,COUNTIF($F$2:F11795,1),"")</f>
        <v/>
      </c>
    </row>
    <row r="11796" customFormat="false" ht="15" hidden="false" customHeight="false" outlineLevel="0" collapsed="false">
      <c r="A11796" s="6" t="n">
        <v>92565.993</v>
      </c>
      <c r="B11796" s="6" t="n">
        <v>1.94798534798535</v>
      </c>
      <c r="C11796" s="6" t="n">
        <v>79</v>
      </c>
      <c r="D11796" s="6" t="n">
        <v>-1</v>
      </c>
      <c r="E11796" s="6" t="n">
        <v>1.94798534798535</v>
      </c>
      <c r="F11796" s="6" t="n">
        <v>0</v>
      </c>
      <c r="G11796" s="6" t="n">
        <v>0</v>
      </c>
      <c r="H11796" s="6" t="str">
        <f aca="false">IF(AND(A11796&gt;=Stimuli!$B$2,A11796&lt;=Stimuli!$C$2),Stimuli!$A$2,IF(AND(A11796&gt;=Stimuli!$B$3,A11796&lt;=Stimuli!$C$3),Stimuli!$A$3,IF(AND(A11796&gt;=Stimuli!$B$4,A11796&lt;=Stimuli!$C$4),Stimuli!$A$4,"")))</f>
        <v>03 Quiet recovery (15s)</v>
      </c>
      <c r="I11796" s="6" t="n">
        <f aca="false">(B11796-B11795)/((A11796-A11795)/1000)</f>
        <v>0.750183150183148</v>
      </c>
      <c r="J11796" s="6" t="n">
        <f aca="false">IF(OR(B11796&lt;Rules!$B$2,B11796&gt;Rules!$B$3,ABS(I11796)&gt;Rules!$B$4,OR(B11797&lt;Rules!$B$2,B11797&gt;Rules!$B$3,ABS(I11797)&gt;Rules!$B$4)),1,0)</f>
        <v>0</v>
      </c>
      <c r="K11796" s="6" t="str">
        <f aca="false">IF(F11796=1,COUNTIF($F$2:F11796,1),"")</f>
        <v/>
      </c>
    </row>
    <row r="11797" customFormat="false" ht="15" hidden="false" customHeight="false" outlineLevel="0" collapsed="false">
      <c r="A11797" s="6" t="n">
        <v>92573.8055</v>
      </c>
      <c r="B11797" s="6" t="n">
        <v>1.94505494505495</v>
      </c>
      <c r="C11797" s="6" t="n">
        <v>79</v>
      </c>
      <c r="D11797" s="6" t="n">
        <v>-1</v>
      </c>
      <c r="E11797" s="6" t="n">
        <v>1.94798534798535</v>
      </c>
      <c r="F11797" s="6" t="n">
        <v>0</v>
      </c>
      <c r="G11797" s="6" t="n">
        <v>0</v>
      </c>
      <c r="H11797" s="6" t="str">
        <f aca="false">IF(AND(A11797&gt;=Stimuli!$B$2,A11797&lt;=Stimuli!$C$2),Stimuli!$A$2,IF(AND(A11797&gt;=Stimuli!$B$3,A11797&lt;=Stimuli!$C$3),Stimuli!$A$3,IF(AND(A11797&gt;=Stimuli!$B$4,A11797&lt;=Stimuli!$C$4),Stimuli!$A$4,"")))</f>
        <v>03 Quiet recovery (15s)</v>
      </c>
      <c r="I11797" s="6" t="n">
        <f aca="false">(B11797-B11796)/((A11797-A11796)/1000)</f>
        <v>-0.375091575091574</v>
      </c>
      <c r="J11797" s="6" t="n">
        <f aca="false">IF(OR(B11797&lt;Rules!$B$2,B11797&gt;Rules!$B$3,ABS(I11797)&gt;Rules!$B$4,OR(B11798&lt;Rules!$B$2,B11798&gt;Rules!$B$3,ABS(I11798)&gt;Rules!$B$4)),1,0)</f>
        <v>0</v>
      </c>
      <c r="K11797" s="6" t="str">
        <f aca="false">IF(F11797=1,COUNTIF($F$2:F11797,1),"")</f>
        <v/>
      </c>
    </row>
    <row r="11798" customFormat="false" ht="15" hidden="false" customHeight="false" outlineLevel="0" collapsed="false">
      <c r="A11798" s="6" t="n">
        <v>92581.618</v>
      </c>
      <c r="B11798" s="6" t="n">
        <v>1.94798534798535</v>
      </c>
      <c r="C11798" s="6" t="n">
        <v>79</v>
      </c>
      <c r="D11798" s="6" t="n">
        <v>-1</v>
      </c>
      <c r="E11798" s="6" t="n">
        <v>1.94798534798535</v>
      </c>
      <c r="F11798" s="6" t="n">
        <v>0</v>
      </c>
      <c r="G11798" s="6" t="n">
        <v>0</v>
      </c>
      <c r="H11798" s="6" t="str">
        <f aca="false">IF(AND(A11798&gt;=Stimuli!$B$2,A11798&lt;=Stimuli!$C$2),Stimuli!$A$2,IF(AND(A11798&gt;=Stimuli!$B$3,A11798&lt;=Stimuli!$C$3),Stimuli!$A$3,IF(AND(A11798&gt;=Stimuli!$B$4,A11798&lt;=Stimuli!$C$4),Stimuli!$A$4,"")))</f>
        <v>03 Quiet recovery (15s)</v>
      </c>
      <c r="I11798" s="6" t="n">
        <f aca="false">(B11798-B11797)/((A11798-A11797)/1000)</f>
        <v>0.375091575091574</v>
      </c>
      <c r="J11798" s="6" t="n">
        <f aca="false">IF(OR(B11798&lt;Rules!$B$2,B11798&gt;Rules!$B$3,ABS(I11798)&gt;Rules!$B$4,OR(B11799&lt;Rules!$B$2,B11799&gt;Rules!$B$3,ABS(I11799)&gt;Rules!$B$4)),1,0)</f>
        <v>0</v>
      </c>
      <c r="K11798" s="6" t="str">
        <f aca="false">IF(F11798=1,COUNTIF($F$2:F11798,1),"")</f>
        <v/>
      </c>
    </row>
    <row r="11799" customFormat="false" ht="15" hidden="false" customHeight="false" outlineLevel="0" collapsed="false">
      <c r="A11799" s="6" t="n">
        <v>92589.4305</v>
      </c>
      <c r="B11799" s="6" t="n">
        <v>1.94798534798535</v>
      </c>
      <c r="C11799" s="6" t="n">
        <v>79</v>
      </c>
      <c r="D11799" s="6" t="n">
        <v>-1</v>
      </c>
      <c r="E11799" s="6" t="n">
        <v>1.94798534798535</v>
      </c>
      <c r="F11799" s="6" t="n">
        <v>0</v>
      </c>
      <c r="G11799" s="6" t="n">
        <v>0</v>
      </c>
      <c r="H11799" s="6" t="str">
        <f aca="false">IF(AND(A11799&gt;=Stimuli!$B$2,A11799&lt;=Stimuli!$C$2),Stimuli!$A$2,IF(AND(A11799&gt;=Stimuli!$B$3,A11799&lt;=Stimuli!$C$3),Stimuli!$A$3,IF(AND(A11799&gt;=Stimuli!$B$4,A11799&lt;=Stimuli!$C$4),Stimuli!$A$4,"")))</f>
        <v>03 Quiet recovery (15s)</v>
      </c>
      <c r="I11799" s="6" t="n">
        <f aca="false">(B11799-B11798)/((A11799-A11798)/1000)</f>
        <v>0</v>
      </c>
      <c r="J11799" s="6" t="n">
        <f aca="false">IF(OR(B11799&lt;Rules!$B$2,B11799&gt;Rules!$B$3,ABS(I11799)&gt;Rules!$B$4,OR(B11800&lt;Rules!$B$2,B11800&gt;Rules!$B$3,ABS(I11800)&gt;Rules!$B$4)),1,0)</f>
        <v>0</v>
      </c>
      <c r="K11799" s="6" t="str">
        <f aca="false">IF(F11799=1,COUNTIF($F$2:F11799,1),"")</f>
        <v/>
      </c>
    </row>
    <row r="11800" customFormat="false" ht="15" hidden="false" customHeight="false" outlineLevel="0" collapsed="false">
      <c r="A11800" s="6" t="n">
        <v>92597.243</v>
      </c>
      <c r="B11800" s="6" t="n">
        <v>1.94798534798535</v>
      </c>
      <c r="C11800" s="6" t="n">
        <v>79</v>
      </c>
      <c r="D11800" s="6" t="n">
        <v>-1</v>
      </c>
      <c r="E11800" s="6" t="n">
        <v>1.94798534798535</v>
      </c>
      <c r="F11800" s="6" t="n">
        <v>0</v>
      </c>
      <c r="G11800" s="6" t="n">
        <v>0</v>
      </c>
      <c r="H11800" s="6" t="str">
        <f aca="false">IF(AND(A11800&gt;=Stimuli!$B$2,A11800&lt;=Stimuli!$C$2),Stimuli!$A$2,IF(AND(A11800&gt;=Stimuli!$B$3,A11800&lt;=Stimuli!$C$3),Stimuli!$A$3,IF(AND(A11800&gt;=Stimuli!$B$4,A11800&lt;=Stimuli!$C$4),Stimuli!$A$4,"")))</f>
        <v>03 Quiet recovery (15s)</v>
      </c>
      <c r="I11800" s="6" t="n">
        <f aca="false">(B11800-B11799)/((A11800-A11799)/1000)</f>
        <v>0</v>
      </c>
      <c r="J11800" s="6" t="n">
        <f aca="false">IF(OR(B11800&lt;Rules!$B$2,B11800&gt;Rules!$B$3,ABS(I11800)&gt;Rules!$B$4,OR(B11801&lt;Rules!$B$2,B11801&gt;Rules!$B$3,ABS(I11801)&gt;Rules!$B$4)),1,0)</f>
        <v>0</v>
      </c>
      <c r="K11800" s="6" t="str">
        <f aca="false">IF(F11800=1,COUNTIF($F$2:F11800,1),"")</f>
        <v/>
      </c>
    </row>
    <row r="11801" customFormat="false" ht="15" hidden="false" customHeight="false" outlineLevel="0" collapsed="false">
      <c r="A11801" s="6" t="n">
        <v>92605.0555</v>
      </c>
      <c r="B11801" s="6" t="n">
        <v>1.95091575091575</v>
      </c>
      <c r="C11801" s="6" t="n">
        <v>79</v>
      </c>
      <c r="D11801" s="6" t="n">
        <v>-1</v>
      </c>
      <c r="E11801" s="6" t="n">
        <v>1.94798534798535</v>
      </c>
      <c r="F11801" s="6" t="n">
        <v>0</v>
      </c>
      <c r="G11801" s="6" t="n">
        <v>0</v>
      </c>
      <c r="H11801" s="6" t="str">
        <f aca="false">IF(AND(A11801&gt;=Stimuli!$B$2,A11801&lt;=Stimuli!$C$2),Stimuli!$A$2,IF(AND(A11801&gt;=Stimuli!$B$3,A11801&lt;=Stimuli!$C$3),Stimuli!$A$3,IF(AND(A11801&gt;=Stimuli!$B$4,A11801&lt;=Stimuli!$C$4),Stimuli!$A$4,"")))</f>
        <v>03 Quiet recovery (15s)</v>
      </c>
      <c r="I11801" s="6" t="n">
        <f aca="false">(B11801-B11800)/((A11801-A11800)/1000)</f>
        <v>0.37509157509146</v>
      </c>
      <c r="J11801" s="6" t="n">
        <f aca="false">IF(OR(B11801&lt;Rules!$B$2,B11801&gt;Rules!$B$3,ABS(I11801)&gt;Rules!$B$4,OR(B11802&lt;Rules!$B$2,B11802&gt;Rules!$B$3,ABS(I11802)&gt;Rules!$B$4)),1,0)</f>
        <v>0</v>
      </c>
      <c r="K11801" s="6" t="str">
        <f aca="false">IF(F11801=1,COUNTIF($F$2:F11801,1),"")</f>
        <v/>
      </c>
    </row>
    <row r="11802" customFormat="false" ht="15" hidden="false" customHeight="false" outlineLevel="0" collapsed="false">
      <c r="A11802" s="6" t="n">
        <v>92612.868</v>
      </c>
      <c r="B11802" s="6" t="n">
        <v>1.94798534798535</v>
      </c>
      <c r="C11802" s="6" t="n">
        <v>79</v>
      </c>
      <c r="D11802" s="6" t="n">
        <v>-1</v>
      </c>
      <c r="E11802" s="6" t="n">
        <v>1.94798534798535</v>
      </c>
      <c r="F11802" s="6" t="n">
        <v>0</v>
      </c>
      <c r="G11802" s="6" t="n">
        <v>0</v>
      </c>
      <c r="H11802" s="6" t="str">
        <f aca="false">IF(AND(A11802&gt;=Stimuli!$B$2,A11802&lt;=Stimuli!$C$2),Stimuli!$A$2,IF(AND(A11802&gt;=Stimuli!$B$3,A11802&lt;=Stimuli!$C$3),Stimuli!$A$3,IF(AND(A11802&gt;=Stimuli!$B$4,A11802&lt;=Stimuli!$C$4),Stimuli!$A$4,"")))</f>
        <v>03 Quiet recovery (15s)</v>
      </c>
      <c r="I11802" s="6" t="n">
        <f aca="false">(B11802-B11801)/((A11802-A11801)/1000)</f>
        <v>-0.37509157509146</v>
      </c>
      <c r="J11802" s="6" t="n">
        <f aca="false">IF(OR(B11802&lt;Rules!$B$2,B11802&gt;Rules!$B$3,ABS(I11802)&gt;Rules!$B$4,OR(B11803&lt;Rules!$B$2,B11803&gt;Rules!$B$3,ABS(I11803)&gt;Rules!$B$4)),1,0)</f>
        <v>0</v>
      </c>
      <c r="K11802" s="6" t="str">
        <f aca="false">IF(F11802=1,COUNTIF($F$2:F11802,1),"")</f>
        <v/>
      </c>
    </row>
    <row r="11803" customFormat="false" ht="15" hidden="false" customHeight="false" outlineLevel="0" collapsed="false">
      <c r="A11803" s="6" t="n">
        <v>92620.6805</v>
      </c>
      <c r="B11803" s="6" t="n">
        <v>1.95384615384615</v>
      </c>
      <c r="C11803" s="6" t="n">
        <v>79</v>
      </c>
      <c r="D11803" s="6" t="n">
        <v>-1</v>
      </c>
      <c r="E11803" s="6" t="n">
        <v>1.94945054945055</v>
      </c>
      <c r="F11803" s="6" t="n">
        <v>0</v>
      </c>
      <c r="G11803" s="6" t="n">
        <v>0</v>
      </c>
      <c r="H11803" s="6" t="str">
        <f aca="false">IF(AND(A11803&gt;=Stimuli!$B$2,A11803&lt;=Stimuli!$C$2),Stimuli!$A$2,IF(AND(A11803&gt;=Stimuli!$B$3,A11803&lt;=Stimuli!$C$3),Stimuli!$A$3,IF(AND(A11803&gt;=Stimuli!$B$4,A11803&lt;=Stimuli!$C$4),Stimuli!$A$4,"")))</f>
        <v>03 Quiet recovery (15s)</v>
      </c>
      <c r="I11803" s="6" t="n">
        <f aca="false">(B11803-B11802)/((A11803-A11802)/1000)</f>
        <v>0.750183150183176</v>
      </c>
      <c r="J11803" s="6" t="n">
        <f aca="false">IF(OR(B11803&lt;Rules!$B$2,B11803&gt;Rules!$B$3,ABS(I11803)&gt;Rules!$B$4,OR(B11804&lt;Rules!$B$2,B11804&gt;Rules!$B$3,ABS(I11804)&gt;Rules!$B$4)),1,0)</f>
        <v>0</v>
      </c>
      <c r="K11803" s="6" t="str">
        <f aca="false">IF(F11803=1,COUNTIF($F$2:F11803,1),"")</f>
        <v/>
      </c>
    </row>
    <row r="11804" customFormat="false" ht="15" hidden="false" customHeight="false" outlineLevel="0" collapsed="false">
      <c r="A11804" s="6" t="n">
        <v>92628.493</v>
      </c>
      <c r="B11804" s="6" t="n">
        <v>1.94798534798535</v>
      </c>
      <c r="C11804" s="6" t="n">
        <v>79</v>
      </c>
      <c r="D11804" s="6" t="n">
        <v>-1</v>
      </c>
      <c r="E11804" s="6" t="n">
        <v>1.94945054945055</v>
      </c>
      <c r="F11804" s="6" t="n">
        <v>0</v>
      </c>
      <c r="G11804" s="6" t="n">
        <v>0</v>
      </c>
      <c r="H11804" s="6" t="str">
        <f aca="false">IF(AND(A11804&gt;=Stimuli!$B$2,A11804&lt;=Stimuli!$C$2),Stimuli!$A$2,IF(AND(A11804&gt;=Stimuli!$B$3,A11804&lt;=Stimuli!$C$3),Stimuli!$A$3,IF(AND(A11804&gt;=Stimuli!$B$4,A11804&lt;=Stimuli!$C$4),Stimuli!$A$4,"")))</f>
        <v>03 Quiet recovery (15s)</v>
      </c>
      <c r="I11804" s="6" t="n">
        <f aca="false">(B11804-B11803)/((A11804-A11803)/1000)</f>
        <v>-0.750183150183176</v>
      </c>
      <c r="J11804" s="6" t="n">
        <f aca="false">IF(OR(B11804&lt;Rules!$B$2,B11804&gt;Rules!$B$3,ABS(I11804)&gt;Rules!$B$4,OR(B11805&lt;Rules!$B$2,B11805&gt;Rules!$B$3,ABS(I11805)&gt;Rules!$B$4)),1,0)</f>
        <v>0</v>
      </c>
      <c r="K11804" s="6" t="str">
        <f aca="false">IF(F11804=1,COUNTIF($F$2:F11804,1),"")</f>
        <v/>
      </c>
    </row>
    <row r="11805" customFormat="false" ht="15" hidden="false" customHeight="false" outlineLevel="0" collapsed="false">
      <c r="A11805" s="6" t="n">
        <v>92636.3055</v>
      </c>
      <c r="B11805" s="6" t="n">
        <v>1.95531135531136</v>
      </c>
      <c r="C11805" s="6" t="n">
        <v>79</v>
      </c>
      <c r="D11805" s="6" t="n">
        <v>-1</v>
      </c>
      <c r="E11805" s="6" t="n">
        <v>1.95091575091575</v>
      </c>
      <c r="F11805" s="6" t="n">
        <v>0</v>
      </c>
      <c r="G11805" s="6" t="n">
        <v>0</v>
      </c>
      <c r="H11805" s="6" t="str">
        <f aca="false">IF(AND(A11805&gt;=Stimuli!$B$2,A11805&lt;=Stimuli!$C$2),Stimuli!$A$2,IF(AND(A11805&gt;=Stimuli!$B$3,A11805&lt;=Stimuli!$C$3),Stimuli!$A$3,IF(AND(A11805&gt;=Stimuli!$B$4,A11805&lt;=Stimuli!$C$4),Stimuli!$A$4,"")))</f>
        <v>03 Quiet recovery (15s)</v>
      </c>
      <c r="I11805" s="6" t="n">
        <f aca="false">(B11805-B11804)/((A11805-A11804)/1000)</f>
        <v>0.93772893772902</v>
      </c>
      <c r="J11805" s="6" t="n">
        <f aca="false">IF(OR(B11805&lt;Rules!$B$2,B11805&gt;Rules!$B$3,ABS(I11805)&gt;Rules!$B$4,OR(B11806&lt;Rules!$B$2,B11806&gt;Rules!$B$3,ABS(I11806)&gt;Rules!$B$4)),1,0)</f>
        <v>0</v>
      </c>
      <c r="K11805" s="6" t="str">
        <f aca="false">IF(F11805=1,COUNTIF($F$2:F11805,1),"")</f>
        <v/>
      </c>
    </row>
    <row r="11806" customFormat="false" ht="15" hidden="false" customHeight="false" outlineLevel="0" collapsed="false">
      <c r="A11806" s="6" t="n">
        <v>92644.118</v>
      </c>
      <c r="B11806" s="6" t="n">
        <v>1.94798534798535</v>
      </c>
      <c r="C11806" s="6" t="n">
        <v>79</v>
      </c>
      <c r="D11806" s="6" t="n">
        <v>-1</v>
      </c>
      <c r="E11806" s="6" t="n">
        <v>1.95091575091575</v>
      </c>
      <c r="F11806" s="6" t="n">
        <v>0</v>
      </c>
      <c r="G11806" s="6" t="n">
        <v>0</v>
      </c>
      <c r="H11806" s="6" t="str">
        <f aca="false">IF(AND(A11806&gt;=Stimuli!$B$2,A11806&lt;=Stimuli!$C$2),Stimuli!$A$2,IF(AND(A11806&gt;=Stimuli!$B$3,A11806&lt;=Stimuli!$C$3),Stimuli!$A$3,IF(AND(A11806&gt;=Stimuli!$B$4,A11806&lt;=Stimuli!$C$4),Stimuli!$A$4,"")))</f>
        <v>03 Quiet recovery (15s)</v>
      </c>
      <c r="I11806" s="6" t="n">
        <f aca="false">(B11806-B11805)/((A11806-A11805)/1000)</f>
        <v>-0.93772893772902</v>
      </c>
      <c r="J11806" s="6" t="n">
        <f aca="false">IF(OR(B11806&lt;Rules!$B$2,B11806&gt;Rules!$B$3,ABS(I11806)&gt;Rules!$B$4,OR(B11807&lt;Rules!$B$2,B11807&gt;Rules!$B$3,ABS(I11807)&gt;Rules!$B$4)),1,0)</f>
        <v>0</v>
      </c>
      <c r="K11806" s="6" t="str">
        <f aca="false">IF(F11806=1,COUNTIF($F$2:F11806,1),"")</f>
        <v/>
      </c>
    </row>
    <row r="11807" customFormat="false" ht="15" hidden="false" customHeight="false" outlineLevel="0" collapsed="false">
      <c r="A11807" s="6" t="n">
        <v>92651.9305</v>
      </c>
      <c r="B11807" s="6" t="n">
        <v>1.95677655677656</v>
      </c>
      <c r="C11807" s="6" t="n">
        <v>79</v>
      </c>
      <c r="D11807" s="6" t="n">
        <v>-1</v>
      </c>
      <c r="E11807" s="6" t="n">
        <v>1.95384615384615</v>
      </c>
      <c r="F11807" s="6" t="n">
        <v>0</v>
      </c>
      <c r="G11807" s="6" t="n">
        <v>0</v>
      </c>
      <c r="H11807" s="6" t="str">
        <f aca="false">IF(AND(A11807&gt;=Stimuli!$B$2,A11807&lt;=Stimuli!$C$2),Stimuli!$A$2,IF(AND(A11807&gt;=Stimuli!$B$3,A11807&lt;=Stimuli!$C$3),Stimuli!$A$3,IF(AND(A11807&gt;=Stimuli!$B$4,A11807&lt;=Stimuli!$C$4),Stimuli!$A$4,"")))</f>
        <v>03 Quiet recovery (15s)</v>
      </c>
      <c r="I11807" s="6" t="n">
        <f aca="false">(B11807-B11806)/((A11807-A11806)/1000)</f>
        <v>1.12527472527475</v>
      </c>
      <c r="J11807" s="6" t="n">
        <f aca="false">IF(OR(B11807&lt;Rules!$B$2,B11807&gt;Rules!$B$3,ABS(I11807)&gt;Rules!$B$4,OR(B11808&lt;Rules!$B$2,B11808&gt;Rules!$B$3,ABS(I11808)&gt;Rules!$B$4)),1,0)</f>
        <v>0</v>
      </c>
      <c r="K11807" s="6" t="str">
        <f aca="false">IF(F11807=1,COUNTIF($F$2:F11807,1),"")</f>
        <v/>
      </c>
    </row>
    <row r="11808" customFormat="false" ht="15" hidden="false" customHeight="false" outlineLevel="0" collapsed="false">
      <c r="A11808" s="6" t="n">
        <v>92659.743</v>
      </c>
      <c r="B11808" s="6" t="n">
        <v>1.94945054945055</v>
      </c>
      <c r="C11808" s="6" t="n">
        <v>79</v>
      </c>
      <c r="D11808" s="6" t="n">
        <v>-1</v>
      </c>
      <c r="E11808" s="6" t="n">
        <v>1.95384615384615</v>
      </c>
      <c r="F11808" s="6" t="n">
        <v>0</v>
      </c>
      <c r="G11808" s="6" t="n">
        <v>0</v>
      </c>
      <c r="H11808" s="6" t="str">
        <f aca="false">IF(AND(A11808&gt;=Stimuli!$B$2,A11808&lt;=Stimuli!$C$2),Stimuli!$A$2,IF(AND(A11808&gt;=Stimuli!$B$3,A11808&lt;=Stimuli!$C$3),Stimuli!$A$3,IF(AND(A11808&gt;=Stimuli!$B$4,A11808&lt;=Stimuli!$C$4),Stimuli!$A$4,"")))</f>
        <v>03 Quiet recovery (15s)</v>
      </c>
      <c r="I11808" s="6" t="n">
        <f aca="false">(B11808-B11807)/((A11808-A11807)/1000)</f>
        <v>-0.93772893772902</v>
      </c>
      <c r="J11808" s="6" t="n">
        <f aca="false">IF(OR(B11808&lt;Rules!$B$2,B11808&gt;Rules!$B$3,ABS(I11808)&gt;Rules!$B$4,OR(B11809&lt;Rules!$B$2,B11809&gt;Rules!$B$3,ABS(I11809)&gt;Rules!$B$4)),1,0)</f>
        <v>0</v>
      </c>
      <c r="K11808" s="6" t="str">
        <f aca="false">IF(F11808=1,COUNTIF($F$2:F11808,1),"")</f>
        <v/>
      </c>
    </row>
    <row r="11809" customFormat="false" ht="15" hidden="false" customHeight="false" outlineLevel="0" collapsed="false">
      <c r="A11809" s="6" t="n">
        <v>92667.5555</v>
      </c>
      <c r="B11809" s="6" t="n">
        <v>1.95824175824176</v>
      </c>
      <c r="C11809" s="6" t="n">
        <v>79</v>
      </c>
      <c r="D11809" s="6" t="n">
        <v>-1</v>
      </c>
      <c r="E11809" s="6" t="n">
        <v>1.95531135531136</v>
      </c>
      <c r="F11809" s="6" t="n">
        <v>0</v>
      </c>
      <c r="G11809" s="6" t="n">
        <v>0</v>
      </c>
      <c r="H11809" s="6" t="str">
        <f aca="false">IF(AND(A11809&gt;=Stimuli!$B$2,A11809&lt;=Stimuli!$C$2),Stimuli!$A$2,IF(AND(A11809&gt;=Stimuli!$B$3,A11809&lt;=Stimuli!$C$3),Stimuli!$A$3,IF(AND(A11809&gt;=Stimuli!$B$4,A11809&lt;=Stimuli!$C$4),Stimuli!$A$4,"")))</f>
        <v>03 Quiet recovery (15s)</v>
      </c>
      <c r="I11809" s="6" t="n">
        <f aca="false">(B11809-B11808)/((A11809-A11808)/1000)</f>
        <v>1.12527472527475</v>
      </c>
      <c r="J11809" s="6" t="n">
        <f aca="false">IF(OR(B11809&lt;Rules!$B$2,B11809&gt;Rules!$B$3,ABS(I11809)&gt;Rules!$B$4,OR(B11810&lt;Rules!$B$2,B11810&gt;Rules!$B$3,ABS(I11810)&gt;Rules!$B$4)),1,0)</f>
        <v>0</v>
      </c>
      <c r="K11809" s="6" t="str">
        <f aca="false">IF(F11809=1,COUNTIF($F$2:F11809,1),"")</f>
        <v/>
      </c>
    </row>
    <row r="11810" customFormat="false" ht="15" hidden="false" customHeight="false" outlineLevel="0" collapsed="false">
      <c r="A11810" s="6" t="n">
        <v>92675.368</v>
      </c>
      <c r="B11810" s="6" t="n">
        <v>1.95091575091575</v>
      </c>
      <c r="C11810" s="6" t="n">
        <v>79</v>
      </c>
      <c r="D11810" s="6" t="n">
        <v>-1</v>
      </c>
      <c r="E11810" s="6" t="n">
        <v>1.95531135531136</v>
      </c>
      <c r="F11810" s="6" t="n">
        <v>0</v>
      </c>
      <c r="G11810" s="6" t="n">
        <v>0</v>
      </c>
      <c r="H11810" s="6" t="str">
        <f aca="false">IF(AND(A11810&gt;=Stimuli!$B$2,A11810&lt;=Stimuli!$C$2),Stimuli!$A$2,IF(AND(A11810&gt;=Stimuli!$B$3,A11810&lt;=Stimuli!$C$3),Stimuli!$A$3,IF(AND(A11810&gt;=Stimuli!$B$4,A11810&lt;=Stimuli!$C$4),Stimuli!$A$4,"")))</f>
        <v>03 Quiet recovery (15s)</v>
      </c>
      <c r="I11810" s="6" t="n">
        <f aca="false">(B11810-B11809)/((A11810-A11809)/1000)</f>
        <v>-0.93772893772902</v>
      </c>
      <c r="J11810" s="6" t="n">
        <f aca="false">IF(OR(B11810&lt;Rules!$B$2,B11810&gt;Rules!$B$3,ABS(I11810)&gt;Rules!$B$4,OR(B11811&lt;Rules!$B$2,B11811&gt;Rules!$B$3,ABS(I11811)&gt;Rules!$B$4)),1,0)</f>
        <v>0</v>
      </c>
      <c r="K11810" s="6" t="str">
        <f aca="false">IF(F11810=1,COUNTIF($F$2:F11810,1),"")</f>
        <v/>
      </c>
    </row>
    <row r="11811" customFormat="false" ht="15" hidden="false" customHeight="false" outlineLevel="0" collapsed="false">
      <c r="A11811" s="6" t="n">
        <v>92683.1805</v>
      </c>
      <c r="B11811" s="6" t="n">
        <v>1.95824175824176</v>
      </c>
      <c r="C11811" s="6" t="n">
        <v>79</v>
      </c>
      <c r="D11811" s="6" t="n">
        <v>-1</v>
      </c>
      <c r="E11811" s="6" t="n">
        <v>1.95677655677656</v>
      </c>
      <c r="F11811" s="6" t="n">
        <v>0</v>
      </c>
      <c r="G11811" s="6" t="n">
        <v>0</v>
      </c>
      <c r="H11811" s="6" t="str">
        <f aca="false">IF(AND(A11811&gt;=Stimuli!$B$2,A11811&lt;=Stimuli!$C$2),Stimuli!$A$2,IF(AND(A11811&gt;=Stimuli!$B$3,A11811&lt;=Stimuli!$C$3),Stimuli!$A$3,IF(AND(A11811&gt;=Stimuli!$B$4,A11811&lt;=Stimuli!$C$4),Stimuli!$A$4,"")))</f>
        <v>03 Quiet recovery (15s)</v>
      </c>
      <c r="I11811" s="6" t="n">
        <f aca="false">(B11811-B11810)/((A11811-A11810)/1000)</f>
        <v>0.93772893772902</v>
      </c>
      <c r="J11811" s="6" t="n">
        <f aca="false">IF(OR(B11811&lt;Rules!$B$2,B11811&gt;Rules!$B$3,ABS(I11811)&gt;Rules!$B$4,OR(B11812&lt;Rules!$B$2,B11812&gt;Rules!$B$3,ABS(I11812)&gt;Rules!$B$4)),1,0)</f>
        <v>0</v>
      </c>
      <c r="K11811" s="6" t="str">
        <f aca="false">IF(F11811=1,COUNTIF($F$2:F11811,1),"")</f>
        <v/>
      </c>
    </row>
    <row r="11812" customFormat="false" ht="15" hidden="false" customHeight="false" outlineLevel="0" collapsed="false">
      <c r="A11812" s="6" t="n">
        <v>92690.993</v>
      </c>
      <c r="B11812" s="6" t="n">
        <v>1.95384615384615</v>
      </c>
      <c r="C11812" s="6" t="n">
        <v>79</v>
      </c>
      <c r="D11812" s="6" t="n">
        <v>-1</v>
      </c>
      <c r="E11812" s="6" t="n">
        <v>1.95677655677656</v>
      </c>
      <c r="F11812" s="6" t="n">
        <v>0</v>
      </c>
      <c r="G11812" s="6" t="n">
        <v>0</v>
      </c>
      <c r="H11812" s="6" t="str">
        <f aca="false">IF(AND(A11812&gt;=Stimuli!$B$2,A11812&lt;=Stimuli!$C$2),Stimuli!$A$2,IF(AND(A11812&gt;=Stimuli!$B$3,A11812&lt;=Stimuli!$C$3),Stimuli!$A$3,IF(AND(A11812&gt;=Stimuli!$B$4,A11812&lt;=Stimuli!$C$4),Stimuli!$A$4,"")))</f>
        <v>03 Quiet recovery (15s)</v>
      </c>
      <c r="I11812" s="6" t="n">
        <f aca="false">(B11812-B11811)/((A11812-A11811)/1000)</f>
        <v>-0.562637362637304</v>
      </c>
      <c r="J11812" s="6" t="n">
        <f aca="false">IF(OR(B11812&lt;Rules!$B$2,B11812&gt;Rules!$B$3,ABS(I11812)&gt;Rules!$B$4,OR(B11813&lt;Rules!$B$2,B11813&gt;Rules!$B$3,ABS(I11813)&gt;Rules!$B$4)),1,0)</f>
        <v>0</v>
      </c>
      <c r="K11812" s="6" t="str">
        <f aca="false">IF(F11812=1,COUNTIF($F$2:F11812,1),"")</f>
        <v/>
      </c>
    </row>
    <row r="11813" customFormat="false" ht="15" hidden="false" customHeight="false" outlineLevel="0" collapsed="false">
      <c r="A11813" s="6" t="n">
        <v>92698.8055</v>
      </c>
      <c r="B11813" s="6" t="n">
        <v>1.95677655677656</v>
      </c>
      <c r="C11813" s="6" t="n">
        <v>79</v>
      </c>
      <c r="D11813" s="6" t="n">
        <v>-1</v>
      </c>
      <c r="E11813" s="6" t="n">
        <v>1.95677655677656</v>
      </c>
      <c r="F11813" s="6" t="n">
        <v>0</v>
      </c>
      <c r="G11813" s="6" t="n">
        <v>0</v>
      </c>
      <c r="H11813" s="6" t="str">
        <f aca="false">IF(AND(A11813&gt;=Stimuli!$B$2,A11813&lt;=Stimuli!$C$2),Stimuli!$A$2,IF(AND(A11813&gt;=Stimuli!$B$3,A11813&lt;=Stimuli!$C$3),Stimuli!$A$3,IF(AND(A11813&gt;=Stimuli!$B$4,A11813&lt;=Stimuli!$C$4),Stimuli!$A$4,"")))</f>
        <v>03 Quiet recovery (15s)</v>
      </c>
      <c r="I11813" s="6" t="n">
        <f aca="false">(B11813-B11812)/((A11813-A11812)/1000)</f>
        <v>0.375091575091574</v>
      </c>
      <c r="J11813" s="6" t="n">
        <f aca="false">IF(OR(B11813&lt;Rules!$B$2,B11813&gt;Rules!$B$3,ABS(I11813)&gt;Rules!$B$4,OR(B11814&lt;Rules!$B$2,B11814&gt;Rules!$B$3,ABS(I11814)&gt;Rules!$B$4)),1,0)</f>
        <v>0</v>
      </c>
      <c r="K11813" s="6" t="str">
        <f aca="false">IF(F11813=1,COUNTIF($F$2:F11813,1),"")</f>
        <v/>
      </c>
    </row>
    <row r="11814" customFormat="false" ht="15" hidden="false" customHeight="false" outlineLevel="0" collapsed="false">
      <c r="A11814" s="6" t="n">
        <v>92706.618</v>
      </c>
      <c r="B11814" s="6" t="n">
        <v>1.95531135531136</v>
      </c>
      <c r="C11814" s="6" t="n">
        <v>79</v>
      </c>
      <c r="D11814" s="6" t="n">
        <v>-1</v>
      </c>
      <c r="E11814" s="6" t="n">
        <v>1.95677655677656</v>
      </c>
      <c r="F11814" s="6" t="n">
        <v>0</v>
      </c>
      <c r="G11814" s="6" t="n">
        <v>0</v>
      </c>
      <c r="H11814" s="6" t="str">
        <f aca="false">IF(AND(A11814&gt;=Stimuli!$B$2,A11814&lt;=Stimuli!$C$2),Stimuli!$A$2,IF(AND(A11814&gt;=Stimuli!$B$3,A11814&lt;=Stimuli!$C$3),Stimuli!$A$3,IF(AND(A11814&gt;=Stimuli!$B$4,A11814&lt;=Stimuli!$C$4),Stimuli!$A$4,"")))</f>
        <v>03 Quiet recovery (15s)</v>
      </c>
      <c r="I11814" s="6" t="n">
        <f aca="false">(B11814-B11813)/((A11814-A11813)/1000)</f>
        <v>-0.18754578754573</v>
      </c>
      <c r="J11814" s="6" t="n">
        <f aca="false">IF(OR(B11814&lt;Rules!$B$2,B11814&gt;Rules!$B$3,ABS(I11814)&gt;Rules!$B$4,OR(B11815&lt;Rules!$B$2,B11815&gt;Rules!$B$3,ABS(I11815)&gt;Rules!$B$4)),1,0)</f>
        <v>0</v>
      </c>
      <c r="K11814" s="6" t="str">
        <f aca="false">IF(F11814=1,COUNTIF($F$2:F11814,1),"")</f>
        <v/>
      </c>
    </row>
    <row r="11815" customFormat="false" ht="15" hidden="false" customHeight="false" outlineLevel="0" collapsed="false">
      <c r="A11815" s="6" t="n">
        <v>92714.4305</v>
      </c>
      <c r="B11815" s="6" t="n">
        <v>1.95677655677656</v>
      </c>
      <c r="C11815" s="6" t="n">
        <v>79</v>
      </c>
      <c r="D11815" s="6" t="n">
        <v>-1</v>
      </c>
      <c r="E11815" s="6" t="n">
        <v>1.95677655677656</v>
      </c>
      <c r="F11815" s="6" t="n">
        <v>0</v>
      </c>
      <c r="G11815" s="6" t="n">
        <v>0</v>
      </c>
      <c r="H11815" s="6" t="str">
        <f aca="false">IF(AND(A11815&gt;=Stimuli!$B$2,A11815&lt;=Stimuli!$C$2),Stimuli!$A$2,IF(AND(A11815&gt;=Stimuli!$B$3,A11815&lt;=Stimuli!$C$3),Stimuli!$A$3,IF(AND(A11815&gt;=Stimuli!$B$4,A11815&lt;=Stimuli!$C$4),Stimuli!$A$4,"")))</f>
        <v>03 Quiet recovery (15s)</v>
      </c>
      <c r="I11815" s="6" t="n">
        <f aca="false">(B11815-B11814)/((A11815-A11814)/1000)</f>
        <v>0.18754578754573</v>
      </c>
      <c r="J11815" s="6" t="n">
        <f aca="false">IF(OR(B11815&lt;Rules!$B$2,B11815&gt;Rules!$B$3,ABS(I11815)&gt;Rules!$B$4,OR(B11816&lt;Rules!$B$2,B11816&gt;Rules!$B$3,ABS(I11816)&gt;Rules!$B$4)),1,0)</f>
        <v>0</v>
      </c>
      <c r="K11815" s="6" t="str">
        <f aca="false">IF(F11815=1,COUNTIF($F$2:F11815,1),"")</f>
        <v/>
      </c>
    </row>
    <row r="11816" customFormat="false" ht="15" hidden="false" customHeight="false" outlineLevel="0" collapsed="false">
      <c r="A11816" s="6" t="n">
        <v>92722.243</v>
      </c>
      <c r="B11816" s="6" t="n">
        <v>1.95824175824176</v>
      </c>
      <c r="C11816" s="6" t="n">
        <v>79</v>
      </c>
      <c r="D11816" s="6" t="n">
        <v>-1</v>
      </c>
      <c r="E11816" s="6" t="n">
        <v>1.95677655677656</v>
      </c>
      <c r="F11816" s="6" t="n">
        <v>0</v>
      </c>
      <c r="G11816" s="6" t="n">
        <v>0</v>
      </c>
      <c r="H11816" s="6" t="str">
        <f aca="false">IF(AND(A11816&gt;=Stimuli!$B$2,A11816&lt;=Stimuli!$C$2),Stimuli!$A$2,IF(AND(A11816&gt;=Stimuli!$B$3,A11816&lt;=Stimuli!$C$3),Stimuli!$A$3,IF(AND(A11816&gt;=Stimuli!$B$4,A11816&lt;=Stimuli!$C$4),Stimuli!$A$4,"")))</f>
        <v>03 Quiet recovery (15s)</v>
      </c>
      <c r="I11816" s="6" t="n">
        <f aca="false">(B11816-B11815)/((A11816-A11815)/1000)</f>
        <v>0.18754578754573</v>
      </c>
      <c r="J11816" s="6" t="n">
        <f aca="false">IF(OR(B11816&lt;Rules!$B$2,B11816&gt;Rules!$B$3,ABS(I11816)&gt;Rules!$B$4,OR(B11817&lt;Rules!$B$2,B11817&gt;Rules!$B$3,ABS(I11817)&gt;Rules!$B$4)),1,0)</f>
        <v>0</v>
      </c>
      <c r="K11816" s="6" t="str">
        <f aca="false">IF(F11816=1,COUNTIF($F$2:F11816,1),"")</f>
        <v/>
      </c>
    </row>
    <row r="11817" customFormat="false" ht="15" hidden="false" customHeight="false" outlineLevel="0" collapsed="false">
      <c r="A11817" s="6" t="n">
        <v>92730.0555</v>
      </c>
      <c r="B11817" s="6" t="n">
        <v>1.95677655677656</v>
      </c>
      <c r="C11817" s="6" t="n">
        <v>79</v>
      </c>
      <c r="D11817" s="6" t="n">
        <v>-1</v>
      </c>
      <c r="E11817" s="6" t="n">
        <v>1.95677655677656</v>
      </c>
      <c r="F11817" s="6" t="n">
        <v>0</v>
      </c>
      <c r="G11817" s="6" t="n">
        <v>0</v>
      </c>
      <c r="H11817" s="6" t="str">
        <f aca="false">IF(AND(A11817&gt;=Stimuli!$B$2,A11817&lt;=Stimuli!$C$2),Stimuli!$A$2,IF(AND(A11817&gt;=Stimuli!$B$3,A11817&lt;=Stimuli!$C$3),Stimuli!$A$3,IF(AND(A11817&gt;=Stimuli!$B$4,A11817&lt;=Stimuli!$C$4),Stimuli!$A$4,"")))</f>
        <v>03 Quiet recovery (15s)</v>
      </c>
      <c r="I11817" s="6" t="n">
        <f aca="false">(B11817-B11816)/((A11817-A11816)/1000)</f>
        <v>-0.18754578754573</v>
      </c>
      <c r="J11817" s="6" t="n">
        <f aca="false">IF(OR(B11817&lt;Rules!$B$2,B11817&gt;Rules!$B$3,ABS(I11817)&gt;Rules!$B$4,OR(B11818&lt;Rules!$B$2,B11818&gt;Rules!$B$3,ABS(I11818)&gt;Rules!$B$4)),1,0)</f>
        <v>0</v>
      </c>
      <c r="K11817" s="6" t="str">
        <f aca="false">IF(F11817=1,COUNTIF($F$2:F11817,1),"")</f>
        <v/>
      </c>
    </row>
    <row r="11818" customFormat="false" ht="15" hidden="false" customHeight="false" outlineLevel="0" collapsed="false">
      <c r="A11818" s="6" t="n">
        <v>92737.868</v>
      </c>
      <c r="B11818" s="6" t="n">
        <v>1.96117216117216</v>
      </c>
      <c r="C11818" s="6" t="n">
        <v>79</v>
      </c>
      <c r="D11818" s="6" t="n">
        <v>-1</v>
      </c>
      <c r="E11818" s="6" t="n">
        <v>1.95824175824176</v>
      </c>
      <c r="F11818" s="6" t="n">
        <v>0</v>
      </c>
      <c r="G11818" s="6" t="n">
        <v>0</v>
      </c>
      <c r="H11818" s="6" t="str">
        <f aca="false">IF(AND(A11818&gt;=Stimuli!$B$2,A11818&lt;=Stimuli!$C$2),Stimuli!$A$2,IF(AND(A11818&gt;=Stimuli!$B$3,A11818&lt;=Stimuli!$C$3),Stimuli!$A$3,IF(AND(A11818&gt;=Stimuli!$B$4,A11818&lt;=Stimuli!$C$4),Stimuli!$A$4,"")))</f>
        <v>03 Quiet recovery (15s)</v>
      </c>
      <c r="I11818" s="6" t="n">
        <f aca="false">(B11818-B11817)/((A11818-A11817)/1000)</f>
        <v>0.562637362637332</v>
      </c>
      <c r="J11818" s="6" t="n">
        <f aca="false">IF(OR(B11818&lt;Rules!$B$2,B11818&gt;Rules!$B$3,ABS(I11818)&gt;Rules!$B$4,OR(B11819&lt;Rules!$B$2,B11819&gt;Rules!$B$3,ABS(I11819)&gt;Rules!$B$4)),1,0)</f>
        <v>0</v>
      </c>
      <c r="K11818" s="6" t="str">
        <f aca="false">IF(F11818=1,COUNTIF($F$2:F11818,1),"")</f>
        <v/>
      </c>
    </row>
    <row r="11819" customFormat="false" ht="15" hidden="false" customHeight="false" outlineLevel="0" collapsed="false">
      <c r="A11819" s="6" t="n">
        <v>92745.6805</v>
      </c>
      <c r="B11819" s="6" t="n">
        <v>1.95677655677656</v>
      </c>
      <c r="C11819" s="6" t="n">
        <v>79</v>
      </c>
      <c r="D11819" s="6" t="n">
        <v>-1</v>
      </c>
      <c r="E11819" s="6" t="n">
        <v>1.95824175824176</v>
      </c>
      <c r="F11819" s="6" t="n">
        <v>0</v>
      </c>
      <c r="G11819" s="6" t="n">
        <v>0</v>
      </c>
      <c r="H11819" s="6" t="str">
        <f aca="false">IF(AND(A11819&gt;=Stimuli!$B$2,A11819&lt;=Stimuli!$C$2),Stimuli!$A$2,IF(AND(A11819&gt;=Stimuli!$B$3,A11819&lt;=Stimuli!$C$3),Stimuli!$A$3,IF(AND(A11819&gt;=Stimuli!$B$4,A11819&lt;=Stimuli!$C$4),Stimuli!$A$4,"")))</f>
        <v>03 Quiet recovery (15s)</v>
      </c>
      <c r="I11819" s="6" t="n">
        <f aca="false">(B11819-B11818)/((A11819-A11818)/1000)</f>
        <v>-0.562637362637332</v>
      </c>
      <c r="J11819" s="6" t="n">
        <f aca="false">IF(OR(B11819&lt;Rules!$B$2,B11819&gt;Rules!$B$3,ABS(I11819)&gt;Rules!$B$4,OR(B11820&lt;Rules!$B$2,B11820&gt;Rules!$B$3,ABS(I11820)&gt;Rules!$B$4)),1,0)</f>
        <v>0</v>
      </c>
      <c r="K11819" s="6" t="str">
        <f aca="false">IF(F11819=1,COUNTIF($F$2:F11819,1),"")</f>
        <v/>
      </c>
    </row>
    <row r="11820" customFormat="false" ht="15" hidden="false" customHeight="false" outlineLevel="0" collapsed="false">
      <c r="A11820" s="6" t="n">
        <v>92753.493</v>
      </c>
      <c r="B11820" s="6" t="n">
        <v>1.96410256410256</v>
      </c>
      <c r="C11820" s="6" t="n">
        <v>79</v>
      </c>
      <c r="D11820" s="6" t="n">
        <v>-1</v>
      </c>
      <c r="E11820" s="6" t="n">
        <v>1.95824175824176</v>
      </c>
      <c r="F11820" s="6" t="n">
        <v>0</v>
      </c>
      <c r="G11820" s="6" t="n">
        <v>0</v>
      </c>
      <c r="H11820" s="6" t="str">
        <f aca="false">IF(AND(A11820&gt;=Stimuli!$B$2,A11820&lt;=Stimuli!$C$2),Stimuli!$A$2,IF(AND(A11820&gt;=Stimuli!$B$3,A11820&lt;=Stimuli!$C$3),Stimuli!$A$3,IF(AND(A11820&gt;=Stimuli!$B$4,A11820&lt;=Stimuli!$C$4),Stimuli!$A$4,"")))</f>
        <v>03 Quiet recovery (15s)</v>
      </c>
      <c r="I11820" s="6" t="n">
        <f aca="false">(B11820-B11819)/((A11820-A11819)/1000)</f>
        <v>0.937728937728906</v>
      </c>
      <c r="J11820" s="6" t="n">
        <f aca="false">IF(OR(B11820&lt;Rules!$B$2,B11820&gt;Rules!$B$3,ABS(I11820)&gt;Rules!$B$4,OR(B11821&lt;Rules!$B$2,B11821&gt;Rules!$B$3,ABS(I11821)&gt;Rules!$B$4)),1,0)</f>
        <v>0</v>
      </c>
      <c r="K11820" s="6" t="str">
        <f aca="false">IF(F11820=1,COUNTIF($F$2:F11820,1),"")</f>
        <v/>
      </c>
    </row>
    <row r="11821" customFormat="false" ht="15" hidden="false" customHeight="false" outlineLevel="0" collapsed="false">
      <c r="A11821" s="6" t="n">
        <v>92761.3055</v>
      </c>
      <c r="B11821" s="6" t="n">
        <v>1.95677655677656</v>
      </c>
      <c r="C11821" s="6" t="n">
        <v>79</v>
      </c>
      <c r="D11821" s="6" t="n">
        <v>-1</v>
      </c>
      <c r="E11821" s="6" t="n">
        <v>1.95824175824176</v>
      </c>
      <c r="F11821" s="6" t="n">
        <v>0</v>
      </c>
      <c r="G11821" s="6" t="n">
        <v>0</v>
      </c>
      <c r="H11821" s="6" t="str">
        <f aca="false">IF(AND(A11821&gt;=Stimuli!$B$2,A11821&lt;=Stimuli!$C$2),Stimuli!$A$2,IF(AND(A11821&gt;=Stimuli!$B$3,A11821&lt;=Stimuli!$C$3),Stimuli!$A$3,IF(AND(A11821&gt;=Stimuli!$B$4,A11821&lt;=Stimuli!$C$4),Stimuli!$A$4,"")))</f>
        <v>03 Quiet recovery (15s)</v>
      </c>
      <c r="I11821" s="6" t="n">
        <f aca="false">(B11821-B11820)/((A11821-A11820)/1000)</f>
        <v>-0.937728937728906</v>
      </c>
      <c r="J11821" s="6" t="n">
        <f aca="false">IF(OR(B11821&lt;Rules!$B$2,B11821&gt;Rules!$B$3,ABS(I11821)&gt;Rules!$B$4,OR(B11822&lt;Rules!$B$2,B11822&gt;Rules!$B$3,ABS(I11822)&gt;Rules!$B$4)),1,0)</f>
        <v>0</v>
      </c>
      <c r="K11821" s="6" t="str">
        <f aca="false">IF(F11821=1,COUNTIF($F$2:F11821,1),"")</f>
        <v/>
      </c>
    </row>
    <row r="11822" customFormat="false" ht="15" hidden="false" customHeight="false" outlineLevel="0" collapsed="false">
      <c r="A11822" s="6" t="n">
        <v>92769.118</v>
      </c>
      <c r="B11822" s="6" t="n">
        <v>1.96410256410256</v>
      </c>
      <c r="C11822" s="6" t="n">
        <v>79</v>
      </c>
      <c r="D11822" s="6" t="n">
        <v>-1</v>
      </c>
      <c r="E11822" s="6" t="n">
        <v>1.95970695970696</v>
      </c>
      <c r="F11822" s="6" t="n">
        <v>0</v>
      </c>
      <c r="G11822" s="6" t="n">
        <v>0</v>
      </c>
      <c r="H11822" s="6" t="str">
        <f aca="false">IF(AND(A11822&gt;=Stimuli!$B$2,A11822&lt;=Stimuli!$C$2),Stimuli!$A$2,IF(AND(A11822&gt;=Stimuli!$B$3,A11822&lt;=Stimuli!$C$3),Stimuli!$A$3,IF(AND(A11822&gt;=Stimuli!$B$4,A11822&lt;=Stimuli!$C$4),Stimuli!$A$4,"")))</f>
        <v>03 Quiet recovery (15s)</v>
      </c>
      <c r="I11822" s="6" t="n">
        <f aca="false">(B11822-B11821)/((A11822-A11821)/1000)</f>
        <v>0.937728937728906</v>
      </c>
      <c r="J11822" s="6" t="n">
        <f aca="false">IF(OR(B11822&lt;Rules!$B$2,B11822&gt;Rules!$B$3,ABS(I11822)&gt;Rules!$B$4,OR(B11823&lt;Rules!$B$2,B11823&gt;Rules!$B$3,ABS(I11823)&gt;Rules!$B$4)),1,0)</f>
        <v>0</v>
      </c>
      <c r="K11822" s="6" t="str">
        <f aca="false">IF(F11822=1,COUNTIF($F$2:F11822,1),"")</f>
        <v/>
      </c>
    </row>
    <row r="11823" customFormat="false" ht="15" hidden="false" customHeight="false" outlineLevel="0" collapsed="false">
      <c r="A11823" s="6" t="n">
        <v>92776.9305</v>
      </c>
      <c r="B11823" s="6" t="n">
        <v>1.95677655677656</v>
      </c>
      <c r="C11823" s="6" t="n">
        <v>79</v>
      </c>
      <c r="D11823" s="6" t="n">
        <v>-1</v>
      </c>
      <c r="E11823" s="6" t="n">
        <v>1.96117216117216</v>
      </c>
      <c r="F11823" s="6" t="n">
        <v>0</v>
      </c>
      <c r="G11823" s="6" t="n">
        <v>0</v>
      </c>
      <c r="H11823" s="6" t="str">
        <f aca="false">IF(AND(A11823&gt;=Stimuli!$B$2,A11823&lt;=Stimuli!$C$2),Stimuli!$A$2,IF(AND(A11823&gt;=Stimuli!$B$3,A11823&lt;=Stimuli!$C$3),Stimuli!$A$3,IF(AND(A11823&gt;=Stimuli!$B$4,A11823&lt;=Stimuli!$C$4),Stimuli!$A$4,"")))</f>
        <v>03 Quiet recovery (15s)</v>
      </c>
      <c r="I11823" s="6" t="n">
        <f aca="false">(B11823-B11822)/((A11823-A11822)/1000)</f>
        <v>-0.937728937728906</v>
      </c>
      <c r="J11823" s="6" t="n">
        <f aca="false">IF(OR(B11823&lt;Rules!$B$2,B11823&gt;Rules!$B$3,ABS(I11823)&gt;Rules!$B$4,OR(B11824&lt;Rules!$B$2,B11824&gt;Rules!$B$3,ABS(I11824)&gt;Rules!$B$4)),1,0)</f>
        <v>0</v>
      </c>
      <c r="K11823" s="6" t="str">
        <f aca="false">IF(F11823=1,COUNTIF($F$2:F11823,1),"")</f>
        <v/>
      </c>
    </row>
    <row r="11824" customFormat="false" ht="15" hidden="false" customHeight="false" outlineLevel="0" collapsed="false">
      <c r="A11824" s="6" t="n">
        <v>92784.743</v>
      </c>
      <c r="B11824" s="6" t="n">
        <v>1.96556776556777</v>
      </c>
      <c r="C11824" s="6" t="n">
        <v>79</v>
      </c>
      <c r="D11824" s="6" t="n">
        <v>-1</v>
      </c>
      <c r="E11824" s="6" t="n">
        <v>1.96117216117216</v>
      </c>
      <c r="F11824" s="6" t="n">
        <v>0</v>
      </c>
      <c r="G11824" s="6" t="n">
        <v>0</v>
      </c>
      <c r="H11824" s="6" t="str">
        <f aca="false">IF(AND(A11824&gt;=Stimuli!$B$2,A11824&lt;=Stimuli!$C$2),Stimuli!$A$2,IF(AND(A11824&gt;=Stimuli!$B$3,A11824&lt;=Stimuli!$C$3),Stimuli!$A$3,IF(AND(A11824&gt;=Stimuli!$B$4,A11824&lt;=Stimuli!$C$4),Stimuli!$A$4,"")))</f>
        <v>03 Quiet recovery (15s)</v>
      </c>
      <c r="I11824" s="6" t="n">
        <f aca="false">(B11824-B11823)/((A11824-A11823)/1000)</f>
        <v>1.12527472527464</v>
      </c>
      <c r="J11824" s="6" t="n">
        <f aca="false">IF(OR(B11824&lt;Rules!$B$2,B11824&gt;Rules!$B$3,ABS(I11824)&gt;Rules!$B$4,OR(B11825&lt;Rules!$B$2,B11825&gt;Rules!$B$3,ABS(I11825)&gt;Rules!$B$4)),1,0)</f>
        <v>0</v>
      </c>
      <c r="K11824" s="6" t="str">
        <f aca="false">IF(F11824=1,COUNTIF($F$2:F11824,1),"")</f>
        <v/>
      </c>
    </row>
    <row r="11825" customFormat="false" ht="15" hidden="false" customHeight="false" outlineLevel="0" collapsed="false">
      <c r="A11825" s="6" t="n">
        <v>92792.5555</v>
      </c>
      <c r="B11825" s="6" t="n">
        <v>1.95824175824176</v>
      </c>
      <c r="C11825" s="6" t="n">
        <v>79</v>
      </c>
      <c r="D11825" s="6" t="n">
        <v>-1</v>
      </c>
      <c r="E11825" s="6" t="n">
        <v>1.96263736263736</v>
      </c>
      <c r="F11825" s="6" t="n">
        <v>0</v>
      </c>
      <c r="G11825" s="6" t="n">
        <v>0</v>
      </c>
      <c r="H11825" s="6" t="str">
        <f aca="false">IF(AND(A11825&gt;=Stimuli!$B$2,A11825&lt;=Stimuli!$C$2),Stimuli!$A$2,IF(AND(A11825&gt;=Stimuli!$B$3,A11825&lt;=Stimuli!$C$3),Stimuli!$A$3,IF(AND(A11825&gt;=Stimuli!$B$4,A11825&lt;=Stimuli!$C$4),Stimuli!$A$4,"")))</f>
        <v>03 Quiet recovery (15s)</v>
      </c>
      <c r="I11825" s="6" t="n">
        <f aca="false">(B11825-B11824)/((A11825-A11824)/1000)</f>
        <v>-0.937728937728906</v>
      </c>
      <c r="J11825" s="6" t="n">
        <f aca="false">IF(OR(B11825&lt;Rules!$B$2,B11825&gt;Rules!$B$3,ABS(I11825)&gt;Rules!$B$4,OR(B11826&lt;Rules!$B$2,B11826&gt;Rules!$B$3,ABS(I11826)&gt;Rules!$B$4)),1,0)</f>
        <v>0</v>
      </c>
      <c r="K11825" s="6" t="str">
        <f aca="false">IF(F11825=1,COUNTIF($F$2:F11825,1),"")</f>
        <v/>
      </c>
    </row>
    <row r="11826" customFormat="false" ht="15" hidden="false" customHeight="false" outlineLevel="0" collapsed="false">
      <c r="A11826" s="6" t="n">
        <v>92800.368</v>
      </c>
      <c r="B11826" s="6" t="n">
        <v>1.96556776556777</v>
      </c>
      <c r="C11826" s="6" t="n">
        <v>79</v>
      </c>
      <c r="D11826" s="6" t="n">
        <v>-1</v>
      </c>
      <c r="E11826" s="6" t="n">
        <v>1.96263736263736</v>
      </c>
      <c r="F11826" s="6" t="n">
        <v>0</v>
      </c>
      <c r="G11826" s="6" t="n">
        <v>0</v>
      </c>
      <c r="H11826" s="6" t="str">
        <f aca="false">IF(AND(A11826&gt;=Stimuli!$B$2,A11826&lt;=Stimuli!$C$2),Stimuli!$A$2,IF(AND(A11826&gt;=Stimuli!$B$3,A11826&lt;=Stimuli!$C$3),Stimuli!$A$3,IF(AND(A11826&gt;=Stimuli!$B$4,A11826&lt;=Stimuli!$C$4),Stimuli!$A$4,"")))</f>
        <v>03 Quiet recovery (15s)</v>
      </c>
      <c r="I11826" s="6" t="n">
        <f aca="false">(B11826-B11825)/((A11826-A11825)/1000)</f>
        <v>0.937728937728906</v>
      </c>
      <c r="J11826" s="6" t="n">
        <f aca="false">IF(OR(B11826&lt;Rules!$B$2,B11826&gt;Rules!$B$3,ABS(I11826)&gt;Rules!$B$4,OR(B11827&lt;Rules!$B$2,B11827&gt;Rules!$B$3,ABS(I11827)&gt;Rules!$B$4)),1,0)</f>
        <v>0</v>
      </c>
      <c r="K11826" s="6" t="str">
        <f aca="false">IF(F11826=1,COUNTIF($F$2:F11826,1),"")</f>
        <v/>
      </c>
    </row>
    <row r="11827" customFormat="false" ht="15" hidden="false" customHeight="false" outlineLevel="0" collapsed="false">
      <c r="A11827" s="6" t="n">
        <v>92808.1805</v>
      </c>
      <c r="B11827" s="6" t="n">
        <v>1.95970695970696</v>
      </c>
      <c r="C11827" s="6" t="n">
        <v>79</v>
      </c>
      <c r="D11827" s="6" t="n">
        <v>-1</v>
      </c>
      <c r="E11827" s="6" t="n">
        <v>1.96263736263736</v>
      </c>
      <c r="F11827" s="6" t="n">
        <v>0</v>
      </c>
      <c r="G11827" s="6" t="n">
        <v>0</v>
      </c>
      <c r="H11827" s="6" t="str">
        <f aca="false">IF(AND(A11827&gt;=Stimuli!$B$2,A11827&lt;=Stimuli!$C$2),Stimuli!$A$2,IF(AND(A11827&gt;=Stimuli!$B$3,A11827&lt;=Stimuli!$C$3),Stimuli!$A$3,IF(AND(A11827&gt;=Stimuli!$B$4,A11827&lt;=Stimuli!$C$4),Stimuli!$A$4,"")))</f>
        <v>03 Quiet recovery (15s)</v>
      </c>
      <c r="I11827" s="6" t="n">
        <f aca="false">(B11827-B11826)/((A11827-A11826)/1000)</f>
        <v>-0.750183150183034</v>
      </c>
      <c r="J11827" s="6" t="n">
        <f aca="false">IF(OR(B11827&lt;Rules!$B$2,B11827&gt;Rules!$B$3,ABS(I11827)&gt;Rules!$B$4,OR(B11828&lt;Rules!$B$2,B11828&gt;Rules!$B$3,ABS(I11828)&gt;Rules!$B$4)),1,0)</f>
        <v>0</v>
      </c>
      <c r="K11827" s="6" t="str">
        <f aca="false">IF(F11827=1,COUNTIF($F$2:F11827,1),"")</f>
        <v/>
      </c>
    </row>
    <row r="11828" customFormat="false" ht="15" hidden="false" customHeight="false" outlineLevel="0" collapsed="false">
      <c r="A11828" s="6" t="n">
        <v>92815.993</v>
      </c>
      <c r="B11828" s="6" t="n">
        <v>1.96410256410256</v>
      </c>
      <c r="C11828" s="6" t="n">
        <v>79</v>
      </c>
      <c r="D11828" s="6" t="n">
        <v>-1</v>
      </c>
      <c r="E11828" s="6" t="n">
        <v>1.96263736263736</v>
      </c>
      <c r="F11828" s="6" t="n">
        <v>0</v>
      </c>
      <c r="G11828" s="6" t="n">
        <v>0</v>
      </c>
      <c r="H11828" s="6" t="str">
        <f aca="false">IF(AND(A11828&gt;=Stimuli!$B$2,A11828&lt;=Stimuli!$C$2),Stimuli!$A$2,IF(AND(A11828&gt;=Stimuli!$B$3,A11828&lt;=Stimuli!$C$3),Stimuli!$A$3,IF(AND(A11828&gt;=Stimuli!$B$4,A11828&lt;=Stimuli!$C$4),Stimuli!$A$4,"")))</f>
        <v>03 Quiet recovery (15s)</v>
      </c>
      <c r="I11828" s="6" t="n">
        <f aca="false">(B11828-B11827)/((A11828-A11827)/1000)</f>
        <v>0.562637362637304</v>
      </c>
      <c r="J11828" s="6" t="n">
        <f aca="false">IF(OR(B11828&lt;Rules!$B$2,B11828&gt;Rules!$B$3,ABS(I11828)&gt;Rules!$B$4,OR(B11829&lt;Rules!$B$2,B11829&gt;Rules!$B$3,ABS(I11829)&gt;Rules!$B$4)),1,0)</f>
        <v>0</v>
      </c>
      <c r="K11828" s="6" t="str">
        <f aca="false">IF(F11828=1,COUNTIF($F$2:F11828,1),"")</f>
        <v/>
      </c>
    </row>
    <row r="11829" customFormat="false" ht="15" hidden="false" customHeight="false" outlineLevel="0" collapsed="false">
      <c r="A11829" s="6" t="n">
        <v>92823.8055</v>
      </c>
      <c r="B11829" s="6" t="n">
        <v>1.96117216117216</v>
      </c>
      <c r="C11829" s="6" t="n">
        <v>79</v>
      </c>
      <c r="D11829" s="6" t="n">
        <v>-1</v>
      </c>
      <c r="E11829" s="6" t="n">
        <v>1.96410256410256</v>
      </c>
      <c r="F11829" s="6" t="n">
        <v>0</v>
      </c>
      <c r="G11829" s="6" t="n">
        <v>0</v>
      </c>
      <c r="H11829" s="6" t="str">
        <f aca="false">IF(AND(A11829&gt;=Stimuli!$B$2,A11829&lt;=Stimuli!$C$2),Stimuli!$A$2,IF(AND(A11829&gt;=Stimuli!$B$3,A11829&lt;=Stimuli!$C$3),Stimuli!$A$3,IF(AND(A11829&gt;=Stimuli!$B$4,A11829&lt;=Stimuli!$C$4),Stimuli!$A$4,"")))</f>
        <v>03 Quiet recovery (15s)</v>
      </c>
      <c r="I11829" s="6" t="n">
        <f aca="false">(B11829-B11828)/((A11829-A11828)/1000)</f>
        <v>-0.375091575091574</v>
      </c>
      <c r="J11829" s="6" t="n">
        <f aca="false">IF(OR(B11829&lt;Rules!$B$2,B11829&gt;Rules!$B$3,ABS(I11829)&gt;Rules!$B$4,OR(B11830&lt;Rules!$B$2,B11830&gt;Rules!$B$3,ABS(I11830)&gt;Rules!$B$4)),1,0)</f>
        <v>0</v>
      </c>
      <c r="K11829" s="6" t="str">
        <f aca="false">IF(F11829=1,COUNTIF($F$2:F11829,1),"")</f>
        <v/>
      </c>
    </row>
    <row r="11830" customFormat="false" ht="15" hidden="false" customHeight="false" outlineLevel="0" collapsed="false">
      <c r="A11830" s="6" t="n">
        <v>92831.618</v>
      </c>
      <c r="B11830" s="6" t="n">
        <v>1.96410256410256</v>
      </c>
      <c r="C11830" s="6" t="n">
        <v>79</v>
      </c>
      <c r="D11830" s="6" t="n">
        <v>-1</v>
      </c>
      <c r="E11830" s="6" t="n">
        <v>1.96410256410256</v>
      </c>
      <c r="F11830" s="6" t="n">
        <v>0</v>
      </c>
      <c r="G11830" s="6" t="n">
        <v>0</v>
      </c>
      <c r="H11830" s="6" t="str">
        <f aca="false">IF(AND(A11830&gt;=Stimuli!$B$2,A11830&lt;=Stimuli!$C$2),Stimuli!$A$2,IF(AND(A11830&gt;=Stimuli!$B$3,A11830&lt;=Stimuli!$C$3),Stimuli!$A$3,IF(AND(A11830&gt;=Stimuli!$B$4,A11830&lt;=Stimuli!$C$4),Stimuli!$A$4,"")))</f>
        <v>03 Quiet recovery (15s)</v>
      </c>
      <c r="I11830" s="6" t="n">
        <f aca="false">(B11830-B11829)/((A11830-A11829)/1000)</f>
        <v>0.375091575091574</v>
      </c>
      <c r="J11830" s="6" t="n">
        <f aca="false">IF(OR(B11830&lt;Rules!$B$2,B11830&gt;Rules!$B$3,ABS(I11830)&gt;Rules!$B$4,OR(B11831&lt;Rules!$B$2,B11831&gt;Rules!$B$3,ABS(I11831)&gt;Rules!$B$4)),1,0)</f>
        <v>0</v>
      </c>
      <c r="K11830" s="6" t="str">
        <f aca="false">IF(F11830=1,COUNTIF($F$2:F11830,1),"")</f>
        <v/>
      </c>
    </row>
    <row r="11831" customFormat="false" ht="15" hidden="false" customHeight="false" outlineLevel="0" collapsed="false">
      <c r="A11831" s="6" t="n">
        <v>92839.4305</v>
      </c>
      <c r="B11831" s="6" t="n">
        <v>1.96410256410256</v>
      </c>
      <c r="C11831" s="6" t="n">
        <v>79</v>
      </c>
      <c r="D11831" s="6" t="n">
        <v>-1</v>
      </c>
      <c r="E11831" s="6" t="n">
        <v>1.96410256410256</v>
      </c>
      <c r="F11831" s="6" t="n">
        <v>0</v>
      </c>
      <c r="G11831" s="6" t="n">
        <v>0</v>
      </c>
      <c r="H11831" s="6" t="str">
        <f aca="false">IF(AND(A11831&gt;=Stimuli!$B$2,A11831&lt;=Stimuli!$C$2),Stimuli!$A$2,IF(AND(A11831&gt;=Stimuli!$B$3,A11831&lt;=Stimuli!$C$3),Stimuli!$A$3,IF(AND(A11831&gt;=Stimuli!$B$4,A11831&lt;=Stimuli!$C$4),Stimuli!$A$4,"")))</f>
        <v>03 Quiet recovery (15s)</v>
      </c>
      <c r="I11831" s="6" t="n">
        <f aca="false">(B11831-B11830)/((A11831-A11830)/1000)</f>
        <v>0</v>
      </c>
      <c r="J11831" s="6" t="n">
        <f aca="false">IF(OR(B11831&lt;Rules!$B$2,B11831&gt;Rules!$B$3,ABS(I11831)&gt;Rules!$B$4,OR(B11832&lt;Rules!$B$2,B11832&gt;Rules!$B$3,ABS(I11832)&gt;Rules!$B$4)),1,0)</f>
        <v>0</v>
      </c>
      <c r="K11831" s="6" t="str">
        <f aca="false">IF(F11831=1,COUNTIF($F$2:F11831,1),"")</f>
        <v/>
      </c>
    </row>
    <row r="11832" customFormat="false" ht="15" hidden="false" customHeight="false" outlineLevel="0" collapsed="false">
      <c r="A11832" s="6" t="n">
        <v>92847.243</v>
      </c>
      <c r="B11832" s="6" t="n">
        <v>1.96410256410256</v>
      </c>
      <c r="C11832" s="6" t="n">
        <v>79</v>
      </c>
      <c r="D11832" s="6" t="n">
        <v>-1</v>
      </c>
      <c r="E11832" s="6" t="n">
        <v>1.96410256410256</v>
      </c>
      <c r="F11832" s="6" t="n">
        <v>0</v>
      </c>
      <c r="G11832" s="6" t="n">
        <v>0</v>
      </c>
      <c r="H11832" s="6" t="str">
        <f aca="false">IF(AND(A11832&gt;=Stimuli!$B$2,A11832&lt;=Stimuli!$C$2),Stimuli!$A$2,IF(AND(A11832&gt;=Stimuli!$B$3,A11832&lt;=Stimuli!$C$3),Stimuli!$A$3,IF(AND(A11832&gt;=Stimuli!$B$4,A11832&lt;=Stimuli!$C$4),Stimuli!$A$4,"")))</f>
        <v>03 Quiet recovery (15s)</v>
      </c>
      <c r="I11832" s="6" t="n">
        <f aca="false">(B11832-B11831)/((A11832-A11831)/1000)</f>
        <v>0</v>
      </c>
      <c r="J11832" s="6" t="n">
        <f aca="false">IF(OR(B11832&lt;Rules!$B$2,B11832&gt;Rules!$B$3,ABS(I11832)&gt;Rules!$B$4,OR(B11833&lt;Rules!$B$2,B11833&gt;Rules!$B$3,ABS(I11833)&gt;Rules!$B$4)),1,0)</f>
        <v>0</v>
      </c>
      <c r="K11832" s="6" t="str">
        <f aca="false">IF(F11832=1,COUNTIF($F$2:F11832,1),"")</f>
        <v/>
      </c>
    </row>
    <row r="11833" customFormat="false" ht="15" hidden="false" customHeight="false" outlineLevel="0" collapsed="false">
      <c r="A11833" s="6" t="n">
        <v>92855.0555</v>
      </c>
      <c r="B11833" s="6" t="n">
        <v>1.96556776556777</v>
      </c>
      <c r="C11833" s="6" t="n">
        <v>79</v>
      </c>
      <c r="D11833" s="6" t="n">
        <v>-1</v>
      </c>
      <c r="E11833" s="6" t="n">
        <v>1.96410256410256</v>
      </c>
      <c r="F11833" s="6" t="n">
        <v>0</v>
      </c>
      <c r="G11833" s="6" t="n">
        <v>0</v>
      </c>
      <c r="H11833" s="6" t="str">
        <f aca="false">IF(AND(A11833&gt;=Stimuli!$B$2,A11833&lt;=Stimuli!$C$2),Stimuli!$A$2,IF(AND(A11833&gt;=Stimuli!$B$3,A11833&lt;=Stimuli!$C$3),Stimuli!$A$3,IF(AND(A11833&gt;=Stimuli!$B$4,A11833&lt;=Stimuli!$C$4),Stimuli!$A$4,"")))</f>
        <v>03 Quiet recovery (15s)</v>
      </c>
      <c r="I11833" s="6" t="n">
        <f aca="false">(B11833-B11832)/((A11833-A11832)/1000)</f>
        <v>0.18754578754573</v>
      </c>
      <c r="J11833" s="6" t="n">
        <f aca="false">IF(OR(B11833&lt;Rules!$B$2,B11833&gt;Rules!$B$3,ABS(I11833)&gt;Rules!$B$4,OR(B11834&lt;Rules!$B$2,B11834&gt;Rules!$B$3,ABS(I11834)&gt;Rules!$B$4)),1,0)</f>
        <v>0</v>
      </c>
      <c r="K11833" s="6" t="str">
        <f aca="false">IF(F11833=1,COUNTIF($F$2:F11833,1),"")</f>
        <v/>
      </c>
    </row>
    <row r="11834" customFormat="false" ht="15" hidden="false" customHeight="false" outlineLevel="0" collapsed="false">
      <c r="A11834" s="6" t="n">
        <v>92862.868</v>
      </c>
      <c r="B11834" s="6" t="n">
        <v>1.96263736263736</v>
      </c>
      <c r="C11834" s="6" t="n">
        <v>79</v>
      </c>
      <c r="D11834" s="6" t="n">
        <v>-1</v>
      </c>
      <c r="E11834" s="6" t="n">
        <v>1.96410256410256</v>
      </c>
      <c r="F11834" s="6" t="n">
        <v>0</v>
      </c>
      <c r="G11834" s="6" t="n">
        <v>0</v>
      </c>
      <c r="H11834" s="6" t="str">
        <f aca="false">IF(AND(A11834&gt;=Stimuli!$B$2,A11834&lt;=Stimuli!$C$2),Stimuli!$A$2,IF(AND(A11834&gt;=Stimuli!$B$3,A11834&lt;=Stimuli!$C$3),Stimuli!$A$3,IF(AND(A11834&gt;=Stimuli!$B$4,A11834&lt;=Stimuli!$C$4),Stimuli!$A$4,"")))</f>
        <v>03 Quiet recovery (15s)</v>
      </c>
      <c r="I11834" s="6" t="n">
        <f aca="false">(B11834-B11833)/((A11834-A11833)/1000)</f>
        <v>-0.375091575091574</v>
      </c>
      <c r="J11834" s="6" t="n">
        <f aca="false">IF(OR(B11834&lt;Rules!$B$2,B11834&gt;Rules!$B$3,ABS(I11834)&gt;Rules!$B$4,OR(B11835&lt;Rules!$B$2,B11835&gt;Rules!$B$3,ABS(I11835)&gt;Rules!$B$4)),1,0)</f>
        <v>0</v>
      </c>
      <c r="K11834" s="6" t="str">
        <f aca="false">IF(F11834=1,COUNTIF($F$2:F11834,1),"")</f>
        <v/>
      </c>
    </row>
    <row r="11835" customFormat="false" ht="15" hidden="false" customHeight="false" outlineLevel="0" collapsed="false">
      <c r="A11835" s="6" t="n">
        <v>92870.6805</v>
      </c>
      <c r="B11835" s="6" t="n">
        <v>1.96849816849817</v>
      </c>
      <c r="C11835" s="6" t="n">
        <v>79</v>
      </c>
      <c r="D11835" s="6" t="n">
        <v>-1</v>
      </c>
      <c r="E11835" s="6" t="n">
        <v>1.96410256410256</v>
      </c>
      <c r="F11835" s="6" t="n">
        <v>0</v>
      </c>
      <c r="G11835" s="6" t="n">
        <v>0</v>
      </c>
      <c r="H11835" s="6" t="str">
        <f aca="false">IF(AND(A11835&gt;=Stimuli!$B$2,A11835&lt;=Stimuli!$C$2),Stimuli!$A$2,IF(AND(A11835&gt;=Stimuli!$B$3,A11835&lt;=Stimuli!$C$3),Stimuli!$A$3,IF(AND(A11835&gt;=Stimuli!$B$4,A11835&lt;=Stimuli!$C$4),Stimuli!$A$4,"")))</f>
        <v>03 Quiet recovery (15s)</v>
      </c>
      <c r="I11835" s="6" t="n">
        <f aca="false">(B11835-B11834)/((A11835-A11834)/1000)</f>
        <v>0.750183150183148</v>
      </c>
      <c r="J11835" s="6" t="n">
        <f aca="false">IF(OR(B11835&lt;Rules!$B$2,B11835&gt;Rules!$B$3,ABS(I11835)&gt;Rules!$B$4,OR(B11836&lt;Rules!$B$2,B11836&gt;Rules!$B$3,ABS(I11836)&gt;Rules!$B$4)),1,0)</f>
        <v>0</v>
      </c>
      <c r="K11835" s="6" t="str">
        <f aca="false">IF(F11835=1,COUNTIF($F$2:F11835,1),"")</f>
        <v/>
      </c>
    </row>
    <row r="11836" customFormat="false" ht="15" hidden="false" customHeight="false" outlineLevel="0" collapsed="false">
      <c r="A11836" s="6" t="n">
        <v>92878.493</v>
      </c>
      <c r="B11836" s="6" t="n">
        <v>1.96263736263736</v>
      </c>
      <c r="C11836" s="6" t="n">
        <v>79</v>
      </c>
      <c r="D11836" s="6" t="n">
        <v>-1</v>
      </c>
      <c r="E11836" s="6" t="n">
        <v>1.96556776556777</v>
      </c>
      <c r="F11836" s="6" t="n">
        <v>0</v>
      </c>
      <c r="G11836" s="6" t="n">
        <v>0</v>
      </c>
      <c r="H11836" s="6" t="str">
        <f aca="false">IF(AND(A11836&gt;=Stimuli!$B$2,A11836&lt;=Stimuli!$C$2),Stimuli!$A$2,IF(AND(A11836&gt;=Stimuli!$B$3,A11836&lt;=Stimuli!$C$3),Stimuli!$A$3,IF(AND(A11836&gt;=Stimuli!$B$4,A11836&lt;=Stimuli!$C$4),Stimuli!$A$4,"")))</f>
        <v>03 Quiet recovery (15s)</v>
      </c>
      <c r="I11836" s="6" t="n">
        <f aca="false">(B11836-B11835)/((A11836-A11835)/1000)</f>
        <v>-0.750183150183148</v>
      </c>
      <c r="J11836" s="6" t="n">
        <f aca="false">IF(OR(B11836&lt;Rules!$B$2,B11836&gt;Rules!$B$3,ABS(I11836)&gt;Rules!$B$4,OR(B11837&lt;Rules!$B$2,B11837&gt;Rules!$B$3,ABS(I11837)&gt;Rules!$B$4)),1,0)</f>
        <v>0</v>
      </c>
      <c r="K11836" s="6" t="str">
        <f aca="false">IF(F11836=1,COUNTIF($F$2:F11836,1),"")</f>
        <v/>
      </c>
    </row>
    <row r="11837" customFormat="false" ht="15" hidden="false" customHeight="false" outlineLevel="0" collapsed="false">
      <c r="A11837" s="6" t="n">
        <v>92886.3055</v>
      </c>
      <c r="B11837" s="6" t="n">
        <v>1.96996336996337</v>
      </c>
      <c r="C11837" s="6" t="n">
        <v>79</v>
      </c>
      <c r="D11837" s="6" t="n">
        <v>-1</v>
      </c>
      <c r="E11837" s="6" t="n">
        <v>1.96556776556777</v>
      </c>
      <c r="F11837" s="6" t="n">
        <v>0</v>
      </c>
      <c r="G11837" s="6" t="n">
        <v>0</v>
      </c>
      <c r="H11837" s="6" t="str">
        <f aca="false">IF(AND(A11837&gt;=Stimuli!$B$2,A11837&lt;=Stimuli!$C$2),Stimuli!$A$2,IF(AND(A11837&gt;=Stimuli!$B$3,A11837&lt;=Stimuli!$C$3),Stimuli!$A$3,IF(AND(A11837&gt;=Stimuli!$B$4,A11837&lt;=Stimuli!$C$4),Stimuli!$A$4,"")))</f>
        <v>03 Quiet recovery (15s)</v>
      </c>
      <c r="I11837" s="6" t="n">
        <f aca="false">(B11837-B11836)/((A11837-A11836)/1000)</f>
        <v>0.93772893772902</v>
      </c>
      <c r="J11837" s="6" t="n">
        <f aca="false">IF(OR(B11837&lt;Rules!$B$2,B11837&gt;Rules!$B$3,ABS(I11837)&gt;Rules!$B$4,OR(B11838&lt;Rules!$B$2,B11838&gt;Rules!$B$3,ABS(I11838)&gt;Rules!$B$4)),1,0)</f>
        <v>0</v>
      </c>
      <c r="K11837" s="6" t="str">
        <f aca="false">IF(F11837=1,COUNTIF($F$2:F11837,1),"")</f>
        <v/>
      </c>
    </row>
    <row r="11838" customFormat="false" ht="15" hidden="false" customHeight="false" outlineLevel="0" collapsed="false">
      <c r="A11838" s="6" t="n">
        <v>92894.118</v>
      </c>
      <c r="B11838" s="6" t="n">
        <v>1.96263736263736</v>
      </c>
      <c r="C11838" s="6" t="n">
        <v>79</v>
      </c>
      <c r="D11838" s="6" t="n">
        <v>-1</v>
      </c>
      <c r="E11838" s="6" t="n">
        <v>1.96556776556777</v>
      </c>
      <c r="F11838" s="6" t="n">
        <v>0</v>
      </c>
      <c r="G11838" s="6" t="n">
        <v>0</v>
      </c>
      <c r="H11838" s="6" t="str">
        <f aca="false">IF(AND(A11838&gt;=Stimuli!$B$2,A11838&lt;=Stimuli!$C$2),Stimuli!$A$2,IF(AND(A11838&gt;=Stimuli!$B$3,A11838&lt;=Stimuli!$C$3),Stimuli!$A$3,IF(AND(A11838&gt;=Stimuli!$B$4,A11838&lt;=Stimuli!$C$4),Stimuli!$A$4,"")))</f>
        <v>03 Quiet recovery (15s)</v>
      </c>
      <c r="I11838" s="6" t="n">
        <f aca="false">(B11838-B11837)/((A11838-A11837)/1000)</f>
        <v>-0.93772893772902</v>
      </c>
      <c r="J11838" s="6" t="n">
        <f aca="false">IF(OR(B11838&lt;Rules!$B$2,B11838&gt;Rules!$B$3,ABS(I11838)&gt;Rules!$B$4,OR(B11839&lt;Rules!$B$2,B11839&gt;Rules!$B$3,ABS(I11839)&gt;Rules!$B$4)),1,0)</f>
        <v>0</v>
      </c>
      <c r="K11838" s="6" t="str">
        <f aca="false">IF(F11838=1,COUNTIF($F$2:F11838,1),"")</f>
        <v/>
      </c>
    </row>
    <row r="11839" customFormat="false" ht="15" hidden="false" customHeight="false" outlineLevel="0" collapsed="false">
      <c r="A11839" s="6" t="n">
        <v>92901.9305</v>
      </c>
      <c r="B11839" s="6" t="n">
        <v>1.96996336996337</v>
      </c>
      <c r="C11839" s="6" t="n">
        <v>79</v>
      </c>
      <c r="D11839" s="6" t="n">
        <v>-1</v>
      </c>
      <c r="E11839" s="6" t="n">
        <v>1.96556776556777</v>
      </c>
      <c r="F11839" s="6" t="n">
        <v>0</v>
      </c>
      <c r="G11839" s="6" t="n">
        <v>0</v>
      </c>
      <c r="H11839" s="6" t="str">
        <f aca="false">IF(AND(A11839&gt;=Stimuli!$B$2,A11839&lt;=Stimuli!$C$2),Stimuli!$A$2,IF(AND(A11839&gt;=Stimuli!$B$3,A11839&lt;=Stimuli!$C$3),Stimuli!$A$3,IF(AND(A11839&gt;=Stimuli!$B$4,A11839&lt;=Stimuli!$C$4),Stimuli!$A$4,"")))</f>
        <v>03 Quiet recovery (15s)</v>
      </c>
      <c r="I11839" s="6" t="n">
        <f aca="false">(B11839-B11838)/((A11839-A11838)/1000)</f>
        <v>0.93772893772902</v>
      </c>
      <c r="J11839" s="6" t="n">
        <f aca="false">IF(OR(B11839&lt;Rules!$B$2,B11839&gt;Rules!$B$3,ABS(I11839)&gt;Rules!$B$4,OR(B11840&lt;Rules!$B$2,B11840&gt;Rules!$B$3,ABS(I11840)&gt;Rules!$B$4)),1,0)</f>
        <v>0</v>
      </c>
      <c r="K11839" s="6" t="str">
        <f aca="false">IF(F11839=1,COUNTIF($F$2:F11839,1),"")</f>
        <v/>
      </c>
    </row>
    <row r="11840" customFormat="false" ht="15" hidden="false" customHeight="false" outlineLevel="0" collapsed="false">
      <c r="A11840" s="6" t="n">
        <v>92909.743</v>
      </c>
      <c r="B11840" s="6" t="n">
        <v>1.96263736263736</v>
      </c>
      <c r="C11840" s="6" t="n">
        <v>79</v>
      </c>
      <c r="D11840" s="6" t="n">
        <v>-1</v>
      </c>
      <c r="E11840" s="6" t="n">
        <v>1.96703296703297</v>
      </c>
      <c r="F11840" s="6" t="n">
        <v>0</v>
      </c>
      <c r="G11840" s="6" t="n">
        <v>0</v>
      </c>
      <c r="H11840" s="6" t="str">
        <f aca="false">IF(AND(A11840&gt;=Stimuli!$B$2,A11840&lt;=Stimuli!$C$2),Stimuli!$A$2,IF(AND(A11840&gt;=Stimuli!$B$3,A11840&lt;=Stimuli!$C$3),Stimuli!$A$3,IF(AND(A11840&gt;=Stimuli!$B$4,A11840&lt;=Stimuli!$C$4),Stimuli!$A$4,"")))</f>
        <v>03 Quiet recovery (15s)</v>
      </c>
      <c r="I11840" s="6" t="n">
        <f aca="false">(B11840-B11839)/((A11840-A11839)/1000)</f>
        <v>-0.93772893772902</v>
      </c>
      <c r="J11840" s="6" t="n">
        <f aca="false">IF(OR(B11840&lt;Rules!$B$2,B11840&gt;Rules!$B$3,ABS(I11840)&gt;Rules!$B$4,OR(B11841&lt;Rules!$B$2,B11841&gt;Rules!$B$3,ABS(I11841)&gt;Rules!$B$4)),1,0)</f>
        <v>0</v>
      </c>
      <c r="K11840" s="6" t="str">
        <f aca="false">IF(F11840=1,COUNTIF($F$2:F11840,1),"")</f>
        <v/>
      </c>
    </row>
    <row r="11841" customFormat="false" ht="15" hidden="false" customHeight="false" outlineLevel="0" collapsed="false">
      <c r="A11841" s="6" t="n">
        <v>92917.5555</v>
      </c>
      <c r="B11841" s="6" t="n">
        <v>1.97142857142857</v>
      </c>
      <c r="C11841" s="6" t="n">
        <v>79</v>
      </c>
      <c r="D11841" s="6" t="n">
        <v>-1</v>
      </c>
      <c r="E11841" s="6" t="n">
        <v>1.96703296703297</v>
      </c>
      <c r="F11841" s="6" t="n">
        <v>0</v>
      </c>
      <c r="G11841" s="6" t="n">
        <v>0</v>
      </c>
      <c r="H11841" s="6" t="str">
        <f aca="false">IF(AND(A11841&gt;=Stimuli!$B$2,A11841&lt;=Stimuli!$C$2),Stimuli!$A$2,IF(AND(A11841&gt;=Stimuli!$B$3,A11841&lt;=Stimuli!$C$3),Stimuli!$A$3,IF(AND(A11841&gt;=Stimuli!$B$4,A11841&lt;=Stimuli!$C$4),Stimuli!$A$4,"")))</f>
        <v>03 Quiet recovery (15s)</v>
      </c>
      <c r="I11841" s="6" t="n">
        <f aca="false">(B11841-B11840)/((A11841-A11840)/1000)</f>
        <v>1.12527472527475</v>
      </c>
      <c r="J11841" s="6" t="n">
        <f aca="false">IF(OR(B11841&lt;Rules!$B$2,B11841&gt;Rules!$B$3,ABS(I11841)&gt;Rules!$B$4,OR(B11842&lt;Rules!$B$2,B11842&gt;Rules!$B$3,ABS(I11842)&gt;Rules!$B$4)),1,0)</f>
        <v>0</v>
      </c>
      <c r="K11841" s="6" t="str">
        <f aca="false">IF(F11841=1,COUNTIF($F$2:F11841,1),"")</f>
        <v/>
      </c>
    </row>
    <row r="11842" customFormat="false" ht="15" hidden="false" customHeight="false" outlineLevel="0" collapsed="false">
      <c r="A11842" s="6" t="n">
        <v>92925.368</v>
      </c>
      <c r="B11842" s="6" t="n">
        <v>1.96410256410256</v>
      </c>
      <c r="C11842" s="6" t="n">
        <v>79</v>
      </c>
      <c r="D11842" s="6" t="n">
        <v>-1</v>
      </c>
      <c r="E11842" s="6" t="n">
        <v>1.96703296703297</v>
      </c>
      <c r="F11842" s="6" t="n">
        <v>0</v>
      </c>
      <c r="G11842" s="6" t="n">
        <v>0</v>
      </c>
      <c r="H11842" s="6" t="str">
        <f aca="false">IF(AND(A11842&gt;=Stimuli!$B$2,A11842&lt;=Stimuli!$C$2),Stimuli!$A$2,IF(AND(A11842&gt;=Stimuli!$B$3,A11842&lt;=Stimuli!$C$3),Stimuli!$A$3,IF(AND(A11842&gt;=Stimuli!$B$4,A11842&lt;=Stimuli!$C$4),Stimuli!$A$4,"")))</f>
        <v>03 Quiet recovery (15s)</v>
      </c>
      <c r="I11842" s="6" t="n">
        <f aca="false">(B11842-B11841)/((A11842-A11841)/1000)</f>
        <v>-0.937728937728906</v>
      </c>
      <c r="J11842" s="6" t="n">
        <f aca="false">IF(OR(B11842&lt;Rules!$B$2,B11842&gt;Rules!$B$3,ABS(I11842)&gt;Rules!$B$4,OR(B11843&lt;Rules!$B$2,B11843&gt;Rules!$B$3,ABS(I11843)&gt;Rules!$B$4)),1,0)</f>
        <v>0</v>
      </c>
      <c r="K11842" s="6" t="str">
        <f aca="false">IF(F11842=1,COUNTIF($F$2:F11842,1),"")</f>
        <v/>
      </c>
    </row>
    <row r="11843" customFormat="false" ht="15" hidden="false" customHeight="false" outlineLevel="0" collapsed="false">
      <c r="A11843" s="6" t="n">
        <v>92933.1805</v>
      </c>
      <c r="B11843" s="6" t="n">
        <v>1.96996336996337</v>
      </c>
      <c r="C11843" s="6" t="n">
        <v>79</v>
      </c>
      <c r="D11843" s="6" t="n">
        <v>-1</v>
      </c>
      <c r="E11843" s="6" t="n">
        <v>1.96703296703297</v>
      </c>
      <c r="F11843" s="6" t="n">
        <v>0</v>
      </c>
      <c r="G11843" s="6" t="n">
        <v>0</v>
      </c>
      <c r="H11843" s="6" t="str">
        <f aca="false">IF(AND(A11843&gt;=Stimuli!$B$2,A11843&lt;=Stimuli!$C$2),Stimuli!$A$2,IF(AND(A11843&gt;=Stimuli!$B$3,A11843&lt;=Stimuli!$C$3),Stimuli!$A$3,IF(AND(A11843&gt;=Stimuli!$B$4,A11843&lt;=Stimuli!$C$4),Stimuli!$A$4,"")))</f>
        <v>03 Quiet recovery (15s)</v>
      </c>
      <c r="I11843" s="6" t="n">
        <f aca="false">(B11843-B11842)/((A11843-A11842)/1000)</f>
        <v>0.750183150183176</v>
      </c>
      <c r="J11843" s="6" t="n">
        <f aca="false">IF(OR(B11843&lt;Rules!$B$2,B11843&gt;Rules!$B$3,ABS(I11843)&gt;Rules!$B$4,OR(B11844&lt;Rules!$B$2,B11844&gt;Rules!$B$3,ABS(I11844)&gt;Rules!$B$4)),1,0)</f>
        <v>0</v>
      </c>
      <c r="K11843" s="6" t="str">
        <f aca="false">IF(F11843=1,COUNTIF($F$2:F11843,1),"")</f>
        <v/>
      </c>
    </row>
    <row r="11844" customFormat="false" ht="15" hidden="false" customHeight="false" outlineLevel="0" collapsed="false">
      <c r="A11844" s="6" t="n">
        <v>92940.993</v>
      </c>
      <c r="B11844" s="6" t="n">
        <v>1.96556776556777</v>
      </c>
      <c r="C11844" s="6" t="n">
        <v>79</v>
      </c>
      <c r="D11844" s="6" t="n">
        <v>-1</v>
      </c>
      <c r="E11844" s="6" t="n">
        <v>1.96703296703297</v>
      </c>
      <c r="F11844" s="6" t="n">
        <v>0</v>
      </c>
      <c r="G11844" s="6" t="n">
        <v>0</v>
      </c>
      <c r="H11844" s="6" t="str">
        <f aca="false">IF(AND(A11844&gt;=Stimuli!$B$2,A11844&lt;=Stimuli!$C$2),Stimuli!$A$2,IF(AND(A11844&gt;=Stimuli!$B$3,A11844&lt;=Stimuli!$C$3),Stimuli!$A$3,IF(AND(A11844&gt;=Stimuli!$B$4,A11844&lt;=Stimuli!$C$4),Stimuli!$A$4,"")))</f>
        <v>03 Quiet recovery (15s)</v>
      </c>
      <c r="I11844" s="6" t="n">
        <f aca="false">(B11844-B11843)/((A11844-A11843)/1000)</f>
        <v>-0.562637362637446</v>
      </c>
      <c r="J11844" s="6" t="n">
        <f aca="false">IF(OR(B11844&lt;Rules!$B$2,B11844&gt;Rules!$B$3,ABS(I11844)&gt;Rules!$B$4,OR(B11845&lt;Rules!$B$2,B11845&gt;Rules!$B$3,ABS(I11845)&gt;Rules!$B$4)),1,0)</f>
        <v>0</v>
      </c>
      <c r="K11844" s="6" t="str">
        <f aca="false">IF(F11844=1,COUNTIF($F$2:F11844,1),"")</f>
        <v/>
      </c>
    </row>
    <row r="11845" customFormat="false" ht="15" hidden="false" customHeight="false" outlineLevel="0" collapsed="false">
      <c r="A11845" s="6" t="n">
        <v>92948.8055</v>
      </c>
      <c r="B11845" s="6" t="n">
        <v>1.96996336996337</v>
      </c>
      <c r="C11845" s="6" t="n">
        <v>79</v>
      </c>
      <c r="D11845" s="6" t="n">
        <v>-1</v>
      </c>
      <c r="E11845" s="6" t="n">
        <v>1.96703296703297</v>
      </c>
      <c r="F11845" s="6" t="n">
        <v>0</v>
      </c>
      <c r="G11845" s="6" t="n">
        <v>0</v>
      </c>
      <c r="H11845" s="6" t="str">
        <f aca="false">IF(AND(A11845&gt;=Stimuli!$B$2,A11845&lt;=Stimuli!$C$2),Stimuli!$A$2,IF(AND(A11845&gt;=Stimuli!$B$3,A11845&lt;=Stimuli!$C$3),Stimuli!$A$3,IF(AND(A11845&gt;=Stimuli!$B$4,A11845&lt;=Stimuli!$C$4),Stimuli!$A$4,"")))</f>
        <v>03 Quiet recovery (15s)</v>
      </c>
      <c r="I11845" s="6" t="n">
        <f aca="false">(B11845-B11844)/((A11845-A11844)/1000)</f>
        <v>0.562637362637446</v>
      </c>
      <c r="J11845" s="6" t="n">
        <f aca="false">IF(OR(B11845&lt;Rules!$B$2,B11845&gt;Rules!$B$3,ABS(I11845)&gt;Rules!$B$4,OR(B11846&lt;Rules!$B$2,B11846&gt;Rules!$B$3,ABS(I11846)&gt;Rules!$B$4)),1,0)</f>
        <v>0</v>
      </c>
      <c r="K11845" s="6" t="str">
        <f aca="false">IF(F11845=1,COUNTIF($F$2:F11845,1),"")</f>
        <v/>
      </c>
    </row>
    <row r="11846" customFormat="false" ht="15" hidden="false" customHeight="false" outlineLevel="0" collapsed="false">
      <c r="A11846" s="6" t="n">
        <v>92956.618</v>
      </c>
      <c r="B11846" s="6" t="n">
        <v>1.96703296703297</v>
      </c>
      <c r="C11846" s="6" t="n">
        <v>80</v>
      </c>
      <c r="D11846" s="6" t="n">
        <v>742.1875</v>
      </c>
      <c r="E11846" s="6" t="n">
        <v>1.96849816849817</v>
      </c>
      <c r="F11846" s="6" t="n">
        <v>0</v>
      </c>
      <c r="G11846" s="6" t="n">
        <v>0</v>
      </c>
      <c r="H11846" s="6" t="str">
        <f aca="false">IF(AND(A11846&gt;=Stimuli!$B$2,A11846&lt;=Stimuli!$C$2),Stimuli!$A$2,IF(AND(A11846&gt;=Stimuli!$B$3,A11846&lt;=Stimuli!$C$3),Stimuli!$A$3,IF(AND(A11846&gt;=Stimuli!$B$4,A11846&lt;=Stimuli!$C$4),Stimuli!$A$4,"")))</f>
        <v>03 Quiet recovery (15s)</v>
      </c>
      <c r="I11846" s="6" t="n">
        <f aca="false">(B11846-B11845)/((A11846-A11845)/1000)</f>
        <v>-0.375091575091602</v>
      </c>
      <c r="J11846" s="6" t="n">
        <f aca="false">IF(OR(B11846&lt;Rules!$B$2,B11846&gt;Rules!$B$3,ABS(I11846)&gt;Rules!$B$4,OR(B11847&lt;Rules!$B$2,B11847&gt;Rules!$B$3,ABS(I11847)&gt;Rules!$B$4)),1,0)</f>
        <v>0</v>
      </c>
      <c r="K11846" s="6" t="str">
        <f aca="false">IF(F11846=1,COUNTIF($F$2:F11846,1),"")</f>
        <v/>
      </c>
    </row>
    <row r="11847" customFormat="false" ht="15" hidden="false" customHeight="false" outlineLevel="0" collapsed="false">
      <c r="A11847" s="6" t="n">
        <v>92964.4305</v>
      </c>
      <c r="B11847" s="6" t="n">
        <v>1.96849816849817</v>
      </c>
      <c r="C11847" s="6" t="n">
        <v>80</v>
      </c>
      <c r="D11847" s="6" t="n">
        <v>-1</v>
      </c>
      <c r="E11847" s="6" t="n">
        <v>1.96849816849817</v>
      </c>
      <c r="F11847" s="6" t="n">
        <v>0</v>
      </c>
      <c r="G11847" s="6" t="n">
        <v>0</v>
      </c>
      <c r="H11847" s="6" t="str">
        <f aca="false">IF(AND(A11847&gt;=Stimuli!$B$2,A11847&lt;=Stimuli!$C$2),Stimuli!$A$2,IF(AND(A11847&gt;=Stimuli!$B$3,A11847&lt;=Stimuli!$C$3),Stimuli!$A$3,IF(AND(A11847&gt;=Stimuli!$B$4,A11847&lt;=Stimuli!$C$4),Stimuli!$A$4,"")))</f>
        <v>03 Quiet recovery (15s)</v>
      </c>
      <c r="I11847" s="6" t="n">
        <f aca="false">(B11847-B11846)/((A11847-A11846)/1000)</f>
        <v>0.18754578754573</v>
      </c>
      <c r="J11847" s="6" t="n">
        <f aca="false">IF(OR(B11847&lt;Rules!$B$2,B11847&gt;Rules!$B$3,ABS(I11847)&gt;Rules!$B$4,OR(B11848&lt;Rules!$B$2,B11848&gt;Rules!$B$3,ABS(I11848)&gt;Rules!$B$4)),1,0)</f>
        <v>0</v>
      </c>
      <c r="K11847" s="6" t="str">
        <f aca="false">IF(F11847=1,COUNTIF($F$2:F11847,1),"")</f>
        <v/>
      </c>
    </row>
    <row r="11848" customFormat="false" ht="15" hidden="false" customHeight="false" outlineLevel="0" collapsed="false">
      <c r="A11848" s="6" t="n">
        <v>92972.243</v>
      </c>
      <c r="B11848" s="6" t="n">
        <v>1.96849816849817</v>
      </c>
      <c r="C11848" s="6" t="n">
        <v>80</v>
      </c>
      <c r="D11848" s="6" t="n">
        <v>-1</v>
      </c>
      <c r="E11848" s="6" t="n">
        <v>1.96849816849817</v>
      </c>
      <c r="F11848" s="6" t="n">
        <v>0</v>
      </c>
      <c r="G11848" s="6" t="n">
        <v>0</v>
      </c>
      <c r="H11848" s="6" t="str">
        <f aca="false">IF(AND(A11848&gt;=Stimuli!$B$2,A11848&lt;=Stimuli!$C$2),Stimuli!$A$2,IF(AND(A11848&gt;=Stimuli!$B$3,A11848&lt;=Stimuli!$C$3),Stimuli!$A$3,IF(AND(A11848&gt;=Stimuli!$B$4,A11848&lt;=Stimuli!$C$4),Stimuli!$A$4,"")))</f>
        <v>03 Quiet recovery (15s)</v>
      </c>
      <c r="I11848" s="6" t="n">
        <f aca="false">(B11848-B11847)/((A11848-A11847)/1000)</f>
        <v>0</v>
      </c>
      <c r="J11848" s="6" t="n">
        <f aca="false">IF(OR(B11848&lt;Rules!$B$2,B11848&gt;Rules!$B$3,ABS(I11848)&gt;Rules!$B$4,OR(B11849&lt;Rules!$B$2,B11849&gt;Rules!$B$3,ABS(I11849)&gt;Rules!$B$4)),1,0)</f>
        <v>0</v>
      </c>
      <c r="K11848" s="6" t="str">
        <f aca="false">IF(F11848=1,COUNTIF($F$2:F11848,1),"")</f>
        <v/>
      </c>
    </row>
    <row r="11849" customFormat="false" ht="15" hidden="false" customHeight="false" outlineLevel="0" collapsed="false">
      <c r="A11849" s="6" t="n">
        <v>92980.0555</v>
      </c>
      <c r="B11849" s="6" t="n">
        <v>1.96703296703297</v>
      </c>
      <c r="C11849" s="6" t="n">
        <v>80</v>
      </c>
      <c r="D11849" s="6" t="n">
        <v>-1</v>
      </c>
      <c r="E11849" s="6" t="n">
        <v>1.96849816849817</v>
      </c>
      <c r="F11849" s="6" t="n">
        <v>0</v>
      </c>
      <c r="G11849" s="6" t="n">
        <v>0</v>
      </c>
      <c r="H11849" s="6" t="str">
        <f aca="false">IF(AND(A11849&gt;=Stimuli!$B$2,A11849&lt;=Stimuli!$C$2),Stimuli!$A$2,IF(AND(A11849&gt;=Stimuli!$B$3,A11849&lt;=Stimuli!$C$3),Stimuli!$A$3,IF(AND(A11849&gt;=Stimuli!$B$4,A11849&lt;=Stimuli!$C$4),Stimuli!$A$4,"")))</f>
        <v>03 Quiet recovery (15s)</v>
      </c>
      <c r="I11849" s="6" t="n">
        <f aca="false">(B11849-B11848)/((A11849-A11848)/1000)</f>
        <v>-0.18754578754573</v>
      </c>
      <c r="J11849" s="6" t="n">
        <f aca="false">IF(OR(B11849&lt;Rules!$B$2,B11849&gt;Rules!$B$3,ABS(I11849)&gt;Rules!$B$4,OR(B11850&lt;Rules!$B$2,B11850&gt;Rules!$B$3,ABS(I11850)&gt;Rules!$B$4)),1,0)</f>
        <v>0</v>
      </c>
      <c r="K11849" s="6" t="str">
        <f aca="false">IF(F11849=1,COUNTIF($F$2:F11849,1),"")</f>
        <v/>
      </c>
    </row>
    <row r="11850" customFormat="false" ht="15" hidden="false" customHeight="false" outlineLevel="0" collapsed="false">
      <c r="A11850" s="6" t="n">
        <v>92987.868</v>
      </c>
      <c r="B11850" s="6" t="n">
        <v>1.97142857142857</v>
      </c>
      <c r="C11850" s="6" t="n">
        <v>80</v>
      </c>
      <c r="D11850" s="6" t="n">
        <v>-1</v>
      </c>
      <c r="E11850" s="6" t="n">
        <v>1.96996336996337</v>
      </c>
      <c r="F11850" s="6" t="n">
        <v>0</v>
      </c>
      <c r="G11850" s="6" t="n">
        <v>0</v>
      </c>
      <c r="H11850" s="6" t="str">
        <f aca="false">IF(AND(A11850&gt;=Stimuli!$B$2,A11850&lt;=Stimuli!$C$2),Stimuli!$A$2,IF(AND(A11850&gt;=Stimuli!$B$3,A11850&lt;=Stimuli!$C$3),Stimuli!$A$3,IF(AND(A11850&gt;=Stimuli!$B$4,A11850&lt;=Stimuli!$C$4),Stimuli!$A$4,"")))</f>
        <v>03 Quiet recovery (15s)</v>
      </c>
      <c r="I11850" s="6" t="n">
        <f aca="false">(B11850-B11849)/((A11850-A11849)/1000)</f>
        <v>0.562637362637332</v>
      </c>
      <c r="J11850" s="6" t="n">
        <f aca="false">IF(OR(B11850&lt;Rules!$B$2,B11850&gt;Rules!$B$3,ABS(I11850)&gt;Rules!$B$4,OR(B11851&lt;Rules!$B$2,B11851&gt;Rules!$B$3,ABS(I11851)&gt;Rules!$B$4)),1,0)</f>
        <v>0</v>
      </c>
      <c r="K11850" s="6" t="str">
        <f aca="false">IF(F11850=1,COUNTIF($F$2:F11850,1),"")</f>
        <v/>
      </c>
    </row>
    <row r="11851" customFormat="false" ht="15" hidden="false" customHeight="false" outlineLevel="0" collapsed="false">
      <c r="A11851" s="6" t="n">
        <v>92995.6805</v>
      </c>
      <c r="B11851" s="6" t="n">
        <v>1.96703296703297</v>
      </c>
      <c r="C11851" s="6" t="n">
        <v>80</v>
      </c>
      <c r="D11851" s="6" t="n">
        <v>-1</v>
      </c>
      <c r="E11851" s="6" t="n">
        <v>1.96996336996337</v>
      </c>
      <c r="F11851" s="6" t="n">
        <v>0</v>
      </c>
      <c r="G11851" s="6" t="n">
        <v>0</v>
      </c>
      <c r="H11851" s="6" t="str">
        <f aca="false">IF(AND(A11851&gt;=Stimuli!$B$2,A11851&lt;=Stimuli!$C$2),Stimuli!$A$2,IF(AND(A11851&gt;=Stimuli!$B$3,A11851&lt;=Stimuli!$C$3),Stimuli!$A$3,IF(AND(A11851&gt;=Stimuli!$B$4,A11851&lt;=Stimuli!$C$4),Stimuli!$A$4,"")))</f>
        <v>03 Quiet recovery (15s)</v>
      </c>
      <c r="I11851" s="6" t="n">
        <f aca="false">(B11851-B11850)/((A11851-A11850)/1000)</f>
        <v>-0.562637362637332</v>
      </c>
      <c r="J11851" s="6" t="n">
        <f aca="false">IF(OR(B11851&lt;Rules!$B$2,B11851&gt;Rules!$B$3,ABS(I11851)&gt;Rules!$B$4,OR(B11852&lt;Rules!$B$2,B11852&gt;Rules!$B$3,ABS(I11852)&gt;Rules!$B$4)),1,0)</f>
        <v>0</v>
      </c>
      <c r="K11851" s="6" t="str">
        <f aca="false">IF(F11851=1,COUNTIF($F$2:F11851,1),"")</f>
        <v/>
      </c>
    </row>
    <row r="11852" customFormat="false" ht="15" hidden="false" customHeight="false" outlineLevel="0" collapsed="false">
      <c r="A11852" s="6" t="n">
        <v>93003.493</v>
      </c>
      <c r="B11852" s="6" t="n">
        <v>1.97289377289377</v>
      </c>
      <c r="C11852" s="6" t="n">
        <v>80</v>
      </c>
      <c r="D11852" s="6" t="n">
        <v>-1</v>
      </c>
      <c r="E11852" s="6" t="n">
        <v>1.96996336996337</v>
      </c>
      <c r="F11852" s="6" t="n">
        <v>0</v>
      </c>
      <c r="G11852" s="6" t="n">
        <v>0</v>
      </c>
      <c r="H11852" s="6" t="str">
        <f aca="false">IF(AND(A11852&gt;=Stimuli!$B$2,A11852&lt;=Stimuli!$C$2),Stimuli!$A$2,IF(AND(A11852&gt;=Stimuli!$B$3,A11852&lt;=Stimuli!$C$3),Stimuli!$A$3,IF(AND(A11852&gt;=Stimuli!$B$4,A11852&lt;=Stimuli!$C$4),Stimuli!$A$4,"")))</f>
        <v>03 Quiet recovery (15s)</v>
      </c>
      <c r="I11852" s="6" t="n">
        <f aca="false">(B11852-B11851)/((A11852-A11851)/1000)</f>
        <v>0.750183150183062</v>
      </c>
      <c r="J11852" s="6" t="n">
        <f aca="false">IF(OR(B11852&lt;Rules!$B$2,B11852&gt;Rules!$B$3,ABS(I11852)&gt;Rules!$B$4,OR(B11853&lt;Rules!$B$2,B11853&gt;Rules!$B$3,ABS(I11853)&gt;Rules!$B$4)),1,0)</f>
        <v>0</v>
      </c>
      <c r="K11852" s="6" t="str">
        <f aca="false">IF(F11852=1,COUNTIF($F$2:F11852,1),"")</f>
        <v/>
      </c>
    </row>
    <row r="11853" customFormat="false" ht="15" hidden="false" customHeight="false" outlineLevel="0" collapsed="false">
      <c r="A11853" s="6" t="n">
        <v>93011.3055</v>
      </c>
      <c r="B11853" s="6" t="n">
        <v>1.96703296703297</v>
      </c>
      <c r="C11853" s="6" t="n">
        <v>80</v>
      </c>
      <c r="D11853" s="6" t="n">
        <v>-1</v>
      </c>
      <c r="E11853" s="6" t="n">
        <v>1.96996336996337</v>
      </c>
      <c r="F11853" s="6" t="n">
        <v>0</v>
      </c>
      <c r="G11853" s="6" t="n">
        <v>0</v>
      </c>
      <c r="H11853" s="6" t="str">
        <f aca="false">IF(AND(A11853&gt;=Stimuli!$B$2,A11853&lt;=Stimuli!$C$2),Stimuli!$A$2,IF(AND(A11853&gt;=Stimuli!$B$3,A11853&lt;=Stimuli!$C$3),Stimuli!$A$3,IF(AND(A11853&gt;=Stimuli!$B$4,A11853&lt;=Stimuli!$C$4),Stimuli!$A$4,"")))</f>
        <v>03 Quiet recovery (15s)</v>
      </c>
      <c r="I11853" s="6" t="n">
        <f aca="false">(B11853-B11852)/((A11853-A11852)/1000)</f>
        <v>-0.750183150183062</v>
      </c>
      <c r="J11853" s="6" t="n">
        <f aca="false">IF(OR(B11853&lt;Rules!$B$2,B11853&gt;Rules!$B$3,ABS(I11853)&gt;Rules!$B$4,OR(B11854&lt;Rules!$B$2,B11854&gt;Rules!$B$3,ABS(I11854)&gt;Rules!$B$4)),1,0)</f>
        <v>0</v>
      </c>
      <c r="K11853" s="6" t="str">
        <f aca="false">IF(F11853=1,COUNTIF($F$2:F11853,1),"")</f>
        <v/>
      </c>
    </row>
    <row r="11854" customFormat="false" ht="15" hidden="false" customHeight="false" outlineLevel="0" collapsed="false">
      <c r="A11854" s="6" t="n">
        <v>93019.118</v>
      </c>
      <c r="B11854" s="6" t="n">
        <v>1.97435897435897</v>
      </c>
      <c r="C11854" s="6" t="n">
        <v>80</v>
      </c>
      <c r="D11854" s="6" t="n">
        <v>-1</v>
      </c>
      <c r="E11854" s="6" t="n">
        <v>1.96996336996337</v>
      </c>
      <c r="F11854" s="6" t="n">
        <v>0</v>
      </c>
      <c r="G11854" s="6" t="n">
        <v>0</v>
      </c>
      <c r="H11854" s="6" t="str">
        <f aca="false">IF(AND(A11854&gt;=Stimuli!$B$2,A11854&lt;=Stimuli!$C$2),Stimuli!$A$2,IF(AND(A11854&gt;=Stimuli!$B$3,A11854&lt;=Stimuli!$C$3),Stimuli!$A$3,IF(AND(A11854&gt;=Stimuli!$B$4,A11854&lt;=Stimuli!$C$4),Stimuli!$A$4,"")))</f>
        <v>03 Quiet recovery (15s)</v>
      </c>
      <c r="I11854" s="6" t="n">
        <f aca="false">(B11854-B11853)/((A11854-A11853)/1000)</f>
        <v>0.937728937728906</v>
      </c>
      <c r="J11854" s="6" t="n">
        <f aca="false">IF(OR(B11854&lt;Rules!$B$2,B11854&gt;Rules!$B$3,ABS(I11854)&gt;Rules!$B$4,OR(B11855&lt;Rules!$B$2,B11855&gt;Rules!$B$3,ABS(I11855)&gt;Rules!$B$4)),1,0)</f>
        <v>0</v>
      </c>
      <c r="K11854" s="6" t="str">
        <f aca="false">IF(F11854=1,COUNTIF($F$2:F11854,1),"")</f>
        <v/>
      </c>
    </row>
    <row r="11855" customFormat="false" ht="15" hidden="false" customHeight="false" outlineLevel="0" collapsed="false">
      <c r="A11855" s="6" t="n">
        <v>93026.9305</v>
      </c>
      <c r="B11855" s="6" t="n">
        <v>1.96703296703297</v>
      </c>
      <c r="C11855" s="6" t="n">
        <v>80</v>
      </c>
      <c r="D11855" s="6" t="n">
        <v>-1</v>
      </c>
      <c r="E11855" s="6" t="n">
        <v>1.96996336996337</v>
      </c>
      <c r="F11855" s="6" t="n">
        <v>0</v>
      </c>
      <c r="G11855" s="6" t="n">
        <v>0</v>
      </c>
      <c r="H11855" s="6" t="str">
        <f aca="false">IF(AND(A11855&gt;=Stimuli!$B$2,A11855&lt;=Stimuli!$C$2),Stimuli!$A$2,IF(AND(A11855&gt;=Stimuli!$B$3,A11855&lt;=Stimuli!$C$3),Stimuli!$A$3,IF(AND(A11855&gt;=Stimuli!$B$4,A11855&lt;=Stimuli!$C$4),Stimuli!$A$4,"")))</f>
        <v>03 Quiet recovery (15s)</v>
      </c>
      <c r="I11855" s="6" t="n">
        <f aca="false">(B11855-B11854)/((A11855-A11854)/1000)</f>
        <v>-0.937728937728906</v>
      </c>
      <c r="J11855" s="6" t="n">
        <f aca="false">IF(OR(B11855&lt;Rules!$B$2,B11855&gt;Rules!$B$3,ABS(I11855)&gt;Rules!$B$4,OR(B11856&lt;Rules!$B$2,B11856&gt;Rules!$B$3,ABS(I11856)&gt;Rules!$B$4)),1,0)</f>
        <v>0</v>
      </c>
      <c r="K11855" s="6" t="str">
        <f aca="false">IF(F11855=1,COUNTIF($F$2:F11855,1),"")</f>
        <v/>
      </c>
    </row>
    <row r="11856" customFormat="false" ht="15" hidden="false" customHeight="false" outlineLevel="0" collapsed="false">
      <c r="A11856" s="6" t="n">
        <v>93034.743</v>
      </c>
      <c r="B11856" s="6" t="n">
        <v>1.97435897435897</v>
      </c>
      <c r="C11856" s="6" t="n">
        <v>80</v>
      </c>
      <c r="D11856" s="6" t="n">
        <v>-1</v>
      </c>
      <c r="E11856" s="6" t="n">
        <v>1.96996336996337</v>
      </c>
      <c r="F11856" s="6" t="n">
        <v>0</v>
      </c>
      <c r="G11856" s="6" t="n">
        <v>0</v>
      </c>
      <c r="H11856" s="6" t="str">
        <f aca="false">IF(AND(A11856&gt;=Stimuli!$B$2,A11856&lt;=Stimuli!$C$2),Stimuli!$A$2,IF(AND(A11856&gt;=Stimuli!$B$3,A11856&lt;=Stimuli!$C$3),Stimuli!$A$3,IF(AND(A11856&gt;=Stimuli!$B$4,A11856&lt;=Stimuli!$C$4),Stimuli!$A$4,"")))</f>
        <v>03 Quiet recovery (15s)</v>
      </c>
      <c r="I11856" s="6" t="n">
        <f aca="false">(B11856-B11855)/((A11856-A11855)/1000)</f>
        <v>0.937728937728906</v>
      </c>
      <c r="J11856" s="6" t="n">
        <f aca="false">IF(OR(B11856&lt;Rules!$B$2,B11856&gt;Rules!$B$3,ABS(I11856)&gt;Rules!$B$4,OR(B11857&lt;Rules!$B$2,B11857&gt;Rules!$B$3,ABS(I11857)&gt;Rules!$B$4)),1,0)</f>
        <v>0</v>
      </c>
      <c r="K11856" s="6" t="str">
        <f aca="false">IF(F11856=1,COUNTIF($F$2:F11856,1),"")</f>
        <v/>
      </c>
    </row>
    <row r="11857" customFormat="false" ht="15" hidden="false" customHeight="false" outlineLevel="0" collapsed="false">
      <c r="A11857" s="6" t="n">
        <v>93042.5555</v>
      </c>
      <c r="B11857" s="6" t="n">
        <v>1.96703296703297</v>
      </c>
      <c r="C11857" s="6" t="n">
        <v>80</v>
      </c>
      <c r="D11857" s="6" t="n">
        <v>-1</v>
      </c>
      <c r="E11857" s="6" t="n">
        <v>1.96996336996337</v>
      </c>
      <c r="F11857" s="6" t="n">
        <v>0</v>
      </c>
      <c r="G11857" s="6" t="n">
        <v>0</v>
      </c>
      <c r="H11857" s="6" t="str">
        <f aca="false">IF(AND(A11857&gt;=Stimuli!$B$2,A11857&lt;=Stimuli!$C$2),Stimuli!$A$2,IF(AND(A11857&gt;=Stimuli!$B$3,A11857&lt;=Stimuli!$C$3),Stimuli!$A$3,IF(AND(A11857&gt;=Stimuli!$B$4,A11857&lt;=Stimuli!$C$4),Stimuli!$A$4,"")))</f>
        <v>03 Quiet recovery (15s)</v>
      </c>
      <c r="I11857" s="6" t="n">
        <f aca="false">(B11857-B11856)/((A11857-A11856)/1000)</f>
        <v>-0.937728937728906</v>
      </c>
      <c r="J11857" s="6" t="n">
        <f aca="false">IF(OR(B11857&lt;Rules!$B$2,B11857&gt;Rules!$B$3,ABS(I11857)&gt;Rules!$B$4,OR(B11858&lt;Rules!$B$2,B11858&gt;Rules!$B$3,ABS(I11858)&gt;Rules!$B$4)),1,0)</f>
        <v>0</v>
      </c>
      <c r="K11857" s="6" t="str">
        <f aca="false">IF(F11857=1,COUNTIF($F$2:F11857,1),"")</f>
        <v/>
      </c>
    </row>
    <row r="11858" customFormat="false" ht="15" hidden="false" customHeight="false" outlineLevel="0" collapsed="false">
      <c r="A11858" s="6" t="n">
        <v>93050.368</v>
      </c>
      <c r="B11858" s="6" t="n">
        <v>1.97435897435897</v>
      </c>
      <c r="C11858" s="6" t="n">
        <v>80</v>
      </c>
      <c r="D11858" s="6" t="n">
        <v>-1</v>
      </c>
      <c r="E11858" s="6" t="n">
        <v>1.97142857142857</v>
      </c>
      <c r="F11858" s="6" t="n">
        <v>0</v>
      </c>
      <c r="G11858" s="6" t="n">
        <v>0</v>
      </c>
      <c r="H11858" s="6" t="str">
        <f aca="false">IF(AND(A11858&gt;=Stimuli!$B$2,A11858&lt;=Stimuli!$C$2),Stimuli!$A$2,IF(AND(A11858&gt;=Stimuli!$B$3,A11858&lt;=Stimuli!$C$3),Stimuli!$A$3,IF(AND(A11858&gt;=Stimuli!$B$4,A11858&lt;=Stimuli!$C$4),Stimuli!$A$4,"")))</f>
        <v>03 Quiet recovery (15s)</v>
      </c>
      <c r="I11858" s="6" t="n">
        <f aca="false">(B11858-B11857)/((A11858-A11857)/1000)</f>
        <v>0.937728937728906</v>
      </c>
      <c r="J11858" s="6" t="n">
        <f aca="false">IF(OR(B11858&lt;Rules!$B$2,B11858&gt;Rules!$B$3,ABS(I11858)&gt;Rules!$B$4,OR(B11859&lt;Rules!$B$2,B11859&gt;Rules!$B$3,ABS(I11859)&gt;Rules!$B$4)),1,0)</f>
        <v>0</v>
      </c>
      <c r="K11858" s="6" t="str">
        <f aca="false">IF(F11858=1,COUNTIF($F$2:F11858,1),"")</f>
        <v/>
      </c>
    </row>
    <row r="11859" customFormat="false" ht="15" hidden="false" customHeight="false" outlineLevel="0" collapsed="false">
      <c r="A11859" s="6" t="n">
        <v>93058.1805</v>
      </c>
      <c r="B11859" s="6" t="n">
        <v>1.96849816849817</v>
      </c>
      <c r="C11859" s="6" t="n">
        <v>80</v>
      </c>
      <c r="D11859" s="6" t="n">
        <v>-1</v>
      </c>
      <c r="E11859" s="6" t="n">
        <v>1.97142857142857</v>
      </c>
      <c r="F11859" s="6" t="n">
        <v>0</v>
      </c>
      <c r="G11859" s="6" t="n">
        <v>0</v>
      </c>
      <c r="H11859" s="6" t="str">
        <f aca="false">IF(AND(A11859&gt;=Stimuli!$B$2,A11859&lt;=Stimuli!$C$2),Stimuli!$A$2,IF(AND(A11859&gt;=Stimuli!$B$3,A11859&lt;=Stimuli!$C$3),Stimuli!$A$3,IF(AND(A11859&gt;=Stimuli!$B$4,A11859&lt;=Stimuli!$C$4),Stimuli!$A$4,"")))</f>
        <v>03 Quiet recovery (15s)</v>
      </c>
      <c r="I11859" s="6" t="n">
        <f aca="false">(B11859-B11858)/((A11859-A11858)/1000)</f>
        <v>-0.750183150183176</v>
      </c>
      <c r="J11859" s="6" t="n">
        <f aca="false">IF(OR(B11859&lt;Rules!$B$2,B11859&gt;Rules!$B$3,ABS(I11859)&gt;Rules!$B$4,OR(B11860&lt;Rules!$B$2,B11860&gt;Rules!$B$3,ABS(I11860)&gt;Rules!$B$4)),1,0)</f>
        <v>0</v>
      </c>
      <c r="K11859" s="6" t="str">
        <f aca="false">IF(F11859=1,COUNTIF($F$2:F11859,1),"")</f>
        <v/>
      </c>
    </row>
    <row r="11860" customFormat="false" ht="15" hidden="false" customHeight="false" outlineLevel="0" collapsed="false">
      <c r="A11860" s="6" t="n">
        <v>93065.993</v>
      </c>
      <c r="B11860" s="6" t="n">
        <v>1.97435897435897</v>
      </c>
      <c r="C11860" s="6" t="n">
        <v>80</v>
      </c>
      <c r="D11860" s="6" t="n">
        <v>-1</v>
      </c>
      <c r="E11860" s="6" t="n">
        <v>1.97142857142857</v>
      </c>
      <c r="F11860" s="6" t="n">
        <v>0</v>
      </c>
      <c r="G11860" s="6" t="n">
        <v>0</v>
      </c>
      <c r="H11860" s="6" t="str">
        <f aca="false">IF(AND(A11860&gt;=Stimuli!$B$2,A11860&lt;=Stimuli!$C$2),Stimuli!$A$2,IF(AND(A11860&gt;=Stimuli!$B$3,A11860&lt;=Stimuli!$C$3),Stimuli!$A$3,IF(AND(A11860&gt;=Stimuli!$B$4,A11860&lt;=Stimuli!$C$4),Stimuli!$A$4,"")))</f>
        <v>03 Quiet recovery (15s)</v>
      </c>
      <c r="I11860" s="6" t="n">
        <f aca="false">(B11860-B11859)/((A11860-A11859)/1000)</f>
        <v>0.750183150183176</v>
      </c>
      <c r="J11860" s="6" t="n">
        <f aca="false">IF(OR(B11860&lt;Rules!$B$2,B11860&gt;Rules!$B$3,ABS(I11860)&gt;Rules!$B$4,OR(B11861&lt;Rules!$B$2,B11861&gt;Rules!$B$3,ABS(I11861)&gt;Rules!$B$4)),1,0)</f>
        <v>0</v>
      </c>
      <c r="K11860" s="6" t="str">
        <f aca="false">IF(F11860=1,COUNTIF($F$2:F11860,1),"")</f>
        <v/>
      </c>
    </row>
    <row r="11861" customFormat="false" ht="15" hidden="false" customHeight="false" outlineLevel="0" collapsed="false">
      <c r="A11861" s="6" t="n">
        <v>93073.8055</v>
      </c>
      <c r="B11861" s="6" t="n">
        <v>1.96996336996337</v>
      </c>
      <c r="C11861" s="6" t="n">
        <v>80</v>
      </c>
      <c r="D11861" s="6" t="n">
        <v>-1</v>
      </c>
      <c r="E11861" s="6" t="n">
        <v>1.97142857142857</v>
      </c>
      <c r="F11861" s="6" t="n">
        <v>0</v>
      </c>
      <c r="G11861" s="6" t="n">
        <v>0</v>
      </c>
      <c r="H11861" s="6" t="str">
        <f aca="false">IF(AND(A11861&gt;=Stimuli!$B$2,A11861&lt;=Stimuli!$C$2),Stimuli!$A$2,IF(AND(A11861&gt;=Stimuli!$B$3,A11861&lt;=Stimuli!$C$3),Stimuli!$A$3,IF(AND(A11861&gt;=Stimuli!$B$4,A11861&lt;=Stimuli!$C$4),Stimuli!$A$4,"")))</f>
        <v>03 Quiet recovery (15s)</v>
      </c>
      <c r="I11861" s="6" t="n">
        <f aca="false">(B11861-B11860)/((A11861-A11860)/1000)</f>
        <v>-0.562637362637304</v>
      </c>
      <c r="J11861" s="6" t="n">
        <f aca="false">IF(OR(B11861&lt;Rules!$B$2,B11861&gt;Rules!$B$3,ABS(I11861)&gt;Rules!$B$4,OR(B11862&lt;Rules!$B$2,B11862&gt;Rules!$B$3,ABS(I11862)&gt;Rules!$B$4)),1,0)</f>
        <v>0</v>
      </c>
      <c r="K11861" s="6" t="str">
        <f aca="false">IF(F11861=1,COUNTIF($F$2:F11861,1),"")</f>
        <v/>
      </c>
    </row>
    <row r="11862" customFormat="false" ht="15" hidden="false" customHeight="false" outlineLevel="0" collapsed="false">
      <c r="A11862" s="6" t="n">
        <v>93081.618</v>
      </c>
      <c r="B11862" s="6" t="n">
        <v>1.97289377289377</v>
      </c>
      <c r="C11862" s="6" t="n">
        <v>80</v>
      </c>
      <c r="D11862" s="6" t="n">
        <v>-1</v>
      </c>
      <c r="E11862" s="6" t="n">
        <v>1.97142857142857</v>
      </c>
      <c r="F11862" s="6" t="n">
        <v>0</v>
      </c>
      <c r="G11862" s="6" t="n">
        <v>0</v>
      </c>
      <c r="H11862" s="6" t="str">
        <f aca="false">IF(AND(A11862&gt;=Stimuli!$B$2,A11862&lt;=Stimuli!$C$2),Stimuli!$A$2,IF(AND(A11862&gt;=Stimuli!$B$3,A11862&lt;=Stimuli!$C$3),Stimuli!$A$3,IF(AND(A11862&gt;=Stimuli!$B$4,A11862&lt;=Stimuli!$C$4),Stimuli!$A$4,"")))</f>
        <v>03 Quiet recovery (15s)</v>
      </c>
      <c r="I11862" s="6" t="n">
        <f aca="false">(B11862-B11861)/((A11862-A11861)/1000)</f>
        <v>0.37509157509146</v>
      </c>
      <c r="J11862" s="6" t="n">
        <f aca="false">IF(OR(B11862&lt;Rules!$B$2,B11862&gt;Rules!$B$3,ABS(I11862)&gt;Rules!$B$4,OR(B11863&lt;Rules!$B$2,B11863&gt;Rules!$B$3,ABS(I11863)&gt;Rules!$B$4)),1,0)</f>
        <v>0</v>
      </c>
      <c r="K11862" s="6" t="str">
        <f aca="false">IF(F11862=1,COUNTIF($F$2:F11862,1),"")</f>
        <v/>
      </c>
    </row>
    <row r="11863" customFormat="false" ht="15" hidden="false" customHeight="false" outlineLevel="0" collapsed="false">
      <c r="A11863" s="6" t="n">
        <v>93089.4305</v>
      </c>
      <c r="B11863" s="6" t="n">
        <v>1.97142857142857</v>
      </c>
      <c r="C11863" s="6" t="n">
        <v>80</v>
      </c>
      <c r="D11863" s="6" t="n">
        <v>-1</v>
      </c>
      <c r="E11863" s="6" t="n">
        <v>1.97142857142857</v>
      </c>
      <c r="F11863" s="6" t="n">
        <v>0</v>
      </c>
      <c r="G11863" s="6" t="n">
        <v>0</v>
      </c>
      <c r="H11863" s="6" t="str">
        <f aca="false">IF(AND(A11863&gt;=Stimuli!$B$2,A11863&lt;=Stimuli!$C$2),Stimuli!$A$2,IF(AND(A11863&gt;=Stimuli!$B$3,A11863&lt;=Stimuli!$C$3),Stimuli!$A$3,IF(AND(A11863&gt;=Stimuli!$B$4,A11863&lt;=Stimuli!$C$4),Stimuli!$A$4,"")))</f>
        <v>03 Quiet recovery (15s)</v>
      </c>
      <c r="I11863" s="6" t="n">
        <f aca="false">(B11863-B11862)/((A11863-A11862)/1000)</f>
        <v>-0.18754578754573</v>
      </c>
      <c r="J11863" s="6" t="n">
        <f aca="false">IF(OR(B11863&lt;Rules!$B$2,B11863&gt;Rules!$B$3,ABS(I11863)&gt;Rules!$B$4,OR(B11864&lt;Rules!$B$2,B11864&gt;Rules!$B$3,ABS(I11864)&gt;Rules!$B$4)),1,0)</f>
        <v>0</v>
      </c>
      <c r="K11863" s="6" t="str">
        <f aca="false">IF(F11863=1,COUNTIF($F$2:F11863,1),"")</f>
        <v/>
      </c>
    </row>
    <row r="11864" customFormat="false" ht="15" hidden="false" customHeight="false" outlineLevel="0" collapsed="false">
      <c r="A11864" s="6" t="n">
        <v>93097.243</v>
      </c>
      <c r="B11864" s="6" t="n">
        <v>1.97142857142857</v>
      </c>
      <c r="C11864" s="6" t="n">
        <v>80</v>
      </c>
      <c r="D11864" s="6" t="n">
        <v>-1</v>
      </c>
      <c r="E11864" s="6" t="n">
        <v>1.97142857142857</v>
      </c>
      <c r="F11864" s="6" t="n">
        <v>0</v>
      </c>
      <c r="G11864" s="6" t="n">
        <v>0</v>
      </c>
      <c r="H11864" s="6" t="str">
        <f aca="false">IF(AND(A11864&gt;=Stimuli!$B$2,A11864&lt;=Stimuli!$C$2),Stimuli!$A$2,IF(AND(A11864&gt;=Stimuli!$B$3,A11864&lt;=Stimuli!$C$3),Stimuli!$A$3,IF(AND(A11864&gt;=Stimuli!$B$4,A11864&lt;=Stimuli!$C$4),Stimuli!$A$4,"")))</f>
        <v>03 Quiet recovery (15s)</v>
      </c>
      <c r="I11864" s="6" t="n">
        <f aca="false">(B11864-B11863)/((A11864-A11863)/1000)</f>
        <v>0</v>
      </c>
      <c r="J11864" s="6" t="n">
        <f aca="false">IF(OR(B11864&lt;Rules!$B$2,B11864&gt;Rules!$B$3,ABS(I11864)&gt;Rules!$B$4,OR(B11865&lt;Rules!$B$2,B11865&gt;Rules!$B$3,ABS(I11865)&gt;Rules!$B$4)),1,0)</f>
        <v>0</v>
      </c>
      <c r="K11864" s="6" t="str">
        <f aca="false">IF(F11864=1,COUNTIF($F$2:F11864,1),"")</f>
        <v/>
      </c>
    </row>
    <row r="11865" customFormat="false" ht="15" hidden="false" customHeight="false" outlineLevel="0" collapsed="false">
      <c r="A11865" s="6" t="n">
        <v>93105.0555</v>
      </c>
      <c r="B11865" s="6" t="n">
        <v>1.97289377289377</v>
      </c>
      <c r="C11865" s="6" t="n">
        <v>80</v>
      </c>
      <c r="D11865" s="6" t="n">
        <v>-1</v>
      </c>
      <c r="E11865" s="6" t="n">
        <v>1.97289377289377</v>
      </c>
      <c r="F11865" s="6" t="n">
        <v>0</v>
      </c>
      <c r="G11865" s="6" t="n">
        <v>0</v>
      </c>
      <c r="H11865" s="6" t="str">
        <f aca="false">IF(AND(A11865&gt;=Stimuli!$B$2,A11865&lt;=Stimuli!$C$2),Stimuli!$A$2,IF(AND(A11865&gt;=Stimuli!$B$3,A11865&lt;=Stimuli!$C$3),Stimuli!$A$3,IF(AND(A11865&gt;=Stimuli!$B$4,A11865&lt;=Stimuli!$C$4),Stimuli!$A$4,"")))</f>
        <v>03 Quiet recovery (15s)</v>
      </c>
      <c r="I11865" s="6" t="n">
        <f aca="false">(B11865-B11864)/((A11865-A11864)/1000)</f>
        <v>0.18754578754573</v>
      </c>
      <c r="J11865" s="6" t="n">
        <f aca="false">IF(OR(B11865&lt;Rules!$B$2,B11865&gt;Rules!$B$3,ABS(I11865)&gt;Rules!$B$4,OR(B11866&lt;Rules!$B$2,B11866&gt;Rules!$B$3,ABS(I11866)&gt;Rules!$B$4)),1,0)</f>
        <v>0</v>
      </c>
      <c r="K11865" s="6" t="str">
        <f aca="false">IF(F11865=1,COUNTIF($F$2:F11865,1),"")</f>
        <v/>
      </c>
    </row>
    <row r="11866" customFormat="false" ht="15" hidden="false" customHeight="false" outlineLevel="0" collapsed="false">
      <c r="A11866" s="6" t="n">
        <v>93112.868</v>
      </c>
      <c r="B11866" s="6" t="n">
        <v>1.97142857142857</v>
      </c>
      <c r="C11866" s="6" t="n">
        <v>80</v>
      </c>
      <c r="D11866" s="6" t="n">
        <v>-1</v>
      </c>
      <c r="E11866" s="6" t="n">
        <v>1.97289377289377</v>
      </c>
      <c r="F11866" s="6" t="n">
        <v>0</v>
      </c>
      <c r="G11866" s="6" t="n">
        <v>0</v>
      </c>
      <c r="H11866" s="6" t="str">
        <f aca="false">IF(AND(A11866&gt;=Stimuli!$B$2,A11866&lt;=Stimuli!$C$2),Stimuli!$A$2,IF(AND(A11866&gt;=Stimuli!$B$3,A11866&lt;=Stimuli!$C$3),Stimuli!$A$3,IF(AND(A11866&gt;=Stimuli!$B$4,A11866&lt;=Stimuli!$C$4),Stimuli!$A$4,"")))</f>
        <v>03 Quiet recovery (15s)</v>
      </c>
      <c r="I11866" s="6" t="n">
        <f aca="false">(B11866-B11865)/((A11866-A11865)/1000)</f>
        <v>-0.18754578754573</v>
      </c>
      <c r="J11866" s="6" t="n">
        <f aca="false">IF(OR(B11866&lt;Rules!$B$2,B11866&gt;Rules!$B$3,ABS(I11866)&gt;Rules!$B$4,OR(B11867&lt;Rules!$B$2,B11867&gt;Rules!$B$3,ABS(I11867)&gt;Rules!$B$4)),1,0)</f>
        <v>0</v>
      </c>
      <c r="K11866" s="6" t="str">
        <f aca="false">IF(F11866=1,COUNTIF($F$2:F11866,1),"")</f>
        <v/>
      </c>
    </row>
    <row r="11867" customFormat="false" ht="15" hidden="false" customHeight="false" outlineLevel="0" collapsed="false">
      <c r="A11867" s="6" t="n">
        <v>93120.6805</v>
      </c>
      <c r="B11867" s="6" t="n">
        <v>1.97582417582418</v>
      </c>
      <c r="C11867" s="6" t="n">
        <v>80</v>
      </c>
      <c r="D11867" s="6" t="n">
        <v>-1</v>
      </c>
      <c r="E11867" s="6" t="n">
        <v>1.97289377289377</v>
      </c>
      <c r="F11867" s="6" t="n">
        <v>0</v>
      </c>
      <c r="G11867" s="6" t="n">
        <v>0</v>
      </c>
      <c r="H11867" s="6" t="str">
        <f aca="false">IF(AND(A11867&gt;=Stimuli!$B$2,A11867&lt;=Stimuli!$C$2),Stimuli!$A$2,IF(AND(A11867&gt;=Stimuli!$B$3,A11867&lt;=Stimuli!$C$3),Stimuli!$A$3,IF(AND(A11867&gt;=Stimuli!$B$4,A11867&lt;=Stimuli!$C$4),Stimuli!$A$4,"")))</f>
        <v>03 Quiet recovery (15s)</v>
      </c>
      <c r="I11867" s="6" t="n">
        <f aca="false">(B11867-B11866)/((A11867-A11866)/1000)</f>
        <v>0.562637362637304</v>
      </c>
      <c r="J11867" s="6" t="n">
        <f aca="false">IF(OR(B11867&lt;Rules!$B$2,B11867&gt;Rules!$B$3,ABS(I11867)&gt;Rules!$B$4,OR(B11868&lt;Rules!$B$2,B11868&gt;Rules!$B$3,ABS(I11868)&gt;Rules!$B$4)),1,0)</f>
        <v>0</v>
      </c>
      <c r="K11867" s="6" t="str">
        <f aca="false">IF(F11867=1,COUNTIF($F$2:F11867,1),"")</f>
        <v/>
      </c>
    </row>
    <row r="11868" customFormat="false" ht="15" hidden="false" customHeight="false" outlineLevel="0" collapsed="false">
      <c r="A11868" s="6" t="n">
        <v>93128.493</v>
      </c>
      <c r="B11868" s="6" t="n">
        <v>1.96996336996337</v>
      </c>
      <c r="C11868" s="6" t="n">
        <v>80</v>
      </c>
      <c r="D11868" s="6" t="n">
        <v>-1</v>
      </c>
      <c r="E11868" s="6" t="n">
        <v>1.97289377289377</v>
      </c>
      <c r="F11868" s="6" t="n">
        <v>0</v>
      </c>
      <c r="G11868" s="6" t="n">
        <v>0</v>
      </c>
      <c r="H11868" s="6" t="str">
        <f aca="false">IF(AND(A11868&gt;=Stimuli!$B$2,A11868&lt;=Stimuli!$C$2),Stimuli!$A$2,IF(AND(A11868&gt;=Stimuli!$B$3,A11868&lt;=Stimuli!$C$3),Stimuli!$A$3,IF(AND(A11868&gt;=Stimuli!$B$4,A11868&lt;=Stimuli!$C$4),Stimuli!$A$4,"")))</f>
        <v>03 Quiet recovery (15s)</v>
      </c>
      <c r="I11868" s="6" t="n">
        <f aca="false">(B11868-B11867)/((A11868-A11867)/1000)</f>
        <v>-0.750183150183034</v>
      </c>
      <c r="J11868" s="6" t="n">
        <f aca="false">IF(OR(B11868&lt;Rules!$B$2,B11868&gt;Rules!$B$3,ABS(I11868)&gt;Rules!$B$4,OR(B11869&lt;Rules!$B$2,B11869&gt;Rules!$B$3,ABS(I11869)&gt;Rules!$B$4)),1,0)</f>
        <v>0</v>
      </c>
      <c r="K11868" s="6" t="str">
        <f aca="false">IF(F11868=1,COUNTIF($F$2:F11868,1),"")</f>
        <v/>
      </c>
    </row>
    <row r="11869" customFormat="false" ht="15" hidden="false" customHeight="false" outlineLevel="0" collapsed="false">
      <c r="A11869" s="6" t="n">
        <v>93136.3055</v>
      </c>
      <c r="B11869" s="6" t="n">
        <v>1.97728937728938</v>
      </c>
      <c r="C11869" s="6" t="n">
        <v>80</v>
      </c>
      <c r="D11869" s="6" t="n">
        <v>-1</v>
      </c>
      <c r="E11869" s="6" t="n">
        <v>1.97289377289377</v>
      </c>
      <c r="F11869" s="6" t="n">
        <v>0</v>
      </c>
      <c r="G11869" s="6" t="n">
        <v>0</v>
      </c>
      <c r="H11869" s="6" t="str">
        <f aca="false">IF(AND(A11869&gt;=Stimuli!$B$2,A11869&lt;=Stimuli!$C$2),Stimuli!$A$2,IF(AND(A11869&gt;=Stimuli!$B$3,A11869&lt;=Stimuli!$C$3),Stimuli!$A$3,IF(AND(A11869&gt;=Stimuli!$B$4,A11869&lt;=Stimuli!$C$4),Stimuli!$A$4,"")))</f>
        <v>03 Quiet recovery (15s)</v>
      </c>
      <c r="I11869" s="6" t="n">
        <f aca="false">(B11869-B11868)/((A11869-A11868)/1000)</f>
        <v>0.937728937728878</v>
      </c>
      <c r="J11869" s="6" t="n">
        <f aca="false">IF(OR(B11869&lt;Rules!$B$2,B11869&gt;Rules!$B$3,ABS(I11869)&gt;Rules!$B$4,OR(B11870&lt;Rules!$B$2,B11870&gt;Rules!$B$3,ABS(I11870)&gt;Rules!$B$4)),1,0)</f>
        <v>0</v>
      </c>
      <c r="K11869" s="6" t="str">
        <f aca="false">IF(F11869=1,COUNTIF($F$2:F11869,1),"")</f>
        <v/>
      </c>
    </row>
    <row r="11870" customFormat="false" ht="15" hidden="false" customHeight="false" outlineLevel="0" collapsed="false">
      <c r="A11870" s="6" t="n">
        <v>93144.118</v>
      </c>
      <c r="B11870" s="6" t="n">
        <v>1.96996336996337</v>
      </c>
      <c r="C11870" s="6" t="n">
        <v>80</v>
      </c>
      <c r="D11870" s="6" t="n">
        <v>-1</v>
      </c>
      <c r="E11870" s="6" t="n">
        <v>1.97289377289377</v>
      </c>
      <c r="F11870" s="6" t="n">
        <v>0</v>
      </c>
      <c r="G11870" s="6" t="n">
        <v>0</v>
      </c>
      <c r="H11870" s="6" t="str">
        <f aca="false">IF(AND(A11870&gt;=Stimuli!$B$2,A11870&lt;=Stimuli!$C$2),Stimuli!$A$2,IF(AND(A11870&gt;=Stimuli!$B$3,A11870&lt;=Stimuli!$C$3),Stimuli!$A$3,IF(AND(A11870&gt;=Stimuli!$B$4,A11870&lt;=Stimuli!$C$4),Stimuli!$A$4,"")))</f>
        <v>03 Quiet recovery (15s)</v>
      </c>
      <c r="I11870" s="6" t="n">
        <f aca="false">(B11870-B11869)/((A11870-A11869)/1000)</f>
        <v>-0.937728937728878</v>
      </c>
      <c r="J11870" s="6" t="n">
        <f aca="false">IF(OR(B11870&lt;Rules!$B$2,B11870&gt;Rules!$B$3,ABS(I11870)&gt;Rules!$B$4,OR(B11871&lt;Rules!$B$2,B11871&gt;Rules!$B$3,ABS(I11871)&gt;Rules!$B$4)),1,0)</f>
        <v>0</v>
      </c>
      <c r="K11870" s="6" t="str">
        <f aca="false">IF(F11870=1,COUNTIF($F$2:F11870,1),"")</f>
        <v/>
      </c>
    </row>
    <row r="11871" customFormat="false" ht="15" hidden="false" customHeight="false" outlineLevel="0" collapsed="false">
      <c r="A11871" s="6" t="n">
        <v>93151.9305</v>
      </c>
      <c r="B11871" s="6" t="n">
        <v>1.97728937728938</v>
      </c>
      <c r="C11871" s="6" t="n">
        <v>80</v>
      </c>
      <c r="D11871" s="6" t="n">
        <v>-1</v>
      </c>
      <c r="E11871" s="6" t="n">
        <v>1.97289377289377</v>
      </c>
      <c r="F11871" s="6" t="n">
        <v>0</v>
      </c>
      <c r="G11871" s="6" t="n">
        <v>0</v>
      </c>
      <c r="H11871" s="6" t="str">
        <f aca="false">IF(AND(A11871&gt;=Stimuli!$B$2,A11871&lt;=Stimuli!$C$2),Stimuli!$A$2,IF(AND(A11871&gt;=Stimuli!$B$3,A11871&lt;=Stimuli!$C$3),Stimuli!$A$3,IF(AND(A11871&gt;=Stimuli!$B$4,A11871&lt;=Stimuli!$C$4),Stimuli!$A$4,"")))</f>
        <v>03 Quiet recovery (15s)</v>
      </c>
      <c r="I11871" s="6" t="n">
        <f aca="false">(B11871-B11870)/((A11871-A11870)/1000)</f>
        <v>0.937728937728878</v>
      </c>
      <c r="J11871" s="6" t="n">
        <f aca="false">IF(OR(B11871&lt;Rules!$B$2,B11871&gt;Rules!$B$3,ABS(I11871)&gt;Rules!$B$4,OR(B11872&lt;Rules!$B$2,B11872&gt;Rules!$B$3,ABS(I11872)&gt;Rules!$B$4)),1,0)</f>
        <v>0</v>
      </c>
      <c r="K11871" s="6" t="str">
        <f aca="false">IF(F11871=1,COUNTIF($F$2:F11871,1),"")</f>
        <v/>
      </c>
    </row>
    <row r="11872" customFormat="false" ht="15" hidden="false" customHeight="false" outlineLevel="0" collapsed="false">
      <c r="A11872" s="6" t="n">
        <v>93159.743</v>
      </c>
      <c r="B11872" s="6" t="n">
        <v>1.96996336996337</v>
      </c>
      <c r="C11872" s="6" t="n">
        <v>80</v>
      </c>
      <c r="D11872" s="6" t="n">
        <v>-1</v>
      </c>
      <c r="E11872" s="6" t="n">
        <v>1.97435897435897</v>
      </c>
      <c r="F11872" s="6" t="n">
        <v>0</v>
      </c>
      <c r="G11872" s="6" t="n">
        <v>0</v>
      </c>
      <c r="H11872" s="6" t="str">
        <f aca="false">IF(AND(A11872&gt;=Stimuli!$B$2,A11872&lt;=Stimuli!$C$2),Stimuli!$A$2,IF(AND(A11872&gt;=Stimuli!$B$3,A11872&lt;=Stimuli!$C$3),Stimuli!$A$3,IF(AND(A11872&gt;=Stimuli!$B$4,A11872&lt;=Stimuli!$C$4),Stimuli!$A$4,"")))</f>
        <v>03 Quiet recovery (15s)</v>
      </c>
      <c r="I11872" s="6" t="n">
        <f aca="false">(B11872-B11871)/((A11872-A11871)/1000)</f>
        <v>-0.937728937728878</v>
      </c>
      <c r="J11872" s="6" t="n">
        <f aca="false">IF(OR(B11872&lt;Rules!$B$2,B11872&gt;Rules!$B$3,ABS(I11872)&gt;Rules!$B$4,OR(B11873&lt;Rules!$B$2,B11873&gt;Rules!$B$3,ABS(I11873)&gt;Rules!$B$4)),1,0)</f>
        <v>0</v>
      </c>
      <c r="K11872" s="6" t="str">
        <f aca="false">IF(F11872=1,COUNTIF($F$2:F11872,1),"")</f>
        <v/>
      </c>
    </row>
    <row r="11873" customFormat="false" ht="15" hidden="false" customHeight="false" outlineLevel="0" collapsed="false">
      <c r="A11873" s="6" t="n">
        <v>93167.5555</v>
      </c>
      <c r="B11873" s="6" t="n">
        <v>1.97728937728938</v>
      </c>
      <c r="C11873" s="6" t="n">
        <v>80</v>
      </c>
      <c r="D11873" s="6" t="n">
        <v>-1</v>
      </c>
      <c r="E11873" s="6" t="n">
        <v>1.97435897435897</v>
      </c>
      <c r="F11873" s="6" t="n">
        <v>0</v>
      </c>
      <c r="G11873" s="6" t="n">
        <v>0</v>
      </c>
      <c r="H11873" s="6" t="str">
        <f aca="false">IF(AND(A11873&gt;=Stimuli!$B$2,A11873&lt;=Stimuli!$C$2),Stimuli!$A$2,IF(AND(A11873&gt;=Stimuli!$B$3,A11873&lt;=Stimuli!$C$3),Stimuli!$A$3,IF(AND(A11873&gt;=Stimuli!$B$4,A11873&lt;=Stimuli!$C$4),Stimuli!$A$4,"")))</f>
        <v>03 Quiet recovery (15s)</v>
      </c>
      <c r="I11873" s="6" t="n">
        <f aca="false">(B11873-B11872)/((A11873-A11872)/1000)</f>
        <v>0.937728937728878</v>
      </c>
      <c r="J11873" s="6" t="n">
        <f aca="false">IF(OR(B11873&lt;Rules!$B$2,B11873&gt;Rules!$B$3,ABS(I11873)&gt;Rules!$B$4,OR(B11874&lt;Rules!$B$2,B11874&gt;Rules!$B$3,ABS(I11874)&gt;Rules!$B$4)),1,0)</f>
        <v>0</v>
      </c>
      <c r="K11873" s="6" t="str">
        <f aca="false">IF(F11873=1,COUNTIF($F$2:F11873,1),"")</f>
        <v/>
      </c>
    </row>
    <row r="11874" customFormat="false" ht="15" hidden="false" customHeight="false" outlineLevel="0" collapsed="false">
      <c r="A11874" s="6" t="n">
        <v>93175.368</v>
      </c>
      <c r="B11874" s="6" t="n">
        <v>1.97142857142857</v>
      </c>
      <c r="C11874" s="6" t="n">
        <v>80</v>
      </c>
      <c r="D11874" s="6" t="n">
        <v>-1</v>
      </c>
      <c r="E11874" s="6" t="n">
        <v>1.97435897435897</v>
      </c>
      <c r="F11874" s="6" t="n">
        <v>0</v>
      </c>
      <c r="G11874" s="6" t="n">
        <v>0</v>
      </c>
      <c r="H11874" s="6" t="str">
        <f aca="false">IF(AND(A11874&gt;=Stimuli!$B$2,A11874&lt;=Stimuli!$C$2),Stimuli!$A$2,IF(AND(A11874&gt;=Stimuli!$B$3,A11874&lt;=Stimuli!$C$3),Stimuli!$A$3,IF(AND(A11874&gt;=Stimuli!$B$4,A11874&lt;=Stimuli!$C$4),Stimuli!$A$4,"")))</f>
        <v>03 Quiet recovery (15s)</v>
      </c>
      <c r="I11874" s="6" t="n">
        <f aca="false">(B11874-B11873)/((A11874-A11873)/1000)</f>
        <v>-0.750183150183148</v>
      </c>
      <c r="J11874" s="6" t="n">
        <f aca="false">IF(OR(B11874&lt;Rules!$B$2,B11874&gt;Rules!$B$3,ABS(I11874)&gt;Rules!$B$4,OR(B11875&lt;Rules!$B$2,B11875&gt;Rules!$B$3,ABS(I11875)&gt;Rules!$B$4)),1,0)</f>
        <v>0</v>
      </c>
      <c r="K11874" s="6" t="str">
        <f aca="false">IF(F11874=1,COUNTIF($F$2:F11874,1),"")</f>
        <v/>
      </c>
    </row>
    <row r="11875" customFormat="false" ht="15" hidden="false" customHeight="false" outlineLevel="0" collapsed="false">
      <c r="A11875" s="6" t="n">
        <v>93183.1805</v>
      </c>
      <c r="B11875" s="6" t="n">
        <v>1.97728937728938</v>
      </c>
      <c r="C11875" s="6" t="n">
        <v>80</v>
      </c>
      <c r="D11875" s="6" t="n">
        <v>-1</v>
      </c>
      <c r="E11875" s="6" t="n">
        <v>1.97435897435897</v>
      </c>
      <c r="F11875" s="6" t="n">
        <v>0</v>
      </c>
      <c r="G11875" s="6" t="n">
        <v>0</v>
      </c>
      <c r="H11875" s="6" t="str">
        <f aca="false">IF(AND(A11875&gt;=Stimuli!$B$2,A11875&lt;=Stimuli!$C$2),Stimuli!$A$2,IF(AND(A11875&gt;=Stimuli!$B$3,A11875&lt;=Stimuli!$C$3),Stimuli!$A$3,IF(AND(A11875&gt;=Stimuli!$B$4,A11875&lt;=Stimuli!$C$4),Stimuli!$A$4,"")))</f>
        <v>03 Quiet recovery (15s)</v>
      </c>
      <c r="I11875" s="6" t="n">
        <f aca="false">(B11875-B11874)/((A11875-A11874)/1000)</f>
        <v>0.750183150183148</v>
      </c>
      <c r="J11875" s="6" t="n">
        <f aca="false">IF(OR(B11875&lt;Rules!$B$2,B11875&gt;Rules!$B$3,ABS(I11875)&gt;Rules!$B$4,OR(B11876&lt;Rules!$B$2,B11876&gt;Rules!$B$3,ABS(I11876)&gt;Rules!$B$4)),1,0)</f>
        <v>0</v>
      </c>
      <c r="K11875" s="6" t="str">
        <f aca="false">IF(F11875=1,COUNTIF($F$2:F11875,1),"")</f>
        <v/>
      </c>
    </row>
    <row r="11876" customFormat="false" ht="15" hidden="false" customHeight="false" outlineLevel="0" collapsed="false">
      <c r="A11876" s="6" t="n">
        <v>93190.993</v>
      </c>
      <c r="B11876" s="6" t="n">
        <v>1.97142857142857</v>
      </c>
      <c r="C11876" s="6" t="n">
        <v>80</v>
      </c>
      <c r="D11876" s="6" t="n">
        <v>-1</v>
      </c>
      <c r="E11876" s="6" t="n">
        <v>1.97435897435897</v>
      </c>
      <c r="F11876" s="6" t="n">
        <v>0</v>
      </c>
      <c r="G11876" s="6" t="n">
        <v>0</v>
      </c>
      <c r="H11876" s="6" t="str">
        <f aca="false">IF(AND(A11876&gt;=Stimuli!$B$2,A11876&lt;=Stimuli!$C$2),Stimuli!$A$2,IF(AND(A11876&gt;=Stimuli!$B$3,A11876&lt;=Stimuli!$C$3),Stimuli!$A$3,IF(AND(A11876&gt;=Stimuli!$B$4,A11876&lt;=Stimuli!$C$4),Stimuli!$A$4,"")))</f>
        <v>03 Quiet recovery (15s)</v>
      </c>
      <c r="I11876" s="6" t="n">
        <f aca="false">(B11876-B11875)/((A11876-A11875)/1000)</f>
        <v>-0.750183150183148</v>
      </c>
      <c r="J11876" s="6" t="n">
        <f aca="false">IF(OR(B11876&lt;Rules!$B$2,B11876&gt;Rules!$B$3,ABS(I11876)&gt;Rules!$B$4,OR(B11877&lt;Rules!$B$2,B11877&gt;Rules!$B$3,ABS(I11877)&gt;Rules!$B$4)),1,0)</f>
        <v>0</v>
      </c>
      <c r="K11876" s="6" t="str">
        <f aca="false">IF(F11876=1,COUNTIF($F$2:F11876,1),"")</f>
        <v/>
      </c>
    </row>
    <row r="11877" customFormat="false" ht="15" hidden="false" customHeight="false" outlineLevel="0" collapsed="false">
      <c r="A11877" s="6" t="n">
        <v>93198.8055</v>
      </c>
      <c r="B11877" s="6" t="n">
        <v>1.97728937728938</v>
      </c>
      <c r="C11877" s="6" t="n">
        <v>80</v>
      </c>
      <c r="D11877" s="6" t="n">
        <v>-1</v>
      </c>
      <c r="E11877" s="6" t="n">
        <v>1.97435897435897</v>
      </c>
      <c r="F11877" s="6" t="n">
        <v>0</v>
      </c>
      <c r="G11877" s="6" t="n">
        <v>0</v>
      </c>
      <c r="H11877" s="6" t="str">
        <f aca="false">IF(AND(A11877&gt;=Stimuli!$B$2,A11877&lt;=Stimuli!$C$2),Stimuli!$A$2,IF(AND(A11877&gt;=Stimuli!$B$3,A11877&lt;=Stimuli!$C$3),Stimuli!$A$3,IF(AND(A11877&gt;=Stimuli!$B$4,A11877&lt;=Stimuli!$C$4),Stimuli!$A$4,"")))</f>
        <v>03 Quiet recovery (15s)</v>
      </c>
      <c r="I11877" s="6" t="n">
        <f aca="false">(B11877-B11876)/((A11877-A11876)/1000)</f>
        <v>0.750183150183148</v>
      </c>
      <c r="J11877" s="6" t="n">
        <f aca="false">IF(OR(B11877&lt;Rules!$B$2,B11877&gt;Rules!$B$3,ABS(I11877)&gt;Rules!$B$4,OR(B11878&lt;Rules!$B$2,B11878&gt;Rules!$B$3,ABS(I11878)&gt;Rules!$B$4)),1,0)</f>
        <v>0</v>
      </c>
      <c r="K11877" s="6" t="str">
        <f aca="false">IF(F11877=1,COUNTIF($F$2:F11877,1),"")</f>
        <v/>
      </c>
    </row>
    <row r="11878" customFormat="false" ht="15" hidden="false" customHeight="false" outlineLevel="0" collapsed="false">
      <c r="A11878" s="6" t="n">
        <v>93206.618</v>
      </c>
      <c r="B11878" s="6" t="n">
        <v>1.97289377289377</v>
      </c>
      <c r="C11878" s="6" t="n">
        <v>80</v>
      </c>
      <c r="D11878" s="6" t="n">
        <v>-1</v>
      </c>
      <c r="E11878" s="6" t="n">
        <v>1.97435897435897</v>
      </c>
      <c r="F11878" s="6" t="n">
        <v>0</v>
      </c>
      <c r="G11878" s="6" t="n">
        <v>0</v>
      </c>
      <c r="H11878" s="6" t="str">
        <f aca="false">IF(AND(A11878&gt;=Stimuli!$B$2,A11878&lt;=Stimuli!$C$2),Stimuli!$A$2,IF(AND(A11878&gt;=Stimuli!$B$3,A11878&lt;=Stimuli!$C$3),Stimuli!$A$3,IF(AND(A11878&gt;=Stimuli!$B$4,A11878&lt;=Stimuli!$C$4),Stimuli!$A$4,"")))</f>
        <v>03 Quiet recovery (15s)</v>
      </c>
      <c r="I11878" s="6" t="n">
        <f aca="false">(B11878-B11877)/((A11878-A11877)/1000)</f>
        <v>-0.562637362637418</v>
      </c>
      <c r="J11878" s="6" t="n">
        <f aca="false">IF(OR(B11878&lt;Rules!$B$2,B11878&gt;Rules!$B$3,ABS(I11878)&gt;Rules!$B$4,OR(B11879&lt;Rules!$B$2,B11879&gt;Rules!$B$3,ABS(I11879)&gt;Rules!$B$4)),1,0)</f>
        <v>0</v>
      </c>
      <c r="K11878" s="6" t="str">
        <f aca="false">IF(F11878=1,COUNTIF($F$2:F11878,1),"")</f>
        <v/>
      </c>
    </row>
    <row r="11879" customFormat="false" ht="15" hidden="false" customHeight="false" outlineLevel="0" collapsed="false">
      <c r="A11879" s="6" t="n">
        <v>93214.4305</v>
      </c>
      <c r="B11879" s="6" t="n">
        <v>1.97582417582418</v>
      </c>
      <c r="C11879" s="6" t="n">
        <v>80</v>
      </c>
      <c r="D11879" s="6" t="n">
        <v>-1</v>
      </c>
      <c r="E11879" s="6" t="n">
        <v>1.97435897435897</v>
      </c>
      <c r="F11879" s="6" t="n">
        <v>0</v>
      </c>
      <c r="G11879" s="6" t="n">
        <v>0</v>
      </c>
      <c r="H11879" s="6" t="str">
        <f aca="false">IF(AND(A11879&gt;=Stimuli!$B$2,A11879&lt;=Stimuli!$C$2),Stimuli!$A$2,IF(AND(A11879&gt;=Stimuli!$B$3,A11879&lt;=Stimuli!$C$3),Stimuli!$A$3,IF(AND(A11879&gt;=Stimuli!$B$4,A11879&lt;=Stimuli!$C$4),Stimuli!$A$4,"")))</f>
        <v>03 Quiet recovery (15s)</v>
      </c>
      <c r="I11879" s="6" t="n">
        <f aca="false">(B11879-B11878)/((A11879-A11878)/1000)</f>
        <v>0.375091575091574</v>
      </c>
      <c r="J11879" s="6" t="n">
        <f aca="false">IF(OR(B11879&lt;Rules!$B$2,B11879&gt;Rules!$B$3,ABS(I11879)&gt;Rules!$B$4,OR(B11880&lt;Rules!$B$2,B11880&gt;Rules!$B$3,ABS(I11880)&gt;Rules!$B$4)),1,0)</f>
        <v>0</v>
      </c>
      <c r="K11879" s="6" t="str">
        <f aca="false">IF(F11879=1,COUNTIF($F$2:F11879,1),"")</f>
        <v/>
      </c>
    </row>
    <row r="11880" customFormat="false" ht="15" hidden="false" customHeight="false" outlineLevel="0" collapsed="false">
      <c r="A11880" s="6" t="n">
        <v>93222.243</v>
      </c>
      <c r="B11880" s="6" t="n">
        <v>1.97582417582418</v>
      </c>
      <c r="C11880" s="6" t="n">
        <v>80</v>
      </c>
      <c r="D11880" s="6" t="n">
        <v>-1</v>
      </c>
      <c r="E11880" s="6" t="n">
        <v>1.97582417582418</v>
      </c>
      <c r="F11880" s="6" t="n">
        <v>0</v>
      </c>
      <c r="G11880" s="6" t="n">
        <v>0</v>
      </c>
      <c r="H11880" s="6" t="str">
        <f aca="false">IF(AND(A11880&gt;=Stimuli!$B$2,A11880&lt;=Stimuli!$C$2),Stimuli!$A$2,IF(AND(A11880&gt;=Stimuli!$B$3,A11880&lt;=Stimuli!$C$3),Stimuli!$A$3,IF(AND(A11880&gt;=Stimuli!$B$4,A11880&lt;=Stimuli!$C$4),Stimuli!$A$4,"")))</f>
        <v>03 Quiet recovery (15s)</v>
      </c>
      <c r="I11880" s="6" t="n">
        <f aca="false">(B11880-B11879)/((A11880-A11879)/1000)</f>
        <v>0</v>
      </c>
      <c r="J11880" s="6" t="n">
        <f aca="false">IF(OR(B11880&lt;Rules!$B$2,B11880&gt;Rules!$B$3,ABS(I11880)&gt;Rules!$B$4,OR(B11881&lt;Rules!$B$2,B11881&gt;Rules!$B$3,ABS(I11881)&gt;Rules!$B$4)),1,0)</f>
        <v>0</v>
      </c>
      <c r="K11880" s="6" t="str">
        <f aca="false">IF(F11880=1,COUNTIF($F$2:F11880,1),"")</f>
        <v/>
      </c>
    </row>
    <row r="11881" customFormat="false" ht="15" hidden="false" customHeight="false" outlineLevel="0" collapsed="false">
      <c r="A11881" s="6" t="n">
        <v>93230.0555</v>
      </c>
      <c r="B11881" s="6" t="n">
        <v>1.97435897435897</v>
      </c>
      <c r="C11881" s="6" t="n">
        <v>80</v>
      </c>
      <c r="D11881" s="6" t="n">
        <v>-1</v>
      </c>
      <c r="E11881" s="6" t="n">
        <v>1.97582417582418</v>
      </c>
      <c r="F11881" s="6" t="n">
        <v>0</v>
      </c>
      <c r="G11881" s="6" t="n">
        <v>0</v>
      </c>
      <c r="H11881" s="6" t="str">
        <f aca="false">IF(AND(A11881&gt;=Stimuli!$B$2,A11881&lt;=Stimuli!$C$2),Stimuli!$A$2,IF(AND(A11881&gt;=Stimuli!$B$3,A11881&lt;=Stimuli!$C$3),Stimuli!$A$3,IF(AND(A11881&gt;=Stimuli!$B$4,A11881&lt;=Stimuli!$C$4),Stimuli!$A$4,"")))</f>
        <v>03 Quiet recovery (15s)</v>
      </c>
      <c r="I11881" s="6" t="n">
        <f aca="false">(B11881-B11880)/((A11881-A11880)/1000)</f>
        <v>-0.18754578754573</v>
      </c>
      <c r="J11881" s="6" t="n">
        <f aca="false">IF(OR(B11881&lt;Rules!$B$2,B11881&gt;Rules!$B$3,ABS(I11881)&gt;Rules!$B$4,OR(B11882&lt;Rules!$B$2,B11882&gt;Rules!$B$3,ABS(I11882)&gt;Rules!$B$4)),1,0)</f>
        <v>0</v>
      </c>
      <c r="K11881" s="6" t="str">
        <f aca="false">IF(F11881=1,COUNTIF($F$2:F11881,1),"")</f>
        <v/>
      </c>
    </row>
    <row r="11882" customFormat="false" ht="15" hidden="false" customHeight="false" outlineLevel="0" collapsed="false">
      <c r="A11882" s="6" t="n">
        <v>93237.868</v>
      </c>
      <c r="B11882" s="6" t="n">
        <v>1.97728937728938</v>
      </c>
      <c r="C11882" s="6" t="n">
        <v>80</v>
      </c>
      <c r="D11882" s="6" t="n">
        <v>-1</v>
      </c>
      <c r="E11882" s="6" t="n">
        <v>1.97582417582418</v>
      </c>
      <c r="F11882" s="6" t="n">
        <v>0</v>
      </c>
      <c r="G11882" s="6" t="n">
        <v>0</v>
      </c>
      <c r="H11882" s="6" t="str">
        <f aca="false">IF(AND(A11882&gt;=Stimuli!$B$2,A11882&lt;=Stimuli!$C$2),Stimuli!$A$2,IF(AND(A11882&gt;=Stimuli!$B$3,A11882&lt;=Stimuli!$C$3),Stimuli!$A$3,IF(AND(A11882&gt;=Stimuli!$B$4,A11882&lt;=Stimuli!$C$4),Stimuli!$A$4,"")))</f>
        <v>03 Quiet recovery (15s)</v>
      </c>
      <c r="I11882" s="6" t="n">
        <f aca="false">(B11882-B11881)/((A11882-A11881)/1000)</f>
        <v>0.375091575091574</v>
      </c>
      <c r="J11882" s="6" t="n">
        <f aca="false">IF(OR(B11882&lt;Rules!$B$2,B11882&gt;Rules!$B$3,ABS(I11882)&gt;Rules!$B$4,OR(B11883&lt;Rules!$B$2,B11883&gt;Rules!$B$3,ABS(I11883)&gt;Rules!$B$4)),1,0)</f>
        <v>0</v>
      </c>
      <c r="K11882" s="6" t="str">
        <f aca="false">IF(F11882=1,COUNTIF($F$2:F11882,1),"")</f>
        <v/>
      </c>
    </row>
    <row r="11883" customFormat="false" ht="15" hidden="false" customHeight="false" outlineLevel="0" collapsed="false">
      <c r="A11883" s="6" t="n">
        <v>93245.6805</v>
      </c>
      <c r="B11883" s="6" t="n">
        <v>1.97435897435897</v>
      </c>
      <c r="C11883" s="6" t="n">
        <v>80</v>
      </c>
      <c r="D11883" s="6" t="n">
        <v>-1</v>
      </c>
      <c r="E11883" s="6" t="n">
        <v>1.97582417582418</v>
      </c>
      <c r="F11883" s="6" t="n">
        <v>0</v>
      </c>
      <c r="G11883" s="6" t="n">
        <v>0</v>
      </c>
      <c r="H11883" s="6" t="str">
        <f aca="false">IF(AND(A11883&gt;=Stimuli!$B$2,A11883&lt;=Stimuli!$C$2),Stimuli!$A$2,IF(AND(A11883&gt;=Stimuli!$B$3,A11883&lt;=Stimuli!$C$3),Stimuli!$A$3,IF(AND(A11883&gt;=Stimuli!$B$4,A11883&lt;=Stimuli!$C$4),Stimuli!$A$4,"")))</f>
        <v>03 Quiet recovery (15s)</v>
      </c>
      <c r="I11883" s="6" t="n">
        <f aca="false">(B11883-B11882)/((A11883-A11882)/1000)</f>
        <v>-0.375091575091574</v>
      </c>
      <c r="J11883" s="6" t="n">
        <f aca="false">IF(OR(B11883&lt;Rules!$B$2,B11883&gt;Rules!$B$3,ABS(I11883)&gt;Rules!$B$4,OR(B11884&lt;Rules!$B$2,B11884&gt;Rules!$B$3,ABS(I11884)&gt;Rules!$B$4)),1,0)</f>
        <v>0</v>
      </c>
      <c r="K11883" s="6" t="str">
        <f aca="false">IF(F11883=1,COUNTIF($F$2:F11883,1),"")</f>
        <v/>
      </c>
    </row>
    <row r="11884" customFormat="false" ht="15" hidden="false" customHeight="false" outlineLevel="0" collapsed="false">
      <c r="A11884" s="6" t="n">
        <v>93253.493</v>
      </c>
      <c r="B11884" s="6" t="n">
        <v>1.97875457875458</v>
      </c>
      <c r="C11884" s="6" t="n">
        <v>80</v>
      </c>
      <c r="D11884" s="6" t="n">
        <v>-1</v>
      </c>
      <c r="E11884" s="6" t="n">
        <v>1.97582417582418</v>
      </c>
      <c r="F11884" s="6" t="n">
        <v>0</v>
      </c>
      <c r="G11884" s="6" t="n">
        <v>0</v>
      </c>
      <c r="H11884" s="6" t="str">
        <f aca="false">IF(AND(A11884&gt;=Stimuli!$B$2,A11884&lt;=Stimuli!$C$2),Stimuli!$A$2,IF(AND(A11884&gt;=Stimuli!$B$3,A11884&lt;=Stimuli!$C$3),Stimuli!$A$3,IF(AND(A11884&gt;=Stimuli!$B$4,A11884&lt;=Stimuli!$C$4),Stimuli!$A$4,"")))</f>
        <v>03 Quiet recovery (15s)</v>
      </c>
      <c r="I11884" s="6" t="n">
        <f aca="false">(B11884-B11883)/((A11884-A11883)/1000)</f>
        <v>0.562637362637304</v>
      </c>
      <c r="J11884" s="6" t="n">
        <f aca="false">IF(OR(B11884&lt;Rules!$B$2,B11884&gt;Rules!$B$3,ABS(I11884)&gt;Rules!$B$4,OR(B11885&lt;Rules!$B$2,B11885&gt;Rules!$B$3,ABS(I11885)&gt;Rules!$B$4)),1,0)</f>
        <v>0</v>
      </c>
      <c r="K11884" s="6" t="str">
        <f aca="false">IF(F11884=1,COUNTIF($F$2:F11884,1),"")</f>
        <v/>
      </c>
    </row>
    <row r="11885" customFormat="false" ht="15" hidden="false" customHeight="false" outlineLevel="0" collapsed="false">
      <c r="A11885" s="6" t="n">
        <v>93261.3055</v>
      </c>
      <c r="B11885" s="6" t="n">
        <v>1.97289377289377</v>
      </c>
      <c r="C11885" s="6" t="n">
        <v>80</v>
      </c>
      <c r="D11885" s="6" t="n">
        <v>-1</v>
      </c>
      <c r="E11885" s="6" t="n">
        <v>1.97582417582418</v>
      </c>
      <c r="F11885" s="6" t="n">
        <v>0</v>
      </c>
      <c r="G11885" s="6" t="n">
        <v>0</v>
      </c>
      <c r="H11885" s="6" t="str">
        <f aca="false">IF(AND(A11885&gt;=Stimuli!$B$2,A11885&lt;=Stimuli!$C$2),Stimuli!$A$2,IF(AND(A11885&gt;=Stimuli!$B$3,A11885&lt;=Stimuli!$C$3),Stimuli!$A$3,IF(AND(A11885&gt;=Stimuli!$B$4,A11885&lt;=Stimuli!$C$4),Stimuli!$A$4,"")))</f>
        <v>03 Quiet recovery (15s)</v>
      </c>
      <c r="I11885" s="6" t="n">
        <f aca="false">(B11885-B11884)/((A11885-A11884)/1000)</f>
        <v>-0.750183150183148</v>
      </c>
      <c r="J11885" s="6" t="n">
        <f aca="false">IF(OR(B11885&lt;Rules!$B$2,B11885&gt;Rules!$B$3,ABS(I11885)&gt;Rules!$B$4,OR(B11886&lt;Rules!$B$2,B11886&gt;Rules!$B$3,ABS(I11886)&gt;Rules!$B$4)),1,0)</f>
        <v>0</v>
      </c>
      <c r="K11885" s="6" t="str">
        <f aca="false">IF(F11885=1,COUNTIF($F$2:F11885,1),"")</f>
        <v/>
      </c>
    </row>
    <row r="11886" customFormat="false" ht="15" hidden="false" customHeight="false" outlineLevel="0" collapsed="false">
      <c r="A11886" s="6" t="n">
        <v>93269.118</v>
      </c>
      <c r="B11886" s="6" t="n">
        <v>1.98021978021978</v>
      </c>
      <c r="C11886" s="6" t="n">
        <v>80</v>
      </c>
      <c r="D11886" s="6" t="n">
        <v>-1</v>
      </c>
      <c r="E11886" s="6" t="n">
        <v>1.97582417582418</v>
      </c>
      <c r="F11886" s="6" t="n">
        <v>0</v>
      </c>
      <c r="G11886" s="6" t="n">
        <v>0</v>
      </c>
      <c r="H11886" s="6" t="str">
        <f aca="false">IF(AND(A11886&gt;=Stimuli!$B$2,A11886&lt;=Stimuli!$C$2),Stimuli!$A$2,IF(AND(A11886&gt;=Stimuli!$B$3,A11886&lt;=Stimuli!$C$3),Stimuli!$A$3,IF(AND(A11886&gt;=Stimuli!$B$4,A11886&lt;=Stimuli!$C$4),Stimuli!$A$4,"")))</f>
        <v>03 Quiet recovery (15s)</v>
      </c>
      <c r="I11886" s="6" t="n">
        <f aca="false">(B11886-B11885)/((A11886-A11885)/1000)</f>
        <v>0.93772893772902</v>
      </c>
      <c r="J11886" s="6" t="n">
        <f aca="false">IF(OR(B11886&lt;Rules!$B$2,B11886&gt;Rules!$B$3,ABS(I11886)&gt;Rules!$B$4,OR(B11887&lt;Rules!$B$2,B11887&gt;Rules!$B$3,ABS(I11887)&gt;Rules!$B$4)),1,0)</f>
        <v>0</v>
      </c>
      <c r="K11886" s="6" t="str">
        <f aca="false">IF(F11886=1,COUNTIF($F$2:F11886,1),"")</f>
        <v/>
      </c>
    </row>
    <row r="11887" customFormat="false" ht="15" hidden="false" customHeight="false" outlineLevel="0" collapsed="false">
      <c r="A11887" s="6" t="n">
        <v>93276.9305</v>
      </c>
      <c r="B11887" s="6" t="n">
        <v>1.97289377289377</v>
      </c>
      <c r="C11887" s="6" t="n">
        <v>80</v>
      </c>
      <c r="D11887" s="6" t="n">
        <v>-1</v>
      </c>
      <c r="E11887" s="6" t="n">
        <v>1.97582417582418</v>
      </c>
      <c r="F11887" s="6" t="n">
        <v>0</v>
      </c>
      <c r="G11887" s="6" t="n">
        <v>0</v>
      </c>
      <c r="H11887" s="6" t="str">
        <f aca="false">IF(AND(A11887&gt;=Stimuli!$B$2,A11887&lt;=Stimuli!$C$2),Stimuli!$A$2,IF(AND(A11887&gt;=Stimuli!$B$3,A11887&lt;=Stimuli!$C$3),Stimuli!$A$3,IF(AND(A11887&gt;=Stimuli!$B$4,A11887&lt;=Stimuli!$C$4),Stimuli!$A$4,"")))</f>
        <v>03 Quiet recovery (15s)</v>
      </c>
      <c r="I11887" s="6" t="n">
        <f aca="false">(B11887-B11886)/((A11887-A11886)/1000)</f>
        <v>-0.93772893772902</v>
      </c>
      <c r="J11887" s="6" t="n">
        <f aca="false">IF(OR(B11887&lt;Rules!$B$2,B11887&gt;Rules!$B$3,ABS(I11887)&gt;Rules!$B$4,OR(B11888&lt;Rules!$B$2,B11888&gt;Rules!$B$3,ABS(I11888)&gt;Rules!$B$4)),1,0)</f>
        <v>0</v>
      </c>
      <c r="K11887" s="6" t="str">
        <f aca="false">IF(F11887=1,COUNTIF($F$2:F11887,1),"")</f>
        <v/>
      </c>
    </row>
    <row r="11888" customFormat="false" ht="15" hidden="false" customHeight="false" outlineLevel="0" collapsed="false">
      <c r="A11888" s="6" t="n">
        <v>93284.743</v>
      </c>
      <c r="B11888" s="6" t="n">
        <v>1.98021978021978</v>
      </c>
      <c r="C11888" s="6" t="n">
        <v>80</v>
      </c>
      <c r="D11888" s="6" t="n">
        <v>-1</v>
      </c>
      <c r="E11888" s="6" t="n">
        <v>1.97582417582418</v>
      </c>
      <c r="F11888" s="6" t="n">
        <v>0</v>
      </c>
      <c r="G11888" s="6" t="n">
        <v>0</v>
      </c>
      <c r="H11888" s="6" t="str">
        <f aca="false">IF(AND(A11888&gt;=Stimuli!$B$2,A11888&lt;=Stimuli!$C$2),Stimuli!$A$2,IF(AND(A11888&gt;=Stimuli!$B$3,A11888&lt;=Stimuli!$C$3),Stimuli!$A$3,IF(AND(A11888&gt;=Stimuli!$B$4,A11888&lt;=Stimuli!$C$4),Stimuli!$A$4,"")))</f>
        <v>03 Quiet recovery (15s)</v>
      </c>
      <c r="I11888" s="6" t="n">
        <f aca="false">(B11888-B11887)/((A11888-A11887)/1000)</f>
        <v>0.93772893772902</v>
      </c>
      <c r="J11888" s="6" t="n">
        <f aca="false">IF(OR(B11888&lt;Rules!$B$2,B11888&gt;Rules!$B$3,ABS(I11888)&gt;Rules!$B$4,OR(B11889&lt;Rules!$B$2,B11889&gt;Rules!$B$3,ABS(I11889)&gt;Rules!$B$4)),1,0)</f>
        <v>0</v>
      </c>
      <c r="K11888" s="6" t="str">
        <f aca="false">IF(F11888=1,COUNTIF($F$2:F11888,1),"")</f>
        <v/>
      </c>
    </row>
    <row r="11889" customFormat="false" ht="15" hidden="false" customHeight="false" outlineLevel="0" collapsed="false">
      <c r="A11889" s="6" t="n">
        <v>93292.5555</v>
      </c>
      <c r="B11889" s="6" t="n">
        <v>1.97289377289377</v>
      </c>
      <c r="C11889" s="6" t="n">
        <v>80</v>
      </c>
      <c r="D11889" s="6" t="n">
        <v>-1</v>
      </c>
      <c r="E11889" s="6" t="n">
        <v>1.97582417582418</v>
      </c>
      <c r="F11889" s="6" t="n">
        <v>0</v>
      </c>
      <c r="G11889" s="6" t="n">
        <v>0</v>
      </c>
      <c r="H11889" s="6" t="str">
        <f aca="false">IF(AND(A11889&gt;=Stimuli!$B$2,A11889&lt;=Stimuli!$C$2),Stimuli!$A$2,IF(AND(A11889&gt;=Stimuli!$B$3,A11889&lt;=Stimuli!$C$3),Stimuli!$A$3,IF(AND(A11889&gt;=Stimuli!$B$4,A11889&lt;=Stimuli!$C$4),Stimuli!$A$4,"")))</f>
        <v>03 Quiet recovery (15s)</v>
      </c>
      <c r="I11889" s="6" t="n">
        <f aca="false">(B11889-B11888)/((A11889-A11888)/1000)</f>
        <v>-0.93772893772902</v>
      </c>
      <c r="J11889" s="6" t="n">
        <f aca="false">IF(OR(B11889&lt;Rules!$B$2,B11889&gt;Rules!$B$3,ABS(I11889)&gt;Rules!$B$4,OR(B11890&lt;Rules!$B$2,B11890&gt;Rules!$B$3,ABS(I11890)&gt;Rules!$B$4)),1,0)</f>
        <v>0</v>
      </c>
      <c r="K11889" s="6" t="str">
        <f aca="false">IF(F11889=1,COUNTIF($F$2:F11889,1),"")</f>
        <v/>
      </c>
    </row>
    <row r="11890" customFormat="false" ht="15" hidden="false" customHeight="false" outlineLevel="0" collapsed="false">
      <c r="A11890" s="6" t="n">
        <v>93300.368</v>
      </c>
      <c r="B11890" s="6" t="n">
        <v>1.98021978021978</v>
      </c>
      <c r="C11890" s="6" t="n">
        <v>80</v>
      </c>
      <c r="D11890" s="6" t="n">
        <v>-1</v>
      </c>
      <c r="E11890" s="6" t="n">
        <v>1.97728937728938</v>
      </c>
      <c r="F11890" s="6" t="n">
        <v>0</v>
      </c>
      <c r="G11890" s="6" t="n">
        <v>0</v>
      </c>
      <c r="H11890" s="6" t="str">
        <f aca="false">IF(AND(A11890&gt;=Stimuli!$B$2,A11890&lt;=Stimuli!$C$2),Stimuli!$A$2,IF(AND(A11890&gt;=Stimuli!$B$3,A11890&lt;=Stimuli!$C$3),Stimuli!$A$3,IF(AND(A11890&gt;=Stimuli!$B$4,A11890&lt;=Stimuli!$C$4),Stimuli!$A$4,"")))</f>
        <v>03 Quiet recovery (15s)</v>
      </c>
      <c r="I11890" s="6" t="n">
        <f aca="false">(B11890-B11889)/((A11890-A11889)/1000)</f>
        <v>0.93772893772902</v>
      </c>
      <c r="J11890" s="6" t="n">
        <f aca="false">IF(OR(B11890&lt;Rules!$B$2,B11890&gt;Rules!$B$3,ABS(I11890)&gt;Rules!$B$4,OR(B11891&lt;Rules!$B$2,B11891&gt;Rules!$B$3,ABS(I11891)&gt;Rules!$B$4)),1,0)</f>
        <v>0</v>
      </c>
      <c r="K11890" s="6" t="str">
        <f aca="false">IF(F11890=1,COUNTIF($F$2:F11890,1),"")</f>
        <v/>
      </c>
    </row>
    <row r="11891" customFormat="false" ht="15" hidden="false" customHeight="false" outlineLevel="0" collapsed="false">
      <c r="A11891" s="6" t="n">
        <v>93308.1805</v>
      </c>
      <c r="B11891" s="6" t="n">
        <v>1.97435897435897</v>
      </c>
      <c r="C11891" s="6" t="n">
        <v>80</v>
      </c>
      <c r="D11891" s="6" t="n">
        <v>-1</v>
      </c>
      <c r="E11891" s="6" t="n">
        <v>1.97728937728938</v>
      </c>
      <c r="F11891" s="6" t="n">
        <v>0</v>
      </c>
      <c r="G11891" s="6" t="n">
        <v>0</v>
      </c>
      <c r="H11891" s="6" t="str">
        <f aca="false">IF(AND(A11891&gt;=Stimuli!$B$2,A11891&lt;=Stimuli!$C$2),Stimuli!$A$2,IF(AND(A11891&gt;=Stimuli!$B$3,A11891&lt;=Stimuli!$C$3),Stimuli!$A$3,IF(AND(A11891&gt;=Stimuli!$B$4,A11891&lt;=Stimuli!$C$4),Stimuli!$A$4,"")))</f>
        <v>03 Quiet recovery (15s)</v>
      </c>
      <c r="I11891" s="6" t="n">
        <f aca="false">(B11891-B11890)/((A11891-A11890)/1000)</f>
        <v>-0.750183150183176</v>
      </c>
      <c r="J11891" s="6" t="n">
        <f aca="false">IF(OR(B11891&lt;Rules!$B$2,B11891&gt;Rules!$B$3,ABS(I11891)&gt;Rules!$B$4,OR(B11892&lt;Rules!$B$2,B11892&gt;Rules!$B$3,ABS(I11892)&gt;Rules!$B$4)),1,0)</f>
        <v>0</v>
      </c>
      <c r="K11891" s="6" t="str">
        <f aca="false">IF(F11891=1,COUNTIF($F$2:F11891,1),"")</f>
        <v/>
      </c>
    </row>
    <row r="11892" customFormat="false" ht="15" hidden="false" customHeight="false" outlineLevel="0" collapsed="false">
      <c r="A11892" s="6" t="n">
        <v>93315.993</v>
      </c>
      <c r="B11892" s="6" t="n">
        <v>1.98021978021978</v>
      </c>
      <c r="C11892" s="6" t="n">
        <v>80</v>
      </c>
      <c r="D11892" s="6" t="n">
        <v>-1</v>
      </c>
      <c r="E11892" s="6" t="n">
        <v>1.97728937728938</v>
      </c>
      <c r="F11892" s="6" t="n">
        <v>0</v>
      </c>
      <c r="G11892" s="6" t="n">
        <v>0</v>
      </c>
      <c r="H11892" s="6" t="str">
        <f aca="false">IF(AND(A11892&gt;=Stimuli!$B$2,A11892&lt;=Stimuli!$C$2),Stimuli!$A$2,IF(AND(A11892&gt;=Stimuli!$B$3,A11892&lt;=Stimuli!$C$3),Stimuli!$A$3,IF(AND(A11892&gt;=Stimuli!$B$4,A11892&lt;=Stimuli!$C$4),Stimuli!$A$4,"")))</f>
        <v>03 Quiet recovery (15s)</v>
      </c>
      <c r="I11892" s="6" t="n">
        <f aca="false">(B11892-B11891)/((A11892-A11891)/1000)</f>
        <v>0.750183150183176</v>
      </c>
      <c r="J11892" s="6" t="n">
        <f aca="false">IF(OR(B11892&lt;Rules!$B$2,B11892&gt;Rules!$B$3,ABS(I11892)&gt;Rules!$B$4,OR(B11893&lt;Rules!$B$2,B11893&gt;Rules!$B$3,ABS(I11893)&gt;Rules!$B$4)),1,0)</f>
        <v>0</v>
      </c>
      <c r="K11892" s="6" t="str">
        <f aca="false">IF(F11892=1,COUNTIF($F$2:F11892,1),"")</f>
        <v/>
      </c>
    </row>
    <row r="11893" customFormat="false" ht="15" hidden="false" customHeight="false" outlineLevel="0" collapsed="false">
      <c r="A11893" s="6" t="n">
        <v>93323.8055</v>
      </c>
      <c r="B11893" s="6" t="n">
        <v>1.97582417582418</v>
      </c>
      <c r="C11893" s="6" t="n">
        <v>80</v>
      </c>
      <c r="D11893" s="6" t="n">
        <v>-1</v>
      </c>
      <c r="E11893" s="6" t="n">
        <v>1.97728937728938</v>
      </c>
      <c r="F11893" s="6" t="n">
        <v>0</v>
      </c>
      <c r="G11893" s="6" t="n">
        <v>0</v>
      </c>
      <c r="H11893" s="6" t="str">
        <f aca="false">IF(AND(A11893&gt;=Stimuli!$B$2,A11893&lt;=Stimuli!$C$2),Stimuli!$A$2,IF(AND(A11893&gt;=Stimuli!$B$3,A11893&lt;=Stimuli!$C$3),Stimuli!$A$3,IF(AND(A11893&gt;=Stimuli!$B$4,A11893&lt;=Stimuli!$C$4),Stimuli!$A$4,"")))</f>
        <v>03 Quiet recovery (15s)</v>
      </c>
      <c r="I11893" s="6" t="n">
        <f aca="false">(B11893-B11892)/((A11893-A11892)/1000)</f>
        <v>-0.562637362637446</v>
      </c>
      <c r="J11893" s="6" t="n">
        <f aca="false">IF(OR(B11893&lt;Rules!$B$2,B11893&gt;Rules!$B$3,ABS(I11893)&gt;Rules!$B$4,OR(B11894&lt;Rules!$B$2,B11894&gt;Rules!$B$3,ABS(I11894)&gt;Rules!$B$4)),1,0)</f>
        <v>0</v>
      </c>
      <c r="K11893" s="6" t="str">
        <f aca="false">IF(F11893=1,COUNTIF($F$2:F11893,1),"")</f>
        <v/>
      </c>
    </row>
    <row r="11894" customFormat="false" ht="15" hidden="false" customHeight="false" outlineLevel="0" collapsed="false">
      <c r="A11894" s="6" t="n">
        <v>93331.618</v>
      </c>
      <c r="B11894" s="6" t="n">
        <v>1.97875457875458</v>
      </c>
      <c r="C11894" s="6" t="n">
        <v>80</v>
      </c>
      <c r="D11894" s="6" t="n">
        <v>-1</v>
      </c>
      <c r="E11894" s="6" t="n">
        <v>1.97728937728938</v>
      </c>
      <c r="F11894" s="6" t="n">
        <v>0</v>
      </c>
      <c r="G11894" s="6" t="n">
        <v>0</v>
      </c>
      <c r="H11894" s="6" t="str">
        <f aca="false">IF(AND(A11894&gt;=Stimuli!$B$2,A11894&lt;=Stimuli!$C$2),Stimuli!$A$2,IF(AND(A11894&gt;=Stimuli!$B$3,A11894&lt;=Stimuli!$C$3),Stimuli!$A$3,IF(AND(A11894&gt;=Stimuli!$B$4,A11894&lt;=Stimuli!$C$4),Stimuli!$A$4,"")))</f>
        <v>03 Quiet recovery (15s)</v>
      </c>
      <c r="I11894" s="6" t="n">
        <f aca="false">(B11894-B11893)/((A11894-A11893)/1000)</f>
        <v>0.375091575091574</v>
      </c>
      <c r="J11894" s="6" t="n">
        <f aca="false">IF(OR(B11894&lt;Rules!$B$2,B11894&gt;Rules!$B$3,ABS(I11894)&gt;Rules!$B$4,OR(B11895&lt;Rules!$B$2,B11895&gt;Rules!$B$3,ABS(I11895)&gt;Rules!$B$4)),1,0)</f>
        <v>0</v>
      </c>
      <c r="K11894" s="6" t="str">
        <f aca="false">IF(F11894=1,COUNTIF($F$2:F11894,1),"")</f>
        <v/>
      </c>
    </row>
    <row r="11895" customFormat="false" ht="15" hidden="false" customHeight="false" outlineLevel="0" collapsed="false">
      <c r="A11895" s="6" t="n">
        <v>93339.4305</v>
      </c>
      <c r="B11895" s="6" t="n">
        <v>1.97728937728938</v>
      </c>
      <c r="C11895" s="6" t="n">
        <v>80</v>
      </c>
      <c r="D11895" s="6" t="n">
        <v>-1</v>
      </c>
      <c r="E11895" s="6" t="n">
        <v>1.97728937728938</v>
      </c>
      <c r="F11895" s="6" t="n">
        <v>0</v>
      </c>
      <c r="G11895" s="6" t="n">
        <v>0</v>
      </c>
      <c r="H11895" s="6" t="str">
        <f aca="false">IF(AND(A11895&gt;=Stimuli!$B$2,A11895&lt;=Stimuli!$C$2),Stimuli!$A$2,IF(AND(A11895&gt;=Stimuli!$B$3,A11895&lt;=Stimuli!$C$3),Stimuli!$A$3,IF(AND(A11895&gt;=Stimuli!$B$4,A11895&lt;=Stimuli!$C$4),Stimuli!$A$4,"")))</f>
        <v>03 Quiet recovery (15s)</v>
      </c>
      <c r="I11895" s="6" t="n">
        <f aca="false">(B11895-B11894)/((A11895-A11894)/1000)</f>
        <v>-0.18754578754573</v>
      </c>
      <c r="J11895" s="6" t="n">
        <f aca="false">IF(OR(B11895&lt;Rules!$B$2,B11895&gt;Rules!$B$3,ABS(I11895)&gt;Rules!$B$4,OR(B11896&lt;Rules!$B$2,B11896&gt;Rules!$B$3,ABS(I11896)&gt;Rules!$B$4)),1,0)</f>
        <v>0</v>
      </c>
      <c r="K11895" s="6" t="str">
        <f aca="false">IF(F11895=1,COUNTIF($F$2:F11895,1),"")</f>
        <v/>
      </c>
    </row>
    <row r="11896" customFormat="false" ht="15" hidden="false" customHeight="false" outlineLevel="0" collapsed="false">
      <c r="A11896" s="6" t="n">
        <v>93347.243</v>
      </c>
      <c r="B11896" s="6" t="n">
        <v>1.97728937728938</v>
      </c>
      <c r="C11896" s="6" t="n">
        <v>80</v>
      </c>
      <c r="D11896" s="6" t="n">
        <v>-1</v>
      </c>
      <c r="E11896" s="6" t="n">
        <v>1.97728937728938</v>
      </c>
      <c r="F11896" s="6" t="n">
        <v>0</v>
      </c>
      <c r="G11896" s="6" t="n">
        <v>0</v>
      </c>
      <c r="H11896" s="6" t="str">
        <f aca="false">IF(AND(A11896&gt;=Stimuli!$B$2,A11896&lt;=Stimuli!$C$2),Stimuli!$A$2,IF(AND(A11896&gt;=Stimuli!$B$3,A11896&lt;=Stimuli!$C$3),Stimuli!$A$3,IF(AND(A11896&gt;=Stimuli!$B$4,A11896&lt;=Stimuli!$C$4),Stimuli!$A$4,"")))</f>
        <v>03 Quiet recovery (15s)</v>
      </c>
      <c r="I11896" s="6" t="n">
        <f aca="false">(B11896-B11895)/((A11896-A11895)/1000)</f>
        <v>0</v>
      </c>
      <c r="J11896" s="6" t="n">
        <f aca="false">IF(OR(B11896&lt;Rules!$B$2,B11896&gt;Rules!$B$3,ABS(I11896)&gt;Rules!$B$4,OR(B11897&lt;Rules!$B$2,B11897&gt;Rules!$B$3,ABS(I11897)&gt;Rules!$B$4)),1,0)</f>
        <v>0</v>
      </c>
      <c r="K11896" s="6" t="str">
        <f aca="false">IF(F11896=1,COUNTIF($F$2:F11896,1),"")</f>
        <v/>
      </c>
    </row>
    <row r="11897" customFormat="false" ht="15" hidden="false" customHeight="false" outlineLevel="0" collapsed="false">
      <c r="A11897" s="6" t="n">
        <v>93355.0555</v>
      </c>
      <c r="B11897" s="6" t="n">
        <v>1.98021978021978</v>
      </c>
      <c r="C11897" s="6" t="n">
        <v>80</v>
      </c>
      <c r="D11897" s="6" t="n">
        <v>-1</v>
      </c>
      <c r="E11897" s="6" t="n">
        <v>1.97728937728938</v>
      </c>
      <c r="F11897" s="6" t="n">
        <v>0</v>
      </c>
      <c r="G11897" s="6" t="n">
        <v>0</v>
      </c>
      <c r="H11897" s="6" t="str">
        <f aca="false">IF(AND(A11897&gt;=Stimuli!$B$2,A11897&lt;=Stimuli!$C$2),Stimuli!$A$2,IF(AND(A11897&gt;=Stimuli!$B$3,A11897&lt;=Stimuli!$C$3),Stimuli!$A$3,IF(AND(A11897&gt;=Stimuli!$B$4,A11897&lt;=Stimuli!$C$4),Stimuli!$A$4,"")))</f>
        <v>03 Quiet recovery (15s)</v>
      </c>
      <c r="I11897" s="6" t="n">
        <f aca="false">(B11897-B11896)/((A11897-A11896)/1000)</f>
        <v>0.375091575091602</v>
      </c>
      <c r="J11897" s="6" t="n">
        <f aca="false">IF(OR(B11897&lt;Rules!$B$2,B11897&gt;Rules!$B$3,ABS(I11897)&gt;Rules!$B$4,OR(B11898&lt;Rules!$B$2,B11898&gt;Rules!$B$3,ABS(I11898)&gt;Rules!$B$4)),1,0)</f>
        <v>0</v>
      </c>
      <c r="K11897" s="6" t="str">
        <f aca="false">IF(F11897=1,COUNTIF($F$2:F11897,1),"")</f>
        <v/>
      </c>
    </row>
    <row r="11898" customFormat="false" ht="15" hidden="false" customHeight="false" outlineLevel="0" collapsed="false">
      <c r="A11898" s="6" t="n">
        <v>93362.868</v>
      </c>
      <c r="B11898" s="6" t="n">
        <v>1.97728937728938</v>
      </c>
      <c r="C11898" s="6" t="n">
        <v>80</v>
      </c>
      <c r="D11898" s="6" t="n">
        <v>-1</v>
      </c>
      <c r="E11898" s="6" t="n">
        <v>1.97728937728938</v>
      </c>
      <c r="F11898" s="6" t="n">
        <v>0</v>
      </c>
      <c r="G11898" s="6" t="n">
        <v>0</v>
      </c>
      <c r="H11898" s="6" t="str">
        <f aca="false">IF(AND(A11898&gt;=Stimuli!$B$2,A11898&lt;=Stimuli!$C$2),Stimuli!$A$2,IF(AND(A11898&gt;=Stimuli!$B$3,A11898&lt;=Stimuli!$C$3),Stimuli!$A$3,IF(AND(A11898&gt;=Stimuli!$B$4,A11898&lt;=Stimuli!$C$4),Stimuli!$A$4,"")))</f>
        <v>03 Quiet recovery (15s)</v>
      </c>
      <c r="I11898" s="6" t="n">
        <f aca="false">(B11898-B11897)/((A11898-A11897)/1000)</f>
        <v>-0.375091575091602</v>
      </c>
      <c r="J11898" s="6" t="n">
        <f aca="false">IF(OR(B11898&lt;Rules!$B$2,B11898&gt;Rules!$B$3,ABS(I11898)&gt;Rules!$B$4,OR(B11899&lt;Rules!$B$2,B11899&gt;Rules!$B$3,ABS(I11899)&gt;Rules!$B$4)),1,0)</f>
        <v>0</v>
      </c>
      <c r="K11898" s="6" t="str">
        <f aca="false">IF(F11898=1,COUNTIF($F$2:F11898,1),"")</f>
        <v/>
      </c>
    </row>
    <row r="11899" customFormat="false" ht="15" hidden="false" customHeight="false" outlineLevel="0" collapsed="false">
      <c r="A11899" s="6" t="n">
        <v>93370.6805</v>
      </c>
      <c r="B11899" s="6" t="n">
        <v>1.98021978021978</v>
      </c>
      <c r="C11899" s="6" t="n">
        <v>80</v>
      </c>
      <c r="D11899" s="6" t="n">
        <v>-1</v>
      </c>
      <c r="E11899" s="6" t="n">
        <v>1.97728937728938</v>
      </c>
      <c r="F11899" s="6" t="n">
        <v>0</v>
      </c>
      <c r="G11899" s="6" t="n">
        <v>0</v>
      </c>
      <c r="H11899" s="6" t="str">
        <f aca="false">IF(AND(A11899&gt;=Stimuli!$B$2,A11899&lt;=Stimuli!$C$2),Stimuli!$A$2,IF(AND(A11899&gt;=Stimuli!$B$3,A11899&lt;=Stimuli!$C$3),Stimuli!$A$3,IF(AND(A11899&gt;=Stimuli!$B$4,A11899&lt;=Stimuli!$C$4),Stimuli!$A$4,"")))</f>
        <v>03 Quiet recovery (15s)</v>
      </c>
      <c r="I11899" s="6" t="n">
        <f aca="false">(B11899-B11898)/((A11899-A11898)/1000)</f>
        <v>0.375091575091602</v>
      </c>
      <c r="J11899" s="6" t="n">
        <f aca="false">IF(OR(B11899&lt;Rules!$B$2,B11899&gt;Rules!$B$3,ABS(I11899)&gt;Rules!$B$4,OR(B11900&lt;Rules!$B$2,B11900&gt;Rules!$B$3,ABS(I11900)&gt;Rules!$B$4)),1,0)</f>
        <v>0</v>
      </c>
      <c r="K11899" s="6" t="str">
        <f aca="false">IF(F11899=1,COUNTIF($F$2:F11899,1),"")</f>
        <v/>
      </c>
    </row>
    <row r="11900" customFormat="false" ht="15" hidden="false" customHeight="false" outlineLevel="0" collapsed="false">
      <c r="A11900" s="6" t="n">
        <v>93378.493</v>
      </c>
      <c r="B11900" s="6" t="n">
        <v>1.97582417582418</v>
      </c>
      <c r="C11900" s="6" t="n">
        <v>80</v>
      </c>
      <c r="D11900" s="6" t="n">
        <v>-1</v>
      </c>
      <c r="E11900" s="6" t="n">
        <v>1.97728937728938</v>
      </c>
      <c r="F11900" s="6" t="n">
        <v>0</v>
      </c>
      <c r="G11900" s="6" t="n">
        <v>0</v>
      </c>
      <c r="H11900" s="6" t="str">
        <f aca="false">IF(AND(A11900&gt;=Stimuli!$B$2,A11900&lt;=Stimuli!$C$2),Stimuli!$A$2,IF(AND(A11900&gt;=Stimuli!$B$3,A11900&lt;=Stimuli!$C$3),Stimuli!$A$3,IF(AND(A11900&gt;=Stimuli!$B$4,A11900&lt;=Stimuli!$C$4),Stimuli!$A$4,"")))</f>
        <v>03 Quiet recovery (15s)</v>
      </c>
      <c r="I11900" s="6" t="n">
        <f aca="false">(B11900-B11899)/((A11900-A11899)/1000)</f>
        <v>-0.562637362637446</v>
      </c>
      <c r="J11900" s="6" t="n">
        <f aca="false">IF(OR(B11900&lt;Rules!$B$2,B11900&gt;Rules!$B$3,ABS(I11900)&gt;Rules!$B$4,OR(B11901&lt;Rules!$B$2,B11901&gt;Rules!$B$3,ABS(I11901)&gt;Rules!$B$4)),1,0)</f>
        <v>0</v>
      </c>
      <c r="K11900" s="6" t="str">
        <f aca="false">IF(F11900=1,COUNTIF($F$2:F11900,1),"")</f>
        <v/>
      </c>
    </row>
    <row r="11901" customFormat="false" ht="15" hidden="false" customHeight="false" outlineLevel="0" collapsed="false">
      <c r="A11901" s="6" t="n">
        <v>93386.3055</v>
      </c>
      <c r="B11901" s="6" t="n">
        <v>1.98168498168498</v>
      </c>
      <c r="C11901" s="6" t="n">
        <v>80</v>
      </c>
      <c r="D11901" s="6" t="n">
        <v>-1</v>
      </c>
      <c r="E11901" s="6" t="n">
        <v>1.97728937728938</v>
      </c>
      <c r="F11901" s="6" t="n">
        <v>0</v>
      </c>
      <c r="G11901" s="6" t="n">
        <v>0</v>
      </c>
      <c r="H11901" s="6" t="str">
        <f aca="false">IF(AND(A11901&gt;=Stimuli!$B$2,A11901&lt;=Stimuli!$C$2),Stimuli!$A$2,IF(AND(A11901&gt;=Stimuli!$B$3,A11901&lt;=Stimuli!$C$3),Stimuli!$A$3,IF(AND(A11901&gt;=Stimuli!$B$4,A11901&lt;=Stimuli!$C$4),Stimuli!$A$4,"")))</f>
        <v>03 Quiet recovery (15s)</v>
      </c>
      <c r="I11901" s="6" t="n">
        <f aca="false">(B11901-B11900)/((A11901-A11900)/1000)</f>
        <v>0.750183150183176</v>
      </c>
      <c r="J11901" s="6" t="n">
        <f aca="false">IF(OR(B11901&lt;Rules!$B$2,B11901&gt;Rules!$B$3,ABS(I11901)&gt;Rules!$B$4,OR(B11902&lt;Rules!$B$2,B11902&gt;Rules!$B$3,ABS(I11902)&gt;Rules!$B$4)),1,0)</f>
        <v>0</v>
      </c>
      <c r="K11901" s="6" t="str">
        <f aca="false">IF(F11901=1,COUNTIF($F$2:F11901,1),"")</f>
        <v/>
      </c>
    </row>
    <row r="11902" customFormat="false" ht="15" hidden="false" customHeight="false" outlineLevel="0" collapsed="false">
      <c r="A11902" s="6" t="n">
        <v>93394.118</v>
      </c>
      <c r="B11902" s="6" t="n">
        <v>1.97582417582418</v>
      </c>
      <c r="C11902" s="6" t="n">
        <v>80</v>
      </c>
      <c r="D11902" s="6" t="n">
        <v>-1</v>
      </c>
      <c r="E11902" s="6" t="n">
        <v>1.97728937728938</v>
      </c>
      <c r="F11902" s="6" t="n">
        <v>0</v>
      </c>
      <c r="G11902" s="6" t="n">
        <v>0</v>
      </c>
      <c r="H11902" s="6" t="str">
        <f aca="false">IF(AND(A11902&gt;=Stimuli!$B$2,A11902&lt;=Stimuli!$C$2),Stimuli!$A$2,IF(AND(A11902&gt;=Stimuli!$B$3,A11902&lt;=Stimuli!$C$3),Stimuli!$A$3,IF(AND(A11902&gt;=Stimuli!$B$4,A11902&lt;=Stimuli!$C$4),Stimuli!$A$4,"")))</f>
        <v>03 Quiet recovery (15s)</v>
      </c>
      <c r="I11902" s="6" t="n">
        <f aca="false">(B11902-B11901)/((A11902-A11901)/1000)</f>
        <v>-0.750183150183176</v>
      </c>
      <c r="J11902" s="6" t="n">
        <f aca="false">IF(OR(B11902&lt;Rules!$B$2,B11902&gt;Rules!$B$3,ABS(I11902)&gt;Rules!$B$4,OR(B11903&lt;Rules!$B$2,B11903&gt;Rules!$B$3,ABS(I11903)&gt;Rules!$B$4)),1,0)</f>
        <v>0</v>
      </c>
      <c r="K11902" s="6" t="str">
        <f aca="false">IF(F11902=1,COUNTIF($F$2:F11902,1),"")</f>
        <v/>
      </c>
    </row>
    <row r="11903" customFormat="false" ht="15" hidden="false" customHeight="false" outlineLevel="0" collapsed="false">
      <c r="A11903" s="6" t="n">
        <v>93401.9305</v>
      </c>
      <c r="B11903" s="6" t="n">
        <v>1.98315018315018</v>
      </c>
      <c r="C11903" s="6" t="n">
        <v>80</v>
      </c>
      <c r="D11903" s="6" t="n">
        <v>-1</v>
      </c>
      <c r="E11903" s="6" t="n">
        <v>1.97728937728938</v>
      </c>
      <c r="F11903" s="6" t="n">
        <v>0</v>
      </c>
      <c r="G11903" s="6" t="n">
        <v>0</v>
      </c>
      <c r="H11903" s="6" t="str">
        <f aca="false">IF(AND(A11903&gt;=Stimuli!$B$2,A11903&lt;=Stimuli!$C$2),Stimuli!$A$2,IF(AND(A11903&gt;=Stimuli!$B$3,A11903&lt;=Stimuli!$C$3),Stimuli!$A$3,IF(AND(A11903&gt;=Stimuli!$B$4,A11903&lt;=Stimuli!$C$4),Stimuli!$A$4,"")))</f>
        <v>03 Quiet recovery (15s)</v>
      </c>
      <c r="I11903" s="6" t="n">
        <f aca="false">(B11903-B11902)/((A11903-A11902)/1000)</f>
        <v>0.93772893772902</v>
      </c>
      <c r="J11903" s="6" t="n">
        <f aca="false">IF(OR(B11903&lt;Rules!$B$2,B11903&gt;Rules!$B$3,ABS(I11903)&gt;Rules!$B$4,OR(B11904&lt;Rules!$B$2,B11904&gt;Rules!$B$3,ABS(I11904)&gt;Rules!$B$4)),1,0)</f>
        <v>0</v>
      </c>
      <c r="K11903" s="6" t="str">
        <f aca="false">IF(F11903=1,COUNTIF($F$2:F11903,1),"")</f>
        <v/>
      </c>
    </row>
    <row r="11904" customFormat="false" ht="15" hidden="false" customHeight="false" outlineLevel="0" collapsed="false">
      <c r="A11904" s="6" t="n">
        <v>93409.743</v>
      </c>
      <c r="B11904" s="6" t="n">
        <v>1.97435897435897</v>
      </c>
      <c r="C11904" s="6" t="n">
        <v>80</v>
      </c>
      <c r="D11904" s="6" t="n">
        <v>-1</v>
      </c>
      <c r="E11904" s="6" t="n">
        <v>1.97728937728938</v>
      </c>
      <c r="F11904" s="6" t="n">
        <v>0</v>
      </c>
      <c r="G11904" s="6" t="n">
        <v>0</v>
      </c>
      <c r="H11904" s="6" t="str">
        <f aca="false">IF(AND(A11904&gt;=Stimuli!$B$2,A11904&lt;=Stimuli!$C$2),Stimuli!$A$2,IF(AND(A11904&gt;=Stimuli!$B$3,A11904&lt;=Stimuli!$C$3),Stimuli!$A$3,IF(AND(A11904&gt;=Stimuli!$B$4,A11904&lt;=Stimuli!$C$4),Stimuli!$A$4,"")))</f>
        <v>03 Quiet recovery (15s)</v>
      </c>
      <c r="I11904" s="6" t="n">
        <f aca="false">(B11904-B11903)/((A11904-A11903)/1000)</f>
        <v>-1.12527472527475</v>
      </c>
      <c r="J11904" s="6" t="n">
        <f aca="false">IF(OR(B11904&lt;Rules!$B$2,B11904&gt;Rules!$B$3,ABS(I11904)&gt;Rules!$B$4,OR(B11905&lt;Rules!$B$2,B11905&gt;Rules!$B$3,ABS(I11905)&gt;Rules!$B$4)),1,0)</f>
        <v>0</v>
      </c>
      <c r="K11904" s="6" t="str">
        <f aca="false">IF(F11904=1,COUNTIF($F$2:F11904,1),"")</f>
        <v/>
      </c>
    </row>
    <row r="11905" customFormat="false" ht="15" hidden="false" customHeight="false" outlineLevel="0" collapsed="false">
      <c r="A11905" s="6" t="n">
        <v>93417.5555</v>
      </c>
      <c r="B11905" s="6" t="n">
        <v>1.98315018315018</v>
      </c>
      <c r="C11905" s="6" t="n">
        <v>80</v>
      </c>
      <c r="D11905" s="6" t="n">
        <v>-1</v>
      </c>
      <c r="E11905" s="6" t="n">
        <v>1.97875457875458</v>
      </c>
      <c r="F11905" s="6" t="n">
        <v>0</v>
      </c>
      <c r="G11905" s="6" t="n">
        <v>0</v>
      </c>
      <c r="H11905" s="6" t="str">
        <f aca="false">IF(AND(A11905&gt;=Stimuli!$B$2,A11905&lt;=Stimuli!$C$2),Stimuli!$A$2,IF(AND(A11905&gt;=Stimuli!$B$3,A11905&lt;=Stimuli!$C$3),Stimuli!$A$3,IF(AND(A11905&gt;=Stimuli!$B$4,A11905&lt;=Stimuli!$C$4),Stimuli!$A$4,"")))</f>
        <v>03 Quiet recovery (15s)</v>
      </c>
      <c r="I11905" s="6" t="n">
        <f aca="false">(B11905-B11904)/((A11905-A11904)/1000)</f>
        <v>1.12527472527475</v>
      </c>
      <c r="J11905" s="6" t="n">
        <f aca="false">IF(OR(B11905&lt;Rules!$B$2,B11905&gt;Rules!$B$3,ABS(I11905)&gt;Rules!$B$4,OR(B11906&lt;Rules!$B$2,B11906&gt;Rules!$B$3,ABS(I11906)&gt;Rules!$B$4)),1,0)</f>
        <v>0</v>
      </c>
      <c r="K11905" s="6" t="str">
        <f aca="false">IF(F11905=1,COUNTIF($F$2:F11905,1),"")</f>
        <v/>
      </c>
    </row>
    <row r="11906" customFormat="false" ht="15" hidden="false" customHeight="false" outlineLevel="0" collapsed="false">
      <c r="A11906" s="6" t="n">
        <v>93425.368</v>
      </c>
      <c r="B11906" s="6" t="n">
        <v>1.97582417582418</v>
      </c>
      <c r="C11906" s="6" t="n">
        <v>80</v>
      </c>
      <c r="D11906" s="6" t="n">
        <v>-1</v>
      </c>
      <c r="E11906" s="6" t="n">
        <v>1.97875457875458</v>
      </c>
      <c r="F11906" s="6" t="n">
        <v>0</v>
      </c>
      <c r="G11906" s="6" t="n">
        <v>0</v>
      </c>
      <c r="H11906" s="6" t="str">
        <f aca="false">IF(AND(A11906&gt;=Stimuli!$B$2,A11906&lt;=Stimuli!$C$2),Stimuli!$A$2,IF(AND(A11906&gt;=Stimuli!$B$3,A11906&lt;=Stimuli!$C$3),Stimuli!$A$3,IF(AND(A11906&gt;=Stimuli!$B$4,A11906&lt;=Stimuli!$C$4),Stimuli!$A$4,"")))</f>
        <v>03 Quiet recovery (15s)</v>
      </c>
      <c r="I11906" s="6" t="n">
        <f aca="false">(B11906-B11905)/((A11906-A11905)/1000)</f>
        <v>-0.93772893772902</v>
      </c>
      <c r="J11906" s="6" t="n">
        <f aca="false">IF(OR(B11906&lt;Rules!$B$2,B11906&gt;Rules!$B$3,ABS(I11906)&gt;Rules!$B$4,OR(B11907&lt;Rules!$B$2,B11907&gt;Rules!$B$3,ABS(I11907)&gt;Rules!$B$4)),1,0)</f>
        <v>0</v>
      </c>
      <c r="K11906" s="6" t="str">
        <f aca="false">IF(F11906=1,COUNTIF($F$2:F11906,1),"")</f>
        <v/>
      </c>
    </row>
    <row r="11907" customFormat="false" ht="15" hidden="false" customHeight="false" outlineLevel="0" collapsed="false">
      <c r="A11907" s="6" t="n">
        <v>93433.1805</v>
      </c>
      <c r="B11907" s="6" t="n">
        <v>1.98315018315018</v>
      </c>
      <c r="C11907" s="6" t="n">
        <v>80</v>
      </c>
      <c r="D11907" s="6" t="n">
        <v>-1</v>
      </c>
      <c r="E11907" s="6" t="n">
        <v>1.98021978021978</v>
      </c>
      <c r="F11907" s="6" t="n">
        <v>0</v>
      </c>
      <c r="G11907" s="6" t="n">
        <v>0</v>
      </c>
      <c r="H11907" s="6" t="str">
        <f aca="false">IF(AND(A11907&gt;=Stimuli!$B$2,A11907&lt;=Stimuli!$C$2),Stimuli!$A$2,IF(AND(A11907&gt;=Stimuli!$B$3,A11907&lt;=Stimuli!$C$3),Stimuli!$A$3,IF(AND(A11907&gt;=Stimuli!$B$4,A11907&lt;=Stimuli!$C$4),Stimuli!$A$4,"")))</f>
        <v>03 Quiet recovery (15s)</v>
      </c>
      <c r="I11907" s="6" t="n">
        <f aca="false">(B11907-B11906)/((A11907-A11906)/1000)</f>
        <v>0.93772893772902</v>
      </c>
      <c r="J11907" s="6" t="n">
        <f aca="false">IF(OR(B11907&lt;Rules!$B$2,B11907&gt;Rules!$B$3,ABS(I11907)&gt;Rules!$B$4,OR(B11908&lt;Rules!$B$2,B11908&gt;Rules!$B$3,ABS(I11908)&gt;Rules!$B$4)),1,0)</f>
        <v>0</v>
      </c>
      <c r="K11907" s="6" t="str">
        <f aca="false">IF(F11907=1,COUNTIF($F$2:F11907,1),"")</f>
        <v/>
      </c>
    </row>
    <row r="11908" customFormat="false" ht="15" hidden="false" customHeight="false" outlineLevel="0" collapsed="false">
      <c r="A11908" s="6" t="n">
        <v>93440.993</v>
      </c>
      <c r="B11908" s="6" t="n">
        <v>1.97582417582418</v>
      </c>
      <c r="C11908" s="6" t="n">
        <v>80</v>
      </c>
      <c r="D11908" s="6" t="n">
        <v>-1</v>
      </c>
      <c r="E11908" s="6" t="n">
        <v>1.98021978021978</v>
      </c>
      <c r="F11908" s="6" t="n">
        <v>0</v>
      </c>
      <c r="G11908" s="6" t="n">
        <v>0</v>
      </c>
      <c r="H11908" s="6" t="str">
        <f aca="false">IF(AND(A11908&gt;=Stimuli!$B$2,A11908&lt;=Stimuli!$C$2),Stimuli!$A$2,IF(AND(A11908&gt;=Stimuli!$B$3,A11908&lt;=Stimuli!$C$3),Stimuli!$A$3,IF(AND(A11908&gt;=Stimuli!$B$4,A11908&lt;=Stimuli!$C$4),Stimuli!$A$4,"")))</f>
        <v>03 Quiet recovery (15s)</v>
      </c>
      <c r="I11908" s="6" t="n">
        <f aca="false">(B11908-B11907)/((A11908-A11907)/1000)</f>
        <v>-0.93772893772902</v>
      </c>
      <c r="J11908" s="6" t="n">
        <f aca="false">IF(OR(B11908&lt;Rules!$B$2,B11908&gt;Rules!$B$3,ABS(I11908)&gt;Rules!$B$4,OR(B11909&lt;Rules!$B$2,B11909&gt;Rules!$B$3,ABS(I11909)&gt;Rules!$B$4)),1,0)</f>
        <v>0</v>
      </c>
      <c r="K11908" s="6" t="str">
        <f aca="false">IF(F11908=1,COUNTIF($F$2:F11908,1),"")</f>
        <v/>
      </c>
    </row>
    <row r="11909" customFormat="false" ht="15" hidden="false" customHeight="false" outlineLevel="0" collapsed="false">
      <c r="A11909" s="6" t="n">
        <v>93448.8055</v>
      </c>
      <c r="B11909" s="6" t="n">
        <v>1.98168498168498</v>
      </c>
      <c r="C11909" s="6" t="n">
        <v>80</v>
      </c>
      <c r="D11909" s="6" t="n">
        <v>-1</v>
      </c>
      <c r="E11909" s="6" t="n">
        <v>1.98021978021978</v>
      </c>
      <c r="F11909" s="6" t="n">
        <v>0</v>
      </c>
      <c r="G11909" s="6" t="n">
        <v>0</v>
      </c>
      <c r="H11909" s="6" t="str">
        <f aca="false">IF(AND(A11909&gt;=Stimuli!$B$2,A11909&lt;=Stimuli!$C$2),Stimuli!$A$2,IF(AND(A11909&gt;=Stimuli!$B$3,A11909&lt;=Stimuli!$C$3),Stimuli!$A$3,IF(AND(A11909&gt;=Stimuli!$B$4,A11909&lt;=Stimuli!$C$4),Stimuli!$A$4,"")))</f>
        <v>03 Quiet recovery (15s)</v>
      </c>
      <c r="I11909" s="6" t="n">
        <f aca="false">(B11909-B11908)/((A11909-A11908)/1000)</f>
        <v>0.750183150183176</v>
      </c>
      <c r="J11909" s="6" t="n">
        <f aca="false">IF(OR(B11909&lt;Rules!$B$2,B11909&gt;Rules!$B$3,ABS(I11909)&gt;Rules!$B$4,OR(B11910&lt;Rules!$B$2,B11910&gt;Rules!$B$3,ABS(I11910)&gt;Rules!$B$4)),1,0)</f>
        <v>0</v>
      </c>
      <c r="K11909" s="6" t="str">
        <f aca="false">IF(F11909=1,COUNTIF($F$2:F11909,1),"")</f>
        <v/>
      </c>
    </row>
    <row r="11910" customFormat="false" ht="15" hidden="false" customHeight="false" outlineLevel="0" collapsed="false">
      <c r="A11910" s="6" t="n">
        <v>93456.618</v>
      </c>
      <c r="B11910" s="6" t="n">
        <v>1.97728937728938</v>
      </c>
      <c r="C11910" s="6" t="n">
        <v>80</v>
      </c>
      <c r="D11910" s="6" t="n">
        <v>-1</v>
      </c>
      <c r="E11910" s="6" t="n">
        <v>1.98021978021978</v>
      </c>
      <c r="F11910" s="6" t="n">
        <v>0</v>
      </c>
      <c r="G11910" s="6" t="n">
        <v>0</v>
      </c>
      <c r="H11910" s="6" t="str">
        <f aca="false">IF(AND(A11910&gt;=Stimuli!$B$2,A11910&lt;=Stimuli!$C$2),Stimuli!$A$2,IF(AND(A11910&gt;=Stimuli!$B$3,A11910&lt;=Stimuli!$C$3),Stimuli!$A$3,IF(AND(A11910&gt;=Stimuli!$B$4,A11910&lt;=Stimuli!$C$4),Stimuli!$A$4,"")))</f>
        <v>03 Quiet recovery (15s)</v>
      </c>
      <c r="I11910" s="6" t="n">
        <f aca="false">(B11910-B11909)/((A11910-A11909)/1000)</f>
        <v>-0.562637362637332</v>
      </c>
      <c r="J11910" s="6" t="n">
        <f aca="false">IF(OR(B11910&lt;Rules!$B$2,B11910&gt;Rules!$B$3,ABS(I11910)&gt;Rules!$B$4,OR(B11911&lt;Rules!$B$2,B11911&gt;Rules!$B$3,ABS(I11911)&gt;Rules!$B$4)),1,0)</f>
        <v>0</v>
      </c>
      <c r="K11910" s="6" t="str">
        <f aca="false">IF(F11910=1,COUNTIF($F$2:F11910,1),"")</f>
        <v/>
      </c>
    </row>
    <row r="11911" customFormat="false" ht="15" hidden="false" customHeight="false" outlineLevel="0" collapsed="false">
      <c r="A11911" s="6" t="n">
        <v>93464.4305</v>
      </c>
      <c r="B11911" s="6" t="n">
        <v>1.98021978021978</v>
      </c>
      <c r="C11911" s="6" t="n">
        <v>80</v>
      </c>
      <c r="D11911" s="6" t="n">
        <v>-1</v>
      </c>
      <c r="E11911" s="6" t="n">
        <v>1.98021978021978</v>
      </c>
      <c r="F11911" s="6" t="n">
        <v>0</v>
      </c>
      <c r="G11911" s="6" t="n">
        <v>0</v>
      </c>
      <c r="H11911" s="6" t="str">
        <f aca="false">IF(AND(A11911&gt;=Stimuli!$B$2,A11911&lt;=Stimuli!$C$2),Stimuli!$A$2,IF(AND(A11911&gt;=Stimuli!$B$3,A11911&lt;=Stimuli!$C$3),Stimuli!$A$3,IF(AND(A11911&gt;=Stimuli!$B$4,A11911&lt;=Stimuli!$C$4),Stimuli!$A$4,"")))</f>
        <v>03 Quiet recovery (15s)</v>
      </c>
      <c r="I11911" s="6" t="n">
        <f aca="false">(B11911-B11910)/((A11911-A11910)/1000)</f>
        <v>0.375091575091602</v>
      </c>
      <c r="J11911" s="6" t="n">
        <f aca="false">IF(OR(B11911&lt;Rules!$B$2,B11911&gt;Rules!$B$3,ABS(I11911)&gt;Rules!$B$4,OR(B11912&lt;Rules!$B$2,B11912&gt;Rules!$B$3,ABS(I11912)&gt;Rules!$B$4)),1,0)</f>
        <v>0</v>
      </c>
      <c r="K11911" s="6" t="str">
        <f aca="false">IF(F11911=1,COUNTIF($F$2:F11911,1),"")</f>
        <v/>
      </c>
    </row>
    <row r="11912" customFormat="false" ht="15" hidden="false" customHeight="false" outlineLevel="0" collapsed="false">
      <c r="A11912" s="6" t="n">
        <v>93472.243</v>
      </c>
      <c r="B11912" s="6" t="n">
        <v>1.98021978021978</v>
      </c>
      <c r="C11912" s="6" t="n">
        <v>80</v>
      </c>
      <c r="D11912" s="6" t="n">
        <v>-1</v>
      </c>
      <c r="E11912" s="6" t="n">
        <v>1.98021978021978</v>
      </c>
      <c r="F11912" s="6" t="n">
        <v>0</v>
      </c>
      <c r="G11912" s="6" t="n">
        <v>0</v>
      </c>
      <c r="H11912" s="6" t="str">
        <f aca="false">IF(AND(A11912&gt;=Stimuli!$B$2,A11912&lt;=Stimuli!$C$2),Stimuli!$A$2,IF(AND(A11912&gt;=Stimuli!$B$3,A11912&lt;=Stimuli!$C$3),Stimuli!$A$3,IF(AND(A11912&gt;=Stimuli!$B$4,A11912&lt;=Stimuli!$C$4),Stimuli!$A$4,"")))</f>
        <v>03 Quiet recovery (15s)</v>
      </c>
      <c r="I11912" s="6" t="n">
        <f aca="false">(B11912-B11911)/((A11912-A11911)/1000)</f>
        <v>0</v>
      </c>
      <c r="J11912" s="6" t="n">
        <f aca="false">IF(OR(B11912&lt;Rules!$B$2,B11912&gt;Rules!$B$3,ABS(I11912)&gt;Rules!$B$4,OR(B11913&lt;Rules!$B$2,B11913&gt;Rules!$B$3,ABS(I11913)&gt;Rules!$B$4)),1,0)</f>
        <v>0</v>
      </c>
      <c r="K11912" s="6" t="str">
        <f aca="false">IF(F11912=1,COUNTIF($F$2:F11912,1),"")</f>
        <v/>
      </c>
    </row>
    <row r="11913" customFormat="false" ht="15" hidden="false" customHeight="false" outlineLevel="0" collapsed="false">
      <c r="A11913" s="6" t="n">
        <v>93480.0555</v>
      </c>
      <c r="B11913" s="6" t="n">
        <v>1.97728937728938</v>
      </c>
      <c r="C11913" s="6" t="n">
        <v>80</v>
      </c>
      <c r="D11913" s="6" t="n">
        <v>-1</v>
      </c>
      <c r="E11913" s="6" t="n">
        <v>1.98021978021978</v>
      </c>
      <c r="F11913" s="6" t="n">
        <v>0</v>
      </c>
      <c r="G11913" s="6" t="n">
        <v>0</v>
      </c>
      <c r="H11913" s="6" t="str">
        <f aca="false">IF(AND(A11913&gt;=Stimuli!$B$2,A11913&lt;=Stimuli!$C$2),Stimuli!$A$2,IF(AND(A11913&gt;=Stimuli!$B$3,A11913&lt;=Stimuli!$C$3),Stimuli!$A$3,IF(AND(A11913&gt;=Stimuli!$B$4,A11913&lt;=Stimuli!$C$4),Stimuli!$A$4,"")))</f>
        <v>03 Quiet recovery (15s)</v>
      </c>
      <c r="I11913" s="6" t="n">
        <f aca="false">(B11913-B11912)/((A11913-A11912)/1000)</f>
        <v>-0.375091575091602</v>
      </c>
      <c r="J11913" s="6" t="n">
        <f aca="false">IF(OR(B11913&lt;Rules!$B$2,B11913&gt;Rules!$B$3,ABS(I11913)&gt;Rules!$B$4,OR(B11914&lt;Rules!$B$2,B11914&gt;Rules!$B$3,ABS(I11914)&gt;Rules!$B$4)),1,0)</f>
        <v>0</v>
      </c>
      <c r="K11913" s="6" t="str">
        <f aca="false">IF(F11913=1,COUNTIF($F$2:F11913,1),"")</f>
        <v/>
      </c>
    </row>
    <row r="11914" customFormat="false" ht="15" hidden="false" customHeight="false" outlineLevel="0" collapsed="false">
      <c r="A11914" s="6" t="n">
        <v>93487.868</v>
      </c>
      <c r="B11914" s="6" t="n">
        <v>1.98021978021978</v>
      </c>
      <c r="C11914" s="6" t="n">
        <v>80</v>
      </c>
      <c r="D11914" s="6" t="n">
        <v>-1</v>
      </c>
      <c r="E11914" s="6" t="n">
        <v>1.98021978021978</v>
      </c>
      <c r="F11914" s="6" t="n">
        <v>0</v>
      </c>
      <c r="G11914" s="6" t="n">
        <v>0</v>
      </c>
      <c r="H11914" s="6" t="str">
        <f aca="false">IF(AND(A11914&gt;=Stimuli!$B$2,A11914&lt;=Stimuli!$C$2),Stimuli!$A$2,IF(AND(A11914&gt;=Stimuli!$B$3,A11914&lt;=Stimuli!$C$3),Stimuli!$A$3,IF(AND(A11914&gt;=Stimuli!$B$4,A11914&lt;=Stimuli!$C$4),Stimuli!$A$4,"")))</f>
        <v>03 Quiet recovery (15s)</v>
      </c>
      <c r="I11914" s="6" t="n">
        <f aca="false">(B11914-B11913)/((A11914-A11913)/1000)</f>
        <v>0.375091575091602</v>
      </c>
      <c r="J11914" s="6" t="n">
        <f aca="false">IF(OR(B11914&lt;Rules!$B$2,B11914&gt;Rules!$B$3,ABS(I11914)&gt;Rules!$B$4,OR(B11915&lt;Rules!$B$2,B11915&gt;Rules!$B$3,ABS(I11915)&gt;Rules!$B$4)),1,0)</f>
        <v>0</v>
      </c>
      <c r="K11914" s="6" t="str">
        <f aca="false">IF(F11914=1,COUNTIF($F$2:F11914,1),"")</f>
        <v/>
      </c>
    </row>
    <row r="11915" customFormat="false" ht="15" hidden="false" customHeight="false" outlineLevel="0" collapsed="false">
      <c r="A11915" s="6" t="n">
        <v>93495.6805</v>
      </c>
      <c r="B11915" s="6" t="n">
        <v>1.97728937728938</v>
      </c>
      <c r="C11915" s="6" t="n">
        <v>80</v>
      </c>
      <c r="D11915" s="6" t="n">
        <v>-1</v>
      </c>
      <c r="E11915" s="6" t="n">
        <v>1.98021978021978</v>
      </c>
      <c r="F11915" s="6" t="n">
        <v>0</v>
      </c>
      <c r="G11915" s="6" t="n">
        <v>0</v>
      </c>
      <c r="H11915" s="6" t="str">
        <f aca="false">IF(AND(A11915&gt;=Stimuli!$B$2,A11915&lt;=Stimuli!$C$2),Stimuli!$A$2,IF(AND(A11915&gt;=Stimuli!$B$3,A11915&lt;=Stimuli!$C$3),Stimuli!$A$3,IF(AND(A11915&gt;=Stimuli!$B$4,A11915&lt;=Stimuli!$C$4),Stimuli!$A$4,"")))</f>
        <v>03 Quiet recovery (15s)</v>
      </c>
      <c r="I11915" s="6" t="n">
        <f aca="false">(B11915-B11914)/((A11915-A11914)/1000)</f>
        <v>-0.375091575091602</v>
      </c>
      <c r="J11915" s="6" t="n">
        <f aca="false">IF(OR(B11915&lt;Rules!$B$2,B11915&gt;Rules!$B$3,ABS(I11915)&gt;Rules!$B$4,OR(B11916&lt;Rules!$B$2,B11916&gt;Rules!$B$3,ABS(I11916)&gt;Rules!$B$4)),1,0)</f>
        <v>0</v>
      </c>
      <c r="K11915" s="6" t="str">
        <f aca="false">IF(F11915=1,COUNTIF($F$2:F11915,1),"")</f>
        <v/>
      </c>
    </row>
    <row r="11916" customFormat="false" ht="15" hidden="false" customHeight="false" outlineLevel="0" collapsed="false">
      <c r="A11916" s="6" t="n">
        <v>93503.493</v>
      </c>
      <c r="B11916" s="6" t="n">
        <v>1.98315018315018</v>
      </c>
      <c r="C11916" s="6" t="n">
        <v>80</v>
      </c>
      <c r="D11916" s="6" t="n">
        <v>-1</v>
      </c>
      <c r="E11916" s="6" t="n">
        <v>1.98021978021978</v>
      </c>
      <c r="F11916" s="6" t="n">
        <v>0</v>
      </c>
      <c r="G11916" s="6" t="n">
        <v>0</v>
      </c>
      <c r="H11916" s="6" t="str">
        <f aca="false">IF(AND(A11916&gt;=Stimuli!$B$2,A11916&lt;=Stimuli!$C$2),Stimuli!$A$2,IF(AND(A11916&gt;=Stimuli!$B$3,A11916&lt;=Stimuli!$C$3),Stimuli!$A$3,IF(AND(A11916&gt;=Stimuli!$B$4,A11916&lt;=Stimuli!$C$4),Stimuli!$A$4,"")))</f>
        <v>03 Quiet recovery (15s)</v>
      </c>
      <c r="I11916" s="6" t="n">
        <f aca="false">(B11916-B11915)/((A11916-A11915)/1000)</f>
        <v>0.750183150183176</v>
      </c>
      <c r="J11916" s="6" t="n">
        <f aca="false">IF(OR(B11916&lt;Rules!$B$2,B11916&gt;Rules!$B$3,ABS(I11916)&gt;Rules!$B$4,OR(B11917&lt;Rules!$B$2,B11917&gt;Rules!$B$3,ABS(I11917)&gt;Rules!$B$4)),1,0)</f>
        <v>0</v>
      </c>
      <c r="K11916" s="6" t="str">
        <f aca="false">IF(F11916=1,COUNTIF($F$2:F11916,1),"")</f>
        <v/>
      </c>
    </row>
    <row r="11917" customFormat="false" ht="15" hidden="false" customHeight="false" outlineLevel="0" collapsed="false">
      <c r="A11917" s="6" t="n">
        <v>93511.3055</v>
      </c>
      <c r="B11917" s="6" t="n">
        <v>1.97728937728938</v>
      </c>
      <c r="C11917" s="6" t="n">
        <v>80</v>
      </c>
      <c r="D11917" s="6" t="n">
        <v>-1</v>
      </c>
      <c r="E11917" s="6" t="n">
        <v>1.98021978021978</v>
      </c>
      <c r="F11917" s="6" t="n">
        <v>0</v>
      </c>
      <c r="G11917" s="6" t="n">
        <v>0</v>
      </c>
      <c r="H11917" s="6" t="str">
        <f aca="false">IF(AND(A11917&gt;=Stimuli!$B$2,A11917&lt;=Stimuli!$C$2),Stimuli!$A$2,IF(AND(A11917&gt;=Stimuli!$B$3,A11917&lt;=Stimuli!$C$3),Stimuli!$A$3,IF(AND(A11917&gt;=Stimuli!$B$4,A11917&lt;=Stimuli!$C$4),Stimuli!$A$4,"")))</f>
        <v>03 Quiet recovery (15s)</v>
      </c>
      <c r="I11917" s="6" t="n">
        <f aca="false">(B11917-B11916)/((A11917-A11916)/1000)</f>
        <v>-0.750183150183176</v>
      </c>
      <c r="J11917" s="6" t="n">
        <f aca="false">IF(OR(B11917&lt;Rules!$B$2,B11917&gt;Rules!$B$3,ABS(I11917)&gt;Rules!$B$4,OR(B11918&lt;Rules!$B$2,B11918&gt;Rules!$B$3,ABS(I11918)&gt;Rules!$B$4)),1,0)</f>
        <v>0</v>
      </c>
      <c r="K11917" s="6" t="str">
        <f aca="false">IF(F11917=1,COUNTIF($F$2:F11917,1),"")</f>
        <v/>
      </c>
    </row>
    <row r="11918" customFormat="false" ht="15" hidden="false" customHeight="false" outlineLevel="0" collapsed="false">
      <c r="A11918" s="6" t="n">
        <v>93519.118</v>
      </c>
      <c r="B11918" s="6" t="n">
        <v>1.98315018315018</v>
      </c>
      <c r="C11918" s="6" t="n">
        <v>80</v>
      </c>
      <c r="D11918" s="6" t="n">
        <v>-1</v>
      </c>
      <c r="E11918" s="6" t="n">
        <v>1.98021978021978</v>
      </c>
      <c r="F11918" s="6" t="n">
        <v>0</v>
      </c>
      <c r="G11918" s="6" t="n">
        <v>0</v>
      </c>
      <c r="H11918" s="6" t="str">
        <f aca="false">IF(AND(A11918&gt;=Stimuli!$B$2,A11918&lt;=Stimuli!$C$2),Stimuli!$A$2,IF(AND(A11918&gt;=Stimuli!$B$3,A11918&lt;=Stimuli!$C$3),Stimuli!$A$3,IF(AND(A11918&gt;=Stimuli!$B$4,A11918&lt;=Stimuli!$C$4),Stimuli!$A$4,"")))</f>
        <v>03 Quiet recovery (15s)</v>
      </c>
      <c r="I11918" s="6" t="n">
        <f aca="false">(B11918-B11917)/((A11918-A11917)/1000)</f>
        <v>0.750183150183176</v>
      </c>
      <c r="J11918" s="6" t="n">
        <f aca="false">IF(OR(B11918&lt;Rules!$B$2,B11918&gt;Rules!$B$3,ABS(I11918)&gt;Rules!$B$4,OR(B11919&lt;Rules!$B$2,B11919&gt;Rules!$B$3,ABS(I11919)&gt;Rules!$B$4)),1,0)</f>
        <v>0</v>
      </c>
      <c r="K11918" s="6" t="str">
        <f aca="false">IF(F11918=1,COUNTIF($F$2:F11918,1),"")</f>
        <v/>
      </c>
    </row>
    <row r="11919" customFormat="false" ht="15" hidden="false" customHeight="false" outlineLevel="0" collapsed="false">
      <c r="A11919" s="6" t="n">
        <v>93526.9305</v>
      </c>
      <c r="B11919" s="6" t="n">
        <v>1.97582417582418</v>
      </c>
      <c r="C11919" s="6" t="n">
        <v>80</v>
      </c>
      <c r="D11919" s="6" t="n">
        <v>-1</v>
      </c>
      <c r="E11919" s="6" t="n">
        <v>1.98021978021978</v>
      </c>
      <c r="F11919" s="6" t="n">
        <v>0</v>
      </c>
      <c r="G11919" s="6" t="n">
        <v>0</v>
      </c>
      <c r="H11919" s="6" t="str">
        <f aca="false">IF(AND(A11919&gt;=Stimuli!$B$2,A11919&lt;=Stimuli!$C$2),Stimuli!$A$2,IF(AND(A11919&gt;=Stimuli!$B$3,A11919&lt;=Stimuli!$C$3),Stimuli!$A$3,IF(AND(A11919&gt;=Stimuli!$B$4,A11919&lt;=Stimuli!$C$4),Stimuli!$A$4,"")))</f>
        <v>03 Quiet recovery (15s)</v>
      </c>
      <c r="I11919" s="6" t="n">
        <f aca="false">(B11919-B11918)/((A11919-A11918)/1000)</f>
        <v>-0.93772893772902</v>
      </c>
      <c r="J11919" s="6" t="n">
        <f aca="false">IF(OR(B11919&lt;Rules!$B$2,B11919&gt;Rules!$B$3,ABS(I11919)&gt;Rules!$B$4,OR(B11920&lt;Rules!$B$2,B11920&gt;Rules!$B$3,ABS(I11920)&gt;Rules!$B$4)),1,0)</f>
        <v>0</v>
      </c>
      <c r="K11919" s="6" t="str">
        <f aca="false">IF(F11919=1,COUNTIF($F$2:F11919,1),"")</f>
        <v/>
      </c>
    </row>
    <row r="11920" customFormat="false" ht="15" hidden="false" customHeight="false" outlineLevel="0" collapsed="false">
      <c r="A11920" s="6" t="n">
        <v>93534.743</v>
      </c>
      <c r="B11920" s="6" t="n">
        <v>1.98315018315018</v>
      </c>
      <c r="C11920" s="6" t="n">
        <v>80</v>
      </c>
      <c r="D11920" s="6" t="n">
        <v>-1</v>
      </c>
      <c r="E11920" s="6" t="n">
        <v>1.98021978021978</v>
      </c>
      <c r="F11920" s="6" t="n">
        <v>0</v>
      </c>
      <c r="G11920" s="6" t="n">
        <v>0</v>
      </c>
      <c r="H11920" s="6" t="str">
        <f aca="false">IF(AND(A11920&gt;=Stimuli!$B$2,A11920&lt;=Stimuli!$C$2),Stimuli!$A$2,IF(AND(A11920&gt;=Stimuli!$B$3,A11920&lt;=Stimuli!$C$3),Stimuli!$A$3,IF(AND(A11920&gt;=Stimuli!$B$4,A11920&lt;=Stimuli!$C$4),Stimuli!$A$4,"")))</f>
        <v>03 Quiet recovery (15s)</v>
      </c>
      <c r="I11920" s="6" t="n">
        <f aca="false">(B11920-B11919)/((A11920-A11919)/1000)</f>
        <v>0.93772893772902</v>
      </c>
      <c r="J11920" s="6" t="n">
        <f aca="false">IF(OR(B11920&lt;Rules!$B$2,B11920&gt;Rules!$B$3,ABS(I11920)&gt;Rules!$B$4,OR(B11921&lt;Rules!$B$2,B11921&gt;Rules!$B$3,ABS(I11921)&gt;Rules!$B$4)),1,0)</f>
        <v>0</v>
      </c>
      <c r="K11920" s="6" t="str">
        <f aca="false">IF(F11920=1,COUNTIF($F$2:F11920,1),"")</f>
        <v/>
      </c>
    </row>
    <row r="11921" customFormat="false" ht="15" hidden="false" customHeight="false" outlineLevel="0" collapsed="false">
      <c r="A11921" s="6" t="n">
        <v>93542.5555</v>
      </c>
      <c r="B11921" s="6" t="n">
        <v>1.97582417582418</v>
      </c>
      <c r="C11921" s="6" t="n">
        <v>80</v>
      </c>
      <c r="D11921" s="6" t="n">
        <v>-1</v>
      </c>
      <c r="E11921" s="6" t="n">
        <v>1.98168498168498</v>
      </c>
      <c r="F11921" s="6" t="n">
        <v>0</v>
      </c>
      <c r="G11921" s="6" t="n">
        <v>0</v>
      </c>
      <c r="H11921" s="6" t="str">
        <f aca="false">IF(AND(A11921&gt;=Stimuli!$B$2,A11921&lt;=Stimuli!$C$2),Stimuli!$A$2,IF(AND(A11921&gt;=Stimuli!$B$3,A11921&lt;=Stimuli!$C$3),Stimuli!$A$3,IF(AND(A11921&gt;=Stimuli!$B$4,A11921&lt;=Stimuli!$C$4),Stimuli!$A$4,"")))</f>
        <v>03 Quiet recovery (15s)</v>
      </c>
      <c r="I11921" s="6" t="n">
        <f aca="false">(B11921-B11920)/((A11921-A11920)/1000)</f>
        <v>-0.93772893772902</v>
      </c>
      <c r="J11921" s="6" t="n">
        <f aca="false">IF(OR(B11921&lt;Rules!$B$2,B11921&gt;Rules!$B$3,ABS(I11921)&gt;Rules!$B$4,OR(B11922&lt;Rules!$B$2,B11922&gt;Rules!$B$3,ABS(I11922)&gt;Rules!$B$4)),1,0)</f>
        <v>0</v>
      </c>
      <c r="K11921" s="6" t="str">
        <f aca="false">IF(F11921=1,COUNTIF($F$2:F11921,1),"")</f>
        <v/>
      </c>
    </row>
    <row r="11922" customFormat="false" ht="15" hidden="false" customHeight="false" outlineLevel="0" collapsed="false">
      <c r="A11922" s="6" t="n">
        <v>93550.368</v>
      </c>
      <c r="B11922" s="6" t="n">
        <v>1.98315018315018</v>
      </c>
      <c r="C11922" s="6" t="n">
        <v>80</v>
      </c>
      <c r="D11922" s="6" t="n">
        <v>-1</v>
      </c>
      <c r="E11922" s="6" t="n">
        <v>1.98168498168498</v>
      </c>
      <c r="F11922" s="6" t="n">
        <v>0</v>
      </c>
      <c r="G11922" s="6" t="n">
        <v>0</v>
      </c>
      <c r="H11922" s="6" t="str">
        <f aca="false">IF(AND(A11922&gt;=Stimuli!$B$2,A11922&lt;=Stimuli!$C$2),Stimuli!$A$2,IF(AND(A11922&gt;=Stimuli!$B$3,A11922&lt;=Stimuli!$C$3),Stimuli!$A$3,IF(AND(A11922&gt;=Stimuli!$B$4,A11922&lt;=Stimuli!$C$4),Stimuli!$A$4,"")))</f>
        <v>03 Quiet recovery (15s)</v>
      </c>
      <c r="I11922" s="6" t="n">
        <f aca="false">(B11922-B11921)/((A11922-A11921)/1000)</f>
        <v>0.93772893772902</v>
      </c>
      <c r="J11922" s="6" t="n">
        <f aca="false">IF(OR(B11922&lt;Rules!$B$2,B11922&gt;Rules!$B$3,ABS(I11922)&gt;Rules!$B$4,OR(B11923&lt;Rules!$B$2,B11923&gt;Rules!$B$3,ABS(I11923)&gt;Rules!$B$4)),1,0)</f>
        <v>0</v>
      </c>
      <c r="K11922" s="6" t="str">
        <f aca="false">IF(F11922=1,COUNTIF($F$2:F11922,1),"")</f>
        <v/>
      </c>
    </row>
    <row r="11923" customFormat="false" ht="15" hidden="false" customHeight="false" outlineLevel="0" collapsed="false">
      <c r="A11923" s="6" t="n">
        <v>93558.1805</v>
      </c>
      <c r="B11923" s="6" t="n">
        <v>1.97728937728938</v>
      </c>
      <c r="C11923" s="6" t="n">
        <v>80</v>
      </c>
      <c r="D11923" s="6" t="n">
        <v>-1</v>
      </c>
      <c r="E11923" s="6" t="n">
        <v>1.98168498168498</v>
      </c>
      <c r="F11923" s="6" t="n">
        <v>0</v>
      </c>
      <c r="G11923" s="6" t="n">
        <v>0</v>
      </c>
      <c r="H11923" s="6" t="str">
        <f aca="false">IF(AND(A11923&gt;=Stimuli!$B$2,A11923&lt;=Stimuli!$C$2),Stimuli!$A$2,IF(AND(A11923&gt;=Stimuli!$B$3,A11923&lt;=Stimuli!$C$3),Stimuli!$A$3,IF(AND(A11923&gt;=Stimuli!$B$4,A11923&lt;=Stimuli!$C$4),Stimuli!$A$4,"")))</f>
        <v>03 Quiet recovery (15s)</v>
      </c>
      <c r="I11923" s="6" t="n">
        <f aca="false">(B11923-B11922)/((A11923-A11922)/1000)</f>
        <v>-0.750183150183176</v>
      </c>
      <c r="J11923" s="6" t="n">
        <f aca="false">IF(OR(B11923&lt;Rules!$B$2,B11923&gt;Rules!$B$3,ABS(I11923)&gt;Rules!$B$4,OR(B11924&lt;Rules!$B$2,B11924&gt;Rules!$B$3,ABS(I11924)&gt;Rules!$B$4)),1,0)</f>
        <v>0</v>
      </c>
      <c r="K11923" s="6" t="str">
        <f aca="false">IF(F11923=1,COUNTIF($F$2:F11923,1),"")</f>
        <v/>
      </c>
    </row>
    <row r="11924" customFormat="false" ht="15" hidden="false" customHeight="false" outlineLevel="0" collapsed="false">
      <c r="A11924" s="6" t="n">
        <v>93565.993</v>
      </c>
      <c r="B11924" s="6" t="n">
        <v>1.98315018315018</v>
      </c>
      <c r="C11924" s="6" t="n">
        <v>80</v>
      </c>
      <c r="D11924" s="6" t="n">
        <v>-1</v>
      </c>
      <c r="E11924" s="6" t="n">
        <v>1.98168498168498</v>
      </c>
      <c r="F11924" s="6" t="n">
        <v>0</v>
      </c>
      <c r="G11924" s="6" t="n">
        <v>0</v>
      </c>
      <c r="H11924" s="6" t="str">
        <f aca="false">IF(AND(A11924&gt;=Stimuli!$B$2,A11924&lt;=Stimuli!$C$2),Stimuli!$A$2,IF(AND(A11924&gt;=Stimuli!$B$3,A11924&lt;=Stimuli!$C$3),Stimuli!$A$3,IF(AND(A11924&gt;=Stimuli!$B$4,A11924&lt;=Stimuli!$C$4),Stimuli!$A$4,"")))</f>
        <v>03 Quiet recovery (15s)</v>
      </c>
      <c r="I11924" s="6" t="n">
        <f aca="false">(B11924-B11923)/((A11924-A11923)/1000)</f>
        <v>0.750183150183176</v>
      </c>
      <c r="J11924" s="6" t="n">
        <f aca="false">IF(OR(B11924&lt;Rules!$B$2,B11924&gt;Rules!$B$3,ABS(I11924)&gt;Rules!$B$4,OR(B11925&lt;Rules!$B$2,B11925&gt;Rules!$B$3,ABS(I11925)&gt;Rules!$B$4)),1,0)</f>
        <v>0</v>
      </c>
      <c r="K11924" s="6" t="str">
        <f aca="false">IF(F11924=1,COUNTIF($F$2:F11924,1),"")</f>
        <v/>
      </c>
    </row>
    <row r="11925" customFormat="false" ht="15" hidden="false" customHeight="false" outlineLevel="0" collapsed="false">
      <c r="A11925" s="6" t="n">
        <v>93573.8055</v>
      </c>
      <c r="B11925" s="6" t="n">
        <v>1.97728937728938</v>
      </c>
      <c r="C11925" s="6" t="n">
        <v>80</v>
      </c>
      <c r="D11925" s="6" t="n">
        <v>-1</v>
      </c>
      <c r="E11925" s="6" t="n">
        <v>1.98168498168498</v>
      </c>
      <c r="F11925" s="6" t="n">
        <v>0</v>
      </c>
      <c r="G11925" s="6" t="n">
        <v>0</v>
      </c>
      <c r="H11925" s="6" t="str">
        <f aca="false">IF(AND(A11925&gt;=Stimuli!$B$2,A11925&lt;=Stimuli!$C$2),Stimuli!$A$2,IF(AND(A11925&gt;=Stimuli!$B$3,A11925&lt;=Stimuli!$C$3),Stimuli!$A$3,IF(AND(A11925&gt;=Stimuli!$B$4,A11925&lt;=Stimuli!$C$4),Stimuli!$A$4,"")))</f>
        <v>03 Quiet recovery (15s)</v>
      </c>
      <c r="I11925" s="6" t="n">
        <f aca="false">(B11925-B11924)/((A11925-A11924)/1000)</f>
        <v>-0.750183150183176</v>
      </c>
      <c r="J11925" s="6" t="n">
        <f aca="false">IF(OR(B11925&lt;Rules!$B$2,B11925&gt;Rules!$B$3,ABS(I11925)&gt;Rules!$B$4,OR(B11926&lt;Rules!$B$2,B11926&gt;Rules!$B$3,ABS(I11926)&gt;Rules!$B$4)),1,0)</f>
        <v>0</v>
      </c>
      <c r="K11925" s="6" t="str">
        <f aca="false">IF(F11925=1,COUNTIF($F$2:F11925,1),"")</f>
        <v/>
      </c>
    </row>
    <row r="11926" customFormat="false" ht="15" hidden="false" customHeight="false" outlineLevel="0" collapsed="false">
      <c r="A11926" s="6" t="n">
        <v>93581.618</v>
      </c>
      <c r="B11926" s="6" t="n">
        <v>1.98168498168498</v>
      </c>
      <c r="C11926" s="6" t="n">
        <v>80</v>
      </c>
      <c r="D11926" s="6" t="n">
        <v>-1</v>
      </c>
      <c r="E11926" s="6" t="n">
        <v>1.98168498168498</v>
      </c>
      <c r="F11926" s="6" t="n">
        <v>0</v>
      </c>
      <c r="G11926" s="6" t="n">
        <v>0</v>
      </c>
      <c r="H11926" s="6" t="str">
        <f aca="false">IF(AND(A11926&gt;=Stimuli!$B$2,A11926&lt;=Stimuli!$C$2),Stimuli!$A$2,IF(AND(A11926&gt;=Stimuli!$B$3,A11926&lt;=Stimuli!$C$3),Stimuli!$A$3,IF(AND(A11926&gt;=Stimuli!$B$4,A11926&lt;=Stimuli!$C$4),Stimuli!$A$4,"")))</f>
        <v>03 Quiet recovery (15s)</v>
      </c>
      <c r="I11926" s="6" t="n">
        <f aca="false">(B11926-B11925)/((A11926-A11925)/1000)</f>
        <v>0.562637362637332</v>
      </c>
      <c r="J11926" s="6" t="n">
        <f aca="false">IF(OR(B11926&lt;Rules!$B$2,B11926&gt;Rules!$B$3,ABS(I11926)&gt;Rules!$B$4,OR(B11927&lt;Rules!$B$2,B11927&gt;Rules!$B$3,ABS(I11927)&gt;Rules!$B$4)),1,0)</f>
        <v>0</v>
      </c>
      <c r="K11926" s="6" t="str">
        <f aca="false">IF(F11926=1,COUNTIF($F$2:F11926,1),"")</f>
        <v/>
      </c>
    </row>
    <row r="11927" customFormat="false" ht="15" hidden="false" customHeight="false" outlineLevel="0" collapsed="false">
      <c r="A11927" s="6" t="n">
        <v>93589.4305</v>
      </c>
      <c r="B11927" s="6" t="n">
        <v>1.98021978021978</v>
      </c>
      <c r="C11927" s="6" t="n">
        <v>80</v>
      </c>
      <c r="D11927" s="6" t="n">
        <v>-1</v>
      </c>
      <c r="E11927" s="6" t="n">
        <v>1.98315018315018</v>
      </c>
      <c r="F11927" s="6" t="n">
        <v>0</v>
      </c>
      <c r="G11927" s="6" t="n">
        <v>0</v>
      </c>
      <c r="H11927" s="6" t="str">
        <f aca="false">IF(AND(A11927&gt;=Stimuli!$B$2,A11927&lt;=Stimuli!$C$2),Stimuli!$A$2,IF(AND(A11927&gt;=Stimuli!$B$3,A11927&lt;=Stimuli!$C$3),Stimuli!$A$3,IF(AND(A11927&gt;=Stimuli!$B$4,A11927&lt;=Stimuli!$C$4),Stimuli!$A$4,"")))</f>
        <v>03 Quiet recovery (15s)</v>
      </c>
      <c r="I11927" s="6" t="n">
        <f aca="false">(B11927-B11926)/((A11927-A11926)/1000)</f>
        <v>-0.18754578754573</v>
      </c>
      <c r="J11927" s="6" t="n">
        <f aca="false">IF(OR(B11927&lt;Rules!$B$2,B11927&gt;Rules!$B$3,ABS(I11927)&gt;Rules!$B$4,OR(B11928&lt;Rules!$B$2,B11928&gt;Rules!$B$3,ABS(I11928)&gt;Rules!$B$4)),1,0)</f>
        <v>0</v>
      </c>
      <c r="K11927" s="6" t="str">
        <f aca="false">IF(F11927=1,COUNTIF($F$2:F11927,1),"")</f>
        <v/>
      </c>
    </row>
    <row r="11928" customFormat="false" ht="15" hidden="false" customHeight="false" outlineLevel="0" collapsed="false">
      <c r="A11928" s="6" t="n">
        <v>93597.243</v>
      </c>
      <c r="B11928" s="6" t="n">
        <v>1.98168498168498</v>
      </c>
      <c r="C11928" s="6" t="n">
        <v>80</v>
      </c>
      <c r="D11928" s="6" t="n">
        <v>-1</v>
      </c>
      <c r="E11928" s="6" t="n">
        <v>1.98315018315018</v>
      </c>
      <c r="F11928" s="6" t="n">
        <v>0</v>
      </c>
      <c r="G11928" s="6" t="n">
        <v>0</v>
      </c>
      <c r="H11928" s="6" t="str">
        <f aca="false">IF(AND(A11928&gt;=Stimuli!$B$2,A11928&lt;=Stimuli!$C$2),Stimuli!$A$2,IF(AND(A11928&gt;=Stimuli!$B$3,A11928&lt;=Stimuli!$C$3),Stimuli!$A$3,IF(AND(A11928&gt;=Stimuli!$B$4,A11928&lt;=Stimuli!$C$4),Stimuli!$A$4,"")))</f>
        <v>03 Quiet recovery (15s)</v>
      </c>
      <c r="I11928" s="6" t="n">
        <f aca="false">(B11928-B11927)/((A11928-A11927)/1000)</f>
        <v>0.18754578754573</v>
      </c>
      <c r="J11928" s="6" t="n">
        <f aca="false">IF(OR(B11928&lt;Rules!$B$2,B11928&gt;Rules!$B$3,ABS(I11928)&gt;Rules!$B$4,OR(B11929&lt;Rules!$B$2,B11929&gt;Rules!$B$3,ABS(I11929)&gt;Rules!$B$4)),1,0)</f>
        <v>0</v>
      </c>
      <c r="K11928" s="6" t="str">
        <f aca="false">IF(F11928=1,COUNTIF($F$2:F11928,1),"")</f>
        <v/>
      </c>
    </row>
    <row r="11929" customFormat="false" ht="15" hidden="false" customHeight="false" outlineLevel="0" collapsed="false">
      <c r="A11929" s="6" t="n">
        <v>93605.0555</v>
      </c>
      <c r="B11929" s="6" t="n">
        <v>1.98168498168498</v>
      </c>
      <c r="C11929" s="6" t="n">
        <v>80</v>
      </c>
      <c r="D11929" s="6" t="n">
        <v>-1</v>
      </c>
      <c r="E11929" s="6" t="n">
        <v>1.98315018315018</v>
      </c>
      <c r="F11929" s="6" t="n">
        <v>0</v>
      </c>
      <c r="G11929" s="6" t="n">
        <v>0</v>
      </c>
      <c r="H11929" s="6" t="str">
        <f aca="false">IF(AND(A11929&gt;=Stimuli!$B$2,A11929&lt;=Stimuli!$C$2),Stimuli!$A$2,IF(AND(A11929&gt;=Stimuli!$B$3,A11929&lt;=Stimuli!$C$3),Stimuli!$A$3,IF(AND(A11929&gt;=Stimuli!$B$4,A11929&lt;=Stimuli!$C$4),Stimuli!$A$4,"")))</f>
        <v>03 Quiet recovery (15s)</v>
      </c>
      <c r="I11929" s="6" t="n">
        <f aca="false">(B11929-B11928)/((A11929-A11928)/1000)</f>
        <v>0</v>
      </c>
      <c r="J11929" s="6" t="n">
        <f aca="false">IF(OR(B11929&lt;Rules!$B$2,B11929&gt;Rules!$B$3,ABS(I11929)&gt;Rules!$B$4,OR(B11930&lt;Rules!$B$2,B11930&gt;Rules!$B$3,ABS(I11930)&gt;Rules!$B$4)),1,0)</f>
        <v>0</v>
      </c>
      <c r="K11929" s="6" t="str">
        <f aca="false">IF(F11929=1,COUNTIF($F$2:F11929,1),"")</f>
        <v/>
      </c>
    </row>
    <row r="11930" customFormat="false" ht="15" hidden="false" customHeight="false" outlineLevel="0" collapsed="false">
      <c r="A11930" s="6" t="n">
        <v>93612.868</v>
      </c>
      <c r="B11930" s="6" t="n">
        <v>1.98021978021978</v>
      </c>
      <c r="C11930" s="6" t="n">
        <v>80</v>
      </c>
      <c r="D11930" s="6" t="n">
        <v>-1</v>
      </c>
      <c r="E11930" s="6" t="n">
        <v>1.98315018315018</v>
      </c>
      <c r="F11930" s="6" t="n">
        <v>0</v>
      </c>
      <c r="G11930" s="6" t="n">
        <v>0</v>
      </c>
      <c r="H11930" s="6" t="str">
        <f aca="false">IF(AND(A11930&gt;=Stimuli!$B$2,A11930&lt;=Stimuli!$C$2),Stimuli!$A$2,IF(AND(A11930&gt;=Stimuli!$B$3,A11930&lt;=Stimuli!$C$3),Stimuli!$A$3,IF(AND(A11930&gt;=Stimuli!$B$4,A11930&lt;=Stimuli!$C$4),Stimuli!$A$4,"")))</f>
        <v>03 Quiet recovery (15s)</v>
      </c>
      <c r="I11930" s="6" t="n">
        <f aca="false">(B11930-B11929)/((A11930-A11929)/1000)</f>
        <v>-0.18754578754573</v>
      </c>
      <c r="J11930" s="6" t="n">
        <f aca="false">IF(OR(B11930&lt;Rules!$B$2,B11930&gt;Rules!$B$3,ABS(I11930)&gt;Rules!$B$4,OR(B11931&lt;Rules!$B$2,B11931&gt;Rules!$B$3,ABS(I11931)&gt;Rules!$B$4)),1,0)</f>
        <v>0</v>
      </c>
      <c r="K11930" s="6" t="str">
        <f aca="false">IF(F11930=1,COUNTIF($F$2:F11930,1),"")</f>
        <v/>
      </c>
    </row>
    <row r="11931" customFormat="false" ht="15" hidden="false" customHeight="false" outlineLevel="0" collapsed="false">
      <c r="A11931" s="6" t="n">
        <v>93620.6805</v>
      </c>
      <c r="B11931" s="6" t="n">
        <v>1.98461538461538</v>
      </c>
      <c r="C11931" s="6" t="n">
        <v>80</v>
      </c>
      <c r="D11931" s="6" t="n">
        <v>-1</v>
      </c>
      <c r="E11931" s="6" t="n">
        <v>1.98315018315018</v>
      </c>
      <c r="F11931" s="6" t="n">
        <v>0</v>
      </c>
      <c r="G11931" s="6" t="n">
        <v>0</v>
      </c>
      <c r="H11931" s="6" t="str">
        <f aca="false">IF(AND(A11931&gt;=Stimuli!$B$2,A11931&lt;=Stimuli!$C$2),Stimuli!$A$2,IF(AND(A11931&gt;=Stimuli!$B$3,A11931&lt;=Stimuli!$C$3),Stimuli!$A$3,IF(AND(A11931&gt;=Stimuli!$B$4,A11931&lt;=Stimuli!$C$4),Stimuli!$A$4,"")))</f>
        <v>03 Quiet recovery (15s)</v>
      </c>
      <c r="I11931" s="6" t="n">
        <f aca="false">(B11931-B11930)/((A11931-A11930)/1000)</f>
        <v>0.562637362637304</v>
      </c>
      <c r="J11931" s="6" t="n">
        <f aca="false">IF(OR(B11931&lt;Rules!$B$2,B11931&gt;Rules!$B$3,ABS(I11931)&gt;Rules!$B$4,OR(B11932&lt;Rules!$B$2,B11932&gt;Rules!$B$3,ABS(I11932)&gt;Rules!$B$4)),1,0)</f>
        <v>0</v>
      </c>
      <c r="K11931" s="6" t="str">
        <f aca="false">IF(F11931=1,COUNTIF($F$2:F11931,1),"")</f>
        <v/>
      </c>
    </row>
    <row r="11932" customFormat="false" ht="15" hidden="false" customHeight="false" outlineLevel="0" collapsed="false">
      <c r="A11932" s="6" t="n">
        <v>93628.493</v>
      </c>
      <c r="B11932" s="6" t="n">
        <v>1.98021978021978</v>
      </c>
      <c r="C11932" s="6" t="n">
        <v>80</v>
      </c>
      <c r="D11932" s="6" t="n">
        <v>-1</v>
      </c>
      <c r="E11932" s="6" t="n">
        <v>1.98315018315018</v>
      </c>
      <c r="F11932" s="6" t="n">
        <v>0</v>
      </c>
      <c r="G11932" s="6" t="n">
        <v>0</v>
      </c>
      <c r="H11932" s="6" t="str">
        <f aca="false">IF(AND(A11932&gt;=Stimuli!$B$2,A11932&lt;=Stimuli!$C$2),Stimuli!$A$2,IF(AND(A11932&gt;=Stimuli!$B$3,A11932&lt;=Stimuli!$C$3),Stimuli!$A$3,IF(AND(A11932&gt;=Stimuli!$B$4,A11932&lt;=Stimuli!$C$4),Stimuli!$A$4,"")))</f>
        <v>03 Quiet recovery (15s)</v>
      </c>
      <c r="I11932" s="6" t="n">
        <f aca="false">(B11932-B11931)/((A11932-A11931)/1000)</f>
        <v>-0.562637362637304</v>
      </c>
      <c r="J11932" s="6" t="n">
        <f aca="false">IF(OR(B11932&lt;Rules!$B$2,B11932&gt;Rules!$B$3,ABS(I11932)&gt;Rules!$B$4,OR(B11933&lt;Rules!$B$2,B11933&gt;Rules!$B$3,ABS(I11933)&gt;Rules!$B$4)),1,0)</f>
        <v>0</v>
      </c>
      <c r="K11932" s="6" t="str">
        <f aca="false">IF(F11932=1,COUNTIF($F$2:F11932,1),"")</f>
        <v/>
      </c>
    </row>
    <row r="11933" customFormat="false" ht="15" hidden="false" customHeight="false" outlineLevel="0" collapsed="false">
      <c r="A11933" s="6" t="n">
        <v>93636.3055</v>
      </c>
      <c r="B11933" s="6" t="n">
        <v>1.98608058608059</v>
      </c>
      <c r="C11933" s="6" t="n">
        <v>80</v>
      </c>
      <c r="D11933" s="6" t="n">
        <v>-1</v>
      </c>
      <c r="E11933" s="6" t="n">
        <v>1.98315018315018</v>
      </c>
      <c r="F11933" s="6" t="n">
        <v>0</v>
      </c>
      <c r="G11933" s="6" t="n">
        <v>0</v>
      </c>
      <c r="H11933" s="6" t="str">
        <f aca="false">IF(AND(A11933&gt;=Stimuli!$B$2,A11933&lt;=Stimuli!$C$2),Stimuli!$A$2,IF(AND(A11933&gt;=Stimuli!$B$3,A11933&lt;=Stimuli!$C$3),Stimuli!$A$3,IF(AND(A11933&gt;=Stimuli!$B$4,A11933&lt;=Stimuli!$C$4),Stimuli!$A$4,"")))</f>
        <v>03 Quiet recovery (15s)</v>
      </c>
      <c r="I11933" s="6" t="n">
        <f aca="false">(B11933-B11932)/((A11933-A11932)/1000)</f>
        <v>0.750183150183034</v>
      </c>
      <c r="J11933" s="6" t="n">
        <f aca="false">IF(OR(B11933&lt;Rules!$B$2,B11933&gt;Rules!$B$3,ABS(I11933)&gt;Rules!$B$4,OR(B11934&lt;Rules!$B$2,B11934&gt;Rules!$B$3,ABS(I11934)&gt;Rules!$B$4)),1,0)</f>
        <v>0</v>
      </c>
      <c r="K11933" s="6" t="str">
        <f aca="false">IF(F11933=1,COUNTIF($F$2:F11933,1),"")</f>
        <v/>
      </c>
    </row>
    <row r="11934" customFormat="false" ht="15" hidden="false" customHeight="false" outlineLevel="0" collapsed="false">
      <c r="A11934" s="6" t="n">
        <v>93644.118</v>
      </c>
      <c r="B11934" s="6" t="n">
        <v>1.98021978021978</v>
      </c>
      <c r="C11934" s="6" t="n">
        <v>80</v>
      </c>
      <c r="D11934" s="6" t="n">
        <v>-1</v>
      </c>
      <c r="E11934" s="6" t="n">
        <v>1.98315018315018</v>
      </c>
      <c r="F11934" s="6" t="n">
        <v>0</v>
      </c>
      <c r="G11934" s="6" t="n">
        <v>0</v>
      </c>
      <c r="H11934" s="6" t="str">
        <f aca="false">IF(AND(A11934&gt;=Stimuli!$B$2,A11934&lt;=Stimuli!$C$2),Stimuli!$A$2,IF(AND(A11934&gt;=Stimuli!$B$3,A11934&lt;=Stimuli!$C$3),Stimuli!$A$3,IF(AND(A11934&gt;=Stimuli!$B$4,A11934&lt;=Stimuli!$C$4),Stimuli!$A$4,"")))</f>
        <v>03 Quiet recovery (15s)</v>
      </c>
      <c r="I11934" s="6" t="n">
        <f aca="false">(B11934-B11933)/((A11934-A11933)/1000)</f>
        <v>-0.750183150183034</v>
      </c>
      <c r="J11934" s="6" t="n">
        <f aca="false">IF(OR(B11934&lt;Rules!$B$2,B11934&gt;Rules!$B$3,ABS(I11934)&gt;Rules!$B$4,OR(B11935&lt;Rules!$B$2,B11935&gt;Rules!$B$3,ABS(I11935)&gt;Rules!$B$4)),1,0)</f>
        <v>0</v>
      </c>
      <c r="K11934" s="6" t="str">
        <f aca="false">IF(F11934=1,COUNTIF($F$2:F11934,1),"")</f>
        <v/>
      </c>
    </row>
    <row r="11935" customFormat="false" ht="15" hidden="false" customHeight="false" outlineLevel="0" collapsed="false">
      <c r="A11935" s="6" t="n">
        <v>93651.9305</v>
      </c>
      <c r="B11935" s="6" t="n">
        <v>1.98754578754579</v>
      </c>
      <c r="C11935" s="6" t="n">
        <v>80</v>
      </c>
      <c r="D11935" s="6" t="n">
        <v>-1</v>
      </c>
      <c r="E11935" s="6" t="n">
        <v>1.98315018315018</v>
      </c>
      <c r="F11935" s="6" t="n">
        <v>0</v>
      </c>
      <c r="G11935" s="6" t="n">
        <v>0</v>
      </c>
      <c r="H11935" s="6" t="str">
        <f aca="false">IF(AND(A11935&gt;=Stimuli!$B$2,A11935&lt;=Stimuli!$C$2),Stimuli!$A$2,IF(AND(A11935&gt;=Stimuli!$B$3,A11935&lt;=Stimuli!$C$3),Stimuli!$A$3,IF(AND(A11935&gt;=Stimuli!$B$4,A11935&lt;=Stimuli!$C$4),Stimuli!$A$4,"")))</f>
        <v>03 Quiet recovery (15s)</v>
      </c>
      <c r="I11935" s="6" t="n">
        <f aca="false">(B11935-B11934)/((A11935-A11934)/1000)</f>
        <v>0.937728937728878</v>
      </c>
      <c r="J11935" s="6" t="n">
        <f aca="false">IF(OR(B11935&lt;Rules!$B$2,B11935&gt;Rules!$B$3,ABS(I11935)&gt;Rules!$B$4,OR(B11936&lt;Rules!$B$2,B11936&gt;Rules!$B$3,ABS(I11936)&gt;Rules!$B$4)),1,0)</f>
        <v>0</v>
      </c>
      <c r="K11935" s="6" t="str">
        <f aca="false">IF(F11935=1,COUNTIF($F$2:F11935,1),"")</f>
        <v/>
      </c>
    </row>
    <row r="11936" customFormat="false" ht="15" hidden="false" customHeight="false" outlineLevel="0" collapsed="false">
      <c r="A11936" s="6" t="n">
        <v>93659.743</v>
      </c>
      <c r="B11936" s="6" t="n">
        <v>1.98021978021978</v>
      </c>
      <c r="C11936" s="6" t="n">
        <v>80</v>
      </c>
      <c r="D11936" s="6" t="n">
        <v>-1</v>
      </c>
      <c r="E11936" s="6" t="n">
        <v>1.98461538461538</v>
      </c>
      <c r="F11936" s="6" t="n">
        <v>0</v>
      </c>
      <c r="G11936" s="6" t="n">
        <v>0</v>
      </c>
      <c r="H11936" s="6" t="str">
        <f aca="false">IF(AND(A11936&gt;=Stimuli!$B$2,A11936&lt;=Stimuli!$C$2),Stimuli!$A$2,IF(AND(A11936&gt;=Stimuli!$B$3,A11936&lt;=Stimuli!$C$3),Stimuli!$A$3,IF(AND(A11936&gt;=Stimuli!$B$4,A11936&lt;=Stimuli!$C$4),Stimuli!$A$4,"")))</f>
        <v>03 Quiet recovery (15s)</v>
      </c>
      <c r="I11936" s="6" t="n">
        <f aca="false">(B11936-B11935)/((A11936-A11935)/1000)</f>
        <v>-0.937728937728878</v>
      </c>
      <c r="J11936" s="6" t="n">
        <f aca="false">IF(OR(B11936&lt;Rules!$B$2,B11936&gt;Rules!$B$3,ABS(I11936)&gt;Rules!$B$4,OR(B11937&lt;Rules!$B$2,B11937&gt;Rules!$B$3,ABS(I11937)&gt;Rules!$B$4)),1,0)</f>
        <v>0</v>
      </c>
      <c r="K11936" s="6" t="str">
        <f aca="false">IF(F11936=1,COUNTIF($F$2:F11936,1),"")</f>
        <v/>
      </c>
    </row>
    <row r="11937" customFormat="false" ht="15" hidden="false" customHeight="false" outlineLevel="0" collapsed="false">
      <c r="A11937" s="6" t="n">
        <v>93667.5555</v>
      </c>
      <c r="B11937" s="6" t="n">
        <v>1.98754578754579</v>
      </c>
      <c r="C11937" s="6" t="n">
        <v>80</v>
      </c>
      <c r="D11937" s="6" t="n">
        <v>-1</v>
      </c>
      <c r="E11937" s="6" t="n">
        <v>1.98510378510379</v>
      </c>
      <c r="F11937" s="6" t="n">
        <v>0</v>
      </c>
      <c r="G11937" s="6" t="n">
        <v>0</v>
      </c>
      <c r="H11937" s="6" t="str">
        <f aca="false">IF(AND(A11937&gt;=Stimuli!$B$2,A11937&lt;=Stimuli!$C$2),Stimuli!$A$2,IF(AND(A11937&gt;=Stimuli!$B$3,A11937&lt;=Stimuli!$C$3),Stimuli!$A$3,IF(AND(A11937&gt;=Stimuli!$B$4,A11937&lt;=Stimuli!$C$4),Stimuli!$A$4,"")))</f>
        <v>03 Quiet recovery (15s)</v>
      </c>
      <c r="I11937" s="6" t="n">
        <f aca="false">(B11937-B11936)/((A11937-A11936)/1000)</f>
        <v>0.937728937728878</v>
      </c>
      <c r="J11937" s="6" t="n">
        <f aca="false">IF(OR(B11937&lt;Rules!$B$2,B11937&gt;Rules!$B$3,ABS(I11937)&gt;Rules!$B$4,OR(B11938&lt;Rules!$B$2,B11938&gt;Rules!$B$3,ABS(I11938)&gt;Rules!$B$4)),1,0)</f>
        <v>0</v>
      </c>
      <c r="K11937" s="6" t="str">
        <f aca="false">IF(F11937=1,COUNTIF($F$2:F11937,1),"")</f>
        <v/>
      </c>
    </row>
    <row r="11938" customFormat="false" ht="15" hidden="false" customHeight="false" outlineLevel="0" collapsed="false">
      <c r="A11938" s="6" t="n">
        <v>93675.368</v>
      </c>
      <c r="B11938" s="6" t="n">
        <v>1.98168498168498</v>
      </c>
      <c r="C11938" s="6" t="n">
        <v>80</v>
      </c>
      <c r="D11938" s="6" t="n">
        <v>-1</v>
      </c>
      <c r="E11938" s="6" t="n">
        <v>1.98608058608059</v>
      </c>
      <c r="F11938" s="6" t="n">
        <v>0</v>
      </c>
      <c r="G11938" s="6" t="n">
        <v>0</v>
      </c>
      <c r="H11938" s="6" t="str">
        <f aca="false">IF(AND(A11938&gt;=Stimuli!$B$2,A11938&lt;=Stimuli!$C$2),Stimuli!$A$2,IF(AND(A11938&gt;=Stimuli!$B$3,A11938&lt;=Stimuli!$C$3),Stimuli!$A$3,IF(AND(A11938&gt;=Stimuli!$B$4,A11938&lt;=Stimuli!$C$4),Stimuli!$A$4,"")))</f>
        <v>03 Quiet recovery (15s)</v>
      </c>
      <c r="I11938" s="6" t="n">
        <f aca="false">(B11938-B11937)/((A11938-A11937)/1000)</f>
        <v>-0.750183150183148</v>
      </c>
      <c r="J11938" s="6" t="n">
        <f aca="false">IF(OR(B11938&lt;Rules!$B$2,B11938&gt;Rules!$B$3,ABS(I11938)&gt;Rules!$B$4,OR(B11939&lt;Rules!$B$2,B11939&gt;Rules!$B$3,ABS(I11939)&gt;Rules!$B$4)),1,0)</f>
        <v>0</v>
      </c>
      <c r="K11938" s="6" t="str">
        <f aca="false">IF(F11938=1,COUNTIF($F$2:F11938,1),"")</f>
        <v/>
      </c>
    </row>
    <row r="11939" customFormat="false" ht="15" hidden="false" customHeight="false" outlineLevel="0" collapsed="false">
      <c r="A11939" s="6" t="n">
        <v>93683.1805</v>
      </c>
      <c r="B11939" s="6" t="n">
        <v>1.98901098901099</v>
      </c>
      <c r="C11939" s="6" t="n">
        <v>81</v>
      </c>
      <c r="D11939" s="6" t="n">
        <v>734.375</v>
      </c>
      <c r="E11939" s="6" t="n">
        <v>1.98705738705739</v>
      </c>
      <c r="F11939" s="6" t="n">
        <v>0</v>
      </c>
      <c r="G11939" s="6" t="n">
        <v>0</v>
      </c>
      <c r="H11939" s="6" t="str">
        <f aca="false">IF(AND(A11939&gt;=Stimuli!$B$2,A11939&lt;=Stimuli!$C$2),Stimuli!$A$2,IF(AND(A11939&gt;=Stimuli!$B$3,A11939&lt;=Stimuli!$C$3),Stimuli!$A$3,IF(AND(A11939&gt;=Stimuli!$B$4,A11939&lt;=Stimuli!$C$4),Stimuli!$A$4,"")))</f>
        <v>03 Quiet recovery (15s)</v>
      </c>
      <c r="I11939" s="6" t="n">
        <f aca="false">(B11939-B11938)/((A11939-A11938)/1000)</f>
        <v>0.93772893772902</v>
      </c>
      <c r="J11939" s="6" t="n">
        <f aca="false">IF(OR(B11939&lt;Rules!$B$2,B11939&gt;Rules!$B$3,ABS(I11939)&gt;Rules!$B$4,OR(B11940&lt;Rules!$B$2,B11940&gt;Rules!$B$3,ABS(I11940)&gt;Rules!$B$4)),1,0)</f>
        <v>0</v>
      </c>
      <c r="K11939" s="6" t="str">
        <f aca="false">IF(F11939=1,COUNTIF($F$2:F11939,1),"")</f>
        <v/>
      </c>
    </row>
    <row r="11940" customFormat="false" ht="15" hidden="false" customHeight="false" outlineLevel="0" collapsed="false">
      <c r="A11940" s="6" t="n">
        <v>93690.993</v>
      </c>
      <c r="B11940" s="6" t="n">
        <v>1.98315018315018</v>
      </c>
      <c r="C11940" s="6" t="n">
        <v>81</v>
      </c>
      <c r="D11940" s="6" t="n">
        <v>-1</v>
      </c>
      <c r="E11940" s="6" t="n">
        <v>1.98754578754579</v>
      </c>
      <c r="F11940" s="6" t="n">
        <v>0</v>
      </c>
      <c r="G11940" s="6" t="n">
        <v>0</v>
      </c>
      <c r="H11940" s="6" t="str">
        <f aca="false">IF(AND(A11940&gt;=Stimuli!$B$2,A11940&lt;=Stimuli!$C$2),Stimuli!$A$2,IF(AND(A11940&gt;=Stimuli!$B$3,A11940&lt;=Stimuli!$C$3),Stimuli!$A$3,IF(AND(A11940&gt;=Stimuli!$B$4,A11940&lt;=Stimuli!$C$4),Stimuli!$A$4,"")))</f>
        <v>03 Quiet recovery (15s)</v>
      </c>
      <c r="I11940" s="6" t="n">
        <f aca="false">(B11940-B11939)/((A11940-A11939)/1000)</f>
        <v>-0.750183150183176</v>
      </c>
      <c r="J11940" s="6" t="n">
        <f aca="false">IF(OR(B11940&lt;Rules!$B$2,B11940&gt;Rules!$B$3,ABS(I11940)&gt;Rules!$B$4,OR(B11941&lt;Rules!$B$2,B11941&gt;Rules!$B$3,ABS(I11941)&gt;Rules!$B$4)),1,0)</f>
        <v>0</v>
      </c>
      <c r="K11940" s="6" t="str">
        <f aca="false">IF(F11940=1,COUNTIF($F$2:F11940,1),"")</f>
        <v/>
      </c>
    </row>
    <row r="11941" customFormat="false" ht="15" hidden="false" customHeight="false" outlineLevel="0" collapsed="false">
      <c r="A11941" s="6" t="n">
        <v>93714.4305</v>
      </c>
      <c r="B11941" s="6" t="n">
        <v>1.98901098901099</v>
      </c>
      <c r="C11941" s="6" t="n">
        <v>81</v>
      </c>
      <c r="D11941" s="6" t="n">
        <v>-1</v>
      </c>
      <c r="E11941" s="6" t="n">
        <v>1.98754578754579</v>
      </c>
      <c r="F11941" s="6" t="n">
        <v>0</v>
      </c>
      <c r="G11941" s="6" t="n">
        <v>0</v>
      </c>
      <c r="H11941" s="6" t="str">
        <f aca="false">IF(AND(A11941&gt;=Stimuli!$B$2,A11941&lt;=Stimuli!$C$2),Stimuli!$A$2,IF(AND(A11941&gt;=Stimuli!$B$3,A11941&lt;=Stimuli!$C$3),Stimuli!$A$3,IF(AND(A11941&gt;=Stimuli!$B$4,A11941&lt;=Stimuli!$C$4),Stimuli!$A$4,"")))</f>
        <v>03 Quiet recovery (15s)</v>
      </c>
      <c r="I11941" s="6" t="n">
        <f aca="false">(B11941-B11940)/((A11941-A11940)/1000)</f>
        <v>0.250061050061059</v>
      </c>
      <c r="J11941" s="6" t="n">
        <f aca="false">IF(OR(B11941&lt;Rules!$B$2,B11941&gt;Rules!$B$3,ABS(I11941)&gt;Rules!$B$4,OR(B11942&lt;Rules!$B$2,B11942&gt;Rules!$B$3,ABS(I11942)&gt;Rules!$B$4)),1,0)</f>
        <v>0</v>
      </c>
      <c r="K11941" s="6" t="str">
        <f aca="false">IF(F11941=1,COUNTIF($F$2:F11941,1),"")</f>
        <v/>
      </c>
    </row>
    <row r="11942" customFormat="false" ht="15" hidden="false" customHeight="false" outlineLevel="0" collapsed="false">
      <c r="A11942" s="6" t="n">
        <v>93722.243</v>
      </c>
      <c r="B11942" s="6" t="n">
        <v>1.98754578754579</v>
      </c>
      <c r="C11942" s="6" t="n">
        <v>81</v>
      </c>
      <c r="D11942" s="6" t="n">
        <v>-1</v>
      </c>
      <c r="E11942" s="6" t="n">
        <v>1.98901098901099</v>
      </c>
      <c r="F11942" s="6" t="n">
        <v>0</v>
      </c>
      <c r="G11942" s="6" t="n">
        <v>0</v>
      </c>
      <c r="H11942" s="6" t="str">
        <f aca="false">IF(AND(A11942&gt;=Stimuli!$B$2,A11942&lt;=Stimuli!$C$2),Stimuli!$A$2,IF(AND(A11942&gt;=Stimuli!$B$3,A11942&lt;=Stimuli!$C$3),Stimuli!$A$3,IF(AND(A11942&gt;=Stimuli!$B$4,A11942&lt;=Stimuli!$C$4),Stimuli!$A$4,"")))</f>
        <v>03 Quiet recovery (15s)</v>
      </c>
      <c r="I11942" s="6" t="n">
        <f aca="false">(B11942-B11941)/((A11942-A11941)/1000)</f>
        <v>-0.187545787545872</v>
      </c>
      <c r="J11942" s="6" t="n">
        <f aca="false">IF(OR(B11942&lt;Rules!$B$2,B11942&gt;Rules!$B$3,ABS(I11942)&gt;Rules!$B$4,OR(B11943&lt;Rules!$B$2,B11943&gt;Rules!$B$3,ABS(I11943)&gt;Rules!$B$4)),1,0)</f>
        <v>0</v>
      </c>
      <c r="K11942" s="6" t="str">
        <f aca="false">IF(F11942=1,COUNTIF($F$2:F11942,1),"")</f>
        <v/>
      </c>
    </row>
    <row r="11943" customFormat="false" ht="15" hidden="false" customHeight="false" outlineLevel="0" collapsed="false">
      <c r="A11943" s="6" t="n">
        <v>93730.0555</v>
      </c>
      <c r="B11943" s="6" t="n">
        <v>1.98754578754579</v>
      </c>
      <c r="C11943" s="6" t="n">
        <v>81</v>
      </c>
      <c r="D11943" s="6" t="n">
        <v>-1</v>
      </c>
      <c r="E11943" s="6" t="n">
        <v>1.98901098901099</v>
      </c>
      <c r="F11943" s="6" t="n">
        <v>0</v>
      </c>
      <c r="G11943" s="6" t="n">
        <v>0</v>
      </c>
      <c r="H11943" s="6" t="str">
        <f aca="false">IF(AND(A11943&gt;=Stimuli!$B$2,A11943&lt;=Stimuli!$C$2),Stimuli!$A$2,IF(AND(A11943&gt;=Stimuli!$B$3,A11943&lt;=Stimuli!$C$3),Stimuli!$A$3,IF(AND(A11943&gt;=Stimuli!$B$4,A11943&lt;=Stimuli!$C$4),Stimuli!$A$4,"")))</f>
        <v>03 Quiet recovery (15s)</v>
      </c>
      <c r="I11943" s="6" t="n">
        <f aca="false">(B11943-B11942)/((A11943-A11942)/1000)</f>
        <v>0</v>
      </c>
      <c r="J11943" s="6" t="n">
        <f aca="false">IF(OR(B11943&lt;Rules!$B$2,B11943&gt;Rules!$B$3,ABS(I11943)&gt;Rules!$B$4,OR(B11944&lt;Rules!$B$2,B11944&gt;Rules!$B$3,ABS(I11944)&gt;Rules!$B$4)),1,0)</f>
        <v>0</v>
      </c>
      <c r="K11943" s="6" t="str">
        <f aca="false">IF(F11943=1,COUNTIF($F$2:F11943,1),"")</f>
        <v/>
      </c>
    </row>
    <row r="11944" customFormat="false" ht="15" hidden="false" customHeight="false" outlineLevel="0" collapsed="false">
      <c r="A11944" s="6" t="n">
        <v>93737.868</v>
      </c>
      <c r="B11944" s="6" t="n">
        <v>1.99047619047619</v>
      </c>
      <c r="C11944" s="6" t="n">
        <v>81</v>
      </c>
      <c r="D11944" s="6" t="n">
        <v>-1</v>
      </c>
      <c r="E11944" s="6" t="n">
        <v>1.98901098901099</v>
      </c>
      <c r="F11944" s="6" t="n">
        <v>0</v>
      </c>
      <c r="G11944" s="6" t="n">
        <v>0</v>
      </c>
      <c r="H11944" s="6" t="str">
        <f aca="false">IF(AND(A11944&gt;=Stimuli!$B$2,A11944&lt;=Stimuli!$C$2),Stimuli!$A$2,IF(AND(A11944&gt;=Stimuli!$B$3,A11944&lt;=Stimuli!$C$3),Stimuli!$A$3,IF(AND(A11944&gt;=Stimuli!$B$4,A11944&lt;=Stimuli!$C$4),Stimuli!$A$4,"")))</f>
        <v>03 Quiet recovery (15s)</v>
      </c>
      <c r="I11944" s="6" t="n">
        <f aca="false">(B11944-B11943)/((A11944-A11943)/1000)</f>
        <v>0.375091575091716</v>
      </c>
      <c r="J11944" s="6" t="n">
        <f aca="false">IF(OR(B11944&lt;Rules!$B$2,B11944&gt;Rules!$B$3,ABS(I11944)&gt;Rules!$B$4,OR(B11945&lt;Rules!$B$2,B11945&gt;Rules!$B$3,ABS(I11945)&gt;Rules!$B$4)),1,0)</f>
        <v>0</v>
      </c>
      <c r="K11944" s="6" t="str">
        <f aca="false">IF(F11944=1,COUNTIF($F$2:F11944,1),"")</f>
        <v/>
      </c>
    </row>
    <row r="11945" customFormat="false" ht="15" hidden="false" customHeight="false" outlineLevel="0" collapsed="false">
      <c r="A11945" s="6" t="n">
        <v>93745.6805</v>
      </c>
      <c r="B11945" s="6" t="n">
        <v>1.98901098901099</v>
      </c>
      <c r="C11945" s="6" t="n">
        <v>81</v>
      </c>
      <c r="D11945" s="6" t="n">
        <v>-1</v>
      </c>
      <c r="E11945" s="6" t="n">
        <v>1.98901098901099</v>
      </c>
      <c r="F11945" s="6" t="n">
        <v>0</v>
      </c>
      <c r="G11945" s="6" t="n">
        <v>0</v>
      </c>
      <c r="H11945" s="6" t="str">
        <f aca="false">IF(AND(A11945&gt;=Stimuli!$B$2,A11945&lt;=Stimuli!$C$2),Stimuli!$A$2,IF(AND(A11945&gt;=Stimuli!$B$3,A11945&lt;=Stimuli!$C$3),Stimuli!$A$3,IF(AND(A11945&gt;=Stimuli!$B$4,A11945&lt;=Stimuli!$C$4),Stimuli!$A$4,"")))</f>
        <v>03 Quiet recovery (15s)</v>
      </c>
      <c r="I11945" s="6" t="n">
        <f aca="false">(B11945-B11944)/((A11945-A11944)/1000)</f>
        <v>-0.187545787545844</v>
      </c>
      <c r="J11945" s="6" t="n">
        <f aca="false">IF(OR(B11945&lt;Rules!$B$2,B11945&gt;Rules!$B$3,ABS(I11945)&gt;Rules!$B$4,OR(B11946&lt;Rules!$B$2,B11946&gt;Rules!$B$3,ABS(I11946)&gt;Rules!$B$4)),1,0)</f>
        <v>0</v>
      </c>
      <c r="K11945" s="6" t="str">
        <f aca="false">IF(F11945=1,COUNTIF($F$2:F11945,1),"")</f>
        <v/>
      </c>
    </row>
    <row r="11946" customFormat="false" ht="15" hidden="false" customHeight="false" outlineLevel="0" collapsed="false">
      <c r="A11946" s="6" t="n">
        <v>93753.493</v>
      </c>
      <c r="B11946" s="6" t="n">
        <v>1.99340659340659</v>
      </c>
      <c r="C11946" s="6" t="n">
        <v>81</v>
      </c>
      <c r="D11946" s="6" t="n">
        <v>-1</v>
      </c>
      <c r="E11946" s="6" t="n">
        <v>1.98901098901099</v>
      </c>
      <c r="F11946" s="6" t="n">
        <v>0</v>
      </c>
      <c r="G11946" s="6" t="n">
        <v>0</v>
      </c>
      <c r="H11946" s="6" t="str">
        <f aca="false">IF(AND(A11946&gt;=Stimuli!$B$2,A11946&lt;=Stimuli!$C$2),Stimuli!$A$2,IF(AND(A11946&gt;=Stimuli!$B$3,A11946&lt;=Stimuli!$C$3),Stimuli!$A$3,IF(AND(A11946&gt;=Stimuli!$B$4,A11946&lt;=Stimuli!$C$4),Stimuli!$A$4,"")))</f>
        <v>03 Quiet recovery (15s)</v>
      </c>
      <c r="I11946" s="6" t="n">
        <f aca="false">(B11946-B11945)/((A11946-A11945)/1000)</f>
        <v>0.562637362637304</v>
      </c>
      <c r="J11946" s="6" t="n">
        <f aca="false">IF(OR(B11946&lt;Rules!$B$2,B11946&gt;Rules!$B$3,ABS(I11946)&gt;Rules!$B$4,OR(B11947&lt;Rules!$B$2,B11947&gt;Rules!$B$3,ABS(I11947)&gt;Rules!$B$4)),1,0)</f>
        <v>0</v>
      </c>
      <c r="K11946" s="6" t="str">
        <f aca="false">IF(F11946=1,COUNTIF($F$2:F11946,1),"")</f>
        <v/>
      </c>
    </row>
    <row r="11947" customFormat="false" ht="15" hidden="false" customHeight="false" outlineLevel="0" collapsed="false">
      <c r="A11947" s="6" t="n">
        <v>93761.3055</v>
      </c>
      <c r="B11947" s="6" t="n">
        <v>1.98901098901099</v>
      </c>
      <c r="C11947" s="6" t="n">
        <v>81</v>
      </c>
      <c r="D11947" s="6" t="n">
        <v>-1</v>
      </c>
      <c r="E11947" s="6" t="n">
        <v>1.99047619047619</v>
      </c>
      <c r="F11947" s="6" t="n">
        <v>0</v>
      </c>
      <c r="G11947" s="6" t="n">
        <v>0</v>
      </c>
      <c r="H11947" s="6" t="str">
        <f aca="false">IF(AND(A11947&gt;=Stimuli!$B$2,A11947&lt;=Stimuli!$C$2),Stimuli!$A$2,IF(AND(A11947&gt;=Stimuli!$B$3,A11947&lt;=Stimuli!$C$3),Stimuli!$A$3,IF(AND(A11947&gt;=Stimuli!$B$4,A11947&lt;=Stimuli!$C$4),Stimuli!$A$4,"")))</f>
        <v>03 Quiet recovery (15s)</v>
      </c>
      <c r="I11947" s="6" t="n">
        <f aca="false">(B11947-B11946)/((A11947-A11946)/1000)</f>
        <v>-0.562637362637304</v>
      </c>
      <c r="J11947" s="6" t="n">
        <f aca="false">IF(OR(B11947&lt;Rules!$B$2,B11947&gt;Rules!$B$3,ABS(I11947)&gt;Rules!$B$4,OR(B11948&lt;Rules!$B$2,B11948&gt;Rules!$B$3,ABS(I11948)&gt;Rules!$B$4)),1,0)</f>
        <v>0</v>
      </c>
      <c r="K11947" s="6" t="str">
        <f aca="false">IF(F11947=1,COUNTIF($F$2:F11947,1),"")</f>
        <v/>
      </c>
    </row>
    <row r="11948" customFormat="false" ht="15" hidden="false" customHeight="false" outlineLevel="0" collapsed="false">
      <c r="A11948" s="6" t="n">
        <v>93769.118</v>
      </c>
      <c r="B11948" s="6" t="n">
        <v>1.996336996337</v>
      </c>
      <c r="C11948" s="6" t="n">
        <v>81</v>
      </c>
      <c r="D11948" s="6" t="n">
        <v>-1</v>
      </c>
      <c r="E11948" s="6" t="n">
        <v>1.99047619047619</v>
      </c>
      <c r="F11948" s="6" t="n">
        <v>0</v>
      </c>
      <c r="G11948" s="6" t="n">
        <v>0</v>
      </c>
      <c r="H11948" s="6" t="str">
        <f aca="false">IF(AND(A11948&gt;=Stimuli!$B$2,A11948&lt;=Stimuli!$C$2),Stimuli!$A$2,IF(AND(A11948&gt;=Stimuli!$B$3,A11948&lt;=Stimuli!$C$3),Stimuli!$A$3,IF(AND(A11948&gt;=Stimuli!$B$4,A11948&lt;=Stimuli!$C$4),Stimuli!$A$4,"")))</f>
        <v>03 Quiet recovery (15s)</v>
      </c>
      <c r="I11948" s="6" t="n">
        <f aca="false">(B11948-B11947)/((A11948-A11947)/1000)</f>
        <v>0.937728937728878</v>
      </c>
      <c r="J11948" s="6" t="n">
        <f aca="false">IF(OR(B11948&lt;Rules!$B$2,B11948&gt;Rules!$B$3,ABS(I11948)&gt;Rules!$B$4,OR(B11949&lt;Rules!$B$2,B11949&gt;Rules!$B$3,ABS(I11949)&gt;Rules!$B$4)),1,0)</f>
        <v>0</v>
      </c>
      <c r="K11948" s="6" t="str">
        <f aca="false">IF(F11948=1,COUNTIF($F$2:F11948,1),"")</f>
        <v/>
      </c>
    </row>
    <row r="11949" customFormat="false" ht="15" hidden="false" customHeight="false" outlineLevel="0" collapsed="false">
      <c r="A11949" s="6" t="n">
        <v>93776.9305</v>
      </c>
      <c r="B11949" s="6" t="n">
        <v>1.98901098901099</v>
      </c>
      <c r="C11949" s="6" t="n">
        <v>81</v>
      </c>
      <c r="D11949" s="6" t="n">
        <v>-1</v>
      </c>
      <c r="E11949" s="6" t="n">
        <v>1.99340659340659</v>
      </c>
      <c r="F11949" s="6" t="n">
        <v>0</v>
      </c>
      <c r="G11949" s="6" t="n">
        <v>0</v>
      </c>
      <c r="H11949" s="6" t="str">
        <f aca="false">IF(AND(A11949&gt;=Stimuli!$B$2,A11949&lt;=Stimuli!$C$2),Stimuli!$A$2,IF(AND(A11949&gt;=Stimuli!$B$3,A11949&lt;=Stimuli!$C$3),Stimuli!$A$3,IF(AND(A11949&gt;=Stimuli!$B$4,A11949&lt;=Stimuli!$C$4),Stimuli!$A$4,"")))</f>
        <v>03 Quiet recovery (15s)</v>
      </c>
      <c r="I11949" s="6" t="n">
        <f aca="false">(B11949-B11948)/((A11949-A11948)/1000)</f>
        <v>-0.937728937728878</v>
      </c>
      <c r="J11949" s="6" t="n">
        <f aca="false">IF(OR(B11949&lt;Rules!$B$2,B11949&gt;Rules!$B$3,ABS(I11949)&gt;Rules!$B$4,OR(B11950&lt;Rules!$B$2,B11950&gt;Rules!$B$3,ABS(I11950)&gt;Rules!$B$4)),1,0)</f>
        <v>0</v>
      </c>
      <c r="K11949" s="6" t="str">
        <f aca="false">IF(F11949=1,COUNTIF($F$2:F11949,1),"")</f>
        <v/>
      </c>
    </row>
    <row r="11950" customFormat="false" ht="15" hidden="false" customHeight="false" outlineLevel="0" collapsed="false">
      <c r="A11950" s="6" t="n">
        <v>93784.743</v>
      </c>
      <c r="B11950" s="6" t="n">
        <v>1.9978021978022</v>
      </c>
      <c r="C11950" s="6" t="n">
        <v>81</v>
      </c>
      <c r="D11950" s="6" t="n">
        <v>-1</v>
      </c>
      <c r="E11950" s="6" t="n">
        <v>1.99340659340659</v>
      </c>
      <c r="F11950" s="6" t="n">
        <v>0</v>
      </c>
      <c r="G11950" s="6" t="n">
        <v>0</v>
      </c>
      <c r="H11950" s="6" t="str">
        <f aca="false">IF(AND(A11950&gt;=Stimuli!$B$2,A11950&lt;=Stimuli!$C$2),Stimuli!$A$2,IF(AND(A11950&gt;=Stimuli!$B$3,A11950&lt;=Stimuli!$C$3),Stimuli!$A$3,IF(AND(A11950&gt;=Stimuli!$B$4,A11950&lt;=Stimuli!$C$4),Stimuli!$A$4,"")))</f>
        <v>03 Quiet recovery (15s)</v>
      </c>
      <c r="I11950" s="6" t="n">
        <f aca="false">(B11950-B11949)/((A11950-A11949)/1000)</f>
        <v>1.12527472527461</v>
      </c>
      <c r="J11950" s="6" t="n">
        <f aca="false">IF(OR(B11950&lt;Rules!$B$2,B11950&gt;Rules!$B$3,ABS(I11950)&gt;Rules!$B$4,OR(B11951&lt;Rules!$B$2,B11951&gt;Rules!$B$3,ABS(I11951)&gt;Rules!$B$4)),1,0)</f>
        <v>0</v>
      </c>
      <c r="K11950" s="6" t="str">
        <f aca="false">IF(F11950=1,COUNTIF($F$2:F11950,1),"")</f>
        <v/>
      </c>
    </row>
    <row r="11951" customFormat="false" ht="15" hidden="false" customHeight="false" outlineLevel="0" collapsed="false">
      <c r="A11951" s="6" t="n">
        <v>93792.5555</v>
      </c>
      <c r="B11951" s="6" t="n">
        <v>1.99047619047619</v>
      </c>
      <c r="C11951" s="6" t="n">
        <v>81</v>
      </c>
      <c r="D11951" s="6" t="n">
        <v>-1</v>
      </c>
      <c r="E11951" s="6" t="n">
        <v>1.996336996337</v>
      </c>
      <c r="F11951" s="6" t="n">
        <v>0</v>
      </c>
      <c r="G11951" s="6" t="n">
        <v>0</v>
      </c>
      <c r="H11951" s="6" t="str">
        <f aca="false">IF(AND(A11951&gt;=Stimuli!$B$2,A11951&lt;=Stimuli!$C$2),Stimuli!$A$2,IF(AND(A11951&gt;=Stimuli!$B$3,A11951&lt;=Stimuli!$C$3),Stimuli!$A$3,IF(AND(A11951&gt;=Stimuli!$B$4,A11951&lt;=Stimuli!$C$4),Stimuli!$A$4,"")))</f>
        <v>03 Quiet recovery (15s)</v>
      </c>
      <c r="I11951" s="6" t="n">
        <f aca="false">(B11951-B11950)/((A11951-A11950)/1000)</f>
        <v>-0.937728937728764</v>
      </c>
      <c r="J11951" s="6" t="n">
        <f aca="false">IF(OR(B11951&lt;Rules!$B$2,B11951&gt;Rules!$B$3,ABS(I11951)&gt;Rules!$B$4,OR(B11952&lt;Rules!$B$2,B11952&gt;Rules!$B$3,ABS(I11952)&gt;Rules!$B$4)),1,0)</f>
        <v>0</v>
      </c>
      <c r="K11951" s="6" t="str">
        <f aca="false">IF(F11951=1,COUNTIF($F$2:F11951,1),"")</f>
        <v/>
      </c>
    </row>
    <row r="11952" customFormat="false" ht="15" hidden="false" customHeight="false" outlineLevel="0" collapsed="false">
      <c r="A11952" s="6" t="n">
        <v>93800.368</v>
      </c>
      <c r="B11952" s="6" t="n">
        <v>1.9992673992674</v>
      </c>
      <c r="C11952" s="6" t="n">
        <v>81</v>
      </c>
      <c r="D11952" s="6" t="n">
        <v>-1</v>
      </c>
      <c r="E11952" s="6" t="n">
        <v>1.996336996337</v>
      </c>
      <c r="F11952" s="6" t="n">
        <v>0</v>
      </c>
      <c r="G11952" s="6" t="n">
        <v>0</v>
      </c>
      <c r="H11952" s="6" t="str">
        <f aca="false">IF(AND(A11952&gt;=Stimuli!$B$2,A11952&lt;=Stimuli!$C$2),Stimuli!$A$2,IF(AND(A11952&gt;=Stimuli!$B$3,A11952&lt;=Stimuli!$C$3),Stimuli!$A$3,IF(AND(A11952&gt;=Stimuli!$B$4,A11952&lt;=Stimuli!$C$4),Stimuli!$A$4,"")))</f>
        <v>03 Quiet recovery (15s)</v>
      </c>
      <c r="I11952" s="6" t="n">
        <f aca="false">(B11952-B11951)/((A11952-A11951)/1000)</f>
        <v>1.12527472527464</v>
      </c>
      <c r="J11952" s="6" t="n">
        <f aca="false">IF(OR(B11952&lt;Rules!$B$2,B11952&gt;Rules!$B$3,ABS(I11952)&gt;Rules!$B$4,OR(B11953&lt;Rules!$B$2,B11953&gt;Rules!$B$3,ABS(I11953)&gt;Rules!$B$4)),1,0)</f>
        <v>0</v>
      </c>
      <c r="K11952" s="6" t="str">
        <f aca="false">IF(F11952=1,COUNTIF($F$2:F11952,1),"")</f>
        <v/>
      </c>
    </row>
    <row r="11953" customFormat="false" ht="15" hidden="false" customHeight="false" outlineLevel="0" collapsed="false">
      <c r="A11953" s="6" t="n">
        <v>93808.1805</v>
      </c>
      <c r="B11953" s="6" t="n">
        <v>1.99340659340659</v>
      </c>
      <c r="C11953" s="6" t="n">
        <v>81</v>
      </c>
      <c r="D11953" s="6" t="n">
        <v>-1</v>
      </c>
      <c r="E11953" s="6" t="n">
        <v>1.9978021978022</v>
      </c>
      <c r="F11953" s="6" t="n">
        <v>0</v>
      </c>
      <c r="G11953" s="6" t="n">
        <v>0</v>
      </c>
      <c r="H11953" s="6" t="str">
        <f aca="false">IF(AND(A11953&gt;=Stimuli!$B$2,A11953&lt;=Stimuli!$C$2),Stimuli!$A$2,IF(AND(A11953&gt;=Stimuli!$B$3,A11953&lt;=Stimuli!$C$3),Stimuli!$A$3,IF(AND(A11953&gt;=Stimuli!$B$4,A11953&lt;=Stimuli!$C$4),Stimuli!$A$4,"")))</f>
        <v>03 Quiet recovery (15s)</v>
      </c>
      <c r="I11953" s="6" t="n">
        <f aca="false">(B11953-B11952)/((A11953-A11952)/1000)</f>
        <v>-0.750183150183176</v>
      </c>
      <c r="J11953" s="6" t="n">
        <f aca="false">IF(OR(B11953&lt;Rules!$B$2,B11953&gt;Rules!$B$3,ABS(I11953)&gt;Rules!$B$4,OR(B11954&lt;Rules!$B$2,B11954&gt;Rules!$B$3,ABS(I11954)&gt;Rules!$B$4)),1,0)</f>
        <v>0</v>
      </c>
      <c r="K11953" s="6" t="str">
        <f aca="false">IF(F11953=1,COUNTIF($F$2:F11953,1),"")</f>
        <v/>
      </c>
    </row>
    <row r="11954" customFormat="false" ht="15" hidden="false" customHeight="false" outlineLevel="0" collapsed="false">
      <c r="A11954" s="6" t="n">
        <v>93815.993</v>
      </c>
      <c r="B11954" s="6" t="n">
        <v>2.0007326007326</v>
      </c>
      <c r="C11954" s="6" t="n">
        <v>81</v>
      </c>
      <c r="D11954" s="6" t="n">
        <v>-1</v>
      </c>
      <c r="E11954" s="6" t="n">
        <v>1.9978021978022</v>
      </c>
      <c r="F11954" s="6" t="n">
        <v>0</v>
      </c>
      <c r="G11954" s="6" t="n">
        <v>0</v>
      </c>
      <c r="H11954" s="6" t="str">
        <f aca="false">IF(AND(A11954&gt;=Stimuli!$B$2,A11954&lt;=Stimuli!$C$2),Stimuli!$A$2,IF(AND(A11954&gt;=Stimuli!$B$3,A11954&lt;=Stimuli!$C$3),Stimuli!$A$3,IF(AND(A11954&gt;=Stimuli!$B$4,A11954&lt;=Stimuli!$C$4),Stimuli!$A$4,"")))</f>
        <v>03 Quiet recovery (15s)</v>
      </c>
      <c r="I11954" s="6" t="n">
        <f aca="false">(B11954-B11953)/((A11954-A11953)/1000)</f>
        <v>0.937728937729048</v>
      </c>
      <c r="J11954" s="6" t="n">
        <f aca="false">IF(OR(B11954&lt;Rules!$B$2,B11954&gt;Rules!$B$3,ABS(I11954)&gt;Rules!$B$4,OR(B11955&lt;Rules!$B$2,B11955&gt;Rules!$B$3,ABS(I11955)&gt;Rules!$B$4)),1,0)</f>
        <v>0</v>
      </c>
      <c r="K11954" s="6" t="str">
        <f aca="false">IF(F11954=1,COUNTIF($F$2:F11954,1),"")</f>
        <v/>
      </c>
    </row>
    <row r="11955" customFormat="false" ht="15" hidden="false" customHeight="false" outlineLevel="0" collapsed="false">
      <c r="A11955" s="6" t="n">
        <v>93823.8055</v>
      </c>
      <c r="B11955" s="6" t="n">
        <v>1.996336996337</v>
      </c>
      <c r="C11955" s="6" t="n">
        <v>81</v>
      </c>
      <c r="D11955" s="6" t="n">
        <v>-1</v>
      </c>
      <c r="E11955" s="6" t="n">
        <v>1.9978021978022</v>
      </c>
      <c r="F11955" s="6" t="n">
        <v>0</v>
      </c>
      <c r="G11955" s="6" t="n">
        <v>0</v>
      </c>
      <c r="H11955" s="6" t="str">
        <f aca="false">IF(AND(A11955&gt;=Stimuli!$B$2,A11955&lt;=Stimuli!$C$2),Stimuli!$A$2,IF(AND(A11955&gt;=Stimuli!$B$3,A11955&lt;=Stimuli!$C$3),Stimuli!$A$3,IF(AND(A11955&gt;=Stimuli!$B$4,A11955&lt;=Stimuli!$C$4),Stimuli!$A$4,"")))</f>
        <v>03 Quiet recovery (15s)</v>
      </c>
      <c r="I11955" s="6" t="n">
        <f aca="false">(B11955-B11954)/((A11955-A11954)/1000)</f>
        <v>-0.562637362637474</v>
      </c>
      <c r="J11955" s="6" t="n">
        <f aca="false">IF(OR(B11955&lt;Rules!$B$2,B11955&gt;Rules!$B$3,ABS(I11955)&gt;Rules!$B$4,OR(B11956&lt;Rules!$B$2,B11956&gt;Rules!$B$3,ABS(I11956)&gt;Rules!$B$4)),1,0)</f>
        <v>0</v>
      </c>
      <c r="K11955" s="6" t="str">
        <f aca="false">IF(F11955=1,COUNTIF($F$2:F11955,1),"")</f>
        <v/>
      </c>
    </row>
    <row r="11956" customFormat="false" ht="15" hidden="false" customHeight="false" outlineLevel="0" collapsed="false">
      <c r="A11956" s="6" t="n">
        <v>93831.618</v>
      </c>
      <c r="B11956" s="6" t="n">
        <v>2.0021978021978</v>
      </c>
      <c r="C11956" s="6" t="n">
        <v>81</v>
      </c>
      <c r="D11956" s="6" t="n">
        <v>-1</v>
      </c>
      <c r="E11956" s="6" t="n">
        <v>1.9978021978022</v>
      </c>
      <c r="F11956" s="6" t="n">
        <v>0</v>
      </c>
      <c r="G11956" s="6" t="n">
        <v>0</v>
      </c>
      <c r="H11956" s="6" t="str">
        <f aca="false">IF(AND(A11956&gt;=Stimuli!$B$2,A11956&lt;=Stimuli!$C$2),Stimuli!$A$2,IF(AND(A11956&gt;=Stimuli!$B$3,A11956&lt;=Stimuli!$C$3),Stimuli!$A$3,IF(AND(A11956&gt;=Stimuli!$B$4,A11956&lt;=Stimuli!$C$4),Stimuli!$A$4,"")))</f>
        <v>03 Quiet recovery (15s)</v>
      </c>
      <c r="I11956" s="6" t="n">
        <f aca="false">(B11956-B11955)/((A11956-A11955)/1000)</f>
        <v>0.750183150183204</v>
      </c>
      <c r="J11956" s="6" t="n">
        <f aca="false">IF(OR(B11956&lt;Rules!$B$2,B11956&gt;Rules!$B$3,ABS(I11956)&gt;Rules!$B$4,OR(B11957&lt;Rules!$B$2,B11957&gt;Rules!$B$3,ABS(I11957)&gt;Rules!$B$4)),1,0)</f>
        <v>0</v>
      </c>
      <c r="K11956" s="6" t="str">
        <f aca="false">IF(F11956=1,COUNTIF($F$2:F11956,1),"")</f>
        <v/>
      </c>
    </row>
    <row r="11957" customFormat="false" ht="15" hidden="false" customHeight="false" outlineLevel="0" collapsed="false">
      <c r="A11957" s="6" t="n">
        <v>93839.4305</v>
      </c>
      <c r="B11957" s="6" t="n">
        <v>1.9992673992674</v>
      </c>
      <c r="C11957" s="6" t="n">
        <v>81</v>
      </c>
      <c r="D11957" s="6" t="n">
        <v>-1</v>
      </c>
      <c r="E11957" s="6" t="n">
        <v>1.9992673992674</v>
      </c>
      <c r="F11957" s="6" t="n">
        <v>0</v>
      </c>
      <c r="G11957" s="6" t="n">
        <v>0</v>
      </c>
      <c r="H11957" s="6" t="str">
        <f aca="false">IF(AND(A11957&gt;=Stimuli!$B$2,A11957&lt;=Stimuli!$C$2),Stimuli!$A$2,IF(AND(A11957&gt;=Stimuli!$B$3,A11957&lt;=Stimuli!$C$3),Stimuli!$A$3,IF(AND(A11957&gt;=Stimuli!$B$4,A11957&lt;=Stimuli!$C$4),Stimuli!$A$4,"")))</f>
        <v>03 Quiet recovery (15s)</v>
      </c>
      <c r="I11957" s="6" t="n">
        <f aca="false">(B11957-B11956)/((A11957-A11956)/1000)</f>
        <v>-0.375091575091602</v>
      </c>
      <c r="J11957" s="6" t="n">
        <f aca="false">IF(OR(B11957&lt;Rules!$B$2,B11957&gt;Rules!$B$3,ABS(I11957)&gt;Rules!$B$4,OR(B11958&lt;Rules!$B$2,B11958&gt;Rules!$B$3,ABS(I11958)&gt;Rules!$B$4)),1,0)</f>
        <v>0</v>
      </c>
      <c r="K11957" s="6" t="str">
        <f aca="false">IF(F11957=1,COUNTIF($F$2:F11957,1),"")</f>
        <v/>
      </c>
    </row>
    <row r="11958" customFormat="false" ht="15" hidden="false" customHeight="false" outlineLevel="0" collapsed="false">
      <c r="A11958" s="6" t="n">
        <v>93847.243</v>
      </c>
      <c r="B11958" s="6" t="n">
        <v>2.0021978021978</v>
      </c>
      <c r="C11958" s="6" t="n">
        <v>81</v>
      </c>
      <c r="D11958" s="6" t="n">
        <v>-1</v>
      </c>
      <c r="E11958" s="6" t="n">
        <v>1.9992673992674</v>
      </c>
      <c r="F11958" s="6" t="n">
        <v>0</v>
      </c>
      <c r="G11958" s="6" t="n">
        <v>0</v>
      </c>
      <c r="H11958" s="6" t="str">
        <f aca="false">IF(AND(A11958&gt;=Stimuli!$B$2,A11958&lt;=Stimuli!$C$2),Stimuli!$A$2,IF(AND(A11958&gt;=Stimuli!$B$3,A11958&lt;=Stimuli!$C$3),Stimuli!$A$3,IF(AND(A11958&gt;=Stimuli!$B$4,A11958&lt;=Stimuli!$C$4),Stimuli!$A$4,"")))</f>
        <v>03 Quiet recovery (15s)</v>
      </c>
      <c r="I11958" s="6" t="n">
        <f aca="false">(B11958-B11957)/((A11958-A11957)/1000)</f>
        <v>0.375091575091602</v>
      </c>
      <c r="J11958" s="6" t="n">
        <f aca="false">IF(OR(B11958&lt;Rules!$B$2,B11958&gt;Rules!$B$3,ABS(I11958)&gt;Rules!$B$4,OR(B11959&lt;Rules!$B$2,B11959&gt;Rules!$B$3,ABS(I11959)&gt;Rules!$B$4)),1,0)</f>
        <v>0</v>
      </c>
      <c r="K11958" s="6" t="str">
        <f aca="false">IF(F11958=1,COUNTIF($F$2:F11958,1),"")</f>
        <v/>
      </c>
    </row>
    <row r="11959" customFormat="false" ht="15" hidden="false" customHeight="false" outlineLevel="0" collapsed="false">
      <c r="A11959" s="6" t="n">
        <v>93855.0555</v>
      </c>
      <c r="B11959" s="6" t="n">
        <v>2.0021978021978</v>
      </c>
      <c r="C11959" s="6" t="n">
        <v>81</v>
      </c>
      <c r="D11959" s="6" t="n">
        <v>-1</v>
      </c>
      <c r="E11959" s="6" t="n">
        <v>1.9992673992674</v>
      </c>
      <c r="F11959" s="6" t="n">
        <v>0</v>
      </c>
      <c r="G11959" s="6" t="n">
        <v>0</v>
      </c>
      <c r="H11959" s="6" t="str">
        <f aca="false">IF(AND(A11959&gt;=Stimuli!$B$2,A11959&lt;=Stimuli!$C$2),Stimuli!$A$2,IF(AND(A11959&gt;=Stimuli!$B$3,A11959&lt;=Stimuli!$C$3),Stimuli!$A$3,IF(AND(A11959&gt;=Stimuli!$B$4,A11959&lt;=Stimuli!$C$4),Stimuli!$A$4,"")))</f>
        <v>03 Quiet recovery (15s)</v>
      </c>
      <c r="I11959" s="6" t="n">
        <f aca="false">(B11959-B11958)/((A11959-A11958)/1000)</f>
        <v>0</v>
      </c>
      <c r="J11959" s="6" t="n">
        <f aca="false">IF(OR(B11959&lt;Rules!$B$2,B11959&gt;Rules!$B$3,ABS(I11959)&gt;Rules!$B$4,OR(B11960&lt;Rules!$B$2,B11960&gt;Rules!$B$3,ABS(I11960)&gt;Rules!$B$4)),1,0)</f>
        <v>0</v>
      </c>
      <c r="K11959" s="6" t="str">
        <f aca="false">IF(F11959=1,COUNTIF($F$2:F11959,1),"")</f>
        <v/>
      </c>
    </row>
    <row r="11960" customFormat="false" ht="15" hidden="false" customHeight="false" outlineLevel="0" collapsed="false">
      <c r="A11960" s="6" t="n">
        <v>93862.868</v>
      </c>
      <c r="B11960" s="6" t="n">
        <v>2.0021978021978</v>
      </c>
      <c r="C11960" s="6" t="n">
        <v>81</v>
      </c>
      <c r="D11960" s="6" t="n">
        <v>-1</v>
      </c>
      <c r="E11960" s="6" t="n">
        <v>2.0007326007326</v>
      </c>
      <c r="F11960" s="6" t="n">
        <v>0</v>
      </c>
      <c r="G11960" s="6" t="n">
        <v>0</v>
      </c>
      <c r="H11960" s="6" t="str">
        <f aca="false">IF(AND(A11960&gt;=Stimuli!$B$2,A11960&lt;=Stimuli!$C$2),Stimuli!$A$2,IF(AND(A11960&gt;=Stimuli!$B$3,A11960&lt;=Stimuli!$C$3),Stimuli!$A$3,IF(AND(A11960&gt;=Stimuli!$B$4,A11960&lt;=Stimuli!$C$4),Stimuli!$A$4,"")))</f>
        <v>03 Quiet recovery (15s)</v>
      </c>
      <c r="I11960" s="6" t="n">
        <f aca="false">(B11960-B11959)/((A11960-A11959)/1000)</f>
        <v>0</v>
      </c>
      <c r="J11960" s="6" t="n">
        <f aca="false">IF(OR(B11960&lt;Rules!$B$2,B11960&gt;Rules!$B$3,ABS(I11960)&gt;Rules!$B$4,OR(B11961&lt;Rules!$B$2,B11961&gt;Rules!$B$3,ABS(I11961)&gt;Rules!$B$4)),1,0)</f>
        <v>0</v>
      </c>
      <c r="K11960" s="6" t="str">
        <f aca="false">IF(F11960=1,COUNTIF($F$2:F11960,1),"")</f>
        <v/>
      </c>
    </row>
    <row r="11961" customFormat="false" ht="15" hidden="false" customHeight="false" outlineLevel="0" collapsed="false">
      <c r="A11961" s="6" t="n">
        <v>93870.6805</v>
      </c>
      <c r="B11961" s="6" t="n">
        <v>2.00659340659341</v>
      </c>
      <c r="C11961" s="6" t="n">
        <v>81</v>
      </c>
      <c r="D11961" s="6" t="n">
        <v>-1</v>
      </c>
      <c r="E11961" s="6" t="n">
        <v>2.0007326007326</v>
      </c>
      <c r="F11961" s="6" t="n">
        <v>0</v>
      </c>
      <c r="G11961" s="6" t="n">
        <v>0</v>
      </c>
      <c r="H11961" s="6" t="str">
        <f aca="false">IF(AND(A11961&gt;=Stimuli!$B$2,A11961&lt;=Stimuli!$C$2),Stimuli!$A$2,IF(AND(A11961&gt;=Stimuli!$B$3,A11961&lt;=Stimuli!$C$3),Stimuli!$A$3,IF(AND(A11961&gt;=Stimuli!$B$4,A11961&lt;=Stimuli!$C$4),Stimuli!$A$4,"")))</f>
        <v>03 Quiet recovery (15s)</v>
      </c>
      <c r="I11961" s="6" t="n">
        <f aca="false">(B11961-B11960)/((A11961-A11960)/1000)</f>
        <v>0.562637362637418</v>
      </c>
      <c r="J11961" s="6" t="n">
        <f aca="false">IF(OR(B11961&lt;Rules!$B$2,B11961&gt;Rules!$B$3,ABS(I11961)&gt;Rules!$B$4,OR(B11962&lt;Rules!$B$2,B11962&gt;Rules!$B$3,ABS(I11962)&gt;Rules!$B$4)),1,0)</f>
        <v>0</v>
      </c>
      <c r="K11961" s="6" t="str">
        <f aca="false">IF(F11961=1,COUNTIF($F$2:F11961,1),"")</f>
        <v/>
      </c>
    </row>
    <row r="11962" customFormat="false" ht="15" hidden="false" customHeight="false" outlineLevel="0" collapsed="false">
      <c r="A11962" s="6" t="n">
        <v>93878.493</v>
      </c>
      <c r="B11962" s="6" t="n">
        <v>2.003663003663</v>
      </c>
      <c r="C11962" s="6" t="n">
        <v>81</v>
      </c>
      <c r="D11962" s="6" t="n">
        <v>-1</v>
      </c>
      <c r="E11962" s="6" t="n">
        <v>2.0007326007326</v>
      </c>
      <c r="F11962" s="6" t="n">
        <v>0</v>
      </c>
      <c r="G11962" s="6" t="n">
        <v>0</v>
      </c>
      <c r="H11962" s="6" t="str">
        <f aca="false">IF(AND(A11962&gt;=Stimuli!$B$2,A11962&lt;=Stimuli!$C$2),Stimuli!$A$2,IF(AND(A11962&gt;=Stimuli!$B$3,A11962&lt;=Stimuli!$C$3),Stimuli!$A$3,IF(AND(A11962&gt;=Stimuli!$B$4,A11962&lt;=Stimuli!$C$4),Stimuli!$A$4,"")))</f>
        <v>03 Quiet recovery (15s)</v>
      </c>
      <c r="I11962" s="6" t="n">
        <f aca="false">(B11962-B11961)/((A11962-A11961)/1000)</f>
        <v>-0.375091575091574</v>
      </c>
      <c r="J11962" s="6" t="n">
        <f aca="false">IF(OR(B11962&lt;Rules!$B$2,B11962&gt;Rules!$B$3,ABS(I11962)&gt;Rules!$B$4,OR(B11963&lt;Rules!$B$2,B11963&gt;Rules!$B$3,ABS(I11963)&gt;Rules!$B$4)),1,0)</f>
        <v>0</v>
      </c>
      <c r="K11962" s="6" t="str">
        <f aca="false">IF(F11962=1,COUNTIF($F$2:F11962,1),"")</f>
        <v/>
      </c>
    </row>
    <row r="11963" customFormat="false" ht="15" hidden="false" customHeight="false" outlineLevel="0" collapsed="false">
      <c r="A11963" s="6" t="n">
        <v>93886.3055</v>
      </c>
      <c r="B11963" s="6" t="n">
        <v>2.01098901098901</v>
      </c>
      <c r="C11963" s="6" t="n">
        <v>81</v>
      </c>
      <c r="D11963" s="6" t="n">
        <v>-1</v>
      </c>
      <c r="E11963" s="6" t="n">
        <v>2.0007326007326</v>
      </c>
      <c r="F11963" s="6" t="n">
        <v>0</v>
      </c>
      <c r="G11963" s="6" t="n">
        <v>0</v>
      </c>
      <c r="H11963" s="6" t="str">
        <f aca="false">IF(AND(A11963&gt;=Stimuli!$B$2,A11963&lt;=Stimuli!$C$2),Stimuli!$A$2,IF(AND(A11963&gt;=Stimuli!$B$3,A11963&lt;=Stimuli!$C$3),Stimuli!$A$3,IF(AND(A11963&gt;=Stimuli!$B$4,A11963&lt;=Stimuli!$C$4),Stimuli!$A$4,"")))</f>
        <v>03 Quiet recovery (15s)</v>
      </c>
      <c r="I11963" s="6" t="n">
        <f aca="false">(B11963-B11962)/((A11963-A11962)/1000)</f>
        <v>0.937728937728878</v>
      </c>
      <c r="J11963" s="6" t="n">
        <f aca="false">IF(OR(B11963&lt;Rules!$B$2,B11963&gt;Rules!$B$3,ABS(I11963)&gt;Rules!$B$4,OR(B11964&lt;Rules!$B$2,B11964&gt;Rules!$B$3,ABS(I11964)&gt;Rules!$B$4)),1,0)</f>
        <v>0</v>
      </c>
      <c r="K11963" s="6" t="str">
        <f aca="false">IF(F11963=1,COUNTIF($F$2:F11963,1),"")</f>
        <v/>
      </c>
    </row>
    <row r="11964" customFormat="false" ht="15" hidden="false" customHeight="false" outlineLevel="0" collapsed="false">
      <c r="A11964" s="6" t="n">
        <v>93894.118</v>
      </c>
      <c r="B11964" s="6" t="n">
        <v>2.00512820512821</v>
      </c>
      <c r="C11964" s="6" t="n">
        <v>81</v>
      </c>
      <c r="D11964" s="6" t="n">
        <v>-1</v>
      </c>
      <c r="E11964" s="6" t="n">
        <v>2.0007326007326</v>
      </c>
      <c r="F11964" s="6" t="n">
        <v>0</v>
      </c>
      <c r="G11964" s="6" t="n">
        <v>0</v>
      </c>
      <c r="H11964" s="6" t="str">
        <f aca="false">IF(AND(A11964&gt;=Stimuli!$B$2,A11964&lt;=Stimuli!$C$2),Stimuli!$A$2,IF(AND(A11964&gt;=Stimuli!$B$3,A11964&lt;=Stimuli!$C$3),Stimuli!$A$3,IF(AND(A11964&gt;=Stimuli!$B$4,A11964&lt;=Stimuli!$C$4),Stimuli!$A$4,"")))</f>
        <v>03 Quiet recovery (15s)</v>
      </c>
      <c r="I11964" s="6" t="n">
        <f aca="false">(B11964-B11963)/((A11964-A11963)/1000)</f>
        <v>-0.750183150183034</v>
      </c>
      <c r="J11964" s="6" t="n">
        <f aca="false">IF(OR(B11964&lt;Rules!$B$2,B11964&gt;Rules!$B$3,ABS(I11964)&gt;Rules!$B$4,OR(B11965&lt;Rules!$B$2,B11965&gt;Rules!$B$3,ABS(I11965)&gt;Rules!$B$4)),1,0)</f>
        <v>0</v>
      </c>
      <c r="K11964" s="6" t="str">
        <f aca="false">IF(F11964=1,COUNTIF($F$2:F11964,1),"")</f>
        <v/>
      </c>
    </row>
    <row r="11965" customFormat="false" ht="15" hidden="false" customHeight="false" outlineLevel="0" collapsed="false">
      <c r="A11965" s="6" t="n">
        <v>93901.9305</v>
      </c>
      <c r="B11965" s="6" t="n">
        <v>2.01245421245421</v>
      </c>
      <c r="C11965" s="6" t="n">
        <v>81</v>
      </c>
      <c r="D11965" s="6" t="n">
        <v>-1</v>
      </c>
      <c r="E11965" s="6" t="n">
        <v>2.0021978021978</v>
      </c>
      <c r="F11965" s="6" t="n">
        <v>0</v>
      </c>
      <c r="G11965" s="6" t="n">
        <v>0</v>
      </c>
      <c r="H11965" s="6" t="str">
        <f aca="false">IF(AND(A11965&gt;=Stimuli!$B$2,A11965&lt;=Stimuli!$C$2),Stimuli!$A$2,IF(AND(A11965&gt;=Stimuli!$B$3,A11965&lt;=Stimuli!$C$3),Stimuli!$A$3,IF(AND(A11965&gt;=Stimuli!$B$4,A11965&lt;=Stimuli!$C$4),Stimuli!$A$4,"")))</f>
        <v>03 Quiet recovery (15s)</v>
      </c>
      <c r="I11965" s="6" t="n">
        <f aca="false">(B11965-B11964)/((A11965-A11964)/1000)</f>
        <v>0.937728937728764</v>
      </c>
      <c r="J11965" s="6" t="n">
        <f aca="false">IF(OR(B11965&lt;Rules!$B$2,B11965&gt;Rules!$B$3,ABS(I11965)&gt;Rules!$B$4,OR(B11966&lt;Rules!$B$2,B11966&gt;Rules!$B$3,ABS(I11966)&gt;Rules!$B$4)),1,0)</f>
        <v>0</v>
      </c>
      <c r="K11965" s="6" t="str">
        <f aca="false">IF(F11965=1,COUNTIF($F$2:F11965,1),"")</f>
        <v/>
      </c>
    </row>
    <row r="11966" customFormat="false" ht="15" hidden="false" customHeight="false" outlineLevel="0" collapsed="false">
      <c r="A11966" s="6" t="n">
        <v>93909.743</v>
      </c>
      <c r="B11966" s="6" t="n">
        <v>2.00659340659341</v>
      </c>
      <c r="C11966" s="6" t="n">
        <v>81</v>
      </c>
      <c r="D11966" s="6" t="n">
        <v>-1</v>
      </c>
      <c r="E11966" s="6" t="n">
        <v>2.0021978021978</v>
      </c>
      <c r="F11966" s="6" t="n">
        <v>0</v>
      </c>
      <c r="G11966" s="6" t="n">
        <v>0</v>
      </c>
      <c r="H11966" s="6" t="str">
        <f aca="false">IF(AND(A11966&gt;=Stimuli!$B$2,A11966&lt;=Stimuli!$C$2),Stimuli!$A$2,IF(AND(A11966&gt;=Stimuli!$B$3,A11966&lt;=Stimuli!$C$3),Stimuli!$A$3,IF(AND(A11966&gt;=Stimuli!$B$4,A11966&lt;=Stimuli!$C$4),Stimuli!$A$4,"")))</f>
        <v>03 Quiet recovery (15s)</v>
      </c>
      <c r="I11966" s="6" t="n">
        <f aca="false">(B11966-B11965)/((A11966-A11965)/1000)</f>
        <v>-0.750183150183034</v>
      </c>
      <c r="J11966" s="6" t="n">
        <f aca="false">IF(OR(B11966&lt;Rules!$B$2,B11966&gt;Rules!$B$3,ABS(I11966)&gt;Rules!$B$4,OR(B11967&lt;Rules!$B$2,B11967&gt;Rules!$B$3,ABS(I11967)&gt;Rules!$B$4)),1,0)</f>
        <v>0</v>
      </c>
      <c r="K11966" s="6" t="str">
        <f aca="false">IF(F11966=1,COUNTIF($F$2:F11966,1),"")</f>
        <v/>
      </c>
    </row>
    <row r="11967" customFormat="false" ht="15" hidden="false" customHeight="false" outlineLevel="0" collapsed="false">
      <c r="A11967" s="6" t="n">
        <v>93917.5555</v>
      </c>
      <c r="B11967" s="6" t="n">
        <v>2.01538461538462</v>
      </c>
      <c r="C11967" s="6" t="n">
        <v>81</v>
      </c>
      <c r="D11967" s="6" t="n">
        <v>-1</v>
      </c>
      <c r="E11967" s="6" t="n">
        <v>2.0021978021978</v>
      </c>
      <c r="F11967" s="6" t="n">
        <v>0</v>
      </c>
      <c r="G11967" s="6" t="n">
        <v>0</v>
      </c>
      <c r="H11967" s="6" t="str">
        <f aca="false">IF(AND(A11967&gt;=Stimuli!$B$2,A11967&lt;=Stimuli!$C$2),Stimuli!$A$2,IF(AND(A11967&gt;=Stimuli!$B$3,A11967&lt;=Stimuli!$C$3),Stimuli!$A$3,IF(AND(A11967&gt;=Stimuli!$B$4,A11967&lt;=Stimuli!$C$4),Stimuli!$A$4,"")))</f>
        <v>03 Quiet recovery (15s)</v>
      </c>
      <c r="I11967" s="6" t="n">
        <f aca="false">(B11967-B11966)/((A11967-A11966)/1000)</f>
        <v>1.12527472527478</v>
      </c>
      <c r="J11967" s="6" t="n">
        <f aca="false">IF(OR(B11967&lt;Rules!$B$2,B11967&gt;Rules!$B$3,ABS(I11967)&gt;Rules!$B$4,OR(B11968&lt;Rules!$B$2,B11968&gt;Rules!$B$3,ABS(I11968)&gt;Rules!$B$4)),1,0)</f>
        <v>0</v>
      </c>
      <c r="K11967" s="6" t="str">
        <f aca="false">IF(F11967=1,COUNTIF($F$2:F11967,1),"")</f>
        <v/>
      </c>
    </row>
    <row r="11968" customFormat="false" ht="15" hidden="false" customHeight="false" outlineLevel="0" collapsed="false">
      <c r="A11968" s="6" t="n">
        <v>93925.368</v>
      </c>
      <c r="B11968" s="6" t="n">
        <v>2.00952380952381</v>
      </c>
      <c r="C11968" s="6" t="n">
        <v>81</v>
      </c>
      <c r="D11968" s="6" t="n">
        <v>-1</v>
      </c>
      <c r="E11968" s="6" t="n">
        <v>2.0021978021978</v>
      </c>
      <c r="F11968" s="6" t="n">
        <v>0</v>
      </c>
      <c r="G11968" s="6" t="n">
        <v>0</v>
      </c>
      <c r="H11968" s="6" t="str">
        <f aca="false">IF(AND(A11968&gt;=Stimuli!$B$2,A11968&lt;=Stimuli!$C$2),Stimuli!$A$2,IF(AND(A11968&gt;=Stimuli!$B$3,A11968&lt;=Stimuli!$C$3),Stimuli!$A$3,IF(AND(A11968&gt;=Stimuli!$B$4,A11968&lt;=Stimuli!$C$4),Stimuli!$A$4,"")))</f>
        <v>03 Quiet recovery (15s)</v>
      </c>
      <c r="I11968" s="6" t="n">
        <f aca="false">(B11968-B11967)/((A11968-A11967)/1000)</f>
        <v>-0.750183150183318</v>
      </c>
      <c r="J11968" s="6" t="n">
        <f aca="false">IF(OR(B11968&lt;Rules!$B$2,B11968&gt;Rules!$B$3,ABS(I11968)&gt;Rules!$B$4,OR(B11969&lt;Rules!$B$2,B11969&gt;Rules!$B$3,ABS(I11969)&gt;Rules!$B$4)),1,0)</f>
        <v>0</v>
      </c>
      <c r="K11968" s="6" t="str">
        <f aca="false">IF(F11968=1,COUNTIF($F$2:F11968,1),"")</f>
        <v/>
      </c>
    </row>
    <row r="11969" customFormat="false" ht="15" hidden="false" customHeight="false" outlineLevel="0" collapsed="false">
      <c r="A11969" s="6" t="n">
        <v>93933.1805</v>
      </c>
      <c r="B11969" s="6" t="n">
        <v>2.01684981684982</v>
      </c>
      <c r="C11969" s="6" t="n">
        <v>81</v>
      </c>
      <c r="D11969" s="6" t="n">
        <v>-1</v>
      </c>
      <c r="E11969" s="6" t="n">
        <v>2.0021978021978</v>
      </c>
      <c r="F11969" s="6" t="n">
        <v>0</v>
      </c>
      <c r="G11969" s="6" t="n">
        <v>0</v>
      </c>
      <c r="H11969" s="6" t="str">
        <f aca="false">IF(AND(A11969&gt;=Stimuli!$B$2,A11969&lt;=Stimuli!$C$2),Stimuli!$A$2,IF(AND(A11969&gt;=Stimuli!$B$3,A11969&lt;=Stimuli!$C$3),Stimuli!$A$3,IF(AND(A11969&gt;=Stimuli!$B$4,A11969&lt;=Stimuli!$C$4),Stimuli!$A$4,"")))</f>
        <v>03 Quiet recovery (15s)</v>
      </c>
      <c r="I11969" s="6" t="n">
        <f aca="false">(B11969-B11968)/((A11969-A11968)/1000)</f>
        <v>0.937728937728991</v>
      </c>
      <c r="J11969" s="6" t="n">
        <f aca="false">IF(OR(B11969&lt;Rules!$B$2,B11969&gt;Rules!$B$3,ABS(I11969)&gt;Rules!$B$4,OR(B11970&lt;Rules!$B$2,B11970&gt;Rules!$B$3,ABS(I11970)&gt;Rules!$B$4)),1,0)</f>
        <v>0</v>
      </c>
      <c r="K11969" s="6" t="str">
        <f aca="false">IF(F11969=1,COUNTIF($F$2:F11969,1),"")</f>
        <v/>
      </c>
    </row>
    <row r="11970" customFormat="false" ht="15" hidden="false" customHeight="false" outlineLevel="0" collapsed="false">
      <c r="A11970" s="6" t="n">
        <v>93940.993</v>
      </c>
      <c r="B11970" s="6" t="n">
        <v>2.01245421245421</v>
      </c>
      <c r="C11970" s="6" t="n">
        <v>81</v>
      </c>
      <c r="D11970" s="6" t="n">
        <v>-1</v>
      </c>
      <c r="E11970" s="6" t="n">
        <v>2.0021978021978</v>
      </c>
      <c r="F11970" s="6" t="n">
        <v>0</v>
      </c>
      <c r="G11970" s="6" t="n">
        <v>0</v>
      </c>
      <c r="H11970" s="6" t="str">
        <f aca="false">IF(AND(A11970&gt;=Stimuli!$B$2,A11970&lt;=Stimuli!$C$2),Stimuli!$A$2,IF(AND(A11970&gt;=Stimuli!$B$3,A11970&lt;=Stimuli!$C$3),Stimuli!$A$3,IF(AND(A11970&gt;=Stimuli!$B$4,A11970&lt;=Stimuli!$C$4),Stimuli!$A$4,"")))</f>
        <v>03 Quiet recovery (15s)</v>
      </c>
      <c r="I11970" s="6" t="n">
        <f aca="false">(B11970-B11969)/((A11970-A11969)/1000)</f>
        <v>-0.562637362637418</v>
      </c>
      <c r="J11970" s="6" t="n">
        <f aca="false">IF(OR(B11970&lt;Rules!$B$2,B11970&gt;Rules!$B$3,ABS(I11970)&gt;Rules!$B$4,OR(B11971&lt;Rules!$B$2,B11971&gt;Rules!$B$3,ABS(I11971)&gt;Rules!$B$4)),1,0)</f>
        <v>0</v>
      </c>
      <c r="K11970" s="6" t="str">
        <f aca="false">IF(F11970=1,COUNTIF($F$2:F11970,1),"")</f>
        <v/>
      </c>
    </row>
    <row r="11971" customFormat="false" ht="15" hidden="false" customHeight="false" outlineLevel="0" collapsed="false">
      <c r="A11971" s="6" t="n">
        <v>93948.8055</v>
      </c>
      <c r="B11971" s="6" t="n">
        <v>2.01831501831502</v>
      </c>
      <c r="C11971" s="6" t="n">
        <v>81</v>
      </c>
      <c r="D11971" s="6" t="n">
        <v>-1</v>
      </c>
      <c r="E11971" s="6" t="n">
        <v>2.003663003663</v>
      </c>
      <c r="F11971" s="6" t="n">
        <v>0</v>
      </c>
      <c r="G11971" s="6" t="n">
        <v>0</v>
      </c>
      <c r="H11971" s="6" t="str">
        <f aca="false">IF(AND(A11971&gt;=Stimuli!$B$2,A11971&lt;=Stimuli!$C$2),Stimuli!$A$2,IF(AND(A11971&gt;=Stimuli!$B$3,A11971&lt;=Stimuli!$C$3),Stimuli!$A$3,IF(AND(A11971&gt;=Stimuli!$B$4,A11971&lt;=Stimuli!$C$4),Stimuli!$A$4,"")))</f>
        <v>03 Quiet recovery (15s)</v>
      </c>
      <c r="I11971" s="6" t="n">
        <f aca="false">(B11971-B11970)/((A11971-A11970)/1000)</f>
        <v>0.750183150183148</v>
      </c>
      <c r="J11971" s="6" t="n">
        <f aca="false">IF(OR(B11971&lt;Rules!$B$2,B11971&gt;Rules!$B$3,ABS(I11971)&gt;Rules!$B$4,OR(B11972&lt;Rules!$B$2,B11972&gt;Rules!$B$3,ABS(I11972)&gt;Rules!$B$4)),1,0)</f>
        <v>0</v>
      </c>
      <c r="K11971" s="6" t="str">
        <f aca="false">IF(F11971=1,COUNTIF($F$2:F11971,1),"")</f>
        <v/>
      </c>
    </row>
    <row r="11972" customFormat="false" ht="15" hidden="false" customHeight="false" outlineLevel="0" collapsed="false">
      <c r="A11972" s="6" t="n">
        <v>93956.618</v>
      </c>
      <c r="B11972" s="6" t="n">
        <v>2.01538461538462</v>
      </c>
      <c r="C11972" s="6" t="n">
        <v>81</v>
      </c>
      <c r="D11972" s="6" t="n">
        <v>-1</v>
      </c>
      <c r="E11972" s="6" t="n">
        <v>2.003663003663</v>
      </c>
      <c r="F11972" s="6" t="n">
        <v>0</v>
      </c>
      <c r="G11972" s="6" t="n">
        <v>0.115750915750916</v>
      </c>
      <c r="H11972" s="6" t="str">
        <f aca="false">IF(AND(A11972&gt;=Stimuli!$B$2,A11972&lt;=Stimuli!$C$2),Stimuli!$A$2,IF(AND(A11972&gt;=Stimuli!$B$3,A11972&lt;=Stimuli!$C$3),Stimuli!$A$3,IF(AND(A11972&gt;=Stimuli!$B$4,A11972&lt;=Stimuli!$C$4),Stimuli!$A$4,"")))</f>
        <v>03 Quiet recovery (15s)</v>
      </c>
      <c r="I11972" s="6" t="n">
        <f aca="false">(B11972-B11971)/((A11972-A11971)/1000)</f>
        <v>-0.375091575091403</v>
      </c>
      <c r="J11972" s="6" t="n">
        <f aca="false">IF(OR(B11972&lt;Rules!$B$2,B11972&gt;Rules!$B$3,ABS(I11972)&gt;Rules!$B$4,OR(B11973&lt;Rules!$B$2,B11973&gt;Rules!$B$3,ABS(I11973)&gt;Rules!$B$4)),1,0)</f>
        <v>0</v>
      </c>
      <c r="K11972" s="6" t="str">
        <f aca="false">IF(F11972=1,COUNTIF($F$2:F11972,1),"")</f>
        <v/>
      </c>
    </row>
    <row r="11973" customFormat="false" ht="15" hidden="false" customHeight="false" outlineLevel="0" collapsed="false">
      <c r="A11973" s="6" t="n">
        <v>93964.4305</v>
      </c>
      <c r="B11973" s="6" t="n">
        <v>2.01978021978022</v>
      </c>
      <c r="C11973" s="6" t="n">
        <v>81</v>
      </c>
      <c r="D11973" s="6" t="n">
        <v>-1</v>
      </c>
      <c r="E11973" s="6" t="n">
        <v>2.003663003663</v>
      </c>
      <c r="F11973" s="6" t="n">
        <v>0</v>
      </c>
      <c r="G11973" s="6" t="n">
        <v>0.115750915750916</v>
      </c>
      <c r="H11973" s="6" t="str">
        <f aca="false">IF(AND(A11973&gt;=Stimuli!$B$2,A11973&lt;=Stimuli!$C$2),Stimuli!$A$2,IF(AND(A11973&gt;=Stimuli!$B$3,A11973&lt;=Stimuli!$C$3),Stimuli!$A$3,IF(AND(A11973&gt;=Stimuli!$B$4,A11973&lt;=Stimuli!$C$4),Stimuli!$A$4,"")))</f>
        <v>03 Quiet recovery (15s)</v>
      </c>
      <c r="I11973" s="6" t="n">
        <f aca="false">(B11973-B11972)/((A11973-A11972)/1000)</f>
        <v>0.562637362637304</v>
      </c>
      <c r="J11973" s="6" t="n">
        <f aca="false">IF(OR(B11973&lt;Rules!$B$2,B11973&gt;Rules!$B$3,ABS(I11973)&gt;Rules!$B$4,OR(B11974&lt;Rules!$B$2,B11974&gt;Rules!$B$3,ABS(I11974)&gt;Rules!$B$4)),1,0)</f>
        <v>0</v>
      </c>
      <c r="K11973" s="6" t="str">
        <f aca="false">IF(F11973=1,COUNTIF($F$2:F11973,1),"")</f>
        <v/>
      </c>
    </row>
    <row r="11974" customFormat="false" ht="15" hidden="false" customHeight="false" outlineLevel="0" collapsed="false">
      <c r="A11974" s="6" t="n">
        <v>93972.243</v>
      </c>
      <c r="B11974" s="6" t="n">
        <v>2.01978021978022</v>
      </c>
      <c r="C11974" s="6" t="n">
        <v>81</v>
      </c>
      <c r="D11974" s="6" t="n">
        <v>-1</v>
      </c>
      <c r="E11974" s="6" t="n">
        <v>2.003663003663</v>
      </c>
      <c r="F11974" s="6" t="n">
        <v>0</v>
      </c>
      <c r="G11974" s="6" t="n">
        <v>0.115750915750916</v>
      </c>
      <c r="H11974" s="6" t="str">
        <f aca="false">IF(AND(A11974&gt;=Stimuli!$B$2,A11974&lt;=Stimuli!$C$2),Stimuli!$A$2,IF(AND(A11974&gt;=Stimuli!$B$3,A11974&lt;=Stimuli!$C$3),Stimuli!$A$3,IF(AND(A11974&gt;=Stimuli!$B$4,A11974&lt;=Stimuli!$C$4),Stimuli!$A$4,"")))</f>
        <v>03 Quiet recovery (15s)</v>
      </c>
      <c r="I11974" s="6" t="n">
        <f aca="false">(B11974-B11973)/((A11974-A11973)/1000)</f>
        <v>0</v>
      </c>
      <c r="J11974" s="6" t="n">
        <f aca="false">IF(OR(B11974&lt;Rules!$B$2,B11974&gt;Rules!$B$3,ABS(I11974)&gt;Rules!$B$4,OR(B11975&lt;Rules!$B$2,B11975&gt;Rules!$B$3,ABS(I11975)&gt;Rules!$B$4)),1,0)</f>
        <v>0</v>
      </c>
      <c r="K11974" s="6" t="str">
        <f aca="false">IF(F11974=1,COUNTIF($F$2:F11974,1),"")</f>
        <v/>
      </c>
    </row>
    <row r="11975" customFormat="false" ht="15" hidden="false" customHeight="false" outlineLevel="0" collapsed="false">
      <c r="A11975" s="6" t="n">
        <v>93980.0555</v>
      </c>
      <c r="B11975" s="6" t="n">
        <v>2.01978021978022</v>
      </c>
      <c r="C11975" s="6" t="n">
        <v>81</v>
      </c>
      <c r="D11975" s="6" t="n">
        <v>-1</v>
      </c>
      <c r="E11975" s="6" t="n">
        <v>2.003663003663</v>
      </c>
      <c r="F11975" s="6" t="n">
        <v>0</v>
      </c>
      <c r="G11975" s="6" t="n">
        <v>0.115750915750916</v>
      </c>
      <c r="H11975" s="6" t="str">
        <f aca="false">IF(AND(A11975&gt;=Stimuli!$B$2,A11975&lt;=Stimuli!$C$2),Stimuli!$A$2,IF(AND(A11975&gt;=Stimuli!$B$3,A11975&lt;=Stimuli!$C$3),Stimuli!$A$3,IF(AND(A11975&gt;=Stimuli!$B$4,A11975&lt;=Stimuli!$C$4),Stimuli!$A$4,"")))</f>
        <v>03 Quiet recovery (15s)</v>
      </c>
      <c r="I11975" s="6" t="n">
        <f aca="false">(B11975-B11974)/((A11975-A11974)/1000)</f>
        <v>0</v>
      </c>
      <c r="J11975" s="6" t="n">
        <f aca="false">IF(OR(B11975&lt;Rules!$B$2,B11975&gt;Rules!$B$3,ABS(I11975)&gt;Rules!$B$4,OR(B11976&lt;Rules!$B$2,B11976&gt;Rules!$B$3,ABS(I11976)&gt;Rules!$B$4)),1,0)</f>
        <v>0</v>
      </c>
      <c r="K11975" s="6" t="str">
        <f aca="false">IF(F11975=1,COUNTIF($F$2:F11975,1),"")</f>
        <v/>
      </c>
    </row>
    <row r="11976" customFormat="false" ht="15" hidden="false" customHeight="false" outlineLevel="0" collapsed="false">
      <c r="A11976" s="6" t="n">
        <v>93987.868</v>
      </c>
      <c r="B11976" s="6" t="n">
        <v>2.02271062271062</v>
      </c>
      <c r="C11976" s="6" t="n">
        <v>81</v>
      </c>
      <c r="D11976" s="6" t="n">
        <v>-1</v>
      </c>
      <c r="E11976" s="6" t="n">
        <v>2.00512820512821</v>
      </c>
      <c r="F11976" s="6" t="n">
        <v>0</v>
      </c>
      <c r="G11976" s="6" t="n">
        <v>0.115750915750916</v>
      </c>
      <c r="H11976" s="6" t="str">
        <f aca="false">IF(AND(A11976&gt;=Stimuli!$B$2,A11976&lt;=Stimuli!$C$2),Stimuli!$A$2,IF(AND(A11976&gt;=Stimuli!$B$3,A11976&lt;=Stimuli!$C$3),Stimuli!$A$3,IF(AND(A11976&gt;=Stimuli!$B$4,A11976&lt;=Stimuli!$C$4),Stimuli!$A$4,"")))</f>
        <v>03 Quiet recovery (15s)</v>
      </c>
      <c r="I11976" s="6" t="n">
        <f aca="false">(B11976-B11975)/((A11976-A11975)/1000)</f>
        <v>0.37509157509146</v>
      </c>
      <c r="J11976" s="6" t="n">
        <f aca="false">IF(OR(B11976&lt;Rules!$B$2,B11976&gt;Rules!$B$3,ABS(I11976)&gt;Rules!$B$4,OR(B11977&lt;Rules!$B$2,B11977&gt;Rules!$B$3,ABS(I11977)&gt;Rules!$B$4)),1,0)</f>
        <v>0</v>
      </c>
      <c r="K11976" s="6" t="str">
        <f aca="false">IF(F11976=1,COUNTIF($F$2:F11976,1),"")</f>
        <v/>
      </c>
    </row>
    <row r="11977" customFormat="false" ht="15" hidden="false" customHeight="false" outlineLevel="0" collapsed="false">
      <c r="A11977" s="6" t="n">
        <v>93995.6805</v>
      </c>
      <c r="B11977" s="6" t="n">
        <v>2.02124542124542</v>
      </c>
      <c r="C11977" s="6" t="n">
        <v>81</v>
      </c>
      <c r="D11977" s="6" t="n">
        <v>-1</v>
      </c>
      <c r="E11977" s="6" t="n">
        <v>2.00512820512821</v>
      </c>
      <c r="F11977" s="6" t="n">
        <v>0</v>
      </c>
      <c r="G11977" s="6" t="n">
        <v>0.115750915750916</v>
      </c>
      <c r="H11977" s="6" t="str">
        <f aca="false">IF(AND(A11977&gt;=Stimuli!$B$2,A11977&lt;=Stimuli!$C$2),Stimuli!$A$2,IF(AND(A11977&gt;=Stimuli!$B$3,A11977&lt;=Stimuli!$C$3),Stimuli!$A$3,IF(AND(A11977&gt;=Stimuli!$B$4,A11977&lt;=Stimuli!$C$4),Stimuli!$A$4,"")))</f>
        <v>03 Quiet recovery (15s)</v>
      </c>
      <c r="I11977" s="6" t="n">
        <f aca="false">(B11977-B11976)/((A11977-A11976)/1000)</f>
        <v>-0.18754578754573</v>
      </c>
      <c r="J11977" s="6" t="n">
        <f aca="false">IF(OR(B11977&lt;Rules!$B$2,B11977&gt;Rules!$B$3,ABS(I11977)&gt;Rules!$B$4,OR(B11978&lt;Rules!$B$2,B11978&gt;Rules!$B$3,ABS(I11978)&gt;Rules!$B$4)),1,0)</f>
        <v>0</v>
      </c>
      <c r="K11977" s="6" t="str">
        <f aca="false">IF(F11977=1,COUNTIF($F$2:F11977,1),"")</f>
        <v/>
      </c>
    </row>
    <row r="11978" customFormat="false" ht="15" hidden="false" customHeight="false" outlineLevel="0" collapsed="false">
      <c r="A11978" s="6" t="n">
        <v>94003.493</v>
      </c>
      <c r="B11978" s="6" t="n">
        <v>2.02710622710623</v>
      </c>
      <c r="C11978" s="6" t="n">
        <v>81</v>
      </c>
      <c r="D11978" s="6" t="n">
        <v>-1</v>
      </c>
      <c r="E11978" s="6" t="n">
        <v>2.00512820512821</v>
      </c>
      <c r="F11978" s="6" t="n">
        <v>0</v>
      </c>
      <c r="G11978" s="6" t="n">
        <v>0.115750915750916</v>
      </c>
      <c r="H11978" s="6" t="str">
        <f aca="false">IF(AND(A11978&gt;=Stimuli!$B$2,A11978&lt;=Stimuli!$C$2),Stimuli!$A$2,IF(AND(A11978&gt;=Stimuli!$B$3,A11978&lt;=Stimuli!$C$3),Stimuli!$A$3,IF(AND(A11978&gt;=Stimuli!$B$4,A11978&lt;=Stimuli!$C$4),Stimuli!$A$4,"")))</f>
        <v>03 Quiet recovery (15s)</v>
      </c>
      <c r="I11978" s="6" t="n">
        <f aca="false">(B11978-B11977)/((A11978-A11977)/1000)</f>
        <v>0.750183150183148</v>
      </c>
      <c r="J11978" s="6" t="n">
        <f aca="false">IF(OR(B11978&lt;Rules!$B$2,B11978&gt;Rules!$B$3,ABS(I11978)&gt;Rules!$B$4,OR(B11979&lt;Rules!$B$2,B11979&gt;Rules!$B$3,ABS(I11979)&gt;Rules!$B$4)),1,0)</f>
        <v>0</v>
      </c>
      <c r="K11978" s="6" t="str">
        <f aca="false">IF(F11978=1,COUNTIF($F$2:F11978,1),"")</f>
        <v/>
      </c>
    </row>
    <row r="11979" customFormat="false" ht="15" hidden="false" customHeight="false" outlineLevel="0" collapsed="false">
      <c r="A11979" s="6" t="n">
        <v>94011.3055</v>
      </c>
      <c r="B11979" s="6" t="n">
        <v>2.02271062271062</v>
      </c>
      <c r="C11979" s="6" t="n">
        <v>81</v>
      </c>
      <c r="D11979" s="6" t="n">
        <v>-1</v>
      </c>
      <c r="E11979" s="6" t="n">
        <v>2.00659340659341</v>
      </c>
      <c r="F11979" s="6" t="n">
        <v>0</v>
      </c>
      <c r="G11979" s="6" t="n">
        <v>0.115750915750916</v>
      </c>
      <c r="H11979" s="6" t="str">
        <f aca="false">IF(AND(A11979&gt;=Stimuli!$B$2,A11979&lt;=Stimuli!$C$2),Stimuli!$A$2,IF(AND(A11979&gt;=Stimuli!$B$3,A11979&lt;=Stimuli!$C$3),Stimuli!$A$3,IF(AND(A11979&gt;=Stimuli!$B$4,A11979&lt;=Stimuli!$C$4),Stimuli!$A$4,"")))</f>
        <v>03 Quiet recovery (15s)</v>
      </c>
      <c r="I11979" s="6" t="n">
        <f aca="false">(B11979-B11978)/((A11979-A11978)/1000)</f>
        <v>-0.562637362637418</v>
      </c>
      <c r="J11979" s="6" t="n">
        <f aca="false">IF(OR(B11979&lt;Rules!$B$2,B11979&gt;Rules!$B$3,ABS(I11979)&gt;Rules!$B$4,OR(B11980&lt;Rules!$B$2,B11980&gt;Rules!$B$3,ABS(I11980)&gt;Rules!$B$4)),1,0)</f>
        <v>0</v>
      </c>
      <c r="K11979" s="6" t="str">
        <f aca="false">IF(F11979=1,COUNTIF($F$2:F11979,1),"")</f>
        <v/>
      </c>
    </row>
    <row r="11980" customFormat="false" ht="15" hidden="false" customHeight="false" outlineLevel="0" collapsed="false">
      <c r="A11980" s="6" t="n">
        <v>94019.118</v>
      </c>
      <c r="B11980" s="6" t="n">
        <v>2.03003663003663</v>
      </c>
      <c r="C11980" s="6" t="n">
        <v>81</v>
      </c>
      <c r="D11980" s="6" t="n">
        <v>-1</v>
      </c>
      <c r="E11980" s="6" t="n">
        <v>2.00659340659341</v>
      </c>
      <c r="F11980" s="6" t="n">
        <v>0</v>
      </c>
      <c r="G11980" s="6" t="n">
        <v>0.115750915750916</v>
      </c>
      <c r="H11980" s="6" t="str">
        <f aca="false">IF(AND(A11980&gt;=Stimuli!$B$2,A11980&lt;=Stimuli!$C$2),Stimuli!$A$2,IF(AND(A11980&gt;=Stimuli!$B$3,A11980&lt;=Stimuli!$C$3),Stimuli!$A$3,IF(AND(A11980&gt;=Stimuli!$B$4,A11980&lt;=Stimuli!$C$4),Stimuli!$A$4,"")))</f>
        <v>03 Quiet recovery (15s)</v>
      </c>
      <c r="I11980" s="6" t="n">
        <f aca="false">(B11980-B11979)/((A11980-A11979)/1000)</f>
        <v>0.937728937728878</v>
      </c>
      <c r="J11980" s="6" t="n">
        <f aca="false">IF(OR(B11980&lt;Rules!$B$2,B11980&gt;Rules!$B$3,ABS(I11980)&gt;Rules!$B$4,OR(B11981&lt;Rules!$B$2,B11981&gt;Rules!$B$3,ABS(I11981)&gt;Rules!$B$4)),1,0)</f>
        <v>0</v>
      </c>
      <c r="K11980" s="6" t="str">
        <f aca="false">IF(F11980=1,COUNTIF($F$2:F11980,1),"")</f>
        <v/>
      </c>
    </row>
    <row r="11981" customFormat="false" ht="15" hidden="false" customHeight="false" outlineLevel="0" collapsed="false">
      <c r="A11981" s="6" t="n">
        <v>94026.9305</v>
      </c>
      <c r="B11981" s="6" t="n">
        <v>2.02564102564103</v>
      </c>
      <c r="C11981" s="6" t="n">
        <v>81</v>
      </c>
      <c r="D11981" s="6" t="n">
        <v>-1</v>
      </c>
      <c r="E11981" s="6" t="n">
        <v>2.00805860805861</v>
      </c>
      <c r="F11981" s="6" t="n">
        <v>0</v>
      </c>
      <c r="G11981" s="6" t="n">
        <v>0.115750915750916</v>
      </c>
      <c r="H11981" s="6" t="str">
        <f aca="false">IF(AND(A11981&gt;=Stimuli!$B$2,A11981&lt;=Stimuli!$C$2),Stimuli!$A$2,IF(AND(A11981&gt;=Stimuli!$B$3,A11981&lt;=Stimuli!$C$3),Stimuli!$A$3,IF(AND(A11981&gt;=Stimuli!$B$4,A11981&lt;=Stimuli!$C$4),Stimuli!$A$4,"")))</f>
        <v>03 Quiet recovery (15s)</v>
      </c>
      <c r="I11981" s="6" t="n">
        <f aca="false">(B11981-B11980)/((A11981-A11980)/1000)</f>
        <v>-0.562637362637304</v>
      </c>
      <c r="J11981" s="6" t="n">
        <f aca="false">IF(OR(B11981&lt;Rules!$B$2,B11981&gt;Rules!$B$3,ABS(I11981)&gt;Rules!$B$4,OR(B11982&lt;Rules!$B$2,B11982&gt;Rules!$B$3,ABS(I11982)&gt;Rules!$B$4)),1,0)</f>
        <v>0</v>
      </c>
      <c r="K11981" s="6" t="str">
        <f aca="false">IF(F11981=1,COUNTIF($F$2:F11981,1),"")</f>
        <v/>
      </c>
    </row>
    <row r="11982" customFormat="false" ht="15" hidden="false" customHeight="false" outlineLevel="0" collapsed="false">
      <c r="A11982" s="6" t="n">
        <v>94034.743</v>
      </c>
      <c r="B11982" s="6" t="n">
        <v>2.03296703296703</v>
      </c>
      <c r="C11982" s="6" t="n">
        <v>81</v>
      </c>
      <c r="D11982" s="6" t="n">
        <v>-1</v>
      </c>
      <c r="E11982" s="6" t="n">
        <v>2.00952380952381</v>
      </c>
      <c r="F11982" s="6" t="n">
        <v>0</v>
      </c>
      <c r="G11982" s="6" t="n">
        <v>0.115750915750916</v>
      </c>
      <c r="H11982" s="6" t="str">
        <f aca="false">IF(AND(A11982&gt;=Stimuli!$B$2,A11982&lt;=Stimuli!$C$2),Stimuli!$A$2,IF(AND(A11982&gt;=Stimuli!$B$3,A11982&lt;=Stimuli!$C$3),Stimuli!$A$3,IF(AND(A11982&gt;=Stimuli!$B$4,A11982&lt;=Stimuli!$C$4),Stimuli!$A$4,"")))</f>
        <v>03 Quiet recovery (15s)</v>
      </c>
      <c r="I11982" s="6" t="n">
        <f aca="false">(B11982-B11981)/((A11982-A11981)/1000)</f>
        <v>0.937728937728878</v>
      </c>
      <c r="J11982" s="6" t="n">
        <f aca="false">IF(OR(B11982&lt;Rules!$B$2,B11982&gt;Rules!$B$3,ABS(I11982)&gt;Rules!$B$4,OR(B11983&lt;Rules!$B$2,B11983&gt;Rules!$B$3,ABS(I11983)&gt;Rules!$B$4)),1,0)</f>
        <v>0</v>
      </c>
      <c r="K11982" s="6" t="str">
        <f aca="false">IF(F11982=1,COUNTIF($F$2:F11982,1),"")</f>
        <v/>
      </c>
    </row>
    <row r="11983" customFormat="false" ht="15" hidden="false" customHeight="false" outlineLevel="0" collapsed="false">
      <c r="A11983" s="6" t="n">
        <v>94042.5555</v>
      </c>
      <c r="B11983" s="6" t="n">
        <v>2.02710622710623</v>
      </c>
      <c r="C11983" s="6" t="n">
        <v>81</v>
      </c>
      <c r="D11983" s="6" t="n">
        <v>-1</v>
      </c>
      <c r="E11983" s="6" t="n">
        <v>2.00952380952381</v>
      </c>
      <c r="F11983" s="6" t="n">
        <v>0</v>
      </c>
      <c r="G11983" s="6" t="n">
        <v>0.115750915750916</v>
      </c>
      <c r="H11983" s="6" t="str">
        <f aca="false">IF(AND(A11983&gt;=Stimuli!$B$2,A11983&lt;=Stimuli!$C$2),Stimuli!$A$2,IF(AND(A11983&gt;=Stimuli!$B$3,A11983&lt;=Stimuli!$C$3),Stimuli!$A$3,IF(AND(A11983&gt;=Stimuli!$B$4,A11983&lt;=Stimuli!$C$4),Stimuli!$A$4,"")))</f>
        <v>03 Quiet recovery (15s)</v>
      </c>
      <c r="I11983" s="6" t="n">
        <f aca="false">(B11983-B11982)/((A11983-A11982)/1000)</f>
        <v>-0.750183150183034</v>
      </c>
      <c r="J11983" s="6" t="n">
        <f aca="false">IF(OR(B11983&lt;Rules!$B$2,B11983&gt;Rules!$B$3,ABS(I11983)&gt;Rules!$B$4,OR(B11984&lt;Rules!$B$2,B11984&gt;Rules!$B$3,ABS(I11984)&gt;Rules!$B$4)),1,0)</f>
        <v>0</v>
      </c>
      <c r="K11983" s="6" t="str">
        <f aca="false">IF(F11983=1,COUNTIF($F$2:F11983,1),"")</f>
        <v/>
      </c>
    </row>
    <row r="11984" customFormat="false" ht="15" hidden="false" customHeight="false" outlineLevel="0" collapsed="false">
      <c r="A11984" s="6" t="n">
        <v>94050.368</v>
      </c>
      <c r="B11984" s="6" t="n">
        <v>2.03589743589744</v>
      </c>
      <c r="C11984" s="6" t="n">
        <v>81</v>
      </c>
      <c r="D11984" s="6" t="n">
        <v>-1</v>
      </c>
      <c r="E11984" s="6" t="n">
        <v>2.00952380952381</v>
      </c>
      <c r="F11984" s="6" t="n">
        <v>0</v>
      </c>
      <c r="G11984" s="6" t="n">
        <v>0.115750915750916</v>
      </c>
      <c r="H11984" s="6" t="str">
        <f aca="false">IF(AND(A11984&gt;=Stimuli!$B$2,A11984&lt;=Stimuli!$C$2),Stimuli!$A$2,IF(AND(A11984&gt;=Stimuli!$B$3,A11984&lt;=Stimuli!$C$3),Stimuli!$A$3,IF(AND(A11984&gt;=Stimuli!$B$4,A11984&lt;=Stimuli!$C$4),Stimuli!$A$4,"")))</f>
        <v>03 Quiet recovery (15s)</v>
      </c>
      <c r="I11984" s="6" t="n">
        <f aca="false">(B11984-B11983)/((A11984-A11983)/1000)</f>
        <v>1.12527472527478</v>
      </c>
      <c r="J11984" s="6" t="n">
        <f aca="false">IF(OR(B11984&lt;Rules!$B$2,B11984&gt;Rules!$B$3,ABS(I11984)&gt;Rules!$B$4,OR(B11985&lt;Rules!$B$2,B11985&gt;Rules!$B$3,ABS(I11985)&gt;Rules!$B$4)),1,0)</f>
        <v>0</v>
      </c>
      <c r="K11984" s="6" t="str">
        <f aca="false">IF(F11984=1,COUNTIF($F$2:F11984,1),"")</f>
        <v/>
      </c>
    </row>
    <row r="11985" customFormat="false" ht="15" hidden="false" customHeight="false" outlineLevel="0" collapsed="false">
      <c r="A11985" s="6" t="n">
        <v>94058.1805</v>
      </c>
      <c r="B11985" s="6" t="n">
        <v>2.03003663003663</v>
      </c>
      <c r="C11985" s="6" t="n">
        <v>81</v>
      </c>
      <c r="D11985" s="6" t="n">
        <v>-1</v>
      </c>
      <c r="E11985" s="6" t="n">
        <v>2.00952380952381</v>
      </c>
      <c r="F11985" s="6" t="n">
        <v>0</v>
      </c>
      <c r="G11985" s="6" t="n">
        <v>0.115750915750916</v>
      </c>
      <c r="H11985" s="6" t="str">
        <f aca="false">IF(AND(A11985&gt;=Stimuli!$B$2,A11985&lt;=Stimuli!$C$2),Stimuli!$A$2,IF(AND(A11985&gt;=Stimuli!$B$3,A11985&lt;=Stimuli!$C$3),Stimuli!$A$3,IF(AND(A11985&gt;=Stimuli!$B$4,A11985&lt;=Stimuli!$C$4),Stimuli!$A$4,"")))</f>
        <v>03 Quiet recovery (15s)</v>
      </c>
      <c r="I11985" s="6" t="n">
        <f aca="false">(B11985-B11984)/((A11985-A11984)/1000)</f>
        <v>-0.750183150183318</v>
      </c>
      <c r="J11985" s="6" t="n">
        <f aca="false">IF(OR(B11985&lt;Rules!$B$2,B11985&gt;Rules!$B$3,ABS(I11985)&gt;Rules!$B$4,OR(B11986&lt;Rules!$B$2,B11986&gt;Rules!$B$3,ABS(I11986)&gt;Rules!$B$4)),1,0)</f>
        <v>0</v>
      </c>
      <c r="K11985" s="6" t="str">
        <f aca="false">IF(F11985=1,COUNTIF($F$2:F11985,1),"")</f>
        <v/>
      </c>
    </row>
    <row r="11986" customFormat="false" ht="15" hidden="false" customHeight="false" outlineLevel="0" collapsed="false">
      <c r="A11986" s="6" t="n">
        <v>94065.993</v>
      </c>
      <c r="B11986" s="6" t="n">
        <v>2.03736263736264</v>
      </c>
      <c r="C11986" s="6" t="n">
        <v>81</v>
      </c>
      <c r="D11986" s="6" t="n">
        <v>-1</v>
      </c>
      <c r="E11986" s="6" t="n">
        <v>2.00952380952381</v>
      </c>
      <c r="F11986" s="6" t="n">
        <v>0</v>
      </c>
      <c r="G11986" s="6" t="n">
        <v>0.115750915750916</v>
      </c>
      <c r="H11986" s="6" t="str">
        <f aca="false">IF(AND(A11986&gt;=Stimuli!$B$2,A11986&lt;=Stimuli!$C$2),Stimuli!$A$2,IF(AND(A11986&gt;=Stimuli!$B$3,A11986&lt;=Stimuli!$C$3),Stimuli!$A$3,IF(AND(A11986&gt;=Stimuli!$B$4,A11986&lt;=Stimuli!$C$4),Stimuli!$A$4,"")))</f>
        <v>03 Quiet recovery (15s)</v>
      </c>
      <c r="I11986" s="6" t="n">
        <f aca="false">(B11986-B11985)/((A11986-A11985)/1000)</f>
        <v>0.937728937728991</v>
      </c>
      <c r="J11986" s="6" t="n">
        <f aca="false">IF(OR(B11986&lt;Rules!$B$2,B11986&gt;Rules!$B$3,ABS(I11986)&gt;Rules!$B$4,OR(B11987&lt;Rules!$B$2,B11987&gt;Rules!$B$3,ABS(I11987)&gt;Rules!$B$4)),1,0)</f>
        <v>0</v>
      </c>
      <c r="K11986" s="6" t="str">
        <f aca="false">IF(F11986=1,COUNTIF($F$2:F11986,1),"")</f>
        <v/>
      </c>
    </row>
    <row r="11987" customFormat="false" ht="15" hidden="false" customHeight="false" outlineLevel="0" collapsed="false">
      <c r="A11987" s="6" t="n">
        <v>94073.8055</v>
      </c>
      <c r="B11987" s="6" t="n">
        <v>2.03296703296703</v>
      </c>
      <c r="C11987" s="6" t="n">
        <v>81</v>
      </c>
      <c r="D11987" s="6" t="n">
        <v>-1</v>
      </c>
      <c r="E11987" s="6" t="n">
        <v>2.00952380952381</v>
      </c>
      <c r="F11987" s="6" t="n">
        <v>0</v>
      </c>
      <c r="G11987" s="6" t="n">
        <v>0.115750915750916</v>
      </c>
      <c r="H11987" s="6" t="str">
        <f aca="false">IF(AND(A11987&gt;=Stimuli!$B$2,A11987&lt;=Stimuli!$C$2),Stimuli!$A$2,IF(AND(A11987&gt;=Stimuli!$B$3,A11987&lt;=Stimuli!$C$3),Stimuli!$A$3,IF(AND(A11987&gt;=Stimuli!$B$4,A11987&lt;=Stimuli!$C$4),Stimuli!$A$4,"")))</f>
        <v>03 Quiet recovery (15s)</v>
      </c>
      <c r="I11987" s="6" t="n">
        <f aca="false">(B11987-B11986)/((A11987-A11986)/1000)</f>
        <v>-0.562637362637418</v>
      </c>
      <c r="J11987" s="6" t="n">
        <f aca="false">IF(OR(B11987&lt;Rules!$B$2,B11987&gt;Rules!$B$3,ABS(I11987)&gt;Rules!$B$4,OR(B11988&lt;Rules!$B$2,B11988&gt;Rules!$B$3,ABS(I11988)&gt;Rules!$B$4)),1,0)</f>
        <v>0</v>
      </c>
      <c r="K11987" s="6" t="str">
        <f aca="false">IF(F11987=1,COUNTIF($F$2:F11987,1),"")</f>
        <v/>
      </c>
    </row>
    <row r="11988" customFormat="false" ht="15" hidden="false" customHeight="false" outlineLevel="0" collapsed="false">
      <c r="A11988" s="6" t="n">
        <v>94081.618</v>
      </c>
      <c r="B11988" s="6" t="n">
        <v>2.03882783882784</v>
      </c>
      <c r="C11988" s="6" t="n">
        <v>81</v>
      </c>
      <c r="D11988" s="6" t="n">
        <v>-1</v>
      </c>
      <c r="E11988" s="6" t="n">
        <v>2.00952380952381</v>
      </c>
      <c r="F11988" s="6" t="n">
        <v>0</v>
      </c>
      <c r="G11988" s="6" t="n">
        <v>0.115750915750916</v>
      </c>
      <c r="H11988" s="6" t="str">
        <f aca="false">IF(AND(A11988&gt;=Stimuli!$B$2,A11988&lt;=Stimuli!$C$2),Stimuli!$A$2,IF(AND(A11988&gt;=Stimuli!$B$3,A11988&lt;=Stimuli!$C$3),Stimuli!$A$3,IF(AND(A11988&gt;=Stimuli!$B$4,A11988&lt;=Stimuli!$C$4),Stimuli!$A$4,"")))</f>
        <v>03 Quiet recovery (15s)</v>
      </c>
      <c r="I11988" s="6" t="n">
        <f aca="false">(B11988-B11987)/((A11988-A11987)/1000)</f>
        <v>0.750183150183318</v>
      </c>
      <c r="J11988" s="6" t="n">
        <f aca="false">IF(OR(B11988&lt;Rules!$B$2,B11988&gt;Rules!$B$3,ABS(I11988)&gt;Rules!$B$4,OR(B11989&lt;Rules!$B$2,B11989&gt;Rules!$B$3,ABS(I11989)&gt;Rules!$B$4)),1,0)</f>
        <v>0</v>
      </c>
      <c r="K11988" s="6" t="str">
        <f aca="false">IF(F11988=1,COUNTIF($F$2:F11988,1),"")</f>
        <v/>
      </c>
    </row>
    <row r="11989" customFormat="false" ht="15" hidden="false" customHeight="false" outlineLevel="0" collapsed="false">
      <c r="A11989" s="6" t="n">
        <v>94089.4305</v>
      </c>
      <c r="B11989" s="6" t="n">
        <v>2.03589743589744</v>
      </c>
      <c r="C11989" s="6" t="n">
        <v>81</v>
      </c>
      <c r="D11989" s="6" t="n">
        <v>-1</v>
      </c>
      <c r="E11989" s="6" t="n">
        <v>2.00952380952381</v>
      </c>
      <c r="F11989" s="6" t="n">
        <v>0</v>
      </c>
      <c r="G11989" s="6" t="n">
        <v>0.115750915750916</v>
      </c>
      <c r="H11989" s="6" t="str">
        <f aca="false">IF(AND(A11989&gt;=Stimuli!$B$2,A11989&lt;=Stimuli!$C$2),Stimuli!$A$2,IF(AND(A11989&gt;=Stimuli!$B$3,A11989&lt;=Stimuli!$C$3),Stimuli!$A$3,IF(AND(A11989&gt;=Stimuli!$B$4,A11989&lt;=Stimuli!$C$4),Stimuli!$A$4,"")))</f>
        <v>03 Quiet recovery (15s)</v>
      </c>
      <c r="I11989" s="6" t="n">
        <f aca="false">(B11989-B11988)/((A11989-A11988)/1000)</f>
        <v>-0.375091575091574</v>
      </c>
      <c r="J11989" s="6" t="n">
        <f aca="false">IF(OR(B11989&lt;Rules!$B$2,B11989&gt;Rules!$B$3,ABS(I11989)&gt;Rules!$B$4,OR(B11990&lt;Rules!$B$2,B11990&gt;Rules!$B$3,ABS(I11990)&gt;Rules!$B$4)),1,0)</f>
        <v>0</v>
      </c>
      <c r="K11989" s="6" t="str">
        <f aca="false">IF(F11989=1,COUNTIF($F$2:F11989,1),"")</f>
        <v/>
      </c>
    </row>
    <row r="11990" customFormat="false" ht="15" hidden="false" customHeight="false" outlineLevel="0" collapsed="false">
      <c r="A11990" s="6" t="n">
        <v>94097.243</v>
      </c>
      <c r="B11990" s="6" t="n">
        <v>2.03882783882784</v>
      </c>
      <c r="C11990" s="6" t="n">
        <v>81</v>
      </c>
      <c r="D11990" s="6" t="n">
        <v>-1</v>
      </c>
      <c r="E11990" s="6" t="n">
        <v>2.00952380952381</v>
      </c>
      <c r="F11990" s="6" t="n">
        <v>0</v>
      </c>
      <c r="G11990" s="6" t="n">
        <v>0.115750915750916</v>
      </c>
      <c r="H11990" s="6" t="str">
        <f aca="false">IF(AND(A11990&gt;=Stimuli!$B$2,A11990&lt;=Stimuli!$C$2),Stimuli!$A$2,IF(AND(A11990&gt;=Stimuli!$B$3,A11990&lt;=Stimuli!$C$3),Stimuli!$A$3,IF(AND(A11990&gt;=Stimuli!$B$4,A11990&lt;=Stimuli!$C$4),Stimuli!$A$4,"")))</f>
        <v>03 Quiet recovery (15s)</v>
      </c>
      <c r="I11990" s="6" t="n">
        <f aca="false">(B11990-B11989)/((A11990-A11989)/1000)</f>
        <v>0.375091575091574</v>
      </c>
      <c r="J11990" s="6" t="n">
        <f aca="false">IF(OR(B11990&lt;Rules!$B$2,B11990&gt;Rules!$B$3,ABS(I11990)&gt;Rules!$B$4,OR(B11991&lt;Rules!$B$2,B11991&gt;Rules!$B$3,ABS(I11991)&gt;Rules!$B$4)),1,0)</f>
        <v>0</v>
      </c>
      <c r="K11990" s="6" t="str">
        <f aca="false">IF(F11990=1,COUNTIF($F$2:F11990,1),"")</f>
        <v/>
      </c>
    </row>
    <row r="11991" customFormat="false" ht="15" hidden="false" customHeight="false" outlineLevel="0" collapsed="false">
      <c r="A11991" s="6" t="n">
        <v>94105.0555</v>
      </c>
      <c r="B11991" s="6" t="n">
        <v>2.04029304029304</v>
      </c>
      <c r="C11991" s="6" t="n">
        <v>81</v>
      </c>
      <c r="D11991" s="6" t="n">
        <v>-1</v>
      </c>
      <c r="E11991" s="6" t="n">
        <v>2.00952380952381</v>
      </c>
      <c r="F11991" s="6" t="n">
        <v>0</v>
      </c>
      <c r="G11991" s="6" t="n">
        <v>0.115750915750916</v>
      </c>
      <c r="H11991" s="6" t="str">
        <f aca="false">IF(AND(A11991&gt;=Stimuli!$B$2,A11991&lt;=Stimuli!$C$2),Stimuli!$A$2,IF(AND(A11991&gt;=Stimuli!$B$3,A11991&lt;=Stimuli!$C$3),Stimuli!$A$3,IF(AND(A11991&gt;=Stimuli!$B$4,A11991&lt;=Stimuli!$C$4),Stimuli!$A$4,"")))</f>
        <v>03 Quiet recovery (15s)</v>
      </c>
      <c r="I11991" s="6" t="n">
        <f aca="false">(B11991-B11990)/((A11991-A11990)/1000)</f>
        <v>0.18754578754573</v>
      </c>
      <c r="J11991" s="6" t="n">
        <f aca="false">IF(OR(B11991&lt;Rules!$B$2,B11991&gt;Rules!$B$3,ABS(I11991)&gt;Rules!$B$4,OR(B11992&lt;Rules!$B$2,B11992&gt;Rules!$B$3,ABS(I11992)&gt;Rules!$B$4)),1,0)</f>
        <v>0</v>
      </c>
      <c r="K11991" s="6" t="str">
        <f aca="false">IF(F11991=1,COUNTIF($F$2:F11991,1),"")</f>
        <v/>
      </c>
    </row>
    <row r="11992" customFormat="false" ht="15" hidden="false" customHeight="false" outlineLevel="0" collapsed="false">
      <c r="A11992" s="6" t="n">
        <v>94112.868</v>
      </c>
      <c r="B11992" s="6" t="n">
        <v>2.04175824175824</v>
      </c>
      <c r="C11992" s="6" t="n">
        <v>81</v>
      </c>
      <c r="D11992" s="6" t="n">
        <v>-1</v>
      </c>
      <c r="E11992" s="6" t="n">
        <v>2.00952380952381</v>
      </c>
      <c r="F11992" s="6" t="n">
        <v>0</v>
      </c>
      <c r="G11992" s="6" t="n">
        <v>0.115750915750916</v>
      </c>
      <c r="H11992" s="6" t="str">
        <f aca="false">IF(AND(A11992&gt;=Stimuli!$B$2,A11992&lt;=Stimuli!$C$2),Stimuli!$A$2,IF(AND(A11992&gt;=Stimuli!$B$3,A11992&lt;=Stimuli!$C$3),Stimuli!$A$3,IF(AND(A11992&gt;=Stimuli!$B$4,A11992&lt;=Stimuli!$C$4),Stimuli!$A$4,"")))</f>
        <v>03 Quiet recovery (15s)</v>
      </c>
      <c r="I11992" s="6" t="n">
        <f aca="false">(B11992-B11991)/((A11992-A11991)/1000)</f>
        <v>0.187545787545844</v>
      </c>
      <c r="J11992" s="6" t="n">
        <f aca="false">IF(OR(B11992&lt;Rules!$B$2,B11992&gt;Rules!$B$3,ABS(I11992)&gt;Rules!$B$4,OR(B11993&lt;Rules!$B$2,B11993&gt;Rules!$B$3,ABS(I11993)&gt;Rules!$B$4)),1,0)</f>
        <v>0</v>
      </c>
      <c r="K11992" s="6" t="str">
        <f aca="false">IF(F11992=1,COUNTIF($F$2:F11992,1),"")</f>
        <v/>
      </c>
    </row>
    <row r="11993" customFormat="false" ht="15" hidden="false" customHeight="false" outlineLevel="0" collapsed="false">
      <c r="A11993" s="6" t="n">
        <v>94120.6805</v>
      </c>
      <c r="B11993" s="6" t="n">
        <v>2.04468864468865</v>
      </c>
      <c r="C11993" s="6" t="n">
        <v>81</v>
      </c>
      <c r="D11993" s="6" t="n">
        <v>-1</v>
      </c>
      <c r="E11993" s="6" t="n">
        <v>2.00952380952381</v>
      </c>
      <c r="F11993" s="6" t="n">
        <v>0</v>
      </c>
      <c r="G11993" s="6" t="n">
        <v>0.115750915750916</v>
      </c>
      <c r="H11993" s="6" t="str">
        <f aca="false">IF(AND(A11993&gt;=Stimuli!$B$2,A11993&lt;=Stimuli!$C$2),Stimuli!$A$2,IF(AND(A11993&gt;=Stimuli!$B$3,A11993&lt;=Stimuli!$C$3),Stimuli!$A$3,IF(AND(A11993&gt;=Stimuli!$B$4,A11993&lt;=Stimuli!$C$4),Stimuli!$A$4,"")))</f>
        <v>03 Quiet recovery (15s)</v>
      </c>
      <c r="I11993" s="6" t="n">
        <f aca="false">(B11993-B11992)/((A11993-A11992)/1000)</f>
        <v>0.375091575091574</v>
      </c>
      <c r="J11993" s="6" t="n">
        <f aca="false">IF(OR(B11993&lt;Rules!$B$2,B11993&gt;Rules!$B$3,ABS(I11993)&gt;Rules!$B$4,OR(B11994&lt;Rules!$B$2,B11994&gt;Rules!$B$3,ABS(I11994)&gt;Rules!$B$4)),1,0)</f>
        <v>0</v>
      </c>
      <c r="K11993" s="6" t="str">
        <f aca="false">IF(F11993=1,COUNTIF($F$2:F11993,1),"")</f>
        <v/>
      </c>
    </row>
    <row r="11994" customFormat="false" ht="15" hidden="false" customHeight="false" outlineLevel="0" collapsed="false">
      <c r="A11994" s="6" t="n">
        <v>94128.493</v>
      </c>
      <c r="B11994" s="6" t="n">
        <v>2.04322344322344</v>
      </c>
      <c r="C11994" s="6" t="n">
        <v>81</v>
      </c>
      <c r="D11994" s="6" t="n">
        <v>-1</v>
      </c>
      <c r="E11994" s="6" t="n">
        <v>2.00952380952381</v>
      </c>
      <c r="F11994" s="6" t="n">
        <v>0</v>
      </c>
      <c r="G11994" s="6" t="n">
        <v>0.115750915750916</v>
      </c>
      <c r="H11994" s="6" t="str">
        <f aca="false">IF(AND(A11994&gt;=Stimuli!$B$2,A11994&lt;=Stimuli!$C$2),Stimuli!$A$2,IF(AND(A11994&gt;=Stimuli!$B$3,A11994&lt;=Stimuli!$C$3),Stimuli!$A$3,IF(AND(A11994&gt;=Stimuli!$B$4,A11994&lt;=Stimuli!$C$4),Stimuli!$A$4,"")))</f>
        <v>03 Quiet recovery (15s)</v>
      </c>
      <c r="I11994" s="6" t="n">
        <f aca="false">(B11994-B11993)/((A11994-A11993)/1000)</f>
        <v>-0.187545787545844</v>
      </c>
      <c r="J11994" s="6" t="n">
        <f aca="false">IF(OR(B11994&lt;Rules!$B$2,B11994&gt;Rules!$B$3,ABS(I11994)&gt;Rules!$B$4,OR(B11995&lt;Rules!$B$2,B11995&gt;Rules!$B$3,ABS(I11995)&gt;Rules!$B$4)),1,0)</f>
        <v>0</v>
      </c>
      <c r="K11994" s="6" t="str">
        <f aca="false">IF(F11994=1,COUNTIF($F$2:F11994,1),"")</f>
        <v/>
      </c>
    </row>
    <row r="11995" customFormat="false" ht="15" hidden="false" customHeight="false" outlineLevel="0" collapsed="false">
      <c r="A11995" s="6" t="n">
        <v>94136.3055</v>
      </c>
      <c r="B11995" s="6" t="n">
        <v>2.04908424908425</v>
      </c>
      <c r="C11995" s="6" t="n">
        <v>81</v>
      </c>
      <c r="D11995" s="6" t="n">
        <v>-1</v>
      </c>
      <c r="E11995" s="6" t="n">
        <v>2.01098901098901</v>
      </c>
      <c r="F11995" s="6" t="n">
        <v>0</v>
      </c>
      <c r="G11995" s="6" t="n">
        <v>0.115750915750916</v>
      </c>
      <c r="H11995" s="6" t="str">
        <f aca="false">IF(AND(A11995&gt;=Stimuli!$B$2,A11995&lt;=Stimuli!$C$2),Stimuli!$A$2,IF(AND(A11995&gt;=Stimuli!$B$3,A11995&lt;=Stimuli!$C$3),Stimuli!$A$3,IF(AND(A11995&gt;=Stimuli!$B$4,A11995&lt;=Stimuli!$C$4),Stimuli!$A$4,"")))</f>
        <v>03 Quiet recovery (15s)</v>
      </c>
      <c r="I11995" s="6" t="n">
        <f aca="false">(B11995-B11994)/((A11995-A11994)/1000)</f>
        <v>0.750183150183148</v>
      </c>
      <c r="J11995" s="6" t="n">
        <f aca="false">IF(OR(B11995&lt;Rules!$B$2,B11995&gt;Rules!$B$3,ABS(I11995)&gt;Rules!$B$4,OR(B11996&lt;Rules!$B$2,B11996&gt;Rules!$B$3,ABS(I11996)&gt;Rules!$B$4)),1,0)</f>
        <v>0</v>
      </c>
      <c r="K11995" s="6" t="str">
        <f aca="false">IF(F11995=1,COUNTIF($F$2:F11995,1),"")</f>
        <v/>
      </c>
    </row>
    <row r="11996" customFormat="false" ht="15" hidden="false" customHeight="false" outlineLevel="0" collapsed="false">
      <c r="A11996" s="6" t="n">
        <v>94144.118</v>
      </c>
      <c r="B11996" s="6" t="n">
        <v>2.04322344322344</v>
      </c>
      <c r="C11996" s="6" t="n">
        <v>81</v>
      </c>
      <c r="D11996" s="6" t="n">
        <v>-1</v>
      </c>
      <c r="E11996" s="6" t="n">
        <v>2.01098901098901</v>
      </c>
      <c r="F11996" s="6" t="n">
        <v>0</v>
      </c>
      <c r="G11996" s="6" t="n">
        <v>0.115750915750916</v>
      </c>
      <c r="H11996" s="6" t="str">
        <f aca="false">IF(AND(A11996&gt;=Stimuli!$B$2,A11996&lt;=Stimuli!$C$2),Stimuli!$A$2,IF(AND(A11996&gt;=Stimuli!$B$3,A11996&lt;=Stimuli!$C$3),Stimuli!$A$3,IF(AND(A11996&gt;=Stimuli!$B$4,A11996&lt;=Stimuli!$C$4),Stimuli!$A$4,"")))</f>
        <v>03 Quiet recovery (15s)</v>
      </c>
      <c r="I11996" s="6" t="n">
        <f aca="false">(B11996-B11995)/((A11996-A11995)/1000)</f>
        <v>-0.750183150183148</v>
      </c>
      <c r="J11996" s="6" t="n">
        <f aca="false">IF(OR(B11996&lt;Rules!$B$2,B11996&gt;Rules!$B$3,ABS(I11996)&gt;Rules!$B$4,OR(B11997&lt;Rules!$B$2,B11997&gt;Rules!$B$3,ABS(I11997)&gt;Rules!$B$4)),1,0)</f>
        <v>0</v>
      </c>
      <c r="K11996" s="6" t="str">
        <f aca="false">IF(F11996=1,COUNTIF($F$2:F11996,1),"")</f>
        <v/>
      </c>
    </row>
    <row r="11997" customFormat="false" ht="15" hidden="false" customHeight="false" outlineLevel="0" collapsed="false">
      <c r="A11997" s="6" t="n">
        <v>94151.9305</v>
      </c>
      <c r="B11997" s="6" t="n">
        <v>2.05201465201465</v>
      </c>
      <c r="C11997" s="6" t="n">
        <v>81</v>
      </c>
      <c r="D11997" s="6" t="n">
        <v>-1</v>
      </c>
      <c r="E11997" s="6" t="n">
        <v>2.01098901098901</v>
      </c>
      <c r="F11997" s="6" t="n">
        <v>0</v>
      </c>
      <c r="G11997" s="6" t="n">
        <v>0.115750915750916</v>
      </c>
      <c r="H11997" s="6" t="str">
        <f aca="false">IF(AND(A11997&gt;=Stimuli!$B$2,A11997&lt;=Stimuli!$C$2),Stimuli!$A$2,IF(AND(A11997&gt;=Stimuli!$B$3,A11997&lt;=Stimuli!$C$3),Stimuli!$A$3,IF(AND(A11997&gt;=Stimuli!$B$4,A11997&lt;=Stimuli!$C$4),Stimuli!$A$4,"")))</f>
        <v>03 Quiet recovery (15s)</v>
      </c>
      <c r="I11997" s="6" t="n">
        <f aca="false">(B11997-B11996)/((A11997-A11996)/1000)</f>
        <v>1.12527472527472</v>
      </c>
      <c r="J11997" s="6" t="n">
        <f aca="false">IF(OR(B11997&lt;Rules!$B$2,B11997&gt;Rules!$B$3,ABS(I11997)&gt;Rules!$B$4,OR(B11998&lt;Rules!$B$2,B11998&gt;Rules!$B$3,ABS(I11998)&gt;Rules!$B$4)),1,0)</f>
        <v>0</v>
      </c>
      <c r="K11997" s="6" t="str">
        <f aca="false">IF(F11997=1,COUNTIF($F$2:F11997,1),"")</f>
        <v/>
      </c>
    </row>
    <row r="11998" customFormat="false" ht="15" hidden="false" customHeight="false" outlineLevel="0" collapsed="false">
      <c r="A11998" s="6" t="n">
        <v>94159.743</v>
      </c>
      <c r="B11998" s="6" t="n">
        <v>2.04468864468865</v>
      </c>
      <c r="C11998" s="6" t="n">
        <v>81</v>
      </c>
      <c r="D11998" s="6" t="n">
        <v>-1</v>
      </c>
      <c r="E11998" s="6" t="n">
        <v>2.01098901098901</v>
      </c>
      <c r="F11998" s="6" t="n">
        <v>0</v>
      </c>
      <c r="G11998" s="6" t="n">
        <v>0.115750915750916</v>
      </c>
      <c r="H11998" s="6" t="str">
        <f aca="false">IF(AND(A11998&gt;=Stimuli!$B$2,A11998&lt;=Stimuli!$C$2),Stimuli!$A$2,IF(AND(A11998&gt;=Stimuli!$B$3,A11998&lt;=Stimuli!$C$3),Stimuli!$A$3,IF(AND(A11998&gt;=Stimuli!$B$4,A11998&lt;=Stimuli!$C$4),Stimuli!$A$4,"")))</f>
        <v>03 Quiet recovery (15s)</v>
      </c>
      <c r="I11998" s="6" t="n">
        <f aca="false">(B11998-B11997)/((A11998-A11997)/1000)</f>
        <v>-0.937728937728878</v>
      </c>
      <c r="J11998" s="6" t="n">
        <f aca="false">IF(OR(B11998&lt;Rules!$B$2,B11998&gt;Rules!$B$3,ABS(I11998)&gt;Rules!$B$4,OR(B11999&lt;Rules!$B$2,B11999&gt;Rules!$B$3,ABS(I11999)&gt;Rules!$B$4)),1,0)</f>
        <v>0</v>
      </c>
      <c r="K11998" s="6" t="str">
        <f aca="false">IF(F11998=1,COUNTIF($F$2:F11998,1),"")</f>
        <v/>
      </c>
    </row>
    <row r="11999" customFormat="false" ht="15" hidden="false" customHeight="false" outlineLevel="0" collapsed="false">
      <c r="A11999" s="6" t="n">
        <v>94167.5555</v>
      </c>
      <c r="B11999" s="6" t="n">
        <v>2.05494505494506</v>
      </c>
      <c r="C11999" s="6" t="n">
        <v>81</v>
      </c>
      <c r="D11999" s="6" t="n">
        <v>-1</v>
      </c>
      <c r="E11999" s="6" t="n">
        <v>2.01098901098901</v>
      </c>
      <c r="F11999" s="6" t="n">
        <v>0</v>
      </c>
      <c r="G11999" s="6" t="n">
        <v>0.115750915750916</v>
      </c>
      <c r="H11999" s="6" t="str">
        <f aca="false">IF(AND(A11999&gt;=Stimuli!$B$2,A11999&lt;=Stimuli!$C$2),Stimuli!$A$2,IF(AND(A11999&gt;=Stimuli!$B$3,A11999&lt;=Stimuli!$C$3),Stimuli!$A$3,IF(AND(A11999&gt;=Stimuli!$B$4,A11999&lt;=Stimuli!$C$4),Stimuli!$A$4,"")))</f>
        <v>03 Quiet recovery (15s)</v>
      </c>
      <c r="I11999" s="6" t="n">
        <f aca="false">(B11999-B11998)/((A11999-A11998)/1000)</f>
        <v>1.31282051282051</v>
      </c>
      <c r="J11999" s="6" t="n">
        <f aca="false">IF(OR(B11999&lt;Rules!$B$2,B11999&gt;Rules!$B$3,ABS(I11999)&gt;Rules!$B$4,OR(B12000&lt;Rules!$B$2,B12000&gt;Rules!$B$3,ABS(I12000)&gt;Rules!$B$4)),1,0)</f>
        <v>0</v>
      </c>
      <c r="K11999" s="6" t="str">
        <f aca="false">IF(F11999=1,COUNTIF($F$2:F11999,1),"")</f>
        <v/>
      </c>
    </row>
    <row r="12000" customFormat="false" ht="15" hidden="false" customHeight="false" outlineLevel="0" collapsed="false">
      <c r="A12000" s="6" t="n">
        <v>94175.368</v>
      </c>
      <c r="B12000" s="6" t="n">
        <v>2.04761904761905</v>
      </c>
      <c r="C12000" s="6" t="n">
        <v>81</v>
      </c>
      <c r="D12000" s="6" t="n">
        <v>-1</v>
      </c>
      <c r="E12000" s="6" t="n">
        <v>2.01098901098901</v>
      </c>
      <c r="F12000" s="6" t="n">
        <v>0</v>
      </c>
      <c r="G12000" s="6" t="n">
        <v>0.115750915750916</v>
      </c>
      <c r="H12000" s="6" t="str">
        <f aca="false">IF(AND(A12000&gt;=Stimuli!$B$2,A12000&lt;=Stimuli!$C$2),Stimuli!$A$2,IF(AND(A12000&gt;=Stimuli!$B$3,A12000&lt;=Stimuli!$C$3),Stimuli!$A$3,IF(AND(A12000&gt;=Stimuli!$B$4,A12000&lt;=Stimuli!$C$4),Stimuli!$A$4,"")))</f>
        <v>03 Quiet recovery (15s)</v>
      </c>
      <c r="I12000" s="6" t="n">
        <f aca="false">(B12000-B11999)/((A12000-A11999)/1000)</f>
        <v>-0.937728937728934</v>
      </c>
      <c r="J12000" s="6" t="n">
        <f aca="false">IF(OR(B12000&lt;Rules!$B$2,B12000&gt;Rules!$B$3,ABS(I12000)&gt;Rules!$B$4,OR(B12001&lt;Rules!$B$2,B12001&gt;Rules!$B$3,ABS(I12001)&gt;Rules!$B$4)),1,0)</f>
        <v>0</v>
      </c>
      <c r="K12000" s="6" t="str">
        <f aca="false">IF(F12000=1,COUNTIF($F$2:F12000,1),"")</f>
        <v/>
      </c>
    </row>
    <row r="12001" customFormat="false" ht="15" hidden="false" customHeight="false" outlineLevel="0" collapsed="false">
      <c r="A12001" s="6" t="n">
        <v>94183.1805</v>
      </c>
      <c r="B12001" s="6" t="n">
        <v>2.05641025641026</v>
      </c>
      <c r="C12001" s="6" t="n">
        <v>81</v>
      </c>
      <c r="D12001" s="6" t="n">
        <v>-1</v>
      </c>
      <c r="E12001" s="6" t="n">
        <v>2.01098901098901</v>
      </c>
      <c r="F12001" s="6" t="n">
        <v>0</v>
      </c>
      <c r="G12001" s="6" t="n">
        <v>0.115750915750916</v>
      </c>
      <c r="H12001" s="6" t="str">
        <f aca="false">IF(AND(A12001&gt;=Stimuli!$B$2,A12001&lt;=Stimuli!$C$2),Stimuli!$A$2,IF(AND(A12001&gt;=Stimuli!$B$3,A12001&lt;=Stimuli!$C$3),Stimuli!$A$3,IF(AND(A12001&gt;=Stimuli!$B$4,A12001&lt;=Stimuli!$C$4),Stimuli!$A$4,"")))</f>
        <v>03 Quiet recovery (15s)</v>
      </c>
      <c r="I12001" s="6" t="n">
        <f aca="false">(B12001-B12000)/((A12001-A12000)/1000)</f>
        <v>1.12527472527466</v>
      </c>
      <c r="J12001" s="6" t="n">
        <f aca="false">IF(OR(B12001&lt;Rules!$B$2,B12001&gt;Rules!$B$3,ABS(I12001)&gt;Rules!$B$4,OR(B12002&lt;Rules!$B$2,B12002&gt;Rules!$B$3,ABS(I12002)&gt;Rules!$B$4)),1,0)</f>
        <v>0</v>
      </c>
      <c r="K12001" s="6" t="str">
        <f aca="false">IF(F12001=1,COUNTIF($F$2:F12001,1),"")</f>
        <v/>
      </c>
    </row>
    <row r="12002" customFormat="false" ht="15" hidden="false" customHeight="false" outlineLevel="0" collapsed="false">
      <c r="A12002" s="6" t="n">
        <v>94190.993</v>
      </c>
      <c r="B12002" s="6" t="n">
        <v>2.05054945054945</v>
      </c>
      <c r="C12002" s="6" t="n">
        <v>81</v>
      </c>
      <c r="D12002" s="6" t="n">
        <v>-1</v>
      </c>
      <c r="E12002" s="6" t="n">
        <v>2.01098901098901</v>
      </c>
      <c r="F12002" s="6" t="n">
        <v>0</v>
      </c>
      <c r="G12002" s="6" t="n">
        <v>0.115750915750916</v>
      </c>
      <c r="H12002" s="6" t="str">
        <f aca="false">IF(AND(A12002&gt;=Stimuli!$B$2,A12002&lt;=Stimuli!$C$2),Stimuli!$A$2,IF(AND(A12002&gt;=Stimuli!$B$3,A12002&lt;=Stimuli!$C$3),Stimuli!$A$3,IF(AND(A12002&gt;=Stimuli!$B$4,A12002&lt;=Stimuli!$C$4),Stimuli!$A$4,"")))</f>
        <v>03 Quiet recovery (15s)</v>
      </c>
      <c r="I12002" s="6" t="n">
        <f aca="false">(B12002-B12001)/((A12002-A12001)/1000)</f>
        <v>-0.750183150183204</v>
      </c>
      <c r="J12002" s="6" t="n">
        <f aca="false">IF(OR(B12002&lt;Rules!$B$2,B12002&gt;Rules!$B$3,ABS(I12002)&gt;Rules!$B$4,OR(B12003&lt;Rules!$B$2,B12003&gt;Rules!$B$3,ABS(I12003)&gt;Rules!$B$4)),1,0)</f>
        <v>0</v>
      </c>
      <c r="K12002" s="6" t="str">
        <f aca="false">IF(F12002=1,COUNTIF($F$2:F12002,1),"")</f>
        <v/>
      </c>
    </row>
    <row r="12003" customFormat="false" ht="15" hidden="false" customHeight="false" outlineLevel="0" collapsed="false">
      <c r="A12003" s="6" t="n">
        <v>94198.8055</v>
      </c>
      <c r="B12003" s="6" t="n">
        <v>2.05787545787546</v>
      </c>
      <c r="C12003" s="6" t="n">
        <v>81</v>
      </c>
      <c r="D12003" s="6" t="n">
        <v>-1</v>
      </c>
      <c r="E12003" s="6" t="n">
        <v>2.01098901098901</v>
      </c>
      <c r="F12003" s="6" t="n">
        <v>0</v>
      </c>
      <c r="G12003" s="6" t="n">
        <v>0.115750915750916</v>
      </c>
      <c r="H12003" s="6" t="str">
        <f aca="false">IF(AND(A12003&gt;=Stimuli!$B$2,A12003&lt;=Stimuli!$C$2),Stimuli!$A$2,IF(AND(A12003&gt;=Stimuli!$B$3,A12003&lt;=Stimuli!$C$3),Stimuli!$A$3,IF(AND(A12003&gt;=Stimuli!$B$4,A12003&lt;=Stimuli!$C$4),Stimuli!$A$4,"")))</f>
        <v>03 Quiet recovery (15s)</v>
      </c>
      <c r="I12003" s="6" t="n">
        <f aca="false">(B12003-B12002)/((A12003-A12002)/1000)</f>
        <v>0.937728937728878</v>
      </c>
      <c r="J12003" s="6" t="n">
        <f aca="false">IF(OR(B12003&lt;Rules!$B$2,B12003&gt;Rules!$B$3,ABS(I12003)&gt;Rules!$B$4,OR(B12004&lt;Rules!$B$2,B12004&gt;Rules!$B$3,ABS(I12004)&gt;Rules!$B$4)),1,0)</f>
        <v>0</v>
      </c>
      <c r="K12003" s="6" t="str">
        <f aca="false">IF(F12003=1,COUNTIF($F$2:F12003,1),"")</f>
        <v/>
      </c>
    </row>
    <row r="12004" customFormat="false" ht="15" hidden="false" customHeight="false" outlineLevel="0" collapsed="false">
      <c r="A12004" s="6" t="n">
        <v>94206.618</v>
      </c>
      <c r="B12004" s="6" t="n">
        <v>2.05347985347985</v>
      </c>
      <c r="C12004" s="6" t="n">
        <v>81</v>
      </c>
      <c r="D12004" s="6" t="n">
        <v>-1</v>
      </c>
      <c r="E12004" s="6" t="n">
        <v>2.01098901098901</v>
      </c>
      <c r="F12004" s="6" t="n">
        <v>0</v>
      </c>
      <c r="G12004" s="6" t="n">
        <v>0.115750915750916</v>
      </c>
      <c r="H12004" s="6" t="str">
        <f aca="false">IF(AND(A12004&gt;=Stimuli!$B$2,A12004&lt;=Stimuli!$C$2),Stimuli!$A$2,IF(AND(A12004&gt;=Stimuli!$B$3,A12004&lt;=Stimuli!$C$3),Stimuli!$A$3,IF(AND(A12004&gt;=Stimuli!$B$4,A12004&lt;=Stimuli!$C$4),Stimuli!$A$4,"")))</f>
        <v>03 Quiet recovery (15s)</v>
      </c>
      <c r="I12004" s="6" t="n">
        <f aca="false">(B12004-B12003)/((A12004-A12003)/1000)</f>
        <v>-0.562637362637304</v>
      </c>
      <c r="J12004" s="6" t="n">
        <f aca="false">IF(OR(B12004&lt;Rules!$B$2,B12004&gt;Rules!$B$3,ABS(I12004)&gt;Rules!$B$4,OR(B12005&lt;Rules!$B$2,B12005&gt;Rules!$B$3,ABS(I12005)&gt;Rules!$B$4)),1,0)</f>
        <v>0</v>
      </c>
      <c r="K12004" s="6" t="str">
        <f aca="false">IF(F12004=1,COUNTIF($F$2:F12004,1),"")</f>
        <v/>
      </c>
    </row>
    <row r="12005" customFormat="false" ht="15" hidden="false" customHeight="false" outlineLevel="0" collapsed="false">
      <c r="A12005" s="6" t="n">
        <v>94214.4305</v>
      </c>
      <c r="B12005" s="6" t="n">
        <v>2.05787545787546</v>
      </c>
      <c r="C12005" s="6" t="n">
        <v>81</v>
      </c>
      <c r="D12005" s="6" t="n">
        <v>-1</v>
      </c>
      <c r="E12005" s="6" t="n">
        <v>2.01098901098901</v>
      </c>
      <c r="F12005" s="6" t="n">
        <v>0</v>
      </c>
      <c r="G12005" s="6" t="n">
        <v>0.115750915750916</v>
      </c>
      <c r="H12005" s="6" t="str">
        <f aca="false">IF(AND(A12005&gt;=Stimuli!$B$2,A12005&lt;=Stimuli!$C$2),Stimuli!$A$2,IF(AND(A12005&gt;=Stimuli!$B$3,A12005&lt;=Stimuli!$C$3),Stimuli!$A$3,IF(AND(A12005&gt;=Stimuli!$B$4,A12005&lt;=Stimuli!$C$4),Stimuli!$A$4,"")))</f>
        <v>03 Quiet recovery (15s)</v>
      </c>
      <c r="I12005" s="6" t="n">
        <f aca="false">(B12005-B12004)/((A12005-A12004)/1000)</f>
        <v>0.562637362637304</v>
      </c>
      <c r="J12005" s="6" t="n">
        <f aca="false">IF(OR(B12005&lt;Rules!$B$2,B12005&gt;Rules!$B$3,ABS(I12005)&gt;Rules!$B$4,OR(B12006&lt;Rules!$B$2,B12006&gt;Rules!$B$3,ABS(I12006)&gt;Rules!$B$4)),1,0)</f>
        <v>0</v>
      </c>
      <c r="K12005" s="6" t="str">
        <f aca="false">IF(F12005=1,COUNTIF($F$2:F12005,1),"")</f>
        <v/>
      </c>
    </row>
    <row r="12006" customFormat="false" ht="15" hidden="false" customHeight="false" outlineLevel="0" collapsed="false">
      <c r="A12006" s="6" t="n">
        <v>94222.243</v>
      </c>
      <c r="B12006" s="6" t="n">
        <v>2.05787545787546</v>
      </c>
      <c r="C12006" s="6" t="n">
        <v>81</v>
      </c>
      <c r="D12006" s="6" t="n">
        <v>-1</v>
      </c>
      <c r="E12006" s="6" t="n">
        <v>2.01098901098901</v>
      </c>
      <c r="F12006" s="6" t="n">
        <v>0</v>
      </c>
      <c r="G12006" s="6" t="n">
        <v>0.115750915750916</v>
      </c>
      <c r="H12006" s="6" t="str">
        <f aca="false">IF(AND(A12006&gt;=Stimuli!$B$2,A12006&lt;=Stimuli!$C$2),Stimuli!$A$2,IF(AND(A12006&gt;=Stimuli!$B$3,A12006&lt;=Stimuli!$C$3),Stimuli!$A$3,IF(AND(A12006&gt;=Stimuli!$B$4,A12006&lt;=Stimuli!$C$4),Stimuli!$A$4,"")))</f>
        <v>03 Quiet recovery (15s)</v>
      </c>
      <c r="I12006" s="6" t="n">
        <f aca="false">(B12006-B12005)/((A12006-A12005)/1000)</f>
        <v>0</v>
      </c>
      <c r="J12006" s="6" t="n">
        <f aca="false">IF(OR(B12006&lt;Rules!$B$2,B12006&gt;Rules!$B$3,ABS(I12006)&gt;Rules!$B$4,OR(B12007&lt;Rules!$B$2,B12007&gt;Rules!$B$3,ABS(I12007)&gt;Rules!$B$4)),1,0)</f>
        <v>0</v>
      </c>
      <c r="K12006" s="6" t="str">
        <f aca="false">IF(F12006=1,COUNTIF($F$2:F12006,1),"")</f>
        <v/>
      </c>
    </row>
    <row r="12007" customFormat="false" ht="15" hidden="false" customHeight="false" outlineLevel="0" collapsed="false">
      <c r="A12007" s="6" t="n">
        <v>94230.0555</v>
      </c>
      <c r="B12007" s="6" t="n">
        <v>2.05934065934066</v>
      </c>
      <c r="C12007" s="6" t="n">
        <v>81</v>
      </c>
      <c r="D12007" s="6" t="n">
        <v>-1</v>
      </c>
      <c r="E12007" s="6" t="n">
        <v>2.01098901098901</v>
      </c>
      <c r="F12007" s="6" t="n">
        <v>0</v>
      </c>
      <c r="G12007" s="6" t="n">
        <v>0.115750915750916</v>
      </c>
      <c r="H12007" s="6" t="str">
        <f aca="false">IF(AND(A12007&gt;=Stimuli!$B$2,A12007&lt;=Stimuli!$C$2),Stimuli!$A$2,IF(AND(A12007&gt;=Stimuli!$B$3,A12007&lt;=Stimuli!$C$3),Stimuli!$A$3,IF(AND(A12007&gt;=Stimuli!$B$4,A12007&lt;=Stimuli!$C$4),Stimuli!$A$4,"")))</f>
        <v>03 Quiet recovery (15s)</v>
      </c>
      <c r="I12007" s="6" t="n">
        <f aca="false">(B12007-B12006)/((A12007-A12006)/1000)</f>
        <v>0.187545787545901</v>
      </c>
      <c r="J12007" s="6" t="n">
        <f aca="false">IF(OR(B12007&lt;Rules!$B$2,B12007&gt;Rules!$B$3,ABS(I12007)&gt;Rules!$B$4,OR(B12008&lt;Rules!$B$2,B12008&gt;Rules!$B$3,ABS(I12008)&gt;Rules!$B$4)),1,0)</f>
        <v>0</v>
      </c>
      <c r="K12007" s="6" t="str">
        <f aca="false">IF(F12007=1,COUNTIF($F$2:F12007,1),"")</f>
        <v/>
      </c>
    </row>
    <row r="12008" customFormat="false" ht="15" hidden="false" customHeight="false" outlineLevel="0" collapsed="false">
      <c r="A12008" s="6" t="n">
        <v>94237.868</v>
      </c>
      <c r="B12008" s="6" t="n">
        <v>2.06227106227106</v>
      </c>
      <c r="C12008" s="6" t="n">
        <v>81</v>
      </c>
      <c r="D12008" s="6" t="n">
        <v>-1</v>
      </c>
      <c r="E12008" s="6" t="n">
        <v>2.01098901098901</v>
      </c>
      <c r="F12008" s="6" t="n">
        <v>0</v>
      </c>
      <c r="G12008" s="6" t="n">
        <v>0.115750915750916</v>
      </c>
      <c r="H12008" s="6" t="str">
        <f aca="false">IF(AND(A12008&gt;=Stimuli!$B$2,A12008&lt;=Stimuli!$C$2),Stimuli!$A$2,IF(AND(A12008&gt;=Stimuli!$B$3,A12008&lt;=Stimuli!$C$3),Stimuli!$A$3,IF(AND(A12008&gt;=Stimuli!$B$4,A12008&lt;=Stimuli!$C$4),Stimuli!$A$4,"")))</f>
        <v>03 Quiet recovery (15s)</v>
      </c>
      <c r="I12008" s="6" t="n">
        <f aca="false">(B12008-B12007)/((A12008-A12007)/1000)</f>
        <v>0.375091575091574</v>
      </c>
      <c r="J12008" s="6" t="n">
        <f aca="false">IF(OR(B12008&lt;Rules!$B$2,B12008&gt;Rules!$B$3,ABS(I12008)&gt;Rules!$B$4,OR(B12009&lt;Rules!$B$2,B12009&gt;Rules!$B$3,ABS(I12009)&gt;Rules!$B$4)),1,0)</f>
        <v>0</v>
      </c>
      <c r="K12008" s="6" t="str">
        <f aca="false">IF(F12008=1,COUNTIF($F$2:F12008,1),"")</f>
        <v/>
      </c>
    </row>
    <row r="12009" customFormat="false" ht="15" hidden="false" customHeight="false" outlineLevel="0" collapsed="false">
      <c r="A12009" s="6" t="n">
        <v>94245.6805</v>
      </c>
      <c r="B12009" s="6" t="n">
        <v>2.05934065934066</v>
      </c>
      <c r="C12009" s="6" t="n">
        <v>81</v>
      </c>
      <c r="D12009" s="6" t="n">
        <v>-1</v>
      </c>
      <c r="E12009" s="6" t="n">
        <v>2.01098901098901</v>
      </c>
      <c r="F12009" s="6" t="n">
        <v>0</v>
      </c>
      <c r="G12009" s="6" t="n">
        <v>0.115750915750916</v>
      </c>
      <c r="H12009" s="6" t="str">
        <f aca="false">IF(AND(A12009&gt;=Stimuli!$B$2,A12009&lt;=Stimuli!$C$2),Stimuli!$A$2,IF(AND(A12009&gt;=Stimuli!$B$3,A12009&lt;=Stimuli!$C$3),Stimuli!$A$3,IF(AND(A12009&gt;=Stimuli!$B$4,A12009&lt;=Stimuli!$C$4),Stimuli!$A$4,"")))</f>
        <v>03 Quiet recovery (15s)</v>
      </c>
      <c r="I12009" s="6" t="n">
        <f aca="false">(B12009-B12008)/((A12009-A12008)/1000)</f>
        <v>-0.375091575091574</v>
      </c>
      <c r="J12009" s="6" t="n">
        <f aca="false">IF(OR(B12009&lt;Rules!$B$2,B12009&gt;Rules!$B$3,ABS(I12009)&gt;Rules!$B$4,OR(B12010&lt;Rules!$B$2,B12010&gt;Rules!$B$3,ABS(I12010)&gt;Rules!$B$4)),1,0)</f>
        <v>0</v>
      </c>
      <c r="K12009" s="6" t="str">
        <f aca="false">IF(F12009=1,COUNTIF($F$2:F12009,1),"")</f>
        <v/>
      </c>
    </row>
    <row r="12010" customFormat="false" ht="15" hidden="false" customHeight="false" outlineLevel="0" collapsed="false">
      <c r="A12010" s="6" t="n">
        <v>94253.493</v>
      </c>
      <c r="B12010" s="6" t="n">
        <v>2.06520146520147</v>
      </c>
      <c r="C12010" s="6" t="n">
        <v>81</v>
      </c>
      <c r="D12010" s="6" t="n">
        <v>-1</v>
      </c>
      <c r="E12010" s="6" t="n">
        <v>2.01098901098901</v>
      </c>
      <c r="F12010" s="6" t="n">
        <v>0</v>
      </c>
      <c r="G12010" s="6" t="n">
        <v>0.115750915750916</v>
      </c>
      <c r="H12010" s="6" t="str">
        <f aca="false">IF(AND(A12010&gt;=Stimuli!$B$2,A12010&lt;=Stimuli!$C$2),Stimuli!$A$2,IF(AND(A12010&gt;=Stimuli!$B$3,A12010&lt;=Stimuli!$C$3),Stimuli!$A$3,IF(AND(A12010&gt;=Stimuli!$B$4,A12010&lt;=Stimuli!$C$4),Stimuli!$A$4,"")))</f>
        <v>03 Quiet recovery (15s)</v>
      </c>
      <c r="I12010" s="6" t="n">
        <f aca="false">(B12010-B12009)/((A12010-A12009)/1000)</f>
        <v>0.750183150183148</v>
      </c>
      <c r="J12010" s="6" t="n">
        <f aca="false">IF(OR(B12010&lt;Rules!$B$2,B12010&gt;Rules!$B$3,ABS(I12010)&gt;Rules!$B$4,OR(B12011&lt;Rules!$B$2,B12011&gt;Rules!$B$3,ABS(I12011)&gt;Rules!$B$4)),1,0)</f>
        <v>0</v>
      </c>
      <c r="K12010" s="6" t="str">
        <f aca="false">IF(F12010=1,COUNTIF($F$2:F12010,1),"")</f>
        <v/>
      </c>
    </row>
    <row r="12011" customFormat="false" ht="15" hidden="false" customHeight="false" outlineLevel="0" collapsed="false">
      <c r="A12011" s="6" t="n">
        <v>94261.3055</v>
      </c>
      <c r="B12011" s="6" t="n">
        <v>2.06080586080586</v>
      </c>
      <c r="C12011" s="6" t="n">
        <v>81</v>
      </c>
      <c r="D12011" s="6" t="n">
        <v>-1</v>
      </c>
      <c r="E12011" s="6" t="n">
        <v>2.01098901098901</v>
      </c>
      <c r="F12011" s="6" t="n">
        <v>0</v>
      </c>
      <c r="G12011" s="6" t="n">
        <v>0.115750915750916</v>
      </c>
      <c r="H12011" s="6" t="str">
        <f aca="false">IF(AND(A12011&gt;=Stimuli!$B$2,A12011&lt;=Stimuli!$C$2),Stimuli!$A$2,IF(AND(A12011&gt;=Stimuli!$B$3,A12011&lt;=Stimuli!$C$3),Stimuli!$A$3,IF(AND(A12011&gt;=Stimuli!$B$4,A12011&lt;=Stimuli!$C$4),Stimuli!$A$4,"")))</f>
        <v>03 Quiet recovery (15s)</v>
      </c>
      <c r="I12011" s="6" t="n">
        <f aca="false">(B12011-B12010)/((A12011-A12010)/1000)</f>
        <v>-0.562637362637304</v>
      </c>
      <c r="J12011" s="6" t="n">
        <f aca="false">IF(OR(B12011&lt;Rules!$B$2,B12011&gt;Rules!$B$3,ABS(I12011)&gt;Rules!$B$4,OR(B12012&lt;Rules!$B$2,B12012&gt;Rules!$B$3,ABS(I12012)&gt;Rules!$B$4)),1,0)</f>
        <v>0</v>
      </c>
      <c r="K12011" s="6" t="str">
        <f aca="false">IF(F12011=1,COUNTIF($F$2:F12011,1),"")</f>
        <v/>
      </c>
    </row>
    <row r="12012" customFormat="false" ht="15" hidden="false" customHeight="false" outlineLevel="0" collapsed="false">
      <c r="A12012" s="6" t="n">
        <v>94269.118</v>
      </c>
      <c r="B12012" s="6" t="n">
        <v>2.06813186813187</v>
      </c>
      <c r="C12012" s="6" t="n">
        <v>81</v>
      </c>
      <c r="D12012" s="6" t="n">
        <v>-1</v>
      </c>
      <c r="E12012" s="6" t="n">
        <v>2.01098901098901</v>
      </c>
      <c r="F12012" s="6" t="n">
        <v>0</v>
      </c>
      <c r="G12012" s="6" t="n">
        <v>0.115750915750916</v>
      </c>
      <c r="H12012" s="6" t="str">
        <f aca="false">IF(AND(A12012&gt;=Stimuli!$B$2,A12012&lt;=Stimuli!$C$2),Stimuli!$A$2,IF(AND(A12012&gt;=Stimuli!$B$3,A12012&lt;=Stimuli!$C$3),Stimuli!$A$3,IF(AND(A12012&gt;=Stimuli!$B$4,A12012&lt;=Stimuli!$C$4),Stimuli!$A$4,"")))</f>
        <v>03 Quiet recovery (15s)</v>
      </c>
      <c r="I12012" s="6" t="n">
        <f aca="false">(B12012-B12011)/((A12012-A12011)/1000)</f>
        <v>0.937728937728878</v>
      </c>
      <c r="J12012" s="6" t="n">
        <f aca="false">IF(OR(B12012&lt;Rules!$B$2,B12012&gt;Rules!$B$3,ABS(I12012)&gt;Rules!$B$4,OR(B12013&lt;Rules!$B$2,B12013&gt;Rules!$B$3,ABS(I12013)&gt;Rules!$B$4)),1,0)</f>
        <v>0</v>
      </c>
      <c r="K12012" s="6" t="str">
        <f aca="false">IF(F12012=1,COUNTIF($F$2:F12012,1),"")</f>
        <v/>
      </c>
    </row>
    <row r="12013" customFormat="false" ht="15" hidden="false" customHeight="false" outlineLevel="0" collapsed="false">
      <c r="A12013" s="6" t="n">
        <v>94276.9305</v>
      </c>
      <c r="B12013" s="6" t="n">
        <v>2.06227106227106</v>
      </c>
      <c r="C12013" s="6" t="n">
        <v>81</v>
      </c>
      <c r="D12013" s="6" t="n">
        <v>-1</v>
      </c>
      <c r="E12013" s="6" t="n">
        <v>2.01098901098901</v>
      </c>
      <c r="F12013" s="6" t="n">
        <v>0</v>
      </c>
      <c r="G12013" s="6" t="n">
        <v>0.115750915750916</v>
      </c>
      <c r="H12013" s="6" t="str">
        <f aca="false">IF(AND(A12013&gt;=Stimuli!$B$2,A12013&lt;=Stimuli!$C$2),Stimuli!$A$2,IF(AND(A12013&gt;=Stimuli!$B$3,A12013&lt;=Stimuli!$C$3),Stimuli!$A$3,IF(AND(A12013&gt;=Stimuli!$B$4,A12013&lt;=Stimuli!$C$4),Stimuli!$A$4,"")))</f>
        <v>03 Quiet recovery (15s)</v>
      </c>
      <c r="I12013" s="6" t="n">
        <f aca="false">(B12013-B12012)/((A12013-A12012)/1000)</f>
        <v>-0.750183150183148</v>
      </c>
      <c r="J12013" s="6" t="n">
        <f aca="false">IF(OR(B12013&lt;Rules!$B$2,B12013&gt;Rules!$B$3,ABS(I12013)&gt;Rules!$B$4,OR(B12014&lt;Rules!$B$2,B12014&gt;Rules!$B$3,ABS(I12014)&gt;Rules!$B$4)),1,0)</f>
        <v>0</v>
      </c>
      <c r="K12013" s="6" t="str">
        <f aca="false">IF(F12013=1,COUNTIF($F$2:F12013,1),"")</f>
        <v/>
      </c>
    </row>
    <row r="12014" customFormat="false" ht="15" hidden="false" customHeight="false" outlineLevel="0" collapsed="false">
      <c r="A12014" s="6" t="n">
        <v>94284.743</v>
      </c>
      <c r="B12014" s="6" t="n">
        <v>2.07106227106227</v>
      </c>
      <c r="C12014" s="6" t="n">
        <v>81</v>
      </c>
      <c r="D12014" s="6" t="n">
        <v>-1</v>
      </c>
      <c r="E12014" s="6" t="n">
        <v>2.01098901098901</v>
      </c>
      <c r="F12014" s="6" t="n">
        <v>0</v>
      </c>
      <c r="G12014" s="6" t="n">
        <v>0.115750915750916</v>
      </c>
      <c r="H12014" s="6" t="str">
        <f aca="false">IF(AND(A12014&gt;=Stimuli!$B$2,A12014&lt;=Stimuli!$C$2),Stimuli!$A$2,IF(AND(A12014&gt;=Stimuli!$B$3,A12014&lt;=Stimuli!$C$3),Stimuli!$A$3,IF(AND(A12014&gt;=Stimuli!$B$4,A12014&lt;=Stimuli!$C$4),Stimuli!$A$4,"")))</f>
        <v>03 Quiet recovery (15s)</v>
      </c>
      <c r="I12014" s="6" t="n">
        <f aca="false">(B12014-B12013)/((A12014-A12013)/1000)</f>
        <v>1.12527472527489</v>
      </c>
      <c r="J12014" s="6" t="n">
        <f aca="false">IF(OR(B12014&lt;Rules!$B$2,B12014&gt;Rules!$B$3,ABS(I12014)&gt;Rules!$B$4,OR(B12015&lt;Rules!$B$2,B12015&gt;Rules!$B$3,ABS(I12015)&gt;Rules!$B$4)),1,0)</f>
        <v>0</v>
      </c>
      <c r="K12014" s="6" t="str">
        <f aca="false">IF(F12014=1,COUNTIF($F$2:F12014,1),"")</f>
        <v/>
      </c>
    </row>
    <row r="12015" customFormat="false" ht="15" hidden="false" customHeight="false" outlineLevel="0" collapsed="false">
      <c r="A12015" s="6" t="n">
        <v>94292.5555</v>
      </c>
      <c r="B12015" s="6" t="n">
        <v>2.06373626373626</v>
      </c>
      <c r="C12015" s="6" t="n">
        <v>81</v>
      </c>
      <c r="D12015" s="6" t="n">
        <v>-1</v>
      </c>
      <c r="E12015" s="6" t="n">
        <v>2.01098901098901</v>
      </c>
      <c r="F12015" s="6" t="n">
        <v>0</v>
      </c>
      <c r="G12015" s="6" t="n">
        <v>0.115750915750916</v>
      </c>
      <c r="H12015" s="6" t="str">
        <f aca="false">IF(AND(A12015&gt;=Stimuli!$B$2,A12015&lt;=Stimuli!$C$2),Stimuli!$A$2,IF(AND(A12015&gt;=Stimuli!$B$3,A12015&lt;=Stimuli!$C$3),Stimuli!$A$3,IF(AND(A12015&gt;=Stimuli!$B$4,A12015&lt;=Stimuli!$C$4),Stimuli!$A$4,"")))</f>
        <v>03 Quiet recovery (15s)</v>
      </c>
      <c r="I12015" s="6" t="n">
        <f aca="false">(B12015-B12014)/((A12015-A12014)/1000)</f>
        <v>-0.937728937729048</v>
      </c>
      <c r="J12015" s="6" t="n">
        <f aca="false">IF(OR(B12015&lt;Rules!$B$2,B12015&gt;Rules!$B$3,ABS(I12015)&gt;Rules!$B$4,OR(B12016&lt;Rules!$B$2,B12016&gt;Rules!$B$3,ABS(I12016)&gt;Rules!$B$4)),1,0)</f>
        <v>0</v>
      </c>
      <c r="K12015" s="6" t="str">
        <f aca="false">IF(F12015=1,COUNTIF($F$2:F12015,1),"")</f>
        <v/>
      </c>
    </row>
    <row r="12016" customFormat="false" ht="15" hidden="false" customHeight="false" outlineLevel="0" collapsed="false">
      <c r="A12016" s="6" t="n">
        <v>94300.368</v>
      </c>
      <c r="B12016" s="6" t="n">
        <v>2.07252747252747</v>
      </c>
      <c r="C12016" s="6" t="n">
        <v>81</v>
      </c>
      <c r="D12016" s="6" t="n">
        <v>-1</v>
      </c>
      <c r="E12016" s="6" t="n">
        <v>2.01098901098901</v>
      </c>
      <c r="F12016" s="6" t="n">
        <v>0</v>
      </c>
      <c r="G12016" s="6" t="n">
        <v>0.115750915750916</v>
      </c>
      <c r="H12016" s="6" t="str">
        <f aca="false">IF(AND(A12016&gt;=Stimuli!$B$2,A12016&lt;=Stimuli!$C$2),Stimuli!$A$2,IF(AND(A12016&gt;=Stimuli!$B$3,A12016&lt;=Stimuli!$C$3),Stimuli!$A$3,IF(AND(A12016&gt;=Stimuli!$B$4,A12016&lt;=Stimuli!$C$4),Stimuli!$A$4,"")))</f>
        <v>03 Quiet recovery (15s)</v>
      </c>
      <c r="I12016" s="6" t="n">
        <f aca="false">(B12016-B12015)/((A12016-A12015)/1000)</f>
        <v>1.12527472527461</v>
      </c>
      <c r="J12016" s="6" t="n">
        <f aca="false">IF(OR(B12016&lt;Rules!$B$2,B12016&gt;Rules!$B$3,ABS(I12016)&gt;Rules!$B$4,OR(B12017&lt;Rules!$B$2,B12017&gt;Rules!$B$3,ABS(I12017)&gt;Rules!$B$4)),1,0)</f>
        <v>0</v>
      </c>
      <c r="K12016" s="6" t="str">
        <f aca="false">IF(F12016=1,COUNTIF($F$2:F12016,1),"")</f>
        <v/>
      </c>
    </row>
    <row r="12017" customFormat="false" ht="15" hidden="false" customHeight="false" outlineLevel="0" collapsed="false">
      <c r="A12017" s="6" t="n">
        <v>94308.1805</v>
      </c>
      <c r="B12017" s="6" t="n">
        <v>2.06520146520147</v>
      </c>
      <c r="C12017" s="6" t="n">
        <v>81</v>
      </c>
      <c r="D12017" s="6" t="n">
        <v>-1</v>
      </c>
      <c r="E12017" s="6" t="n">
        <v>2.01098901098901</v>
      </c>
      <c r="F12017" s="6" t="n">
        <v>0</v>
      </c>
      <c r="G12017" s="6" t="n">
        <v>0.115750915750916</v>
      </c>
      <c r="H12017" s="6" t="str">
        <f aca="false">IF(AND(A12017&gt;=Stimuli!$B$2,A12017&lt;=Stimuli!$C$2),Stimuli!$A$2,IF(AND(A12017&gt;=Stimuli!$B$3,A12017&lt;=Stimuli!$C$3),Stimuli!$A$3,IF(AND(A12017&gt;=Stimuli!$B$4,A12017&lt;=Stimuli!$C$4),Stimuli!$A$4,"")))</f>
        <v>03 Quiet recovery (15s)</v>
      </c>
      <c r="I12017" s="6" t="n">
        <f aca="false">(B12017-B12016)/((A12017-A12016)/1000)</f>
        <v>-0.937728937728878</v>
      </c>
      <c r="J12017" s="6" t="n">
        <f aca="false">IF(OR(B12017&lt;Rules!$B$2,B12017&gt;Rules!$B$3,ABS(I12017)&gt;Rules!$B$4,OR(B12018&lt;Rules!$B$2,B12018&gt;Rules!$B$3,ABS(I12018)&gt;Rules!$B$4)),1,0)</f>
        <v>0</v>
      </c>
      <c r="K12017" s="6" t="str">
        <f aca="false">IF(F12017=1,COUNTIF($F$2:F12017,1),"")</f>
        <v/>
      </c>
    </row>
    <row r="12018" customFormat="false" ht="15" hidden="false" customHeight="false" outlineLevel="0" collapsed="false">
      <c r="A12018" s="6" t="n">
        <v>94315.993</v>
      </c>
      <c r="B12018" s="6" t="n">
        <v>2.07252747252747</v>
      </c>
      <c r="C12018" s="6" t="n">
        <v>81</v>
      </c>
      <c r="D12018" s="6" t="n">
        <v>-1</v>
      </c>
      <c r="E12018" s="6" t="n">
        <v>2.01098901098901</v>
      </c>
      <c r="F12018" s="6" t="n">
        <v>0</v>
      </c>
      <c r="G12018" s="6" t="n">
        <v>0.115750915750916</v>
      </c>
      <c r="H12018" s="6" t="str">
        <f aca="false">IF(AND(A12018&gt;=Stimuli!$B$2,A12018&lt;=Stimuli!$C$2),Stimuli!$A$2,IF(AND(A12018&gt;=Stimuli!$B$3,A12018&lt;=Stimuli!$C$3),Stimuli!$A$3,IF(AND(A12018&gt;=Stimuli!$B$4,A12018&lt;=Stimuli!$C$4),Stimuli!$A$4,"")))</f>
        <v>03 Quiet recovery (15s)</v>
      </c>
      <c r="I12018" s="6" t="n">
        <f aca="false">(B12018-B12017)/((A12018-A12017)/1000)</f>
        <v>0.937728937728878</v>
      </c>
      <c r="J12018" s="6" t="n">
        <f aca="false">IF(OR(B12018&lt;Rules!$B$2,B12018&gt;Rules!$B$3,ABS(I12018)&gt;Rules!$B$4,OR(B12019&lt;Rules!$B$2,B12019&gt;Rules!$B$3,ABS(I12019)&gt;Rules!$B$4)),1,0)</f>
        <v>0</v>
      </c>
      <c r="K12018" s="6" t="str">
        <f aca="false">IF(F12018=1,COUNTIF($F$2:F12018,1),"")</f>
        <v/>
      </c>
    </row>
    <row r="12019" customFormat="false" ht="15" hidden="false" customHeight="false" outlineLevel="0" collapsed="false">
      <c r="A12019" s="6" t="n">
        <v>94323.8055</v>
      </c>
      <c r="B12019" s="6" t="n">
        <v>2.06813186813187</v>
      </c>
      <c r="C12019" s="6" t="n">
        <v>81</v>
      </c>
      <c r="D12019" s="6" t="n">
        <v>-1</v>
      </c>
      <c r="E12019" s="6" t="n">
        <v>2.01098901098901</v>
      </c>
      <c r="F12019" s="6" t="n">
        <v>0</v>
      </c>
      <c r="G12019" s="6" t="n">
        <v>0.115750915750916</v>
      </c>
      <c r="H12019" s="6" t="str">
        <f aca="false">IF(AND(A12019&gt;=Stimuli!$B$2,A12019&lt;=Stimuli!$C$2),Stimuli!$A$2,IF(AND(A12019&gt;=Stimuli!$B$3,A12019&lt;=Stimuli!$C$3),Stimuli!$A$3,IF(AND(A12019&gt;=Stimuli!$B$4,A12019&lt;=Stimuli!$C$4),Stimuli!$A$4,"")))</f>
        <v>03 Quiet recovery (15s)</v>
      </c>
      <c r="I12019" s="6" t="n">
        <f aca="false">(B12019-B12018)/((A12019-A12018)/1000)</f>
        <v>-0.562637362637304</v>
      </c>
      <c r="J12019" s="6" t="n">
        <f aca="false">IF(OR(B12019&lt;Rules!$B$2,B12019&gt;Rules!$B$3,ABS(I12019)&gt;Rules!$B$4,OR(B12020&lt;Rules!$B$2,B12020&gt;Rules!$B$3,ABS(I12020)&gt;Rules!$B$4)),1,0)</f>
        <v>0</v>
      </c>
      <c r="K12019" s="6" t="str">
        <f aca="false">IF(F12019=1,COUNTIF($F$2:F12019,1),"")</f>
        <v/>
      </c>
    </row>
    <row r="12020" customFormat="false" ht="15" hidden="false" customHeight="false" outlineLevel="0" collapsed="false">
      <c r="A12020" s="6" t="n">
        <v>94331.618</v>
      </c>
      <c r="B12020" s="6" t="n">
        <v>2.07399267399267</v>
      </c>
      <c r="C12020" s="6" t="n">
        <v>81</v>
      </c>
      <c r="D12020" s="6" t="n">
        <v>-1</v>
      </c>
      <c r="E12020" s="6" t="n">
        <v>2.01098901098901</v>
      </c>
      <c r="F12020" s="6" t="n">
        <v>0</v>
      </c>
      <c r="G12020" s="6" t="n">
        <v>0.115750915750916</v>
      </c>
      <c r="H12020" s="6" t="str">
        <f aca="false">IF(AND(A12020&gt;=Stimuli!$B$2,A12020&lt;=Stimuli!$C$2),Stimuli!$A$2,IF(AND(A12020&gt;=Stimuli!$B$3,A12020&lt;=Stimuli!$C$3),Stimuli!$A$3,IF(AND(A12020&gt;=Stimuli!$B$4,A12020&lt;=Stimuli!$C$4),Stimuli!$A$4,"")))</f>
        <v>03 Quiet recovery (15s)</v>
      </c>
      <c r="I12020" s="6" t="n">
        <f aca="false">(B12020-B12019)/((A12020-A12019)/1000)</f>
        <v>0.750183150183034</v>
      </c>
      <c r="J12020" s="6" t="n">
        <f aca="false">IF(OR(B12020&lt;Rules!$B$2,B12020&gt;Rules!$B$3,ABS(I12020)&gt;Rules!$B$4,OR(B12021&lt;Rules!$B$2,B12021&gt;Rules!$B$3,ABS(I12021)&gt;Rules!$B$4)),1,0)</f>
        <v>0</v>
      </c>
      <c r="K12020" s="6" t="str">
        <f aca="false">IF(F12020=1,COUNTIF($F$2:F12020,1),"")</f>
        <v/>
      </c>
    </row>
    <row r="12021" customFormat="false" ht="15" hidden="false" customHeight="false" outlineLevel="0" collapsed="false">
      <c r="A12021" s="6" t="n">
        <v>94339.4305</v>
      </c>
      <c r="B12021" s="6" t="n">
        <v>2.07106227106227</v>
      </c>
      <c r="C12021" s="6" t="n">
        <v>81</v>
      </c>
      <c r="D12021" s="6" t="n">
        <v>-1</v>
      </c>
      <c r="E12021" s="6" t="n">
        <v>2.01098901098901</v>
      </c>
      <c r="F12021" s="6" t="n">
        <v>0</v>
      </c>
      <c r="G12021" s="6" t="n">
        <v>0.115750915750916</v>
      </c>
      <c r="H12021" s="6" t="str">
        <f aca="false">IF(AND(A12021&gt;=Stimuli!$B$2,A12021&lt;=Stimuli!$C$2),Stimuli!$A$2,IF(AND(A12021&gt;=Stimuli!$B$3,A12021&lt;=Stimuli!$C$3),Stimuli!$A$3,IF(AND(A12021&gt;=Stimuli!$B$4,A12021&lt;=Stimuli!$C$4),Stimuli!$A$4,"")))</f>
        <v>03 Quiet recovery (15s)</v>
      </c>
      <c r="I12021" s="6" t="n">
        <f aca="false">(B12021-B12020)/((A12021-A12020)/1000)</f>
        <v>-0.37509157509129</v>
      </c>
      <c r="J12021" s="6" t="n">
        <f aca="false">IF(OR(B12021&lt;Rules!$B$2,B12021&gt;Rules!$B$3,ABS(I12021)&gt;Rules!$B$4,OR(B12022&lt;Rules!$B$2,B12022&gt;Rules!$B$3,ABS(I12022)&gt;Rules!$B$4)),1,0)</f>
        <v>0</v>
      </c>
      <c r="K12021" s="6" t="str">
        <f aca="false">IF(F12021=1,COUNTIF($F$2:F12021,1),"")</f>
        <v/>
      </c>
    </row>
    <row r="12022" customFormat="false" ht="15" hidden="false" customHeight="false" outlineLevel="0" collapsed="false">
      <c r="A12022" s="6" t="n">
        <v>94347.243</v>
      </c>
      <c r="B12022" s="6" t="n">
        <v>2.07399267399267</v>
      </c>
      <c r="C12022" s="6" t="n">
        <v>81</v>
      </c>
      <c r="D12022" s="6" t="n">
        <v>-1</v>
      </c>
      <c r="E12022" s="6" t="n">
        <v>2.01098901098901</v>
      </c>
      <c r="F12022" s="6" t="n">
        <v>0</v>
      </c>
      <c r="G12022" s="6" t="n">
        <v>0.115750915750916</v>
      </c>
      <c r="H12022" s="6" t="str">
        <f aca="false">IF(AND(A12022&gt;=Stimuli!$B$2,A12022&lt;=Stimuli!$C$2),Stimuli!$A$2,IF(AND(A12022&gt;=Stimuli!$B$3,A12022&lt;=Stimuli!$C$3),Stimuli!$A$3,IF(AND(A12022&gt;=Stimuli!$B$4,A12022&lt;=Stimuli!$C$4),Stimuli!$A$4,"")))</f>
        <v>03 Quiet recovery (15s)</v>
      </c>
      <c r="I12022" s="6" t="n">
        <f aca="false">(B12022-B12021)/((A12022-A12021)/1000)</f>
        <v>0.37509157509129</v>
      </c>
      <c r="J12022" s="6" t="n">
        <f aca="false">IF(OR(B12022&lt;Rules!$B$2,B12022&gt;Rules!$B$3,ABS(I12022)&gt;Rules!$B$4,OR(B12023&lt;Rules!$B$2,B12023&gt;Rules!$B$3,ABS(I12023)&gt;Rules!$B$4)),1,0)</f>
        <v>0</v>
      </c>
      <c r="K12022" s="6" t="str">
        <f aca="false">IF(F12022=1,COUNTIF($F$2:F12022,1),"")</f>
        <v/>
      </c>
    </row>
    <row r="12023" customFormat="false" ht="15" hidden="false" customHeight="false" outlineLevel="0" collapsed="false">
      <c r="A12023" s="6" t="n">
        <v>94355.0555</v>
      </c>
      <c r="B12023" s="6" t="n">
        <v>2.07399267399267</v>
      </c>
      <c r="C12023" s="6" t="n">
        <v>81</v>
      </c>
      <c r="D12023" s="6" t="n">
        <v>-1</v>
      </c>
      <c r="E12023" s="6" t="n">
        <v>2.01098901098901</v>
      </c>
      <c r="F12023" s="6" t="n">
        <v>0</v>
      </c>
      <c r="G12023" s="6" t="n">
        <v>0.115750915750916</v>
      </c>
      <c r="H12023" s="6" t="str">
        <f aca="false">IF(AND(A12023&gt;=Stimuli!$B$2,A12023&lt;=Stimuli!$C$2),Stimuli!$A$2,IF(AND(A12023&gt;=Stimuli!$B$3,A12023&lt;=Stimuli!$C$3),Stimuli!$A$3,IF(AND(A12023&gt;=Stimuli!$B$4,A12023&lt;=Stimuli!$C$4),Stimuli!$A$4,"")))</f>
        <v>03 Quiet recovery (15s)</v>
      </c>
      <c r="I12023" s="6" t="n">
        <f aca="false">(B12023-B12022)/((A12023-A12022)/1000)</f>
        <v>0</v>
      </c>
      <c r="J12023" s="6" t="n">
        <f aca="false">IF(OR(B12023&lt;Rules!$B$2,B12023&gt;Rules!$B$3,ABS(I12023)&gt;Rules!$B$4,OR(B12024&lt;Rules!$B$2,B12024&gt;Rules!$B$3,ABS(I12024)&gt;Rules!$B$4)),1,0)</f>
        <v>0</v>
      </c>
      <c r="K12023" s="6" t="str">
        <f aca="false">IF(F12023=1,COUNTIF($F$2:F12023,1),"")</f>
        <v/>
      </c>
    </row>
    <row r="12024" customFormat="false" ht="15" hidden="false" customHeight="false" outlineLevel="0" collapsed="false">
      <c r="A12024" s="6" t="n">
        <v>94362.868</v>
      </c>
      <c r="B12024" s="6" t="n">
        <v>2.07399267399267</v>
      </c>
      <c r="C12024" s="6" t="n">
        <v>81</v>
      </c>
      <c r="D12024" s="6" t="n">
        <v>-1</v>
      </c>
      <c r="E12024" s="6" t="n">
        <v>2.01098901098901</v>
      </c>
      <c r="F12024" s="6" t="n">
        <v>0</v>
      </c>
      <c r="G12024" s="6" t="n">
        <v>0.115750915750916</v>
      </c>
      <c r="H12024" s="6" t="str">
        <f aca="false">IF(AND(A12024&gt;=Stimuli!$B$2,A12024&lt;=Stimuli!$C$2),Stimuli!$A$2,IF(AND(A12024&gt;=Stimuli!$B$3,A12024&lt;=Stimuli!$C$3),Stimuli!$A$3,IF(AND(A12024&gt;=Stimuli!$B$4,A12024&lt;=Stimuli!$C$4),Stimuli!$A$4,"")))</f>
        <v>03 Quiet recovery (15s)</v>
      </c>
      <c r="I12024" s="6" t="n">
        <f aca="false">(B12024-B12023)/((A12024-A12023)/1000)</f>
        <v>0</v>
      </c>
      <c r="J12024" s="6" t="n">
        <f aca="false">IF(OR(B12024&lt;Rules!$B$2,B12024&gt;Rules!$B$3,ABS(I12024)&gt;Rules!$B$4,OR(B12025&lt;Rules!$B$2,B12025&gt;Rules!$B$3,ABS(I12025)&gt;Rules!$B$4)),1,0)</f>
        <v>0</v>
      </c>
      <c r="K12024" s="6" t="str">
        <f aca="false">IF(F12024=1,COUNTIF($F$2:F12024,1),"")</f>
        <v/>
      </c>
    </row>
    <row r="12025" customFormat="false" ht="15" hidden="false" customHeight="false" outlineLevel="0" collapsed="false">
      <c r="A12025" s="6" t="n">
        <v>94370.6805</v>
      </c>
      <c r="B12025" s="6" t="n">
        <v>2.07838827838828</v>
      </c>
      <c r="C12025" s="6" t="n">
        <v>81</v>
      </c>
      <c r="D12025" s="6" t="n">
        <v>-1</v>
      </c>
      <c r="E12025" s="6" t="n">
        <v>2.01098901098901</v>
      </c>
      <c r="F12025" s="6" t="n">
        <v>0</v>
      </c>
      <c r="G12025" s="6" t="n">
        <v>0.115750915750916</v>
      </c>
      <c r="H12025" s="6" t="str">
        <f aca="false">IF(AND(A12025&gt;=Stimuli!$B$2,A12025&lt;=Stimuli!$C$2),Stimuli!$A$2,IF(AND(A12025&gt;=Stimuli!$B$3,A12025&lt;=Stimuli!$C$3),Stimuli!$A$3,IF(AND(A12025&gt;=Stimuli!$B$4,A12025&lt;=Stimuli!$C$4),Stimuli!$A$4,"")))</f>
        <v>03 Quiet recovery (15s)</v>
      </c>
      <c r="I12025" s="6" t="n">
        <f aca="false">(B12025-B12024)/((A12025-A12024)/1000)</f>
        <v>0.562637362637474</v>
      </c>
      <c r="J12025" s="6" t="n">
        <f aca="false">IF(OR(B12025&lt;Rules!$B$2,B12025&gt;Rules!$B$3,ABS(I12025)&gt;Rules!$B$4,OR(B12026&lt;Rules!$B$2,B12026&gt;Rules!$B$3,ABS(I12026)&gt;Rules!$B$4)),1,0)</f>
        <v>0</v>
      </c>
      <c r="K12025" s="6" t="str">
        <f aca="false">IF(F12025=1,COUNTIF($F$2:F12025,1),"")</f>
        <v/>
      </c>
    </row>
    <row r="12026" customFormat="false" ht="15" hidden="false" customHeight="false" outlineLevel="0" collapsed="false">
      <c r="A12026" s="6" t="n">
        <v>94378.493</v>
      </c>
      <c r="B12026" s="6" t="n">
        <v>2.07399267399267</v>
      </c>
      <c r="C12026" s="6" t="n">
        <v>81</v>
      </c>
      <c r="D12026" s="6" t="n">
        <v>-1</v>
      </c>
      <c r="E12026" s="6" t="n">
        <v>2.01098901098901</v>
      </c>
      <c r="F12026" s="6" t="n">
        <v>0</v>
      </c>
      <c r="G12026" s="6" t="n">
        <v>0.115750915750916</v>
      </c>
      <c r="H12026" s="6" t="str">
        <f aca="false">IF(AND(A12026&gt;=Stimuli!$B$2,A12026&lt;=Stimuli!$C$2),Stimuli!$A$2,IF(AND(A12026&gt;=Stimuli!$B$3,A12026&lt;=Stimuli!$C$3),Stimuli!$A$3,IF(AND(A12026&gt;=Stimuli!$B$4,A12026&lt;=Stimuli!$C$4),Stimuli!$A$4,"")))</f>
        <v>03 Quiet recovery (15s)</v>
      </c>
      <c r="I12026" s="6" t="n">
        <f aca="false">(B12026-B12025)/((A12026-A12025)/1000)</f>
        <v>-0.562637362637474</v>
      </c>
      <c r="J12026" s="6" t="n">
        <f aca="false">IF(OR(B12026&lt;Rules!$B$2,B12026&gt;Rules!$B$3,ABS(I12026)&gt;Rules!$B$4,OR(B12027&lt;Rules!$B$2,B12027&gt;Rules!$B$3,ABS(I12027)&gt;Rules!$B$4)),1,0)</f>
        <v>0</v>
      </c>
      <c r="K12026" s="6" t="str">
        <f aca="false">IF(F12026=1,COUNTIF($F$2:F12026,1),"")</f>
        <v/>
      </c>
    </row>
    <row r="12027" customFormat="false" ht="15" hidden="false" customHeight="false" outlineLevel="0" collapsed="false">
      <c r="A12027" s="6" t="n">
        <v>94386.3055</v>
      </c>
      <c r="B12027" s="6" t="n">
        <v>2.08131868131868</v>
      </c>
      <c r="C12027" s="6" t="n">
        <v>81</v>
      </c>
      <c r="D12027" s="6" t="n">
        <v>-1</v>
      </c>
      <c r="E12027" s="6" t="n">
        <v>2.01098901098901</v>
      </c>
      <c r="F12027" s="6" t="n">
        <v>0</v>
      </c>
      <c r="G12027" s="6" t="n">
        <v>0.115750915750916</v>
      </c>
      <c r="H12027" s="6" t="str">
        <f aca="false">IF(AND(A12027&gt;=Stimuli!$B$2,A12027&lt;=Stimuli!$C$2),Stimuli!$A$2,IF(AND(A12027&gt;=Stimuli!$B$3,A12027&lt;=Stimuli!$C$3),Stimuli!$A$3,IF(AND(A12027&gt;=Stimuli!$B$4,A12027&lt;=Stimuli!$C$4),Stimuli!$A$4,"")))</f>
        <v>03 Quiet recovery (15s)</v>
      </c>
      <c r="I12027" s="6" t="n">
        <f aca="false">(B12027-B12026)/((A12027-A12026)/1000)</f>
        <v>0.937728937729048</v>
      </c>
      <c r="J12027" s="6" t="n">
        <f aca="false">IF(OR(B12027&lt;Rules!$B$2,B12027&gt;Rules!$B$3,ABS(I12027)&gt;Rules!$B$4,OR(B12028&lt;Rules!$B$2,B12028&gt;Rules!$B$3,ABS(I12028)&gt;Rules!$B$4)),1,0)</f>
        <v>0</v>
      </c>
      <c r="K12027" s="6" t="str">
        <f aca="false">IF(F12027=1,COUNTIF($F$2:F12027,1),"")</f>
        <v/>
      </c>
    </row>
    <row r="12028" customFormat="false" ht="15" hidden="false" customHeight="false" outlineLevel="0" collapsed="false">
      <c r="A12028" s="6" t="n">
        <v>94394.118</v>
      </c>
      <c r="B12028" s="6" t="n">
        <v>2.07545787545788</v>
      </c>
      <c r="C12028" s="6" t="n">
        <v>82</v>
      </c>
      <c r="D12028" s="6" t="n">
        <v>726.5625</v>
      </c>
      <c r="E12028" s="6" t="n">
        <v>2.01098901098901</v>
      </c>
      <c r="F12028" s="6" t="n">
        <v>0</v>
      </c>
      <c r="G12028" s="6" t="n">
        <v>0.115750915750916</v>
      </c>
      <c r="H12028" s="6" t="str">
        <f aca="false">IF(AND(A12028&gt;=Stimuli!$B$2,A12028&lt;=Stimuli!$C$2),Stimuli!$A$2,IF(AND(A12028&gt;=Stimuli!$B$3,A12028&lt;=Stimuli!$C$3),Stimuli!$A$3,IF(AND(A12028&gt;=Stimuli!$B$4,A12028&lt;=Stimuli!$C$4),Stimuli!$A$4,"")))</f>
        <v>03 Quiet recovery (15s)</v>
      </c>
      <c r="I12028" s="6" t="n">
        <f aca="false">(B12028-B12027)/((A12028-A12027)/1000)</f>
        <v>-0.750183150183148</v>
      </c>
      <c r="J12028" s="6" t="n">
        <f aca="false">IF(OR(B12028&lt;Rules!$B$2,B12028&gt;Rules!$B$3,ABS(I12028)&gt;Rules!$B$4,OR(B12029&lt;Rules!$B$2,B12029&gt;Rules!$B$3,ABS(I12029)&gt;Rules!$B$4)),1,0)</f>
        <v>0</v>
      </c>
      <c r="K12028" s="6" t="str">
        <f aca="false">IF(F12028=1,COUNTIF($F$2:F12028,1),"")</f>
        <v/>
      </c>
    </row>
    <row r="12029" customFormat="false" ht="15" hidden="false" customHeight="false" outlineLevel="0" collapsed="false">
      <c r="A12029" s="6" t="n">
        <v>94401.9305</v>
      </c>
      <c r="B12029" s="6" t="n">
        <v>2.08424908424908</v>
      </c>
      <c r="C12029" s="6" t="n">
        <v>82</v>
      </c>
      <c r="D12029" s="6" t="n">
        <v>-1</v>
      </c>
      <c r="E12029" s="6" t="n">
        <v>2.01098901098901</v>
      </c>
      <c r="F12029" s="6" t="n">
        <v>0</v>
      </c>
      <c r="G12029" s="6" t="n">
        <v>0.115750915750916</v>
      </c>
      <c r="H12029" s="6" t="str">
        <f aca="false">IF(AND(A12029&gt;=Stimuli!$B$2,A12029&lt;=Stimuli!$C$2),Stimuli!$A$2,IF(AND(A12029&gt;=Stimuli!$B$3,A12029&lt;=Stimuli!$C$3),Stimuli!$A$3,IF(AND(A12029&gt;=Stimuli!$B$4,A12029&lt;=Stimuli!$C$4),Stimuli!$A$4,"")))</f>
        <v>03 Quiet recovery (15s)</v>
      </c>
      <c r="I12029" s="6" t="n">
        <f aca="false">(B12029-B12028)/((A12029-A12028)/1000)</f>
        <v>1.12527472527472</v>
      </c>
      <c r="J12029" s="6" t="n">
        <f aca="false">IF(OR(B12029&lt;Rules!$B$2,B12029&gt;Rules!$B$3,ABS(I12029)&gt;Rules!$B$4,OR(B12030&lt;Rules!$B$2,B12030&gt;Rules!$B$3,ABS(I12030)&gt;Rules!$B$4)),1,0)</f>
        <v>0</v>
      </c>
      <c r="K12029" s="6" t="str">
        <f aca="false">IF(F12029=1,COUNTIF($F$2:F12029,1),"")</f>
        <v/>
      </c>
    </row>
    <row r="12030" customFormat="false" ht="15" hidden="false" customHeight="false" outlineLevel="0" collapsed="false">
      <c r="A12030" s="6" t="n">
        <v>94409.743</v>
      </c>
      <c r="B12030" s="6" t="n">
        <v>2.07692307692308</v>
      </c>
      <c r="C12030" s="6" t="n">
        <v>82</v>
      </c>
      <c r="D12030" s="6" t="n">
        <v>-1</v>
      </c>
      <c r="E12030" s="6" t="n">
        <v>2.01098901098901</v>
      </c>
      <c r="F12030" s="6" t="n">
        <v>0</v>
      </c>
      <c r="G12030" s="6" t="n">
        <v>0.115750915750916</v>
      </c>
      <c r="H12030" s="6" t="str">
        <f aca="false">IF(AND(A12030&gt;=Stimuli!$B$2,A12030&lt;=Stimuli!$C$2),Stimuli!$A$2,IF(AND(A12030&gt;=Stimuli!$B$3,A12030&lt;=Stimuli!$C$3),Stimuli!$A$3,IF(AND(A12030&gt;=Stimuli!$B$4,A12030&lt;=Stimuli!$C$4),Stimuli!$A$4,"")))</f>
        <v>03 Quiet recovery (15s)</v>
      </c>
      <c r="I12030" s="6" t="n">
        <f aca="false">(B12030-B12029)/((A12030-A12029)/1000)</f>
        <v>-0.937728937728878</v>
      </c>
      <c r="J12030" s="6" t="n">
        <f aca="false">IF(OR(B12030&lt;Rules!$B$2,B12030&gt;Rules!$B$3,ABS(I12030)&gt;Rules!$B$4,OR(B12031&lt;Rules!$B$2,B12031&gt;Rules!$B$3,ABS(I12031)&gt;Rules!$B$4)),1,0)</f>
        <v>0</v>
      </c>
      <c r="K12030" s="6" t="str">
        <f aca="false">IF(F12030=1,COUNTIF($F$2:F12030,1),"")</f>
        <v/>
      </c>
    </row>
    <row r="12031" customFormat="false" ht="15" hidden="false" customHeight="false" outlineLevel="0" collapsed="false">
      <c r="A12031" s="6" t="n">
        <v>94417.5555</v>
      </c>
      <c r="B12031" s="6" t="n">
        <v>2.08571428571429</v>
      </c>
      <c r="C12031" s="6" t="n">
        <v>82</v>
      </c>
      <c r="D12031" s="6" t="n">
        <v>-1</v>
      </c>
      <c r="E12031" s="6" t="n">
        <v>2.01098901098901</v>
      </c>
      <c r="F12031" s="6" t="n">
        <v>0</v>
      </c>
      <c r="G12031" s="6" t="n">
        <v>0.115750915750916</v>
      </c>
      <c r="H12031" s="6" t="str">
        <f aca="false">IF(AND(A12031&gt;=Stimuli!$B$2,A12031&lt;=Stimuli!$C$2),Stimuli!$A$2,IF(AND(A12031&gt;=Stimuli!$B$3,A12031&lt;=Stimuli!$C$3),Stimuli!$A$3,IF(AND(A12031&gt;=Stimuli!$B$4,A12031&lt;=Stimuli!$C$4),Stimuli!$A$4,"")))</f>
        <v>03 Quiet recovery (15s)</v>
      </c>
      <c r="I12031" s="6" t="n">
        <f aca="false">(B12031-B12030)/((A12031-A12030)/1000)</f>
        <v>1.12527472527461</v>
      </c>
      <c r="J12031" s="6" t="n">
        <f aca="false">IF(OR(B12031&lt;Rules!$B$2,B12031&gt;Rules!$B$3,ABS(I12031)&gt;Rules!$B$4,OR(B12032&lt;Rules!$B$2,B12032&gt;Rules!$B$3,ABS(I12032)&gt;Rules!$B$4)),1,0)</f>
        <v>0</v>
      </c>
      <c r="K12031" s="6" t="str">
        <f aca="false">IF(F12031=1,COUNTIF($F$2:F12031,1),"")</f>
        <v/>
      </c>
    </row>
    <row r="12032" customFormat="false" ht="15" hidden="false" customHeight="false" outlineLevel="0" collapsed="false">
      <c r="A12032" s="6" t="n">
        <v>94425.368</v>
      </c>
      <c r="B12032" s="6" t="n">
        <v>2.07838827838828</v>
      </c>
      <c r="C12032" s="6" t="n">
        <v>82</v>
      </c>
      <c r="D12032" s="6" t="n">
        <v>-1</v>
      </c>
      <c r="E12032" s="6" t="n">
        <v>2.01098901098901</v>
      </c>
      <c r="F12032" s="6" t="n">
        <v>0</v>
      </c>
      <c r="G12032" s="6" t="n">
        <v>0.115750915750916</v>
      </c>
      <c r="H12032" s="6" t="str">
        <f aca="false">IF(AND(A12032&gt;=Stimuli!$B$2,A12032&lt;=Stimuli!$C$2),Stimuli!$A$2,IF(AND(A12032&gt;=Stimuli!$B$3,A12032&lt;=Stimuli!$C$3),Stimuli!$A$3,IF(AND(A12032&gt;=Stimuli!$B$4,A12032&lt;=Stimuli!$C$4),Stimuli!$A$4,"")))</f>
        <v>03 Quiet recovery (15s)</v>
      </c>
      <c r="I12032" s="6" t="n">
        <f aca="false">(B12032-B12031)/((A12032-A12031)/1000)</f>
        <v>-0.937728937728878</v>
      </c>
      <c r="J12032" s="6" t="n">
        <f aca="false">IF(OR(B12032&lt;Rules!$B$2,B12032&gt;Rules!$B$3,ABS(I12032)&gt;Rules!$B$4,OR(B12033&lt;Rules!$B$2,B12033&gt;Rules!$B$3,ABS(I12033)&gt;Rules!$B$4)),1,0)</f>
        <v>0</v>
      </c>
      <c r="K12032" s="6" t="str">
        <f aca="false">IF(F12032=1,COUNTIF($F$2:F12032,1),"")</f>
        <v/>
      </c>
    </row>
    <row r="12033" customFormat="false" ht="15" hidden="false" customHeight="false" outlineLevel="0" collapsed="false">
      <c r="A12033" s="6" t="n">
        <v>94433.1805</v>
      </c>
      <c r="B12033" s="6" t="n">
        <v>2.08717948717949</v>
      </c>
      <c r="C12033" s="6" t="n">
        <v>82</v>
      </c>
      <c r="D12033" s="6" t="n">
        <v>-1</v>
      </c>
      <c r="E12033" s="6" t="n">
        <v>2.01098901098901</v>
      </c>
      <c r="F12033" s="6" t="n">
        <v>0</v>
      </c>
      <c r="G12033" s="6" t="n">
        <v>0.115750915750916</v>
      </c>
      <c r="H12033" s="6" t="str">
        <f aca="false">IF(AND(A12033&gt;=Stimuli!$B$2,A12033&lt;=Stimuli!$C$2),Stimuli!$A$2,IF(AND(A12033&gt;=Stimuli!$B$3,A12033&lt;=Stimuli!$C$3),Stimuli!$A$3,IF(AND(A12033&gt;=Stimuli!$B$4,A12033&lt;=Stimuli!$C$4),Stimuli!$A$4,"")))</f>
        <v>03 Quiet recovery (15s)</v>
      </c>
      <c r="I12033" s="6" t="n">
        <f aca="false">(B12033-B12032)/((A12033-A12032)/1000)</f>
        <v>1.12527472527472</v>
      </c>
      <c r="J12033" s="6" t="n">
        <f aca="false">IF(OR(B12033&lt;Rules!$B$2,B12033&gt;Rules!$B$3,ABS(I12033)&gt;Rules!$B$4,OR(B12034&lt;Rules!$B$2,B12034&gt;Rules!$B$3,ABS(I12034)&gt;Rules!$B$4)),1,0)</f>
        <v>0</v>
      </c>
      <c r="K12033" s="6" t="str">
        <f aca="false">IF(F12033=1,COUNTIF($F$2:F12033,1),"")</f>
        <v/>
      </c>
    </row>
    <row r="12034" customFormat="false" ht="15" hidden="false" customHeight="false" outlineLevel="0" collapsed="false">
      <c r="A12034" s="6" t="n">
        <v>94440.993</v>
      </c>
      <c r="B12034" s="6" t="n">
        <v>2.08131868131868</v>
      </c>
      <c r="C12034" s="6" t="n">
        <v>82</v>
      </c>
      <c r="D12034" s="6" t="n">
        <v>-1</v>
      </c>
      <c r="E12034" s="6" t="n">
        <v>2.01098901098901</v>
      </c>
      <c r="F12034" s="6" t="n">
        <v>0</v>
      </c>
      <c r="G12034" s="6" t="n">
        <v>0.115750915750916</v>
      </c>
      <c r="H12034" s="6" t="str">
        <f aca="false">IF(AND(A12034&gt;=Stimuli!$B$2,A12034&lt;=Stimuli!$C$2),Stimuli!$A$2,IF(AND(A12034&gt;=Stimuli!$B$3,A12034&lt;=Stimuli!$C$3),Stimuli!$A$3,IF(AND(A12034&gt;=Stimuli!$B$4,A12034&lt;=Stimuli!$C$4),Stimuli!$A$4,"")))</f>
        <v>03 Quiet recovery (15s)</v>
      </c>
      <c r="I12034" s="6" t="n">
        <f aca="false">(B12034-B12033)/((A12034-A12033)/1000)</f>
        <v>-0.750183150183148</v>
      </c>
      <c r="J12034" s="6" t="n">
        <f aca="false">IF(OR(B12034&lt;Rules!$B$2,B12034&gt;Rules!$B$3,ABS(I12034)&gt;Rules!$B$4,OR(B12035&lt;Rules!$B$2,B12035&gt;Rules!$B$3,ABS(I12035)&gt;Rules!$B$4)),1,0)</f>
        <v>0</v>
      </c>
      <c r="K12034" s="6" t="str">
        <f aca="false">IF(F12034=1,COUNTIF($F$2:F12034,1),"")</f>
        <v/>
      </c>
    </row>
    <row r="12035" customFormat="false" ht="15" hidden="false" customHeight="false" outlineLevel="0" collapsed="false">
      <c r="A12035" s="6" t="n">
        <v>94448.8055</v>
      </c>
      <c r="B12035" s="6" t="n">
        <v>2.08864468864469</v>
      </c>
      <c r="C12035" s="6" t="n">
        <v>82</v>
      </c>
      <c r="D12035" s="6" t="n">
        <v>-1</v>
      </c>
      <c r="E12035" s="6" t="n">
        <v>2.01098901098901</v>
      </c>
      <c r="F12035" s="6" t="n">
        <v>0</v>
      </c>
      <c r="G12035" s="6" t="n">
        <v>0.115750915750916</v>
      </c>
      <c r="H12035" s="6" t="str">
        <f aca="false">IF(AND(A12035&gt;=Stimuli!$B$2,A12035&lt;=Stimuli!$C$2),Stimuli!$A$2,IF(AND(A12035&gt;=Stimuli!$B$3,A12035&lt;=Stimuli!$C$3),Stimuli!$A$3,IF(AND(A12035&gt;=Stimuli!$B$4,A12035&lt;=Stimuli!$C$4),Stimuli!$A$4,"")))</f>
        <v>03 Quiet recovery (15s)</v>
      </c>
      <c r="I12035" s="6" t="n">
        <f aca="false">(B12035-B12034)/((A12035-A12034)/1000)</f>
        <v>0.937728937728878</v>
      </c>
      <c r="J12035" s="6" t="n">
        <f aca="false">IF(OR(B12035&lt;Rules!$B$2,B12035&gt;Rules!$B$3,ABS(I12035)&gt;Rules!$B$4,OR(B12036&lt;Rules!$B$2,B12036&gt;Rules!$B$3,ABS(I12036)&gt;Rules!$B$4)),1,0)</f>
        <v>0</v>
      </c>
      <c r="K12035" s="6" t="str">
        <f aca="false">IF(F12035=1,COUNTIF($F$2:F12035,1),"")</f>
        <v/>
      </c>
    </row>
    <row r="12036" customFormat="false" ht="15" hidden="false" customHeight="false" outlineLevel="0" collapsed="false">
      <c r="A12036" s="6" t="n">
        <v>94456.618</v>
      </c>
      <c r="B12036" s="6" t="n">
        <v>2.08424908424908</v>
      </c>
      <c r="C12036" s="6" t="n">
        <v>82</v>
      </c>
      <c r="D12036" s="6" t="n">
        <v>-1</v>
      </c>
      <c r="E12036" s="6" t="n">
        <v>2.01098901098901</v>
      </c>
      <c r="F12036" s="6" t="n">
        <v>0</v>
      </c>
      <c r="G12036" s="6" t="n">
        <v>0.115750915750916</v>
      </c>
      <c r="H12036" s="6" t="str">
        <f aca="false">IF(AND(A12036&gt;=Stimuli!$B$2,A12036&lt;=Stimuli!$C$2),Stimuli!$A$2,IF(AND(A12036&gt;=Stimuli!$B$3,A12036&lt;=Stimuli!$C$3),Stimuli!$A$3,IF(AND(A12036&gt;=Stimuli!$B$4,A12036&lt;=Stimuli!$C$4),Stimuli!$A$4,"")))</f>
        <v>03 Quiet recovery (15s)</v>
      </c>
      <c r="I12036" s="6" t="n">
        <f aca="false">(B12036-B12035)/((A12036-A12035)/1000)</f>
        <v>-0.562637362637304</v>
      </c>
      <c r="J12036" s="6" t="n">
        <f aca="false">IF(OR(B12036&lt;Rules!$B$2,B12036&gt;Rules!$B$3,ABS(I12036)&gt;Rules!$B$4,OR(B12037&lt;Rules!$B$2,B12037&gt;Rules!$B$3,ABS(I12037)&gt;Rules!$B$4)),1,0)</f>
        <v>0</v>
      </c>
      <c r="K12036" s="6" t="str">
        <f aca="false">IF(F12036=1,COUNTIF($F$2:F12036,1),"")</f>
        <v/>
      </c>
    </row>
    <row r="12037" customFormat="false" ht="15" hidden="false" customHeight="false" outlineLevel="0" collapsed="false">
      <c r="A12037" s="6" t="n">
        <v>94464.4305</v>
      </c>
      <c r="B12037" s="6" t="n">
        <v>2.09010989010989</v>
      </c>
      <c r="C12037" s="6" t="n">
        <v>82</v>
      </c>
      <c r="D12037" s="6" t="n">
        <v>-1</v>
      </c>
      <c r="E12037" s="6" t="n">
        <v>2.01098901098901</v>
      </c>
      <c r="F12037" s="6" t="n">
        <v>0</v>
      </c>
      <c r="G12037" s="6" t="n">
        <v>0.115750915750916</v>
      </c>
      <c r="H12037" s="6" t="str">
        <f aca="false">IF(AND(A12037&gt;=Stimuli!$B$2,A12037&lt;=Stimuli!$C$2),Stimuli!$A$2,IF(AND(A12037&gt;=Stimuli!$B$3,A12037&lt;=Stimuli!$C$3),Stimuli!$A$3,IF(AND(A12037&gt;=Stimuli!$B$4,A12037&lt;=Stimuli!$C$4),Stimuli!$A$4,"")))</f>
        <v>03 Quiet recovery (15s)</v>
      </c>
      <c r="I12037" s="6" t="n">
        <f aca="false">(B12037-B12036)/((A12037-A12036)/1000)</f>
        <v>0.750183150183148</v>
      </c>
      <c r="J12037" s="6" t="n">
        <f aca="false">IF(OR(B12037&lt;Rules!$B$2,B12037&gt;Rules!$B$3,ABS(I12037)&gt;Rules!$B$4,OR(B12038&lt;Rules!$B$2,B12038&gt;Rules!$B$3,ABS(I12038)&gt;Rules!$B$4)),1,0)</f>
        <v>0</v>
      </c>
      <c r="K12037" s="6" t="str">
        <f aca="false">IF(F12037=1,COUNTIF($F$2:F12037,1),"")</f>
        <v/>
      </c>
    </row>
    <row r="12038" customFormat="false" ht="15" hidden="false" customHeight="false" outlineLevel="0" collapsed="false">
      <c r="A12038" s="6" t="n">
        <v>94472.243</v>
      </c>
      <c r="B12038" s="6" t="n">
        <v>2.08864468864469</v>
      </c>
      <c r="C12038" s="6" t="n">
        <v>82</v>
      </c>
      <c r="D12038" s="6" t="n">
        <v>-1</v>
      </c>
      <c r="E12038" s="6" t="n">
        <v>2.01098901098901</v>
      </c>
      <c r="F12038" s="6" t="n">
        <v>0</v>
      </c>
      <c r="G12038" s="6" t="n">
        <v>0.115750915750916</v>
      </c>
      <c r="H12038" s="6" t="str">
        <f aca="false">IF(AND(A12038&gt;=Stimuli!$B$2,A12038&lt;=Stimuli!$C$2),Stimuli!$A$2,IF(AND(A12038&gt;=Stimuli!$B$3,A12038&lt;=Stimuli!$C$3),Stimuli!$A$3,IF(AND(A12038&gt;=Stimuli!$B$4,A12038&lt;=Stimuli!$C$4),Stimuli!$A$4,"")))</f>
        <v>03 Quiet recovery (15s)</v>
      </c>
      <c r="I12038" s="6" t="n">
        <f aca="false">(B12038-B12037)/((A12038-A12037)/1000)</f>
        <v>-0.187545787545844</v>
      </c>
      <c r="J12038" s="6" t="n">
        <f aca="false">IF(OR(B12038&lt;Rules!$B$2,B12038&gt;Rules!$B$3,ABS(I12038)&gt;Rules!$B$4,OR(B12039&lt;Rules!$B$2,B12039&gt;Rules!$B$3,ABS(I12039)&gt;Rules!$B$4)),1,0)</f>
        <v>0</v>
      </c>
      <c r="K12038" s="6" t="str">
        <f aca="false">IF(F12038=1,COUNTIF($F$2:F12038,1),"")</f>
        <v/>
      </c>
    </row>
    <row r="12039" customFormat="false" ht="15" hidden="false" customHeight="false" outlineLevel="0" collapsed="false">
      <c r="A12039" s="6" t="n">
        <v>94480.0555</v>
      </c>
      <c r="B12039" s="6" t="n">
        <v>2.09010989010989</v>
      </c>
      <c r="C12039" s="6" t="n">
        <v>82</v>
      </c>
      <c r="D12039" s="6" t="n">
        <v>-1</v>
      </c>
      <c r="E12039" s="6" t="n">
        <v>2.01098901098901</v>
      </c>
      <c r="F12039" s="6" t="n">
        <v>0</v>
      </c>
      <c r="G12039" s="6" t="n">
        <v>0.115750915750916</v>
      </c>
      <c r="H12039" s="6" t="str">
        <f aca="false">IF(AND(A12039&gt;=Stimuli!$B$2,A12039&lt;=Stimuli!$C$2),Stimuli!$A$2,IF(AND(A12039&gt;=Stimuli!$B$3,A12039&lt;=Stimuli!$C$3),Stimuli!$A$3,IF(AND(A12039&gt;=Stimuli!$B$4,A12039&lt;=Stimuli!$C$4),Stimuli!$A$4,"")))</f>
        <v>03 Quiet recovery (15s)</v>
      </c>
      <c r="I12039" s="6" t="n">
        <f aca="false">(B12039-B12038)/((A12039-A12038)/1000)</f>
        <v>0.187545787545844</v>
      </c>
      <c r="J12039" s="6" t="n">
        <f aca="false">IF(OR(B12039&lt;Rules!$B$2,B12039&gt;Rules!$B$3,ABS(I12039)&gt;Rules!$B$4,OR(B12040&lt;Rules!$B$2,B12040&gt;Rules!$B$3,ABS(I12040)&gt;Rules!$B$4)),1,0)</f>
        <v>0</v>
      </c>
      <c r="K12039" s="6" t="str">
        <f aca="false">IF(F12039=1,COUNTIF($F$2:F12039,1),"")</f>
        <v/>
      </c>
    </row>
    <row r="12040" customFormat="false" ht="15" hidden="false" customHeight="false" outlineLevel="0" collapsed="false">
      <c r="A12040" s="6" t="n">
        <v>94487.868</v>
      </c>
      <c r="B12040" s="6" t="n">
        <v>2.09157509157509</v>
      </c>
      <c r="C12040" s="6" t="n">
        <v>82</v>
      </c>
      <c r="D12040" s="6" t="n">
        <v>-1</v>
      </c>
      <c r="E12040" s="6" t="n">
        <v>2.01098901098901</v>
      </c>
      <c r="F12040" s="6" t="n">
        <v>0</v>
      </c>
      <c r="G12040" s="6" t="n">
        <v>0.115750915750916</v>
      </c>
      <c r="H12040" s="6" t="str">
        <f aca="false">IF(AND(A12040&gt;=Stimuli!$B$2,A12040&lt;=Stimuli!$C$2),Stimuli!$A$2,IF(AND(A12040&gt;=Stimuli!$B$3,A12040&lt;=Stimuli!$C$3),Stimuli!$A$3,IF(AND(A12040&gt;=Stimuli!$B$4,A12040&lt;=Stimuli!$C$4),Stimuli!$A$4,"")))</f>
        <v>03 Quiet recovery (15s)</v>
      </c>
      <c r="I12040" s="6" t="n">
        <f aca="false">(B12040-B12039)/((A12040-A12039)/1000)</f>
        <v>0.18754578754573</v>
      </c>
      <c r="J12040" s="6" t="n">
        <f aca="false">IF(OR(B12040&lt;Rules!$B$2,B12040&gt;Rules!$B$3,ABS(I12040)&gt;Rules!$B$4,OR(B12041&lt;Rules!$B$2,B12041&gt;Rules!$B$3,ABS(I12041)&gt;Rules!$B$4)),1,0)</f>
        <v>0</v>
      </c>
      <c r="K12040" s="6" t="str">
        <f aca="false">IF(F12040=1,COUNTIF($F$2:F12040,1),"")</f>
        <v/>
      </c>
    </row>
    <row r="12041" customFormat="false" ht="15" hidden="false" customHeight="false" outlineLevel="0" collapsed="false">
      <c r="A12041" s="6" t="n">
        <v>94495.6805</v>
      </c>
      <c r="B12041" s="6" t="n">
        <v>2.09010989010989</v>
      </c>
      <c r="C12041" s="6" t="n">
        <v>82</v>
      </c>
      <c r="D12041" s="6" t="n">
        <v>-1</v>
      </c>
      <c r="E12041" s="6" t="n">
        <v>2.01098901098901</v>
      </c>
      <c r="F12041" s="6" t="n">
        <v>0</v>
      </c>
      <c r="G12041" s="6" t="n">
        <v>0.115750915750916</v>
      </c>
      <c r="H12041" s="6" t="str">
        <f aca="false">IF(AND(A12041&gt;=Stimuli!$B$2,A12041&lt;=Stimuli!$C$2),Stimuli!$A$2,IF(AND(A12041&gt;=Stimuli!$B$3,A12041&lt;=Stimuli!$C$3),Stimuli!$A$3,IF(AND(A12041&gt;=Stimuli!$B$4,A12041&lt;=Stimuli!$C$4),Stimuli!$A$4,"")))</f>
        <v>03 Quiet recovery (15s)</v>
      </c>
      <c r="I12041" s="6" t="n">
        <f aca="false">(B12041-B12040)/((A12041-A12040)/1000)</f>
        <v>-0.18754578754573</v>
      </c>
      <c r="J12041" s="6" t="n">
        <f aca="false">IF(OR(B12041&lt;Rules!$B$2,B12041&gt;Rules!$B$3,ABS(I12041)&gt;Rules!$B$4,OR(B12042&lt;Rules!$B$2,B12042&gt;Rules!$B$3,ABS(I12042)&gt;Rules!$B$4)),1,0)</f>
        <v>0</v>
      </c>
      <c r="K12041" s="6" t="str">
        <f aca="false">IF(F12041=1,COUNTIF($F$2:F12041,1),"")</f>
        <v/>
      </c>
    </row>
    <row r="12042" customFormat="false" ht="15" hidden="false" customHeight="false" outlineLevel="0" collapsed="false">
      <c r="A12042" s="6" t="n">
        <v>94503.493</v>
      </c>
      <c r="B12042" s="6" t="n">
        <v>2.0945054945055</v>
      </c>
      <c r="C12042" s="6" t="n">
        <v>82</v>
      </c>
      <c r="D12042" s="6" t="n">
        <v>-1</v>
      </c>
      <c r="E12042" s="6" t="n">
        <v>2.01098901098901</v>
      </c>
      <c r="F12042" s="6" t="n">
        <v>0</v>
      </c>
      <c r="G12042" s="6" t="n">
        <v>0.115750915750916</v>
      </c>
      <c r="H12042" s="6" t="str">
        <f aca="false">IF(AND(A12042&gt;=Stimuli!$B$2,A12042&lt;=Stimuli!$C$2),Stimuli!$A$2,IF(AND(A12042&gt;=Stimuli!$B$3,A12042&lt;=Stimuli!$C$3),Stimuli!$A$3,IF(AND(A12042&gt;=Stimuli!$B$4,A12042&lt;=Stimuli!$C$4),Stimuli!$A$4,"")))</f>
        <v>03 Quiet recovery (15s)</v>
      </c>
      <c r="I12042" s="6" t="n">
        <f aca="false">(B12042-B12041)/((A12042-A12041)/1000)</f>
        <v>0.562637362637474</v>
      </c>
      <c r="J12042" s="6" t="n">
        <f aca="false">IF(OR(B12042&lt;Rules!$B$2,B12042&gt;Rules!$B$3,ABS(I12042)&gt;Rules!$B$4,OR(B12043&lt;Rules!$B$2,B12043&gt;Rules!$B$3,ABS(I12043)&gt;Rules!$B$4)),1,0)</f>
        <v>0</v>
      </c>
      <c r="K12042" s="6" t="str">
        <f aca="false">IF(F12042=1,COUNTIF($F$2:F12042,1),"")</f>
        <v/>
      </c>
    </row>
    <row r="12043" customFormat="false" ht="15" hidden="false" customHeight="false" outlineLevel="0" collapsed="false">
      <c r="A12043" s="6" t="n">
        <v>94511.3055</v>
      </c>
      <c r="B12043" s="6" t="n">
        <v>2.09157509157509</v>
      </c>
      <c r="C12043" s="6" t="n">
        <v>82</v>
      </c>
      <c r="D12043" s="6" t="n">
        <v>-1</v>
      </c>
      <c r="E12043" s="6" t="n">
        <v>2.01098901098901</v>
      </c>
      <c r="F12043" s="6" t="n">
        <v>0</v>
      </c>
      <c r="G12043" s="6" t="n">
        <v>0.115750915750916</v>
      </c>
      <c r="H12043" s="6" t="str">
        <f aca="false">IF(AND(A12043&gt;=Stimuli!$B$2,A12043&lt;=Stimuli!$C$2),Stimuli!$A$2,IF(AND(A12043&gt;=Stimuli!$B$3,A12043&lt;=Stimuli!$C$3),Stimuli!$A$3,IF(AND(A12043&gt;=Stimuli!$B$4,A12043&lt;=Stimuli!$C$4),Stimuli!$A$4,"")))</f>
        <v>03 Quiet recovery (15s)</v>
      </c>
      <c r="I12043" s="6" t="n">
        <f aca="false">(B12043-B12042)/((A12043-A12042)/1000)</f>
        <v>-0.375091575091744</v>
      </c>
      <c r="J12043" s="6" t="n">
        <f aca="false">IF(OR(B12043&lt;Rules!$B$2,B12043&gt;Rules!$B$3,ABS(I12043)&gt;Rules!$B$4,OR(B12044&lt;Rules!$B$2,B12044&gt;Rules!$B$3,ABS(I12044)&gt;Rules!$B$4)),1,0)</f>
        <v>0</v>
      </c>
      <c r="K12043" s="6" t="str">
        <f aca="false">IF(F12043=1,COUNTIF($F$2:F12043,1),"")</f>
        <v/>
      </c>
    </row>
    <row r="12044" customFormat="false" ht="15" hidden="false" customHeight="false" outlineLevel="0" collapsed="false">
      <c r="A12044" s="6" t="n">
        <v>94519.118</v>
      </c>
      <c r="B12044" s="6" t="n">
        <v>2.0974358974359</v>
      </c>
      <c r="C12044" s="6" t="n">
        <v>82</v>
      </c>
      <c r="D12044" s="6" t="n">
        <v>-1</v>
      </c>
      <c r="E12044" s="6" t="n">
        <v>2.01098901098901</v>
      </c>
      <c r="F12044" s="6" t="n">
        <v>0</v>
      </c>
      <c r="G12044" s="6" t="n">
        <v>0.115750915750916</v>
      </c>
      <c r="H12044" s="6" t="str">
        <f aca="false">IF(AND(A12044&gt;=Stimuli!$B$2,A12044&lt;=Stimuli!$C$2),Stimuli!$A$2,IF(AND(A12044&gt;=Stimuli!$B$3,A12044&lt;=Stimuli!$C$3),Stimuli!$A$3,IF(AND(A12044&gt;=Stimuli!$B$4,A12044&lt;=Stimuli!$C$4),Stimuli!$A$4,"")))</f>
        <v>03 Quiet recovery (15s)</v>
      </c>
      <c r="I12044" s="6" t="n">
        <f aca="false">(B12044-B12043)/((A12044-A12043)/1000)</f>
        <v>0.750183150183204</v>
      </c>
      <c r="J12044" s="6" t="n">
        <f aca="false">IF(OR(B12044&lt;Rules!$B$2,B12044&gt;Rules!$B$3,ABS(I12044)&gt;Rules!$B$4,OR(B12045&lt;Rules!$B$2,B12045&gt;Rules!$B$3,ABS(I12045)&gt;Rules!$B$4)),1,0)</f>
        <v>0</v>
      </c>
      <c r="K12044" s="6" t="str">
        <f aca="false">IF(F12044=1,COUNTIF($F$2:F12044,1),"")</f>
        <v/>
      </c>
    </row>
    <row r="12045" customFormat="false" ht="15" hidden="false" customHeight="false" outlineLevel="0" collapsed="false">
      <c r="A12045" s="6" t="n">
        <v>94526.9305</v>
      </c>
      <c r="B12045" s="6" t="n">
        <v>2.09157509157509</v>
      </c>
      <c r="C12045" s="6" t="n">
        <v>82</v>
      </c>
      <c r="D12045" s="6" t="n">
        <v>-1</v>
      </c>
      <c r="E12045" s="6" t="n">
        <v>2.01098901098901</v>
      </c>
      <c r="F12045" s="6" t="n">
        <v>0</v>
      </c>
      <c r="G12045" s="6" t="n">
        <v>0.115750915750916</v>
      </c>
      <c r="H12045" s="6" t="str">
        <f aca="false">IF(AND(A12045&gt;=Stimuli!$B$2,A12045&lt;=Stimuli!$C$2),Stimuli!$A$2,IF(AND(A12045&gt;=Stimuli!$B$3,A12045&lt;=Stimuli!$C$3),Stimuli!$A$3,IF(AND(A12045&gt;=Stimuli!$B$4,A12045&lt;=Stimuli!$C$4),Stimuli!$A$4,"")))</f>
        <v>03 Quiet recovery (15s)</v>
      </c>
      <c r="I12045" s="6" t="n">
        <f aca="false">(B12045-B12044)/((A12045-A12044)/1000)</f>
        <v>-0.750183150183204</v>
      </c>
      <c r="J12045" s="6" t="n">
        <f aca="false">IF(OR(B12045&lt;Rules!$B$2,B12045&gt;Rules!$B$3,ABS(I12045)&gt;Rules!$B$4,OR(B12046&lt;Rules!$B$2,B12046&gt;Rules!$B$3,ABS(I12046)&gt;Rules!$B$4)),1,0)</f>
        <v>0</v>
      </c>
      <c r="K12045" s="6" t="str">
        <f aca="false">IF(F12045=1,COUNTIF($F$2:F12045,1),"")</f>
        <v/>
      </c>
    </row>
    <row r="12046" customFormat="false" ht="15" hidden="false" customHeight="false" outlineLevel="0" collapsed="false">
      <c r="A12046" s="6" t="n">
        <v>94534.743</v>
      </c>
      <c r="B12046" s="6" t="n">
        <v>2.1003663003663</v>
      </c>
      <c r="C12046" s="6" t="n">
        <v>82</v>
      </c>
      <c r="D12046" s="6" t="n">
        <v>-1</v>
      </c>
      <c r="E12046" s="6" t="n">
        <v>2.01098901098901</v>
      </c>
      <c r="F12046" s="6" t="n">
        <v>0</v>
      </c>
      <c r="G12046" s="6" t="n">
        <v>0.115750915750916</v>
      </c>
      <c r="H12046" s="6" t="str">
        <f aca="false">IF(AND(A12046&gt;=Stimuli!$B$2,A12046&lt;=Stimuli!$C$2),Stimuli!$A$2,IF(AND(A12046&gt;=Stimuli!$B$3,A12046&lt;=Stimuli!$C$3),Stimuli!$A$3,IF(AND(A12046&gt;=Stimuli!$B$4,A12046&lt;=Stimuli!$C$4),Stimuli!$A$4,"")))</f>
        <v>03 Quiet recovery (15s)</v>
      </c>
      <c r="I12046" s="6" t="n">
        <f aca="false">(B12046-B12045)/((A12046-A12045)/1000)</f>
        <v>1.12527472527478</v>
      </c>
      <c r="J12046" s="6" t="n">
        <f aca="false">IF(OR(B12046&lt;Rules!$B$2,B12046&gt;Rules!$B$3,ABS(I12046)&gt;Rules!$B$4,OR(B12047&lt;Rules!$B$2,B12047&gt;Rules!$B$3,ABS(I12047)&gt;Rules!$B$4)),1,0)</f>
        <v>0</v>
      </c>
      <c r="K12046" s="6" t="str">
        <f aca="false">IF(F12046=1,COUNTIF($F$2:F12046,1),"")</f>
        <v/>
      </c>
    </row>
    <row r="12047" customFormat="false" ht="15" hidden="false" customHeight="false" outlineLevel="0" collapsed="false">
      <c r="A12047" s="6" t="n">
        <v>94542.5555</v>
      </c>
      <c r="B12047" s="6" t="n">
        <v>2.0945054945055</v>
      </c>
      <c r="C12047" s="6" t="n">
        <v>82</v>
      </c>
      <c r="D12047" s="6" t="n">
        <v>-1</v>
      </c>
      <c r="E12047" s="6" t="n">
        <v>2.01098901098901</v>
      </c>
      <c r="F12047" s="6" t="n">
        <v>0</v>
      </c>
      <c r="G12047" s="6" t="n">
        <v>0.115750915750916</v>
      </c>
      <c r="H12047" s="6" t="str">
        <f aca="false">IF(AND(A12047&gt;=Stimuli!$B$2,A12047&lt;=Stimuli!$C$2),Stimuli!$A$2,IF(AND(A12047&gt;=Stimuli!$B$3,A12047&lt;=Stimuli!$C$3),Stimuli!$A$3,IF(AND(A12047&gt;=Stimuli!$B$4,A12047&lt;=Stimuli!$C$4),Stimuli!$A$4,"")))</f>
        <v>03 Quiet recovery (15s)</v>
      </c>
      <c r="I12047" s="6" t="n">
        <f aca="false">(B12047-B12046)/((A12047-A12046)/1000)</f>
        <v>-0.750183150183034</v>
      </c>
      <c r="J12047" s="6" t="n">
        <f aca="false">IF(OR(B12047&lt;Rules!$B$2,B12047&gt;Rules!$B$3,ABS(I12047)&gt;Rules!$B$4,OR(B12048&lt;Rules!$B$2,B12048&gt;Rules!$B$3,ABS(I12048)&gt;Rules!$B$4)),1,0)</f>
        <v>0</v>
      </c>
      <c r="K12047" s="6" t="str">
        <f aca="false">IF(F12047=1,COUNTIF($F$2:F12047,1),"")</f>
        <v/>
      </c>
    </row>
    <row r="12048" customFormat="false" ht="15" hidden="false" customHeight="false" outlineLevel="0" collapsed="false">
      <c r="A12048" s="6" t="n">
        <v>94550.368</v>
      </c>
      <c r="B12048" s="6" t="n">
        <v>2.1032967032967</v>
      </c>
      <c r="C12048" s="6" t="n">
        <v>82</v>
      </c>
      <c r="D12048" s="6" t="n">
        <v>-1</v>
      </c>
      <c r="E12048" s="6" t="n">
        <v>2.01098901098901</v>
      </c>
      <c r="F12048" s="6" t="n">
        <v>0</v>
      </c>
      <c r="G12048" s="6" t="n">
        <v>0.115750915750916</v>
      </c>
      <c r="H12048" s="6" t="str">
        <f aca="false">IF(AND(A12048&gt;=Stimuli!$B$2,A12048&lt;=Stimuli!$C$2),Stimuli!$A$2,IF(AND(A12048&gt;=Stimuli!$B$3,A12048&lt;=Stimuli!$C$3),Stimuli!$A$3,IF(AND(A12048&gt;=Stimuli!$B$4,A12048&lt;=Stimuli!$C$4),Stimuli!$A$4,"")))</f>
        <v>03 Quiet recovery (15s)</v>
      </c>
      <c r="I12048" s="6" t="n">
        <f aca="false">(B12048-B12047)/((A12048-A12047)/1000)</f>
        <v>1.12527472527461</v>
      </c>
      <c r="J12048" s="6" t="n">
        <f aca="false">IF(OR(B12048&lt;Rules!$B$2,B12048&gt;Rules!$B$3,ABS(I12048)&gt;Rules!$B$4,OR(B12049&lt;Rules!$B$2,B12049&gt;Rules!$B$3,ABS(I12049)&gt;Rules!$B$4)),1,0)</f>
        <v>0</v>
      </c>
      <c r="K12048" s="6" t="str">
        <f aca="false">IF(F12048=1,COUNTIF($F$2:F12048,1),"")</f>
        <v/>
      </c>
    </row>
    <row r="12049" customFormat="false" ht="15" hidden="false" customHeight="false" outlineLevel="0" collapsed="false">
      <c r="A12049" s="6" t="n">
        <v>94558.1805</v>
      </c>
      <c r="B12049" s="6" t="n">
        <v>2.0959706959707</v>
      </c>
      <c r="C12049" s="6" t="n">
        <v>82</v>
      </c>
      <c r="D12049" s="6" t="n">
        <v>-1</v>
      </c>
      <c r="E12049" s="6" t="n">
        <v>2.01098901098901</v>
      </c>
      <c r="F12049" s="6" t="n">
        <v>0</v>
      </c>
      <c r="G12049" s="6" t="n">
        <v>0.115750915750916</v>
      </c>
      <c r="H12049" s="6" t="str">
        <f aca="false">IF(AND(A12049&gt;=Stimuli!$B$2,A12049&lt;=Stimuli!$C$2),Stimuli!$A$2,IF(AND(A12049&gt;=Stimuli!$B$3,A12049&lt;=Stimuli!$C$3),Stimuli!$A$3,IF(AND(A12049&gt;=Stimuli!$B$4,A12049&lt;=Stimuli!$C$4),Stimuli!$A$4,"")))</f>
        <v>03 Quiet recovery (15s)</v>
      </c>
      <c r="I12049" s="6" t="n">
        <f aca="false">(B12049-B12048)/((A12049-A12048)/1000)</f>
        <v>-0.937728937728878</v>
      </c>
      <c r="J12049" s="6" t="n">
        <f aca="false">IF(OR(B12049&lt;Rules!$B$2,B12049&gt;Rules!$B$3,ABS(I12049)&gt;Rules!$B$4,OR(B12050&lt;Rules!$B$2,B12050&gt;Rules!$B$3,ABS(I12050)&gt;Rules!$B$4)),1,0)</f>
        <v>0</v>
      </c>
      <c r="K12049" s="6" t="str">
        <f aca="false">IF(F12049=1,COUNTIF($F$2:F12049,1),"")</f>
        <v/>
      </c>
    </row>
    <row r="12050" customFormat="false" ht="15" hidden="false" customHeight="false" outlineLevel="0" collapsed="false">
      <c r="A12050" s="6" t="n">
        <v>94565.993</v>
      </c>
      <c r="B12050" s="6" t="n">
        <v>2.1032967032967</v>
      </c>
      <c r="C12050" s="6" t="n">
        <v>82</v>
      </c>
      <c r="D12050" s="6" t="n">
        <v>-1</v>
      </c>
      <c r="E12050" s="6" t="n">
        <v>2.01098901098901</v>
      </c>
      <c r="F12050" s="6" t="n">
        <v>0</v>
      </c>
      <c r="G12050" s="6" t="n">
        <v>0.115750915750916</v>
      </c>
      <c r="H12050" s="6" t="str">
        <f aca="false">IF(AND(A12050&gt;=Stimuli!$B$2,A12050&lt;=Stimuli!$C$2),Stimuli!$A$2,IF(AND(A12050&gt;=Stimuli!$B$3,A12050&lt;=Stimuli!$C$3),Stimuli!$A$3,IF(AND(A12050&gt;=Stimuli!$B$4,A12050&lt;=Stimuli!$C$4),Stimuli!$A$4,"")))</f>
        <v>03 Quiet recovery (15s)</v>
      </c>
      <c r="I12050" s="6" t="n">
        <f aca="false">(B12050-B12049)/((A12050-A12049)/1000)</f>
        <v>0.937728937728878</v>
      </c>
      <c r="J12050" s="6" t="n">
        <f aca="false">IF(OR(B12050&lt;Rules!$B$2,B12050&gt;Rules!$B$3,ABS(I12050)&gt;Rules!$B$4,OR(B12051&lt;Rules!$B$2,B12051&gt;Rules!$B$3,ABS(I12051)&gt;Rules!$B$4)),1,0)</f>
        <v>0</v>
      </c>
      <c r="K12050" s="6" t="str">
        <f aca="false">IF(F12050=1,COUNTIF($F$2:F12050,1),"")</f>
        <v/>
      </c>
    </row>
    <row r="12051" customFormat="false" ht="15" hidden="false" customHeight="false" outlineLevel="0" collapsed="false">
      <c r="A12051" s="6" t="n">
        <v>94573.8055</v>
      </c>
      <c r="B12051" s="6" t="n">
        <v>2.0989010989011</v>
      </c>
      <c r="C12051" s="6" t="n">
        <v>82</v>
      </c>
      <c r="D12051" s="6" t="n">
        <v>-1</v>
      </c>
      <c r="E12051" s="6" t="n">
        <v>2.01098901098901</v>
      </c>
      <c r="F12051" s="6" t="n">
        <v>0</v>
      </c>
      <c r="G12051" s="6" t="n">
        <v>0.115750915750916</v>
      </c>
      <c r="H12051" s="6" t="str">
        <f aca="false">IF(AND(A12051&gt;=Stimuli!$B$2,A12051&lt;=Stimuli!$C$2),Stimuli!$A$2,IF(AND(A12051&gt;=Stimuli!$B$3,A12051&lt;=Stimuli!$C$3),Stimuli!$A$3,IF(AND(A12051&gt;=Stimuli!$B$4,A12051&lt;=Stimuli!$C$4),Stimuli!$A$4,"")))</f>
        <v>03 Quiet recovery (15s)</v>
      </c>
      <c r="I12051" s="6" t="n">
        <f aca="false">(B12051-B12050)/((A12051-A12050)/1000)</f>
        <v>-0.562637362637304</v>
      </c>
      <c r="J12051" s="6" t="n">
        <f aca="false">IF(OR(B12051&lt;Rules!$B$2,B12051&gt;Rules!$B$3,ABS(I12051)&gt;Rules!$B$4,OR(B12052&lt;Rules!$B$2,B12052&gt;Rules!$B$3,ABS(I12052)&gt;Rules!$B$4)),1,0)</f>
        <v>0</v>
      </c>
      <c r="K12051" s="6" t="str">
        <f aca="false">IF(F12051=1,COUNTIF($F$2:F12051,1),"")</f>
        <v/>
      </c>
    </row>
    <row r="12052" customFormat="false" ht="15" hidden="false" customHeight="false" outlineLevel="0" collapsed="false">
      <c r="A12052" s="6" t="n">
        <v>94581.618</v>
      </c>
      <c r="B12052" s="6" t="n">
        <v>2.1032967032967</v>
      </c>
      <c r="C12052" s="6" t="n">
        <v>82</v>
      </c>
      <c r="D12052" s="6" t="n">
        <v>-1</v>
      </c>
      <c r="E12052" s="6" t="n">
        <v>2.01098901098901</v>
      </c>
      <c r="F12052" s="6" t="n">
        <v>0</v>
      </c>
      <c r="G12052" s="6" t="n">
        <v>0.115750915750916</v>
      </c>
      <c r="H12052" s="6" t="str">
        <f aca="false">IF(AND(A12052&gt;=Stimuli!$B$2,A12052&lt;=Stimuli!$C$2),Stimuli!$A$2,IF(AND(A12052&gt;=Stimuli!$B$3,A12052&lt;=Stimuli!$C$3),Stimuli!$A$3,IF(AND(A12052&gt;=Stimuli!$B$4,A12052&lt;=Stimuli!$C$4),Stimuli!$A$4,"")))</f>
        <v>03 Quiet recovery (15s)</v>
      </c>
      <c r="I12052" s="6" t="n">
        <f aca="false">(B12052-B12051)/((A12052-A12051)/1000)</f>
        <v>0.562637362637304</v>
      </c>
      <c r="J12052" s="6" t="n">
        <f aca="false">IF(OR(B12052&lt;Rules!$B$2,B12052&gt;Rules!$B$3,ABS(I12052)&gt;Rules!$B$4,OR(B12053&lt;Rules!$B$2,B12053&gt;Rules!$B$3,ABS(I12053)&gt;Rules!$B$4)),1,0)</f>
        <v>0</v>
      </c>
      <c r="K12052" s="6" t="str">
        <f aca="false">IF(F12052=1,COUNTIF($F$2:F12052,1),"")</f>
        <v/>
      </c>
    </row>
    <row r="12053" customFormat="false" ht="15" hidden="false" customHeight="false" outlineLevel="0" collapsed="false">
      <c r="A12053" s="6" t="n">
        <v>94589.4305</v>
      </c>
      <c r="B12053" s="6" t="n">
        <v>2.1018315018315</v>
      </c>
      <c r="C12053" s="6" t="n">
        <v>82</v>
      </c>
      <c r="D12053" s="6" t="n">
        <v>-1</v>
      </c>
      <c r="E12053" s="6" t="n">
        <v>2.01098901098901</v>
      </c>
      <c r="F12053" s="6" t="n">
        <v>0</v>
      </c>
      <c r="G12053" s="6" t="n">
        <v>0.115750915750916</v>
      </c>
      <c r="H12053" s="6" t="str">
        <f aca="false">IF(AND(A12053&gt;=Stimuli!$B$2,A12053&lt;=Stimuli!$C$2),Stimuli!$A$2,IF(AND(A12053&gt;=Stimuli!$B$3,A12053&lt;=Stimuli!$C$3),Stimuli!$A$3,IF(AND(A12053&gt;=Stimuli!$B$4,A12053&lt;=Stimuli!$C$4),Stimuli!$A$4,"")))</f>
        <v>03 Quiet recovery (15s)</v>
      </c>
      <c r="I12053" s="6" t="n">
        <f aca="false">(B12053-B12052)/((A12053-A12052)/1000)</f>
        <v>-0.187545787545844</v>
      </c>
      <c r="J12053" s="6" t="n">
        <f aca="false">IF(OR(B12053&lt;Rules!$B$2,B12053&gt;Rules!$B$3,ABS(I12053)&gt;Rules!$B$4,OR(B12054&lt;Rules!$B$2,B12054&gt;Rules!$B$3,ABS(I12054)&gt;Rules!$B$4)),1,0)</f>
        <v>0</v>
      </c>
      <c r="K12053" s="6" t="str">
        <f aca="false">IF(F12053=1,COUNTIF($F$2:F12053,1),"")</f>
        <v/>
      </c>
    </row>
    <row r="12054" customFormat="false" ht="15" hidden="false" customHeight="false" outlineLevel="0" collapsed="false">
      <c r="A12054" s="6" t="n">
        <v>94597.243</v>
      </c>
      <c r="B12054" s="6" t="n">
        <v>2.1032967032967</v>
      </c>
      <c r="C12054" s="6" t="n">
        <v>82</v>
      </c>
      <c r="D12054" s="6" t="n">
        <v>-1</v>
      </c>
      <c r="E12054" s="6" t="n">
        <v>2.01098901098901</v>
      </c>
      <c r="F12054" s="6" t="n">
        <v>0</v>
      </c>
      <c r="G12054" s="6" t="n">
        <v>0.115750915750916</v>
      </c>
      <c r="H12054" s="6" t="str">
        <f aca="false">IF(AND(A12054&gt;=Stimuli!$B$2,A12054&lt;=Stimuli!$C$2),Stimuli!$A$2,IF(AND(A12054&gt;=Stimuli!$B$3,A12054&lt;=Stimuli!$C$3),Stimuli!$A$3,IF(AND(A12054&gt;=Stimuli!$B$4,A12054&lt;=Stimuli!$C$4),Stimuli!$A$4,"")))</f>
        <v>03 Quiet recovery (15s)</v>
      </c>
      <c r="I12054" s="6" t="n">
        <f aca="false">(B12054-B12053)/((A12054-A12053)/1000)</f>
        <v>0.187545787545844</v>
      </c>
      <c r="J12054" s="6" t="n">
        <f aca="false">IF(OR(B12054&lt;Rules!$B$2,B12054&gt;Rules!$B$3,ABS(I12054)&gt;Rules!$B$4,OR(B12055&lt;Rules!$B$2,B12055&gt;Rules!$B$3,ABS(I12055)&gt;Rules!$B$4)),1,0)</f>
        <v>0</v>
      </c>
      <c r="K12054" s="6" t="str">
        <f aca="false">IF(F12054=1,COUNTIF($F$2:F12054,1),"")</f>
        <v/>
      </c>
    </row>
    <row r="12055" customFormat="false" ht="15" hidden="false" customHeight="false" outlineLevel="0" collapsed="false">
      <c r="A12055" s="6" t="n">
        <v>94605.0555</v>
      </c>
      <c r="B12055" s="6" t="n">
        <v>2.1032967032967</v>
      </c>
      <c r="C12055" s="6" t="n">
        <v>82</v>
      </c>
      <c r="D12055" s="6" t="n">
        <v>-1</v>
      </c>
      <c r="E12055" s="6" t="n">
        <v>2.01098901098901</v>
      </c>
      <c r="F12055" s="6" t="n">
        <v>0</v>
      </c>
      <c r="G12055" s="6" t="n">
        <v>0.115750915750916</v>
      </c>
      <c r="H12055" s="6" t="str">
        <f aca="false">IF(AND(A12055&gt;=Stimuli!$B$2,A12055&lt;=Stimuli!$C$2),Stimuli!$A$2,IF(AND(A12055&gt;=Stimuli!$B$3,A12055&lt;=Stimuli!$C$3),Stimuli!$A$3,IF(AND(A12055&gt;=Stimuli!$B$4,A12055&lt;=Stimuli!$C$4),Stimuli!$A$4,"")))</f>
        <v>03 Quiet recovery (15s)</v>
      </c>
      <c r="I12055" s="6" t="n">
        <f aca="false">(B12055-B12054)/((A12055-A12054)/1000)</f>
        <v>0</v>
      </c>
      <c r="J12055" s="6" t="n">
        <f aca="false">IF(OR(B12055&lt;Rules!$B$2,B12055&gt;Rules!$B$3,ABS(I12055)&gt;Rules!$B$4,OR(B12056&lt;Rules!$B$2,B12056&gt;Rules!$B$3,ABS(I12056)&gt;Rules!$B$4)),1,0)</f>
        <v>0</v>
      </c>
      <c r="K12055" s="6" t="str">
        <f aca="false">IF(F12055=1,COUNTIF($F$2:F12055,1),"")</f>
        <v/>
      </c>
    </row>
    <row r="12056" customFormat="false" ht="15" hidden="false" customHeight="false" outlineLevel="0" collapsed="false">
      <c r="A12056" s="6" t="n">
        <v>94612.868</v>
      </c>
      <c r="B12056" s="6" t="n">
        <v>2.1032967032967</v>
      </c>
      <c r="C12056" s="6" t="n">
        <v>82</v>
      </c>
      <c r="D12056" s="6" t="n">
        <v>-1</v>
      </c>
      <c r="E12056" s="6" t="n">
        <v>2.01098901098901</v>
      </c>
      <c r="F12056" s="6" t="n">
        <v>0</v>
      </c>
      <c r="G12056" s="6" t="n">
        <v>0.115750915750916</v>
      </c>
      <c r="H12056" s="6" t="str">
        <f aca="false">IF(AND(A12056&gt;=Stimuli!$B$2,A12056&lt;=Stimuli!$C$2),Stimuli!$A$2,IF(AND(A12056&gt;=Stimuli!$B$3,A12056&lt;=Stimuli!$C$3),Stimuli!$A$3,IF(AND(A12056&gt;=Stimuli!$B$4,A12056&lt;=Stimuli!$C$4),Stimuli!$A$4,"")))</f>
        <v>03 Quiet recovery (15s)</v>
      </c>
      <c r="I12056" s="6" t="n">
        <f aca="false">(B12056-B12055)/((A12056-A12055)/1000)</f>
        <v>0</v>
      </c>
      <c r="J12056" s="6" t="n">
        <f aca="false">IF(OR(B12056&lt;Rules!$B$2,B12056&gt;Rules!$B$3,ABS(I12056)&gt;Rules!$B$4,OR(B12057&lt;Rules!$B$2,B12057&gt;Rules!$B$3,ABS(I12057)&gt;Rules!$B$4)),1,0)</f>
        <v>0</v>
      </c>
      <c r="K12056" s="6" t="str">
        <f aca="false">IF(F12056=1,COUNTIF($F$2:F12056,1),"")</f>
        <v/>
      </c>
    </row>
    <row r="12057" customFormat="false" ht="15" hidden="false" customHeight="false" outlineLevel="0" collapsed="false">
      <c r="A12057" s="6" t="n">
        <v>94620.6805</v>
      </c>
      <c r="B12057" s="6" t="n">
        <v>2.10622710622711</v>
      </c>
      <c r="C12057" s="6" t="n">
        <v>82</v>
      </c>
      <c r="D12057" s="6" t="n">
        <v>-1</v>
      </c>
      <c r="E12057" s="6" t="n">
        <v>2.01098901098901</v>
      </c>
      <c r="F12057" s="6" t="n">
        <v>0</v>
      </c>
      <c r="G12057" s="6" t="n">
        <v>0.115750915750916</v>
      </c>
      <c r="H12057" s="6" t="str">
        <f aca="false">IF(AND(A12057&gt;=Stimuli!$B$2,A12057&lt;=Stimuli!$C$2),Stimuli!$A$2,IF(AND(A12057&gt;=Stimuli!$B$3,A12057&lt;=Stimuli!$C$3),Stimuli!$A$3,IF(AND(A12057&gt;=Stimuli!$B$4,A12057&lt;=Stimuli!$C$4),Stimuli!$A$4,"")))</f>
        <v>03 Quiet recovery (15s)</v>
      </c>
      <c r="I12057" s="6" t="n">
        <f aca="false">(B12057-B12056)/((A12057-A12056)/1000)</f>
        <v>0.375091575091574</v>
      </c>
      <c r="J12057" s="6" t="n">
        <f aca="false">IF(OR(B12057&lt;Rules!$B$2,B12057&gt;Rules!$B$3,ABS(I12057)&gt;Rules!$B$4,OR(B12058&lt;Rules!$B$2,B12058&gt;Rules!$B$3,ABS(I12058)&gt;Rules!$B$4)),1,0)</f>
        <v>0</v>
      </c>
      <c r="K12057" s="6" t="str">
        <f aca="false">IF(F12057=1,COUNTIF($F$2:F12057,1),"")</f>
        <v/>
      </c>
    </row>
    <row r="12058" customFormat="false" ht="15" hidden="false" customHeight="false" outlineLevel="0" collapsed="false">
      <c r="A12058" s="6" t="n">
        <v>94628.493</v>
      </c>
      <c r="B12058" s="6" t="n">
        <v>2.1032967032967</v>
      </c>
      <c r="C12058" s="6" t="n">
        <v>82</v>
      </c>
      <c r="D12058" s="6" t="n">
        <v>-1</v>
      </c>
      <c r="E12058" s="6" t="n">
        <v>2.01098901098901</v>
      </c>
      <c r="F12058" s="6" t="n">
        <v>0</v>
      </c>
      <c r="G12058" s="6" t="n">
        <v>0.115750915750916</v>
      </c>
      <c r="H12058" s="6" t="str">
        <f aca="false">IF(AND(A12058&gt;=Stimuli!$B$2,A12058&lt;=Stimuli!$C$2),Stimuli!$A$2,IF(AND(A12058&gt;=Stimuli!$B$3,A12058&lt;=Stimuli!$C$3),Stimuli!$A$3,IF(AND(A12058&gt;=Stimuli!$B$4,A12058&lt;=Stimuli!$C$4),Stimuli!$A$4,"")))</f>
        <v>03 Quiet recovery (15s)</v>
      </c>
      <c r="I12058" s="6" t="n">
        <f aca="false">(B12058-B12057)/((A12058-A12057)/1000)</f>
        <v>-0.375091575091574</v>
      </c>
      <c r="J12058" s="6" t="n">
        <f aca="false">IF(OR(B12058&lt;Rules!$B$2,B12058&gt;Rules!$B$3,ABS(I12058)&gt;Rules!$B$4,OR(B12059&lt;Rules!$B$2,B12059&gt;Rules!$B$3,ABS(I12059)&gt;Rules!$B$4)),1,0)</f>
        <v>0</v>
      </c>
      <c r="K12058" s="6" t="str">
        <f aca="false">IF(F12058=1,COUNTIF($F$2:F12058,1),"")</f>
        <v/>
      </c>
    </row>
    <row r="12059" customFormat="false" ht="15" hidden="false" customHeight="false" outlineLevel="0" collapsed="false">
      <c r="A12059" s="6" t="n">
        <v>94636.3055</v>
      </c>
      <c r="B12059" s="6" t="n">
        <v>2.10915750915751</v>
      </c>
      <c r="C12059" s="6" t="n">
        <v>82</v>
      </c>
      <c r="D12059" s="6" t="n">
        <v>-1</v>
      </c>
      <c r="E12059" s="6" t="n">
        <v>2.01098901098901</v>
      </c>
      <c r="F12059" s="6" t="n">
        <v>0</v>
      </c>
      <c r="G12059" s="6" t="n">
        <v>0.115750915750916</v>
      </c>
      <c r="H12059" s="6" t="str">
        <f aca="false">IF(AND(A12059&gt;=Stimuli!$B$2,A12059&lt;=Stimuli!$C$2),Stimuli!$A$2,IF(AND(A12059&gt;=Stimuli!$B$3,A12059&lt;=Stimuli!$C$3),Stimuli!$A$3,IF(AND(A12059&gt;=Stimuli!$B$4,A12059&lt;=Stimuli!$C$4),Stimuli!$A$4,"")))</f>
        <v>03 Quiet recovery (15s)</v>
      </c>
      <c r="I12059" s="6" t="n">
        <f aca="false">(B12059-B12058)/((A12059-A12058)/1000)</f>
        <v>0.750183150183204</v>
      </c>
      <c r="J12059" s="6" t="n">
        <f aca="false">IF(OR(B12059&lt;Rules!$B$2,B12059&gt;Rules!$B$3,ABS(I12059)&gt;Rules!$B$4,OR(B12060&lt;Rules!$B$2,B12060&gt;Rules!$B$3,ABS(I12060)&gt;Rules!$B$4)),1,0)</f>
        <v>0</v>
      </c>
      <c r="K12059" s="6" t="str">
        <f aca="false">IF(F12059=1,COUNTIF($F$2:F12059,1),"")</f>
        <v/>
      </c>
    </row>
    <row r="12060" customFormat="false" ht="15" hidden="false" customHeight="false" outlineLevel="0" collapsed="false">
      <c r="A12060" s="6" t="n">
        <v>94644.118</v>
      </c>
      <c r="B12060" s="6" t="n">
        <v>2.1047619047619</v>
      </c>
      <c r="C12060" s="6" t="n">
        <v>82</v>
      </c>
      <c r="D12060" s="6" t="n">
        <v>-1</v>
      </c>
      <c r="E12060" s="6" t="n">
        <v>2.01098901098901</v>
      </c>
      <c r="F12060" s="6" t="n">
        <v>0</v>
      </c>
      <c r="G12060" s="6" t="n">
        <v>0.115750915750916</v>
      </c>
      <c r="H12060" s="6" t="str">
        <f aca="false">IF(AND(A12060&gt;=Stimuli!$B$2,A12060&lt;=Stimuli!$C$2),Stimuli!$A$2,IF(AND(A12060&gt;=Stimuli!$B$3,A12060&lt;=Stimuli!$C$3),Stimuli!$A$3,IF(AND(A12060&gt;=Stimuli!$B$4,A12060&lt;=Stimuli!$C$4),Stimuli!$A$4,"")))</f>
        <v>03 Quiet recovery (15s)</v>
      </c>
      <c r="I12060" s="6" t="n">
        <f aca="false">(B12060-B12059)/((A12060-A12059)/1000)</f>
        <v>-0.562637362637474</v>
      </c>
      <c r="J12060" s="6" t="n">
        <f aca="false">IF(OR(B12060&lt;Rules!$B$2,B12060&gt;Rules!$B$3,ABS(I12060)&gt;Rules!$B$4,OR(B12061&lt;Rules!$B$2,B12061&gt;Rules!$B$3,ABS(I12061)&gt;Rules!$B$4)),1,0)</f>
        <v>0</v>
      </c>
      <c r="K12060" s="6" t="str">
        <f aca="false">IF(F12060=1,COUNTIF($F$2:F12060,1),"")</f>
        <v/>
      </c>
    </row>
    <row r="12061" customFormat="false" ht="15" hidden="false" customHeight="false" outlineLevel="0" collapsed="false">
      <c r="A12061" s="6" t="n">
        <v>94651.9305</v>
      </c>
      <c r="B12061" s="6" t="n">
        <v>2.11208791208791</v>
      </c>
      <c r="C12061" s="6" t="n">
        <v>82</v>
      </c>
      <c r="D12061" s="6" t="n">
        <v>-1</v>
      </c>
      <c r="E12061" s="6" t="n">
        <v>2.01098901098901</v>
      </c>
      <c r="F12061" s="6" t="n">
        <v>0</v>
      </c>
      <c r="G12061" s="6" t="n">
        <v>0.115750915750916</v>
      </c>
      <c r="H12061" s="6" t="str">
        <f aca="false">IF(AND(A12061&gt;=Stimuli!$B$2,A12061&lt;=Stimuli!$C$2),Stimuli!$A$2,IF(AND(A12061&gt;=Stimuli!$B$3,A12061&lt;=Stimuli!$C$3),Stimuli!$A$3,IF(AND(A12061&gt;=Stimuli!$B$4,A12061&lt;=Stimuli!$C$4),Stimuli!$A$4,"")))</f>
        <v>03 Quiet recovery (15s)</v>
      </c>
      <c r="I12061" s="6" t="n">
        <f aca="false">(B12061-B12060)/((A12061-A12060)/1000)</f>
        <v>0.937728937729048</v>
      </c>
      <c r="J12061" s="6" t="n">
        <f aca="false">IF(OR(B12061&lt;Rules!$B$2,B12061&gt;Rules!$B$3,ABS(I12061)&gt;Rules!$B$4,OR(B12062&lt;Rules!$B$2,B12062&gt;Rules!$B$3,ABS(I12062)&gt;Rules!$B$4)),1,0)</f>
        <v>0</v>
      </c>
      <c r="K12061" s="6" t="str">
        <f aca="false">IF(F12061=1,COUNTIF($F$2:F12061,1),"")</f>
        <v/>
      </c>
    </row>
    <row r="12062" customFormat="false" ht="15" hidden="false" customHeight="false" outlineLevel="0" collapsed="false">
      <c r="A12062" s="6" t="n">
        <v>94659.743</v>
      </c>
      <c r="B12062" s="6" t="n">
        <v>2.1047619047619</v>
      </c>
      <c r="C12062" s="6" t="n">
        <v>82</v>
      </c>
      <c r="D12062" s="6" t="n">
        <v>-1</v>
      </c>
      <c r="E12062" s="6" t="n">
        <v>2.01098901098901</v>
      </c>
      <c r="F12062" s="6" t="n">
        <v>0</v>
      </c>
      <c r="G12062" s="6" t="n">
        <v>0.115750915750916</v>
      </c>
      <c r="H12062" s="6" t="str">
        <f aca="false">IF(AND(A12062&gt;=Stimuli!$B$2,A12062&lt;=Stimuli!$C$2),Stimuli!$A$2,IF(AND(A12062&gt;=Stimuli!$B$3,A12062&lt;=Stimuli!$C$3),Stimuli!$A$3,IF(AND(A12062&gt;=Stimuli!$B$4,A12062&lt;=Stimuli!$C$4),Stimuli!$A$4,"")))</f>
        <v>03 Quiet recovery (15s)</v>
      </c>
      <c r="I12062" s="6" t="n">
        <f aca="false">(B12062-B12061)/((A12062-A12061)/1000)</f>
        <v>-0.937728937729048</v>
      </c>
      <c r="J12062" s="6" t="n">
        <f aca="false">IF(OR(B12062&lt;Rules!$B$2,B12062&gt;Rules!$B$3,ABS(I12062)&gt;Rules!$B$4,OR(B12063&lt;Rules!$B$2,B12063&gt;Rules!$B$3,ABS(I12063)&gt;Rules!$B$4)),1,0)</f>
        <v>0</v>
      </c>
      <c r="K12062" s="6" t="str">
        <f aca="false">IF(F12062=1,COUNTIF($F$2:F12062,1),"")</f>
        <v/>
      </c>
    </row>
    <row r="12063" customFormat="false" ht="15" hidden="false" customHeight="false" outlineLevel="0" collapsed="false">
      <c r="A12063" s="6" t="n">
        <v>94667.5555</v>
      </c>
      <c r="B12063" s="6" t="n">
        <v>2.11355311355311</v>
      </c>
      <c r="C12063" s="6" t="n">
        <v>82</v>
      </c>
      <c r="D12063" s="6" t="n">
        <v>-1</v>
      </c>
      <c r="E12063" s="6" t="n">
        <v>2.01098901098901</v>
      </c>
      <c r="F12063" s="6" t="n">
        <v>0</v>
      </c>
      <c r="G12063" s="6" t="n">
        <v>0.115750915750916</v>
      </c>
      <c r="H12063" s="6" t="str">
        <f aca="false">IF(AND(A12063&gt;=Stimuli!$B$2,A12063&lt;=Stimuli!$C$2),Stimuli!$A$2,IF(AND(A12063&gt;=Stimuli!$B$3,A12063&lt;=Stimuli!$C$3),Stimuli!$A$3,IF(AND(A12063&gt;=Stimuli!$B$4,A12063&lt;=Stimuli!$C$4),Stimuli!$A$4,"")))</f>
        <v>03 Quiet recovery (15s)</v>
      </c>
      <c r="I12063" s="6" t="n">
        <f aca="false">(B12063-B12062)/((A12063-A12062)/1000)</f>
        <v>1.12527472527478</v>
      </c>
      <c r="J12063" s="6" t="n">
        <f aca="false">IF(OR(B12063&lt;Rules!$B$2,B12063&gt;Rules!$B$3,ABS(I12063)&gt;Rules!$B$4,OR(B12064&lt;Rules!$B$2,B12064&gt;Rules!$B$3,ABS(I12064)&gt;Rules!$B$4)),1,0)</f>
        <v>0</v>
      </c>
      <c r="K12063" s="6" t="str">
        <f aca="false">IF(F12063=1,COUNTIF($F$2:F12063,1),"")</f>
        <v/>
      </c>
    </row>
    <row r="12064" customFormat="false" ht="15" hidden="false" customHeight="false" outlineLevel="0" collapsed="false">
      <c r="A12064" s="6" t="n">
        <v>94675.368</v>
      </c>
      <c r="B12064" s="6" t="n">
        <v>2.10622710622711</v>
      </c>
      <c r="C12064" s="6" t="n">
        <v>82</v>
      </c>
      <c r="D12064" s="6" t="n">
        <v>-1</v>
      </c>
      <c r="E12064" s="6" t="n">
        <v>2.01098901098901</v>
      </c>
      <c r="F12064" s="6" t="n">
        <v>0</v>
      </c>
      <c r="G12064" s="6" t="n">
        <v>0.115750915750916</v>
      </c>
      <c r="H12064" s="6" t="str">
        <f aca="false">IF(AND(A12064&gt;=Stimuli!$B$2,A12064&lt;=Stimuli!$C$2),Stimuli!$A$2,IF(AND(A12064&gt;=Stimuli!$B$3,A12064&lt;=Stimuli!$C$3),Stimuli!$A$3,IF(AND(A12064&gt;=Stimuli!$B$4,A12064&lt;=Stimuli!$C$4),Stimuli!$A$4,"")))</f>
        <v>03 Quiet recovery (15s)</v>
      </c>
      <c r="I12064" s="6" t="n">
        <f aca="false">(B12064-B12063)/((A12064-A12063)/1000)</f>
        <v>-0.937728937728934</v>
      </c>
      <c r="J12064" s="6" t="n">
        <f aca="false">IF(OR(B12064&lt;Rules!$B$2,B12064&gt;Rules!$B$3,ABS(I12064)&gt;Rules!$B$4,OR(B12065&lt;Rules!$B$2,B12065&gt;Rules!$B$3,ABS(I12065)&gt;Rules!$B$4)),1,0)</f>
        <v>0</v>
      </c>
      <c r="K12064" s="6" t="str">
        <f aca="false">IF(F12064=1,COUNTIF($F$2:F12064,1),"")</f>
        <v/>
      </c>
    </row>
    <row r="12065" customFormat="false" ht="15" hidden="false" customHeight="false" outlineLevel="0" collapsed="false">
      <c r="A12065" s="6" t="n">
        <v>94683.1805</v>
      </c>
      <c r="B12065" s="6" t="n">
        <v>2.11501831501832</v>
      </c>
      <c r="C12065" s="6" t="n">
        <v>82</v>
      </c>
      <c r="D12065" s="6" t="n">
        <v>-1</v>
      </c>
      <c r="E12065" s="6" t="n">
        <v>2.01098901098901</v>
      </c>
      <c r="F12065" s="6" t="n">
        <v>0</v>
      </c>
      <c r="G12065" s="6" t="n">
        <v>0.115750915750916</v>
      </c>
      <c r="H12065" s="6" t="str">
        <f aca="false">IF(AND(A12065&gt;=Stimuli!$B$2,A12065&lt;=Stimuli!$C$2),Stimuli!$A$2,IF(AND(A12065&gt;=Stimuli!$B$3,A12065&lt;=Stimuli!$C$3),Stimuli!$A$3,IF(AND(A12065&gt;=Stimuli!$B$4,A12065&lt;=Stimuli!$C$4),Stimuli!$A$4,"")))</f>
        <v>03 Quiet recovery (15s)</v>
      </c>
      <c r="I12065" s="6" t="n">
        <f aca="false">(B12065-B12064)/((A12065-A12064)/1000)</f>
        <v>1.12527472527478</v>
      </c>
      <c r="J12065" s="6" t="n">
        <f aca="false">IF(OR(B12065&lt;Rules!$B$2,B12065&gt;Rules!$B$3,ABS(I12065)&gt;Rules!$B$4,OR(B12066&lt;Rules!$B$2,B12066&gt;Rules!$B$3,ABS(I12066)&gt;Rules!$B$4)),1,0)</f>
        <v>0</v>
      </c>
      <c r="K12065" s="6" t="str">
        <f aca="false">IF(F12065=1,COUNTIF($F$2:F12065,1),"")</f>
        <v/>
      </c>
    </row>
    <row r="12066" customFormat="false" ht="15" hidden="false" customHeight="false" outlineLevel="0" collapsed="false">
      <c r="A12066" s="6" t="n">
        <v>94690.993</v>
      </c>
      <c r="B12066" s="6" t="n">
        <v>2.10769230769231</v>
      </c>
      <c r="C12066" s="6" t="n">
        <v>82</v>
      </c>
      <c r="D12066" s="6" t="n">
        <v>-1</v>
      </c>
      <c r="E12066" s="6" t="n">
        <v>2.01098901098901</v>
      </c>
      <c r="F12066" s="6" t="n">
        <v>0</v>
      </c>
      <c r="G12066" s="6" t="n">
        <v>0.115750915750916</v>
      </c>
      <c r="H12066" s="6" t="str">
        <f aca="false">IF(AND(A12066&gt;=Stimuli!$B$2,A12066&lt;=Stimuli!$C$2),Stimuli!$A$2,IF(AND(A12066&gt;=Stimuli!$B$3,A12066&lt;=Stimuli!$C$3),Stimuli!$A$3,IF(AND(A12066&gt;=Stimuli!$B$4,A12066&lt;=Stimuli!$C$4),Stimuli!$A$4,"")))</f>
        <v>03 Quiet recovery (15s)</v>
      </c>
      <c r="I12066" s="6" t="n">
        <f aca="false">(B12066-B12065)/((A12066-A12065)/1000)</f>
        <v>-0.937728937728878</v>
      </c>
      <c r="J12066" s="6" t="n">
        <f aca="false">IF(OR(B12066&lt;Rules!$B$2,B12066&gt;Rules!$B$3,ABS(I12066)&gt;Rules!$B$4,OR(B12067&lt;Rules!$B$2,B12067&gt;Rules!$B$3,ABS(I12067)&gt;Rules!$B$4)),1,0)</f>
        <v>0</v>
      </c>
      <c r="K12066" s="6" t="str">
        <f aca="false">IF(F12066=1,COUNTIF($F$2:F12066,1),"")</f>
        <v/>
      </c>
    </row>
    <row r="12067" customFormat="false" ht="15" hidden="false" customHeight="false" outlineLevel="0" collapsed="false">
      <c r="A12067" s="6" t="n">
        <v>94698.8055</v>
      </c>
      <c r="B12067" s="6" t="n">
        <v>2.11501831501832</v>
      </c>
      <c r="C12067" s="6" t="n">
        <v>82</v>
      </c>
      <c r="D12067" s="6" t="n">
        <v>-1</v>
      </c>
      <c r="E12067" s="6" t="n">
        <v>2.01098901098901</v>
      </c>
      <c r="F12067" s="6" t="n">
        <v>0</v>
      </c>
      <c r="G12067" s="6" t="n">
        <v>0.115750915750916</v>
      </c>
      <c r="H12067" s="6" t="str">
        <f aca="false">IF(AND(A12067&gt;=Stimuli!$B$2,A12067&lt;=Stimuli!$C$2),Stimuli!$A$2,IF(AND(A12067&gt;=Stimuli!$B$3,A12067&lt;=Stimuli!$C$3),Stimuli!$A$3,IF(AND(A12067&gt;=Stimuli!$B$4,A12067&lt;=Stimuli!$C$4),Stimuli!$A$4,"")))</f>
        <v>03 Quiet recovery (15s)</v>
      </c>
      <c r="I12067" s="6" t="n">
        <f aca="false">(B12067-B12066)/((A12067-A12066)/1000)</f>
        <v>0.937728937728878</v>
      </c>
      <c r="J12067" s="6" t="n">
        <f aca="false">IF(OR(B12067&lt;Rules!$B$2,B12067&gt;Rules!$B$3,ABS(I12067)&gt;Rules!$B$4,OR(B12068&lt;Rules!$B$2,B12068&gt;Rules!$B$3,ABS(I12068)&gt;Rules!$B$4)),1,0)</f>
        <v>0</v>
      </c>
      <c r="K12067" s="6" t="str">
        <f aca="false">IF(F12067=1,COUNTIF($F$2:F12067,1),"")</f>
        <v/>
      </c>
    </row>
    <row r="12068" customFormat="false" ht="15" hidden="false" customHeight="false" outlineLevel="0" collapsed="false">
      <c r="A12068" s="6" t="n">
        <v>94706.618</v>
      </c>
      <c r="B12068" s="6" t="n">
        <v>2.11062271062271</v>
      </c>
      <c r="C12068" s="6" t="n">
        <v>82</v>
      </c>
      <c r="D12068" s="6" t="n">
        <v>-1</v>
      </c>
      <c r="E12068" s="6" t="n">
        <v>2.01098901098901</v>
      </c>
      <c r="F12068" s="6" t="n">
        <v>0</v>
      </c>
      <c r="G12068" s="6" t="n">
        <v>0.115750915750916</v>
      </c>
      <c r="H12068" s="6" t="str">
        <f aca="false">IF(AND(A12068&gt;=Stimuli!$B$2,A12068&lt;=Stimuli!$C$2),Stimuli!$A$2,IF(AND(A12068&gt;=Stimuli!$B$3,A12068&lt;=Stimuli!$C$3),Stimuli!$A$3,IF(AND(A12068&gt;=Stimuli!$B$4,A12068&lt;=Stimuli!$C$4),Stimuli!$A$4,"")))</f>
        <v>03 Quiet recovery (15s)</v>
      </c>
      <c r="I12068" s="6" t="n">
        <f aca="false">(B12068-B12067)/((A12068-A12067)/1000)</f>
        <v>-0.562637362637474</v>
      </c>
      <c r="J12068" s="6" t="n">
        <f aca="false">IF(OR(B12068&lt;Rules!$B$2,B12068&gt;Rules!$B$3,ABS(I12068)&gt;Rules!$B$4,OR(B12069&lt;Rules!$B$2,B12069&gt;Rules!$B$3,ABS(I12069)&gt;Rules!$B$4)),1,0)</f>
        <v>0</v>
      </c>
      <c r="K12068" s="6" t="str">
        <f aca="false">IF(F12068=1,COUNTIF($F$2:F12068,1),"")</f>
        <v/>
      </c>
    </row>
    <row r="12069" customFormat="false" ht="15" hidden="false" customHeight="false" outlineLevel="0" collapsed="false">
      <c r="A12069" s="6" t="n">
        <v>94714.4305</v>
      </c>
      <c r="B12069" s="6" t="n">
        <v>2.11501831501832</v>
      </c>
      <c r="C12069" s="6" t="n">
        <v>82</v>
      </c>
      <c r="D12069" s="6" t="n">
        <v>-1</v>
      </c>
      <c r="E12069" s="6" t="n">
        <v>2.01098901098901</v>
      </c>
      <c r="F12069" s="6" t="n">
        <v>0</v>
      </c>
      <c r="G12069" s="6" t="n">
        <v>0.115750915750916</v>
      </c>
      <c r="H12069" s="6" t="str">
        <f aca="false">IF(AND(A12069&gt;=Stimuli!$B$2,A12069&lt;=Stimuli!$C$2),Stimuli!$A$2,IF(AND(A12069&gt;=Stimuli!$B$3,A12069&lt;=Stimuli!$C$3),Stimuli!$A$3,IF(AND(A12069&gt;=Stimuli!$B$4,A12069&lt;=Stimuli!$C$4),Stimuli!$A$4,"")))</f>
        <v>03 Quiet recovery (15s)</v>
      </c>
      <c r="I12069" s="6" t="n">
        <f aca="false">(B12069-B12068)/((A12069-A12068)/1000)</f>
        <v>0.562637362637474</v>
      </c>
      <c r="J12069" s="6" t="n">
        <f aca="false">IF(OR(B12069&lt;Rules!$B$2,B12069&gt;Rules!$B$3,ABS(I12069)&gt;Rules!$B$4,OR(B12070&lt;Rules!$B$2,B12070&gt;Rules!$B$3,ABS(I12070)&gt;Rules!$B$4)),1,0)</f>
        <v>0</v>
      </c>
      <c r="K12069" s="6" t="str">
        <f aca="false">IF(F12069=1,COUNTIF($F$2:F12069,1),"")</f>
        <v/>
      </c>
    </row>
    <row r="12070" customFormat="false" ht="15" hidden="false" customHeight="false" outlineLevel="0" collapsed="false">
      <c r="A12070" s="6" t="n">
        <v>94722.243</v>
      </c>
      <c r="B12070" s="6" t="n">
        <v>2.11355311355311</v>
      </c>
      <c r="C12070" s="6" t="n">
        <v>82</v>
      </c>
      <c r="D12070" s="6" t="n">
        <v>-1</v>
      </c>
      <c r="E12070" s="6" t="n">
        <v>2.01098901098901</v>
      </c>
      <c r="F12070" s="6" t="n">
        <v>0</v>
      </c>
      <c r="G12070" s="6" t="n">
        <v>0.115750915750916</v>
      </c>
      <c r="H12070" s="6" t="str">
        <f aca="false">IF(AND(A12070&gt;=Stimuli!$B$2,A12070&lt;=Stimuli!$C$2),Stimuli!$A$2,IF(AND(A12070&gt;=Stimuli!$B$3,A12070&lt;=Stimuli!$C$3),Stimuli!$A$3,IF(AND(A12070&gt;=Stimuli!$B$4,A12070&lt;=Stimuli!$C$4),Stimuli!$A$4,"")))</f>
        <v>03 Quiet recovery (15s)</v>
      </c>
      <c r="I12070" s="6" t="n">
        <f aca="false">(B12070-B12069)/((A12070-A12069)/1000)</f>
        <v>-0.187545787545844</v>
      </c>
      <c r="J12070" s="6" t="n">
        <f aca="false">IF(OR(B12070&lt;Rules!$B$2,B12070&gt;Rules!$B$3,ABS(I12070)&gt;Rules!$B$4,OR(B12071&lt;Rules!$B$2,B12071&gt;Rules!$B$3,ABS(I12071)&gt;Rules!$B$4)),1,0)</f>
        <v>0</v>
      </c>
      <c r="K12070" s="6" t="str">
        <f aca="false">IF(F12070=1,COUNTIF($F$2:F12070,1),"")</f>
        <v/>
      </c>
    </row>
    <row r="12071" customFormat="false" ht="15" hidden="false" customHeight="false" outlineLevel="0" collapsed="false">
      <c r="A12071" s="6" t="n">
        <v>94730.0555</v>
      </c>
      <c r="B12071" s="6" t="n">
        <v>2.11501831501832</v>
      </c>
      <c r="C12071" s="6" t="n">
        <v>82</v>
      </c>
      <c r="D12071" s="6" t="n">
        <v>-1</v>
      </c>
      <c r="E12071" s="6" t="n">
        <v>2.01098901098901</v>
      </c>
      <c r="F12071" s="6" t="n">
        <v>0</v>
      </c>
      <c r="G12071" s="6" t="n">
        <v>0.115750915750916</v>
      </c>
      <c r="H12071" s="6" t="str">
        <f aca="false">IF(AND(A12071&gt;=Stimuli!$B$2,A12071&lt;=Stimuli!$C$2),Stimuli!$A$2,IF(AND(A12071&gt;=Stimuli!$B$3,A12071&lt;=Stimuli!$C$3),Stimuli!$A$3,IF(AND(A12071&gt;=Stimuli!$B$4,A12071&lt;=Stimuli!$C$4),Stimuli!$A$4,"")))</f>
        <v>03 Quiet recovery (15s)</v>
      </c>
      <c r="I12071" s="6" t="n">
        <f aca="false">(B12071-B12070)/((A12071-A12070)/1000)</f>
        <v>0.187545787545844</v>
      </c>
      <c r="J12071" s="6" t="n">
        <f aca="false">IF(OR(B12071&lt;Rules!$B$2,B12071&gt;Rules!$B$3,ABS(I12071)&gt;Rules!$B$4,OR(B12072&lt;Rules!$B$2,B12072&gt;Rules!$B$3,ABS(I12072)&gt;Rules!$B$4)),1,0)</f>
        <v>0</v>
      </c>
      <c r="K12071" s="6" t="str">
        <f aca="false">IF(F12071=1,COUNTIF($F$2:F12071,1),"")</f>
        <v/>
      </c>
    </row>
    <row r="12072" customFormat="false" ht="15" hidden="false" customHeight="false" outlineLevel="0" collapsed="false">
      <c r="A12072" s="6" t="n">
        <v>94737.868</v>
      </c>
      <c r="B12072" s="6" t="n">
        <v>2.11648351648352</v>
      </c>
      <c r="C12072" s="6" t="n">
        <v>82</v>
      </c>
      <c r="D12072" s="6" t="n">
        <v>-1</v>
      </c>
      <c r="E12072" s="6" t="n">
        <v>2.01098901098901</v>
      </c>
      <c r="F12072" s="6" t="n">
        <v>0</v>
      </c>
      <c r="G12072" s="6" t="n">
        <v>0.115750915750916</v>
      </c>
      <c r="H12072" s="6" t="str">
        <f aca="false">IF(AND(A12072&gt;=Stimuli!$B$2,A12072&lt;=Stimuli!$C$2),Stimuli!$A$2,IF(AND(A12072&gt;=Stimuli!$B$3,A12072&lt;=Stimuli!$C$3),Stimuli!$A$3,IF(AND(A12072&gt;=Stimuli!$B$4,A12072&lt;=Stimuli!$C$4),Stimuli!$A$4,"")))</f>
        <v>03 Quiet recovery (15s)</v>
      </c>
      <c r="I12072" s="6" t="n">
        <f aca="false">(B12072-B12071)/((A12072-A12071)/1000)</f>
        <v>0.18754578754573</v>
      </c>
      <c r="J12072" s="6" t="n">
        <f aca="false">IF(OR(B12072&lt;Rules!$B$2,B12072&gt;Rules!$B$3,ABS(I12072)&gt;Rules!$B$4,OR(B12073&lt;Rules!$B$2,B12073&gt;Rules!$B$3,ABS(I12073)&gt;Rules!$B$4)),1,0)</f>
        <v>0</v>
      </c>
      <c r="K12072" s="6" t="str">
        <f aca="false">IF(F12072=1,COUNTIF($F$2:F12072,1),"")</f>
        <v/>
      </c>
    </row>
    <row r="12073" customFormat="false" ht="15" hidden="false" customHeight="false" outlineLevel="0" collapsed="false">
      <c r="A12073" s="6" t="n">
        <v>94745.6805</v>
      </c>
      <c r="B12073" s="6" t="n">
        <v>2.11501831501832</v>
      </c>
      <c r="C12073" s="6" t="n">
        <v>82</v>
      </c>
      <c r="D12073" s="6" t="n">
        <v>-1</v>
      </c>
      <c r="E12073" s="6" t="n">
        <v>2.01098901098901</v>
      </c>
      <c r="F12073" s="6" t="n">
        <v>0</v>
      </c>
      <c r="G12073" s="6" t="n">
        <v>0.115750915750916</v>
      </c>
      <c r="H12073" s="6" t="str">
        <f aca="false">IF(AND(A12073&gt;=Stimuli!$B$2,A12073&lt;=Stimuli!$C$2),Stimuli!$A$2,IF(AND(A12073&gt;=Stimuli!$B$3,A12073&lt;=Stimuli!$C$3),Stimuli!$A$3,IF(AND(A12073&gt;=Stimuli!$B$4,A12073&lt;=Stimuli!$C$4),Stimuli!$A$4,"")))</f>
        <v>03 Quiet recovery (15s)</v>
      </c>
      <c r="I12073" s="6" t="n">
        <f aca="false">(B12073-B12072)/((A12073-A12072)/1000)</f>
        <v>-0.18754578754573</v>
      </c>
      <c r="J12073" s="6" t="n">
        <f aca="false">IF(OR(B12073&lt;Rules!$B$2,B12073&gt;Rules!$B$3,ABS(I12073)&gt;Rules!$B$4,OR(B12074&lt;Rules!$B$2,B12074&gt;Rules!$B$3,ABS(I12074)&gt;Rules!$B$4)),1,0)</f>
        <v>0</v>
      </c>
      <c r="K12073" s="6" t="str">
        <f aca="false">IF(F12073=1,COUNTIF($F$2:F12073,1),"")</f>
        <v/>
      </c>
    </row>
    <row r="12074" customFormat="false" ht="15" hidden="false" customHeight="false" outlineLevel="0" collapsed="false">
      <c r="A12074" s="6" t="n">
        <v>94753.493</v>
      </c>
      <c r="B12074" s="6" t="n">
        <v>2.11941391941392</v>
      </c>
      <c r="C12074" s="6" t="n">
        <v>82</v>
      </c>
      <c r="D12074" s="6" t="n">
        <v>-1</v>
      </c>
      <c r="E12074" s="6" t="n">
        <v>2.01098901098901</v>
      </c>
      <c r="F12074" s="6" t="n">
        <v>0</v>
      </c>
      <c r="G12074" s="6" t="n">
        <v>0.115750915750916</v>
      </c>
      <c r="H12074" s="6" t="str">
        <f aca="false">IF(AND(A12074&gt;=Stimuli!$B$2,A12074&lt;=Stimuli!$C$2),Stimuli!$A$2,IF(AND(A12074&gt;=Stimuli!$B$3,A12074&lt;=Stimuli!$C$3),Stimuli!$A$3,IF(AND(A12074&gt;=Stimuli!$B$4,A12074&lt;=Stimuli!$C$4),Stimuli!$A$4,"")))</f>
        <v>03 Quiet recovery (15s)</v>
      </c>
      <c r="I12074" s="6" t="n">
        <f aca="false">(B12074-B12073)/((A12074-A12073)/1000)</f>
        <v>0.562637362637418</v>
      </c>
      <c r="J12074" s="6" t="n">
        <f aca="false">IF(OR(B12074&lt;Rules!$B$2,B12074&gt;Rules!$B$3,ABS(I12074)&gt;Rules!$B$4,OR(B12075&lt;Rules!$B$2,B12075&gt;Rules!$B$3,ABS(I12075)&gt;Rules!$B$4)),1,0)</f>
        <v>0</v>
      </c>
      <c r="K12074" s="6" t="str">
        <f aca="false">IF(F12074=1,COUNTIF($F$2:F12074,1),"")</f>
        <v/>
      </c>
    </row>
    <row r="12075" customFormat="false" ht="15" hidden="false" customHeight="false" outlineLevel="0" collapsed="false">
      <c r="A12075" s="6" t="n">
        <v>94761.3055</v>
      </c>
      <c r="B12075" s="6" t="n">
        <v>2.11501831501832</v>
      </c>
      <c r="C12075" s="6" t="n">
        <v>82</v>
      </c>
      <c r="D12075" s="6" t="n">
        <v>-1</v>
      </c>
      <c r="E12075" s="6" t="n">
        <v>2.01098901098901</v>
      </c>
      <c r="F12075" s="6" t="n">
        <v>0</v>
      </c>
      <c r="G12075" s="6" t="n">
        <v>0.115750915750916</v>
      </c>
      <c r="H12075" s="6" t="str">
        <f aca="false">IF(AND(A12075&gt;=Stimuli!$B$2,A12075&lt;=Stimuli!$C$2),Stimuli!$A$2,IF(AND(A12075&gt;=Stimuli!$B$3,A12075&lt;=Stimuli!$C$3),Stimuli!$A$3,IF(AND(A12075&gt;=Stimuli!$B$4,A12075&lt;=Stimuli!$C$4),Stimuli!$A$4,"")))</f>
        <v>03 Quiet recovery (15s)</v>
      </c>
      <c r="I12075" s="6" t="n">
        <f aca="false">(B12075-B12074)/((A12075-A12074)/1000)</f>
        <v>-0.562637362637418</v>
      </c>
      <c r="J12075" s="6" t="n">
        <f aca="false">IF(OR(B12075&lt;Rules!$B$2,B12075&gt;Rules!$B$3,ABS(I12075)&gt;Rules!$B$4,OR(B12076&lt;Rules!$B$2,B12076&gt;Rules!$B$3,ABS(I12076)&gt;Rules!$B$4)),1,0)</f>
        <v>0</v>
      </c>
      <c r="K12075" s="6" t="str">
        <f aca="false">IF(F12075=1,COUNTIF($F$2:F12075,1),"")</f>
        <v/>
      </c>
    </row>
    <row r="12076" customFormat="false" ht="15" hidden="false" customHeight="false" outlineLevel="0" collapsed="false">
      <c r="A12076" s="6" t="n">
        <v>94769.118</v>
      </c>
      <c r="B12076" s="6" t="n">
        <v>2.12087912087912</v>
      </c>
      <c r="C12076" s="6" t="n">
        <v>82</v>
      </c>
      <c r="D12076" s="6" t="n">
        <v>-1</v>
      </c>
      <c r="E12076" s="6" t="n">
        <v>2.01098901098901</v>
      </c>
      <c r="F12076" s="6" t="n">
        <v>0</v>
      </c>
      <c r="G12076" s="6" t="n">
        <v>0.115750915750916</v>
      </c>
      <c r="H12076" s="6" t="str">
        <f aca="false">IF(AND(A12076&gt;=Stimuli!$B$2,A12076&lt;=Stimuli!$C$2),Stimuli!$A$2,IF(AND(A12076&gt;=Stimuli!$B$3,A12076&lt;=Stimuli!$C$3),Stimuli!$A$3,IF(AND(A12076&gt;=Stimuli!$B$4,A12076&lt;=Stimuli!$C$4),Stimuli!$A$4,"")))</f>
        <v>03 Quiet recovery (15s)</v>
      </c>
      <c r="I12076" s="6" t="n">
        <f aca="false">(B12076-B12075)/((A12076-A12075)/1000)</f>
        <v>0.750183150183148</v>
      </c>
      <c r="J12076" s="6" t="n">
        <f aca="false">IF(OR(B12076&lt;Rules!$B$2,B12076&gt;Rules!$B$3,ABS(I12076)&gt;Rules!$B$4,OR(B12077&lt;Rules!$B$2,B12077&gt;Rules!$B$3,ABS(I12077)&gt;Rules!$B$4)),1,0)</f>
        <v>0</v>
      </c>
      <c r="K12076" s="6" t="str">
        <f aca="false">IF(F12076=1,COUNTIF($F$2:F12076,1),"")</f>
        <v/>
      </c>
    </row>
    <row r="12077" customFormat="false" ht="15" hidden="false" customHeight="false" outlineLevel="0" collapsed="false">
      <c r="A12077" s="6" t="n">
        <v>94776.9305</v>
      </c>
      <c r="B12077" s="6" t="n">
        <v>2.11501831501832</v>
      </c>
      <c r="C12077" s="6" t="n">
        <v>82</v>
      </c>
      <c r="D12077" s="6" t="n">
        <v>-1</v>
      </c>
      <c r="E12077" s="6" t="n">
        <v>2.01098901098901</v>
      </c>
      <c r="F12077" s="6" t="n">
        <v>0</v>
      </c>
      <c r="G12077" s="6" t="n">
        <v>0.115750915750916</v>
      </c>
      <c r="H12077" s="6" t="str">
        <f aca="false">IF(AND(A12077&gt;=Stimuli!$B$2,A12077&lt;=Stimuli!$C$2),Stimuli!$A$2,IF(AND(A12077&gt;=Stimuli!$B$3,A12077&lt;=Stimuli!$C$3),Stimuli!$A$3,IF(AND(A12077&gt;=Stimuli!$B$4,A12077&lt;=Stimuli!$C$4),Stimuli!$A$4,"")))</f>
        <v>03 Quiet recovery (15s)</v>
      </c>
      <c r="I12077" s="6" t="n">
        <f aca="false">(B12077-B12076)/((A12077-A12076)/1000)</f>
        <v>-0.750183150183148</v>
      </c>
      <c r="J12077" s="6" t="n">
        <f aca="false">IF(OR(B12077&lt;Rules!$B$2,B12077&gt;Rules!$B$3,ABS(I12077)&gt;Rules!$B$4,OR(B12078&lt;Rules!$B$2,B12078&gt;Rules!$B$3,ABS(I12078)&gt;Rules!$B$4)),1,0)</f>
        <v>0</v>
      </c>
      <c r="K12077" s="6" t="str">
        <f aca="false">IF(F12077=1,COUNTIF($F$2:F12077,1),"")</f>
        <v/>
      </c>
    </row>
    <row r="12078" customFormat="false" ht="15" hidden="false" customHeight="false" outlineLevel="0" collapsed="false">
      <c r="A12078" s="6" t="n">
        <v>94784.743</v>
      </c>
      <c r="B12078" s="6" t="n">
        <v>2.12380952380952</v>
      </c>
      <c r="C12078" s="6" t="n">
        <v>82</v>
      </c>
      <c r="D12078" s="6" t="n">
        <v>-1</v>
      </c>
      <c r="E12078" s="6" t="n">
        <v>2.01098901098901</v>
      </c>
      <c r="F12078" s="6" t="n">
        <v>0</v>
      </c>
      <c r="G12078" s="6" t="n">
        <v>0.115750915750916</v>
      </c>
      <c r="H12078" s="6" t="str">
        <f aca="false">IF(AND(A12078&gt;=Stimuli!$B$2,A12078&lt;=Stimuli!$C$2),Stimuli!$A$2,IF(AND(A12078&gt;=Stimuli!$B$3,A12078&lt;=Stimuli!$C$3),Stimuli!$A$3,IF(AND(A12078&gt;=Stimuli!$B$4,A12078&lt;=Stimuli!$C$4),Stimuli!$A$4,"")))</f>
        <v>03 Quiet recovery (15s)</v>
      </c>
      <c r="I12078" s="6" t="n">
        <f aca="false">(B12078-B12077)/((A12078-A12077)/1000)</f>
        <v>1.12527472527472</v>
      </c>
      <c r="J12078" s="6" t="n">
        <f aca="false">IF(OR(B12078&lt;Rules!$B$2,B12078&gt;Rules!$B$3,ABS(I12078)&gt;Rules!$B$4,OR(B12079&lt;Rules!$B$2,B12079&gt;Rules!$B$3,ABS(I12079)&gt;Rules!$B$4)),1,0)</f>
        <v>0</v>
      </c>
      <c r="K12078" s="6" t="str">
        <f aca="false">IF(F12078=1,COUNTIF($F$2:F12078,1),"")</f>
        <v/>
      </c>
    </row>
    <row r="12079" customFormat="false" ht="15" hidden="false" customHeight="false" outlineLevel="0" collapsed="false">
      <c r="A12079" s="6" t="n">
        <v>94792.5555</v>
      </c>
      <c r="B12079" s="6" t="n">
        <v>2.11501831501832</v>
      </c>
      <c r="C12079" s="6" t="n">
        <v>82</v>
      </c>
      <c r="D12079" s="6" t="n">
        <v>-1</v>
      </c>
      <c r="E12079" s="6" t="n">
        <v>2.01098901098901</v>
      </c>
      <c r="F12079" s="6" t="n">
        <v>0</v>
      </c>
      <c r="G12079" s="6" t="n">
        <v>0.115750915750916</v>
      </c>
      <c r="H12079" s="6" t="str">
        <f aca="false">IF(AND(A12079&gt;=Stimuli!$B$2,A12079&lt;=Stimuli!$C$2),Stimuli!$A$2,IF(AND(A12079&gt;=Stimuli!$B$3,A12079&lt;=Stimuli!$C$3),Stimuli!$A$3,IF(AND(A12079&gt;=Stimuli!$B$4,A12079&lt;=Stimuli!$C$4),Stimuli!$A$4,"")))</f>
        <v>03 Quiet recovery (15s)</v>
      </c>
      <c r="I12079" s="6" t="n">
        <f aca="false">(B12079-B12078)/((A12079-A12078)/1000)</f>
        <v>-1.12527472527472</v>
      </c>
      <c r="J12079" s="6" t="n">
        <f aca="false">IF(OR(B12079&lt;Rules!$B$2,B12079&gt;Rules!$B$3,ABS(I12079)&gt;Rules!$B$4,OR(B12080&lt;Rules!$B$2,B12080&gt;Rules!$B$3,ABS(I12080)&gt;Rules!$B$4)),1,0)</f>
        <v>0</v>
      </c>
      <c r="K12079" s="6" t="str">
        <f aca="false">IF(F12079=1,COUNTIF($F$2:F12079,1),"")</f>
        <v/>
      </c>
    </row>
    <row r="12080" customFormat="false" ht="15" hidden="false" customHeight="false" outlineLevel="0" collapsed="false">
      <c r="A12080" s="6" t="n">
        <v>94800.368</v>
      </c>
      <c r="B12080" s="6" t="n">
        <v>2.12380952380952</v>
      </c>
      <c r="C12080" s="6" t="n">
        <v>82</v>
      </c>
      <c r="D12080" s="6" t="n">
        <v>-1</v>
      </c>
      <c r="E12080" s="6" t="n">
        <v>2.01098901098901</v>
      </c>
      <c r="F12080" s="6" t="n">
        <v>0</v>
      </c>
      <c r="G12080" s="6" t="n">
        <v>0.115750915750916</v>
      </c>
      <c r="H12080" s="6" t="str">
        <f aca="false">IF(AND(A12080&gt;=Stimuli!$B$2,A12080&lt;=Stimuli!$C$2),Stimuli!$A$2,IF(AND(A12080&gt;=Stimuli!$B$3,A12080&lt;=Stimuli!$C$3),Stimuli!$A$3,IF(AND(A12080&gt;=Stimuli!$B$4,A12080&lt;=Stimuli!$C$4),Stimuli!$A$4,"")))</f>
        <v>03 Quiet recovery (15s)</v>
      </c>
      <c r="I12080" s="6" t="n">
        <f aca="false">(B12080-B12079)/((A12080-A12079)/1000)</f>
        <v>1.12527472527472</v>
      </c>
      <c r="J12080" s="6" t="n">
        <f aca="false">IF(OR(B12080&lt;Rules!$B$2,B12080&gt;Rules!$B$3,ABS(I12080)&gt;Rules!$B$4,OR(B12081&lt;Rules!$B$2,B12081&gt;Rules!$B$3,ABS(I12081)&gt;Rules!$B$4)),1,0)</f>
        <v>0</v>
      </c>
      <c r="K12080" s="6" t="str">
        <f aca="false">IF(F12080=1,COUNTIF($F$2:F12080,1),"")</f>
        <v/>
      </c>
    </row>
    <row r="12081" customFormat="false" ht="15" hidden="false" customHeight="false" outlineLevel="0" collapsed="false">
      <c r="A12081" s="6" t="n">
        <v>94808.1805</v>
      </c>
      <c r="B12081" s="6" t="n">
        <v>2.11794871794872</v>
      </c>
      <c r="C12081" s="6" t="n">
        <v>82</v>
      </c>
      <c r="D12081" s="6" t="n">
        <v>-1</v>
      </c>
      <c r="E12081" s="6" t="n">
        <v>2.01098901098901</v>
      </c>
      <c r="F12081" s="6" t="n">
        <v>0</v>
      </c>
      <c r="G12081" s="6" t="n">
        <v>0.115750915750916</v>
      </c>
      <c r="H12081" s="6" t="str">
        <f aca="false">IF(AND(A12081&gt;=Stimuli!$B$2,A12081&lt;=Stimuli!$C$2),Stimuli!$A$2,IF(AND(A12081&gt;=Stimuli!$B$3,A12081&lt;=Stimuli!$C$3),Stimuli!$A$3,IF(AND(A12081&gt;=Stimuli!$B$4,A12081&lt;=Stimuli!$C$4),Stimuli!$A$4,"")))</f>
        <v>03 Quiet recovery (15s)</v>
      </c>
      <c r="I12081" s="6" t="n">
        <f aca="false">(B12081-B12080)/((A12081-A12080)/1000)</f>
        <v>-0.750183150183148</v>
      </c>
      <c r="J12081" s="6" t="n">
        <f aca="false">IF(OR(B12081&lt;Rules!$B$2,B12081&gt;Rules!$B$3,ABS(I12081)&gt;Rules!$B$4,OR(B12082&lt;Rules!$B$2,B12082&gt;Rules!$B$3,ABS(I12082)&gt;Rules!$B$4)),1,0)</f>
        <v>0</v>
      </c>
      <c r="K12081" s="6" t="str">
        <f aca="false">IF(F12081=1,COUNTIF($F$2:F12081,1),"")</f>
        <v/>
      </c>
    </row>
    <row r="12082" customFormat="false" ht="15" hidden="false" customHeight="false" outlineLevel="0" collapsed="false">
      <c r="A12082" s="6" t="n">
        <v>94815.993</v>
      </c>
      <c r="B12082" s="6" t="n">
        <v>2.12380952380952</v>
      </c>
      <c r="C12082" s="6" t="n">
        <v>82</v>
      </c>
      <c r="D12082" s="6" t="n">
        <v>-1</v>
      </c>
      <c r="E12082" s="6" t="n">
        <v>2.01098901098901</v>
      </c>
      <c r="F12082" s="6" t="n">
        <v>0</v>
      </c>
      <c r="G12082" s="6" t="n">
        <v>0.115750915750916</v>
      </c>
      <c r="H12082" s="6" t="str">
        <f aca="false">IF(AND(A12082&gt;=Stimuli!$B$2,A12082&lt;=Stimuli!$C$2),Stimuli!$A$2,IF(AND(A12082&gt;=Stimuli!$B$3,A12082&lt;=Stimuli!$C$3),Stimuli!$A$3,IF(AND(A12082&gt;=Stimuli!$B$4,A12082&lt;=Stimuli!$C$4),Stimuli!$A$4,"")))</f>
        <v>03 Quiet recovery (15s)</v>
      </c>
      <c r="I12082" s="6" t="n">
        <f aca="false">(B12082-B12081)/((A12082-A12081)/1000)</f>
        <v>0.750183150183148</v>
      </c>
      <c r="J12082" s="6" t="n">
        <f aca="false">IF(OR(B12082&lt;Rules!$B$2,B12082&gt;Rules!$B$3,ABS(I12082)&gt;Rules!$B$4,OR(B12083&lt;Rules!$B$2,B12083&gt;Rules!$B$3,ABS(I12083)&gt;Rules!$B$4)),1,0)</f>
        <v>0</v>
      </c>
      <c r="K12082" s="6" t="str">
        <f aca="false">IF(F12082=1,COUNTIF($F$2:F12082,1),"")</f>
        <v/>
      </c>
    </row>
    <row r="12083" customFormat="false" ht="15" hidden="false" customHeight="false" outlineLevel="0" collapsed="false">
      <c r="A12083" s="6" t="n">
        <v>94823.8055</v>
      </c>
      <c r="B12083" s="6" t="n">
        <v>2.11941391941392</v>
      </c>
      <c r="C12083" s="6" t="n">
        <v>82</v>
      </c>
      <c r="D12083" s="6" t="n">
        <v>-1</v>
      </c>
      <c r="E12083" s="6" t="n">
        <v>2.01098901098901</v>
      </c>
      <c r="F12083" s="6" t="n">
        <v>0</v>
      </c>
      <c r="G12083" s="6" t="n">
        <v>0.115750915750916</v>
      </c>
      <c r="H12083" s="6" t="str">
        <f aca="false">IF(AND(A12083&gt;=Stimuli!$B$2,A12083&lt;=Stimuli!$C$2),Stimuli!$A$2,IF(AND(A12083&gt;=Stimuli!$B$3,A12083&lt;=Stimuli!$C$3),Stimuli!$A$3,IF(AND(A12083&gt;=Stimuli!$B$4,A12083&lt;=Stimuli!$C$4),Stimuli!$A$4,"")))</f>
        <v>03 Quiet recovery (15s)</v>
      </c>
      <c r="I12083" s="6" t="n">
        <f aca="false">(B12083-B12082)/((A12083-A12082)/1000)</f>
        <v>-0.562637362637304</v>
      </c>
      <c r="J12083" s="6" t="n">
        <f aca="false">IF(OR(B12083&lt;Rules!$B$2,B12083&gt;Rules!$B$3,ABS(I12083)&gt;Rules!$B$4,OR(B12084&lt;Rules!$B$2,B12084&gt;Rules!$B$3,ABS(I12084)&gt;Rules!$B$4)),1,0)</f>
        <v>0</v>
      </c>
      <c r="K12083" s="6" t="str">
        <f aca="false">IF(F12083=1,COUNTIF($F$2:F12083,1),"")</f>
        <v/>
      </c>
    </row>
    <row r="12084" customFormat="false" ht="15" hidden="false" customHeight="false" outlineLevel="0" collapsed="false">
      <c r="A12084" s="6" t="n">
        <v>94831.618</v>
      </c>
      <c r="B12084" s="6" t="n">
        <v>2.12380952380952</v>
      </c>
      <c r="C12084" s="6" t="n">
        <v>82</v>
      </c>
      <c r="D12084" s="6" t="n">
        <v>-1</v>
      </c>
      <c r="E12084" s="6" t="n">
        <v>2.01098901098901</v>
      </c>
      <c r="F12084" s="6" t="n">
        <v>0</v>
      </c>
      <c r="G12084" s="6" t="n">
        <v>0.115750915750916</v>
      </c>
      <c r="H12084" s="6" t="str">
        <f aca="false">IF(AND(A12084&gt;=Stimuli!$B$2,A12084&lt;=Stimuli!$C$2),Stimuli!$A$2,IF(AND(A12084&gt;=Stimuli!$B$3,A12084&lt;=Stimuli!$C$3),Stimuli!$A$3,IF(AND(A12084&gt;=Stimuli!$B$4,A12084&lt;=Stimuli!$C$4),Stimuli!$A$4,"")))</f>
        <v>03 Quiet recovery (15s)</v>
      </c>
      <c r="I12084" s="6" t="n">
        <f aca="false">(B12084-B12083)/((A12084-A12083)/1000)</f>
        <v>0.562637362637304</v>
      </c>
      <c r="J12084" s="6" t="n">
        <f aca="false">IF(OR(B12084&lt;Rules!$B$2,B12084&gt;Rules!$B$3,ABS(I12084)&gt;Rules!$B$4,OR(B12085&lt;Rules!$B$2,B12085&gt;Rules!$B$3,ABS(I12085)&gt;Rules!$B$4)),1,0)</f>
        <v>0</v>
      </c>
      <c r="K12084" s="6" t="str">
        <f aca="false">IF(F12084=1,COUNTIF($F$2:F12084,1),"")</f>
        <v/>
      </c>
    </row>
    <row r="12085" customFormat="false" ht="15" hidden="false" customHeight="false" outlineLevel="0" collapsed="false">
      <c r="A12085" s="6" t="n">
        <v>94839.4305</v>
      </c>
      <c r="B12085" s="6" t="n">
        <v>2.12087912087912</v>
      </c>
      <c r="C12085" s="6" t="n">
        <v>82</v>
      </c>
      <c r="D12085" s="6" t="n">
        <v>-1</v>
      </c>
      <c r="E12085" s="6" t="n">
        <v>2.01098901098901</v>
      </c>
      <c r="F12085" s="6" t="n">
        <v>0</v>
      </c>
      <c r="G12085" s="6" t="n">
        <v>0.115750915750916</v>
      </c>
      <c r="H12085" s="6" t="str">
        <f aca="false">IF(AND(A12085&gt;=Stimuli!$B$2,A12085&lt;=Stimuli!$C$2),Stimuli!$A$2,IF(AND(A12085&gt;=Stimuli!$B$3,A12085&lt;=Stimuli!$C$3),Stimuli!$A$3,IF(AND(A12085&gt;=Stimuli!$B$4,A12085&lt;=Stimuli!$C$4),Stimuli!$A$4,"")))</f>
        <v>03 Quiet recovery (15s)</v>
      </c>
      <c r="I12085" s="6" t="n">
        <f aca="false">(B12085-B12084)/((A12085-A12084)/1000)</f>
        <v>-0.375091575091574</v>
      </c>
      <c r="J12085" s="6" t="n">
        <f aca="false">IF(OR(B12085&lt;Rules!$B$2,B12085&gt;Rules!$B$3,ABS(I12085)&gt;Rules!$B$4,OR(B12086&lt;Rules!$B$2,B12086&gt;Rules!$B$3,ABS(I12086)&gt;Rules!$B$4)),1,0)</f>
        <v>0</v>
      </c>
      <c r="K12085" s="6" t="str">
        <f aca="false">IF(F12085=1,COUNTIF($F$2:F12085,1),"")</f>
        <v/>
      </c>
    </row>
    <row r="12086" customFormat="false" ht="15" hidden="false" customHeight="false" outlineLevel="0" collapsed="false">
      <c r="A12086" s="6" t="n">
        <v>94847.243</v>
      </c>
      <c r="B12086" s="6" t="n">
        <v>2.12380952380952</v>
      </c>
      <c r="C12086" s="6" t="n">
        <v>82</v>
      </c>
      <c r="D12086" s="6" t="n">
        <v>-1</v>
      </c>
      <c r="E12086" s="6" t="n">
        <v>2.01098901098901</v>
      </c>
      <c r="F12086" s="6" t="n">
        <v>0</v>
      </c>
      <c r="G12086" s="6" t="n">
        <v>0.115750915750916</v>
      </c>
      <c r="H12086" s="6" t="str">
        <f aca="false">IF(AND(A12086&gt;=Stimuli!$B$2,A12086&lt;=Stimuli!$C$2),Stimuli!$A$2,IF(AND(A12086&gt;=Stimuli!$B$3,A12086&lt;=Stimuli!$C$3),Stimuli!$A$3,IF(AND(A12086&gt;=Stimuli!$B$4,A12086&lt;=Stimuli!$C$4),Stimuli!$A$4,"")))</f>
        <v>03 Quiet recovery (15s)</v>
      </c>
      <c r="I12086" s="6" t="n">
        <f aca="false">(B12086-B12085)/((A12086-A12085)/1000)</f>
        <v>0.375091575091574</v>
      </c>
      <c r="J12086" s="6" t="n">
        <f aca="false">IF(OR(B12086&lt;Rules!$B$2,B12086&gt;Rules!$B$3,ABS(I12086)&gt;Rules!$B$4,OR(B12087&lt;Rules!$B$2,B12087&gt;Rules!$B$3,ABS(I12087)&gt;Rules!$B$4)),1,0)</f>
        <v>0</v>
      </c>
      <c r="K12086" s="6" t="str">
        <f aca="false">IF(F12086=1,COUNTIF($F$2:F12086,1),"")</f>
        <v/>
      </c>
    </row>
    <row r="12087" customFormat="false" ht="15" hidden="false" customHeight="false" outlineLevel="0" collapsed="false">
      <c r="A12087" s="6" t="n">
        <v>94855.0555</v>
      </c>
      <c r="B12087" s="6" t="n">
        <v>2.12380952380952</v>
      </c>
      <c r="C12087" s="6" t="n">
        <v>82</v>
      </c>
      <c r="D12087" s="6" t="n">
        <v>-1</v>
      </c>
      <c r="E12087" s="6" t="n">
        <v>2.01098901098901</v>
      </c>
      <c r="F12087" s="6" t="n">
        <v>0</v>
      </c>
      <c r="G12087" s="6" t="n">
        <v>0.115750915750916</v>
      </c>
      <c r="H12087" s="6" t="str">
        <f aca="false">IF(AND(A12087&gt;=Stimuli!$B$2,A12087&lt;=Stimuli!$C$2),Stimuli!$A$2,IF(AND(A12087&gt;=Stimuli!$B$3,A12087&lt;=Stimuli!$C$3),Stimuli!$A$3,IF(AND(A12087&gt;=Stimuli!$B$4,A12087&lt;=Stimuli!$C$4),Stimuli!$A$4,"")))</f>
        <v>03 Quiet recovery (15s)</v>
      </c>
      <c r="I12087" s="6" t="n">
        <f aca="false">(B12087-B12086)/((A12087-A12086)/1000)</f>
        <v>0</v>
      </c>
      <c r="J12087" s="6" t="n">
        <f aca="false">IF(OR(B12087&lt;Rules!$B$2,B12087&gt;Rules!$B$3,ABS(I12087)&gt;Rules!$B$4,OR(B12088&lt;Rules!$B$2,B12088&gt;Rules!$B$3,ABS(I12088)&gt;Rules!$B$4)),1,0)</f>
        <v>0</v>
      </c>
      <c r="K12087" s="6" t="str">
        <f aca="false">IF(F12087=1,COUNTIF($F$2:F12087,1),"")</f>
        <v/>
      </c>
    </row>
    <row r="12088" customFormat="false" ht="15" hidden="false" customHeight="false" outlineLevel="0" collapsed="false">
      <c r="A12088" s="6" t="n">
        <v>94862.868</v>
      </c>
      <c r="B12088" s="6" t="n">
        <v>2.12380952380952</v>
      </c>
      <c r="C12088" s="6" t="n">
        <v>82</v>
      </c>
      <c r="D12088" s="6" t="n">
        <v>-1</v>
      </c>
      <c r="E12088" s="6" t="n">
        <v>2.01098901098901</v>
      </c>
      <c r="F12088" s="6" t="n">
        <v>0</v>
      </c>
      <c r="G12088" s="6" t="n">
        <v>0.115750915750916</v>
      </c>
      <c r="H12088" s="6" t="str">
        <f aca="false">IF(AND(A12088&gt;=Stimuli!$B$2,A12088&lt;=Stimuli!$C$2),Stimuli!$A$2,IF(AND(A12088&gt;=Stimuli!$B$3,A12088&lt;=Stimuli!$C$3),Stimuli!$A$3,IF(AND(A12088&gt;=Stimuli!$B$4,A12088&lt;=Stimuli!$C$4),Stimuli!$A$4,"")))</f>
        <v>03 Quiet recovery (15s)</v>
      </c>
      <c r="I12088" s="6" t="n">
        <f aca="false">(B12088-B12087)/((A12088-A12087)/1000)</f>
        <v>0</v>
      </c>
      <c r="J12088" s="6" t="n">
        <f aca="false">IF(OR(B12088&lt;Rules!$B$2,B12088&gt;Rules!$B$3,ABS(I12088)&gt;Rules!$B$4,OR(B12089&lt;Rules!$B$2,B12089&gt;Rules!$B$3,ABS(I12089)&gt;Rules!$B$4)),1,0)</f>
        <v>0</v>
      </c>
      <c r="K12088" s="6" t="str">
        <f aca="false">IF(F12088=1,COUNTIF($F$2:F12088,1),"")</f>
        <v/>
      </c>
    </row>
    <row r="12089" customFormat="false" ht="15" hidden="false" customHeight="false" outlineLevel="0" collapsed="false">
      <c r="A12089" s="6" t="n">
        <v>94870.6805</v>
      </c>
      <c r="B12089" s="6" t="n">
        <v>2.12527472527473</v>
      </c>
      <c r="C12089" s="6" t="n">
        <v>82</v>
      </c>
      <c r="D12089" s="6" t="n">
        <v>-1</v>
      </c>
      <c r="E12089" s="6" t="n">
        <v>2.01098901098901</v>
      </c>
      <c r="F12089" s="6" t="n">
        <v>0</v>
      </c>
      <c r="G12089" s="6" t="n">
        <v>0.115750915750916</v>
      </c>
      <c r="H12089" s="6" t="str">
        <f aca="false">IF(AND(A12089&gt;=Stimuli!$B$2,A12089&lt;=Stimuli!$C$2),Stimuli!$A$2,IF(AND(A12089&gt;=Stimuli!$B$3,A12089&lt;=Stimuli!$C$3),Stimuli!$A$3,IF(AND(A12089&gt;=Stimuli!$B$4,A12089&lt;=Stimuli!$C$4),Stimuli!$A$4,"")))</f>
        <v>03 Quiet recovery (15s)</v>
      </c>
      <c r="I12089" s="6" t="n">
        <f aca="false">(B12089-B12088)/((A12089-A12088)/1000)</f>
        <v>0.18754578754573</v>
      </c>
      <c r="J12089" s="6" t="n">
        <f aca="false">IF(OR(B12089&lt;Rules!$B$2,B12089&gt;Rules!$B$3,ABS(I12089)&gt;Rules!$B$4,OR(B12090&lt;Rules!$B$2,B12090&gt;Rules!$B$3,ABS(I12090)&gt;Rules!$B$4)),1,0)</f>
        <v>0</v>
      </c>
      <c r="K12089" s="6" t="str">
        <f aca="false">IF(F12089=1,COUNTIF($F$2:F12089,1),"")</f>
        <v/>
      </c>
    </row>
    <row r="12090" customFormat="false" ht="15" hidden="false" customHeight="false" outlineLevel="0" collapsed="false">
      <c r="A12090" s="6" t="n">
        <v>94878.493</v>
      </c>
      <c r="B12090" s="6" t="n">
        <v>2.12234432234432</v>
      </c>
      <c r="C12090" s="6" t="n">
        <v>82</v>
      </c>
      <c r="D12090" s="6" t="n">
        <v>-1</v>
      </c>
      <c r="E12090" s="6" t="n">
        <v>2.01098901098901</v>
      </c>
      <c r="F12090" s="6" t="n">
        <v>0</v>
      </c>
      <c r="G12090" s="6" t="n">
        <v>0.115750915750916</v>
      </c>
      <c r="H12090" s="6" t="str">
        <f aca="false">IF(AND(A12090&gt;=Stimuli!$B$2,A12090&lt;=Stimuli!$C$2),Stimuli!$A$2,IF(AND(A12090&gt;=Stimuli!$B$3,A12090&lt;=Stimuli!$C$3),Stimuli!$A$3,IF(AND(A12090&gt;=Stimuli!$B$4,A12090&lt;=Stimuli!$C$4),Stimuli!$A$4,"")))</f>
        <v>03 Quiet recovery (15s)</v>
      </c>
      <c r="I12090" s="6" t="n">
        <f aca="false">(B12090-B12089)/((A12090-A12089)/1000)</f>
        <v>-0.375091575091574</v>
      </c>
      <c r="J12090" s="6" t="n">
        <f aca="false">IF(OR(B12090&lt;Rules!$B$2,B12090&gt;Rules!$B$3,ABS(I12090)&gt;Rules!$B$4,OR(B12091&lt;Rules!$B$2,B12091&gt;Rules!$B$3,ABS(I12091)&gt;Rules!$B$4)),1,0)</f>
        <v>0</v>
      </c>
      <c r="K12090" s="6" t="str">
        <f aca="false">IF(F12090=1,COUNTIF($F$2:F12090,1),"")</f>
        <v/>
      </c>
    </row>
    <row r="12091" customFormat="false" ht="15" hidden="false" customHeight="false" outlineLevel="0" collapsed="false">
      <c r="A12091" s="6" t="n">
        <v>94886.3055</v>
      </c>
      <c r="B12091" s="6" t="n">
        <v>2.12673992673993</v>
      </c>
      <c r="C12091" s="6" t="n">
        <v>82</v>
      </c>
      <c r="D12091" s="6" t="n">
        <v>-1</v>
      </c>
      <c r="E12091" s="6" t="n">
        <v>2.01098901098901</v>
      </c>
      <c r="F12091" s="6" t="n">
        <v>0</v>
      </c>
      <c r="G12091" s="6" t="n">
        <v>0.115750915750916</v>
      </c>
      <c r="H12091" s="6" t="str">
        <f aca="false">IF(AND(A12091&gt;=Stimuli!$B$2,A12091&lt;=Stimuli!$C$2),Stimuli!$A$2,IF(AND(A12091&gt;=Stimuli!$B$3,A12091&lt;=Stimuli!$C$3),Stimuli!$A$3,IF(AND(A12091&gt;=Stimuli!$B$4,A12091&lt;=Stimuli!$C$4),Stimuli!$A$4,"")))</f>
        <v>03 Quiet recovery (15s)</v>
      </c>
      <c r="I12091" s="6" t="n">
        <f aca="false">(B12091-B12090)/((A12091-A12090)/1000)</f>
        <v>0.562637362637304</v>
      </c>
      <c r="J12091" s="6" t="n">
        <f aca="false">IF(OR(B12091&lt;Rules!$B$2,B12091&gt;Rules!$B$3,ABS(I12091)&gt;Rules!$B$4,OR(B12092&lt;Rules!$B$2,B12092&gt;Rules!$B$3,ABS(I12092)&gt;Rules!$B$4)),1,0)</f>
        <v>0</v>
      </c>
      <c r="K12091" s="6" t="str">
        <f aca="false">IF(F12091=1,COUNTIF($F$2:F12091,1),"")</f>
        <v/>
      </c>
    </row>
    <row r="12092" customFormat="false" ht="15" hidden="false" customHeight="false" outlineLevel="0" collapsed="false">
      <c r="A12092" s="6" t="n">
        <v>94894.118</v>
      </c>
      <c r="B12092" s="6" t="n">
        <v>2.12234432234432</v>
      </c>
      <c r="C12092" s="6" t="n">
        <v>82</v>
      </c>
      <c r="D12092" s="6" t="n">
        <v>-1</v>
      </c>
      <c r="E12092" s="6" t="n">
        <v>2.01098901098901</v>
      </c>
      <c r="F12092" s="6" t="n">
        <v>0</v>
      </c>
      <c r="G12092" s="6" t="n">
        <v>0.115750915750916</v>
      </c>
      <c r="H12092" s="6" t="str">
        <f aca="false">IF(AND(A12092&gt;=Stimuli!$B$2,A12092&lt;=Stimuli!$C$2),Stimuli!$A$2,IF(AND(A12092&gt;=Stimuli!$B$3,A12092&lt;=Stimuli!$C$3),Stimuli!$A$3,IF(AND(A12092&gt;=Stimuli!$B$4,A12092&lt;=Stimuli!$C$4),Stimuli!$A$4,"")))</f>
        <v>03 Quiet recovery (15s)</v>
      </c>
      <c r="I12092" s="6" t="n">
        <f aca="false">(B12092-B12091)/((A12092-A12091)/1000)</f>
        <v>-0.562637362637304</v>
      </c>
      <c r="J12092" s="6" t="n">
        <f aca="false">IF(OR(B12092&lt;Rules!$B$2,B12092&gt;Rules!$B$3,ABS(I12092)&gt;Rules!$B$4,OR(B12093&lt;Rules!$B$2,B12093&gt;Rules!$B$3,ABS(I12093)&gt;Rules!$B$4)),1,0)</f>
        <v>0</v>
      </c>
      <c r="K12092" s="6" t="str">
        <f aca="false">IF(F12092=1,COUNTIF($F$2:F12092,1),"")</f>
        <v/>
      </c>
    </row>
    <row r="12093" customFormat="false" ht="15" hidden="false" customHeight="false" outlineLevel="0" collapsed="false">
      <c r="A12093" s="6" t="n">
        <v>94901.9305</v>
      </c>
      <c r="B12093" s="6" t="n">
        <v>2.12967032967033</v>
      </c>
      <c r="C12093" s="6" t="n">
        <v>82</v>
      </c>
      <c r="D12093" s="6" t="n">
        <v>-1</v>
      </c>
      <c r="E12093" s="6" t="n">
        <v>2.01098901098901</v>
      </c>
      <c r="F12093" s="6" t="n">
        <v>0</v>
      </c>
      <c r="G12093" s="6" t="n">
        <v>0.115750915750916</v>
      </c>
      <c r="H12093" s="6" t="str">
        <f aca="false">IF(AND(A12093&gt;=Stimuli!$B$2,A12093&lt;=Stimuli!$C$2),Stimuli!$A$2,IF(AND(A12093&gt;=Stimuli!$B$3,A12093&lt;=Stimuli!$C$3),Stimuli!$A$3,IF(AND(A12093&gt;=Stimuli!$B$4,A12093&lt;=Stimuli!$C$4),Stimuli!$A$4,"")))</f>
        <v>03 Quiet recovery (15s)</v>
      </c>
      <c r="I12093" s="6" t="n">
        <f aca="false">(B12093-B12092)/((A12093-A12092)/1000)</f>
        <v>0.937728937729048</v>
      </c>
      <c r="J12093" s="6" t="n">
        <f aca="false">IF(OR(B12093&lt;Rules!$B$2,B12093&gt;Rules!$B$3,ABS(I12093)&gt;Rules!$B$4,OR(B12094&lt;Rules!$B$2,B12094&gt;Rules!$B$3,ABS(I12094)&gt;Rules!$B$4)),1,0)</f>
        <v>0</v>
      </c>
      <c r="K12093" s="6" t="str">
        <f aca="false">IF(F12093=1,COUNTIF($F$2:F12093,1),"")</f>
        <v/>
      </c>
    </row>
    <row r="12094" customFormat="false" ht="15" hidden="false" customHeight="false" outlineLevel="0" collapsed="false">
      <c r="A12094" s="6" t="n">
        <v>94909.743</v>
      </c>
      <c r="B12094" s="6" t="n">
        <v>2.12234432234432</v>
      </c>
      <c r="C12094" s="6" t="n">
        <v>82</v>
      </c>
      <c r="D12094" s="6" t="n">
        <v>-1</v>
      </c>
      <c r="E12094" s="6" t="n">
        <v>2.01098901098901</v>
      </c>
      <c r="F12094" s="6" t="n">
        <v>0</v>
      </c>
      <c r="G12094" s="6" t="n">
        <v>0.115750915750916</v>
      </c>
      <c r="H12094" s="6" t="str">
        <f aca="false">IF(AND(A12094&gt;=Stimuli!$B$2,A12094&lt;=Stimuli!$C$2),Stimuli!$A$2,IF(AND(A12094&gt;=Stimuli!$B$3,A12094&lt;=Stimuli!$C$3),Stimuli!$A$3,IF(AND(A12094&gt;=Stimuli!$B$4,A12094&lt;=Stimuli!$C$4),Stimuli!$A$4,"")))</f>
        <v>03 Quiet recovery (15s)</v>
      </c>
      <c r="I12094" s="6" t="n">
        <f aca="false">(B12094-B12093)/((A12094-A12093)/1000)</f>
        <v>-0.937728937729048</v>
      </c>
      <c r="J12094" s="6" t="n">
        <f aca="false">IF(OR(B12094&lt;Rules!$B$2,B12094&gt;Rules!$B$3,ABS(I12094)&gt;Rules!$B$4,OR(B12095&lt;Rules!$B$2,B12095&gt;Rules!$B$3,ABS(I12095)&gt;Rules!$B$4)),1,0)</f>
        <v>0</v>
      </c>
      <c r="K12094" s="6" t="str">
        <f aca="false">IF(F12094=1,COUNTIF($F$2:F12094,1),"")</f>
        <v/>
      </c>
    </row>
    <row r="12095" customFormat="false" ht="15" hidden="false" customHeight="false" outlineLevel="0" collapsed="false">
      <c r="A12095" s="6" t="n">
        <v>94917.5555</v>
      </c>
      <c r="B12095" s="6" t="n">
        <v>2.12967032967033</v>
      </c>
      <c r="C12095" s="6" t="n">
        <v>82</v>
      </c>
      <c r="D12095" s="6" t="n">
        <v>-1</v>
      </c>
      <c r="E12095" s="6" t="n">
        <v>2.01098901098901</v>
      </c>
      <c r="F12095" s="6" t="n">
        <v>0</v>
      </c>
      <c r="G12095" s="6" t="n">
        <v>0.115750915750916</v>
      </c>
      <c r="H12095" s="6" t="str">
        <f aca="false">IF(AND(A12095&gt;=Stimuli!$B$2,A12095&lt;=Stimuli!$C$2),Stimuli!$A$2,IF(AND(A12095&gt;=Stimuli!$B$3,A12095&lt;=Stimuli!$C$3),Stimuli!$A$3,IF(AND(A12095&gt;=Stimuli!$B$4,A12095&lt;=Stimuli!$C$4),Stimuli!$A$4,"")))</f>
        <v>03 Quiet recovery (15s)</v>
      </c>
      <c r="I12095" s="6" t="n">
        <f aca="false">(B12095-B12094)/((A12095-A12094)/1000)</f>
        <v>0.937728937729048</v>
      </c>
      <c r="J12095" s="6" t="n">
        <f aca="false">IF(OR(B12095&lt;Rules!$B$2,B12095&gt;Rules!$B$3,ABS(I12095)&gt;Rules!$B$4,OR(B12096&lt;Rules!$B$2,B12096&gt;Rules!$B$3,ABS(I12096)&gt;Rules!$B$4)),1,0)</f>
        <v>0</v>
      </c>
      <c r="K12095" s="6" t="str">
        <f aca="false">IF(F12095=1,COUNTIF($F$2:F12095,1),"")</f>
        <v/>
      </c>
    </row>
    <row r="12096" customFormat="false" ht="15" hidden="false" customHeight="false" outlineLevel="0" collapsed="false">
      <c r="A12096" s="6" t="n">
        <v>94925.368</v>
      </c>
      <c r="B12096" s="6" t="n">
        <v>2.12234432234432</v>
      </c>
      <c r="C12096" s="6" t="n">
        <v>82</v>
      </c>
      <c r="D12096" s="6" t="n">
        <v>-1</v>
      </c>
      <c r="E12096" s="6" t="n">
        <v>2.01098901098901</v>
      </c>
      <c r="F12096" s="6" t="n">
        <v>0</v>
      </c>
      <c r="G12096" s="6" t="n">
        <v>0.115750915750916</v>
      </c>
      <c r="H12096" s="6" t="str">
        <f aca="false">IF(AND(A12096&gt;=Stimuli!$B$2,A12096&lt;=Stimuli!$C$2),Stimuli!$A$2,IF(AND(A12096&gt;=Stimuli!$B$3,A12096&lt;=Stimuli!$C$3),Stimuli!$A$3,IF(AND(A12096&gt;=Stimuli!$B$4,A12096&lt;=Stimuli!$C$4),Stimuli!$A$4,"")))</f>
        <v>03 Quiet recovery (15s)</v>
      </c>
      <c r="I12096" s="6" t="n">
        <f aca="false">(B12096-B12095)/((A12096-A12095)/1000)</f>
        <v>-0.937728937729048</v>
      </c>
      <c r="J12096" s="6" t="n">
        <f aca="false">IF(OR(B12096&lt;Rules!$B$2,B12096&gt;Rules!$B$3,ABS(I12096)&gt;Rules!$B$4,OR(B12097&lt;Rules!$B$2,B12097&gt;Rules!$B$3,ABS(I12097)&gt;Rules!$B$4)),1,0)</f>
        <v>0</v>
      </c>
      <c r="K12096" s="6" t="str">
        <f aca="false">IF(F12096=1,COUNTIF($F$2:F12096,1),"")</f>
        <v/>
      </c>
    </row>
    <row r="12097" customFormat="false" ht="15" hidden="false" customHeight="false" outlineLevel="0" collapsed="false">
      <c r="A12097" s="6" t="n">
        <v>94933.1805</v>
      </c>
      <c r="B12097" s="6" t="n">
        <v>2.12967032967033</v>
      </c>
      <c r="C12097" s="6" t="n">
        <v>82</v>
      </c>
      <c r="D12097" s="6" t="n">
        <v>-1</v>
      </c>
      <c r="E12097" s="6" t="n">
        <v>2.01098901098901</v>
      </c>
      <c r="F12097" s="6" t="n">
        <v>0</v>
      </c>
      <c r="G12097" s="6" t="n">
        <v>0.115750915750916</v>
      </c>
      <c r="H12097" s="6" t="str">
        <f aca="false">IF(AND(A12097&gt;=Stimuli!$B$2,A12097&lt;=Stimuli!$C$2),Stimuli!$A$2,IF(AND(A12097&gt;=Stimuli!$B$3,A12097&lt;=Stimuli!$C$3),Stimuli!$A$3,IF(AND(A12097&gt;=Stimuli!$B$4,A12097&lt;=Stimuli!$C$4),Stimuli!$A$4,"")))</f>
        <v>03 Quiet recovery (15s)</v>
      </c>
      <c r="I12097" s="6" t="n">
        <f aca="false">(B12097-B12096)/((A12097-A12096)/1000)</f>
        <v>0.937728937729048</v>
      </c>
      <c r="J12097" s="6" t="n">
        <f aca="false">IF(OR(B12097&lt;Rules!$B$2,B12097&gt;Rules!$B$3,ABS(I12097)&gt;Rules!$B$4,OR(B12098&lt;Rules!$B$2,B12098&gt;Rules!$B$3,ABS(I12098)&gt;Rules!$B$4)),1,0)</f>
        <v>0</v>
      </c>
      <c r="K12097" s="6" t="str">
        <f aca="false">IF(F12097=1,COUNTIF($F$2:F12097,1),"")</f>
        <v/>
      </c>
    </row>
    <row r="12098" customFormat="false" ht="15" hidden="false" customHeight="false" outlineLevel="0" collapsed="false">
      <c r="A12098" s="6" t="n">
        <v>94940.993</v>
      </c>
      <c r="B12098" s="6" t="n">
        <v>2.12234432234432</v>
      </c>
      <c r="C12098" s="6" t="n">
        <v>82</v>
      </c>
      <c r="D12098" s="6" t="n">
        <v>-1</v>
      </c>
      <c r="E12098" s="6" t="n">
        <v>2.01098901098901</v>
      </c>
      <c r="F12098" s="6" t="n">
        <v>0</v>
      </c>
      <c r="G12098" s="6" t="n">
        <v>0.115750915750916</v>
      </c>
      <c r="H12098" s="6" t="str">
        <f aca="false">IF(AND(A12098&gt;=Stimuli!$B$2,A12098&lt;=Stimuli!$C$2),Stimuli!$A$2,IF(AND(A12098&gt;=Stimuli!$B$3,A12098&lt;=Stimuli!$C$3),Stimuli!$A$3,IF(AND(A12098&gt;=Stimuli!$B$4,A12098&lt;=Stimuli!$C$4),Stimuli!$A$4,"")))</f>
        <v>03 Quiet recovery (15s)</v>
      </c>
      <c r="I12098" s="6" t="n">
        <f aca="false">(B12098-B12097)/((A12098-A12097)/1000)</f>
        <v>-0.937728937729048</v>
      </c>
      <c r="J12098" s="6" t="n">
        <f aca="false">IF(OR(B12098&lt;Rules!$B$2,B12098&gt;Rules!$B$3,ABS(I12098)&gt;Rules!$B$4,OR(B12099&lt;Rules!$B$2,B12099&gt;Rules!$B$3,ABS(I12099)&gt;Rules!$B$4)),1,0)</f>
        <v>0</v>
      </c>
      <c r="K12098" s="6" t="str">
        <f aca="false">IF(F12098=1,COUNTIF($F$2:F12098,1),"")</f>
        <v/>
      </c>
    </row>
    <row r="12099" customFormat="false" ht="15" hidden="false" customHeight="false" outlineLevel="0" collapsed="false">
      <c r="A12099" s="6" t="n">
        <v>94948.8055</v>
      </c>
      <c r="B12099" s="6" t="n">
        <v>2.12967032967033</v>
      </c>
      <c r="C12099" s="6" t="n">
        <v>82</v>
      </c>
      <c r="D12099" s="6" t="n">
        <v>-1</v>
      </c>
      <c r="E12099" s="6" t="n">
        <v>2.01098901098901</v>
      </c>
      <c r="F12099" s="6" t="n">
        <v>0</v>
      </c>
      <c r="G12099" s="6" t="n">
        <v>0.115750915750916</v>
      </c>
      <c r="H12099" s="6" t="str">
        <f aca="false">IF(AND(A12099&gt;=Stimuli!$B$2,A12099&lt;=Stimuli!$C$2),Stimuli!$A$2,IF(AND(A12099&gt;=Stimuli!$B$3,A12099&lt;=Stimuli!$C$3),Stimuli!$A$3,IF(AND(A12099&gt;=Stimuli!$B$4,A12099&lt;=Stimuli!$C$4),Stimuli!$A$4,"")))</f>
        <v>03 Quiet recovery (15s)</v>
      </c>
      <c r="I12099" s="6" t="n">
        <f aca="false">(B12099-B12098)/((A12099-A12098)/1000)</f>
        <v>0.937728937729048</v>
      </c>
      <c r="J12099" s="6" t="n">
        <f aca="false">IF(OR(B12099&lt;Rules!$B$2,B12099&gt;Rules!$B$3,ABS(I12099)&gt;Rules!$B$4,OR(B12100&lt;Rules!$B$2,B12100&gt;Rules!$B$3,ABS(I12100)&gt;Rules!$B$4)),1,0)</f>
        <v>0</v>
      </c>
      <c r="K12099" s="6" t="str">
        <f aca="false">IF(F12099=1,COUNTIF($F$2:F12099,1),"")</f>
        <v/>
      </c>
    </row>
    <row r="12100" customFormat="false" ht="15" hidden="false" customHeight="false" outlineLevel="0" collapsed="false">
      <c r="A12100" s="6" t="n">
        <v>94956.618</v>
      </c>
      <c r="B12100" s="6" t="n">
        <v>2.12380952380952</v>
      </c>
      <c r="C12100" s="6" t="n">
        <v>82</v>
      </c>
      <c r="D12100" s="6" t="n">
        <v>-1</v>
      </c>
      <c r="E12100" s="6" t="n">
        <v>2.01098901098901</v>
      </c>
      <c r="F12100" s="6" t="n">
        <v>0</v>
      </c>
      <c r="G12100" s="6" t="n">
        <v>0.115750915750916</v>
      </c>
      <c r="H12100" s="6" t="str">
        <f aca="false">IF(AND(A12100&gt;=Stimuli!$B$2,A12100&lt;=Stimuli!$C$2),Stimuli!$A$2,IF(AND(A12100&gt;=Stimuli!$B$3,A12100&lt;=Stimuli!$C$3),Stimuli!$A$3,IF(AND(A12100&gt;=Stimuli!$B$4,A12100&lt;=Stimuli!$C$4),Stimuli!$A$4,"")))</f>
        <v>03 Quiet recovery (15s)</v>
      </c>
      <c r="I12100" s="6" t="n">
        <f aca="false">(B12100-B12099)/((A12100-A12099)/1000)</f>
        <v>-0.750183150183204</v>
      </c>
      <c r="J12100" s="6" t="n">
        <f aca="false">IF(OR(B12100&lt;Rules!$B$2,B12100&gt;Rules!$B$3,ABS(I12100)&gt;Rules!$B$4,OR(B12101&lt;Rules!$B$2,B12101&gt;Rules!$B$3,ABS(I12101)&gt;Rules!$B$4)),1,0)</f>
        <v>0</v>
      </c>
      <c r="K12100" s="6" t="str">
        <f aca="false">IF(F12100=1,COUNTIF($F$2:F12100,1),"")</f>
        <v/>
      </c>
    </row>
    <row r="12101" customFormat="false" ht="15" hidden="false" customHeight="false" outlineLevel="0" collapsed="false">
      <c r="A12101" s="6" t="n">
        <v>94964.4305</v>
      </c>
      <c r="B12101" s="6" t="n">
        <v>2.12820512820513</v>
      </c>
      <c r="C12101" s="6" t="n">
        <v>82</v>
      </c>
      <c r="D12101" s="6" t="n">
        <v>-1</v>
      </c>
      <c r="E12101" s="6" t="n">
        <v>2.01098901098901</v>
      </c>
      <c r="F12101" s="6" t="n">
        <v>0</v>
      </c>
      <c r="G12101" s="6" t="n">
        <v>0.115750915750916</v>
      </c>
      <c r="H12101" s="6" t="str">
        <f aca="false">IF(AND(A12101&gt;=Stimuli!$B$2,A12101&lt;=Stimuli!$C$2),Stimuli!$A$2,IF(AND(A12101&gt;=Stimuli!$B$3,A12101&lt;=Stimuli!$C$3),Stimuli!$A$3,IF(AND(A12101&gt;=Stimuli!$B$4,A12101&lt;=Stimuli!$C$4),Stimuli!$A$4,"")))</f>
        <v>03 Quiet recovery (15s)</v>
      </c>
      <c r="I12101" s="6" t="n">
        <f aca="false">(B12101-B12100)/((A12101-A12100)/1000)</f>
        <v>0.562637362637361</v>
      </c>
      <c r="J12101" s="6" t="n">
        <f aca="false">IF(OR(B12101&lt;Rules!$B$2,B12101&gt;Rules!$B$3,ABS(I12101)&gt;Rules!$B$4,OR(B12102&lt;Rules!$B$2,B12102&gt;Rules!$B$3,ABS(I12102)&gt;Rules!$B$4)),1,0)</f>
        <v>0</v>
      </c>
      <c r="K12101" s="6" t="str">
        <f aca="false">IF(F12101=1,COUNTIF($F$2:F12101,1),"")</f>
        <v/>
      </c>
    </row>
    <row r="12102" customFormat="false" ht="15" hidden="false" customHeight="false" outlineLevel="0" collapsed="false">
      <c r="A12102" s="6" t="n">
        <v>94972.243</v>
      </c>
      <c r="B12102" s="6" t="n">
        <v>2.12527472527473</v>
      </c>
      <c r="C12102" s="6" t="n">
        <v>82</v>
      </c>
      <c r="D12102" s="6" t="n">
        <v>-1</v>
      </c>
      <c r="E12102" s="6" t="n">
        <v>2.01098901098901</v>
      </c>
      <c r="F12102" s="6" t="n">
        <v>0</v>
      </c>
      <c r="G12102" s="6" t="n">
        <v>0.115750915750916</v>
      </c>
      <c r="H12102" s="6" t="str">
        <f aca="false">IF(AND(A12102&gt;=Stimuli!$B$2,A12102&lt;=Stimuli!$C$2),Stimuli!$A$2,IF(AND(A12102&gt;=Stimuli!$B$3,A12102&lt;=Stimuli!$C$3),Stimuli!$A$3,IF(AND(A12102&gt;=Stimuli!$B$4,A12102&lt;=Stimuli!$C$4),Stimuli!$A$4,"")))</f>
        <v>03 Quiet recovery (15s)</v>
      </c>
      <c r="I12102" s="6" t="n">
        <f aca="false">(B12102-B12101)/((A12102-A12101)/1000)</f>
        <v>-0.375091575091631</v>
      </c>
      <c r="J12102" s="6" t="n">
        <f aca="false">IF(OR(B12102&lt;Rules!$B$2,B12102&gt;Rules!$B$3,ABS(I12102)&gt;Rules!$B$4,OR(B12103&lt;Rules!$B$2,B12103&gt;Rules!$B$3,ABS(I12103)&gt;Rules!$B$4)),1,0)</f>
        <v>0</v>
      </c>
      <c r="K12102" s="6" t="str">
        <f aca="false">IF(F12102=1,COUNTIF($F$2:F12102,1),"")</f>
        <v/>
      </c>
    </row>
    <row r="12103" customFormat="false" ht="15" hidden="false" customHeight="false" outlineLevel="0" collapsed="false">
      <c r="A12103" s="6" t="n">
        <v>94980.0555</v>
      </c>
      <c r="B12103" s="6" t="n">
        <v>2.12673992673993</v>
      </c>
      <c r="C12103" s="6" t="n">
        <v>82</v>
      </c>
      <c r="D12103" s="6" t="n">
        <v>-1</v>
      </c>
      <c r="E12103" s="6" t="n">
        <v>2.01098901098901</v>
      </c>
      <c r="F12103" s="6" t="n">
        <v>0</v>
      </c>
      <c r="G12103" s="6" t="n">
        <v>0.115750915750916</v>
      </c>
      <c r="H12103" s="6" t="str">
        <f aca="false">IF(AND(A12103&gt;=Stimuli!$B$2,A12103&lt;=Stimuli!$C$2),Stimuli!$A$2,IF(AND(A12103&gt;=Stimuli!$B$3,A12103&lt;=Stimuli!$C$3),Stimuli!$A$3,IF(AND(A12103&gt;=Stimuli!$B$4,A12103&lt;=Stimuli!$C$4),Stimuli!$A$4,"")))</f>
        <v>03 Quiet recovery (15s)</v>
      </c>
      <c r="I12103" s="6" t="n">
        <f aca="false">(B12103-B12102)/((A12103-A12102)/1000)</f>
        <v>0.18754578754573</v>
      </c>
      <c r="J12103" s="6" t="n">
        <f aca="false">IF(OR(B12103&lt;Rules!$B$2,B12103&gt;Rules!$B$3,ABS(I12103)&gt;Rules!$B$4,OR(B12104&lt;Rules!$B$2,B12104&gt;Rules!$B$3,ABS(I12104)&gt;Rules!$B$4)),1,0)</f>
        <v>0</v>
      </c>
      <c r="K12103" s="6" t="str">
        <f aca="false">IF(F12103=1,COUNTIF($F$2:F12103,1),"")</f>
        <v/>
      </c>
    </row>
    <row r="12104" customFormat="false" ht="15" hidden="false" customHeight="false" outlineLevel="0" collapsed="false">
      <c r="A12104" s="6" t="n">
        <v>94987.868</v>
      </c>
      <c r="B12104" s="6" t="n">
        <v>2.12673992673993</v>
      </c>
      <c r="C12104" s="6" t="n">
        <v>82</v>
      </c>
      <c r="D12104" s="6" t="n">
        <v>-1</v>
      </c>
      <c r="E12104" s="6" t="n">
        <v>2.01098901098901</v>
      </c>
      <c r="F12104" s="6" t="n">
        <v>0</v>
      </c>
      <c r="G12104" s="6" t="n">
        <v>0.115750915750916</v>
      </c>
      <c r="H12104" s="6" t="str">
        <f aca="false">IF(AND(A12104&gt;=Stimuli!$B$2,A12104&lt;=Stimuli!$C$2),Stimuli!$A$2,IF(AND(A12104&gt;=Stimuli!$B$3,A12104&lt;=Stimuli!$C$3),Stimuli!$A$3,IF(AND(A12104&gt;=Stimuli!$B$4,A12104&lt;=Stimuli!$C$4),Stimuli!$A$4,"")))</f>
        <v>03 Quiet recovery (15s)</v>
      </c>
      <c r="I12104" s="6" t="n">
        <f aca="false">(B12104-B12103)/((A12104-A12103)/1000)</f>
        <v>0</v>
      </c>
      <c r="J12104" s="6" t="n">
        <f aca="false">IF(OR(B12104&lt;Rules!$B$2,B12104&gt;Rules!$B$3,ABS(I12104)&gt;Rules!$B$4,OR(B12105&lt;Rules!$B$2,B12105&gt;Rules!$B$3,ABS(I12105)&gt;Rules!$B$4)),1,0)</f>
        <v>0</v>
      </c>
      <c r="K12104" s="6" t="str">
        <f aca="false">IF(F12104=1,COUNTIF($F$2:F12104,1),"")</f>
        <v/>
      </c>
    </row>
    <row r="12105" customFormat="false" ht="15" hidden="false" customHeight="false" outlineLevel="0" collapsed="false">
      <c r="A12105" s="6" t="n">
        <v>94995.6805</v>
      </c>
      <c r="B12105" s="6" t="n">
        <v>2.12527472527473</v>
      </c>
      <c r="C12105" s="6" t="n">
        <v>82</v>
      </c>
      <c r="D12105" s="6" t="n">
        <v>-1</v>
      </c>
      <c r="E12105" s="6" t="n">
        <v>2.01098901098901</v>
      </c>
      <c r="F12105" s="6" t="n">
        <v>0</v>
      </c>
      <c r="G12105" s="6" t="n">
        <v>0.115750915750916</v>
      </c>
      <c r="H12105" s="6" t="str">
        <f aca="false">IF(AND(A12105&gt;=Stimuli!$B$2,A12105&lt;=Stimuli!$C$2),Stimuli!$A$2,IF(AND(A12105&gt;=Stimuli!$B$3,A12105&lt;=Stimuli!$C$3),Stimuli!$A$3,IF(AND(A12105&gt;=Stimuli!$B$4,A12105&lt;=Stimuli!$C$4),Stimuli!$A$4,"")))</f>
        <v>03 Quiet recovery (15s)</v>
      </c>
      <c r="I12105" s="6" t="n">
        <f aca="false">(B12105-B12104)/((A12105-A12104)/1000)</f>
        <v>-0.18754578754573</v>
      </c>
      <c r="J12105" s="6" t="n">
        <f aca="false">IF(OR(B12105&lt;Rules!$B$2,B12105&gt;Rules!$B$3,ABS(I12105)&gt;Rules!$B$4,OR(B12106&lt;Rules!$B$2,B12106&gt;Rules!$B$3,ABS(I12106)&gt;Rules!$B$4)),1,0)</f>
        <v>0</v>
      </c>
      <c r="K12105" s="6" t="str">
        <f aca="false">IF(F12105=1,COUNTIF($F$2:F12105,1),"")</f>
        <v/>
      </c>
    </row>
    <row r="12106" customFormat="false" ht="15" hidden="false" customHeight="false" outlineLevel="0" collapsed="false">
      <c r="A12106" s="6" t="n">
        <v>95003.493</v>
      </c>
      <c r="B12106" s="6" t="n">
        <v>2.12820512820513</v>
      </c>
      <c r="C12106" s="6" t="n">
        <v>82</v>
      </c>
      <c r="D12106" s="6" t="n">
        <v>-1</v>
      </c>
      <c r="E12106" s="6" t="n">
        <v>2.01098901098901</v>
      </c>
      <c r="F12106" s="6" t="n">
        <v>0</v>
      </c>
      <c r="G12106" s="6" t="n">
        <v>0.115750915750916</v>
      </c>
      <c r="H12106" s="6" t="str">
        <f aca="false">IF(AND(A12106&gt;=Stimuli!$B$2,A12106&lt;=Stimuli!$C$2),Stimuli!$A$2,IF(AND(A12106&gt;=Stimuli!$B$3,A12106&lt;=Stimuli!$C$3),Stimuli!$A$3,IF(AND(A12106&gt;=Stimuli!$B$4,A12106&lt;=Stimuli!$C$4),Stimuli!$A$4,"")))</f>
        <v>03 Quiet recovery (15s)</v>
      </c>
      <c r="I12106" s="6" t="n">
        <f aca="false">(B12106-B12105)/((A12106-A12105)/1000)</f>
        <v>0.375091575091631</v>
      </c>
      <c r="J12106" s="6" t="n">
        <f aca="false">IF(OR(B12106&lt;Rules!$B$2,B12106&gt;Rules!$B$3,ABS(I12106)&gt;Rules!$B$4,OR(B12107&lt;Rules!$B$2,B12107&gt;Rules!$B$3,ABS(I12107)&gt;Rules!$B$4)),1,0)</f>
        <v>0</v>
      </c>
      <c r="K12106" s="6" t="str">
        <f aca="false">IF(F12106=1,COUNTIF($F$2:F12106,1),"")</f>
        <v/>
      </c>
    </row>
    <row r="12107" customFormat="false" ht="15" hidden="false" customHeight="false" outlineLevel="0" collapsed="false">
      <c r="A12107" s="6" t="n">
        <v>95011.3055</v>
      </c>
      <c r="B12107" s="6" t="n">
        <v>2.12527472527473</v>
      </c>
      <c r="C12107" s="6" t="n">
        <v>82</v>
      </c>
      <c r="D12107" s="6" t="n">
        <v>-1</v>
      </c>
      <c r="E12107" s="6" t="n">
        <v>2.01098901098901</v>
      </c>
      <c r="F12107" s="6" t="n">
        <v>0</v>
      </c>
      <c r="G12107" s="6" t="n">
        <v>0.115750915750916</v>
      </c>
      <c r="H12107" s="6" t="str">
        <f aca="false">IF(AND(A12107&gt;=Stimuli!$B$2,A12107&lt;=Stimuli!$C$2),Stimuli!$A$2,IF(AND(A12107&gt;=Stimuli!$B$3,A12107&lt;=Stimuli!$C$3),Stimuli!$A$3,IF(AND(A12107&gt;=Stimuli!$B$4,A12107&lt;=Stimuli!$C$4),Stimuli!$A$4,"")))</f>
        <v>03 Quiet recovery (15s)</v>
      </c>
      <c r="I12107" s="6" t="n">
        <f aca="false">(B12107-B12106)/((A12107-A12106)/1000)</f>
        <v>-0.375091575091631</v>
      </c>
      <c r="J12107" s="6" t="n">
        <f aca="false">IF(OR(B12107&lt;Rules!$B$2,B12107&gt;Rules!$B$3,ABS(I12107)&gt;Rules!$B$4,OR(B12108&lt;Rules!$B$2,B12108&gt;Rules!$B$3,ABS(I12108)&gt;Rules!$B$4)),1,0)</f>
        <v>0</v>
      </c>
      <c r="K12107" s="6" t="str">
        <f aca="false">IF(F12107=1,COUNTIF($F$2:F12107,1),"")</f>
        <v/>
      </c>
    </row>
    <row r="12108" customFormat="false" ht="15" hidden="false" customHeight="false" outlineLevel="0" collapsed="false">
      <c r="A12108" s="6" t="n">
        <v>95019.118</v>
      </c>
      <c r="B12108" s="6" t="n">
        <v>2.12967032967033</v>
      </c>
      <c r="C12108" s="6" t="n">
        <v>82</v>
      </c>
      <c r="D12108" s="6" t="n">
        <v>-1</v>
      </c>
      <c r="E12108" s="6" t="n">
        <v>2.01098901098901</v>
      </c>
      <c r="F12108" s="6" t="n">
        <v>0</v>
      </c>
      <c r="G12108" s="6" t="n">
        <v>0.115750915750916</v>
      </c>
      <c r="H12108" s="6" t="str">
        <f aca="false">IF(AND(A12108&gt;=Stimuli!$B$2,A12108&lt;=Stimuli!$C$2),Stimuli!$A$2,IF(AND(A12108&gt;=Stimuli!$B$3,A12108&lt;=Stimuli!$C$3),Stimuli!$A$3,IF(AND(A12108&gt;=Stimuli!$B$4,A12108&lt;=Stimuli!$C$4),Stimuli!$A$4,"")))</f>
        <v>03 Quiet recovery (15s)</v>
      </c>
      <c r="I12108" s="6" t="n">
        <f aca="false">(B12108-B12107)/((A12108-A12107)/1000)</f>
        <v>0.562637362637474</v>
      </c>
      <c r="J12108" s="6" t="n">
        <f aca="false">IF(OR(B12108&lt;Rules!$B$2,B12108&gt;Rules!$B$3,ABS(I12108)&gt;Rules!$B$4,OR(B12109&lt;Rules!$B$2,B12109&gt;Rules!$B$3,ABS(I12109)&gt;Rules!$B$4)),1,0)</f>
        <v>0</v>
      </c>
      <c r="K12108" s="6" t="str">
        <f aca="false">IF(F12108=1,COUNTIF($F$2:F12108,1),"")</f>
        <v/>
      </c>
    </row>
    <row r="12109" customFormat="false" ht="15" hidden="false" customHeight="false" outlineLevel="0" collapsed="false">
      <c r="A12109" s="6" t="n">
        <v>95026.9305</v>
      </c>
      <c r="B12109" s="6" t="n">
        <v>2.12380952380952</v>
      </c>
      <c r="C12109" s="6" t="n">
        <v>82</v>
      </c>
      <c r="D12109" s="6" t="n">
        <v>-1</v>
      </c>
      <c r="E12109" s="6" t="n">
        <v>2.01098901098901</v>
      </c>
      <c r="F12109" s="6" t="n">
        <v>0</v>
      </c>
      <c r="G12109" s="6" t="n">
        <v>0.115750915750916</v>
      </c>
      <c r="H12109" s="6" t="str">
        <f aca="false">IF(AND(A12109&gt;=Stimuli!$B$2,A12109&lt;=Stimuli!$C$2),Stimuli!$A$2,IF(AND(A12109&gt;=Stimuli!$B$3,A12109&lt;=Stimuli!$C$3),Stimuli!$A$3,IF(AND(A12109&gt;=Stimuli!$B$4,A12109&lt;=Stimuli!$C$4),Stimuli!$A$4,"")))</f>
        <v>03 Quiet recovery (15s)</v>
      </c>
      <c r="I12109" s="6" t="n">
        <f aca="false">(B12109-B12108)/((A12109-A12108)/1000)</f>
        <v>-0.750183150183204</v>
      </c>
      <c r="J12109" s="6" t="n">
        <f aca="false">IF(OR(B12109&lt;Rules!$B$2,B12109&gt;Rules!$B$3,ABS(I12109)&gt;Rules!$B$4,OR(B12110&lt;Rules!$B$2,B12110&gt;Rules!$B$3,ABS(I12110)&gt;Rules!$B$4)),1,0)</f>
        <v>0</v>
      </c>
      <c r="K12109" s="6" t="str">
        <f aca="false">IF(F12109=1,COUNTIF($F$2:F12109,1),"")</f>
        <v/>
      </c>
    </row>
    <row r="12110" customFormat="false" ht="15" hidden="false" customHeight="false" outlineLevel="0" collapsed="false">
      <c r="A12110" s="6" t="n">
        <v>95034.743</v>
      </c>
      <c r="B12110" s="6" t="n">
        <v>2.13113553113553</v>
      </c>
      <c r="C12110" s="6" t="n">
        <v>82</v>
      </c>
      <c r="D12110" s="6" t="n">
        <v>-1</v>
      </c>
      <c r="E12110" s="6" t="n">
        <v>2.01098901098901</v>
      </c>
      <c r="F12110" s="6" t="n">
        <v>1</v>
      </c>
      <c r="G12110" s="6" t="n">
        <v>0.115750915750916</v>
      </c>
      <c r="H12110" s="6" t="str">
        <f aca="false">IF(AND(A12110&gt;=Stimuli!$B$2,A12110&lt;=Stimuli!$C$2),Stimuli!$A$2,IF(AND(A12110&gt;=Stimuli!$B$3,A12110&lt;=Stimuli!$C$3),Stimuli!$A$3,IF(AND(A12110&gt;=Stimuli!$B$4,A12110&lt;=Stimuli!$C$4),Stimuli!$A$4,"")))</f>
        <v>03 Quiet recovery (15s)</v>
      </c>
      <c r="I12110" s="6" t="n">
        <f aca="false">(B12110-B12109)/((A12110-A12109)/1000)</f>
        <v>0.937728937728934</v>
      </c>
      <c r="J12110" s="6" t="n">
        <f aca="false">IF(OR(B12110&lt;Rules!$B$2,B12110&gt;Rules!$B$3,ABS(I12110)&gt;Rules!$B$4,OR(B12111&lt;Rules!$B$2,B12111&gt;Rules!$B$3,ABS(I12111)&gt;Rules!$B$4)),1,0)</f>
        <v>0</v>
      </c>
      <c r="K12110" s="6" t="n">
        <f aca="false">IF(F12110=1,COUNTIF($F$2:F12110,1),"")</f>
        <v>13</v>
      </c>
    </row>
    <row r="12111" customFormat="false" ht="15" hidden="false" customHeight="false" outlineLevel="0" collapsed="false">
      <c r="A12111" s="6" t="n">
        <v>95042.5555</v>
      </c>
      <c r="B12111" s="6" t="n">
        <v>2.12380952380952</v>
      </c>
      <c r="C12111" s="6" t="n">
        <v>82</v>
      </c>
      <c r="D12111" s="6" t="n">
        <v>-1</v>
      </c>
      <c r="E12111" s="6" t="n">
        <v>2.01098901098901</v>
      </c>
      <c r="F12111" s="6" t="n">
        <v>0</v>
      </c>
      <c r="G12111" s="6" t="n">
        <v>0.115750915750916</v>
      </c>
      <c r="H12111" s="6" t="str">
        <f aca="false">IF(AND(A12111&gt;=Stimuli!$B$2,A12111&lt;=Stimuli!$C$2),Stimuli!$A$2,IF(AND(A12111&gt;=Stimuli!$B$3,A12111&lt;=Stimuli!$C$3),Stimuli!$A$3,IF(AND(A12111&gt;=Stimuli!$B$4,A12111&lt;=Stimuli!$C$4),Stimuli!$A$4,"")))</f>
        <v>03 Quiet recovery (15s)</v>
      </c>
      <c r="I12111" s="6" t="n">
        <f aca="false">(B12111-B12110)/((A12111-A12110)/1000)</f>
        <v>-0.937728937728934</v>
      </c>
      <c r="J12111" s="6" t="n">
        <f aca="false">IF(OR(B12111&lt;Rules!$B$2,B12111&gt;Rules!$B$3,ABS(I12111)&gt;Rules!$B$4,OR(B12112&lt;Rules!$B$2,B12112&gt;Rules!$B$3,ABS(I12112)&gt;Rules!$B$4)),1,0)</f>
        <v>0</v>
      </c>
      <c r="K12111" s="6" t="str">
        <f aca="false">IF(F12111=1,COUNTIF($F$2:F12111,1),"")</f>
        <v/>
      </c>
    </row>
    <row r="12112" customFormat="false" ht="15" hidden="false" customHeight="false" outlineLevel="0" collapsed="false">
      <c r="A12112" s="6" t="n">
        <v>95050.368</v>
      </c>
      <c r="B12112" s="6" t="n">
        <v>2.13113553113553</v>
      </c>
      <c r="C12112" s="6" t="n">
        <v>82</v>
      </c>
      <c r="D12112" s="6" t="n">
        <v>-1</v>
      </c>
      <c r="E12112" s="6" t="n">
        <v>2.01098901098901</v>
      </c>
      <c r="F12112" s="6" t="n">
        <v>0</v>
      </c>
      <c r="G12112" s="6" t="n">
        <v>0.115750915750916</v>
      </c>
      <c r="H12112" s="6" t="str">
        <f aca="false">IF(AND(A12112&gt;=Stimuli!$B$2,A12112&lt;=Stimuli!$C$2),Stimuli!$A$2,IF(AND(A12112&gt;=Stimuli!$B$3,A12112&lt;=Stimuli!$C$3),Stimuli!$A$3,IF(AND(A12112&gt;=Stimuli!$B$4,A12112&lt;=Stimuli!$C$4),Stimuli!$A$4,"")))</f>
        <v>03 Quiet recovery (15s)</v>
      </c>
      <c r="I12112" s="6" t="n">
        <f aca="false">(B12112-B12111)/((A12112-A12111)/1000)</f>
        <v>0.937728937728934</v>
      </c>
      <c r="J12112" s="6" t="n">
        <f aca="false">IF(OR(B12112&lt;Rules!$B$2,B12112&gt;Rules!$B$3,ABS(I12112)&gt;Rules!$B$4,OR(B12113&lt;Rules!$B$2,B12113&gt;Rules!$B$3,ABS(I12113)&gt;Rules!$B$4)),1,0)</f>
        <v>0</v>
      </c>
      <c r="K12112" s="6" t="str">
        <f aca="false">IF(F12112=1,COUNTIF($F$2:F12112,1),"")</f>
        <v/>
      </c>
    </row>
    <row r="12113" customFormat="false" ht="15" hidden="false" customHeight="false" outlineLevel="0" collapsed="false">
      <c r="A12113" s="6" t="n">
        <v>95058.1805</v>
      </c>
      <c r="B12113" s="6" t="n">
        <v>2.12380952380952</v>
      </c>
      <c r="C12113" s="6" t="n">
        <v>82</v>
      </c>
      <c r="D12113" s="6" t="n">
        <v>-1</v>
      </c>
      <c r="E12113" s="6" t="n">
        <v>2.01098901098901</v>
      </c>
      <c r="F12113" s="6" t="n">
        <v>0</v>
      </c>
      <c r="G12113" s="6" t="n">
        <v>0.115750915750916</v>
      </c>
      <c r="H12113" s="6" t="str">
        <f aca="false">IF(AND(A12113&gt;=Stimuli!$B$2,A12113&lt;=Stimuli!$C$2),Stimuli!$A$2,IF(AND(A12113&gt;=Stimuli!$B$3,A12113&lt;=Stimuli!$C$3),Stimuli!$A$3,IF(AND(A12113&gt;=Stimuli!$B$4,A12113&lt;=Stimuli!$C$4),Stimuli!$A$4,"")))</f>
        <v>03 Quiet recovery (15s)</v>
      </c>
      <c r="I12113" s="6" t="n">
        <f aca="false">(B12113-B12112)/((A12113-A12112)/1000)</f>
        <v>-0.937728937728934</v>
      </c>
      <c r="J12113" s="6" t="n">
        <f aca="false">IF(OR(B12113&lt;Rules!$B$2,B12113&gt;Rules!$B$3,ABS(I12113)&gt;Rules!$B$4,OR(B12114&lt;Rules!$B$2,B12114&gt;Rules!$B$3,ABS(I12114)&gt;Rules!$B$4)),1,0)</f>
        <v>0</v>
      </c>
      <c r="K12113" s="6" t="str">
        <f aca="false">IF(F12113=1,COUNTIF($F$2:F12113,1),"")</f>
        <v/>
      </c>
    </row>
    <row r="12114" customFormat="false" ht="15" hidden="false" customHeight="false" outlineLevel="0" collapsed="false">
      <c r="A12114" s="6" t="n">
        <v>95065.993</v>
      </c>
      <c r="B12114" s="6" t="n">
        <v>2.13113553113553</v>
      </c>
      <c r="C12114" s="6" t="n">
        <v>82</v>
      </c>
      <c r="D12114" s="6" t="n">
        <v>-1</v>
      </c>
      <c r="E12114" s="6" t="n">
        <v>2.01098901098901</v>
      </c>
      <c r="F12114" s="6" t="n">
        <v>0</v>
      </c>
      <c r="G12114" s="6" t="n">
        <v>0.115750915750916</v>
      </c>
      <c r="H12114" s="6" t="str">
        <f aca="false">IF(AND(A12114&gt;=Stimuli!$B$2,A12114&lt;=Stimuli!$C$2),Stimuli!$A$2,IF(AND(A12114&gt;=Stimuli!$B$3,A12114&lt;=Stimuli!$C$3),Stimuli!$A$3,IF(AND(A12114&gt;=Stimuli!$B$4,A12114&lt;=Stimuli!$C$4),Stimuli!$A$4,"")))</f>
        <v>03 Quiet recovery (15s)</v>
      </c>
      <c r="I12114" s="6" t="n">
        <f aca="false">(B12114-B12113)/((A12114-A12113)/1000)</f>
        <v>0.937728937728934</v>
      </c>
      <c r="J12114" s="6" t="n">
        <f aca="false">IF(OR(B12114&lt;Rules!$B$2,B12114&gt;Rules!$B$3,ABS(I12114)&gt;Rules!$B$4,OR(B12115&lt;Rules!$B$2,B12115&gt;Rules!$B$3,ABS(I12115)&gt;Rules!$B$4)),1,0)</f>
        <v>0</v>
      </c>
      <c r="K12114" s="6" t="str">
        <f aca="false">IF(F12114=1,COUNTIF($F$2:F12114,1),"")</f>
        <v/>
      </c>
    </row>
    <row r="12115" customFormat="false" ht="15" hidden="false" customHeight="false" outlineLevel="0" collapsed="false">
      <c r="A12115" s="6" t="n">
        <v>95073.8055</v>
      </c>
      <c r="B12115" s="6" t="n">
        <v>2.12380952380952</v>
      </c>
      <c r="C12115" s="6" t="n">
        <v>84</v>
      </c>
      <c r="D12115" s="6" t="n">
        <v>710.9375</v>
      </c>
      <c r="E12115" s="6" t="n">
        <v>2.01098901098901</v>
      </c>
      <c r="F12115" s="6" t="n">
        <v>0</v>
      </c>
      <c r="G12115" s="6" t="n">
        <v>0.115750915750916</v>
      </c>
      <c r="H12115" s="6" t="str">
        <f aca="false">IF(AND(A12115&gt;=Stimuli!$B$2,A12115&lt;=Stimuli!$C$2),Stimuli!$A$2,IF(AND(A12115&gt;=Stimuli!$B$3,A12115&lt;=Stimuli!$C$3),Stimuli!$A$3,IF(AND(A12115&gt;=Stimuli!$B$4,A12115&lt;=Stimuli!$C$4),Stimuli!$A$4,"")))</f>
        <v>03 Quiet recovery (15s)</v>
      </c>
      <c r="I12115" s="6" t="n">
        <f aca="false">(B12115-B12114)/((A12115-A12114)/1000)</f>
        <v>-0.937728937728934</v>
      </c>
      <c r="J12115" s="6" t="n">
        <f aca="false">IF(OR(B12115&lt;Rules!$B$2,B12115&gt;Rules!$B$3,ABS(I12115)&gt;Rules!$B$4,OR(B12116&lt;Rules!$B$2,B12116&gt;Rules!$B$3,ABS(I12116)&gt;Rules!$B$4)),1,0)</f>
        <v>0</v>
      </c>
      <c r="K12115" s="6" t="str">
        <f aca="false">IF(F12115=1,COUNTIF($F$2:F12115,1),"")</f>
        <v/>
      </c>
    </row>
    <row r="12116" customFormat="false" ht="15" hidden="false" customHeight="false" outlineLevel="0" collapsed="false">
      <c r="A12116" s="6" t="n">
        <v>95081.618</v>
      </c>
      <c r="B12116" s="6" t="n">
        <v>2.12967032967033</v>
      </c>
      <c r="C12116" s="6" t="n">
        <v>84</v>
      </c>
      <c r="D12116" s="6" t="n">
        <v>-1</v>
      </c>
      <c r="E12116" s="6" t="n">
        <v>2.01098901098901</v>
      </c>
      <c r="F12116" s="6" t="n">
        <v>0</v>
      </c>
      <c r="G12116" s="6" t="n">
        <v>0.115750915750916</v>
      </c>
      <c r="H12116" s="6" t="str">
        <f aca="false">IF(AND(A12116&gt;=Stimuli!$B$2,A12116&lt;=Stimuli!$C$2),Stimuli!$A$2,IF(AND(A12116&gt;=Stimuli!$B$3,A12116&lt;=Stimuli!$C$3),Stimuli!$A$3,IF(AND(A12116&gt;=Stimuli!$B$4,A12116&lt;=Stimuli!$C$4),Stimuli!$A$4,"")))</f>
        <v>03 Quiet recovery (15s)</v>
      </c>
      <c r="I12116" s="6" t="n">
        <f aca="false">(B12116-B12115)/((A12116-A12115)/1000)</f>
        <v>0.750183150183204</v>
      </c>
      <c r="J12116" s="6" t="n">
        <f aca="false">IF(OR(B12116&lt;Rules!$B$2,B12116&gt;Rules!$B$3,ABS(I12116)&gt;Rules!$B$4,OR(B12117&lt;Rules!$B$2,B12117&gt;Rules!$B$3,ABS(I12117)&gt;Rules!$B$4)),1,0)</f>
        <v>0</v>
      </c>
      <c r="K12116" s="6" t="str">
        <f aca="false">IF(F12116=1,COUNTIF($F$2:F12116,1),"")</f>
        <v/>
      </c>
    </row>
    <row r="12117" customFormat="false" ht="15" hidden="false" customHeight="false" outlineLevel="0" collapsed="false">
      <c r="A12117" s="6" t="n">
        <v>95089.4305</v>
      </c>
      <c r="B12117" s="6" t="n">
        <v>2.12527472527473</v>
      </c>
      <c r="C12117" s="6" t="n">
        <v>84</v>
      </c>
      <c r="D12117" s="6" t="n">
        <v>-1</v>
      </c>
      <c r="E12117" s="6" t="n">
        <v>2.01098901098901</v>
      </c>
      <c r="F12117" s="6" t="n">
        <v>0</v>
      </c>
      <c r="G12117" s="6" t="n">
        <v>0.115750915750916</v>
      </c>
      <c r="H12117" s="6" t="str">
        <f aca="false">IF(AND(A12117&gt;=Stimuli!$B$2,A12117&lt;=Stimuli!$C$2),Stimuli!$A$2,IF(AND(A12117&gt;=Stimuli!$B$3,A12117&lt;=Stimuli!$C$3),Stimuli!$A$3,IF(AND(A12117&gt;=Stimuli!$B$4,A12117&lt;=Stimuli!$C$4),Stimuli!$A$4,"")))</f>
        <v>03 Quiet recovery (15s)</v>
      </c>
      <c r="I12117" s="6" t="n">
        <f aca="false">(B12117-B12116)/((A12117-A12116)/1000)</f>
        <v>-0.562637362637474</v>
      </c>
      <c r="J12117" s="6" t="n">
        <f aca="false">IF(OR(B12117&lt;Rules!$B$2,B12117&gt;Rules!$B$3,ABS(I12117)&gt;Rules!$B$4,OR(B12118&lt;Rules!$B$2,B12118&gt;Rules!$B$3,ABS(I12118)&gt;Rules!$B$4)),1,0)</f>
        <v>0</v>
      </c>
      <c r="K12117" s="6" t="str">
        <f aca="false">IF(F12117=1,COUNTIF($F$2:F12117,1),"")</f>
        <v/>
      </c>
    </row>
    <row r="12118" customFormat="false" ht="15" hidden="false" customHeight="false" outlineLevel="0" collapsed="false">
      <c r="A12118" s="6" t="n">
        <v>95097.243</v>
      </c>
      <c r="B12118" s="6" t="n">
        <v>2.12820512820513</v>
      </c>
      <c r="C12118" s="6" t="n">
        <v>84</v>
      </c>
      <c r="D12118" s="6" t="n">
        <v>-1</v>
      </c>
      <c r="E12118" s="6" t="n">
        <v>2.01098901098901</v>
      </c>
      <c r="F12118" s="6" t="n">
        <v>0</v>
      </c>
      <c r="G12118" s="6" t="n">
        <v>0.115750915750916</v>
      </c>
      <c r="H12118" s="6" t="str">
        <f aca="false">IF(AND(A12118&gt;=Stimuli!$B$2,A12118&lt;=Stimuli!$C$2),Stimuli!$A$2,IF(AND(A12118&gt;=Stimuli!$B$3,A12118&lt;=Stimuli!$C$3),Stimuli!$A$3,IF(AND(A12118&gt;=Stimuli!$B$4,A12118&lt;=Stimuli!$C$4),Stimuli!$A$4,"")))</f>
        <v>03 Quiet recovery (15s)</v>
      </c>
      <c r="I12118" s="6" t="n">
        <f aca="false">(B12118-B12117)/((A12118-A12117)/1000)</f>
        <v>0.375091575091631</v>
      </c>
      <c r="J12118" s="6" t="n">
        <f aca="false">IF(OR(B12118&lt;Rules!$B$2,B12118&gt;Rules!$B$3,ABS(I12118)&gt;Rules!$B$4,OR(B12119&lt;Rules!$B$2,B12119&gt;Rules!$B$3,ABS(I12119)&gt;Rules!$B$4)),1,0)</f>
        <v>0</v>
      </c>
      <c r="K12118" s="6" t="str">
        <f aca="false">IF(F12118=1,COUNTIF($F$2:F12118,1),"")</f>
        <v/>
      </c>
    </row>
    <row r="12119" customFormat="false" ht="15" hidden="false" customHeight="false" outlineLevel="0" collapsed="false">
      <c r="A12119" s="6" t="n">
        <v>95105.0555</v>
      </c>
      <c r="B12119" s="6" t="n">
        <v>2.12673992673993</v>
      </c>
      <c r="C12119" s="6" t="n">
        <v>84</v>
      </c>
      <c r="D12119" s="6" t="n">
        <v>-1</v>
      </c>
      <c r="E12119" s="6" t="n">
        <v>2.01098901098901</v>
      </c>
      <c r="F12119" s="6" t="n">
        <v>0</v>
      </c>
      <c r="G12119" s="6" t="n">
        <v>0.115750915750916</v>
      </c>
      <c r="H12119" s="6" t="str">
        <f aca="false">IF(AND(A12119&gt;=Stimuli!$B$2,A12119&lt;=Stimuli!$C$2),Stimuli!$A$2,IF(AND(A12119&gt;=Stimuli!$B$3,A12119&lt;=Stimuli!$C$3),Stimuli!$A$3,IF(AND(A12119&gt;=Stimuli!$B$4,A12119&lt;=Stimuli!$C$4),Stimuli!$A$4,"")))</f>
        <v>03 Quiet recovery (15s)</v>
      </c>
      <c r="I12119" s="6" t="n">
        <f aca="false">(B12119-B12118)/((A12119-A12118)/1000)</f>
        <v>-0.187545787545901</v>
      </c>
      <c r="J12119" s="6" t="n">
        <f aca="false">IF(OR(B12119&lt;Rules!$B$2,B12119&gt;Rules!$B$3,ABS(I12119)&gt;Rules!$B$4,OR(B12120&lt;Rules!$B$2,B12120&gt;Rules!$B$3,ABS(I12120)&gt;Rules!$B$4)),1,0)</f>
        <v>0</v>
      </c>
      <c r="K12119" s="6" t="str">
        <f aca="false">IF(F12119=1,COUNTIF($F$2:F12119,1),"")</f>
        <v/>
      </c>
    </row>
    <row r="12120" customFormat="false" ht="15" hidden="false" customHeight="false" outlineLevel="0" collapsed="false">
      <c r="A12120" s="6" t="n">
        <v>95112.868</v>
      </c>
      <c r="B12120" s="6" t="n">
        <v>2.12673992673993</v>
      </c>
      <c r="C12120" s="6" t="n">
        <v>84</v>
      </c>
      <c r="D12120" s="6" t="n">
        <v>-1</v>
      </c>
      <c r="E12120" s="6" t="n">
        <v>2.01098901098901</v>
      </c>
      <c r="F12120" s="6" t="n">
        <v>0</v>
      </c>
      <c r="G12120" s="6" t="n">
        <v>0.115750915750916</v>
      </c>
      <c r="H12120" s="6" t="str">
        <f aca="false">IF(AND(A12120&gt;=Stimuli!$B$2,A12120&lt;=Stimuli!$C$2),Stimuli!$A$2,IF(AND(A12120&gt;=Stimuli!$B$3,A12120&lt;=Stimuli!$C$3),Stimuli!$A$3,IF(AND(A12120&gt;=Stimuli!$B$4,A12120&lt;=Stimuli!$C$4),Stimuli!$A$4,"")))</f>
        <v>03 Quiet recovery (15s)</v>
      </c>
      <c r="I12120" s="6" t="n">
        <f aca="false">(B12120-B12119)/((A12120-A12119)/1000)</f>
        <v>0</v>
      </c>
      <c r="J12120" s="6" t="n">
        <f aca="false">IF(OR(B12120&lt;Rules!$B$2,B12120&gt;Rules!$B$3,ABS(I12120)&gt;Rules!$B$4,OR(B12121&lt;Rules!$B$2,B12121&gt;Rules!$B$3,ABS(I12121)&gt;Rules!$B$4)),1,0)</f>
        <v>0</v>
      </c>
      <c r="K12120" s="6" t="str">
        <f aca="false">IF(F12120=1,COUNTIF($F$2:F12120,1),"")</f>
        <v/>
      </c>
    </row>
    <row r="12121" customFormat="false" ht="15" hidden="false" customHeight="false" outlineLevel="0" collapsed="false">
      <c r="A12121" s="6" t="n">
        <v>95120.6805</v>
      </c>
      <c r="B12121" s="6" t="n">
        <v>2.12820512820513</v>
      </c>
      <c r="C12121" s="6" t="n">
        <v>84</v>
      </c>
      <c r="D12121" s="6" t="n">
        <v>-1</v>
      </c>
      <c r="E12121" s="6" t="n">
        <v>2.01098901098901</v>
      </c>
      <c r="F12121" s="6" t="n">
        <v>0</v>
      </c>
      <c r="G12121" s="6" t="n">
        <v>0.115750915750916</v>
      </c>
      <c r="H12121" s="6" t="str">
        <f aca="false">IF(AND(A12121&gt;=Stimuli!$B$2,A12121&lt;=Stimuli!$C$2),Stimuli!$A$2,IF(AND(A12121&gt;=Stimuli!$B$3,A12121&lt;=Stimuli!$C$3),Stimuli!$A$3,IF(AND(A12121&gt;=Stimuli!$B$4,A12121&lt;=Stimuli!$C$4),Stimuli!$A$4,"")))</f>
        <v>03 Quiet recovery (15s)</v>
      </c>
      <c r="I12121" s="6" t="n">
        <f aca="false">(B12121-B12120)/((A12121-A12120)/1000)</f>
        <v>0.187545787545901</v>
      </c>
      <c r="J12121" s="6" t="n">
        <f aca="false">IF(OR(B12121&lt;Rules!$B$2,B12121&gt;Rules!$B$3,ABS(I12121)&gt;Rules!$B$4,OR(B12122&lt;Rules!$B$2,B12122&gt;Rules!$B$3,ABS(I12122)&gt;Rules!$B$4)),1,0)</f>
        <v>0</v>
      </c>
      <c r="K12121" s="6" t="str">
        <f aca="false">IF(F12121=1,COUNTIF($F$2:F12121,1),"")</f>
        <v/>
      </c>
    </row>
    <row r="12122" customFormat="false" ht="15" hidden="false" customHeight="false" outlineLevel="0" collapsed="false">
      <c r="A12122" s="6" t="n">
        <v>95128.493</v>
      </c>
      <c r="B12122" s="6" t="n">
        <v>2.12527472527473</v>
      </c>
      <c r="C12122" s="6" t="n">
        <v>84</v>
      </c>
      <c r="D12122" s="6" t="n">
        <v>-1</v>
      </c>
      <c r="E12122" s="6" t="n">
        <v>2.01098901098901</v>
      </c>
      <c r="F12122" s="6" t="n">
        <v>0</v>
      </c>
      <c r="G12122" s="6" t="n">
        <v>0.115750915750916</v>
      </c>
      <c r="H12122" s="6" t="str">
        <f aca="false">IF(AND(A12122&gt;=Stimuli!$B$2,A12122&lt;=Stimuli!$C$2),Stimuli!$A$2,IF(AND(A12122&gt;=Stimuli!$B$3,A12122&lt;=Stimuli!$C$3),Stimuli!$A$3,IF(AND(A12122&gt;=Stimuli!$B$4,A12122&lt;=Stimuli!$C$4),Stimuli!$A$4,"")))</f>
        <v>03 Quiet recovery (15s)</v>
      </c>
      <c r="I12122" s="6" t="n">
        <f aca="false">(B12122-B12121)/((A12122-A12121)/1000)</f>
        <v>-0.375091575091631</v>
      </c>
      <c r="J12122" s="6" t="n">
        <f aca="false">IF(OR(B12122&lt;Rules!$B$2,B12122&gt;Rules!$B$3,ABS(I12122)&gt;Rules!$B$4,OR(B12123&lt;Rules!$B$2,B12123&gt;Rules!$B$3,ABS(I12123)&gt;Rules!$B$4)),1,0)</f>
        <v>0</v>
      </c>
      <c r="K12122" s="6" t="str">
        <f aca="false">IF(F12122=1,COUNTIF($F$2:F12122,1),"")</f>
        <v/>
      </c>
    </row>
    <row r="12123" customFormat="false" ht="15" hidden="false" customHeight="false" outlineLevel="0" collapsed="false">
      <c r="A12123" s="6" t="n">
        <v>95136.3055</v>
      </c>
      <c r="B12123" s="6" t="n">
        <v>2.12820512820513</v>
      </c>
      <c r="C12123" s="6" t="n">
        <v>84</v>
      </c>
      <c r="D12123" s="6" t="n">
        <v>-1</v>
      </c>
      <c r="E12123" s="6" t="n">
        <v>2.01098901098901</v>
      </c>
      <c r="F12123" s="6" t="n">
        <v>0</v>
      </c>
      <c r="G12123" s="6" t="n">
        <v>0.115750915750916</v>
      </c>
      <c r="H12123" s="6" t="str">
        <f aca="false">IF(AND(A12123&gt;=Stimuli!$B$2,A12123&lt;=Stimuli!$C$2),Stimuli!$A$2,IF(AND(A12123&gt;=Stimuli!$B$3,A12123&lt;=Stimuli!$C$3),Stimuli!$A$3,IF(AND(A12123&gt;=Stimuli!$B$4,A12123&lt;=Stimuli!$C$4),Stimuli!$A$4,"")))</f>
        <v>03 Quiet recovery (15s)</v>
      </c>
      <c r="I12123" s="6" t="n">
        <f aca="false">(B12123-B12122)/((A12123-A12122)/1000)</f>
        <v>0.375091575091631</v>
      </c>
      <c r="J12123" s="6" t="n">
        <f aca="false">IF(OR(B12123&lt;Rules!$B$2,B12123&gt;Rules!$B$3,ABS(I12123)&gt;Rules!$B$4,OR(B12124&lt;Rules!$B$2,B12124&gt;Rules!$B$3,ABS(I12124)&gt;Rules!$B$4)),1,0)</f>
        <v>0</v>
      </c>
      <c r="K12123" s="6" t="str">
        <f aca="false">IF(F12123=1,COUNTIF($F$2:F12123,1),"")</f>
        <v/>
      </c>
    </row>
    <row r="12124" customFormat="false" ht="15" hidden="false" customHeight="false" outlineLevel="0" collapsed="false">
      <c r="A12124" s="6" t="n">
        <v>95144.118</v>
      </c>
      <c r="B12124" s="6" t="n">
        <v>2.12380952380952</v>
      </c>
      <c r="C12124" s="6" t="n">
        <v>84</v>
      </c>
      <c r="D12124" s="6" t="n">
        <v>-1</v>
      </c>
      <c r="E12124" s="6" t="n">
        <v>2.01098901098901</v>
      </c>
      <c r="F12124" s="6" t="n">
        <v>0</v>
      </c>
      <c r="G12124" s="6" t="n">
        <v>0.115750915750916</v>
      </c>
      <c r="H12124" s="6" t="str">
        <f aca="false">IF(AND(A12124&gt;=Stimuli!$B$2,A12124&lt;=Stimuli!$C$2),Stimuli!$A$2,IF(AND(A12124&gt;=Stimuli!$B$3,A12124&lt;=Stimuli!$C$3),Stimuli!$A$3,IF(AND(A12124&gt;=Stimuli!$B$4,A12124&lt;=Stimuli!$C$4),Stimuli!$A$4,"")))</f>
        <v>03 Quiet recovery (15s)</v>
      </c>
      <c r="I12124" s="6" t="n">
        <f aca="false">(B12124-B12123)/((A12124-A12123)/1000)</f>
        <v>-0.562637362637361</v>
      </c>
      <c r="J12124" s="6" t="n">
        <f aca="false">IF(OR(B12124&lt;Rules!$B$2,B12124&gt;Rules!$B$3,ABS(I12124)&gt;Rules!$B$4,OR(B12125&lt;Rules!$B$2,B12125&gt;Rules!$B$3,ABS(I12125)&gt;Rules!$B$4)),1,0)</f>
        <v>0</v>
      </c>
      <c r="K12124" s="6" t="str">
        <f aca="false">IF(F12124=1,COUNTIF($F$2:F12124,1),"")</f>
        <v/>
      </c>
    </row>
    <row r="12125" customFormat="false" ht="15" hidden="false" customHeight="false" outlineLevel="0" collapsed="false">
      <c r="A12125" s="6" t="n">
        <v>95151.9305</v>
      </c>
      <c r="B12125" s="6" t="n">
        <v>2.12967032967033</v>
      </c>
      <c r="C12125" s="6" t="n">
        <v>84</v>
      </c>
      <c r="D12125" s="6" t="n">
        <v>-1</v>
      </c>
      <c r="E12125" s="6" t="n">
        <v>2.01098901098901</v>
      </c>
      <c r="F12125" s="6" t="n">
        <v>0</v>
      </c>
      <c r="G12125" s="6" t="n">
        <v>0.115750915750916</v>
      </c>
      <c r="H12125" s="6" t="str">
        <f aca="false">IF(AND(A12125&gt;=Stimuli!$B$2,A12125&lt;=Stimuli!$C$2),Stimuli!$A$2,IF(AND(A12125&gt;=Stimuli!$B$3,A12125&lt;=Stimuli!$C$3),Stimuli!$A$3,IF(AND(A12125&gt;=Stimuli!$B$4,A12125&lt;=Stimuli!$C$4),Stimuli!$A$4,"")))</f>
        <v>03 Quiet recovery (15s)</v>
      </c>
      <c r="I12125" s="6" t="n">
        <f aca="false">(B12125-B12124)/((A12125-A12124)/1000)</f>
        <v>0.750183150183204</v>
      </c>
      <c r="J12125" s="6" t="n">
        <f aca="false">IF(OR(B12125&lt;Rules!$B$2,B12125&gt;Rules!$B$3,ABS(I12125)&gt;Rules!$B$4,OR(B12126&lt;Rules!$B$2,B12126&gt;Rules!$B$3,ABS(I12126)&gt;Rules!$B$4)),1,0)</f>
        <v>0</v>
      </c>
      <c r="K12125" s="6" t="str">
        <f aca="false">IF(F12125=1,COUNTIF($F$2:F12125,1),"")</f>
        <v/>
      </c>
    </row>
    <row r="12126" customFormat="false" ht="15" hidden="false" customHeight="false" outlineLevel="0" collapsed="false">
      <c r="A12126" s="6" t="n">
        <v>95159.743</v>
      </c>
      <c r="B12126" s="6" t="n">
        <v>2.12234432234432</v>
      </c>
      <c r="C12126" s="6" t="n">
        <v>84</v>
      </c>
      <c r="D12126" s="6" t="n">
        <v>-1</v>
      </c>
      <c r="E12126" s="6" t="n">
        <v>2.01098901098901</v>
      </c>
      <c r="F12126" s="6" t="n">
        <v>0</v>
      </c>
      <c r="G12126" s="6" t="n">
        <v>0.115750915750916</v>
      </c>
      <c r="H12126" s="6" t="str">
        <f aca="false">IF(AND(A12126&gt;=Stimuli!$B$2,A12126&lt;=Stimuli!$C$2),Stimuli!$A$2,IF(AND(A12126&gt;=Stimuli!$B$3,A12126&lt;=Stimuli!$C$3),Stimuli!$A$3,IF(AND(A12126&gt;=Stimuli!$B$4,A12126&lt;=Stimuli!$C$4),Stimuli!$A$4,"")))</f>
        <v>03 Quiet recovery (15s)</v>
      </c>
      <c r="I12126" s="6" t="n">
        <f aca="false">(B12126-B12125)/((A12126-A12125)/1000)</f>
        <v>-0.937728937729048</v>
      </c>
      <c r="J12126" s="6" t="n">
        <f aca="false">IF(OR(B12126&lt;Rules!$B$2,B12126&gt;Rules!$B$3,ABS(I12126)&gt;Rules!$B$4,OR(B12127&lt;Rules!$B$2,B12127&gt;Rules!$B$3,ABS(I12127)&gt;Rules!$B$4)),1,0)</f>
        <v>0</v>
      </c>
      <c r="K12126" s="6" t="str">
        <f aca="false">IF(F12126=1,COUNTIF($F$2:F12126,1),"")</f>
        <v/>
      </c>
    </row>
    <row r="12127" customFormat="false" ht="15" hidden="false" customHeight="false" outlineLevel="0" collapsed="false">
      <c r="A12127" s="6" t="n">
        <v>95167.5555</v>
      </c>
      <c r="B12127" s="6" t="n">
        <v>2.13113553113553</v>
      </c>
      <c r="C12127" s="6" t="n">
        <v>84</v>
      </c>
      <c r="D12127" s="6" t="n">
        <v>-1</v>
      </c>
      <c r="E12127" s="6" t="n">
        <v>2.01098901098901</v>
      </c>
      <c r="F12127" s="6" t="n">
        <v>0</v>
      </c>
      <c r="G12127" s="6" t="n">
        <v>0.115750915750916</v>
      </c>
      <c r="H12127" s="6" t="str">
        <f aca="false">IF(AND(A12127&gt;=Stimuli!$B$2,A12127&lt;=Stimuli!$C$2),Stimuli!$A$2,IF(AND(A12127&gt;=Stimuli!$B$3,A12127&lt;=Stimuli!$C$3),Stimuli!$A$3,IF(AND(A12127&gt;=Stimuli!$B$4,A12127&lt;=Stimuli!$C$4),Stimuli!$A$4,"")))</f>
        <v>03 Quiet recovery (15s)</v>
      </c>
      <c r="I12127" s="6" t="n">
        <f aca="false">(B12127-B12126)/((A12127-A12126)/1000)</f>
        <v>1.12527472527478</v>
      </c>
      <c r="J12127" s="6" t="n">
        <f aca="false">IF(OR(B12127&lt;Rules!$B$2,B12127&gt;Rules!$B$3,ABS(I12127)&gt;Rules!$B$4,OR(B12128&lt;Rules!$B$2,B12128&gt;Rules!$B$3,ABS(I12128)&gt;Rules!$B$4)),1,0)</f>
        <v>0</v>
      </c>
      <c r="K12127" s="6" t="str">
        <f aca="false">IF(F12127=1,COUNTIF($F$2:F12127,1),"")</f>
        <v/>
      </c>
    </row>
    <row r="12128" customFormat="false" ht="15" hidden="false" customHeight="false" outlineLevel="0" collapsed="false">
      <c r="A12128" s="6" t="n">
        <v>95175.368</v>
      </c>
      <c r="B12128" s="6" t="n">
        <v>2.12234432234432</v>
      </c>
      <c r="C12128" s="6" t="n">
        <v>84</v>
      </c>
      <c r="D12128" s="6" t="n">
        <v>-1</v>
      </c>
      <c r="E12128" s="6" t="n">
        <v>2.01098901098901</v>
      </c>
      <c r="F12128" s="6" t="n">
        <v>0</v>
      </c>
      <c r="G12128" s="6" t="n">
        <v>0.115750915750916</v>
      </c>
      <c r="H12128" s="6" t="str">
        <f aca="false">IF(AND(A12128&gt;=Stimuli!$B$2,A12128&lt;=Stimuli!$C$2),Stimuli!$A$2,IF(AND(A12128&gt;=Stimuli!$B$3,A12128&lt;=Stimuli!$C$3),Stimuli!$A$3,IF(AND(A12128&gt;=Stimuli!$B$4,A12128&lt;=Stimuli!$C$4),Stimuli!$A$4,"")))</f>
        <v>03 Quiet recovery (15s)</v>
      </c>
      <c r="I12128" s="6" t="n">
        <f aca="false">(B12128-B12127)/((A12128-A12127)/1000)</f>
        <v>-1.12527472527478</v>
      </c>
      <c r="J12128" s="6" t="n">
        <f aca="false">IF(OR(B12128&lt;Rules!$B$2,B12128&gt;Rules!$B$3,ABS(I12128)&gt;Rules!$B$4,OR(B12129&lt;Rules!$B$2,B12129&gt;Rules!$B$3,ABS(I12129)&gt;Rules!$B$4)),1,0)</f>
        <v>0</v>
      </c>
      <c r="K12128" s="6" t="str">
        <f aca="false">IF(F12128=1,COUNTIF($F$2:F12128,1),"")</f>
        <v/>
      </c>
    </row>
    <row r="12129" customFormat="false" ht="15" hidden="false" customHeight="false" outlineLevel="0" collapsed="false">
      <c r="A12129" s="6" t="n">
        <v>95183.1805</v>
      </c>
      <c r="B12129" s="6" t="n">
        <v>2.12967032967033</v>
      </c>
      <c r="C12129" s="6" t="n">
        <v>84</v>
      </c>
      <c r="D12129" s="6" t="n">
        <v>-1</v>
      </c>
      <c r="E12129" s="6" t="n">
        <v>2.01098901098901</v>
      </c>
      <c r="F12129" s="6" t="n">
        <v>0</v>
      </c>
      <c r="G12129" s="6" t="n">
        <v>0.115750915750916</v>
      </c>
      <c r="H12129" s="6" t="str">
        <f aca="false">IF(AND(A12129&gt;=Stimuli!$B$2,A12129&lt;=Stimuli!$C$2),Stimuli!$A$2,IF(AND(A12129&gt;=Stimuli!$B$3,A12129&lt;=Stimuli!$C$3),Stimuli!$A$3,IF(AND(A12129&gt;=Stimuli!$B$4,A12129&lt;=Stimuli!$C$4),Stimuli!$A$4,"")))</f>
        <v>03 Quiet recovery (15s)</v>
      </c>
      <c r="I12129" s="6" t="n">
        <f aca="false">(B12129-B12128)/((A12129-A12128)/1000)</f>
        <v>0.937728937729048</v>
      </c>
      <c r="J12129" s="6" t="n">
        <f aca="false">IF(OR(B12129&lt;Rules!$B$2,B12129&gt;Rules!$B$3,ABS(I12129)&gt;Rules!$B$4,OR(B12130&lt;Rules!$B$2,B12130&gt;Rules!$B$3,ABS(I12130)&gt;Rules!$B$4)),1,0)</f>
        <v>0</v>
      </c>
      <c r="K12129" s="6" t="str">
        <f aca="false">IF(F12129=1,COUNTIF($F$2:F12129,1),"")</f>
        <v/>
      </c>
    </row>
    <row r="12130" customFormat="false" ht="15" hidden="false" customHeight="false" outlineLevel="0" collapsed="false">
      <c r="A12130" s="6" t="n">
        <v>95190.993</v>
      </c>
      <c r="B12130" s="6" t="n">
        <v>2.12234432234432</v>
      </c>
      <c r="C12130" s="6" t="n">
        <v>84</v>
      </c>
      <c r="D12130" s="6" t="n">
        <v>-1</v>
      </c>
      <c r="E12130" s="6" t="n">
        <v>2.01098901098901</v>
      </c>
      <c r="F12130" s="6" t="n">
        <v>0</v>
      </c>
      <c r="G12130" s="6" t="n">
        <v>0.115750915750916</v>
      </c>
      <c r="H12130" s="6" t="str">
        <f aca="false">IF(AND(A12130&gt;=Stimuli!$B$2,A12130&lt;=Stimuli!$C$2),Stimuli!$A$2,IF(AND(A12130&gt;=Stimuli!$B$3,A12130&lt;=Stimuli!$C$3),Stimuli!$A$3,IF(AND(A12130&gt;=Stimuli!$B$4,A12130&lt;=Stimuli!$C$4),Stimuli!$A$4,"")))</f>
        <v>03 Quiet recovery (15s)</v>
      </c>
      <c r="I12130" s="6" t="n">
        <f aca="false">(B12130-B12129)/((A12130-A12129)/1000)</f>
        <v>-0.937728937729048</v>
      </c>
      <c r="J12130" s="6" t="n">
        <f aca="false">IF(OR(B12130&lt;Rules!$B$2,B12130&gt;Rules!$B$3,ABS(I12130)&gt;Rules!$B$4,OR(B12131&lt;Rules!$B$2,B12131&gt;Rules!$B$3,ABS(I12131)&gt;Rules!$B$4)),1,0)</f>
        <v>0</v>
      </c>
      <c r="K12130" s="6" t="str">
        <f aca="false">IF(F12130=1,COUNTIF($F$2:F12130,1),"")</f>
        <v/>
      </c>
    </row>
    <row r="12131" customFormat="false" ht="15" hidden="false" customHeight="false" outlineLevel="0" collapsed="false">
      <c r="A12131" s="6" t="n">
        <v>95198.8055</v>
      </c>
      <c r="B12131" s="6" t="n">
        <v>2.12967032967033</v>
      </c>
      <c r="C12131" s="6" t="n">
        <v>84</v>
      </c>
      <c r="D12131" s="6" t="n">
        <v>-1</v>
      </c>
      <c r="E12131" s="6" t="n">
        <v>2.01098901098901</v>
      </c>
      <c r="F12131" s="6" t="n">
        <v>0</v>
      </c>
      <c r="G12131" s="6" t="n">
        <v>0.115750915750916</v>
      </c>
      <c r="H12131" s="6" t="str">
        <f aca="false">IF(AND(A12131&gt;=Stimuli!$B$2,A12131&lt;=Stimuli!$C$2),Stimuli!$A$2,IF(AND(A12131&gt;=Stimuli!$B$3,A12131&lt;=Stimuli!$C$3),Stimuli!$A$3,IF(AND(A12131&gt;=Stimuli!$B$4,A12131&lt;=Stimuli!$C$4),Stimuli!$A$4,"")))</f>
        <v>03 Quiet recovery (15s)</v>
      </c>
      <c r="I12131" s="6" t="n">
        <f aca="false">(B12131-B12130)/((A12131-A12130)/1000)</f>
        <v>0.937728937729048</v>
      </c>
      <c r="J12131" s="6" t="n">
        <f aca="false">IF(OR(B12131&lt;Rules!$B$2,B12131&gt;Rules!$B$3,ABS(I12131)&gt;Rules!$B$4,OR(B12132&lt;Rules!$B$2,B12132&gt;Rules!$B$3,ABS(I12132)&gt;Rules!$B$4)),1,0)</f>
        <v>0</v>
      </c>
      <c r="K12131" s="6" t="str">
        <f aca="false">IF(F12131=1,COUNTIF($F$2:F12131,1),"")</f>
        <v/>
      </c>
    </row>
    <row r="12132" customFormat="false" ht="15" hidden="false" customHeight="false" outlineLevel="0" collapsed="false">
      <c r="A12132" s="6" t="n">
        <v>95206.618</v>
      </c>
      <c r="B12132" s="6" t="n">
        <v>2.12380952380952</v>
      </c>
      <c r="C12132" s="6" t="n">
        <v>84</v>
      </c>
      <c r="D12132" s="6" t="n">
        <v>-1</v>
      </c>
      <c r="E12132" s="6" t="n">
        <v>2.01098901098901</v>
      </c>
      <c r="F12132" s="6" t="n">
        <v>0</v>
      </c>
      <c r="G12132" s="6" t="n">
        <v>0.115750915750916</v>
      </c>
      <c r="H12132" s="6" t="str">
        <f aca="false">IF(AND(A12132&gt;=Stimuli!$B$2,A12132&lt;=Stimuli!$C$2),Stimuli!$A$2,IF(AND(A12132&gt;=Stimuli!$B$3,A12132&lt;=Stimuli!$C$3),Stimuli!$A$3,IF(AND(A12132&gt;=Stimuli!$B$4,A12132&lt;=Stimuli!$C$4),Stimuli!$A$4,"")))</f>
        <v>03 Quiet recovery (15s)</v>
      </c>
      <c r="I12132" s="6" t="n">
        <f aca="false">(B12132-B12131)/((A12132-A12131)/1000)</f>
        <v>-0.750183150183204</v>
      </c>
      <c r="J12132" s="6" t="n">
        <f aca="false">IF(OR(B12132&lt;Rules!$B$2,B12132&gt;Rules!$B$3,ABS(I12132)&gt;Rules!$B$4,OR(B12133&lt;Rules!$B$2,B12133&gt;Rules!$B$3,ABS(I12133)&gt;Rules!$B$4)),1,0)</f>
        <v>0</v>
      </c>
      <c r="K12132" s="6" t="str">
        <f aca="false">IF(F12132=1,COUNTIF($F$2:F12132,1),"")</f>
        <v/>
      </c>
    </row>
    <row r="12133" customFormat="false" ht="15" hidden="false" customHeight="false" outlineLevel="0" collapsed="false">
      <c r="A12133" s="6" t="n">
        <v>95214.4305</v>
      </c>
      <c r="B12133" s="6" t="n">
        <v>2.12820512820513</v>
      </c>
      <c r="C12133" s="6" t="n">
        <v>84</v>
      </c>
      <c r="D12133" s="6" t="n">
        <v>-1</v>
      </c>
      <c r="E12133" s="6" t="n">
        <v>2.01098901098901</v>
      </c>
      <c r="F12133" s="6" t="n">
        <v>0</v>
      </c>
      <c r="G12133" s="6" t="n">
        <v>0.115750915750916</v>
      </c>
      <c r="H12133" s="6" t="str">
        <f aca="false">IF(AND(A12133&gt;=Stimuli!$B$2,A12133&lt;=Stimuli!$C$2),Stimuli!$A$2,IF(AND(A12133&gt;=Stimuli!$B$3,A12133&lt;=Stimuli!$C$3),Stimuli!$A$3,IF(AND(A12133&gt;=Stimuli!$B$4,A12133&lt;=Stimuli!$C$4),Stimuli!$A$4,"")))</f>
        <v>03 Quiet recovery (15s)</v>
      </c>
      <c r="I12133" s="6" t="n">
        <f aca="false">(B12133-B12132)/((A12133-A12132)/1000)</f>
        <v>0.562637362637361</v>
      </c>
      <c r="J12133" s="6" t="n">
        <f aca="false">IF(OR(B12133&lt;Rules!$B$2,B12133&gt;Rules!$B$3,ABS(I12133)&gt;Rules!$B$4,OR(B12134&lt;Rules!$B$2,B12134&gt;Rules!$B$3,ABS(I12134)&gt;Rules!$B$4)),1,0)</f>
        <v>0</v>
      </c>
      <c r="K12133" s="6" t="str">
        <f aca="false">IF(F12133=1,COUNTIF($F$2:F12133,1),"")</f>
        <v/>
      </c>
    </row>
    <row r="12134" customFormat="false" ht="15" hidden="false" customHeight="false" outlineLevel="0" collapsed="false">
      <c r="A12134" s="6" t="n">
        <v>95222.243</v>
      </c>
      <c r="B12134" s="6" t="n">
        <v>2.12380952380952</v>
      </c>
      <c r="C12134" s="6" t="n">
        <v>84</v>
      </c>
      <c r="D12134" s="6" t="n">
        <v>-1</v>
      </c>
      <c r="E12134" s="6" t="n">
        <v>2.01098901098901</v>
      </c>
      <c r="F12134" s="6" t="n">
        <v>0</v>
      </c>
      <c r="G12134" s="6" t="n">
        <v>0.115750915750916</v>
      </c>
      <c r="H12134" s="6" t="str">
        <f aca="false">IF(AND(A12134&gt;=Stimuli!$B$2,A12134&lt;=Stimuli!$C$2),Stimuli!$A$2,IF(AND(A12134&gt;=Stimuli!$B$3,A12134&lt;=Stimuli!$C$3),Stimuli!$A$3,IF(AND(A12134&gt;=Stimuli!$B$4,A12134&lt;=Stimuli!$C$4),Stimuli!$A$4,"")))</f>
        <v>03 Quiet recovery (15s)</v>
      </c>
      <c r="I12134" s="6" t="n">
        <f aca="false">(B12134-B12133)/((A12134-A12133)/1000)</f>
        <v>-0.562637362637361</v>
      </c>
      <c r="J12134" s="6" t="n">
        <f aca="false">IF(OR(B12134&lt;Rules!$B$2,B12134&gt;Rules!$B$3,ABS(I12134)&gt;Rules!$B$4,OR(B12135&lt;Rules!$B$2,B12135&gt;Rules!$B$3,ABS(I12135)&gt;Rules!$B$4)),1,0)</f>
        <v>0</v>
      </c>
      <c r="K12134" s="6" t="str">
        <f aca="false">IF(F12134=1,COUNTIF($F$2:F12134,1),"")</f>
        <v/>
      </c>
    </row>
    <row r="12135" customFormat="false" ht="15" hidden="false" customHeight="false" outlineLevel="0" collapsed="false">
      <c r="A12135" s="6" t="n">
        <v>95230.0555</v>
      </c>
      <c r="B12135" s="6" t="n">
        <v>2.12527472527473</v>
      </c>
      <c r="C12135" s="6" t="n">
        <v>84</v>
      </c>
      <c r="D12135" s="6" t="n">
        <v>-1</v>
      </c>
      <c r="E12135" s="6" t="n">
        <v>2.01098901098901</v>
      </c>
      <c r="F12135" s="6" t="n">
        <v>0</v>
      </c>
      <c r="G12135" s="6" t="n">
        <v>0.115750915750916</v>
      </c>
      <c r="H12135" s="6" t="str">
        <f aca="false">IF(AND(A12135&gt;=Stimuli!$B$2,A12135&lt;=Stimuli!$C$2),Stimuli!$A$2,IF(AND(A12135&gt;=Stimuli!$B$3,A12135&lt;=Stimuli!$C$3),Stimuli!$A$3,IF(AND(A12135&gt;=Stimuli!$B$4,A12135&lt;=Stimuli!$C$4),Stimuli!$A$4,"")))</f>
        <v>03 Quiet recovery (15s)</v>
      </c>
      <c r="I12135" s="6" t="n">
        <f aca="false">(B12135-B12134)/((A12135-A12134)/1000)</f>
        <v>0.18754578754573</v>
      </c>
      <c r="J12135" s="6" t="n">
        <f aca="false">IF(OR(B12135&lt;Rules!$B$2,B12135&gt;Rules!$B$3,ABS(I12135)&gt;Rules!$B$4,OR(B12136&lt;Rules!$B$2,B12136&gt;Rules!$B$3,ABS(I12136)&gt;Rules!$B$4)),1,0)</f>
        <v>0</v>
      </c>
      <c r="K12135" s="6" t="str">
        <f aca="false">IF(F12135=1,COUNTIF($F$2:F12135,1),"")</f>
        <v/>
      </c>
    </row>
    <row r="12136" customFormat="false" ht="15" hidden="false" customHeight="false" outlineLevel="0" collapsed="false">
      <c r="A12136" s="6" t="n">
        <v>95237.868</v>
      </c>
      <c r="B12136" s="6" t="n">
        <v>2.12527472527473</v>
      </c>
      <c r="C12136" s="6" t="n">
        <v>84</v>
      </c>
      <c r="D12136" s="6" t="n">
        <v>-1</v>
      </c>
      <c r="E12136" s="6" t="n">
        <v>2.01098901098901</v>
      </c>
      <c r="F12136" s="6" t="n">
        <v>0</v>
      </c>
      <c r="G12136" s="6" t="n">
        <v>0.115750915750916</v>
      </c>
      <c r="H12136" s="6" t="str">
        <f aca="false">IF(AND(A12136&gt;=Stimuli!$B$2,A12136&lt;=Stimuli!$C$2),Stimuli!$A$2,IF(AND(A12136&gt;=Stimuli!$B$3,A12136&lt;=Stimuli!$C$3),Stimuli!$A$3,IF(AND(A12136&gt;=Stimuli!$B$4,A12136&lt;=Stimuli!$C$4),Stimuli!$A$4,"")))</f>
        <v>03 Quiet recovery (15s)</v>
      </c>
      <c r="I12136" s="6" t="n">
        <f aca="false">(B12136-B12135)/((A12136-A12135)/1000)</f>
        <v>0</v>
      </c>
      <c r="J12136" s="6" t="n">
        <f aca="false">IF(OR(B12136&lt;Rules!$B$2,B12136&gt;Rules!$B$3,ABS(I12136)&gt;Rules!$B$4,OR(B12137&lt;Rules!$B$2,B12137&gt;Rules!$B$3,ABS(I12137)&gt;Rules!$B$4)),1,0)</f>
        <v>0</v>
      </c>
      <c r="K12136" s="6" t="str">
        <f aca="false">IF(F12136=1,COUNTIF($F$2:F12136,1),"")</f>
        <v/>
      </c>
    </row>
    <row r="12137" customFormat="false" ht="15" hidden="false" customHeight="false" outlineLevel="0" collapsed="false">
      <c r="A12137" s="6" t="n">
        <v>95245.6805</v>
      </c>
      <c r="B12137" s="6" t="n">
        <v>2.12380952380952</v>
      </c>
      <c r="C12137" s="6" t="n">
        <v>84</v>
      </c>
      <c r="D12137" s="6" t="n">
        <v>-1</v>
      </c>
      <c r="E12137" s="6" t="n">
        <v>2.01098901098901</v>
      </c>
      <c r="F12137" s="6" t="n">
        <v>0</v>
      </c>
      <c r="G12137" s="6" t="n">
        <v>0.115750915750916</v>
      </c>
      <c r="H12137" s="6" t="str">
        <f aca="false">IF(AND(A12137&gt;=Stimuli!$B$2,A12137&lt;=Stimuli!$C$2),Stimuli!$A$2,IF(AND(A12137&gt;=Stimuli!$B$3,A12137&lt;=Stimuli!$C$3),Stimuli!$A$3,IF(AND(A12137&gt;=Stimuli!$B$4,A12137&lt;=Stimuli!$C$4),Stimuli!$A$4,"")))</f>
        <v>03 Quiet recovery (15s)</v>
      </c>
      <c r="I12137" s="6" t="n">
        <f aca="false">(B12137-B12136)/((A12137-A12136)/1000)</f>
        <v>-0.18754578754573</v>
      </c>
      <c r="J12137" s="6" t="n">
        <f aca="false">IF(OR(B12137&lt;Rules!$B$2,B12137&gt;Rules!$B$3,ABS(I12137)&gt;Rules!$B$4,OR(B12138&lt;Rules!$B$2,B12138&gt;Rules!$B$3,ABS(I12138)&gt;Rules!$B$4)),1,0)</f>
        <v>0</v>
      </c>
      <c r="K12137" s="6" t="str">
        <f aca="false">IF(F12137=1,COUNTIF($F$2:F12137,1),"")</f>
        <v/>
      </c>
    </row>
    <row r="12138" customFormat="false" ht="15" hidden="false" customHeight="false" outlineLevel="0" collapsed="false">
      <c r="A12138" s="6" t="n">
        <v>95253.493</v>
      </c>
      <c r="B12138" s="6" t="n">
        <v>2.12673992673993</v>
      </c>
      <c r="C12138" s="6" t="n">
        <v>84</v>
      </c>
      <c r="D12138" s="6" t="n">
        <v>-1</v>
      </c>
      <c r="E12138" s="6" t="n">
        <v>2.01098901098901</v>
      </c>
      <c r="F12138" s="6" t="n">
        <v>0</v>
      </c>
      <c r="G12138" s="6" t="n">
        <v>0.115750915750916</v>
      </c>
      <c r="H12138" s="6" t="str">
        <f aca="false">IF(AND(A12138&gt;=Stimuli!$B$2,A12138&lt;=Stimuli!$C$2),Stimuli!$A$2,IF(AND(A12138&gt;=Stimuli!$B$3,A12138&lt;=Stimuli!$C$3),Stimuli!$A$3,IF(AND(A12138&gt;=Stimuli!$B$4,A12138&lt;=Stimuli!$C$4),Stimuli!$A$4,"")))</f>
        <v>03 Quiet recovery (15s)</v>
      </c>
      <c r="I12138" s="6" t="n">
        <f aca="false">(B12138-B12137)/((A12138-A12137)/1000)</f>
        <v>0.37509157509146</v>
      </c>
      <c r="J12138" s="6" t="n">
        <f aca="false">IF(OR(B12138&lt;Rules!$B$2,B12138&gt;Rules!$B$3,ABS(I12138)&gt;Rules!$B$4,OR(B12139&lt;Rules!$B$2,B12139&gt;Rules!$B$3,ABS(I12139)&gt;Rules!$B$4)),1,0)</f>
        <v>0</v>
      </c>
      <c r="K12138" s="6" t="str">
        <f aca="false">IF(F12138=1,COUNTIF($F$2:F12138,1),"")</f>
        <v/>
      </c>
    </row>
    <row r="12139" customFormat="false" ht="15" hidden="false" customHeight="false" outlineLevel="0" collapsed="false">
      <c r="A12139" s="6" t="n">
        <v>95261.3055</v>
      </c>
      <c r="B12139" s="6" t="n">
        <v>2.12234432234432</v>
      </c>
      <c r="C12139" s="6" t="n">
        <v>84</v>
      </c>
      <c r="D12139" s="6" t="n">
        <v>-1</v>
      </c>
      <c r="E12139" s="6" t="n">
        <v>2.01098901098901</v>
      </c>
      <c r="F12139" s="6" t="n">
        <v>0</v>
      </c>
      <c r="G12139" s="6" t="n">
        <v>0.115750915750916</v>
      </c>
      <c r="H12139" s="6" t="str">
        <f aca="false">IF(AND(A12139&gt;=Stimuli!$B$2,A12139&lt;=Stimuli!$C$2),Stimuli!$A$2,IF(AND(A12139&gt;=Stimuli!$B$3,A12139&lt;=Stimuli!$C$3),Stimuli!$A$3,IF(AND(A12139&gt;=Stimuli!$B$4,A12139&lt;=Stimuli!$C$4),Stimuli!$A$4,"")))</f>
        <v>03 Quiet recovery (15s)</v>
      </c>
      <c r="I12139" s="6" t="n">
        <f aca="false">(B12139-B12138)/((A12139-A12138)/1000)</f>
        <v>-0.562637362637304</v>
      </c>
      <c r="J12139" s="6" t="n">
        <f aca="false">IF(OR(B12139&lt;Rules!$B$2,B12139&gt;Rules!$B$3,ABS(I12139)&gt;Rules!$B$4,OR(B12140&lt;Rules!$B$2,B12140&gt;Rules!$B$3,ABS(I12140)&gt;Rules!$B$4)),1,0)</f>
        <v>0</v>
      </c>
      <c r="K12139" s="6" t="str">
        <f aca="false">IF(F12139=1,COUNTIF($F$2:F12139,1),"")</f>
        <v/>
      </c>
    </row>
    <row r="12140" customFormat="false" ht="15" hidden="false" customHeight="false" outlineLevel="0" collapsed="false">
      <c r="A12140" s="6" t="n">
        <v>95269.118</v>
      </c>
      <c r="B12140" s="6" t="n">
        <v>2.12820512820513</v>
      </c>
      <c r="C12140" s="6" t="n">
        <v>84</v>
      </c>
      <c r="D12140" s="6" t="n">
        <v>-1</v>
      </c>
      <c r="E12140" s="6" t="n">
        <v>2.01098901098901</v>
      </c>
      <c r="F12140" s="6" t="n">
        <v>0</v>
      </c>
      <c r="G12140" s="6" t="n">
        <v>0.115750915750916</v>
      </c>
      <c r="H12140" s="6" t="str">
        <f aca="false">IF(AND(A12140&gt;=Stimuli!$B$2,A12140&lt;=Stimuli!$C$2),Stimuli!$A$2,IF(AND(A12140&gt;=Stimuli!$B$3,A12140&lt;=Stimuli!$C$3),Stimuli!$A$3,IF(AND(A12140&gt;=Stimuli!$B$4,A12140&lt;=Stimuli!$C$4),Stimuli!$A$4,"")))</f>
        <v>03 Quiet recovery (15s)</v>
      </c>
      <c r="I12140" s="6" t="n">
        <f aca="false">(B12140-B12139)/((A12140-A12139)/1000)</f>
        <v>0.750183150183204</v>
      </c>
      <c r="J12140" s="6" t="n">
        <f aca="false">IF(OR(B12140&lt;Rules!$B$2,B12140&gt;Rules!$B$3,ABS(I12140)&gt;Rules!$B$4,OR(B12141&lt;Rules!$B$2,B12141&gt;Rules!$B$3,ABS(I12141)&gt;Rules!$B$4)),1,0)</f>
        <v>0</v>
      </c>
      <c r="K12140" s="6" t="str">
        <f aca="false">IF(F12140=1,COUNTIF($F$2:F12140,1),"")</f>
        <v/>
      </c>
    </row>
    <row r="12141" customFormat="false" ht="15" hidden="false" customHeight="false" outlineLevel="0" collapsed="false">
      <c r="A12141" s="6" t="n">
        <v>95276.9305</v>
      </c>
      <c r="B12141" s="6" t="n">
        <v>2.12234432234432</v>
      </c>
      <c r="C12141" s="6" t="n">
        <v>84</v>
      </c>
      <c r="D12141" s="6" t="n">
        <v>-1</v>
      </c>
      <c r="E12141" s="6" t="n">
        <v>2.01098901098901</v>
      </c>
      <c r="F12141" s="6" t="n">
        <v>0</v>
      </c>
      <c r="G12141" s="6" t="n">
        <v>0.115750915750916</v>
      </c>
      <c r="H12141" s="6" t="str">
        <f aca="false">IF(AND(A12141&gt;=Stimuli!$B$2,A12141&lt;=Stimuli!$C$2),Stimuli!$A$2,IF(AND(A12141&gt;=Stimuli!$B$3,A12141&lt;=Stimuli!$C$3),Stimuli!$A$3,IF(AND(A12141&gt;=Stimuli!$B$4,A12141&lt;=Stimuli!$C$4),Stimuli!$A$4,"")))</f>
        <v>03 Quiet recovery (15s)</v>
      </c>
      <c r="I12141" s="6" t="n">
        <f aca="false">(B12141-B12140)/((A12141-A12140)/1000)</f>
        <v>-0.750183150183204</v>
      </c>
      <c r="J12141" s="6" t="n">
        <f aca="false">IF(OR(B12141&lt;Rules!$B$2,B12141&gt;Rules!$B$3,ABS(I12141)&gt;Rules!$B$4,OR(B12142&lt;Rules!$B$2,B12142&gt;Rules!$B$3,ABS(I12142)&gt;Rules!$B$4)),1,0)</f>
        <v>0</v>
      </c>
      <c r="K12141" s="6" t="str">
        <f aca="false">IF(F12141=1,COUNTIF($F$2:F12141,1),"")</f>
        <v/>
      </c>
    </row>
    <row r="12142" customFormat="false" ht="15" hidden="false" customHeight="false" outlineLevel="0" collapsed="false">
      <c r="A12142" s="6" t="n">
        <v>95284.743</v>
      </c>
      <c r="B12142" s="6" t="n">
        <v>2.12967032967033</v>
      </c>
      <c r="C12142" s="6" t="n">
        <v>84</v>
      </c>
      <c r="D12142" s="6" t="n">
        <v>-1</v>
      </c>
      <c r="E12142" s="6" t="n">
        <v>2.01098901098901</v>
      </c>
      <c r="F12142" s="6" t="n">
        <v>0</v>
      </c>
      <c r="G12142" s="6" t="n">
        <v>0.115750915750916</v>
      </c>
      <c r="H12142" s="6" t="str">
        <f aca="false">IF(AND(A12142&gt;=Stimuli!$B$2,A12142&lt;=Stimuli!$C$2),Stimuli!$A$2,IF(AND(A12142&gt;=Stimuli!$B$3,A12142&lt;=Stimuli!$C$3),Stimuli!$A$3,IF(AND(A12142&gt;=Stimuli!$B$4,A12142&lt;=Stimuli!$C$4),Stimuli!$A$4,"")))</f>
        <v>03 Quiet recovery (15s)</v>
      </c>
      <c r="I12142" s="6" t="n">
        <f aca="false">(B12142-B12141)/((A12142-A12141)/1000)</f>
        <v>0.937728937729048</v>
      </c>
      <c r="J12142" s="6" t="n">
        <f aca="false">IF(OR(B12142&lt;Rules!$B$2,B12142&gt;Rules!$B$3,ABS(I12142)&gt;Rules!$B$4,OR(B12143&lt;Rules!$B$2,B12143&gt;Rules!$B$3,ABS(I12143)&gt;Rules!$B$4)),1,0)</f>
        <v>0</v>
      </c>
      <c r="K12142" s="6" t="str">
        <f aca="false">IF(F12142=1,COUNTIF($F$2:F12142,1),"")</f>
        <v/>
      </c>
    </row>
    <row r="12143" customFormat="false" ht="15" hidden="false" customHeight="false" outlineLevel="0" collapsed="false">
      <c r="A12143" s="6" t="n">
        <v>95292.5555</v>
      </c>
      <c r="B12143" s="6" t="n">
        <v>2.12087912087912</v>
      </c>
      <c r="C12143" s="6" t="n">
        <v>84</v>
      </c>
      <c r="D12143" s="6" t="n">
        <v>-1</v>
      </c>
      <c r="E12143" s="6" t="n">
        <v>2.01098901098901</v>
      </c>
      <c r="F12143" s="6" t="n">
        <v>0</v>
      </c>
      <c r="G12143" s="6" t="n">
        <v>0.115750915750916</v>
      </c>
      <c r="H12143" s="6" t="str">
        <f aca="false">IF(AND(A12143&gt;=Stimuli!$B$2,A12143&lt;=Stimuli!$C$2),Stimuli!$A$2,IF(AND(A12143&gt;=Stimuli!$B$3,A12143&lt;=Stimuli!$C$3),Stimuli!$A$3,IF(AND(A12143&gt;=Stimuli!$B$4,A12143&lt;=Stimuli!$C$4),Stimuli!$A$4,"")))</f>
        <v>03 Quiet recovery (15s)</v>
      </c>
      <c r="I12143" s="6" t="n">
        <f aca="false">(B12143-B12142)/((A12143-A12142)/1000)</f>
        <v>-1.12527472527478</v>
      </c>
      <c r="J12143" s="6" t="n">
        <f aca="false">IF(OR(B12143&lt;Rules!$B$2,B12143&gt;Rules!$B$3,ABS(I12143)&gt;Rules!$B$4,OR(B12144&lt;Rules!$B$2,B12144&gt;Rules!$B$3,ABS(I12144)&gt;Rules!$B$4)),1,0)</f>
        <v>0</v>
      </c>
      <c r="K12143" s="6" t="str">
        <f aca="false">IF(F12143=1,COUNTIF($F$2:F12143,1),"")</f>
        <v/>
      </c>
    </row>
    <row r="12144" customFormat="false" ht="15" hidden="false" customHeight="false" outlineLevel="0" collapsed="false">
      <c r="A12144" s="6" t="n">
        <v>95300.368</v>
      </c>
      <c r="B12144" s="6" t="n">
        <v>2.12967032967033</v>
      </c>
      <c r="C12144" s="6" t="n">
        <v>84</v>
      </c>
      <c r="D12144" s="6" t="n">
        <v>-1</v>
      </c>
      <c r="E12144" s="6" t="n">
        <v>2.01098901098901</v>
      </c>
      <c r="F12144" s="6" t="n">
        <v>0</v>
      </c>
      <c r="G12144" s="6" t="n">
        <v>0.115750915750916</v>
      </c>
      <c r="H12144" s="6" t="str">
        <f aca="false">IF(AND(A12144&gt;=Stimuli!$B$2,A12144&lt;=Stimuli!$C$2),Stimuli!$A$2,IF(AND(A12144&gt;=Stimuli!$B$3,A12144&lt;=Stimuli!$C$3),Stimuli!$A$3,IF(AND(A12144&gt;=Stimuli!$B$4,A12144&lt;=Stimuli!$C$4),Stimuli!$A$4,"")))</f>
        <v>03 Quiet recovery (15s)</v>
      </c>
      <c r="I12144" s="6" t="n">
        <f aca="false">(B12144-B12143)/((A12144-A12143)/1000)</f>
        <v>1.12527472527478</v>
      </c>
      <c r="J12144" s="6" t="n">
        <f aca="false">IF(OR(B12144&lt;Rules!$B$2,B12144&gt;Rules!$B$3,ABS(I12144)&gt;Rules!$B$4,OR(B12145&lt;Rules!$B$2,B12145&gt;Rules!$B$3,ABS(I12145)&gt;Rules!$B$4)),1,0)</f>
        <v>0</v>
      </c>
      <c r="K12144" s="6" t="str">
        <f aca="false">IF(F12144=1,COUNTIF($F$2:F12144,1),"")</f>
        <v/>
      </c>
    </row>
    <row r="12145" customFormat="false" ht="15" hidden="false" customHeight="false" outlineLevel="0" collapsed="false">
      <c r="A12145" s="6" t="n">
        <v>95308.1805</v>
      </c>
      <c r="B12145" s="6" t="n">
        <v>2.12087912087912</v>
      </c>
      <c r="C12145" s="6" t="n">
        <v>84</v>
      </c>
      <c r="D12145" s="6" t="n">
        <v>-1</v>
      </c>
      <c r="E12145" s="6" t="n">
        <v>2.01098901098901</v>
      </c>
      <c r="F12145" s="6" t="n">
        <v>0</v>
      </c>
      <c r="G12145" s="6" t="n">
        <v>0.115750915750916</v>
      </c>
      <c r="H12145" s="6" t="str">
        <f aca="false">IF(AND(A12145&gt;=Stimuli!$B$2,A12145&lt;=Stimuli!$C$2),Stimuli!$A$2,IF(AND(A12145&gt;=Stimuli!$B$3,A12145&lt;=Stimuli!$C$3),Stimuli!$A$3,IF(AND(A12145&gt;=Stimuli!$B$4,A12145&lt;=Stimuli!$C$4),Stimuli!$A$4,"")))</f>
        <v>03 Quiet recovery (15s)</v>
      </c>
      <c r="I12145" s="6" t="n">
        <f aca="false">(B12145-B12144)/((A12145-A12144)/1000)</f>
        <v>-1.12527472527478</v>
      </c>
      <c r="J12145" s="6" t="n">
        <f aca="false">IF(OR(B12145&lt;Rules!$B$2,B12145&gt;Rules!$B$3,ABS(I12145)&gt;Rules!$B$4,OR(B12146&lt;Rules!$B$2,B12146&gt;Rules!$B$3,ABS(I12146)&gt;Rules!$B$4)),1,0)</f>
        <v>0</v>
      </c>
      <c r="K12145" s="6" t="str">
        <f aca="false">IF(F12145=1,COUNTIF($F$2:F12145,1),"")</f>
        <v/>
      </c>
    </row>
    <row r="12146" customFormat="false" ht="15" hidden="false" customHeight="false" outlineLevel="0" collapsed="false">
      <c r="A12146" s="6" t="n">
        <v>95315.993</v>
      </c>
      <c r="B12146" s="6" t="n">
        <v>2.12673992673993</v>
      </c>
      <c r="C12146" s="6" t="n">
        <v>84</v>
      </c>
      <c r="D12146" s="6" t="n">
        <v>-1</v>
      </c>
      <c r="E12146" s="6" t="n">
        <v>2.01098901098901</v>
      </c>
      <c r="F12146" s="6" t="n">
        <v>0</v>
      </c>
      <c r="G12146" s="6" t="n">
        <v>0.115750915750916</v>
      </c>
      <c r="H12146" s="6" t="str">
        <f aca="false">IF(AND(A12146&gt;=Stimuli!$B$2,A12146&lt;=Stimuli!$C$2),Stimuli!$A$2,IF(AND(A12146&gt;=Stimuli!$B$3,A12146&lt;=Stimuli!$C$3),Stimuli!$A$3,IF(AND(A12146&gt;=Stimuli!$B$4,A12146&lt;=Stimuli!$C$4),Stimuli!$A$4,"")))</f>
        <v>03 Quiet recovery (15s)</v>
      </c>
      <c r="I12146" s="6" t="n">
        <f aca="false">(B12146-B12145)/((A12146-A12145)/1000)</f>
        <v>0.750183150183034</v>
      </c>
      <c r="J12146" s="6" t="n">
        <f aca="false">IF(OR(B12146&lt;Rules!$B$2,B12146&gt;Rules!$B$3,ABS(I12146)&gt;Rules!$B$4,OR(B12147&lt;Rules!$B$2,B12147&gt;Rules!$B$3,ABS(I12147)&gt;Rules!$B$4)),1,0)</f>
        <v>0</v>
      </c>
      <c r="K12146" s="6" t="str">
        <f aca="false">IF(F12146=1,COUNTIF($F$2:F12146,1),"")</f>
        <v/>
      </c>
    </row>
    <row r="12147" customFormat="false" ht="15" hidden="false" customHeight="false" outlineLevel="0" collapsed="false">
      <c r="A12147" s="6" t="n">
        <v>95323.8055</v>
      </c>
      <c r="B12147" s="6" t="n">
        <v>2.12087912087912</v>
      </c>
      <c r="C12147" s="6" t="n">
        <v>84</v>
      </c>
      <c r="D12147" s="6" t="n">
        <v>-1</v>
      </c>
      <c r="E12147" s="6" t="n">
        <v>2.01098901098901</v>
      </c>
      <c r="F12147" s="6" t="n">
        <v>0</v>
      </c>
      <c r="G12147" s="6" t="n">
        <v>0.115750915750916</v>
      </c>
      <c r="H12147" s="6" t="str">
        <f aca="false">IF(AND(A12147&gt;=Stimuli!$B$2,A12147&lt;=Stimuli!$C$2),Stimuli!$A$2,IF(AND(A12147&gt;=Stimuli!$B$3,A12147&lt;=Stimuli!$C$3),Stimuli!$A$3,IF(AND(A12147&gt;=Stimuli!$B$4,A12147&lt;=Stimuli!$C$4),Stimuli!$A$4,"")))</f>
        <v>03 Quiet recovery (15s)</v>
      </c>
      <c r="I12147" s="6" t="n">
        <f aca="false">(B12147-B12146)/((A12147-A12146)/1000)</f>
        <v>-0.750183150183034</v>
      </c>
      <c r="J12147" s="6" t="n">
        <f aca="false">IF(OR(B12147&lt;Rules!$B$2,B12147&gt;Rules!$B$3,ABS(I12147)&gt;Rules!$B$4,OR(B12148&lt;Rules!$B$2,B12148&gt;Rules!$B$3,ABS(I12148)&gt;Rules!$B$4)),1,0)</f>
        <v>0</v>
      </c>
      <c r="K12147" s="6" t="str">
        <f aca="false">IF(F12147=1,COUNTIF($F$2:F12147,1),"")</f>
        <v/>
      </c>
    </row>
    <row r="12148" customFormat="false" ht="15" hidden="false" customHeight="false" outlineLevel="0" collapsed="false">
      <c r="A12148" s="6" t="n">
        <v>95331.618</v>
      </c>
      <c r="B12148" s="6" t="n">
        <v>2.12673992673993</v>
      </c>
      <c r="C12148" s="6" t="n">
        <v>84</v>
      </c>
      <c r="D12148" s="6" t="n">
        <v>-1</v>
      </c>
      <c r="E12148" s="6" t="n">
        <v>2.01098901098901</v>
      </c>
      <c r="F12148" s="6" t="n">
        <v>0</v>
      </c>
      <c r="G12148" s="6" t="n">
        <v>0.115750915750916</v>
      </c>
      <c r="H12148" s="6" t="str">
        <f aca="false">IF(AND(A12148&gt;=Stimuli!$B$2,A12148&lt;=Stimuli!$C$2),Stimuli!$A$2,IF(AND(A12148&gt;=Stimuli!$B$3,A12148&lt;=Stimuli!$C$3),Stimuli!$A$3,IF(AND(A12148&gt;=Stimuli!$B$4,A12148&lt;=Stimuli!$C$4),Stimuli!$A$4,"")))</f>
        <v>03 Quiet recovery (15s)</v>
      </c>
      <c r="I12148" s="6" t="n">
        <f aca="false">(B12148-B12147)/((A12148-A12147)/1000)</f>
        <v>0.750183150183034</v>
      </c>
      <c r="J12148" s="6" t="n">
        <f aca="false">IF(OR(B12148&lt;Rules!$B$2,B12148&gt;Rules!$B$3,ABS(I12148)&gt;Rules!$B$4,OR(B12149&lt;Rules!$B$2,B12149&gt;Rules!$B$3,ABS(I12149)&gt;Rules!$B$4)),1,0)</f>
        <v>0</v>
      </c>
      <c r="K12148" s="6" t="str">
        <f aca="false">IF(F12148=1,COUNTIF($F$2:F12148,1),"")</f>
        <v/>
      </c>
    </row>
    <row r="12149" customFormat="false" ht="15" hidden="false" customHeight="false" outlineLevel="0" collapsed="false">
      <c r="A12149" s="6" t="n">
        <v>95339.4305</v>
      </c>
      <c r="B12149" s="6" t="n">
        <v>2.12234432234432</v>
      </c>
      <c r="C12149" s="6" t="n">
        <v>84</v>
      </c>
      <c r="D12149" s="6" t="n">
        <v>-1</v>
      </c>
      <c r="E12149" s="6" t="n">
        <v>2.01098901098901</v>
      </c>
      <c r="F12149" s="6" t="n">
        <v>0</v>
      </c>
      <c r="G12149" s="6" t="n">
        <v>0.115750915750916</v>
      </c>
      <c r="H12149" s="6" t="str">
        <f aca="false">IF(AND(A12149&gt;=Stimuli!$B$2,A12149&lt;=Stimuli!$C$2),Stimuli!$A$2,IF(AND(A12149&gt;=Stimuli!$B$3,A12149&lt;=Stimuli!$C$3),Stimuli!$A$3,IF(AND(A12149&gt;=Stimuli!$B$4,A12149&lt;=Stimuli!$C$4),Stimuli!$A$4,"")))</f>
        <v>03 Quiet recovery (15s)</v>
      </c>
      <c r="I12149" s="6" t="n">
        <f aca="false">(B12149-B12148)/((A12149-A12148)/1000)</f>
        <v>-0.562637362637304</v>
      </c>
      <c r="J12149" s="6" t="n">
        <f aca="false">IF(OR(B12149&lt;Rules!$B$2,B12149&gt;Rules!$B$3,ABS(I12149)&gt;Rules!$B$4,OR(B12150&lt;Rules!$B$2,B12150&gt;Rules!$B$3,ABS(I12150)&gt;Rules!$B$4)),1,0)</f>
        <v>0</v>
      </c>
      <c r="K12149" s="6" t="str">
        <f aca="false">IF(F12149=1,COUNTIF($F$2:F12149,1),"")</f>
        <v/>
      </c>
    </row>
    <row r="12150" customFormat="false" ht="15" hidden="false" customHeight="false" outlineLevel="0" collapsed="false">
      <c r="A12150" s="6" t="n">
        <v>95347.243</v>
      </c>
      <c r="B12150" s="6" t="n">
        <v>2.12527472527473</v>
      </c>
      <c r="C12150" s="6" t="n">
        <v>84</v>
      </c>
      <c r="D12150" s="6" t="n">
        <v>-1</v>
      </c>
      <c r="E12150" s="6" t="n">
        <v>2.01098901098901</v>
      </c>
      <c r="F12150" s="6" t="n">
        <v>0</v>
      </c>
      <c r="G12150" s="6" t="n">
        <v>0.115750915750916</v>
      </c>
      <c r="H12150" s="6" t="str">
        <f aca="false">IF(AND(A12150&gt;=Stimuli!$B$2,A12150&lt;=Stimuli!$C$2),Stimuli!$A$2,IF(AND(A12150&gt;=Stimuli!$B$3,A12150&lt;=Stimuli!$C$3),Stimuli!$A$3,IF(AND(A12150&gt;=Stimuli!$B$4,A12150&lt;=Stimuli!$C$4),Stimuli!$A$4,"")))</f>
        <v>03 Quiet recovery (15s)</v>
      </c>
      <c r="I12150" s="6" t="n">
        <f aca="false">(B12150-B12149)/((A12150-A12149)/1000)</f>
        <v>0.375091575091574</v>
      </c>
      <c r="J12150" s="6" t="n">
        <f aca="false">IF(OR(B12150&lt;Rules!$B$2,B12150&gt;Rules!$B$3,ABS(I12150)&gt;Rules!$B$4,OR(B12151&lt;Rules!$B$2,B12151&gt;Rules!$B$3,ABS(I12151)&gt;Rules!$B$4)),1,0)</f>
        <v>0</v>
      </c>
      <c r="K12150" s="6" t="str">
        <f aca="false">IF(F12150=1,COUNTIF($F$2:F12150,1),"")</f>
        <v/>
      </c>
    </row>
    <row r="12151" customFormat="false" ht="15" hidden="false" customHeight="false" outlineLevel="0" collapsed="false">
      <c r="A12151" s="6" t="n">
        <v>95355.0555</v>
      </c>
      <c r="B12151" s="6" t="n">
        <v>2.12234432234432</v>
      </c>
      <c r="C12151" s="6" t="n">
        <v>84</v>
      </c>
      <c r="D12151" s="6" t="n">
        <v>-1</v>
      </c>
      <c r="E12151" s="6" t="n">
        <v>2.01098901098901</v>
      </c>
      <c r="F12151" s="6" t="n">
        <v>0</v>
      </c>
      <c r="G12151" s="6" t="n">
        <v>0.115750915750916</v>
      </c>
      <c r="H12151" s="6" t="str">
        <f aca="false">IF(AND(A12151&gt;=Stimuli!$B$2,A12151&lt;=Stimuli!$C$2),Stimuli!$A$2,IF(AND(A12151&gt;=Stimuli!$B$3,A12151&lt;=Stimuli!$C$3),Stimuli!$A$3,IF(AND(A12151&gt;=Stimuli!$B$4,A12151&lt;=Stimuli!$C$4),Stimuli!$A$4,"")))</f>
        <v>03 Quiet recovery (15s)</v>
      </c>
      <c r="I12151" s="6" t="n">
        <f aca="false">(B12151-B12150)/((A12151-A12150)/1000)</f>
        <v>-0.375091575091574</v>
      </c>
      <c r="J12151" s="6" t="n">
        <f aca="false">IF(OR(B12151&lt;Rules!$B$2,B12151&gt;Rules!$B$3,ABS(I12151)&gt;Rules!$B$4,OR(B12152&lt;Rules!$B$2,B12152&gt;Rules!$B$3,ABS(I12152)&gt;Rules!$B$4)),1,0)</f>
        <v>0</v>
      </c>
      <c r="K12151" s="6" t="str">
        <f aca="false">IF(F12151=1,COUNTIF($F$2:F12151,1),"")</f>
        <v/>
      </c>
    </row>
    <row r="12152" customFormat="false" ht="15" hidden="false" customHeight="false" outlineLevel="0" collapsed="false">
      <c r="A12152" s="6" t="n">
        <v>95362.868</v>
      </c>
      <c r="B12152" s="6" t="n">
        <v>2.12380952380952</v>
      </c>
      <c r="C12152" s="6" t="n">
        <v>84</v>
      </c>
      <c r="D12152" s="6" t="n">
        <v>-1</v>
      </c>
      <c r="E12152" s="6" t="n">
        <v>2.01098901098901</v>
      </c>
      <c r="F12152" s="6" t="n">
        <v>0</v>
      </c>
      <c r="G12152" s="6" t="n">
        <v>0.115750915750916</v>
      </c>
      <c r="H12152" s="6" t="str">
        <f aca="false">IF(AND(A12152&gt;=Stimuli!$B$2,A12152&lt;=Stimuli!$C$2),Stimuli!$A$2,IF(AND(A12152&gt;=Stimuli!$B$3,A12152&lt;=Stimuli!$C$3),Stimuli!$A$3,IF(AND(A12152&gt;=Stimuli!$B$4,A12152&lt;=Stimuli!$C$4),Stimuli!$A$4,"")))</f>
        <v>03 Quiet recovery (15s)</v>
      </c>
      <c r="I12152" s="6" t="n">
        <f aca="false">(B12152-B12151)/((A12152-A12151)/1000)</f>
        <v>0.187545787545844</v>
      </c>
      <c r="J12152" s="6" t="n">
        <f aca="false">IF(OR(B12152&lt;Rules!$B$2,B12152&gt;Rules!$B$3,ABS(I12152)&gt;Rules!$B$4,OR(B12153&lt;Rules!$B$2,B12153&gt;Rules!$B$3,ABS(I12153)&gt;Rules!$B$4)),1,0)</f>
        <v>0</v>
      </c>
      <c r="K12152" s="6" t="str">
        <f aca="false">IF(F12152=1,COUNTIF($F$2:F12152,1),"")</f>
        <v/>
      </c>
    </row>
    <row r="12153" customFormat="false" ht="15" hidden="false" customHeight="false" outlineLevel="0" collapsed="false">
      <c r="A12153" s="6" t="n">
        <v>95370.6805</v>
      </c>
      <c r="B12153" s="6" t="n">
        <v>2.12380952380952</v>
      </c>
      <c r="C12153" s="6" t="n">
        <v>84</v>
      </c>
      <c r="D12153" s="6" t="n">
        <v>-1</v>
      </c>
      <c r="E12153" s="6" t="n">
        <v>2.01098901098901</v>
      </c>
      <c r="F12153" s="6" t="n">
        <v>0</v>
      </c>
      <c r="G12153" s="6" t="n">
        <v>0.115750915750916</v>
      </c>
      <c r="H12153" s="6" t="str">
        <f aca="false">IF(AND(A12153&gt;=Stimuli!$B$2,A12153&lt;=Stimuli!$C$2),Stimuli!$A$2,IF(AND(A12153&gt;=Stimuli!$B$3,A12153&lt;=Stimuli!$C$3),Stimuli!$A$3,IF(AND(A12153&gt;=Stimuli!$B$4,A12153&lt;=Stimuli!$C$4),Stimuli!$A$4,"")))</f>
        <v>03 Quiet recovery (15s)</v>
      </c>
      <c r="I12153" s="6" t="n">
        <f aca="false">(B12153-B12152)/((A12153-A12152)/1000)</f>
        <v>0</v>
      </c>
      <c r="J12153" s="6" t="n">
        <f aca="false">IF(OR(B12153&lt;Rules!$B$2,B12153&gt;Rules!$B$3,ABS(I12153)&gt;Rules!$B$4,OR(B12154&lt;Rules!$B$2,B12154&gt;Rules!$B$3,ABS(I12154)&gt;Rules!$B$4)),1,0)</f>
        <v>0</v>
      </c>
      <c r="K12153" s="6" t="str">
        <f aca="false">IF(F12153=1,COUNTIF($F$2:F12153,1),"")</f>
        <v/>
      </c>
    </row>
    <row r="12154" customFormat="false" ht="15" hidden="false" customHeight="false" outlineLevel="0" collapsed="false">
      <c r="A12154" s="6" t="n">
        <v>95378.493</v>
      </c>
      <c r="B12154" s="6" t="n">
        <v>2.12087912087912</v>
      </c>
      <c r="C12154" s="6" t="n">
        <v>84</v>
      </c>
      <c r="D12154" s="6" t="n">
        <v>-1</v>
      </c>
      <c r="E12154" s="6" t="n">
        <v>2.01098901098901</v>
      </c>
      <c r="F12154" s="6" t="n">
        <v>0</v>
      </c>
      <c r="G12154" s="6" t="n">
        <v>0.115750915750916</v>
      </c>
      <c r="H12154" s="6" t="str">
        <f aca="false">IF(AND(A12154&gt;=Stimuli!$B$2,A12154&lt;=Stimuli!$C$2),Stimuli!$A$2,IF(AND(A12154&gt;=Stimuli!$B$3,A12154&lt;=Stimuli!$C$3),Stimuli!$A$3,IF(AND(A12154&gt;=Stimuli!$B$4,A12154&lt;=Stimuli!$C$4),Stimuli!$A$4,"")))</f>
        <v>03 Quiet recovery (15s)</v>
      </c>
      <c r="I12154" s="6" t="n">
        <f aca="false">(B12154-B12153)/((A12154-A12153)/1000)</f>
        <v>-0.375091575091574</v>
      </c>
      <c r="J12154" s="6" t="n">
        <f aca="false">IF(OR(B12154&lt;Rules!$B$2,B12154&gt;Rules!$B$3,ABS(I12154)&gt;Rules!$B$4,OR(B12155&lt;Rules!$B$2,B12155&gt;Rules!$B$3,ABS(I12155)&gt;Rules!$B$4)),1,0)</f>
        <v>0</v>
      </c>
      <c r="K12154" s="6" t="str">
        <f aca="false">IF(F12154=1,COUNTIF($F$2:F12154,1),"")</f>
        <v/>
      </c>
    </row>
    <row r="12155" customFormat="false" ht="15" hidden="false" customHeight="false" outlineLevel="0" collapsed="false">
      <c r="A12155" s="6" t="n">
        <v>95386.3055</v>
      </c>
      <c r="B12155" s="6" t="n">
        <v>2.12527472527473</v>
      </c>
      <c r="C12155" s="6" t="n">
        <v>84</v>
      </c>
      <c r="D12155" s="6" t="n">
        <v>-1</v>
      </c>
      <c r="E12155" s="6" t="n">
        <v>2.01098901098901</v>
      </c>
      <c r="F12155" s="6" t="n">
        <v>0</v>
      </c>
      <c r="G12155" s="6" t="n">
        <v>0.115750915750916</v>
      </c>
      <c r="H12155" s="6" t="str">
        <f aca="false">IF(AND(A12155&gt;=Stimuli!$B$2,A12155&lt;=Stimuli!$C$2),Stimuli!$A$2,IF(AND(A12155&gt;=Stimuli!$B$3,A12155&lt;=Stimuli!$C$3),Stimuli!$A$3,IF(AND(A12155&gt;=Stimuli!$B$4,A12155&lt;=Stimuli!$C$4),Stimuli!$A$4,"")))</f>
        <v>03 Quiet recovery (15s)</v>
      </c>
      <c r="I12155" s="6" t="n">
        <f aca="false">(B12155-B12154)/((A12155-A12154)/1000)</f>
        <v>0.562637362637304</v>
      </c>
      <c r="J12155" s="6" t="n">
        <f aca="false">IF(OR(B12155&lt;Rules!$B$2,B12155&gt;Rules!$B$3,ABS(I12155)&gt;Rules!$B$4,OR(B12156&lt;Rules!$B$2,B12156&gt;Rules!$B$3,ABS(I12156)&gt;Rules!$B$4)),1,0)</f>
        <v>0</v>
      </c>
      <c r="K12155" s="6" t="str">
        <f aca="false">IF(F12155=1,COUNTIF($F$2:F12155,1),"")</f>
        <v/>
      </c>
    </row>
    <row r="12156" customFormat="false" ht="15" hidden="false" customHeight="false" outlineLevel="0" collapsed="false">
      <c r="A12156" s="6" t="n">
        <v>95394.118</v>
      </c>
      <c r="B12156" s="6" t="n">
        <v>2.11941391941392</v>
      </c>
      <c r="C12156" s="6" t="n">
        <v>84</v>
      </c>
      <c r="D12156" s="6" t="n">
        <v>-1</v>
      </c>
      <c r="E12156" s="6" t="n">
        <v>2.01098901098901</v>
      </c>
      <c r="F12156" s="6" t="n">
        <v>0</v>
      </c>
      <c r="G12156" s="6" t="n">
        <v>0.115750915750916</v>
      </c>
      <c r="H12156" s="6" t="str">
        <f aca="false">IF(AND(A12156&gt;=Stimuli!$B$2,A12156&lt;=Stimuli!$C$2),Stimuli!$A$2,IF(AND(A12156&gt;=Stimuli!$B$3,A12156&lt;=Stimuli!$C$3),Stimuli!$A$3,IF(AND(A12156&gt;=Stimuli!$B$4,A12156&lt;=Stimuli!$C$4),Stimuli!$A$4,"")))</f>
        <v>03 Quiet recovery (15s)</v>
      </c>
      <c r="I12156" s="6" t="n">
        <f aca="false">(B12156-B12155)/((A12156-A12155)/1000)</f>
        <v>-0.750183150183034</v>
      </c>
      <c r="J12156" s="6" t="n">
        <f aca="false">IF(OR(B12156&lt;Rules!$B$2,B12156&gt;Rules!$B$3,ABS(I12156)&gt;Rules!$B$4,OR(B12157&lt;Rules!$B$2,B12157&gt;Rules!$B$3,ABS(I12157)&gt;Rules!$B$4)),1,0)</f>
        <v>0</v>
      </c>
      <c r="K12156" s="6" t="str">
        <f aca="false">IF(F12156=1,COUNTIF($F$2:F12156,1),"")</f>
        <v/>
      </c>
    </row>
    <row r="12157" customFormat="false" ht="15" hidden="false" customHeight="false" outlineLevel="0" collapsed="false">
      <c r="A12157" s="6" t="n">
        <v>95401.9305</v>
      </c>
      <c r="B12157" s="6" t="n">
        <v>2.12527472527473</v>
      </c>
      <c r="C12157" s="6" t="n">
        <v>84</v>
      </c>
      <c r="D12157" s="6" t="n">
        <v>-1</v>
      </c>
      <c r="E12157" s="6" t="n">
        <v>2.01098901098901</v>
      </c>
      <c r="F12157" s="6" t="n">
        <v>0</v>
      </c>
      <c r="G12157" s="6" t="n">
        <v>0.115750915750916</v>
      </c>
      <c r="H12157" s="6" t="str">
        <f aca="false">IF(AND(A12157&gt;=Stimuli!$B$2,A12157&lt;=Stimuli!$C$2),Stimuli!$A$2,IF(AND(A12157&gt;=Stimuli!$B$3,A12157&lt;=Stimuli!$C$3),Stimuli!$A$3,IF(AND(A12157&gt;=Stimuli!$B$4,A12157&lt;=Stimuli!$C$4),Stimuli!$A$4,"")))</f>
        <v>03 Quiet recovery (15s)</v>
      </c>
      <c r="I12157" s="6" t="n">
        <f aca="false">(B12157-B12156)/((A12157-A12156)/1000)</f>
        <v>0.750183150183034</v>
      </c>
      <c r="J12157" s="6" t="n">
        <f aca="false">IF(OR(B12157&lt;Rules!$B$2,B12157&gt;Rules!$B$3,ABS(I12157)&gt;Rules!$B$4,OR(B12158&lt;Rules!$B$2,B12158&gt;Rules!$B$3,ABS(I12158)&gt;Rules!$B$4)),1,0)</f>
        <v>0</v>
      </c>
      <c r="K12157" s="6" t="str">
        <f aca="false">IF(F12157=1,COUNTIF($F$2:F12157,1),"")</f>
        <v/>
      </c>
    </row>
    <row r="12158" customFormat="false" ht="15" hidden="false" customHeight="false" outlineLevel="0" collapsed="false">
      <c r="A12158" s="6" t="n">
        <v>95409.743</v>
      </c>
      <c r="B12158" s="6" t="n">
        <v>2.11794871794872</v>
      </c>
      <c r="C12158" s="6" t="n">
        <v>84</v>
      </c>
      <c r="D12158" s="6" t="n">
        <v>-1</v>
      </c>
      <c r="E12158" s="6" t="n">
        <v>2.01098901098901</v>
      </c>
      <c r="F12158" s="6" t="n">
        <v>0</v>
      </c>
      <c r="G12158" s="6" t="n">
        <v>0.115750915750916</v>
      </c>
      <c r="H12158" s="6" t="str">
        <f aca="false">IF(AND(A12158&gt;=Stimuli!$B$2,A12158&lt;=Stimuli!$C$2),Stimuli!$A$2,IF(AND(A12158&gt;=Stimuli!$B$3,A12158&lt;=Stimuli!$C$3),Stimuli!$A$3,IF(AND(A12158&gt;=Stimuli!$B$4,A12158&lt;=Stimuli!$C$4),Stimuli!$A$4,"")))</f>
        <v>03 Quiet recovery (15s)</v>
      </c>
      <c r="I12158" s="6" t="n">
        <f aca="false">(B12158-B12157)/((A12158-A12157)/1000)</f>
        <v>-0.937728937728878</v>
      </c>
      <c r="J12158" s="6" t="n">
        <f aca="false">IF(OR(B12158&lt;Rules!$B$2,B12158&gt;Rules!$B$3,ABS(I12158)&gt;Rules!$B$4,OR(B12159&lt;Rules!$B$2,B12159&gt;Rules!$B$3,ABS(I12159)&gt;Rules!$B$4)),1,0)</f>
        <v>0</v>
      </c>
      <c r="K12158" s="6" t="str">
        <f aca="false">IF(F12158=1,COUNTIF($F$2:F12158,1),"")</f>
        <v/>
      </c>
    </row>
    <row r="12159" customFormat="false" ht="15" hidden="false" customHeight="false" outlineLevel="0" collapsed="false">
      <c r="A12159" s="6" t="n">
        <v>95417.5555</v>
      </c>
      <c r="B12159" s="6" t="n">
        <v>2.12673992673993</v>
      </c>
      <c r="C12159" s="6" t="n">
        <v>84</v>
      </c>
      <c r="D12159" s="6" t="n">
        <v>-1</v>
      </c>
      <c r="E12159" s="6" t="n">
        <v>2.01098901098901</v>
      </c>
      <c r="F12159" s="6" t="n">
        <v>0</v>
      </c>
      <c r="G12159" s="6" t="n">
        <v>0.115750915750916</v>
      </c>
      <c r="H12159" s="6" t="str">
        <f aca="false">IF(AND(A12159&gt;=Stimuli!$B$2,A12159&lt;=Stimuli!$C$2),Stimuli!$A$2,IF(AND(A12159&gt;=Stimuli!$B$3,A12159&lt;=Stimuli!$C$3),Stimuli!$A$3,IF(AND(A12159&gt;=Stimuli!$B$4,A12159&lt;=Stimuli!$C$4),Stimuli!$A$4,"")))</f>
        <v>03 Quiet recovery (15s)</v>
      </c>
      <c r="I12159" s="6" t="n">
        <f aca="false">(B12159-B12158)/((A12159-A12158)/1000)</f>
        <v>1.12527472527461</v>
      </c>
      <c r="J12159" s="6" t="n">
        <f aca="false">IF(OR(B12159&lt;Rules!$B$2,B12159&gt;Rules!$B$3,ABS(I12159)&gt;Rules!$B$4,OR(B12160&lt;Rules!$B$2,B12160&gt;Rules!$B$3,ABS(I12160)&gt;Rules!$B$4)),1,0)</f>
        <v>0</v>
      </c>
      <c r="K12159" s="6" t="str">
        <f aca="false">IF(F12159=1,COUNTIF($F$2:F12159,1),"")</f>
        <v/>
      </c>
    </row>
    <row r="12160" customFormat="false" ht="15" hidden="false" customHeight="false" outlineLevel="0" collapsed="false">
      <c r="A12160" s="6" t="n">
        <v>95425.368</v>
      </c>
      <c r="B12160" s="6" t="n">
        <v>2.11794871794872</v>
      </c>
      <c r="C12160" s="6" t="n">
        <v>84</v>
      </c>
      <c r="D12160" s="6" t="n">
        <v>-1</v>
      </c>
      <c r="E12160" s="6" t="n">
        <v>2.01098901098901</v>
      </c>
      <c r="F12160" s="6" t="n">
        <v>0</v>
      </c>
      <c r="G12160" s="6" t="n">
        <v>0.115750915750916</v>
      </c>
      <c r="H12160" s="6" t="str">
        <f aca="false">IF(AND(A12160&gt;=Stimuli!$B$2,A12160&lt;=Stimuli!$C$2),Stimuli!$A$2,IF(AND(A12160&gt;=Stimuli!$B$3,A12160&lt;=Stimuli!$C$3),Stimuli!$A$3,IF(AND(A12160&gt;=Stimuli!$B$4,A12160&lt;=Stimuli!$C$4),Stimuli!$A$4,"")))</f>
        <v>03 Quiet recovery (15s)</v>
      </c>
      <c r="I12160" s="6" t="n">
        <f aca="false">(B12160-B12159)/((A12160-A12159)/1000)</f>
        <v>-1.12527472527461</v>
      </c>
      <c r="J12160" s="6" t="n">
        <f aca="false">IF(OR(B12160&lt;Rules!$B$2,B12160&gt;Rules!$B$3,ABS(I12160)&gt;Rules!$B$4,OR(B12161&lt;Rules!$B$2,B12161&gt;Rules!$B$3,ABS(I12161)&gt;Rules!$B$4)),1,0)</f>
        <v>0</v>
      </c>
      <c r="K12160" s="6" t="str">
        <f aca="false">IF(F12160=1,COUNTIF($F$2:F12160,1),"")</f>
        <v/>
      </c>
    </row>
    <row r="12161" customFormat="false" ht="15" hidden="false" customHeight="false" outlineLevel="0" collapsed="false">
      <c r="A12161" s="6" t="n">
        <v>95433.1805</v>
      </c>
      <c r="B12161" s="6" t="n">
        <v>2.12380952380952</v>
      </c>
      <c r="C12161" s="6" t="n">
        <v>84</v>
      </c>
      <c r="D12161" s="6" t="n">
        <v>-1</v>
      </c>
      <c r="E12161" s="6" t="n">
        <v>2.01098901098901</v>
      </c>
      <c r="F12161" s="6" t="n">
        <v>0</v>
      </c>
      <c r="G12161" s="6" t="n">
        <v>0.115750915750916</v>
      </c>
      <c r="H12161" s="6" t="str">
        <f aca="false">IF(AND(A12161&gt;=Stimuli!$B$2,A12161&lt;=Stimuli!$C$2),Stimuli!$A$2,IF(AND(A12161&gt;=Stimuli!$B$3,A12161&lt;=Stimuli!$C$3),Stimuli!$A$3,IF(AND(A12161&gt;=Stimuli!$B$4,A12161&lt;=Stimuli!$C$4),Stimuli!$A$4,"")))</f>
        <v>03 Quiet recovery (15s)</v>
      </c>
      <c r="I12161" s="6" t="n">
        <f aca="false">(B12161-B12160)/((A12161-A12160)/1000)</f>
        <v>0.750183150183148</v>
      </c>
      <c r="J12161" s="6" t="n">
        <f aca="false">IF(OR(B12161&lt;Rules!$B$2,B12161&gt;Rules!$B$3,ABS(I12161)&gt;Rules!$B$4,OR(B12162&lt;Rules!$B$2,B12162&gt;Rules!$B$3,ABS(I12162)&gt;Rules!$B$4)),1,0)</f>
        <v>0</v>
      </c>
      <c r="K12161" s="6" t="str">
        <f aca="false">IF(F12161=1,COUNTIF($F$2:F12161,1),"")</f>
        <v/>
      </c>
    </row>
    <row r="12162" customFormat="false" ht="15" hidden="false" customHeight="false" outlineLevel="0" collapsed="false">
      <c r="A12162" s="6" t="n">
        <v>95440.993</v>
      </c>
      <c r="B12162" s="6" t="n">
        <v>2.11648351648352</v>
      </c>
      <c r="C12162" s="6" t="n">
        <v>84</v>
      </c>
      <c r="D12162" s="6" t="n">
        <v>-1</v>
      </c>
      <c r="E12162" s="6" t="n">
        <v>2.01098901098901</v>
      </c>
      <c r="F12162" s="6" t="n">
        <v>0</v>
      </c>
      <c r="G12162" s="6" t="n">
        <v>0.115750915750916</v>
      </c>
      <c r="H12162" s="6" t="str">
        <f aca="false">IF(AND(A12162&gt;=Stimuli!$B$2,A12162&lt;=Stimuli!$C$2),Stimuli!$A$2,IF(AND(A12162&gt;=Stimuli!$B$3,A12162&lt;=Stimuli!$C$3),Stimuli!$A$3,IF(AND(A12162&gt;=Stimuli!$B$4,A12162&lt;=Stimuli!$C$4),Stimuli!$A$4,"")))</f>
        <v>03 Quiet recovery (15s)</v>
      </c>
      <c r="I12162" s="6" t="n">
        <f aca="false">(B12162-B12161)/((A12162-A12161)/1000)</f>
        <v>-0.937728937728991</v>
      </c>
      <c r="J12162" s="6" t="n">
        <f aca="false">IF(OR(B12162&lt;Rules!$B$2,B12162&gt;Rules!$B$3,ABS(I12162)&gt;Rules!$B$4,OR(B12163&lt;Rules!$B$2,B12163&gt;Rules!$B$3,ABS(I12163)&gt;Rules!$B$4)),1,0)</f>
        <v>0</v>
      </c>
      <c r="K12162" s="6" t="str">
        <f aca="false">IF(F12162=1,COUNTIF($F$2:F12162,1),"")</f>
        <v/>
      </c>
    </row>
    <row r="12163" customFormat="false" ht="15" hidden="false" customHeight="false" outlineLevel="0" collapsed="false">
      <c r="A12163" s="6" t="n">
        <v>95448.8055</v>
      </c>
      <c r="B12163" s="6" t="n">
        <v>2.12380952380952</v>
      </c>
      <c r="C12163" s="6" t="n">
        <v>84</v>
      </c>
      <c r="D12163" s="6" t="n">
        <v>-1</v>
      </c>
      <c r="E12163" s="6" t="n">
        <v>2.01098901098901</v>
      </c>
      <c r="F12163" s="6" t="n">
        <v>0</v>
      </c>
      <c r="G12163" s="6" t="n">
        <v>0.115750915750916</v>
      </c>
      <c r="H12163" s="6" t="str">
        <f aca="false">IF(AND(A12163&gt;=Stimuli!$B$2,A12163&lt;=Stimuli!$C$2),Stimuli!$A$2,IF(AND(A12163&gt;=Stimuli!$B$3,A12163&lt;=Stimuli!$C$3),Stimuli!$A$3,IF(AND(A12163&gt;=Stimuli!$B$4,A12163&lt;=Stimuli!$C$4),Stimuli!$A$4,"")))</f>
        <v>03 Quiet recovery (15s)</v>
      </c>
      <c r="I12163" s="6" t="n">
        <f aca="false">(B12163-B12162)/((A12163-A12162)/1000)</f>
        <v>0.937728937728991</v>
      </c>
      <c r="J12163" s="6" t="n">
        <f aca="false">IF(OR(B12163&lt;Rules!$B$2,B12163&gt;Rules!$B$3,ABS(I12163)&gt;Rules!$B$4,OR(B12164&lt;Rules!$B$2,B12164&gt;Rules!$B$3,ABS(I12164)&gt;Rules!$B$4)),1,0)</f>
        <v>0</v>
      </c>
      <c r="K12163" s="6" t="str">
        <f aca="false">IF(F12163=1,COUNTIF($F$2:F12163,1),"")</f>
        <v/>
      </c>
    </row>
    <row r="12164" customFormat="false" ht="15" hidden="false" customHeight="false" outlineLevel="0" collapsed="false">
      <c r="A12164" s="6" t="n">
        <v>95456.618</v>
      </c>
      <c r="B12164" s="6" t="n">
        <v>2.11648351648352</v>
      </c>
      <c r="C12164" s="6" t="n">
        <v>84</v>
      </c>
      <c r="D12164" s="6" t="n">
        <v>-1</v>
      </c>
      <c r="E12164" s="6" t="n">
        <v>2.01098901098901</v>
      </c>
      <c r="F12164" s="6" t="n">
        <v>0</v>
      </c>
      <c r="G12164" s="6" t="n">
        <v>0.115750915750916</v>
      </c>
      <c r="H12164" s="6" t="str">
        <f aca="false">IF(AND(A12164&gt;=Stimuli!$B$2,A12164&lt;=Stimuli!$C$2),Stimuli!$A$2,IF(AND(A12164&gt;=Stimuli!$B$3,A12164&lt;=Stimuli!$C$3),Stimuli!$A$3,IF(AND(A12164&gt;=Stimuli!$B$4,A12164&lt;=Stimuli!$C$4),Stimuli!$A$4,"")))</f>
        <v>03 Quiet recovery (15s)</v>
      </c>
      <c r="I12164" s="6" t="n">
        <f aca="false">(B12164-B12163)/((A12164-A12163)/1000)</f>
        <v>-0.937728937728991</v>
      </c>
      <c r="J12164" s="6" t="n">
        <f aca="false">IF(OR(B12164&lt;Rules!$B$2,B12164&gt;Rules!$B$3,ABS(I12164)&gt;Rules!$B$4,OR(B12165&lt;Rules!$B$2,B12165&gt;Rules!$B$3,ABS(I12165)&gt;Rules!$B$4)),1,0)</f>
        <v>0</v>
      </c>
      <c r="K12164" s="6" t="str">
        <f aca="false">IF(F12164=1,COUNTIF($F$2:F12164,1),"")</f>
        <v/>
      </c>
    </row>
    <row r="12165" customFormat="false" ht="15" hidden="false" customHeight="false" outlineLevel="0" collapsed="false">
      <c r="A12165" s="6" t="n">
        <v>95464.4305</v>
      </c>
      <c r="B12165" s="6" t="n">
        <v>2.12087912087912</v>
      </c>
      <c r="C12165" s="6" t="n">
        <v>84</v>
      </c>
      <c r="D12165" s="6" t="n">
        <v>-1</v>
      </c>
      <c r="E12165" s="6" t="n">
        <v>2.01098901098901</v>
      </c>
      <c r="F12165" s="6" t="n">
        <v>0</v>
      </c>
      <c r="G12165" s="6" t="n">
        <v>0.115750915750916</v>
      </c>
      <c r="H12165" s="6" t="str">
        <f aca="false">IF(AND(A12165&gt;=Stimuli!$B$2,A12165&lt;=Stimuli!$C$2),Stimuli!$A$2,IF(AND(A12165&gt;=Stimuli!$B$3,A12165&lt;=Stimuli!$C$3),Stimuli!$A$3,IF(AND(A12165&gt;=Stimuli!$B$4,A12165&lt;=Stimuli!$C$4),Stimuli!$A$4,"")))</f>
        <v>03 Quiet recovery (15s)</v>
      </c>
      <c r="I12165" s="6" t="n">
        <f aca="false">(B12165-B12164)/((A12165-A12164)/1000)</f>
        <v>0.562637362637418</v>
      </c>
      <c r="J12165" s="6" t="n">
        <f aca="false">IF(OR(B12165&lt;Rules!$B$2,B12165&gt;Rules!$B$3,ABS(I12165)&gt;Rules!$B$4,OR(B12166&lt;Rules!$B$2,B12166&gt;Rules!$B$3,ABS(I12166)&gt;Rules!$B$4)),1,0)</f>
        <v>0</v>
      </c>
      <c r="K12165" s="6" t="str">
        <f aca="false">IF(F12165=1,COUNTIF($F$2:F12165,1),"")</f>
        <v/>
      </c>
    </row>
    <row r="12166" customFormat="false" ht="15" hidden="false" customHeight="false" outlineLevel="0" collapsed="false">
      <c r="A12166" s="6" t="n">
        <v>95472.243</v>
      </c>
      <c r="B12166" s="6" t="n">
        <v>2.11794871794872</v>
      </c>
      <c r="C12166" s="6" t="n">
        <v>84</v>
      </c>
      <c r="D12166" s="6" t="n">
        <v>-1</v>
      </c>
      <c r="E12166" s="6" t="n">
        <v>2.01098901098901</v>
      </c>
      <c r="F12166" s="6" t="n">
        <v>0</v>
      </c>
      <c r="G12166" s="6" t="n">
        <v>0.115750915750916</v>
      </c>
      <c r="H12166" s="6" t="str">
        <f aca="false">IF(AND(A12166&gt;=Stimuli!$B$2,A12166&lt;=Stimuli!$C$2),Stimuli!$A$2,IF(AND(A12166&gt;=Stimuli!$B$3,A12166&lt;=Stimuli!$C$3),Stimuli!$A$3,IF(AND(A12166&gt;=Stimuli!$B$4,A12166&lt;=Stimuli!$C$4),Stimuli!$A$4,"")))</f>
        <v>03 Quiet recovery (15s)</v>
      </c>
      <c r="I12166" s="6" t="n">
        <f aca="false">(B12166-B12165)/((A12166-A12165)/1000)</f>
        <v>-0.375091575091574</v>
      </c>
      <c r="J12166" s="6" t="n">
        <f aca="false">IF(OR(B12166&lt;Rules!$B$2,B12166&gt;Rules!$B$3,ABS(I12166)&gt;Rules!$B$4,OR(B12167&lt;Rules!$B$2,B12167&gt;Rules!$B$3,ABS(I12167)&gt;Rules!$B$4)),1,0)</f>
        <v>0</v>
      </c>
      <c r="K12166" s="6" t="str">
        <f aca="false">IF(F12166=1,COUNTIF($F$2:F12166,1),"")</f>
        <v/>
      </c>
    </row>
    <row r="12167" customFormat="false" ht="15" hidden="false" customHeight="false" outlineLevel="0" collapsed="false">
      <c r="A12167" s="6" t="n">
        <v>95480.0555</v>
      </c>
      <c r="B12167" s="6" t="n">
        <v>2.11941391941392</v>
      </c>
      <c r="C12167" s="6" t="n">
        <v>84</v>
      </c>
      <c r="D12167" s="6" t="n">
        <v>-1</v>
      </c>
      <c r="E12167" s="6" t="n">
        <v>2.01098901098901</v>
      </c>
      <c r="F12167" s="6" t="n">
        <v>0</v>
      </c>
      <c r="G12167" s="6" t="n">
        <v>0.115750915750916</v>
      </c>
      <c r="H12167" s="6" t="str">
        <f aca="false">IF(AND(A12167&gt;=Stimuli!$B$2,A12167&lt;=Stimuli!$C$2),Stimuli!$A$2,IF(AND(A12167&gt;=Stimuli!$B$3,A12167&lt;=Stimuli!$C$3),Stimuli!$A$3,IF(AND(A12167&gt;=Stimuli!$B$4,A12167&lt;=Stimuli!$C$4),Stimuli!$A$4,"")))</f>
        <v>03 Quiet recovery (15s)</v>
      </c>
      <c r="I12167" s="6" t="n">
        <f aca="false">(B12167-B12166)/((A12167-A12166)/1000)</f>
        <v>0.187545787545844</v>
      </c>
      <c r="J12167" s="6" t="n">
        <f aca="false">IF(OR(B12167&lt;Rules!$B$2,B12167&gt;Rules!$B$3,ABS(I12167)&gt;Rules!$B$4,OR(B12168&lt;Rules!$B$2,B12168&gt;Rules!$B$3,ABS(I12168)&gt;Rules!$B$4)),1,0)</f>
        <v>0</v>
      </c>
      <c r="K12167" s="6" t="str">
        <f aca="false">IF(F12167=1,COUNTIF($F$2:F12167,1),"")</f>
        <v/>
      </c>
    </row>
    <row r="12168" customFormat="false" ht="15" hidden="false" customHeight="false" outlineLevel="0" collapsed="false">
      <c r="A12168" s="6" t="n">
        <v>95487.868</v>
      </c>
      <c r="B12168" s="6" t="n">
        <v>2.11941391941392</v>
      </c>
      <c r="C12168" s="6" t="n">
        <v>84</v>
      </c>
      <c r="D12168" s="6" t="n">
        <v>-1</v>
      </c>
      <c r="E12168" s="6" t="n">
        <v>2.01098901098901</v>
      </c>
      <c r="F12168" s="6" t="n">
        <v>0</v>
      </c>
      <c r="G12168" s="6" t="n">
        <v>0.115750915750916</v>
      </c>
      <c r="H12168" s="6" t="str">
        <f aca="false">IF(AND(A12168&gt;=Stimuli!$B$2,A12168&lt;=Stimuli!$C$2),Stimuli!$A$2,IF(AND(A12168&gt;=Stimuli!$B$3,A12168&lt;=Stimuli!$C$3),Stimuli!$A$3,IF(AND(A12168&gt;=Stimuli!$B$4,A12168&lt;=Stimuli!$C$4),Stimuli!$A$4,"")))</f>
        <v>03 Quiet recovery (15s)</v>
      </c>
      <c r="I12168" s="6" t="n">
        <f aca="false">(B12168-B12167)/((A12168-A12167)/1000)</f>
        <v>0</v>
      </c>
      <c r="J12168" s="6" t="n">
        <f aca="false">IF(OR(B12168&lt;Rules!$B$2,B12168&gt;Rules!$B$3,ABS(I12168)&gt;Rules!$B$4,OR(B12169&lt;Rules!$B$2,B12169&gt;Rules!$B$3,ABS(I12169)&gt;Rules!$B$4)),1,0)</f>
        <v>0</v>
      </c>
      <c r="K12168" s="6" t="str">
        <f aca="false">IF(F12168=1,COUNTIF($F$2:F12168,1),"")</f>
        <v/>
      </c>
    </row>
    <row r="12169" customFormat="false" ht="15" hidden="false" customHeight="false" outlineLevel="0" collapsed="false">
      <c r="A12169" s="6" t="n">
        <v>95495.6805</v>
      </c>
      <c r="B12169" s="6" t="n">
        <v>2.11794871794872</v>
      </c>
      <c r="C12169" s="6" t="n">
        <v>84</v>
      </c>
      <c r="D12169" s="6" t="n">
        <v>-1</v>
      </c>
      <c r="E12169" s="6" t="n">
        <v>2.01098901098901</v>
      </c>
      <c r="F12169" s="6" t="n">
        <v>0</v>
      </c>
      <c r="G12169" s="6" t="n">
        <v>0.115750915750916</v>
      </c>
      <c r="H12169" s="6" t="str">
        <f aca="false">IF(AND(A12169&gt;=Stimuli!$B$2,A12169&lt;=Stimuli!$C$2),Stimuli!$A$2,IF(AND(A12169&gt;=Stimuli!$B$3,A12169&lt;=Stimuli!$C$3),Stimuli!$A$3,IF(AND(A12169&gt;=Stimuli!$B$4,A12169&lt;=Stimuli!$C$4),Stimuli!$A$4,"")))</f>
        <v>03 Quiet recovery (15s)</v>
      </c>
      <c r="I12169" s="6" t="n">
        <f aca="false">(B12169-B12168)/((A12169-A12168)/1000)</f>
        <v>-0.187545787545844</v>
      </c>
      <c r="J12169" s="6" t="n">
        <f aca="false">IF(OR(B12169&lt;Rules!$B$2,B12169&gt;Rules!$B$3,ABS(I12169)&gt;Rules!$B$4,OR(B12170&lt;Rules!$B$2,B12170&gt;Rules!$B$3,ABS(I12170)&gt;Rules!$B$4)),1,0)</f>
        <v>0</v>
      </c>
      <c r="K12169" s="6" t="str">
        <f aca="false">IF(F12169=1,COUNTIF($F$2:F12169,1),"")</f>
        <v/>
      </c>
    </row>
    <row r="12170" customFormat="false" ht="15" hidden="false" customHeight="false" outlineLevel="0" collapsed="false">
      <c r="A12170" s="6" t="n">
        <v>95503.493</v>
      </c>
      <c r="B12170" s="6" t="n">
        <v>2.12087912087912</v>
      </c>
      <c r="C12170" s="6" t="n">
        <v>84</v>
      </c>
      <c r="D12170" s="6" t="n">
        <v>-1</v>
      </c>
      <c r="E12170" s="6" t="n">
        <v>2.01098901098901</v>
      </c>
      <c r="F12170" s="6" t="n">
        <v>0</v>
      </c>
      <c r="G12170" s="6" t="n">
        <v>0.115750915750916</v>
      </c>
      <c r="H12170" s="6" t="str">
        <f aca="false">IF(AND(A12170&gt;=Stimuli!$B$2,A12170&lt;=Stimuli!$C$2),Stimuli!$A$2,IF(AND(A12170&gt;=Stimuli!$B$3,A12170&lt;=Stimuli!$C$3),Stimuli!$A$3,IF(AND(A12170&gt;=Stimuli!$B$4,A12170&lt;=Stimuli!$C$4),Stimuli!$A$4,"")))</f>
        <v>03 Quiet recovery (15s)</v>
      </c>
      <c r="I12170" s="6" t="n">
        <f aca="false">(B12170-B12169)/((A12170-A12169)/1000)</f>
        <v>0.375091575091574</v>
      </c>
      <c r="J12170" s="6" t="n">
        <f aca="false">IF(OR(B12170&lt;Rules!$B$2,B12170&gt;Rules!$B$3,ABS(I12170)&gt;Rules!$B$4,OR(B12171&lt;Rules!$B$2,B12171&gt;Rules!$B$3,ABS(I12171)&gt;Rules!$B$4)),1,0)</f>
        <v>0</v>
      </c>
      <c r="K12170" s="6" t="str">
        <f aca="false">IF(F12170=1,COUNTIF($F$2:F12170,1),"")</f>
        <v/>
      </c>
    </row>
    <row r="12171" customFormat="false" ht="15" hidden="false" customHeight="false" outlineLevel="0" collapsed="false">
      <c r="A12171" s="6" t="n">
        <v>95511.3055</v>
      </c>
      <c r="B12171" s="6" t="n">
        <v>2.11648351648352</v>
      </c>
      <c r="C12171" s="6" t="n">
        <v>84</v>
      </c>
      <c r="D12171" s="6" t="n">
        <v>-1</v>
      </c>
      <c r="E12171" s="6" t="n">
        <v>2.01098901098901</v>
      </c>
      <c r="F12171" s="6" t="n">
        <v>0</v>
      </c>
      <c r="G12171" s="6" t="n">
        <v>0.115750915750916</v>
      </c>
      <c r="H12171" s="6" t="str">
        <f aca="false">IF(AND(A12171&gt;=Stimuli!$B$2,A12171&lt;=Stimuli!$C$2),Stimuli!$A$2,IF(AND(A12171&gt;=Stimuli!$B$3,A12171&lt;=Stimuli!$C$3),Stimuli!$A$3,IF(AND(A12171&gt;=Stimuli!$B$4,A12171&lt;=Stimuli!$C$4),Stimuli!$A$4,"")))</f>
        <v>03 Quiet recovery (15s)</v>
      </c>
      <c r="I12171" s="6" t="n">
        <f aca="false">(B12171-B12170)/((A12171-A12170)/1000)</f>
        <v>-0.562637362637418</v>
      </c>
      <c r="J12171" s="6" t="n">
        <f aca="false">IF(OR(B12171&lt;Rules!$B$2,B12171&gt;Rules!$B$3,ABS(I12171)&gt;Rules!$B$4,OR(B12172&lt;Rules!$B$2,B12172&gt;Rules!$B$3,ABS(I12172)&gt;Rules!$B$4)),1,0)</f>
        <v>0</v>
      </c>
      <c r="K12171" s="6" t="str">
        <f aca="false">IF(F12171=1,COUNTIF($F$2:F12171,1),"")</f>
        <v/>
      </c>
    </row>
    <row r="12172" customFormat="false" ht="15" hidden="false" customHeight="false" outlineLevel="0" collapsed="false">
      <c r="A12172" s="6" t="n">
        <v>95519.118</v>
      </c>
      <c r="B12172" s="6" t="n">
        <v>2.12087912087912</v>
      </c>
      <c r="C12172" s="6" t="n">
        <v>84</v>
      </c>
      <c r="D12172" s="6" t="n">
        <v>-1</v>
      </c>
      <c r="E12172" s="6" t="n">
        <v>2.01098901098901</v>
      </c>
      <c r="F12172" s="6" t="n">
        <v>0</v>
      </c>
      <c r="G12172" s="6" t="n">
        <v>0.115750915750916</v>
      </c>
      <c r="H12172" s="6" t="str">
        <f aca="false">IF(AND(A12172&gt;=Stimuli!$B$2,A12172&lt;=Stimuli!$C$2),Stimuli!$A$2,IF(AND(A12172&gt;=Stimuli!$B$3,A12172&lt;=Stimuli!$C$3),Stimuli!$A$3,IF(AND(A12172&gt;=Stimuli!$B$4,A12172&lt;=Stimuli!$C$4),Stimuli!$A$4,"")))</f>
        <v>03 Quiet recovery (15s)</v>
      </c>
      <c r="I12172" s="6" t="n">
        <f aca="false">(B12172-B12171)/((A12172-A12171)/1000)</f>
        <v>0.562637362637418</v>
      </c>
      <c r="J12172" s="6" t="n">
        <f aca="false">IF(OR(B12172&lt;Rules!$B$2,B12172&gt;Rules!$B$3,ABS(I12172)&gt;Rules!$B$4,OR(B12173&lt;Rules!$B$2,B12173&gt;Rules!$B$3,ABS(I12173)&gt;Rules!$B$4)),1,0)</f>
        <v>0</v>
      </c>
      <c r="K12172" s="6" t="str">
        <f aca="false">IF(F12172=1,COUNTIF($F$2:F12172,1),"")</f>
        <v/>
      </c>
    </row>
    <row r="12173" customFormat="false" ht="15" hidden="false" customHeight="false" outlineLevel="0" collapsed="false">
      <c r="A12173" s="6" t="n">
        <v>95526.9305</v>
      </c>
      <c r="B12173" s="6" t="n">
        <v>2.11501831501832</v>
      </c>
      <c r="C12173" s="6" t="n">
        <v>84</v>
      </c>
      <c r="D12173" s="6" t="n">
        <v>-1</v>
      </c>
      <c r="E12173" s="6" t="n">
        <v>2.01098901098901</v>
      </c>
      <c r="F12173" s="6" t="n">
        <v>0</v>
      </c>
      <c r="G12173" s="6" t="n">
        <v>0.115750915750916</v>
      </c>
      <c r="H12173" s="6" t="str">
        <f aca="false">IF(AND(A12173&gt;=Stimuli!$B$2,A12173&lt;=Stimuli!$C$2),Stimuli!$A$2,IF(AND(A12173&gt;=Stimuli!$B$3,A12173&lt;=Stimuli!$C$3),Stimuli!$A$3,IF(AND(A12173&gt;=Stimuli!$B$4,A12173&lt;=Stimuli!$C$4),Stimuli!$A$4,"")))</f>
        <v>03 Quiet recovery (15s)</v>
      </c>
      <c r="I12173" s="6" t="n">
        <f aca="false">(B12173-B12172)/((A12173-A12172)/1000)</f>
        <v>-0.750183150183148</v>
      </c>
      <c r="J12173" s="6" t="n">
        <f aca="false">IF(OR(B12173&lt;Rules!$B$2,B12173&gt;Rules!$B$3,ABS(I12173)&gt;Rules!$B$4,OR(B12174&lt;Rules!$B$2,B12174&gt;Rules!$B$3,ABS(I12174)&gt;Rules!$B$4)),1,0)</f>
        <v>0</v>
      </c>
      <c r="K12173" s="6" t="str">
        <f aca="false">IF(F12173=1,COUNTIF($F$2:F12173,1),"")</f>
        <v/>
      </c>
    </row>
    <row r="12174" customFormat="false" ht="15" hidden="false" customHeight="false" outlineLevel="0" collapsed="false">
      <c r="A12174" s="6" t="n">
        <v>95534.743</v>
      </c>
      <c r="B12174" s="6" t="n">
        <v>2.12087912087912</v>
      </c>
      <c r="C12174" s="6" t="n">
        <v>84</v>
      </c>
      <c r="D12174" s="6" t="n">
        <v>-1</v>
      </c>
      <c r="E12174" s="6" t="n">
        <v>2.01098901098901</v>
      </c>
      <c r="F12174" s="6" t="n">
        <v>0</v>
      </c>
      <c r="G12174" s="6" t="n">
        <v>0.115750915750916</v>
      </c>
      <c r="H12174" s="6" t="str">
        <f aca="false">IF(AND(A12174&gt;=Stimuli!$B$2,A12174&lt;=Stimuli!$C$2),Stimuli!$A$2,IF(AND(A12174&gt;=Stimuli!$B$3,A12174&lt;=Stimuli!$C$3),Stimuli!$A$3,IF(AND(A12174&gt;=Stimuli!$B$4,A12174&lt;=Stimuli!$C$4),Stimuli!$A$4,"")))</f>
        <v>03 Quiet recovery (15s)</v>
      </c>
      <c r="I12174" s="6" t="n">
        <f aca="false">(B12174-B12173)/((A12174-A12173)/1000)</f>
        <v>0.750183150183148</v>
      </c>
      <c r="J12174" s="6" t="n">
        <f aca="false">IF(OR(B12174&lt;Rules!$B$2,B12174&gt;Rules!$B$3,ABS(I12174)&gt;Rules!$B$4,OR(B12175&lt;Rules!$B$2,B12175&gt;Rules!$B$3,ABS(I12175)&gt;Rules!$B$4)),1,0)</f>
        <v>0</v>
      </c>
      <c r="K12174" s="6" t="str">
        <f aca="false">IF(F12174=1,COUNTIF($F$2:F12174,1),"")</f>
        <v/>
      </c>
    </row>
    <row r="12175" customFormat="false" ht="15" hidden="false" customHeight="false" outlineLevel="0" collapsed="false">
      <c r="A12175" s="6" t="n">
        <v>95542.5555</v>
      </c>
      <c r="B12175" s="6" t="n">
        <v>2.11208791208791</v>
      </c>
      <c r="C12175" s="6" t="n">
        <v>84</v>
      </c>
      <c r="D12175" s="6" t="n">
        <v>-1</v>
      </c>
      <c r="E12175" s="6" t="n">
        <v>2.01098901098901</v>
      </c>
      <c r="F12175" s="6" t="n">
        <v>0</v>
      </c>
      <c r="G12175" s="6" t="n">
        <v>0.115750915750916</v>
      </c>
      <c r="H12175" s="6" t="str">
        <f aca="false">IF(AND(A12175&gt;=Stimuli!$B$2,A12175&lt;=Stimuli!$C$2),Stimuli!$A$2,IF(AND(A12175&gt;=Stimuli!$B$3,A12175&lt;=Stimuli!$C$3),Stimuli!$A$3,IF(AND(A12175&gt;=Stimuli!$B$4,A12175&lt;=Stimuli!$C$4),Stimuli!$A$4,"")))</f>
        <v>03 Quiet recovery (15s)</v>
      </c>
      <c r="I12175" s="6" t="n">
        <f aca="false">(B12175-B12174)/((A12175-A12174)/1000)</f>
        <v>-1.12527472527472</v>
      </c>
      <c r="J12175" s="6" t="n">
        <f aca="false">IF(OR(B12175&lt;Rules!$B$2,B12175&gt;Rules!$B$3,ABS(I12175)&gt;Rules!$B$4,OR(B12176&lt;Rules!$B$2,B12176&gt;Rules!$B$3,ABS(I12176)&gt;Rules!$B$4)),1,0)</f>
        <v>0</v>
      </c>
      <c r="K12175" s="6" t="str">
        <f aca="false">IF(F12175=1,COUNTIF($F$2:F12175,1),"")</f>
        <v/>
      </c>
    </row>
    <row r="12176" customFormat="false" ht="15" hidden="false" customHeight="false" outlineLevel="0" collapsed="false">
      <c r="A12176" s="6" t="n">
        <v>95550.368</v>
      </c>
      <c r="B12176" s="6" t="n">
        <v>2.11941391941392</v>
      </c>
      <c r="C12176" s="6" t="n">
        <v>84</v>
      </c>
      <c r="D12176" s="6" t="n">
        <v>-1</v>
      </c>
      <c r="E12176" s="6" t="n">
        <v>2.01098901098901</v>
      </c>
      <c r="F12176" s="6" t="n">
        <v>0</v>
      </c>
      <c r="G12176" s="6" t="n">
        <v>0.115750915750916</v>
      </c>
      <c r="H12176" s="6" t="str">
        <f aca="false">IF(AND(A12176&gt;=Stimuli!$B$2,A12176&lt;=Stimuli!$C$2),Stimuli!$A$2,IF(AND(A12176&gt;=Stimuli!$B$3,A12176&lt;=Stimuli!$C$3),Stimuli!$A$3,IF(AND(A12176&gt;=Stimuli!$B$4,A12176&lt;=Stimuli!$C$4),Stimuli!$A$4,"")))</f>
        <v>03 Quiet recovery (15s)</v>
      </c>
      <c r="I12176" s="6" t="n">
        <f aca="false">(B12176-B12175)/((A12176-A12175)/1000)</f>
        <v>0.937728937728991</v>
      </c>
      <c r="J12176" s="6" t="n">
        <f aca="false">IF(OR(B12176&lt;Rules!$B$2,B12176&gt;Rules!$B$3,ABS(I12176)&gt;Rules!$B$4,OR(B12177&lt;Rules!$B$2,B12177&gt;Rules!$B$3,ABS(I12177)&gt;Rules!$B$4)),1,0)</f>
        <v>0</v>
      </c>
      <c r="K12176" s="6" t="str">
        <f aca="false">IF(F12176=1,COUNTIF($F$2:F12176,1),"")</f>
        <v/>
      </c>
    </row>
    <row r="12177" customFormat="false" ht="15" hidden="false" customHeight="false" outlineLevel="0" collapsed="false">
      <c r="A12177" s="6" t="n">
        <v>95558.1805</v>
      </c>
      <c r="B12177" s="6" t="n">
        <v>2.11208791208791</v>
      </c>
      <c r="C12177" s="6" t="n">
        <v>84</v>
      </c>
      <c r="D12177" s="6" t="n">
        <v>-1</v>
      </c>
      <c r="E12177" s="6" t="n">
        <v>2.01098901098901</v>
      </c>
      <c r="F12177" s="6" t="n">
        <v>0</v>
      </c>
      <c r="G12177" s="6" t="n">
        <v>0.115750915750916</v>
      </c>
      <c r="H12177" s="6" t="str">
        <f aca="false">IF(AND(A12177&gt;=Stimuli!$B$2,A12177&lt;=Stimuli!$C$2),Stimuli!$A$2,IF(AND(A12177&gt;=Stimuli!$B$3,A12177&lt;=Stimuli!$C$3),Stimuli!$A$3,IF(AND(A12177&gt;=Stimuli!$B$4,A12177&lt;=Stimuli!$C$4),Stimuli!$A$4,"")))</f>
        <v>03 Quiet recovery (15s)</v>
      </c>
      <c r="I12177" s="6" t="n">
        <f aca="false">(B12177-B12176)/((A12177-A12176)/1000)</f>
        <v>-0.937728937728991</v>
      </c>
      <c r="J12177" s="6" t="n">
        <f aca="false">IF(OR(B12177&lt;Rules!$B$2,B12177&gt;Rules!$B$3,ABS(I12177)&gt;Rules!$B$4,OR(B12178&lt;Rules!$B$2,B12178&gt;Rules!$B$3,ABS(I12178)&gt;Rules!$B$4)),1,0)</f>
        <v>0</v>
      </c>
      <c r="K12177" s="6" t="str">
        <f aca="false">IF(F12177=1,COUNTIF($F$2:F12177,1),"")</f>
        <v/>
      </c>
    </row>
    <row r="12178" customFormat="false" ht="15" hidden="false" customHeight="false" outlineLevel="0" collapsed="false">
      <c r="A12178" s="6" t="n">
        <v>95565.993</v>
      </c>
      <c r="B12178" s="6" t="n">
        <v>2.11941391941392</v>
      </c>
      <c r="C12178" s="6" t="n">
        <v>84</v>
      </c>
      <c r="D12178" s="6" t="n">
        <v>-1</v>
      </c>
      <c r="E12178" s="6" t="n">
        <v>2.01098901098901</v>
      </c>
      <c r="F12178" s="6" t="n">
        <v>0</v>
      </c>
      <c r="G12178" s="6" t="n">
        <v>0.115750915750916</v>
      </c>
      <c r="H12178" s="6" t="str">
        <f aca="false">IF(AND(A12178&gt;=Stimuli!$B$2,A12178&lt;=Stimuli!$C$2),Stimuli!$A$2,IF(AND(A12178&gt;=Stimuli!$B$3,A12178&lt;=Stimuli!$C$3),Stimuli!$A$3,IF(AND(A12178&gt;=Stimuli!$B$4,A12178&lt;=Stimuli!$C$4),Stimuli!$A$4,"")))</f>
        <v>03 Quiet recovery (15s)</v>
      </c>
      <c r="I12178" s="6" t="n">
        <f aca="false">(B12178-B12177)/((A12178-A12177)/1000)</f>
        <v>0.937728937728991</v>
      </c>
      <c r="J12178" s="6" t="n">
        <f aca="false">IF(OR(B12178&lt;Rules!$B$2,B12178&gt;Rules!$B$3,ABS(I12178)&gt;Rules!$B$4,OR(B12179&lt;Rules!$B$2,B12179&gt;Rules!$B$3,ABS(I12179)&gt;Rules!$B$4)),1,0)</f>
        <v>0</v>
      </c>
      <c r="K12178" s="6" t="str">
        <f aca="false">IF(F12178=1,COUNTIF($F$2:F12178,1),"")</f>
        <v/>
      </c>
    </row>
    <row r="12179" customFormat="false" ht="15" hidden="false" customHeight="false" outlineLevel="0" collapsed="false">
      <c r="A12179" s="6" t="n">
        <v>95573.8055</v>
      </c>
      <c r="B12179" s="6" t="n">
        <v>2.11062271062271</v>
      </c>
      <c r="C12179" s="6" t="n">
        <v>84</v>
      </c>
      <c r="D12179" s="6" t="n">
        <v>-1</v>
      </c>
      <c r="E12179" s="6" t="n">
        <v>2.01098901098901</v>
      </c>
      <c r="F12179" s="6" t="n">
        <v>0</v>
      </c>
      <c r="G12179" s="6" t="n">
        <v>0.115750915750916</v>
      </c>
      <c r="H12179" s="6" t="str">
        <f aca="false">IF(AND(A12179&gt;=Stimuli!$B$2,A12179&lt;=Stimuli!$C$2),Stimuli!$A$2,IF(AND(A12179&gt;=Stimuli!$B$3,A12179&lt;=Stimuli!$C$3),Stimuli!$A$3,IF(AND(A12179&gt;=Stimuli!$B$4,A12179&lt;=Stimuli!$C$4),Stimuli!$A$4,"")))</f>
        <v>03 Quiet recovery (15s)</v>
      </c>
      <c r="I12179" s="6" t="n">
        <f aca="false">(B12179-B12178)/((A12179-A12178)/1000)</f>
        <v>-1.12527472527489</v>
      </c>
      <c r="J12179" s="6" t="n">
        <f aca="false">IF(OR(B12179&lt;Rules!$B$2,B12179&gt;Rules!$B$3,ABS(I12179)&gt;Rules!$B$4,OR(B12180&lt;Rules!$B$2,B12180&gt;Rules!$B$3,ABS(I12180)&gt;Rules!$B$4)),1,0)</f>
        <v>0</v>
      </c>
      <c r="K12179" s="6" t="str">
        <f aca="false">IF(F12179=1,COUNTIF($F$2:F12179,1),"")</f>
        <v/>
      </c>
    </row>
    <row r="12180" customFormat="false" ht="15" hidden="false" customHeight="false" outlineLevel="0" collapsed="false">
      <c r="A12180" s="6" t="n">
        <v>95581.618</v>
      </c>
      <c r="B12180" s="6" t="n">
        <v>2.11648351648352</v>
      </c>
      <c r="C12180" s="6" t="n">
        <v>84</v>
      </c>
      <c r="D12180" s="6" t="n">
        <v>-1</v>
      </c>
      <c r="E12180" s="6" t="n">
        <v>2.01098901098901</v>
      </c>
      <c r="F12180" s="6" t="n">
        <v>0</v>
      </c>
      <c r="G12180" s="6" t="n">
        <v>0.115750915750916</v>
      </c>
      <c r="H12180" s="6" t="str">
        <f aca="false">IF(AND(A12180&gt;=Stimuli!$B$2,A12180&lt;=Stimuli!$C$2),Stimuli!$A$2,IF(AND(A12180&gt;=Stimuli!$B$3,A12180&lt;=Stimuli!$C$3),Stimuli!$A$3,IF(AND(A12180&gt;=Stimuli!$B$4,A12180&lt;=Stimuli!$C$4),Stimuli!$A$4,"")))</f>
        <v>03 Quiet recovery (15s)</v>
      </c>
      <c r="I12180" s="6" t="n">
        <f aca="false">(B12180-B12179)/((A12180-A12179)/1000)</f>
        <v>0.750183150183204</v>
      </c>
      <c r="J12180" s="6" t="n">
        <f aca="false">IF(OR(B12180&lt;Rules!$B$2,B12180&gt;Rules!$B$3,ABS(I12180)&gt;Rules!$B$4,OR(B12181&lt;Rules!$B$2,B12181&gt;Rules!$B$3,ABS(I12181)&gt;Rules!$B$4)),1,0)</f>
        <v>0</v>
      </c>
      <c r="K12180" s="6" t="str">
        <f aca="false">IF(F12180=1,COUNTIF($F$2:F12180,1),"")</f>
        <v/>
      </c>
    </row>
    <row r="12181" customFormat="false" ht="15" hidden="false" customHeight="false" outlineLevel="0" collapsed="false">
      <c r="A12181" s="6" t="n">
        <v>95589.4305</v>
      </c>
      <c r="B12181" s="6" t="n">
        <v>2.11062271062271</v>
      </c>
      <c r="C12181" s="6" t="n">
        <v>84</v>
      </c>
      <c r="D12181" s="6" t="n">
        <v>-1</v>
      </c>
      <c r="E12181" s="6" t="n">
        <v>2.01098901098901</v>
      </c>
      <c r="F12181" s="6" t="n">
        <v>0</v>
      </c>
      <c r="G12181" s="6" t="n">
        <v>0.115750915750916</v>
      </c>
      <c r="H12181" s="6" t="str">
        <f aca="false">IF(AND(A12181&gt;=Stimuli!$B$2,A12181&lt;=Stimuli!$C$2),Stimuli!$A$2,IF(AND(A12181&gt;=Stimuli!$B$3,A12181&lt;=Stimuli!$C$3),Stimuli!$A$3,IF(AND(A12181&gt;=Stimuli!$B$4,A12181&lt;=Stimuli!$C$4),Stimuli!$A$4,"")))</f>
        <v>03 Quiet recovery (15s)</v>
      </c>
      <c r="I12181" s="6" t="n">
        <f aca="false">(B12181-B12180)/((A12181-A12180)/1000)</f>
        <v>-0.750183150183204</v>
      </c>
      <c r="J12181" s="6" t="n">
        <f aca="false">IF(OR(B12181&lt;Rules!$B$2,B12181&gt;Rules!$B$3,ABS(I12181)&gt;Rules!$B$4,OR(B12182&lt;Rules!$B$2,B12182&gt;Rules!$B$3,ABS(I12182)&gt;Rules!$B$4)),1,0)</f>
        <v>0</v>
      </c>
      <c r="K12181" s="6" t="str">
        <f aca="false">IF(F12181=1,COUNTIF($F$2:F12181,1),"")</f>
        <v/>
      </c>
    </row>
    <row r="12182" customFormat="false" ht="15" hidden="false" customHeight="false" outlineLevel="0" collapsed="false">
      <c r="A12182" s="6" t="n">
        <v>95597.243</v>
      </c>
      <c r="B12182" s="6" t="n">
        <v>2.11355311355311</v>
      </c>
      <c r="C12182" s="6" t="n">
        <v>84</v>
      </c>
      <c r="D12182" s="6" t="n">
        <v>-1</v>
      </c>
      <c r="E12182" s="6" t="n">
        <v>2.01098901098901</v>
      </c>
      <c r="F12182" s="6" t="n">
        <v>0</v>
      </c>
      <c r="G12182" s="6" t="n">
        <v>0.115750915750916</v>
      </c>
      <c r="H12182" s="6" t="str">
        <f aca="false">IF(AND(A12182&gt;=Stimuli!$B$2,A12182&lt;=Stimuli!$C$2),Stimuli!$A$2,IF(AND(A12182&gt;=Stimuli!$B$3,A12182&lt;=Stimuli!$C$3),Stimuli!$A$3,IF(AND(A12182&gt;=Stimuli!$B$4,A12182&lt;=Stimuli!$C$4),Stimuli!$A$4,"")))</f>
        <v>03 Quiet recovery (15s)</v>
      </c>
      <c r="I12182" s="6" t="n">
        <f aca="false">(B12182-B12181)/((A12182-A12181)/1000)</f>
        <v>0.375091575091631</v>
      </c>
      <c r="J12182" s="6" t="n">
        <f aca="false">IF(OR(B12182&lt;Rules!$B$2,B12182&gt;Rules!$B$3,ABS(I12182)&gt;Rules!$B$4,OR(B12183&lt;Rules!$B$2,B12183&gt;Rules!$B$3,ABS(I12183)&gt;Rules!$B$4)),1,0)</f>
        <v>0</v>
      </c>
      <c r="K12182" s="6" t="str">
        <f aca="false">IF(F12182=1,COUNTIF($F$2:F12182,1),"")</f>
        <v/>
      </c>
    </row>
    <row r="12183" customFormat="false" ht="15" hidden="false" customHeight="false" outlineLevel="0" collapsed="false">
      <c r="A12183" s="6" t="n">
        <v>95605.0555</v>
      </c>
      <c r="B12183" s="6" t="n">
        <v>2.11062271062271</v>
      </c>
      <c r="C12183" s="6" t="n">
        <v>84</v>
      </c>
      <c r="D12183" s="6" t="n">
        <v>-1</v>
      </c>
      <c r="E12183" s="6" t="n">
        <v>2.01098901098901</v>
      </c>
      <c r="F12183" s="6" t="n">
        <v>0</v>
      </c>
      <c r="G12183" s="6" t="n">
        <v>0.115750915750916</v>
      </c>
      <c r="H12183" s="6" t="str">
        <f aca="false">IF(AND(A12183&gt;=Stimuli!$B$2,A12183&lt;=Stimuli!$C$2),Stimuli!$A$2,IF(AND(A12183&gt;=Stimuli!$B$3,A12183&lt;=Stimuli!$C$3),Stimuli!$A$3,IF(AND(A12183&gt;=Stimuli!$B$4,A12183&lt;=Stimuli!$C$4),Stimuli!$A$4,"")))</f>
        <v>03 Quiet recovery (15s)</v>
      </c>
      <c r="I12183" s="6" t="n">
        <f aca="false">(B12183-B12182)/((A12183-A12182)/1000)</f>
        <v>-0.375091575091631</v>
      </c>
      <c r="J12183" s="6" t="n">
        <f aca="false">IF(OR(B12183&lt;Rules!$B$2,B12183&gt;Rules!$B$3,ABS(I12183)&gt;Rules!$B$4,OR(B12184&lt;Rules!$B$2,B12184&gt;Rules!$B$3,ABS(I12184)&gt;Rules!$B$4)),1,0)</f>
        <v>0</v>
      </c>
      <c r="K12183" s="6" t="str">
        <f aca="false">IF(F12183=1,COUNTIF($F$2:F12183,1),"")</f>
        <v/>
      </c>
    </row>
    <row r="12184" customFormat="false" ht="15" hidden="false" customHeight="false" outlineLevel="0" collapsed="false">
      <c r="A12184" s="6" t="n">
        <v>95612.868</v>
      </c>
      <c r="B12184" s="6" t="n">
        <v>2.11062271062271</v>
      </c>
      <c r="C12184" s="6" t="n">
        <v>84</v>
      </c>
      <c r="D12184" s="6" t="n">
        <v>-1</v>
      </c>
      <c r="E12184" s="6" t="n">
        <v>2.01098901098901</v>
      </c>
      <c r="F12184" s="6" t="n">
        <v>0</v>
      </c>
      <c r="G12184" s="6" t="n">
        <v>0.115750915750916</v>
      </c>
      <c r="H12184" s="6" t="str">
        <f aca="false">IF(AND(A12184&gt;=Stimuli!$B$2,A12184&lt;=Stimuli!$C$2),Stimuli!$A$2,IF(AND(A12184&gt;=Stimuli!$B$3,A12184&lt;=Stimuli!$C$3),Stimuli!$A$3,IF(AND(A12184&gt;=Stimuli!$B$4,A12184&lt;=Stimuli!$C$4),Stimuli!$A$4,"")))</f>
        <v>03 Quiet recovery (15s)</v>
      </c>
      <c r="I12184" s="6" t="n">
        <f aca="false">(B12184-B12183)/((A12184-A12183)/1000)</f>
        <v>0</v>
      </c>
      <c r="J12184" s="6" t="n">
        <f aca="false">IF(OR(B12184&lt;Rules!$B$2,B12184&gt;Rules!$B$3,ABS(I12184)&gt;Rules!$B$4,OR(B12185&lt;Rules!$B$2,B12185&gt;Rules!$B$3,ABS(I12185)&gt;Rules!$B$4)),1,0)</f>
        <v>0</v>
      </c>
      <c r="K12184" s="6" t="str">
        <f aca="false">IF(F12184=1,COUNTIF($F$2:F12184,1),"")</f>
        <v/>
      </c>
    </row>
    <row r="12185" customFormat="false" ht="15" hidden="false" customHeight="false" outlineLevel="0" collapsed="false">
      <c r="A12185" s="6" t="n">
        <v>95620.6805</v>
      </c>
      <c r="B12185" s="6" t="n">
        <v>2.11062271062271</v>
      </c>
      <c r="C12185" s="6" t="n">
        <v>84</v>
      </c>
      <c r="D12185" s="6" t="n">
        <v>-1</v>
      </c>
      <c r="E12185" s="6" t="n">
        <v>2.01098901098901</v>
      </c>
      <c r="F12185" s="6" t="n">
        <v>0</v>
      </c>
      <c r="G12185" s="6" t="n">
        <v>0.115750915750916</v>
      </c>
      <c r="H12185" s="6" t="str">
        <f aca="false">IF(AND(A12185&gt;=Stimuli!$B$2,A12185&lt;=Stimuli!$C$2),Stimuli!$A$2,IF(AND(A12185&gt;=Stimuli!$B$3,A12185&lt;=Stimuli!$C$3),Stimuli!$A$3,IF(AND(A12185&gt;=Stimuli!$B$4,A12185&lt;=Stimuli!$C$4),Stimuli!$A$4,"")))</f>
        <v>03 Quiet recovery (15s)</v>
      </c>
      <c r="I12185" s="6" t="n">
        <f aca="false">(B12185-B12184)/((A12185-A12184)/1000)</f>
        <v>0</v>
      </c>
      <c r="J12185" s="6" t="n">
        <f aca="false">IF(OR(B12185&lt;Rules!$B$2,B12185&gt;Rules!$B$3,ABS(I12185)&gt;Rules!$B$4,OR(B12186&lt;Rules!$B$2,B12186&gt;Rules!$B$3,ABS(I12186)&gt;Rules!$B$4)),1,0)</f>
        <v>0</v>
      </c>
      <c r="K12185" s="6" t="str">
        <f aca="false">IF(F12185=1,COUNTIF($F$2:F12185,1),"")</f>
        <v/>
      </c>
    </row>
    <row r="12186" customFormat="false" ht="15" hidden="false" customHeight="false" outlineLevel="0" collapsed="false">
      <c r="A12186" s="6" t="n">
        <v>95628.493</v>
      </c>
      <c r="B12186" s="6" t="n">
        <v>2.10769230769231</v>
      </c>
      <c r="C12186" s="6" t="n">
        <v>84</v>
      </c>
      <c r="D12186" s="6" t="n">
        <v>-1</v>
      </c>
      <c r="E12186" s="6" t="n">
        <v>2.01098901098901</v>
      </c>
      <c r="F12186" s="6" t="n">
        <v>0</v>
      </c>
      <c r="G12186" s="6" t="n">
        <v>0.115750915750916</v>
      </c>
      <c r="H12186" s="6" t="str">
        <f aca="false">IF(AND(A12186&gt;=Stimuli!$B$2,A12186&lt;=Stimuli!$C$2),Stimuli!$A$2,IF(AND(A12186&gt;=Stimuli!$B$3,A12186&lt;=Stimuli!$C$3),Stimuli!$A$3,IF(AND(A12186&gt;=Stimuli!$B$4,A12186&lt;=Stimuli!$C$4),Stimuli!$A$4,"")))</f>
        <v>03 Quiet recovery (15s)</v>
      </c>
      <c r="I12186" s="6" t="n">
        <f aca="false">(B12186-B12185)/((A12186-A12185)/1000)</f>
        <v>-0.375091575091403</v>
      </c>
      <c r="J12186" s="6" t="n">
        <f aca="false">IF(OR(B12186&lt;Rules!$B$2,B12186&gt;Rules!$B$3,ABS(I12186)&gt;Rules!$B$4,OR(B12187&lt;Rules!$B$2,B12187&gt;Rules!$B$3,ABS(I12187)&gt;Rules!$B$4)),1,0)</f>
        <v>0</v>
      </c>
      <c r="K12186" s="6" t="str">
        <f aca="false">IF(F12186=1,COUNTIF($F$2:F12186,1),"")</f>
        <v/>
      </c>
    </row>
    <row r="12187" customFormat="false" ht="15" hidden="false" customHeight="false" outlineLevel="0" collapsed="false">
      <c r="A12187" s="6" t="n">
        <v>95636.3055</v>
      </c>
      <c r="B12187" s="6" t="n">
        <v>2.11062271062271</v>
      </c>
      <c r="C12187" s="6" t="n">
        <v>84</v>
      </c>
      <c r="D12187" s="6" t="n">
        <v>-1</v>
      </c>
      <c r="E12187" s="6" t="n">
        <v>2.01098901098901</v>
      </c>
      <c r="F12187" s="6" t="n">
        <v>0</v>
      </c>
      <c r="G12187" s="6" t="n">
        <v>0.115750915750916</v>
      </c>
      <c r="H12187" s="6" t="str">
        <f aca="false">IF(AND(A12187&gt;=Stimuli!$B$2,A12187&lt;=Stimuli!$C$2),Stimuli!$A$2,IF(AND(A12187&gt;=Stimuli!$B$3,A12187&lt;=Stimuli!$C$3),Stimuli!$A$3,IF(AND(A12187&gt;=Stimuli!$B$4,A12187&lt;=Stimuli!$C$4),Stimuli!$A$4,"")))</f>
        <v>03 Quiet recovery (15s)</v>
      </c>
      <c r="I12187" s="6" t="n">
        <f aca="false">(B12187-B12186)/((A12187-A12186)/1000)</f>
        <v>0.375091575091403</v>
      </c>
      <c r="J12187" s="6" t="n">
        <f aca="false">IF(OR(B12187&lt;Rules!$B$2,B12187&gt;Rules!$B$3,ABS(I12187)&gt;Rules!$B$4,OR(B12188&lt;Rules!$B$2,B12188&gt;Rules!$B$3,ABS(I12188)&gt;Rules!$B$4)),1,0)</f>
        <v>0</v>
      </c>
      <c r="K12187" s="6" t="str">
        <f aca="false">IF(F12187=1,COUNTIF($F$2:F12187,1),"")</f>
        <v/>
      </c>
    </row>
    <row r="12188" customFormat="false" ht="15" hidden="false" customHeight="false" outlineLevel="0" collapsed="false">
      <c r="A12188" s="6" t="n">
        <v>95644.118</v>
      </c>
      <c r="B12188" s="6" t="n">
        <v>2.10622710622711</v>
      </c>
      <c r="C12188" s="6" t="n">
        <v>84</v>
      </c>
      <c r="D12188" s="6" t="n">
        <v>-1</v>
      </c>
      <c r="E12188" s="6" t="n">
        <v>2.01098901098901</v>
      </c>
      <c r="F12188" s="6" t="n">
        <v>0</v>
      </c>
      <c r="G12188" s="6" t="n">
        <v>0.115750915750916</v>
      </c>
      <c r="H12188" s="6" t="str">
        <f aca="false">IF(AND(A12188&gt;=Stimuli!$B$2,A12188&lt;=Stimuli!$C$2),Stimuli!$A$2,IF(AND(A12188&gt;=Stimuli!$B$3,A12188&lt;=Stimuli!$C$3),Stimuli!$A$3,IF(AND(A12188&gt;=Stimuli!$B$4,A12188&lt;=Stimuli!$C$4),Stimuli!$A$4,"")))</f>
        <v>03 Quiet recovery (15s)</v>
      </c>
      <c r="I12188" s="6" t="n">
        <f aca="false">(B12188-B12187)/((A12188-A12187)/1000)</f>
        <v>-0.562637362637304</v>
      </c>
      <c r="J12188" s="6" t="n">
        <f aca="false">IF(OR(B12188&lt;Rules!$B$2,B12188&gt;Rules!$B$3,ABS(I12188)&gt;Rules!$B$4,OR(B12189&lt;Rules!$B$2,B12189&gt;Rules!$B$3,ABS(I12189)&gt;Rules!$B$4)),1,0)</f>
        <v>0</v>
      </c>
      <c r="K12188" s="6" t="str">
        <f aca="false">IF(F12188=1,COUNTIF($F$2:F12188,1),"")</f>
        <v/>
      </c>
    </row>
    <row r="12189" customFormat="false" ht="15" hidden="false" customHeight="false" outlineLevel="0" collapsed="false">
      <c r="A12189" s="6" t="n">
        <v>95651.9305</v>
      </c>
      <c r="B12189" s="6" t="n">
        <v>2.11208791208791</v>
      </c>
      <c r="C12189" s="6" t="n">
        <v>84</v>
      </c>
      <c r="D12189" s="6" t="n">
        <v>-1</v>
      </c>
      <c r="E12189" s="6" t="n">
        <v>2.01098901098901</v>
      </c>
      <c r="F12189" s="6" t="n">
        <v>0</v>
      </c>
      <c r="G12189" s="6" t="n">
        <v>0.115750915750916</v>
      </c>
      <c r="H12189" s="6" t="str">
        <f aca="false">IF(AND(A12189&gt;=Stimuli!$B$2,A12189&lt;=Stimuli!$C$2),Stimuli!$A$2,IF(AND(A12189&gt;=Stimuli!$B$3,A12189&lt;=Stimuli!$C$3),Stimuli!$A$3,IF(AND(A12189&gt;=Stimuli!$B$4,A12189&lt;=Stimuli!$C$4),Stimuli!$A$4,"")))</f>
        <v>03 Quiet recovery (15s)</v>
      </c>
      <c r="I12189" s="6" t="n">
        <f aca="false">(B12189-B12188)/((A12189-A12188)/1000)</f>
        <v>0.750183150183204</v>
      </c>
      <c r="J12189" s="6" t="n">
        <f aca="false">IF(OR(B12189&lt;Rules!$B$2,B12189&gt;Rules!$B$3,ABS(I12189)&gt;Rules!$B$4,OR(B12190&lt;Rules!$B$2,B12190&gt;Rules!$B$3,ABS(I12190)&gt;Rules!$B$4)),1,0)</f>
        <v>0</v>
      </c>
      <c r="K12189" s="6" t="str">
        <f aca="false">IF(F12189=1,COUNTIF($F$2:F12189,1),"")</f>
        <v/>
      </c>
    </row>
    <row r="12190" customFormat="false" ht="15" hidden="false" customHeight="false" outlineLevel="0" collapsed="false">
      <c r="A12190" s="6" t="n">
        <v>95659.743</v>
      </c>
      <c r="B12190" s="6" t="n">
        <v>2.1032967032967</v>
      </c>
      <c r="C12190" s="6" t="n">
        <v>84</v>
      </c>
      <c r="D12190" s="6" t="n">
        <v>-1</v>
      </c>
      <c r="E12190" s="6" t="n">
        <v>2.01098901098901</v>
      </c>
      <c r="F12190" s="6" t="n">
        <v>0</v>
      </c>
      <c r="G12190" s="6" t="n">
        <v>0.115750915750916</v>
      </c>
      <c r="H12190" s="6" t="str">
        <f aca="false">IF(AND(A12190&gt;=Stimuli!$B$2,A12190&lt;=Stimuli!$C$2),Stimuli!$A$2,IF(AND(A12190&gt;=Stimuli!$B$3,A12190&lt;=Stimuli!$C$3),Stimuli!$A$3,IF(AND(A12190&gt;=Stimuli!$B$4,A12190&lt;=Stimuli!$C$4),Stimuli!$A$4,"")))</f>
        <v>03 Quiet recovery (15s)</v>
      </c>
      <c r="I12190" s="6" t="n">
        <f aca="false">(B12190-B12189)/((A12190-A12189)/1000)</f>
        <v>-1.12527472527478</v>
      </c>
      <c r="J12190" s="6" t="n">
        <f aca="false">IF(OR(B12190&lt;Rules!$B$2,B12190&gt;Rules!$B$3,ABS(I12190)&gt;Rules!$B$4,OR(B12191&lt;Rules!$B$2,B12191&gt;Rules!$B$3,ABS(I12191)&gt;Rules!$B$4)),1,0)</f>
        <v>0</v>
      </c>
      <c r="K12190" s="6" t="str">
        <f aca="false">IF(F12190=1,COUNTIF($F$2:F12190,1),"")</f>
        <v/>
      </c>
    </row>
    <row r="12191" customFormat="false" ht="15" hidden="false" customHeight="false" outlineLevel="0" collapsed="false">
      <c r="A12191" s="6" t="n">
        <v>95667.5555</v>
      </c>
      <c r="B12191" s="6" t="n">
        <v>2.11062271062271</v>
      </c>
      <c r="C12191" s="6" t="n">
        <v>84</v>
      </c>
      <c r="D12191" s="6" t="n">
        <v>-1</v>
      </c>
      <c r="E12191" s="6" t="n">
        <v>2.01098901098901</v>
      </c>
      <c r="F12191" s="6" t="n">
        <v>0</v>
      </c>
      <c r="G12191" s="6" t="n">
        <v>0.115750915750916</v>
      </c>
      <c r="H12191" s="6" t="str">
        <f aca="false">IF(AND(A12191&gt;=Stimuli!$B$2,A12191&lt;=Stimuli!$C$2),Stimuli!$A$2,IF(AND(A12191&gt;=Stimuli!$B$3,A12191&lt;=Stimuli!$C$3),Stimuli!$A$3,IF(AND(A12191&gt;=Stimuli!$B$4,A12191&lt;=Stimuli!$C$4),Stimuli!$A$4,"")))</f>
        <v>03 Quiet recovery (15s)</v>
      </c>
      <c r="I12191" s="6" t="n">
        <f aca="false">(B12191-B12190)/((A12191-A12190)/1000)</f>
        <v>0.937728937728878</v>
      </c>
      <c r="J12191" s="6" t="n">
        <f aca="false">IF(OR(B12191&lt;Rules!$B$2,B12191&gt;Rules!$B$3,ABS(I12191)&gt;Rules!$B$4,OR(B12192&lt;Rules!$B$2,B12192&gt;Rules!$B$3,ABS(I12192)&gt;Rules!$B$4)),1,0)</f>
        <v>0</v>
      </c>
      <c r="K12191" s="6" t="str">
        <f aca="false">IF(F12191=1,COUNTIF($F$2:F12191,1),"")</f>
        <v/>
      </c>
    </row>
    <row r="12192" customFormat="false" ht="15" hidden="false" customHeight="false" outlineLevel="0" collapsed="false">
      <c r="A12192" s="6" t="n">
        <v>95675.368</v>
      </c>
      <c r="B12192" s="6" t="n">
        <v>2.1018315018315</v>
      </c>
      <c r="C12192" s="6" t="n">
        <v>84</v>
      </c>
      <c r="D12192" s="6" t="n">
        <v>-1</v>
      </c>
      <c r="E12192" s="6" t="n">
        <v>2.01098901098901</v>
      </c>
      <c r="F12192" s="6" t="n">
        <v>0</v>
      </c>
      <c r="G12192" s="6" t="n">
        <v>0.115750915750916</v>
      </c>
      <c r="H12192" s="6" t="str">
        <f aca="false">IF(AND(A12192&gt;=Stimuli!$B$2,A12192&lt;=Stimuli!$C$2),Stimuli!$A$2,IF(AND(A12192&gt;=Stimuli!$B$3,A12192&lt;=Stimuli!$C$3),Stimuli!$A$3,IF(AND(A12192&gt;=Stimuli!$B$4,A12192&lt;=Stimuli!$C$4),Stimuli!$A$4,"")))</f>
        <v>03 Quiet recovery (15s)</v>
      </c>
      <c r="I12192" s="6" t="n">
        <f aca="false">(B12192-B12191)/((A12192-A12191)/1000)</f>
        <v>-1.12527472527472</v>
      </c>
      <c r="J12192" s="6" t="n">
        <f aca="false">IF(OR(B12192&lt;Rules!$B$2,B12192&gt;Rules!$B$3,ABS(I12192)&gt;Rules!$B$4,OR(B12193&lt;Rules!$B$2,B12193&gt;Rules!$B$3,ABS(I12193)&gt;Rules!$B$4)),1,0)</f>
        <v>0</v>
      </c>
      <c r="K12192" s="6" t="str">
        <f aca="false">IF(F12192=1,COUNTIF($F$2:F12192,1),"")</f>
        <v/>
      </c>
    </row>
    <row r="12193" customFormat="false" ht="15" hidden="false" customHeight="false" outlineLevel="0" collapsed="false">
      <c r="A12193" s="6" t="n">
        <v>95683.1805</v>
      </c>
      <c r="B12193" s="6" t="n">
        <v>2.10915750915751</v>
      </c>
      <c r="C12193" s="6" t="n">
        <v>84</v>
      </c>
      <c r="D12193" s="6" t="n">
        <v>-1</v>
      </c>
      <c r="E12193" s="6" t="n">
        <v>2.01098901098901</v>
      </c>
      <c r="F12193" s="6" t="n">
        <v>0</v>
      </c>
      <c r="G12193" s="6" t="n">
        <v>0.115750915750916</v>
      </c>
      <c r="H12193" s="6" t="str">
        <f aca="false">IF(AND(A12193&gt;=Stimuli!$B$2,A12193&lt;=Stimuli!$C$2),Stimuli!$A$2,IF(AND(A12193&gt;=Stimuli!$B$3,A12193&lt;=Stimuli!$C$3),Stimuli!$A$3,IF(AND(A12193&gt;=Stimuli!$B$4,A12193&lt;=Stimuli!$C$4),Stimuli!$A$4,"")))</f>
        <v>03 Quiet recovery (15s)</v>
      </c>
      <c r="I12193" s="6" t="n">
        <f aca="false">(B12193-B12192)/((A12193-A12192)/1000)</f>
        <v>0.937728937729048</v>
      </c>
      <c r="J12193" s="6" t="n">
        <f aca="false">IF(OR(B12193&lt;Rules!$B$2,B12193&gt;Rules!$B$3,ABS(I12193)&gt;Rules!$B$4,OR(B12194&lt;Rules!$B$2,B12194&gt;Rules!$B$3,ABS(I12194)&gt;Rules!$B$4)),1,0)</f>
        <v>0</v>
      </c>
      <c r="K12193" s="6" t="str">
        <f aca="false">IF(F12193=1,COUNTIF($F$2:F12193,1),"")</f>
        <v/>
      </c>
    </row>
    <row r="12194" customFormat="false" ht="15" hidden="false" customHeight="false" outlineLevel="0" collapsed="false">
      <c r="A12194" s="6" t="n">
        <v>95690.993</v>
      </c>
      <c r="B12194" s="6" t="n">
        <v>2.1003663003663</v>
      </c>
      <c r="C12194" s="6" t="n">
        <v>84</v>
      </c>
      <c r="D12194" s="6" t="n">
        <v>-1</v>
      </c>
      <c r="E12194" s="6" t="n">
        <v>2.01098901098901</v>
      </c>
      <c r="F12194" s="6" t="n">
        <v>0</v>
      </c>
      <c r="G12194" s="6" t="n">
        <v>0.115750915750916</v>
      </c>
      <c r="H12194" s="6" t="str">
        <f aca="false">IF(AND(A12194&gt;=Stimuli!$B$2,A12194&lt;=Stimuli!$C$2),Stimuli!$A$2,IF(AND(A12194&gt;=Stimuli!$B$3,A12194&lt;=Stimuli!$C$3),Stimuli!$A$3,IF(AND(A12194&gt;=Stimuli!$B$4,A12194&lt;=Stimuli!$C$4),Stimuli!$A$4,"")))</f>
        <v>03 Quiet recovery (15s)</v>
      </c>
      <c r="I12194" s="6" t="n">
        <f aca="false">(B12194-B12193)/((A12194-A12193)/1000)</f>
        <v>-1.12527472527478</v>
      </c>
      <c r="J12194" s="6" t="n">
        <f aca="false">IF(OR(B12194&lt;Rules!$B$2,B12194&gt;Rules!$B$3,ABS(I12194)&gt;Rules!$B$4,OR(B12195&lt;Rules!$B$2,B12195&gt;Rules!$B$3,ABS(I12195)&gt;Rules!$B$4)),1,0)</f>
        <v>0</v>
      </c>
      <c r="K12194" s="6" t="str">
        <f aca="false">IF(F12194=1,COUNTIF($F$2:F12194,1),"")</f>
        <v/>
      </c>
    </row>
    <row r="12195" customFormat="false" ht="15" hidden="false" customHeight="false" outlineLevel="0" collapsed="false">
      <c r="A12195" s="6" t="n">
        <v>95698.8055</v>
      </c>
      <c r="B12195" s="6" t="n">
        <v>2.1047619047619</v>
      </c>
      <c r="C12195" s="6" t="n">
        <v>84</v>
      </c>
      <c r="D12195" s="6" t="n">
        <v>-1</v>
      </c>
      <c r="E12195" s="6" t="n">
        <v>2.01098901098901</v>
      </c>
      <c r="F12195" s="6" t="n">
        <v>0</v>
      </c>
      <c r="G12195" s="6" t="n">
        <v>0.115750915750916</v>
      </c>
      <c r="H12195" s="6" t="str">
        <f aca="false">IF(AND(A12195&gt;=Stimuli!$B$2,A12195&lt;=Stimuli!$C$2),Stimuli!$A$2,IF(AND(A12195&gt;=Stimuli!$B$3,A12195&lt;=Stimuli!$C$3),Stimuli!$A$3,IF(AND(A12195&gt;=Stimuli!$B$4,A12195&lt;=Stimuli!$C$4),Stimuli!$A$4,"")))</f>
        <v>03 Quiet recovery (15s)</v>
      </c>
      <c r="I12195" s="6" t="n">
        <f aca="false">(B12195-B12194)/((A12195-A12194)/1000)</f>
        <v>0.562637362637304</v>
      </c>
      <c r="J12195" s="6" t="n">
        <f aca="false">IF(OR(B12195&lt;Rules!$B$2,B12195&gt;Rules!$B$3,ABS(I12195)&gt;Rules!$B$4,OR(B12196&lt;Rules!$B$2,B12196&gt;Rules!$B$3,ABS(I12196)&gt;Rules!$B$4)),1,0)</f>
        <v>0</v>
      </c>
      <c r="K12195" s="6" t="str">
        <f aca="false">IF(F12195=1,COUNTIF($F$2:F12195,1),"")</f>
        <v/>
      </c>
    </row>
    <row r="12196" customFormat="false" ht="15" hidden="false" customHeight="false" outlineLevel="0" collapsed="false">
      <c r="A12196" s="6" t="n">
        <v>95706.618</v>
      </c>
      <c r="B12196" s="6" t="n">
        <v>2.09304029304029</v>
      </c>
      <c r="C12196" s="6" t="n">
        <v>84</v>
      </c>
      <c r="D12196" s="6" t="n">
        <v>-1</v>
      </c>
      <c r="E12196" s="6" t="n">
        <v>2.01098901098901</v>
      </c>
      <c r="F12196" s="6" t="n">
        <v>0</v>
      </c>
      <c r="G12196" s="6" t="n">
        <v>0.115750915750916</v>
      </c>
      <c r="H12196" s="6" t="str">
        <f aca="false">IF(AND(A12196&gt;=Stimuli!$B$2,A12196&lt;=Stimuli!$C$2),Stimuli!$A$2,IF(AND(A12196&gt;=Stimuli!$B$3,A12196&lt;=Stimuli!$C$3),Stimuli!$A$3,IF(AND(A12196&gt;=Stimuli!$B$4,A12196&lt;=Stimuli!$C$4),Stimuli!$A$4,"")))</f>
        <v>03 Quiet recovery (15s)</v>
      </c>
      <c r="I12196" s="6" t="n">
        <f aca="false">(B12196-B12195)/((A12196-A12195)/1000)</f>
        <v>-1.50036630036618</v>
      </c>
      <c r="J12196" s="6" t="n">
        <f aca="false">IF(OR(B12196&lt;Rules!$B$2,B12196&gt;Rules!$B$3,ABS(I12196)&gt;Rules!$B$4,OR(B12197&lt;Rules!$B$2,B12197&gt;Rules!$B$3,ABS(I12197)&gt;Rules!$B$4)),1,0)</f>
        <v>0</v>
      </c>
      <c r="K12196" s="6" t="str">
        <f aca="false">IF(F12196=1,COUNTIF($F$2:F12196,1),"")</f>
        <v/>
      </c>
    </row>
    <row r="12197" customFormat="false" ht="15" hidden="false" customHeight="false" outlineLevel="0" collapsed="false">
      <c r="A12197" s="6" t="n">
        <v>95714.4305</v>
      </c>
      <c r="B12197" s="6" t="n">
        <v>2.09010989010989</v>
      </c>
      <c r="C12197" s="6" t="n">
        <v>84</v>
      </c>
      <c r="D12197" s="6" t="n">
        <v>-1</v>
      </c>
      <c r="E12197" s="6" t="n">
        <v>2.01098901098901</v>
      </c>
      <c r="F12197" s="6" t="n">
        <v>0</v>
      </c>
      <c r="G12197" s="6" t="n">
        <v>0.115750915750916</v>
      </c>
      <c r="H12197" s="6" t="str">
        <f aca="false">IF(AND(A12197&gt;=Stimuli!$B$2,A12197&lt;=Stimuli!$C$2),Stimuli!$A$2,IF(AND(A12197&gt;=Stimuli!$B$3,A12197&lt;=Stimuli!$C$3),Stimuli!$A$3,IF(AND(A12197&gt;=Stimuli!$B$4,A12197&lt;=Stimuli!$C$4),Stimuli!$A$4,"")))</f>
        <v>03 Quiet recovery (15s)</v>
      </c>
      <c r="I12197" s="6" t="n">
        <f aca="false">(B12197-B12196)/((A12197-A12196)/1000)</f>
        <v>-0.375091575091631</v>
      </c>
      <c r="J12197" s="6" t="n">
        <f aca="false">IF(OR(B12197&lt;Rules!$B$2,B12197&gt;Rules!$B$3,ABS(I12197)&gt;Rules!$B$4,OR(B12198&lt;Rules!$B$2,B12198&gt;Rules!$B$3,ABS(I12198)&gt;Rules!$B$4)),1,0)</f>
        <v>0</v>
      </c>
      <c r="K12197" s="6" t="str">
        <f aca="false">IF(F12197=1,COUNTIF($F$2:F12197,1),"")</f>
        <v/>
      </c>
    </row>
    <row r="12198" customFormat="false" ht="15" hidden="false" customHeight="false" outlineLevel="0" collapsed="false">
      <c r="A12198" s="6" t="n">
        <v>95722.243</v>
      </c>
      <c r="B12198" s="6" t="n">
        <v>2.08131868131868</v>
      </c>
      <c r="C12198" s="6" t="n">
        <v>84</v>
      </c>
      <c r="D12198" s="6" t="n">
        <v>-1</v>
      </c>
      <c r="E12198" s="6" t="n">
        <v>2.01098901098901</v>
      </c>
      <c r="F12198" s="6" t="n">
        <v>0</v>
      </c>
      <c r="G12198" s="6" t="n">
        <v>0.115750915750916</v>
      </c>
      <c r="H12198" s="6" t="str">
        <f aca="false">IF(AND(A12198&gt;=Stimuli!$B$2,A12198&lt;=Stimuli!$C$2),Stimuli!$A$2,IF(AND(A12198&gt;=Stimuli!$B$3,A12198&lt;=Stimuli!$C$3),Stimuli!$A$3,IF(AND(A12198&gt;=Stimuli!$B$4,A12198&lt;=Stimuli!$C$4),Stimuli!$A$4,"")))</f>
        <v>03 Quiet recovery (15s)</v>
      </c>
      <c r="I12198" s="6" t="n">
        <f aca="false">(B12198-B12197)/((A12198-A12197)/1000)</f>
        <v>-1.12527472527472</v>
      </c>
      <c r="J12198" s="6" t="n">
        <f aca="false">IF(OR(B12198&lt;Rules!$B$2,B12198&gt;Rules!$B$3,ABS(I12198)&gt;Rules!$B$4,OR(B12199&lt;Rules!$B$2,B12199&gt;Rules!$B$3,ABS(I12199)&gt;Rules!$B$4)),1,0)</f>
        <v>0</v>
      </c>
      <c r="K12198" s="6" t="str">
        <f aca="false">IF(F12198=1,COUNTIF($F$2:F12198,1),"")</f>
        <v/>
      </c>
    </row>
    <row r="12199" customFormat="false" ht="15" hidden="false" customHeight="false" outlineLevel="0" collapsed="false">
      <c r="A12199" s="6" t="n">
        <v>95730.0555</v>
      </c>
      <c r="B12199" s="6" t="n">
        <v>2.07692307692308</v>
      </c>
      <c r="C12199" s="6" t="n">
        <v>88</v>
      </c>
      <c r="D12199" s="6" t="n">
        <v>679.6875</v>
      </c>
      <c r="E12199" s="6" t="n">
        <v>2.01098901098901</v>
      </c>
      <c r="F12199" s="6" t="n">
        <v>0</v>
      </c>
      <c r="G12199" s="6" t="n">
        <v>0.115750915750916</v>
      </c>
      <c r="H12199" s="6" t="str">
        <f aca="false">IF(AND(A12199&gt;=Stimuli!$B$2,A12199&lt;=Stimuli!$C$2),Stimuli!$A$2,IF(AND(A12199&gt;=Stimuli!$B$3,A12199&lt;=Stimuli!$C$3),Stimuli!$A$3,IF(AND(A12199&gt;=Stimuli!$B$4,A12199&lt;=Stimuli!$C$4),Stimuli!$A$4,"")))</f>
        <v>03 Quiet recovery (15s)</v>
      </c>
      <c r="I12199" s="6" t="n">
        <f aca="false">(B12199-B12198)/((A12199-A12198)/1000)</f>
        <v>-0.562637362637304</v>
      </c>
      <c r="J12199" s="6" t="n">
        <f aca="false">IF(OR(B12199&lt;Rules!$B$2,B12199&gt;Rules!$B$3,ABS(I12199)&gt;Rules!$B$4,OR(B12200&lt;Rules!$B$2,B12200&gt;Rules!$B$3,ABS(I12200)&gt;Rules!$B$4)),1,0)</f>
        <v>0</v>
      </c>
      <c r="K12199" s="6" t="str">
        <f aca="false">IF(F12199=1,COUNTIF($F$2:F12199,1),"")</f>
        <v/>
      </c>
    </row>
    <row r="12200" customFormat="false" ht="15" hidden="false" customHeight="false" outlineLevel="0" collapsed="false">
      <c r="A12200" s="6" t="n">
        <v>95737.868</v>
      </c>
      <c r="B12200" s="6" t="n">
        <v>2.07106227106227</v>
      </c>
      <c r="C12200" s="6" t="n">
        <v>88</v>
      </c>
      <c r="D12200" s="6" t="n">
        <v>-1</v>
      </c>
      <c r="E12200" s="6" t="n">
        <v>2.01098901098901</v>
      </c>
      <c r="F12200" s="6" t="n">
        <v>0</v>
      </c>
      <c r="G12200" s="6" t="n">
        <v>0.115750915750916</v>
      </c>
      <c r="H12200" s="6" t="str">
        <f aca="false">IF(AND(A12200&gt;=Stimuli!$B$2,A12200&lt;=Stimuli!$C$2),Stimuli!$A$2,IF(AND(A12200&gt;=Stimuli!$B$3,A12200&lt;=Stimuli!$C$3),Stimuli!$A$3,IF(AND(A12200&gt;=Stimuli!$B$4,A12200&lt;=Stimuli!$C$4),Stimuli!$A$4,"")))</f>
        <v>03 Quiet recovery (15s)</v>
      </c>
      <c r="I12200" s="6" t="n">
        <f aca="false">(B12200-B12199)/((A12200-A12199)/1000)</f>
        <v>-0.750183150183034</v>
      </c>
      <c r="J12200" s="6" t="n">
        <f aca="false">IF(OR(B12200&lt;Rules!$B$2,B12200&gt;Rules!$B$3,ABS(I12200)&gt;Rules!$B$4,OR(B12201&lt;Rules!$B$2,B12201&gt;Rules!$B$3,ABS(I12201)&gt;Rules!$B$4)),1,0)</f>
        <v>0</v>
      </c>
      <c r="K12200" s="6" t="str">
        <f aca="false">IF(F12200=1,COUNTIF($F$2:F12200,1),"")</f>
        <v/>
      </c>
    </row>
    <row r="12201" customFormat="false" ht="15" hidden="false" customHeight="false" outlineLevel="0" collapsed="false">
      <c r="A12201" s="6" t="n">
        <v>95745.6805</v>
      </c>
      <c r="B12201" s="6" t="n">
        <v>2.05934065934066</v>
      </c>
      <c r="C12201" s="6" t="n">
        <v>88</v>
      </c>
      <c r="D12201" s="6" t="n">
        <v>-1</v>
      </c>
      <c r="E12201" s="6" t="n">
        <v>2.01098901098901</v>
      </c>
      <c r="F12201" s="6" t="n">
        <v>0</v>
      </c>
      <c r="G12201" s="6" t="n">
        <v>0.115750915750916</v>
      </c>
      <c r="H12201" s="6" t="str">
        <f aca="false">IF(AND(A12201&gt;=Stimuli!$B$2,A12201&lt;=Stimuli!$C$2),Stimuli!$A$2,IF(AND(A12201&gt;=Stimuli!$B$3,A12201&lt;=Stimuli!$C$3),Stimuli!$A$3,IF(AND(A12201&gt;=Stimuli!$B$4,A12201&lt;=Stimuli!$C$4),Stimuli!$A$4,"")))</f>
        <v>03 Quiet recovery (15s)</v>
      </c>
      <c r="I12201" s="6" t="n">
        <f aca="false">(B12201-B12200)/((A12201-A12200)/1000)</f>
        <v>-1.50036630036647</v>
      </c>
      <c r="J12201" s="6" t="n">
        <f aca="false">IF(OR(B12201&lt;Rules!$B$2,B12201&gt;Rules!$B$3,ABS(I12201)&gt;Rules!$B$4,OR(B12202&lt;Rules!$B$2,B12202&gt;Rules!$B$3,ABS(I12202)&gt;Rules!$B$4)),1,0)</f>
        <v>0</v>
      </c>
      <c r="K12201" s="6" t="str">
        <f aca="false">IF(F12201=1,COUNTIF($F$2:F12201,1),"")</f>
        <v/>
      </c>
    </row>
    <row r="12202" customFormat="false" ht="15" hidden="false" customHeight="false" outlineLevel="0" collapsed="false">
      <c r="A12202" s="6" t="n">
        <v>95753.493</v>
      </c>
      <c r="B12202" s="6" t="n">
        <v>2.05347985347985</v>
      </c>
      <c r="C12202" s="6" t="n">
        <v>88</v>
      </c>
      <c r="D12202" s="6" t="n">
        <v>-1</v>
      </c>
      <c r="E12202" s="6" t="n">
        <v>2.01098901098901</v>
      </c>
      <c r="F12202" s="6" t="n">
        <v>0</v>
      </c>
      <c r="G12202" s="6" t="n">
        <v>0.115750915750916</v>
      </c>
      <c r="H12202" s="6" t="str">
        <f aca="false">IF(AND(A12202&gt;=Stimuli!$B$2,A12202&lt;=Stimuli!$C$2),Stimuli!$A$2,IF(AND(A12202&gt;=Stimuli!$B$3,A12202&lt;=Stimuli!$C$3),Stimuli!$A$3,IF(AND(A12202&gt;=Stimuli!$B$4,A12202&lt;=Stimuli!$C$4),Stimuli!$A$4,"")))</f>
        <v>03 Quiet recovery (15s)</v>
      </c>
      <c r="I12202" s="6" t="n">
        <f aca="false">(B12202-B12201)/((A12202-A12201)/1000)</f>
        <v>-0.750183150183204</v>
      </c>
      <c r="J12202" s="6" t="n">
        <f aca="false">IF(OR(B12202&lt;Rules!$B$2,B12202&gt;Rules!$B$3,ABS(I12202)&gt;Rules!$B$4,OR(B12203&lt;Rules!$B$2,B12203&gt;Rules!$B$3,ABS(I12203)&gt;Rules!$B$4)),1,0)</f>
        <v>0</v>
      </c>
      <c r="K12202" s="6" t="str">
        <f aca="false">IF(F12202=1,COUNTIF($F$2:F12202,1),"")</f>
        <v/>
      </c>
    </row>
    <row r="12203" customFormat="false" ht="15" hidden="false" customHeight="false" outlineLevel="0" collapsed="false">
      <c r="A12203" s="6" t="n">
        <v>95761.3055</v>
      </c>
      <c r="B12203" s="6" t="n">
        <v>2.04175824175824</v>
      </c>
      <c r="C12203" s="6" t="n">
        <v>88</v>
      </c>
      <c r="D12203" s="6" t="n">
        <v>-1</v>
      </c>
      <c r="E12203" s="6" t="n">
        <v>2.01098901098901</v>
      </c>
      <c r="F12203" s="6" t="n">
        <v>0</v>
      </c>
      <c r="G12203" s="6" t="n">
        <v>0.115750915750916</v>
      </c>
      <c r="H12203" s="6" t="str">
        <f aca="false">IF(AND(A12203&gt;=Stimuli!$B$2,A12203&lt;=Stimuli!$C$2),Stimuli!$A$2,IF(AND(A12203&gt;=Stimuli!$B$3,A12203&lt;=Stimuli!$C$3),Stimuli!$A$3,IF(AND(A12203&gt;=Stimuli!$B$4,A12203&lt;=Stimuli!$C$4),Stimuli!$A$4,"")))</f>
        <v>03 Quiet recovery (15s)</v>
      </c>
      <c r="I12203" s="6" t="n">
        <f aca="false">(B12203-B12202)/((A12203-A12202)/1000)</f>
        <v>-1.50036630036618</v>
      </c>
      <c r="J12203" s="6" t="n">
        <f aca="false">IF(OR(B12203&lt;Rules!$B$2,B12203&gt;Rules!$B$3,ABS(I12203)&gt;Rules!$B$4,OR(B12204&lt;Rules!$B$2,B12204&gt;Rules!$B$3,ABS(I12204)&gt;Rules!$B$4)),1,0)</f>
        <v>0</v>
      </c>
      <c r="K12203" s="6" t="str">
        <f aca="false">IF(F12203=1,COUNTIF($F$2:F12203,1),"")</f>
        <v/>
      </c>
    </row>
    <row r="12204" customFormat="false" ht="15" hidden="false" customHeight="false" outlineLevel="0" collapsed="false">
      <c r="A12204" s="6" t="n">
        <v>95769.118</v>
      </c>
      <c r="B12204" s="6" t="n">
        <v>2.04029304029304</v>
      </c>
      <c r="C12204" s="6" t="n">
        <v>88</v>
      </c>
      <c r="D12204" s="6" t="n">
        <v>-1</v>
      </c>
      <c r="E12204" s="6" t="n">
        <v>2.01098901098901</v>
      </c>
      <c r="F12204" s="6" t="n">
        <v>0</v>
      </c>
      <c r="G12204" s="6" t="n">
        <v>0.115750915750916</v>
      </c>
      <c r="H12204" s="6" t="str">
        <f aca="false">IF(AND(A12204&gt;=Stimuli!$B$2,A12204&lt;=Stimuli!$C$2),Stimuli!$A$2,IF(AND(A12204&gt;=Stimuli!$B$3,A12204&lt;=Stimuli!$C$3),Stimuli!$A$3,IF(AND(A12204&gt;=Stimuli!$B$4,A12204&lt;=Stimuli!$C$4),Stimuli!$A$4,"")))</f>
        <v>03 Quiet recovery (15s)</v>
      </c>
      <c r="I12204" s="6" t="n">
        <f aca="false">(B12204-B12203)/((A12204-A12203)/1000)</f>
        <v>-0.187545787545844</v>
      </c>
      <c r="J12204" s="6" t="n">
        <f aca="false">IF(OR(B12204&lt;Rules!$B$2,B12204&gt;Rules!$B$3,ABS(I12204)&gt;Rules!$B$4,OR(B12205&lt;Rules!$B$2,B12205&gt;Rules!$B$3,ABS(I12205)&gt;Rules!$B$4)),1,0)</f>
        <v>0</v>
      </c>
      <c r="K12204" s="6" t="str">
        <f aca="false">IF(F12204=1,COUNTIF($F$2:F12204,1),"")</f>
        <v/>
      </c>
    </row>
    <row r="12205" customFormat="false" ht="15" hidden="false" customHeight="false" outlineLevel="0" collapsed="false">
      <c r="A12205" s="6" t="n">
        <v>95776.9305</v>
      </c>
      <c r="B12205" s="6" t="n">
        <v>2.02710622710623</v>
      </c>
      <c r="C12205" s="6" t="n">
        <v>88</v>
      </c>
      <c r="D12205" s="6" t="n">
        <v>-1</v>
      </c>
      <c r="E12205" s="6" t="n">
        <v>2.01098901098901</v>
      </c>
      <c r="F12205" s="6" t="n">
        <v>0</v>
      </c>
      <c r="G12205" s="6" t="n">
        <v>0.115750915750916</v>
      </c>
      <c r="H12205" s="6" t="str">
        <f aca="false">IF(AND(A12205&gt;=Stimuli!$B$2,A12205&lt;=Stimuli!$C$2),Stimuli!$A$2,IF(AND(A12205&gt;=Stimuli!$B$3,A12205&lt;=Stimuli!$C$3),Stimuli!$A$3,IF(AND(A12205&gt;=Stimuli!$B$4,A12205&lt;=Stimuli!$C$4),Stimuli!$A$4,"")))</f>
        <v>03 Quiet recovery (15s)</v>
      </c>
      <c r="I12205" s="6" t="n">
        <f aca="false">(B12205-B12204)/((A12205-A12204)/1000)</f>
        <v>-1.68791208791208</v>
      </c>
      <c r="J12205" s="6" t="n">
        <f aca="false">IF(OR(B12205&lt;Rules!$B$2,B12205&gt;Rules!$B$3,ABS(I12205)&gt;Rules!$B$4,OR(B12206&lt;Rules!$B$2,B12206&gt;Rules!$B$3,ABS(I12206)&gt;Rules!$B$4)),1,0)</f>
        <v>0</v>
      </c>
      <c r="K12205" s="6" t="str">
        <f aca="false">IF(F12205=1,COUNTIF($F$2:F12205,1),"")</f>
        <v/>
      </c>
    </row>
    <row r="12206" customFormat="false" ht="15" hidden="false" customHeight="false" outlineLevel="0" collapsed="false">
      <c r="A12206" s="6" t="n">
        <v>95784.743</v>
      </c>
      <c r="B12206" s="6" t="n">
        <v>2.02417582417582</v>
      </c>
      <c r="C12206" s="6" t="n">
        <v>88</v>
      </c>
      <c r="D12206" s="6" t="n">
        <v>-1</v>
      </c>
      <c r="E12206" s="6" t="n">
        <v>2.01098901098901</v>
      </c>
      <c r="F12206" s="6" t="n">
        <v>0</v>
      </c>
      <c r="G12206" s="6" t="n">
        <v>0.115750915750916</v>
      </c>
      <c r="H12206" s="6" t="str">
        <f aca="false">IF(AND(A12206&gt;=Stimuli!$B$2,A12206&lt;=Stimuli!$C$2),Stimuli!$A$2,IF(AND(A12206&gt;=Stimuli!$B$3,A12206&lt;=Stimuli!$C$3),Stimuli!$A$3,IF(AND(A12206&gt;=Stimuli!$B$4,A12206&lt;=Stimuli!$C$4),Stimuli!$A$4,"")))</f>
        <v>03 Quiet recovery (15s)</v>
      </c>
      <c r="I12206" s="6" t="n">
        <f aca="false">(B12206-B12205)/((A12206-A12205)/1000)</f>
        <v>-0.375091575091574</v>
      </c>
      <c r="J12206" s="6" t="n">
        <f aca="false">IF(OR(B12206&lt;Rules!$B$2,B12206&gt;Rules!$B$3,ABS(I12206)&gt;Rules!$B$4,OR(B12207&lt;Rules!$B$2,B12207&gt;Rules!$B$3,ABS(I12207)&gt;Rules!$B$4)),1,0)</f>
        <v>0</v>
      </c>
      <c r="K12206" s="6" t="str">
        <f aca="false">IF(F12206=1,COUNTIF($F$2:F12206,1),"")</f>
        <v/>
      </c>
    </row>
    <row r="12207" customFormat="false" ht="15" hidden="false" customHeight="false" outlineLevel="0" collapsed="false">
      <c r="A12207" s="6" t="n">
        <v>95792.5555</v>
      </c>
      <c r="B12207" s="6" t="n">
        <v>2.01098901098901</v>
      </c>
      <c r="C12207" s="6" t="n">
        <v>88</v>
      </c>
      <c r="D12207" s="6" t="n">
        <v>-1</v>
      </c>
      <c r="E12207" s="6" t="n">
        <v>2.01098901098901</v>
      </c>
      <c r="F12207" s="6" t="n">
        <v>0</v>
      </c>
      <c r="G12207" s="6" t="n">
        <v>0.115750915750916</v>
      </c>
      <c r="H12207" s="6" t="str">
        <f aca="false">IF(AND(A12207&gt;=Stimuli!$B$2,A12207&lt;=Stimuli!$C$2),Stimuli!$A$2,IF(AND(A12207&gt;=Stimuli!$B$3,A12207&lt;=Stimuli!$C$3),Stimuli!$A$3,IF(AND(A12207&gt;=Stimuli!$B$4,A12207&lt;=Stimuli!$C$4),Stimuli!$A$4,"")))</f>
        <v>03 Quiet recovery (15s)</v>
      </c>
      <c r="I12207" s="6" t="n">
        <f aca="false">(B12207-B12206)/((A12207-A12206)/1000)</f>
        <v>-1.68791208791208</v>
      </c>
      <c r="J12207" s="6" t="n">
        <f aca="false">IF(OR(B12207&lt;Rules!$B$2,B12207&gt;Rules!$B$3,ABS(I12207)&gt;Rules!$B$4,OR(B12208&lt;Rules!$B$2,B12208&gt;Rules!$B$3,ABS(I12208)&gt;Rules!$B$4)),1,0)</f>
        <v>0</v>
      </c>
      <c r="K12207" s="6" t="str">
        <f aca="false">IF(F12207=1,COUNTIF($F$2:F12207,1),"")</f>
        <v/>
      </c>
    </row>
    <row r="12208" customFormat="false" ht="15" hidden="false" customHeight="false" outlineLevel="0" collapsed="false">
      <c r="A12208" s="6" t="n">
        <v>95800.368</v>
      </c>
      <c r="B12208" s="6" t="n">
        <v>2.01538461538462</v>
      </c>
      <c r="C12208" s="6" t="n">
        <v>88</v>
      </c>
      <c r="D12208" s="6" t="n">
        <v>-1</v>
      </c>
      <c r="E12208" s="6" t="n">
        <v>2.01098901098901</v>
      </c>
      <c r="F12208" s="6" t="n">
        <v>0</v>
      </c>
      <c r="G12208" s="6" t="n">
        <v>0.115750915750916</v>
      </c>
      <c r="H12208" s="6" t="str">
        <f aca="false">IF(AND(A12208&gt;=Stimuli!$B$2,A12208&lt;=Stimuli!$C$2),Stimuli!$A$2,IF(AND(A12208&gt;=Stimuli!$B$3,A12208&lt;=Stimuli!$C$3),Stimuli!$A$3,IF(AND(A12208&gt;=Stimuli!$B$4,A12208&lt;=Stimuli!$C$4),Stimuli!$A$4,"")))</f>
        <v>03 Quiet recovery (15s)</v>
      </c>
      <c r="I12208" s="6" t="n">
        <f aca="false">(B12208-B12207)/((A12208-A12207)/1000)</f>
        <v>0.562637362637474</v>
      </c>
      <c r="J12208" s="6" t="n">
        <f aca="false">IF(OR(B12208&lt;Rules!$B$2,B12208&gt;Rules!$B$3,ABS(I12208)&gt;Rules!$B$4,OR(B12209&lt;Rules!$B$2,B12209&gt;Rules!$B$3,ABS(I12209)&gt;Rules!$B$4)),1,0)</f>
        <v>0</v>
      </c>
      <c r="K12208" s="6" t="str">
        <f aca="false">IF(F12208=1,COUNTIF($F$2:F12208,1),"")</f>
        <v/>
      </c>
    </row>
    <row r="12209" customFormat="false" ht="15" hidden="false" customHeight="false" outlineLevel="0" collapsed="false">
      <c r="A12209" s="6" t="n">
        <v>95808.1805</v>
      </c>
      <c r="B12209" s="6" t="n">
        <v>2.00512820512821</v>
      </c>
      <c r="C12209" s="6" t="n">
        <v>88</v>
      </c>
      <c r="D12209" s="6" t="n">
        <v>-1</v>
      </c>
      <c r="E12209" s="6" t="n">
        <v>2.01098901098901</v>
      </c>
      <c r="F12209" s="6" t="n">
        <v>0</v>
      </c>
      <c r="G12209" s="6" t="n">
        <v>0.115750915750916</v>
      </c>
      <c r="H12209" s="6" t="str">
        <f aca="false">IF(AND(A12209&gt;=Stimuli!$B$2,A12209&lt;=Stimuli!$C$2),Stimuli!$A$2,IF(AND(A12209&gt;=Stimuli!$B$3,A12209&lt;=Stimuli!$C$3),Stimuli!$A$3,IF(AND(A12209&gt;=Stimuli!$B$4,A12209&lt;=Stimuli!$C$4),Stimuli!$A$4,"")))</f>
        <v>03 Quiet recovery (15s)</v>
      </c>
      <c r="I12209" s="6" t="n">
        <f aca="false">(B12209-B12208)/((A12209-A12208)/1000)</f>
        <v>-1.31282051282051</v>
      </c>
      <c r="J12209" s="6" t="n">
        <f aca="false">IF(OR(B12209&lt;Rules!$B$2,B12209&gt;Rules!$B$3,ABS(I12209)&gt;Rules!$B$4,OR(B12210&lt;Rules!$B$2,B12210&gt;Rules!$B$3,ABS(I12210)&gt;Rules!$B$4)),1,0)</f>
        <v>0</v>
      </c>
      <c r="K12209" s="6" t="str">
        <f aca="false">IF(F12209=1,COUNTIF($F$2:F12209,1),"")</f>
        <v/>
      </c>
    </row>
    <row r="12210" customFormat="false" ht="15" hidden="false" customHeight="false" outlineLevel="0" collapsed="false">
      <c r="A12210" s="6" t="n">
        <v>95815.993</v>
      </c>
      <c r="B12210" s="6" t="n">
        <v>2.00952380952381</v>
      </c>
      <c r="C12210" s="6" t="n">
        <v>88</v>
      </c>
      <c r="D12210" s="6" t="n">
        <v>-1</v>
      </c>
      <c r="E12210" s="6" t="n">
        <v>2.01098901098901</v>
      </c>
      <c r="F12210" s="6" t="n">
        <v>0</v>
      </c>
      <c r="G12210" s="6" t="n">
        <v>0.115750915750916</v>
      </c>
      <c r="H12210" s="6" t="str">
        <f aca="false">IF(AND(A12210&gt;=Stimuli!$B$2,A12210&lt;=Stimuli!$C$2),Stimuli!$A$2,IF(AND(A12210&gt;=Stimuli!$B$3,A12210&lt;=Stimuli!$C$3),Stimuli!$A$3,IF(AND(A12210&gt;=Stimuli!$B$4,A12210&lt;=Stimuli!$C$4),Stimuli!$A$4,"")))</f>
        <v>03 Quiet recovery (15s)</v>
      </c>
      <c r="I12210" s="6" t="n">
        <f aca="false">(B12210-B12209)/((A12210-A12209)/1000)</f>
        <v>0.56263736263719</v>
      </c>
      <c r="J12210" s="6" t="n">
        <f aca="false">IF(OR(B12210&lt;Rules!$B$2,B12210&gt;Rules!$B$3,ABS(I12210)&gt;Rules!$B$4,OR(B12211&lt;Rules!$B$2,B12211&gt;Rules!$B$3,ABS(I12211)&gt;Rules!$B$4)),1,0)</f>
        <v>0</v>
      </c>
      <c r="K12210" s="6" t="str">
        <f aca="false">IF(F12210=1,COUNTIF($F$2:F12210,1),"")</f>
        <v/>
      </c>
    </row>
    <row r="12211" customFormat="false" ht="15" hidden="false" customHeight="false" outlineLevel="0" collapsed="false">
      <c r="A12211" s="6" t="n">
        <v>95823.8055</v>
      </c>
      <c r="B12211" s="6" t="n">
        <v>2.0021978021978</v>
      </c>
      <c r="C12211" s="6" t="n">
        <v>88</v>
      </c>
      <c r="D12211" s="6" t="n">
        <v>-1</v>
      </c>
      <c r="E12211" s="6" t="n">
        <v>2.01098901098901</v>
      </c>
      <c r="F12211" s="6" t="n">
        <v>0</v>
      </c>
      <c r="G12211" s="6" t="n">
        <v>0.115750915750916</v>
      </c>
      <c r="H12211" s="6" t="str">
        <f aca="false">IF(AND(A12211&gt;=Stimuli!$B$2,A12211&lt;=Stimuli!$C$2),Stimuli!$A$2,IF(AND(A12211&gt;=Stimuli!$B$3,A12211&lt;=Stimuli!$C$3),Stimuli!$A$3,IF(AND(A12211&gt;=Stimuli!$B$4,A12211&lt;=Stimuli!$C$4),Stimuli!$A$4,"")))</f>
        <v>03 Quiet recovery (15s)</v>
      </c>
      <c r="I12211" s="6" t="n">
        <f aca="false">(B12211-B12210)/((A12211-A12210)/1000)</f>
        <v>-0.937728937728878</v>
      </c>
      <c r="J12211" s="6" t="n">
        <f aca="false">IF(OR(B12211&lt;Rules!$B$2,B12211&gt;Rules!$B$3,ABS(I12211)&gt;Rules!$B$4,OR(B12212&lt;Rules!$B$2,B12212&gt;Rules!$B$3,ABS(I12212)&gt;Rules!$B$4)),1,0)</f>
        <v>0</v>
      </c>
      <c r="K12211" s="6" t="str">
        <f aca="false">IF(F12211=1,COUNTIF($F$2:F12211,1),"")</f>
        <v/>
      </c>
    </row>
    <row r="12212" customFormat="false" ht="15" hidden="false" customHeight="false" outlineLevel="0" collapsed="false">
      <c r="A12212" s="6" t="n">
        <v>95831.618</v>
      </c>
      <c r="B12212" s="6" t="n">
        <v>2.00512820512821</v>
      </c>
      <c r="C12212" s="6" t="n">
        <v>88</v>
      </c>
      <c r="D12212" s="6" t="n">
        <v>-1</v>
      </c>
      <c r="E12212" s="6" t="n">
        <v>2.01098901098901</v>
      </c>
      <c r="F12212" s="6" t="n">
        <v>0</v>
      </c>
      <c r="G12212" s="6" t="n">
        <v>0.115750915750916</v>
      </c>
      <c r="H12212" s="6" t="str">
        <f aca="false">IF(AND(A12212&gt;=Stimuli!$B$2,A12212&lt;=Stimuli!$C$2),Stimuli!$A$2,IF(AND(A12212&gt;=Stimuli!$B$3,A12212&lt;=Stimuli!$C$3),Stimuli!$A$3,IF(AND(A12212&gt;=Stimuli!$B$4,A12212&lt;=Stimuli!$C$4),Stimuli!$A$4,"")))</f>
        <v>03 Quiet recovery (15s)</v>
      </c>
      <c r="I12212" s="6" t="n">
        <f aca="false">(B12212-B12211)/((A12212-A12211)/1000)</f>
        <v>0.375091575091687</v>
      </c>
      <c r="J12212" s="6" t="n">
        <f aca="false">IF(OR(B12212&lt;Rules!$B$2,B12212&gt;Rules!$B$3,ABS(I12212)&gt;Rules!$B$4,OR(B12213&lt;Rules!$B$2,B12213&gt;Rules!$B$3,ABS(I12213)&gt;Rules!$B$4)),1,0)</f>
        <v>0</v>
      </c>
      <c r="K12212" s="6" t="str">
        <f aca="false">IF(F12212=1,COUNTIF($F$2:F12212,1),"")</f>
        <v/>
      </c>
    </row>
    <row r="12213" customFormat="false" ht="15" hidden="false" customHeight="false" outlineLevel="0" collapsed="false">
      <c r="A12213" s="6" t="n">
        <v>95839.4305</v>
      </c>
      <c r="B12213" s="6" t="n">
        <v>2.0007326007326</v>
      </c>
      <c r="C12213" s="6" t="n">
        <v>88</v>
      </c>
      <c r="D12213" s="6" t="n">
        <v>-1</v>
      </c>
      <c r="E12213" s="6" t="n">
        <v>2.01098901098901</v>
      </c>
      <c r="F12213" s="6" t="n">
        <v>0</v>
      </c>
      <c r="G12213" s="6" t="n">
        <v>0.115750915750916</v>
      </c>
      <c r="H12213" s="6" t="str">
        <f aca="false">IF(AND(A12213&gt;=Stimuli!$B$2,A12213&lt;=Stimuli!$C$2),Stimuli!$A$2,IF(AND(A12213&gt;=Stimuli!$B$3,A12213&lt;=Stimuli!$C$3),Stimuli!$A$3,IF(AND(A12213&gt;=Stimuli!$B$4,A12213&lt;=Stimuli!$C$4),Stimuli!$A$4,"")))</f>
        <v>03 Quiet recovery (15s)</v>
      </c>
      <c r="I12213" s="6" t="n">
        <f aca="false">(B12213-B12212)/((A12213-A12212)/1000)</f>
        <v>-0.562637362637418</v>
      </c>
      <c r="J12213" s="6" t="n">
        <f aca="false">IF(OR(B12213&lt;Rules!$B$2,B12213&gt;Rules!$B$3,ABS(I12213)&gt;Rules!$B$4,OR(B12214&lt;Rules!$B$2,B12214&gt;Rules!$B$3,ABS(I12214)&gt;Rules!$B$4)),1,0)</f>
        <v>0</v>
      </c>
      <c r="K12213" s="6" t="str">
        <f aca="false">IF(F12213=1,COUNTIF($F$2:F12213,1),"")</f>
        <v/>
      </c>
    </row>
    <row r="12214" customFormat="false" ht="15" hidden="false" customHeight="false" outlineLevel="0" collapsed="false">
      <c r="A12214" s="6" t="n">
        <v>95847.243</v>
      </c>
      <c r="B12214" s="6" t="n">
        <v>2.003663003663</v>
      </c>
      <c r="C12214" s="6" t="n">
        <v>88</v>
      </c>
      <c r="D12214" s="6" t="n">
        <v>-1</v>
      </c>
      <c r="E12214" s="6" t="n">
        <v>2.01098901098901</v>
      </c>
      <c r="F12214" s="6" t="n">
        <v>0</v>
      </c>
      <c r="G12214" s="6" t="n">
        <v>0.115750915750916</v>
      </c>
      <c r="H12214" s="6" t="str">
        <f aca="false">IF(AND(A12214&gt;=Stimuli!$B$2,A12214&lt;=Stimuli!$C$2),Stimuli!$A$2,IF(AND(A12214&gt;=Stimuli!$B$3,A12214&lt;=Stimuli!$C$3),Stimuli!$A$3,IF(AND(A12214&gt;=Stimuli!$B$4,A12214&lt;=Stimuli!$C$4),Stimuli!$A$4,"")))</f>
        <v>03 Quiet recovery (15s)</v>
      </c>
      <c r="I12214" s="6" t="n">
        <f aca="false">(B12214-B12213)/((A12214-A12213)/1000)</f>
        <v>0.375091575091574</v>
      </c>
      <c r="J12214" s="6" t="n">
        <f aca="false">IF(OR(B12214&lt;Rules!$B$2,B12214&gt;Rules!$B$3,ABS(I12214)&gt;Rules!$B$4,OR(B12215&lt;Rules!$B$2,B12215&gt;Rules!$B$3,ABS(I12215)&gt;Rules!$B$4)),1,0)</f>
        <v>0</v>
      </c>
      <c r="K12214" s="6" t="str">
        <f aca="false">IF(F12214=1,COUNTIF($F$2:F12214,1),"")</f>
        <v/>
      </c>
    </row>
    <row r="12215" customFormat="false" ht="15" hidden="false" customHeight="false" outlineLevel="0" collapsed="false">
      <c r="A12215" s="6" t="n">
        <v>95855.0555</v>
      </c>
      <c r="B12215" s="6" t="n">
        <v>2.0007326007326</v>
      </c>
      <c r="C12215" s="6" t="n">
        <v>88</v>
      </c>
      <c r="D12215" s="6" t="n">
        <v>-1</v>
      </c>
      <c r="E12215" s="6" t="n">
        <v>2.01098901098901</v>
      </c>
      <c r="F12215" s="6" t="n">
        <v>0</v>
      </c>
      <c r="G12215" s="6" t="n">
        <v>0</v>
      </c>
      <c r="H12215" s="6" t="str">
        <f aca="false">IF(AND(A12215&gt;=Stimuli!$B$2,A12215&lt;=Stimuli!$C$2),Stimuli!$A$2,IF(AND(A12215&gt;=Stimuli!$B$3,A12215&lt;=Stimuli!$C$3),Stimuli!$A$3,IF(AND(A12215&gt;=Stimuli!$B$4,A12215&lt;=Stimuli!$C$4),Stimuli!$A$4,"")))</f>
        <v>03 Quiet recovery (15s)</v>
      </c>
      <c r="I12215" s="6" t="n">
        <f aca="false">(B12215-B12214)/((A12215-A12214)/1000)</f>
        <v>-0.375091575091574</v>
      </c>
      <c r="J12215" s="6" t="n">
        <f aca="false">IF(OR(B12215&lt;Rules!$B$2,B12215&gt;Rules!$B$3,ABS(I12215)&gt;Rules!$B$4,OR(B12216&lt;Rules!$B$2,B12216&gt;Rules!$B$3,ABS(I12216)&gt;Rules!$B$4)),1,0)</f>
        <v>0</v>
      </c>
      <c r="K12215" s="6" t="str">
        <f aca="false">IF(F12215=1,COUNTIF($F$2:F12215,1),"")</f>
        <v/>
      </c>
    </row>
    <row r="12216" customFormat="false" ht="15" hidden="false" customHeight="false" outlineLevel="0" collapsed="false">
      <c r="A12216" s="6" t="n">
        <v>95862.868</v>
      </c>
      <c r="B12216" s="6" t="n">
        <v>2.0007326007326</v>
      </c>
      <c r="C12216" s="6" t="n">
        <v>88</v>
      </c>
      <c r="D12216" s="6" t="n">
        <v>-1</v>
      </c>
      <c r="E12216" s="6" t="n">
        <v>2.01098901098901</v>
      </c>
      <c r="F12216" s="6" t="n">
        <v>0</v>
      </c>
      <c r="G12216" s="6" t="n">
        <v>0</v>
      </c>
      <c r="H12216" s="6" t="str">
        <f aca="false">IF(AND(A12216&gt;=Stimuli!$B$2,A12216&lt;=Stimuli!$C$2),Stimuli!$A$2,IF(AND(A12216&gt;=Stimuli!$B$3,A12216&lt;=Stimuli!$C$3),Stimuli!$A$3,IF(AND(A12216&gt;=Stimuli!$B$4,A12216&lt;=Stimuli!$C$4),Stimuli!$A$4,"")))</f>
        <v>03 Quiet recovery (15s)</v>
      </c>
      <c r="I12216" s="6" t="n">
        <f aca="false">(B12216-B12215)/((A12216-A12215)/1000)</f>
        <v>0</v>
      </c>
      <c r="J12216" s="6" t="n">
        <f aca="false">IF(OR(B12216&lt;Rules!$B$2,B12216&gt;Rules!$B$3,ABS(I12216)&gt;Rules!$B$4,OR(B12217&lt;Rules!$B$2,B12217&gt;Rules!$B$3,ABS(I12217)&gt;Rules!$B$4)),1,0)</f>
        <v>0</v>
      </c>
      <c r="K12216" s="6" t="str">
        <f aca="false">IF(F12216=1,COUNTIF($F$2:F12216,1),"")</f>
        <v/>
      </c>
    </row>
    <row r="12217" customFormat="false" ht="15" hidden="false" customHeight="false" outlineLevel="0" collapsed="false">
      <c r="A12217" s="6" t="n">
        <v>95870.6805</v>
      </c>
      <c r="B12217" s="6" t="n">
        <v>2.0007326007326</v>
      </c>
      <c r="C12217" s="6" t="n">
        <v>88</v>
      </c>
      <c r="D12217" s="6" t="n">
        <v>-1</v>
      </c>
      <c r="E12217" s="6" t="n">
        <v>2.01098901098901</v>
      </c>
      <c r="F12217" s="6" t="n">
        <v>0</v>
      </c>
      <c r="G12217" s="6" t="n">
        <v>0</v>
      </c>
      <c r="H12217" s="6" t="str">
        <f aca="false">IF(AND(A12217&gt;=Stimuli!$B$2,A12217&lt;=Stimuli!$C$2),Stimuli!$A$2,IF(AND(A12217&gt;=Stimuli!$B$3,A12217&lt;=Stimuli!$C$3),Stimuli!$A$3,IF(AND(A12217&gt;=Stimuli!$B$4,A12217&lt;=Stimuli!$C$4),Stimuli!$A$4,"")))</f>
        <v>03 Quiet recovery (15s)</v>
      </c>
      <c r="I12217" s="6" t="n">
        <f aca="false">(B12217-B12216)/((A12217-A12216)/1000)</f>
        <v>0</v>
      </c>
      <c r="J12217" s="6" t="n">
        <f aca="false">IF(OR(B12217&lt;Rules!$B$2,B12217&gt;Rules!$B$3,ABS(I12217)&gt;Rules!$B$4,OR(B12218&lt;Rules!$B$2,B12218&gt;Rules!$B$3,ABS(I12218)&gt;Rules!$B$4)),1,0)</f>
        <v>0</v>
      </c>
      <c r="K12217" s="6" t="str">
        <f aca="false">IF(F12217=1,COUNTIF($F$2:F12217,1),"")</f>
        <v/>
      </c>
    </row>
    <row r="12218" customFormat="false" ht="15" hidden="false" customHeight="false" outlineLevel="0" collapsed="false">
      <c r="A12218" s="6" t="n">
        <v>95878.493</v>
      </c>
      <c r="B12218" s="6" t="n">
        <v>1.9992673992674</v>
      </c>
      <c r="C12218" s="6" t="n">
        <v>88</v>
      </c>
      <c r="D12218" s="6" t="n">
        <v>-1</v>
      </c>
      <c r="E12218" s="6" t="n">
        <v>2.01098901098901</v>
      </c>
      <c r="F12218" s="6" t="n">
        <v>0</v>
      </c>
      <c r="G12218" s="6" t="n">
        <v>0</v>
      </c>
      <c r="H12218" s="6" t="str">
        <f aca="false">IF(AND(A12218&gt;=Stimuli!$B$2,A12218&lt;=Stimuli!$C$2),Stimuli!$A$2,IF(AND(A12218&gt;=Stimuli!$B$3,A12218&lt;=Stimuli!$C$3),Stimuli!$A$3,IF(AND(A12218&gt;=Stimuli!$B$4,A12218&lt;=Stimuli!$C$4),Stimuli!$A$4,"")))</f>
        <v>03 Quiet recovery (15s)</v>
      </c>
      <c r="I12218" s="6" t="n">
        <f aca="false">(B12218-B12217)/((A12218-A12217)/1000)</f>
        <v>-0.187545787545872</v>
      </c>
      <c r="J12218" s="6" t="n">
        <f aca="false">IF(OR(B12218&lt;Rules!$B$2,B12218&gt;Rules!$B$3,ABS(I12218)&gt;Rules!$B$4,OR(B12219&lt;Rules!$B$2,B12219&gt;Rules!$B$3,ABS(I12219)&gt;Rules!$B$4)),1,0)</f>
        <v>0</v>
      </c>
      <c r="K12218" s="6" t="str">
        <f aca="false">IF(F12218=1,COUNTIF($F$2:F12218,1),"")</f>
        <v/>
      </c>
    </row>
    <row r="12219" customFormat="false" ht="15" hidden="false" customHeight="false" outlineLevel="0" collapsed="false">
      <c r="A12219" s="6" t="n">
        <v>95886.3055</v>
      </c>
      <c r="B12219" s="6" t="n">
        <v>2.0021978021978</v>
      </c>
      <c r="C12219" s="6" t="n">
        <v>88</v>
      </c>
      <c r="D12219" s="6" t="n">
        <v>-1</v>
      </c>
      <c r="E12219" s="6" t="n">
        <v>2.01098901098901</v>
      </c>
      <c r="F12219" s="6" t="n">
        <v>0</v>
      </c>
      <c r="G12219" s="6" t="n">
        <v>0</v>
      </c>
      <c r="H12219" s="6" t="str">
        <f aca="false">IF(AND(A12219&gt;=Stimuli!$B$2,A12219&lt;=Stimuli!$C$2),Stimuli!$A$2,IF(AND(A12219&gt;=Stimuli!$B$3,A12219&lt;=Stimuli!$C$3),Stimuli!$A$3,IF(AND(A12219&gt;=Stimuli!$B$4,A12219&lt;=Stimuli!$C$4),Stimuli!$A$4,"")))</f>
        <v>03 Quiet recovery (15s)</v>
      </c>
      <c r="I12219" s="6" t="n">
        <f aca="false">(B12219-B12218)/((A12219-A12218)/1000)</f>
        <v>0.375091575091602</v>
      </c>
      <c r="J12219" s="6" t="n">
        <f aca="false">IF(OR(B12219&lt;Rules!$B$2,B12219&gt;Rules!$B$3,ABS(I12219)&gt;Rules!$B$4,OR(B12220&lt;Rules!$B$2,B12220&gt;Rules!$B$3,ABS(I12220)&gt;Rules!$B$4)),1,0)</f>
        <v>0</v>
      </c>
      <c r="K12219" s="6" t="str">
        <f aca="false">IF(F12219=1,COUNTIF($F$2:F12219,1),"")</f>
        <v/>
      </c>
    </row>
    <row r="12220" customFormat="false" ht="15" hidden="false" customHeight="false" outlineLevel="0" collapsed="false">
      <c r="A12220" s="6" t="n">
        <v>95894.118</v>
      </c>
      <c r="B12220" s="6" t="n">
        <v>1.9978021978022</v>
      </c>
      <c r="C12220" s="6" t="n">
        <v>88</v>
      </c>
      <c r="D12220" s="6" t="n">
        <v>-1</v>
      </c>
      <c r="E12220" s="6" t="n">
        <v>2.01098901098901</v>
      </c>
      <c r="F12220" s="6" t="n">
        <v>0</v>
      </c>
      <c r="G12220" s="6" t="n">
        <v>0</v>
      </c>
      <c r="H12220" s="6" t="str">
        <f aca="false">IF(AND(A12220&gt;=Stimuli!$B$2,A12220&lt;=Stimuli!$C$2),Stimuli!$A$2,IF(AND(A12220&gt;=Stimuli!$B$3,A12220&lt;=Stimuli!$C$3),Stimuli!$A$3,IF(AND(A12220&gt;=Stimuli!$B$4,A12220&lt;=Stimuli!$C$4),Stimuli!$A$4,"")))</f>
        <v>03 Quiet recovery (15s)</v>
      </c>
      <c r="I12220" s="6" t="n">
        <f aca="false">(B12220-B12219)/((A12220-A12219)/1000)</f>
        <v>-0.562637362637474</v>
      </c>
      <c r="J12220" s="6" t="n">
        <f aca="false">IF(OR(B12220&lt;Rules!$B$2,B12220&gt;Rules!$B$3,ABS(I12220)&gt;Rules!$B$4,OR(B12221&lt;Rules!$B$2,B12221&gt;Rules!$B$3,ABS(I12221)&gt;Rules!$B$4)),1,0)</f>
        <v>0</v>
      </c>
      <c r="K12220" s="6" t="str">
        <f aca="false">IF(F12220=1,COUNTIF($F$2:F12220,1),"")</f>
        <v/>
      </c>
    </row>
    <row r="12221" customFormat="false" ht="15" hidden="false" customHeight="false" outlineLevel="0" collapsed="false">
      <c r="A12221" s="6" t="n">
        <v>95901.9305</v>
      </c>
      <c r="B12221" s="6" t="n">
        <v>2.003663003663</v>
      </c>
      <c r="C12221" s="6" t="n">
        <v>88</v>
      </c>
      <c r="D12221" s="6" t="n">
        <v>-1</v>
      </c>
      <c r="E12221" s="6" t="n">
        <v>2.01098901098901</v>
      </c>
      <c r="F12221" s="6" t="n">
        <v>0</v>
      </c>
      <c r="G12221" s="6" t="n">
        <v>0</v>
      </c>
      <c r="H12221" s="6" t="str">
        <f aca="false">IF(AND(A12221&gt;=Stimuli!$B$2,A12221&lt;=Stimuli!$C$2),Stimuli!$A$2,IF(AND(A12221&gt;=Stimuli!$B$3,A12221&lt;=Stimuli!$C$3),Stimuli!$A$3,IF(AND(A12221&gt;=Stimuli!$B$4,A12221&lt;=Stimuli!$C$4),Stimuli!$A$4,"")))</f>
        <v>03 Quiet recovery (15s)</v>
      </c>
      <c r="I12221" s="6" t="n">
        <f aca="false">(B12221-B12220)/((A12221-A12220)/1000)</f>
        <v>0.750183150183318</v>
      </c>
      <c r="J12221" s="6" t="n">
        <f aca="false">IF(OR(B12221&lt;Rules!$B$2,B12221&gt;Rules!$B$3,ABS(I12221)&gt;Rules!$B$4,OR(B12222&lt;Rules!$B$2,B12222&gt;Rules!$B$3,ABS(I12222)&gt;Rules!$B$4)),1,0)</f>
        <v>0</v>
      </c>
      <c r="K12221" s="6" t="str">
        <f aca="false">IF(F12221=1,COUNTIF($F$2:F12221,1),"")</f>
        <v/>
      </c>
    </row>
    <row r="12222" customFormat="false" ht="15" hidden="false" customHeight="false" outlineLevel="0" collapsed="false">
      <c r="A12222" s="6" t="n">
        <v>95909.743</v>
      </c>
      <c r="B12222" s="6" t="n">
        <v>1.9978021978022</v>
      </c>
      <c r="C12222" s="6" t="n">
        <v>88</v>
      </c>
      <c r="D12222" s="6" t="n">
        <v>-1</v>
      </c>
      <c r="E12222" s="6" t="n">
        <v>2.01098901098901</v>
      </c>
      <c r="F12222" s="6" t="n">
        <v>0</v>
      </c>
      <c r="G12222" s="6" t="n">
        <v>0</v>
      </c>
      <c r="H12222" s="6" t="str">
        <f aca="false">IF(AND(A12222&gt;=Stimuli!$B$2,A12222&lt;=Stimuli!$C$2),Stimuli!$A$2,IF(AND(A12222&gt;=Stimuli!$B$3,A12222&lt;=Stimuli!$C$3),Stimuli!$A$3,IF(AND(A12222&gt;=Stimuli!$B$4,A12222&lt;=Stimuli!$C$4),Stimuli!$A$4,"")))</f>
        <v>03 Quiet recovery (15s)</v>
      </c>
      <c r="I12222" s="6" t="n">
        <f aca="false">(B12222-B12221)/((A12222-A12221)/1000)</f>
        <v>-0.750183150183318</v>
      </c>
      <c r="J12222" s="6" t="n">
        <f aca="false">IF(OR(B12222&lt;Rules!$B$2,B12222&gt;Rules!$B$3,ABS(I12222)&gt;Rules!$B$4,OR(B12223&lt;Rules!$B$2,B12223&gt;Rules!$B$3,ABS(I12223)&gt;Rules!$B$4)),1,0)</f>
        <v>0</v>
      </c>
      <c r="K12222" s="6" t="str">
        <f aca="false">IF(F12222=1,COUNTIF($F$2:F12222,1),"")</f>
        <v/>
      </c>
    </row>
    <row r="12223" customFormat="false" ht="15" hidden="false" customHeight="false" outlineLevel="0" collapsed="false">
      <c r="A12223" s="6" t="n">
        <v>95917.5555</v>
      </c>
      <c r="B12223" s="6" t="n">
        <v>2.003663003663</v>
      </c>
      <c r="C12223" s="6" t="n">
        <v>88</v>
      </c>
      <c r="D12223" s="6" t="n">
        <v>-1</v>
      </c>
      <c r="E12223" s="6" t="n">
        <v>2.01098901098901</v>
      </c>
      <c r="F12223" s="6" t="n">
        <v>0</v>
      </c>
      <c r="G12223" s="6" t="n">
        <v>0</v>
      </c>
      <c r="H12223" s="6" t="str">
        <f aca="false">IF(AND(A12223&gt;=Stimuli!$B$2,A12223&lt;=Stimuli!$C$2),Stimuli!$A$2,IF(AND(A12223&gt;=Stimuli!$B$3,A12223&lt;=Stimuli!$C$3),Stimuli!$A$3,IF(AND(A12223&gt;=Stimuli!$B$4,A12223&lt;=Stimuli!$C$4),Stimuli!$A$4,"")))</f>
        <v>03 Quiet recovery (15s)</v>
      </c>
      <c r="I12223" s="6" t="n">
        <f aca="false">(B12223-B12222)/((A12223-A12222)/1000)</f>
        <v>0.750183150183318</v>
      </c>
      <c r="J12223" s="6" t="n">
        <f aca="false">IF(OR(B12223&lt;Rules!$B$2,B12223&gt;Rules!$B$3,ABS(I12223)&gt;Rules!$B$4,OR(B12224&lt;Rules!$B$2,B12224&gt;Rules!$B$3,ABS(I12224)&gt;Rules!$B$4)),1,0)</f>
        <v>0</v>
      </c>
      <c r="K12223" s="6" t="str">
        <f aca="false">IF(F12223=1,COUNTIF($F$2:F12223,1),"")</f>
        <v/>
      </c>
    </row>
    <row r="12224" customFormat="false" ht="15" hidden="false" customHeight="false" outlineLevel="0" collapsed="false">
      <c r="A12224" s="6" t="n">
        <v>95925.368</v>
      </c>
      <c r="B12224" s="6" t="n">
        <v>1.9978021978022</v>
      </c>
      <c r="C12224" s="6" t="n">
        <v>88</v>
      </c>
      <c r="D12224" s="6" t="n">
        <v>-1</v>
      </c>
      <c r="E12224" s="6" t="n">
        <v>2.01098901098901</v>
      </c>
      <c r="F12224" s="6" t="n">
        <v>0</v>
      </c>
      <c r="G12224" s="6" t="n">
        <v>0</v>
      </c>
      <c r="H12224" s="6" t="str">
        <f aca="false">IF(AND(A12224&gt;=Stimuli!$B$2,A12224&lt;=Stimuli!$C$2),Stimuli!$A$2,IF(AND(A12224&gt;=Stimuli!$B$3,A12224&lt;=Stimuli!$C$3),Stimuli!$A$3,IF(AND(A12224&gt;=Stimuli!$B$4,A12224&lt;=Stimuli!$C$4),Stimuli!$A$4,"")))</f>
        <v>03 Quiet recovery (15s)</v>
      </c>
      <c r="I12224" s="6" t="n">
        <f aca="false">(B12224-B12223)/((A12224-A12223)/1000)</f>
        <v>-0.750183150183318</v>
      </c>
      <c r="J12224" s="6" t="n">
        <f aca="false">IF(OR(B12224&lt;Rules!$B$2,B12224&gt;Rules!$B$3,ABS(I12224)&gt;Rules!$B$4,OR(B12225&lt;Rules!$B$2,B12225&gt;Rules!$B$3,ABS(I12225)&gt;Rules!$B$4)),1,0)</f>
        <v>0</v>
      </c>
      <c r="K12224" s="6" t="str">
        <f aca="false">IF(F12224=1,COUNTIF($F$2:F12224,1),"")</f>
        <v/>
      </c>
    </row>
    <row r="12225" customFormat="false" ht="15" hidden="false" customHeight="false" outlineLevel="0" collapsed="false">
      <c r="A12225" s="6" t="n">
        <v>95933.1805</v>
      </c>
      <c r="B12225" s="6" t="n">
        <v>2.00805860805861</v>
      </c>
      <c r="C12225" s="6" t="n">
        <v>88</v>
      </c>
      <c r="D12225" s="6" t="n">
        <v>-1</v>
      </c>
      <c r="E12225" s="6" t="n">
        <v>2.01098901098901</v>
      </c>
      <c r="F12225" s="6" t="n">
        <v>0</v>
      </c>
      <c r="G12225" s="6" t="n">
        <v>0</v>
      </c>
      <c r="H12225" s="6" t="str">
        <f aca="false">IF(AND(A12225&gt;=Stimuli!$B$2,A12225&lt;=Stimuli!$C$2),Stimuli!$A$2,IF(AND(A12225&gt;=Stimuli!$B$3,A12225&lt;=Stimuli!$C$3),Stimuli!$A$3,IF(AND(A12225&gt;=Stimuli!$B$4,A12225&lt;=Stimuli!$C$4),Stimuli!$A$4,"")))</f>
        <v>03 Quiet recovery (15s)</v>
      </c>
      <c r="I12225" s="6" t="n">
        <f aca="false">(B12225-B12224)/((A12225-A12224)/1000)</f>
        <v>1.31282051282062</v>
      </c>
      <c r="J12225" s="6" t="n">
        <f aca="false">IF(OR(B12225&lt;Rules!$B$2,B12225&gt;Rules!$B$3,ABS(I12225)&gt;Rules!$B$4,OR(B12226&lt;Rules!$B$2,B12226&gt;Rules!$B$3,ABS(I12226)&gt;Rules!$B$4)),1,0)</f>
        <v>0</v>
      </c>
      <c r="K12225" s="6" t="str">
        <f aca="false">IF(F12225=1,COUNTIF($F$2:F12225,1),"")</f>
        <v/>
      </c>
    </row>
    <row r="12226" customFormat="false" ht="15" hidden="false" customHeight="false" outlineLevel="0" collapsed="false">
      <c r="A12226" s="6" t="n">
        <v>95940.993</v>
      </c>
      <c r="B12226" s="6" t="n">
        <v>2.003663003663</v>
      </c>
      <c r="C12226" s="6" t="n">
        <v>88</v>
      </c>
      <c r="D12226" s="6" t="n">
        <v>-1</v>
      </c>
      <c r="E12226" s="6" t="n">
        <v>2.01098901098901</v>
      </c>
      <c r="F12226" s="6" t="n">
        <v>0</v>
      </c>
      <c r="G12226" s="6" t="n">
        <v>0</v>
      </c>
      <c r="H12226" s="6" t="str">
        <f aca="false">IF(AND(A12226&gt;=Stimuli!$B$2,A12226&lt;=Stimuli!$C$2),Stimuli!$A$2,IF(AND(A12226&gt;=Stimuli!$B$3,A12226&lt;=Stimuli!$C$3),Stimuli!$A$3,IF(AND(A12226&gt;=Stimuli!$B$4,A12226&lt;=Stimuli!$C$4),Stimuli!$A$4,"")))</f>
        <v>03 Quiet recovery (15s)</v>
      </c>
      <c r="I12226" s="6" t="n">
        <f aca="false">(B12226-B12225)/((A12226-A12225)/1000)</f>
        <v>-0.562637362637304</v>
      </c>
      <c r="J12226" s="6" t="n">
        <f aca="false">IF(OR(B12226&lt;Rules!$B$2,B12226&gt;Rules!$B$3,ABS(I12226)&gt;Rules!$B$4,OR(B12227&lt;Rules!$B$2,B12227&gt;Rules!$B$3,ABS(I12227)&gt;Rules!$B$4)),1,0)</f>
        <v>0</v>
      </c>
      <c r="K12226" s="6" t="str">
        <f aca="false">IF(F12226=1,COUNTIF($F$2:F12226,1),"")</f>
        <v/>
      </c>
    </row>
    <row r="12227" customFormat="false" ht="15" hidden="false" customHeight="false" outlineLevel="0" collapsed="false">
      <c r="A12227" s="6" t="n">
        <v>95948.8055</v>
      </c>
      <c r="B12227" s="6" t="n">
        <v>2.01245421245421</v>
      </c>
      <c r="C12227" s="6" t="n">
        <v>88</v>
      </c>
      <c r="D12227" s="6" t="n">
        <v>-1</v>
      </c>
      <c r="E12227" s="6" t="n">
        <v>2.01098901098901</v>
      </c>
      <c r="F12227" s="6" t="n">
        <v>0</v>
      </c>
      <c r="G12227" s="6" t="n">
        <v>0</v>
      </c>
      <c r="H12227" s="6" t="str">
        <f aca="false">IF(AND(A12227&gt;=Stimuli!$B$2,A12227&lt;=Stimuli!$C$2),Stimuli!$A$2,IF(AND(A12227&gt;=Stimuli!$B$3,A12227&lt;=Stimuli!$C$3),Stimuli!$A$3,IF(AND(A12227&gt;=Stimuli!$B$4,A12227&lt;=Stimuli!$C$4),Stimuli!$A$4,"")))</f>
        <v>03 Quiet recovery (15s)</v>
      </c>
      <c r="I12227" s="6" t="n">
        <f aca="false">(B12227-B12226)/((A12227-A12226)/1000)</f>
        <v>1.12527472527461</v>
      </c>
      <c r="J12227" s="6" t="n">
        <f aca="false">IF(OR(B12227&lt;Rules!$B$2,B12227&gt;Rules!$B$3,ABS(I12227)&gt;Rules!$B$4,OR(B12228&lt;Rules!$B$2,B12228&gt;Rules!$B$3,ABS(I12228)&gt;Rules!$B$4)),1,0)</f>
        <v>0</v>
      </c>
      <c r="K12227" s="6" t="str">
        <f aca="false">IF(F12227=1,COUNTIF($F$2:F12227,1),"")</f>
        <v/>
      </c>
    </row>
    <row r="12228" customFormat="false" ht="15" hidden="false" customHeight="false" outlineLevel="0" collapsed="false">
      <c r="A12228" s="6" t="n">
        <v>95956.618</v>
      </c>
      <c r="B12228" s="6" t="n">
        <v>2.00952380952381</v>
      </c>
      <c r="C12228" s="6" t="n">
        <v>88</v>
      </c>
      <c r="D12228" s="6" t="n">
        <v>-1</v>
      </c>
      <c r="E12228" s="6" t="n">
        <v>2.01098901098901</v>
      </c>
      <c r="F12228" s="6" t="n">
        <v>0</v>
      </c>
      <c r="G12228" s="6" t="n">
        <v>0</v>
      </c>
      <c r="H12228" s="6" t="str">
        <f aca="false">IF(AND(A12228&gt;=Stimuli!$B$2,A12228&lt;=Stimuli!$C$2),Stimuli!$A$2,IF(AND(A12228&gt;=Stimuli!$B$3,A12228&lt;=Stimuli!$C$3),Stimuli!$A$3,IF(AND(A12228&gt;=Stimuli!$B$4,A12228&lt;=Stimuli!$C$4),Stimuli!$A$4,"")))</f>
        <v>03 Quiet recovery (15s)</v>
      </c>
      <c r="I12228" s="6" t="n">
        <f aca="false">(B12228-B12227)/((A12228-A12227)/1000)</f>
        <v>-0.375091575091574</v>
      </c>
      <c r="J12228" s="6" t="n">
        <f aca="false">IF(OR(B12228&lt;Rules!$B$2,B12228&gt;Rules!$B$3,ABS(I12228)&gt;Rules!$B$4,OR(B12229&lt;Rules!$B$2,B12229&gt;Rules!$B$3,ABS(I12229)&gt;Rules!$B$4)),1,0)</f>
        <v>0</v>
      </c>
      <c r="K12228" s="6" t="str">
        <f aca="false">IF(F12228=1,COUNTIF($F$2:F12228,1),"")</f>
        <v/>
      </c>
    </row>
    <row r="12229" customFormat="false" ht="15" hidden="false" customHeight="false" outlineLevel="0" collapsed="false">
      <c r="A12229" s="6" t="n">
        <v>95964.4305</v>
      </c>
      <c r="B12229" s="6" t="n">
        <v>2.01831501831502</v>
      </c>
      <c r="C12229" s="6" t="n">
        <v>88</v>
      </c>
      <c r="D12229" s="6" t="n">
        <v>-1</v>
      </c>
      <c r="E12229" s="6" t="n">
        <v>2.01098901098901</v>
      </c>
      <c r="F12229" s="6" t="n">
        <v>0</v>
      </c>
      <c r="G12229" s="6" t="n">
        <v>0</v>
      </c>
      <c r="H12229" s="6" t="str">
        <f aca="false">IF(AND(A12229&gt;=Stimuli!$B$2,A12229&lt;=Stimuli!$C$2),Stimuli!$A$2,IF(AND(A12229&gt;=Stimuli!$B$3,A12229&lt;=Stimuli!$C$3),Stimuli!$A$3,IF(AND(A12229&gt;=Stimuli!$B$4,A12229&lt;=Stimuli!$C$4),Stimuli!$A$4,"")))</f>
        <v>03 Quiet recovery (15s)</v>
      </c>
      <c r="I12229" s="6" t="n">
        <f aca="false">(B12229-B12228)/((A12229-A12228)/1000)</f>
        <v>1.12527472527472</v>
      </c>
      <c r="J12229" s="6" t="n">
        <f aca="false">IF(OR(B12229&lt;Rules!$B$2,B12229&gt;Rules!$B$3,ABS(I12229)&gt;Rules!$B$4,OR(B12230&lt;Rules!$B$2,B12230&gt;Rules!$B$3,ABS(I12230)&gt;Rules!$B$4)),1,0)</f>
        <v>0</v>
      </c>
      <c r="K12229" s="6" t="str">
        <f aca="false">IF(F12229=1,COUNTIF($F$2:F12229,1),"")</f>
        <v/>
      </c>
    </row>
    <row r="12230" customFormat="false" ht="15" hidden="false" customHeight="false" outlineLevel="0" collapsed="false">
      <c r="A12230" s="6" t="n">
        <v>95972.243</v>
      </c>
      <c r="B12230" s="6" t="n">
        <v>2.01684981684982</v>
      </c>
      <c r="C12230" s="6" t="n">
        <v>88</v>
      </c>
      <c r="D12230" s="6" t="n">
        <v>-1</v>
      </c>
      <c r="E12230" s="6" t="n">
        <v>2.01098901098901</v>
      </c>
      <c r="F12230" s="6" t="n">
        <v>0</v>
      </c>
      <c r="G12230" s="6" t="n">
        <v>0</v>
      </c>
      <c r="H12230" s="6" t="str">
        <f aca="false">IF(AND(A12230&gt;=Stimuli!$B$2,A12230&lt;=Stimuli!$C$2),Stimuli!$A$2,IF(AND(A12230&gt;=Stimuli!$B$3,A12230&lt;=Stimuli!$C$3),Stimuli!$A$3,IF(AND(A12230&gt;=Stimuli!$B$4,A12230&lt;=Stimuli!$C$4),Stimuli!$A$4,"")))</f>
        <v>03 Quiet recovery (15s)</v>
      </c>
      <c r="I12230" s="6" t="n">
        <f aca="false">(B12230-B12229)/((A12230-A12229)/1000)</f>
        <v>-0.18754578754573</v>
      </c>
      <c r="J12230" s="6" t="n">
        <f aca="false">IF(OR(B12230&lt;Rules!$B$2,B12230&gt;Rules!$B$3,ABS(I12230)&gt;Rules!$B$4,OR(B12231&lt;Rules!$B$2,B12231&gt;Rules!$B$3,ABS(I12231)&gt;Rules!$B$4)),1,0)</f>
        <v>0</v>
      </c>
      <c r="K12230" s="6" t="str">
        <f aca="false">IF(F12230=1,COUNTIF($F$2:F12230,1),"")</f>
        <v/>
      </c>
    </row>
    <row r="12231" customFormat="false" ht="15" hidden="false" customHeight="false" outlineLevel="0" collapsed="false">
      <c r="A12231" s="6" t="n">
        <v>95980.0555</v>
      </c>
      <c r="B12231" s="6" t="n">
        <v>2.02271062271062</v>
      </c>
      <c r="C12231" s="6" t="n">
        <v>88</v>
      </c>
      <c r="D12231" s="6" t="n">
        <v>-1</v>
      </c>
      <c r="E12231" s="6" t="n">
        <v>2.01098901098901</v>
      </c>
      <c r="F12231" s="6" t="n">
        <v>0</v>
      </c>
      <c r="G12231" s="6" t="n">
        <v>0</v>
      </c>
      <c r="H12231" s="6" t="str">
        <f aca="false">IF(AND(A12231&gt;=Stimuli!$B$2,A12231&lt;=Stimuli!$C$2),Stimuli!$A$2,IF(AND(A12231&gt;=Stimuli!$B$3,A12231&lt;=Stimuli!$C$3),Stimuli!$A$3,IF(AND(A12231&gt;=Stimuli!$B$4,A12231&lt;=Stimuli!$C$4),Stimuli!$A$4,"")))</f>
        <v>03 Quiet recovery (15s)</v>
      </c>
      <c r="I12231" s="6" t="n">
        <f aca="false">(B12231-B12230)/((A12231-A12230)/1000)</f>
        <v>0.750183150183091</v>
      </c>
      <c r="J12231" s="6" t="n">
        <f aca="false">IF(OR(B12231&lt;Rules!$B$2,B12231&gt;Rules!$B$3,ABS(I12231)&gt;Rules!$B$4,OR(B12232&lt;Rules!$B$2,B12232&gt;Rules!$B$3,ABS(I12232)&gt;Rules!$B$4)),1,0)</f>
        <v>0</v>
      </c>
      <c r="K12231" s="6" t="str">
        <f aca="false">IF(F12231=1,COUNTIF($F$2:F12231,1),"")</f>
        <v/>
      </c>
    </row>
    <row r="12232" customFormat="false" ht="15" hidden="false" customHeight="false" outlineLevel="0" collapsed="false">
      <c r="A12232" s="6" t="n">
        <v>95987.868</v>
      </c>
      <c r="B12232" s="6" t="n">
        <v>2.03150183150183</v>
      </c>
      <c r="C12232" s="6" t="n">
        <v>88</v>
      </c>
      <c r="D12232" s="6" t="n">
        <v>-1</v>
      </c>
      <c r="E12232" s="6" t="n">
        <v>2.01098901098901</v>
      </c>
      <c r="F12232" s="6" t="n">
        <v>0</v>
      </c>
      <c r="G12232" s="6" t="n">
        <v>0</v>
      </c>
      <c r="H12232" s="6" t="str">
        <f aca="false">IF(AND(A12232&gt;=Stimuli!$B$2,A12232&lt;=Stimuli!$C$2),Stimuli!$A$2,IF(AND(A12232&gt;=Stimuli!$B$3,A12232&lt;=Stimuli!$C$3),Stimuli!$A$3,IF(AND(A12232&gt;=Stimuli!$B$4,A12232&lt;=Stimuli!$C$4),Stimuli!$A$4,"")))</f>
        <v>03 Quiet recovery (15s)</v>
      </c>
      <c r="I12232" s="6" t="n">
        <f aca="false">(B12232-B12231)/((A12232-A12231)/1000)</f>
        <v>1.12527472527472</v>
      </c>
      <c r="J12232" s="6" t="n">
        <f aca="false">IF(OR(B12232&lt;Rules!$B$2,B12232&gt;Rules!$B$3,ABS(I12232)&gt;Rules!$B$4,OR(B12233&lt;Rules!$B$2,B12233&gt;Rules!$B$3,ABS(I12233)&gt;Rules!$B$4)),1,0)</f>
        <v>0</v>
      </c>
      <c r="K12232" s="6" t="str">
        <f aca="false">IF(F12232=1,COUNTIF($F$2:F12232,1),"")</f>
        <v/>
      </c>
    </row>
    <row r="12233" customFormat="false" ht="15" hidden="false" customHeight="false" outlineLevel="0" collapsed="false">
      <c r="A12233" s="6" t="n">
        <v>95995.6805</v>
      </c>
      <c r="B12233" s="6" t="n">
        <v>2.04175824175824</v>
      </c>
      <c r="C12233" s="6" t="n">
        <v>88</v>
      </c>
      <c r="D12233" s="6" t="n">
        <v>-1</v>
      </c>
      <c r="E12233" s="6" t="n">
        <v>2.01098901098901</v>
      </c>
      <c r="F12233" s="6" t="n">
        <v>0</v>
      </c>
      <c r="G12233" s="6" t="n">
        <v>0</v>
      </c>
      <c r="H12233" s="6" t="str">
        <f aca="false">IF(AND(A12233&gt;=Stimuli!$B$2,A12233&lt;=Stimuli!$C$2),Stimuli!$A$2,IF(AND(A12233&gt;=Stimuli!$B$3,A12233&lt;=Stimuli!$C$3),Stimuli!$A$3,IF(AND(A12233&gt;=Stimuli!$B$4,A12233&lt;=Stimuli!$C$4),Stimuli!$A$4,"")))</f>
        <v>03 Quiet recovery (15s)</v>
      </c>
      <c r="I12233" s="6" t="n">
        <f aca="false">(B12233-B12232)/((A12233-A12232)/1000)</f>
        <v>1.31282051282062</v>
      </c>
      <c r="J12233" s="6" t="n">
        <f aca="false">IF(OR(B12233&lt;Rules!$B$2,B12233&gt;Rules!$B$3,ABS(I12233)&gt;Rules!$B$4,OR(B12234&lt;Rules!$B$2,B12234&gt;Rules!$B$3,ABS(I12234)&gt;Rules!$B$4)),1,0)</f>
        <v>0</v>
      </c>
      <c r="K12233" s="6" t="str">
        <f aca="false">IF(F12233=1,COUNTIF($F$2:F12233,1),"")</f>
        <v/>
      </c>
    </row>
    <row r="12234" customFormat="false" ht="15" hidden="false" customHeight="false" outlineLevel="0" collapsed="false">
      <c r="A12234" s="6" t="n">
        <v>96003.493</v>
      </c>
      <c r="B12234" s="6" t="n">
        <v>2.04615384615385</v>
      </c>
      <c r="C12234" s="6" t="n">
        <v>88</v>
      </c>
      <c r="D12234" s="6" t="n">
        <v>-1</v>
      </c>
      <c r="E12234" s="6" t="n">
        <v>2.01098901098901</v>
      </c>
      <c r="F12234" s="6" t="n">
        <v>0</v>
      </c>
      <c r="G12234" s="6" t="n">
        <v>0.0249084249084257</v>
      </c>
      <c r="H12234" s="6" t="str">
        <f aca="false">IF(AND(A12234&gt;=Stimuli!$B$2,A12234&lt;=Stimuli!$C$2),Stimuli!$A$2,IF(AND(A12234&gt;=Stimuli!$B$3,A12234&lt;=Stimuli!$C$3),Stimuli!$A$3,IF(AND(A12234&gt;=Stimuli!$B$4,A12234&lt;=Stimuli!$C$4),Stimuli!$A$4,"")))</f>
        <v>03 Quiet recovery (15s)</v>
      </c>
      <c r="I12234" s="6" t="n">
        <f aca="false">(B12234-B12233)/((A12234-A12233)/1000)</f>
        <v>0.56263736263719</v>
      </c>
      <c r="J12234" s="6" t="n">
        <f aca="false">IF(OR(B12234&lt;Rules!$B$2,B12234&gt;Rules!$B$3,ABS(I12234)&gt;Rules!$B$4,OR(B12235&lt;Rules!$B$2,B12235&gt;Rules!$B$3,ABS(I12235)&gt;Rules!$B$4)),1,0)</f>
        <v>0</v>
      </c>
      <c r="K12234" s="6" t="str">
        <f aca="false">IF(F12234=1,COUNTIF($F$2:F12234,1),"")</f>
        <v/>
      </c>
    </row>
    <row r="12235" customFormat="false" ht="15" hidden="false" customHeight="false" outlineLevel="0" collapsed="false">
      <c r="A12235" s="6" t="n">
        <v>96011.3055</v>
      </c>
      <c r="B12235" s="6" t="n">
        <v>2.04468864468865</v>
      </c>
      <c r="C12235" s="6" t="n">
        <v>88</v>
      </c>
      <c r="D12235" s="6" t="n">
        <v>-1</v>
      </c>
      <c r="E12235" s="6" t="n">
        <v>2.01098901098901</v>
      </c>
      <c r="F12235" s="6" t="n">
        <v>0</v>
      </c>
      <c r="G12235" s="6" t="n">
        <v>0.0249084249084257</v>
      </c>
      <c r="H12235" s="6" t="str">
        <f aca="false">IF(AND(A12235&gt;=Stimuli!$B$2,A12235&lt;=Stimuli!$C$2),Stimuli!$A$2,IF(AND(A12235&gt;=Stimuli!$B$3,A12235&lt;=Stimuli!$C$3),Stimuli!$A$3,IF(AND(A12235&gt;=Stimuli!$B$4,A12235&lt;=Stimuli!$C$4),Stimuli!$A$4,"")))</f>
        <v>03 Quiet recovery (15s)</v>
      </c>
      <c r="I12235" s="6" t="n">
        <f aca="false">(B12235-B12234)/((A12235-A12234)/1000)</f>
        <v>-0.187545787545616</v>
      </c>
      <c r="J12235" s="6" t="n">
        <f aca="false">IF(OR(B12235&lt;Rules!$B$2,B12235&gt;Rules!$B$3,ABS(I12235)&gt;Rules!$B$4,OR(B12236&lt;Rules!$B$2,B12236&gt;Rules!$B$3,ABS(I12236)&gt;Rules!$B$4)),1,0)</f>
        <v>0</v>
      </c>
      <c r="K12235" s="6" t="str">
        <f aca="false">IF(F12235=1,COUNTIF($F$2:F12235,1),"")</f>
        <v/>
      </c>
    </row>
    <row r="12236" customFormat="false" ht="15" hidden="false" customHeight="false" outlineLevel="0" collapsed="false">
      <c r="A12236" s="6" t="n">
        <v>96019.118</v>
      </c>
      <c r="B12236" s="6" t="n">
        <v>2.05201465201465</v>
      </c>
      <c r="C12236" s="6" t="n">
        <v>88</v>
      </c>
      <c r="D12236" s="6" t="n">
        <v>-1</v>
      </c>
      <c r="E12236" s="6" t="n">
        <v>2.01098901098901</v>
      </c>
      <c r="F12236" s="6" t="n">
        <v>0</v>
      </c>
      <c r="G12236" s="6" t="n">
        <v>0.0249084249084257</v>
      </c>
      <c r="H12236" s="6" t="str">
        <f aca="false">IF(AND(A12236&gt;=Stimuli!$B$2,A12236&lt;=Stimuli!$C$2),Stimuli!$A$2,IF(AND(A12236&gt;=Stimuli!$B$3,A12236&lt;=Stimuli!$C$3),Stimuli!$A$3,IF(AND(A12236&gt;=Stimuli!$B$4,A12236&lt;=Stimuli!$C$4),Stimuli!$A$4,"")))</f>
        <v>03 Quiet recovery (15s)</v>
      </c>
      <c r="I12236" s="6" t="n">
        <f aca="false">(B12236-B12235)/((A12236-A12235)/1000)</f>
        <v>0.937728937728878</v>
      </c>
      <c r="J12236" s="6" t="n">
        <f aca="false">IF(OR(B12236&lt;Rules!$B$2,B12236&gt;Rules!$B$3,ABS(I12236)&gt;Rules!$B$4,OR(B12237&lt;Rules!$B$2,B12237&gt;Rules!$B$3,ABS(I12237)&gt;Rules!$B$4)),1,0)</f>
        <v>0</v>
      </c>
      <c r="K12236" s="6" t="str">
        <f aca="false">IF(F12236=1,COUNTIF($F$2:F12236,1),"")</f>
        <v/>
      </c>
    </row>
    <row r="12237" customFormat="false" ht="15" hidden="false" customHeight="false" outlineLevel="0" collapsed="false">
      <c r="A12237" s="6" t="n">
        <v>96026.9305</v>
      </c>
      <c r="B12237" s="6" t="n">
        <v>2.04761904761905</v>
      </c>
      <c r="C12237" s="6" t="n">
        <v>88</v>
      </c>
      <c r="D12237" s="6" t="n">
        <v>-1</v>
      </c>
      <c r="E12237" s="6" t="n">
        <v>2.01098901098901</v>
      </c>
      <c r="F12237" s="6" t="n">
        <v>0</v>
      </c>
      <c r="G12237" s="6" t="n">
        <v>0.0249084249084257</v>
      </c>
      <c r="H12237" s="6" t="str">
        <f aca="false">IF(AND(A12237&gt;=Stimuli!$B$2,A12237&lt;=Stimuli!$C$2),Stimuli!$A$2,IF(AND(A12237&gt;=Stimuli!$B$3,A12237&lt;=Stimuli!$C$3),Stimuli!$A$3,IF(AND(A12237&gt;=Stimuli!$B$4,A12237&lt;=Stimuli!$C$4),Stimuli!$A$4,"")))</f>
        <v>03 Quiet recovery (15s)</v>
      </c>
      <c r="I12237" s="6" t="n">
        <f aca="false">(B12237-B12236)/((A12237-A12236)/1000)</f>
        <v>-0.562637362637304</v>
      </c>
      <c r="J12237" s="6" t="n">
        <f aca="false">IF(OR(B12237&lt;Rules!$B$2,B12237&gt;Rules!$B$3,ABS(I12237)&gt;Rules!$B$4,OR(B12238&lt;Rules!$B$2,B12238&gt;Rules!$B$3,ABS(I12238)&gt;Rules!$B$4)),1,0)</f>
        <v>0</v>
      </c>
      <c r="K12237" s="6" t="str">
        <f aca="false">IF(F12237=1,COUNTIF($F$2:F12237,1),"")</f>
        <v/>
      </c>
    </row>
    <row r="12238" customFormat="false" ht="15" hidden="false" customHeight="false" outlineLevel="0" collapsed="false">
      <c r="A12238" s="6" t="n">
        <v>96034.743</v>
      </c>
      <c r="B12238" s="6" t="n">
        <v>2.05641025641026</v>
      </c>
      <c r="C12238" s="6" t="n">
        <v>88</v>
      </c>
      <c r="D12238" s="6" t="n">
        <v>-1</v>
      </c>
      <c r="E12238" s="6" t="n">
        <v>2.01098901098901</v>
      </c>
      <c r="F12238" s="6" t="n">
        <v>0</v>
      </c>
      <c r="G12238" s="6" t="n">
        <v>0.0249084249084257</v>
      </c>
      <c r="H12238" s="6" t="str">
        <f aca="false">IF(AND(A12238&gt;=Stimuli!$B$2,A12238&lt;=Stimuli!$C$2),Stimuli!$A$2,IF(AND(A12238&gt;=Stimuli!$B$3,A12238&lt;=Stimuli!$C$3),Stimuli!$A$3,IF(AND(A12238&gt;=Stimuli!$B$4,A12238&lt;=Stimuli!$C$4),Stimuli!$A$4,"")))</f>
        <v>03 Quiet recovery (15s)</v>
      </c>
      <c r="I12238" s="6" t="n">
        <f aca="false">(B12238-B12237)/((A12238-A12237)/1000)</f>
        <v>1.12527472527466</v>
      </c>
      <c r="J12238" s="6" t="n">
        <f aca="false">IF(OR(B12238&lt;Rules!$B$2,B12238&gt;Rules!$B$3,ABS(I12238)&gt;Rules!$B$4,OR(B12239&lt;Rules!$B$2,B12239&gt;Rules!$B$3,ABS(I12239)&gt;Rules!$B$4)),1,0)</f>
        <v>0</v>
      </c>
      <c r="K12238" s="6" t="str">
        <f aca="false">IF(F12238=1,COUNTIF($F$2:F12238,1),"")</f>
        <v/>
      </c>
    </row>
    <row r="12239" customFormat="false" ht="15" hidden="false" customHeight="false" outlineLevel="0" collapsed="false">
      <c r="A12239" s="6" t="n">
        <v>96042.5555</v>
      </c>
      <c r="B12239" s="6" t="n">
        <v>2.05054945054945</v>
      </c>
      <c r="C12239" s="6" t="n">
        <v>88</v>
      </c>
      <c r="D12239" s="6" t="n">
        <v>-1</v>
      </c>
      <c r="E12239" s="6" t="n">
        <v>2.01098901098901</v>
      </c>
      <c r="F12239" s="6" t="n">
        <v>0</v>
      </c>
      <c r="G12239" s="6" t="n">
        <v>0.0249084249084257</v>
      </c>
      <c r="H12239" s="6" t="str">
        <f aca="false">IF(AND(A12239&gt;=Stimuli!$B$2,A12239&lt;=Stimuli!$C$2),Stimuli!$A$2,IF(AND(A12239&gt;=Stimuli!$B$3,A12239&lt;=Stimuli!$C$3),Stimuli!$A$3,IF(AND(A12239&gt;=Stimuli!$B$4,A12239&lt;=Stimuli!$C$4),Stimuli!$A$4,"")))</f>
        <v>03 Quiet recovery (15s)</v>
      </c>
      <c r="I12239" s="6" t="n">
        <f aca="false">(B12239-B12238)/((A12239-A12238)/1000)</f>
        <v>-0.750183150183204</v>
      </c>
      <c r="J12239" s="6" t="n">
        <f aca="false">IF(OR(B12239&lt;Rules!$B$2,B12239&gt;Rules!$B$3,ABS(I12239)&gt;Rules!$B$4,OR(B12240&lt;Rules!$B$2,B12240&gt;Rules!$B$3,ABS(I12240)&gt;Rules!$B$4)),1,0)</f>
        <v>0</v>
      </c>
      <c r="K12239" s="6" t="str">
        <f aca="false">IF(F12239=1,COUNTIF($F$2:F12239,1),"")</f>
        <v/>
      </c>
    </row>
    <row r="12240" customFormat="false" ht="15" hidden="false" customHeight="false" outlineLevel="0" collapsed="false">
      <c r="A12240" s="6" t="n">
        <v>96050.368</v>
      </c>
      <c r="B12240" s="6" t="n">
        <v>2.05787545787546</v>
      </c>
      <c r="C12240" s="6" t="n">
        <v>88</v>
      </c>
      <c r="D12240" s="6" t="n">
        <v>-1</v>
      </c>
      <c r="E12240" s="6" t="n">
        <v>2.01098901098901</v>
      </c>
      <c r="F12240" s="6" t="n">
        <v>0</v>
      </c>
      <c r="G12240" s="6" t="n">
        <v>0.0249084249084257</v>
      </c>
      <c r="H12240" s="6" t="str">
        <f aca="false">IF(AND(A12240&gt;=Stimuli!$B$2,A12240&lt;=Stimuli!$C$2),Stimuli!$A$2,IF(AND(A12240&gt;=Stimuli!$B$3,A12240&lt;=Stimuli!$C$3),Stimuli!$A$3,IF(AND(A12240&gt;=Stimuli!$B$4,A12240&lt;=Stimuli!$C$4),Stimuli!$A$4,"")))</f>
        <v>03 Quiet recovery (15s)</v>
      </c>
      <c r="I12240" s="6" t="n">
        <f aca="false">(B12240-B12239)/((A12240-A12239)/1000)</f>
        <v>0.937728937728878</v>
      </c>
      <c r="J12240" s="6" t="n">
        <f aca="false">IF(OR(B12240&lt;Rules!$B$2,B12240&gt;Rules!$B$3,ABS(I12240)&gt;Rules!$B$4,OR(B12241&lt;Rules!$B$2,B12241&gt;Rules!$B$3,ABS(I12241)&gt;Rules!$B$4)),1,0)</f>
        <v>0</v>
      </c>
      <c r="K12240" s="6" t="str">
        <f aca="false">IF(F12240=1,COUNTIF($F$2:F12240,1),"")</f>
        <v/>
      </c>
    </row>
    <row r="12241" customFormat="false" ht="15" hidden="false" customHeight="false" outlineLevel="0" collapsed="false">
      <c r="A12241" s="6" t="n">
        <v>96058.1805</v>
      </c>
      <c r="B12241" s="6" t="n">
        <v>2.05054945054945</v>
      </c>
      <c r="C12241" s="6" t="n">
        <v>88</v>
      </c>
      <c r="D12241" s="6" t="n">
        <v>-1</v>
      </c>
      <c r="E12241" s="6" t="n">
        <v>2.01098901098901</v>
      </c>
      <c r="F12241" s="6" t="n">
        <v>0</v>
      </c>
      <c r="G12241" s="6" t="n">
        <v>0.0249084249084257</v>
      </c>
      <c r="H12241" s="6" t="str">
        <f aca="false">IF(AND(A12241&gt;=Stimuli!$B$2,A12241&lt;=Stimuli!$C$2),Stimuli!$A$2,IF(AND(A12241&gt;=Stimuli!$B$3,A12241&lt;=Stimuli!$C$3),Stimuli!$A$3,IF(AND(A12241&gt;=Stimuli!$B$4,A12241&lt;=Stimuli!$C$4),Stimuli!$A$4,"")))</f>
        <v>03 Quiet recovery (15s)</v>
      </c>
      <c r="I12241" s="6" t="n">
        <f aca="false">(B12241-B12240)/((A12241-A12240)/1000)</f>
        <v>-0.937728937728878</v>
      </c>
      <c r="J12241" s="6" t="n">
        <f aca="false">IF(OR(B12241&lt;Rules!$B$2,B12241&gt;Rules!$B$3,ABS(I12241)&gt;Rules!$B$4,OR(B12242&lt;Rules!$B$2,B12242&gt;Rules!$B$3,ABS(I12242)&gt;Rules!$B$4)),1,0)</f>
        <v>0</v>
      </c>
      <c r="K12241" s="6" t="str">
        <f aca="false">IF(F12241=1,COUNTIF($F$2:F12241,1),"")</f>
        <v/>
      </c>
    </row>
    <row r="12242" customFormat="false" ht="15" hidden="false" customHeight="false" outlineLevel="0" collapsed="false">
      <c r="A12242" s="6" t="n">
        <v>96065.993</v>
      </c>
      <c r="B12242" s="6" t="n">
        <v>2.05787545787546</v>
      </c>
      <c r="C12242" s="6" t="n">
        <v>88</v>
      </c>
      <c r="D12242" s="6" t="n">
        <v>-1</v>
      </c>
      <c r="E12242" s="6" t="n">
        <v>2.01098901098901</v>
      </c>
      <c r="F12242" s="6" t="n">
        <v>0</v>
      </c>
      <c r="G12242" s="6" t="n">
        <v>0.0249084249084257</v>
      </c>
      <c r="H12242" s="6" t="str">
        <f aca="false">IF(AND(A12242&gt;=Stimuli!$B$2,A12242&lt;=Stimuli!$C$2),Stimuli!$A$2,IF(AND(A12242&gt;=Stimuli!$B$3,A12242&lt;=Stimuli!$C$3),Stimuli!$A$3,IF(AND(A12242&gt;=Stimuli!$B$4,A12242&lt;=Stimuli!$C$4),Stimuli!$A$4,"")))</f>
        <v>03 Quiet recovery (15s)</v>
      </c>
      <c r="I12242" s="6" t="n">
        <f aca="false">(B12242-B12241)/((A12242-A12241)/1000)</f>
        <v>0.937728937728878</v>
      </c>
      <c r="J12242" s="6" t="n">
        <f aca="false">IF(OR(B12242&lt;Rules!$B$2,B12242&gt;Rules!$B$3,ABS(I12242)&gt;Rules!$B$4,OR(B12243&lt;Rules!$B$2,B12243&gt;Rules!$B$3,ABS(I12243)&gt;Rules!$B$4)),1,0)</f>
        <v>0</v>
      </c>
      <c r="K12242" s="6" t="str">
        <f aca="false">IF(F12242=1,COUNTIF($F$2:F12242,1),"")</f>
        <v/>
      </c>
    </row>
    <row r="12243" customFormat="false" ht="15" hidden="false" customHeight="false" outlineLevel="0" collapsed="false">
      <c r="A12243" s="6" t="n">
        <v>96073.8055</v>
      </c>
      <c r="B12243" s="6" t="n">
        <v>2.05347985347985</v>
      </c>
      <c r="C12243" s="6" t="n">
        <v>88</v>
      </c>
      <c r="D12243" s="6" t="n">
        <v>-1</v>
      </c>
      <c r="E12243" s="6" t="n">
        <v>2.01098901098901</v>
      </c>
      <c r="F12243" s="6" t="n">
        <v>0</v>
      </c>
      <c r="G12243" s="6" t="n">
        <v>0.0249084249084257</v>
      </c>
      <c r="H12243" s="6" t="str">
        <f aca="false">IF(AND(A12243&gt;=Stimuli!$B$2,A12243&lt;=Stimuli!$C$2),Stimuli!$A$2,IF(AND(A12243&gt;=Stimuli!$B$3,A12243&lt;=Stimuli!$C$3),Stimuli!$A$3,IF(AND(A12243&gt;=Stimuli!$B$4,A12243&lt;=Stimuli!$C$4),Stimuli!$A$4,"")))</f>
        <v>03 Quiet recovery (15s)</v>
      </c>
      <c r="I12243" s="6" t="n">
        <f aca="false">(B12243-B12242)/((A12243-A12242)/1000)</f>
        <v>-0.562637362637304</v>
      </c>
      <c r="J12243" s="6" t="n">
        <f aca="false">IF(OR(B12243&lt;Rules!$B$2,B12243&gt;Rules!$B$3,ABS(I12243)&gt;Rules!$B$4,OR(B12244&lt;Rules!$B$2,B12244&gt;Rules!$B$3,ABS(I12244)&gt;Rules!$B$4)),1,0)</f>
        <v>0</v>
      </c>
      <c r="K12243" s="6" t="str">
        <f aca="false">IF(F12243=1,COUNTIF($F$2:F12243,1),"")</f>
        <v/>
      </c>
    </row>
    <row r="12244" customFormat="false" ht="15" hidden="false" customHeight="false" outlineLevel="0" collapsed="false">
      <c r="A12244" s="6" t="n">
        <v>96081.618</v>
      </c>
      <c r="B12244" s="6" t="n">
        <v>2.06227106227106</v>
      </c>
      <c r="C12244" s="6" t="n">
        <v>88</v>
      </c>
      <c r="D12244" s="6" t="n">
        <v>-1</v>
      </c>
      <c r="E12244" s="6" t="n">
        <v>2.01098901098901</v>
      </c>
      <c r="F12244" s="6" t="n">
        <v>0</v>
      </c>
      <c r="G12244" s="6" t="n">
        <v>0.0249084249084257</v>
      </c>
      <c r="H12244" s="6" t="str">
        <f aca="false">IF(AND(A12244&gt;=Stimuli!$B$2,A12244&lt;=Stimuli!$C$2),Stimuli!$A$2,IF(AND(A12244&gt;=Stimuli!$B$3,A12244&lt;=Stimuli!$C$3),Stimuli!$A$3,IF(AND(A12244&gt;=Stimuli!$B$4,A12244&lt;=Stimuli!$C$4),Stimuli!$A$4,"")))</f>
        <v>03 Quiet recovery (15s)</v>
      </c>
      <c r="I12244" s="6" t="n">
        <f aca="false">(B12244-B12243)/((A12244-A12243)/1000)</f>
        <v>1.12527472527478</v>
      </c>
      <c r="J12244" s="6" t="n">
        <f aca="false">IF(OR(B12244&lt;Rules!$B$2,B12244&gt;Rules!$B$3,ABS(I12244)&gt;Rules!$B$4,OR(B12245&lt;Rules!$B$2,B12245&gt;Rules!$B$3,ABS(I12245)&gt;Rules!$B$4)),1,0)</f>
        <v>0</v>
      </c>
      <c r="K12244" s="6" t="str">
        <f aca="false">IF(F12244=1,COUNTIF($F$2:F12244,1),"")</f>
        <v/>
      </c>
    </row>
    <row r="12245" customFormat="false" ht="15" hidden="false" customHeight="false" outlineLevel="0" collapsed="false">
      <c r="A12245" s="6" t="n">
        <v>96089.4305</v>
      </c>
      <c r="B12245" s="6" t="n">
        <v>2.06080586080586</v>
      </c>
      <c r="C12245" s="6" t="n">
        <v>88</v>
      </c>
      <c r="D12245" s="6" t="n">
        <v>-1</v>
      </c>
      <c r="E12245" s="6" t="n">
        <v>2.01098901098901</v>
      </c>
      <c r="F12245" s="6" t="n">
        <v>0</v>
      </c>
      <c r="G12245" s="6" t="n">
        <v>0.0249084249084257</v>
      </c>
      <c r="H12245" s="6" t="str">
        <f aca="false">IF(AND(A12245&gt;=Stimuli!$B$2,A12245&lt;=Stimuli!$C$2),Stimuli!$A$2,IF(AND(A12245&gt;=Stimuli!$B$3,A12245&lt;=Stimuli!$C$3),Stimuli!$A$3,IF(AND(A12245&gt;=Stimuli!$B$4,A12245&lt;=Stimuli!$C$4),Stimuli!$A$4,"")))</f>
        <v>03 Quiet recovery (15s)</v>
      </c>
      <c r="I12245" s="6" t="n">
        <f aca="false">(B12245-B12244)/((A12245-A12244)/1000)</f>
        <v>-0.18754578754573</v>
      </c>
      <c r="J12245" s="6" t="n">
        <f aca="false">IF(OR(B12245&lt;Rules!$B$2,B12245&gt;Rules!$B$3,ABS(I12245)&gt;Rules!$B$4,OR(B12246&lt;Rules!$B$2,B12246&gt;Rules!$B$3,ABS(I12246)&gt;Rules!$B$4)),1,0)</f>
        <v>0</v>
      </c>
      <c r="K12245" s="6" t="str">
        <f aca="false">IF(F12245=1,COUNTIF($F$2:F12245,1),"")</f>
        <v/>
      </c>
    </row>
    <row r="12246" customFormat="false" ht="15" hidden="false" customHeight="false" outlineLevel="0" collapsed="false">
      <c r="A12246" s="6" t="n">
        <v>96097.243</v>
      </c>
      <c r="B12246" s="6" t="n">
        <v>2.06666666666667</v>
      </c>
      <c r="C12246" s="6" t="n">
        <v>88</v>
      </c>
      <c r="D12246" s="6" t="n">
        <v>-1</v>
      </c>
      <c r="E12246" s="6" t="n">
        <v>2.01098901098901</v>
      </c>
      <c r="F12246" s="6" t="n">
        <v>0</v>
      </c>
      <c r="G12246" s="6" t="n">
        <v>0.0249084249084257</v>
      </c>
      <c r="H12246" s="6" t="str">
        <f aca="false">IF(AND(A12246&gt;=Stimuli!$B$2,A12246&lt;=Stimuli!$C$2),Stimuli!$A$2,IF(AND(A12246&gt;=Stimuli!$B$3,A12246&lt;=Stimuli!$C$3),Stimuli!$A$3,IF(AND(A12246&gt;=Stimuli!$B$4,A12246&lt;=Stimuli!$C$4),Stimuli!$A$4,"")))</f>
        <v>03 Quiet recovery (15s)</v>
      </c>
      <c r="I12246" s="6" t="n">
        <f aca="false">(B12246-B12245)/((A12246-A12245)/1000)</f>
        <v>0.750183150183034</v>
      </c>
      <c r="J12246" s="6" t="n">
        <f aca="false">IF(OR(B12246&lt;Rules!$B$2,B12246&gt;Rules!$B$3,ABS(I12246)&gt;Rules!$B$4,OR(B12247&lt;Rules!$B$2,B12247&gt;Rules!$B$3,ABS(I12247)&gt;Rules!$B$4)),1,0)</f>
        <v>0</v>
      </c>
      <c r="K12246" s="6" t="str">
        <f aca="false">IF(F12246=1,COUNTIF($F$2:F12246,1),"")</f>
        <v/>
      </c>
    </row>
    <row r="12247" customFormat="false" ht="15" hidden="false" customHeight="false" outlineLevel="0" collapsed="false">
      <c r="A12247" s="6" t="n">
        <v>96105.0555</v>
      </c>
      <c r="B12247" s="6" t="n">
        <v>2.06520146520147</v>
      </c>
      <c r="C12247" s="6" t="n">
        <v>88</v>
      </c>
      <c r="D12247" s="6" t="n">
        <v>-1</v>
      </c>
      <c r="E12247" s="6" t="n">
        <v>2.01098901098901</v>
      </c>
      <c r="F12247" s="6" t="n">
        <v>0</v>
      </c>
      <c r="G12247" s="6" t="n">
        <v>0.0249084249084257</v>
      </c>
      <c r="H12247" s="6" t="str">
        <f aca="false">IF(AND(A12247&gt;=Stimuli!$B$2,A12247&lt;=Stimuli!$C$2),Stimuli!$A$2,IF(AND(A12247&gt;=Stimuli!$B$3,A12247&lt;=Stimuli!$C$3),Stimuli!$A$3,IF(AND(A12247&gt;=Stimuli!$B$4,A12247&lt;=Stimuli!$C$4),Stimuli!$A$4,"")))</f>
        <v>03 Quiet recovery (15s)</v>
      </c>
      <c r="I12247" s="6" t="n">
        <f aca="false">(B12247-B12246)/((A12247-A12246)/1000)</f>
        <v>-0.18754578754573</v>
      </c>
      <c r="J12247" s="6" t="n">
        <f aca="false">IF(OR(B12247&lt;Rules!$B$2,B12247&gt;Rules!$B$3,ABS(I12247)&gt;Rules!$B$4,OR(B12248&lt;Rules!$B$2,B12248&gt;Rules!$B$3,ABS(I12248)&gt;Rules!$B$4)),1,0)</f>
        <v>0</v>
      </c>
      <c r="K12247" s="6" t="str">
        <f aca="false">IF(F12247=1,COUNTIF($F$2:F12247,1),"")</f>
        <v/>
      </c>
    </row>
    <row r="12248" customFormat="false" ht="15" hidden="false" customHeight="false" outlineLevel="0" collapsed="false">
      <c r="A12248" s="6" t="n">
        <v>96112.868</v>
      </c>
      <c r="B12248" s="6" t="n">
        <v>2.06520146520147</v>
      </c>
      <c r="C12248" s="6" t="n">
        <v>88</v>
      </c>
      <c r="D12248" s="6" t="n">
        <v>-1</v>
      </c>
      <c r="E12248" s="6" t="n">
        <v>2.01098901098901</v>
      </c>
      <c r="F12248" s="6" t="n">
        <v>0</v>
      </c>
      <c r="G12248" s="6" t="n">
        <v>0.0249084249084257</v>
      </c>
      <c r="H12248" s="6" t="str">
        <f aca="false">IF(AND(A12248&gt;=Stimuli!$B$2,A12248&lt;=Stimuli!$C$2),Stimuli!$A$2,IF(AND(A12248&gt;=Stimuli!$B$3,A12248&lt;=Stimuli!$C$3),Stimuli!$A$3,IF(AND(A12248&gt;=Stimuli!$B$4,A12248&lt;=Stimuli!$C$4),Stimuli!$A$4,"")))</f>
        <v>03 Quiet recovery (15s)</v>
      </c>
      <c r="I12248" s="6" t="n">
        <f aca="false">(B12248-B12247)/((A12248-A12247)/1000)</f>
        <v>0</v>
      </c>
      <c r="J12248" s="6" t="n">
        <f aca="false">IF(OR(B12248&lt;Rules!$B$2,B12248&gt;Rules!$B$3,ABS(I12248)&gt;Rules!$B$4,OR(B12249&lt;Rules!$B$2,B12249&gt;Rules!$B$3,ABS(I12249)&gt;Rules!$B$4)),1,0)</f>
        <v>0</v>
      </c>
      <c r="K12248" s="6" t="str">
        <f aca="false">IF(F12248=1,COUNTIF($F$2:F12248,1),"")</f>
        <v/>
      </c>
    </row>
    <row r="12249" customFormat="false" ht="15" hidden="false" customHeight="false" outlineLevel="0" collapsed="false">
      <c r="A12249" s="6" t="n">
        <v>96120.6805</v>
      </c>
      <c r="B12249" s="6" t="n">
        <v>2.06666666666667</v>
      </c>
      <c r="C12249" s="6" t="n">
        <v>88</v>
      </c>
      <c r="D12249" s="6" t="n">
        <v>-1</v>
      </c>
      <c r="E12249" s="6" t="n">
        <v>2.01098901098901</v>
      </c>
      <c r="F12249" s="6" t="n">
        <v>0</v>
      </c>
      <c r="G12249" s="6" t="n">
        <v>0.0249084249084257</v>
      </c>
      <c r="H12249" s="6" t="str">
        <f aca="false">IF(AND(A12249&gt;=Stimuli!$B$2,A12249&lt;=Stimuli!$C$2),Stimuli!$A$2,IF(AND(A12249&gt;=Stimuli!$B$3,A12249&lt;=Stimuli!$C$3),Stimuli!$A$3,IF(AND(A12249&gt;=Stimuli!$B$4,A12249&lt;=Stimuli!$C$4),Stimuli!$A$4,"")))</f>
        <v>03 Quiet recovery (15s)</v>
      </c>
      <c r="I12249" s="6" t="n">
        <f aca="false">(B12249-B12248)/((A12249-A12248)/1000)</f>
        <v>0.18754578754573</v>
      </c>
      <c r="J12249" s="6" t="n">
        <f aca="false">IF(OR(B12249&lt;Rules!$B$2,B12249&gt;Rules!$B$3,ABS(I12249)&gt;Rules!$B$4,OR(B12250&lt;Rules!$B$2,B12250&gt;Rules!$B$3,ABS(I12250)&gt;Rules!$B$4)),1,0)</f>
        <v>0</v>
      </c>
      <c r="K12249" s="6" t="str">
        <f aca="false">IF(F12249=1,COUNTIF($F$2:F12249,1),"")</f>
        <v/>
      </c>
    </row>
    <row r="12250" customFormat="false" ht="15" hidden="false" customHeight="false" outlineLevel="0" collapsed="false">
      <c r="A12250" s="6" t="n">
        <v>96128.493</v>
      </c>
      <c r="B12250" s="6" t="n">
        <v>2.06373626373626</v>
      </c>
      <c r="C12250" s="6" t="n">
        <v>88</v>
      </c>
      <c r="D12250" s="6" t="n">
        <v>-1</v>
      </c>
      <c r="E12250" s="6" t="n">
        <v>2.01098901098901</v>
      </c>
      <c r="F12250" s="6" t="n">
        <v>0</v>
      </c>
      <c r="G12250" s="6" t="n">
        <v>0.0249084249084257</v>
      </c>
      <c r="H12250" s="6" t="str">
        <f aca="false">IF(AND(A12250&gt;=Stimuli!$B$2,A12250&lt;=Stimuli!$C$2),Stimuli!$A$2,IF(AND(A12250&gt;=Stimuli!$B$3,A12250&lt;=Stimuli!$C$3),Stimuli!$A$3,IF(AND(A12250&gt;=Stimuli!$B$4,A12250&lt;=Stimuli!$C$4),Stimuli!$A$4,"")))</f>
        <v>03 Quiet recovery (15s)</v>
      </c>
      <c r="I12250" s="6" t="n">
        <f aca="false">(B12250-B12249)/((A12250-A12249)/1000)</f>
        <v>-0.37509157509146</v>
      </c>
      <c r="J12250" s="6" t="n">
        <f aca="false">IF(OR(B12250&lt;Rules!$B$2,B12250&gt;Rules!$B$3,ABS(I12250)&gt;Rules!$B$4,OR(B12251&lt;Rules!$B$2,B12251&gt;Rules!$B$3,ABS(I12251)&gt;Rules!$B$4)),1,0)</f>
        <v>0</v>
      </c>
      <c r="K12250" s="6" t="str">
        <f aca="false">IF(F12250=1,COUNTIF($F$2:F12250,1),"")</f>
        <v/>
      </c>
    </row>
    <row r="12251" customFormat="false" ht="15" hidden="false" customHeight="false" outlineLevel="0" collapsed="false">
      <c r="A12251" s="6" t="n">
        <v>96136.3055</v>
      </c>
      <c r="B12251" s="6" t="n">
        <v>2.06813186813187</v>
      </c>
      <c r="C12251" s="6" t="n">
        <v>88</v>
      </c>
      <c r="D12251" s="6" t="n">
        <v>-1</v>
      </c>
      <c r="E12251" s="6" t="n">
        <v>2.01098901098901</v>
      </c>
      <c r="F12251" s="6" t="n">
        <v>0</v>
      </c>
      <c r="G12251" s="6" t="n">
        <v>0.0249084249084257</v>
      </c>
      <c r="H12251" s="6" t="str">
        <f aca="false">IF(AND(A12251&gt;=Stimuli!$B$2,A12251&lt;=Stimuli!$C$2),Stimuli!$A$2,IF(AND(A12251&gt;=Stimuli!$B$3,A12251&lt;=Stimuli!$C$3),Stimuli!$A$3,IF(AND(A12251&gt;=Stimuli!$B$4,A12251&lt;=Stimuli!$C$4),Stimuli!$A$4,"")))</f>
        <v>03 Quiet recovery (15s)</v>
      </c>
      <c r="I12251" s="6" t="n">
        <f aca="false">(B12251-B12250)/((A12251-A12250)/1000)</f>
        <v>0.562637362637304</v>
      </c>
      <c r="J12251" s="6" t="n">
        <f aca="false">IF(OR(B12251&lt;Rules!$B$2,B12251&gt;Rules!$B$3,ABS(I12251)&gt;Rules!$B$4,OR(B12252&lt;Rules!$B$2,B12252&gt;Rules!$B$3,ABS(I12252)&gt;Rules!$B$4)),1,0)</f>
        <v>0</v>
      </c>
      <c r="K12251" s="6" t="str">
        <f aca="false">IF(F12251=1,COUNTIF($F$2:F12251,1),"")</f>
        <v/>
      </c>
    </row>
    <row r="12252" customFormat="false" ht="15" hidden="false" customHeight="false" outlineLevel="0" collapsed="false">
      <c r="A12252" s="6" t="n">
        <v>96144.118</v>
      </c>
      <c r="B12252" s="6" t="n">
        <v>2.06227106227106</v>
      </c>
      <c r="C12252" s="6" t="n">
        <v>88</v>
      </c>
      <c r="D12252" s="6" t="n">
        <v>-1</v>
      </c>
      <c r="E12252" s="6" t="n">
        <v>2.01098901098901</v>
      </c>
      <c r="F12252" s="6" t="n">
        <v>0</v>
      </c>
      <c r="G12252" s="6" t="n">
        <v>0.0249084249084257</v>
      </c>
      <c r="H12252" s="6" t="str">
        <f aca="false">IF(AND(A12252&gt;=Stimuli!$B$2,A12252&lt;=Stimuli!$C$2),Stimuli!$A$2,IF(AND(A12252&gt;=Stimuli!$B$3,A12252&lt;=Stimuli!$C$3),Stimuli!$A$3,IF(AND(A12252&gt;=Stimuli!$B$4,A12252&lt;=Stimuli!$C$4),Stimuli!$A$4,"")))</f>
        <v>03 Quiet recovery (15s)</v>
      </c>
      <c r="I12252" s="6" t="n">
        <f aca="false">(B12252-B12251)/((A12252-A12251)/1000)</f>
        <v>-0.750183150183148</v>
      </c>
      <c r="J12252" s="6" t="n">
        <f aca="false">IF(OR(B12252&lt;Rules!$B$2,B12252&gt;Rules!$B$3,ABS(I12252)&gt;Rules!$B$4,OR(B12253&lt;Rules!$B$2,B12253&gt;Rules!$B$3,ABS(I12253)&gt;Rules!$B$4)),1,0)</f>
        <v>0</v>
      </c>
      <c r="K12252" s="6" t="str">
        <f aca="false">IF(F12252=1,COUNTIF($F$2:F12252,1),"")</f>
        <v/>
      </c>
    </row>
    <row r="12253" customFormat="false" ht="15" hidden="false" customHeight="false" outlineLevel="0" collapsed="false">
      <c r="A12253" s="6" t="n">
        <v>96151.9305</v>
      </c>
      <c r="B12253" s="6" t="n">
        <v>2.06813186813187</v>
      </c>
      <c r="C12253" s="6" t="n">
        <v>88</v>
      </c>
      <c r="D12253" s="6" t="n">
        <v>-1</v>
      </c>
      <c r="E12253" s="6" t="n">
        <v>2.01098901098901</v>
      </c>
      <c r="F12253" s="6" t="n">
        <v>0</v>
      </c>
      <c r="G12253" s="6" t="n">
        <v>0.0249084249084257</v>
      </c>
      <c r="H12253" s="6" t="str">
        <f aca="false">IF(AND(A12253&gt;=Stimuli!$B$2,A12253&lt;=Stimuli!$C$2),Stimuli!$A$2,IF(AND(A12253&gt;=Stimuli!$B$3,A12253&lt;=Stimuli!$C$3),Stimuli!$A$3,IF(AND(A12253&gt;=Stimuli!$B$4,A12253&lt;=Stimuli!$C$4),Stimuli!$A$4,"")))</f>
        <v>03 Quiet recovery (15s)</v>
      </c>
      <c r="I12253" s="6" t="n">
        <f aca="false">(B12253-B12252)/((A12253-A12252)/1000)</f>
        <v>0.750183150183148</v>
      </c>
      <c r="J12253" s="6" t="n">
        <f aca="false">IF(OR(B12253&lt;Rules!$B$2,B12253&gt;Rules!$B$3,ABS(I12253)&gt;Rules!$B$4,OR(B12254&lt;Rules!$B$2,B12254&gt;Rules!$B$3,ABS(I12254)&gt;Rules!$B$4)),1,0)</f>
        <v>0</v>
      </c>
      <c r="K12253" s="6" t="str">
        <f aca="false">IF(F12253=1,COUNTIF($F$2:F12253,1),"")</f>
        <v/>
      </c>
    </row>
    <row r="12254" customFormat="false" ht="15" hidden="false" customHeight="false" outlineLevel="0" collapsed="false">
      <c r="A12254" s="6" t="n">
        <v>96159.743</v>
      </c>
      <c r="B12254" s="6" t="n">
        <v>2.06227106227106</v>
      </c>
      <c r="C12254" s="6" t="n">
        <v>88</v>
      </c>
      <c r="D12254" s="6" t="n">
        <v>-1</v>
      </c>
      <c r="E12254" s="6" t="n">
        <v>2.01098901098901</v>
      </c>
      <c r="F12254" s="6" t="n">
        <v>0</v>
      </c>
      <c r="G12254" s="6" t="n">
        <v>0.0249084249084257</v>
      </c>
      <c r="H12254" s="6" t="str">
        <f aca="false">IF(AND(A12254&gt;=Stimuli!$B$2,A12254&lt;=Stimuli!$C$2),Stimuli!$A$2,IF(AND(A12254&gt;=Stimuli!$B$3,A12254&lt;=Stimuli!$C$3),Stimuli!$A$3,IF(AND(A12254&gt;=Stimuli!$B$4,A12254&lt;=Stimuli!$C$4),Stimuli!$A$4,"")))</f>
        <v>03 Quiet recovery (15s)</v>
      </c>
      <c r="I12254" s="6" t="n">
        <f aca="false">(B12254-B12253)/((A12254-A12253)/1000)</f>
        <v>-0.750183150183148</v>
      </c>
      <c r="J12254" s="6" t="n">
        <f aca="false">IF(OR(B12254&lt;Rules!$B$2,B12254&gt;Rules!$B$3,ABS(I12254)&gt;Rules!$B$4,OR(B12255&lt;Rules!$B$2,B12255&gt;Rules!$B$3,ABS(I12255)&gt;Rules!$B$4)),1,0)</f>
        <v>0</v>
      </c>
      <c r="K12254" s="6" t="str">
        <f aca="false">IF(F12254=1,COUNTIF($F$2:F12254,1),"")</f>
        <v/>
      </c>
    </row>
    <row r="12255" customFormat="false" ht="15" hidden="false" customHeight="false" outlineLevel="0" collapsed="false">
      <c r="A12255" s="6" t="n">
        <v>96167.5555</v>
      </c>
      <c r="B12255" s="6" t="n">
        <v>2.07106227106227</v>
      </c>
      <c r="C12255" s="6" t="n">
        <v>88</v>
      </c>
      <c r="D12255" s="6" t="n">
        <v>-1</v>
      </c>
      <c r="E12255" s="6" t="n">
        <v>2.01098901098901</v>
      </c>
      <c r="F12255" s="6" t="n">
        <v>1</v>
      </c>
      <c r="G12255" s="6" t="n">
        <v>0.0249084249084257</v>
      </c>
      <c r="H12255" s="6" t="str">
        <f aca="false">IF(AND(A12255&gt;=Stimuli!$B$2,A12255&lt;=Stimuli!$C$2),Stimuli!$A$2,IF(AND(A12255&gt;=Stimuli!$B$3,A12255&lt;=Stimuli!$C$3),Stimuli!$A$3,IF(AND(A12255&gt;=Stimuli!$B$4,A12255&lt;=Stimuli!$C$4),Stimuli!$A$4,"")))</f>
        <v>03 Quiet recovery (15s)</v>
      </c>
      <c r="I12255" s="6" t="n">
        <f aca="false">(B12255-B12254)/((A12255-A12254)/1000)</f>
        <v>1.12527472527489</v>
      </c>
      <c r="J12255" s="6" t="n">
        <f aca="false">IF(OR(B12255&lt;Rules!$B$2,B12255&gt;Rules!$B$3,ABS(I12255)&gt;Rules!$B$4,OR(B12256&lt;Rules!$B$2,B12256&gt;Rules!$B$3,ABS(I12256)&gt;Rules!$B$4)),1,0)</f>
        <v>0</v>
      </c>
      <c r="K12255" s="6" t="n">
        <f aca="false">IF(F12255=1,COUNTIF($F$2:F12255,1),"")</f>
        <v>14</v>
      </c>
    </row>
    <row r="12256" customFormat="false" ht="15" hidden="false" customHeight="false" outlineLevel="0" collapsed="false">
      <c r="A12256" s="6" t="n">
        <v>96175.368</v>
      </c>
      <c r="B12256" s="6" t="n">
        <v>2.06373626373626</v>
      </c>
      <c r="C12256" s="6" t="n">
        <v>88</v>
      </c>
      <c r="D12256" s="6" t="n">
        <v>-1</v>
      </c>
      <c r="E12256" s="6" t="n">
        <v>2.01098901098901</v>
      </c>
      <c r="F12256" s="6" t="n">
        <v>0</v>
      </c>
      <c r="G12256" s="6" t="n">
        <v>0.0249084249084257</v>
      </c>
      <c r="H12256" s="6" t="str">
        <f aca="false">IF(AND(A12256&gt;=Stimuli!$B$2,A12256&lt;=Stimuli!$C$2),Stimuli!$A$2,IF(AND(A12256&gt;=Stimuli!$B$3,A12256&lt;=Stimuli!$C$3),Stimuli!$A$3,IF(AND(A12256&gt;=Stimuli!$B$4,A12256&lt;=Stimuli!$C$4),Stimuli!$A$4,"")))</f>
        <v>03 Quiet recovery (15s)</v>
      </c>
      <c r="I12256" s="6" t="n">
        <f aca="false">(B12256-B12255)/((A12256-A12255)/1000)</f>
        <v>-0.937728937729048</v>
      </c>
      <c r="J12256" s="6" t="n">
        <f aca="false">IF(OR(B12256&lt;Rules!$B$2,B12256&gt;Rules!$B$3,ABS(I12256)&gt;Rules!$B$4,OR(B12257&lt;Rules!$B$2,B12257&gt;Rules!$B$3,ABS(I12257)&gt;Rules!$B$4)),1,0)</f>
        <v>0</v>
      </c>
      <c r="K12256" s="6" t="str">
        <f aca="false">IF(F12256=1,COUNTIF($F$2:F12256,1),"")</f>
        <v/>
      </c>
    </row>
    <row r="12257" customFormat="false" ht="15" hidden="false" customHeight="false" outlineLevel="0" collapsed="false">
      <c r="A12257" s="6" t="n">
        <v>96183.1805</v>
      </c>
      <c r="B12257" s="6" t="n">
        <v>2.07106227106227</v>
      </c>
      <c r="C12257" s="6" t="n">
        <v>88</v>
      </c>
      <c r="D12257" s="6" t="n">
        <v>-1</v>
      </c>
      <c r="E12257" s="6" t="n">
        <v>2.01098901098901</v>
      </c>
      <c r="F12257" s="6" t="n">
        <v>0</v>
      </c>
      <c r="G12257" s="6" t="n">
        <v>0.0249084249084257</v>
      </c>
      <c r="H12257" s="6" t="str">
        <f aca="false">IF(AND(A12257&gt;=Stimuli!$B$2,A12257&lt;=Stimuli!$C$2),Stimuli!$A$2,IF(AND(A12257&gt;=Stimuli!$B$3,A12257&lt;=Stimuli!$C$3),Stimuli!$A$3,IF(AND(A12257&gt;=Stimuli!$B$4,A12257&lt;=Stimuli!$C$4),Stimuli!$A$4,"")))</f>
        <v>03 Quiet recovery (15s)</v>
      </c>
      <c r="I12257" s="6" t="n">
        <f aca="false">(B12257-B12256)/((A12257-A12256)/1000)</f>
        <v>0.937728937729048</v>
      </c>
      <c r="J12257" s="6" t="n">
        <f aca="false">IF(OR(B12257&lt;Rules!$B$2,B12257&gt;Rules!$B$3,ABS(I12257)&gt;Rules!$B$4,OR(B12258&lt;Rules!$B$2,B12258&gt;Rules!$B$3,ABS(I12258)&gt;Rules!$B$4)),1,0)</f>
        <v>0</v>
      </c>
      <c r="K12257" s="6" t="str">
        <f aca="false">IF(F12257=1,COUNTIF($F$2:F12257,1),"")</f>
        <v/>
      </c>
    </row>
    <row r="12258" customFormat="false" ht="15" hidden="false" customHeight="false" outlineLevel="0" collapsed="false">
      <c r="A12258" s="6" t="n">
        <v>96190.993</v>
      </c>
      <c r="B12258" s="6" t="n">
        <v>2.06373626373626</v>
      </c>
      <c r="C12258" s="6" t="n">
        <v>88</v>
      </c>
      <c r="D12258" s="6" t="n">
        <v>-1</v>
      </c>
      <c r="E12258" s="6" t="n">
        <v>2.01098901098901</v>
      </c>
      <c r="F12258" s="6" t="n">
        <v>0</v>
      </c>
      <c r="G12258" s="6" t="n">
        <v>0.0249084249084257</v>
      </c>
      <c r="H12258" s="6" t="str">
        <f aca="false">IF(AND(A12258&gt;=Stimuli!$B$2,A12258&lt;=Stimuli!$C$2),Stimuli!$A$2,IF(AND(A12258&gt;=Stimuli!$B$3,A12258&lt;=Stimuli!$C$3),Stimuli!$A$3,IF(AND(A12258&gt;=Stimuli!$B$4,A12258&lt;=Stimuli!$C$4),Stimuli!$A$4,"")))</f>
        <v>03 Quiet recovery (15s)</v>
      </c>
      <c r="I12258" s="6" t="n">
        <f aca="false">(B12258-B12257)/((A12258-A12257)/1000)</f>
        <v>-0.937728937729048</v>
      </c>
      <c r="J12258" s="6" t="n">
        <f aca="false">IF(OR(B12258&lt;Rules!$B$2,B12258&gt;Rules!$B$3,ABS(I12258)&gt;Rules!$B$4,OR(B12259&lt;Rules!$B$2,B12259&gt;Rules!$B$3,ABS(I12259)&gt;Rules!$B$4)),1,0)</f>
        <v>0</v>
      </c>
      <c r="K12258" s="6" t="str">
        <f aca="false">IF(F12258=1,COUNTIF($F$2:F12258,1),"")</f>
        <v/>
      </c>
    </row>
    <row r="12259" customFormat="false" ht="15" hidden="false" customHeight="false" outlineLevel="0" collapsed="false">
      <c r="A12259" s="6" t="n">
        <v>96198.8055</v>
      </c>
      <c r="B12259" s="6" t="n">
        <v>2.07106227106227</v>
      </c>
      <c r="C12259" s="6" t="n">
        <v>88</v>
      </c>
      <c r="D12259" s="6" t="n">
        <v>-1</v>
      </c>
      <c r="E12259" s="6" t="n">
        <v>2.01098901098901</v>
      </c>
      <c r="F12259" s="6" t="n">
        <v>0</v>
      </c>
      <c r="G12259" s="6" t="n">
        <v>0.0249084249084257</v>
      </c>
      <c r="H12259" s="6" t="str">
        <f aca="false">IF(AND(A12259&gt;=Stimuli!$B$2,A12259&lt;=Stimuli!$C$2),Stimuli!$A$2,IF(AND(A12259&gt;=Stimuli!$B$3,A12259&lt;=Stimuli!$C$3),Stimuli!$A$3,IF(AND(A12259&gt;=Stimuli!$B$4,A12259&lt;=Stimuli!$C$4),Stimuli!$A$4,"")))</f>
        <v>03 Quiet recovery (15s)</v>
      </c>
      <c r="I12259" s="6" t="n">
        <f aca="false">(B12259-B12258)/((A12259-A12258)/1000)</f>
        <v>0.937728937729048</v>
      </c>
      <c r="J12259" s="6" t="n">
        <f aca="false">IF(OR(B12259&lt;Rules!$B$2,B12259&gt;Rules!$B$3,ABS(I12259)&gt;Rules!$B$4,OR(B12260&lt;Rules!$B$2,B12260&gt;Rules!$B$3,ABS(I12260)&gt;Rules!$B$4)),1,0)</f>
        <v>0</v>
      </c>
      <c r="K12259" s="6" t="str">
        <f aca="false">IF(F12259=1,COUNTIF($F$2:F12259,1),"")</f>
        <v/>
      </c>
    </row>
    <row r="12260" customFormat="false" ht="15" hidden="false" customHeight="false" outlineLevel="0" collapsed="false">
      <c r="A12260" s="6" t="n">
        <v>96206.618</v>
      </c>
      <c r="B12260" s="6" t="n">
        <v>2.06373626373626</v>
      </c>
      <c r="C12260" s="6" t="n">
        <v>88</v>
      </c>
      <c r="D12260" s="6" t="n">
        <v>-1</v>
      </c>
      <c r="E12260" s="6" t="n">
        <v>2.01098901098901</v>
      </c>
      <c r="F12260" s="6" t="n">
        <v>0</v>
      </c>
      <c r="G12260" s="6" t="n">
        <v>0.0249084249084257</v>
      </c>
      <c r="H12260" s="6" t="str">
        <f aca="false">IF(AND(A12260&gt;=Stimuli!$B$2,A12260&lt;=Stimuli!$C$2),Stimuli!$A$2,IF(AND(A12260&gt;=Stimuli!$B$3,A12260&lt;=Stimuli!$C$3),Stimuli!$A$3,IF(AND(A12260&gt;=Stimuli!$B$4,A12260&lt;=Stimuli!$C$4),Stimuli!$A$4,"")))</f>
        <v>03 Quiet recovery (15s)</v>
      </c>
      <c r="I12260" s="6" t="n">
        <f aca="false">(B12260-B12259)/((A12260-A12259)/1000)</f>
        <v>-0.937728937729048</v>
      </c>
      <c r="J12260" s="6" t="n">
        <f aca="false">IF(OR(B12260&lt;Rules!$B$2,B12260&gt;Rules!$B$3,ABS(I12260)&gt;Rules!$B$4,OR(B12261&lt;Rules!$B$2,B12261&gt;Rules!$B$3,ABS(I12261)&gt;Rules!$B$4)),1,0)</f>
        <v>0</v>
      </c>
      <c r="K12260" s="6" t="str">
        <f aca="false">IF(F12260=1,COUNTIF($F$2:F12260,1),"")</f>
        <v/>
      </c>
    </row>
    <row r="12261" customFormat="false" ht="15" hidden="false" customHeight="false" outlineLevel="0" collapsed="false">
      <c r="A12261" s="6" t="n">
        <v>96214.4305</v>
      </c>
      <c r="B12261" s="6" t="n">
        <v>2.06813186813187</v>
      </c>
      <c r="C12261" s="6" t="n">
        <v>88</v>
      </c>
      <c r="D12261" s="6" t="n">
        <v>-1</v>
      </c>
      <c r="E12261" s="6" t="n">
        <v>2.01098901098901</v>
      </c>
      <c r="F12261" s="6" t="n">
        <v>0</v>
      </c>
      <c r="G12261" s="6" t="n">
        <v>0.0249084249084257</v>
      </c>
      <c r="H12261" s="6" t="str">
        <f aca="false">IF(AND(A12261&gt;=Stimuli!$B$2,A12261&lt;=Stimuli!$C$2),Stimuli!$A$2,IF(AND(A12261&gt;=Stimuli!$B$3,A12261&lt;=Stimuli!$C$3),Stimuli!$A$3,IF(AND(A12261&gt;=Stimuli!$B$4,A12261&lt;=Stimuli!$C$4),Stimuli!$A$4,"")))</f>
        <v>03 Quiet recovery (15s)</v>
      </c>
      <c r="I12261" s="6" t="n">
        <f aca="false">(B12261-B12260)/((A12261-A12260)/1000)</f>
        <v>0.562637362637304</v>
      </c>
      <c r="J12261" s="6" t="n">
        <f aca="false">IF(OR(B12261&lt;Rules!$B$2,B12261&gt;Rules!$B$3,ABS(I12261)&gt;Rules!$B$4,OR(B12262&lt;Rules!$B$2,B12262&gt;Rules!$B$3,ABS(I12262)&gt;Rules!$B$4)),1,0)</f>
        <v>0</v>
      </c>
      <c r="K12261" s="6" t="str">
        <f aca="false">IF(F12261=1,COUNTIF($F$2:F12261,1),"")</f>
        <v/>
      </c>
    </row>
    <row r="12262" customFormat="false" ht="15" hidden="false" customHeight="false" outlineLevel="0" collapsed="false">
      <c r="A12262" s="6" t="n">
        <v>96222.243</v>
      </c>
      <c r="B12262" s="6" t="n">
        <v>2.06520146520147</v>
      </c>
      <c r="C12262" s="6" t="n">
        <v>88</v>
      </c>
      <c r="D12262" s="6" t="n">
        <v>-1</v>
      </c>
      <c r="E12262" s="6" t="n">
        <v>2.01098901098901</v>
      </c>
      <c r="F12262" s="6" t="n">
        <v>0</v>
      </c>
      <c r="G12262" s="6" t="n">
        <v>0.0249084249084257</v>
      </c>
      <c r="H12262" s="6" t="str">
        <f aca="false">IF(AND(A12262&gt;=Stimuli!$B$2,A12262&lt;=Stimuli!$C$2),Stimuli!$A$2,IF(AND(A12262&gt;=Stimuli!$B$3,A12262&lt;=Stimuli!$C$3),Stimuli!$A$3,IF(AND(A12262&gt;=Stimuli!$B$4,A12262&lt;=Stimuli!$C$4),Stimuli!$A$4,"")))</f>
        <v>03 Quiet recovery (15s)</v>
      </c>
      <c r="I12262" s="6" t="n">
        <f aca="false">(B12262-B12261)/((A12262-A12261)/1000)</f>
        <v>-0.375091575091574</v>
      </c>
      <c r="J12262" s="6" t="n">
        <f aca="false">IF(OR(B12262&lt;Rules!$B$2,B12262&gt;Rules!$B$3,ABS(I12262)&gt;Rules!$B$4,OR(B12263&lt;Rules!$B$2,B12263&gt;Rules!$B$3,ABS(I12263)&gt;Rules!$B$4)),1,0)</f>
        <v>0</v>
      </c>
      <c r="K12262" s="6" t="str">
        <f aca="false">IF(F12262=1,COUNTIF($F$2:F12262,1),"")</f>
        <v/>
      </c>
    </row>
    <row r="12263" customFormat="false" ht="15" hidden="false" customHeight="false" outlineLevel="0" collapsed="false">
      <c r="A12263" s="6" t="n">
        <v>96230.0555</v>
      </c>
      <c r="B12263" s="6" t="n">
        <v>2.06666666666667</v>
      </c>
      <c r="C12263" s="6" t="n">
        <v>88</v>
      </c>
      <c r="D12263" s="6" t="n">
        <v>-1</v>
      </c>
      <c r="E12263" s="6" t="n">
        <v>2.01098901098901</v>
      </c>
      <c r="F12263" s="6" t="n">
        <v>0</v>
      </c>
      <c r="G12263" s="6" t="n">
        <v>0.0249084249084257</v>
      </c>
      <c r="H12263" s="6" t="str">
        <f aca="false">IF(AND(A12263&gt;=Stimuli!$B$2,A12263&lt;=Stimuli!$C$2),Stimuli!$A$2,IF(AND(A12263&gt;=Stimuli!$B$3,A12263&lt;=Stimuli!$C$3),Stimuli!$A$3,IF(AND(A12263&gt;=Stimuli!$B$4,A12263&lt;=Stimuli!$C$4),Stimuli!$A$4,"")))</f>
        <v>03 Quiet recovery (15s)</v>
      </c>
      <c r="I12263" s="6" t="n">
        <f aca="false">(B12263-B12262)/((A12263-A12262)/1000)</f>
        <v>0.18754578754573</v>
      </c>
      <c r="J12263" s="6" t="n">
        <f aca="false">IF(OR(B12263&lt;Rules!$B$2,B12263&gt;Rules!$B$3,ABS(I12263)&gt;Rules!$B$4,OR(B12264&lt;Rules!$B$2,B12264&gt;Rules!$B$3,ABS(I12264)&gt;Rules!$B$4)),1,0)</f>
        <v>0</v>
      </c>
      <c r="K12263" s="6" t="str">
        <f aca="false">IF(F12263=1,COUNTIF($F$2:F12263,1),"")</f>
        <v/>
      </c>
    </row>
    <row r="12264" customFormat="false" ht="15" hidden="false" customHeight="false" outlineLevel="0" collapsed="false">
      <c r="A12264" s="6" t="n">
        <v>96237.868</v>
      </c>
      <c r="B12264" s="6" t="n">
        <v>2.06520146520147</v>
      </c>
      <c r="C12264" s="6" t="n">
        <v>88</v>
      </c>
      <c r="D12264" s="6" t="n">
        <v>-1</v>
      </c>
      <c r="E12264" s="6" t="n">
        <v>2.01098901098901</v>
      </c>
      <c r="F12264" s="6" t="n">
        <v>0</v>
      </c>
      <c r="G12264" s="6" t="n">
        <v>0.0249084249084257</v>
      </c>
      <c r="H12264" s="6" t="str">
        <f aca="false">IF(AND(A12264&gt;=Stimuli!$B$2,A12264&lt;=Stimuli!$C$2),Stimuli!$A$2,IF(AND(A12264&gt;=Stimuli!$B$3,A12264&lt;=Stimuli!$C$3),Stimuli!$A$3,IF(AND(A12264&gt;=Stimuli!$B$4,A12264&lt;=Stimuli!$C$4),Stimuli!$A$4,"")))</f>
        <v>03 Quiet recovery (15s)</v>
      </c>
      <c r="I12264" s="6" t="n">
        <f aca="false">(B12264-B12263)/((A12264-A12263)/1000)</f>
        <v>-0.18754578754573</v>
      </c>
      <c r="J12264" s="6" t="n">
        <f aca="false">IF(OR(B12264&lt;Rules!$B$2,B12264&gt;Rules!$B$3,ABS(I12264)&gt;Rules!$B$4,OR(B12265&lt;Rules!$B$2,B12265&gt;Rules!$B$3,ABS(I12265)&gt;Rules!$B$4)),1,0)</f>
        <v>0</v>
      </c>
      <c r="K12264" s="6" t="str">
        <f aca="false">IF(F12264=1,COUNTIF($F$2:F12264,1),"")</f>
        <v/>
      </c>
    </row>
    <row r="12265" customFormat="false" ht="15" hidden="false" customHeight="false" outlineLevel="0" collapsed="false">
      <c r="A12265" s="6" t="n">
        <v>96245.6805</v>
      </c>
      <c r="B12265" s="6" t="n">
        <v>2.06520146520147</v>
      </c>
      <c r="C12265" s="6" t="n">
        <v>88</v>
      </c>
      <c r="D12265" s="6" t="n">
        <v>-1</v>
      </c>
      <c r="E12265" s="6" t="n">
        <v>2.01098901098901</v>
      </c>
      <c r="F12265" s="6" t="n">
        <v>0</v>
      </c>
      <c r="G12265" s="6" t="n">
        <v>0.0249084249084257</v>
      </c>
      <c r="H12265" s="6" t="str">
        <f aca="false">IF(AND(A12265&gt;=Stimuli!$B$2,A12265&lt;=Stimuli!$C$2),Stimuli!$A$2,IF(AND(A12265&gt;=Stimuli!$B$3,A12265&lt;=Stimuli!$C$3),Stimuli!$A$3,IF(AND(A12265&gt;=Stimuli!$B$4,A12265&lt;=Stimuli!$C$4),Stimuli!$A$4,"")))</f>
        <v>03 Quiet recovery (15s)</v>
      </c>
      <c r="I12265" s="6" t="n">
        <f aca="false">(B12265-B12264)/((A12265-A12264)/1000)</f>
        <v>0</v>
      </c>
      <c r="J12265" s="6" t="n">
        <f aca="false">IF(OR(B12265&lt;Rules!$B$2,B12265&gt;Rules!$B$3,ABS(I12265)&gt;Rules!$B$4,OR(B12266&lt;Rules!$B$2,B12266&gt;Rules!$B$3,ABS(I12266)&gt;Rules!$B$4)),1,0)</f>
        <v>0</v>
      </c>
      <c r="K12265" s="6" t="str">
        <f aca="false">IF(F12265=1,COUNTIF($F$2:F12265,1),"")</f>
        <v/>
      </c>
    </row>
    <row r="12266" customFormat="false" ht="15" hidden="false" customHeight="false" outlineLevel="0" collapsed="false">
      <c r="A12266" s="6" t="n">
        <v>96253.493</v>
      </c>
      <c r="B12266" s="6" t="n">
        <v>2.06666666666667</v>
      </c>
      <c r="C12266" s="6" t="n">
        <v>88</v>
      </c>
      <c r="D12266" s="6" t="n">
        <v>-1</v>
      </c>
      <c r="E12266" s="6" t="n">
        <v>2.01098901098901</v>
      </c>
      <c r="F12266" s="6" t="n">
        <v>0</v>
      </c>
      <c r="G12266" s="6" t="n">
        <v>0.0249084249084257</v>
      </c>
      <c r="H12266" s="6" t="str">
        <f aca="false">IF(AND(A12266&gt;=Stimuli!$B$2,A12266&lt;=Stimuli!$C$2),Stimuli!$A$2,IF(AND(A12266&gt;=Stimuli!$B$3,A12266&lt;=Stimuli!$C$3),Stimuli!$A$3,IF(AND(A12266&gt;=Stimuli!$B$4,A12266&lt;=Stimuli!$C$4),Stimuli!$A$4,"")))</f>
        <v>03 Quiet recovery (15s)</v>
      </c>
      <c r="I12266" s="6" t="n">
        <f aca="false">(B12266-B12265)/((A12266-A12265)/1000)</f>
        <v>0.18754578754573</v>
      </c>
      <c r="J12266" s="6" t="n">
        <f aca="false">IF(OR(B12266&lt;Rules!$B$2,B12266&gt;Rules!$B$3,ABS(I12266)&gt;Rules!$B$4,OR(B12267&lt;Rules!$B$2,B12267&gt;Rules!$B$3,ABS(I12267)&gt;Rules!$B$4)),1,0)</f>
        <v>0</v>
      </c>
      <c r="K12266" s="6" t="str">
        <f aca="false">IF(F12266=1,COUNTIF($F$2:F12266,1),"")</f>
        <v/>
      </c>
    </row>
    <row r="12267" customFormat="false" ht="15" hidden="false" customHeight="false" outlineLevel="0" collapsed="false">
      <c r="A12267" s="6" t="n">
        <v>96261.3055</v>
      </c>
      <c r="B12267" s="6" t="n">
        <v>2.06373626373626</v>
      </c>
      <c r="C12267" s="6" t="n">
        <v>88</v>
      </c>
      <c r="D12267" s="6" t="n">
        <v>-1</v>
      </c>
      <c r="E12267" s="6" t="n">
        <v>2.01098901098901</v>
      </c>
      <c r="F12267" s="6" t="n">
        <v>0</v>
      </c>
      <c r="G12267" s="6" t="n">
        <v>0.0249084249084257</v>
      </c>
      <c r="H12267" s="6" t="str">
        <f aca="false">IF(AND(A12267&gt;=Stimuli!$B$2,A12267&lt;=Stimuli!$C$2),Stimuli!$A$2,IF(AND(A12267&gt;=Stimuli!$B$3,A12267&lt;=Stimuli!$C$3),Stimuli!$A$3,IF(AND(A12267&gt;=Stimuli!$B$4,A12267&lt;=Stimuli!$C$4),Stimuli!$A$4,"")))</f>
        <v>03 Quiet recovery (15s)</v>
      </c>
      <c r="I12267" s="6" t="n">
        <f aca="false">(B12267-B12266)/((A12267-A12266)/1000)</f>
        <v>-0.37509157509146</v>
      </c>
      <c r="J12267" s="6" t="n">
        <f aca="false">IF(OR(B12267&lt;Rules!$B$2,B12267&gt;Rules!$B$3,ABS(I12267)&gt;Rules!$B$4,OR(B12268&lt;Rules!$B$2,B12268&gt;Rules!$B$3,ABS(I12268)&gt;Rules!$B$4)),1,0)</f>
        <v>0</v>
      </c>
      <c r="K12267" s="6" t="str">
        <f aca="false">IF(F12267=1,COUNTIF($F$2:F12267,1),"")</f>
        <v/>
      </c>
    </row>
    <row r="12268" customFormat="false" ht="15" hidden="false" customHeight="false" outlineLevel="0" collapsed="false">
      <c r="A12268" s="6" t="n">
        <v>96269.118</v>
      </c>
      <c r="B12268" s="6" t="n">
        <v>2.06813186813187</v>
      </c>
      <c r="C12268" s="6" t="n">
        <v>88</v>
      </c>
      <c r="D12268" s="6" t="n">
        <v>-1</v>
      </c>
      <c r="E12268" s="6" t="n">
        <v>2.01098901098901</v>
      </c>
      <c r="F12268" s="6" t="n">
        <v>0</v>
      </c>
      <c r="G12268" s="6" t="n">
        <v>0.0249084249084257</v>
      </c>
      <c r="H12268" s="6" t="str">
        <f aca="false">IF(AND(A12268&gt;=Stimuli!$B$2,A12268&lt;=Stimuli!$C$2),Stimuli!$A$2,IF(AND(A12268&gt;=Stimuli!$B$3,A12268&lt;=Stimuli!$C$3),Stimuli!$A$3,IF(AND(A12268&gt;=Stimuli!$B$4,A12268&lt;=Stimuli!$C$4),Stimuli!$A$4,"")))</f>
        <v>03 Quiet recovery (15s)</v>
      </c>
      <c r="I12268" s="6" t="n">
        <f aca="false">(B12268-B12267)/((A12268-A12267)/1000)</f>
        <v>0.562637362637304</v>
      </c>
      <c r="J12268" s="6" t="n">
        <f aca="false">IF(OR(B12268&lt;Rules!$B$2,B12268&gt;Rules!$B$3,ABS(I12268)&gt;Rules!$B$4,OR(B12269&lt;Rules!$B$2,B12269&gt;Rules!$B$3,ABS(I12269)&gt;Rules!$B$4)),1,0)</f>
        <v>0</v>
      </c>
      <c r="K12268" s="6" t="str">
        <f aca="false">IF(F12268=1,COUNTIF($F$2:F12268,1),"")</f>
        <v/>
      </c>
    </row>
    <row r="12269" customFormat="false" ht="15" hidden="false" customHeight="false" outlineLevel="0" collapsed="false">
      <c r="A12269" s="6" t="n">
        <v>96276.9305</v>
      </c>
      <c r="B12269" s="6" t="n">
        <v>2.06227106227106</v>
      </c>
      <c r="C12269" s="6" t="n">
        <v>88</v>
      </c>
      <c r="D12269" s="6" t="n">
        <v>-1</v>
      </c>
      <c r="E12269" s="6" t="n">
        <v>2.01098901098901</v>
      </c>
      <c r="F12269" s="6" t="n">
        <v>0</v>
      </c>
      <c r="G12269" s="6" t="n">
        <v>0.0249084249084257</v>
      </c>
      <c r="H12269" s="6" t="str">
        <f aca="false">IF(AND(A12269&gt;=Stimuli!$B$2,A12269&lt;=Stimuli!$C$2),Stimuli!$A$2,IF(AND(A12269&gt;=Stimuli!$B$3,A12269&lt;=Stimuli!$C$3),Stimuli!$A$3,IF(AND(A12269&gt;=Stimuli!$B$4,A12269&lt;=Stimuli!$C$4),Stimuli!$A$4,"")))</f>
        <v>03 Quiet recovery (15s)</v>
      </c>
      <c r="I12269" s="6" t="n">
        <f aca="false">(B12269-B12268)/((A12269-A12268)/1000)</f>
        <v>-0.750183150183148</v>
      </c>
      <c r="J12269" s="6" t="n">
        <f aca="false">IF(OR(B12269&lt;Rules!$B$2,B12269&gt;Rules!$B$3,ABS(I12269)&gt;Rules!$B$4,OR(B12270&lt;Rules!$B$2,B12270&gt;Rules!$B$3,ABS(I12270)&gt;Rules!$B$4)),1,0)</f>
        <v>0</v>
      </c>
      <c r="K12269" s="6" t="str">
        <f aca="false">IF(F12269=1,COUNTIF($F$2:F12269,1),"")</f>
        <v/>
      </c>
    </row>
    <row r="12270" customFormat="false" ht="15" hidden="false" customHeight="false" outlineLevel="0" collapsed="false">
      <c r="A12270" s="6" t="n">
        <v>96284.743</v>
      </c>
      <c r="B12270" s="6" t="n">
        <v>2.06813186813187</v>
      </c>
      <c r="C12270" s="6" t="n">
        <v>88</v>
      </c>
      <c r="D12270" s="6" t="n">
        <v>-1</v>
      </c>
      <c r="E12270" s="6" t="n">
        <v>2.01098901098901</v>
      </c>
      <c r="F12270" s="6" t="n">
        <v>0</v>
      </c>
      <c r="G12270" s="6" t="n">
        <v>0.0249084249084257</v>
      </c>
      <c r="H12270" s="6" t="str">
        <f aca="false">IF(AND(A12270&gt;=Stimuli!$B$2,A12270&lt;=Stimuli!$C$2),Stimuli!$A$2,IF(AND(A12270&gt;=Stimuli!$B$3,A12270&lt;=Stimuli!$C$3),Stimuli!$A$3,IF(AND(A12270&gt;=Stimuli!$B$4,A12270&lt;=Stimuli!$C$4),Stimuli!$A$4,"")))</f>
        <v>03 Quiet recovery (15s)</v>
      </c>
      <c r="I12270" s="6" t="n">
        <f aca="false">(B12270-B12269)/((A12270-A12269)/1000)</f>
        <v>0.750183150183148</v>
      </c>
      <c r="J12270" s="6" t="n">
        <f aca="false">IF(OR(B12270&lt;Rules!$B$2,B12270&gt;Rules!$B$3,ABS(I12270)&gt;Rules!$B$4,OR(B12271&lt;Rules!$B$2,B12271&gt;Rules!$B$3,ABS(I12271)&gt;Rules!$B$4)),1,0)</f>
        <v>0</v>
      </c>
      <c r="K12270" s="6" t="str">
        <f aca="false">IF(F12270=1,COUNTIF($F$2:F12270,1),"")</f>
        <v/>
      </c>
    </row>
    <row r="12271" customFormat="false" ht="15" hidden="false" customHeight="false" outlineLevel="0" collapsed="false">
      <c r="A12271" s="6" t="n">
        <v>96292.5555</v>
      </c>
      <c r="B12271" s="6" t="n">
        <v>2.06080586080586</v>
      </c>
      <c r="C12271" s="6" t="n">
        <v>88</v>
      </c>
      <c r="D12271" s="6" t="n">
        <v>-1</v>
      </c>
      <c r="E12271" s="6" t="n">
        <v>2.01098901098901</v>
      </c>
      <c r="F12271" s="6" t="n">
        <v>0</v>
      </c>
      <c r="G12271" s="6" t="n">
        <v>0.0249084249084257</v>
      </c>
      <c r="H12271" s="6" t="str">
        <f aca="false">IF(AND(A12271&gt;=Stimuli!$B$2,A12271&lt;=Stimuli!$C$2),Stimuli!$A$2,IF(AND(A12271&gt;=Stimuli!$B$3,A12271&lt;=Stimuli!$C$3),Stimuli!$A$3,IF(AND(A12271&gt;=Stimuli!$B$4,A12271&lt;=Stimuli!$C$4),Stimuli!$A$4,"")))</f>
        <v>03 Quiet recovery (15s)</v>
      </c>
      <c r="I12271" s="6" t="n">
        <f aca="false">(B12271-B12270)/((A12271-A12270)/1000)</f>
        <v>-0.937728937728878</v>
      </c>
      <c r="J12271" s="6" t="n">
        <f aca="false">IF(OR(B12271&lt;Rules!$B$2,B12271&gt;Rules!$B$3,ABS(I12271)&gt;Rules!$B$4,OR(B12272&lt;Rules!$B$2,B12272&gt;Rules!$B$3,ABS(I12272)&gt;Rules!$B$4)),1,0)</f>
        <v>0</v>
      </c>
      <c r="K12271" s="6" t="str">
        <f aca="false">IF(F12271=1,COUNTIF($F$2:F12271,1),"")</f>
        <v/>
      </c>
    </row>
    <row r="12272" customFormat="false" ht="15" hidden="false" customHeight="false" outlineLevel="0" collapsed="false">
      <c r="A12272" s="6" t="n">
        <v>96300.368</v>
      </c>
      <c r="B12272" s="6" t="n">
        <v>2.06813186813187</v>
      </c>
      <c r="C12272" s="6" t="n">
        <v>88</v>
      </c>
      <c r="D12272" s="6" t="n">
        <v>-1</v>
      </c>
      <c r="E12272" s="6" t="n">
        <v>2.01098901098901</v>
      </c>
      <c r="F12272" s="6" t="n">
        <v>0</v>
      </c>
      <c r="G12272" s="6" t="n">
        <v>0.0249084249084257</v>
      </c>
      <c r="H12272" s="6" t="str">
        <f aca="false">IF(AND(A12272&gt;=Stimuli!$B$2,A12272&lt;=Stimuli!$C$2),Stimuli!$A$2,IF(AND(A12272&gt;=Stimuli!$B$3,A12272&lt;=Stimuli!$C$3),Stimuli!$A$3,IF(AND(A12272&gt;=Stimuli!$B$4,A12272&lt;=Stimuli!$C$4),Stimuli!$A$4,"")))</f>
        <v>03 Quiet recovery (15s)</v>
      </c>
      <c r="I12272" s="6" t="n">
        <f aca="false">(B12272-B12271)/((A12272-A12271)/1000)</f>
        <v>0.937728937728878</v>
      </c>
      <c r="J12272" s="6" t="n">
        <f aca="false">IF(OR(B12272&lt;Rules!$B$2,B12272&gt;Rules!$B$3,ABS(I12272)&gt;Rules!$B$4,OR(B12273&lt;Rules!$B$2,B12273&gt;Rules!$B$3,ABS(I12273)&gt;Rules!$B$4)),1,0)</f>
        <v>0</v>
      </c>
      <c r="K12272" s="6" t="str">
        <f aca="false">IF(F12272=1,COUNTIF($F$2:F12272,1),"")</f>
        <v/>
      </c>
    </row>
    <row r="12273" customFormat="false" ht="15" hidden="false" customHeight="false" outlineLevel="0" collapsed="false">
      <c r="A12273" s="6" t="n">
        <v>96308.1805</v>
      </c>
      <c r="B12273" s="6" t="n">
        <v>2.05934065934066</v>
      </c>
      <c r="C12273" s="6" t="n">
        <v>88</v>
      </c>
      <c r="D12273" s="6" t="n">
        <v>-1</v>
      </c>
      <c r="E12273" s="6" t="n">
        <v>2.01098901098901</v>
      </c>
      <c r="F12273" s="6" t="n">
        <v>0</v>
      </c>
      <c r="G12273" s="6" t="n">
        <v>0.0249084249084257</v>
      </c>
      <c r="H12273" s="6" t="str">
        <f aca="false">IF(AND(A12273&gt;=Stimuli!$B$2,A12273&lt;=Stimuli!$C$2),Stimuli!$A$2,IF(AND(A12273&gt;=Stimuli!$B$3,A12273&lt;=Stimuli!$C$3),Stimuli!$A$3,IF(AND(A12273&gt;=Stimuli!$B$4,A12273&lt;=Stimuli!$C$4),Stimuli!$A$4,"")))</f>
        <v>03 Quiet recovery (15s)</v>
      </c>
      <c r="I12273" s="6" t="n">
        <f aca="false">(B12273-B12272)/((A12273-A12272)/1000)</f>
        <v>-1.12527472527472</v>
      </c>
      <c r="J12273" s="6" t="n">
        <f aca="false">IF(OR(B12273&lt;Rules!$B$2,B12273&gt;Rules!$B$3,ABS(I12273)&gt;Rules!$B$4,OR(B12274&lt;Rules!$B$2,B12274&gt;Rules!$B$3,ABS(I12274)&gt;Rules!$B$4)),1,0)</f>
        <v>0</v>
      </c>
      <c r="K12273" s="6" t="str">
        <f aca="false">IF(F12273=1,COUNTIF($F$2:F12273,1),"")</f>
        <v/>
      </c>
    </row>
    <row r="12274" customFormat="false" ht="15" hidden="false" customHeight="false" outlineLevel="0" collapsed="false">
      <c r="A12274" s="6" t="n">
        <v>96315.993</v>
      </c>
      <c r="B12274" s="6" t="n">
        <v>2.06813186813187</v>
      </c>
      <c r="C12274" s="6" t="n">
        <v>88</v>
      </c>
      <c r="D12274" s="6" t="n">
        <v>-1</v>
      </c>
      <c r="E12274" s="6" t="n">
        <v>2.01098901098901</v>
      </c>
      <c r="F12274" s="6" t="n">
        <v>0</v>
      </c>
      <c r="G12274" s="6" t="n">
        <v>0.0249084249084257</v>
      </c>
      <c r="H12274" s="6" t="str">
        <f aca="false">IF(AND(A12274&gt;=Stimuli!$B$2,A12274&lt;=Stimuli!$C$2),Stimuli!$A$2,IF(AND(A12274&gt;=Stimuli!$B$3,A12274&lt;=Stimuli!$C$3),Stimuli!$A$3,IF(AND(A12274&gt;=Stimuli!$B$4,A12274&lt;=Stimuli!$C$4),Stimuli!$A$4,"")))</f>
        <v>03 Quiet recovery (15s)</v>
      </c>
      <c r="I12274" s="6" t="n">
        <f aca="false">(B12274-B12273)/((A12274-A12273)/1000)</f>
        <v>1.12527472527472</v>
      </c>
      <c r="J12274" s="6" t="n">
        <f aca="false">IF(OR(B12274&lt;Rules!$B$2,B12274&gt;Rules!$B$3,ABS(I12274)&gt;Rules!$B$4,OR(B12275&lt;Rules!$B$2,B12275&gt;Rules!$B$3,ABS(I12275)&gt;Rules!$B$4)),1,0)</f>
        <v>0</v>
      </c>
      <c r="K12274" s="6" t="str">
        <f aca="false">IF(F12274=1,COUNTIF($F$2:F12274,1),"")</f>
        <v/>
      </c>
    </row>
    <row r="12275" customFormat="false" ht="15" hidden="false" customHeight="false" outlineLevel="0" collapsed="false">
      <c r="A12275" s="6" t="n">
        <v>96323.8055</v>
      </c>
      <c r="B12275" s="6" t="n">
        <v>2.06080586080586</v>
      </c>
      <c r="C12275" s="6" t="n">
        <v>88</v>
      </c>
      <c r="D12275" s="6" t="n">
        <v>-1</v>
      </c>
      <c r="E12275" s="6" t="n">
        <v>2.01098901098901</v>
      </c>
      <c r="F12275" s="6" t="n">
        <v>0</v>
      </c>
      <c r="G12275" s="6" t="n">
        <v>0.0249084249084257</v>
      </c>
      <c r="H12275" s="6" t="str">
        <f aca="false">IF(AND(A12275&gt;=Stimuli!$B$2,A12275&lt;=Stimuli!$C$2),Stimuli!$A$2,IF(AND(A12275&gt;=Stimuli!$B$3,A12275&lt;=Stimuli!$C$3),Stimuli!$A$3,IF(AND(A12275&gt;=Stimuli!$B$4,A12275&lt;=Stimuli!$C$4),Stimuli!$A$4,"")))</f>
        <v>03 Quiet recovery (15s)</v>
      </c>
      <c r="I12275" s="6" t="n">
        <f aca="false">(B12275-B12274)/((A12275-A12274)/1000)</f>
        <v>-0.937728937728878</v>
      </c>
      <c r="J12275" s="6" t="n">
        <f aca="false">IF(OR(B12275&lt;Rules!$B$2,B12275&gt;Rules!$B$3,ABS(I12275)&gt;Rules!$B$4,OR(B12276&lt;Rules!$B$2,B12276&gt;Rules!$B$3,ABS(I12276)&gt;Rules!$B$4)),1,0)</f>
        <v>0</v>
      </c>
      <c r="K12275" s="6" t="str">
        <f aca="false">IF(F12275=1,COUNTIF($F$2:F12275,1),"")</f>
        <v/>
      </c>
    </row>
    <row r="12276" customFormat="false" ht="15" hidden="false" customHeight="false" outlineLevel="0" collapsed="false">
      <c r="A12276" s="6" t="n">
        <v>96331.618</v>
      </c>
      <c r="B12276" s="6" t="n">
        <v>2.06666666666667</v>
      </c>
      <c r="C12276" s="6" t="n">
        <v>88</v>
      </c>
      <c r="D12276" s="6" t="n">
        <v>-1</v>
      </c>
      <c r="E12276" s="6" t="n">
        <v>2.01098901098901</v>
      </c>
      <c r="F12276" s="6" t="n">
        <v>0</v>
      </c>
      <c r="G12276" s="6" t="n">
        <v>0.0249084249084257</v>
      </c>
      <c r="H12276" s="6" t="str">
        <f aca="false">IF(AND(A12276&gt;=Stimuli!$B$2,A12276&lt;=Stimuli!$C$2),Stimuli!$A$2,IF(AND(A12276&gt;=Stimuli!$B$3,A12276&lt;=Stimuli!$C$3),Stimuli!$A$3,IF(AND(A12276&gt;=Stimuli!$B$4,A12276&lt;=Stimuli!$C$4),Stimuli!$A$4,"")))</f>
        <v>03 Quiet recovery (15s)</v>
      </c>
      <c r="I12276" s="6" t="n">
        <f aca="false">(B12276-B12275)/((A12276-A12275)/1000)</f>
        <v>0.750183150183034</v>
      </c>
      <c r="J12276" s="6" t="n">
        <f aca="false">IF(OR(B12276&lt;Rules!$B$2,B12276&gt;Rules!$B$3,ABS(I12276)&gt;Rules!$B$4,OR(B12277&lt;Rules!$B$2,B12277&gt;Rules!$B$3,ABS(I12277)&gt;Rules!$B$4)),1,0)</f>
        <v>0</v>
      </c>
      <c r="K12276" s="6" t="str">
        <f aca="false">IF(F12276=1,COUNTIF($F$2:F12276,1),"")</f>
        <v/>
      </c>
    </row>
    <row r="12277" customFormat="false" ht="15" hidden="false" customHeight="false" outlineLevel="0" collapsed="false">
      <c r="A12277" s="6" t="n">
        <v>96339.4305</v>
      </c>
      <c r="B12277" s="6" t="n">
        <v>2.06080586080586</v>
      </c>
      <c r="C12277" s="6" t="n">
        <v>88</v>
      </c>
      <c r="D12277" s="6" t="n">
        <v>-1</v>
      </c>
      <c r="E12277" s="6" t="n">
        <v>2.01098901098901</v>
      </c>
      <c r="F12277" s="6" t="n">
        <v>0</v>
      </c>
      <c r="G12277" s="6" t="n">
        <v>0.0249084249084257</v>
      </c>
      <c r="H12277" s="6" t="str">
        <f aca="false">IF(AND(A12277&gt;=Stimuli!$B$2,A12277&lt;=Stimuli!$C$2),Stimuli!$A$2,IF(AND(A12277&gt;=Stimuli!$B$3,A12277&lt;=Stimuli!$C$3),Stimuli!$A$3,IF(AND(A12277&gt;=Stimuli!$B$4,A12277&lt;=Stimuli!$C$4),Stimuli!$A$4,"")))</f>
        <v>03 Quiet recovery (15s)</v>
      </c>
      <c r="I12277" s="6" t="n">
        <f aca="false">(B12277-B12276)/((A12277-A12276)/1000)</f>
        <v>-0.750183150183034</v>
      </c>
      <c r="J12277" s="6" t="n">
        <f aca="false">IF(OR(B12277&lt;Rules!$B$2,B12277&gt;Rules!$B$3,ABS(I12277)&gt;Rules!$B$4,OR(B12278&lt;Rules!$B$2,B12278&gt;Rules!$B$3,ABS(I12278)&gt;Rules!$B$4)),1,0)</f>
        <v>0</v>
      </c>
      <c r="K12277" s="6" t="str">
        <f aca="false">IF(F12277=1,COUNTIF($F$2:F12277,1),"")</f>
        <v/>
      </c>
    </row>
    <row r="12278" customFormat="false" ht="15" hidden="false" customHeight="false" outlineLevel="0" collapsed="false">
      <c r="A12278" s="6" t="n">
        <v>96347.243</v>
      </c>
      <c r="B12278" s="6" t="n">
        <v>2.06520146520147</v>
      </c>
      <c r="C12278" s="6" t="n">
        <v>88</v>
      </c>
      <c r="D12278" s="6" t="n">
        <v>-1</v>
      </c>
      <c r="E12278" s="6" t="n">
        <v>2.01098901098901</v>
      </c>
      <c r="F12278" s="6" t="n">
        <v>0</v>
      </c>
      <c r="G12278" s="6" t="n">
        <v>0.0249084249084257</v>
      </c>
      <c r="H12278" s="6" t="str">
        <f aca="false">IF(AND(A12278&gt;=Stimuli!$B$2,A12278&lt;=Stimuli!$C$2),Stimuli!$A$2,IF(AND(A12278&gt;=Stimuli!$B$3,A12278&lt;=Stimuli!$C$3),Stimuli!$A$3,IF(AND(A12278&gt;=Stimuli!$B$4,A12278&lt;=Stimuli!$C$4),Stimuli!$A$4,"")))</f>
        <v>03 Quiet recovery (15s)</v>
      </c>
      <c r="I12278" s="6" t="n">
        <f aca="false">(B12278-B12277)/((A12278-A12277)/1000)</f>
        <v>0.562637362637304</v>
      </c>
      <c r="J12278" s="6" t="n">
        <f aca="false">IF(OR(B12278&lt;Rules!$B$2,B12278&gt;Rules!$B$3,ABS(I12278)&gt;Rules!$B$4,OR(B12279&lt;Rules!$B$2,B12279&gt;Rules!$B$3,ABS(I12279)&gt;Rules!$B$4)),1,0)</f>
        <v>0</v>
      </c>
      <c r="K12278" s="6" t="str">
        <f aca="false">IF(F12278=1,COUNTIF($F$2:F12278,1),"")</f>
        <v/>
      </c>
    </row>
    <row r="12279" customFormat="false" ht="15" hidden="false" customHeight="false" outlineLevel="0" collapsed="false">
      <c r="A12279" s="6" t="n">
        <v>96355.0555</v>
      </c>
      <c r="B12279" s="6" t="n">
        <v>2.06227106227106</v>
      </c>
      <c r="C12279" s="6" t="n">
        <v>88</v>
      </c>
      <c r="D12279" s="6" t="n">
        <v>-1</v>
      </c>
      <c r="E12279" s="6" t="n">
        <v>2.01098901098901</v>
      </c>
      <c r="F12279" s="6" t="n">
        <v>0</v>
      </c>
      <c r="G12279" s="6" t="n">
        <v>0.0249084249084257</v>
      </c>
      <c r="H12279" s="6" t="str">
        <f aca="false">IF(AND(A12279&gt;=Stimuli!$B$2,A12279&lt;=Stimuli!$C$2),Stimuli!$A$2,IF(AND(A12279&gt;=Stimuli!$B$3,A12279&lt;=Stimuli!$C$3),Stimuli!$A$3,IF(AND(A12279&gt;=Stimuli!$B$4,A12279&lt;=Stimuli!$C$4),Stimuli!$A$4,"")))</f>
        <v>03 Quiet recovery (15s)</v>
      </c>
      <c r="I12279" s="6" t="n">
        <f aca="false">(B12279-B12278)/((A12279-A12278)/1000)</f>
        <v>-0.375091575091574</v>
      </c>
      <c r="J12279" s="6" t="n">
        <f aca="false">IF(OR(B12279&lt;Rules!$B$2,B12279&gt;Rules!$B$3,ABS(I12279)&gt;Rules!$B$4,OR(B12280&lt;Rules!$B$2,B12280&gt;Rules!$B$3,ABS(I12280)&gt;Rules!$B$4)),1,0)</f>
        <v>0</v>
      </c>
      <c r="K12279" s="6" t="str">
        <f aca="false">IF(F12279=1,COUNTIF($F$2:F12279,1),"")</f>
        <v/>
      </c>
    </row>
    <row r="12280" customFormat="false" ht="15" hidden="false" customHeight="false" outlineLevel="0" collapsed="false">
      <c r="A12280" s="6" t="n">
        <v>96362.868</v>
      </c>
      <c r="B12280" s="6" t="n">
        <v>2.06373626373626</v>
      </c>
      <c r="C12280" s="6" t="n">
        <v>88</v>
      </c>
      <c r="D12280" s="6" t="n">
        <v>-1</v>
      </c>
      <c r="E12280" s="6" t="n">
        <v>2.01098901098901</v>
      </c>
      <c r="F12280" s="6" t="n">
        <v>0</v>
      </c>
      <c r="G12280" s="6" t="n">
        <v>0.0249084249084257</v>
      </c>
      <c r="H12280" s="6" t="str">
        <f aca="false">IF(AND(A12280&gt;=Stimuli!$B$2,A12280&lt;=Stimuli!$C$2),Stimuli!$A$2,IF(AND(A12280&gt;=Stimuli!$B$3,A12280&lt;=Stimuli!$C$3),Stimuli!$A$3,IF(AND(A12280&gt;=Stimuli!$B$4,A12280&lt;=Stimuli!$C$4),Stimuli!$A$4,"")))</f>
        <v>03 Quiet recovery (15s)</v>
      </c>
      <c r="I12280" s="6" t="n">
        <f aca="false">(B12280-B12279)/((A12280-A12279)/1000)</f>
        <v>0.187545787545844</v>
      </c>
      <c r="J12280" s="6" t="n">
        <f aca="false">IF(OR(B12280&lt;Rules!$B$2,B12280&gt;Rules!$B$3,ABS(I12280)&gt;Rules!$B$4,OR(B12281&lt;Rules!$B$2,B12281&gt;Rules!$B$3,ABS(I12281)&gt;Rules!$B$4)),1,0)</f>
        <v>0</v>
      </c>
      <c r="K12280" s="6" t="str">
        <f aca="false">IF(F12280=1,COUNTIF($F$2:F12280,1),"")</f>
        <v/>
      </c>
    </row>
    <row r="12281" customFormat="false" ht="15" hidden="false" customHeight="false" outlineLevel="0" collapsed="false">
      <c r="A12281" s="6" t="n">
        <v>96370.6805</v>
      </c>
      <c r="B12281" s="6" t="n">
        <v>2.06227106227106</v>
      </c>
      <c r="C12281" s="6" t="n">
        <v>88</v>
      </c>
      <c r="D12281" s="6" t="n">
        <v>-1</v>
      </c>
      <c r="E12281" s="6" t="n">
        <v>2.01098901098901</v>
      </c>
      <c r="F12281" s="6" t="n">
        <v>0</v>
      </c>
      <c r="G12281" s="6" t="n">
        <v>0.0249084249084257</v>
      </c>
      <c r="H12281" s="6" t="str">
        <f aca="false">IF(AND(A12281&gt;=Stimuli!$B$2,A12281&lt;=Stimuli!$C$2),Stimuli!$A$2,IF(AND(A12281&gt;=Stimuli!$B$3,A12281&lt;=Stimuli!$C$3),Stimuli!$A$3,IF(AND(A12281&gt;=Stimuli!$B$4,A12281&lt;=Stimuli!$C$4),Stimuli!$A$4,"")))</f>
        <v>03 Quiet recovery (15s)</v>
      </c>
      <c r="I12281" s="6" t="n">
        <f aca="false">(B12281-B12280)/((A12281-A12280)/1000)</f>
        <v>-0.187545787545844</v>
      </c>
      <c r="J12281" s="6" t="n">
        <f aca="false">IF(OR(B12281&lt;Rules!$B$2,B12281&gt;Rules!$B$3,ABS(I12281)&gt;Rules!$B$4,OR(B12282&lt;Rules!$B$2,B12282&gt;Rules!$B$3,ABS(I12282)&gt;Rules!$B$4)),1,0)</f>
        <v>0</v>
      </c>
      <c r="K12281" s="6" t="str">
        <f aca="false">IF(F12281=1,COUNTIF($F$2:F12281,1),"")</f>
        <v/>
      </c>
    </row>
    <row r="12282" customFormat="false" ht="15" hidden="false" customHeight="false" outlineLevel="0" collapsed="false">
      <c r="A12282" s="6" t="n">
        <v>96378.493</v>
      </c>
      <c r="B12282" s="6" t="n">
        <v>2.06080586080586</v>
      </c>
      <c r="C12282" s="6" t="n">
        <v>88</v>
      </c>
      <c r="D12282" s="6" t="n">
        <v>-1</v>
      </c>
      <c r="E12282" s="6" t="n">
        <v>2.01098901098901</v>
      </c>
      <c r="F12282" s="6" t="n">
        <v>0</v>
      </c>
      <c r="G12282" s="6" t="n">
        <v>0.0249084249084257</v>
      </c>
      <c r="H12282" s="6" t="str">
        <f aca="false">IF(AND(A12282&gt;=Stimuli!$B$2,A12282&lt;=Stimuli!$C$2),Stimuli!$A$2,IF(AND(A12282&gt;=Stimuli!$B$3,A12282&lt;=Stimuli!$C$3),Stimuli!$A$3,IF(AND(A12282&gt;=Stimuli!$B$4,A12282&lt;=Stimuli!$C$4),Stimuli!$A$4,"")))</f>
        <v>03 Quiet recovery (15s)</v>
      </c>
      <c r="I12282" s="6" t="n">
        <f aca="false">(B12282-B12281)/((A12282-A12281)/1000)</f>
        <v>-0.18754578754573</v>
      </c>
      <c r="J12282" s="6" t="n">
        <f aca="false">IF(OR(B12282&lt;Rules!$B$2,B12282&gt;Rules!$B$3,ABS(I12282)&gt;Rules!$B$4,OR(B12283&lt;Rules!$B$2,B12283&gt;Rules!$B$3,ABS(I12283)&gt;Rules!$B$4)),1,0)</f>
        <v>0</v>
      </c>
      <c r="K12282" s="6" t="str">
        <f aca="false">IF(F12282=1,COUNTIF($F$2:F12282,1),"")</f>
        <v/>
      </c>
    </row>
    <row r="12283" customFormat="false" ht="15" hidden="false" customHeight="false" outlineLevel="0" collapsed="false">
      <c r="A12283" s="6" t="n">
        <v>96386.3055</v>
      </c>
      <c r="B12283" s="6" t="n">
        <v>2.06373626373626</v>
      </c>
      <c r="C12283" s="6" t="n">
        <v>88</v>
      </c>
      <c r="D12283" s="6" t="n">
        <v>-1</v>
      </c>
      <c r="E12283" s="6" t="n">
        <v>2.01098901098901</v>
      </c>
      <c r="F12283" s="6" t="n">
        <v>0</v>
      </c>
      <c r="G12283" s="6" t="n">
        <v>0.0249084249084257</v>
      </c>
      <c r="H12283" s="6" t="str">
        <f aca="false">IF(AND(A12283&gt;=Stimuli!$B$2,A12283&lt;=Stimuli!$C$2),Stimuli!$A$2,IF(AND(A12283&gt;=Stimuli!$B$3,A12283&lt;=Stimuli!$C$3),Stimuli!$A$3,IF(AND(A12283&gt;=Stimuli!$B$4,A12283&lt;=Stimuli!$C$4),Stimuli!$A$4,"")))</f>
        <v>03 Quiet recovery (15s)</v>
      </c>
      <c r="I12283" s="6" t="n">
        <f aca="false">(B12283-B12282)/((A12283-A12282)/1000)</f>
        <v>0.375091575091574</v>
      </c>
      <c r="J12283" s="6" t="n">
        <f aca="false">IF(OR(B12283&lt;Rules!$B$2,B12283&gt;Rules!$B$3,ABS(I12283)&gt;Rules!$B$4,OR(B12284&lt;Rules!$B$2,B12284&gt;Rules!$B$3,ABS(I12284)&gt;Rules!$B$4)),1,0)</f>
        <v>0</v>
      </c>
      <c r="K12283" s="6" t="str">
        <f aca="false">IF(F12283=1,COUNTIF($F$2:F12283,1),"")</f>
        <v/>
      </c>
    </row>
    <row r="12284" customFormat="false" ht="15" hidden="false" customHeight="false" outlineLevel="0" collapsed="false">
      <c r="A12284" s="6" t="n">
        <v>96394.118</v>
      </c>
      <c r="B12284" s="6" t="n">
        <v>2.05787545787546</v>
      </c>
      <c r="C12284" s="6" t="n">
        <v>88</v>
      </c>
      <c r="D12284" s="6" t="n">
        <v>-1</v>
      </c>
      <c r="E12284" s="6" t="n">
        <v>2.01098901098901</v>
      </c>
      <c r="F12284" s="6" t="n">
        <v>0</v>
      </c>
      <c r="G12284" s="6" t="n">
        <v>0.0249084249084257</v>
      </c>
      <c r="H12284" s="6" t="str">
        <f aca="false">IF(AND(A12284&gt;=Stimuli!$B$2,A12284&lt;=Stimuli!$C$2),Stimuli!$A$2,IF(AND(A12284&gt;=Stimuli!$B$3,A12284&lt;=Stimuli!$C$3),Stimuli!$A$3,IF(AND(A12284&gt;=Stimuli!$B$4,A12284&lt;=Stimuli!$C$4),Stimuli!$A$4,"")))</f>
        <v>03 Quiet recovery (15s)</v>
      </c>
      <c r="I12284" s="6" t="n">
        <f aca="false">(B12284-B12283)/((A12284-A12283)/1000)</f>
        <v>-0.750183150183318</v>
      </c>
      <c r="J12284" s="6" t="n">
        <f aca="false">IF(OR(B12284&lt;Rules!$B$2,B12284&gt;Rules!$B$3,ABS(I12284)&gt;Rules!$B$4,OR(B12285&lt;Rules!$B$2,B12285&gt;Rules!$B$3,ABS(I12285)&gt;Rules!$B$4)),1,0)</f>
        <v>0</v>
      </c>
      <c r="K12284" s="6" t="str">
        <f aca="false">IF(F12284=1,COUNTIF($F$2:F12284,1),"")</f>
        <v/>
      </c>
    </row>
    <row r="12285" customFormat="false" ht="15" hidden="false" customHeight="false" outlineLevel="0" collapsed="false">
      <c r="A12285" s="6" t="n">
        <v>96401.9305</v>
      </c>
      <c r="B12285" s="6" t="n">
        <v>2.06373626373626</v>
      </c>
      <c r="C12285" s="6" t="n">
        <v>91</v>
      </c>
      <c r="D12285" s="6" t="n">
        <v>656.25</v>
      </c>
      <c r="E12285" s="6" t="n">
        <v>2.01098901098901</v>
      </c>
      <c r="F12285" s="6" t="n">
        <v>0</v>
      </c>
      <c r="G12285" s="6" t="n">
        <v>0.0249084249084257</v>
      </c>
      <c r="H12285" s="6" t="str">
        <f aca="false">IF(AND(A12285&gt;=Stimuli!$B$2,A12285&lt;=Stimuli!$C$2),Stimuli!$A$2,IF(AND(A12285&gt;=Stimuli!$B$3,A12285&lt;=Stimuli!$C$3),Stimuli!$A$3,IF(AND(A12285&gt;=Stimuli!$B$4,A12285&lt;=Stimuli!$C$4),Stimuli!$A$4,"")))</f>
        <v>03 Quiet recovery (15s)</v>
      </c>
      <c r="I12285" s="6" t="n">
        <f aca="false">(B12285-B12284)/((A12285-A12284)/1000)</f>
        <v>0.750183150183318</v>
      </c>
      <c r="J12285" s="6" t="n">
        <f aca="false">IF(OR(B12285&lt;Rules!$B$2,B12285&gt;Rules!$B$3,ABS(I12285)&gt;Rules!$B$4,OR(B12286&lt;Rules!$B$2,B12286&gt;Rules!$B$3,ABS(I12286)&gt;Rules!$B$4)),1,0)</f>
        <v>0</v>
      </c>
      <c r="K12285" s="6" t="str">
        <f aca="false">IF(F12285=1,COUNTIF($F$2:F12285,1),"")</f>
        <v/>
      </c>
    </row>
    <row r="12286" customFormat="false" ht="15" hidden="false" customHeight="false" outlineLevel="0" collapsed="false">
      <c r="A12286" s="6" t="n">
        <v>96409.743</v>
      </c>
      <c r="B12286" s="6" t="n">
        <v>2.05641025641026</v>
      </c>
      <c r="C12286" s="6" t="n">
        <v>91</v>
      </c>
      <c r="D12286" s="6" t="n">
        <v>-1</v>
      </c>
      <c r="E12286" s="6" t="n">
        <v>2.01098901098901</v>
      </c>
      <c r="F12286" s="6" t="n">
        <v>0</v>
      </c>
      <c r="G12286" s="6" t="n">
        <v>0.0249084249084257</v>
      </c>
      <c r="H12286" s="6" t="str">
        <f aca="false">IF(AND(A12286&gt;=Stimuli!$B$2,A12286&lt;=Stimuli!$C$2),Stimuli!$A$2,IF(AND(A12286&gt;=Stimuli!$B$3,A12286&lt;=Stimuli!$C$3),Stimuli!$A$3,IF(AND(A12286&gt;=Stimuli!$B$4,A12286&lt;=Stimuli!$C$4),Stimuli!$A$4,"")))</f>
        <v>03 Quiet recovery (15s)</v>
      </c>
      <c r="I12286" s="6" t="n">
        <f aca="false">(B12286-B12285)/((A12286-A12285)/1000)</f>
        <v>-0.937728937728991</v>
      </c>
      <c r="J12286" s="6" t="n">
        <f aca="false">IF(OR(B12286&lt;Rules!$B$2,B12286&gt;Rules!$B$3,ABS(I12286)&gt;Rules!$B$4,OR(B12287&lt;Rules!$B$2,B12287&gt;Rules!$B$3,ABS(I12287)&gt;Rules!$B$4)),1,0)</f>
        <v>0</v>
      </c>
      <c r="K12286" s="6" t="str">
        <f aca="false">IF(F12286=1,COUNTIF($F$2:F12286,1),"")</f>
        <v/>
      </c>
    </row>
    <row r="12287" customFormat="false" ht="15" hidden="false" customHeight="false" outlineLevel="0" collapsed="false">
      <c r="A12287" s="6" t="n">
        <v>96417.5555</v>
      </c>
      <c r="B12287" s="6" t="n">
        <v>2.06373626373626</v>
      </c>
      <c r="C12287" s="6" t="n">
        <v>91</v>
      </c>
      <c r="D12287" s="6" t="n">
        <v>-1</v>
      </c>
      <c r="E12287" s="6" t="n">
        <v>2.01098901098901</v>
      </c>
      <c r="F12287" s="6" t="n">
        <v>0</v>
      </c>
      <c r="G12287" s="6" t="n">
        <v>0.0249084249084257</v>
      </c>
      <c r="H12287" s="6" t="str">
        <f aca="false">IF(AND(A12287&gt;=Stimuli!$B$2,A12287&lt;=Stimuli!$C$2),Stimuli!$A$2,IF(AND(A12287&gt;=Stimuli!$B$3,A12287&lt;=Stimuli!$C$3),Stimuli!$A$3,IF(AND(A12287&gt;=Stimuli!$B$4,A12287&lt;=Stimuli!$C$4),Stimuli!$A$4,"")))</f>
        <v>03 Quiet recovery (15s)</v>
      </c>
      <c r="I12287" s="6" t="n">
        <f aca="false">(B12287-B12286)/((A12287-A12286)/1000)</f>
        <v>0.937728937728991</v>
      </c>
      <c r="J12287" s="6" t="n">
        <f aca="false">IF(OR(B12287&lt;Rules!$B$2,B12287&gt;Rules!$B$3,ABS(I12287)&gt;Rules!$B$4,OR(B12288&lt;Rules!$B$2,B12288&gt;Rules!$B$3,ABS(I12288)&gt;Rules!$B$4)),1,0)</f>
        <v>0</v>
      </c>
      <c r="K12287" s="6" t="str">
        <f aca="false">IF(F12287=1,COUNTIF($F$2:F12287,1),"")</f>
        <v/>
      </c>
    </row>
    <row r="12288" customFormat="false" ht="15" hidden="false" customHeight="false" outlineLevel="0" collapsed="false">
      <c r="A12288" s="6" t="n">
        <v>96425.368</v>
      </c>
      <c r="B12288" s="6" t="n">
        <v>2.05641025641026</v>
      </c>
      <c r="C12288" s="6" t="n">
        <v>91</v>
      </c>
      <c r="D12288" s="6" t="n">
        <v>-1</v>
      </c>
      <c r="E12288" s="6" t="n">
        <v>2.01098901098901</v>
      </c>
      <c r="F12288" s="6" t="n">
        <v>0</v>
      </c>
      <c r="G12288" s="6" t="n">
        <v>0.0249084249084257</v>
      </c>
      <c r="H12288" s="6" t="str">
        <f aca="false">IF(AND(A12288&gt;=Stimuli!$B$2,A12288&lt;=Stimuli!$C$2),Stimuli!$A$2,IF(AND(A12288&gt;=Stimuli!$B$3,A12288&lt;=Stimuli!$C$3),Stimuli!$A$3,IF(AND(A12288&gt;=Stimuli!$B$4,A12288&lt;=Stimuli!$C$4),Stimuli!$A$4,"")))</f>
        <v>03 Quiet recovery (15s)</v>
      </c>
      <c r="I12288" s="6" t="n">
        <f aca="false">(B12288-B12287)/((A12288-A12287)/1000)</f>
        <v>-0.937728937728991</v>
      </c>
      <c r="J12288" s="6" t="n">
        <f aca="false">IF(OR(B12288&lt;Rules!$B$2,B12288&gt;Rules!$B$3,ABS(I12288)&gt;Rules!$B$4,OR(B12289&lt;Rules!$B$2,B12289&gt;Rules!$B$3,ABS(I12289)&gt;Rules!$B$4)),1,0)</f>
        <v>0</v>
      </c>
      <c r="K12288" s="6" t="str">
        <f aca="false">IF(F12288=1,COUNTIF($F$2:F12288,1),"")</f>
        <v/>
      </c>
    </row>
    <row r="12289" customFormat="false" ht="15" hidden="false" customHeight="false" outlineLevel="0" collapsed="false">
      <c r="A12289" s="6" t="n">
        <v>96433.1805</v>
      </c>
      <c r="B12289" s="6" t="n">
        <v>2.06373626373626</v>
      </c>
      <c r="C12289" s="6" t="n">
        <v>91</v>
      </c>
      <c r="D12289" s="6" t="n">
        <v>-1</v>
      </c>
      <c r="E12289" s="6" t="n">
        <v>2.01098901098901</v>
      </c>
      <c r="F12289" s="6" t="n">
        <v>0</v>
      </c>
      <c r="G12289" s="6" t="n">
        <v>0.0249084249084257</v>
      </c>
      <c r="H12289" s="6" t="str">
        <f aca="false">IF(AND(A12289&gt;=Stimuli!$B$2,A12289&lt;=Stimuli!$C$2),Stimuli!$A$2,IF(AND(A12289&gt;=Stimuli!$B$3,A12289&lt;=Stimuli!$C$3),Stimuli!$A$3,IF(AND(A12289&gt;=Stimuli!$B$4,A12289&lt;=Stimuli!$C$4),Stimuli!$A$4,"")))</f>
        <v>03 Quiet recovery (15s)</v>
      </c>
      <c r="I12289" s="6" t="n">
        <f aca="false">(B12289-B12288)/((A12289-A12288)/1000)</f>
        <v>0.937728937728991</v>
      </c>
      <c r="J12289" s="6" t="n">
        <f aca="false">IF(OR(B12289&lt;Rules!$B$2,B12289&gt;Rules!$B$3,ABS(I12289)&gt;Rules!$B$4,OR(B12290&lt;Rules!$B$2,B12290&gt;Rules!$B$3,ABS(I12290)&gt;Rules!$B$4)),1,0)</f>
        <v>0</v>
      </c>
      <c r="K12289" s="6" t="str">
        <f aca="false">IF(F12289=1,COUNTIF($F$2:F12289,1),"")</f>
        <v/>
      </c>
    </row>
    <row r="12290" customFormat="false" ht="15" hidden="false" customHeight="false" outlineLevel="0" collapsed="false">
      <c r="A12290" s="6" t="n">
        <v>96440.993</v>
      </c>
      <c r="B12290" s="6" t="n">
        <v>2.05494505494506</v>
      </c>
      <c r="C12290" s="6" t="n">
        <v>91</v>
      </c>
      <c r="D12290" s="6" t="n">
        <v>-1</v>
      </c>
      <c r="E12290" s="6" t="n">
        <v>2.01098901098901</v>
      </c>
      <c r="F12290" s="6" t="n">
        <v>0</v>
      </c>
      <c r="G12290" s="6" t="n">
        <v>0.0249084249084257</v>
      </c>
      <c r="H12290" s="6" t="str">
        <f aca="false">IF(AND(A12290&gt;=Stimuli!$B$2,A12290&lt;=Stimuli!$C$2),Stimuli!$A$2,IF(AND(A12290&gt;=Stimuli!$B$3,A12290&lt;=Stimuli!$C$3),Stimuli!$A$3,IF(AND(A12290&gt;=Stimuli!$B$4,A12290&lt;=Stimuli!$C$4),Stimuli!$A$4,"")))</f>
        <v>03 Quiet recovery (15s)</v>
      </c>
      <c r="I12290" s="6" t="n">
        <f aca="false">(B12290-B12289)/((A12290-A12289)/1000)</f>
        <v>-1.12527472527472</v>
      </c>
      <c r="J12290" s="6" t="n">
        <f aca="false">IF(OR(B12290&lt;Rules!$B$2,B12290&gt;Rules!$B$3,ABS(I12290)&gt;Rules!$B$4,OR(B12291&lt;Rules!$B$2,B12291&gt;Rules!$B$3,ABS(I12291)&gt;Rules!$B$4)),1,0)</f>
        <v>0</v>
      </c>
      <c r="K12290" s="6" t="str">
        <f aca="false">IF(F12290=1,COUNTIF($F$2:F12290,1),"")</f>
        <v/>
      </c>
    </row>
    <row r="12291" customFormat="false" ht="15" hidden="false" customHeight="false" outlineLevel="0" collapsed="false">
      <c r="A12291" s="6" t="n">
        <v>96448.8055</v>
      </c>
      <c r="B12291" s="6" t="n">
        <v>2.06080586080586</v>
      </c>
      <c r="C12291" s="6" t="n">
        <v>91</v>
      </c>
      <c r="D12291" s="6" t="n">
        <v>-1</v>
      </c>
      <c r="E12291" s="6" t="n">
        <v>2.01098901098901</v>
      </c>
      <c r="F12291" s="6" t="n">
        <v>0</v>
      </c>
      <c r="G12291" s="6" t="n">
        <v>0.0249084249084257</v>
      </c>
      <c r="H12291" s="6" t="str">
        <f aca="false">IF(AND(A12291&gt;=Stimuli!$B$2,A12291&lt;=Stimuli!$C$2),Stimuli!$A$2,IF(AND(A12291&gt;=Stimuli!$B$3,A12291&lt;=Stimuli!$C$3),Stimuli!$A$3,IF(AND(A12291&gt;=Stimuli!$B$4,A12291&lt;=Stimuli!$C$4),Stimuli!$A$4,"")))</f>
        <v>03 Quiet recovery (15s)</v>
      </c>
      <c r="I12291" s="6" t="n">
        <f aca="false">(B12291-B12290)/((A12291-A12290)/1000)</f>
        <v>0.750183150183148</v>
      </c>
      <c r="J12291" s="6" t="n">
        <f aca="false">IF(OR(B12291&lt;Rules!$B$2,B12291&gt;Rules!$B$3,ABS(I12291)&gt;Rules!$B$4,OR(B12292&lt;Rules!$B$2,B12292&gt;Rules!$B$3,ABS(I12292)&gt;Rules!$B$4)),1,0)</f>
        <v>0</v>
      </c>
      <c r="K12291" s="6" t="str">
        <f aca="false">IF(F12291=1,COUNTIF($F$2:F12291,1),"")</f>
        <v/>
      </c>
    </row>
    <row r="12292" customFormat="false" ht="15" hidden="false" customHeight="false" outlineLevel="0" collapsed="false">
      <c r="A12292" s="6" t="n">
        <v>96456.618</v>
      </c>
      <c r="B12292" s="6" t="n">
        <v>2.05347985347985</v>
      </c>
      <c r="C12292" s="6" t="n">
        <v>91</v>
      </c>
      <c r="D12292" s="6" t="n">
        <v>-1</v>
      </c>
      <c r="E12292" s="6" t="n">
        <v>2.01098901098901</v>
      </c>
      <c r="F12292" s="6" t="n">
        <v>0</v>
      </c>
      <c r="G12292" s="6" t="n">
        <v>0.0249084249084257</v>
      </c>
      <c r="H12292" s="6" t="str">
        <f aca="false">IF(AND(A12292&gt;=Stimuli!$B$2,A12292&lt;=Stimuli!$C$2),Stimuli!$A$2,IF(AND(A12292&gt;=Stimuli!$B$3,A12292&lt;=Stimuli!$C$3),Stimuli!$A$3,IF(AND(A12292&gt;=Stimuli!$B$4,A12292&lt;=Stimuli!$C$4),Stimuli!$A$4,"")))</f>
        <v>03 Quiet recovery (15s)</v>
      </c>
      <c r="I12292" s="6" t="n">
        <f aca="false">(B12292-B12291)/((A12292-A12291)/1000)</f>
        <v>-0.937728937729048</v>
      </c>
      <c r="J12292" s="6" t="n">
        <f aca="false">IF(OR(B12292&lt;Rules!$B$2,B12292&gt;Rules!$B$3,ABS(I12292)&gt;Rules!$B$4,OR(B12293&lt;Rules!$B$2,B12293&gt;Rules!$B$3,ABS(I12293)&gt;Rules!$B$4)),1,0)</f>
        <v>0</v>
      </c>
      <c r="K12292" s="6" t="str">
        <f aca="false">IF(F12292=1,COUNTIF($F$2:F12292,1),"")</f>
        <v/>
      </c>
    </row>
    <row r="12293" customFormat="false" ht="15" hidden="false" customHeight="false" outlineLevel="0" collapsed="false">
      <c r="A12293" s="6" t="n">
        <v>96464.4305</v>
      </c>
      <c r="B12293" s="6" t="n">
        <v>2.05934065934066</v>
      </c>
      <c r="C12293" s="6" t="n">
        <v>91</v>
      </c>
      <c r="D12293" s="6" t="n">
        <v>-1</v>
      </c>
      <c r="E12293" s="6" t="n">
        <v>2.01098901098901</v>
      </c>
      <c r="F12293" s="6" t="n">
        <v>0</v>
      </c>
      <c r="G12293" s="6" t="n">
        <v>0.0249084249084257</v>
      </c>
      <c r="H12293" s="6" t="str">
        <f aca="false">IF(AND(A12293&gt;=Stimuli!$B$2,A12293&lt;=Stimuli!$C$2),Stimuli!$A$2,IF(AND(A12293&gt;=Stimuli!$B$3,A12293&lt;=Stimuli!$C$3),Stimuli!$A$3,IF(AND(A12293&gt;=Stimuli!$B$4,A12293&lt;=Stimuli!$C$4),Stimuli!$A$4,"")))</f>
        <v>03 Quiet recovery (15s)</v>
      </c>
      <c r="I12293" s="6" t="n">
        <f aca="false">(B12293-B12292)/((A12293-A12292)/1000)</f>
        <v>0.750183150183204</v>
      </c>
      <c r="J12293" s="6" t="n">
        <f aca="false">IF(OR(B12293&lt;Rules!$B$2,B12293&gt;Rules!$B$3,ABS(I12293)&gt;Rules!$B$4,OR(B12294&lt;Rules!$B$2,B12294&gt;Rules!$B$3,ABS(I12294)&gt;Rules!$B$4)),1,0)</f>
        <v>0</v>
      </c>
      <c r="K12293" s="6" t="str">
        <f aca="false">IF(F12293=1,COUNTIF($F$2:F12293,1),"")</f>
        <v/>
      </c>
    </row>
    <row r="12294" customFormat="false" ht="15" hidden="false" customHeight="false" outlineLevel="0" collapsed="false">
      <c r="A12294" s="6" t="n">
        <v>96472.243</v>
      </c>
      <c r="B12294" s="6" t="n">
        <v>2.05494505494506</v>
      </c>
      <c r="C12294" s="6" t="n">
        <v>91</v>
      </c>
      <c r="D12294" s="6" t="n">
        <v>-1</v>
      </c>
      <c r="E12294" s="6" t="n">
        <v>2.01098901098901</v>
      </c>
      <c r="F12294" s="6" t="n">
        <v>0</v>
      </c>
      <c r="G12294" s="6" t="n">
        <v>0.0249084249084257</v>
      </c>
      <c r="H12294" s="6" t="str">
        <f aca="false">IF(AND(A12294&gt;=Stimuli!$B$2,A12294&lt;=Stimuli!$C$2),Stimuli!$A$2,IF(AND(A12294&gt;=Stimuli!$B$3,A12294&lt;=Stimuli!$C$3),Stimuli!$A$3,IF(AND(A12294&gt;=Stimuli!$B$4,A12294&lt;=Stimuli!$C$4),Stimuli!$A$4,"")))</f>
        <v>03 Quiet recovery (15s)</v>
      </c>
      <c r="I12294" s="6" t="n">
        <f aca="false">(B12294-B12293)/((A12294-A12293)/1000)</f>
        <v>-0.562637362637304</v>
      </c>
      <c r="J12294" s="6" t="n">
        <f aca="false">IF(OR(B12294&lt;Rules!$B$2,B12294&gt;Rules!$B$3,ABS(I12294)&gt;Rules!$B$4,OR(B12295&lt;Rules!$B$2,B12295&gt;Rules!$B$3,ABS(I12295)&gt;Rules!$B$4)),1,0)</f>
        <v>0</v>
      </c>
      <c r="K12294" s="6" t="str">
        <f aca="false">IF(F12294=1,COUNTIF($F$2:F12294,1),"")</f>
        <v/>
      </c>
    </row>
    <row r="12295" customFormat="false" ht="15" hidden="false" customHeight="false" outlineLevel="0" collapsed="false">
      <c r="A12295" s="6" t="n">
        <v>96480.0555</v>
      </c>
      <c r="B12295" s="6" t="n">
        <v>2.05787545787546</v>
      </c>
      <c r="C12295" s="6" t="n">
        <v>91</v>
      </c>
      <c r="D12295" s="6" t="n">
        <v>-1</v>
      </c>
      <c r="E12295" s="6" t="n">
        <v>2.01098901098901</v>
      </c>
      <c r="F12295" s="6" t="n">
        <v>0</v>
      </c>
      <c r="G12295" s="6" t="n">
        <v>0.0249084249084257</v>
      </c>
      <c r="H12295" s="6" t="str">
        <f aca="false">IF(AND(A12295&gt;=Stimuli!$B$2,A12295&lt;=Stimuli!$C$2),Stimuli!$A$2,IF(AND(A12295&gt;=Stimuli!$B$3,A12295&lt;=Stimuli!$C$3),Stimuli!$A$3,IF(AND(A12295&gt;=Stimuli!$B$4,A12295&lt;=Stimuli!$C$4),Stimuli!$A$4,"")))</f>
        <v>03 Quiet recovery (15s)</v>
      </c>
      <c r="I12295" s="6" t="n">
        <f aca="false">(B12295-B12294)/((A12295-A12294)/1000)</f>
        <v>0.375091575091403</v>
      </c>
      <c r="J12295" s="6" t="n">
        <f aca="false">IF(OR(B12295&lt;Rules!$B$2,B12295&gt;Rules!$B$3,ABS(I12295)&gt;Rules!$B$4,OR(B12296&lt;Rules!$B$2,B12296&gt;Rules!$B$3,ABS(I12296)&gt;Rules!$B$4)),1,0)</f>
        <v>0</v>
      </c>
      <c r="K12295" s="6" t="str">
        <f aca="false">IF(F12295=1,COUNTIF($F$2:F12295,1),"")</f>
        <v/>
      </c>
    </row>
    <row r="12296" customFormat="false" ht="15" hidden="false" customHeight="false" outlineLevel="0" collapsed="false">
      <c r="A12296" s="6" t="n">
        <v>96487.868</v>
      </c>
      <c r="B12296" s="6" t="n">
        <v>2.05641025641026</v>
      </c>
      <c r="C12296" s="6" t="n">
        <v>91</v>
      </c>
      <c r="D12296" s="6" t="n">
        <v>-1</v>
      </c>
      <c r="E12296" s="6" t="n">
        <v>2.01098901098901</v>
      </c>
      <c r="F12296" s="6" t="n">
        <v>0</v>
      </c>
      <c r="G12296" s="6" t="n">
        <v>0.0249084249084257</v>
      </c>
      <c r="H12296" s="6" t="str">
        <f aca="false">IF(AND(A12296&gt;=Stimuli!$B$2,A12296&lt;=Stimuli!$C$2),Stimuli!$A$2,IF(AND(A12296&gt;=Stimuli!$B$3,A12296&lt;=Stimuli!$C$3),Stimuli!$A$3,IF(AND(A12296&gt;=Stimuli!$B$4,A12296&lt;=Stimuli!$C$4),Stimuli!$A$4,"")))</f>
        <v>03 Quiet recovery (15s)</v>
      </c>
      <c r="I12296" s="6" t="n">
        <f aca="false">(B12296-B12295)/((A12296-A12295)/1000)</f>
        <v>-0.187545787545673</v>
      </c>
      <c r="J12296" s="6" t="n">
        <f aca="false">IF(OR(B12296&lt;Rules!$B$2,B12296&gt;Rules!$B$3,ABS(I12296)&gt;Rules!$B$4,OR(B12297&lt;Rules!$B$2,B12297&gt;Rules!$B$3,ABS(I12297)&gt;Rules!$B$4)),1,0)</f>
        <v>0</v>
      </c>
      <c r="K12296" s="6" t="str">
        <f aca="false">IF(F12296=1,COUNTIF($F$2:F12296,1),"")</f>
        <v/>
      </c>
    </row>
    <row r="12297" customFormat="false" ht="15" hidden="false" customHeight="false" outlineLevel="0" collapsed="false">
      <c r="A12297" s="6" t="n">
        <v>96495.6805</v>
      </c>
      <c r="B12297" s="6" t="n">
        <v>2.05641025641026</v>
      </c>
      <c r="C12297" s="6" t="n">
        <v>91</v>
      </c>
      <c r="D12297" s="6" t="n">
        <v>-1</v>
      </c>
      <c r="E12297" s="6" t="n">
        <v>2.01098901098901</v>
      </c>
      <c r="F12297" s="6" t="n">
        <v>0</v>
      </c>
      <c r="G12297" s="6" t="n">
        <v>0.0249084249084257</v>
      </c>
      <c r="H12297" s="6" t="str">
        <f aca="false">IF(AND(A12297&gt;=Stimuli!$B$2,A12297&lt;=Stimuli!$C$2),Stimuli!$A$2,IF(AND(A12297&gt;=Stimuli!$B$3,A12297&lt;=Stimuli!$C$3),Stimuli!$A$3,IF(AND(A12297&gt;=Stimuli!$B$4,A12297&lt;=Stimuli!$C$4),Stimuli!$A$4,"")))</f>
        <v>03 Quiet recovery (15s)</v>
      </c>
      <c r="I12297" s="6" t="n">
        <f aca="false">(B12297-B12296)/((A12297-A12296)/1000)</f>
        <v>0</v>
      </c>
      <c r="J12297" s="6" t="n">
        <f aca="false">IF(OR(B12297&lt;Rules!$B$2,B12297&gt;Rules!$B$3,ABS(I12297)&gt;Rules!$B$4,OR(B12298&lt;Rules!$B$2,B12298&gt;Rules!$B$3,ABS(I12298)&gt;Rules!$B$4)),1,0)</f>
        <v>0</v>
      </c>
      <c r="K12297" s="6" t="str">
        <f aca="false">IF(F12297=1,COUNTIF($F$2:F12297,1),"")</f>
        <v/>
      </c>
    </row>
    <row r="12298" customFormat="false" ht="15" hidden="false" customHeight="false" outlineLevel="0" collapsed="false">
      <c r="A12298" s="6" t="n">
        <v>96503.493</v>
      </c>
      <c r="B12298" s="6" t="n">
        <v>2.05787545787546</v>
      </c>
      <c r="C12298" s="6" t="n">
        <v>91</v>
      </c>
      <c r="D12298" s="6" t="n">
        <v>-1</v>
      </c>
      <c r="E12298" s="6" t="n">
        <v>2.01098901098901</v>
      </c>
      <c r="F12298" s="6" t="n">
        <v>0</v>
      </c>
      <c r="G12298" s="6" t="n">
        <v>0.0249084249084257</v>
      </c>
      <c r="H12298" s="6" t="str">
        <f aca="false">IF(AND(A12298&gt;=Stimuli!$B$2,A12298&lt;=Stimuli!$C$2),Stimuli!$A$2,IF(AND(A12298&gt;=Stimuli!$B$3,A12298&lt;=Stimuli!$C$3),Stimuli!$A$3,IF(AND(A12298&gt;=Stimuli!$B$4,A12298&lt;=Stimuli!$C$4),Stimuli!$A$4,"")))</f>
        <v>03 Quiet recovery (15s)</v>
      </c>
      <c r="I12298" s="6" t="n">
        <f aca="false">(B12298-B12297)/((A12298-A12297)/1000)</f>
        <v>0.187545787545673</v>
      </c>
      <c r="J12298" s="6" t="n">
        <f aca="false">IF(OR(B12298&lt;Rules!$B$2,B12298&gt;Rules!$B$3,ABS(I12298)&gt;Rules!$B$4,OR(B12299&lt;Rules!$B$2,B12299&gt;Rules!$B$3,ABS(I12299)&gt;Rules!$B$4)),1,0)</f>
        <v>0</v>
      </c>
      <c r="K12298" s="6" t="str">
        <f aca="false">IF(F12298=1,COUNTIF($F$2:F12298,1),"")</f>
        <v/>
      </c>
    </row>
    <row r="12299" customFormat="false" ht="15" hidden="false" customHeight="false" outlineLevel="0" collapsed="false">
      <c r="A12299" s="6" t="n">
        <v>96511.3055</v>
      </c>
      <c r="B12299" s="6" t="n">
        <v>2.05347985347985</v>
      </c>
      <c r="C12299" s="6" t="n">
        <v>91</v>
      </c>
      <c r="D12299" s="6" t="n">
        <v>-1</v>
      </c>
      <c r="E12299" s="6" t="n">
        <v>2.01098901098901</v>
      </c>
      <c r="F12299" s="6" t="n">
        <v>0</v>
      </c>
      <c r="G12299" s="6" t="n">
        <v>0.0249084249084257</v>
      </c>
      <c r="H12299" s="6" t="str">
        <f aca="false">IF(AND(A12299&gt;=Stimuli!$B$2,A12299&lt;=Stimuli!$C$2),Stimuli!$A$2,IF(AND(A12299&gt;=Stimuli!$B$3,A12299&lt;=Stimuli!$C$3),Stimuli!$A$3,IF(AND(A12299&gt;=Stimuli!$B$4,A12299&lt;=Stimuli!$C$4),Stimuli!$A$4,"")))</f>
        <v>03 Quiet recovery (15s)</v>
      </c>
      <c r="I12299" s="6" t="n">
        <f aca="false">(B12299-B12298)/((A12299-A12298)/1000)</f>
        <v>-0.562637362637304</v>
      </c>
      <c r="J12299" s="6" t="n">
        <f aca="false">IF(OR(B12299&lt;Rules!$B$2,B12299&gt;Rules!$B$3,ABS(I12299)&gt;Rules!$B$4,OR(B12300&lt;Rules!$B$2,B12300&gt;Rules!$B$3,ABS(I12300)&gt;Rules!$B$4)),1,0)</f>
        <v>0</v>
      </c>
      <c r="K12299" s="6" t="str">
        <f aca="false">IF(F12299=1,COUNTIF($F$2:F12299,1),"")</f>
        <v/>
      </c>
    </row>
    <row r="12300" customFormat="false" ht="15" hidden="false" customHeight="false" outlineLevel="0" collapsed="false">
      <c r="A12300" s="6" t="n">
        <v>96519.118</v>
      </c>
      <c r="B12300" s="6" t="n">
        <v>2.05787545787546</v>
      </c>
      <c r="C12300" s="6" t="n">
        <v>91</v>
      </c>
      <c r="D12300" s="6" t="n">
        <v>-1</v>
      </c>
      <c r="E12300" s="6" t="n">
        <v>2.01098901098901</v>
      </c>
      <c r="F12300" s="6" t="n">
        <v>0</v>
      </c>
      <c r="G12300" s="6" t="n">
        <v>0.0249084249084257</v>
      </c>
      <c r="H12300" s="6" t="str">
        <f aca="false">IF(AND(A12300&gt;=Stimuli!$B$2,A12300&lt;=Stimuli!$C$2),Stimuli!$A$2,IF(AND(A12300&gt;=Stimuli!$B$3,A12300&lt;=Stimuli!$C$3),Stimuli!$A$3,IF(AND(A12300&gt;=Stimuli!$B$4,A12300&lt;=Stimuli!$C$4),Stimuli!$A$4,"")))</f>
        <v>03 Quiet recovery (15s)</v>
      </c>
      <c r="I12300" s="6" t="n">
        <f aca="false">(B12300-B12299)/((A12300-A12299)/1000)</f>
        <v>0.562637362637304</v>
      </c>
      <c r="J12300" s="6" t="n">
        <f aca="false">IF(OR(B12300&lt;Rules!$B$2,B12300&gt;Rules!$B$3,ABS(I12300)&gt;Rules!$B$4,OR(B12301&lt;Rules!$B$2,B12301&gt;Rules!$B$3,ABS(I12301)&gt;Rules!$B$4)),1,0)</f>
        <v>0</v>
      </c>
      <c r="K12300" s="6" t="str">
        <f aca="false">IF(F12300=1,COUNTIF($F$2:F12300,1),"")</f>
        <v/>
      </c>
    </row>
    <row r="12301" customFormat="false" ht="15" hidden="false" customHeight="false" outlineLevel="0" collapsed="false">
      <c r="A12301" s="6" t="n">
        <v>96526.9305</v>
      </c>
      <c r="B12301" s="6" t="n">
        <v>2.05201465201465</v>
      </c>
      <c r="C12301" s="6" t="n">
        <v>91</v>
      </c>
      <c r="D12301" s="6" t="n">
        <v>-1</v>
      </c>
      <c r="E12301" s="6" t="n">
        <v>2.01098901098901</v>
      </c>
      <c r="F12301" s="6" t="n">
        <v>0</v>
      </c>
      <c r="G12301" s="6" t="n">
        <v>0.0249084249084257</v>
      </c>
      <c r="H12301" s="6" t="str">
        <f aca="false">IF(AND(A12301&gt;=Stimuli!$B$2,A12301&lt;=Stimuli!$C$2),Stimuli!$A$2,IF(AND(A12301&gt;=Stimuli!$B$3,A12301&lt;=Stimuli!$C$3),Stimuli!$A$3,IF(AND(A12301&gt;=Stimuli!$B$4,A12301&lt;=Stimuli!$C$4),Stimuli!$A$4,"")))</f>
        <v>03 Quiet recovery (15s)</v>
      </c>
      <c r="I12301" s="6" t="n">
        <f aca="false">(B12301-B12300)/((A12301-A12300)/1000)</f>
        <v>-0.750183150183034</v>
      </c>
      <c r="J12301" s="6" t="n">
        <f aca="false">IF(OR(B12301&lt;Rules!$B$2,B12301&gt;Rules!$B$3,ABS(I12301)&gt;Rules!$B$4,OR(B12302&lt;Rules!$B$2,B12302&gt;Rules!$B$3,ABS(I12302)&gt;Rules!$B$4)),1,0)</f>
        <v>0</v>
      </c>
      <c r="K12301" s="6" t="str">
        <f aca="false">IF(F12301=1,COUNTIF($F$2:F12301,1),"")</f>
        <v/>
      </c>
    </row>
    <row r="12302" customFormat="false" ht="15" hidden="false" customHeight="false" outlineLevel="0" collapsed="false">
      <c r="A12302" s="6" t="n">
        <v>96534.743</v>
      </c>
      <c r="B12302" s="6" t="n">
        <v>2.05787545787546</v>
      </c>
      <c r="C12302" s="6" t="n">
        <v>91</v>
      </c>
      <c r="D12302" s="6" t="n">
        <v>-1</v>
      </c>
      <c r="E12302" s="6" t="n">
        <v>2.01098901098901</v>
      </c>
      <c r="F12302" s="6" t="n">
        <v>0</v>
      </c>
      <c r="G12302" s="6" t="n">
        <v>0.0249084249084257</v>
      </c>
      <c r="H12302" s="6" t="str">
        <f aca="false">IF(AND(A12302&gt;=Stimuli!$B$2,A12302&lt;=Stimuli!$C$2),Stimuli!$A$2,IF(AND(A12302&gt;=Stimuli!$B$3,A12302&lt;=Stimuli!$C$3),Stimuli!$A$3,IF(AND(A12302&gt;=Stimuli!$B$4,A12302&lt;=Stimuli!$C$4),Stimuli!$A$4,"")))</f>
        <v>03 Quiet recovery (15s)</v>
      </c>
      <c r="I12302" s="6" t="n">
        <f aca="false">(B12302-B12301)/((A12302-A12301)/1000)</f>
        <v>0.750183150183034</v>
      </c>
      <c r="J12302" s="6" t="n">
        <f aca="false">IF(OR(B12302&lt;Rules!$B$2,B12302&gt;Rules!$B$3,ABS(I12302)&gt;Rules!$B$4,OR(B12303&lt;Rules!$B$2,B12303&gt;Rules!$B$3,ABS(I12303)&gt;Rules!$B$4)),1,0)</f>
        <v>0</v>
      </c>
      <c r="K12302" s="6" t="str">
        <f aca="false">IF(F12302=1,COUNTIF($F$2:F12302,1),"")</f>
        <v/>
      </c>
    </row>
    <row r="12303" customFormat="false" ht="15" hidden="false" customHeight="false" outlineLevel="0" collapsed="false">
      <c r="A12303" s="6" t="n">
        <v>96542.5555</v>
      </c>
      <c r="B12303" s="6" t="n">
        <v>2.05054945054945</v>
      </c>
      <c r="C12303" s="6" t="n">
        <v>91</v>
      </c>
      <c r="D12303" s="6" t="n">
        <v>-1</v>
      </c>
      <c r="E12303" s="6" t="n">
        <v>2.01098901098901</v>
      </c>
      <c r="F12303" s="6" t="n">
        <v>0</v>
      </c>
      <c r="G12303" s="6" t="n">
        <v>0.0249084249084257</v>
      </c>
      <c r="H12303" s="6" t="str">
        <f aca="false">IF(AND(A12303&gt;=Stimuli!$B$2,A12303&lt;=Stimuli!$C$2),Stimuli!$A$2,IF(AND(A12303&gt;=Stimuli!$B$3,A12303&lt;=Stimuli!$C$3),Stimuli!$A$3,IF(AND(A12303&gt;=Stimuli!$B$4,A12303&lt;=Stimuli!$C$4),Stimuli!$A$4,"")))</f>
        <v>03 Quiet recovery (15s)</v>
      </c>
      <c r="I12303" s="6" t="n">
        <f aca="false">(B12303-B12302)/((A12303-A12302)/1000)</f>
        <v>-0.937728937728878</v>
      </c>
      <c r="J12303" s="6" t="n">
        <f aca="false">IF(OR(B12303&lt;Rules!$B$2,B12303&gt;Rules!$B$3,ABS(I12303)&gt;Rules!$B$4,OR(B12304&lt;Rules!$B$2,B12304&gt;Rules!$B$3,ABS(I12304)&gt;Rules!$B$4)),1,0)</f>
        <v>0</v>
      </c>
      <c r="K12303" s="6" t="str">
        <f aca="false">IF(F12303=1,COUNTIF($F$2:F12303,1),"")</f>
        <v/>
      </c>
    </row>
    <row r="12304" customFormat="false" ht="15" hidden="false" customHeight="false" outlineLevel="0" collapsed="false">
      <c r="A12304" s="6" t="n">
        <v>96550.368</v>
      </c>
      <c r="B12304" s="6" t="n">
        <v>2.05787545787546</v>
      </c>
      <c r="C12304" s="6" t="n">
        <v>91</v>
      </c>
      <c r="D12304" s="6" t="n">
        <v>-1</v>
      </c>
      <c r="E12304" s="6" t="n">
        <v>2.01098901098901</v>
      </c>
      <c r="F12304" s="6" t="n">
        <v>0</v>
      </c>
      <c r="G12304" s="6" t="n">
        <v>0.0249084249084257</v>
      </c>
      <c r="H12304" s="6" t="str">
        <f aca="false">IF(AND(A12304&gt;=Stimuli!$B$2,A12304&lt;=Stimuli!$C$2),Stimuli!$A$2,IF(AND(A12304&gt;=Stimuli!$B$3,A12304&lt;=Stimuli!$C$3),Stimuli!$A$3,IF(AND(A12304&gt;=Stimuli!$B$4,A12304&lt;=Stimuli!$C$4),Stimuli!$A$4,"")))</f>
        <v>03 Quiet recovery (15s)</v>
      </c>
      <c r="I12304" s="6" t="n">
        <f aca="false">(B12304-B12303)/((A12304-A12303)/1000)</f>
        <v>0.937728937728878</v>
      </c>
      <c r="J12304" s="6" t="n">
        <f aca="false">IF(OR(B12304&lt;Rules!$B$2,B12304&gt;Rules!$B$3,ABS(I12304)&gt;Rules!$B$4,OR(B12305&lt;Rules!$B$2,B12305&gt;Rules!$B$3,ABS(I12305)&gt;Rules!$B$4)),1,0)</f>
        <v>0</v>
      </c>
      <c r="K12304" s="6" t="str">
        <f aca="false">IF(F12304=1,COUNTIF($F$2:F12304,1),"")</f>
        <v/>
      </c>
    </row>
    <row r="12305" customFormat="false" ht="15" hidden="false" customHeight="false" outlineLevel="0" collapsed="false">
      <c r="A12305" s="6" t="n">
        <v>96558.1805</v>
      </c>
      <c r="B12305" s="6" t="n">
        <v>2.04908424908425</v>
      </c>
      <c r="C12305" s="6" t="n">
        <v>91</v>
      </c>
      <c r="D12305" s="6" t="n">
        <v>-1</v>
      </c>
      <c r="E12305" s="6" t="n">
        <v>2.01098901098901</v>
      </c>
      <c r="F12305" s="6" t="n">
        <v>0</v>
      </c>
      <c r="G12305" s="6" t="n">
        <v>0.0249084249084257</v>
      </c>
      <c r="H12305" s="6" t="str">
        <f aca="false">IF(AND(A12305&gt;=Stimuli!$B$2,A12305&lt;=Stimuli!$C$2),Stimuli!$A$2,IF(AND(A12305&gt;=Stimuli!$B$3,A12305&lt;=Stimuli!$C$3),Stimuli!$A$3,IF(AND(A12305&gt;=Stimuli!$B$4,A12305&lt;=Stimuli!$C$4),Stimuli!$A$4,"")))</f>
        <v>03 Quiet recovery (15s)</v>
      </c>
      <c r="I12305" s="6" t="n">
        <f aca="false">(B12305-B12304)/((A12305-A12304)/1000)</f>
        <v>-1.12527472527461</v>
      </c>
      <c r="J12305" s="6" t="n">
        <f aca="false">IF(OR(B12305&lt;Rules!$B$2,B12305&gt;Rules!$B$3,ABS(I12305)&gt;Rules!$B$4,OR(B12306&lt;Rules!$B$2,B12306&gt;Rules!$B$3,ABS(I12306)&gt;Rules!$B$4)),1,0)</f>
        <v>0</v>
      </c>
      <c r="K12305" s="6" t="str">
        <f aca="false">IF(F12305=1,COUNTIF($F$2:F12305,1),"")</f>
        <v/>
      </c>
    </row>
    <row r="12306" customFormat="false" ht="15" hidden="false" customHeight="false" outlineLevel="0" collapsed="false">
      <c r="A12306" s="6" t="n">
        <v>96565.993</v>
      </c>
      <c r="B12306" s="6" t="n">
        <v>2.05641025641026</v>
      </c>
      <c r="C12306" s="6" t="n">
        <v>91</v>
      </c>
      <c r="D12306" s="6" t="n">
        <v>-1</v>
      </c>
      <c r="E12306" s="6" t="n">
        <v>2.01098901098901</v>
      </c>
      <c r="F12306" s="6" t="n">
        <v>0</v>
      </c>
      <c r="G12306" s="6" t="n">
        <v>0.0249084249084257</v>
      </c>
      <c r="H12306" s="6" t="str">
        <f aca="false">IF(AND(A12306&gt;=Stimuli!$B$2,A12306&lt;=Stimuli!$C$2),Stimuli!$A$2,IF(AND(A12306&gt;=Stimuli!$B$3,A12306&lt;=Stimuli!$C$3),Stimuli!$A$3,IF(AND(A12306&gt;=Stimuli!$B$4,A12306&lt;=Stimuli!$C$4),Stimuli!$A$4,"")))</f>
        <v>03 Quiet recovery (15s)</v>
      </c>
      <c r="I12306" s="6" t="n">
        <f aca="false">(B12306-B12305)/((A12306-A12305)/1000)</f>
        <v>0.937728937728934</v>
      </c>
      <c r="J12306" s="6" t="n">
        <f aca="false">IF(OR(B12306&lt;Rules!$B$2,B12306&gt;Rules!$B$3,ABS(I12306)&gt;Rules!$B$4,OR(B12307&lt;Rules!$B$2,B12307&gt;Rules!$B$3,ABS(I12307)&gt;Rules!$B$4)),1,0)</f>
        <v>0</v>
      </c>
      <c r="K12306" s="6" t="str">
        <f aca="false">IF(F12306=1,COUNTIF($F$2:F12306,1),"")</f>
        <v/>
      </c>
    </row>
    <row r="12307" customFormat="false" ht="15" hidden="false" customHeight="false" outlineLevel="0" collapsed="false">
      <c r="A12307" s="6" t="n">
        <v>96573.8055</v>
      </c>
      <c r="B12307" s="6" t="n">
        <v>2.04908424908425</v>
      </c>
      <c r="C12307" s="6" t="n">
        <v>91</v>
      </c>
      <c r="D12307" s="6" t="n">
        <v>-1</v>
      </c>
      <c r="E12307" s="6" t="n">
        <v>2.01098901098901</v>
      </c>
      <c r="F12307" s="6" t="n">
        <v>0</v>
      </c>
      <c r="G12307" s="6" t="n">
        <v>0.0249084249084257</v>
      </c>
      <c r="H12307" s="6" t="str">
        <f aca="false">IF(AND(A12307&gt;=Stimuli!$B$2,A12307&lt;=Stimuli!$C$2),Stimuli!$A$2,IF(AND(A12307&gt;=Stimuli!$B$3,A12307&lt;=Stimuli!$C$3),Stimuli!$A$3,IF(AND(A12307&gt;=Stimuli!$B$4,A12307&lt;=Stimuli!$C$4),Stimuli!$A$4,"")))</f>
        <v>03 Quiet recovery (15s)</v>
      </c>
      <c r="I12307" s="6" t="n">
        <f aca="false">(B12307-B12306)/((A12307-A12306)/1000)</f>
        <v>-0.937728937728934</v>
      </c>
      <c r="J12307" s="6" t="n">
        <f aca="false">IF(OR(B12307&lt;Rules!$B$2,B12307&gt;Rules!$B$3,ABS(I12307)&gt;Rules!$B$4,OR(B12308&lt;Rules!$B$2,B12308&gt;Rules!$B$3,ABS(I12308)&gt;Rules!$B$4)),1,0)</f>
        <v>0</v>
      </c>
      <c r="K12307" s="6" t="str">
        <f aca="false">IF(F12307=1,COUNTIF($F$2:F12307,1),"")</f>
        <v/>
      </c>
    </row>
    <row r="12308" customFormat="false" ht="15" hidden="false" customHeight="false" outlineLevel="0" collapsed="false">
      <c r="A12308" s="6" t="n">
        <v>96581.618</v>
      </c>
      <c r="B12308" s="6" t="n">
        <v>2.05641025641026</v>
      </c>
      <c r="C12308" s="6" t="n">
        <v>91</v>
      </c>
      <c r="D12308" s="6" t="n">
        <v>-1</v>
      </c>
      <c r="E12308" s="6" t="n">
        <v>2.01098901098901</v>
      </c>
      <c r="F12308" s="6" t="n">
        <v>0</v>
      </c>
      <c r="G12308" s="6" t="n">
        <v>0.0249084249084257</v>
      </c>
      <c r="H12308" s="6" t="str">
        <f aca="false">IF(AND(A12308&gt;=Stimuli!$B$2,A12308&lt;=Stimuli!$C$2),Stimuli!$A$2,IF(AND(A12308&gt;=Stimuli!$B$3,A12308&lt;=Stimuli!$C$3),Stimuli!$A$3,IF(AND(A12308&gt;=Stimuli!$B$4,A12308&lt;=Stimuli!$C$4),Stimuli!$A$4,"")))</f>
        <v>03 Quiet recovery (15s)</v>
      </c>
      <c r="I12308" s="6" t="n">
        <f aca="false">(B12308-B12307)/((A12308-A12307)/1000)</f>
        <v>0.937728937728934</v>
      </c>
      <c r="J12308" s="6" t="n">
        <f aca="false">IF(OR(B12308&lt;Rules!$B$2,B12308&gt;Rules!$B$3,ABS(I12308)&gt;Rules!$B$4,OR(B12309&lt;Rules!$B$2,B12309&gt;Rules!$B$3,ABS(I12309)&gt;Rules!$B$4)),1,0)</f>
        <v>0</v>
      </c>
      <c r="K12308" s="6" t="str">
        <f aca="false">IF(F12308=1,COUNTIF($F$2:F12308,1),"")</f>
        <v/>
      </c>
    </row>
    <row r="12309" customFormat="false" ht="15" hidden="false" customHeight="false" outlineLevel="0" collapsed="false">
      <c r="A12309" s="6" t="n">
        <v>96589.4305</v>
      </c>
      <c r="B12309" s="6" t="n">
        <v>2.05054945054945</v>
      </c>
      <c r="C12309" s="6" t="n">
        <v>91</v>
      </c>
      <c r="D12309" s="6" t="n">
        <v>-1</v>
      </c>
      <c r="E12309" s="6" t="n">
        <v>2.01098901098901</v>
      </c>
      <c r="F12309" s="6" t="n">
        <v>0</v>
      </c>
      <c r="G12309" s="6" t="n">
        <v>0.0249084249084257</v>
      </c>
      <c r="H12309" s="6" t="str">
        <f aca="false">IF(AND(A12309&gt;=Stimuli!$B$2,A12309&lt;=Stimuli!$C$2),Stimuli!$A$2,IF(AND(A12309&gt;=Stimuli!$B$3,A12309&lt;=Stimuli!$C$3),Stimuli!$A$3,IF(AND(A12309&gt;=Stimuli!$B$4,A12309&lt;=Stimuli!$C$4),Stimuli!$A$4,"")))</f>
        <v>03 Quiet recovery (15s)</v>
      </c>
      <c r="I12309" s="6" t="n">
        <f aca="false">(B12309-B12308)/((A12309-A12308)/1000)</f>
        <v>-0.750183150183204</v>
      </c>
      <c r="J12309" s="6" t="n">
        <f aca="false">IF(OR(B12309&lt;Rules!$B$2,B12309&gt;Rules!$B$3,ABS(I12309)&gt;Rules!$B$4,OR(B12310&lt;Rules!$B$2,B12310&gt;Rules!$B$3,ABS(I12310)&gt;Rules!$B$4)),1,0)</f>
        <v>0</v>
      </c>
      <c r="K12309" s="6" t="str">
        <f aca="false">IF(F12309=1,COUNTIF($F$2:F12309,1),"")</f>
        <v/>
      </c>
    </row>
    <row r="12310" customFormat="false" ht="15" hidden="false" customHeight="false" outlineLevel="0" collapsed="false">
      <c r="A12310" s="6" t="n">
        <v>96597.243</v>
      </c>
      <c r="B12310" s="6" t="n">
        <v>2.05347985347985</v>
      </c>
      <c r="C12310" s="6" t="n">
        <v>91</v>
      </c>
      <c r="D12310" s="6" t="n">
        <v>-1</v>
      </c>
      <c r="E12310" s="6" t="n">
        <v>2.01098901098901</v>
      </c>
      <c r="F12310" s="6" t="n">
        <v>0</v>
      </c>
      <c r="G12310" s="6" t="n">
        <v>0.0249084249084257</v>
      </c>
      <c r="H12310" s="6" t="str">
        <f aca="false">IF(AND(A12310&gt;=Stimuli!$B$2,A12310&lt;=Stimuli!$C$2),Stimuli!$A$2,IF(AND(A12310&gt;=Stimuli!$B$3,A12310&lt;=Stimuli!$C$3),Stimuli!$A$3,IF(AND(A12310&gt;=Stimuli!$B$4,A12310&lt;=Stimuli!$C$4),Stimuli!$A$4,"")))</f>
        <v>03 Quiet recovery (15s)</v>
      </c>
      <c r="I12310" s="6" t="n">
        <f aca="false">(B12310-B12309)/((A12310-A12309)/1000)</f>
        <v>0.375091575091574</v>
      </c>
      <c r="J12310" s="6" t="n">
        <f aca="false">IF(OR(B12310&lt;Rules!$B$2,B12310&gt;Rules!$B$3,ABS(I12310)&gt;Rules!$B$4,OR(B12311&lt;Rules!$B$2,B12311&gt;Rules!$B$3,ABS(I12311)&gt;Rules!$B$4)),1,0)</f>
        <v>0</v>
      </c>
      <c r="K12310" s="6" t="str">
        <f aca="false">IF(F12310=1,COUNTIF($F$2:F12310,1),"")</f>
        <v/>
      </c>
    </row>
    <row r="12311" customFormat="false" ht="15" hidden="false" customHeight="false" outlineLevel="0" collapsed="false">
      <c r="A12311" s="6" t="n">
        <v>96605.0555</v>
      </c>
      <c r="B12311" s="6" t="n">
        <v>2.05054945054945</v>
      </c>
      <c r="C12311" s="6" t="n">
        <v>91</v>
      </c>
      <c r="D12311" s="6" t="n">
        <v>-1</v>
      </c>
      <c r="E12311" s="6" t="n">
        <v>2.01098901098901</v>
      </c>
      <c r="F12311" s="6" t="n">
        <v>0</v>
      </c>
      <c r="G12311" s="6" t="n">
        <v>0.0249084249084257</v>
      </c>
      <c r="H12311" s="6" t="str">
        <f aca="false">IF(AND(A12311&gt;=Stimuli!$B$2,A12311&lt;=Stimuli!$C$2),Stimuli!$A$2,IF(AND(A12311&gt;=Stimuli!$B$3,A12311&lt;=Stimuli!$C$3),Stimuli!$A$3,IF(AND(A12311&gt;=Stimuli!$B$4,A12311&lt;=Stimuli!$C$4),Stimuli!$A$4,"")))</f>
        <v>03 Quiet recovery (15s)</v>
      </c>
      <c r="I12311" s="6" t="n">
        <f aca="false">(B12311-B12310)/((A12311-A12310)/1000)</f>
        <v>-0.375091575091574</v>
      </c>
      <c r="J12311" s="6" t="n">
        <f aca="false">IF(OR(B12311&lt;Rules!$B$2,B12311&gt;Rules!$B$3,ABS(I12311)&gt;Rules!$B$4,OR(B12312&lt;Rules!$B$2,B12312&gt;Rules!$B$3,ABS(I12312)&gt;Rules!$B$4)),1,0)</f>
        <v>0</v>
      </c>
      <c r="K12311" s="6" t="str">
        <f aca="false">IF(F12311=1,COUNTIF($F$2:F12311,1),"")</f>
        <v/>
      </c>
    </row>
    <row r="12312" customFormat="false" ht="15" hidden="false" customHeight="false" outlineLevel="0" collapsed="false">
      <c r="A12312" s="6" t="n">
        <v>96612.868</v>
      </c>
      <c r="B12312" s="6" t="n">
        <v>2.05201465201465</v>
      </c>
      <c r="C12312" s="6" t="n">
        <v>91</v>
      </c>
      <c r="D12312" s="6" t="n">
        <v>-1</v>
      </c>
      <c r="E12312" s="6" t="n">
        <v>2.01098901098901</v>
      </c>
      <c r="F12312" s="6" t="n">
        <v>0</v>
      </c>
      <c r="G12312" s="6" t="n">
        <v>0.0249084249084257</v>
      </c>
      <c r="H12312" s="6" t="str">
        <f aca="false">IF(AND(A12312&gt;=Stimuli!$B$2,A12312&lt;=Stimuli!$C$2),Stimuli!$A$2,IF(AND(A12312&gt;=Stimuli!$B$3,A12312&lt;=Stimuli!$C$3),Stimuli!$A$3,IF(AND(A12312&gt;=Stimuli!$B$4,A12312&lt;=Stimuli!$C$4),Stimuli!$A$4,"")))</f>
        <v>03 Quiet recovery (15s)</v>
      </c>
      <c r="I12312" s="6" t="n">
        <f aca="false">(B12312-B12311)/((A12312-A12311)/1000)</f>
        <v>0.187545787545844</v>
      </c>
      <c r="J12312" s="6" t="n">
        <f aca="false">IF(OR(B12312&lt;Rules!$B$2,B12312&gt;Rules!$B$3,ABS(I12312)&gt;Rules!$B$4,OR(B12313&lt;Rules!$B$2,B12313&gt;Rules!$B$3,ABS(I12313)&gt;Rules!$B$4)),1,0)</f>
        <v>0</v>
      </c>
      <c r="K12312" s="6" t="str">
        <f aca="false">IF(F12312=1,COUNTIF($F$2:F12312,1),"")</f>
        <v/>
      </c>
    </row>
    <row r="12313" customFormat="false" ht="15" hidden="false" customHeight="false" outlineLevel="0" collapsed="false">
      <c r="A12313" s="6" t="n">
        <v>96620.6805</v>
      </c>
      <c r="B12313" s="6" t="n">
        <v>2.05201465201465</v>
      </c>
      <c r="C12313" s="6" t="n">
        <v>91</v>
      </c>
      <c r="D12313" s="6" t="n">
        <v>-1</v>
      </c>
      <c r="E12313" s="6" t="n">
        <v>2.01098901098901</v>
      </c>
      <c r="F12313" s="6" t="n">
        <v>0</v>
      </c>
      <c r="G12313" s="6" t="n">
        <v>0.0249084249084257</v>
      </c>
      <c r="H12313" s="6" t="str">
        <f aca="false">IF(AND(A12313&gt;=Stimuli!$B$2,A12313&lt;=Stimuli!$C$2),Stimuli!$A$2,IF(AND(A12313&gt;=Stimuli!$B$3,A12313&lt;=Stimuli!$C$3),Stimuli!$A$3,IF(AND(A12313&gt;=Stimuli!$B$4,A12313&lt;=Stimuli!$C$4),Stimuli!$A$4,"")))</f>
        <v>03 Quiet recovery (15s)</v>
      </c>
      <c r="I12313" s="6" t="n">
        <f aca="false">(B12313-B12312)/((A12313-A12312)/1000)</f>
        <v>0</v>
      </c>
      <c r="J12313" s="6" t="n">
        <f aca="false">IF(OR(B12313&lt;Rules!$B$2,B12313&gt;Rules!$B$3,ABS(I12313)&gt;Rules!$B$4,OR(B12314&lt;Rules!$B$2,B12314&gt;Rules!$B$3,ABS(I12314)&gt;Rules!$B$4)),1,0)</f>
        <v>0</v>
      </c>
      <c r="K12313" s="6" t="str">
        <f aca="false">IF(F12313=1,COUNTIF($F$2:F12313,1),"")</f>
        <v/>
      </c>
    </row>
    <row r="12314" customFormat="false" ht="15" hidden="false" customHeight="false" outlineLevel="0" collapsed="false">
      <c r="A12314" s="6" t="n">
        <v>96628.493</v>
      </c>
      <c r="B12314" s="6" t="n">
        <v>2.05054945054945</v>
      </c>
      <c r="C12314" s="6" t="n">
        <v>91</v>
      </c>
      <c r="D12314" s="6" t="n">
        <v>-1</v>
      </c>
      <c r="E12314" s="6" t="n">
        <v>2.01098901098901</v>
      </c>
      <c r="F12314" s="6" t="n">
        <v>0</v>
      </c>
      <c r="G12314" s="6" t="n">
        <v>0.0249084249084257</v>
      </c>
      <c r="H12314" s="6" t="str">
        <f aca="false">IF(AND(A12314&gt;=Stimuli!$B$2,A12314&lt;=Stimuli!$C$2),Stimuli!$A$2,IF(AND(A12314&gt;=Stimuli!$B$3,A12314&lt;=Stimuli!$C$3),Stimuli!$A$3,IF(AND(A12314&gt;=Stimuli!$B$4,A12314&lt;=Stimuli!$C$4),Stimuli!$A$4,"")))</f>
        <v>03 Quiet recovery (15s)</v>
      </c>
      <c r="I12314" s="6" t="n">
        <f aca="false">(B12314-B12313)/((A12314-A12313)/1000)</f>
        <v>-0.187545787545844</v>
      </c>
      <c r="J12314" s="6" t="n">
        <f aca="false">IF(OR(B12314&lt;Rules!$B$2,B12314&gt;Rules!$B$3,ABS(I12314)&gt;Rules!$B$4,OR(B12315&lt;Rules!$B$2,B12315&gt;Rules!$B$3,ABS(I12315)&gt;Rules!$B$4)),1,0)</f>
        <v>0</v>
      </c>
      <c r="K12314" s="6" t="str">
        <f aca="false">IF(F12314=1,COUNTIF($F$2:F12314,1),"")</f>
        <v/>
      </c>
    </row>
    <row r="12315" customFormat="false" ht="15" hidden="false" customHeight="false" outlineLevel="0" collapsed="false">
      <c r="A12315" s="6" t="n">
        <v>96636.3055</v>
      </c>
      <c r="B12315" s="6" t="n">
        <v>2.05201465201465</v>
      </c>
      <c r="C12315" s="6" t="n">
        <v>91</v>
      </c>
      <c r="D12315" s="6" t="n">
        <v>-1</v>
      </c>
      <c r="E12315" s="6" t="n">
        <v>2.01098901098901</v>
      </c>
      <c r="F12315" s="6" t="n">
        <v>0</v>
      </c>
      <c r="G12315" s="6" t="n">
        <v>0.0249084249084257</v>
      </c>
      <c r="H12315" s="6" t="str">
        <f aca="false">IF(AND(A12315&gt;=Stimuli!$B$2,A12315&lt;=Stimuli!$C$2),Stimuli!$A$2,IF(AND(A12315&gt;=Stimuli!$B$3,A12315&lt;=Stimuli!$C$3),Stimuli!$A$3,IF(AND(A12315&gt;=Stimuli!$B$4,A12315&lt;=Stimuli!$C$4),Stimuli!$A$4,"")))</f>
        <v>03 Quiet recovery (15s)</v>
      </c>
      <c r="I12315" s="6" t="n">
        <f aca="false">(B12315-B12314)/((A12315-A12314)/1000)</f>
        <v>0.187545787545844</v>
      </c>
      <c r="J12315" s="6" t="n">
        <f aca="false">IF(OR(B12315&lt;Rules!$B$2,B12315&gt;Rules!$B$3,ABS(I12315)&gt;Rules!$B$4,OR(B12316&lt;Rules!$B$2,B12316&gt;Rules!$B$3,ABS(I12316)&gt;Rules!$B$4)),1,0)</f>
        <v>0</v>
      </c>
      <c r="K12315" s="6" t="str">
        <f aca="false">IF(F12315=1,COUNTIF($F$2:F12315,1),"")</f>
        <v/>
      </c>
    </row>
    <row r="12316" customFormat="false" ht="15" hidden="false" customHeight="false" outlineLevel="0" collapsed="false">
      <c r="A12316" s="6" t="n">
        <v>96644.118</v>
      </c>
      <c r="B12316" s="6" t="n">
        <v>2.04761904761905</v>
      </c>
      <c r="C12316" s="6" t="n">
        <v>91</v>
      </c>
      <c r="D12316" s="6" t="n">
        <v>-1</v>
      </c>
      <c r="E12316" s="6" t="n">
        <v>2.01098901098901</v>
      </c>
      <c r="F12316" s="6" t="n">
        <v>0</v>
      </c>
      <c r="G12316" s="6" t="n">
        <v>0.0249084249084257</v>
      </c>
      <c r="H12316" s="6" t="str">
        <f aca="false">IF(AND(A12316&gt;=Stimuli!$B$2,A12316&lt;=Stimuli!$C$2),Stimuli!$A$2,IF(AND(A12316&gt;=Stimuli!$B$3,A12316&lt;=Stimuli!$C$3),Stimuli!$A$3,IF(AND(A12316&gt;=Stimuli!$B$4,A12316&lt;=Stimuli!$C$4),Stimuli!$A$4,"")))</f>
        <v>03 Quiet recovery (15s)</v>
      </c>
      <c r="I12316" s="6" t="n">
        <f aca="false">(B12316-B12315)/((A12316-A12315)/1000)</f>
        <v>-0.562637362637304</v>
      </c>
      <c r="J12316" s="6" t="n">
        <f aca="false">IF(OR(B12316&lt;Rules!$B$2,B12316&gt;Rules!$B$3,ABS(I12316)&gt;Rules!$B$4,OR(B12317&lt;Rules!$B$2,B12317&gt;Rules!$B$3,ABS(I12317)&gt;Rules!$B$4)),1,0)</f>
        <v>0</v>
      </c>
      <c r="K12316" s="6" t="str">
        <f aca="false">IF(F12316=1,COUNTIF($F$2:F12316,1),"")</f>
        <v/>
      </c>
    </row>
    <row r="12317" customFormat="false" ht="15" hidden="false" customHeight="false" outlineLevel="0" collapsed="false">
      <c r="A12317" s="6" t="n">
        <v>96651.9305</v>
      </c>
      <c r="B12317" s="6" t="n">
        <v>2.05347985347985</v>
      </c>
      <c r="C12317" s="6" t="n">
        <v>91</v>
      </c>
      <c r="D12317" s="6" t="n">
        <v>-1</v>
      </c>
      <c r="E12317" s="6" t="n">
        <v>2.01098901098901</v>
      </c>
      <c r="F12317" s="6" t="n">
        <v>0</v>
      </c>
      <c r="G12317" s="6" t="n">
        <v>0.0249084249084257</v>
      </c>
      <c r="H12317" s="6" t="str">
        <f aca="false">IF(AND(A12317&gt;=Stimuli!$B$2,A12317&lt;=Stimuli!$C$2),Stimuli!$A$2,IF(AND(A12317&gt;=Stimuli!$B$3,A12317&lt;=Stimuli!$C$3),Stimuli!$A$3,IF(AND(A12317&gt;=Stimuli!$B$4,A12317&lt;=Stimuli!$C$4),Stimuli!$A$4,"")))</f>
        <v>03 Quiet recovery (15s)</v>
      </c>
      <c r="I12317" s="6" t="n">
        <f aca="false">(B12317-B12316)/((A12317-A12316)/1000)</f>
        <v>0.750183150183034</v>
      </c>
      <c r="J12317" s="6" t="n">
        <f aca="false">IF(OR(B12317&lt;Rules!$B$2,B12317&gt;Rules!$B$3,ABS(I12317)&gt;Rules!$B$4,OR(B12318&lt;Rules!$B$2,B12318&gt;Rules!$B$3,ABS(I12318)&gt;Rules!$B$4)),1,0)</f>
        <v>0</v>
      </c>
      <c r="K12317" s="6" t="str">
        <f aca="false">IF(F12317=1,COUNTIF($F$2:F12317,1),"")</f>
        <v/>
      </c>
    </row>
    <row r="12318" customFormat="false" ht="15" hidden="false" customHeight="false" outlineLevel="0" collapsed="false">
      <c r="A12318" s="6" t="n">
        <v>96659.743</v>
      </c>
      <c r="B12318" s="6" t="n">
        <v>2.04615384615385</v>
      </c>
      <c r="C12318" s="6" t="n">
        <v>91</v>
      </c>
      <c r="D12318" s="6" t="n">
        <v>-1</v>
      </c>
      <c r="E12318" s="6" t="n">
        <v>2.01098901098901</v>
      </c>
      <c r="F12318" s="6" t="n">
        <v>0</v>
      </c>
      <c r="G12318" s="6" t="n">
        <v>0.0249084249084257</v>
      </c>
      <c r="H12318" s="6" t="str">
        <f aca="false">IF(AND(A12318&gt;=Stimuli!$B$2,A12318&lt;=Stimuli!$C$2),Stimuli!$A$2,IF(AND(A12318&gt;=Stimuli!$B$3,A12318&lt;=Stimuli!$C$3),Stimuli!$A$3,IF(AND(A12318&gt;=Stimuli!$B$4,A12318&lt;=Stimuli!$C$4),Stimuli!$A$4,"")))</f>
        <v>03 Quiet recovery (15s)</v>
      </c>
      <c r="I12318" s="6" t="n">
        <f aca="false">(B12318-B12317)/((A12318-A12317)/1000)</f>
        <v>-0.937728937728991</v>
      </c>
      <c r="J12318" s="6" t="n">
        <f aca="false">IF(OR(B12318&lt;Rules!$B$2,B12318&gt;Rules!$B$3,ABS(I12318)&gt;Rules!$B$4,OR(B12319&lt;Rules!$B$2,B12319&gt;Rules!$B$3,ABS(I12319)&gt;Rules!$B$4)),1,0)</f>
        <v>0</v>
      </c>
      <c r="K12318" s="6" t="str">
        <f aca="false">IF(F12318=1,COUNTIF($F$2:F12318,1),"")</f>
        <v/>
      </c>
    </row>
    <row r="12319" customFormat="false" ht="15" hidden="false" customHeight="false" outlineLevel="0" collapsed="false">
      <c r="A12319" s="6" t="n">
        <v>96667.5555</v>
      </c>
      <c r="B12319" s="6" t="n">
        <v>2.05347985347985</v>
      </c>
      <c r="C12319" s="6" t="n">
        <v>91</v>
      </c>
      <c r="D12319" s="6" t="n">
        <v>-1</v>
      </c>
      <c r="E12319" s="6" t="n">
        <v>2.01098901098901</v>
      </c>
      <c r="F12319" s="6" t="n">
        <v>0</v>
      </c>
      <c r="G12319" s="6" t="n">
        <v>0.0249084249084257</v>
      </c>
      <c r="H12319" s="6" t="str">
        <f aca="false">IF(AND(A12319&gt;=Stimuli!$B$2,A12319&lt;=Stimuli!$C$2),Stimuli!$A$2,IF(AND(A12319&gt;=Stimuli!$B$3,A12319&lt;=Stimuli!$C$3),Stimuli!$A$3,IF(AND(A12319&gt;=Stimuli!$B$4,A12319&lt;=Stimuli!$C$4),Stimuli!$A$4,"")))</f>
        <v>03 Quiet recovery (15s)</v>
      </c>
      <c r="I12319" s="6" t="n">
        <f aca="false">(B12319-B12318)/((A12319-A12318)/1000)</f>
        <v>0.937728937728991</v>
      </c>
      <c r="J12319" s="6" t="n">
        <f aca="false">IF(OR(B12319&lt;Rules!$B$2,B12319&gt;Rules!$B$3,ABS(I12319)&gt;Rules!$B$4,OR(B12320&lt;Rules!$B$2,B12320&gt;Rules!$B$3,ABS(I12320)&gt;Rules!$B$4)),1,0)</f>
        <v>0</v>
      </c>
      <c r="K12319" s="6" t="str">
        <f aca="false">IF(F12319=1,COUNTIF($F$2:F12319,1),"")</f>
        <v/>
      </c>
    </row>
    <row r="12320" customFormat="false" ht="15" hidden="false" customHeight="false" outlineLevel="0" collapsed="false">
      <c r="A12320" s="6" t="n">
        <v>96675.368</v>
      </c>
      <c r="B12320" s="6" t="n">
        <v>2.04468864468865</v>
      </c>
      <c r="C12320" s="6" t="n">
        <v>91</v>
      </c>
      <c r="D12320" s="6" t="n">
        <v>-1</v>
      </c>
      <c r="E12320" s="6" t="n">
        <v>2.01098901098901</v>
      </c>
      <c r="F12320" s="6" t="n">
        <v>0</v>
      </c>
      <c r="G12320" s="6" t="n">
        <v>0.0249084249084257</v>
      </c>
      <c r="H12320" s="6" t="str">
        <f aca="false">IF(AND(A12320&gt;=Stimuli!$B$2,A12320&lt;=Stimuli!$C$2),Stimuli!$A$2,IF(AND(A12320&gt;=Stimuli!$B$3,A12320&lt;=Stimuli!$C$3),Stimuli!$A$3,IF(AND(A12320&gt;=Stimuli!$B$4,A12320&lt;=Stimuli!$C$4),Stimuli!$A$4,"")))</f>
        <v>03 Quiet recovery (15s)</v>
      </c>
      <c r="I12320" s="6" t="n">
        <f aca="false">(B12320-B12319)/((A12320-A12319)/1000)</f>
        <v>-1.12527472527461</v>
      </c>
      <c r="J12320" s="6" t="n">
        <f aca="false">IF(OR(B12320&lt;Rules!$B$2,B12320&gt;Rules!$B$3,ABS(I12320)&gt;Rules!$B$4,OR(B12321&lt;Rules!$B$2,B12321&gt;Rules!$B$3,ABS(I12321)&gt;Rules!$B$4)),1,0)</f>
        <v>0</v>
      </c>
      <c r="K12320" s="6" t="str">
        <f aca="false">IF(F12320=1,COUNTIF($F$2:F12320,1),"")</f>
        <v/>
      </c>
    </row>
    <row r="12321" customFormat="false" ht="15" hidden="false" customHeight="false" outlineLevel="0" collapsed="false">
      <c r="A12321" s="6" t="n">
        <v>96683.1805</v>
      </c>
      <c r="B12321" s="6" t="n">
        <v>2.05347985347985</v>
      </c>
      <c r="C12321" s="6" t="n">
        <v>91</v>
      </c>
      <c r="D12321" s="6" t="n">
        <v>-1</v>
      </c>
      <c r="E12321" s="6" t="n">
        <v>2.01098901098901</v>
      </c>
      <c r="F12321" s="6" t="n">
        <v>0</v>
      </c>
      <c r="G12321" s="6" t="n">
        <v>0.0249084249084257</v>
      </c>
      <c r="H12321" s="6" t="str">
        <f aca="false">IF(AND(A12321&gt;=Stimuli!$B$2,A12321&lt;=Stimuli!$C$2),Stimuli!$A$2,IF(AND(A12321&gt;=Stimuli!$B$3,A12321&lt;=Stimuli!$C$3),Stimuli!$A$3,IF(AND(A12321&gt;=Stimuli!$B$4,A12321&lt;=Stimuli!$C$4),Stimuli!$A$4,"")))</f>
        <v>03 Quiet recovery (15s)</v>
      </c>
      <c r="I12321" s="6" t="n">
        <f aca="false">(B12321-B12320)/((A12321-A12320)/1000)</f>
        <v>1.12527472527461</v>
      </c>
      <c r="J12321" s="6" t="n">
        <f aca="false">IF(OR(B12321&lt;Rules!$B$2,B12321&gt;Rules!$B$3,ABS(I12321)&gt;Rules!$B$4,OR(B12322&lt;Rules!$B$2,B12322&gt;Rules!$B$3,ABS(I12322)&gt;Rules!$B$4)),1,0)</f>
        <v>0</v>
      </c>
      <c r="K12321" s="6" t="str">
        <f aca="false">IF(F12321=1,COUNTIF($F$2:F12321,1),"")</f>
        <v/>
      </c>
    </row>
    <row r="12322" customFormat="false" ht="15" hidden="false" customHeight="false" outlineLevel="0" collapsed="false">
      <c r="A12322" s="6" t="n">
        <v>96690.993</v>
      </c>
      <c r="B12322" s="6" t="n">
        <v>2.04468864468865</v>
      </c>
      <c r="C12322" s="6" t="n">
        <v>91</v>
      </c>
      <c r="D12322" s="6" t="n">
        <v>-1</v>
      </c>
      <c r="E12322" s="6" t="n">
        <v>2.01098901098901</v>
      </c>
      <c r="F12322" s="6" t="n">
        <v>0</v>
      </c>
      <c r="G12322" s="6" t="n">
        <v>0.0249084249084257</v>
      </c>
      <c r="H12322" s="6" t="str">
        <f aca="false">IF(AND(A12322&gt;=Stimuli!$B$2,A12322&lt;=Stimuli!$C$2),Stimuli!$A$2,IF(AND(A12322&gt;=Stimuli!$B$3,A12322&lt;=Stimuli!$C$3),Stimuli!$A$3,IF(AND(A12322&gt;=Stimuli!$B$4,A12322&lt;=Stimuli!$C$4),Stimuli!$A$4,"")))</f>
        <v>03 Quiet recovery (15s)</v>
      </c>
      <c r="I12322" s="6" t="n">
        <f aca="false">(B12322-B12321)/((A12322-A12321)/1000)</f>
        <v>-1.12527472527461</v>
      </c>
      <c r="J12322" s="6" t="n">
        <f aca="false">IF(OR(B12322&lt;Rules!$B$2,B12322&gt;Rules!$B$3,ABS(I12322)&gt;Rules!$B$4,OR(B12323&lt;Rules!$B$2,B12323&gt;Rules!$B$3,ABS(I12323)&gt;Rules!$B$4)),1,0)</f>
        <v>0</v>
      </c>
      <c r="K12322" s="6" t="str">
        <f aca="false">IF(F12322=1,COUNTIF($F$2:F12322,1),"")</f>
        <v/>
      </c>
    </row>
    <row r="12323" customFormat="false" ht="15" hidden="false" customHeight="false" outlineLevel="0" collapsed="false">
      <c r="A12323" s="6" t="n">
        <v>96698.8055</v>
      </c>
      <c r="B12323" s="6" t="n">
        <v>2.05201465201465</v>
      </c>
      <c r="C12323" s="6" t="n">
        <v>91</v>
      </c>
      <c r="D12323" s="6" t="n">
        <v>-1</v>
      </c>
      <c r="E12323" s="6" t="n">
        <v>2.01098901098901</v>
      </c>
      <c r="F12323" s="6" t="n">
        <v>0</v>
      </c>
      <c r="G12323" s="6" t="n">
        <v>0.0249084249084257</v>
      </c>
      <c r="H12323" s="6" t="str">
        <f aca="false">IF(AND(A12323&gt;=Stimuli!$B$2,A12323&lt;=Stimuli!$C$2),Stimuli!$A$2,IF(AND(A12323&gt;=Stimuli!$B$3,A12323&lt;=Stimuli!$C$3),Stimuli!$A$3,IF(AND(A12323&gt;=Stimuli!$B$4,A12323&lt;=Stimuli!$C$4),Stimuli!$A$4,"")))</f>
        <v>03 Quiet recovery (15s)</v>
      </c>
      <c r="I12323" s="6" t="n">
        <f aca="false">(B12323-B12322)/((A12323-A12322)/1000)</f>
        <v>0.937728937728878</v>
      </c>
      <c r="J12323" s="6" t="n">
        <f aca="false">IF(OR(B12323&lt;Rules!$B$2,B12323&gt;Rules!$B$3,ABS(I12323)&gt;Rules!$B$4,OR(B12324&lt;Rules!$B$2,B12324&gt;Rules!$B$3,ABS(I12324)&gt;Rules!$B$4)),1,0)</f>
        <v>0</v>
      </c>
      <c r="K12323" s="6" t="str">
        <f aca="false">IF(F12323=1,COUNTIF($F$2:F12323,1),"")</f>
        <v/>
      </c>
    </row>
    <row r="12324" customFormat="false" ht="15" hidden="false" customHeight="false" outlineLevel="0" collapsed="false">
      <c r="A12324" s="6" t="n">
        <v>96706.618</v>
      </c>
      <c r="B12324" s="6" t="n">
        <v>2.04468864468865</v>
      </c>
      <c r="C12324" s="6" t="n">
        <v>91</v>
      </c>
      <c r="D12324" s="6" t="n">
        <v>-1</v>
      </c>
      <c r="E12324" s="6" t="n">
        <v>2.01098901098901</v>
      </c>
      <c r="F12324" s="6" t="n">
        <v>0</v>
      </c>
      <c r="G12324" s="6" t="n">
        <v>0.0249084249084257</v>
      </c>
      <c r="H12324" s="6" t="str">
        <f aca="false">IF(AND(A12324&gt;=Stimuli!$B$2,A12324&lt;=Stimuli!$C$2),Stimuli!$A$2,IF(AND(A12324&gt;=Stimuli!$B$3,A12324&lt;=Stimuli!$C$3),Stimuli!$A$3,IF(AND(A12324&gt;=Stimuli!$B$4,A12324&lt;=Stimuli!$C$4),Stimuli!$A$4,"")))</f>
        <v>03 Quiet recovery (15s)</v>
      </c>
      <c r="I12324" s="6" t="n">
        <f aca="false">(B12324-B12323)/((A12324-A12323)/1000)</f>
        <v>-0.937728937728878</v>
      </c>
      <c r="J12324" s="6" t="n">
        <f aca="false">IF(OR(B12324&lt;Rules!$B$2,B12324&gt;Rules!$B$3,ABS(I12324)&gt;Rules!$B$4,OR(B12325&lt;Rules!$B$2,B12325&gt;Rules!$B$3,ABS(I12325)&gt;Rules!$B$4)),1,0)</f>
        <v>0</v>
      </c>
      <c r="K12324" s="6" t="str">
        <f aca="false">IF(F12324=1,COUNTIF($F$2:F12324,1),"")</f>
        <v/>
      </c>
    </row>
    <row r="12325" customFormat="false" ht="15" hidden="false" customHeight="false" outlineLevel="0" collapsed="false">
      <c r="A12325" s="6" t="n">
        <v>96714.4305</v>
      </c>
      <c r="B12325" s="6" t="n">
        <v>2.05054945054945</v>
      </c>
      <c r="C12325" s="6" t="n">
        <v>91</v>
      </c>
      <c r="D12325" s="6" t="n">
        <v>-1</v>
      </c>
      <c r="E12325" s="6" t="n">
        <v>2.01098901098901</v>
      </c>
      <c r="F12325" s="6" t="n">
        <v>0</v>
      </c>
      <c r="G12325" s="6" t="n">
        <v>0.0249084249084257</v>
      </c>
      <c r="H12325" s="6" t="str">
        <f aca="false">IF(AND(A12325&gt;=Stimuli!$B$2,A12325&lt;=Stimuli!$C$2),Stimuli!$A$2,IF(AND(A12325&gt;=Stimuli!$B$3,A12325&lt;=Stimuli!$C$3),Stimuli!$A$3,IF(AND(A12325&gt;=Stimuli!$B$4,A12325&lt;=Stimuli!$C$4),Stimuli!$A$4,"")))</f>
        <v>03 Quiet recovery (15s)</v>
      </c>
      <c r="I12325" s="6" t="n">
        <f aca="false">(B12325-B12324)/((A12325-A12324)/1000)</f>
        <v>0.750183150183034</v>
      </c>
      <c r="J12325" s="6" t="n">
        <f aca="false">IF(OR(B12325&lt;Rules!$B$2,B12325&gt;Rules!$B$3,ABS(I12325)&gt;Rules!$B$4,OR(B12326&lt;Rules!$B$2,B12326&gt;Rules!$B$3,ABS(I12326)&gt;Rules!$B$4)),1,0)</f>
        <v>0</v>
      </c>
      <c r="K12325" s="6" t="str">
        <f aca="false">IF(F12325=1,COUNTIF($F$2:F12325,1),"")</f>
        <v/>
      </c>
    </row>
    <row r="12326" customFormat="false" ht="15" hidden="false" customHeight="false" outlineLevel="0" collapsed="false">
      <c r="A12326" s="6" t="n">
        <v>96722.243</v>
      </c>
      <c r="B12326" s="6" t="n">
        <v>2.04468864468865</v>
      </c>
      <c r="C12326" s="6" t="n">
        <v>91</v>
      </c>
      <c r="D12326" s="6" t="n">
        <v>-1</v>
      </c>
      <c r="E12326" s="6" t="n">
        <v>2.01098901098901</v>
      </c>
      <c r="F12326" s="6" t="n">
        <v>0</v>
      </c>
      <c r="G12326" s="6" t="n">
        <v>0.0249084249084257</v>
      </c>
      <c r="H12326" s="6" t="str">
        <f aca="false">IF(AND(A12326&gt;=Stimuli!$B$2,A12326&lt;=Stimuli!$C$2),Stimuli!$A$2,IF(AND(A12326&gt;=Stimuli!$B$3,A12326&lt;=Stimuli!$C$3),Stimuli!$A$3,IF(AND(A12326&gt;=Stimuli!$B$4,A12326&lt;=Stimuli!$C$4),Stimuli!$A$4,"")))</f>
        <v>03 Quiet recovery (15s)</v>
      </c>
      <c r="I12326" s="6" t="n">
        <f aca="false">(B12326-B12325)/((A12326-A12325)/1000)</f>
        <v>-0.750183150183034</v>
      </c>
      <c r="J12326" s="6" t="n">
        <f aca="false">IF(OR(B12326&lt;Rules!$B$2,B12326&gt;Rules!$B$3,ABS(I12326)&gt;Rules!$B$4,OR(B12327&lt;Rules!$B$2,B12327&gt;Rules!$B$3,ABS(I12327)&gt;Rules!$B$4)),1,0)</f>
        <v>0</v>
      </c>
      <c r="K12326" s="6" t="str">
        <f aca="false">IF(F12326=1,COUNTIF($F$2:F12326,1),"")</f>
        <v/>
      </c>
    </row>
    <row r="12327" customFormat="false" ht="15" hidden="false" customHeight="false" outlineLevel="0" collapsed="false">
      <c r="A12327" s="6" t="n">
        <v>96730.0555</v>
      </c>
      <c r="B12327" s="6" t="n">
        <v>2.04761904761905</v>
      </c>
      <c r="C12327" s="6" t="n">
        <v>91</v>
      </c>
      <c r="D12327" s="6" t="n">
        <v>-1</v>
      </c>
      <c r="E12327" s="6" t="n">
        <v>2.01098901098901</v>
      </c>
      <c r="F12327" s="6" t="n">
        <v>0</v>
      </c>
      <c r="G12327" s="6" t="n">
        <v>0.0249084249084257</v>
      </c>
      <c r="H12327" s="6" t="str">
        <f aca="false">IF(AND(A12327&gt;=Stimuli!$B$2,A12327&lt;=Stimuli!$C$2),Stimuli!$A$2,IF(AND(A12327&gt;=Stimuli!$B$3,A12327&lt;=Stimuli!$C$3),Stimuli!$A$3,IF(AND(A12327&gt;=Stimuli!$B$4,A12327&lt;=Stimuli!$C$4),Stimuli!$A$4,"")))</f>
        <v>03 Quiet recovery (15s)</v>
      </c>
      <c r="I12327" s="6" t="n">
        <f aca="false">(B12327-B12326)/((A12327-A12326)/1000)</f>
        <v>0.375091575091574</v>
      </c>
      <c r="J12327" s="6" t="n">
        <f aca="false">IF(OR(B12327&lt;Rules!$B$2,B12327&gt;Rules!$B$3,ABS(I12327)&gt;Rules!$B$4,OR(B12328&lt;Rules!$B$2,B12328&gt;Rules!$B$3,ABS(I12328)&gt;Rules!$B$4)),1,0)</f>
        <v>0</v>
      </c>
      <c r="K12327" s="6" t="str">
        <f aca="false">IF(F12327=1,COUNTIF($F$2:F12327,1),"")</f>
        <v/>
      </c>
    </row>
    <row r="12328" customFormat="false" ht="15" hidden="false" customHeight="false" outlineLevel="0" collapsed="false">
      <c r="A12328" s="6" t="n">
        <v>96737.868</v>
      </c>
      <c r="B12328" s="6" t="n">
        <v>2.04615384615385</v>
      </c>
      <c r="C12328" s="6" t="n">
        <v>91</v>
      </c>
      <c r="D12328" s="6" t="n">
        <v>-1</v>
      </c>
      <c r="E12328" s="6" t="n">
        <v>2.01098901098901</v>
      </c>
      <c r="F12328" s="6" t="n">
        <v>0</v>
      </c>
      <c r="G12328" s="6" t="n">
        <v>0.0249084249084257</v>
      </c>
      <c r="H12328" s="6" t="str">
        <f aca="false">IF(AND(A12328&gt;=Stimuli!$B$2,A12328&lt;=Stimuli!$C$2),Stimuli!$A$2,IF(AND(A12328&gt;=Stimuli!$B$3,A12328&lt;=Stimuli!$C$3),Stimuli!$A$3,IF(AND(A12328&gt;=Stimuli!$B$4,A12328&lt;=Stimuli!$C$4),Stimuli!$A$4,"")))</f>
        <v>03 Quiet recovery (15s)</v>
      </c>
      <c r="I12328" s="6" t="n">
        <f aca="false">(B12328-B12327)/((A12328-A12327)/1000)</f>
        <v>-0.187545787545957</v>
      </c>
      <c r="J12328" s="6" t="n">
        <f aca="false">IF(OR(B12328&lt;Rules!$B$2,B12328&gt;Rules!$B$3,ABS(I12328)&gt;Rules!$B$4,OR(B12329&lt;Rules!$B$2,B12329&gt;Rules!$B$3,ABS(I12329)&gt;Rules!$B$4)),1,0)</f>
        <v>0</v>
      </c>
      <c r="K12328" s="6" t="str">
        <f aca="false">IF(F12328=1,COUNTIF($F$2:F12328,1),"")</f>
        <v/>
      </c>
    </row>
    <row r="12329" customFormat="false" ht="15" hidden="false" customHeight="false" outlineLevel="0" collapsed="false">
      <c r="A12329" s="6" t="n">
        <v>96745.6805</v>
      </c>
      <c r="B12329" s="6" t="n">
        <v>2.04615384615385</v>
      </c>
      <c r="C12329" s="6" t="n">
        <v>91</v>
      </c>
      <c r="D12329" s="6" t="n">
        <v>-1</v>
      </c>
      <c r="E12329" s="6" t="n">
        <v>2.01098901098901</v>
      </c>
      <c r="F12329" s="6" t="n">
        <v>0</v>
      </c>
      <c r="G12329" s="6" t="n">
        <v>0.0249084249084257</v>
      </c>
      <c r="H12329" s="6" t="str">
        <f aca="false">IF(AND(A12329&gt;=Stimuli!$B$2,A12329&lt;=Stimuli!$C$2),Stimuli!$A$2,IF(AND(A12329&gt;=Stimuli!$B$3,A12329&lt;=Stimuli!$C$3),Stimuli!$A$3,IF(AND(A12329&gt;=Stimuli!$B$4,A12329&lt;=Stimuli!$C$4),Stimuli!$A$4,"")))</f>
        <v>03 Quiet recovery (15s)</v>
      </c>
      <c r="I12329" s="6" t="n">
        <f aca="false">(B12329-B12328)/((A12329-A12328)/1000)</f>
        <v>0</v>
      </c>
      <c r="J12329" s="6" t="n">
        <f aca="false">IF(OR(B12329&lt;Rules!$B$2,B12329&gt;Rules!$B$3,ABS(I12329)&gt;Rules!$B$4,OR(B12330&lt;Rules!$B$2,B12330&gt;Rules!$B$3,ABS(I12330)&gt;Rules!$B$4)),1,0)</f>
        <v>0</v>
      </c>
      <c r="K12329" s="6" t="str">
        <f aca="false">IF(F12329=1,COUNTIF($F$2:F12329,1),"")</f>
        <v/>
      </c>
    </row>
    <row r="12330" customFormat="false" ht="15" hidden="false" customHeight="false" outlineLevel="0" collapsed="false">
      <c r="A12330" s="6" t="n">
        <v>96753.493</v>
      </c>
      <c r="B12330" s="6" t="n">
        <v>2.04761904761905</v>
      </c>
      <c r="C12330" s="6" t="n">
        <v>91</v>
      </c>
      <c r="D12330" s="6" t="n">
        <v>-1</v>
      </c>
      <c r="E12330" s="6" t="n">
        <v>2.01098901098901</v>
      </c>
      <c r="F12330" s="6" t="n">
        <v>0</v>
      </c>
      <c r="G12330" s="6" t="n">
        <v>0.0249084249084257</v>
      </c>
      <c r="H12330" s="6" t="str">
        <f aca="false">IF(AND(A12330&gt;=Stimuli!$B$2,A12330&lt;=Stimuli!$C$2),Stimuli!$A$2,IF(AND(A12330&gt;=Stimuli!$B$3,A12330&lt;=Stimuli!$C$3),Stimuli!$A$3,IF(AND(A12330&gt;=Stimuli!$B$4,A12330&lt;=Stimuli!$C$4),Stimuli!$A$4,"")))</f>
        <v>03 Quiet recovery (15s)</v>
      </c>
      <c r="I12330" s="6" t="n">
        <f aca="false">(B12330-B12329)/((A12330-A12329)/1000)</f>
        <v>0.187545787545957</v>
      </c>
      <c r="J12330" s="6" t="n">
        <f aca="false">IF(OR(B12330&lt;Rules!$B$2,B12330&gt;Rules!$B$3,ABS(I12330)&gt;Rules!$B$4,OR(B12331&lt;Rules!$B$2,B12331&gt;Rules!$B$3,ABS(I12331)&gt;Rules!$B$4)),1,0)</f>
        <v>0</v>
      </c>
      <c r="K12330" s="6" t="str">
        <f aca="false">IF(F12330=1,COUNTIF($F$2:F12330,1),"")</f>
        <v/>
      </c>
    </row>
    <row r="12331" customFormat="false" ht="15" hidden="false" customHeight="false" outlineLevel="0" collapsed="false">
      <c r="A12331" s="6" t="n">
        <v>96761.3055</v>
      </c>
      <c r="B12331" s="6" t="n">
        <v>2.04468864468865</v>
      </c>
      <c r="C12331" s="6" t="n">
        <v>91</v>
      </c>
      <c r="D12331" s="6" t="n">
        <v>-1</v>
      </c>
      <c r="E12331" s="6" t="n">
        <v>2.01098901098901</v>
      </c>
      <c r="F12331" s="6" t="n">
        <v>0</v>
      </c>
      <c r="G12331" s="6" t="n">
        <v>0.0249084249084257</v>
      </c>
      <c r="H12331" s="6" t="str">
        <f aca="false">IF(AND(A12331&gt;=Stimuli!$B$2,A12331&lt;=Stimuli!$C$2),Stimuli!$A$2,IF(AND(A12331&gt;=Stimuli!$B$3,A12331&lt;=Stimuli!$C$3),Stimuli!$A$3,IF(AND(A12331&gt;=Stimuli!$B$4,A12331&lt;=Stimuli!$C$4),Stimuli!$A$4,"")))</f>
        <v>03 Quiet recovery (15s)</v>
      </c>
      <c r="I12331" s="6" t="n">
        <f aca="false">(B12331-B12330)/((A12331-A12330)/1000)</f>
        <v>-0.375091575091574</v>
      </c>
      <c r="J12331" s="6" t="n">
        <f aca="false">IF(OR(B12331&lt;Rules!$B$2,B12331&gt;Rules!$B$3,ABS(I12331)&gt;Rules!$B$4,OR(B12332&lt;Rules!$B$2,B12332&gt;Rules!$B$3,ABS(I12332)&gt;Rules!$B$4)),1,0)</f>
        <v>0</v>
      </c>
      <c r="K12331" s="6" t="str">
        <f aca="false">IF(F12331=1,COUNTIF($F$2:F12331,1),"")</f>
        <v/>
      </c>
    </row>
    <row r="12332" customFormat="false" ht="15" hidden="false" customHeight="false" outlineLevel="0" collapsed="false">
      <c r="A12332" s="6" t="n">
        <v>96769.118</v>
      </c>
      <c r="B12332" s="6" t="n">
        <v>2.04908424908425</v>
      </c>
      <c r="C12332" s="6" t="n">
        <v>91</v>
      </c>
      <c r="D12332" s="6" t="n">
        <v>-1</v>
      </c>
      <c r="E12332" s="6" t="n">
        <v>2.01098901098901</v>
      </c>
      <c r="F12332" s="6" t="n">
        <v>0</v>
      </c>
      <c r="G12332" s="6" t="n">
        <v>0.0249084249084257</v>
      </c>
      <c r="H12332" s="6" t="str">
        <f aca="false">IF(AND(A12332&gt;=Stimuli!$B$2,A12332&lt;=Stimuli!$C$2),Stimuli!$A$2,IF(AND(A12332&gt;=Stimuli!$B$3,A12332&lt;=Stimuli!$C$3),Stimuli!$A$3,IF(AND(A12332&gt;=Stimuli!$B$4,A12332&lt;=Stimuli!$C$4),Stimuli!$A$4,"")))</f>
        <v>03 Quiet recovery (15s)</v>
      </c>
      <c r="I12332" s="6" t="n">
        <f aca="false">(B12332-B12331)/((A12332-A12331)/1000)</f>
        <v>0.562637362637304</v>
      </c>
      <c r="J12332" s="6" t="n">
        <f aca="false">IF(OR(B12332&lt;Rules!$B$2,B12332&gt;Rules!$B$3,ABS(I12332)&gt;Rules!$B$4,OR(B12333&lt;Rules!$B$2,B12333&gt;Rules!$B$3,ABS(I12333)&gt;Rules!$B$4)),1,0)</f>
        <v>0</v>
      </c>
      <c r="K12332" s="6" t="str">
        <f aca="false">IF(F12332=1,COUNTIF($F$2:F12332,1),"")</f>
        <v/>
      </c>
    </row>
    <row r="12333" customFormat="false" ht="15" hidden="false" customHeight="false" outlineLevel="0" collapsed="false">
      <c r="A12333" s="6" t="n">
        <v>96776.9305</v>
      </c>
      <c r="B12333" s="6" t="n">
        <v>2.04322344322344</v>
      </c>
      <c r="C12333" s="6" t="n">
        <v>91</v>
      </c>
      <c r="D12333" s="6" t="n">
        <v>-1</v>
      </c>
      <c r="E12333" s="6" t="n">
        <v>2.01098901098901</v>
      </c>
      <c r="F12333" s="6" t="n">
        <v>0</v>
      </c>
      <c r="G12333" s="6" t="n">
        <v>0.0249084249084257</v>
      </c>
      <c r="H12333" s="6" t="str">
        <f aca="false">IF(AND(A12333&gt;=Stimuli!$B$2,A12333&lt;=Stimuli!$C$2),Stimuli!$A$2,IF(AND(A12333&gt;=Stimuli!$B$3,A12333&lt;=Stimuli!$C$3),Stimuli!$A$3,IF(AND(A12333&gt;=Stimuli!$B$4,A12333&lt;=Stimuli!$C$4),Stimuli!$A$4,"")))</f>
        <v>03 Quiet recovery (15s)</v>
      </c>
      <c r="I12333" s="6" t="n">
        <f aca="false">(B12333-B12332)/((A12333-A12332)/1000)</f>
        <v>-0.750183150183148</v>
      </c>
      <c r="J12333" s="6" t="n">
        <f aca="false">IF(OR(B12333&lt;Rules!$B$2,B12333&gt;Rules!$B$3,ABS(I12333)&gt;Rules!$B$4,OR(B12334&lt;Rules!$B$2,B12334&gt;Rules!$B$3,ABS(I12334)&gt;Rules!$B$4)),1,0)</f>
        <v>0</v>
      </c>
      <c r="K12333" s="6" t="str">
        <f aca="false">IF(F12333=1,COUNTIF($F$2:F12333,1),"")</f>
        <v/>
      </c>
    </row>
    <row r="12334" customFormat="false" ht="15" hidden="false" customHeight="false" outlineLevel="0" collapsed="false">
      <c r="A12334" s="6" t="n">
        <v>96784.743</v>
      </c>
      <c r="B12334" s="6" t="n">
        <v>2.04908424908425</v>
      </c>
      <c r="C12334" s="6" t="n">
        <v>91</v>
      </c>
      <c r="D12334" s="6" t="n">
        <v>-1</v>
      </c>
      <c r="E12334" s="6" t="n">
        <v>2.01098901098901</v>
      </c>
      <c r="F12334" s="6" t="n">
        <v>0</v>
      </c>
      <c r="G12334" s="6" t="n">
        <v>0.0249084249084257</v>
      </c>
      <c r="H12334" s="6" t="str">
        <f aca="false">IF(AND(A12334&gt;=Stimuli!$B$2,A12334&lt;=Stimuli!$C$2),Stimuli!$A$2,IF(AND(A12334&gt;=Stimuli!$B$3,A12334&lt;=Stimuli!$C$3),Stimuli!$A$3,IF(AND(A12334&gt;=Stimuli!$B$4,A12334&lt;=Stimuli!$C$4),Stimuli!$A$4,"")))</f>
        <v>03 Quiet recovery (15s)</v>
      </c>
      <c r="I12334" s="6" t="n">
        <f aca="false">(B12334-B12333)/((A12334-A12333)/1000)</f>
        <v>0.750183150183148</v>
      </c>
      <c r="J12334" s="6" t="n">
        <f aca="false">IF(OR(B12334&lt;Rules!$B$2,B12334&gt;Rules!$B$3,ABS(I12334)&gt;Rules!$B$4,OR(B12335&lt;Rules!$B$2,B12335&gt;Rules!$B$3,ABS(I12335)&gt;Rules!$B$4)),1,0)</f>
        <v>0</v>
      </c>
      <c r="K12334" s="6" t="str">
        <f aca="false">IF(F12334=1,COUNTIF($F$2:F12334,1),"")</f>
        <v/>
      </c>
    </row>
    <row r="12335" customFormat="false" ht="15" hidden="false" customHeight="false" outlineLevel="0" collapsed="false">
      <c r="A12335" s="6" t="n">
        <v>96792.5555</v>
      </c>
      <c r="B12335" s="6" t="n">
        <v>2.04175824175824</v>
      </c>
      <c r="C12335" s="6" t="n">
        <v>91</v>
      </c>
      <c r="D12335" s="6" t="n">
        <v>-1</v>
      </c>
      <c r="E12335" s="6" t="n">
        <v>2.01098901098901</v>
      </c>
      <c r="F12335" s="6" t="n">
        <v>0</v>
      </c>
      <c r="G12335" s="6" t="n">
        <v>0.0249084249084257</v>
      </c>
      <c r="H12335" s="6" t="str">
        <f aca="false">IF(AND(A12335&gt;=Stimuli!$B$2,A12335&lt;=Stimuli!$C$2),Stimuli!$A$2,IF(AND(A12335&gt;=Stimuli!$B$3,A12335&lt;=Stimuli!$C$3),Stimuli!$A$3,IF(AND(A12335&gt;=Stimuli!$B$4,A12335&lt;=Stimuli!$C$4),Stimuli!$A$4,"")))</f>
        <v>03 Quiet recovery (15s)</v>
      </c>
      <c r="I12335" s="6" t="n">
        <f aca="false">(B12335-B12334)/((A12335-A12334)/1000)</f>
        <v>-0.937728937728878</v>
      </c>
      <c r="J12335" s="6" t="n">
        <f aca="false">IF(OR(B12335&lt;Rules!$B$2,B12335&gt;Rules!$B$3,ABS(I12335)&gt;Rules!$B$4,OR(B12336&lt;Rules!$B$2,B12336&gt;Rules!$B$3,ABS(I12336)&gt;Rules!$B$4)),1,0)</f>
        <v>0</v>
      </c>
      <c r="K12335" s="6" t="str">
        <f aca="false">IF(F12335=1,COUNTIF($F$2:F12335,1),"")</f>
        <v/>
      </c>
    </row>
    <row r="12336" customFormat="false" ht="15" hidden="false" customHeight="false" outlineLevel="0" collapsed="false">
      <c r="A12336" s="6" t="n">
        <v>96800.368</v>
      </c>
      <c r="B12336" s="6" t="n">
        <v>2.05054945054945</v>
      </c>
      <c r="C12336" s="6" t="n">
        <v>91</v>
      </c>
      <c r="D12336" s="6" t="n">
        <v>-1</v>
      </c>
      <c r="E12336" s="6" t="n">
        <v>2.01098901098901</v>
      </c>
      <c r="F12336" s="6" t="n">
        <v>0</v>
      </c>
      <c r="G12336" s="6" t="n">
        <v>0.0249084249084257</v>
      </c>
      <c r="H12336" s="6" t="str">
        <f aca="false">IF(AND(A12336&gt;=Stimuli!$B$2,A12336&lt;=Stimuli!$C$2),Stimuli!$A$2,IF(AND(A12336&gt;=Stimuli!$B$3,A12336&lt;=Stimuli!$C$3),Stimuli!$A$3,IF(AND(A12336&gt;=Stimuli!$B$4,A12336&lt;=Stimuli!$C$4),Stimuli!$A$4,"")))</f>
        <v>03 Quiet recovery (15s)</v>
      </c>
      <c r="I12336" s="6" t="n">
        <f aca="false">(B12336-B12335)/((A12336-A12335)/1000)</f>
        <v>1.12527472527461</v>
      </c>
      <c r="J12336" s="6" t="n">
        <f aca="false">IF(OR(B12336&lt;Rules!$B$2,B12336&gt;Rules!$B$3,ABS(I12336)&gt;Rules!$B$4,OR(B12337&lt;Rules!$B$2,B12337&gt;Rules!$B$3,ABS(I12337)&gt;Rules!$B$4)),1,0)</f>
        <v>0</v>
      </c>
      <c r="K12336" s="6" t="str">
        <f aca="false">IF(F12336=1,COUNTIF($F$2:F12336,1),"")</f>
        <v/>
      </c>
    </row>
    <row r="12337" customFormat="false" ht="15" hidden="false" customHeight="false" outlineLevel="0" collapsed="false">
      <c r="A12337" s="6" t="n">
        <v>96808.1805</v>
      </c>
      <c r="B12337" s="6" t="n">
        <v>2.04175824175824</v>
      </c>
      <c r="C12337" s="6" t="n">
        <v>91</v>
      </c>
      <c r="D12337" s="6" t="n">
        <v>-1</v>
      </c>
      <c r="E12337" s="6" t="n">
        <v>2.01098901098901</v>
      </c>
      <c r="F12337" s="6" t="n">
        <v>0</v>
      </c>
      <c r="G12337" s="6" t="n">
        <v>0.0249084249084257</v>
      </c>
      <c r="H12337" s="6" t="str">
        <f aca="false">IF(AND(A12337&gt;=Stimuli!$B$2,A12337&lt;=Stimuli!$C$2),Stimuli!$A$2,IF(AND(A12337&gt;=Stimuli!$B$3,A12337&lt;=Stimuli!$C$3),Stimuli!$A$3,IF(AND(A12337&gt;=Stimuli!$B$4,A12337&lt;=Stimuli!$C$4),Stimuli!$A$4,"")))</f>
        <v>03 Quiet recovery (15s)</v>
      </c>
      <c r="I12337" s="6" t="n">
        <f aca="false">(B12337-B12336)/((A12337-A12336)/1000)</f>
        <v>-1.12527472527461</v>
      </c>
      <c r="J12337" s="6" t="n">
        <f aca="false">IF(OR(B12337&lt;Rules!$B$2,B12337&gt;Rules!$B$3,ABS(I12337)&gt;Rules!$B$4,OR(B12338&lt;Rules!$B$2,B12338&gt;Rules!$B$3,ABS(I12338)&gt;Rules!$B$4)),1,0)</f>
        <v>0</v>
      </c>
      <c r="K12337" s="6" t="str">
        <f aca="false">IF(F12337=1,COUNTIF($F$2:F12337,1),"")</f>
        <v/>
      </c>
    </row>
    <row r="12338" customFormat="false" ht="15" hidden="false" customHeight="false" outlineLevel="0" collapsed="false">
      <c r="A12338" s="6" t="n">
        <v>96815.993</v>
      </c>
      <c r="B12338" s="6" t="n">
        <v>2.04908424908425</v>
      </c>
      <c r="C12338" s="6" t="n">
        <v>91</v>
      </c>
      <c r="D12338" s="6" t="n">
        <v>-1</v>
      </c>
      <c r="E12338" s="6" t="n">
        <v>2.01098901098901</v>
      </c>
      <c r="F12338" s="6" t="n">
        <v>0</v>
      </c>
      <c r="G12338" s="6" t="n">
        <v>0.0249084249084257</v>
      </c>
      <c r="H12338" s="6" t="str">
        <f aca="false">IF(AND(A12338&gt;=Stimuli!$B$2,A12338&lt;=Stimuli!$C$2),Stimuli!$A$2,IF(AND(A12338&gt;=Stimuli!$B$3,A12338&lt;=Stimuli!$C$3),Stimuli!$A$3,IF(AND(A12338&gt;=Stimuli!$B$4,A12338&lt;=Stimuli!$C$4),Stimuli!$A$4,"")))</f>
        <v>03 Quiet recovery (15s)</v>
      </c>
      <c r="I12338" s="6" t="n">
        <f aca="false">(B12338-B12337)/((A12338-A12337)/1000)</f>
        <v>0.937728937728878</v>
      </c>
      <c r="J12338" s="6" t="n">
        <f aca="false">IF(OR(B12338&lt;Rules!$B$2,B12338&gt;Rules!$B$3,ABS(I12338)&gt;Rules!$B$4,OR(B12339&lt;Rules!$B$2,B12339&gt;Rules!$B$3,ABS(I12339)&gt;Rules!$B$4)),1,0)</f>
        <v>0</v>
      </c>
      <c r="K12338" s="6" t="str">
        <f aca="false">IF(F12338=1,COUNTIF($F$2:F12338,1),"")</f>
        <v/>
      </c>
    </row>
    <row r="12339" customFormat="false" ht="15" hidden="false" customHeight="false" outlineLevel="0" collapsed="false">
      <c r="A12339" s="6" t="n">
        <v>96823.8055</v>
      </c>
      <c r="B12339" s="6" t="n">
        <v>2.04175824175824</v>
      </c>
      <c r="C12339" s="6" t="n">
        <v>91</v>
      </c>
      <c r="D12339" s="6" t="n">
        <v>-1</v>
      </c>
      <c r="E12339" s="6" t="n">
        <v>2.01098901098901</v>
      </c>
      <c r="F12339" s="6" t="n">
        <v>0</v>
      </c>
      <c r="G12339" s="6" t="n">
        <v>0.0249084249084257</v>
      </c>
      <c r="H12339" s="6" t="str">
        <f aca="false">IF(AND(A12339&gt;=Stimuli!$B$2,A12339&lt;=Stimuli!$C$2),Stimuli!$A$2,IF(AND(A12339&gt;=Stimuli!$B$3,A12339&lt;=Stimuli!$C$3),Stimuli!$A$3,IF(AND(A12339&gt;=Stimuli!$B$4,A12339&lt;=Stimuli!$C$4),Stimuli!$A$4,"")))</f>
        <v>03 Quiet recovery (15s)</v>
      </c>
      <c r="I12339" s="6" t="n">
        <f aca="false">(B12339-B12338)/((A12339-A12338)/1000)</f>
        <v>-0.937728937728878</v>
      </c>
      <c r="J12339" s="6" t="n">
        <f aca="false">IF(OR(B12339&lt;Rules!$B$2,B12339&gt;Rules!$B$3,ABS(I12339)&gt;Rules!$B$4,OR(B12340&lt;Rules!$B$2,B12340&gt;Rules!$B$3,ABS(I12340)&gt;Rules!$B$4)),1,0)</f>
        <v>0</v>
      </c>
      <c r="K12339" s="6" t="str">
        <f aca="false">IF(F12339=1,COUNTIF($F$2:F12339,1),"")</f>
        <v/>
      </c>
    </row>
    <row r="12340" customFormat="false" ht="15" hidden="false" customHeight="false" outlineLevel="0" collapsed="false">
      <c r="A12340" s="6" t="n">
        <v>96831.618</v>
      </c>
      <c r="B12340" s="6" t="n">
        <v>2.04761904761905</v>
      </c>
      <c r="C12340" s="6" t="n">
        <v>91</v>
      </c>
      <c r="D12340" s="6" t="n">
        <v>-1</v>
      </c>
      <c r="E12340" s="6" t="n">
        <v>2.01098901098901</v>
      </c>
      <c r="F12340" s="6" t="n">
        <v>0</v>
      </c>
      <c r="G12340" s="6" t="n">
        <v>0.0249084249084257</v>
      </c>
      <c r="H12340" s="6" t="str">
        <f aca="false">IF(AND(A12340&gt;=Stimuli!$B$2,A12340&lt;=Stimuli!$C$2),Stimuli!$A$2,IF(AND(A12340&gt;=Stimuli!$B$3,A12340&lt;=Stimuli!$C$3),Stimuli!$A$3,IF(AND(A12340&gt;=Stimuli!$B$4,A12340&lt;=Stimuli!$C$4),Stimuli!$A$4,"")))</f>
        <v>03 Quiet recovery (15s)</v>
      </c>
      <c r="I12340" s="6" t="n">
        <f aca="false">(B12340-B12339)/((A12340-A12339)/1000)</f>
        <v>0.750183150183148</v>
      </c>
      <c r="J12340" s="6" t="n">
        <f aca="false">IF(OR(B12340&lt;Rules!$B$2,B12340&gt;Rules!$B$3,ABS(I12340)&gt;Rules!$B$4,OR(B12341&lt;Rules!$B$2,B12341&gt;Rules!$B$3,ABS(I12341)&gt;Rules!$B$4)),1,0)</f>
        <v>0</v>
      </c>
      <c r="K12340" s="6" t="str">
        <f aca="false">IF(F12340=1,COUNTIF($F$2:F12340,1),"")</f>
        <v/>
      </c>
    </row>
    <row r="12341" customFormat="false" ht="15" hidden="false" customHeight="false" outlineLevel="0" collapsed="false">
      <c r="A12341" s="6" t="n">
        <v>96839.4305</v>
      </c>
      <c r="B12341" s="6" t="n">
        <v>2.04175824175824</v>
      </c>
      <c r="C12341" s="6" t="n">
        <v>91</v>
      </c>
      <c r="D12341" s="6" t="n">
        <v>-1</v>
      </c>
      <c r="E12341" s="6" t="n">
        <v>2.01098901098901</v>
      </c>
      <c r="F12341" s="6" t="n">
        <v>0</v>
      </c>
      <c r="G12341" s="6" t="n">
        <v>0.0249084249084257</v>
      </c>
      <c r="H12341" s="6" t="str">
        <f aca="false">IF(AND(A12341&gt;=Stimuli!$B$2,A12341&lt;=Stimuli!$C$2),Stimuli!$A$2,IF(AND(A12341&gt;=Stimuli!$B$3,A12341&lt;=Stimuli!$C$3),Stimuli!$A$3,IF(AND(A12341&gt;=Stimuli!$B$4,A12341&lt;=Stimuli!$C$4),Stimuli!$A$4,"")))</f>
        <v>03 Quiet recovery (15s)</v>
      </c>
      <c r="I12341" s="6" t="n">
        <f aca="false">(B12341-B12340)/((A12341-A12340)/1000)</f>
        <v>-0.750183150183148</v>
      </c>
      <c r="J12341" s="6" t="n">
        <f aca="false">IF(OR(B12341&lt;Rules!$B$2,B12341&gt;Rules!$B$3,ABS(I12341)&gt;Rules!$B$4,OR(B12342&lt;Rules!$B$2,B12342&gt;Rules!$B$3,ABS(I12342)&gt;Rules!$B$4)),1,0)</f>
        <v>0</v>
      </c>
      <c r="K12341" s="6" t="str">
        <f aca="false">IF(F12341=1,COUNTIF($F$2:F12341,1),"")</f>
        <v/>
      </c>
    </row>
    <row r="12342" customFormat="false" ht="15" hidden="false" customHeight="false" outlineLevel="0" collapsed="false">
      <c r="A12342" s="6" t="n">
        <v>96847.243</v>
      </c>
      <c r="B12342" s="6" t="n">
        <v>2.04761904761905</v>
      </c>
      <c r="C12342" s="6" t="n">
        <v>91</v>
      </c>
      <c r="D12342" s="6" t="n">
        <v>-1</v>
      </c>
      <c r="E12342" s="6" t="n">
        <v>2.01098901098901</v>
      </c>
      <c r="F12342" s="6" t="n">
        <v>0</v>
      </c>
      <c r="G12342" s="6" t="n">
        <v>0.0249084249084257</v>
      </c>
      <c r="H12342" s="6" t="str">
        <f aca="false">IF(AND(A12342&gt;=Stimuli!$B$2,A12342&lt;=Stimuli!$C$2),Stimuli!$A$2,IF(AND(A12342&gt;=Stimuli!$B$3,A12342&lt;=Stimuli!$C$3),Stimuli!$A$3,IF(AND(A12342&gt;=Stimuli!$B$4,A12342&lt;=Stimuli!$C$4),Stimuli!$A$4,"")))</f>
        <v>03 Quiet recovery (15s)</v>
      </c>
      <c r="I12342" s="6" t="n">
        <f aca="false">(B12342-B12341)/((A12342-A12341)/1000)</f>
        <v>0.750183150183148</v>
      </c>
      <c r="J12342" s="6" t="n">
        <f aca="false">IF(OR(B12342&lt;Rules!$B$2,B12342&gt;Rules!$B$3,ABS(I12342)&gt;Rules!$B$4,OR(B12343&lt;Rules!$B$2,B12343&gt;Rules!$B$3,ABS(I12343)&gt;Rules!$B$4)),1,0)</f>
        <v>0</v>
      </c>
      <c r="K12342" s="6" t="str">
        <f aca="false">IF(F12342=1,COUNTIF($F$2:F12342,1),"")</f>
        <v/>
      </c>
    </row>
    <row r="12343" customFormat="false" ht="15" hidden="false" customHeight="false" outlineLevel="0" collapsed="false">
      <c r="A12343" s="6" t="n">
        <v>96855.0555</v>
      </c>
      <c r="B12343" s="6" t="n">
        <v>2.04322344322344</v>
      </c>
      <c r="C12343" s="6" t="n">
        <v>91</v>
      </c>
      <c r="D12343" s="6" t="n">
        <v>-1</v>
      </c>
      <c r="E12343" s="6" t="n">
        <v>2.01098901098901</v>
      </c>
      <c r="F12343" s="6" t="n">
        <v>0</v>
      </c>
      <c r="G12343" s="6" t="n">
        <v>0.0249084249084257</v>
      </c>
      <c r="H12343" s="6" t="str">
        <f aca="false">IF(AND(A12343&gt;=Stimuli!$B$2,A12343&lt;=Stimuli!$C$2),Stimuli!$A$2,IF(AND(A12343&gt;=Stimuli!$B$3,A12343&lt;=Stimuli!$C$3),Stimuli!$A$3,IF(AND(A12343&gt;=Stimuli!$B$4,A12343&lt;=Stimuli!$C$4),Stimuli!$A$4,"")))</f>
        <v>03 Quiet recovery (15s)</v>
      </c>
      <c r="I12343" s="6" t="n">
        <f aca="false">(B12343-B12342)/((A12343-A12342)/1000)</f>
        <v>-0.562637362637418</v>
      </c>
      <c r="J12343" s="6" t="n">
        <f aca="false">IF(OR(B12343&lt;Rules!$B$2,B12343&gt;Rules!$B$3,ABS(I12343)&gt;Rules!$B$4,OR(B12344&lt;Rules!$B$2,B12344&gt;Rules!$B$3,ABS(I12344)&gt;Rules!$B$4)),1,0)</f>
        <v>0</v>
      </c>
      <c r="K12343" s="6" t="str">
        <f aca="false">IF(F12343=1,COUNTIF($F$2:F12343,1),"")</f>
        <v/>
      </c>
    </row>
    <row r="12344" customFormat="false" ht="15" hidden="false" customHeight="false" outlineLevel="0" collapsed="false">
      <c r="A12344" s="6" t="n">
        <v>96862.868</v>
      </c>
      <c r="B12344" s="6" t="n">
        <v>2.04468864468865</v>
      </c>
      <c r="C12344" s="6" t="n">
        <v>91</v>
      </c>
      <c r="D12344" s="6" t="n">
        <v>-1</v>
      </c>
      <c r="E12344" s="6" t="n">
        <v>2.01098901098901</v>
      </c>
      <c r="F12344" s="6" t="n">
        <v>0</v>
      </c>
      <c r="G12344" s="6" t="n">
        <v>0.0249084249084257</v>
      </c>
      <c r="H12344" s="6" t="str">
        <f aca="false">IF(AND(A12344&gt;=Stimuli!$B$2,A12344&lt;=Stimuli!$C$2),Stimuli!$A$2,IF(AND(A12344&gt;=Stimuli!$B$3,A12344&lt;=Stimuli!$C$3),Stimuli!$A$3,IF(AND(A12344&gt;=Stimuli!$B$4,A12344&lt;=Stimuli!$C$4),Stimuli!$A$4,"")))</f>
        <v>03 Quiet recovery (15s)</v>
      </c>
      <c r="I12344" s="6" t="n">
        <f aca="false">(B12344-B12343)/((A12344-A12343)/1000)</f>
        <v>0.187545787545844</v>
      </c>
      <c r="J12344" s="6" t="n">
        <f aca="false">IF(OR(B12344&lt;Rules!$B$2,B12344&gt;Rules!$B$3,ABS(I12344)&gt;Rules!$B$4,OR(B12345&lt;Rules!$B$2,B12345&gt;Rules!$B$3,ABS(I12345)&gt;Rules!$B$4)),1,0)</f>
        <v>0</v>
      </c>
      <c r="K12344" s="6" t="str">
        <f aca="false">IF(F12344=1,COUNTIF($F$2:F12344,1),"")</f>
        <v/>
      </c>
    </row>
    <row r="12345" customFormat="false" ht="15" hidden="false" customHeight="false" outlineLevel="0" collapsed="false">
      <c r="A12345" s="6" t="n">
        <v>96870.6805</v>
      </c>
      <c r="B12345" s="6" t="n">
        <v>2.04468864468865</v>
      </c>
      <c r="C12345" s="6" t="n">
        <v>91</v>
      </c>
      <c r="D12345" s="6" t="n">
        <v>-1</v>
      </c>
      <c r="E12345" s="6" t="n">
        <v>2.01098901098901</v>
      </c>
      <c r="F12345" s="6" t="n">
        <v>0</v>
      </c>
      <c r="G12345" s="6" t="n">
        <v>0.0249084249084257</v>
      </c>
      <c r="H12345" s="6" t="str">
        <f aca="false">IF(AND(A12345&gt;=Stimuli!$B$2,A12345&lt;=Stimuli!$C$2),Stimuli!$A$2,IF(AND(A12345&gt;=Stimuli!$B$3,A12345&lt;=Stimuli!$C$3),Stimuli!$A$3,IF(AND(A12345&gt;=Stimuli!$B$4,A12345&lt;=Stimuli!$C$4),Stimuli!$A$4,"")))</f>
        <v>03 Quiet recovery (15s)</v>
      </c>
      <c r="I12345" s="6" t="n">
        <f aca="false">(B12345-B12344)/((A12345-A12344)/1000)</f>
        <v>0</v>
      </c>
      <c r="J12345" s="6" t="n">
        <f aca="false">IF(OR(B12345&lt;Rules!$B$2,B12345&gt;Rules!$B$3,ABS(I12345)&gt;Rules!$B$4,OR(B12346&lt;Rules!$B$2,B12346&gt;Rules!$B$3,ABS(I12346)&gt;Rules!$B$4)),1,0)</f>
        <v>0</v>
      </c>
      <c r="K12345" s="6" t="str">
        <f aca="false">IF(F12345=1,COUNTIF($F$2:F12345,1),"")</f>
        <v/>
      </c>
    </row>
    <row r="12346" customFormat="false" ht="15" hidden="false" customHeight="false" outlineLevel="0" collapsed="false">
      <c r="A12346" s="6" t="n">
        <v>96878.493</v>
      </c>
      <c r="B12346" s="6" t="n">
        <v>2.04322344322344</v>
      </c>
      <c r="C12346" s="6" t="n">
        <v>91</v>
      </c>
      <c r="D12346" s="6" t="n">
        <v>-1</v>
      </c>
      <c r="E12346" s="6" t="n">
        <v>2.01098901098901</v>
      </c>
      <c r="F12346" s="6" t="n">
        <v>0</v>
      </c>
      <c r="G12346" s="6" t="n">
        <v>0.0249084249084257</v>
      </c>
      <c r="H12346" s="6" t="str">
        <f aca="false">IF(AND(A12346&gt;=Stimuli!$B$2,A12346&lt;=Stimuli!$C$2),Stimuli!$A$2,IF(AND(A12346&gt;=Stimuli!$B$3,A12346&lt;=Stimuli!$C$3),Stimuli!$A$3,IF(AND(A12346&gt;=Stimuli!$B$4,A12346&lt;=Stimuli!$C$4),Stimuli!$A$4,"")))</f>
        <v>03 Quiet recovery (15s)</v>
      </c>
      <c r="I12346" s="6" t="n">
        <f aca="false">(B12346-B12345)/((A12346-A12345)/1000)</f>
        <v>-0.187545787545844</v>
      </c>
      <c r="J12346" s="6" t="n">
        <f aca="false">IF(OR(B12346&lt;Rules!$B$2,B12346&gt;Rules!$B$3,ABS(I12346)&gt;Rules!$B$4,OR(B12347&lt;Rules!$B$2,B12347&gt;Rules!$B$3,ABS(I12347)&gt;Rules!$B$4)),1,0)</f>
        <v>0</v>
      </c>
      <c r="K12346" s="6" t="str">
        <f aca="false">IF(F12346=1,COUNTIF($F$2:F12346,1),"")</f>
        <v/>
      </c>
    </row>
    <row r="12347" customFormat="false" ht="15" hidden="false" customHeight="false" outlineLevel="0" collapsed="false">
      <c r="A12347" s="6" t="n">
        <v>96886.3055</v>
      </c>
      <c r="B12347" s="6" t="n">
        <v>2.04615384615385</v>
      </c>
      <c r="C12347" s="6" t="n">
        <v>91</v>
      </c>
      <c r="D12347" s="6" t="n">
        <v>-1</v>
      </c>
      <c r="E12347" s="6" t="n">
        <v>2.01098901098901</v>
      </c>
      <c r="F12347" s="6" t="n">
        <v>0</v>
      </c>
      <c r="G12347" s="6" t="n">
        <v>0.0249084249084257</v>
      </c>
      <c r="H12347" s="6" t="str">
        <f aca="false">IF(AND(A12347&gt;=Stimuli!$B$2,A12347&lt;=Stimuli!$C$2),Stimuli!$A$2,IF(AND(A12347&gt;=Stimuli!$B$3,A12347&lt;=Stimuli!$C$3),Stimuli!$A$3,IF(AND(A12347&gt;=Stimuli!$B$4,A12347&lt;=Stimuli!$C$4),Stimuli!$A$4,"")))</f>
        <v>03 Quiet recovery (15s)</v>
      </c>
      <c r="I12347" s="6" t="n">
        <f aca="false">(B12347-B12346)/((A12347-A12346)/1000)</f>
        <v>0.37509157509146</v>
      </c>
      <c r="J12347" s="6" t="n">
        <f aca="false">IF(OR(B12347&lt;Rules!$B$2,B12347&gt;Rules!$B$3,ABS(I12347)&gt;Rules!$B$4,OR(B12348&lt;Rules!$B$2,B12348&gt;Rules!$B$3,ABS(I12348)&gt;Rules!$B$4)),1,0)</f>
        <v>0</v>
      </c>
      <c r="K12347" s="6" t="str">
        <f aca="false">IF(F12347=1,COUNTIF($F$2:F12347,1),"")</f>
        <v/>
      </c>
    </row>
    <row r="12348" customFormat="false" ht="15" hidden="false" customHeight="false" outlineLevel="0" collapsed="false">
      <c r="A12348" s="6" t="n">
        <v>96894.118</v>
      </c>
      <c r="B12348" s="6" t="n">
        <v>2.04175824175824</v>
      </c>
      <c r="C12348" s="6" t="n">
        <v>91</v>
      </c>
      <c r="D12348" s="6" t="n">
        <v>-1</v>
      </c>
      <c r="E12348" s="6" t="n">
        <v>2.01098901098901</v>
      </c>
      <c r="F12348" s="6" t="n">
        <v>0</v>
      </c>
      <c r="G12348" s="6" t="n">
        <v>0.0249084249084257</v>
      </c>
      <c r="H12348" s="6" t="str">
        <f aca="false">IF(AND(A12348&gt;=Stimuli!$B$2,A12348&lt;=Stimuli!$C$2),Stimuli!$A$2,IF(AND(A12348&gt;=Stimuli!$B$3,A12348&lt;=Stimuli!$C$3),Stimuli!$A$3,IF(AND(A12348&gt;=Stimuli!$B$4,A12348&lt;=Stimuli!$C$4),Stimuli!$A$4,"")))</f>
        <v>03 Quiet recovery (15s)</v>
      </c>
      <c r="I12348" s="6" t="n">
        <f aca="false">(B12348-B12347)/((A12348-A12347)/1000)</f>
        <v>-0.56263736263719</v>
      </c>
      <c r="J12348" s="6" t="n">
        <f aca="false">IF(OR(B12348&lt;Rules!$B$2,B12348&gt;Rules!$B$3,ABS(I12348)&gt;Rules!$B$4,OR(B12349&lt;Rules!$B$2,B12349&gt;Rules!$B$3,ABS(I12349)&gt;Rules!$B$4)),1,0)</f>
        <v>0</v>
      </c>
      <c r="K12348" s="6" t="str">
        <f aca="false">IF(F12348=1,COUNTIF($F$2:F12348,1),"")</f>
        <v/>
      </c>
    </row>
    <row r="12349" customFormat="false" ht="15" hidden="false" customHeight="false" outlineLevel="0" collapsed="false">
      <c r="A12349" s="6" t="n">
        <v>96901.9305</v>
      </c>
      <c r="B12349" s="6" t="n">
        <v>2.04615384615385</v>
      </c>
      <c r="C12349" s="6" t="n">
        <v>91</v>
      </c>
      <c r="D12349" s="6" t="n">
        <v>-1</v>
      </c>
      <c r="E12349" s="6" t="n">
        <v>2.01098901098901</v>
      </c>
      <c r="F12349" s="6" t="n">
        <v>0</v>
      </c>
      <c r="G12349" s="6" t="n">
        <v>0.0249084249084257</v>
      </c>
      <c r="H12349" s="6" t="str">
        <f aca="false">IF(AND(A12349&gt;=Stimuli!$B$2,A12349&lt;=Stimuli!$C$2),Stimuli!$A$2,IF(AND(A12349&gt;=Stimuli!$B$3,A12349&lt;=Stimuli!$C$3),Stimuli!$A$3,IF(AND(A12349&gt;=Stimuli!$B$4,A12349&lt;=Stimuli!$C$4),Stimuli!$A$4,"")))</f>
        <v>03 Quiet recovery (15s)</v>
      </c>
      <c r="I12349" s="6" t="n">
        <f aca="false">(B12349-B12348)/((A12349-A12348)/1000)</f>
        <v>0.56263736263719</v>
      </c>
      <c r="J12349" s="6" t="n">
        <f aca="false">IF(OR(B12349&lt;Rules!$B$2,B12349&gt;Rules!$B$3,ABS(I12349)&gt;Rules!$B$4,OR(B12350&lt;Rules!$B$2,B12350&gt;Rules!$B$3,ABS(I12350)&gt;Rules!$B$4)),1,0)</f>
        <v>0</v>
      </c>
      <c r="K12349" s="6" t="str">
        <f aca="false">IF(F12349=1,COUNTIF($F$2:F12349,1),"")</f>
        <v/>
      </c>
    </row>
    <row r="12350" customFormat="false" ht="15" hidden="false" customHeight="false" outlineLevel="0" collapsed="false">
      <c r="A12350" s="6" t="n">
        <v>96909.743</v>
      </c>
      <c r="B12350" s="6" t="n">
        <v>2.04029304029304</v>
      </c>
      <c r="C12350" s="6" t="n">
        <v>91</v>
      </c>
      <c r="D12350" s="6" t="n">
        <v>-1</v>
      </c>
      <c r="E12350" s="6" t="n">
        <v>2.01098901098901</v>
      </c>
      <c r="F12350" s="6" t="n">
        <v>0</v>
      </c>
      <c r="G12350" s="6" t="n">
        <v>0.0249084249084257</v>
      </c>
      <c r="H12350" s="6" t="str">
        <f aca="false">IF(AND(A12350&gt;=Stimuli!$B$2,A12350&lt;=Stimuli!$C$2),Stimuli!$A$2,IF(AND(A12350&gt;=Stimuli!$B$3,A12350&lt;=Stimuli!$C$3),Stimuli!$A$3,IF(AND(A12350&gt;=Stimuli!$B$4,A12350&lt;=Stimuli!$C$4),Stimuli!$A$4,"")))</f>
        <v>03 Quiet recovery (15s)</v>
      </c>
      <c r="I12350" s="6" t="n">
        <f aca="false">(B12350-B12349)/((A12350-A12349)/1000)</f>
        <v>-0.750183150183034</v>
      </c>
      <c r="J12350" s="6" t="n">
        <f aca="false">IF(OR(B12350&lt;Rules!$B$2,B12350&gt;Rules!$B$3,ABS(I12350)&gt;Rules!$B$4,OR(B12351&lt;Rules!$B$2,B12351&gt;Rules!$B$3,ABS(I12351)&gt;Rules!$B$4)),1,0)</f>
        <v>0</v>
      </c>
      <c r="K12350" s="6" t="str">
        <f aca="false">IF(F12350=1,COUNTIF($F$2:F12350,1),"")</f>
        <v/>
      </c>
    </row>
    <row r="12351" customFormat="false" ht="15" hidden="false" customHeight="false" outlineLevel="0" collapsed="false">
      <c r="A12351" s="6" t="n">
        <v>96917.5555</v>
      </c>
      <c r="B12351" s="6" t="n">
        <v>2.04615384615385</v>
      </c>
      <c r="C12351" s="6" t="n">
        <v>91</v>
      </c>
      <c r="D12351" s="6" t="n">
        <v>-1</v>
      </c>
      <c r="E12351" s="6" t="n">
        <v>2.01098901098901</v>
      </c>
      <c r="F12351" s="6" t="n">
        <v>0</v>
      </c>
      <c r="G12351" s="6" t="n">
        <v>0.0249084249084257</v>
      </c>
      <c r="H12351" s="6" t="str">
        <f aca="false">IF(AND(A12351&gt;=Stimuli!$B$2,A12351&lt;=Stimuli!$C$2),Stimuli!$A$2,IF(AND(A12351&gt;=Stimuli!$B$3,A12351&lt;=Stimuli!$C$3),Stimuli!$A$3,IF(AND(A12351&gt;=Stimuli!$B$4,A12351&lt;=Stimuli!$C$4),Stimuli!$A$4,"")))</f>
        <v>03 Quiet recovery (15s)</v>
      </c>
      <c r="I12351" s="6" t="n">
        <f aca="false">(B12351-B12350)/((A12351-A12350)/1000)</f>
        <v>0.750183150183034</v>
      </c>
      <c r="J12351" s="6" t="n">
        <f aca="false">IF(OR(B12351&lt;Rules!$B$2,B12351&gt;Rules!$B$3,ABS(I12351)&gt;Rules!$B$4,OR(B12352&lt;Rules!$B$2,B12352&gt;Rules!$B$3,ABS(I12352)&gt;Rules!$B$4)),1,0)</f>
        <v>0</v>
      </c>
      <c r="K12351" s="6" t="str">
        <f aca="false">IF(F12351=1,COUNTIF($F$2:F12351,1),"")</f>
        <v/>
      </c>
    </row>
    <row r="12352" customFormat="false" ht="15" hidden="false" customHeight="false" outlineLevel="0" collapsed="false">
      <c r="A12352" s="6" t="n">
        <v>96925.368</v>
      </c>
      <c r="B12352" s="6" t="n">
        <v>2.03882783882784</v>
      </c>
      <c r="C12352" s="6" t="n">
        <v>91</v>
      </c>
      <c r="D12352" s="6" t="n">
        <v>-1</v>
      </c>
      <c r="E12352" s="6" t="n">
        <v>2.01098901098901</v>
      </c>
      <c r="F12352" s="6" t="n">
        <v>0</v>
      </c>
      <c r="G12352" s="6" t="n">
        <v>0.0249084249084257</v>
      </c>
      <c r="H12352" s="6" t="str">
        <f aca="false">IF(AND(A12352&gt;=Stimuli!$B$2,A12352&lt;=Stimuli!$C$2),Stimuli!$A$2,IF(AND(A12352&gt;=Stimuli!$B$3,A12352&lt;=Stimuli!$C$3),Stimuli!$A$3,IF(AND(A12352&gt;=Stimuli!$B$4,A12352&lt;=Stimuli!$C$4),Stimuli!$A$4,"")))</f>
        <v>03 Quiet recovery (15s)</v>
      </c>
      <c r="I12352" s="6" t="n">
        <f aca="false">(B12352-B12351)/((A12352-A12351)/1000)</f>
        <v>-0.937728937728764</v>
      </c>
      <c r="J12352" s="6" t="n">
        <f aca="false">IF(OR(B12352&lt;Rules!$B$2,B12352&gt;Rules!$B$3,ABS(I12352)&gt;Rules!$B$4,OR(B12353&lt;Rules!$B$2,B12353&gt;Rules!$B$3,ABS(I12353)&gt;Rules!$B$4)),1,0)</f>
        <v>0</v>
      </c>
      <c r="K12352" s="6" t="str">
        <f aca="false">IF(F12352=1,COUNTIF($F$2:F12352,1),"")</f>
        <v/>
      </c>
    </row>
    <row r="12353" customFormat="false" ht="15" hidden="false" customHeight="false" outlineLevel="0" collapsed="false">
      <c r="A12353" s="6" t="n">
        <v>96933.1805</v>
      </c>
      <c r="B12353" s="6" t="n">
        <v>2.04615384615385</v>
      </c>
      <c r="C12353" s="6" t="n">
        <v>91</v>
      </c>
      <c r="D12353" s="6" t="n">
        <v>-1</v>
      </c>
      <c r="E12353" s="6" t="n">
        <v>2.01098901098901</v>
      </c>
      <c r="F12353" s="6" t="n">
        <v>0</v>
      </c>
      <c r="G12353" s="6" t="n">
        <v>0.0249084249084257</v>
      </c>
      <c r="H12353" s="6" t="str">
        <f aca="false">IF(AND(A12353&gt;=Stimuli!$B$2,A12353&lt;=Stimuli!$C$2),Stimuli!$A$2,IF(AND(A12353&gt;=Stimuli!$B$3,A12353&lt;=Stimuli!$C$3),Stimuli!$A$3,IF(AND(A12353&gt;=Stimuli!$B$4,A12353&lt;=Stimuli!$C$4),Stimuli!$A$4,"")))</f>
        <v>03 Quiet recovery (15s)</v>
      </c>
      <c r="I12353" s="6" t="n">
        <f aca="false">(B12353-B12352)/((A12353-A12352)/1000)</f>
        <v>0.937728937728764</v>
      </c>
      <c r="J12353" s="6" t="n">
        <f aca="false">IF(OR(B12353&lt;Rules!$B$2,B12353&gt;Rules!$B$3,ABS(I12353)&gt;Rules!$B$4,OR(B12354&lt;Rules!$B$2,B12354&gt;Rules!$B$3,ABS(I12354)&gt;Rules!$B$4)),1,0)</f>
        <v>0</v>
      </c>
      <c r="K12353" s="6" t="str">
        <f aca="false">IF(F12353=1,COUNTIF($F$2:F12353,1),"")</f>
        <v/>
      </c>
    </row>
    <row r="12354" customFormat="false" ht="15" hidden="false" customHeight="false" outlineLevel="0" collapsed="false">
      <c r="A12354" s="6" t="n">
        <v>96940.993</v>
      </c>
      <c r="B12354" s="6" t="n">
        <v>2.03736263736264</v>
      </c>
      <c r="C12354" s="6" t="n">
        <v>91</v>
      </c>
      <c r="D12354" s="6" t="n">
        <v>-1</v>
      </c>
      <c r="E12354" s="6" t="n">
        <v>2.01098901098901</v>
      </c>
      <c r="F12354" s="6" t="n">
        <v>0</v>
      </c>
      <c r="G12354" s="6" t="n">
        <v>0.0249084249084257</v>
      </c>
      <c r="H12354" s="6" t="str">
        <f aca="false">IF(AND(A12354&gt;=Stimuli!$B$2,A12354&lt;=Stimuli!$C$2),Stimuli!$A$2,IF(AND(A12354&gt;=Stimuli!$B$3,A12354&lt;=Stimuli!$C$3),Stimuli!$A$3,IF(AND(A12354&gt;=Stimuli!$B$4,A12354&lt;=Stimuli!$C$4),Stimuli!$A$4,"")))</f>
        <v>03 Quiet recovery (15s)</v>
      </c>
      <c r="I12354" s="6" t="n">
        <f aca="false">(B12354-B12353)/((A12354-A12353)/1000)</f>
        <v>-1.12527472527466</v>
      </c>
      <c r="J12354" s="6" t="n">
        <f aca="false">IF(OR(B12354&lt;Rules!$B$2,B12354&gt;Rules!$B$3,ABS(I12354)&gt;Rules!$B$4,OR(B12355&lt;Rules!$B$2,B12355&gt;Rules!$B$3,ABS(I12355)&gt;Rules!$B$4)),1,0)</f>
        <v>0</v>
      </c>
      <c r="K12354" s="6" t="str">
        <f aca="false">IF(F12354=1,COUNTIF($F$2:F12354,1),"")</f>
        <v/>
      </c>
    </row>
    <row r="12355" customFormat="false" ht="15" hidden="false" customHeight="false" outlineLevel="0" collapsed="false">
      <c r="A12355" s="6" t="n">
        <v>96948.8055</v>
      </c>
      <c r="B12355" s="6" t="n">
        <v>2.04468864468865</v>
      </c>
      <c r="C12355" s="6" t="n">
        <v>91</v>
      </c>
      <c r="D12355" s="6" t="n">
        <v>-1</v>
      </c>
      <c r="E12355" s="6" t="n">
        <v>2.01098901098901</v>
      </c>
      <c r="F12355" s="6" t="n">
        <v>0</v>
      </c>
      <c r="G12355" s="6" t="n">
        <v>0.0249084249084257</v>
      </c>
      <c r="H12355" s="6" t="str">
        <f aca="false">IF(AND(A12355&gt;=Stimuli!$B$2,A12355&lt;=Stimuli!$C$2),Stimuli!$A$2,IF(AND(A12355&gt;=Stimuli!$B$3,A12355&lt;=Stimuli!$C$3),Stimuli!$A$3,IF(AND(A12355&gt;=Stimuli!$B$4,A12355&lt;=Stimuli!$C$4),Stimuli!$A$4,"")))</f>
        <v>03 Quiet recovery (15s)</v>
      </c>
      <c r="I12355" s="6" t="n">
        <f aca="false">(B12355-B12354)/((A12355-A12354)/1000)</f>
        <v>0.937728937729048</v>
      </c>
      <c r="J12355" s="6" t="n">
        <f aca="false">IF(OR(B12355&lt;Rules!$B$2,B12355&gt;Rules!$B$3,ABS(I12355)&gt;Rules!$B$4,OR(B12356&lt;Rules!$B$2,B12356&gt;Rules!$B$3,ABS(I12356)&gt;Rules!$B$4)),1,0)</f>
        <v>0</v>
      </c>
      <c r="K12355" s="6" t="str">
        <f aca="false">IF(F12355=1,COUNTIF($F$2:F12355,1),"")</f>
        <v/>
      </c>
    </row>
    <row r="12356" customFormat="false" ht="15" hidden="false" customHeight="false" outlineLevel="0" collapsed="false">
      <c r="A12356" s="6" t="n">
        <v>96956.618</v>
      </c>
      <c r="B12356" s="6" t="n">
        <v>2.03736263736264</v>
      </c>
      <c r="C12356" s="6" t="n">
        <v>91</v>
      </c>
      <c r="D12356" s="6" t="n">
        <v>-1</v>
      </c>
      <c r="E12356" s="6" t="n">
        <v>2.01098901098901</v>
      </c>
      <c r="F12356" s="6" t="n">
        <v>0</v>
      </c>
      <c r="G12356" s="6" t="n">
        <v>0.0249084249084257</v>
      </c>
      <c r="H12356" s="6" t="str">
        <f aca="false">IF(AND(A12356&gt;=Stimuli!$B$2,A12356&lt;=Stimuli!$C$2),Stimuli!$A$2,IF(AND(A12356&gt;=Stimuli!$B$3,A12356&lt;=Stimuli!$C$3),Stimuli!$A$3,IF(AND(A12356&gt;=Stimuli!$B$4,A12356&lt;=Stimuli!$C$4),Stimuli!$A$4,"")))</f>
        <v>03 Quiet recovery (15s)</v>
      </c>
      <c r="I12356" s="6" t="n">
        <f aca="false">(B12356-B12355)/((A12356-A12355)/1000)</f>
        <v>-0.937728937729048</v>
      </c>
      <c r="J12356" s="6" t="n">
        <f aca="false">IF(OR(B12356&lt;Rules!$B$2,B12356&gt;Rules!$B$3,ABS(I12356)&gt;Rules!$B$4,OR(B12357&lt;Rules!$B$2,B12357&gt;Rules!$B$3,ABS(I12357)&gt;Rules!$B$4)),1,0)</f>
        <v>0</v>
      </c>
      <c r="K12356" s="6" t="str">
        <f aca="false">IF(F12356=1,COUNTIF($F$2:F12356,1),"")</f>
        <v/>
      </c>
    </row>
    <row r="12357" customFormat="false" ht="15" hidden="false" customHeight="false" outlineLevel="0" collapsed="false">
      <c r="A12357" s="6" t="n">
        <v>96964.4305</v>
      </c>
      <c r="B12357" s="6" t="n">
        <v>2.04322344322344</v>
      </c>
      <c r="C12357" s="6" t="n">
        <v>91</v>
      </c>
      <c r="D12357" s="6" t="n">
        <v>-1</v>
      </c>
      <c r="E12357" s="6" t="n">
        <v>2.01098901098901</v>
      </c>
      <c r="F12357" s="6" t="n">
        <v>0</v>
      </c>
      <c r="G12357" s="6" t="n">
        <v>0.0249084249084257</v>
      </c>
      <c r="H12357" s="6" t="str">
        <f aca="false">IF(AND(A12357&gt;=Stimuli!$B$2,A12357&lt;=Stimuli!$C$2),Stimuli!$A$2,IF(AND(A12357&gt;=Stimuli!$B$3,A12357&lt;=Stimuli!$C$3),Stimuli!$A$3,IF(AND(A12357&gt;=Stimuli!$B$4,A12357&lt;=Stimuli!$C$4),Stimuli!$A$4,"")))</f>
        <v>03 Quiet recovery (15s)</v>
      </c>
      <c r="I12357" s="6" t="n">
        <f aca="false">(B12357-B12356)/((A12357-A12356)/1000)</f>
        <v>0.750183150183204</v>
      </c>
      <c r="J12357" s="6" t="n">
        <f aca="false">IF(OR(B12357&lt;Rules!$B$2,B12357&gt;Rules!$B$3,ABS(I12357)&gt;Rules!$B$4,OR(B12358&lt;Rules!$B$2,B12358&gt;Rules!$B$3,ABS(I12358)&gt;Rules!$B$4)),1,0)</f>
        <v>0</v>
      </c>
      <c r="K12357" s="6" t="str">
        <f aca="false">IF(F12357=1,COUNTIF($F$2:F12357,1),"")</f>
        <v/>
      </c>
    </row>
    <row r="12358" customFormat="false" ht="15" hidden="false" customHeight="false" outlineLevel="0" collapsed="false">
      <c r="A12358" s="6" t="n">
        <v>96972.243</v>
      </c>
      <c r="B12358" s="6" t="n">
        <v>2.03882783882784</v>
      </c>
      <c r="C12358" s="6" t="n">
        <v>91</v>
      </c>
      <c r="D12358" s="6" t="n">
        <v>-1</v>
      </c>
      <c r="E12358" s="6" t="n">
        <v>2.01098901098901</v>
      </c>
      <c r="F12358" s="6" t="n">
        <v>0</v>
      </c>
      <c r="G12358" s="6" t="n">
        <v>0.0249084249084257</v>
      </c>
      <c r="H12358" s="6" t="str">
        <f aca="false">IF(AND(A12358&gt;=Stimuli!$B$2,A12358&lt;=Stimuli!$C$2),Stimuli!$A$2,IF(AND(A12358&gt;=Stimuli!$B$3,A12358&lt;=Stimuli!$C$3),Stimuli!$A$3,IF(AND(A12358&gt;=Stimuli!$B$4,A12358&lt;=Stimuli!$C$4),Stimuli!$A$4,"")))</f>
        <v>03 Quiet recovery (15s)</v>
      </c>
      <c r="I12358" s="6" t="n">
        <f aca="false">(B12358-B12357)/((A12358-A12357)/1000)</f>
        <v>-0.562637362637304</v>
      </c>
      <c r="J12358" s="6" t="n">
        <f aca="false">IF(OR(B12358&lt;Rules!$B$2,B12358&gt;Rules!$B$3,ABS(I12358)&gt;Rules!$B$4,OR(B12359&lt;Rules!$B$2,B12359&gt;Rules!$B$3,ABS(I12359)&gt;Rules!$B$4)),1,0)</f>
        <v>0</v>
      </c>
      <c r="K12358" s="6" t="str">
        <f aca="false">IF(F12358=1,COUNTIF($F$2:F12358,1),"")</f>
        <v/>
      </c>
    </row>
    <row r="12359" customFormat="false" ht="15" hidden="false" customHeight="false" outlineLevel="0" collapsed="false">
      <c r="A12359" s="6" t="n">
        <v>96980.0555</v>
      </c>
      <c r="B12359" s="6" t="n">
        <v>2.04029304029304</v>
      </c>
      <c r="C12359" s="6" t="n">
        <v>91</v>
      </c>
      <c r="D12359" s="6" t="n">
        <v>-1</v>
      </c>
      <c r="E12359" s="6" t="n">
        <v>2.01098901098901</v>
      </c>
      <c r="F12359" s="6" t="n">
        <v>0</v>
      </c>
      <c r="G12359" s="6" t="n">
        <v>0.0249084249084257</v>
      </c>
      <c r="H12359" s="6" t="str">
        <f aca="false">IF(AND(A12359&gt;=Stimuli!$B$2,A12359&lt;=Stimuli!$C$2),Stimuli!$A$2,IF(AND(A12359&gt;=Stimuli!$B$3,A12359&lt;=Stimuli!$C$3),Stimuli!$A$3,IF(AND(A12359&gt;=Stimuli!$B$4,A12359&lt;=Stimuli!$C$4),Stimuli!$A$4,"")))</f>
        <v>03 Quiet recovery (15s)</v>
      </c>
      <c r="I12359" s="6" t="n">
        <f aca="false">(B12359-B12358)/((A12359-A12358)/1000)</f>
        <v>0.18754578754573</v>
      </c>
      <c r="J12359" s="6" t="n">
        <f aca="false">IF(OR(B12359&lt;Rules!$B$2,B12359&gt;Rules!$B$3,ABS(I12359)&gt;Rules!$B$4,OR(B12360&lt;Rules!$B$2,B12360&gt;Rules!$B$3,ABS(I12360)&gt;Rules!$B$4)),1,0)</f>
        <v>0</v>
      </c>
      <c r="K12359" s="6" t="str">
        <f aca="false">IF(F12359=1,COUNTIF($F$2:F12359,1),"")</f>
        <v/>
      </c>
    </row>
    <row r="12360" customFormat="false" ht="15" hidden="false" customHeight="false" outlineLevel="0" collapsed="false">
      <c r="A12360" s="6" t="n">
        <v>96987.868</v>
      </c>
      <c r="B12360" s="6" t="n">
        <v>2.03882783882784</v>
      </c>
      <c r="C12360" s="6" t="n">
        <v>91</v>
      </c>
      <c r="D12360" s="6" t="n">
        <v>-1</v>
      </c>
      <c r="E12360" s="6" t="n">
        <v>2.01098901098901</v>
      </c>
      <c r="F12360" s="6" t="n">
        <v>0</v>
      </c>
      <c r="G12360" s="6" t="n">
        <v>0.0249084249084257</v>
      </c>
      <c r="H12360" s="6" t="str">
        <f aca="false">IF(AND(A12360&gt;=Stimuli!$B$2,A12360&lt;=Stimuli!$C$2),Stimuli!$A$2,IF(AND(A12360&gt;=Stimuli!$B$3,A12360&lt;=Stimuli!$C$3),Stimuli!$A$3,IF(AND(A12360&gt;=Stimuli!$B$4,A12360&lt;=Stimuli!$C$4),Stimuli!$A$4,"")))</f>
        <v>03 Quiet recovery (15s)</v>
      </c>
      <c r="I12360" s="6" t="n">
        <f aca="false">(B12360-B12359)/((A12360-A12359)/1000)</f>
        <v>-0.18754578754573</v>
      </c>
      <c r="J12360" s="6" t="n">
        <f aca="false">IF(OR(B12360&lt;Rules!$B$2,B12360&gt;Rules!$B$3,ABS(I12360)&gt;Rules!$B$4,OR(B12361&lt;Rules!$B$2,B12361&gt;Rules!$B$3,ABS(I12361)&gt;Rules!$B$4)),1,0)</f>
        <v>0</v>
      </c>
      <c r="K12360" s="6" t="str">
        <f aca="false">IF(F12360=1,COUNTIF($F$2:F12360,1),"")</f>
        <v/>
      </c>
    </row>
    <row r="12361" customFormat="false" ht="15" hidden="false" customHeight="false" outlineLevel="0" collapsed="false">
      <c r="A12361" s="6" t="n">
        <v>96995.6805</v>
      </c>
      <c r="B12361" s="6" t="n">
        <v>2.03882783882784</v>
      </c>
      <c r="C12361" s="6" t="n">
        <v>91</v>
      </c>
      <c r="D12361" s="6" t="n">
        <v>-1</v>
      </c>
      <c r="E12361" s="6" t="n">
        <v>2.01098901098901</v>
      </c>
      <c r="F12361" s="6" t="n">
        <v>0</v>
      </c>
      <c r="G12361" s="6" t="n">
        <v>0.0249084249084257</v>
      </c>
      <c r="H12361" s="6" t="str">
        <f aca="false">IF(AND(A12361&gt;=Stimuli!$B$2,A12361&lt;=Stimuli!$C$2),Stimuli!$A$2,IF(AND(A12361&gt;=Stimuli!$B$3,A12361&lt;=Stimuli!$C$3),Stimuli!$A$3,IF(AND(A12361&gt;=Stimuli!$B$4,A12361&lt;=Stimuli!$C$4),Stimuli!$A$4,"")))</f>
        <v>03 Quiet recovery (15s)</v>
      </c>
      <c r="I12361" s="6" t="n">
        <f aca="false">(B12361-B12360)/((A12361-A12360)/1000)</f>
        <v>0</v>
      </c>
      <c r="J12361" s="6" t="n">
        <f aca="false">IF(OR(B12361&lt;Rules!$B$2,B12361&gt;Rules!$B$3,ABS(I12361)&gt;Rules!$B$4,OR(B12362&lt;Rules!$B$2,B12362&gt;Rules!$B$3,ABS(I12362)&gt;Rules!$B$4)),1,0)</f>
        <v>0</v>
      </c>
      <c r="K12361" s="6" t="str">
        <f aca="false">IF(F12361=1,COUNTIF($F$2:F12361,1),"")</f>
        <v/>
      </c>
    </row>
    <row r="12362" customFormat="false" ht="15" hidden="false" customHeight="false" outlineLevel="0" collapsed="false">
      <c r="A12362" s="6" t="n">
        <v>97003.493</v>
      </c>
      <c r="B12362" s="6" t="n">
        <v>2.04029304029304</v>
      </c>
      <c r="C12362" s="6" t="n">
        <v>91</v>
      </c>
      <c r="D12362" s="6" t="n">
        <v>-1</v>
      </c>
      <c r="E12362" s="6" t="n">
        <v>2.01098901098901</v>
      </c>
      <c r="F12362" s="6" t="n">
        <v>0</v>
      </c>
      <c r="G12362" s="6" t="n">
        <v>0.0249084249084257</v>
      </c>
      <c r="H12362" s="6" t="str">
        <f aca="false">IF(AND(A12362&gt;=Stimuli!$B$2,A12362&lt;=Stimuli!$C$2),Stimuli!$A$2,IF(AND(A12362&gt;=Stimuli!$B$3,A12362&lt;=Stimuli!$C$3),Stimuli!$A$3,IF(AND(A12362&gt;=Stimuli!$B$4,A12362&lt;=Stimuli!$C$4),Stimuli!$A$4,"")))</f>
        <v>03 Quiet recovery (15s)</v>
      </c>
      <c r="I12362" s="6" t="n">
        <f aca="false">(B12362-B12361)/((A12362-A12361)/1000)</f>
        <v>0.18754578754573</v>
      </c>
      <c r="J12362" s="6" t="n">
        <f aca="false">IF(OR(B12362&lt;Rules!$B$2,B12362&gt;Rules!$B$3,ABS(I12362)&gt;Rules!$B$4,OR(B12363&lt;Rules!$B$2,B12363&gt;Rules!$B$3,ABS(I12363)&gt;Rules!$B$4)),1,0)</f>
        <v>0</v>
      </c>
      <c r="K12362" s="6" t="str">
        <f aca="false">IF(F12362=1,COUNTIF($F$2:F12362,1),"")</f>
        <v/>
      </c>
    </row>
    <row r="12363" customFormat="false" ht="15" hidden="false" customHeight="false" outlineLevel="0" collapsed="false">
      <c r="A12363" s="6" t="n">
        <v>97011.3055</v>
      </c>
      <c r="B12363" s="6" t="n">
        <v>2.03736263736264</v>
      </c>
      <c r="C12363" s="6" t="n">
        <v>91</v>
      </c>
      <c r="D12363" s="6" t="n">
        <v>-1</v>
      </c>
      <c r="E12363" s="6" t="n">
        <v>2.01098901098901</v>
      </c>
      <c r="F12363" s="6" t="n">
        <v>0</v>
      </c>
      <c r="G12363" s="6" t="n">
        <v>0.0249084249084257</v>
      </c>
      <c r="H12363" s="6" t="str">
        <f aca="false">IF(AND(A12363&gt;=Stimuli!$B$2,A12363&lt;=Stimuli!$C$2),Stimuli!$A$2,IF(AND(A12363&gt;=Stimuli!$B$3,A12363&lt;=Stimuli!$C$3),Stimuli!$A$3,IF(AND(A12363&gt;=Stimuli!$B$4,A12363&lt;=Stimuli!$C$4),Stimuli!$A$4,"")))</f>
        <v>03 Quiet recovery (15s)</v>
      </c>
      <c r="I12363" s="6" t="n">
        <f aca="false">(B12363-B12362)/((A12363-A12362)/1000)</f>
        <v>-0.375091575091631</v>
      </c>
      <c r="J12363" s="6" t="n">
        <f aca="false">IF(OR(B12363&lt;Rules!$B$2,B12363&gt;Rules!$B$3,ABS(I12363)&gt;Rules!$B$4,OR(B12364&lt;Rules!$B$2,B12364&gt;Rules!$B$3,ABS(I12364)&gt;Rules!$B$4)),1,0)</f>
        <v>0</v>
      </c>
      <c r="K12363" s="6" t="str">
        <f aca="false">IF(F12363=1,COUNTIF($F$2:F12363,1),"")</f>
        <v/>
      </c>
    </row>
    <row r="12364" customFormat="false" ht="15" hidden="false" customHeight="false" outlineLevel="0" collapsed="false">
      <c r="A12364" s="6" t="n">
        <v>97019.118</v>
      </c>
      <c r="B12364" s="6" t="n">
        <v>2.04029304029304</v>
      </c>
      <c r="C12364" s="6" t="n">
        <v>91</v>
      </c>
      <c r="D12364" s="6" t="n">
        <v>-1</v>
      </c>
      <c r="E12364" s="6" t="n">
        <v>2.01098901098901</v>
      </c>
      <c r="F12364" s="6" t="n">
        <v>0</v>
      </c>
      <c r="G12364" s="6" t="n">
        <v>0.0249084249084257</v>
      </c>
      <c r="H12364" s="6" t="str">
        <f aca="false">IF(AND(A12364&gt;=Stimuli!$B$2,A12364&lt;=Stimuli!$C$2),Stimuli!$A$2,IF(AND(A12364&gt;=Stimuli!$B$3,A12364&lt;=Stimuli!$C$3),Stimuli!$A$3,IF(AND(A12364&gt;=Stimuli!$B$4,A12364&lt;=Stimuli!$C$4),Stimuli!$A$4,"")))</f>
        <v>03 Quiet recovery (15s)</v>
      </c>
      <c r="I12364" s="6" t="n">
        <f aca="false">(B12364-B12363)/((A12364-A12363)/1000)</f>
        <v>0.375091575091631</v>
      </c>
      <c r="J12364" s="6" t="n">
        <f aca="false">IF(OR(B12364&lt;Rules!$B$2,B12364&gt;Rules!$B$3,ABS(I12364)&gt;Rules!$B$4,OR(B12365&lt;Rules!$B$2,B12365&gt;Rules!$B$3,ABS(I12365)&gt;Rules!$B$4)),1,0)</f>
        <v>0</v>
      </c>
      <c r="K12364" s="6" t="str">
        <f aca="false">IF(F12364=1,COUNTIF($F$2:F12364,1),"")</f>
        <v/>
      </c>
    </row>
    <row r="12365" customFormat="false" ht="15" hidden="false" customHeight="false" outlineLevel="0" collapsed="false">
      <c r="A12365" s="6" t="n">
        <v>97026.9305</v>
      </c>
      <c r="B12365" s="6" t="n">
        <v>2.03589743589744</v>
      </c>
      <c r="C12365" s="6" t="n">
        <v>91</v>
      </c>
      <c r="D12365" s="6" t="n">
        <v>-1</v>
      </c>
      <c r="E12365" s="6" t="n">
        <v>2.01098901098901</v>
      </c>
      <c r="F12365" s="6" t="n">
        <v>0</v>
      </c>
      <c r="G12365" s="6" t="n">
        <v>0.0249084249084257</v>
      </c>
      <c r="H12365" s="6" t="str">
        <f aca="false">IF(AND(A12365&gt;=Stimuli!$B$2,A12365&lt;=Stimuli!$C$2),Stimuli!$A$2,IF(AND(A12365&gt;=Stimuli!$B$3,A12365&lt;=Stimuli!$C$3),Stimuli!$A$3,IF(AND(A12365&gt;=Stimuli!$B$4,A12365&lt;=Stimuli!$C$4),Stimuli!$A$4,"")))</f>
        <v>03 Quiet recovery (15s)</v>
      </c>
      <c r="I12365" s="6" t="n">
        <f aca="false">(B12365-B12364)/((A12365-A12364)/1000)</f>
        <v>-0.562637362637304</v>
      </c>
      <c r="J12365" s="6" t="n">
        <f aca="false">IF(OR(B12365&lt;Rules!$B$2,B12365&gt;Rules!$B$3,ABS(I12365)&gt;Rules!$B$4,OR(B12366&lt;Rules!$B$2,B12366&gt;Rules!$B$3,ABS(I12366)&gt;Rules!$B$4)),1,0)</f>
        <v>0</v>
      </c>
      <c r="K12365" s="6" t="str">
        <f aca="false">IF(F12365=1,COUNTIF($F$2:F12365,1),"")</f>
        <v/>
      </c>
    </row>
    <row r="12366" customFormat="false" ht="15" hidden="false" customHeight="false" outlineLevel="0" collapsed="false">
      <c r="A12366" s="6" t="n">
        <v>97034.743</v>
      </c>
      <c r="B12366" s="6" t="n">
        <v>2.04175824175824</v>
      </c>
      <c r="C12366" s="6" t="n">
        <v>91</v>
      </c>
      <c r="D12366" s="6" t="n">
        <v>-1</v>
      </c>
      <c r="E12366" s="6" t="n">
        <v>2.01098901098901</v>
      </c>
      <c r="F12366" s="6" t="n">
        <v>0</v>
      </c>
      <c r="G12366" s="6" t="n">
        <v>0.0249084249084257</v>
      </c>
      <c r="H12366" s="6" t="str">
        <f aca="false">IF(AND(A12366&gt;=Stimuli!$B$2,A12366&lt;=Stimuli!$C$2),Stimuli!$A$2,IF(AND(A12366&gt;=Stimuli!$B$3,A12366&lt;=Stimuli!$C$3),Stimuli!$A$3,IF(AND(A12366&gt;=Stimuli!$B$4,A12366&lt;=Stimuli!$C$4),Stimuli!$A$4,"")))</f>
        <v>03 Quiet recovery (15s)</v>
      </c>
      <c r="I12366" s="6" t="n">
        <f aca="false">(B12366-B12365)/((A12366-A12365)/1000)</f>
        <v>0.750183150183148</v>
      </c>
      <c r="J12366" s="6" t="n">
        <f aca="false">IF(OR(B12366&lt;Rules!$B$2,B12366&gt;Rules!$B$3,ABS(I12366)&gt;Rules!$B$4,OR(B12367&lt;Rules!$B$2,B12367&gt;Rules!$B$3,ABS(I12367)&gt;Rules!$B$4)),1,0)</f>
        <v>0</v>
      </c>
      <c r="K12366" s="6" t="str">
        <f aca="false">IF(F12366=1,COUNTIF($F$2:F12366,1),"")</f>
        <v/>
      </c>
    </row>
    <row r="12367" customFormat="false" ht="15" hidden="false" customHeight="false" outlineLevel="0" collapsed="false">
      <c r="A12367" s="6" t="n">
        <v>97042.5555</v>
      </c>
      <c r="B12367" s="6" t="n">
        <v>2.03443223443223</v>
      </c>
      <c r="C12367" s="6" t="n">
        <v>91</v>
      </c>
      <c r="D12367" s="6" t="n">
        <v>-1</v>
      </c>
      <c r="E12367" s="6" t="n">
        <v>2.01098901098901</v>
      </c>
      <c r="F12367" s="6" t="n">
        <v>0</v>
      </c>
      <c r="G12367" s="6" t="n">
        <v>0.0249084249084257</v>
      </c>
      <c r="H12367" s="6" t="str">
        <f aca="false">IF(AND(A12367&gt;=Stimuli!$B$2,A12367&lt;=Stimuli!$C$2),Stimuli!$A$2,IF(AND(A12367&gt;=Stimuli!$B$3,A12367&lt;=Stimuli!$C$3),Stimuli!$A$3,IF(AND(A12367&gt;=Stimuli!$B$4,A12367&lt;=Stimuli!$C$4),Stimuli!$A$4,"")))</f>
        <v>03 Quiet recovery (15s)</v>
      </c>
      <c r="I12367" s="6" t="n">
        <f aca="false">(B12367-B12366)/((A12367-A12366)/1000)</f>
        <v>-0.937728937729048</v>
      </c>
      <c r="J12367" s="6" t="n">
        <f aca="false">IF(OR(B12367&lt;Rules!$B$2,B12367&gt;Rules!$B$3,ABS(I12367)&gt;Rules!$B$4,OR(B12368&lt;Rules!$B$2,B12368&gt;Rules!$B$3,ABS(I12368)&gt;Rules!$B$4)),1,0)</f>
        <v>0</v>
      </c>
      <c r="K12367" s="6" t="str">
        <f aca="false">IF(F12367=1,COUNTIF($F$2:F12367,1),"")</f>
        <v/>
      </c>
    </row>
    <row r="12368" customFormat="false" ht="15" hidden="false" customHeight="false" outlineLevel="0" collapsed="false">
      <c r="A12368" s="6" t="n">
        <v>97050.368</v>
      </c>
      <c r="B12368" s="6" t="n">
        <v>2.04175824175824</v>
      </c>
      <c r="C12368" s="6" t="n">
        <v>91</v>
      </c>
      <c r="D12368" s="6" t="n">
        <v>-1</v>
      </c>
      <c r="E12368" s="6" t="n">
        <v>2.01098901098901</v>
      </c>
      <c r="F12368" s="6" t="n">
        <v>0</v>
      </c>
      <c r="G12368" s="6" t="n">
        <v>0.0249084249084257</v>
      </c>
      <c r="H12368" s="6" t="str">
        <f aca="false">IF(AND(A12368&gt;=Stimuli!$B$2,A12368&lt;=Stimuli!$C$2),Stimuli!$A$2,IF(AND(A12368&gt;=Stimuli!$B$3,A12368&lt;=Stimuli!$C$3),Stimuli!$A$3,IF(AND(A12368&gt;=Stimuli!$B$4,A12368&lt;=Stimuli!$C$4),Stimuli!$A$4,"")))</f>
        <v>03 Quiet recovery (15s)</v>
      </c>
      <c r="I12368" s="6" t="n">
        <f aca="false">(B12368-B12367)/((A12368-A12367)/1000)</f>
        <v>0.937728937729048</v>
      </c>
      <c r="J12368" s="6" t="n">
        <f aca="false">IF(OR(B12368&lt;Rules!$B$2,B12368&gt;Rules!$B$3,ABS(I12368)&gt;Rules!$B$4,OR(B12369&lt;Rules!$B$2,B12369&gt;Rules!$B$3,ABS(I12369)&gt;Rules!$B$4)),1,0)</f>
        <v>0</v>
      </c>
      <c r="K12368" s="6" t="str">
        <f aca="false">IF(F12368=1,COUNTIF($F$2:F12368,1),"")</f>
        <v/>
      </c>
    </row>
    <row r="12369" customFormat="false" ht="15" hidden="false" customHeight="false" outlineLevel="0" collapsed="false">
      <c r="A12369" s="6" t="n">
        <v>97058.1805</v>
      </c>
      <c r="B12369" s="6" t="n">
        <v>2.03296703296703</v>
      </c>
      <c r="C12369" s="6" t="n">
        <v>91</v>
      </c>
      <c r="D12369" s="6" t="n">
        <v>-1</v>
      </c>
      <c r="E12369" s="6" t="n">
        <v>2.01098901098901</v>
      </c>
      <c r="F12369" s="6" t="n">
        <v>0</v>
      </c>
      <c r="G12369" s="6" t="n">
        <v>0.0249084249084257</v>
      </c>
      <c r="H12369" s="6" t="str">
        <f aca="false">IF(AND(A12369&gt;=Stimuli!$B$2,A12369&lt;=Stimuli!$C$2),Stimuli!$A$2,IF(AND(A12369&gt;=Stimuli!$B$3,A12369&lt;=Stimuli!$C$3),Stimuli!$A$3,IF(AND(A12369&gt;=Stimuli!$B$4,A12369&lt;=Stimuli!$C$4),Stimuli!$A$4,"")))</f>
        <v>03 Quiet recovery (15s)</v>
      </c>
      <c r="I12369" s="6" t="n">
        <f aca="false">(B12369-B12368)/((A12369-A12368)/1000)</f>
        <v>-1.12527472527489</v>
      </c>
      <c r="J12369" s="6" t="n">
        <f aca="false">IF(OR(B12369&lt;Rules!$B$2,B12369&gt;Rules!$B$3,ABS(I12369)&gt;Rules!$B$4,OR(B12370&lt;Rules!$B$2,B12370&gt;Rules!$B$3,ABS(I12370)&gt;Rules!$B$4)),1,0)</f>
        <v>0</v>
      </c>
      <c r="K12369" s="6" t="str">
        <f aca="false">IF(F12369=1,COUNTIF($F$2:F12369,1),"")</f>
        <v/>
      </c>
    </row>
    <row r="12370" customFormat="false" ht="15" hidden="false" customHeight="false" outlineLevel="0" collapsed="false">
      <c r="A12370" s="6" t="n">
        <v>97065.993</v>
      </c>
      <c r="B12370" s="6" t="n">
        <v>2.04029304029304</v>
      </c>
      <c r="C12370" s="6" t="n">
        <v>91</v>
      </c>
      <c r="D12370" s="6" t="n">
        <v>-1</v>
      </c>
      <c r="E12370" s="6" t="n">
        <v>2.01098901098901</v>
      </c>
      <c r="F12370" s="6" t="n">
        <v>0</v>
      </c>
      <c r="G12370" s="6" t="n">
        <v>0.0249084249084257</v>
      </c>
      <c r="H12370" s="6" t="str">
        <f aca="false">IF(AND(A12370&gt;=Stimuli!$B$2,A12370&lt;=Stimuli!$C$2),Stimuli!$A$2,IF(AND(A12370&gt;=Stimuli!$B$3,A12370&lt;=Stimuli!$C$3),Stimuli!$A$3,IF(AND(A12370&gt;=Stimuli!$B$4,A12370&lt;=Stimuli!$C$4),Stimuli!$A$4,"")))</f>
        <v>03 Quiet recovery (15s)</v>
      </c>
      <c r="I12370" s="6" t="n">
        <f aca="false">(B12370-B12369)/((A12370-A12369)/1000)</f>
        <v>0.937728937729048</v>
      </c>
      <c r="J12370" s="6" t="n">
        <f aca="false">IF(OR(B12370&lt;Rules!$B$2,B12370&gt;Rules!$B$3,ABS(I12370)&gt;Rules!$B$4,OR(B12371&lt;Rules!$B$2,B12371&gt;Rules!$B$3,ABS(I12371)&gt;Rules!$B$4)),1,0)</f>
        <v>0</v>
      </c>
      <c r="K12370" s="6" t="str">
        <f aca="false">IF(F12370=1,COUNTIF($F$2:F12370,1),"")</f>
        <v/>
      </c>
    </row>
    <row r="12371" customFormat="false" ht="15" hidden="false" customHeight="false" outlineLevel="0" collapsed="false">
      <c r="A12371" s="6" t="n">
        <v>97073.8055</v>
      </c>
      <c r="B12371" s="6" t="n">
        <v>2.03296703296703</v>
      </c>
      <c r="C12371" s="6" t="n">
        <v>89</v>
      </c>
      <c r="D12371" s="6" t="n">
        <v>671.875</v>
      </c>
      <c r="E12371" s="6" t="n">
        <v>2.01098901098901</v>
      </c>
      <c r="F12371" s="6" t="n">
        <v>0</v>
      </c>
      <c r="G12371" s="6" t="n">
        <v>0.0249084249084257</v>
      </c>
      <c r="H12371" s="6" t="str">
        <f aca="false">IF(AND(A12371&gt;=Stimuli!$B$2,A12371&lt;=Stimuli!$C$2),Stimuli!$A$2,IF(AND(A12371&gt;=Stimuli!$B$3,A12371&lt;=Stimuli!$C$3),Stimuli!$A$3,IF(AND(A12371&gt;=Stimuli!$B$4,A12371&lt;=Stimuli!$C$4),Stimuli!$A$4,"")))</f>
        <v>03 Quiet recovery (15s)</v>
      </c>
      <c r="I12371" s="6" t="n">
        <f aca="false">(B12371-B12370)/((A12371-A12370)/1000)</f>
        <v>-0.937728937729048</v>
      </c>
      <c r="J12371" s="6" t="n">
        <f aca="false">IF(OR(B12371&lt;Rules!$B$2,B12371&gt;Rules!$B$3,ABS(I12371)&gt;Rules!$B$4,OR(B12372&lt;Rules!$B$2,B12372&gt;Rules!$B$3,ABS(I12372)&gt;Rules!$B$4)),1,0)</f>
        <v>0</v>
      </c>
      <c r="K12371" s="6" t="str">
        <f aca="false">IF(F12371=1,COUNTIF($F$2:F12371,1),"")</f>
        <v/>
      </c>
    </row>
    <row r="12372" customFormat="false" ht="15" hidden="false" customHeight="false" outlineLevel="0" collapsed="false">
      <c r="A12372" s="6" t="n">
        <v>97081.618</v>
      </c>
      <c r="B12372" s="6" t="n">
        <v>2.03882783882784</v>
      </c>
      <c r="C12372" s="6" t="n">
        <v>89</v>
      </c>
      <c r="D12372" s="6" t="n">
        <v>-1</v>
      </c>
      <c r="E12372" s="6" t="n">
        <v>2.01098901098901</v>
      </c>
      <c r="F12372" s="6" t="n">
        <v>0</v>
      </c>
      <c r="G12372" s="6" t="n">
        <v>0.0249084249084257</v>
      </c>
      <c r="H12372" s="6" t="str">
        <f aca="false">IF(AND(A12372&gt;=Stimuli!$B$2,A12372&lt;=Stimuli!$C$2),Stimuli!$A$2,IF(AND(A12372&gt;=Stimuli!$B$3,A12372&lt;=Stimuli!$C$3),Stimuli!$A$3,IF(AND(A12372&gt;=Stimuli!$B$4,A12372&lt;=Stimuli!$C$4),Stimuli!$A$4,"")))</f>
        <v>03 Quiet recovery (15s)</v>
      </c>
      <c r="I12372" s="6" t="n">
        <f aca="false">(B12372-B12371)/((A12372-A12371)/1000)</f>
        <v>0.750183150183318</v>
      </c>
      <c r="J12372" s="6" t="n">
        <f aca="false">IF(OR(B12372&lt;Rules!$B$2,B12372&gt;Rules!$B$3,ABS(I12372)&gt;Rules!$B$4,OR(B12373&lt;Rules!$B$2,B12373&gt;Rules!$B$3,ABS(I12373)&gt;Rules!$B$4)),1,0)</f>
        <v>0</v>
      </c>
      <c r="K12372" s="6" t="str">
        <f aca="false">IF(F12372=1,COUNTIF($F$2:F12372,1),"")</f>
        <v/>
      </c>
    </row>
    <row r="12373" customFormat="false" ht="15" hidden="false" customHeight="false" outlineLevel="0" collapsed="false">
      <c r="A12373" s="6" t="n">
        <v>97089.4305</v>
      </c>
      <c r="B12373" s="6" t="n">
        <v>2.03296703296703</v>
      </c>
      <c r="C12373" s="6" t="n">
        <v>89</v>
      </c>
      <c r="D12373" s="6" t="n">
        <v>-1</v>
      </c>
      <c r="E12373" s="6" t="n">
        <v>2.01098901098901</v>
      </c>
      <c r="F12373" s="6" t="n">
        <v>0</v>
      </c>
      <c r="G12373" s="6" t="n">
        <v>0.0249084249084257</v>
      </c>
      <c r="H12373" s="6" t="str">
        <f aca="false">IF(AND(A12373&gt;=Stimuli!$B$2,A12373&lt;=Stimuli!$C$2),Stimuli!$A$2,IF(AND(A12373&gt;=Stimuli!$B$3,A12373&lt;=Stimuli!$C$3),Stimuli!$A$3,IF(AND(A12373&gt;=Stimuli!$B$4,A12373&lt;=Stimuli!$C$4),Stimuli!$A$4,"")))</f>
        <v>03 Quiet recovery (15s)</v>
      </c>
      <c r="I12373" s="6" t="n">
        <f aca="false">(B12373-B12372)/((A12373-A12372)/1000)</f>
        <v>-0.750183150183318</v>
      </c>
      <c r="J12373" s="6" t="n">
        <f aca="false">IF(OR(B12373&lt;Rules!$B$2,B12373&gt;Rules!$B$3,ABS(I12373)&gt;Rules!$B$4,OR(B12374&lt;Rules!$B$2,B12374&gt;Rules!$B$3,ABS(I12374)&gt;Rules!$B$4)),1,0)</f>
        <v>0</v>
      </c>
      <c r="K12373" s="6" t="str">
        <f aca="false">IF(F12373=1,COUNTIF($F$2:F12373,1),"")</f>
        <v/>
      </c>
    </row>
    <row r="12374" customFormat="false" ht="15" hidden="false" customHeight="false" outlineLevel="0" collapsed="false">
      <c r="A12374" s="6" t="n">
        <v>97097.243</v>
      </c>
      <c r="B12374" s="6" t="n">
        <v>2.03736263736264</v>
      </c>
      <c r="C12374" s="6" t="n">
        <v>89</v>
      </c>
      <c r="D12374" s="6" t="n">
        <v>-1</v>
      </c>
      <c r="E12374" s="6" t="n">
        <v>2.01098901098901</v>
      </c>
      <c r="F12374" s="6" t="n">
        <v>0</v>
      </c>
      <c r="G12374" s="6" t="n">
        <v>0.0249084249084257</v>
      </c>
      <c r="H12374" s="6" t="str">
        <f aca="false">IF(AND(A12374&gt;=Stimuli!$B$2,A12374&lt;=Stimuli!$C$2),Stimuli!$A$2,IF(AND(A12374&gt;=Stimuli!$B$3,A12374&lt;=Stimuli!$C$3),Stimuli!$A$3,IF(AND(A12374&gt;=Stimuli!$B$4,A12374&lt;=Stimuli!$C$4),Stimuli!$A$4,"")))</f>
        <v>03 Quiet recovery (15s)</v>
      </c>
      <c r="I12374" s="6" t="n">
        <f aca="false">(B12374-B12373)/((A12374-A12373)/1000)</f>
        <v>0.562637362637418</v>
      </c>
      <c r="J12374" s="6" t="n">
        <f aca="false">IF(OR(B12374&lt;Rules!$B$2,B12374&gt;Rules!$B$3,ABS(I12374)&gt;Rules!$B$4,OR(B12375&lt;Rules!$B$2,B12375&gt;Rules!$B$3,ABS(I12375)&gt;Rules!$B$4)),1,0)</f>
        <v>0</v>
      </c>
      <c r="K12374" s="6" t="str">
        <f aca="false">IF(F12374=1,COUNTIF($F$2:F12374,1),"")</f>
        <v/>
      </c>
    </row>
    <row r="12375" customFormat="false" ht="15" hidden="false" customHeight="false" outlineLevel="0" collapsed="false">
      <c r="A12375" s="6" t="n">
        <v>97105.0555</v>
      </c>
      <c r="B12375" s="6" t="n">
        <v>2.03296703296703</v>
      </c>
      <c r="C12375" s="6" t="n">
        <v>89</v>
      </c>
      <c r="D12375" s="6" t="n">
        <v>-1</v>
      </c>
      <c r="E12375" s="6" t="n">
        <v>2.01098901098901</v>
      </c>
      <c r="F12375" s="6" t="n">
        <v>0</v>
      </c>
      <c r="G12375" s="6" t="n">
        <v>0.0249084249084257</v>
      </c>
      <c r="H12375" s="6" t="str">
        <f aca="false">IF(AND(A12375&gt;=Stimuli!$B$2,A12375&lt;=Stimuli!$C$2),Stimuli!$A$2,IF(AND(A12375&gt;=Stimuli!$B$3,A12375&lt;=Stimuli!$C$3),Stimuli!$A$3,IF(AND(A12375&gt;=Stimuli!$B$4,A12375&lt;=Stimuli!$C$4),Stimuli!$A$4,"")))</f>
        <v>03 Quiet recovery (15s)</v>
      </c>
      <c r="I12375" s="6" t="n">
        <f aca="false">(B12375-B12374)/((A12375-A12374)/1000)</f>
        <v>-0.562637362637418</v>
      </c>
      <c r="J12375" s="6" t="n">
        <f aca="false">IF(OR(B12375&lt;Rules!$B$2,B12375&gt;Rules!$B$3,ABS(I12375)&gt;Rules!$B$4,OR(B12376&lt;Rules!$B$2,B12376&gt;Rules!$B$3,ABS(I12376)&gt;Rules!$B$4)),1,0)</f>
        <v>0</v>
      </c>
      <c r="K12375" s="6" t="str">
        <f aca="false">IF(F12375=1,COUNTIF($F$2:F12375,1),"")</f>
        <v/>
      </c>
    </row>
    <row r="12376" customFormat="false" ht="15" hidden="false" customHeight="false" outlineLevel="0" collapsed="false">
      <c r="A12376" s="6" t="n">
        <v>97112.868</v>
      </c>
      <c r="B12376" s="6" t="n">
        <v>2.03589743589744</v>
      </c>
      <c r="C12376" s="6" t="n">
        <v>89</v>
      </c>
      <c r="D12376" s="6" t="n">
        <v>-1</v>
      </c>
      <c r="E12376" s="6" t="n">
        <v>2.01098901098901</v>
      </c>
      <c r="F12376" s="6" t="n">
        <v>0</v>
      </c>
      <c r="G12376" s="6" t="n">
        <v>0.0249084249084257</v>
      </c>
      <c r="H12376" s="6" t="str">
        <f aca="false">IF(AND(A12376&gt;=Stimuli!$B$2,A12376&lt;=Stimuli!$C$2),Stimuli!$A$2,IF(AND(A12376&gt;=Stimuli!$B$3,A12376&lt;=Stimuli!$C$3),Stimuli!$A$3,IF(AND(A12376&gt;=Stimuli!$B$4,A12376&lt;=Stimuli!$C$4),Stimuli!$A$4,"")))</f>
        <v>03 Quiet recovery (15s)</v>
      </c>
      <c r="I12376" s="6" t="n">
        <f aca="false">(B12376-B12375)/((A12376-A12375)/1000)</f>
        <v>0.375091575091744</v>
      </c>
      <c r="J12376" s="6" t="n">
        <f aca="false">IF(OR(B12376&lt;Rules!$B$2,B12376&gt;Rules!$B$3,ABS(I12376)&gt;Rules!$B$4,OR(B12377&lt;Rules!$B$2,B12377&gt;Rules!$B$3,ABS(I12377)&gt;Rules!$B$4)),1,0)</f>
        <v>0</v>
      </c>
      <c r="K12376" s="6" t="str">
        <f aca="false">IF(F12376=1,COUNTIF($F$2:F12376,1),"")</f>
        <v/>
      </c>
    </row>
    <row r="12377" customFormat="false" ht="15" hidden="false" customHeight="false" outlineLevel="0" collapsed="false">
      <c r="A12377" s="6" t="n">
        <v>97120.6805</v>
      </c>
      <c r="B12377" s="6" t="n">
        <v>2.03443223443223</v>
      </c>
      <c r="C12377" s="6" t="n">
        <v>89</v>
      </c>
      <c r="D12377" s="6" t="n">
        <v>-1</v>
      </c>
      <c r="E12377" s="6" t="n">
        <v>2.01098901098901</v>
      </c>
      <c r="F12377" s="6" t="n">
        <v>0</v>
      </c>
      <c r="G12377" s="6" t="n">
        <v>0.0249084249084257</v>
      </c>
      <c r="H12377" s="6" t="str">
        <f aca="false">IF(AND(A12377&gt;=Stimuli!$B$2,A12377&lt;=Stimuli!$C$2),Stimuli!$A$2,IF(AND(A12377&gt;=Stimuli!$B$3,A12377&lt;=Stimuli!$C$3),Stimuli!$A$3,IF(AND(A12377&gt;=Stimuli!$B$4,A12377&lt;=Stimuli!$C$4),Stimuli!$A$4,"")))</f>
        <v>03 Quiet recovery (15s)</v>
      </c>
      <c r="I12377" s="6" t="n">
        <f aca="false">(B12377-B12376)/((A12377-A12376)/1000)</f>
        <v>-0.187545787545901</v>
      </c>
      <c r="J12377" s="6" t="n">
        <f aca="false">IF(OR(B12377&lt;Rules!$B$2,B12377&gt;Rules!$B$3,ABS(I12377)&gt;Rules!$B$4,OR(B12378&lt;Rules!$B$2,B12378&gt;Rules!$B$3,ABS(I12378)&gt;Rules!$B$4)),1,0)</f>
        <v>0</v>
      </c>
      <c r="K12377" s="6" t="str">
        <f aca="false">IF(F12377=1,COUNTIF($F$2:F12377,1),"")</f>
        <v/>
      </c>
    </row>
    <row r="12378" customFormat="false" ht="15" hidden="false" customHeight="false" outlineLevel="0" collapsed="false">
      <c r="A12378" s="6" t="n">
        <v>97128.493</v>
      </c>
      <c r="B12378" s="6" t="n">
        <v>2.03443223443223</v>
      </c>
      <c r="C12378" s="6" t="n">
        <v>89</v>
      </c>
      <c r="D12378" s="6" t="n">
        <v>-1</v>
      </c>
      <c r="E12378" s="6" t="n">
        <v>2.01098901098901</v>
      </c>
      <c r="F12378" s="6" t="n">
        <v>0</v>
      </c>
      <c r="G12378" s="6" t="n">
        <v>0.0249084249084257</v>
      </c>
      <c r="H12378" s="6" t="str">
        <f aca="false">IF(AND(A12378&gt;=Stimuli!$B$2,A12378&lt;=Stimuli!$C$2),Stimuli!$A$2,IF(AND(A12378&gt;=Stimuli!$B$3,A12378&lt;=Stimuli!$C$3),Stimuli!$A$3,IF(AND(A12378&gt;=Stimuli!$B$4,A12378&lt;=Stimuli!$C$4),Stimuli!$A$4,"")))</f>
        <v>03 Quiet recovery (15s)</v>
      </c>
      <c r="I12378" s="6" t="n">
        <f aca="false">(B12378-B12377)/((A12378-A12377)/1000)</f>
        <v>0</v>
      </c>
      <c r="J12378" s="6" t="n">
        <f aca="false">IF(OR(B12378&lt;Rules!$B$2,B12378&gt;Rules!$B$3,ABS(I12378)&gt;Rules!$B$4,OR(B12379&lt;Rules!$B$2,B12379&gt;Rules!$B$3,ABS(I12379)&gt;Rules!$B$4)),1,0)</f>
        <v>0</v>
      </c>
      <c r="K12378" s="6" t="str">
        <f aca="false">IF(F12378=1,COUNTIF($F$2:F12378,1),"")</f>
        <v/>
      </c>
    </row>
    <row r="12379" customFormat="false" ht="15" hidden="false" customHeight="false" outlineLevel="0" collapsed="false">
      <c r="A12379" s="6" t="n">
        <v>97136.3055</v>
      </c>
      <c r="B12379" s="6" t="n">
        <v>2.03736263736264</v>
      </c>
      <c r="C12379" s="6" t="n">
        <v>89</v>
      </c>
      <c r="D12379" s="6" t="n">
        <v>-1</v>
      </c>
      <c r="E12379" s="6" t="n">
        <v>2.01098901098901</v>
      </c>
      <c r="F12379" s="6" t="n">
        <v>0</v>
      </c>
      <c r="G12379" s="6" t="n">
        <v>0.0249084249084257</v>
      </c>
      <c r="H12379" s="6" t="str">
        <f aca="false">IF(AND(A12379&gt;=Stimuli!$B$2,A12379&lt;=Stimuli!$C$2),Stimuli!$A$2,IF(AND(A12379&gt;=Stimuli!$B$3,A12379&lt;=Stimuli!$C$3),Stimuli!$A$3,IF(AND(A12379&gt;=Stimuli!$B$4,A12379&lt;=Stimuli!$C$4),Stimuli!$A$4,"")))</f>
        <v>03 Quiet recovery (15s)</v>
      </c>
      <c r="I12379" s="6" t="n">
        <f aca="false">(B12379-B12378)/((A12379-A12378)/1000)</f>
        <v>0.375091575091574</v>
      </c>
      <c r="J12379" s="6" t="n">
        <f aca="false">IF(OR(B12379&lt;Rules!$B$2,B12379&gt;Rules!$B$3,ABS(I12379)&gt;Rules!$B$4,OR(B12380&lt;Rules!$B$2,B12380&gt;Rules!$B$3,ABS(I12380)&gt;Rules!$B$4)),1,0)</f>
        <v>0</v>
      </c>
      <c r="K12379" s="6" t="str">
        <f aca="false">IF(F12379=1,COUNTIF($F$2:F12379,1),"")</f>
        <v/>
      </c>
    </row>
    <row r="12380" customFormat="false" ht="15" hidden="false" customHeight="false" outlineLevel="0" collapsed="false">
      <c r="A12380" s="6" t="n">
        <v>97144.118</v>
      </c>
      <c r="B12380" s="6" t="n">
        <v>2.03296703296703</v>
      </c>
      <c r="C12380" s="6" t="n">
        <v>89</v>
      </c>
      <c r="D12380" s="6" t="n">
        <v>-1</v>
      </c>
      <c r="E12380" s="6" t="n">
        <v>2.01098901098901</v>
      </c>
      <c r="F12380" s="6" t="n">
        <v>0</v>
      </c>
      <c r="G12380" s="6" t="n">
        <v>0.0249084249084257</v>
      </c>
      <c r="H12380" s="6" t="str">
        <f aca="false">IF(AND(A12380&gt;=Stimuli!$B$2,A12380&lt;=Stimuli!$C$2),Stimuli!$A$2,IF(AND(A12380&gt;=Stimuli!$B$3,A12380&lt;=Stimuli!$C$3),Stimuli!$A$3,IF(AND(A12380&gt;=Stimuli!$B$4,A12380&lt;=Stimuli!$C$4),Stimuli!$A$4,"")))</f>
        <v>03 Quiet recovery (15s)</v>
      </c>
      <c r="I12380" s="6" t="n">
        <f aca="false">(B12380-B12379)/((A12380-A12379)/1000)</f>
        <v>-0.562637362637418</v>
      </c>
      <c r="J12380" s="6" t="n">
        <f aca="false">IF(OR(B12380&lt;Rules!$B$2,B12380&gt;Rules!$B$3,ABS(I12380)&gt;Rules!$B$4,OR(B12381&lt;Rules!$B$2,B12381&gt;Rules!$B$3,ABS(I12381)&gt;Rules!$B$4)),1,0)</f>
        <v>0</v>
      </c>
      <c r="K12380" s="6" t="str">
        <f aca="false">IF(F12380=1,COUNTIF($F$2:F12380,1),"")</f>
        <v/>
      </c>
    </row>
    <row r="12381" customFormat="false" ht="15" hidden="false" customHeight="false" outlineLevel="0" collapsed="false">
      <c r="A12381" s="6" t="n">
        <v>97151.9305</v>
      </c>
      <c r="B12381" s="6" t="n">
        <v>2.03736263736264</v>
      </c>
      <c r="C12381" s="6" t="n">
        <v>89</v>
      </c>
      <c r="D12381" s="6" t="n">
        <v>-1</v>
      </c>
      <c r="E12381" s="6" t="n">
        <v>2.01098901098901</v>
      </c>
      <c r="F12381" s="6" t="n">
        <v>0</v>
      </c>
      <c r="G12381" s="6" t="n">
        <v>0.0249084249084257</v>
      </c>
      <c r="H12381" s="6" t="str">
        <f aca="false">IF(AND(A12381&gt;=Stimuli!$B$2,A12381&lt;=Stimuli!$C$2),Stimuli!$A$2,IF(AND(A12381&gt;=Stimuli!$B$3,A12381&lt;=Stimuli!$C$3),Stimuli!$A$3,IF(AND(A12381&gt;=Stimuli!$B$4,A12381&lt;=Stimuli!$C$4),Stimuli!$A$4,"")))</f>
        <v>03 Quiet recovery (15s)</v>
      </c>
      <c r="I12381" s="6" t="n">
        <f aca="false">(B12381-B12380)/((A12381-A12380)/1000)</f>
        <v>0.562637362637418</v>
      </c>
      <c r="J12381" s="6" t="n">
        <f aca="false">IF(OR(B12381&lt;Rules!$B$2,B12381&gt;Rules!$B$3,ABS(I12381)&gt;Rules!$B$4,OR(B12382&lt;Rules!$B$2,B12382&gt;Rules!$B$3,ABS(I12382)&gt;Rules!$B$4)),1,0)</f>
        <v>0</v>
      </c>
      <c r="K12381" s="6" t="str">
        <f aca="false">IF(F12381=1,COUNTIF($F$2:F12381,1),"")</f>
        <v/>
      </c>
    </row>
    <row r="12382" customFormat="false" ht="15" hidden="false" customHeight="false" outlineLevel="0" collapsed="false">
      <c r="A12382" s="6" t="n">
        <v>97159.743</v>
      </c>
      <c r="B12382" s="6" t="n">
        <v>2.03150183150183</v>
      </c>
      <c r="C12382" s="6" t="n">
        <v>89</v>
      </c>
      <c r="D12382" s="6" t="n">
        <v>-1</v>
      </c>
      <c r="E12382" s="6" t="n">
        <v>2.01098901098901</v>
      </c>
      <c r="F12382" s="6" t="n">
        <v>0</v>
      </c>
      <c r="G12382" s="6" t="n">
        <v>0.0249084249084257</v>
      </c>
      <c r="H12382" s="6" t="str">
        <f aca="false">IF(AND(A12382&gt;=Stimuli!$B$2,A12382&lt;=Stimuli!$C$2),Stimuli!$A$2,IF(AND(A12382&gt;=Stimuli!$B$3,A12382&lt;=Stimuli!$C$3),Stimuli!$A$3,IF(AND(A12382&gt;=Stimuli!$B$4,A12382&lt;=Stimuli!$C$4),Stimuli!$A$4,"")))</f>
        <v>03 Quiet recovery (15s)</v>
      </c>
      <c r="I12382" s="6" t="n">
        <f aca="false">(B12382-B12381)/((A12382-A12381)/1000)</f>
        <v>-0.750183150183148</v>
      </c>
      <c r="J12382" s="6" t="n">
        <f aca="false">IF(OR(B12382&lt;Rules!$B$2,B12382&gt;Rules!$B$3,ABS(I12382)&gt;Rules!$B$4,OR(B12383&lt;Rules!$B$2,B12383&gt;Rules!$B$3,ABS(I12383)&gt;Rules!$B$4)),1,0)</f>
        <v>0</v>
      </c>
      <c r="K12382" s="6" t="str">
        <f aca="false">IF(F12382=1,COUNTIF($F$2:F12382,1),"")</f>
        <v/>
      </c>
    </row>
    <row r="12383" customFormat="false" ht="15" hidden="false" customHeight="false" outlineLevel="0" collapsed="false">
      <c r="A12383" s="6" t="n">
        <v>97167.5555</v>
      </c>
      <c r="B12383" s="6" t="n">
        <v>2.03736263736264</v>
      </c>
      <c r="C12383" s="6" t="n">
        <v>89</v>
      </c>
      <c r="D12383" s="6" t="n">
        <v>-1</v>
      </c>
      <c r="E12383" s="6" t="n">
        <v>2.01098901098901</v>
      </c>
      <c r="F12383" s="6" t="n">
        <v>0</v>
      </c>
      <c r="G12383" s="6" t="n">
        <v>0.0249084249084257</v>
      </c>
      <c r="H12383" s="6" t="str">
        <f aca="false">IF(AND(A12383&gt;=Stimuli!$B$2,A12383&lt;=Stimuli!$C$2),Stimuli!$A$2,IF(AND(A12383&gt;=Stimuli!$B$3,A12383&lt;=Stimuli!$C$3),Stimuli!$A$3,IF(AND(A12383&gt;=Stimuli!$B$4,A12383&lt;=Stimuli!$C$4),Stimuli!$A$4,"")))</f>
        <v>03 Quiet recovery (15s)</v>
      </c>
      <c r="I12383" s="6" t="n">
        <f aca="false">(B12383-B12382)/((A12383-A12382)/1000)</f>
        <v>0.750183150183148</v>
      </c>
      <c r="J12383" s="6" t="n">
        <f aca="false">IF(OR(B12383&lt;Rules!$B$2,B12383&gt;Rules!$B$3,ABS(I12383)&gt;Rules!$B$4,OR(B12384&lt;Rules!$B$2,B12384&gt;Rules!$B$3,ABS(I12384)&gt;Rules!$B$4)),1,0)</f>
        <v>0</v>
      </c>
      <c r="K12383" s="6" t="str">
        <f aca="false">IF(F12383=1,COUNTIF($F$2:F12383,1),"")</f>
        <v/>
      </c>
    </row>
    <row r="12384" customFormat="false" ht="15" hidden="false" customHeight="false" outlineLevel="0" collapsed="false">
      <c r="A12384" s="6" t="n">
        <v>97175.368</v>
      </c>
      <c r="B12384" s="6" t="n">
        <v>2.03003663003663</v>
      </c>
      <c r="C12384" s="6" t="n">
        <v>89</v>
      </c>
      <c r="D12384" s="6" t="n">
        <v>-1</v>
      </c>
      <c r="E12384" s="6" t="n">
        <v>2.01098901098901</v>
      </c>
      <c r="F12384" s="6" t="n">
        <v>0</v>
      </c>
      <c r="G12384" s="6" t="n">
        <v>0.0249084249084257</v>
      </c>
      <c r="H12384" s="6" t="str">
        <f aca="false">IF(AND(A12384&gt;=Stimuli!$B$2,A12384&lt;=Stimuli!$C$2),Stimuli!$A$2,IF(AND(A12384&gt;=Stimuli!$B$3,A12384&lt;=Stimuli!$C$3),Stimuli!$A$3,IF(AND(A12384&gt;=Stimuli!$B$4,A12384&lt;=Stimuli!$C$4),Stimuli!$A$4,"")))</f>
        <v>03 Quiet recovery (15s)</v>
      </c>
      <c r="I12384" s="6" t="n">
        <f aca="false">(B12384-B12383)/((A12384-A12383)/1000)</f>
        <v>-0.937728937728991</v>
      </c>
      <c r="J12384" s="6" t="n">
        <f aca="false">IF(OR(B12384&lt;Rules!$B$2,B12384&gt;Rules!$B$3,ABS(I12384)&gt;Rules!$B$4,OR(B12385&lt;Rules!$B$2,B12385&gt;Rules!$B$3,ABS(I12385)&gt;Rules!$B$4)),1,0)</f>
        <v>0</v>
      </c>
      <c r="K12384" s="6" t="str">
        <f aca="false">IF(F12384=1,COUNTIF($F$2:F12384,1),"")</f>
        <v/>
      </c>
    </row>
    <row r="12385" customFormat="false" ht="15" hidden="false" customHeight="false" outlineLevel="0" collapsed="false">
      <c r="A12385" s="6" t="n">
        <v>97183.1805</v>
      </c>
      <c r="B12385" s="6" t="n">
        <v>2.03736263736264</v>
      </c>
      <c r="C12385" s="6" t="n">
        <v>89</v>
      </c>
      <c r="D12385" s="6" t="n">
        <v>-1</v>
      </c>
      <c r="E12385" s="6" t="n">
        <v>2.01098901098901</v>
      </c>
      <c r="F12385" s="6" t="n">
        <v>0</v>
      </c>
      <c r="G12385" s="6" t="n">
        <v>0.0249084249084257</v>
      </c>
      <c r="H12385" s="6" t="str">
        <f aca="false">IF(AND(A12385&gt;=Stimuli!$B$2,A12385&lt;=Stimuli!$C$2),Stimuli!$A$2,IF(AND(A12385&gt;=Stimuli!$B$3,A12385&lt;=Stimuli!$C$3),Stimuli!$A$3,IF(AND(A12385&gt;=Stimuli!$B$4,A12385&lt;=Stimuli!$C$4),Stimuli!$A$4,"")))</f>
        <v>03 Quiet recovery (15s)</v>
      </c>
      <c r="I12385" s="6" t="n">
        <f aca="false">(B12385-B12384)/((A12385-A12384)/1000)</f>
        <v>0.937728937728991</v>
      </c>
      <c r="J12385" s="6" t="n">
        <f aca="false">IF(OR(B12385&lt;Rules!$B$2,B12385&gt;Rules!$B$3,ABS(I12385)&gt;Rules!$B$4,OR(B12386&lt;Rules!$B$2,B12386&gt;Rules!$B$3,ABS(I12386)&gt;Rules!$B$4)),1,0)</f>
        <v>0</v>
      </c>
      <c r="K12385" s="6" t="str">
        <f aca="false">IF(F12385=1,COUNTIF($F$2:F12385,1),"")</f>
        <v/>
      </c>
    </row>
    <row r="12386" customFormat="false" ht="15" hidden="false" customHeight="false" outlineLevel="0" collapsed="false">
      <c r="A12386" s="6" t="n">
        <v>97190.993</v>
      </c>
      <c r="B12386" s="6" t="n">
        <v>2.03003663003663</v>
      </c>
      <c r="C12386" s="6" t="n">
        <v>89</v>
      </c>
      <c r="D12386" s="6" t="n">
        <v>-1</v>
      </c>
      <c r="E12386" s="6" t="n">
        <v>2.01098901098901</v>
      </c>
      <c r="F12386" s="6" t="n">
        <v>0</v>
      </c>
      <c r="G12386" s="6" t="n">
        <v>0.0249084249084257</v>
      </c>
      <c r="H12386" s="6" t="str">
        <f aca="false">IF(AND(A12386&gt;=Stimuli!$B$2,A12386&lt;=Stimuli!$C$2),Stimuli!$A$2,IF(AND(A12386&gt;=Stimuli!$B$3,A12386&lt;=Stimuli!$C$3),Stimuli!$A$3,IF(AND(A12386&gt;=Stimuli!$B$4,A12386&lt;=Stimuli!$C$4),Stimuli!$A$4,"")))</f>
        <v>03 Quiet recovery (15s)</v>
      </c>
      <c r="I12386" s="6" t="n">
        <f aca="false">(B12386-B12385)/((A12386-A12385)/1000)</f>
        <v>-0.937728937728991</v>
      </c>
      <c r="J12386" s="6" t="n">
        <f aca="false">IF(OR(B12386&lt;Rules!$B$2,B12386&gt;Rules!$B$3,ABS(I12386)&gt;Rules!$B$4,OR(B12387&lt;Rules!$B$2,B12387&gt;Rules!$B$3,ABS(I12387)&gt;Rules!$B$4)),1,0)</f>
        <v>0</v>
      </c>
      <c r="K12386" s="6" t="str">
        <f aca="false">IF(F12386=1,COUNTIF($F$2:F12386,1),"")</f>
        <v/>
      </c>
    </row>
    <row r="12387" customFormat="false" ht="15" hidden="false" customHeight="false" outlineLevel="0" collapsed="false">
      <c r="A12387" s="6" t="n">
        <v>97198.8055</v>
      </c>
      <c r="B12387" s="6" t="n">
        <v>2.03736263736264</v>
      </c>
      <c r="C12387" s="6" t="n">
        <v>89</v>
      </c>
      <c r="D12387" s="6" t="n">
        <v>-1</v>
      </c>
      <c r="E12387" s="6" t="n">
        <v>2.01098901098901</v>
      </c>
      <c r="F12387" s="6" t="n">
        <v>0</v>
      </c>
      <c r="G12387" s="6" t="n">
        <v>0.0249084249084257</v>
      </c>
      <c r="H12387" s="6" t="str">
        <f aca="false">IF(AND(A12387&gt;=Stimuli!$B$2,A12387&lt;=Stimuli!$C$2),Stimuli!$A$2,IF(AND(A12387&gt;=Stimuli!$B$3,A12387&lt;=Stimuli!$C$3),Stimuli!$A$3,IF(AND(A12387&gt;=Stimuli!$B$4,A12387&lt;=Stimuli!$C$4),Stimuli!$A$4,"")))</f>
        <v>03 Quiet recovery (15s)</v>
      </c>
      <c r="I12387" s="6" t="n">
        <f aca="false">(B12387-B12386)/((A12387-A12386)/1000)</f>
        <v>0.937728937728991</v>
      </c>
      <c r="J12387" s="6" t="n">
        <f aca="false">IF(OR(B12387&lt;Rules!$B$2,B12387&gt;Rules!$B$3,ABS(I12387)&gt;Rules!$B$4,OR(B12388&lt;Rules!$B$2,B12388&gt;Rules!$B$3,ABS(I12388)&gt;Rules!$B$4)),1,0)</f>
        <v>0</v>
      </c>
      <c r="K12387" s="6" t="str">
        <f aca="false">IF(F12387=1,COUNTIF($F$2:F12387,1),"")</f>
        <v/>
      </c>
    </row>
    <row r="12388" customFormat="false" ht="15" hidden="false" customHeight="false" outlineLevel="0" collapsed="false">
      <c r="A12388" s="6" t="n">
        <v>97206.618</v>
      </c>
      <c r="B12388" s="6" t="n">
        <v>2.03003663003663</v>
      </c>
      <c r="C12388" s="6" t="n">
        <v>89</v>
      </c>
      <c r="D12388" s="6" t="n">
        <v>-1</v>
      </c>
      <c r="E12388" s="6" t="n">
        <v>2.01098901098901</v>
      </c>
      <c r="F12388" s="6" t="n">
        <v>0</v>
      </c>
      <c r="G12388" s="6" t="n">
        <v>0.0249084249084257</v>
      </c>
      <c r="H12388" s="6" t="str">
        <f aca="false">IF(AND(A12388&gt;=Stimuli!$B$2,A12388&lt;=Stimuli!$C$2),Stimuli!$A$2,IF(AND(A12388&gt;=Stimuli!$B$3,A12388&lt;=Stimuli!$C$3),Stimuli!$A$3,IF(AND(A12388&gt;=Stimuli!$B$4,A12388&lt;=Stimuli!$C$4),Stimuli!$A$4,"")))</f>
        <v>03 Quiet recovery (15s)</v>
      </c>
      <c r="I12388" s="6" t="n">
        <f aca="false">(B12388-B12387)/((A12388-A12387)/1000)</f>
        <v>-0.937728937728991</v>
      </c>
      <c r="J12388" s="6" t="n">
        <f aca="false">IF(OR(B12388&lt;Rules!$B$2,B12388&gt;Rules!$B$3,ABS(I12388)&gt;Rules!$B$4,OR(B12389&lt;Rules!$B$2,B12389&gt;Rules!$B$3,ABS(I12389)&gt;Rules!$B$4)),1,0)</f>
        <v>0</v>
      </c>
      <c r="K12388" s="6" t="str">
        <f aca="false">IF(F12388=1,COUNTIF($F$2:F12388,1),"")</f>
        <v/>
      </c>
    </row>
    <row r="12389" customFormat="false" ht="15" hidden="false" customHeight="false" outlineLevel="0" collapsed="false">
      <c r="A12389" s="6" t="n">
        <v>97214.4305</v>
      </c>
      <c r="B12389" s="6" t="n">
        <v>2.03589743589744</v>
      </c>
      <c r="C12389" s="6" t="n">
        <v>89</v>
      </c>
      <c r="D12389" s="6" t="n">
        <v>-1</v>
      </c>
      <c r="E12389" s="6" t="n">
        <v>2.01098901098901</v>
      </c>
      <c r="F12389" s="6" t="n">
        <v>0</v>
      </c>
      <c r="G12389" s="6" t="n">
        <v>0.0249084249084257</v>
      </c>
      <c r="H12389" s="6" t="str">
        <f aca="false">IF(AND(A12389&gt;=Stimuli!$B$2,A12389&lt;=Stimuli!$C$2),Stimuli!$A$2,IF(AND(A12389&gt;=Stimuli!$B$3,A12389&lt;=Stimuli!$C$3),Stimuli!$A$3,IF(AND(A12389&gt;=Stimuli!$B$4,A12389&lt;=Stimuli!$C$4),Stimuli!$A$4,"")))</f>
        <v>03 Quiet recovery (15s)</v>
      </c>
      <c r="I12389" s="6" t="n">
        <f aca="false">(B12389-B12388)/((A12389-A12388)/1000)</f>
        <v>0.750183150183318</v>
      </c>
      <c r="J12389" s="6" t="n">
        <f aca="false">IF(OR(B12389&lt;Rules!$B$2,B12389&gt;Rules!$B$3,ABS(I12389)&gt;Rules!$B$4,OR(B12390&lt;Rules!$B$2,B12390&gt;Rules!$B$3,ABS(I12390)&gt;Rules!$B$4)),1,0)</f>
        <v>0</v>
      </c>
      <c r="K12389" s="6" t="str">
        <f aca="false">IF(F12389=1,COUNTIF($F$2:F12389,1),"")</f>
        <v/>
      </c>
    </row>
    <row r="12390" customFormat="false" ht="15" hidden="false" customHeight="false" outlineLevel="0" collapsed="false">
      <c r="A12390" s="6" t="n">
        <v>97222.243</v>
      </c>
      <c r="B12390" s="6" t="n">
        <v>2.03003663003663</v>
      </c>
      <c r="C12390" s="6" t="n">
        <v>89</v>
      </c>
      <c r="D12390" s="6" t="n">
        <v>-1</v>
      </c>
      <c r="E12390" s="6" t="n">
        <v>2.01098901098901</v>
      </c>
      <c r="F12390" s="6" t="n">
        <v>0</v>
      </c>
      <c r="G12390" s="6" t="n">
        <v>0.0249084249084257</v>
      </c>
      <c r="H12390" s="6" t="str">
        <f aca="false">IF(AND(A12390&gt;=Stimuli!$B$2,A12390&lt;=Stimuli!$C$2),Stimuli!$A$2,IF(AND(A12390&gt;=Stimuli!$B$3,A12390&lt;=Stimuli!$C$3),Stimuli!$A$3,IF(AND(A12390&gt;=Stimuli!$B$4,A12390&lt;=Stimuli!$C$4),Stimuli!$A$4,"")))</f>
        <v>03 Quiet recovery (15s)</v>
      </c>
      <c r="I12390" s="6" t="n">
        <f aca="false">(B12390-B12389)/((A12390-A12389)/1000)</f>
        <v>-0.750183150183318</v>
      </c>
      <c r="J12390" s="6" t="n">
        <f aca="false">IF(OR(B12390&lt;Rules!$B$2,B12390&gt;Rules!$B$3,ABS(I12390)&gt;Rules!$B$4,OR(B12391&lt;Rules!$B$2,B12391&gt;Rules!$B$3,ABS(I12391)&gt;Rules!$B$4)),1,0)</f>
        <v>0</v>
      </c>
      <c r="K12390" s="6" t="str">
        <f aca="false">IF(F12390=1,COUNTIF($F$2:F12390,1),"")</f>
        <v/>
      </c>
    </row>
    <row r="12391" customFormat="false" ht="15" hidden="false" customHeight="false" outlineLevel="0" collapsed="false">
      <c r="A12391" s="6" t="n">
        <v>97230.0555</v>
      </c>
      <c r="B12391" s="6" t="n">
        <v>2.03443223443223</v>
      </c>
      <c r="C12391" s="6" t="n">
        <v>89</v>
      </c>
      <c r="D12391" s="6" t="n">
        <v>-1</v>
      </c>
      <c r="E12391" s="6" t="n">
        <v>2.01098901098901</v>
      </c>
      <c r="F12391" s="6" t="n">
        <v>0</v>
      </c>
      <c r="G12391" s="6" t="n">
        <v>0.0249084249084257</v>
      </c>
      <c r="H12391" s="6" t="str">
        <f aca="false">IF(AND(A12391&gt;=Stimuli!$B$2,A12391&lt;=Stimuli!$C$2),Stimuli!$A$2,IF(AND(A12391&gt;=Stimuli!$B$3,A12391&lt;=Stimuli!$C$3),Stimuli!$A$3,IF(AND(A12391&gt;=Stimuli!$B$4,A12391&lt;=Stimuli!$C$4),Stimuli!$A$4,"")))</f>
        <v>03 Quiet recovery (15s)</v>
      </c>
      <c r="I12391" s="6" t="n">
        <f aca="false">(B12391-B12390)/((A12391-A12390)/1000)</f>
        <v>0.562637362637418</v>
      </c>
      <c r="J12391" s="6" t="n">
        <f aca="false">IF(OR(B12391&lt;Rules!$B$2,B12391&gt;Rules!$B$3,ABS(I12391)&gt;Rules!$B$4,OR(B12392&lt;Rules!$B$2,B12392&gt;Rules!$B$3,ABS(I12392)&gt;Rules!$B$4)),1,0)</f>
        <v>0</v>
      </c>
      <c r="K12391" s="6" t="str">
        <f aca="false">IF(F12391=1,COUNTIF($F$2:F12391,1),"")</f>
        <v/>
      </c>
    </row>
    <row r="12392" customFormat="false" ht="15" hidden="false" customHeight="false" outlineLevel="0" collapsed="false">
      <c r="A12392" s="6" t="n">
        <v>97237.868</v>
      </c>
      <c r="B12392" s="6" t="n">
        <v>2.03150183150183</v>
      </c>
      <c r="C12392" s="6" t="n">
        <v>89</v>
      </c>
      <c r="D12392" s="6" t="n">
        <v>-1</v>
      </c>
      <c r="E12392" s="6" t="n">
        <v>2.01098901098901</v>
      </c>
      <c r="F12392" s="6" t="n">
        <v>0</v>
      </c>
      <c r="G12392" s="6" t="n">
        <v>0.0249084249084257</v>
      </c>
      <c r="H12392" s="6" t="str">
        <f aca="false">IF(AND(A12392&gt;=Stimuli!$B$2,A12392&lt;=Stimuli!$C$2),Stimuli!$A$2,IF(AND(A12392&gt;=Stimuli!$B$3,A12392&lt;=Stimuli!$C$3),Stimuli!$A$3,IF(AND(A12392&gt;=Stimuli!$B$4,A12392&lt;=Stimuli!$C$4),Stimuli!$A$4,"")))</f>
        <v>03 Quiet recovery (15s)</v>
      </c>
      <c r="I12392" s="6" t="n">
        <f aca="false">(B12392-B12391)/((A12392-A12391)/1000)</f>
        <v>-0.375091575091574</v>
      </c>
      <c r="J12392" s="6" t="n">
        <f aca="false">IF(OR(B12392&lt;Rules!$B$2,B12392&gt;Rules!$B$3,ABS(I12392)&gt;Rules!$B$4,OR(B12393&lt;Rules!$B$2,B12393&gt;Rules!$B$3,ABS(I12393)&gt;Rules!$B$4)),1,0)</f>
        <v>0</v>
      </c>
      <c r="K12392" s="6" t="str">
        <f aca="false">IF(F12392=1,COUNTIF($F$2:F12392,1),"")</f>
        <v/>
      </c>
    </row>
    <row r="12393" customFormat="false" ht="15" hidden="false" customHeight="false" outlineLevel="0" collapsed="false">
      <c r="A12393" s="6" t="n">
        <v>97245.6805</v>
      </c>
      <c r="B12393" s="6" t="n">
        <v>2.03296703296703</v>
      </c>
      <c r="C12393" s="6" t="n">
        <v>89</v>
      </c>
      <c r="D12393" s="6" t="n">
        <v>-1</v>
      </c>
      <c r="E12393" s="6" t="n">
        <v>2.01098901098901</v>
      </c>
      <c r="F12393" s="6" t="n">
        <v>0</v>
      </c>
      <c r="G12393" s="6" t="n">
        <v>0.0249084249084257</v>
      </c>
      <c r="H12393" s="6" t="str">
        <f aca="false">IF(AND(A12393&gt;=Stimuli!$B$2,A12393&lt;=Stimuli!$C$2),Stimuli!$A$2,IF(AND(A12393&gt;=Stimuli!$B$3,A12393&lt;=Stimuli!$C$3),Stimuli!$A$3,IF(AND(A12393&gt;=Stimuli!$B$4,A12393&lt;=Stimuli!$C$4),Stimuli!$A$4,"")))</f>
        <v>03 Quiet recovery (15s)</v>
      </c>
      <c r="I12393" s="6" t="n">
        <f aca="false">(B12393-B12392)/((A12393-A12392)/1000)</f>
        <v>0.18754578754573</v>
      </c>
      <c r="J12393" s="6" t="n">
        <f aca="false">IF(OR(B12393&lt;Rules!$B$2,B12393&gt;Rules!$B$3,ABS(I12393)&gt;Rules!$B$4,OR(B12394&lt;Rules!$B$2,B12394&gt;Rules!$B$3,ABS(I12394)&gt;Rules!$B$4)),1,0)</f>
        <v>0</v>
      </c>
      <c r="K12393" s="6" t="str">
        <f aca="false">IF(F12393=1,COUNTIF($F$2:F12393,1),"")</f>
        <v/>
      </c>
    </row>
    <row r="12394" customFormat="false" ht="15" hidden="false" customHeight="false" outlineLevel="0" collapsed="false">
      <c r="A12394" s="6" t="n">
        <v>97253.493</v>
      </c>
      <c r="B12394" s="6" t="n">
        <v>2.03296703296703</v>
      </c>
      <c r="C12394" s="6" t="n">
        <v>89</v>
      </c>
      <c r="D12394" s="6" t="n">
        <v>-1</v>
      </c>
      <c r="E12394" s="6" t="n">
        <v>2.01098901098901</v>
      </c>
      <c r="F12394" s="6" t="n">
        <v>0</v>
      </c>
      <c r="G12394" s="6" t="n">
        <v>0.0249084249084257</v>
      </c>
      <c r="H12394" s="6" t="str">
        <f aca="false">IF(AND(A12394&gt;=Stimuli!$B$2,A12394&lt;=Stimuli!$C$2),Stimuli!$A$2,IF(AND(A12394&gt;=Stimuli!$B$3,A12394&lt;=Stimuli!$C$3),Stimuli!$A$3,IF(AND(A12394&gt;=Stimuli!$B$4,A12394&lt;=Stimuli!$C$4),Stimuli!$A$4,"")))</f>
        <v>03 Quiet recovery (15s)</v>
      </c>
      <c r="I12394" s="6" t="n">
        <f aca="false">(B12394-B12393)/((A12394-A12393)/1000)</f>
        <v>0</v>
      </c>
      <c r="J12394" s="6" t="n">
        <f aca="false">IF(OR(B12394&lt;Rules!$B$2,B12394&gt;Rules!$B$3,ABS(I12394)&gt;Rules!$B$4,OR(B12395&lt;Rules!$B$2,B12395&gt;Rules!$B$3,ABS(I12395)&gt;Rules!$B$4)),1,0)</f>
        <v>0</v>
      </c>
      <c r="K12394" s="6" t="str">
        <f aca="false">IF(F12394=1,COUNTIF($F$2:F12394,1),"")</f>
        <v/>
      </c>
    </row>
    <row r="12395" customFormat="false" ht="15" hidden="false" customHeight="false" outlineLevel="0" collapsed="false">
      <c r="A12395" s="6" t="n">
        <v>97261.3055</v>
      </c>
      <c r="B12395" s="6" t="n">
        <v>2.03003663003663</v>
      </c>
      <c r="C12395" s="6" t="n">
        <v>89</v>
      </c>
      <c r="D12395" s="6" t="n">
        <v>-1</v>
      </c>
      <c r="E12395" s="6" t="n">
        <v>2.01098901098901</v>
      </c>
      <c r="F12395" s="6" t="n">
        <v>0</v>
      </c>
      <c r="G12395" s="6" t="n">
        <v>0.0249084249084257</v>
      </c>
      <c r="H12395" s="6" t="str">
        <f aca="false">IF(AND(A12395&gt;=Stimuli!$B$2,A12395&lt;=Stimuli!$C$2),Stimuli!$A$2,IF(AND(A12395&gt;=Stimuli!$B$3,A12395&lt;=Stimuli!$C$3),Stimuli!$A$3,IF(AND(A12395&gt;=Stimuli!$B$4,A12395&lt;=Stimuli!$C$4),Stimuli!$A$4,"")))</f>
        <v>03 Quiet recovery (15s)</v>
      </c>
      <c r="I12395" s="6" t="n">
        <f aca="false">(B12395-B12394)/((A12395-A12394)/1000)</f>
        <v>-0.375091575091574</v>
      </c>
      <c r="J12395" s="6" t="n">
        <f aca="false">IF(OR(B12395&lt;Rules!$B$2,B12395&gt;Rules!$B$3,ABS(I12395)&gt;Rules!$B$4,OR(B12396&lt;Rules!$B$2,B12396&gt;Rules!$B$3,ABS(I12396)&gt;Rules!$B$4)),1,0)</f>
        <v>0</v>
      </c>
      <c r="K12395" s="6" t="str">
        <f aca="false">IF(F12395=1,COUNTIF($F$2:F12395,1),"")</f>
        <v/>
      </c>
    </row>
    <row r="12396" customFormat="false" ht="15" hidden="false" customHeight="false" outlineLevel="0" collapsed="false">
      <c r="A12396" s="6" t="n">
        <v>97269.118</v>
      </c>
      <c r="B12396" s="6" t="n">
        <v>2.03443223443223</v>
      </c>
      <c r="C12396" s="6" t="n">
        <v>89</v>
      </c>
      <c r="D12396" s="6" t="n">
        <v>-1</v>
      </c>
      <c r="E12396" s="6" t="n">
        <v>2.01098901098901</v>
      </c>
      <c r="F12396" s="6" t="n">
        <v>0</v>
      </c>
      <c r="G12396" s="6" t="n">
        <v>0.0249084249084257</v>
      </c>
      <c r="H12396" s="6" t="str">
        <f aca="false">IF(AND(A12396&gt;=Stimuli!$B$2,A12396&lt;=Stimuli!$C$2),Stimuli!$A$2,IF(AND(A12396&gt;=Stimuli!$B$3,A12396&lt;=Stimuli!$C$3),Stimuli!$A$3,IF(AND(A12396&gt;=Stimuli!$B$4,A12396&lt;=Stimuli!$C$4),Stimuli!$A$4,"")))</f>
        <v>03 Quiet recovery (15s)</v>
      </c>
      <c r="I12396" s="6" t="n">
        <f aca="false">(B12396-B12395)/((A12396-A12395)/1000)</f>
        <v>0.562637362637418</v>
      </c>
      <c r="J12396" s="6" t="n">
        <f aca="false">IF(OR(B12396&lt;Rules!$B$2,B12396&gt;Rules!$B$3,ABS(I12396)&gt;Rules!$B$4,OR(B12397&lt;Rules!$B$2,B12397&gt;Rules!$B$3,ABS(I12397)&gt;Rules!$B$4)),1,0)</f>
        <v>0</v>
      </c>
      <c r="K12396" s="6" t="str">
        <f aca="false">IF(F12396=1,COUNTIF($F$2:F12396,1),"")</f>
        <v/>
      </c>
    </row>
    <row r="12397" customFormat="false" ht="15" hidden="false" customHeight="false" outlineLevel="0" collapsed="false">
      <c r="A12397" s="6" t="n">
        <v>97276.9305</v>
      </c>
      <c r="B12397" s="6" t="n">
        <v>2.02857142857143</v>
      </c>
      <c r="C12397" s="6" t="n">
        <v>89</v>
      </c>
      <c r="D12397" s="6" t="n">
        <v>-1</v>
      </c>
      <c r="E12397" s="6" t="n">
        <v>2.01098901098901</v>
      </c>
      <c r="F12397" s="6" t="n">
        <v>0</v>
      </c>
      <c r="G12397" s="6" t="n">
        <v>0.0249084249084257</v>
      </c>
      <c r="H12397" s="6" t="str">
        <f aca="false">IF(AND(A12397&gt;=Stimuli!$B$2,A12397&lt;=Stimuli!$C$2),Stimuli!$A$2,IF(AND(A12397&gt;=Stimuli!$B$3,A12397&lt;=Stimuli!$C$3),Stimuli!$A$3,IF(AND(A12397&gt;=Stimuli!$B$4,A12397&lt;=Stimuli!$C$4),Stimuli!$A$4,"")))</f>
        <v>03 Quiet recovery (15s)</v>
      </c>
      <c r="I12397" s="6" t="n">
        <f aca="false">(B12397-B12396)/((A12397-A12396)/1000)</f>
        <v>-0.750183150183148</v>
      </c>
      <c r="J12397" s="6" t="n">
        <f aca="false">IF(OR(B12397&lt;Rules!$B$2,B12397&gt;Rules!$B$3,ABS(I12397)&gt;Rules!$B$4,OR(B12398&lt;Rules!$B$2,B12398&gt;Rules!$B$3,ABS(I12398)&gt;Rules!$B$4)),1,0)</f>
        <v>0</v>
      </c>
      <c r="K12397" s="6" t="str">
        <f aca="false">IF(F12397=1,COUNTIF($F$2:F12397,1),"")</f>
        <v/>
      </c>
    </row>
    <row r="12398" customFormat="false" ht="15" hidden="false" customHeight="false" outlineLevel="0" collapsed="false">
      <c r="A12398" s="6" t="n">
        <v>97284.743</v>
      </c>
      <c r="B12398" s="6" t="n">
        <v>2.03443223443223</v>
      </c>
      <c r="C12398" s="6" t="n">
        <v>89</v>
      </c>
      <c r="D12398" s="6" t="n">
        <v>-1</v>
      </c>
      <c r="E12398" s="6" t="n">
        <v>2.01098901098901</v>
      </c>
      <c r="F12398" s="6" t="n">
        <v>0</v>
      </c>
      <c r="G12398" s="6" t="n">
        <v>0.0249084249084257</v>
      </c>
      <c r="H12398" s="6" t="str">
        <f aca="false">IF(AND(A12398&gt;=Stimuli!$B$2,A12398&lt;=Stimuli!$C$2),Stimuli!$A$2,IF(AND(A12398&gt;=Stimuli!$B$3,A12398&lt;=Stimuli!$C$3),Stimuli!$A$3,IF(AND(A12398&gt;=Stimuli!$B$4,A12398&lt;=Stimuli!$C$4),Stimuli!$A$4,"")))</f>
        <v>03 Quiet recovery (15s)</v>
      </c>
      <c r="I12398" s="6" t="n">
        <f aca="false">(B12398-B12397)/((A12398-A12397)/1000)</f>
        <v>0.750183150183148</v>
      </c>
      <c r="J12398" s="6" t="n">
        <f aca="false">IF(OR(B12398&lt;Rules!$B$2,B12398&gt;Rules!$B$3,ABS(I12398)&gt;Rules!$B$4,OR(B12399&lt;Rules!$B$2,B12399&gt;Rules!$B$3,ABS(I12399)&gt;Rules!$B$4)),1,0)</f>
        <v>0</v>
      </c>
      <c r="K12398" s="6" t="str">
        <f aca="false">IF(F12398=1,COUNTIF($F$2:F12398,1),"")</f>
        <v/>
      </c>
    </row>
    <row r="12399" customFormat="false" ht="15" hidden="false" customHeight="false" outlineLevel="0" collapsed="false">
      <c r="A12399" s="6" t="n">
        <v>97292.5555</v>
      </c>
      <c r="B12399" s="6" t="n">
        <v>2.02710622710623</v>
      </c>
      <c r="C12399" s="6" t="n">
        <v>89</v>
      </c>
      <c r="D12399" s="6" t="n">
        <v>-1</v>
      </c>
      <c r="E12399" s="6" t="n">
        <v>2.01098901098901</v>
      </c>
      <c r="F12399" s="6" t="n">
        <v>0</v>
      </c>
      <c r="G12399" s="6" t="n">
        <v>0.0249084249084257</v>
      </c>
      <c r="H12399" s="6" t="str">
        <f aca="false">IF(AND(A12399&gt;=Stimuli!$B$2,A12399&lt;=Stimuli!$C$2),Stimuli!$A$2,IF(AND(A12399&gt;=Stimuli!$B$3,A12399&lt;=Stimuli!$C$3),Stimuli!$A$3,IF(AND(A12399&gt;=Stimuli!$B$4,A12399&lt;=Stimuli!$C$4),Stimuli!$A$4,"")))</f>
        <v>03 Quiet recovery (15s)</v>
      </c>
      <c r="I12399" s="6" t="n">
        <f aca="false">(B12399-B12398)/((A12399-A12398)/1000)</f>
        <v>-0.937728937728878</v>
      </c>
      <c r="J12399" s="6" t="n">
        <f aca="false">IF(OR(B12399&lt;Rules!$B$2,B12399&gt;Rules!$B$3,ABS(I12399)&gt;Rules!$B$4,OR(B12400&lt;Rules!$B$2,B12400&gt;Rules!$B$3,ABS(I12400)&gt;Rules!$B$4)),1,0)</f>
        <v>0</v>
      </c>
      <c r="K12399" s="6" t="str">
        <f aca="false">IF(F12399=1,COUNTIF($F$2:F12399,1),"")</f>
        <v/>
      </c>
    </row>
    <row r="12400" customFormat="false" ht="15" hidden="false" customHeight="false" outlineLevel="0" collapsed="false">
      <c r="A12400" s="6" t="n">
        <v>97300.368</v>
      </c>
      <c r="B12400" s="6" t="n">
        <v>2.03589743589744</v>
      </c>
      <c r="C12400" s="6" t="n">
        <v>89</v>
      </c>
      <c r="D12400" s="6" t="n">
        <v>-1</v>
      </c>
      <c r="E12400" s="6" t="n">
        <v>2.01098901098901</v>
      </c>
      <c r="F12400" s="6" t="n">
        <v>0</v>
      </c>
      <c r="G12400" s="6" t="n">
        <v>0.0249084249084257</v>
      </c>
      <c r="H12400" s="6" t="str">
        <f aca="false">IF(AND(A12400&gt;=Stimuli!$B$2,A12400&lt;=Stimuli!$C$2),Stimuli!$A$2,IF(AND(A12400&gt;=Stimuli!$B$3,A12400&lt;=Stimuli!$C$3),Stimuli!$A$3,IF(AND(A12400&gt;=Stimuli!$B$4,A12400&lt;=Stimuli!$C$4),Stimuli!$A$4,"")))</f>
        <v>03 Quiet recovery (15s)</v>
      </c>
      <c r="I12400" s="6" t="n">
        <f aca="false">(B12400-B12399)/((A12400-A12399)/1000)</f>
        <v>1.12527472527478</v>
      </c>
      <c r="J12400" s="6" t="n">
        <f aca="false">IF(OR(B12400&lt;Rules!$B$2,B12400&gt;Rules!$B$3,ABS(I12400)&gt;Rules!$B$4,OR(B12401&lt;Rules!$B$2,B12401&gt;Rules!$B$3,ABS(I12401)&gt;Rules!$B$4)),1,0)</f>
        <v>0</v>
      </c>
      <c r="K12400" s="6" t="str">
        <f aca="false">IF(F12400=1,COUNTIF($F$2:F12400,1),"")</f>
        <v/>
      </c>
    </row>
    <row r="12401" customFormat="false" ht="15" hidden="false" customHeight="false" outlineLevel="0" collapsed="false">
      <c r="A12401" s="6" t="n">
        <v>97308.1805</v>
      </c>
      <c r="B12401" s="6" t="n">
        <v>2.02710622710623</v>
      </c>
      <c r="C12401" s="6" t="n">
        <v>89</v>
      </c>
      <c r="D12401" s="6" t="n">
        <v>-1</v>
      </c>
      <c r="E12401" s="6" t="n">
        <v>2.01098901098901</v>
      </c>
      <c r="F12401" s="6" t="n">
        <v>0</v>
      </c>
      <c r="G12401" s="6" t="n">
        <v>0.0249084249084257</v>
      </c>
      <c r="H12401" s="6" t="str">
        <f aca="false">IF(AND(A12401&gt;=Stimuli!$B$2,A12401&lt;=Stimuli!$C$2),Stimuli!$A$2,IF(AND(A12401&gt;=Stimuli!$B$3,A12401&lt;=Stimuli!$C$3),Stimuli!$A$3,IF(AND(A12401&gt;=Stimuli!$B$4,A12401&lt;=Stimuli!$C$4),Stimuli!$A$4,"")))</f>
        <v>03 Quiet recovery (15s)</v>
      </c>
      <c r="I12401" s="6" t="n">
        <f aca="false">(B12401-B12400)/((A12401-A12400)/1000)</f>
        <v>-1.12527472527478</v>
      </c>
      <c r="J12401" s="6" t="n">
        <f aca="false">IF(OR(B12401&lt;Rules!$B$2,B12401&gt;Rules!$B$3,ABS(I12401)&gt;Rules!$B$4,OR(B12402&lt;Rules!$B$2,B12402&gt;Rules!$B$3,ABS(I12402)&gt;Rules!$B$4)),1,0)</f>
        <v>0</v>
      </c>
      <c r="K12401" s="6" t="str">
        <f aca="false">IF(F12401=1,COUNTIF($F$2:F12401,1),"")</f>
        <v/>
      </c>
    </row>
    <row r="12402" customFormat="false" ht="15" hidden="false" customHeight="false" outlineLevel="0" collapsed="false">
      <c r="A12402" s="6" t="n">
        <v>97315.993</v>
      </c>
      <c r="B12402" s="6" t="n">
        <v>2.03443223443223</v>
      </c>
      <c r="C12402" s="6" t="n">
        <v>89</v>
      </c>
      <c r="D12402" s="6" t="n">
        <v>-1</v>
      </c>
      <c r="E12402" s="6" t="n">
        <v>2.01098901098901</v>
      </c>
      <c r="F12402" s="6" t="n">
        <v>0</v>
      </c>
      <c r="G12402" s="6" t="n">
        <v>0.0249084249084257</v>
      </c>
      <c r="H12402" s="6" t="str">
        <f aca="false">IF(AND(A12402&gt;=Stimuli!$B$2,A12402&lt;=Stimuli!$C$2),Stimuli!$A$2,IF(AND(A12402&gt;=Stimuli!$B$3,A12402&lt;=Stimuli!$C$3),Stimuli!$A$3,IF(AND(A12402&gt;=Stimuli!$B$4,A12402&lt;=Stimuli!$C$4),Stimuli!$A$4,"")))</f>
        <v>03 Quiet recovery (15s)</v>
      </c>
      <c r="I12402" s="6" t="n">
        <f aca="false">(B12402-B12401)/((A12402-A12401)/1000)</f>
        <v>0.937728937728878</v>
      </c>
      <c r="J12402" s="6" t="n">
        <f aca="false">IF(OR(B12402&lt;Rules!$B$2,B12402&gt;Rules!$B$3,ABS(I12402)&gt;Rules!$B$4,OR(B12403&lt;Rules!$B$2,B12403&gt;Rules!$B$3,ABS(I12403)&gt;Rules!$B$4)),1,0)</f>
        <v>0</v>
      </c>
      <c r="K12402" s="6" t="str">
        <f aca="false">IF(F12402=1,COUNTIF($F$2:F12402,1),"")</f>
        <v/>
      </c>
    </row>
    <row r="12403" customFormat="false" ht="15" hidden="false" customHeight="false" outlineLevel="0" collapsed="false">
      <c r="A12403" s="6" t="n">
        <v>97323.8055</v>
      </c>
      <c r="B12403" s="6" t="n">
        <v>2.02710622710623</v>
      </c>
      <c r="C12403" s="6" t="n">
        <v>89</v>
      </c>
      <c r="D12403" s="6" t="n">
        <v>-1</v>
      </c>
      <c r="E12403" s="6" t="n">
        <v>2.01098901098901</v>
      </c>
      <c r="F12403" s="6" t="n">
        <v>0</v>
      </c>
      <c r="G12403" s="6" t="n">
        <v>0.0249084249084257</v>
      </c>
      <c r="H12403" s="6" t="str">
        <f aca="false">IF(AND(A12403&gt;=Stimuli!$B$2,A12403&lt;=Stimuli!$C$2),Stimuli!$A$2,IF(AND(A12403&gt;=Stimuli!$B$3,A12403&lt;=Stimuli!$C$3),Stimuli!$A$3,IF(AND(A12403&gt;=Stimuli!$B$4,A12403&lt;=Stimuli!$C$4),Stimuli!$A$4,"")))</f>
        <v>03 Quiet recovery (15s)</v>
      </c>
      <c r="I12403" s="6" t="n">
        <f aca="false">(B12403-B12402)/((A12403-A12402)/1000)</f>
        <v>-0.937728937728878</v>
      </c>
      <c r="J12403" s="6" t="n">
        <f aca="false">IF(OR(B12403&lt;Rules!$B$2,B12403&gt;Rules!$B$3,ABS(I12403)&gt;Rules!$B$4,OR(B12404&lt;Rules!$B$2,B12404&gt;Rules!$B$3,ABS(I12404)&gt;Rules!$B$4)),1,0)</f>
        <v>0</v>
      </c>
      <c r="K12403" s="6" t="str">
        <f aca="false">IF(F12403=1,COUNTIF($F$2:F12403,1),"")</f>
        <v/>
      </c>
    </row>
    <row r="12404" customFormat="false" ht="15" hidden="false" customHeight="false" outlineLevel="0" collapsed="false">
      <c r="A12404" s="6" t="n">
        <v>97331.618</v>
      </c>
      <c r="B12404" s="6" t="n">
        <v>2.03443223443223</v>
      </c>
      <c r="C12404" s="6" t="n">
        <v>89</v>
      </c>
      <c r="D12404" s="6" t="n">
        <v>-1</v>
      </c>
      <c r="E12404" s="6" t="n">
        <v>2.01098901098901</v>
      </c>
      <c r="F12404" s="6" t="n">
        <v>0</v>
      </c>
      <c r="G12404" s="6" t="n">
        <v>0.0249084249084257</v>
      </c>
      <c r="H12404" s="6" t="str">
        <f aca="false">IF(AND(A12404&gt;=Stimuli!$B$2,A12404&lt;=Stimuli!$C$2),Stimuli!$A$2,IF(AND(A12404&gt;=Stimuli!$B$3,A12404&lt;=Stimuli!$C$3),Stimuli!$A$3,IF(AND(A12404&gt;=Stimuli!$B$4,A12404&lt;=Stimuli!$C$4),Stimuli!$A$4,"")))</f>
        <v>03 Quiet recovery (15s)</v>
      </c>
      <c r="I12404" s="6" t="n">
        <f aca="false">(B12404-B12403)/((A12404-A12403)/1000)</f>
        <v>0.937728937728878</v>
      </c>
      <c r="J12404" s="6" t="n">
        <f aca="false">IF(OR(B12404&lt;Rules!$B$2,B12404&gt;Rules!$B$3,ABS(I12404)&gt;Rules!$B$4,OR(B12405&lt;Rules!$B$2,B12405&gt;Rules!$B$3,ABS(I12405)&gt;Rules!$B$4)),1,0)</f>
        <v>0</v>
      </c>
      <c r="K12404" s="6" t="str">
        <f aca="false">IF(F12404=1,COUNTIF($F$2:F12404,1),"")</f>
        <v/>
      </c>
    </row>
    <row r="12405" customFormat="false" ht="15" hidden="false" customHeight="false" outlineLevel="0" collapsed="false">
      <c r="A12405" s="6" t="n">
        <v>97339.4305</v>
      </c>
      <c r="B12405" s="6" t="n">
        <v>2.02710622710623</v>
      </c>
      <c r="C12405" s="6" t="n">
        <v>89</v>
      </c>
      <c r="D12405" s="6" t="n">
        <v>-1</v>
      </c>
      <c r="E12405" s="6" t="n">
        <v>2.01098901098901</v>
      </c>
      <c r="F12405" s="6" t="n">
        <v>0</v>
      </c>
      <c r="G12405" s="6" t="n">
        <v>0.0249084249084257</v>
      </c>
      <c r="H12405" s="6" t="str">
        <f aca="false">IF(AND(A12405&gt;=Stimuli!$B$2,A12405&lt;=Stimuli!$C$2),Stimuli!$A$2,IF(AND(A12405&gt;=Stimuli!$B$3,A12405&lt;=Stimuli!$C$3),Stimuli!$A$3,IF(AND(A12405&gt;=Stimuli!$B$4,A12405&lt;=Stimuli!$C$4),Stimuli!$A$4,"")))</f>
        <v>03 Quiet recovery (15s)</v>
      </c>
      <c r="I12405" s="6" t="n">
        <f aca="false">(B12405-B12404)/((A12405-A12404)/1000)</f>
        <v>-0.937728937728878</v>
      </c>
      <c r="J12405" s="6" t="n">
        <f aca="false">IF(OR(B12405&lt;Rules!$B$2,B12405&gt;Rules!$B$3,ABS(I12405)&gt;Rules!$B$4,OR(B12406&lt;Rules!$B$2,B12406&gt;Rules!$B$3,ABS(I12406)&gt;Rules!$B$4)),1,0)</f>
        <v>0</v>
      </c>
      <c r="K12405" s="6" t="str">
        <f aca="false">IF(F12405=1,COUNTIF($F$2:F12405,1),"")</f>
        <v/>
      </c>
    </row>
    <row r="12406" customFormat="false" ht="15" hidden="false" customHeight="false" outlineLevel="0" collapsed="false">
      <c r="A12406" s="6" t="n">
        <v>97347.243</v>
      </c>
      <c r="B12406" s="6" t="n">
        <v>2.03150183150183</v>
      </c>
      <c r="C12406" s="6" t="n">
        <v>89</v>
      </c>
      <c r="D12406" s="6" t="n">
        <v>-1</v>
      </c>
      <c r="E12406" s="6" t="n">
        <v>2.01098901098901</v>
      </c>
      <c r="F12406" s="6" t="n">
        <v>0</v>
      </c>
      <c r="G12406" s="6" t="n">
        <v>0.0249084249084257</v>
      </c>
      <c r="H12406" s="6" t="str">
        <f aca="false">IF(AND(A12406&gt;=Stimuli!$B$2,A12406&lt;=Stimuli!$C$2),Stimuli!$A$2,IF(AND(A12406&gt;=Stimuli!$B$3,A12406&lt;=Stimuli!$C$3),Stimuli!$A$3,IF(AND(A12406&gt;=Stimuli!$B$4,A12406&lt;=Stimuli!$C$4),Stimuli!$A$4,"")))</f>
        <v>03 Quiet recovery (15s)</v>
      </c>
      <c r="I12406" s="6" t="n">
        <f aca="false">(B12406-B12405)/((A12406-A12405)/1000)</f>
        <v>0.562637362637304</v>
      </c>
      <c r="J12406" s="6" t="n">
        <f aca="false">IF(OR(B12406&lt;Rules!$B$2,B12406&gt;Rules!$B$3,ABS(I12406)&gt;Rules!$B$4,OR(B12407&lt;Rules!$B$2,B12407&gt;Rules!$B$3,ABS(I12407)&gt;Rules!$B$4)),1,0)</f>
        <v>0</v>
      </c>
      <c r="K12406" s="6" t="str">
        <f aca="false">IF(F12406=1,COUNTIF($F$2:F12406,1),"")</f>
        <v/>
      </c>
    </row>
    <row r="12407" customFormat="false" ht="15" hidden="false" customHeight="false" outlineLevel="0" collapsed="false">
      <c r="A12407" s="6" t="n">
        <v>97355.0555</v>
      </c>
      <c r="B12407" s="6" t="n">
        <v>2.02710622710623</v>
      </c>
      <c r="C12407" s="6" t="n">
        <v>89</v>
      </c>
      <c r="D12407" s="6" t="n">
        <v>-1</v>
      </c>
      <c r="E12407" s="6" t="n">
        <v>2.01098901098901</v>
      </c>
      <c r="F12407" s="6" t="n">
        <v>0</v>
      </c>
      <c r="G12407" s="6" t="n">
        <v>0.0249084249084257</v>
      </c>
      <c r="H12407" s="6" t="str">
        <f aca="false">IF(AND(A12407&gt;=Stimuli!$B$2,A12407&lt;=Stimuli!$C$2),Stimuli!$A$2,IF(AND(A12407&gt;=Stimuli!$B$3,A12407&lt;=Stimuli!$C$3),Stimuli!$A$3,IF(AND(A12407&gt;=Stimuli!$B$4,A12407&lt;=Stimuli!$C$4),Stimuli!$A$4,"")))</f>
        <v>03 Quiet recovery (15s)</v>
      </c>
      <c r="I12407" s="6" t="n">
        <f aca="false">(B12407-B12406)/((A12407-A12406)/1000)</f>
        <v>-0.562637362637304</v>
      </c>
      <c r="J12407" s="6" t="n">
        <f aca="false">IF(OR(B12407&lt;Rules!$B$2,B12407&gt;Rules!$B$3,ABS(I12407)&gt;Rules!$B$4,OR(B12408&lt;Rules!$B$2,B12408&gt;Rules!$B$3,ABS(I12408)&gt;Rules!$B$4)),1,0)</f>
        <v>0</v>
      </c>
      <c r="K12407" s="6" t="str">
        <f aca="false">IF(F12407=1,COUNTIF($F$2:F12407,1),"")</f>
        <v/>
      </c>
    </row>
    <row r="12408" customFormat="false" ht="15" hidden="false" customHeight="false" outlineLevel="0" collapsed="false">
      <c r="A12408" s="6" t="n">
        <v>97362.868</v>
      </c>
      <c r="B12408" s="6" t="n">
        <v>2.03003663003663</v>
      </c>
      <c r="C12408" s="6" t="n">
        <v>89</v>
      </c>
      <c r="D12408" s="6" t="n">
        <v>-1</v>
      </c>
      <c r="E12408" s="6" t="n">
        <v>2.01098901098901</v>
      </c>
      <c r="F12408" s="6" t="n">
        <v>0</v>
      </c>
      <c r="G12408" s="6" t="n">
        <v>0.0249084249084257</v>
      </c>
      <c r="H12408" s="6" t="str">
        <f aca="false">IF(AND(A12408&gt;=Stimuli!$B$2,A12408&lt;=Stimuli!$C$2),Stimuli!$A$2,IF(AND(A12408&gt;=Stimuli!$B$3,A12408&lt;=Stimuli!$C$3),Stimuli!$A$3,IF(AND(A12408&gt;=Stimuli!$B$4,A12408&lt;=Stimuli!$C$4),Stimuli!$A$4,"")))</f>
        <v>03 Quiet recovery (15s)</v>
      </c>
      <c r="I12408" s="6" t="n">
        <f aca="false">(B12408-B12407)/((A12408-A12407)/1000)</f>
        <v>0.37509157509146</v>
      </c>
      <c r="J12408" s="6" t="n">
        <f aca="false">IF(OR(B12408&lt;Rules!$B$2,B12408&gt;Rules!$B$3,ABS(I12408)&gt;Rules!$B$4,OR(B12409&lt;Rules!$B$2,B12409&gt;Rules!$B$3,ABS(I12409)&gt;Rules!$B$4)),1,0)</f>
        <v>0</v>
      </c>
      <c r="K12408" s="6" t="str">
        <f aca="false">IF(F12408=1,COUNTIF($F$2:F12408,1),"")</f>
        <v/>
      </c>
    </row>
    <row r="12409" customFormat="false" ht="15" hidden="false" customHeight="false" outlineLevel="0" collapsed="false">
      <c r="A12409" s="6" t="n">
        <v>97370.6805</v>
      </c>
      <c r="B12409" s="6" t="n">
        <v>2.02857142857143</v>
      </c>
      <c r="C12409" s="6" t="n">
        <v>89</v>
      </c>
      <c r="D12409" s="6" t="n">
        <v>-1</v>
      </c>
      <c r="E12409" s="6" t="n">
        <v>2.01098901098901</v>
      </c>
      <c r="F12409" s="6" t="n">
        <v>0</v>
      </c>
      <c r="G12409" s="6" t="n">
        <v>0.0249084249084257</v>
      </c>
      <c r="H12409" s="6" t="str">
        <f aca="false">IF(AND(A12409&gt;=Stimuli!$B$2,A12409&lt;=Stimuli!$C$2),Stimuli!$A$2,IF(AND(A12409&gt;=Stimuli!$B$3,A12409&lt;=Stimuli!$C$3),Stimuli!$A$3,IF(AND(A12409&gt;=Stimuli!$B$4,A12409&lt;=Stimuli!$C$4),Stimuli!$A$4,"")))</f>
        <v>03 Quiet recovery (15s)</v>
      </c>
      <c r="I12409" s="6" t="n">
        <f aca="false">(B12409-B12408)/((A12409-A12408)/1000)</f>
        <v>-0.18754578754573</v>
      </c>
      <c r="J12409" s="6" t="n">
        <f aca="false">IF(OR(B12409&lt;Rules!$B$2,B12409&gt;Rules!$B$3,ABS(I12409)&gt;Rules!$B$4,OR(B12410&lt;Rules!$B$2,B12410&gt;Rules!$B$3,ABS(I12410)&gt;Rules!$B$4)),1,0)</f>
        <v>0</v>
      </c>
      <c r="K12409" s="6" t="str">
        <f aca="false">IF(F12409=1,COUNTIF($F$2:F12409,1),"")</f>
        <v/>
      </c>
    </row>
    <row r="12410" customFormat="false" ht="15" hidden="false" customHeight="false" outlineLevel="0" collapsed="false">
      <c r="A12410" s="6" t="n">
        <v>97378.493</v>
      </c>
      <c r="B12410" s="6" t="n">
        <v>2.02857142857143</v>
      </c>
      <c r="C12410" s="6" t="n">
        <v>89</v>
      </c>
      <c r="D12410" s="6" t="n">
        <v>-1</v>
      </c>
      <c r="E12410" s="6" t="n">
        <v>2.01098901098901</v>
      </c>
      <c r="F12410" s="6" t="n">
        <v>0</v>
      </c>
      <c r="G12410" s="6" t="n">
        <v>0.0249084249084257</v>
      </c>
      <c r="H12410" s="6" t="str">
        <f aca="false">IF(AND(A12410&gt;=Stimuli!$B$2,A12410&lt;=Stimuli!$C$2),Stimuli!$A$2,IF(AND(A12410&gt;=Stimuli!$B$3,A12410&lt;=Stimuli!$C$3),Stimuli!$A$3,IF(AND(A12410&gt;=Stimuli!$B$4,A12410&lt;=Stimuli!$C$4),Stimuli!$A$4,"")))</f>
        <v>03 Quiet recovery (15s)</v>
      </c>
      <c r="I12410" s="6" t="n">
        <f aca="false">(B12410-B12409)/((A12410-A12409)/1000)</f>
        <v>0</v>
      </c>
      <c r="J12410" s="6" t="n">
        <f aca="false">IF(OR(B12410&lt;Rules!$B$2,B12410&gt;Rules!$B$3,ABS(I12410)&gt;Rules!$B$4,OR(B12411&lt;Rules!$B$2,B12411&gt;Rules!$B$3,ABS(I12411)&gt;Rules!$B$4)),1,0)</f>
        <v>0</v>
      </c>
      <c r="K12410" s="6" t="str">
        <f aca="false">IF(F12410=1,COUNTIF($F$2:F12410,1),"")</f>
        <v/>
      </c>
    </row>
    <row r="12411" customFormat="false" ht="15" hidden="false" customHeight="false" outlineLevel="0" collapsed="false">
      <c r="A12411" s="6" t="n">
        <v>97386.3055</v>
      </c>
      <c r="B12411" s="6" t="n">
        <v>2.03003663003663</v>
      </c>
      <c r="C12411" s="6" t="n">
        <v>89</v>
      </c>
      <c r="D12411" s="6" t="n">
        <v>-1</v>
      </c>
      <c r="E12411" s="6" t="n">
        <v>2.01098901098901</v>
      </c>
      <c r="F12411" s="6" t="n">
        <v>0</v>
      </c>
      <c r="G12411" s="6" t="n">
        <v>0.0249084249084257</v>
      </c>
      <c r="H12411" s="6" t="str">
        <f aca="false">IF(AND(A12411&gt;=Stimuli!$B$2,A12411&lt;=Stimuli!$C$2),Stimuli!$A$2,IF(AND(A12411&gt;=Stimuli!$B$3,A12411&lt;=Stimuli!$C$3),Stimuli!$A$3,IF(AND(A12411&gt;=Stimuli!$B$4,A12411&lt;=Stimuli!$C$4),Stimuli!$A$4,"")))</f>
        <v>03 Quiet recovery (15s)</v>
      </c>
      <c r="I12411" s="6" t="n">
        <f aca="false">(B12411-B12410)/((A12411-A12410)/1000)</f>
        <v>0.18754578754573</v>
      </c>
      <c r="J12411" s="6" t="n">
        <f aca="false">IF(OR(B12411&lt;Rules!$B$2,B12411&gt;Rules!$B$3,ABS(I12411)&gt;Rules!$B$4,OR(B12412&lt;Rules!$B$2,B12412&gt;Rules!$B$3,ABS(I12412)&gt;Rules!$B$4)),1,0)</f>
        <v>0</v>
      </c>
      <c r="K12411" s="6" t="str">
        <f aca="false">IF(F12411=1,COUNTIF($F$2:F12411,1),"")</f>
        <v/>
      </c>
    </row>
    <row r="12412" customFormat="false" ht="15" hidden="false" customHeight="false" outlineLevel="0" collapsed="false">
      <c r="A12412" s="6" t="n">
        <v>97394.118</v>
      </c>
      <c r="B12412" s="6" t="n">
        <v>2.02564102564103</v>
      </c>
      <c r="C12412" s="6" t="n">
        <v>89</v>
      </c>
      <c r="D12412" s="6" t="n">
        <v>-1</v>
      </c>
      <c r="E12412" s="6" t="n">
        <v>2.01098901098901</v>
      </c>
      <c r="F12412" s="6" t="n">
        <v>0</v>
      </c>
      <c r="G12412" s="6" t="n">
        <v>0.0249084249084257</v>
      </c>
      <c r="H12412" s="6" t="str">
        <f aca="false">IF(AND(A12412&gt;=Stimuli!$B$2,A12412&lt;=Stimuli!$C$2),Stimuli!$A$2,IF(AND(A12412&gt;=Stimuli!$B$3,A12412&lt;=Stimuli!$C$3),Stimuli!$A$3,IF(AND(A12412&gt;=Stimuli!$B$4,A12412&lt;=Stimuli!$C$4),Stimuli!$A$4,"")))</f>
        <v>03 Quiet recovery (15s)</v>
      </c>
      <c r="I12412" s="6" t="n">
        <f aca="false">(B12412-B12411)/((A12412-A12411)/1000)</f>
        <v>-0.562637362637304</v>
      </c>
      <c r="J12412" s="6" t="n">
        <f aca="false">IF(OR(B12412&lt;Rules!$B$2,B12412&gt;Rules!$B$3,ABS(I12412)&gt;Rules!$B$4,OR(B12413&lt;Rules!$B$2,B12413&gt;Rules!$B$3,ABS(I12413)&gt;Rules!$B$4)),1,0)</f>
        <v>0</v>
      </c>
      <c r="K12412" s="6" t="str">
        <f aca="false">IF(F12412=1,COUNTIF($F$2:F12412,1),"")</f>
        <v/>
      </c>
    </row>
    <row r="12413" customFormat="false" ht="15" hidden="false" customHeight="false" outlineLevel="0" collapsed="false">
      <c r="A12413" s="6" t="n">
        <v>97401.9305</v>
      </c>
      <c r="B12413" s="6" t="n">
        <v>2.03150183150183</v>
      </c>
      <c r="C12413" s="6" t="n">
        <v>89</v>
      </c>
      <c r="D12413" s="6" t="n">
        <v>-1</v>
      </c>
      <c r="E12413" s="6" t="n">
        <v>2.01098901098901</v>
      </c>
      <c r="F12413" s="6" t="n">
        <v>0</v>
      </c>
      <c r="G12413" s="6" t="n">
        <v>0.0249084249084257</v>
      </c>
      <c r="H12413" s="6" t="str">
        <f aca="false">IF(AND(A12413&gt;=Stimuli!$B$2,A12413&lt;=Stimuli!$C$2),Stimuli!$A$2,IF(AND(A12413&gt;=Stimuli!$B$3,A12413&lt;=Stimuli!$C$3),Stimuli!$A$3,IF(AND(A12413&gt;=Stimuli!$B$4,A12413&lt;=Stimuli!$C$4),Stimuli!$A$4,"")))</f>
        <v>03 Quiet recovery (15s)</v>
      </c>
      <c r="I12413" s="6" t="n">
        <f aca="false">(B12413-B12412)/((A12413-A12412)/1000)</f>
        <v>0.750183150183148</v>
      </c>
      <c r="J12413" s="6" t="n">
        <f aca="false">IF(OR(B12413&lt;Rules!$B$2,B12413&gt;Rules!$B$3,ABS(I12413)&gt;Rules!$B$4,OR(B12414&lt;Rules!$B$2,B12414&gt;Rules!$B$3,ABS(I12414)&gt;Rules!$B$4)),1,0)</f>
        <v>0</v>
      </c>
      <c r="K12413" s="6" t="str">
        <f aca="false">IF(F12413=1,COUNTIF($F$2:F12413,1),"")</f>
        <v/>
      </c>
    </row>
    <row r="12414" customFormat="false" ht="15" hidden="false" customHeight="false" outlineLevel="0" collapsed="false">
      <c r="A12414" s="6" t="n">
        <v>97409.743</v>
      </c>
      <c r="B12414" s="6" t="n">
        <v>2.02564102564103</v>
      </c>
      <c r="C12414" s="6" t="n">
        <v>89</v>
      </c>
      <c r="D12414" s="6" t="n">
        <v>-1</v>
      </c>
      <c r="E12414" s="6" t="n">
        <v>2.01098901098901</v>
      </c>
      <c r="F12414" s="6" t="n">
        <v>0</v>
      </c>
      <c r="G12414" s="6" t="n">
        <v>0.0249084249084257</v>
      </c>
      <c r="H12414" s="6" t="str">
        <f aca="false">IF(AND(A12414&gt;=Stimuli!$B$2,A12414&lt;=Stimuli!$C$2),Stimuli!$A$2,IF(AND(A12414&gt;=Stimuli!$B$3,A12414&lt;=Stimuli!$C$3),Stimuli!$A$3,IF(AND(A12414&gt;=Stimuli!$B$4,A12414&lt;=Stimuli!$C$4),Stimuli!$A$4,"")))</f>
        <v>03 Quiet recovery (15s)</v>
      </c>
      <c r="I12414" s="6" t="n">
        <f aca="false">(B12414-B12413)/((A12414-A12413)/1000)</f>
        <v>-0.750183150183148</v>
      </c>
      <c r="J12414" s="6" t="n">
        <f aca="false">IF(OR(B12414&lt;Rules!$B$2,B12414&gt;Rules!$B$3,ABS(I12414)&gt;Rules!$B$4,OR(B12415&lt;Rules!$B$2,B12415&gt;Rules!$B$3,ABS(I12415)&gt;Rules!$B$4)),1,0)</f>
        <v>0</v>
      </c>
      <c r="K12414" s="6" t="str">
        <f aca="false">IF(F12414=1,COUNTIF($F$2:F12414,1),"")</f>
        <v/>
      </c>
    </row>
    <row r="12415" customFormat="false" ht="15" hidden="false" customHeight="false" outlineLevel="0" collapsed="false">
      <c r="A12415" s="6" t="n">
        <v>97417.5555</v>
      </c>
      <c r="B12415" s="6" t="n">
        <v>2.03150183150183</v>
      </c>
      <c r="C12415" s="6" t="n">
        <v>89</v>
      </c>
      <c r="D12415" s="6" t="n">
        <v>-1</v>
      </c>
      <c r="E12415" s="6" t="n">
        <v>2.01098901098901</v>
      </c>
      <c r="F12415" s="6" t="n">
        <v>0</v>
      </c>
      <c r="G12415" s="6" t="n">
        <v>0.0249084249084257</v>
      </c>
      <c r="H12415" s="6" t="str">
        <f aca="false">IF(AND(A12415&gt;=Stimuli!$B$2,A12415&lt;=Stimuli!$C$2),Stimuli!$A$2,IF(AND(A12415&gt;=Stimuli!$B$3,A12415&lt;=Stimuli!$C$3),Stimuli!$A$3,IF(AND(A12415&gt;=Stimuli!$B$4,A12415&lt;=Stimuli!$C$4),Stimuli!$A$4,"")))</f>
        <v>03 Quiet recovery (15s)</v>
      </c>
      <c r="I12415" s="6" t="n">
        <f aca="false">(B12415-B12414)/((A12415-A12414)/1000)</f>
        <v>0.750183150183148</v>
      </c>
      <c r="J12415" s="6" t="n">
        <f aca="false">IF(OR(B12415&lt;Rules!$B$2,B12415&gt;Rules!$B$3,ABS(I12415)&gt;Rules!$B$4,OR(B12416&lt;Rules!$B$2,B12416&gt;Rules!$B$3,ABS(I12416)&gt;Rules!$B$4)),1,0)</f>
        <v>0</v>
      </c>
      <c r="K12415" s="6" t="str">
        <f aca="false">IF(F12415=1,COUNTIF($F$2:F12415,1),"")</f>
        <v/>
      </c>
    </row>
    <row r="12416" customFormat="false" ht="15" hidden="false" customHeight="false" outlineLevel="0" collapsed="false">
      <c r="A12416" s="6" t="n">
        <v>97425.368</v>
      </c>
      <c r="B12416" s="6" t="n">
        <v>2.02271062271062</v>
      </c>
      <c r="C12416" s="6" t="n">
        <v>89</v>
      </c>
      <c r="D12416" s="6" t="n">
        <v>-1</v>
      </c>
      <c r="E12416" s="6" t="n">
        <v>2.01098901098901</v>
      </c>
      <c r="F12416" s="6" t="n">
        <v>0</v>
      </c>
      <c r="G12416" s="6" t="n">
        <v>0.0249084249084257</v>
      </c>
      <c r="H12416" s="6" t="str">
        <f aca="false">IF(AND(A12416&gt;=Stimuli!$B$2,A12416&lt;=Stimuli!$C$2),Stimuli!$A$2,IF(AND(A12416&gt;=Stimuli!$B$3,A12416&lt;=Stimuli!$C$3),Stimuli!$A$3,IF(AND(A12416&gt;=Stimuli!$B$4,A12416&lt;=Stimuli!$C$4),Stimuli!$A$4,"")))</f>
        <v>03 Quiet recovery (15s)</v>
      </c>
      <c r="I12416" s="6" t="n">
        <f aca="false">(B12416-B12415)/((A12416-A12415)/1000)</f>
        <v>-1.12527472527472</v>
      </c>
      <c r="J12416" s="6" t="n">
        <f aca="false">IF(OR(B12416&lt;Rules!$B$2,B12416&gt;Rules!$B$3,ABS(I12416)&gt;Rules!$B$4,OR(B12417&lt;Rules!$B$2,B12417&gt;Rules!$B$3,ABS(I12417)&gt;Rules!$B$4)),1,0)</f>
        <v>0</v>
      </c>
      <c r="K12416" s="6" t="str">
        <f aca="false">IF(F12416=1,COUNTIF($F$2:F12416,1),"")</f>
        <v/>
      </c>
    </row>
    <row r="12417" customFormat="false" ht="15" hidden="false" customHeight="false" outlineLevel="0" collapsed="false">
      <c r="A12417" s="6" t="n">
        <v>97433.1805</v>
      </c>
      <c r="B12417" s="6" t="n">
        <v>2.03150183150183</v>
      </c>
      <c r="C12417" s="6" t="n">
        <v>89</v>
      </c>
      <c r="D12417" s="6" t="n">
        <v>-1</v>
      </c>
      <c r="E12417" s="6" t="n">
        <v>2.01098901098901</v>
      </c>
      <c r="F12417" s="6" t="n">
        <v>0</v>
      </c>
      <c r="G12417" s="6" t="n">
        <v>0.0249084249084257</v>
      </c>
      <c r="H12417" s="6" t="str">
        <f aca="false">IF(AND(A12417&gt;=Stimuli!$B$2,A12417&lt;=Stimuli!$C$2),Stimuli!$A$2,IF(AND(A12417&gt;=Stimuli!$B$3,A12417&lt;=Stimuli!$C$3),Stimuli!$A$3,IF(AND(A12417&gt;=Stimuli!$B$4,A12417&lt;=Stimuli!$C$4),Stimuli!$A$4,"")))</f>
        <v>03 Quiet recovery (15s)</v>
      </c>
      <c r="I12417" s="6" t="n">
        <f aca="false">(B12417-B12416)/((A12417-A12416)/1000)</f>
        <v>1.12527472527472</v>
      </c>
      <c r="J12417" s="6" t="n">
        <f aca="false">IF(OR(B12417&lt;Rules!$B$2,B12417&gt;Rules!$B$3,ABS(I12417)&gt;Rules!$B$4,OR(B12418&lt;Rules!$B$2,B12418&gt;Rules!$B$3,ABS(I12418)&gt;Rules!$B$4)),1,0)</f>
        <v>0</v>
      </c>
      <c r="K12417" s="6" t="str">
        <f aca="false">IF(F12417=1,COUNTIF($F$2:F12417,1),"")</f>
        <v/>
      </c>
    </row>
    <row r="12418" customFormat="false" ht="15" hidden="false" customHeight="false" outlineLevel="0" collapsed="false">
      <c r="A12418" s="6" t="n">
        <v>97440.993</v>
      </c>
      <c r="B12418" s="6" t="n">
        <v>2.02271062271062</v>
      </c>
      <c r="C12418" s="6" t="n">
        <v>89</v>
      </c>
      <c r="D12418" s="6" t="n">
        <v>-1</v>
      </c>
      <c r="E12418" s="6" t="n">
        <v>2.01098901098901</v>
      </c>
      <c r="F12418" s="6" t="n">
        <v>0</v>
      </c>
      <c r="G12418" s="6" t="n">
        <v>0.0249084249084257</v>
      </c>
      <c r="H12418" s="6" t="str">
        <f aca="false">IF(AND(A12418&gt;=Stimuli!$B$2,A12418&lt;=Stimuli!$C$2),Stimuli!$A$2,IF(AND(A12418&gt;=Stimuli!$B$3,A12418&lt;=Stimuli!$C$3),Stimuli!$A$3,IF(AND(A12418&gt;=Stimuli!$B$4,A12418&lt;=Stimuli!$C$4),Stimuli!$A$4,"")))</f>
        <v>03 Quiet recovery (15s)</v>
      </c>
      <c r="I12418" s="6" t="n">
        <f aca="false">(B12418-B12417)/((A12418-A12417)/1000)</f>
        <v>-1.12527472527472</v>
      </c>
      <c r="J12418" s="6" t="n">
        <f aca="false">IF(OR(B12418&lt;Rules!$B$2,B12418&gt;Rules!$B$3,ABS(I12418)&gt;Rules!$B$4,OR(B12419&lt;Rules!$B$2,B12419&gt;Rules!$B$3,ABS(I12419)&gt;Rules!$B$4)),1,0)</f>
        <v>0</v>
      </c>
      <c r="K12418" s="6" t="str">
        <f aca="false">IF(F12418=1,COUNTIF($F$2:F12418,1),"")</f>
        <v/>
      </c>
    </row>
    <row r="12419" customFormat="false" ht="15" hidden="false" customHeight="false" outlineLevel="0" collapsed="false">
      <c r="A12419" s="6" t="n">
        <v>97448.8055</v>
      </c>
      <c r="B12419" s="6" t="n">
        <v>2.03003663003663</v>
      </c>
      <c r="C12419" s="6" t="n">
        <v>89</v>
      </c>
      <c r="D12419" s="6" t="n">
        <v>-1</v>
      </c>
      <c r="E12419" s="6" t="n">
        <v>2.01098901098901</v>
      </c>
      <c r="F12419" s="6" t="n">
        <v>0</v>
      </c>
      <c r="G12419" s="6" t="n">
        <v>0.0249084249084257</v>
      </c>
      <c r="H12419" s="6" t="str">
        <f aca="false">IF(AND(A12419&gt;=Stimuli!$B$2,A12419&lt;=Stimuli!$C$2),Stimuli!$A$2,IF(AND(A12419&gt;=Stimuli!$B$3,A12419&lt;=Stimuli!$C$3),Stimuli!$A$3,IF(AND(A12419&gt;=Stimuli!$B$4,A12419&lt;=Stimuli!$C$4),Stimuli!$A$4,"")))</f>
        <v>03 Quiet recovery (15s)</v>
      </c>
      <c r="I12419" s="6" t="n">
        <f aca="false">(B12419-B12418)/((A12419-A12418)/1000)</f>
        <v>0.937728937728878</v>
      </c>
      <c r="J12419" s="6" t="n">
        <f aca="false">IF(OR(B12419&lt;Rules!$B$2,B12419&gt;Rules!$B$3,ABS(I12419)&gt;Rules!$B$4,OR(B12420&lt;Rules!$B$2,B12420&gt;Rules!$B$3,ABS(I12420)&gt;Rules!$B$4)),1,0)</f>
        <v>0</v>
      </c>
      <c r="K12419" s="6" t="str">
        <f aca="false">IF(F12419=1,COUNTIF($F$2:F12419,1),"")</f>
        <v/>
      </c>
    </row>
    <row r="12420" customFormat="false" ht="15" hidden="false" customHeight="false" outlineLevel="0" collapsed="false">
      <c r="A12420" s="6" t="n">
        <v>97456.618</v>
      </c>
      <c r="B12420" s="6" t="n">
        <v>2.02271062271062</v>
      </c>
      <c r="C12420" s="6" t="n">
        <v>89</v>
      </c>
      <c r="D12420" s="6" t="n">
        <v>-1</v>
      </c>
      <c r="E12420" s="6" t="n">
        <v>2.01098901098901</v>
      </c>
      <c r="F12420" s="6" t="n">
        <v>0</v>
      </c>
      <c r="G12420" s="6" t="n">
        <v>0.0249084249084257</v>
      </c>
      <c r="H12420" s="6" t="str">
        <f aca="false">IF(AND(A12420&gt;=Stimuli!$B$2,A12420&lt;=Stimuli!$C$2),Stimuli!$A$2,IF(AND(A12420&gt;=Stimuli!$B$3,A12420&lt;=Stimuli!$C$3),Stimuli!$A$3,IF(AND(A12420&gt;=Stimuli!$B$4,A12420&lt;=Stimuli!$C$4),Stimuli!$A$4,"")))</f>
        <v>03 Quiet recovery (15s)</v>
      </c>
      <c r="I12420" s="6" t="n">
        <f aca="false">(B12420-B12419)/((A12420-A12419)/1000)</f>
        <v>-0.937728937728878</v>
      </c>
      <c r="J12420" s="6" t="n">
        <f aca="false">IF(OR(B12420&lt;Rules!$B$2,B12420&gt;Rules!$B$3,ABS(I12420)&gt;Rules!$B$4,OR(B12421&lt;Rules!$B$2,B12421&gt;Rules!$B$3,ABS(I12421)&gt;Rules!$B$4)),1,0)</f>
        <v>0</v>
      </c>
      <c r="K12420" s="6" t="str">
        <f aca="false">IF(F12420=1,COUNTIF($F$2:F12420,1),"")</f>
        <v/>
      </c>
    </row>
    <row r="12421" customFormat="false" ht="15" hidden="false" customHeight="false" outlineLevel="0" collapsed="false">
      <c r="A12421" s="6" t="n">
        <v>97464.4305</v>
      </c>
      <c r="B12421" s="6" t="n">
        <v>2.02857142857143</v>
      </c>
      <c r="C12421" s="6" t="n">
        <v>89</v>
      </c>
      <c r="D12421" s="6" t="n">
        <v>-1</v>
      </c>
      <c r="E12421" s="6" t="n">
        <v>2.01098901098901</v>
      </c>
      <c r="F12421" s="6" t="n">
        <v>0</v>
      </c>
      <c r="G12421" s="6" t="n">
        <v>0.0249084249084257</v>
      </c>
      <c r="H12421" s="6" t="str">
        <f aca="false">IF(AND(A12421&gt;=Stimuli!$B$2,A12421&lt;=Stimuli!$C$2),Stimuli!$A$2,IF(AND(A12421&gt;=Stimuli!$B$3,A12421&lt;=Stimuli!$C$3),Stimuli!$A$3,IF(AND(A12421&gt;=Stimuli!$B$4,A12421&lt;=Stimuli!$C$4),Stimuli!$A$4,"")))</f>
        <v>03 Quiet recovery (15s)</v>
      </c>
      <c r="I12421" s="6" t="n">
        <f aca="false">(B12421-B12420)/((A12421-A12420)/1000)</f>
        <v>0.750183150183148</v>
      </c>
      <c r="J12421" s="6" t="n">
        <f aca="false">IF(OR(B12421&lt;Rules!$B$2,B12421&gt;Rules!$B$3,ABS(I12421)&gt;Rules!$B$4,OR(B12422&lt;Rules!$B$2,B12422&gt;Rules!$B$3,ABS(I12422)&gt;Rules!$B$4)),1,0)</f>
        <v>0</v>
      </c>
      <c r="K12421" s="6" t="str">
        <f aca="false">IF(F12421=1,COUNTIF($F$2:F12421,1),"")</f>
        <v/>
      </c>
    </row>
    <row r="12422" customFormat="false" ht="15" hidden="false" customHeight="false" outlineLevel="0" collapsed="false">
      <c r="A12422" s="6" t="n">
        <v>97472.243</v>
      </c>
      <c r="B12422" s="6" t="n">
        <v>2.02271062271062</v>
      </c>
      <c r="C12422" s="6" t="n">
        <v>89</v>
      </c>
      <c r="D12422" s="6" t="n">
        <v>-1</v>
      </c>
      <c r="E12422" s="6" t="n">
        <v>2.01098901098901</v>
      </c>
      <c r="F12422" s="6" t="n">
        <v>0</v>
      </c>
      <c r="G12422" s="6" t="n">
        <v>0.0249084249084257</v>
      </c>
      <c r="H12422" s="6" t="str">
        <f aca="false">IF(AND(A12422&gt;=Stimuli!$B$2,A12422&lt;=Stimuli!$C$2),Stimuli!$A$2,IF(AND(A12422&gt;=Stimuli!$B$3,A12422&lt;=Stimuli!$C$3),Stimuli!$A$3,IF(AND(A12422&gt;=Stimuli!$B$4,A12422&lt;=Stimuli!$C$4),Stimuli!$A$4,"")))</f>
        <v>03 Quiet recovery (15s)</v>
      </c>
      <c r="I12422" s="6" t="n">
        <f aca="false">(B12422-B12421)/((A12422-A12421)/1000)</f>
        <v>-0.750183150183148</v>
      </c>
      <c r="J12422" s="6" t="n">
        <f aca="false">IF(OR(B12422&lt;Rules!$B$2,B12422&gt;Rules!$B$3,ABS(I12422)&gt;Rules!$B$4,OR(B12423&lt;Rules!$B$2,B12423&gt;Rules!$B$3,ABS(I12423)&gt;Rules!$B$4)),1,0)</f>
        <v>0</v>
      </c>
      <c r="K12422" s="6" t="str">
        <f aca="false">IF(F12422=1,COUNTIF($F$2:F12422,1),"")</f>
        <v/>
      </c>
    </row>
    <row r="12423" customFormat="false" ht="15" hidden="false" customHeight="false" outlineLevel="0" collapsed="false">
      <c r="A12423" s="6" t="n">
        <v>97480.0555</v>
      </c>
      <c r="B12423" s="6" t="n">
        <v>2.02710622710623</v>
      </c>
      <c r="C12423" s="6" t="n">
        <v>89</v>
      </c>
      <c r="D12423" s="6" t="n">
        <v>-1</v>
      </c>
      <c r="E12423" s="6" t="n">
        <v>2.01098901098901</v>
      </c>
      <c r="F12423" s="6" t="n">
        <v>0</v>
      </c>
      <c r="G12423" s="6" t="n">
        <v>0.0249084249084257</v>
      </c>
      <c r="H12423" s="6" t="str">
        <f aca="false">IF(AND(A12423&gt;=Stimuli!$B$2,A12423&lt;=Stimuli!$C$2),Stimuli!$A$2,IF(AND(A12423&gt;=Stimuli!$B$3,A12423&lt;=Stimuli!$C$3),Stimuli!$A$3,IF(AND(A12423&gt;=Stimuli!$B$4,A12423&lt;=Stimuli!$C$4),Stimuli!$A$4,"")))</f>
        <v>03 Quiet recovery (15s)</v>
      </c>
      <c r="I12423" s="6" t="n">
        <f aca="false">(B12423-B12422)/((A12423-A12422)/1000)</f>
        <v>0.562637362637418</v>
      </c>
      <c r="J12423" s="6" t="n">
        <f aca="false">IF(OR(B12423&lt;Rules!$B$2,B12423&gt;Rules!$B$3,ABS(I12423)&gt;Rules!$B$4,OR(B12424&lt;Rules!$B$2,B12424&gt;Rules!$B$3,ABS(I12424)&gt;Rules!$B$4)),1,0)</f>
        <v>0</v>
      </c>
      <c r="K12423" s="6" t="str">
        <f aca="false">IF(F12423=1,COUNTIF($F$2:F12423,1),"")</f>
        <v/>
      </c>
    </row>
    <row r="12424" customFormat="false" ht="15" hidden="false" customHeight="false" outlineLevel="0" collapsed="false">
      <c r="A12424" s="6" t="n">
        <v>97487.868</v>
      </c>
      <c r="B12424" s="6" t="n">
        <v>2.02417582417582</v>
      </c>
      <c r="C12424" s="6" t="n">
        <v>89</v>
      </c>
      <c r="D12424" s="6" t="n">
        <v>-1</v>
      </c>
      <c r="E12424" s="6" t="n">
        <v>2.01098901098901</v>
      </c>
      <c r="F12424" s="6" t="n">
        <v>0</v>
      </c>
      <c r="G12424" s="6" t="n">
        <v>0.0249084249084257</v>
      </c>
      <c r="H12424" s="6" t="str">
        <f aca="false">IF(AND(A12424&gt;=Stimuli!$B$2,A12424&lt;=Stimuli!$C$2),Stimuli!$A$2,IF(AND(A12424&gt;=Stimuli!$B$3,A12424&lt;=Stimuli!$C$3),Stimuli!$A$3,IF(AND(A12424&gt;=Stimuli!$B$4,A12424&lt;=Stimuli!$C$4),Stimuli!$A$4,"")))</f>
        <v>03 Quiet recovery (15s)</v>
      </c>
      <c r="I12424" s="6" t="n">
        <f aca="false">(B12424-B12423)/((A12424-A12423)/1000)</f>
        <v>-0.375091575091574</v>
      </c>
      <c r="J12424" s="6" t="n">
        <f aca="false">IF(OR(B12424&lt;Rules!$B$2,B12424&gt;Rules!$B$3,ABS(I12424)&gt;Rules!$B$4,OR(B12425&lt;Rules!$B$2,B12425&gt;Rules!$B$3,ABS(I12425)&gt;Rules!$B$4)),1,0)</f>
        <v>0</v>
      </c>
      <c r="K12424" s="6" t="str">
        <f aca="false">IF(F12424=1,COUNTIF($F$2:F12424,1),"")</f>
        <v/>
      </c>
    </row>
    <row r="12425" customFormat="false" ht="15" hidden="false" customHeight="false" outlineLevel="0" collapsed="false">
      <c r="A12425" s="6" t="n">
        <v>97495.6805</v>
      </c>
      <c r="B12425" s="6" t="n">
        <v>2.02564102564103</v>
      </c>
      <c r="C12425" s="6" t="n">
        <v>89</v>
      </c>
      <c r="D12425" s="6" t="n">
        <v>-1</v>
      </c>
      <c r="E12425" s="6" t="n">
        <v>2.01098901098901</v>
      </c>
      <c r="F12425" s="6" t="n">
        <v>0</v>
      </c>
      <c r="G12425" s="6" t="n">
        <v>0.0249084249084257</v>
      </c>
      <c r="H12425" s="6" t="str">
        <f aca="false">IF(AND(A12425&gt;=Stimuli!$B$2,A12425&lt;=Stimuli!$C$2),Stimuli!$A$2,IF(AND(A12425&gt;=Stimuli!$B$3,A12425&lt;=Stimuli!$C$3),Stimuli!$A$3,IF(AND(A12425&gt;=Stimuli!$B$4,A12425&lt;=Stimuli!$C$4),Stimuli!$A$4,"")))</f>
        <v>03 Quiet recovery (15s)</v>
      </c>
      <c r="I12425" s="6" t="n">
        <f aca="false">(B12425-B12424)/((A12425-A12424)/1000)</f>
        <v>0.18754578754573</v>
      </c>
      <c r="J12425" s="6" t="n">
        <f aca="false">IF(OR(B12425&lt;Rules!$B$2,B12425&gt;Rules!$B$3,ABS(I12425)&gt;Rules!$B$4,OR(B12426&lt;Rules!$B$2,B12426&gt;Rules!$B$3,ABS(I12426)&gt;Rules!$B$4)),1,0)</f>
        <v>0</v>
      </c>
      <c r="K12425" s="6" t="str">
        <f aca="false">IF(F12425=1,COUNTIF($F$2:F12425,1),"")</f>
        <v/>
      </c>
    </row>
    <row r="12426" customFormat="false" ht="15" hidden="false" customHeight="false" outlineLevel="0" collapsed="false">
      <c r="A12426" s="6" t="n">
        <v>97503.493</v>
      </c>
      <c r="B12426" s="6" t="n">
        <v>2.02564102564103</v>
      </c>
      <c r="C12426" s="6" t="n">
        <v>89</v>
      </c>
      <c r="D12426" s="6" t="n">
        <v>-1</v>
      </c>
      <c r="E12426" s="6" t="n">
        <v>2.01098901098901</v>
      </c>
      <c r="F12426" s="6" t="n">
        <v>0</v>
      </c>
      <c r="G12426" s="6" t="n">
        <v>0.0249084249084257</v>
      </c>
      <c r="H12426" s="6" t="str">
        <f aca="false">IF(AND(A12426&gt;=Stimuli!$B$2,A12426&lt;=Stimuli!$C$2),Stimuli!$A$2,IF(AND(A12426&gt;=Stimuli!$B$3,A12426&lt;=Stimuli!$C$3),Stimuli!$A$3,IF(AND(A12426&gt;=Stimuli!$B$4,A12426&lt;=Stimuli!$C$4),Stimuli!$A$4,"")))</f>
        <v>03 Quiet recovery (15s)</v>
      </c>
      <c r="I12426" s="6" t="n">
        <f aca="false">(B12426-B12425)/((A12426-A12425)/1000)</f>
        <v>0</v>
      </c>
      <c r="J12426" s="6" t="n">
        <f aca="false">IF(OR(B12426&lt;Rules!$B$2,B12426&gt;Rules!$B$3,ABS(I12426)&gt;Rules!$B$4,OR(B12427&lt;Rules!$B$2,B12427&gt;Rules!$B$3,ABS(I12427)&gt;Rules!$B$4)),1,0)</f>
        <v>0</v>
      </c>
      <c r="K12426" s="6" t="str">
        <f aca="false">IF(F12426=1,COUNTIF($F$2:F12426,1),"")</f>
        <v/>
      </c>
    </row>
    <row r="12427" customFormat="false" ht="15" hidden="false" customHeight="false" outlineLevel="0" collapsed="false">
      <c r="A12427" s="6" t="n">
        <v>97511.3055</v>
      </c>
      <c r="B12427" s="6" t="n">
        <v>2.02271062271062</v>
      </c>
      <c r="C12427" s="6" t="n">
        <v>89</v>
      </c>
      <c r="D12427" s="6" t="n">
        <v>-1</v>
      </c>
      <c r="E12427" s="6" t="n">
        <v>2.01098901098901</v>
      </c>
      <c r="F12427" s="6" t="n">
        <v>0</v>
      </c>
      <c r="G12427" s="6" t="n">
        <v>0.0249084249084257</v>
      </c>
      <c r="H12427" s="6" t="str">
        <f aca="false">IF(AND(A12427&gt;=Stimuli!$B$2,A12427&lt;=Stimuli!$C$2),Stimuli!$A$2,IF(AND(A12427&gt;=Stimuli!$B$3,A12427&lt;=Stimuli!$C$3),Stimuli!$A$3,IF(AND(A12427&gt;=Stimuli!$B$4,A12427&lt;=Stimuli!$C$4),Stimuli!$A$4,"")))</f>
        <v>03 Quiet recovery (15s)</v>
      </c>
      <c r="I12427" s="6" t="n">
        <f aca="false">(B12427-B12426)/((A12427-A12426)/1000)</f>
        <v>-0.375091575091574</v>
      </c>
      <c r="J12427" s="6" t="n">
        <f aca="false">IF(OR(B12427&lt;Rules!$B$2,B12427&gt;Rules!$B$3,ABS(I12427)&gt;Rules!$B$4,OR(B12428&lt;Rules!$B$2,B12428&gt;Rules!$B$3,ABS(I12428)&gt;Rules!$B$4)),1,0)</f>
        <v>0</v>
      </c>
      <c r="K12427" s="6" t="str">
        <f aca="false">IF(F12427=1,COUNTIF($F$2:F12427,1),"")</f>
        <v/>
      </c>
    </row>
    <row r="12428" customFormat="false" ht="15" hidden="false" customHeight="false" outlineLevel="0" collapsed="false">
      <c r="A12428" s="6" t="n">
        <v>97519.118</v>
      </c>
      <c r="B12428" s="6" t="n">
        <v>2.02710622710623</v>
      </c>
      <c r="C12428" s="6" t="n">
        <v>89</v>
      </c>
      <c r="D12428" s="6" t="n">
        <v>-1</v>
      </c>
      <c r="E12428" s="6" t="n">
        <v>2.01098901098901</v>
      </c>
      <c r="F12428" s="6" t="n">
        <v>0</v>
      </c>
      <c r="G12428" s="6" t="n">
        <v>0.0249084249084257</v>
      </c>
      <c r="H12428" s="6" t="str">
        <f aca="false">IF(AND(A12428&gt;=Stimuli!$B$2,A12428&lt;=Stimuli!$C$2),Stimuli!$A$2,IF(AND(A12428&gt;=Stimuli!$B$3,A12428&lt;=Stimuli!$C$3),Stimuli!$A$3,IF(AND(A12428&gt;=Stimuli!$B$4,A12428&lt;=Stimuli!$C$4),Stimuli!$A$4,"")))</f>
        <v>03 Quiet recovery (15s)</v>
      </c>
      <c r="I12428" s="6" t="n">
        <f aca="false">(B12428-B12427)/((A12428-A12427)/1000)</f>
        <v>0.562637362637418</v>
      </c>
      <c r="J12428" s="6" t="n">
        <f aca="false">IF(OR(B12428&lt;Rules!$B$2,B12428&gt;Rules!$B$3,ABS(I12428)&gt;Rules!$B$4,OR(B12429&lt;Rules!$B$2,B12429&gt;Rules!$B$3,ABS(I12429)&gt;Rules!$B$4)),1,0)</f>
        <v>0</v>
      </c>
      <c r="K12428" s="6" t="str">
        <f aca="false">IF(F12428=1,COUNTIF($F$2:F12428,1),"")</f>
        <v/>
      </c>
    </row>
    <row r="12429" customFormat="false" ht="15" hidden="false" customHeight="false" outlineLevel="0" collapsed="false">
      <c r="A12429" s="6" t="n">
        <v>97526.9305</v>
      </c>
      <c r="B12429" s="6" t="n">
        <v>2.02271062271062</v>
      </c>
      <c r="C12429" s="6" t="n">
        <v>89</v>
      </c>
      <c r="D12429" s="6" t="n">
        <v>-1</v>
      </c>
      <c r="E12429" s="6" t="n">
        <v>2.01098901098901</v>
      </c>
      <c r="F12429" s="6" t="n">
        <v>0</v>
      </c>
      <c r="G12429" s="6" t="n">
        <v>0.0249084249084257</v>
      </c>
      <c r="H12429" s="6" t="str">
        <f aca="false">IF(AND(A12429&gt;=Stimuli!$B$2,A12429&lt;=Stimuli!$C$2),Stimuli!$A$2,IF(AND(A12429&gt;=Stimuli!$B$3,A12429&lt;=Stimuli!$C$3),Stimuli!$A$3,IF(AND(A12429&gt;=Stimuli!$B$4,A12429&lt;=Stimuli!$C$4),Stimuli!$A$4,"")))</f>
        <v>03 Quiet recovery (15s)</v>
      </c>
      <c r="I12429" s="6" t="n">
        <f aca="false">(B12429-B12428)/((A12429-A12428)/1000)</f>
        <v>-0.562637362637418</v>
      </c>
      <c r="J12429" s="6" t="n">
        <f aca="false">IF(OR(B12429&lt;Rules!$B$2,B12429&gt;Rules!$B$3,ABS(I12429)&gt;Rules!$B$4,OR(B12430&lt;Rules!$B$2,B12430&gt;Rules!$B$3,ABS(I12430)&gt;Rules!$B$4)),1,0)</f>
        <v>0</v>
      </c>
      <c r="K12429" s="6" t="str">
        <f aca="false">IF(F12429=1,COUNTIF($F$2:F12429,1),"")</f>
        <v/>
      </c>
    </row>
    <row r="12430" customFormat="false" ht="15" hidden="false" customHeight="false" outlineLevel="0" collapsed="false">
      <c r="A12430" s="6" t="n">
        <v>97534.743</v>
      </c>
      <c r="B12430" s="6" t="n">
        <v>2.02857142857143</v>
      </c>
      <c r="C12430" s="6" t="n">
        <v>89</v>
      </c>
      <c r="D12430" s="6" t="n">
        <v>-1</v>
      </c>
      <c r="E12430" s="6" t="n">
        <v>2.01098901098901</v>
      </c>
      <c r="F12430" s="6" t="n">
        <v>0</v>
      </c>
      <c r="G12430" s="6" t="n">
        <v>0.0249084249084257</v>
      </c>
      <c r="H12430" s="6" t="str">
        <f aca="false">IF(AND(A12430&gt;=Stimuli!$B$2,A12430&lt;=Stimuli!$C$2),Stimuli!$A$2,IF(AND(A12430&gt;=Stimuli!$B$3,A12430&lt;=Stimuli!$C$3),Stimuli!$A$3,IF(AND(A12430&gt;=Stimuli!$B$4,A12430&lt;=Stimuli!$C$4),Stimuli!$A$4,"")))</f>
        <v>03 Quiet recovery (15s)</v>
      </c>
      <c r="I12430" s="6" t="n">
        <f aca="false">(B12430-B12429)/((A12430-A12429)/1000)</f>
        <v>0.750183150183148</v>
      </c>
      <c r="J12430" s="6" t="n">
        <f aca="false">IF(OR(B12430&lt;Rules!$B$2,B12430&gt;Rules!$B$3,ABS(I12430)&gt;Rules!$B$4,OR(B12431&lt;Rules!$B$2,B12431&gt;Rules!$B$3,ABS(I12431)&gt;Rules!$B$4)),1,0)</f>
        <v>0</v>
      </c>
      <c r="K12430" s="6" t="str">
        <f aca="false">IF(F12430=1,COUNTIF($F$2:F12430,1),"")</f>
        <v/>
      </c>
    </row>
    <row r="12431" customFormat="false" ht="15" hidden="false" customHeight="false" outlineLevel="0" collapsed="false">
      <c r="A12431" s="6" t="n">
        <v>97542.5555</v>
      </c>
      <c r="B12431" s="6" t="n">
        <v>2.02124542124542</v>
      </c>
      <c r="C12431" s="6" t="n">
        <v>89</v>
      </c>
      <c r="D12431" s="6" t="n">
        <v>-1</v>
      </c>
      <c r="E12431" s="6" t="n">
        <v>2.01098901098901</v>
      </c>
      <c r="F12431" s="6" t="n">
        <v>0</v>
      </c>
      <c r="G12431" s="6" t="n">
        <v>0.0249084249084257</v>
      </c>
      <c r="H12431" s="6" t="str">
        <f aca="false">IF(AND(A12431&gt;=Stimuli!$B$2,A12431&lt;=Stimuli!$C$2),Stimuli!$A$2,IF(AND(A12431&gt;=Stimuli!$B$3,A12431&lt;=Stimuli!$C$3),Stimuli!$A$3,IF(AND(A12431&gt;=Stimuli!$B$4,A12431&lt;=Stimuli!$C$4),Stimuli!$A$4,"")))</f>
        <v>03 Quiet recovery (15s)</v>
      </c>
      <c r="I12431" s="6" t="n">
        <f aca="false">(B12431-B12430)/((A12431-A12430)/1000)</f>
        <v>-0.937728937728878</v>
      </c>
      <c r="J12431" s="6" t="n">
        <f aca="false">IF(OR(B12431&lt;Rules!$B$2,B12431&gt;Rules!$B$3,ABS(I12431)&gt;Rules!$B$4,OR(B12432&lt;Rules!$B$2,B12432&gt;Rules!$B$3,ABS(I12432)&gt;Rules!$B$4)),1,0)</f>
        <v>0</v>
      </c>
      <c r="K12431" s="6" t="str">
        <f aca="false">IF(F12431=1,COUNTIF($F$2:F12431,1),"")</f>
        <v/>
      </c>
    </row>
    <row r="12432" customFormat="false" ht="15" hidden="false" customHeight="false" outlineLevel="0" collapsed="false">
      <c r="A12432" s="6" t="n">
        <v>97550.368</v>
      </c>
      <c r="B12432" s="6" t="n">
        <v>2.02857142857143</v>
      </c>
      <c r="C12432" s="6" t="n">
        <v>89</v>
      </c>
      <c r="D12432" s="6" t="n">
        <v>-1</v>
      </c>
      <c r="E12432" s="6" t="n">
        <v>2.01098901098901</v>
      </c>
      <c r="F12432" s="6" t="n">
        <v>0</v>
      </c>
      <c r="G12432" s="6" t="n">
        <v>0.0249084249084257</v>
      </c>
      <c r="H12432" s="6" t="str">
        <f aca="false">IF(AND(A12432&gt;=Stimuli!$B$2,A12432&lt;=Stimuli!$C$2),Stimuli!$A$2,IF(AND(A12432&gt;=Stimuli!$B$3,A12432&lt;=Stimuli!$C$3),Stimuli!$A$3,IF(AND(A12432&gt;=Stimuli!$B$4,A12432&lt;=Stimuli!$C$4),Stimuli!$A$4,"")))</f>
        <v>03 Quiet recovery (15s)</v>
      </c>
      <c r="I12432" s="6" t="n">
        <f aca="false">(B12432-B12431)/((A12432-A12431)/1000)</f>
        <v>0.937728937728878</v>
      </c>
      <c r="J12432" s="6" t="n">
        <f aca="false">IF(OR(B12432&lt;Rules!$B$2,B12432&gt;Rules!$B$3,ABS(I12432)&gt;Rules!$B$4,OR(B12433&lt;Rules!$B$2,B12433&gt;Rules!$B$3,ABS(I12433)&gt;Rules!$B$4)),1,0)</f>
        <v>0</v>
      </c>
      <c r="K12432" s="6" t="str">
        <f aca="false">IF(F12432=1,COUNTIF($F$2:F12432,1),"")</f>
        <v/>
      </c>
    </row>
    <row r="12433" customFormat="false" ht="15" hidden="false" customHeight="false" outlineLevel="0" collapsed="false">
      <c r="A12433" s="6" t="n">
        <v>97558.1805</v>
      </c>
      <c r="B12433" s="6" t="n">
        <v>2.01978021978022</v>
      </c>
      <c r="C12433" s="6" t="n">
        <v>89</v>
      </c>
      <c r="D12433" s="6" t="n">
        <v>-1</v>
      </c>
      <c r="E12433" s="6" t="n">
        <v>2.01098901098901</v>
      </c>
      <c r="F12433" s="6" t="n">
        <v>0</v>
      </c>
      <c r="G12433" s="6" t="n">
        <v>0.0249084249084257</v>
      </c>
      <c r="H12433" s="6" t="str">
        <f aca="false">IF(AND(A12433&gt;=Stimuli!$B$2,A12433&lt;=Stimuli!$C$2),Stimuli!$A$2,IF(AND(A12433&gt;=Stimuli!$B$3,A12433&lt;=Stimuli!$C$3),Stimuli!$A$3,IF(AND(A12433&gt;=Stimuli!$B$4,A12433&lt;=Stimuli!$C$4),Stimuli!$A$4,"")))</f>
        <v>03 Quiet recovery (15s)</v>
      </c>
      <c r="I12433" s="6" t="n">
        <f aca="false">(B12433-B12432)/((A12433-A12432)/1000)</f>
        <v>-1.12527472527461</v>
      </c>
      <c r="J12433" s="6" t="n">
        <f aca="false">IF(OR(B12433&lt;Rules!$B$2,B12433&gt;Rules!$B$3,ABS(I12433)&gt;Rules!$B$4,OR(B12434&lt;Rules!$B$2,B12434&gt;Rules!$B$3,ABS(I12434)&gt;Rules!$B$4)),1,0)</f>
        <v>0</v>
      </c>
      <c r="K12433" s="6" t="str">
        <f aca="false">IF(F12433=1,COUNTIF($F$2:F12433,1),"")</f>
        <v/>
      </c>
    </row>
    <row r="12434" customFormat="false" ht="15" hidden="false" customHeight="false" outlineLevel="0" collapsed="false">
      <c r="A12434" s="6" t="n">
        <v>97565.993</v>
      </c>
      <c r="B12434" s="6" t="n">
        <v>2.02857142857143</v>
      </c>
      <c r="C12434" s="6" t="n">
        <v>89</v>
      </c>
      <c r="D12434" s="6" t="n">
        <v>-1</v>
      </c>
      <c r="E12434" s="6" t="n">
        <v>2.01098901098901</v>
      </c>
      <c r="F12434" s="6" t="n">
        <v>0</v>
      </c>
      <c r="G12434" s="6" t="n">
        <v>0.0249084249084257</v>
      </c>
      <c r="H12434" s="6" t="str">
        <f aca="false">IF(AND(A12434&gt;=Stimuli!$B$2,A12434&lt;=Stimuli!$C$2),Stimuli!$A$2,IF(AND(A12434&gt;=Stimuli!$B$3,A12434&lt;=Stimuli!$C$3),Stimuli!$A$3,IF(AND(A12434&gt;=Stimuli!$B$4,A12434&lt;=Stimuli!$C$4),Stimuli!$A$4,"")))</f>
        <v>03 Quiet recovery (15s)</v>
      </c>
      <c r="I12434" s="6" t="n">
        <f aca="false">(B12434-B12433)/((A12434-A12433)/1000)</f>
        <v>1.12527472527461</v>
      </c>
      <c r="J12434" s="6" t="n">
        <f aca="false">IF(OR(B12434&lt;Rules!$B$2,B12434&gt;Rules!$B$3,ABS(I12434)&gt;Rules!$B$4,OR(B12435&lt;Rules!$B$2,B12435&gt;Rules!$B$3,ABS(I12435)&gt;Rules!$B$4)),1,0)</f>
        <v>0</v>
      </c>
      <c r="K12434" s="6" t="str">
        <f aca="false">IF(F12434=1,COUNTIF($F$2:F12434,1),"")</f>
        <v/>
      </c>
    </row>
    <row r="12435" customFormat="false" ht="15" hidden="false" customHeight="false" outlineLevel="0" collapsed="false">
      <c r="A12435" s="6" t="n">
        <v>97573.8055</v>
      </c>
      <c r="B12435" s="6" t="n">
        <v>2.01978021978022</v>
      </c>
      <c r="C12435" s="6" t="n">
        <v>89</v>
      </c>
      <c r="D12435" s="6" t="n">
        <v>-1</v>
      </c>
      <c r="E12435" s="6" t="n">
        <v>2.01098901098901</v>
      </c>
      <c r="F12435" s="6" t="n">
        <v>0</v>
      </c>
      <c r="G12435" s="6" t="n">
        <v>0.0249084249084257</v>
      </c>
      <c r="H12435" s="6" t="str">
        <f aca="false">IF(AND(A12435&gt;=Stimuli!$B$2,A12435&lt;=Stimuli!$C$2),Stimuli!$A$2,IF(AND(A12435&gt;=Stimuli!$B$3,A12435&lt;=Stimuli!$C$3),Stimuli!$A$3,IF(AND(A12435&gt;=Stimuli!$B$4,A12435&lt;=Stimuli!$C$4),Stimuli!$A$4,"")))</f>
        <v>03 Quiet recovery (15s)</v>
      </c>
      <c r="I12435" s="6" t="n">
        <f aca="false">(B12435-B12434)/((A12435-A12434)/1000)</f>
        <v>-1.12527472527461</v>
      </c>
      <c r="J12435" s="6" t="n">
        <f aca="false">IF(OR(B12435&lt;Rules!$B$2,B12435&gt;Rules!$B$3,ABS(I12435)&gt;Rules!$B$4,OR(B12436&lt;Rules!$B$2,B12436&gt;Rules!$B$3,ABS(I12436)&gt;Rules!$B$4)),1,0)</f>
        <v>0</v>
      </c>
      <c r="K12435" s="6" t="str">
        <f aca="false">IF(F12435=1,COUNTIF($F$2:F12435,1),"")</f>
        <v/>
      </c>
    </row>
    <row r="12436" customFormat="false" ht="15" hidden="false" customHeight="false" outlineLevel="0" collapsed="false">
      <c r="A12436" s="6" t="n">
        <v>97581.618</v>
      </c>
      <c r="B12436" s="6" t="n">
        <v>2.02710622710623</v>
      </c>
      <c r="C12436" s="6" t="n">
        <v>89</v>
      </c>
      <c r="D12436" s="6" t="n">
        <v>-1</v>
      </c>
      <c r="E12436" s="6" t="n">
        <v>2.01098901098901</v>
      </c>
      <c r="F12436" s="6" t="n">
        <v>0</v>
      </c>
      <c r="G12436" s="6" t="n">
        <v>0.0249084249084257</v>
      </c>
      <c r="H12436" s="6" t="str">
        <f aca="false">IF(AND(A12436&gt;=Stimuli!$B$2,A12436&lt;=Stimuli!$C$2),Stimuli!$A$2,IF(AND(A12436&gt;=Stimuli!$B$3,A12436&lt;=Stimuli!$C$3),Stimuli!$A$3,IF(AND(A12436&gt;=Stimuli!$B$4,A12436&lt;=Stimuli!$C$4),Stimuli!$A$4,"")))</f>
        <v>03 Quiet recovery (15s)</v>
      </c>
      <c r="I12436" s="6" t="n">
        <f aca="false">(B12436-B12435)/((A12436-A12435)/1000)</f>
        <v>0.937728937728878</v>
      </c>
      <c r="J12436" s="6" t="n">
        <f aca="false">IF(OR(B12436&lt;Rules!$B$2,B12436&gt;Rules!$B$3,ABS(I12436)&gt;Rules!$B$4,OR(B12437&lt;Rules!$B$2,B12437&gt;Rules!$B$3,ABS(I12437)&gt;Rules!$B$4)),1,0)</f>
        <v>0</v>
      </c>
      <c r="K12436" s="6" t="str">
        <f aca="false">IF(F12436=1,COUNTIF($F$2:F12436,1),"")</f>
        <v/>
      </c>
    </row>
    <row r="12437" customFormat="false" ht="15" hidden="false" customHeight="false" outlineLevel="0" collapsed="false">
      <c r="A12437" s="6" t="n">
        <v>97589.4305</v>
      </c>
      <c r="B12437" s="6" t="n">
        <v>2.01978021978022</v>
      </c>
      <c r="C12437" s="6" t="n">
        <v>89</v>
      </c>
      <c r="D12437" s="6" t="n">
        <v>-1</v>
      </c>
      <c r="E12437" s="6" t="n">
        <v>2.01098901098901</v>
      </c>
      <c r="F12437" s="6" t="n">
        <v>0</v>
      </c>
      <c r="G12437" s="6" t="n">
        <v>0.0249084249084257</v>
      </c>
      <c r="H12437" s="6" t="str">
        <f aca="false">IF(AND(A12437&gt;=Stimuli!$B$2,A12437&lt;=Stimuli!$C$2),Stimuli!$A$2,IF(AND(A12437&gt;=Stimuli!$B$3,A12437&lt;=Stimuli!$C$3),Stimuli!$A$3,IF(AND(A12437&gt;=Stimuli!$B$4,A12437&lt;=Stimuli!$C$4),Stimuli!$A$4,"")))</f>
        <v>03 Quiet recovery (15s)</v>
      </c>
      <c r="I12437" s="6" t="n">
        <f aca="false">(B12437-B12436)/((A12437-A12436)/1000)</f>
        <v>-0.937728937728878</v>
      </c>
      <c r="J12437" s="6" t="n">
        <f aca="false">IF(OR(B12437&lt;Rules!$B$2,B12437&gt;Rules!$B$3,ABS(I12437)&gt;Rules!$B$4,OR(B12438&lt;Rules!$B$2,B12438&gt;Rules!$B$3,ABS(I12438)&gt;Rules!$B$4)),1,0)</f>
        <v>0</v>
      </c>
      <c r="K12437" s="6" t="str">
        <f aca="false">IF(F12437=1,COUNTIF($F$2:F12437,1),"")</f>
        <v/>
      </c>
    </row>
    <row r="12438" customFormat="false" ht="15" hidden="false" customHeight="false" outlineLevel="0" collapsed="false">
      <c r="A12438" s="6" t="n">
        <v>97597.243</v>
      </c>
      <c r="B12438" s="6" t="n">
        <v>2.02564102564103</v>
      </c>
      <c r="C12438" s="6" t="n">
        <v>89</v>
      </c>
      <c r="D12438" s="6" t="n">
        <v>-1</v>
      </c>
      <c r="E12438" s="6" t="n">
        <v>2.01098901098901</v>
      </c>
      <c r="F12438" s="6" t="n">
        <v>0</v>
      </c>
      <c r="G12438" s="6" t="n">
        <v>0.0249084249084257</v>
      </c>
      <c r="H12438" s="6" t="str">
        <f aca="false">IF(AND(A12438&gt;=Stimuli!$B$2,A12438&lt;=Stimuli!$C$2),Stimuli!$A$2,IF(AND(A12438&gt;=Stimuli!$B$3,A12438&lt;=Stimuli!$C$3),Stimuli!$A$3,IF(AND(A12438&gt;=Stimuli!$B$4,A12438&lt;=Stimuli!$C$4),Stimuli!$A$4,"")))</f>
        <v>03 Quiet recovery (15s)</v>
      </c>
      <c r="I12438" s="6" t="n">
        <f aca="false">(B12438-B12437)/((A12438-A12437)/1000)</f>
        <v>0.750183150183034</v>
      </c>
      <c r="J12438" s="6" t="n">
        <f aca="false">IF(OR(B12438&lt;Rules!$B$2,B12438&gt;Rules!$B$3,ABS(I12438)&gt;Rules!$B$4,OR(B12439&lt;Rules!$B$2,B12439&gt;Rules!$B$3,ABS(I12439)&gt;Rules!$B$4)),1,0)</f>
        <v>0</v>
      </c>
      <c r="K12438" s="6" t="str">
        <f aca="false">IF(F12438=1,COUNTIF($F$2:F12438,1),"")</f>
        <v/>
      </c>
    </row>
    <row r="12439" customFormat="false" ht="15" hidden="false" customHeight="false" outlineLevel="0" collapsed="false">
      <c r="A12439" s="6" t="n">
        <v>97605.0555</v>
      </c>
      <c r="B12439" s="6" t="n">
        <v>2.02124542124542</v>
      </c>
      <c r="C12439" s="6" t="n">
        <v>89</v>
      </c>
      <c r="D12439" s="6" t="n">
        <v>-1</v>
      </c>
      <c r="E12439" s="6" t="n">
        <v>2.01098901098901</v>
      </c>
      <c r="F12439" s="6" t="n">
        <v>0</v>
      </c>
      <c r="G12439" s="6" t="n">
        <v>0.0249084249084257</v>
      </c>
      <c r="H12439" s="6" t="str">
        <f aca="false">IF(AND(A12439&gt;=Stimuli!$B$2,A12439&lt;=Stimuli!$C$2),Stimuli!$A$2,IF(AND(A12439&gt;=Stimuli!$B$3,A12439&lt;=Stimuli!$C$3),Stimuli!$A$3,IF(AND(A12439&gt;=Stimuli!$B$4,A12439&lt;=Stimuli!$C$4),Stimuli!$A$4,"")))</f>
        <v>03 Quiet recovery (15s)</v>
      </c>
      <c r="I12439" s="6" t="n">
        <f aca="false">(B12439-B12438)/((A12439-A12438)/1000)</f>
        <v>-0.562637362637304</v>
      </c>
      <c r="J12439" s="6" t="n">
        <f aca="false">IF(OR(B12439&lt;Rules!$B$2,B12439&gt;Rules!$B$3,ABS(I12439)&gt;Rules!$B$4,OR(B12440&lt;Rules!$B$2,B12440&gt;Rules!$B$3,ABS(I12440)&gt;Rules!$B$4)),1,0)</f>
        <v>0</v>
      </c>
      <c r="K12439" s="6" t="str">
        <f aca="false">IF(F12439=1,COUNTIF($F$2:F12439,1),"")</f>
        <v/>
      </c>
    </row>
    <row r="12440" customFormat="false" ht="15" hidden="false" customHeight="false" outlineLevel="0" collapsed="false">
      <c r="A12440" s="6" t="n">
        <v>97612.868</v>
      </c>
      <c r="B12440" s="6" t="n">
        <v>2.02271062271062</v>
      </c>
      <c r="C12440" s="6" t="n">
        <v>89</v>
      </c>
      <c r="D12440" s="6" t="n">
        <v>-1</v>
      </c>
      <c r="E12440" s="6" t="n">
        <v>2.01098901098901</v>
      </c>
      <c r="F12440" s="6" t="n">
        <v>0</v>
      </c>
      <c r="G12440" s="6" t="n">
        <v>0.0249084249084257</v>
      </c>
      <c r="H12440" s="6" t="str">
        <f aca="false">IF(AND(A12440&gt;=Stimuli!$B$2,A12440&lt;=Stimuli!$C$2),Stimuli!$A$2,IF(AND(A12440&gt;=Stimuli!$B$3,A12440&lt;=Stimuli!$C$3),Stimuli!$A$3,IF(AND(A12440&gt;=Stimuli!$B$4,A12440&lt;=Stimuli!$C$4),Stimuli!$A$4,"")))</f>
        <v>03 Quiet recovery (15s)</v>
      </c>
      <c r="I12440" s="6" t="n">
        <f aca="false">(B12440-B12439)/((A12440-A12439)/1000)</f>
        <v>0.18754578754573</v>
      </c>
      <c r="J12440" s="6" t="n">
        <f aca="false">IF(OR(B12440&lt;Rules!$B$2,B12440&gt;Rules!$B$3,ABS(I12440)&gt;Rules!$B$4,OR(B12441&lt;Rules!$B$2,B12441&gt;Rules!$B$3,ABS(I12441)&gt;Rules!$B$4)),1,0)</f>
        <v>0</v>
      </c>
      <c r="K12440" s="6" t="str">
        <f aca="false">IF(F12440=1,COUNTIF($F$2:F12440,1),"")</f>
        <v/>
      </c>
    </row>
    <row r="12441" customFormat="false" ht="15" hidden="false" customHeight="false" outlineLevel="0" collapsed="false">
      <c r="A12441" s="6" t="n">
        <v>97620.6805</v>
      </c>
      <c r="B12441" s="6" t="n">
        <v>2.02271062271062</v>
      </c>
      <c r="C12441" s="6" t="n">
        <v>89</v>
      </c>
      <c r="D12441" s="6" t="n">
        <v>-1</v>
      </c>
      <c r="E12441" s="6" t="n">
        <v>2.01098901098901</v>
      </c>
      <c r="F12441" s="6" t="n">
        <v>0</v>
      </c>
      <c r="G12441" s="6" t="n">
        <v>0.0249084249084257</v>
      </c>
      <c r="H12441" s="6" t="str">
        <f aca="false">IF(AND(A12441&gt;=Stimuli!$B$2,A12441&lt;=Stimuli!$C$2),Stimuli!$A$2,IF(AND(A12441&gt;=Stimuli!$B$3,A12441&lt;=Stimuli!$C$3),Stimuli!$A$3,IF(AND(A12441&gt;=Stimuli!$B$4,A12441&lt;=Stimuli!$C$4),Stimuli!$A$4,"")))</f>
        <v>03 Quiet recovery (15s)</v>
      </c>
      <c r="I12441" s="6" t="n">
        <f aca="false">(B12441-B12440)/((A12441-A12440)/1000)</f>
        <v>0</v>
      </c>
      <c r="J12441" s="6" t="n">
        <f aca="false">IF(OR(B12441&lt;Rules!$B$2,B12441&gt;Rules!$B$3,ABS(I12441)&gt;Rules!$B$4,OR(B12442&lt;Rules!$B$2,B12442&gt;Rules!$B$3,ABS(I12442)&gt;Rules!$B$4)),1,0)</f>
        <v>0</v>
      </c>
      <c r="K12441" s="6" t="str">
        <f aca="false">IF(F12441=1,COUNTIF($F$2:F12441,1),"")</f>
        <v/>
      </c>
    </row>
    <row r="12442" customFormat="false" ht="15" hidden="false" customHeight="false" outlineLevel="0" collapsed="false">
      <c r="A12442" s="6" t="n">
        <v>97628.493</v>
      </c>
      <c r="B12442" s="6" t="n">
        <v>2.02124542124542</v>
      </c>
      <c r="C12442" s="6" t="n">
        <v>89</v>
      </c>
      <c r="D12442" s="6" t="n">
        <v>-1</v>
      </c>
      <c r="E12442" s="6" t="n">
        <v>2.01098901098901</v>
      </c>
      <c r="F12442" s="6" t="n">
        <v>0</v>
      </c>
      <c r="G12442" s="6" t="n">
        <v>0.0249084249084257</v>
      </c>
      <c r="H12442" s="6" t="str">
        <f aca="false">IF(AND(A12442&gt;=Stimuli!$B$2,A12442&lt;=Stimuli!$C$2),Stimuli!$A$2,IF(AND(A12442&gt;=Stimuli!$B$3,A12442&lt;=Stimuli!$C$3),Stimuli!$A$3,IF(AND(A12442&gt;=Stimuli!$B$4,A12442&lt;=Stimuli!$C$4),Stimuli!$A$4,"")))</f>
        <v>03 Quiet recovery (15s)</v>
      </c>
      <c r="I12442" s="6" t="n">
        <f aca="false">(B12442-B12441)/((A12442-A12441)/1000)</f>
        <v>-0.18754578754573</v>
      </c>
      <c r="J12442" s="6" t="n">
        <f aca="false">IF(OR(B12442&lt;Rules!$B$2,B12442&gt;Rules!$B$3,ABS(I12442)&gt;Rules!$B$4,OR(B12443&lt;Rules!$B$2,B12443&gt;Rules!$B$3,ABS(I12443)&gt;Rules!$B$4)),1,0)</f>
        <v>0</v>
      </c>
      <c r="K12442" s="6" t="str">
        <f aca="false">IF(F12442=1,COUNTIF($F$2:F12442,1),"")</f>
        <v/>
      </c>
    </row>
    <row r="12443" customFormat="false" ht="15" hidden="false" customHeight="false" outlineLevel="0" collapsed="false">
      <c r="A12443" s="6" t="n">
        <v>97636.3055</v>
      </c>
      <c r="B12443" s="6" t="n">
        <v>2.02417582417582</v>
      </c>
      <c r="C12443" s="6" t="n">
        <v>89</v>
      </c>
      <c r="D12443" s="6" t="n">
        <v>-1</v>
      </c>
      <c r="E12443" s="6" t="n">
        <v>2.01098901098901</v>
      </c>
      <c r="F12443" s="6" t="n">
        <v>0</v>
      </c>
      <c r="G12443" s="6" t="n">
        <v>0.0249084249084257</v>
      </c>
      <c r="H12443" s="6" t="str">
        <f aca="false">IF(AND(A12443&gt;=Stimuli!$B$2,A12443&lt;=Stimuli!$C$2),Stimuli!$A$2,IF(AND(A12443&gt;=Stimuli!$B$3,A12443&lt;=Stimuli!$C$3),Stimuli!$A$3,IF(AND(A12443&gt;=Stimuli!$B$4,A12443&lt;=Stimuli!$C$4),Stimuli!$A$4,"")))</f>
        <v>03 Quiet recovery (15s)</v>
      </c>
      <c r="I12443" s="6" t="n">
        <f aca="false">(B12443-B12442)/((A12443-A12442)/1000)</f>
        <v>0.375091575091574</v>
      </c>
      <c r="J12443" s="6" t="n">
        <f aca="false">IF(OR(B12443&lt;Rules!$B$2,B12443&gt;Rules!$B$3,ABS(I12443)&gt;Rules!$B$4,OR(B12444&lt;Rules!$B$2,B12444&gt;Rules!$B$3,ABS(I12444)&gt;Rules!$B$4)),1,0)</f>
        <v>0</v>
      </c>
      <c r="K12443" s="6" t="str">
        <f aca="false">IF(F12443=1,COUNTIF($F$2:F12443,1),"")</f>
        <v/>
      </c>
    </row>
    <row r="12444" customFormat="false" ht="15" hidden="false" customHeight="false" outlineLevel="0" collapsed="false">
      <c r="A12444" s="6" t="n">
        <v>97644.118</v>
      </c>
      <c r="B12444" s="6" t="n">
        <v>2.01978021978022</v>
      </c>
      <c r="C12444" s="6" t="n">
        <v>89</v>
      </c>
      <c r="D12444" s="6" t="n">
        <v>-1</v>
      </c>
      <c r="E12444" s="6" t="n">
        <v>2.01098901098901</v>
      </c>
      <c r="F12444" s="6" t="n">
        <v>0</v>
      </c>
      <c r="G12444" s="6" t="n">
        <v>0.0249084249084257</v>
      </c>
      <c r="H12444" s="6" t="str">
        <f aca="false">IF(AND(A12444&gt;=Stimuli!$B$2,A12444&lt;=Stimuli!$C$2),Stimuli!$A$2,IF(AND(A12444&gt;=Stimuli!$B$3,A12444&lt;=Stimuli!$C$3),Stimuli!$A$3,IF(AND(A12444&gt;=Stimuli!$B$4,A12444&lt;=Stimuli!$C$4),Stimuli!$A$4,"")))</f>
        <v>03 Quiet recovery (15s)</v>
      </c>
      <c r="I12444" s="6" t="n">
        <f aca="false">(B12444-B12443)/((A12444-A12443)/1000)</f>
        <v>-0.562637362637304</v>
      </c>
      <c r="J12444" s="6" t="n">
        <f aca="false">IF(OR(B12444&lt;Rules!$B$2,B12444&gt;Rules!$B$3,ABS(I12444)&gt;Rules!$B$4,OR(B12445&lt;Rules!$B$2,B12445&gt;Rules!$B$3,ABS(I12445)&gt;Rules!$B$4)),1,0)</f>
        <v>0</v>
      </c>
      <c r="K12444" s="6" t="str">
        <f aca="false">IF(F12444=1,COUNTIF($F$2:F12444,1),"")</f>
        <v/>
      </c>
    </row>
    <row r="12445" customFormat="false" ht="15" hidden="false" customHeight="false" outlineLevel="0" collapsed="false">
      <c r="A12445" s="6" t="n">
        <v>97651.9305</v>
      </c>
      <c r="B12445" s="6" t="n">
        <v>2.02417582417582</v>
      </c>
      <c r="C12445" s="6" t="n">
        <v>89</v>
      </c>
      <c r="D12445" s="6" t="n">
        <v>-1</v>
      </c>
      <c r="E12445" s="6" t="n">
        <v>2.01098901098901</v>
      </c>
      <c r="F12445" s="6" t="n">
        <v>0</v>
      </c>
      <c r="G12445" s="6" t="n">
        <v>0.0249084249084257</v>
      </c>
      <c r="H12445" s="6" t="str">
        <f aca="false">IF(AND(A12445&gt;=Stimuli!$B$2,A12445&lt;=Stimuli!$C$2),Stimuli!$A$2,IF(AND(A12445&gt;=Stimuli!$B$3,A12445&lt;=Stimuli!$C$3),Stimuli!$A$3,IF(AND(A12445&gt;=Stimuli!$B$4,A12445&lt;=Stimuli!$C$4),Stimuli!$A$4,"")))</f>
        <v>03 Quiet recovery (15s)</v>
      </c>
      <c r="I12445" s="6" t="n">
        <f aca="false">(B12445-B12444)/((A12445-A12444)/1000)</f>
        <v>0.562637362637304</v>
      </c>
      <c r="J12445" s="6" t="n">
        <f aca="false">IF(OR(B12445&lt;Rules!$B$2,B12445&gt;Rules!$B$3,ABS(I12445)&gt;Rules!$B$4,OR(B12446&lt;Rules!$B$2,B12446&gt;Rules!$B$3,ABS(I12446)&gt;Rules!$B$4)),1,0)</f>
        <v>0</v>
      </c>
      <c r="K12445" s="6" t="str">
        <f aca="false">IF(F12445=1,COUNTIF($F$2:F12445,1),"")</f>
        <v/>
      </c>
    </row>
    <row r="12446" customFormat="false" ht="15" hidden="false" customHeight="false" outlineLevel="0" collapsed="false">
      <c r="A12446" s="6" t="n">
        <v>97659.743</v>
      </c>
      <c r="B12446" s="6" t="n">
        <v>2.01831501831502</v>
      </c>
      <c r="C12446" s="6" t="n">
        <v>89</v>
      </c>
      <c r="D12446" s="6" t="n">
        <v>-1</v>
      </c>
      <c r="E12446" s="6" t="n">
        <v>2.01098901098901</v>
      </c>
      <c r="F12446" s="6" t="n">
        <v>0</v>
      </c>
      <c r="G12446" s="6" t="n">
        <v>0.0249084249084257</v>
      </c>
      <c r="H12446" s="6" t="str">
        <f aca="false">IF(AND(A12446&gt;=Stimuli!$B$2,A12446&lt;=Stimuli!$C$2),Stimuli!$A$2,IF(AND(A12446&gt;=Stimuli!$B$3,A12446&lt;=Stimuli!$C$3),Stimuli!$A$3,IF(AND(A12446&gt;=Stimuli!$B$4,A12446&lt;=Stimuli!$C$4),Stimuli!$A$4,"")))</f>
        <v>03 Quiet recovery (15s)</v>
      </c>
      <c r="I12446" s="6" t="n">
        <f aca="false">(B12446-B12445)/((A12446-A12445)/1000)</f>
        <v>-0.750183150183204</v>
      </c>
      <c r="J12446" s="6" t="n">
        <f aca="false">IF(OR(B12446&lt;Rules!$B$2,B12446&gt;Rules!$B$3,ABS(I12446)&gt;Rules!$B$4,OR(B12447&lt;Rules!$B$2,B12447&gt;Rules!$B$3,ABS(I12447)&gt;Rules!$B$4)),1,0)</f>
        <v>0</v>
      </c>
      <c r="K12446" s="6" t="str">
        <f aca="false">IF(F12446=1,COUNTIF($F$2:F12446,1),"")</f>
        <v/>
      </c>
    </row>
    <row r="12447" customFormat="false" ht="15" hidden="false" customHeight="false" outlineLevel="0" collapsed="false">
      <c r="A12447" s="6" t="n">
        <v>97667.5555</v>
      </c>
      <c r="B12447" s="6" t="n">
        <v>2.02564102564103</v>
      </c>
      <c r="C12447" s="6" t="n">
        <v>89</v>
      </c>
      <c r="D12447" s="6" t="n">
        <v>-1</v>
      </c>
      <c r="E12447" s="6" t="n">
        <v>2.01098901098901</v>
      </c>
      <c r="F12447" s="6" t="n">
        <v>0</v>
      </c>
      <c r="G12447" s="6" t="n">
        <v>0.0249084249084257</v>
      </c>
      <c r="H12447" s="6" t="str">
        <f aca="false">IF(AND(A12447&gt;=Stimuli!$B$2,A12447&lt;=Stimuli!$C$2),Stimuli!$A$2,IF(AND(A12447&gt;=Stimuli!$B$3,A12447&lt;=Stimuli!$C$3),Stimuli!$A$3,IF(AND(A12447&gt;=Stimuli!$B$4,A12447&lt;=Stimuli!$C$4),Stimuli!$A$4,"")))</f>
        <v>03 Quiet recovery (15s)</v>
      </c>
      <c r="I12447" s="6" t="n">
        <f aca="false">(B12447-B12446)/((A12447-A12446)/1000)</f>
        <v>0.937728937728934</v>
      </c>
      <c r="J12447" s="6" t="n">
        <f aca="false">IF(OR(B12447&lt;Rules!$B$2,B12447&gt;Rules!$B$3,ABS(I12447)&gt;Rules!$B$4,OR(B12448&lt;Rules!$B$2,B12448&gt;Rules!$B$3,ABS(I12448)&gt;Rules!$B$4)),1,0)</f>
        <v>0</v>
      </c>
      <c r="K12447" s="6" t="str">
        <f aca="false">IF(F12447=1,COUNTIF($F$2:F12447,1),"")</f>
        <v/>
      </c>
    </row>
    <row r="12448" customFormat="false" ht="15" hidden="false" customHeight="false" outlineLevel="0" collapsed="false">
      <c r="A12448" s="6" t="n">
        <v>97675.368</v>
      </c>
      <c r="B12448" s="6" t="n">
        <v>2.01684981684982</v>
      </c>
      <c r="C12448" s="6" t="n">
        <v>89</v>
      </c>
      <c r="D12448" s="6" t="n">
        <v>-1</v>
      </c>
      <c r="E12448" s="6" t="n">
        <v>2.01098901098901</v>
      </c>
      <c r="F12448" s="6" t="n">
        <v>0</v>
      </c>
      <c r="G12448" s="6" t="n">
        <v>0.0249084249084257</v>
      </c>
      <c r="H12448" s="6" t="str">
        <f aca="false">IF(AND(A12448&gt;=Stimuli!$B$2,A12448&lt;=Stimuli!$C$2),Stimuli!$A$2,IF(AND(A12448&gt;=Stimuli!$B$3,A12448&lt;=Stimuli!$C$3),Stimuli!$A$3,IF(AND(A12448&gt;=Stimuli!$B$4,A12448&lt;=Stimuli!$C$4),Stimuli!$A$4,"")))</f>
        <v>03 Quiet recovery (15s)</v>
      </c>
      <c r="I12448" s="6" t="n">
        <f aca="false">(B12448-B12447)/((A12448-A12447)/1000)</f>
        <v>-1.12527472527466</v>
      </c>
      <c r="J12448" s="6" t="n">
        <f aca="false">IF(OR(B12448&lt;Rules!$B$2,B12448&gt;Rules!$B$3,ABS(I12448)&gt;Rules!$B$4,OR(B12449&lt;Rules!$B$2,B12449&gt;Rules!$B$3,ABS(I12449)&gt;Rules!$B$4)),1,0)</f>
        <v>0</v>
      </c>
      <c r="K12448" s="6" t="str">
        <f aca="false">IF(F12448=1,COUNTIF($F$2:F12448,1),"")</f>
        <v/>
      </c>
    </row>
    <row r="12449" customFormat="false" ht="15" hidden="false" customHeight="false" outlineLevel="0" collapsed="false">
      <c r="A12449" s="6" t="n">
        <v>97683.1805</v>
      </c>
      <c r="B12449" s="6" t="n">
        <v>2.02417582417582</v>
      </c>
      <c r="C12449" s="6" t="n">
        <v>89</v>
      </c>
      <c r="D12449" s="6" t="n">
        <v>-1</v>
      </c>
      <c r="E12449" s="6" t="n">
        <v>2.01098901098901</v>
      </c>
      <c r="F12449" s="6" t="n">
        <v>0</v>
      </c>
      <c r="G12449" s="6" t="n">
        <v>0.0249084249084257</v>
      </c>
      <c r="H12449" s="6" t="str">
        <f aca="false">IF(AND(A12449&gt;=Stimuli!$B$2,A12449&lt;=Stimuli!$C$2),Stimuli!$A$2,IF(AND(A12449&gt;=Stimuli!$B$3,A12449&lt;=Stimuli!$C$3),Stimuli!$A$3,IF(AND(A12449&gt;=Stimuli!$B$4,A12449&lt;=Stimuli!$C$4),Stimuli!$A$4,"")))</f>
        <v>03 Quiet recovery (15s)</v>
      </c>
      <c r="I12449" s="6" t="n">
        <f aca="false">(B12449-B12448)/((A12449-A12448)/1000)</f>
        <v>0.937728937728934</v>
      </c>
      <c r="J12449" s="6" t="n">
        <f aca="false">IF(OR(B12449&lt;Rules!$B$2,B12449&gt;Rules!$B$3,ABS(I12449)&gt;Rules!$B$4,OR(B12450&lt;Rules!$B$2,B12450&gt;Rules!$B$3,ABS(I12450)&gt;Rules!$B$4)),1,0)</f>
        <v>0</v>
      </c>
      <c r="K12449" s="6" t="str">
        <f aca="false">IF(F12449=1,COUNTIF($F$2:F12449,1),"")</f>
        <v/>
      </c>
    </row>
    <row r="12450" customFormat="false" ht="15" hidden="false" customHeight="false" outlineLevel="0" collapsed="false">
      <c r="A12450" s="6" t="n">
        <v>97690.993</v>
      </c>
      <c r="B12450" s="6" t="n">
        <v>2.01684981684982</v>
      </c>
      <c r="C12450" s="6" t="n">
        <v>89</v>
      </c>
      <c r="D12450" s="6" t="n">
        <v>-1</v>
      </c>
      <c r="E12450" s="6" t="n">
        <v>2.01098901098901</v>
      </c>
      <c r="F12450" s="6" t="n">
        <v>0</v>
      </c>
      <c r="G12450" s="6" t="n">
        <v>0.0249084249084257</v>
      </c>
      <c r="H12450" s="6" t="str">
        <f aca="false">IF(AND(A12450&gt;=Stimuli!$B$2,A12450&lt;=Stimuli!$C$2),Stimuli!$A$2,IF(AND(A12450&gt;=Stimuli!$B$3,A12450&lt;=Stimuli!$C$3),Stimuli!$A$3,IF(AND(A12450&gt;=Stimuli!$B$4,A12450&lt;=Stimuli!$C$4),Stimuli!$A$4,"")))</f>
        <v>03 Quiet recovery (15s)</v>
      </c>
      <c r="I12450" s="6" t="n">
        <f aca="false">(B12450-B12449)/((A12450-A12449)/1000)</f>
        <v>-0.937728937728934</v>
      </c>
      <c r="J12450" s="6" t="n">
        <f aca="false">IF(OR(B12450&lt;Rules!$B$2,B12450&gt;Rules!$B$3,ABS(I12450)&gt;Rules!$B$4,OR(B12451&lt;Rules!$B$2,B12451&gt;Rules!$B$3,ABS(I12451)&gt;Rules!$B$4)),1,0)</f>
        <v>0</v>
      </c>
      <c r="K12450" s="6" t="str">
        <f aca="false">IF(F12450=1,COUNTIF($F$2:F12450,1),"")</f>
        <v/>
      </c>
    </row>
    <row r="12451" customFormat="false" ht="15" hidden="false" customHeight="false" outlineLevel="0" collapsed="false">
      <c r="A12451" s="6" t="n">
        <v>97698.8055</v>
      </c>
      <c r="B12451" s="6" t="n">
        <v>2.02417582417582</v>
      </c>
      <c r="C12451" s="6" t="n">
        <v>89</v>
      </c>
      <c r="D12451" s="6" t="n">
        <v>-1</v>
      </c>
      <c r="E12451" s="6" t="n">
        <v>2.01098901098901</v>
      </c>
      <c r="F12451" s="6" t="n">
        <v>0</v>
      </c>
      <c r="G12451" s="6" t="n">
        <v>0.0249084249084257</v>
      </c>
      <c r="H12451" s="6" t="str">
        <f aca="false">IF(AND(A12451&gt;=Stimuli!$B$2,A12451&lt;=Stimuli!$C$2),Stimuli!$A$2,IF(AND(A12451&gt;=Stimuli!$B$3,A12451&lt;=Stimuli!$C$3),Stimuli!$A$3,IF(AND(A12451&gt;=Stimuli!$B$4,A12451&lt;=Stimuli!$C$4),Stimuli!$A$4,"")))</f>
        <v>03 Quiet recovery (15s)</v>
      </c>
      <c r="I12451" s="6" t="n">
        <f aca="false">(B12451-B12450)/((A12451-A12450)/1000)</f>
        <v>0.937728937728934</v>
      </c>
      <c r="J12451" s="6" t="n">
        <f aca="false">IF(OR(B12451&lt;Rules!$B$2,B12451&gt;Rules!$B$3,ABS(I12451)&gt;Rules!$B$4,OR(B12452&lt;Rules!$B$2,B12452&gt;Rules!$B$3,ABS(I12452)&gt;Rules!$B$4)),1,0)</f>
        <v>0</v>
      </c>
      <c r="K12451" s="6" t="str">
        <f aca="false">IF(F12451=1,COUNTIF($F$2:F12451,1),"")</f>
        <v/>
      </c>
    </row>
    <row r="12452" customFormat="false" ht="15" hidden="false" customHeight="false" outlineLevel="0" collapsed="false">
      <c r="A12452" s="6" t="n">
        <v>97706.618</v>
      </c>
      <c r="B12452" s="6" t="n">
        <v>2.01684981684982</v>
      </c>
      <c r="C12452" s="6" t="n">
        <v>89</v>
      </c>
      <c r="D12452" s="6" t="n">
        <v>-1</v>
      </c>
      <c r="E12452" s="6" t="n">
        <v>2.01098901098901</v>
      </c>
      <c r="F12452" s="6" t="n">
        <v>0</v>
      </c>
      <c r="G12452" s="6" t="n">
        <v>0.0249084249084257</v>
      </c>
      <c r="H12452" s="6" t="str">
        <f aca="false">IF(AND(A12452&gt;=Stimuli!$B$2,A12452&lt;=Stimuli!$C$2),Stimuli!$A$2,IF(AND(A12452&gt;=Stimuli!$B$3,A12452&lt;=Stimuli!$C$3),Stimuli!$A$3,IF(AND(A12452&gt;=Stimuli!$B$4,A12452&lt;=Stimuli!$C$4),Stimuli!$A$4,"")))</f>
        <v>03 Quiet recovery (15s)</v>
      </c>
      <c r="I12452" s="6" t="n">
        <f aca="false">(B12452-B12451)/((A12452-A12451)/1000)</f>
        <v>-0.937728937728934</v>
      </c>
      <c r="J12452" s="6" t="n">
        <f aca="false">IF(OR(B12452&lt;Rules!$B$2,B12452&gt;Rules!$B$3,ABS(I12452)&gt;Rules!$B$4,OR(B12453&lt;Rules!$B$2,B12453&gt;Rules!$B$3,ABS(I12453)&gt;Rules!$B$4)),1,0)</f>
        <v>0</v>
      </c>
      <c r="K12452" s="6" t="str">
        <f aca="false">IF(F12452=1,COUNTIF($F$2:F12452,1),"")</f>
        <v/>
      </c>
    </row>
    <row r="12453" customFormat="false" ht="15" hidden="false" customHeight="false" outlineLevel="0" collapsed="false">
      <c r="A12453" s="6" t="n">
        <v>97714.4305</v>
      </c>
      <c r="B12453" s="6" t="n">
        <v>2.02271062271062</v>
      </c>
      <c r="C12453" s="6" t="n">
        <v>89</v>
      </c>
      <c r="D12453" s="6" t="n">
        <v>-1</v>
      </c>
      <c r="E12453" s="6" t="n">
        <v>2.01098901098901</v>
      </c>
      <c r="F12453" s="6" t="n">
        <v>0</v>
      </c>
      <c r="G12453" s="6" t="n">
        <v>0.0249084249084257</v>
      </c>
      <c r="H12453" s="6" t="str">
        <f aca="false">IF(AND(A12453&gt;=Stimuli!$B$2,A12453&lt;=Stimuli!$C$2),Stimuli!$A$2,IF(AND(A12453&gt;=Stimuli!$B$3,A12453&lt;=Stimuli!$C$3),Stimuli!$A$3,IF(AND(A12453&gt;=Stimuli!$B$4,A12453&lt;=Stimuli!$C$4),Stimuli!$A$4,"")))</f>
        <v>03 Quiet recovery (15s)</v>
      </c>
      <c r="I12453" s="6" t="n">
        <f aca="false">(B12453-B12452)/((A12453-A12452)/1000)</f>
        <v>0.750183150183091</v>
      </c>
      <c r="J12453" s="6" t="n">
        <f aca="false">IF(OR(B12453&lt;Rules!$B$2,B12453&gt;Rules!$B$3,ABS(I12453)&gt;Rules!$B$4,OR(B12454&lt;Rules!$B$2,B12454&gt;Rules!$B$3,ABS(I12454)&gt;Rules!$B$4)),1,0)</f>
        <v>0</v>
      </c>
      <c r="K12453" s="6" t="str">
        <f aca="false">IF(F12453=1,COUNTIF($F$2:F12453,1),"")</f>
        <v/>
      </c>
    </row>
    <row r="12454" customFormat="false" ht="15" hidden="false" customHeight="false" outlineLevel="0" collapsed="false">
      <c r="A12454" s="6" t="n">
        <v>97722.243</v>
      </c>
      <c r="B12454" s="6" t="n">
        <v>2.01684981684982</v>
      </c>
      <c r="C12454" s="6" t="n">
        <v>89</v>
      </c>
      <c r="D12454" s="6" t="n">
        <v>-1</v>
      </c>
      <c r="E12454" s="6" t="n">
        <v>2.01098901098901</v>
      </c>
      <c r="F12454" s="6" t="n">
        <v>0</v>
      </c>
      <c r="G12454" s="6" t="n">
        <v>0.0249084249084257</v>
      </c>
      <c r="H12454" s="6" t="str">
        <f aca="false">IF(AND(A12454&gt;=Stimuli!$B$2,A12454&lt;=Stimuli!$C$2),Stimuli!$A$2,IF(AND(A12454&gt;=Stimuli!$B$3,A12454&lt;=Stimuli!$C$3),Stimuli!$A$3,IF(AND(A12454&gt;=Stimuli!$B$4,A12454&lt;=Stimuli!$C$4),Stimuli!$A$4,"")))</f>
        <v>03 Quiet recovery (15s)</v>
      </c>
      <c r="I12454" s="6" t="n">
        <f aca="false">(B12454-B12453)/((A12454-A12453)/1000)</f>
        <v>-0.750183150183091</v>
      </c>
      <c r="J12454" s="6" t="n">
        <f aca="false">IF(OR(B12454&lt;Rules!$B$2,B12454&gt;Rules!$B$3,ABS(I12454)&gt;Rules!$B$4,OR(B12455&lt;Rules!$B$2,B12455&gt;Rules!$B$3,ABS(I12455)&gt;Rules!$B$4)),1,0)</f>
        <v>0</v>
      </c>
      <c r="K12454" s="6" t="str">
        <f aca="false">IF(F12454=1,COUNTIF($F$2:F12454,1),"")</f>
        <v/>
      </c>
    </row>
    <row r="12455" customFormat="false" ht="15" hidden="false" customHeight="false" outlineLevel="0" collapsed="false">
      <c r="A12455" s="6" t="n">
        <v>97730.0555</v>
      </c>
      <c r="B12455" s="6" t="n">
        <v>2.02124542124542</v>
      </c>
      <c r="C12455" s="6" t="n">
        <v>89</v>
      </c>
      <c r="D12455" s="6" t="n">
        <v>-1</v>
      </c>
      <c r="E12455" s="6" t="n">
        <v>2.01098901098901</v>
      </c>
      <c r="F12455" s="6" t="n">
        <v>0</v>
      </c>
      <c r="G12455" s="6" t="n">
        <v>0.0249084249084257</v>
      </c>
      <c r="H12455" s="6" t="str">
        <f aca="false">IF(AND(A12455&gt;=Stimuli!$B$2,A12455&lt;=Stimuli!$C$2),Stimuli!$A$2,IF(AND(A12455&gt;=Stimuli!$B$3,A12455&lt;=Stimuli!$C$3),Stimuli!$A$3,IF(AND(A12455&gt;=Stimuli!$B$4,A12455&lt;=Stimuli!$C$4),Stimuli!$A$4,"")))</f>
        <v>03 Quiet recovery (15s)</v>
      </c>
      <c r="I12455" s="6" t="n">
        <f aca="false">(B12455-B12454)/((A12455-A12454)/1000)</f>
        <v>0.562637362637361</v>
      </c>
      <c r="J12455" s="6" t="n">
        <f aca="false">IF(OR(B12455&lt;Rules!$B$2,B12455&gt;Rules!$B$3,ABS(I12455)&gt;Rules!$B$4,OR(B12456&lt;Rules!$B$2,B12456&gt;Rules!$B$3,ABS(I12456)&gt;Rules!$B$4)),1,0)</f>
        <v>0</v>
      </c>
      <c r="K12455" s="6" t="str">
        <f aca="false">IF(F12455=1,COUNTIF($F$2:F12455,1),"")</f>
        <v/>
      </c>
    </row>
    <row r="12456" customFormat="false" ht="15" hidden="false" customHeight="false" outlineLevel="0" collapsed="false">
      <c r="A12456" s="6" t="n">
        <v>97737.868</v>
      </c>
      <c r="B12456" s="6" t="n">
        <v>2.01831501831502</v>
      </c>
      <c r="C12456" s="6" t="n">
        <v>89</v>
      </c>
      <c r="D12456" s="6" t="n">
        <v>-1</v>
      </c>
      <c r="E12456" s="6" t="n">
        <v>2.01098901098901</v>
      </c>
      <c r="F12456" s="6" t="n">
        <v>0</v>
      </c>
      <c r="G12456" s="6" t="n">
        <v>0.0249084249084257</v>
      </c>
      <c r="H12456" s="6" t="str">
        <f aca="false">IF(AND(A12456&gt;=Stimuli!$B$2,A12456&lt;=Stimuli!$C$2),Stimuli!$A$2,IF(AND(A12456&gt;=Stimuli!$B$3,A12456&lt;=Stimuli!$C$3),Stimuli!$A$3,IF(AND(A12456&gt;=Stimuli!$B$4,A12456&lt;=Stimuli!$C$4),Stimuli!$A$4,"")))</f>
        <v>03 Quiet recovery (15s)</v>
      </c>
      <c r="I12456" s="6" t="n">
        <f aca="false">(B12456-B12455)/((A12456-A12455)/1000)</f>
        <v>-0.375091575091631</v>
      </c>
      <c r="J12456" s="6" t="n">
        <f aca="false">IF(OR(B12456&lt;Rules!$B$2,B12456&gt;Rules!$B$3,ABS(I12456)&gt;Rules!$B$4,OR(B12457&lt;Rules!$B$2,B12457&gt;Rules!$B$3,ABS(I12457)&gt;Rules!$B$4)),1,0)</f>
        <v>0</v>
      </c>
      <c r="K12456" s="6" t="str">
        <f aca="false">IF(F12456=1,COUNTIF($F$2:F12456,1),"")</f>
        <v/>
      </c>
    </row>
    <row r="12457" customFormat="false" ht="15" hidden="false" customHeight="false" outlineLevel="0" collapsed="false">
      <c r="A12457" s="6" t="n">
        <v>97745.6805</v>
      </c>
      <c r="B12457" s="6" t="n">
        <v>2.01978021978022</v>
      </c>
      <c r="C12457" s="6" t="n">
        <v>89</v>
      </c>
      <c r="D12457" s="6" t="n">
        <v>-1</v>
      </c>
      <c r="E12457" s="6" t="n">
        <v>2.01098901098901</v>
      </c>
      <c r="F12457" s="6" t="n">
        <v>0</v>
      </c>
      <c r="G12457" s="6" t="n">
        <v>0.0249084249084257</v>
      </c>
      <c r="H12457" s="6" t="str">
        <f aca="false">IF(AND(A12457&gt;=Stimuli!$B$2,A12457&lt;=Stimuli!$C$2),Stimuli!$A$2,IF(AND(A12457&gt;=Stimuli!$B$3,A12457&lt;=Stimuli!$C$3),Stimuli!$A$3,IF(AND(A12457&gt;=Stimuli!$B$4,A12457&lt;=Stimuli!$C$4),Stimuli!$A$4,"")))</f>
        <v>03 Quiet recovery (15s)</v>
      </c>
      <c r="I12457" s="6" t="n">
        <f aca="false">(B12457-B12456)/((A12457-A12456)/1000)</f>
        <v>0.187545787545901</v>
      </c>
      <c r="J12457" s="6" t="n">
        <f aca="false">IF(OR(B12457&lt;Rules!$B$2,B12457&gt;Rules!$B$3,ABS(I12457)&gt;Rules!$B$4,OR(B12458&lt;Rules!$B$2,B12458&gt;Rules!$B$3,ABS(I12458)&gt;Rules!$B$4)),1,0)</f>
        <v>0</v>
      </c>
      <c r="K12457" s="6" t="str">
        <f aca="false">IF(F12457=1,COUNTIF($F$2:F12457,1),"")</f>
        <v/>
      </c>
    </row>
    <row r="12458" customFormat="false" ht="15" hidden="false" customHeight="false" outlineLevel="0" collapsed="false">
      <c r="A12458" s="6" t="n">
        <v>97753.493</v>
      </c>
      <c r="B12458" s="6" t="n">
        <v>2.01978021978022</v>
      </c>
      <c r="C12458" s="6" t="n">
        <v>89</v>
      </c>
      <c r="D12458" s="6" t="n">
        <v>-1</v>
      </c>
      <c r="E12458" s="6" t="n">
        <v>2.01098901098901</v>
      </c>
      <c r="F12458" s="6" t="n">
        <v>0</v>
      </c>
      <c r="G12458" s="6" t="n">
        <v>0.0249084249084257</v>
      </c>
      <c r="H12458" s="6" t="str">
        <f aca="false">IF(AND(A12458&gt;=Stimuli!$B$2,A12458&lt;=Stimuli!$C$2),Stimuli!$A$2,IF(AND(A12458&gt;=Stimuli!$B$3,A12458&lt;=Stimuli!$C$3),Stimuli!$A$3,IF(AND(A12458&gt;=Stimuli!$B$4,A12458&lt;=Stimuli!$C$4),Stimuli!$A$4,"")))</f>
        <v>03 Quiet recovery (15s)</v>
      </c>
      <c r="I12458" s="6" t="n">
        <f aca="false">(B12458-B12457)/((A12458-A12457)/1000)</f>
        <v>0</v>
      </c>
      <c r="J12458" s="6" t="n">
        <f aca="false">IF(OR(B12458&lt;Rules!$B$2,B12458&gt;Rules!$B$3,ABS(I12458)&gt;Rules!$B$4,OR(B12459&lt;Rules!$B$2,B12459&gt;Rules!$B$3,ABS(I12459)&gt;Rules!$B$4)),1,0)</f>
        <v>0</v>
      </c>
      <c r="K12458" s="6" t="str">
        <f aca="false">IF(F12458=1,COUNTIF($F$2:F12458,1),"")</f>
        <v/>
      </c>
    </row>
    <row r="12459" customFormat="false" ht="15" hidden="false" customHeight="false" outlineLevel="0" collapsed="false">
      <c r="A12459" s="6" t="n">
        <v>97761.3055</v>
      </c>
      <c r="B12459" s="6" t="n">
        <v>2.01684981684982</v>
      </c>
      <c r="C12459" s="6" t="n">
        <v>89</v>
      </c>
      <c r="D12459" s="6" t="n">
        <v>-1</v>
      </c>
      <c r="E12459" s="6" t="n">
        <v>2.01098901098901</v>
      </c>
      <c r="F12459" s="6" t="n">
        <v>0</v>
      </c>
      <c r="G12459" s="6" t="n">
        <v>0.0249084249084257</v>
      </c>
      <c r="H12459" s="6" t="str">
        <f aca="false">IF(AND(A12459&gt;=Stimuli!$B$2,A12459&lt;=Stimuli!$C$2),Stimuli!$A$2,IF(AND(A12459&gt;=Stimuli!$B$3,A12459&lt;=Stimuli!$C$3),Stimuli!$A$3,IF(AND(A12459&gt;=Stimuli!$B$4,A12459&lt;=Stimuli!$C$4),Stimuli!$A$4,"")))</f>
        <v>03 Quiet recovery (15s)</v>
      </c>
      <c r="I12459" s="6" t="n">
        <f aca="false">(B12459-B12458)/((A12459-A12458)/1000)</f>
        <v>-0.375091575091631</v>
      </c>
      <c r="J12459" s="6" t="n">
        <f aca="false">IF(OR(B12459&lt;Rules!$B$2,B12459&gt;Rules!$B$3,ABS(I12459)&gt;Rules!$B$4,OR(B12460&lt;Rules!$B$2,B12460&gt;Rules!$B$3,ABS(I12460)&gt;Rules!$B$4)),1,0)</f>
        <v>0</v>
      </c>
      <c r="K12459" s="6" t="str">
        <f aca="false">IF(F12459=1,COUNTIF($F$2:F12459,1),"")</f>
        <v/>
      </c>
    </row>
    <row r="12460" customFormat="false" ht="15" hidden="false" customHeight="false" outlineLevel="0" collapsed="false">
      <c r="A12460" s="6" t="n">
        <v>97769.118</v>
      </c>
      <c r="B12460" s="6" t="n">
        <v>2.02124542124542</v>
      </c>
      <c r="C12460" s="6" t="n">
        <v>89</v>
      </c>
      <c r="D12460" s="6" t="n">
        <v>671.875</v>
      </c>
      <c r="E12460" s="6" t="n">
        <v>2.01098901098901</v>
      </c>
      <c r="F12460" s="6" t="n">
        <v>0</v>
      </c>
      <c r="G12460" s="6" t="n">
        <v>0.0249084249084257</v>
      </c>
      <c r="H12460" s="6" t="str">
        <f aca="false">IF(AND(A12460&gt;=Stimuli!$B$2,A12460&lt;=Stimuli!$C$2),Stimuli!$A$2,IF(AND(A12460&gt;=Stimuli!$B$3,A12460&lt;=Stimuli!$C$3),Stimuli!$A$3,IF(AND(A12460&gt;=Stimuli!$B$4,A12460&lt;=Stimuli!$C$4),Stimuli!$A$4,"")))</f>
        <v>03 Quiet recovery (15s)</v>
      </c>
      <c r="I12460" s="6" t="n">
        <f aca="false">(B12460-B12459)/((A12460-A12459)/1000)</f>
        <v>0.562637362637361</v>
      </c>
      <c r="J12460" s="6" t="n">
        <f aca="false">IF(OR(B12460&lt;Rules!$B$2,B12460&gt;Rules!$B$3,ABS(I12460)&gt;Rules!$B$4,OR(B12461&lt;Rules!$B$2,B12461&gt;Rules!$B$3,ABS(I12461)&gt;Rules!$B$4)),1,0)</f>
        <v>0</v>
      </c>
      <c r="K12460" s="6" t="str">
        <f aca="false">IF(F12460=1,COUNTIF($F$2:F12460,1),"")</f>
        <v/>
      </c>
    </row>
    <row r="12461" customFormat="false" ht="15" hidden="false" customHeight="false" outlineLevel="0" collapsed="false">
      <c r="A12461" s="6" t="n">
        <v>97776.9305</v>
      </c>
      <c r="B12461" s="6" t="n">
        <v>2.01684981684982</v>
      </c>
      <c r="C12461" s="6" t="n">
        <v>89</v>
      </c>
      <c r="D12461" s="6" t="n">
        <v>-1</v>
      </c>
      <c r="E12461" s="6" t="n">
        <v>2.01098901098901</v>
      </c>
      <c r="F12461" s="6" t="n">
        <v>0</v>
      </c>
      <c r="G12461" s="6" t="n">
        <v>0.0249084249084257</v>
      </c>
      <c r="H12461" s="6" t="str">
        <f aca="false">IF(AND(A12461&gt;=Stimuli!$B$2,A12461&lt;=Stimuli!$C$2),Stimuli!$A$2,IF(AND(A12461&gt;=Stimuli!$B$3,A12461&lt;=Stimuli!$C$3),Stimuli!$A$3,IF(AND(A12461&gt;=Stimuli!$B$4,A12461&lt;=Stimuli!$C$4),Stimuli!$A$4,"")))</f>
        <v>03 Quiet recovery (15s)</v>
      </c>
      <c r="I12461" s="6" t="n">
        <f aca="false">(B12461-B12460)/((A12461-A12460)/1000)</f>
        <v>-0.562637362637361</v>
      </c>
      <c r="J12461" s="6" t="n">
        <f aca="false">IF(OR(B12461&lt;Rules!$B$2,B12461&gt;Rules!$B$3,ABS(I12461)&gt;Rules!$B$4,OR(B12462&lt;Rules!$B$2,B12462&gt;Rules!$B$3,ABS(I12462)&gt;Rules!$B$4)),1,0)</f>
        <v>0</v>
      </c>
      <c r="K12461" s="6" t="str">
        <f aca="false">IF(F12461=1,COUNTIF($F$2:F12461,1),"")</f>
        <v/>
      </c>
    </row>
    <row r="12462" customFormat="false" ht="15" hidden="false" customHeight="false" outlineLevel="0" collapsed="false">
      <c r="A12462" s="6" t="n">
        <v>97784.743</v>
      </c>
      <c r="B12462" s="6" t="n">
        <v>2.02124542124542</v>
      </c>
      <c r="C12462" s="6" t="n">
        <v>89</v>
      </c>
      <c r="D12462" s="6" t="n">
        <v>-1</v>
      </c>
      <c r="E12462" s="6" t="n">
        <v>2.01098901098901</v>
      </c>
      <c r="F12462" s="6" t="n">
        <v>0</v>
      </c>
      <c r="G12462" s="6" t="n">
        <v>0.0249084249084257</v>
      </c>
      <c r="H12462" s="6" t="str">
        <f aca="false">IF(AND(A12462&gt;=Stimuli!$B$2,A12462&lt;=Stimuli!$C$2),Stimuli!$A$2,IF(AND(A12462&gt;=Stimuli!$B$3,A12462&lt;=Stimuli!$C$3),Stimuli!$A$3,IF(AND(A12462&gt;=Stimuli!$B$4,A12462&lt;=Stimuli!$C$4),Stimuli!$A$4,"")))</f>
        <v>03 Quiet recovery (15s)</v>
      </c>
      <c r="I12462" s="6" t="n">
        <f aca="false">(B12462-B12461)/((A12462-A12461)/1000)</f>
        <v>0.562637362637361</v>
      </c>
      <c r="J12462" s="6" t="n">
        <f aca="false">IF(OR(B12462&lt;Rules!$B$2,B12462&gt;Rules!$B$3,ABS(I12462)&gt;Rules!$B$4,OR(B12463&lt;Rules!$B$2,B12463&gt;Rules!$B$3,ABS(I12463)&gt;Rules!$B$4)),1,0)</f>
        <v>0</v>
      </c>
      <c r="K12462" s="6" t="str">
        <f aca="false">IF(F12462=1,COUNTIF($F$2:F12462,1),"")</f>
        <v/>
      </c>
    </row>
    <row r="12463" customFormat="false" ht="15" hidden="false" customHeight="false" outlineLevel="0" collapsed="false">
      <c r="A12463" s="6" t="n">
        <v>97792.5555</v>
      </c>
      <c r="B12463" s="6" t="n">
        <v>2.01391941391941</v>
      </c>
      <c r="C12463" s="6" t="n">
        <v>89</v>
      </c>
      <c r="D12463" s="6" t="n">
        <v>-1</v>
      </c>
      <c r="E12463" s="6" t="n">
        <v>2.01098901098901</v>
      </c>
      <c r="F12463" s="6" t="n">
        <v>0</v>
      </c>
      <c r="G12463" s="6" t="n">
        <v>0.0249084249084257</v>
      </c>
      <c r="H12463" s="6" t="str">
        <f aca="false">IF(AND(A12463&gt;=Stimuli!$B$2,A12463&lt;=Stimuli!$C$2),Stimuli!$A$2,IF(AND(A12463&gt;=Stimuli!$B$3,A12463&lt;=Stimuli!$C$3),Stimuli!$A$3,IF(AND(A12463&gt;=Stimuli!$B$4,A12463&lt;=Stimuli!$C$4),Stimuli!$A$4,"")))</f>
        <v>03 Quiet recovery (15s)</v>
      </c>
      <c r="I12463" s="6" t="n">
        <f aca="false">(B12463-B12462)/((A12463-A12462)/1000)</f>
        <v>-0.937728937729048</v>
      </c>
      <c r="J12463" s="6" t="n">
        <f aca="false">IF(OR(B12463&lt;Rules!$B$2,B12463&gt;Rules!$B$3,ABS(I12463)&gt;Rules!$B$4,OR(B12464&lt;Rules!$B$2,B12464&gt;Rules!$B$3,ABS(I12464)&gt;Rules!$B$4)),1,0)</f>
        <v>0</v>
      </c>
      <c r="K12463" s="6" t="str">
        <f aca="false">IF(F12463=1,COUNTIF($F$2:F12463,1),"")</f>
        <v/>
      </c>
    </row>
    <row r="12464" customFormat="false" ht="15" hidden="false" customHeight="false" outlineLevel="0" collapsed="false">
      <c r="A12464" s="6" t="n">
        <v>97800.368</v>
      </c>
      <c r="B12464" s="6" t="n">
        <v>2.02271062271062</v>
      </c>
      <c r="C12464" s="6" t="n">
        <v>89</v>
      </c>
      <c r="D12464" s="6" t="n">
        <v>-1</v>
      </c>
      <c r="E12464" s="6" t="n">
        <v>2.01098901098901</v>
      </c>
      <c r="F12464" s="6" t="n">
        <v>0</v>
      </c>
      <c r="G12464" s="6" t="n">
        <v>0.0249084249084257</v>
      </c>
      <c r="H12464" s="6" t="str">
        <f aca="false">IF(AND(A12464&gt;=Stimuli!$B$2,A12464&lt;=Stimuli!$C$2),Stimuli!$A$2,IF(AND(A12464&gt;=Stimuli!$B$3,A12464&lt;=Stimuli!$C$3),Stimuli!$A$3,IF(AND(A12464&gt;=Stimuli!$B$4,A12464&lt;=Stimuli!$C$4),Stimuli!$A$4,"")))</f>
        <v>03 Quiet recovery (15s)</v>
      </c>
      <c r="I12464" s="6" t="n">
        <f aca="false">(B12464-B12463)/((A12464-A12463)/1000)</f>
        <v>1.12527472527478</v>
      </c>
      <c r="J12464" s="6" t="n">
        <f aca="false">IF(OR(B12464&lt;Rules!$B$2,B12464&gt;Rules!$B$3,ABS(I12464)&gt;Rules!$B$4,OR(B12465&lt;Rules!$B$2,B12465&gt;Rules!$B$3,ABS(I12465)&gt;Rules!$B$4)),1,0)</f>
        <v>0</v>
      </c>
      <c r="K12464" s="6" t="str">
        <f aca="false">IF(F12464=1,COUNTIF($F$2:F12464,1),"")</f>
        <v/>
      </c>
    </row>
    <row r="12465" customFormat="false" ht="15" hidden="false" customHeight="false" outlineLevel="0" collapsed="false">
      <c r="A12465" s="6" t="n">
        <v>97808.1805</v>
      </c>
      <c r="B12465" s="6" t="n">
        <v>2.01391941391941</v>
      </c>
      <c r="C12465" s="6" t="n">
        <v>89</v>
      </c>
      <c r="D12465" s="6" t="n">
        <v>-1</v>
      </c>
      <c r="E12465" s="6" t="n">
        <v>2.01098901098901</v>
      </c>
      <c r="F12465" s="6" t="n">
        <v>0</v>
      </c>
      <c r="G12465" s="6" t="n">
        <v>0.0249084249084257</v>
      </c>
      <c r="H12465" s="6" t="str">
        <f aca="false">IF(AND(A12465&gt;=Stimuli!$B$2,A12465&lt;=Stimuli!$C$2),Stimuli!$A$2,IF(AND(A12465&gt;=Stimuli!$B$3,A12465&lt;=Stimuli!$C$3),Stimuli!$A$3,IF(AND(A12465&gt;=Stimuli!$B$4,A12465&lt;=Stimuli!$C$4),Stimuli!$A$4,"")))</f>
        <v>03 Quiet recovery (15s)</v>
      </c>
      <c r="I12465" s="6" t="n">
        <f aca="false">(B12465-B12464)/((A12465-A12464)/1000)</f>
        <v>-1.12527472527478</v>
      </c>
      <c r="J12465" s="6" t="n">
        <f aca="false">IF(OR(B12465&lt;Rules!$B$2,B12465&gt;Rules!$B$3,ABS(I12465)&gt;Rules!$B$4,OR(B12466&lt;Rules!$B$2,B12466&gt;Rules!$B$3,ABS(I12466)&gt;Rules!$B$4)),1,0)</f>
        <v>0</v>
      </c>
      <c r="K12465" s="6" t="str">
        <f aca="false">IF(F12465=1,COUNTIF($F$2:F12465,1),"")</f>
        <v/>
      </c>
    </row>
    <row r="12466" customFormat="false" ht="15" hidden="false" customHeight="false" outlineLevel="0" collapsed="false">
      <c r="A12466" s="6" t="n">
        <v>97815.993</v>
      </c>
      <c r="B12466" s="6" t="n">
        <v>2.02124542124542</v>
      </c>
      <c r="C12466" s="6" t="n">
        <v>89</v>
      </c>
      <c r="D12466" s="6" t="n">
        <v>-1</v>
      </c>
      <c r="E12466" s="6" t="n">
        <v>2.01098901098901</v>
      </c>
      <c r="F12466" s="6" t="n">
        <v>0</v>
      </c>
      <c r="G12466" s="6" t="n">
        <v>0.0249084249084257</v>
      </c>
      <c r="H12466" s="6" t="str">
        <f aca="false">IF(AND(A12466&gt;=Stimuli!$B$2,A12466&lt;=Stimuli!$C$2),Stimuli!$A$2,IF(AND(A12466&gt;=Stimuli!$B$3,A12466&lt;=Stimuli!$C$3),Stimuli!$A$3,IF(AND(A12466&gt;=Stimuli!$B$4,A12466&lt;=Stimuli!$C$4),Stimuli!$A$4,"")))</f>
        <v>03 Quiet recovery (15s)</v>
      </c>
      <c r="I12466" s="6" t="n">
        <f aca="false">(B12466-B12465)/((A12466-A12465)/1000)</f>
        <v>0.937728937729048</v>
      </c>
      <c r="J12466" s="6" t="n">
        <f aca="false">IF(OR(B12466&lt;Rules!$B$2,B12466&gt;Rules!$B$3,ABS(I12466)&gt;Rules!$B$4,OR(B12467&lt;Rules!$B$2,B12467&gt;Rules!$B$3,ABS(I12467)&gt;Rules!$B$4)),1,0)</f>
        <v>0</v>
      </c>
      <c r="K12466" s="6" t="str">
        <f aca="false">IF(F12466=1,COUNTIF($F$2:F12466,1),"")</f>
        <v/>
      </c>
    </row>
    <row r="12467" customFormat="false" ht="15" hidden="false" customHeight="false" outlineLevel="0" collapsed="false">
      <c r="A12467" s="6" t="n">
        <v>97823.8055</v>
      </c>
      <c r="B12467" s="6" t="n">
        <v>2.01391941391941</v>
      </c>
      <c r="C12467" s="6" t="n">
        <v>89</v>
      </c>
      <c r="D12467" s="6" t="n">
        <v>-1</v>
      </c>
      <c r="E12467" s="6" t="n">
        <v>2.01098901098901</v>
      </c>
      <c r="F12467" s="6" t="n">
        <v>0</v>
      </c>
      <c r="G12467" s="6" t="n">
        <v>0.0249084249084257</v>
      </c>
      <c r="H12467" s="6" t="str">
        <f aca="false">IF(AND(A12467&gt;=Stimuli!$B$2,A12467&lt;=Stimuli!$C$2),Stimuli!$A$2,IF(AND(A12467&gt;=Stimuli!$B$3,A12467&lt;=Stimuli!$C$3),Stimuli!$A$3,IF(AND(A12467&gt;=Stimuli!$B$4,A12467&lt;=Stimuli!$C$4),Stimuli!$A$4,"")))</f>
        <v>03 Quiet recovery (15s)</v>
      </c>
      <c r="I12467" s="6" t="n">
        <f aca="false">(B12467-B12466)/((A12467-A12466)/1000)</f>
        <v>-0.937728937729048</v>
      </c>
      <c r="J12467" s="6" t="n">
        <f aca="false">IF(OR(B12467&lt;Rules!$B$2,B12467&gt;Rules!$B$3,ABS(I12467)&gt;Rules!$B$4,OR(B12468&lt;Rules!$B$2,B12468&gt;Rules!$B$3,ABS(I12468)&gt;Rules!$B$4)),1,0)</f>
        <v>0</v>
      </c>
      <c r="K12467" s="6" t="str">
        <f aca="false">IF(F12467=1,COUNTIF($F$2:F12467,1),"")</f>
        <v/>
      </c>
    </row>
    <row r="12468" customFormat="false" ht="15" hidden="false" customHeight="false" outlineLevel="0" collapsed="false">
      <c r="A12468" s="6" t="n">
        <v>97831.618</v>
      </c>
      <c r="B12468" s="6" t="n">
        <v>2.01978021978022</v>
      </c>
      <c r="C12468" s="6" t="n">
        <v>89</v>
      </c>
      <c r="D12468" s="6" t="n">
        <v>-1</v>
      </c>
      <c r="E12468" s="6" t="n">
        <v>2.01098901098901</v>
      </c>
      <c r="F12468" s="6" t="n">
        <v>0</v>
      </c>
      <c r="G12468" s="6" t="n">
        <v>0.0249084249084257</v>
      </c>
      <c r="H12468" s="6" t="str">
        <f aca="false">IF(AND(A12468&gt;=Stimuli!$B$2,A12468&lt;=Stimuli!$C$2),Stimuli!$A$2,IF(AND(A12468&gt;=Stimuli!$B$3,A12468&lt;=Stimuli!$C$3),Stimuli!$A$3,IF(AND(A12468&gt;=Stimuli!$B$4,A12468&lt;=Stimuli!$C$4),Stimuli!$A$4,"")))</f>
        <v>03 Quiet recovery (15s)</v>
      </c>
      <c r="I12468" s="6" t="n">
        <f aca="false">(B12468-B12467)/((A12468-A12467)/1000)</f>
        <v>0.750183150183318</v>
      </c>
      <c r="J12468" s="6" t="n">
        <f aca="false">IF(OR(B12468&lt;Rules!$B$2,B12468&gt;Rules!$B$3,ABS(I12468)&gt;Rules!$B$4,OR(B12469&lt;Rules!$B$2,B12469&gt;Rules!$B$3,ABS(I12469)&gt;Rules!$B$4)),1,0)</f>
        <v>0</v>
      </c>
      <c r="K12468" s="6" t="str">
        <f aca="false">IF(F12468=1,COUNTIF($F$2:F12468,1),"")</f>
        <v/>
      </c>
    </row>
    <row r="12469" customFormat="false" ht="15" hidden="false" customHeight="false" outlineLevel="0" collapsed="false">
      <c r="A12469" s="6" t="n">
        <v>97839.4305</v>
      </c>
      <c r="B12469" s="6" t="n">
        <v>2.01245421245421</v>
      </c>
      <c r="C12469" s="6" t="n">
        <v>89</v>
      </c>
      <c r="D12469" s="6" t="n">
        <v>-1</v>
      </c>
      <c r="E12469" s="6" t="n">
        <v>2.01098901098901</v>
      </c>
      <c r="F12469" s="6" t="n">
        <v>0</v>
      </c>
      <c r="G12469" s="6" t="n">
        <v>0.0249084249084257</v>
      </c>
      <c r="H12469" s="6" t="str">
        <f aca="false">IF(AND(A12469&gt;=Stimuli!$B$2,A12469&lt;=Stimuli!$C$2),Stimuli!$A$2,IF(AND(A12469&gt;=Stimuli!$B$3,A12469&lt;=Stimuli!$C$3),Stimuli!$A$3,IF(AND(A12469&gt;=Stimuli!$B$4,A12469&lt;=Stimuli!$C$4),Stimuli!$A$4,"")))</f>
        <v>03 Quiet recovery (15s)</v>
      </c>
      <c r="I12469" s="6" t="n">
        <f aca="false">(B12469-B12468)/((A12469-A12468)/1000)</f>
        <v>-0.937728937729048</v>
      </c>
      <c r="J12469" s="6" t="n">
        <f aca="false">IF(OR(B12469&lt;Rules!$B$2,B12469&gt;Rules!$B$3,ABS(I12469)&gt;Rules!$B$4,OR(B12470&lt;Rules!$B$2,B12470&gt;Rules!$B$3,ABS(I12470)&gt;Rules!$B$4)),1,0)</f>
        <v>0</v>
      </c>
      <c r="K12469" s="6" t="str">
        <f aca="false">IF(F12469=1,COUNTIF($F$2:F12469,1),"")</f>
        <v/>
      </c>
    </row>
    <row r="12470" customFormat="false" ht="15" hidden="false" customHeight="false" outlineLevel="0" collapsed="false">
      <c r="A12470" s="6" t="n">
        <v>97847.243</v>
      </c>
      <c r="B12470" s="6" t="n">
        <v>2.01831501831502</v>
      </c>
      <c r="C12470" s="6" t="n">
        <v>89</v>
      </c>
      <c r="D12470" s="6" t="n">
        <v>-1</v>
      </c>
      <c r="E12470" s="6" t="n">
        <v>2.01098901098901</v>
      </c>
      <c r="F12470" s="6" t="n">
        <v>0</v>
      </c>
      <c r="G12470" s="6" t="n">
        <v>0.0249084249084257</v>
      </c>
      <c r="H12470" s="6" t="str">
        <f aca="false">IF(AND(A12470&gt;=Stimuli!$B$2,A12470&lt;=Stimuli!$C$2),Stimuli!$A$2,IF(AND(A12470&gt;=Stimuli!$B$3,A12470&lt;=Stimuli!$C$3),Stimuli!$A$3,IF(AND(A12470&gt;=Stimuli!$B$4,A12470&lt;=Stimuli!$C$4),Stimuli!$A$4,"")))</f>
        <v>03 Quiet recovery (15s)</v>
      </c>
      <c r="I12470" s="6" t="n">
        <f aca="false">(B12470-B12469)/((A12470-A12469)/1000)</f>
        <v>0.750183150183148</v>
      </c>
      <c r="J12470" s="6" t="n">
        <f aca="false">IF(OR(B12470&lt;Rules!$B$2,B12470&gt;Rules!$B$3,ABS(I12470)&gt;Rules!$B$4,OR(B12471&lt;Rules!$B$2,B12471&gt;Rules!$B$3,ABS(I12471)&gt;Rules!$B$4)),1,0)</f>
        <v>0</v>
      </c>
      <c r="K12470" s="6" t="str">
        <f aca="false">IF(F12470=1,COUNTIF($F$2:F12470,1),"")</f>
        <v/>
      </c>
    </row>
    <row r="12471" customFormat="false" ht="15" hidden="false" customHeight="false" outlineLevel="0" collapsed="false">
      <c r="A12471" s="6" t="n">
        <v>97855.0555</v>
      </c>
      <c r="B12471" s="6" t="n">
        <v>2.01391941391941</v>
      </c>
      <c r="C12471" s="6" t="n">
        <v>89</v>
      </c>
      <c r="D12471" s="6" t="n">
        <v>-1</v>
      </c>
      <c r="E12471" s="6" t="n">
        <v>2.01098901098901</v>
      </c>
      <c r="F12471" s="6" t="n">
        <v>0</v>
      </c>
      <c r="G12471" s="6" t="n">
        <v>0.0249084249084257</v>
      </c>
      <c r="H12471" s="6" t="str">
        <f aca="false">IF(AND(A12471&gt;=Stimuli!$B$2,A12471&lt;=Stimuli!$C$2),Stimuli!$A$2,IF(AND(A12471&gt;=Stimuli!$B$3,A12471&lt;=Stimuli!$C$3),Stimuli!$A$3,IF(AND(A12471&gt;=Stimuli!$B$4,A12471&lt;=Stimuli!$C$4),Stimuli!$A$4,"")))</f>
        <v>03 Quiet recovery (15s)</v>
      </c>
      <c r="I12471" s="6" t="n">
        <f aca="false">(B12471-B12470)/((A12471-A12470)/1000)</f>
        <v>-0.562637362637418</v>
      </c>
      <c r="J12471" s="6" t="n">
        <f aca="false">IF(OR(B12471&lt;Rules!$B$2,B12471&gt;Rules!$B$3,ABS(I12471)&gt;Rules!$B$4,OR(B12472&lt;Rules!$B$2,B12472&gt;Rules!$B$3,ABS(I12472)&gt;Rules!$B$4)),1,0)</f>
        <v>0</v>
      </c>
      <c r="K12471" s="6" t="str">
        <f aca="false">IF(F12471=1,COUNTIF($F$2:F12471,1),"")</f>
        <v/>
      </c>
    </row>
    <row r="12472" customFormat="false" ht="15" hidden="false" customHeight="false" outlineLevel="0" collapsed="false">
      <c r="A12472" s="6" t="n">
        <v>97862.868</v>
      </c>
      <c r="B12472" s="6" t="n">
        <v>2.01684981684982</v>
      </c>
      <c r="C12472" s="6" t="n">
        <v>89</v>
      </c>
      <c r="D12472" s="6" t="n">
        <v>-1</v>
      </c>
      <c r="E12472" s="6" t="n">
        <v>2.01098901098901</v>
      </c>
      <c r="F12472" s="6" t="n">
        <v>0</v>
      </c>
      <c r="G12472" s="6" t="n">
        <v>0.0249084249084257</v>
      </c>
      <c r="H12472" s="6" t="str">
        <f aca="false">IF(AND(A12472&gt;=Stimuli!$B$2,A12472&lt;=Stimuli!$C$2),Stimuli!$A$2,IF(AND(A12472&gt;=Stimuli!$B$3,A12472&lt;=Stimuli!$C$3),Stimuli!$A$3,IF(AND(A12472&gt;=Stimuli!$B$4,A12472&lt;=Stimuli!$C$4),Stimuli!$A$4,"")))</f>
        <v>03 Quiet recovery (15s)</v>
      </c>
      <c r="I12472" s="6" t="n">
        <f aca="false">(B12472-B12471)/((A12472-A12471)/1000)</f>
        <v>0.375091575091687</v>
      </c>
      <c r="J12472" s="6" t="n">
        <f aca="false">IF(OR(B12472&lt;Rules!$B$2,B12472&gt;Rules!$B$3,ABS(I12472)&gt;Rules!$B$4,OR(B12473&lt;Rules!$B$2,B12473&gt;Rules!$B$3,ABS(I12473)&gt;Rules!$B$4)),1,0)</f>
        <v>0</v>
      </c>
      <c r="K12472" s="6" t="str">
        <f aca="false">IF(F12472=1,COUNTIF($F$2:F12472,1),"")</f>
        <v/>
      </c>
    </row>
    <row r="12473" customFormat="false" ht="15" hidden="false" customHeight="false" outlineLevel="0" collapsed="false">
      <c r="A12473" s="6" t="n">
        <v>97870.6805</v>
      </c>
      <c r="B12473" s="6" t="n">
        <v>2.01538461538462</v>
      </c>
      <c r="C12473" s="6" t="n">
        <v>89</v>
      </c>
      <c r="D12473" s="6" t="n">
        <v>-1</v>
      </c>
      <c r="E12473" s="6" t="n">
        <v>2.01098901098901</v>
      </c>
      <c r="F12473" s="6" t="n">
        <v>0</v>
      </c>
      <c r="G12473" s="6" t="n">
        <v>0.0249084249084257</v>
      </c>
      <c r="H12473" s="6" t="str">
        <f aca="false">IF(AND(A12473&gt;=Stimuli!$B$2,A12473&lt;=Stimuli!$C$2),Stimuli!$A$2,IF(AND(A12473&gt;=Stimuli!$B$3,A12473&lt;=Stimuli!$C$3),Stimuli!$A$3,IF(AND(A12473&gt;=Stimuli!$B$4,A12473&lt;=Stimuli!$C$4),Stimuli!$A$4,"")))</f>
        <v>03 Quiet recovery (15s)</v>
      </c>
      <c r="I12473" s="6" t="n">
        <f aca="false">(B12473-B12472)/((A12473-A12472)/1000)</f>
        <v>-0.187545787545673</v>
      </c>
      <c r="J12473" s="6" t="n">
        <f aca="false">IF(OR(B12473&lt;Rules!$B$2,B12473&gt;Rules!$B$3,ABS(I12473)&gt;Rules!$B$4,OR(B12474&lt;Rules!$B$2,B12474&gt;Rules!$B$3,ABS(I12474)&gt;Rules!$B$4)),1,0)</f>
        <v>0</v>
      </c>
      <c r="K12473" s="6" t="str">
        <f aca="false">IF(F12473=1,COUNTIF($F$2:F12473,1),"")</f>
        <v/>
      </c>
    </row>
    <row r="12474" customFormat="false" ht="15" hidden="false" customHeight="false" outlineLevel="0" collapsed="false">
      <c r="A12474" s="6" t="n">
        <v>97878.493</v>
      </c>
      <c r="B12474" s="6" t="n">
        <v>2.01538461538462</v>
      </c>
      <c r="C12474" s="6" t="n">
        <v>89</v>
      </c>
      <c r="D12474" s="6" t="n">
        <v>-1</v>
      </c>
      <c r="E12474" s="6" t="n">
        <v>2.01098901098901</v>
      </c>
      <c r="F12474" s="6" t="n">
        <v>0</v>
      </c>
      <c r="G12474" s="6" t="n">
        <v>0.0249084249084257</v>
      </c>
      <c r="H12474" s="6" t="str">
        <f aca="false">IF(AND(A12474&gt;=Stimuli!$B$2,A12474&lt;=Stimuli!$C$2),Stimuli!$A$2,IF(AND(A12474&gt;=Stimuli!$B$3,A12474&lt;=Stimuli!$C$3),Stimuli!$A$3,IF(AND(A12474&gt;=Stimuli!$B$4,A12474&lt;=Stimuli!$C$4),Stimuli!$A$4,"")))</f>
        <v>03 Quiet recovery (15s)</v>
      </c>
      <c r="I12474" s="6" t="n">
        <f aca="false">(B12474-B12473)/((A12474-A12473)/1000)</f>
        <v>0</v>
      </c>
      <c r="J12474" s="6" t="n">
        <f aca="false">IF(OR(B12474&lt;Rules!$B$2,B12474&gt;Rules!$B$3,ABS(I12474)&gt;Rules!$B$4,OR(B12475&lt;Rules!$B$2,B12475&gt;Rules!$B$3,ABS(I12475)&gt;Rules!$B$4)),1,0)</f>
        <v>0</v>
      </c>
      <c r="K12474" s="6" t="str">
        <f aca="false">IF(F12474=1,COUNTIF($F$2:F12474,1),"")</f>
        <v/>
      </c>
    </row>
    <row r="12475" customFormat="false" ht="15" hidden="false" customHeight="false" outlineLevel="0" collapsed="false">
      <c r="A12475" s="6" t="n">
        <v>97886.3055</v>
      </c>
      <c r="B12475" s="6" t="n">
        <v>2.01538461538462</v>
      </c>
      <c r="C12475" s="6" t="n">
        <v>89</v>
      </c>
      <c r="D12475" s="6" t="n">
        <v>-1</v>
      </c>
      <c r="E12475" s="6" t="n">
        <v>2.01098901098901</v>
      </c>
      <c r="F12475" s="6" t="n">
        <v>0</v>
      </c>
      <c r="G12475" s="6" t="n">
        <v>0.0249084249084257</v>
      </c>
      <c r="H12475" s="6" t="str">
        <f aca="false">IF(AND(A12475&gt;=Stimuli!$B$2,A12475&lt;=Stimuli!$C$2),Stimuli!$A$2,IF(AND(A12475&gt;=Stimuli!$B$3,A12475&lt;=Stimuli!$C$3),Stimuli!$A$3,IF(AND(A12475&gt;=Stimuli!$B$4,A12475&lt;=Stimuli!$C$4),Stimuli!$A$4,"")))</f>
        <v>03 Quiet recovery (15s)</v>
      </c>
      <c r="I12475" s="6" t="n">
        <f aca="false">(B12475-B12474)/((A12475-A12474)/1000)</f>
        <v>0</v>
      </c>
      <c r="J12475" s="6" t="n">
        <f aca="false">IF(OR(B12475&lt;Rules!$B$2,B12475&gt;Rules!$B$3,ABS(I12475)&gt;Rules!$B$4,OR(B12476&lt;Rules!$B$2,B12476&gt;Rules!$B$3,ABS(I12476)&gt;Rules!$B$4)),1,0)</f>
        <v>0</v>
      </c>
      <c r="K12475" s="6" t="str">
        <f aca="false">IF(F12475=1,COUNTIF($F$2:F12475,1),"")</f>
        <v/>
      </c>
    </row>
    <row r="12476" customFormat="false" ht="15" hidden="false" customHeight="false" outlineLevel="0" collapsed="false">
      <c r="A12476" s="6" t="n">
        <v>97894.118</v>
      </c>
      <c r="B12476" s="6" t="n">
        <v>2.01245421245421</v>
      </c>
      <c r="C12476" s="6" t="n">
        <v>89</v>
      </c>
      <c r="D12476" s="6" t="n">
        <v>-1</v>
      </c>
      <c r="E12476" s="6" t="n">
        <v>2.01098901098901</v>
      </c>
      <c r="F12476" s="6" t="n">
        <v>0</v>
      </c>
      <c r="G12476" s="6" t="n">
        <v>0.0249084249084257</v>
      </c>
      <c r="H12476" s="6" t="str">
        <f aca="false">IF(AND(A12476&gt;=Stimuli!$B$2,A12476&lt;=Stimuli!$C$2),Stimuli!$A$2,IF(AND(A12476&gt;=Stimuli!$B$3,A12476&lt;=Stimuli!$C$3),Stimuli!$A$3,IF(AND(A12476&gt;=Stimuli!$B$4,A12476&lt;=Stimuli!$C$4),Stimuli!$A$4,"")))</f>
        <v>03 Quiet recovery (15s)</v>
      </c>
      <c r="I12476" s="6" t="n">
        <f aca="false">(B12476-B12475)/((A12476-A12475)/1000)</f>
        <v>-0.375091575091744</v>
      </c>
      <c r="J12476" s="6" t="n">
        <f aca="false">IF(OR(B12476&lt;Rules!$B$2,B12476&gt;Rules!$B$3,ABS(I12476)&gt;Rules!$B$4,OR(B12477&lt;Rules!$B$2,B12477&gt;Rules!$B$3,ABS(I12477)&gt;Rules!$B$4)),1,0)</f>
        <v>0</v>
      </c>
      <c r="K12476" s="6" t="str">
        <f aca="false">IF(F12476=1,COUNTIF($F$2:F12476,1),"")</f>
        <v/>
      </c>
    </row>
    <row r="12477" customFormat="false" ht="15" hidden="false" customHeight="false" outlineLevel="0" collapsed="false">
      <c r="A12477" s="6" t="n">
        <v>97901.9305</v>
      </c>
      <c r="B12477" s="6" t="n">
        <v>2.01684981684982</v>
      </c>
      <c r="C12477" s="6" t="n">
        <v>89</v>
      </c>
      <c r="D12477" s="6" t="n">
        <v>-1</v>
      </c>
      <c r="E12477" s="6" t="n">
        <v>2.01098901098901</v>
      </c>
      <c r="F12477" s="6" t="n">
        <v>0</v>
      </c>
      <c r="G12477" s="6" t="n">
        <v>0.0249084249084257</v>
      </c>
      <c r="H12477" s="6" t="str">
        <f aca="false">IF(AND(A12477&gt;=Stimuli!$B$2,A12477&lt;=Stimuli!$C$2),Stimuli!$A$2,IF(AND(A12477&gt;=Stimuli!$B$3,A12477&lt;=Stimuli!$C$3),Stimuli!$A$3,IF(AND(A12477&gt;=Stimuli!$B$4,A12477&lt;=Stimuli!$C$4),Stimuli!$A$4,"")))</f>
        <v>03 Quiet recovery (15s)</v>
      </c>
      <c r="I12477" s="6" t="n">
        <f aca="false">(B12477-B12476)/((A12477-A12476)/1000)</f>
        <v>0.562637362637418</v>
      </c>
      <c r="J12477" s="6" t="n">
        <f aca="false">IF(OR(B12477&lt;Rules!$B$2,B12477&gt;Rules!$B$3,ABS(I12477)&gt;Rules!$B$4,OR(B12478&lt;Rules!$B$2,B12478&gt;Rules!$B$3,ABS(I12478)&gt;Rules!$B$4)),1,0)</f>
        <v>0</v>
      </c>
      <c r="K12477" s="6" t="str">
        <f aca="false">IF(F12477=1,COUNTIF($F$2:F12477,1),"")</f>
        <v/>
      </c>
    </row>
    <row r="12478" customFormat="false" ht="15" hidden="false" customHeight="false" outlineLevel="0" collapsed="false">
      <c r="A12478" s="6" t="n">
        <v>97909.743</v>
      </c>
      <c r="B12478" s="6" t="n">
        <v>2.01098901098901</v>
      </c>
      <c r="C12478" s="6" t="n">
        <v>89</v>
      </c>
      <c r="D12478" s="6" t="n">
        <v>-1</v>
      </c>
      <c r="E12478" s="6" t="n">
        <v>2.01098901098901</v>
      </c>
      <c r="F12478" s="6" t="n">
        <v>0</v>
      </c>
      <c r="G12478" s="6" t="n">
        <v>0.0249084249084257</v>
      </c>
      <c r="H12478" s="6" t="str">
        <f aca="false">IF(AND(A12478&gt;=Stimuli!$B$2,A12478&lt;=Stimuli!$C$2),Stimuli!$A$2,IF(AND(A12478&gt;=Stimuli!$B$3,A12478&lt;=Stimuli!$C$3),Stimuli!$A$3,IF(AND(A12478&gt;=Stimuli!$B$4,A12478&lt;=Stimuli!$C$4),Stimuli!$A$4,"")))</f>
        <v>03 Quiet recovery (15s)</v>
      </c>
      <c r="I12478" s="6" t="n">
        <f aca="false">(B12478-B12477)/((A12478-A12477)/1000)</f>
        <v>-0.750183150183148</v>
      </c>
      <c r="J12478" s="6" t="n">
        <f aca="false">IF(OR(B12478&lt;Rules!$B$2,B12478&gt;Rules!$B$3,ABS(I12478)&gt;Rules!$B$4,OR(B12479&lt;Rules!$B$2,B12479&gt;Rules!$B$3,ABS(I12479)&gt;Rules!$B$4)),1,0)</f>
        <v>0</v>
      </c>
      <c r="K12478" s="6" t="str">
        <f aca="false">IF(F12478=1,COUNTIF($F$2:F12478,1),"")</f>
        <v/>
      </c>
    </row>
    <row r="12479" customFormat="false" ht="15" hidden="false" customHeight="false" outlineLevel="0" collapsed="false">
      <c r="A12479" s="6" t="n">
        <v>97917.5555</v>
      </c>
      <c r="B12479" s="6" t="n">
        <v>2.01831501831502</v>
      </c>
      <c r="C12479" s="6" t="n">
        <v>89</v>
      </c>
      <c r="D12479" s="6" t="n">
        <v>-1</v>
      </c>
      <c r="E12479" s="6" t="n">
        <v>2.01098901098901</v>
      </c>
      <c r="F12479" s="6" t="n">
        <v>0</v>
      </c>
      <c r="G12479" s="6" t="n">
        <v>0.0249084249084257</v>
      </c>
      <c r="H12479" s="6" t="str">
        <f aca="false">IF(AND(A12479&gt;=Stimuli!$B$2,A12479&lt;=Stimuli!$C$2),Stimuli!$A$2,IF(AND(A12479&gt;=Stimuli!$B$3,A12479&lt;=Stimuli!$C$3),Stimuli!$A$3,IF(AND(A12479&gt;=Stimuli!$B$4,A12479&lt;=Stimuli!$C$4),Stimuli!$A$4,"")))</f>
        <v>03 Quiet recovery (15s)</v>
      </c>
      <c r="I12479" s="6" t="n">
        <f aca="false">(B12479-B12478)/((A12479-A12478)/1000)</f>
        <v>0.937728937728878</v>
      </c>
      <c r="J12479" s="6" t="n">
        <f aca="false">IF(OR(B12479&lt;Rules!$B$2,B12479&gt;Rules!$B$3,ABS(I12479)&gt;Rules!$B$4,OR(B12480&lt;Rules!$B$2,B12480&gt;Rules!$B$3,ABS(I12480)&gt;Rules!$B$4)),1,0)</f>
        <v>0</v>
      </c>
      <c r="K12479" s="6" t="str">
        <f aca="false">IF(F12479=1,COUNTIF($F$2:F12479,1),"")</f>
        <v/>
      </c>
    </row>
    <row r="12480" customFormat="false" ht="15" hidden="false" customHeight="false" outlineLevel="0" collapsed="false">
      <c r="A12480" s="6" t="n">
        <v>97925.368</v>
      </c>
      <c r="B12480" s="6" t="n">
        <v>2.01098901098901</v>
      </c>
      <c r="C12480" s="6" t="n">
        <v>89</v>
      </c>
      <c r="D12480" s="6" t="n">
        <v>-1</v>
      </c>
      <c r="E12480" s="6" t="n">
        <v>2.01098901098901</v>
      </c>
      <c r="F12480" s="6" t="n">
        <v>0</v>
      </c>
      <c r="G12480" s="6" t="n">
        <v>0.0249084249084257</v>
      </c>
      <c r="H12480" s="6" t="str">
        <f aca="false">IF(AND(A12480&gt;=Stimuli!$B$2,A12480&lt;=Stimuli!$C$2),Stimuli!$A$2,IF(AND(A12480&gt;=Stimuli!$B$3,A12480&lt;=Stimuli!$C$3),Stimuli!$A$3,IF(AND(A12480&gt;=Stimuli!$B$4,A12480&lt;=Stimuli!$C$4),Stimuli!$A$4,"")))</f>
        <v>03 Quiet recovery (15s)</v>
      </c>
      <c r="I12480" s="6" t="n">
        <f aca="false">(B12480-B12479)/((A12480-A12479)/1000)</f>
        <v>-0.937728937728878</v>
      </c>
      <c r="J12480" s="6" t="n">
        <f aca="false">IF(OR(B12480&lt;Rules!$B$2,B12480&gt;Rules!$B$3,ABS(I12480)&gt;Rules!$B$4,OR(B12481&lt;Rules!$B$2,B12481&gt;Rules!$B$3,ABS(I12481)&gt;Rules!$B$4)),1,0)</f>
        <v>0</v>
      </c>
      <c r="K12480" s="6" t="str">
        <f aca="false">IF(F12480=1,COUNTIF($F$2:F12480,1),"")</f>
        <v/>
      </c>
    </row>
    <row r="12481" customFormat="false" ht="15" hidden="false" customHeight="false" outlineLevel="0" collapsed="false">
      <c r="A12481" s="6" t="n">
        <v>97933.1805</v>
      </c>
      <c r="B12481" s="6" t="n">
        <v>2.01831501831502</v>
      </c>
      <c r="C12481" s="6" t="n">
        <v>89</v>
      </c>
      <c r="D12481" s="6" t="n">
        <v>-1</v>
      </c>
      <c r="E12481" s="6" t="n">
        <v>2.01098901098901</v>
      </c>
      <c r="F12481" s="6" t="n">
        <v>0</v>
      </c>
      <c r="G12481" s="6" t="n">
        <v>0.0249084249084257</v>
      </c>
      <c r="H12481" s="6" t="str">
        <f aca="false">IF(AND(A12481&gt;=Stimuli!$B$2,A12481&lt;=Stimuli!$C$2),Stimuli!$A$2,IF(AND(A12481&gt;=Stimuli!$B$3,A12481&lt;=Stimuli!$C$3),Stimuli!$A$3,IF(AND(A12481&gt;=Stimuli!$B$4,A12481&lt;=Stimuli!$C$4),Stimuli!$A$4,"")))</f>
        <v>03 Quiet recovery (15s)</v>
      </c>
      <c r="I12481" s="6" t="n">
        <f aca="false">(B12481-B12480)/((A12481-A12480)/1000)</f>
        <v>0.937728937728878</v>
      </c>
      <c r="J12481" s="6" t="n">
        <f aca="false">IF(OR(B12481&lt;Rules!$B$2,B12481&gt;Rules!$B$3,ABS(I12481)&gt;Rules!$B$4,OR(B12482&lt;Rules!$B$2,B12482&gt;Rules!$B$3,ABS(I12482)&gt;Rules!$B$4)),1,0)</f>
        <v>0</v>
      </c>
      <c r="K12481" s="6" t="str">
        <f aca="false">IF(F12481=1,COUNTIF($F$2:F12481,1),"")</f>
        <v/>
      </c>
    </row>
    <row r="12482" customFormat="false" ht="15" hidden="false" customHeight="false" outlineLevel="0" collapsed="false">
      <c r="A12482" s="6" t="n">
        <v>97940.993</v>
      </c>
      <c r="B12482" s="6" t="n">
        <v>2.00952380952381</v>
      </c>
      <c r="C12482" s="6" t="n">
        <v>89</v>
      </c>
      <c r="D12482" s="6" t="n">
        <v>-1</v>
      </c>
      <c r="E12482" s="6" t="n">
        <v>2.01098901098901</v>
      </c>
      <c r="F12482" s="6" t="n">
        <v>0</v>
      </c>
      <c r="G12482" s="6" t="n">
        <v>0.0249084249084257</v>
      </c>
      <c r="H12482" s="6" t="str">
        <f aca="false">IF(AND(A12482&gt;=Stimuli!$B$2,A12482&lt;=Stimuli!$C$2),Stimuli!$A$2,IF(AND(A12482&gt;=Stimuli!$B$3,A12482&lt;=Stimuli!$C$3),Stimuli!$A$3,IF(AND(A12482&gt;=Stimuli!$B$4,A12482&lt;=Stimuli!$C$4),Stimuli!$A$4,"")))</f>
        <v>03 Quiet recovery (15s)</v>
      </c>
      <c r="I12482" s="6" t="n">
        <f aca="false">(B12482-B12481)/((A12482-A12481)/1000)</f>
        <v>-1.12527472527472</v>
      </c>
      <c r="J12482" s="6" t="n">
        <f aca="false">IF(OR(B12482&lt;Rules!$B$2,B12482&gt;Rules!$B$3,ABS(I12482)&gt;Rules!$B$4,OR(B12483&lt;Rules!$B$2,B12483&gt;Rules!$B$3,ABS(I12483)&gt;Rules!$B$4)),1,0)</f>
        <v>0</v>
      </c>
      <c r="K12482" s="6" t="str">
        <f aca="false">IF(F12482=1,COUNTIF($F$2:F12482,1),"")</f>
        <v/>
      </c>
    </row>
    <row r="12483" customFormat="false" ht="15" hidden="false" customHeight="false" outlineLevel="0" collapsed="false">
      <c r="A12483" s="6" t="n">
        <v>97948.8055</v>
      </c>
      <c r="B12483" s="6" t="n">
        <v>2.01831501831502</v>
      </c>
      <c r="C12483" s="6" t="n">
        <v>89</v>
      </c>
      <c r="D12483" s="6" t="n">
        <v>-1</v>
      </c>
      <c r="E12483" s="6" t="n">
        <v>2.01098901098901</v>
      </c>
      <c r="F12483" s="6" t="n">
        <v>0</v>
      </c>
      <c r="G12483" s="6" t="n">
        <v>0.0249084249084257</v>
      </c>
      <c r="H12483" s="6" t="str">
        <f aca="false">IF(AND(A12483&gt;=Stimuli!$B$2,A12483&lt;=Stimuli!$C$2),Stimuli!$A$2,IF(AND(A12483&gt;=Stimuli!$B$3,A12483&lt;=Stimuli!$C$3),Stimuli!$A$3,IF(AND(A12483&gt;=Stimuli!$B$4,A12483&lt;=Stimuli!$C$4),Stimuli!$A$4,"")))</f>
        <v>03 Quiet recovery (15s)</v>
      </c>
      <c r="I12483" s="6" t="n">
        <f aca="false">(B12483-B12482)/((A12483-A12482)/1000)</f>
        <v>1.12527472527472</v>
      </c>
      <c r="J12483" s="6" t="n">
        <f aca="false">IF(OR(B12483&lt;Rules!$B$2,B12483&gt;Rules!$B$3,ABS(I12483)&gt;Rules!$B$4,OR(B12484&lt;Rules!$B$2,B12484&gt;Rules!$B$3,ABS(I12484)&gt;Rules!$B$4)),1,0)</f>
        <v>0</v>
      </c>
      <c r="K12483" s="6" t="str">
        <f aca="false">IF(F12483=1,COUNTIF($F$2:F12483,1),"")</f>
        <v/>
      </c>
    </row>
    <row r="12484" customFormat="false" ht="15" hidden="false" customHeight="false" outlineLevel="0" collapsed="false">
      <c r="A12484" s="6" t="n">
        <v>97956.618</v>
      </c>
      <c r="B12484" s="6" t="n">
        <v>2.00952380952381</v>
      </c>
      <c r="C12484" s="6" t="n">
        <v>89</v>
      </c>
      <c r="D12484" s="6" t="n">
        <v>-1</v>
      </c>
      <c r="E12484" s="6" t="n">
        <v>2.01098901098901</v>
      </c>
      <c r="F12484" s="6" t="n">
        <v>0</v>
      </c>
      <c r="G12484" s="6" t="n">
        <v>0.0249084249084257</v>
      </c>
      <c r="H12484" s="6" t="str">
        <f aca="false">IF(AND(A12484&gt;=Stimuli!$B$2,A12484&lt;=Stimuli!$C$2),Stimuli!$A$2,IF(AND(A12484&gt;=Stimuli!$B$3,A12484&lt;=Stimuli!$C$3),Stimuli!$A$3,IF(AND(A12484&gt;=Stimuli!$B$4,A12484&lt;=Stimuli!$C$4),Stimuli!$A$4,"")))</f>
        <v>03 Quiet recovery (15s)</v>
      </c>
      <c r="I12484" s="6" t="n">
        <f aca="false">(B12484-B12483)/((A12484-A12483)/1000)</f>
        <v>-1.12527472527472</v>
      </c>
      <c r="J12484" s="6" t="n">
        <f aca="false">IF(OR(B12484&lt;Rules!$B$2,B12484&gt;Rules!$B$3,ABS(I12484)&gt;Rules!$B$4,OR(B12485&lt;Rules!$B$2,B12485&gt;Rules!$B$3,ABS(I12485)&gt;Rules!$B$4)),1,0)</f>
        <v>0</v>
      </c>
      <c r="K12484" s="6" t="str">
        <f aca="false">IF(F12484=1,COUNTIF($F$2:F12484,1),"")</f>
        <v/>
      </c>
    </row>
    <row r="12485" customFormat="false" ht="15" hidden="false" customHeight="false" outlineLevel="0" collapsed="false">
      <c r="A12485" s="6" t="n">
        <v>97964.4305</v>
      </c>
      <c r="B12485" s="6" t="n">
        <v>2.01684981684982</v>
      </c>
      <c r="C12485" s="6" t="n">
        <v>89</v>
      </c>
      <c r="D12485" s="6" t="n">
        <v>-1</v>
      </c>
      <c r="E12485" s="6" t="n">
        <v>2.01098901098901</v>
      </c>
      <c r="F12485" s="6" t="n">
        <v>0</v>
      </c>
      <c r="G12485" s="6" t="n">
        <v>0.0249084249084257</v>
      </c>
      <c r="H12485" s="6" t="str">
        <f aca="false">IF(AND(A12485&gt;=Stimuli!$B$2,A12485&lt;=Stimuli!$C$2),Stimuli!$A$2,IF(AND(A12485&gt;=Stimuli!$B$3,A12485&lt;=Stimuli!$C$3),Stimuli!$A$3,IF(AND(A12485&gt;=Stimuli!$B$4,A12485&lt;=Stimuli!$C$4),Stimuli!$A$4,"")))</f>
        <v>03 Quiet recovery (15s)</v>
      </c>
      <c r="I12485" s="6" t="n">
        <f aca="false">(B12485-B12484)/((A12485-A12484)/1000)</f>
        <v>0.937728937728991</v>
      </c>
      <c r="J12485" s="6" t="n">
        <f aca="false">IF(OR(B12485&lt;Rules!$B$2,B12485&gt;Rules!$B$3,ABS(I12485)&gt;Rules!$B$4,OR(B12486&lt;Rules!$B$2,B12486&gt;Rules!$B$3,ABS(I12486)&gt;Rules!$B$4)),1,0)</f>
        <v>0</v>
      </c>
      <c r="K12485" s="6" t="str">
        <f aca="false">IF(F12485=1,COUNTIF($F$2:F12485,1),"")</f>
        <v/>
      </c>
    </row>
    <row r="12486" customFormat="false" ht="15" hidden="false" customHeight="false" outlineLevel="0" collapsed="false">
      <c r="A12486" s="6" t="n">
        <v>97972.243</v>
      </c>
      <c r="B12486" s="6" t="n">
        <v>2.01098901098901</v>
      </c>
      <c r="C12486" s="6" t="n">
        <v>89</v>
      </c>
      <c r="D12486" s="6" t="n">
        <v>-1</v>
      </c>
      <c r="E12486" s="6" t="n">
        <v>2.00952380952381</v>
      </c>
      <c r="F12486" s="6" t="n">
        <v>0</v>
      </c>
      <c r="G12486" s="6" t="n">
        <v>0.0249084249084257</v>
      </c>
      <c r="H12486" s="6" t="str">
        <f aca="false">IF(AND(A12486&gt;=Stimuli!$B$2,A12486&lt;=Stimuli!$C$2),Stimuli!$A$2,IF(AND(A12486&gt;=Stimuli!$B$3,A12486&lt;=Stimuli!$C$3),Stimuli!$A$3,IF(AND(A12486&gt;=Stimuli!$B$4,A12486&lt;=Stimuli!$C$4),Stimuli!$A$4,"")))</f>
        <v>03 Quiet recovery (15s)</v>
      </c>
      <c r="I12486" s="6" t="n">
        <f aca="false">(B12486-B12485)/((A12486-A12485)/1000)</f>
        <v>-0.750183150183148</v>
      </c>
      <c r="J12486" s="6" t="n">
        <f aca="false">IF(OR(B12486&lt;Rules!$B$2,B12486&gt;Rules!$B$3,ABS(I12486)&gt;Rules!$B$4,OR(B12487&lt;Rules!$B$2,B12487&gt;Rules!$B$3,ABS(I12487)&gt;Rules!$B$4)),1,0)</f>
        <v>0</v>
      </c>
      <c r="K12486" s="6" t="str">
        <f aca="false">IF(F12486=1,COUNTIF($F$2:F12486,1),"")</f>
        <v/>
      </c>
    </row>
    <row r="12487" customFormat="false" ht="15" hidden="false" customHeight="false" outlineLevel="0" collapsed="false">
      <c r="A12487" s="6" t="n">
        <v>97980.0555</v>
      </c>
      <c r="B12487" s="6" t="n">
        <v>2.01391941391941</v>
      </c>
      <c r="C12487" s="6" t="n">
        <v>89</v>
      </c>
      <c r="D12487" s="6" t="n">
        <v>-1</v>
      </c>
      <c r="E12487" s="6" t="n">
        <v>2.00952380952381</v>
      </c>
      <c r="F12487" s="6" t="n">
        <v>0</v>
      </c>
      <c r="G12487" s="6" t="n">
        <v>0.0249084249084257</v>
      </c>
      <c r="H12487" s="6" t="str">
        <f aca="false">IF(AND(A12487&gt;=Stimuli!$B$2,A12487&lt;=Stimuli!$C$2),Stimuli!$A$2,IF(AND(A12487&gt;=Stimuli!$B$3,A12487&lt;=Stimuli!$C$3),Stimuli!$A$3,IF(AND(A12487&gt;=Stimuli!$B$4,A12487&lt;=Stimuli!$C$4),Stimuli!$A$4,"")))</f>
        <v>03 Quiet recovery (15s)</v>
      </c>
      <c r="I12487" s="6" t="n">
        <f aca="false">(B12487-B12486)/((A12487-A12486)/1000)</f>
        <v>0.37509157509146</v>
      </c>
      <c r="J12487" s="6" t="n">
        <f aca="false">IF(OR(B12487&lt;Rules!$B$2,B12487&gt;Rules!$B$3,ABS(I12487)&gt;Rules!$B$4,OR(B12488&lt;Rules!$B$2,B12488&gt;Rules!$B$3,ABS(I12488)&gt;Rules!$B$4)),1,0)</f>
        <v>0</v>
      </c>
      <c r="K12487" s="6" t="str">
        <f aca="false">IF(F12487=1,COUNTIF($F$2:F12487,1),"")</f>
        <v/>
      </c>
    </row>
    <row r="12488" customFormat="false" ht="15" hidden="false" customHeight="false" outlineLevel="0" collapsed="false">
      <c r="A12488" s="6" t="n">
        <v>97987.868</v>
      </c>
      <c r="B12488" s="6" t="n">
        <v>2.01098901098901</v>
      </c>
      <c r="C12488" s="6" t="n">
        <v>89</v>
      </c>
      <c r="D12488" s="6" t="n">
        <v>-1</v>
      </c>
      <c r="E12488" s="6" t="n">
        <v>2.00952380952381</v>
      </c>
      <c r="F12488" s="6" t="n">
        <v>0</v>
      </c>
      <c r="G12488" s="6" t="n">
        <v>0.0249084249084257</v>
      </c>
      <c r="H12488" s="6" t="str">
        <f aca="false">IF(AND(A12488&gt;=Stimuli!$B$2,A12488&lt;=Stimuli!$C$2),Stimuli!$A$2,IF(AND(A12488&gt;=Stimuli!$B$3,A12488&lt;=Stimuli!$C$3),Stimuli!$A$3,IF(AND(A12488&gt;=Stimuli!$B$4,A12488&lt;=Stimuli!$C$4),Stimuli!$A$4,"")))</f>
        <v>03 Quiet recovery (15s)</v>
      </c>
      <c r="I12488" s="6" t="n">
        <f aca="false">(B12488-B12487)/((A12488-A12487)/1000)</f>
        <v>-0.37509157509146</v>
      </c>
      <c r="J12488" s="6" t="n">
        <f aca="false">IF(OR(B12488&lt;Rules!$B$2,B12488&gt;Rules!$B$3,ABS(I12488)&gt;Rules!$B$4,OR(B12489&lt;Rules!$B$2,B12489&gt;Rules!$B$3,ABS(I12489)&gt;Rules!$B$4)),1,0)</f>
        <v>0</v>
      </c>
      <c r="K12488" s="6" t="str">
        <f aca="false">IF(F12488=1,COUNTIF($F$2:F12488,1),"")</f>
        <v/>
      </c>
    </row>
    <row r="12489" customFormat="false" ht="15" hidden="false" customHeight="false" outlineLevel="0" collapsed="false">
      <c r="A12489" s="6" t="n">
        <v>97995.6805</v>
      </c>
      <c r="B12489" s="6" t="n">
        <v>2.01245421245421</v>
      </c>
      <c r="C12489" s="6" t="n">
        <v>89</v>
      </c>
      <c r="D12489" s="6" t="n">
        <v>-1</v>
      </c>
      <c r="E12489" s="6" t="n">
        <v>2.00952380952381</v>
      </c>
      <c r="F12489" s="6" t="n">
        <v>0</v>
      </c>
      <c r="G12489" s="6" t="n">
        <v>0.0249084249084257</v>
      </c>
      <c r="H12489" s="6" t="str">
        <f aca="false">IF(AND(A12489&gt;=Stimuli!$B$2,A12489&lt;=Stimuli!$C$2),Stimuli!$A$2,IF(AND(A12489&gt;=Stimuli!$B$3,A12489&lt;=Stimuli!$C$3),Stimuli!$A$3,IF(AND(A12489&gt;=Stimuli!$B$4,A12489&lt;=Stimuli!$C$4),Stimuli!$A$4,"")))</f>
        <v>03 Quiet recovery (15s)</v>
      </c>
      <c r="I12489" s="6" t="n">
        <f aca="false">(B12489-B12488)/((A12489-A12488)/1000)</f>
        <v>0.18754578754573</v>
      </c>
      <c r="J12489" s="6" t="n">
        <f aca="false">IF(OR(B12489&lt;Rules!$B$2,B12489&gt;Rules!$B$3,ABS(I12489)&gt;Rules!$B$4,OR(B12490&lt;Rules!$B$2,B12490&gt;Rules!$B$3,ABS(I12490)&gt;Rules!$B$4)),1,0)</f>
        <v>0</v>
      </c>
      <c r="K12489" s="6" t="str">
        <f aca="false">IF(F12489=1,COUNTIF($F$2:F12489,1),"")</f>
        <v/>
      </c>
    </row>
    <row r="12490" customFormat="false" ht="15" hidden="false" customHeight="false" outlineLevel="0" collapsed="false">
      <c r="A12490" s="6" t="n">
        <v>98003.493</v>
      </c>
      <c r="B12490" s="6" t="n">
        <v>2.01245421245421</v>
      </c>
      <c r="C12490" s="6" t="n">
        <v>89</v>
      </c>
      <c r="D12490" s="6" t="n">
        <v>-1</v>
      </c>
      <c r="E12490" s="6" t="n">
        <v>2.00952380952381</v>
      </c>
      <c r="F12490" s="6" t="n">
        <v>0</v>
      </c>
      <c r="G12490" s="6" t="n">
        <v>0.0249084249084257</v>
      </c>
      <c r="H12490" s="6" t="str">
        <f aca="false">IF(AND(A12490&gt;=Stimuli!$B$2,A12490&lt;=Stimuli!$C$2),Stimuli!$A$2,IF(AND(A12490&gt;=Stimuli!$B$3,A12490&lt;=Stimuli!$C$3),Stimuli!$A$3,IF(AND(A12490&gt;=Stimuli!$B$4,A12490&lt;=Stimuli!$C$4),Stimuli!$A$4,"")))</f>
        <v>03 Quiet recovery (15s)</v>
      </c>
      <c r="I12490" s="6" t="n">
        <f aca="false">(B12490-B12489)/((A12490-A12489)/1000)</f>
        <v>0</v>
      </c>
      <c r="J12490" s="6" t="n">
        <f aca="false">IF(OR(B12490&lt;Rules!$B$2,B12490&gt;Rules!$B$3,ABS(I12490)&gt;Rules!$B$4,OR(B12491&lt;Rules!$B$2,B12491&gt;Rules!$B$3,ABS(I12491)&gt;Rules!$B$4)),1,0)</f>
        <v>0</v>
      </c>
      <c r="K12490" s="6" t="str">
        <f aca="false">IF(F12490=1,COUNTIF($F$2:F12490,1),"")</f>
        <v/>
      </c>
    </row>
    <row r="12491" customFormat="false" ht="15" hidden="false" customHeight="false" outlineLevel="0" collapsed="false">
      <c r="A12491" s="6" t="n">
        <v>98011.3055</v>
      </c>
      <c r="B12491" s="6" t="n">
        <v>2.01098901098901</v>
      </c>
      <c r="C12491" s="6" t="n">
        <v>89</v>
      </c>
      <c r="D12491" s="6" t="n">
        <v>-1</v>
      </c>
      <c r="E12491" s="6" t="n">
        <v>2.00952380952381</v>
      </c>
      <c r="F12491" s="6" t="n">
        <v>0</v>
      </c>
      <c r="G12491" s="6" t="n">
        <v>0.0249084249084257</v>
      </c>
      <c r="H12491" s="6" t="str">
        <f aca="false">IF(AND(A12491&gt;=Stimuli!$B$2,A12491&lt;=Stimuli!$C$2),Stimuli!$A$2,IF(AND(A12491&gt;=Stimuli!$B$3,A12491&lt;=Stimuli!$C$3),Stimuli!$A$3,IF(AND(A12491&gt;=Stimuli!$B$4,A12491&lt;=Stimuli!$C$4),Stimuli!$A$4,"")))</f>
        <v>03 Quiet recovery (15s)</v>
      </c>
      <c r="I12491" s="6" t="n">
        <f aca="false">(B12491-B12490)/((A12491-A12490)/1000)</f>
        <v>-0.18754578754573</v>
      </c>
      <c r="J12491" s="6" t="n">
        <f aca="false">IF(OR(B12491&lt;Rules!$B$2,B12491&gt;Rules!$B$3,ABS(I12491)&gt;Rules!$B$4,OR(B12492&lt;Rules!$B$2,B12492&gt;Rules!$B$3,ABS(I12492)&gt;Rules!$B$4)),1,0)</f>
        <v>0</v>
      </c>
      <c r="K12491" s="6" t="str">
        <f aca="false">IF(F12491=1,COUNTIF($F$2:F12491,1),"")</f>
        <v/>
      </c>
    </row>
    <row r="12492" customFormat="false" ht="15" hidden="false" customHeight="false" outlineLevel="0" collapsed="false">
      <c r="A12492" s="6" t="n">
        <v>98019.118</v>
      </c>
      <c r="B12492" s="6" t="n">
        <v>2.01391941391941</v>
      </c>
      <c r="C12492" s="6" t="n">
        <v>89</v>
      </c>
      <c r="D12492" s="6" t="n">
        <v>-1</v>
      </c>
      <c r="E12492" s="6" t="n">
        <v>2.00952380952381</v>
      </c>
      <c r="F12492" s="6" t="n">
        <v>0</v>
      </c>
      <c r="G12492" s="6" t="n">
        <v>0.0249084249084257</v>
      </c>
      <c r="H12492" s="6" t="str">
        <f aca="false">IF(AND(A12492&gt;=Stimuli!$B$2,A12492&lt;=Stimuli!$C$2),Stimuli!$A$2,IF(AND(A12492&gt;=Stimuli!$B$3,A12492&lt;=Stimuli!$C$3),Stimuli!$A$3,IF(AND(A12492&gt;=Stimuli!$B$4,A12492&lt;=Stimuli!$C$4),Stimuli!$A$4,"")))</f>
        <v>03 Quiet recovery (15s)</v>
      </c>
      <c r="I12492" s="6" t="n">
        <f aca="false">(B12492-B12491)/((A12492-A12491)/1000)</f>
        <v>0.37509157509146</v>
      </c>
      <c r="J12492" s="6" t="n">
        <f aca="false">IF(OR(B12492&lt;Rules!$B$2,B12492&gt;Rules!$B$3,ABS(I12492)&gt;Rules!$B$4,OR(B12493&lt;Rules!$B$2,B12493&gt;Rules!$B$3,ABS(I12493)&gt;Rules!$B$4)),1,0)</f>
        <v>0</v>
      </c>
      <c r="K12492" s="6" t="str">
        <f aca="false">IF(F12492=1,COUNTIF($F$2:F12492,1),"")</f>
        <v/>
      </c>
    </row>
    <row r="12493" customFormat="false" ht="15" hidden="false" customHeight="false" outlineLevel="0" collapsed="false">
      <c r="A12493" s="6" t="n">
        <v>98026.9305</v>
      </c>
      <c r="B12493" s="6" t="n">
        <v>2.00952380952381</v>
      </c>
      <c r="C12493" s="6" t="n">
        <v>89</v>
      </c>
      <c r="D12493" s="6" t="n">
        <v>-1</v>
      </c>
      <c r="E12493" s="6" t="n">
        <v>2.00952380952381</v>
      </c>
      <c r="F12493" s="6" t="n">
        <v>0</v>
      </c>
      <c r="G12493" s="6" t="n">
        <v>0.0249084249084257</v>
      </c>
      <c r="H12493" s="6" t="str">
        <f aca="false">IF(AND(A12493&gt;=Stimuli!$B$2,A12493&lt;=Stimuli!$C$2),Stimuli!$A$2,IF(AND(A12493&gt;=Stimuli!$B$3,A12493&lt;=Stimuli!$C$3),Stimuli!$A$3,IF(AND(A12493&gt;=Stimuli!$B$4,A12493&lt;=Stimuli!$C$4),Stimuli!$A$4,"")))</f>
        <v>03 Quiet recovery (15s)</v>
      </c>
      <c r="I12493" s="6" t="n">
        <f aca="false">(B12493-B12492)/((A12493-A12492)/1000)</f>
        <v>-0.562637362637304</v>
      </c>
      <c r="J12493" s="6" t="n">
        <f aca="false">IF(OR(B12493&lt;Rules!$B$2,B12493&gt;Rules!$B$3,ABS(I12493)&gt;Rules!$B$4,OR(B12494&lt;Rules!$B$2,B12494&gt;Rules!$B$3,ABS(I12494)&gt;Rules!$B$4)),1,0)</f>
        <v>0</v>
      </c>
      <c r="K12493" s="6" t="str">
        <f aca="false">IF(F12493=1,COUNTIF($F$2:F12493,1),"")</f>
        <v/>
      </c>
    </row>
    <row r="12494" customFormat="false" ht="15" hidden="false" customHeight="false" outlineLevel="0" collapsed="false">
      <c r="A12494" s="6" t="n">
        <v>98034.743</v>
      </c>
      <c r="B12494" s="6" t="n">
        <v>2.01538461538462</v>
      </c>
      <c r="C12494" s="6" t="n">
        <v>89</v>
      </c>
      <c r="D12494" s="6" t="n">
        <v>-1</v>
      </c>
      <c r="E12494" s="6" t="n">
        <v>2.00952380952381</v>
      </c>
      <c r="F12494" s="6" t="n">
        <v>0</v>
      </c>
      <c r="G12494" s="6" t="n">
        <v>0.0249084249084257</v>
      </c>
      <c r="H12494" s="6" t="str">
        <f aca="false">IF(AND(A12494&gt;=Stimuli!$B$2,A12494&lt;=Stimuli!$C$2),Stimuli!$A$2,IF(AND(A12494&gt;=Stimuli!$B$3,A12494&lt;=Stimuli!$C$3),Stimuli!$A$3,IF(AND(A12494&gt;=Stimuli!$B$4,A12494&lt;=Stimuli!$C$4),Stimuli!$A$4,"")))</f>
        <v>03 Quiet recovery (15s)</v>
      </c>
      <c r="I12494" s="6" t="n">
        <f aca="false">(B12494-B12493)/((A12494-A12493)/1000)</f>
        <v>0.750183150183318</v>
      </c>
      <c r="J12494" s="6" t="n">
        <f aca="false">IF(OR(B12494&lt;Rules!$B$2,B12494&gt;Rules!$B$3,ABS(I12494)&gt;Rules!$B$4,OR(B12495&lt;Rules!$B$2,B12495&gt;Rules!$B$3,ABS(I12495)&gt;Rules!$B$4)),1,0)</f>
        <v>0</v>
      </c>
      <c r="K12494" s="6" t="str">
        <f aca="false">IF(F12494=1,COUNTIF($F$2:F12494,1),"")</f>
        <v/>
      </c>
    </row>
    <row r="12495" customFormat="false" ht="15" hidden="false" customHeight="false" outlineLevel="0" collapsed="false">
      <c r="A12495" s="6" t="n">
        <v>98042.5555</v>
      </c>
      <c r="B12495" s="6" t="n">
        <v>2.00805860805861</v>
      </c>
      <c r="C12495" s="6" t="n">
        <v>89</v>
      </c>
      <c r="D12495" s="6" t="n">
        <v>-1</v>
      </c>
      <c r="E12495" s="6" t="n">
        <v>2.00952380952381</v>
      </c>
      <c r="F12495" s="6" t="n">
        <v>0</v>
      </c>
      <c r="G12495" s="6" t="n">
        <v>0.0249084249084257</v>
      </c>
      <c r="H12495" s="6" t="str">
        <f aca="false">IF(AND(A12495&gt;=Stimuli!$B$2,A12495&lt;=Stimuli!$C$2),Stimuli!$A$2,IF(AND(A12495&gt;=Stimuli!$B$3,A12495&lt;=Stimuli!$C$3),Stimuli!$A$3,IF(AND(A12495&gt;=Stimuli!$B$4,A12495&lt;=Stimuli!$C$4),Stimuli!$A$4,"")))</f>
        <v>03 Quiet recovery (15s)</v>
      </c>
      <c r="I12495" s="6" t="n">
        <f aca="false">(B12495-B12494)/((A12495-A12494)/1000)</f>
        <v>-0.937728937729048</v>
      </c>
      <c r="J12495" s="6" t="n">
        <f aca="false">IF(OR(B12495&lt;Rules!$B$2,B12495&gt;Rules!$B$3,ABS(I12495)&gt;Rules!$B$4,OR(B12496&lt;Rules!$B$2,B12496&gt;Rules!$B$3,ABS(I12496)&gt;Rules!$B$4)),1,0)</f>
        <v>0</v>
      </c>
      <c r="K12495" s="6" t="str">
        <f aca="false">IF(F12495=1,COUNTIF($F$2:F12495,1),"")</f>
        <v/>
      </c>
    </row>
    <row r="12496" customFormat="false" ht="15" hidden="false" customHeight="false" outlineLevel="0" collapsed="false">
      <c r="A12496" s="6" t="n">
        <v>98050.368</v>
      </c>
      <c r="B12496" s="6" t="n">
        <v>2.01538461538462</v>
      </c>
      <c r="C12496" s="6" t="n">
        <v>89</v>
      </c>
      <c r="D12496" s="6" t="n">
        <v>-1</v>
      </c>
      <c r="E12496" s="6" t="n">
        <v>2.00952380952381</v>
      </c>
      <c r="F12496" s="6" t="n">
        <v>0</v>
      </c>
      <c r="G12496" s="6" t="n">
        <v>0.0249084249084257</v>
      </c>
      <c r="H12496" s="6" t="str">
        <f aca="false">IF(AND(A12496&gt;=Stimuli!$B$2,A12496&lt;=Stimuli!$C$2),Stimuli!$A$2,IF(AND(A12496&gt;=Stimuli!$B$3,A12496&lt;=Stimuli!$C$3),Stimuli!$A$3,IF(AND(A12496&gt;=Stimuli!$B$4,A12496&lt;=Stimuli!$C$4),Stimuli!$A$4,"")))</f>
        <v>03 Quiet recovery (15s)</v>
      </c>
      <c r="I12496" s="6" t="n">
        <f aca="false">(B12496-B12495)/((A12496-A12495)/1000)</f>
        <v>0.937728937729048</v>
      </c>
      <c r="J12496" s="6" t="n">
        <f aca="false">IF(OR(B12496&lt;Rules!$B$2,B12496&gt;Rules!$B$3,ABS(I12496)&gt;Rules!$B$4,OR(B12497&lt;Rules!$B$2,B12497&gt;Rules!$B$3,ABS(I12497)&gt;Rules!$B$4)),1,0)</f>
        <v>0</v>
      </c>
      <c r="K12496" s="6" t="str">
        <f aca="false">IF(F12496=1,COUNTIF($F$2:F12496,1),"")</f>
        <v/>
      </c>
    </row>
    <row r="12497" customFormat="false" ht="15" hidden="false" customHeight="false" outlineLevel="0" collapsed="false">
      <c r="A12497" s="6" t="n">
        <v>98058.1805</v>
      </c>
      <c r="B12497" s="6" t="n">
        <v>2.00659340659341</v>
      </c>
      <c r="C12497" s="6" t="n">
        <v>89</v>
      </c>
      <c r="D12497" s="6" t="n">
        <v>-1</v>
      </c>
      <c r="E12497" s="6" t="n">
        <v>2.00952380952381</v>
      </c>
      <c r="F12497" s="6" t="n">
        <v>0</v>
      </c>
      <c r="G12497" s="6" t="n">
        <v>0.0249084249084257</v>
      </c>
      <c r="H12497" s="6" t="str">
        <f aca="false">IF(AND(A12497&gt;=Stimuli!$B$2,A12497&lt;=Stimuli!$C$2),Stimuli!$A$2,IF(AND(A12497&gt;=Stimuli!$B$3,A12497&lt;=Stimuli!$C$3),Stimuli!$A$3,IF(AND(A12497&gt;=Stimuli!$B$4,A12497&lt;=Stimuli!$C$4),Stimuli!$A$4,"")))</f>
        <v>03 Quiet recovery (15s)</v>
      </c>
      <c r="I12497" s="6" t="n">
        <f aca="false">(B12497-B12496)/((A12497-A12496)/1000)</f>
        <v>-1.12527472527478</v>
      </c>
      <c r="J12497" s="6" t="n">
        <f aca="false">IF(OR(B12497&lt;Rules!$B$2,B12497&gt;Rules!$B$3,ABS(I12497)&gt;Rules!$B$4,OR(B12498&lt;Rules!$B$2,B12498&gt;Rules!$B$3,ABS(I12498)&gt;Rules!$B$4)),1,0)</f>
        <v>0</v>
      </c>
      <c r="K12497" s="6" t="str">
        <f aca="false">IF(F12497=1,COUNTIF($F$2:F12497,1),"")</f>
        <v/>
      </c>
    </row>
    <row r="12498" customFormat="false" ht="15" hidden="false" customHeight="false" outlineLevel="0" collapsed="false">
      <c r="A12498" s="6" t="n">
        <v>98065.993</v>
      </c>
      <c r="B12498" s="6" t="n">
        <v>2.01391941391941</v>
      </c>
      <c r="C12498" s="6" t="n">
        <v>89</v>
      </c>
      <c r="D12498" s="6" t="n">
        <v>-1</v>
      </c>
      <c r="E12498" s="6" t="n">
        <v>2.00952380952381</v>
      </c>
      <c r="F12498" s="6" t="n">
        <v>0</v>
      </c>
      <c r="G12498" s="6" t="n">
        <v>0.0249084249084257</v>
      </c>
      <c r="H12498" s="6" t="str">
        <f aca="false">IF(AND(A12498&gt;=Stimuli!$B$2,A12498&lt;=Stimuli!$C$2),Stimuli!$A$2,IF(AND(A12498&gt;=Stimuli!$B$3,A12498&lt;=Stimuli!$C$3),Stimuli!$A$3,IF(AND(A12498&gt;=Stimuli!$B$4,A12498&lt;=Stimuli!$C$4),Stimuli!$A$4,"")))</f>
        <v>03 Quiet recovery (15s)</v>
      </c>
      <c r="I12498" s="6" t="n">
        <f aca="false">(B12498-B12497)/((A12498-A12497)/1000)</f>
        <v>0.937728937728764</v>
      </c>
      <c r="J12498" s="6" t="n">
        <f aca="false">IF(OR(B12498&lt;Rules!$B$2,B12498&gt;Rules!$B$3,ABS(I12498)&gt;Rules!$B$4,OR(B12499&lt;Rules!$B$2,B12499&gt;Rules!$B$3,ABS(I12499)&gt;Rules!$B$4)),1,0)</f>
        <v>0</v>
      </c>
      <c r="K12498" s="6" t="str">
        <f aca="false">IF(F12498=1,COUNTIF($F$2:F12498,1),"")</f>
        <v/>
      </c>
    </row>
    <row r="12499" customFormat="false" ht="15" hidden="false" customHeight="false" outlineLevel="0" collapsed="false">
      <c r="A12499" s="6" t="n">
        <v>98073.8055</v>
      </c>
      <c r="B12499" s="6" t="n">
        <v>2.00659340659341</v>
      </c>
      <c r="C12499" s="6" t="n">
        <v>89</v>
      </c>
      <c r="D12499" s="6" t="n">
        <v>-1</v>
      </c>
      <c r="E12499" s="6" t="n">
        <v>2.00952380952381</v>
      </c>
      <c r="F12499" s="6" t="n">
        <v>0</v>
      </c>
      <c r="G12499" s="6" t="n">
        <v>0.0249084249084257</v>
      </c>
      <c r="H12499" s="6" t="str">
        <f aca="false">IF(AND(A12499&gt;=Stimuli!$B$2,A12499&lt;=Stimuli!$C$2),Stimuli!$A$2,IF(AND(A12499&gt;=Stimuli!$B$3,A12499&lt;=Stimuli!$C$3),Stimuli!$A$3,IF(AND(A12499&gt;=Stimuli!$B$4,A12499&lt;=Stimuli!$C$4),Stimuli!$A$4,"")))</f>
        <v>03 Quiet recovery (15s)</v>
      </c>
      <c r="I12499" s="6" t="n">
        <f aca="false">(B12499-B12498)/((A12499-A12498)/1000)</f>
        <v>-0.937728937728764</v>
      </c>
      <c r="J12499" s="6" t="n">
        <f aca="false">IF(OR(B12499&lt;Rules!$B$2,B12499&gt;Rules!$B$3,ABS(I12499)&gt;Rules!$B$4,OR(B12500&lt;Rules!$B$2,B12500&gt;Rules!$B$3,ABS(I12500)&gt;Rules!$B$4)),1,0)</f>
        <v>0</v>
      </c>
      <c r="K12499" s="6" t="str">
        <f aca="false">IF(F12499=1,COUNTIF($F$2:F12499,1),"")</f>
        <v/>
      </c>
    </row>
    <row r="12500" customFormat="false" ht="15" hidden="false" customHeight="false" outlineLevel="0" collapsed="false">
      <c r="A12500" s="6" t="n">
        <v>98081.618</v>
      </c>
      <c r="B12500" s="6" t="n">
        <v>2.01391941391941</v>
      </c>
      <c r="C12500" s="6" t="n">
        <v>89</v>
      </c>
      <c r="D12500" s="6" t="n">
        <v>-1</v>
      </c>
      <c r="E12500" s="6" t="n">
        <v>2.00805860805861</v>
      </c>
      <c r="F12500" s="6" t="n">
        <v>0</v>
      </c>
      <c r="G12500" s="6" t="n">
        <v>0.0249084249084257</v>
      </c>
      <c r="H12500" s="6" t="str">
        <f aca="false">IF(AND(A12500&gt;=Stimuli!$B$2,A12500&lt;=Stimuli!$C$2),Stimuli!$A$2,IF(AND(A12500&gt;=Stimuli!$B$3,A12500&lt;=Stimuli!$C$3),Stimuli!$A$3,IF(AND(A12500&gt;=Stimuli!$B$4,A12500&lt;=Stimuli!$C$4),Stimuli!$A$4,"")))</f>
        <v>03 Quiet recovery (15s)</v>
      </c>
      <c r="I12500" s="6" t="n">
        <f aca="false">(B12500-B12499)/((A12500-A12499)/1000)</f>
        <v>0.937728937728764</v>
      </c>
      <c r="J12500" s="6" t="n">
        <f aca="false">IF(OR(B12500&lt;Rules!$B$2,B12500&gt;Rules!$B$3,ABS(I12500)&gt;Rules!$B$4,OR(B12501&lt;Rules!$B$2,B12501&gt;Rules!$B$3,ABS(I12501)&gt;Rules!$B$4)),1,0)</f>
        <v>0</v>
      </c>
      <c r="K12500" s="6" t="str">
        <f aca="false">IF(F12500=1,COUNTIF($F$2:F12500,1),"")</f>
        <v/>
      </c>
    </row>
    <row r="12501" customFormat="false" ht="15" hidden="false" customHeight="false" outlineLevel="0" collapsed="false">
      <c r="A12501" s="6" t="n">
        <v>98089.4305</v>
      </c>
      <c r="B12501" s="6" t="n">
        <v>2.00659340659341</v>
      </c>
      <c r="C12501" s="6" t="n">
        <v>89</v>
      </c>
      <c r="D12501" s="6" t="n">
        <v>-1</v>
      </c>
      <c r="E12501" s="6" t="n">
        <v>2.00805860805861</v>
      </c>
      <c r="F12501" s="6" t="n">
        <v>0</v>
      </c>
      <c r="G12501" s="6" t="n">
        <v>0.0249084249084257</v>
      </c>
      <c r="H12501" s="6" t="str">
        <f aca="false">IF(AND(A12501&gt;=Stimuli!$B$2,A12501&lt;=Stimuli!$C$2),Stimuli!$A$2,IF(AND(A12501&gt;=Stimuli!$B$3,A12501&lt;=Stimuli!$C$3),Stimuli!$A$3,IF(AND(A12501&gt;=Stimuli!$B$4,A12501&lt;=Stimuli!$C$4),Stimuli!$A$4,"")))</f>
        <v>03 Quiet recovery (15s)</v>
      </c>
      <c r="I12501" s="6" t="n">
        <f aca="false">(B12501-B12500)/((A12501-A12500)/1000)</f>
        <v>-0.937728937728764</v>
      </c>
      <c r="J12501" s="6" t="n">
        <f aca="false">IF(OR(B12501&lt;Rules!$B$2,B12501&gt;Rules!$B$3,ABS(I12501)&gt;Rules!$B$4,OR(B12502&lt;Rules!$B$2,B12502&gt;Rules!$B$3,ABS(I12502)&gt;Rules!$B$4)),1,0)</f>
        <v>0</v>
      </c>
      <c r="K12501" s="6" t="str">
        <f aca="false">IF(F12501=1,COUNTIF($F$2:F12501,1),"")</f>
        <v/>
      </c>
    </row>
    <row r="12502" customFormat="false" ht="15" hidden="false" customHeight="false" outlineLevel="0" collapsed="false">
      <c r="A12502" s="6" t="n">
        <v>98097.243</v>
      </c>
      <c r="B12502" s="6" t="n">
        <v>2.01245421245421</v>
      </c>
      <c r="C12502" s="6" t="n">
        <v>89</v>
      </c>
      <c r="D12502" s="6" t="n">
        <v>-1</v>
      </c>
      <c r="E12502" s="6" t="n">
        <v>2.00805860805861</v>
      </c>
      <c r="F12502" s="6" t="n">
        <v>0</v>
      </c>
      <c r="G12502" s="6" t="n">
        <v>0.0249084249084257</v>
      </c>
      <c r="H12502" s="6" t="str">
        <f aca="false">IF(AND(A12502&gt;=Stimuli!$B$2,A12502&lt;=Stimuli!$C$2),Stimuli!$A$2,IF(AND(A12502&gt;=Stimuli!$B$3,A12502&lt;=Stimuli!$C$3),Stimuli!$A$3,IF(AND(A12502&gt;=Stimuli!$B$4,A12502&lt;=Stimuli!$C$4),Stimuli!$A$4,"")))</f>
        <v>03 Quiet recovery (15s)</v>
      </c>
      <c r="I12502" s="6" t="n">
        <f aca="false">(B12502-B12501)/((A12502-A12501)/1000)</f>
        <v>0.750183150183034</v>
      </c>
      <c r="J12502" s="6" t="n">
        <f aca="false">IF(OR(B12502&lt;Rules!$B$2,B12502&gt;Rules!$B$3,ABS(I12502)&gt;Rules!$B$4,OR(B12503&lt;Rules!$B$2,B12503&gt;Rules!$B$3,ABS(I12503)&gt;Rules!$B$4)),1,0)</f>
        <v>0</v>
      </c>
      <c r="K12502" s="6" t="str">
        <f aca="false">IF(F12502=1,COUNTIF($F$2:F12502,1),"")</f>
        <v/>
      </c>
    </row>
    <row r="12503" customFormat="false" ht="15" hidden="false" customHeight="false" outlineLevel="0" collapsed="false">
      <c r="A12503" s="6" t="n">
        <v>98105.0555</v>
      </c>
      <c r="B12503" s="6" t="n">
        <v>2.00805860805861</v>
      </c>
      <c r="C12503" s="6" t="n">
        <v>89</v>
      </c>
      <c r="D12503" s="6" t="n">
        <v>-1</v>
      </c>
      <c r="E12503" s="6" t="n">
        <v>2.00805860805861</v>
      </c>
      <c r="F12503" s="6" t="n">
        <v>0</v>
      </c>
      <c r="G12503" s="6" t="n">
        <v>0.0249084249084257</v>
      </c>
      <c r="H12503" s="6" t="str">
        <f aca="false">IF(AND(A12503&gt;=Stimuli!$B$2,A12503&lt;=Stimuli!$C$2),Stimuli!$A$2,IF(AND(A12503&gt;=Stimuli!$B$3,A12503&lt;=Stimuli!$C$3),Stimuli!$A$3,IF(AND(A12503&gt;=Stimuli!$B$4,A12503&lt;=Stimuli!$C$4),Stimuli!$A$4,"")))</f>
        <v>03 Quiet recovery (15s)</v>
      </c>
      <c r="I12503" s="6" t="n">
        <f aca="false">(B12503-B12502)/((A12503-A12502)/1000)</f>
        <v>-0.562637362637304</v>
      </c>
      <c r="J12503" s="6" t="n">
        <f aca="false">IF(OR(B12503&lt;Rules!$B$2,B12503&gt;Rules!$B$3,ABS(I12503)&gt;Rules!$B$4,OR(B12504&lt;Rules!$B$2,B12504&gt;Rules!$B$3,ABS(I12504)&gt;Rules!$B$4)),1,0)</f>
        <v>0</v>
      </c>
      <c r="K12503" s="6" t="str">
        <f aca="false">IF(F12503=1,COUNTIF($F$2:F12503,1),"")</f>
        <v/>
      </c>
    </row>
    <row r="12504" customFormat="false" ht="15" hidden="false" customHeight="false" outlineLevel="0" collapsed="false">
      <c r="A12504" s="6" t="n">
        <v>98112.868</v>
      </c>
      <c r="B12504" s="6" t="n">
        <v>2.01098901098901</v>
      </c>
      <c r="C12504" s="6" t="n">
        <v>89</v>
      </c>
      <c r="D12504" s="6" t="n">
        <v>-1</v>
      </c>
      <c r="E12504" s="6" t="n">
        <v>2.00805860805861</v>
      </c>
      <c r="F12504" s="6" t="n">
        <v>0</v>
      </c>
      <c r="G12504" s="6" t="n">
        <v>0.0249084249084257</v>
      </c>
      <c r="H12504" s="6" t="str">
        <f aca="false">IF(AND(A12504&gt;=Stimuli!$B$2,A12504&lt;=Stimuli!$C$2),Stimuli!$A$2,IF(AND(A12504&gt;=Stimuli!$B$3,A12504&lt;=Stimuli!$C$3),Stimuli!$A$3,IF(AND(A12504&gt;=Stimuli!$B$4,A12504&lt;=Stimuli!$C$4),Stimuli!$A$4,"")))</f>
        <v>03 Quiet recovery (15s)</v>
      </c>
      <c r="I12504" s="6" t="n">
        <f aca="false">(B12504-B12503)/((A12504-A12503)/1000)</f>
        <v>0.375091575091574</v>
      </c>
      <c r="J12504" s="6" t="n">
        <f aca="false">IF(OR(B12504&lt;Rules!$B$2,B12504&gt;Rules!$B$3,ABS(I12504)&gt;Rules!$B$4,OR(B12505&lt;Rules!$B$2,B12505&gt;Rules!$B$3,ABS(I12505)&gt;Rules!$B$4)),1,0)</f>
        <v>0</v>
      </c>
      <c r="K12504" s="6" t="str">
        <f aca="false">IF(F12504=1,COUNTIF($F$2:F12504,1),"")</f>
        <v/>
      </c>
    </row>
    <row r="12505" customFormat="false" ht="15" hidden="false" customHeight="false" outlineLevel="0" collapsed="false">
      <c r="A12505" s="6" t="n">
        <v>98120.6805</v>
      </c>
      <c r="B12505" s="6" t="n">
        <v>2.00952380952381</v>
      </c>
      <c r="C12505" s="6" t="n">
        <v>89</v>
      </c>
      <c r="D12505" s="6" t="n">
        <v>-1</v>
      </c>
      <c r="E12505" s="6" t="n">
        <v>2.00805860805861</v>
      </c>
      <c r="F12505" s="6" t="n">
        <v>0</v>
      </c>
      <c r="G12505" s="6" t="n">
        <v>0.0249084249084257</v>
      </c>
      <c r="H12505" s="6" t="str">
        <f aca="false">IF(AND(A12505&gt;=Stimuli!$B$2,A12505&lt;=Stimuli!$C$2),Stimuli!$A$2,IF(AND(A12505&gt;=Stimuli!$B$3,A12505&lt;=Stimuli!$C$3),Stimuli!$A$3,IF(AND(A12505&gt;=Stimuli!$B$4,A12505&lt;=Stimuli!$C$4),Stimuli!$A$4,"")))</f>
        <v>03 Quiet recovery (15s)</v>
      </c>
      <c r="I12505" s="6" t="n">
        <f aca="false">(B12505-B12504)/((A12505-A12504)/1000)</f>
        <v>-0.187545787545844</v>
      </c>
      <c r="J12505" s="6" t="n">
        <f aca="false">IF(OR(B12505&lt;Rules!$B$2,B12505&gt;Rules!$B$3,ABS(I12505)&gt;Rules!$B$4,OR(B12506&lt;Rules!$B$2,B12506&gt;Rules!$B$3,ABS(I12506)&gt;Rules!$B$4)),1,0)</f>
        <v>0</v>
      </c>
      <c r="K12505" s="6" t="str">
        <f aca="false">IF(F12505=1,COUNTIF($F$2:F12505,1),"")</f>
        <v/>
      </c>
    </row>
    <row r="12506" customFormat="false" ht="15" hidden="false" customHeight="false" outlineLevel="0" collapsed="false">
      <c r="A12506" s="6" t="n">
        <v>98128.493</v>
      </c>
      <c r="B12506" s="6" t="n">
        <v>2.00952380952381</v>
      </c>
      <c r="C12506" s="6" t="n">
        <v>89</v>
      </c>
      <c r="D12506" s="6" t="n">
        <v>-1</v>
      </c>
      <c r="E12506" s="6" t="n">
        <v>2.00805860805861</v>
      </c>
      <c r="F12506" s="6" t="n">
        <v>0</v>
      </c>
      <c r="G12506" s="6" t="n">
        <v>0.0249084249084257</v>
      </c>
      <c r="H12506" s="6" t="str">
        <f aca="false">IF(AND(A12506&gt;=Stimuli!$B$2,A12506&lt;=Stimuli!$C$2),Stimuli!$A$2,IF(AND(A12506&gt;=Stimuli!$B$3,A12506&lt;=Stimuli!$C$3),Stimuli!$A$3,IF(AND(A12506&gt;=Stimuli!$B$4,A12506&lt;=Stimuli!$C$4),Stimuli!$A$4,"")))</f>
        <v>03 Quiet recovery (15s)</v>
      </c>
      <c r="I12506" s="6" t="n">
        <f aca="false">(B12506-B12505)/((A12506-A12505)/1000)</f>
        <v>0</v>
      </c>
      <c r="J12506" s="6" t="n">
        <f aca="false">IF(OR(B12506&lt;Rules!$B$2,B12506&gt;Rules!$B$3,ABS(I12506)&gt;Rules!$B$4,OR(B12507&lt;Rules!$B$2,B12507&gt;Rules!$B$3,ABS(I12507)&gt;Rules!$B$4)),1,0)</f>
        <v>0</v>
      </c>
      <c r="K12506" s="6" t="str">
        <f aca="false">IF(F12506=1,COUNTIF($F$2:F12506,1),"")</f>
        <v/>
      </c>
    </row>
    <row r="12507" customFormat="false" ht="15" hidden="false" customHeight="false" outlineLevel="0" collapsed="false">
      <c r="A12507" s="6" t="n">
        <v>98136.3055</v>
      </c>
      <c r="B12507" s="6" t="n">
        <v>2.01098901098901</v>
      </c>
      <c r="C12507" s="6" t="n">
        <v>89</v>
      </c>
      <c r="D12507" s="6" t="n">
        <v>-1</v>
      </c>
      <c r="E12507" s="6" t="n">
        <v>2.00805860805861</v>
      </c>
      <c r="F12507" s="6" t="n">
        <v>0</v>
      </c>
      <c r="G12507" s="6" t="n">
        <v>0.0249084249084257</v>
      </c>
      <c r="H12507" s="6" t="str">
        <f aca="false">IF(AND(A12507&gt;=Stimuli!$B$2,A12507&lt;=Stimuli!$C$2),Stimuli!$A$2,IF(AND(A12507&gt;=Stimuli!$B$3,A12507&lt;=Stimuli!$C$3),Stimuli!$A$3,IF(AND(A12507&gt;=Stimuli!$B$4,A12507&lt;=Stimuli!$C$4),Stimuli!$A$4,"")))</f>
        <v>03 Quiet recovery (15s)</v>
      </c>
      <c r="I12507" s="6" t="n">
        <f aca="false">(B12507-B12506)/((A12507-A12506)/1000)</f>
        <v>0.187545787545844</v>
      </c>
      <c r="J12507" s="6" t="n">
        <f aca="false">IF(OR(B12507&lt;Rules!$B$2,B12507&gt;Rules!$B$3,ABS(I12507)&gt;Rules!$B$4,OR(B12508&lt;Rules!$B$2,B12508&gt;Rules!$B$3,ABS(I12508)&gt;Rules!$B$4)),1,0)</f>
        <v>0</v>
      </c>
      <c r="K12507" s="6" t="str">
        <f aca="false">IF(F12507=1,COUNTIF($F$2:F12507,1),"")</f>
        <v/>
      </c>
    </row>
    <row r="12508" customFormat="false" ht="15" hidden="false" customHeight="false" outlineLevel="0" collapsed="false">
      <c r="A12508" s="6" t="n">
        <v>98144.118</v>
      </c>
      <c r="B12508" s="6" t="n">
        <v>2.00659340659341</v>
      </c>
      <c r="C12508" s="6" t="n">
        <v>89</v>
      </c>
      <c r="D12508" s="6" t="n">
        <v>-1</v>
      </c>
      <c r="E12508" s="6" t="n">
        <v>2.00805860805861</v>
      </c>
      <c r="F12508" s="6" t="n">
        <v>0</v>
      </c>
      <c r="G12508" s="6" t="n">
        <v>0.0249084249084257</v>
      </c>
      <c r="H12508" s="6" t="str">
        <f aca="false">IF(AND(A12508&gt;=Stimuli!$B$2,A12508&lt;=Stimuli!$C$2),Stimuli!$A$2,IF(AND(A12508&gt;=Stimuli!$B$3,A12508&lt;=Stimuli!$C$3),Stimuli!$A$3,IF(AND(A12508&gt;=Stimuli!$B$4,A12508&lt;=Stimuli!$C$4),Stimuli!$A$4,"")))</f>
        <v>03 Quiet recovery (15s)</v>
      </c>
      <c r="I12508" s="6" t="n">
        <f aca="false">(B12508-B12507)/((A12508-A12507)/1000)</f>
        <v>-0.562637362637304</v>
      </c>
      <c r="J12508" s="6" t="n">
        <f aca="false">IF(OR(B12508&lt;Rules!$B$2,B12508&gt;Rules!$B$3,ABS(I12508)&gt;Rules!$B$4,OR(B12509&lt;Rules!$B$2,B12509&gt;Rules!$B$3,ABS(I12509)&gt;Rules!$B$4)),1,0)</f>
        <v>0</v>
      </c>
      <c r="K12508" s="6" t="str">
        <f aca="false">IF(F12508=1,COUNTIF($F$2:F12508,1),"")</f>
        <v/>
      </c>
    </row>
    <row r="12509" customFormat="false" ht="15" hidden="false" customHeight="false" outlineLevel="0" collapsed="false">
      <c r="A12509" s="6" t="n">
        <v>98151.9305</v>
      </c>
      <c r="B12509" s="6" t="n">
        <v>2.01098901098901</v>
      </c>
      <c r="C12509" s="6" t="n">
        <v>89</v>
      </c>
      <c r="D12509" s="6" t="n">
        <v>-1</v>
      </c>
      <c r="E12509" s="6" t="n">
        <v>2.00805860805861</v>
      </c>
      <c r="F12509" s="6" t="n">
        <v>0</v>
      </c>
      <c r="G12509" s="6" t="n">
        <v>0.0249084249084257</v>
      </c>
      <c r="H12509" s="6" t="str">
        <f aca="false">IF(AND(A12509&gt;=Stimuli!$B$2,A12509&lt;=Stimuli!$C$2),Stimuli!$A$2,IF(AND(A12509&gt;=Stimuli!$B$3,A12509&lt;=Stimuli!$C$3),Stimuli!$A$3,IF(AND(A12509&gt;=Stimuli!$B$4,A12509&lt;=Stimuli!$C$4),Stimuli!$A$4,"")))</f>
        <v>03 Quiet recovery (15s)</v>
      </c>
      <c r="I12509" s="6" t="n">
        <f aca="false">(B12509-B12508)/((A12509-A12508)/1000)</f>
        <v>0.562637362637304</v>
      </c>
      <c r="J12509" s="6" t="n">
        <f aca="false">IF(OR(B12509&lt;Rules!$B$2,B12509&gt;Rules!$B$3,ABS(I12509)&gt;Rules!$B$4,OR(B12510&lt;Rules!$B$2,B12510&gt;Rules!$B$3,ABS(I12510)&gt;Rules!$B$4)),1,0)</f>
        <v>0</v>
      </c>
      <c r="K12509" s="6" t="str">
        <f aca="false">IF(F12509=1,COUNTIF($F$2:F12509,1),"")</f>
        <v/>
      </c>
    </row>
    <row r="12510" customFormat="false" ht="15" hidden="false" customHeight="false" outlineLevel="0" collapsed="false">
      <c r="A12510" s="6" t="n">
        <v>98159.743</v>
      </c>
      <c r="B12510" s="6" t="n">
        <v>2.00512820512821</v>
      </c>
      <c r="C12510" s="6" t="n">
        <v>89</v>
      </c>
      <c r="D12510" s="6" t="n">
        <v>-1</v>
      </c>
      <c r="E12510" s="6" t="n">
        <v>2.00659340659341</v>
      </c>
      <c r="F12510" s="6" t="n">
        <v>0</v>
      </c>
      <c r="G12510" s="6" t="n">
        <v>0.0249084249084257</v>
      </c>
      <c r="H12510" s="6" t="str">
        <f aca="false">IF(AND(A12510&gt;=Stimuli!$B$2,A12510&lt;=Stimuli!$C$2),Stimuli!$A$2,IF(AND(A12510&gt;=Stimuli!$B$3,A12510&lt;=Stimuli!$C$3),Stimuli!$A$3,IF(AND(A12510&gt;=Stimuli!$B$4,A12510&lt;=Stimuli!$C$4),Stimuli!$A$4,"")))</f>
        <v>03 Quiet recovery (15s)</v>
      </c>
      <c r="I12510" s="6" t="n">
        <f aca="false">(B12510-B12509)/((A12510-A12509)/1000)</f>
        <v>-0.750183150183034</v>
      </c>
      <c r="J12510" s="6" t="n">
        <f aca="false">IF(OR(B12510&lt;Rules!$B$2,B12510&gt;Rules!$B$3,ABS(I12510)&gt;Rules!$B$4,OR(B12511&lt;Rules!$B$2,B12511&gt;Rules!$B$3,ABS(I12511)&gt;Rules!$B$4)),1,0)</f>
        <v>0</v>
      </c>
      <c r="K12510" s="6" t="str">
        <f aca="false">IF(F12510=1,COUNTIF($F$2:F12510,1),"")</f>
        <v/>
      </c>
    </row>
    <row r="12511" customFormat="false" ht="15" hidden="false" customHeight="false" outlineLevel="0" collapsed="false">
      <c r="A12511" s="6" t="n">
        <v>98167.5555</v>
      </c>
      <c r="B12511" s="6" t="n">
        <v>2.01245421245421</v>
      </c>
      <c r="C12511" s="6" t="n">
        <v>89</v>
      </c>
      <c r="D12511" s="6" t="n">
        <v>-1</v>
      </c>
      <c r="E12511" s="6" t="n">
        <v>2.00659340659341</v>
      </c>
      <c r="F12511" s="6" t="n">
        <v>0</v>
      </c>
      <c r="G12511" s="6" t="n">
        <v>0.0249084249084257</v>
      </c>
      <c r="H12511" s="6" t="str">
        <f aca="false">IF(AND(A12511&gt;=Stimuli!$B$2,A12511&lt;=Stimuli!$C$2),Stimuli!$A$2,IF(AND(A12511&gt;=Stimuli!$B$3,A12511&lt;=Stimuli!$C$3),Stimuli!$A$3,IF(AND(A12511&gt;=Stimuli!$B$4,A12511&lt;=Stimuli!$C$4),Stimuli!$A$4,"")))</f>
        <v>03 Quiet recovery (15s)</v>
      </c>
      <c r="I12511" s="6" t="n">
        <f aca="false">(B12511-B12510)/((A12511-A12510)/1000)</f>
        <v>0.937728937728764</v>
      </c>
      <c r="J12511" s="6" t="n">
        <f aca="false">IF(OR(B12511&lt;Rules!$B$2,B12511&gt;Rules!$B$3,ABS(I12511)&gt;Rules!$B$4,OR(B12512&lt;Rules!$B$2,B12512&gt;Rules!$B$3,ABS(I12512)&gt;Rules!$B$4)),1,0)</f>
        <v>0</v>
      </c>
      <c r="K12511" s="6" t="str">
        <f aca="false">IF(F12511=1,COUNTIF($F$2:F12511,1),"")</f>
        <v/>
      </c>
    </row>
    <row r="12512" customFormat="false" ht="15" hidden="false" customHeight="false" outlineLevel="0" collapsed="false">
      <c r="A12512" s="6" t="n">
        <v>98175.368</v>
      </c>
      <c r="B12512" s="6" t="n">
        <v>2.00512820512821</v>
      </c>
      <c r="C12512" s="6" t="n">
        <v>89</v>
      </c>
      <c r="D12512" s="6" t="n">
        <v>-1</v>
      </c>
      <c r="E12512" s="6" t="n">
        <v>2.00659340659341</v>
      </c>
      <c r="F12512" s="6" t="n">
        <v>0</v>
      </c>
      <c r="G12512" s="6" t="n">
        <v>0.0249084249084257</v>
      </c>
      <c r="H12512" s="6" t="str">
        <f aca="false">IF(AND(A12512&gt;=Stimuli!$B$2,A12512&lt;=Stimuli!$C$2),Stimuli!$A$2,IF(AND(A12512&gt;=Stimuli!$B$3,A12512&lt;=Stimuli!$C$3),Stimuli!$A$3,IF(AND(A12512&gt;=Stimuli!$B$4,A12512&lt;=Stimuli!$C$4),Stimuli!$A$4,"")))</f>
        <v>03 Quiet recovery (15s)</v>
      </c>
      <c r="I12512" s="6" t="n">
        <f aca="false">(B12512-B12511)/((A12512-A12511)/1000)</f>
        <v>-0.937728937728764</v>
      </c>
      <c r="J12512" s="6" t="n">
        <f aca="false">IF(OR(B12512&lt;Rules!$B$2,B12512&gt;Rules!$B$3,ABS(I12512)&gt;Rules!$B$4,OR(B12513&lt;Rules!$B$2,B12513&gt;Rules!$B$3,ABS(I12513)&gt;Rules!$B$4)),1,0)</f>
        <v>0</v>
      </c>
      <c r="K12512" s="6" t="str">
        <f aca="false">IF(F12512=1,COUNTIF($F$2:F12512,1),"")</f>
        <v/>
      </c>
    </row>
    <row r="12513" customFormat="false" ht="15" hidden="false" customHeight="false" outlineLevel="0" collapsed="false">
      <c r="A12513" s="6" t="n">
        <v>98183.1805</v>
      </c>
      <c r="B12513" s="6" t="n">
        <v>2.01245421245421</v>
      </c>
      <c r="C12513" s="6" t="n">
        <v>89</v>
      </c>
      <c r="D12513" s="6" t="n">
        <v>-1</v>
      </c>
      <c r="E12513" s="6" t="n">
        <v>2.00659340659341</v>
      </c>
      <c r="F12513" s="6" t="n">
        <v>0</v>
      </c>
      <c r="G12513" s="6" t="n">
        <v>0.0249084249084257</v>
      </c>
      <c r="H12513" s="6" t="str">
        <f aca="false">IF(AND(A12513&gt;=Stimuli!$B$2,A12513&lt;=Stimuli!$C$2),Stimuli!$A$2,IF(AND(A12513&gt;=Stimuli!$B$3,A12513&lt;=Stimuli!$C$3),Stimuli!$A$3,IF(AND(A12513&gt;=Stimuli!$B$4,A12513&lt;=Stimuli!$C$4),Stimuli!$A$4,"")))</f>
        <v>03 Quiet recovery (15s)</v>
      </c>
      <c r="I12513" s="6" t="n">
        <f aca="false">(B12513-B12512)/((A12513-A12512)/1000)</f>
        <v>0.937728937728764</v>
      </c>
      <c r="J12513" s="6" t="n">
        <f aca="false">IF(OR(B12513&lt;Rules!$B$2,B12513&gt;Rules!$B$3,ABS(I12513)&gt;Rules!$B$4,OR(B12514&lt;Rules!$B$2,B12514&gt;Rules!$B$3,ABS(I12514)&gt;Rules!$B$4)),1,0)</f>
        <v>0</v>
      </c>
      <c r="K12513" s="6" t="str">
        <f aca="false">IF(F12513=1,COUNTIF($F$2:F12513,1),"")</f>
        <v/>
      </c>
    </row>
    <row r="12514" customFormat="false" ht="15" hidden="false" customHeight="false" outlineLevel="0" collapsed="false">
      <c r="A12514" s="6" t="n">
        <v>98190.993</v>
      </c>
      <c r="B12514" s="6" t="n">
        <v>2.00512820512821</v>
      </c>
      <c r="C12514" s="6" t="n">
        <v>89</v>
      </c>
      <c r="D12514" s="6" t="n">
        <v>-1</v>
      </c>
      <c r="E12514" s="6" t="n">
        <v>2.00659340659341</v>
      </c>
      <c r="F12514" s="6" t="n">
        <v>0</v>
      </c>
      <c r="G12514" s="6" t="n">
        <v>0.0249084249084257</v>
      </c>
      <c r="H12514" s="6" t="str">
        <f aca="false">IF(AND(A12514&gt;=Stimuli!$B$2,A12514&lt;=Stimuli!$C$2),Stimuli!$A$2,IF(AND(A12514&gt;=Stimuli!$B$3,A12514&lt;=Stimuli!$C$3),Stimuli!$A$3,IF(AND(A12514&gt;=Stimuli!$B$4,A12514&lt;=Stimuli!$C$4),Stimuli!$A$4,"")))</f>
        <v>03 Quiet recovery (15s)</v>
      </c>
      <c r="I12514" s="6" t="n">
        <f aca="false">(B12514-B12513)/((A12514-A12513)/1000)</f>
        <v>-0.937728937728764</v>
      </c>
      <c r="J12514" s="6" t="n">
        <f aca="false">IF(OR(B12514&lt;Rules!$B$2,B12514&gt;Rules!$B$3,ABS(I12514)&gt;Rules!$B$4,OR(B12515&lt;Rules!$B$2,B12515&gt;Rules!$B$3,ABS(I12515)&gt;Rules!$B$4)),1,0)</f>
        <v>0</v>
      </c>
      <c r="K12514" s="6" t="str">
        <f aca="false">IF(F12514=1,COUNTIF($F$2:F12514,1),"")</f>
        <v/>
      </c>
    </row>
    <row r="12515" customFormat="false" ht="15" hidden="false" customHeight="false" outlineLevel="0" collapsed="false">
      <c r="A12515" s="6" t="n">
        <v>98198.8055</v>
      </c>
      <c r="B12515" s="6" t="n">
        <v>2.01245421245421</v>
      </c>
      <c r="C12515" s="6" t="n">
        <v>89</v>
      </c>
      <c r="D12515" s="6" t="n">
        <v>-1</v>
      </c>
      <c r="E12515" s="6" t="n">
        <v>2.00659340659341</v>
      </c>
      <c r="F12515" s="6" t="n">
        <v>0</v>
      </c>
      <c r="G12515" s="6" t="n">
        <v>0.0249084249084257</v>
      </c>
      <c r="H12515" s="6" t="str">
        <f aca="false">IF(AND(A12515&gt;=Stimuli!$B$2,A12515&lt;=Stimuli!$C$2),Stimuli!$A$2,IF(AND(A12515&gt;=Stimuli!$B$3,A12515&lt;=Stimuli!$C$3),Stimuli!$A$3,IF(AND(A12515&gt;=Stimuli!$B$4,A12515&lt;=Stimuli!$C$4),Stimuli!$A$4,"")))</f>
        <v>03 Quiet recovery (15s)</v>
      </c>
      <c r="I12515" s="6" t="n">
        <f aca="false">(B12515-B12514)/((A12515-A12514)/1000)</f>
        <v>0.937728937728764</v>
      </c>
      <c r="J12515" s="6" t="n">
        <f aca="false">IF(OR(B12515&lt;Rules!$B$2,B12515&gt;Rules!$B$3,ABS(I12515)&gt;Rules!$B$4,OR(B12516&lt;Rules!$B$2,B12516&gt;Rules!$B$3,ABS(I12516)&gt;Rules!$B$4)),1,0)</f>
        <v>0</v>
      </c>
      <c r="K12515" s="6" t="str">
        <f aca="false">IF(F12515=1,COUNTIF($F$2:F12515,1),"")</f>
        <v/>
      </c>
    </row>
    <row r="12516" customFormat="false" ht="15" hidden="false" customHeight="false" outlineLevel="0" collapsed="false">
      <c r="A12516" s="6" t="n">
        <v>98206.618</v>
      </c>
      <c r="B12516" s="6" t="n">
        <v>2.00512820512821</v>
      </c>
      <c r="C12516" s="6" t="n">
        <v>89</v>
      </c>
      <c r="D12516" s="6" t="n">
        <v>-1</v>
      </c>
      <c r="E12516" s="6" t="n">
        <v>2.00659340659341</v>
      </c>
      <c r="F12516" s="6" t="n">
        <v>0</v>
      </c>
      <c r="G12516" s="6" t="n">
        <v>0.0249084249084257</v>
      </c>
      <c r="H12516" s="6" t="str">
        <f aca="false">IF(AND(A12516&gt;=Stimuli!$B$2,A12516&lt;=Stimuli!$C$2),Stimuli!$A$2,IF(AND(A12516&gt;=Stimuli!$B$3,A12516&lt;=Stimuli!$C$3),Stimuli!$A$3,IF(AND(A12516&gt;=Stimuli!$B$4,A12516&lt;=Stimuli!$C$4),Stimuli!$A$4,"")))</f>
        <v>03 Quiet recovery (15s)</v>
      </c>
      <c r="I12516" s="6" t="n">
        <f aca="false">(B12516-B12515)/((A12516-A12515)/1000)</f>
        <v>-0.937728937728764</v>
      </c>
      <c r="J12516" s="6" t="n">
        <f aca="false">IF(OR(B12516&lt;Rules!$B$2,B12516&gt;Rules!$B$3,ABS(I12516)&gt;Rules!$B$4,OR(B12517&lt;Rules!$B$2,B12517&gt;Rules!$B$3,ABS(I12517)&gt;Rules!$B$4)),1,0)</f>
        <v>0</v>
      </c>
      <c r="K12516" s="6" t="str">
        <f aca="false">IF(F12516=1,COUNTIF($F$2:F12516,1),"")</f>
        <v/>
      </c>
    </row>
    <row r="12517" customFormat="false" ht="15" hidden="false" customHeight="false" outlineLevel="0" collapsed="false">
      <c r="A12517" s="6" t="n">
        <v>98214.4305</v>
      </c>
      <c r="B12517" s="6" t="n">
        <v>2.01098901098901</v>
      </c>
      <c r="C12517" s="6" t="n">
        <v>89</v>
      </c>
      <c r="D12517" s="6" t="n">
        <v>-1</v>
      </c>
      <c r="E12517" s="6" t="n">
        <v>2.00659340659341</v>
      </c>
      <c r="F12517" s="6" t="n">
        <v>0</v>
      </c>
      <c r="G12517" s="6" t="n">
        <v>0.0249084249084257</v>
      </c>
      <c r="H12517" s="6" t="str">
        <f aca="false">IF(AND(A12517&gt;=Stimuli!$B$2,A12517&lt;=Stimuli!$C$2),Stimuli!$A$2,IF(AND(A12517&gt;=Stimuli!$B$3,A12517&lt;=Stimuli!$C$3),Stimuli!$A$3,IF(AND(A12517&gt;=Stimuli!$B$4,A12517&lt;=Stimuli!$C$4),Stimuli!$A$4,"")))</f>
        <v>03 Quiet recovery (15s)</v>
      </c>
      <c r="I12517" s="6" t="n">
        <f aca="false">(B12517-B12516)/((A12517-A12516)/1000)</f>
        <v>0.750183150183034</v>
      </c>
      <c r="J12517" s="6" t="n">
        <f aca="false">IF(OR(B12517&lt;Rules!$B$2,B12517&gt;Rules!$B$3,ABS(I12517)&gt;Rules!$B$4,OR(B12518&lt;Rules!$B$2,B12518&gt;Rules!$B$3,ABS(I12518)&gt;Rules!$B$4)),1,0)</f>
        <v>0</v>
      </c>
      <c r="K12517" s="6" t="str">
        <f aca="false">IF(F12517=1,COUNTIF($F$2:F12517,1),"")</f>
        <v/>
      </c>
    </row>
    <row r="12518" customFormat="false" ht="15" hidden="false" customHeight="false" outlineLevel="0" collapsed="false">
      <c r="A12518" s="6" t="n">
        <v>98222.243</v>
      </c>
      <c r="B12518" s="6" t="n">
        <v>2.00512820512821</v>
      </c>
      <c r="C12518" s="6" t="n">
        <v>89</v>
      </c>
      <c r="D12518" s="6" t="n">
        <v>-1</v>
      </c>
      <c r="E12518" s="6" t="n">
        <v>2.00659340659341</v>
      </c>
      <c r="F12518" s="6" t="n">
        <v>0</v>
      </c>
      <c r="G12518" s="6" t="n">
        <v>0.0249084249084257</v>
      </c>
      <c r="H12518" s="6" t="str">
        <f aca="false">IF(AND(A12518&gt;=Stimuli!$B$2,A12518&lt;=Stimuli!$C$2),Stimuli!$A$2,IF(AND(A12518&gt;=Stimuli!$B$3,A12518&lt;=Stimuli!$C$3),Stimuli!$A$3,IF(AND(A12518&gt;=Stimuli!$B$4,A12518&lt;=Stimuli!$C$4),Stimuli!$A$4,"")))</f>
        <v>03 Quiet recovery (15s)</v>
      </c>
      <c r="I12518" s="6" t="n">
        <f aca="false">(B12518-B12517)/((A12518-A12517)/1000)</f>
        <v>-0.750183150183034</v>
      </c>
      <c r="J12518" s="6" t="n">
        <f aca="false">IF(OR(B12518&lt;Rules!$B$2,B12518&gt;Rules!$B$3,ABS(I12518)&gt;Rules!$B$4,OR(B12519&lt;Rules!$B$2,B12519&gt;Rules!$B$3,ABS(I12519)&gt;Rules!$B$4)),1,0)</f>
        <v>0</v>
      </c>
      <c r="K12518" s="6" t="str">
        <f aca="false">IF(F12518=1,COUNTIF($F$2:F12518,1),"")</f>
        <v/>
      </c>
    </row>
    <row r="12519" customFormat="false" ht="15" hidden="false" customHeight="false" outlineLevel="0" collapsed="false">
      <c r="A12519" s="6" t="n">
        <v>98230.0555</v>
      </c>
      <c r="B12519" s="6" t="n">
        <v>2.00952380952381</v>
      </c>
      <c r="C12519" s="6" t="n">
        <v>89</v>
      </c>
      <c r="D12519" s="6" t="n">
        <v>-1</v>
      </c>
      <c r="E12519" s="6" t="n">
        <v>2.00659340659341</v>
      </c>
      <c r="F12519" s="6" t="n">
        <v>0</v>
      </c>
      <c r="G12519" s="6" t="n">
        <v>0.0249084249084257</v>
      </c>
      <c r="H12519" s="6" t="str">
        <f aca="false">IF(AND(A12519&gt;=Stimuli!$B$2,A12519&lt;=Stimuli!$C$2),Stimuli!$A$2,IF(AND(A12519&gt;=Stimuli!$B$3,A12519&lt;=Stimuli!$C$3),Stimuli!$A$3,IF(AND(A12519&gt;=Stimuli!$B$4,A12519&lt;=Stimuli!$C$4),Stimuli!$A$4,"")))</f>
        <v>03 Quiet recovery (15s)</v>
      </c>
      <c r="I12519" s="6" t="n">
        <f aca="false">(B12519-B12518)/((A12519-A12518)/1000)</f>
        <v>0.56263736263719</v>
      </c>
      <c r="J12519" s="6" t="n">
        <f aca="false">IF(OR(B12519&lt;Rules!$B$2,B12519&gt;Rules!$B$3,ABS(I12519)&gt;Rules!$B$4,OR(B12520&lt;Rules!$B$2,B12520&gt;Rules!$B$3,ABS(I12520)&gt;Rules!$B$4)),1,0)</f>
        <v>0</v>
      </c>
      <c r="K12519" s="6" t="str">
        <f aca="false">IF(F12519=1,COUNTIF($F$2:F12519,1),"")</f>
        <v/>
      </c>
    </row>
    <row r="12520" customFormat="false" ht="15" hidden="false" customHeight="false" outlineLevel="0" collapsed="false">
      <c r="A12520" s="6" t="n">
        <v>98237.868</v>
      </c>
      <c r="B12520" s="6" t="n">
        <v>2.00659340659341</v>
      </c>
      <c r="C12520" s="6" t="n">
        <v>89</v>
      </c>
      <c r="D12520" s="6" t="n">
        <v>-1</v>
      </c>
      <c r="E12520" s="6" t="n">
        <v>2.00659340659341</v>
      </c>
      <c r="F12520" s="6" t="n">
        <v>0</v>
      </c>
      <c r="G12520" s="6" t="n">
        <v>0.0249084249084257</v>
      </c>
      <c r="H12520" s="6" t="str">
        <f aca="false">IF(AND(A12520&gt;=Stimuli!$B$2,A12520&lt;=Stimuli!$C$2),Stimuli!$A$2,IF(AND(A12520&gt;=Stimuli!$B$3,A12520&lt;=Stimuli!$C$3),Stimuli!$A$3,IF(AND(A12520&gt;=Stimuli!$B$4,A12520&lt;=Stimuli!$C$4),Stimuli!$A$4,"")))</f>
        <v>03 Quiet recovery (15s)</v>
      </c>
      <c r="I12520" s="6" t="n">
        <f aca="false">(B12520-B12519)/((A12520-A12519)/1000)</f>
        <v>-0.37509157509146</v>
      </c>
      <c r="J12520" s="6" t="n">
        <f aca="false">IF(OR(B12520&lt;Rules!$B$2,B12520&gt;Rules!$B$3,ABS(I12520)&gt;Rules!$B$4,OR(B12521&lt;Rules!$B$2,B12521&gt;Rules!$B$3,ABS(I12521)&gt;Rules!$B$4)),1,0)</f>
        <v>0</v>
      </c>
      <c r="K12520" s="6" t="str">
        <f aca="false">IF(F12520=1,COUNTIF($F$2:F12520,1),"")</f>
        <v/>
      </c>
    </row>
    <row r="12521" customFormat="false" ht="15" hidden="false" customHeight="false" outlineLevel="0" collapsed="false">
      <c r="A12521" s="6" t="n">
        <v>98245.6805</v>
      </c>
      <c r="B12521" s="6" t="n">
        <v>2.00805860805861</v>
      </c>
      <c r="C12521" s="6" t="n">
        <v>89</v>
      </c>
      <c r="D12521" s="6" t="n">
        <v>-1</v>
      </c>
      <c r="E12521" s="6" t="n">
        <v>2.00659340659341</v>
      </c>
      <c r="F12521" s="6" t="n">
        <v>0</v>
      </c>
      <c r="G12521" s="6" t="n">
        <v>0.0249084249084257</v>
      </c>
      <c r="H12521" s="6" t="str">
        <f aca="false">IF(AND(A12521&gt;=Stimuli!$B$2,A12521&lt;=Stimuli!$C$2),Stimuli!$A$2,IF(AND(A12521&gt;=Stimuli!$B$3,A12521&lt;=Stimuli!$C$3),Stimuli!$A$3,IF(AND(A12521&gt;=Stimuli!$B$4,A12521&lt;=Stimuli!$C$4),Stimuli!$A$4,"")))</f>
        <v>03 Quiet recovery (15s)</v>
      </c>
      <c r="I12521" s="6" t="n">
        <f aca="false">(B12521-B12520)/((A12521-A12520)/1000)</f>
        <v>0.18754578754573</v>
      </c>
      <c r="J12521" s="6" t="n">
        <f aca="false">IF(OR(B12521&lt;Rules!$B$2,B12521&gt;Rules!$B$3,ABS(I12521)&gt;Rules!$B$4,OR(B12522&lt;Rules!$B$2,B12522&gt;Rules!$B$3,ABS(I12522)&gt;Rules!$B$4)),1,0)</f>
        <v>0</v>
      </c>
      <c r="K12521" s="6" t="str">
        <f aca="false">IF(F12521=1,COUNTIF($F$2:F12521,1),"")</f>
        <v/>
      </c>
    </row>
    <row r="12522" customFormat="false" ht="15" hidden="false" customHeight="false" outlineLevel="0" collapsed="false">
      <c r="A12522" s="6" t="n">
        <v>98253.493</v>
      </c>
      <c r="B12522" s="6" t="n">
        <v>2.00659340659341</v>
      </c>
      <c r="C12522" s="6" t="n">
        <v>89</v>
      </c>
      <c r="D12522" s="6" t="n">
        <v>-1</v>
      </c>
      <c r="E12522" s="6" t="n">
        <v>2.00659340659341</v>
      </c>
      <c r="F12522" s="6" t="n">
        <v>0</v>
      </c>
      <c r="G12522" s="6" t="n">
        <v>0.0249084249084257</v>
      </c>
      <c r="H12522" s="6" t="str">
        <f aca="false">IF(AND(A12522&gt;=Stimuli!$B$2,A12522&lt;=Stimuli!$C$2),Stimuli!$A$2,IF(AND(A12522&gt;=Stimuli!$B$3,A12522&lt;=Stimuli!$C$3),Stimuli!$A$3,IF(AND(A12522&gt;=Stimuli!$B$4,A12522&lt;=Stimuli!$C$4),Stimuli!$A$4,"")))</f>
        <v>03 Quiet recovery (15s)</v>
      </c>
      <c r="I12522" s="6" t="n">
        <f aca="false">(B12522-B12521)/((A12522-A12521)/1000)</f>
        <v>-0.18754578754573</v>
      </c>
      <c r="J12522" s="6" t="n">
        <f aca="false">IF(OR(B12522&lt;Rules!$B$2,B12522&gt;Rules!$B$3,ABS(I12522)&gt;Rules!$B$4,OR(B12523&lt;Rules!$B$2,B12523&gt;Rules!$B$3,ABS(I12523)&gt;Rules!$B$4)),1,0)</f>
        <v>0</v>
      </c>
      <c r="K12522" s="6" t="str">
        <f aca="false">IF(F12522=1,COUNTIF($F$2:F12522,1),"")</f>
        <v/>
      </c>
    </row>
    <row r="12523" customFormat="false" ht="15" hidden="false" customHeight="false" outlineLevel="0" collapsed="false">
      <c r="A12523" s="6" t="n">
        <v>98261.3055</v>
      </c>
      <c r="B12523" s="6" t="n">
        <v>2.00512820512821</v>
      </c>
      <c r="C12523" s="6" t="n">
        <v>89</v>
      </c>
      <c r="D12523" s="6" t="n">
        <v>-1</v>
      </c>
      <c r="E12523" s="6" t="n">
        <v>2.00659340659341</v>
      </c>
      <c r="F12523" s="6" t="n">
        <v>0</v>
      </c>
      <c r="G12523" s="6" t="n">
        <v>0.0249084249084257</v>
      </c>
      <c r="H12523" s="6" t="str">
        <f aca="false">IF(AND(A12523&gt;=Stimuli!$B$2,A12523&lt;=Stimuli!$C$2),Stimuli!$A$2,IF(AND(A12523&gt;=Stimuli!$B$3,A12523&lt;=Stimuli!$C$3),Stimuli!$A$3,IF(AND(A12523&gt;=Stimuli!$B$4,A12523&lt;=Stimuli!$C$4),Stimuli!$A$4,"")))</f>
        <v>03 Quiet recovery (15s)</v>
      </c>
      <c r="I12523" s="6" t="n">
        <f aca="false">(B12523-B12522)/((A12523-A12522)/1000)</f>
        <v>-0.18754578754573</v>
      </c>
      <c r="J12523" s="6" t="n">
        <f aca="false">IF(OR(B12523&lt;Rules!$B$2,B12523&gt;Rules!$B$3,ABS(I12523)&gt;Rules!$B$4,OR(B12524&lt;Rules!$B$2,B12524&gt;Rules!$B$3,ABS(I12524)&gt;Rules!$B$4)),1,0)</f>
        <v>0</v>
      </c>
      <c r="K12523" s="6" t="str">
        <f aca="false">IF(F12523=1,COUNTIF($F$2:F12523,1),"")</f>
        <v/>
      </c>
    </row>
    <row r="12524" customFormat="false" ht="15" hidden="false" customHeight="false" outlineLevel="0" collapsed="false">
      <c r="A12524" s="6" t="n">
        <v>98269.118</v>
      </c>
      <c r="B12524" s="6" t="n">
        <v>2.00952380952381</v>
      </c>
      <c r="C12524" s="6" t="n">
        <v>89</v>
      </c>
      <c r="D12524" s="6" t="n">
        <v>-1</v>
      </c>
      <c r="E12524" s="6" t="n">
        <v>2.00512820512821</v>
      </c>
      <c r="F12524" s="6" t="n">
        <v>0</v>
      </c>
      <c r="G12524" s="6" t="n">
        <v>0.0249084249084257</v>
      </c>
      <c r="H12524" s="6" t="str">
        <f aca="false">IF(AND(A12524&gt;=Stimuli!$B$2,A12524&lt;=Stimuli!$C$2),Stimuli!$A$2,IF(AND(A12524&gt;=Stimuli!$B$3,A12524&lt;=Stimuli!$C$3),Stimuli!$A$3,IF(AND(A12524&gt;=Stimuli!$B$4,A12524&lt;=Stimuli!$C$4),Stimuli!$A$4,"")))</f>
        <v>03 Quiet recovery (15s)</v>
      </c>
      <c r="I12524" s="6" t="n">
        <f aca="false">(B12524-B12523)/((A12524-A12523)/1000)</f>
        <v>0.56263736263719</v>
      </c>
      <c r="J12524" s="6" t="n">
        <f aca="false">IF(OR(B12524&lt;Rules!$B$2,B12524&gt;Rules!$B$3,ABS(I12524)&gt;Rules!$B$4,OR(B12525&lt;Rules!$B$2,B12525&gt;Rules!$B$3,ABS(I12525)&gt;Rules!$B$4)),1,0)</f>
        <v>0</v>
      </c>
      <c r="K12524" s="6" t="str">
        <f aca="false">IF(F12524=1,COUNTIF($F$2:F12524,1),"")</f>
        <v/>
      </c>
    </row>
    <row r="12525" customFormat="false" ht="15" hidden="false" customHeight="false" outlineLevel="0" collapsed="false">
      <c r="A12525" s="6" t="n">
        <v>98276.9305</v>
      </c>
      <c r="B12525" s="6" t="n">
        <v>2.00512820512821</v>
      </c>
      <c r="C12525" s="6" t="n">
        <v>89</v>
      </c>
      <c r="D12525" s="6" t="n">
        <v>-1</v>
      </c>
      <c r="E12525" s="6" t="n">
        <v>2.00512820512821</v>
      </c>
      <c r="F12525" s="6" t="n">
        <v>0</v>
      </c>
      <c r="G12525" s="6" t="n">
        <v>0.0249084249084257</v>
      </c>
      <c r="H12525" s="6" t="str">
        <f aca="false">IF(AND(A12525&gt;=Stimuli!$B$2,A12525&lt;=Stimuli!$C$2),Stimuli!$A$2,IF(AND(A12525&gt;=Stimuli!$B$3,A12525&lt;=Stimuli!$C$3),Stimuli!$A$3,IF(AND(A12525&gt;=Stimuli!$B$4,A12525&lt;=Stimuli!$C$4),Stimuli!$A$4,"")))</f>
        <v>03 Quiet recovery (15s)</v>
      </c>
      <c r="I12525" s="6" t="n">
        <f aca="false">(B12525-B12524)/((A12525-A12524)/1000)</f>
        <v>-0.56263736263719</v>
      </c>
      <c r="J12525" s="6" t="n">
        <f aca="false">IF(OR(B12525&lt;Rules!$B$2,B12525&gt;Rules!$B$3,ABS(I12525)&gt;Rules!$B$4,OR(B12526&lt;Rules!$B$2,B12526&gt;Rules!$B$3,ABS(I12526)&gt;Rules!$B$4)),1,0)</f>
        <v>0</v>
      </c>
      <c r="K12525" s="6" t="str">
        <f aca="false">IF(F12525=1,COUNTIF($F$2:F12525,1),"")</f>
        <v/>
      </c>
    </row>
    <row r="12526" customFormat="false" ht="15" hidden="false" customHeight="false" outlineLevel="0" collapsed="false">
      <c r="A12526" s="6" t="n">
        <v>98284.743</v>
      </c>
      <c r="B12526" s="6" t="n">
        <v>2.00952380952381</v>
      </c>
      <c r="C12526" s="6" t="n">
        <v>89</v>
      </c>
      <c r="D12526" s="6" t="n">
        <v>-1</v>
      </c>
      <c r="E12526" s="6" t="n">
        <v>2.00512820512821</v>
      </c>
      <c r="F12526" s="6" t="n">
        <v>0</v>
      </c>
      <c r="G12526" s="6" t="n">
        <v>0.0249084249084257</v>
      </c>
      <c r="H12526" s="6" t="str">
        <f aca="false">IF(AND(A12526&gt;=Stimuli!$B$2,A12526&lt;=Stimuli!$C$2),Stimuli!$A$2,IF(AND(A12526&gt;=Stimuli!$B$3,A12526&lt;=Stimuli!$C$3),Stimuli!$A$3,IF(AND(A12526&gt;=Stimuli!$B$4,A12526&lt;=Stimuli!$C$4),Stimuli!$A$4,"")))</f>
        <v>03 Quiet recovery (15s)</v>
      </c>
      <c r="I12526" s="6" t="n">
        <f aca="false">(B12526-B12525)/((A12526-A12525)/1000)</f>
        <v>0.56263736263719</v>
      </c>
      <c r="J12526" s="6" t="n">
        <f aca="false">IF(OR(B12526&lt;Rules!$B$2,B12526&gt;Rules!$B$3,ABS(I12526)&gt;Rules!$B$4,OR(B12527&lt;Rules!$B$2,B12527&gt;Rules!$B$3,ABS(I12527)&gt;Rules!$B$4)),1,0)</f>
        <v>0</v>
      </c>
      <c r="K12526" s="6" t="str">
        <f aca="false">IF(F12526=1,COUNTIF($F$2:F12526,1),"")</f>
        <v/>
      </c>
    </row>
    <row r="12527" customFormat="false" ht="15" hidden="false" customHeight="false" outlineLevel="0" collapsed="false">
      <c r="A12527" s="6" t="n">
        <v>98292.5555</v>
      </c>
      <c r="B12527" s="6" t="n">
        <v>2.003663003663</v>
      </c>
      <c r="C12527" s="6" t="n">
        <v>89</v>
      </c>
      <c r="D12527" s="6" t="n">
        <v>-1</v>
      </c>
      <c r="E12527" s="6" t="n">
        <v>2.00512820512821</v>
      </c>
      <c r="F12527" s="6" t="n">
        <v>0</v>
      </c>
      <c r="G12527" s="6" t="n">
        <v>0.0249084249084257</v>
      </c>
      <c r="H12527" s="6" t="str">
        <f aca="false">IF(AND(A12527&gt;=Stimuli!$B$2,A12527&lt;=Stimuli!$C$2),Stimuli!$A$2,IF(AND(A12527&gt;=Stimuli!$B$3,A12527&lt;=Stimuli!$C$3),Stimuli!$A$3,IF(AND(A12527&gt;=Stimuli!$B$4,A12527&lt;=Stimuli!$C$4),Stimuli!$A$4,"")))</f>
        <v>03 Quiet recovery (15s)</v>
      </c>
      <c r="I12527" s="6" t="n">
        <f aca="false">(B12527-B12526)/((A12527-A12526)/1000)</f>
        <v>-0.750183150183034</v>
      </c>
      <c r="J12527" s="6" t="n">
        <f aca="false">IF(OR(B12527&lt;Rules!$B$2,B12527&gt;Rules!$B$3,ABS(I12527)&gt;Rules!$B$4,OR(B12528&lt;Rules!$B$2,B12528&gt;Rules!$B$3,ABS(I12528)&gt;Rules!$B$4)),1,0)</f>
        <v>0</v>
      </c>
      <c r="K12527" s="6" t="str">
        <f aca="false">IF(F12527=1,COUNTIF($F$2:F12527,1),"")</f>
        <v/>
      </c>
    </row>
    <row r="12528" customFormat="false" ht="15" hidden="false" customHeight="false" outlineLevel="0" collapsed="false">
      <c r="A12528" s="6" t="n">
        <v>98300.368</v>
      </c>
      <c r="B12528" s="6" t="n">
        <v>2.01098901098901</v>
      </c>
      <c r="C12528" s="6" t="n">
        <v>89</v>
      </c>
      <c r="D12528" s="6" t="n">
        <v>-1</v>
      </c>
      <c r="E12528" s="6" t="n">
        <v>2.00512820512821</v>
      </c>
      <c r="F12528" s="6" t="n">
        <v>0</v>
      </c>
      <c r="G12528" s="6" t="n">
        <v>0.0249084249084257</v>
      </c>
      <c r="H12528" s="6" t="str">
        <f aca="false">IF(AND(A12528&gt;=Stimuli!$B$2,A12528&lt;=Stimuli!$C$2),Stimuli!$A$2,IF(AND(A12528&gt;=Stimuli!$B$3,A12528&lt;=Stimuli!$C$3),Stimuli!$A$3,IF(AND(A12528&gt;=Stimuli!$B$4,A12528&lt;=Stimuli!$C$4),Stimuli!$A$4,"")))</f>
        <v>03 Quiet recovery (15s)</v>
      </c>
      <c r="I12528" s="6" t="n">
        <f aca="false">(B12528-B12527)/((A12528-A12527)/1000)</f>
        <v>0.937728937728878</v>
      </c>
      <c r="J12528" s="6" t="n">
        <f aca="false">IF(OR(B12528&lt;Rules!$B$2,B12528&gt;Rules!$B$3,ABS(I12528)&gt;Rules!$B$4,OR(B12529&lt;Rules!$B$2,B12529&gt;Rules!$B$3,ABS(I12529)&gt;Rules!$B$4)),1,0)</f>
        <v>0</v>
      </c>
      <c r="K12528" s="6" t="str">
        <f aca="false">IF(F12528=1,COUNTIF($F$2:F12528,1),"")</f>
        <v/>
      </c>
    </row>
    <row r="12529" customFormat="false" ht="15" hidden="false" customHeight="false" outlineLevel="0" collapsed="false">
      <c r="A12529" s="6" t="n">
        <v>98308.1805</v>
      </c>
      <c r="B12529" s="6" t="n">
        <v>2.003663003663</v>
      </c>
      <c r="C12529" s="6" t="n">
        <v>89</v>
      </c>
      <c r="D12529" s="6" t="n">
        <v>-1</v>
      </c>
      <c r="E12529" s="6" t="n">
        <v>2.00512820512821</v>
      </c>
      <c r="F12529" s="6" t="n">
        <v>0</v>
      </c>
      <c r="G12529" s="6" t="n">
        <v>0.0249084249084257</v>
      </c>
      <c r="H12529" s="6" t="str">
        <f aca="false">IF(AND(A12529&gt;=Stimuli!$B$2,A12529&lt;=Stimuli!$C$2),Stimuli!$A$2,IF(AND(A12529&gt;=Stimuli!$B$3,A12529&lt;=Stimuli!$C$3),Stimuli!$A$3,IF(AND(A12529&gt;=Stimuli!$B$4,A12529&lt;=Stimuli!$C$4),Stimuli!$A$4,"")))</f>
        <v>03 Quiet recovery (15s)</v>
      </c>
      <c r="I12529" s="6" t="n">
        <f aca="false">(B12529-B12528)/((A12529-A12528)/1000)</f>
        <v>-0.937728937728878</v>
      </c>
      <c r="J12529" s="6" t="n">
        <f aca="false">IF(OR(B12529&lt;Rules!$B$2,B12529&gt;Rules!$B$3,ABS(I12529)&gt;Rules!$B$4,OR(B12530&lt;Rules!$B$2,B12530&gt;Rules!$B$3,ABS(I12530)&gt;Rules!$B$4)),1,0)</f>
        <v>0</v>
      </c>
      <c r="K12529" s="6" t="str">
        <f aca="false">IF(F12529=1,COUNTIF($F$2:F12529,1),"")</f>
        <v/>
      </c>
    </row>
    <row r="12530" customFormat="false" ht="15" hidden="false" customHeight="false" outlineLevel="0" collapsed="false">
      <c r="A12530" s="6" t="n">
        <v>98315.993</v>
      </c>
      <c r="B12530" s="6" t="n">
        <v>2.01098901098901</v>
      </c>
      <c r="C12530" s="6" t="n">
        <v>89</v>
      </c>
      <c r="D12530" s="6" t="n">
        <v>-1</v>
      </c>
      <c r="E12530" s="6" t="n">
        <v>2.00512820512821</v>
      </c>
      <c r="F12530" s="6" t="n">
        <v>0</v>
      </c>
      <c r="G12530" s="6" t="n">
        <v>0.0249084249084257</v>
      </c>
      <c r="H12530" s="6" t="str">
        <f aca="false">IF(AND(A12530&gt;=Stimuli!$B$2,A12530&lt;=Stimuli!$C$2),Stimuli!$A$2,IF(AND(A12530&gt;=Stimuli!$B$3,A12530&lt;=Stimuli!$C$3),Stimuli!$A$3,IF(AND(A12530&gt;=Stimuli!$B$4,A12530&lt;=Stimuli!$C$4),Stimuli!$A$4,"")))</f>
        <v>03 Quiet recovery (15s)</v>
      </c>
      <c r="I12530" s="6" t="n">
        <f aca="false">(B12530-B12529)/((A12530-A12529)/1000)</f>
        <v>0.937728937728878</v>
      </c>
      <c r="J12530" s="6" t="n">
        <f aca="false">IF(OR(B12530&lt;Rules!$B$2,B12530&gt;Rules!$B$3,ABS(I12530)&gt;Rules!$B$4,OR(B12531&lt;Rules!$B$2,B12531&gt;Rules!$B$3,ABS(I12531)&gt;Rules!$B$4)),1,0)</f>
        <v>0</v>
      </c>
      <c r="K12530" s="6" t="str">
        <f aca="false">IF(F12530=1,COUNTIF($F$2:F12530,1),"")</f>
        <v/>
      </c>
    </row>
    <row r="12531" customFormat="false" ht="15" hidden="false" customHeight="false" outlineLevel="0" collapsed="false">
      <c r="A12531" s="6" t="n">
        <v>98323.8055</v>
      </c>
      <c r="B12531" s="6" t="n">
        <v>2.0021978021978</v>
      </c>
      <c r="C12531" s="6" t="n">
        <v>89</v>
      </c>
      <c r="D12531" s="6" t="n">
        <v>-1</v>
      </c>
      <c r="E12531" s="6" t="n">
        <v>2.00512820512821</v>
      </c>
      <c r="F12531" s="6" t="n">
        <v>0</v>
      </c>
      <c r="G12531" s="6" t="n">
        <v>0.0249084249084257</v>
      </c>
      <c r="H12531" s="6" t="str">
        <f aca="false">IF(AND(A12531&gt;=Stimuli!$B$2,A12531&lt;=Stimuli!$C$2),Stimuli!$A$2,IF(AND(A12531&gt;=Stimuli!$B$3,A12531&lt;=Stimuli!$C$3),Stimuli!$A$3,IF(AND(A12531&gt;=Stimuli!$B$4,A12531&lt;=Stimuli!$C$4),Stimuli!$A$4,"")))</f>
        <v>03 Quiet recovery (15s)</v>
      </c>
      <c r="I12531" s="6" t="n">
        <f aca="false">(B12531-B12530)/((A12531-A12530)/1000)</f>
        <v>-1.12527472527472</v>
      </c>
      <c r="J12531" s="6" t="n">
        <f aca="false">IF(OR(B12531&lt;Rules!$B$2,B12531&gt;Rules!$B$3,ABS(I12531)&gt;Rules!$B$4,OR(B12532&lt;Rules!$B$2,B12532&gt;Rules!$B$3,ABS(I12532)&gt;Rules!$B$4)),1,0)</f>
        <v>0</v>
      </c>
      <c r="K12531" s="6" t="str">
        <f aca="false">IF(F12531=1,COUNTIF($F$2:F12531,1),"")</f>
        <v/>
      </c>
    </row>
    <row r="12532" customFormat="false" ht="15" hidden="false" customHeight="false" outlineLevel="0" collapsed="false">
      <c r="A12532" s="6" t="n">
        <v>98331.618</v>
      </c>
      <c r="B12532" s="6" t="n">
        <v>2.00952380952381</v>
      </c>
      <c r="C12532" s="6" t="n">
        <v>89</v>
      </c>
      <c r="D12532" s="6" t="n">
        <v>-1</v>
      </c>
      <c r="E12532" s="6" t="n">
        <v>2.00512820512821</v>
      </c>
      <c r="F12532" s="6" t="n">
        <v>0</v>
      </c>
      <c r="G12532" s="6" t="n">
        <v>0.0249084249084257</v>
      </c>
      <c r="H12532" s="6" t="str">
        <f aca="false">IF(AND(A12532&gt;=Stimuli!$B$2,A12532&lt;=Stimuli!$C$2),Stimuli!$A$2,IF(AND(A12532&gt;=Stimuli!$B$3,A12532&lt;=Stimuli!$C$3),Stimuli!$A$3,IF(AND(A12532&gt;=Stimuli!$B$4,A12532&lt;=Stimuli!$C$4),Stimuli!$A$4,"")))</f>
        <v>03 Quiet recovery (15s)</v>
      </c>
      <c r="I12532" s="6" t="n">
        <f aca="false">(B12532-B12531)/((A12532-A12531)/1000)</f>
        <v>0.937728937728878</v>
      </c>
      <c r="J12532" s="6" t="n">
        <f aca="false">IF(OR(B12532&lt;Rules!$B$2,B12532&gt;Rules!$B$3,ABS(I12532)&gt;Rules!$B$4,OR(B12533&lt;Rules!$B$2,B12533&gt;Rules!$B$3,ABS(I12533)&gt;Rules!$B$4)),1,0)</f>
        <v>0</v>
      </c>
      <c r="K12532" s="6" t="str">
        <f aca="false">IF(F12532=1,COUNTIF($F$2:F12532,1),"")</f>
        <v/>
      </c>
    </row>
    <row r="12533" customFormat="false" ht="15" hidden="false" customHeight="false" outlineLevel="0" collapsed="false">
      <c r="A12533" s="6" t="n">
        <v>98339.4305</v>
      </c>
      <c r="B12533" s="6" t="n">
        <v>2.0021978021978</v>
      </c>
      <c r="C12533" s="6" t="n">
        <v>89</v>
      </c>
      <c r="D12533" s="6" t="n">
        <v>-1</v>
      </c>
      <c r="E12533" s="6" t="n">
        <v>2.00512820512821</v>
      </c>
      <c r="F12533" s="6" t="n">
        <v>0</v>
      </c>
      <c r="G12533" s="6" t="n">
        <v>0.0249084249084257</v>
      </c>
      <c r="H12533" s="6" t="str">
        <f aca="false">IF(AND(A12533&gt;=Stimuli!$B$2,A12533&lt;=Stimuli!$C$2),Stimuli!$A$2,IF(AND(A12533&gt;=Stimuli!$B$3,A12533&lt;=Stimuli!$C$3),Stimuli!$A$3,IF(AND(A12533&gt;=Stimuli!$B$4,A12533&lt;=Stimuli!$C$4),Stimuli!$A$4,"")))</f>
        <v>03 Quiet recovery (15s)</v>
      </c>
      <c r="I12533" s="6" t="n">
        <f aca="false">(B12533-B12532)/((A12533-A12532)/1000)</f>
        <v>-0.937728937728878</v>
      </c>
      <c r="J12533" s="6" t="n">
        <f aca="false">IF(OR(B12533&lt;Rules!$B$2,B12533&gt;Rules!$B$3,ABS(I12533)&gt;Rules!$B$4,OR(B12534&lt;Rules!$B$2,B12534&gt;Rules!$B$3,ABS(I12534)&gt;Rules!$B$4)),1,0)</f>
        <v>0</v>
      </c>
      <c r="K12533" s="6" t="str">
        <f aca="false">IF(F12533=1,COUNTIF($F$2:F12533,1),"")</f>
        <v/>
      </c>
    </row>
    <row r="12534" customFormat="false" ht="15" hidden="false" customHeight="false" outlineLevel="0" collapsed="false">
      <c r="A12534" s="6" t="n">
        <v>98347.243</v>
      </c>
      <c r="B12534" s="6" t="n">
        <v>2.00805860805861</v>
      </c>
      <c r="C12534" s="6" t="n">
        <v>89</v>
      </c>
      <c r="D12534" s="6" t="n">
        <v>-1</v>
      </c>
      <c r="E12534" s="6" t="n">
        <v>2.00512820512821</v>
      </c>
      <c r="F12534" s="6" t="n">
        <v>0</v>
      </c>
      <c r="G12534" s="6" t="n">
        <v>0.0249084249084257</v>
      </c>
      <c r="H12534" s="6" t="str">
        <f aca="false">IF(AND(A12534&gt;=Stimuli!$B$2,A12534&lt;=Stimuli!$C$2),Stimuli!$A$2,IF(AND(A12534&gt;=Stimuli!$B$3,A12534&lt;=Stimuli!$C$3),Stimuli!$A$3,IF(AND(A12534&gt;=Stimuli!$B$4,A12534&lt;=Stimuli!$C$4),Stimuli!$A$4,"")))</f>
        <v>03 Quiet recovery (15s)</v>
      </c>
      <c r="I12534" s="6" t="n">
        <f aca="false">(B12534-B12533)/((A12534-A12533)/1000)</f>
        <v>0.750183150183148</v>
      </c>
      <c r="J12534" s="6" t="n">
        <f aca="false">IF(OR(B12534&lt;Rules!$B$2,B12534&gt;Rules!$B$3,ABS(I12534)&gt;Rules!$B$4,OR(B12535&lt;Rules!$B$2,B12535&gt;Rules!$B$3,ABS(I12535)&gt;Rules!$B$4)),1,0)</f>
        <v>0</v>
      </c>
      <c r="K12534" s="6" t="str">
        <f aca="false">IF(F12534=1,COUNTIF($F$2:F12534,1),"")</f>
        <v/>
      </c>
    </row>
    <row r="12535" customFormat="false" ht="15" hidden="false" customHeight="false" outlineLevel="0" collapsed="false">
      <c r="A12535" s="6" t="n">
        <v>98355.0555</v>
      </c>
      <c r="B12535" s="6" t="n">
        <v>2.003663003663</v>
      </c>
      <c r="C12535" s="6" t="n">
        <v>89</v>
      </c>
      <c r="D12535" s="6" t="n">
        <v>-1</v>
      </c>
      <c r="E12535" s="6" t="n">
        <v>2.00512820512821</v>
      </c>
      <c r="F12535" s="6" t="n">
        <v>0</v>
      </c>
      <c r="G12535" s="6" t="n">
        <v>0.0249084249084257</v>
      </c>
      <c r="H12535" s="6" t="str">
        <f aca="false">IF(AND(A12535&gt;=Stimuli!$B$2,A12535&lt;=Stimuli!$C$2),Stimuli!$A$2,IF(AND(A12535&gt;=Stimuli!$B$3,A12535&lt;=Stimuli!$C$3),Stimuli!$A$3,IF(AND(A12535&gt;=Stimuli!$B$4,A12535&lt;=Stimuli!$C$4),Stimuli!$A$4,"")))</f>
        <v>03 Quiet recovery (15s)</v>
      </c>
      <c r="I12535" s="6" t="n">
        <f aca="false">(B12535-B12534)/((A12535-A12534)/1000)</f>
        <v>-0.562637362637304</v>
      </c>
      <c r="J12535" s="6" t="n">
        <f aca="false">IF(OR(B12535&lt;Rules!$B$2,B12535&gt;Rules!$B$3,ABS(I12535)&gt;Rules!$B$4,OR(B12536&lt;Rules!$B$2,B12536&gt;Rules!$B$3,ABS(I12536)&gt;Rules!$B$4)),1,0)</f>
        <v>0</v>
      </c>
      <c r="K12535" s="6" t="str">
        <f aca="false">IF(F12535=1,COUNTIF($F$2:F12535,1),"")</f>
        <v/>
      </c>
    </row>
    <row r="12536" customFormat="false" ht="15" hidden="false" customHeight="false" outlineLevel="0" collapsed="false">
      <c r="A12536" s="6" t="n">
        <v>98362.868</v>
      </c>
      <c r="B12536" s="6" t="n">
        <v>2.00659340659341</v>
      </c>
      <c r="C12536" s="6" t="n">
        <v>89</v>
      </c>
      <c r="D12536" s="6" t="n">
        <v>-1</v>
      </c>
      <c r="E12536" s="6" t="n">
        <v>2.00512820512821</v>
      </c>
      <c r="F12536" s="6" t="n">
        <v>0</v>
      </c>
      <c r="G12536" s="6" t="n">
        <v>0.0249084249084257</v>
      </c>
      <c r="H12536" s="6" t="str">
        <f aca="false">IF(AND(A12536&gt;=Stimuli!$B$2,A12536&lt;=Stimuli!$C$2),Stimuli!$A$2,IF(AND(A12536&gt;=Stimuli!$B$3,A12536&lt;=Stimuli!$C$3),Stimuli!$A$3,IF(AND(A12536&gt;=Stimuli!$B$4,A12536&lt;=Stimuli!$C$4),Stimuli!$A$4,"")))</f>
        <v>03 Quiet recovery (15s)</v>
      </c>
      <c r="I12536" s="6" t="n">
        <f aca="false">(B12536-B12535)/((A12536-A12535)/1000)</f>
        <v>0.375091575091574</v>
      </c>
      <c r="J12536" s="6" t="n">
        <f aca="false">IF(OR(B12536&lt;Rules!$B$2,B12536&gt;Rules!$B$3,ABS(I12536)&gt;Rules!$B$4,OR(B12537&lt;Rules!$B$2,B12537&gt;Rules!$B$3,ABS(I12537)&gt;Rules!$B$4)),1,0)</f>
        <v>0</v>
      </c>
      <c r="K12536" s="6" t="str">
        <f aca="false">IF(F12536=1,COUNTIF($F$2:F12536,1),"")</f>
        <v/>
      </c>
    </row>
    <row r="12537" customFormat="false" ht="15" hidden="false" customHeight="false" outlineLevel="0" collapsed="false">
      <c r="A12537" s="6" t="n">
        <v>98370.6805</v>
      </c>
      <c r="B12537" s="6" t="n">
        <v>2.00512820512821</v>
      </c>
      <c r="C12537" s="6" t="n">
        <v>89</v>
      </c>
      <c r="D12537" s="6" t="n">
        <v>-1</v>
      </c>
      <c r="E12537" s="6" t="n">
        <v>2.00512820512821</v>
      </c>
      <c r="F12537" s="6" t="n">
        <v>0</v>
      </c>
      <c r="G12537" s="6" t="n">
        <v>0.0249084249084257</v>
      </c>
      <c r="H12537" s="6" t="str">
        <f aca="false">IF(AND(A12537&gt;=Stimuli!$B$2,A12537&lt;=Stimuli!$C$2),Stimuli!$A$2,IF(AND(A12537&gt;=Stimuli!$B$3,A12537&lt;=Stimuli!$C$3),Stimuli!$A$3,IF(AND(A12537&gt;=Stimuli!$B$4,A12537&lt;=Stimuli!$C$4),Stimuli!$A$4,"")))</f>
        <v>03 Quiet recovery (15s)</v>
      </c>
      <c r="I12537" s="6" t="n">
        <f aca="false">(B12537-B12536)/((A12537-A12536)/1000)</f>
        <v>-0.18754578754573</v>
      </c>
      <c r="J12537" s="6" t="n">
        <f aca="false">IF(OR(B12537&lt;Rules!$B$2,B12537&gt;Rules!$B$3,ABS(I12537)&gt;Rules!$B$4,OR(B12538&lt;Rules!$B$2,B12538&gt;Rules!$B$3,ABS(I12538)&gt;Rules!$B$4)),1,0)</f>
        <v>0</v>
      </c>
      <c r="K12537" s="6" t="str">
        <f aca="false">IF(F12537=1,COUNTIF($F$2:F12537,1),"")</f>
        <v/>
      </c>
    </row>
    <row r="12538" customFormat="false" ht="15" hidden="false" customHeight="false" outlineLevel="0" collapsed="false">
      <c r="A12538" s="6" t="n">
        <v>98378.493</v>
      </c>
      <c r="B12538" s="6" t="n">
        <v>2.00512820512821</v>
      </c>
      <c r="C12538" s="6" t="n">
        <v>89</v>
      </c>
      <c r="D12538" s="6" t="n">
        <v>-1</v>
      </c>
      <c r="E12538" s="6" t="n">
        <v>2.00512820512821</v>
      </c>
      <c r="F12538" s="6" t="n">
        <v>0</v>
      </c>
      <c r="G12538" s="6" t="n">
        <v>0.0249084249084257</v>
      </c>
      <c r="H12538" s="6" t="str">
        <f aca="false">IF(AND(A12538&gt;=Stimuli!$B$2,A12538&lt;=Stimuli!$C$2),Stimuli!$A$2,IF(AND(A12538&gt;=Stimuli!$B$3,A12538&lt;=Stimuli!$C$3),Stimuli!$A$3,IF(AND(A12538&gt;=Stimuli!$B$4,A12538&lt;=Stimuli!$C$4),Stimuli!$A$4,"")))</f>
        <v>03 Quiet recovery (15s)</v>
      </c>
      <c r="I12538" s="6" t="n">
        <f aca="false">(B12538-B12537)/((A12538-A12537)/1000)</f>
        <v>0</v>
      </c>
      <c r="J12538" s="6" t="n">
        <f aca="false">IF(OR(B12538&lt;Rules!$B$2,B12538&gt;Rules!$B$3,ABS(I12538)&gt;Rules!$B$4,OR(B12539&lt;Rules!$B$2,B12539&gt;Rules!$B$3,ABS(I12539)&gt;Rules!$B$4)),1,0)</f>
        <v>0</v>
      </c>
      <c r="K12538" s="6" t="str">
        <f aca="false">IF(F12538=1,COUNTIF($F$2:F12538,1),"")</f>
        <v/>
      </c>
    </row>
    <row r="12539" customFormat="false" ht="15" hidden="false" customHeight="false" outlineLevel="0" collapsed="false">
      <c r="A12539" s="6" t="n">
        <v>98386.3055</v>
      </c>
      <c r="B12539" s="6" t="n">
        <v>2.00659340659341</v>
      </c>
      <c r="C12539" s="6" t="n">
        <v>89</v>
      </c>
      <c r="D12539" s="6" t="n">
        <v>-1</v>
      </c>
      <c r="E12539" s="6" t="n">
        <v>2.00512820512821</v>
      </c>
      <c r="F12539" s="6" t="n">
        <v>0</v>
      </c>
      <c r="G12539" s="6" t="n">
        <v>0.0249084249084257</v>
      </c>
      <c r="H12539" s="6" t="str">
        <f aca="false">IF(AND(A12539&gt;=Stimuli!$B$2,A12539&lt;=Stimuli!$C$2),Stimuli!$A$2,IF(AND(A12539&gt;=Stimuli!$B$3,A12539&lt;=Stimuli!$C$3),Stimuli!$A$3,IF(AND(A12539&gt;=Stimuli!$B$4,A12539&lt;=Stimuli!$C$4),Stimuli!$A$4,"")))</f>
        <v>03 Quiet recovery (15s)</v>
      </c>
      <c r="I12539" s="6" t="n">
        <f aca="false">(B12539-B12538)/((A12539-A12538)/1000)</f>
        <v>0.18754578754573</v>
      </c>
      <c r="J12539" s="6" t="n">
        <f aca="false">IF(OR(B12539&lt;Rules!$B$2,B12539&gt;Rules!$B$3,ABS(I12539)&gt;Rules!$B$4,OR(B12540&lt;Rules!$B$2,B12540&gt;Rules!$B$3,ABS(I12540)&gt;Rules!$B$4)),1,0)</f>
        <v>0</v>
      </c>
      <c r="K12539" s="6" t="str">
        <f aca="false">IF(F12539=1,COUNTIF($F$2:F12539,1),"")</f>
        <v/>
      </c>
    </row>
    <row r="12540" customFormat="false" ht="15" hidden="false" customHeight="false" outlineLevel="0" collapsed="false">
      <c r="A12540" s="6" t="n">
        <v>98394.118</v>
      </c>
      <c r="B12540" s="6" t="n">
        <v>2.003663003663</v>
      </c>
      <c r="C12540" s="6" t="n">
        <v>89</v>
      </c>
      <c r="D12540" s="6" t="n">
        <v>-1</v>
      </c>
      <c r="E12540" s="6" t="n">
        <v>2.00512820512821</v>
      </c>
      <c r="F12540" s="6" t="n">
        <v>0</v>
      </c>
      <c r="G12540" s="6" t="n">
        <v>0.0249084249084257</v>
      </c>
      <c r="H12540" s="6" t="str">
        <f aca="false">IF(AND(A12540&gt;=Stimuli!$B$2,A12540&lt;=Stimuli!$C$2),Stimuli!$A$2,IF(AND(A12540&gt;=Stimuli!$B$3,A12540&lt;=Stimuli!$C$3),Stimuli!$A$3,IF(AND(A12540&gt;=Stimuli!$B$4,A12540&lt;=Stimuli!$C$4),Stimuli!$A$4,"")))</f>
        <v>03 Quiet recovery (15s)</v>
      </c>
      <c r="I12540" s="6" t="n">
        <f aca="false">(B12540-B12539)/((A12540-A12539)/1000)</f>
        <v>-0.375091575091574</v>
      </c>
      <c r="J12540" s="6" t="n">
        <f aca="false">IF(OR(B12540&lt;Rules!$B$2,B12540&gt;Rules!$B$3,ABS(I12540)&gt;Rules!$B$4,OR(B12541&lt;Rules!$B$2,B12541&gt;Rules!$B$3,ABS(I12541)&gt;Rules!$B$4)),1,0)</f>
        <v>0</v>
      </c>
      <c r="K12540" s="6" t="str">
        <f aca="false">IF(F12540=1,COUNTIF($F$2:F12540,1),"")</f>
        <v/>
      </c>
    </row>
    <row r="12541" customFormat="false" ht="15" hidden="false" customHeight="false" outlineLevel="0" collapsed="false">
      <c r="A12541" s="6" t="n">
        <v>98401.9305</v>
      </c>
      <c r="B12541" s="6" t="n">
        <v>2.00805860805861</v>
      </c>
      <c r="C12541" s="6" t="n">
        <v>89</v>
      </c>
      <c r="D12541" s="6" t="n">
        <v>-1</v>
      </c>
      <c r="E12541" s="6" t="n">
        <v>2.00512820512821</v>
      </c>
      <c r="F12541" s="6" t="n">
        <v>0</v>
      </c>
      <c r="G12541" s="6" t="n">
        <v>0.0249084249084257</v>
      </c>
      <c r="H12541" s="6" t="str">
        <f aca="false">IF(AND(A12541&gt;=Stimuli!$B$2,A12541&lt;=Stimuli!$C$2),Stimuli!$A$2,IF(AND(A12541&gt;=Stimuli!$B$3,A12541&lt;=Stimuli!$C$3),Stimuli!$A$3,IF(AND(A12541&gt;=Stimuli!$B$4,A12541&lt;=Stimuli!$C$4),Stimuli!$A$4,"")))</f>
        <v>03 Quiet recovery (15s)</v>
      </c>
      <c r="I12541" s="6" t="n">
        <f aca="false">(B12541-B12540)/((A12541-A12540)/1000)</f>
        <v>0.562637362637304</v>
      </c>
      <c r="J12541" s="6" t="n">
        <f aca="false">IF(OR(B12541&lt;Rules!$B$2,B12541&gt;Rules!$B$3,ABS(I12541)&gt;Rules!$B$4,OR(B12542&lt;Rules!$B$2,B12542&gt;Rules!$B$3,ABS(I12542)&gt;Rules!$B$4)),1,0)</f>
        <v>0</v>
      </c>
      <c r="K12541" s="6" t="str">
        <f aca="false">IF(F12541=1,COUNTIF($F$2:F12541,1),"")</f>
        <v/>
      </c>
    </row>
    <row r="12542" customFormat="false" ht="15" hidden="false" customHeight="false" outlineLevel="0" collapsed="false">
      <c r="A12542" s="6" t="n">
        <v>98409.743</v>
      </c>
      <c r="B12542" s="6" t="n">
        <v>2.0021978021978</v>
      </c>
      <c r="C12542" s="6" t="n">
        <v>89</v>
      </c>
      <c r="D12542" s="6" t="n">
        <v>-1</v>
      </c>
      <c r="E12542" s="6" t="n">
        <v>2.00512820512821</v>
      </c>
      <c r="F12542" s="6" t="n">
        <v>0</v>
      </c>
      <c r="G12542" s="6" t="n">
        <v>0.0249084249084257</v>
      </c>
      <c r="H12542" s="6" t="str">
        <f aca="false">IF(AND(A12542&gt;=Stimuli!$B$2,A12542&lt;=Stimuli!$C$2),Stimuli!$A$2,IF(AND(A12542&gt;=Stimuli!$B$3,A12542&lt;=Stimuli!$C$3),Stimuli!$A$3,IF(AND(A12542&gt;=Stimuli!$B$4,A12542&lt;=Stimuli!$C$4),Stimuli!$A$4,"")))</f>
        <v>03 Quiet recovery (15s)</v>
      </c>
      <c r="I12542" s="6" t="n">
        <f aca="false">(B12542-B12541)/((A12542-A12541)/1000)</f>
        <v>-0.750183150183148</v>
      </c>
      <c r="J12542" s="6" t="n">
        <f aca="false">IF(OR(B12542&lt;Rules!$B$2,B12542&gt;Rules!$B$3,ABS(I12542)&gt;Rules!$B$4,OR(B12543&lt;Rules!$B$2,B12543&gt;Rules!$B$3,ABS(I12543)&gt;Rules!$B$4)),1,0)</f>
        <v>0</v>
      </c>
      <c r="K12542" s="6" t="str">
        <f aca="false">IF(F12542=1,COUNTIF($F$2:F12542,1),"")</f>
        <v/>
      </c>
    </row>
    <row r="12543" customFormat="false" ht="15" hidden="false" customHeight="false" outlineLevel="0" collapsed="false">
      <c r="A12543" s="6" t="n">
        <v>98417.5555</v>
      </c>
      <c r="B12543" s="6" t="n">
        <v>2.00952380952381</v>
      </c>
      <c r="C12543" s="6" t="n">
        <v>89</v>
      </c>
      <c r="D12543" s="6" t="n">
        <v>-1</v>
      </c>
      <c r="E12543" s="6" t="n">
        <v>2.00512820512821</v>
      </c>
      <c r="F12543" s="6" t="n">
        <v>0</v>
      </c>
      <c r="G12543" s="6" t="n">
        <v>0.0249084249084257</v>
      </c>
      <c r="H12543" s="6" t="str">
        <f aca="false">IF(AND(A12543&gt;=Stimuli!$B$2,A12543&lt;=Stimuli!$C$2),Stimuli!$A$2,IF(AND(A12543&gt;=Stimuli!$B$3,A12543&lt;=Stimuli!$C$3),Stimuli!$A$3,IF(AND(A12543&gt;=Stimuli!$B$4,A12543&lt;=Stimuli!$C$4),Stimuli!$A$4,"")))</f>
        <v>03 Quiet recovery (15s)</v>
      </c>
      <c r="I12543" s="6" t="n">
        <f aca="false">(B12543-B12542)/((A12543-A12542)/1000)</f>
        <v>0.937728937728878</v>
      </c>
      <c r="J12543" s="6" t="n">
        <f aca="false">IF(OR(B12543&lt;Rules!$B$2,B12543&gt;Rules!$B$3,ABS(I12543)&gt;Rules!$B$4,OR(B12544&lt;Rules!$B$2,B12544&gt;Rules!$B$3,ABS(I12544)&gt;Rules!$B$4)),1,0)</f>
        <v>0</v>
      </c>
      <c r="K12543" s="6" t="str">
        <f aca="false">IF(F12543=1,COUNTIF($F$2:F12543,1),"")</f>
        <v/>
      </c>
    </row>
    <row r="12544" customFormat="false" ht="15" hidden="false" customHeight="false" outlineLevel="0" collapsed="false">
      <c r="A12544" s="6" t="n">
        <v>98425.368</v>
      </c>
      <c r="B12544" s="6" t="n">
        <v>2.0007326007326</v>
      </c>
      <c r="C12544" s="6" t="n">
        <v>89</v>
      </c>
      <c r="D12544" s="6" t="n">
        <v>-1</v>
      </c>
      <c r="E12544" s="6" t="n">
        <v>2.003663003663</v>
      </c>
      <c r="F12544" s="6" t="n">
        <v>0</v>
      </c>
      <c r="G12544" s="6" t="n">
        <v>0.0249084249084257</v>
      </c>
      <c r="H12544" s="6" t="str">
        <f aca="false">IF(AND(A12544&gt;=Stimuli!$B$2,A12544&lt;=Stimuli!$C$2),Stimuli!$A$2,IF(AND(A12544&gt;=Stimuli!$B$3,A12544&lt;=Stimuli!$C$3),Stimuli!$A$3,IF(AND(A12544&gt;=Stimuli!$B$4,A12544&lt;=Stimuli!$C$4),Stimuli!$A$4,"")))</f>
        <v>03 Quiet recovery (15s)</v>
      </c>
      <c r="I12544" s="6" t="n">
        <f aca="false">(B12544-B12543)/((A12544-A12543)/1000)</f>
        <v>-1.12527472527461</v>
      </c>
      <c r="J12544" s="6" t="n">
        <f aca="false">IF(OR(B12544&lt;Rules!$B$2,B12544&gt;Rules!$B$3,ABS(I12544)&gt;Rules!$B$4,OR(B12545&lt;Rules!$B$2,B12545&gt;Rules!$B$3,ABS(I12545)&gt;Rules!$B$4)),1,0)</f>
        <v>0</v>
      </c>
      <c r="K12544" s="6" t="str">
        <f aca="false">IF(F12544=1,COUNTIF($F$2:F12544,1),"")</f>
        <v/>
      </c>
    </row>
    <row r="12545" customFormat="false" ht="15" hidden="false" customHeight="false" outlineLevel="0" collapsed="false">
      <c r="A12545" s="6" t="n">
        <v>98433.1805</v>
      </c>
      <c r="B12545" s="6" t="n">
        <v>2.00952380952381</v>
      </c>
      <c r="C12545" s="6" t="n">
        <v>89</v>
      </c>
      <c r="D12545" s="6" t="n">
        <v>-1</v>
      </c>
      <c r="E12545" s="6" t="n">
        <v>2.003663003663</v>
      </c>
      <c r="F12545" s="6" t="n">
        <v>0</v>
      </c>
      <c r="G12545" s="6" t="n">
        <v>0.0249084249084257</v>
      </c>
      <c r="H12545" s="6" t="str">
        <f aca="false">IF(AND(A12545&gt;=Stimuli!$B$2,A12545&lt;=Stimuli!$C$2),Stimuli!$A$2,IF(AND(A12545&gt;=Stimuli!$B$3,A12545&lt;=Stimuli!$C$3),Stimuli!$A$3,IF(AND(A12545&gt;=Stimuli!$B$4,A12545&lt;=Stimuli!$C$4),Stimuli!$A$4,"")))</f>
        <v>03 Quiet recovery (15s)</v>
      </c>
      <c r="I12545" s="6" t="n">
        <f aca="false">(B12545-B12544)/((A12545-A12544)/1000)</f>
        <v>1.12527472527461</v>
      </c>
      <c r="J12545" s="6" t="n">
        <f aca="false">IF(OR(B12545&lt;Rules!$B$2,B12545&gt;Rules!$B$3,ABS(I12545)&gt;Rules!$B$4,OR(B12546&lt;Rules!$B$2,B12546&gt;Rules!$B$3,ABS(I12546)&gt;Rules!$B$4)),1,0)</f>
        <v>0</v>
      </c>
      <c r="K12545" s="6" t="str">
        <f aca="false">IF(F12545=1,COUNTIF($F$2:F12545,1),"")</f>
        <v/>
      </c>
    </row>
    <row r="12546" customFormat="false" ht="15" hidden="false" customHeight="false" outlineLevel="0" collapsed="false">
      <c r="A12546" s="6" t="n">
        <v>98440.993</v>
      </c>
      <c r="B12546" s="6" t="n">
        <v>2.0007326007326</v>
      </c>
      <c r="C12546" s="6" t="n">
        <v>89</v>
      </c>
      <c r="D12546" s="6" t="n">
        <v>-1</v>
      </c>
      <c r="E12546" s="6" t="n">
        <v>2.003663003663</v>
      </c>
      <c r="F12546" s="6" t="n">
        <v>0</v>
      </c>
      <c r="G12546" s="6" t="n">
        <v>0.0249084249084257</v>
      </c>
      <c r="H12546" s="6" t="str">
        <f aca="false">IF(AND(A12546&gt;=Stimuli!$B$2,A12546&lt;=Stimuli!$C$2),Stimuli!$A$2,IF(AND(A12546&gt;=Stimuli!$B$3,A12546&lt;=Stimuli!$C$3),Stimuli!$A$3,IF(AND(A12546&gt;=Stimuli!$B$4,A12546&lt;=Stimuli!$C$4),Stimuli!$A$4,"")))</f>
        <v>03 Quiet recovery (15s)</v>
      </c>
      <c r="I12546" s="6" t="n">
        <f aca="false">(B12546-B12545)/((A12546-A12545)/1000)</f>
        <v>-1.12527472527461</v>
      </c>
      <c r="J12546" s="6" t="n">
        <f aca="false">IF(OR(B12546&lt;Rules!$B$2,B12546&gt;Rules!$B$3,ABS(I12546)&gt;Rules!$B$4,OR(B12547&lt;Rules!$B$2,B12547&gt;Rules!$B$3,ABS(I12547)&gt;Rules!$B$4)),1,0)</f>
        <v>0</v>
      </c>
      <c r="K12546" s="6" t="str">
        <f aca="false">IF(F12546=1,COUNTIF($F$2:F12546,1),"")</f>
        <v/>
      </c>
    </row>
    <row r="12547" customFormat="false" ht="15" hidden="false" customHeight="false" outlineLevel="0" collapsed="false">
      <c r="A12547" s="6" t="n">
        <v>98448.8055</v>
      </c>
      <c r="B12547" s="6" t="n">
        <v>2.00952380952381</v>
      </c>
      <c r="C12547" s="6" t="n">
        <v>89</v>
      </c>
      <c r="D12547" s="6" t="n">
        <v>-1</v>
      </c>
      <c r="E12547" s="6" t="n">
        <v>2.003663003663</v>
      </c>
      <c r="F12547" s="6" t="n">
        <v>0</v>
      </c>
      <c r="G12547" s="6" t="n">
        <v>0.0249084249084257</v>
      </c>
      <c r="H12547" s="6" t="str">
        <f aca="false">IF(AND(A12547&gt;=Stimuli!$B$2,A12547&lt;=Stimuli!$C$2),Stimuli!$A$2,IF(AND(A12547&gt;=Stimuli!$B$3,A12547&lt;=Stimuli!$C$3),Stimuli!$A$3,IF(AND(A12547&gt;=Stimuli!$B$4,A12547&lt;=Stimuli!$C$4),Stimuli!$A$4,"")))</f>
        <v>03 Quiet recovery (15s)</v>
      </c>
      <c r="I12547" s="6" t="n">
        <f aca="false">(B12547-B12546)/((A12547-A12546)/1000)</f>
        <v>1.12527472527461</v>
      </c>
      <c r="J12547" s="6" t="n">
        <f aca="false">IF(OR(B12547&lt;Rules!$B$2,B12547&gt;Rules!$B$3,ABS(I12547)&gt;Rules!$B$4,OR(B12548&lt;Rules!$B$2,B12548&gt;Rules!$B$3,ABS(I12548)&gt;Rules!$B$4)),1,0)</f>
        <v>0</v>
      </c>
      <c r="K12547" s="6" t="str">
        <f aca="false">IF(F12547=1,COUNTIF($F$2:F12547,1),"")</f>
        <v/>
      </c>
    </row>
    <row r="12548" customFormat="false" ht="15" hidden="false" customHeight="false" outlineLevel="0" collapsed="false">
      <c r="A12548" s="6" t="n">
        <v>98456.618</v>
      </c>
      <c r="B12548" s="6" t="n">
        <v>2.0007326007326</v>
      </c>
      <c r="C12548" s="6" t="n">
        <v>89</v>
      </c>
      <c r="D12548" s="6" t="n">
        <v>-1</v>
      </c>
      <c r="E12548" s="6" t="n">
        <v>2.003663003663</v>
      </c>
      <c r="F12548" s="6" t="n">
        <v>0</v>
      </c>
      <c r="G12548" s="6" t="n">
        <v>0.0249084249084257</v>
      </c>
      <c r="H12548" s="6" t="str">
        <f aca="false">IF(AND(A12548&gt;=Stimuli!$B$2,A12548&lt;=Stimuli!$C$2),Stimuli!$A$2,IF(AND(A12548&gt;=Stimuli!$B$3,A12548&lt;=Stimuli!$C$3),Stimuli!$A$3,IF(AND(A12548&gt;=Stimuli!$B$4,A12548&lt;=Stimuli!$C$4),Stimuli!$A$4,"")))</f>
        <v>03 Quiet recovery (15s)</v>
      </c>
      <c r="I12548" s="6" t="n">
        <f aca="false">(B12548-B12547)/((A12548-A12547)/1000)</f>
        <v>-1.12527472527461</v>
      </c>
      <c r="J12548" s="6" t="n">
        <f aca="false">IF(OR(B12548&lt;Rules!$B$2,B12548&gt;Rules!$B$3,ABS(I12548)&gt;Rules!$B$4,OR(B12549&lt;Rules!$B$2,B12549&gt;Rules!$B$3,ABS(I12549)&gt;Rules!$B$4)),1,0)</f>
        <v>0</v>
      </c>
      <c r="K12548" s="6" t="str">
        <f aca="false">IF(F12548=1,COUNTIF($F$2:F12548,1),"")</f>
        <v/>
      </c>
    </row>
    <row r="12549" customFormat="false" ht="15" hidden="false" customHeight="false" outlineLevel="0" collapsed="false">
      <c r="A12549" s="6" t="n">
        <v>98464.4305</v>
      </c>
      <c r="B12549" s="6" t="n">
        <v>2.00805860805861</v>
      </c>
      <c r="C12549" s="6" t="n">
        <v>89</v>
      </c>
      <c r="D12549" s="6" t="n">
        <v>-1</v>
      </c>
      <c r="E12549" s="6" t="n">
        <v>2.003663003663</v>
      </c>
      <c r="F12549" s="6" t="n">
        <v>0</v>
      </c>
      <c r="G12549" s="6" t="n">
        <v>0.0249084249084257</v>
      </c>
      <c r="H12549" s="6" t="str">
        <f aca="false">IF(AND(A12549&gt;=Stimuli!$B$2,A12549&lt;=Stimuli!$C$2),Stimuli!$A$2,IF(AND(A12549&gt;=Stimuli!$B$3,A12549&lt;=Stimuli!$C$3),Stimuli!$A$3,IF(AND(A12549&gt;=Stimuli!$B$4,A12549&lt;=Stimuli!$C$4),Stimuli!$A$4,"")))</f>
        <v>03 Quiet recovery (15s)</v>
      </c>
      <c r="I12549" s="6" t="n">
        <f aca="false">(B12549-B12548)/((A12549-A12548)/1000)</f>
        <v>0.937728937728878</v>
      </c>
      <c r="J12549" s="6" t="n">
        <f aca="false">IF(OR(B12549&lt;Rules!$B$2,B12549&gt;Rules!$B$3,ABS(I12549)&gt;Rules!$B$4,OR(B12550&lt;Rules!$B$2,B12550&gt;Rules!$B$3,ABS(I12550)&gt;Rules!$B$4)),1,0)</f>
        <v>0</v>
      </c>
      <c r="K12549" s="6" t="str">
        <f aca="false">IF(F12549=1,COUNTIF($F$2:F12549,1),"")</f>
        <v/>
      </c>
    </row>
    <row r="12550" customFormat="false" ht="15" hidden="false" customHeight="false" outlineLevel="0" collapsed="false">
      <c r="A12550" s="6" t="n">
        <v>98472.243</v>
      </c>
      <c r="B12550" s="6" t="n">
        <v>2.0007326007326</v>
      </c>
      <c r="C12550" s="6" t="n">
        <v>89</v>
      </c>
      <c r="D12550" s="6" t="n">
        <v>-1</v>
      </c>
      <c r="E12550" s="6" t="n">
        <v>2.003663003663</v>
      </c>
      <c r="F12550" s="6" t="n">
        <v>0</v>
      </c>
      <c r="G12550" s="6" t="n">
        <v>0.0249084249084257</v>
      </c>
      <c r="H12550" s="6" t="str">
        <f aca="false">IF(AND(A12550&gt;=Stimuli!$B$2,A12550&lt;=Stimuli!$C$2),Stimuli!$A$2,IF(AND(A12550&gt;=Stimuli!$B$3,A12550&lt;=Stimuli!$C$3),Stimuli!$A$3,IF(AND(A12550&gt;=Stimuli!$B$4,A12550&lt;=Stimuli!$C$4),Stimuli!$A$4,"")))</f>
        <v>03 Quiet recovery (15s)</v>
      </c>
      <c r="I12550" s="6" t="n">
        <f aca="false">(B12550-B12549)/((A12550-A12549)/1000)</f>
        <v>-0.937728937728878</v>
      </c>
      <c r="J12550" s="6" t="n">
        <f aca="false">IF(OR(B12550&lt;Rules!$B$2,B12550&gt;Rules!$B$3,ABS(I12550)&gt;Rules!$B$4,OR(B12551&lt;Rules!$B$2,B12551&gt;Rules!$B$3,ABS(I12551)&gt;Rules!$B$4)),1,0)</f>
        <v>0</v>
      </c>
      <c r="K12550" s="6" t="str">
        <f aca="false">IF(F12550=1,COUNTIF($F$2:F12550,1),"")</f>
        <v/>
      </c>
    </row>
    <row r="12551" customFormat="false" ht="15" hidden="false" customHeight="false" outlineLevel="0" collapsed="false">
      <c r="A12551" s="6" t="n">
        <v>98480.0555</v>
      </c>
      <c r="B12551" s="6" t="n">
        <v>2.00659340659341</v>
      </c>
      <c r="C12551" s="6" t="n">
        <v>89</v>
      </c>
      <c r="D12551" s="6" t="n">
        <v>-1</v>
      </c>
      <c r="E12551" s="6" t="n">
        <v>2.003663003663</v>
      </c>
      <c r="F12551" s="6" t="n">
        <v>0</v>
      </c>
      <c r="G12551" s="6" t="n">
        <v>0.0249084249084257</v>
      </c>
      <c r="H12551" s="6" t="str">
        <f aca="false">IF(AND(A12551&gt;=Stimuli!$B$2,A12551&lt;=Stimuli!$C$2),Stimuli!$A$2,IF(AND(A12551&gt;=Stimuli!$B$3,A12551&lt;=Stimuli!$C$3),Stimuli!$A$3,IF(AND(A12551&gt;=Stimuli!$B$4,A12551&lt;=Stimuli!$C$4),Stimuli!$A$4,"")))</f>
        <v>03 Quiet recovery (15s)</v>
      </c>
      <c r="I12551" s="6" t="n">
        <f aca="false">(B12551-B12550)/((A12551-A12550)/1000)</f>
        <v>0.750183150183148</v>
      </c>
      <c r="J12551" s="6" t="n">
        <f aca="false">IF(OR(B12551&lt;Rules!$B$2,B12551&gt;Rules!$B$3,ABS(I12551)&gt;Rules!$B$4,OR(B12552&lt;Rules!$B$2,B12552&gt;Rules!$B$3,ABS(I12552)&gt;Rules!$B$4)),1,0)</f>
        <v>0</v>
      </c>
      <c r="K12551" s="6" t="str">
        <f aca="false">IF(F12551=1,COUNTIF($F$2:F12551,1),"")</f>
        <v/>
      </c>
    </row>
    <row r="12552" customFormat="false" ht="15" hidden="false" customHeight="false" outlineLevel="0" collapsed="false">
      <c r="A12552" s="6" t="n">
        <v>98487.868</v>
      </c>
      <c r="B12552" s="6" t="n">
        <v>2.0021978021978</v>
      </c>
      <c r="C12552" s="6" t="n">
        <v>89</v>
      </c>
      <c r="D12552" s="6" t="n">
        <v>-1</v>
      </c>
      <c r="E12552" s="6" t="n">
        <v>2.003663003663</v>
      </c>
      <c r="F12552" s="6" t="n">
        <v>0</v>
      </c>
      <c r="G12552" s="6" t="n">
        <v>0.0249084249084257</v>
      </c>
      <c r="H12552" s="6" t="str">
        <f aca="false">IF(AND(A12552&gt;=Stimuli!$B$2,A12552&lt;=Stimuli!$C$2),Stimuli!$A$2,IF(AND(A12552&gt;=Stimuli!$B$3,A12552&lt;=Stimuli!$C$3),Stimuli!$A$3,IF(AND(A12552&gt;=Stimuli!$B$4,A12552&lt;=Stimuli!$C$4),Stimuli!$A$4,"")))</f>
        <v>03 Quiet recovery (15s)</v>
      </c>
      <c r="I12552" s="6" t="n">
        <f aca="false">(B12552-B12551)/((A12552-A12551)/1000)</f>
        <v>-0.562637362637418</v>
      </c>
      <c r="J12552" s="6" t="n">
        <f aca="false">IF(OR(B12552&lt;Rules!$B$2,B12552&gt;Rules!$B$3,ABS(I12552)&gt;Rules!$B$4,OR(B12553&lt;Rules!$B$2,B12553&gt;Rules!$B$3,ABS(I12553)&gt;Rules!$B$4)),1,0)</f>
        <v>0</v>
      </c>
      <c r="K12552" s="6" t="str">
        <f aca="false">IF(F12552=1,COUNTIF($F$2:F12552,1),"")</f>
        <v/>
      </c>
    </row>
    <row r="12553" customFormat="false" ht="15" hidden="false" customHeight="false" outlineLevel="0" collapsed="false">
      <c r="A12553" s="6" t="n">
        <v>98495.6805</v>
      </c>
      <c r="B12553" s="6" t="n">
        <v>2.00512820512821</v>
      </c>
      <c r="C12553" s="6" t="n">
        <v>89</v>
      </c>
      <c r="D12553" s="6" t="n">
        <v>-1</v>
      </c>
      <c r="E12553" s="6" t="n">
        <v>2.003663003663</v>
      </c>
      <c r="F12553" s="6" t="n">
        <v>0</v>
      </c>
      <c r="G12553" s="6" t="n">
        <v>0.0249084249084257</v>
      </c>
      <c r="H12553" s="6" t="str">
        <f aca="false">IF(AND(A12553&gt;=Stimuli!$B$2,A12553&lt;=Stimuli!$C$2),Stimuli!$A$2,IF(AND(A12553&gt;=Stimuli!$B$3,A12553&lt;=Stimuli!$C$3),Stimuli!$A$3,IF(AND(A12553&gt;=Stimuli!$B$4,A12553&lt;=Stimuli!$C$4),Stimuli!$A$4,"")))</f>
        <v>03 Quiet recovery (15s)</v>
      </c>
      <c r="I12553" s="6" t="n">
        <f aca="false">(B12553-B12552)/((A12553-A12552)/1000)</f>
        <v>0.375091575091687</v>
      </c>
      <c r="J12553" s="6" t="n">
        <f aca="false">IF(OR(B12553&lt;Rules!$B$2,B12553&gt;Rules!$B$3,ABS(I12553)&gt;Rules!$B$4,OR(B12554&lt;Rules!$B$2,B12554&gt;Rules!$B$3,ABS(I12554)&gt;Rules!$B$4)),1,0)</f>
        <v>0</v>
      </c>
      <c r="K12553" s="6" t="str">
        <f aca="false">IF(F12553=1,COUNTIF($F$2:F12553,1),"")</f>
        <v/>
      </c>
    </row>
    <row r="12554" customFormat="false" ht="15" hidden="false" customHeight="false" outlineLevel="0" collapsed="false">
      <c r="A12554" s="6" t="n">
        <v>98503.493</v>
      </c>
      <c r="B12554" s="6" t="n">
        <v>2.003663003663</v>
      </c>
      <c r="C12554" s="6" t="n">
        <v>89</v>
      </c>
      <c r="D12554" s="6" t="n">
        <v>-1</v>
      </c>
      <c r="E12554" s="6" t="n">
        <v>2.003663003663</v>
      </c>
      <c r="F12554" s="6" t="n">
        <v>0</v>
      </c>
      <c r="G12554" s="6" t="n">
        <v>0.0249084249084257</v>
      </c>
      <c r="H12554" s="6" t="str">
        <f aca="false">IF(AND(A12554&gt;=Stimuli!$B$2,A12554&lt;=Stimuli!$C$2),Stimuli!$A$2,IF(AND(A12554&gt;=Stimuli!$B$3,A12554&lt;=Stimuli!$C$3),Stimuli!$A$3,IF(AND(A12554&gt;=Stimuli!$B$4,A12554&lt;=Stimuli!$C$4),Stimuli!$A$4,"")))</f>
        <v>03 Quiet recovery (15s)</v>
      </c>
      <c r="I12554" s="6" t="n">
        <f aca="false">(B12554-B12553)/((A12554-A12553)/1000)</f>
        <v>-0.187545787545844</v>
      </c>
      <c r="J12554" s="6" t="n">
        <f aca="false">IF(OR(B12554&lt;Rules!$B$2,B12554&gt;Rules!$B$3,ABS(I12554)&gt;Rules!$B$4,OR(B12555&lt;Rules!$B$2,B12555&gt;Rules!$B$3,ABS(I12555)&gt;Rules!$B$4)),1,0)</f>
        <v>0</v>
      </c>
      <c r="K12554" s="6" t="str">
        <f aca="false">IF(F12554=1,COUNTIF($F$2:F12554,1),"")</f>
        <v/>
      </c>
    </row>
    <row r="12555" customFormat="false" ht="15" hidden="false" customHeight="false" outlineLevel="0" collapsed="false">
      <c r="A12555" s="6" t="n">
        <v>98511.3055</v>
      </c>
      <c r="B12555" s="6" t="n">
        <v>2.003663003663</v>
      </c>
      <c r="C12555" s="6" t="n">
        <v>86</v>
      </c>
      <c r="D12555" s="6" t="n">
        <v>695.3125</v>
      </c>
      <c r="E12555" s="6" t="n">
        <v>2.003663003663</v>
      </c>
      <c r="F12555" s="6" t="n">
        <v>0</v>
      </c>
      <c r="G12555" s="6" t="n">
        <v>0.0249084249084257</v>
      </c>
      <c r="H12555" s="6" t="str">
        <f aca="false">IF(AND(A12555&gt;=Stimuli!$B$2,A12555&lt;=Stimuli!$C$2),Stimuli!$A$2,IF(AND(A12555&gt;=Stimuli!$B$3,A12555&lt;=Stimuli!$C$3),Stimuli!$A$3,IF(AND(A12555&gt;=Stimuli!$B$4,A12555&lt;=Stimuli!$C$4),Stimuli!$A$4,"")))</f>
        <v>03 Quiet recovery (15s)</v>
      </c>
      <c r="I12555" s="6" t="n">
        <f aca="false">(B12555-B12554)/((A12555-A12554)/1000)</f>
        <v>0</v>
      </c>
      <c r="J12555" s="6" t="n">
        <f aca="false">IF(OR(B12555&lt;Rules!$B$2,B12555&gt;Rules!$B$3,ABS(I12555)&gt;Rules!$B$4,OR(B12556&lt;Rules!$B$2,B12556&gt;Rules!$B$3,ABS(I12556)&gt;Rules!$B$4)),1,0)</f>
        <v>0</v>
      </c>
      <c r="K12555" s="6" t="str">
        <f aca="false">IF(F12555=1,COUNTIF($F$2:F12555,1),"")</f>
        <v/>
      </c>
    </row>
    <row r="12556" customFormat="false" ht="15" hidden="false" customHeight="false" outlineLevel="0" collapsed="false">
      <c r="A12556" s="6" t="n">
        <v>98519.118</v>
      </c>
      <c r="B12556" s="6" t="n">
        <v>2.00512820512821</v>
      </c>
      <c r="C12556" s="6" t="n">
        <v>86</v>
      </c>
      <c r="D12556" s="6" t="n">
        <v>-1</v>
      </c>
      <c r="E12556" s="6" t="n">
        <v>2.003663003663</v>
      </c>
      <c r="F12556" s="6" t="n">
        <v>0</v>
      </c>
      <c r="G12556" s="6" t="n">
        <v>0.0249084249084257</v>
      </c>
      <c r="H12556" s="6" t="str">
        <f aca="false">IF(AND(A12556&gt;=Stimuli!$B$2,A12556&lt;=Stimuli!$C$2),Stimuli!$A$2,IF(AND(A12556&gt;=Stimuli!$B$3,A12556&lt;=Stimuli!$C$3),Stimuli!$A$3,IF(AND(A12556&gt;=Stimuli!$B$4,A12556&lt;=Stimuli!$C$4),Stimuli!$A$4,"")))</f>
        <v>03 Quiet recovery (15s)</v>
      </c>
      <c r="I12556" s="6" t="n">
        <f aca="false">(B12556-B12555)/((A12556-A12555)/1000)</f>
        <v>0.187545787545844</v>
      </c>
      <c r="J12556" s="6" t="n">
        <f aca="false">IF(OR(B12556&lt;Rules!$B$2,B12556&gt;Rules!$B$3,ABS(I12556)&gt;Rules!$B$4,OR(B12557&lt;Rules!$B$2,B12557&gt;Rules!$B$3,ABS(I12557)&gt;Rules!$B$4)),1,0)</f>
        <v>0</v>
      </c>
      <c r="K12556" s="6" t="str">
        <f aca="false">IF(F12556=1,COUNTIF($F$2:F12556,1),"")</f>
        <v/>
      </c>
    </row>
    <row r="12557" customFormat="false" ht="15" hidden="false" customHeight="false" outlineLevel="0" collapsed="false">
      <c r="A12557" s="6" t="n">
        <v>98526.9305</v>
      </c>
      <c r="B12557" s="6" t="n">
        <v>2.0021978021978</v>
      </c>
      <c r="C12557" s="6" t="n">
        <v>86</v>
      </c>
      <c r="D12557" s="6" t="n">
        <v>-1</v>
      </c>
      <c r="E12557" s="6" t="n">
        <v>2.003663003663</v>
      </c>
      <c r="F12557" s="6" t="n">
        <v>0</v>
      </c>
      <c r="G12557" s="6" t="n">
        <v>0.0249084249084257</v>
      </c>
      <c r="H12557" s="6" t="str">
        <f aca="false">IF(AND(A12557&gt;=Stimuli!$B$2,A12557&lt;=Stimuli!$C$2),Stimuli!$A$2,IF(AND(A12557&gt;=Stimuli!$B$3,A12557&lt;=Stimuli!$C$3),Stimuli!$A$3,IF(AND(A12557&gt;=Stimuli!$B$4,A12557&lt;=Stimuli!$C$4),Stimuli!$A$4,"")))</f>
        <v>03 Quiet recovery (15s)</v>
      </c>
      <c r="I12557" s="6" t="n">
        <f aca="false">(B12557-B12556)/((A12557-A12556)/1000)</f>
        <v>-0.375091575091687</v>
      </c>
      <c r="J12557" s="6" t="n">
        <f aca="false">IF(OR(B12557&lt;Rules!$B$2,B12557&gt;Rules!$B$3,ABS(I12557)&gt;Rules!$B$4,OR(B12558&lt;Rules!$B$2,B12558&gt;Rules!$B$3,ABS(I12558)&gt;Rules!$B$4)),1,0)</f>
        <v>0</v>
      </c>
      <c r="K12557" s="6" t="str">
        <f aca="false">IF(F12557=1,COUNTIF($F$2:F12557,1),"")</f>
        <v/>
      </c>
    </row>
    <row r="12558" customFormat="false" ht="15" hidden="false" customHeight="false" outlineLevel="0" collapsed="false">
      <c r="A12558" s="6" t="n">
        <v>98534.743</v>
      </c>
      <c r="B12558" s="6" t="n">
        <v>2.00805860805861</v>
      </c>
      <c r="C12558" s="6" t="n">
        <v>86</v>
      </c>
      <c r="D12558" s="6" t="n">
        <v>-1</v>
      </c>
      <c r="E12558" s="6" t="n">
        <v>2.003663003663</v>
      </c>
      <c r="F12558" s="6" t="n">
        <v>0</v>
      </c>
      <c r="G12558" s="6" t="n">
        <v>0.0249084249084257</v>
      </c>
      <c r="H12558" s="6" t="str">
        <f aca="false">IF(AND(A12558&gt;=Stimuli!$B$2,A12558&lt;=Stimuli!$C$2),Stimuli!$A$2,IF(AND(A12558&gt;=Stimuli!$B$3,A12558&lt;=Stimuli!$C$3),Stimuli!$A$3,IF(AND(A12558&gt;=Stimuli!$B$4,A12558&lt;=Stimuli!$C$4),Stimuli!$A$4,"")))</f>
        <v>03 Quiet recovery (15s)</v>
      </c>
      <c r="I12558" s="6" t="n">
        <f aca="false">(B12558-B12557)/((A12558-A12557)/1000)</f>
        <v>0.750183150183148</v>
      </c>
      <c r="J12558" s="6" t="n">
        <f aca="false">IF(OR(B12558&lt;Rules!$B$2,B12558&gt;Rules!$B$3,ABS(I12558)&gt;Rules!$B$4,OR(B12559&lt;Rules!$B$2,B12559&gt;Rules!$B$3,ABS(I12559)&gt;Rules!$B$4)),1,0)</f>
        <v>0</v>
      </c>
      <c r="K12558" s="6" t="str">
        <f aca="false">IF(F12558=1,COUNTIF($F$2:F12558,1),"")</f>
        <v/>
      </c>
    </row>
    <row r="12559" customFormat="false" ht="15" hidden="false" customHeight="false" outlineLevel="0" collapsed="false">
      <c r="A12559" s="6" t="n">
        <v>98542.5555</v>
      </c>
      <c r="B12559" s="6" t="n">
        <v>2.0007326007326</v>
      </c>
      <c r="C12559" s="6" t="n">
        <v>86</v>
      </c>
      <c r="D12559" s="6" t="n">
        <v>-1</v>
      </c>
      <c r="E12559" s="6" t="n">
        <v>2.003663003663</v>
      </c>
      <c r="F12559" s="6" t="n">
        <v>0</v>
      </c>
      <c r="G12559" s="6" t="n">
        <v>0.0249084249084257</v>
      </c>
      <c r="H12559" s="6" t="str">
        <f aca="false">IF(AND(A12559&gt;=Stimuli!$B$2,A12559&lt;=Stimuli!$C$2),Stimuli!$A$2,IF(AND(A12559&gt;=Stimuli!$B$3,A12559&lt;=Stimuli!$C$3),Stimuli!$A$3,IF(AND(A12559&gt;=Stimuli!$B$4,A12559&lt;=Stimuli!$C$4),Stimuli!$A$4,"")))</f>
        <v>03 Quiet recovery (15s)</v>
      </c>
      <c r="I12559" s="6" t="n">
        <f aca="false">(B12559-B12558)/((A12559-A12558)/1000)</f>
        <v>-0.937728937728878</v>
      </c>
      <c r="J12559" s="6" t="n">
        <f aca="false">IF(OR(B12559&lt;Rules!$B$2,B12559&gt;Rules!$B$3,ABS(I12559)&gt;Rules!$B$4,OR(B12560&lt;Rules!$B$2,B12560&gt;Rules!$B$3,ABS(I12560)&gt;Rules!$B$4)),1,0)</f>
        <v>0</v>
      </c>
      <c r="K12559" s="6" t="str">
        <f aca="false">IF(F12559=1,COUNTIF($F$2:F12559,1),"")</f>
        <v/>
      </c>
    </row>
    <row r="12560" customFormat="false" ht="15" hidden="false" customHeight="false" outlineLevel="0" collapsed="false">
      <c r="A12560" s="6" t="n">
        <v>98550.368</v>
      </c>
      <c r="B12560" s="6" t="n">
        <v>2.00659340659341</v>
      </c>
      <c r="C12560" s="6" t="n">
        <v>86</v>
      </c>
      <c r="D12560" s="6" t="n">
        <v>-1</v>
      </c>
      <c r="E12560" s="6" t="n">
        <v>2.003663003663</v>
      </c>
      <c r="F12560" s="6" t="n">
        <v>0</v>
      </c>
      <c r="G12560" s="6" t="n">
        <v>0.0249084249084257</v>
      </c>
      <c r="H12560" s="6" t="str">
        <f aca="false">IF(AND(A12560&gt;=Stimuli!$B$2,A12560&lt;=Stimuli!$C$2),Stimuli!$A$2,IF(AND(A12560&gt;=Stimuli!$B$3,A12560&lt;=Stimuli!$C$3),Stimuli!$A$3,IF(AND(A12560&gt;=Stimuli!$B$4,A12560&lt;=Stimuli!$C$4),Stimuli!$A$4,"")))</f>
        <v>03 Quiet recovery (15s)</v>
      </c>
      <c r="I12560" s="6" t="n">
        <f aca="false">(B12560-B12559)/((A12560-A12559)/1000)</f>
        <v>0.750183150183148</v>
      </c>
      <c r="J12560" s="6" t="n">
        <f aca="false">IF(OR(B12560&lt;Rules!$B$2,B12560&gt;Rules!$B$3,ABS(I12560)&gt;Rules!$B$4,OR(B12561&lt;Rules!$B$2,B12561&gt;Rules!$B$3,ABS(I12561)&gt;Rules!$B$4)),1,0)</f>
        <v>0</v>
      </c>
      <c r="K12560" s="6" t="str">
        <f aca="false">IF(F12560=1,COUNTIF($F$2:F12560,1),"")</f>
        <v/>
      </c>
    </row>
    <row r="12561" customFormat="false" ht="15" hidden="false" customHeight="false" outlineLevel="0" collapsed="false">
      <c r="A12561" s="6" t="n">
        <v>98558.1805</v>
      </c>
      <c r="B12561" s="6" t="n">
        <v>2.0007326007326</v>
      </c>
      <c r="C12561" s="6" t="n">
        <v>86</v>
      </c>
      <c r="D12561" s="6" t="n">
        <v>-1</v>
      </c>
      <c r="E12561" s="6" t="n">
        <v>2.003663003663</v>
      </c>
      <c r="F12561" s="6" t="n">
        <v>0</v>
      </c>
      <c r="G12561" s="6" t="n">
        <v>0.0249084249084257</v>
      </c>
      <c r="H12561" s="6" t="str">
        <f aca="false">IF(AND(A12561&gt;=Stimuli!$B$2,A12561&lt;=Stimuli!$C$2),Stimuli!$A$2,IF(AND(A12561&gt;=Stimuli!$B$3,A12561&lt;=Stimuli!$C$3),Stimuli!$A$3,IF(AND(A12561&gt;=Stimuli!$B$4,A12561&lt;=Stimuli!$C$4),Stimuli!$A$4,"")))</f>
        <v>03 Quiet recovery (15s)</v>
      </c>
      <c r="I12561" s="6" t="n">
        <f aca="false">(B12561-B12560)/((A12561-A12560)/1000)</f>
        <v>-0.750183150183148</v>
      </c>
      <c r="J12561" s="6" t="n">
        <f aca="false">IF(OR(B12561&lt;Rules!$B$2,B12561&gt;Rules!$B$3,ABS(I12561)&gt;Rules!$B$4,OR(B12562&lt;Rules!$B$2,B12562&gt;Rules!$B$3,ABS(I12562)&gt;Rules!$B$4)),1,0)</f>
        <v>0</v>
      </c>
      <c r="K12561" s="6" t="str">
        <f aca="false">IF(F12561=1,COUNTIF($F$2:F12561,1),"")</f>
        <v/>
      </c>
    </row>
    <row r="12562" customFormat="false" ht="15" hidden="false" customHeight="false" outlineLevel="0" collapsed="false">
      <c r="A12562" s="6" t="n">
        <v>98565.993</v>
      </c>
      <c r="B12562" s="6" t="n">
        <v>2.00805860805861</v>
      </c>
      <c r="C12562" s="6" t="n">
        <v>86</v>
      </c>
      <c r="D12562" s="6" t="n">
        <v>-1</v>
      </c>
      <c r="E12562" s="6" t="n">
        <v>2.003663003663</v>
      </c>
      <c r="F12562" s="6" t="n">
        <v>0</v>
      </c>
      <c r="G12562" s="6" t="n">
        <v>0.0249084249084257</v>
      </c>
      <c r="H12562" s="6" t="str">
        <f aca="false">IF(AND(A12562&gt;=Stimuli!$B$2,A12562&lt;=Stimuli!$C$2),Stimuli!$A$2,IF(AND(A12562&gt;=Stimuli!$B$3,A12562&lt;=Stimuli!$C$3),Stimuli!$A$3,IF(AND(A12562&gt;=Stimuli!$B$4,A12562&lt;=Stimuli!$C$4),Stimuli!$A$4,"")))</f>
        <v>03 Quiet recovery (15s)</v>
      </c>
      <c r="I12562" s="6" t="n">
        <f aca="false">(B12562-B12561)/((A12562-A12561)/1000)</f>
        <v>0.937728937728878</v>
      </c>
      <c r="J12562" s="6" t="n">
        <f aca="false">IF(OR(B12562&lt;Rules!$B$2,B12562&gt;Rules!$B$3,ABS(I12562)&gt;Rules!$B$4,OR(B12563&lt;Rules!$B$2,B12563&gt;Rules!$B$3,ABS(I12563)&gt;Rules!$B$4)),1,0)</f>
        <v>0</v>
      </c>
      <c r="K12562" s="6" t="str">
        <f aca="false">IF(F12562=1,COUNTIF($F$2:F12562,1),"")</f>
        <v/>
      </c>
    </row>
    <row r="12563" customFormat="false" ht="15" hidden="false" customHeight="false" outlineLevel="0" collapsed="false">
      <c r="A12563" s="6" t="n">
        <v>98573.8055</v>
      </c>
      <c r="B12563" s="6" t="n">
        <v>1.9992673992674</v>
      </c>
      <c r="C12563" s="6" t="n">
        <v>86</v>
      </c>
      <c r="D12563" s="6" t="n">
        <v>-1</v>
      </c>
      <c r="E12563" s="6" t="n">
        <v>2.003663003663</v>
      </c>
      <c r="F12563" s="6" t="n">
        <v>0</v>
      </c>
      <c r="G12563" s="6" t="n">
        <v>0.0249084249084257</v>
      </c>
      <c r="H12563" s="6" t="str">
        <f aca="false">IF(AND(A12563&gt;=Stimuli!$B$2,A12563&lt;=Stimuli!$C$2),Stimuli!$A$2,IF(AND(A12563&gt;=Stimuli!$B$3,A12563&lt;=Stimuli!$C$3),Stimuli!$A$3,IF(AND(A12563&gt;=Stimuli!$B$4,A12563&lt;=Stimuli!$C$4),Stimuli!$A$4,"")))</f>
        <v>03 Quiet recovery (15s)</v>
      </c>
      <c r="I12563" s="6" t="n">
        <f aca="false">(B12563-B12562)/((A12563-A12562)/1000)</f>
        <v>-1.12527472527475</v>
      </c>
      <c r="J12563" s="6" t="n">
        <f aca="false">IF(OR(B12563&lt;Rules!$B$2,B12563&gt;Rules!$B$3,ABS(I12563)&gt;Rules!$B$4,OR(B12564&lt;Rules!$B$2,B12564&gt;Rules!$B$3,ABS(I12564)&gt;Rules!$B$4)),1,0)</f>
        <v>0</v>
      </c>
      <c r="K12563" s="6" t="str">
        <f aca="false">IF(F12563=1,COUNTIF($F$2:F12563,1),"")</f>
        <v/>
      </c>
    </row>
    <row r="12564" customFormat="false" ht="15" hidden="false" customHeight="false" outlineLevel="0" collapsed="false">
      <c r="A12564" s="6" t="n">
        <v>98581.618</v>
      </c>
      <c r="B12564" s="6" t="n">
        <v>2.00805860805861</v>
      </c>
      <c r="C12564" s="6" t="n">
        <v>86</v>
      </c>
      <c r="D12564" s="6" t="n">
        <v>-1</v>
      </c>
      <c r="E12564" s="6" t="n">
        <v>2.0021978021978</v>
      </c>
      <c r="F12564" s="6" t="n">
        <v>0</v>
      </c>
      <c r="G12564" s="6" t="n">
        <v>0.0249084249084257</v>
      </c>
      <c r="H12564" s="6" t="str">
        <f aca="false">IF(AND(A12564&gt;=Stimuli!$B$2,A12564&lt;=Stimuli!$C$2),Stimuli!$A$2,IF(AND(A12564&gt;=Stimuli!$B$3,A12564&lt;=Stimuli!$C$3),Stimuli!$A$3,IF(AND(A12564&gt;=Stimuli!$B$4,A12564&lt;=Stimuli!$C$4),Stimuli!$A$4,"")))</f>
        <v>03 Quiet recovery (15s)</v>
      </c>
      <c r="I12564" s="6" t="n">
        <f aca="false">(B12564-B12563)/((A12564-A12563)/1000)</f>
        <v>1.12527472527475</v>
      </c>
      <c r="J12564" s="6" t="n">
        <f aca="false">IF(OR(B12564&lt;Rules!$B$2,B12564&gt;Rules!$B$3,ABS(I12564)&gt;Rules!$B$4,OR(B12565&lt;Rules!$B$2,B12565&gt;Rules!$B$3,ABS(I12565)&gt;Rules!$B$4)),1,0)</f>
        <v>0</v>
      </c>
      <c r="K12564" s="6" t="str">
        <f aca="false">IF(F12564=1,COUNTIF($F$2:F12564,1),"")</f>
        <v/>
      </c>
    </row>
    <row r="12565" customFormat="false" ht="15" hidden="false" customHeight="false" outlineLevel="0" collapsed="false">
      <c r="A12565" s="6" t="n">
        <v>98589.4305</v>
      </c>
      <c r="B12565" s="6" t="n">
        <v>2.0007326007326</v>
      </c>
      <c r="C12565" s="6" t="n">
        <v>86</v>
      </c>
      <c r="D12565" s="6" t="n">
        <v>-1</v>
      </c>
      <c r="E12565" s="6" t="n">
        <v>2.0021978021978</v>
      </c>
      <c r="F12565" s="6" t="n">
        <v>0</v>
      </c>
      <c r="G12565" s="6" t="n">
        <v>0.0249084249084257</v>
      </c>
      <c r="H12565" s="6" t="str">
        <f aca="false">IF(AND(A12565&gt;=Stimuli!$B$2,A12565&lt;=Stimuli!$C$2),Stimuli!$A$2,IF(AND(A12565&gt;=Stimuli!$B$3,A12565&lt;=Stimuli!$C$3),Stimuli!$A$3,IF(AND(A12565&gt;=Stimuli!$B$4,A12565&lt;=Stimuli!$C$4),Stimuli!$A$4,"")))</f>
        <v>03 Quiet recovery (15s)</v>
      </c>
      <c r="I12565" s="6" t="n">
        <f aca="false">(B12565-B12564)/((A12565-A12564)/1000)</f>
        <v>-0.937728937728878</v>
      </c>
      <c r="J12565" s="6" t="n">
        <f aca="false">IF(OR(B12565&lt;Rules!$B$2,B12565&gt;Rules!$B$3,ABS(I12565)&gt;Rules!$B$4,OR(B12566&lt;Rules!$B$2,B12566&gt;Rules!$B$3,ABS(I12566)&gt;Rules!$B$4)),1,0)</f>
        <v>0</v>
      </c>
      <c r="K12565" s="6" t="str">
        <f aca="false">IF(F12565=1,COUNTIF($F$2:F12565,1),"")</f>
        <v/>
      </c>
    </row>
    <row r="12566" customFormat="false" ht="15" hidden="false" customHeight="false" outlineLevel="0" collapsed="false">
      <c r="A12566" s="6" t="n">
        <v>98597.243</v>
      </c>
      <c r="B12566" s="6" t="n">
        <v>2.00659340659341</v>
      </c>
      <c r="C12566" s="6" t="n">
        <v>86</v>
      </c>
      <c r="D12566" s="6" t="n">
        <v>-1</v>
      </c>
      <c r="E12566" s="6" t="n">
        <v>2.0021978021978</v>
      </c>
      <c r="F12566" s="6" t="n">
        <v>0</v>
      </c>
      <c r="G12566" s="6" t="n">
        <v>0.0249084249084257</v>
      </c>
      <c r="H12566" s="6" t="str">
        <f aca="false">IF(AND(A12566&gt;=Stimuli!$B$2,A12566&lt;=Stimuli!$C$2),Stimuli!$A$2,IF(AND(A12566&gt;=Stimuli!$B$3,A12566&lt;=Stimuli!$C$3),Stimuli!$A$3,IF(AND(A12566&gt;=Stimuli!$B$4,A12566&lt;=Stimuli!$C$4),Stimuli!$A$4,"")))</f>
        <v>03 Quiet recovery (15s)</v>
      </c>
      <c r="I12566" s="6" t="n">
        <f aca="false">(B12566-B12565)/((A12566-A12565)/1000)</f>
        <v>0.750183150183148</v>
      </c>
      <c r="J12566" s="6" t="n">
        <f aca="false">IF(OR(B12566&lt;Rules!$B$2,B12566&gt;Rules!$B$3,ABS(I12566)&gt;Rules!$B$4,OR(B12567&lt;Rules!$B$2,B12567&gt;Rules!$B$3,ABS(I12567)&gt;Rules!$B$4)),1,0)</f>
        <v>0</v>
      </c>
      <c r="K12566" s="6" t="str">
        <f aca="false">IF(F12566=1,COUNTIF($F$2:F12566,1),"")</f>
        <v/>
      </c>
    </row>
    <row r="12567" customFormat="false" ht="15" hidden="false" customHeight="false" outlineLevel="0" collapsed="false">
      <c r="A12567" s="6" t="n">
        <v>98605.0555</v>
      </c>
      <c r="B12567" s="6" t="n">
        <v>2.0007326007326</v>
      </c>
      <c r="C12567" s="6" t="n">
        <v>86</v>
      </c>
      <c r="D12567" s="6" t="n">
        <v>-1</v>
      </c>
      <c r="E12567" s="6" t="n">
        <v>2.0021978021978</v>
      </c>
      <c r="F12567" s="6" t="n">
        <v>0</v>
      </c>
      <c r="G12567" s="6" t="n">
        <v>0.0249084249084257</v>
      </c>
      <c r="H12567" s="6" t="str">
        <f aca="false">IF(AND(A12567&gt;=Stimuli!$B$2,A12567&lt;=Stimuli!$C$2),Stimuli!$A$2,IF(AND(A12567&gt;=Stimuli!$B$3,A12567&lt;=Stimuli!$C$3),Stimuli!$A$3,IF(AND(A12567&gt;=Stimuli!$B$4,A12567&lt;=Stimuli!$C$4),Stimuli!$A$4,"")))</f>
        <v>03 Quiet recovery (15s)</v>
      </c>
      <c r="I12567" s="6" t="n">
        <f aca="false">(B12567-B12566)/((A12567-A12566)/1000)</f>
        <v>-0.750183150183148</v>
      </c>
      <c r="J12567" s="6" t="n">
        <f aca="false">IF(OR(B12567&lt;Rules!$B$2,B12567&gt;Rules!$B$3,ABS(I12567)&gt;Rules!$B$4,OR(B12568&lt;Rules!$B$2,B12568&gt;Rules!$B$3,ABS(I12568)&gt;Rules!$B$4)),1,0)</f>
        <v>0</v>
      </c>
      <c r="K12567" s="6" t="str">
        <f aca="false">IF(F12567=1,COUNTIF($F$2:F12567,1),"")</f>
        <v/>
      </c>
    </row>
    <row r="12568" customFormat="false" ht="15" hidden="false" customHeight="false" outlineLevel="0" collapsed="false">
      <c r="A12568" s="6" t="n">
        <v>98612.868</v>
      </c>
      <c r="B12568" s="6" t="n">
        <v>2.00512820512821</v>
      </c>
      <c r="C12568" s="6" t="n">
        <v>86</v>
      </c>
      <c r="D12568" s="6" t="n">
        <v>-1</v>
      </c>
      <c r="E12568" s="6" t="n">
        <v>2.0021978021978</v>
      </c>
      <c r="F12568" s="6" t="n">
        <v>0</v>
      </c>
      <c r="G12568" s="6" t="n">
        <v>0.0249084249084257</v>
      </c>
      <c r="H12568" s="6" t="str">
        <f aca="false">IF(AND(A12568&gt;=Stimuli!$B$2,A12568&lt;=Stimuli!$C$2),Stimuli!$A$2,IF(AND(A12568&gt;=Stimuli!$B$3,A12568&lt;=Stimuli!$C$3),Stimuli!$A$3,IF(AND(A12568&gt;=Stimuli!$B$4,A12568&lt;=Stimuli!$C$4),Stimuli!$A$4,"")))</f>
        <v>03 Quiet recovery (15s)</v>
      </c>
      <c r="I12568" s="6" t="n">
        <f aca="false">(B12568-B12567)/((A12568-A12567)/1000)</f>
        <v>0.562637362637418</v>
      </c>
      <c r="J12568" s="6" t="n">
        <f aca="false">IF(OR(B12568&lt;Rules!$B$2,B12568&gt;Rules!$B$3,ABS(I12568)&gt;Rules!$B$4,OR(B12569&lt;Rules!$B$2,B12569&gt;Rules!$B$3,ABS(I12569)&gt;Rules!$B$4)),1,0)</f>
        <v>0</v>
      </c>
      <c r="K12568" s="6" t="str">
        <f aca="false">IF(F12568=1,COUNTIF($F$2:F12568,1),"")</f>
        <v/>
      </c>
    </row>
    <row r="12569" customFormat="false" ht="15" hidden="false" customHeight="false" outlineLevel="0" collapsed="false">
      <c r="A12569" s="6" t="n">
        <v>98620.6805</v>
      </c>
      <c r="B12569" s="6" t="n">
        <v>2.0021978021978</v>
      </c>
      <c r="C12569" s="6" t="n">
        <v>86</v>
      </c>
      <c r="D12569" s="6" t="n">
        <v>-1</v>
      </c>
      <c r="E12569" s="6" t="n">
        <v>2.0021978021978</v>
      </c>
      <c r="F12569" s="6" t="n">
        <v>0</v>
      </c>
      <c r="G12569" s="6" t="n">
        <v>0.0249084249084257</v>
      </c>
      <c r="H12569" s="6" t="str">
        <f aca="false">IF(AND(A12569&gt;=Stimuli!$B$2,A12569&lt;=Stimuli!$C$2),Stimuli!$A$2,IF(AND(A12569&gt;=Stimuli!$B$3,A12569&lt;=Stimuli!$C$3),Stimuli!$A$3,IF(AND(A12569&gt;=Stimuli!$B$4,A12569&lt;=Stimuli!$C$4),Stimuli!$A$4,"")))</f>
        <v>03 Quiet recovery (15s)</v>
      </c>
      <c r="I12569" s="6" t="n">
        <f aca="false">(B12569-B12568)/((A12569-A12568)/1000)</f>
        <v>-0.375091575091687</v>
      </c>
      <c r="J12569" s="6" t="n">
        <f aca="false">IF(OR(B12569&lt;Rules!$B$2,B12569&gt;Rules!$B$3,ABS(I12569)&gt;Rules!$B$4,OR(B12570&lt;Rules!$B$2,B12570&gt;Rules!$B$3,ABS(I12570)&gt;Rules!$B$4)),1,0)</f>
        <v>0</v>
      </c>
      <c r="K12569" s="6" t="str">
        <f aca="false">IF(F12569=1,COUNTIF($F$2:F12569,1),"")</f>
        <v/>
      </c>
    </row>
    <row r="12570" customFormat="false" ht="15" hidden="false" customHeight="false" outlineLevel="0" collapsed="false">
      <c r="A12570" s="6" t="n">
        <v>98628.493</v>
      </c>
      <c r="B12570" s="6" t="n">
        <v>2.003663003663</v>
      </c>
      <c r="C12570" s="6" t="n">
        <v>86</v>
      </c>
      <c r="D12570" s="6" t="n">
        <v>-1</v>
      </c>
      <c r="E12570" s="6" t="n">
        <v>2.0021978021978</v>
      </c>
      <c r="F12570" s="6" t="n">
        <v>0</v>
      </c>
      <c r="G12570" s="6" t="n">
        <v>0.0249084249084257</v>
      </c>
      <c r="H12570" s="6" t="str">
        <f aca="false">IF(AND(A12570&gt;=Stimuli!$B$2,A12570&lt;=Stimuli!$C$2),Stimuli!$A$2,IF(AND(A12570&gt;=Stimuli!$B$3,A12570&lt;=Stimuli!$C$3),Stimuli!$A$3,IF(AND(A12570&gt;=Stimuli!$B$4,A12570&lt;=Stimuli!$C$4),Stimuli!$A$4,"")))</f>
        <v>03 Quiet recovery (15s)</v>
      </c>
      <c r="I12570" s="6" t="n">
        <f aca="false">(B12570-B12569)/((A12570-A12569)/1000)</f>
        <v>0.187545787545844</v>
      </c>
      <c r="J12570" s="6" t="n">
        <f aca="false">IF(OR(B12570&lt;Rules!$B$2,B12570&gt;Rules!$B$3,ABS(I12570)&gt;Rules!$B$4,OR(B12571&lt;Rules!$B$2,B12571&gt;Rules!$B$3,ABS(I12571)&gt;Rules!$B$4)),1,0)</f>
        <v>0</v>
      </c>
      <c r="K12570" s="6" t="str">
        <f aca="false">IF(F12570=1,COUNTIF($F$2:F12570,1),"")</f>
        <v/>
      </c>
    </row>
    <row r="12571" customFormat="false" ht="15" hidden="false" customHeight="false" outlineLevel="0" collapsed="false">
      <c r="A12571" s="6" t="n">
        <v>98636.3055</v>
      </c>
      <c r="B12571" s="6" t="n">
        <v>2.003663003663</v>
      </c>
      <c r="C12571" s="6" t="n">
        <v>86</v>
      </c>
      <c r="D12571" s="6" t="n">
        <v>-1</v>
      </c>
      <c r="E12571" s="6" t="n">
        <v>2.0021978021978</v>
      </c>
      <c r="F12571" s="6" t="n">
        <v>0</v>
      </c>
      <c r="G12571" s="6" t="n">
        <v>0.0249084249084257</v>
      </c>
      <c r="H12571" s="6" t="str">
        <f aca="false">IF(AND(A12571&gt;=Stimuli!$B$2,A12571&lt;=Stimuli!$C$2),Stimuli!$A$2,IF(AND(A12571&gt;=Stimuli!$B$3,A12571&lt;=Stimuli!$C$3),Stimuli!$A$3,IF(AND(A12571&gt;=Stimuli!$B$4,A12571&lt;=Stimuli!$C$4),Stimuli!$A$4,"")))</f>
        <v>03 Quiet recovery (15s)</v>
      </c>
      <c r="I12571" s="6" t="n">
        <f aca="false">(B12571-B12570)/((A12571-A12570)/1000)</f>
        <v>0</v>
      </c>
      <c r="J12571" s="6" t="n">
        <f aca="false">IF(OR(B12571&lt;Rules!$B$2,B12571&gt;Rules!$B$3,ABS(I12571)&gt;Rules!$B$4,OR(B12572&lt;Rules!$B$2,B12572&gt;Rules!$B$3,ABS(I12572)&gt;Rules!$B$4)),1,0)</f>
        <v>0</v>
      </c>
      <c r="K12571" s="6" t="str">
        <f aca="false">IF(F12571=1,COUNTIF($F$2:F12571,1),"")</f>
        <v/>
      </c>
    </row>
    <row r="12572" customFormat="false" ht="15" hidden="false" customHeight="false" outlineLevel="0" collapsed="false">
      <c r="A12572" s="6" t="n">
        <v>98644.118</v>
      </c>
      <c r="B12572" s="6" t="n">
        <v>2.0021978021978</v>
      </c>
      <c r="C12572" s="6" t="n">
        <v>86</v>
      </c>
      <c r="D12572" s="6" t="n">
        <v>-1</v>
      </c>
      <c r="E12572" s="6" t="n">
        <v>2.0021978021978</v>
      </c>
      <c r="F12572" s="6" t="n">
        <v>0</v>
      </c>
      <c r="G12572" s="6" t="n">
        <v>0.0249084249084257</v>
      </c>
      <c r="H12572" s="6" t="str">
        <f aca="false">IF(AND(A12572&gt;=Stimuli!$B$2,A12572&lt;=Stimuli!$C$2),Stimuli!$A$2,IF(AND(A12572&gt;=Stimuli!$B$3,A12572&lt;=Stimuli!$C$3),Stimuli!$A$3,IF(AND(A12572&gt;=Stimuli!$B$4,A12572&lt;=Stimuli!$C$4),Stimuli!$A$4,"")))</f>
        <v>03 Quiet recovery (15s)</v>
      </c>
      <c r="I12572" s="6" t="n">
        <f aca="false">(B12572-B12571)/((A12572-A12571)/1000)</f>
        <v>-0.187545787545844</v>
      </c>
      <c r="J12572" s="6" t="n">
        <f aca="false">IF(OR(B12572&lt;Rules!$B$2,B12572&gt;Rules!$B$3,ABS(I12572)&gt;Rules!$B$4,OR(B12573&lt;Rules!$B$2,B12573&gt;Rules!$B$3,ABS(I12573)&gt;Rules!$B$4)),1,0)</f>
        <v>0</v>
      </c>
      <c r="K12572" s="6" t="str">
        <f aca="false">IF(F12572=1,COUNTIF($F$2:F12572,1),"")</f>
        <v/>
      </c>
    </row>
    <row r="12573" customFormat="false" ht="15" hidden="false" customHeight="false" outlineLevel="0" collapsed="false">
      <c r="A12573" s="6" t="n">
        <v>98651.9305</v>
      </c>
      <c r="B12573" s="6" t="n">
        <v>2.00512820512821</v>
      </c>
      <c r="C12573" s="6" t="n">
        <v>86</v>
      </c>
      <c r="D12573" s="6" t="n">
        <v>-1</v>
      </c>
      <c r="E12573" s="6" t="n">
        <v>2.0021978021978</v>
      </c>
      <c r="F12573" s="6" t="n">
        <v>0</v>
      </c>
      <c r="G12573" s="6" t="n">
        <v>0.0249084249084257</v>
      </c>
      <c r="H12573" s="6" t="str">
        <f aca="false">IF(AND(A12573&gt;=Stimuli!$B$2,A12573&lt;=Stimuli!$C$2),Stimuli!$A$2,IF(AND(A12573&gt;=Stimuli!$B$3,A12573&lt;=Stimuli!$C$3),Stimuli!$A$3,IF(AND(A12573&gt;=Stimuli!$B$4,A12573&lt;=Stimuli!$C$4),Stimuli!$A$4,"")))</f>
        <v>03 Quiet recovery (15s)</v>
      </c>
      <c r="I12573" s="6" t="n">
        <f aca="false">(B12573-B12572)/((A12573-A12572)/1000)</f>
        <v>0.375091575091687</v>
      </c>
      <c r="J12573" s="6" t="n">
        <f aca="false">IF(OR(B12573&lt;Rules!$B$2,B12573&gt;Rules!$B$3,ABS(I12573)&gt;Rules!$B$4,OR(B12574&lt;Rules!$B$2,B12574&gt;Rules!$B$3,ABS(I12574)&gt;Rules!$B$4)),1,0)</f>
        <v>0</v>
      </c>
      <c r="K12573" s="6" t="str">
        <f aca="false">IF(F12573=1,COUNTIF($F$2:F12573,1),"")</f>
        <v/>
      </c>
    </row>
    <row r="12574" customFormat="false" ht="15" hidden="false" customHeight="false" outlineLevel="0" collapsed="false">
      <c r="A12574" s="6" t="n">
        <v>98659.743</v>
      </c>
      <c r="B12574" s="6" t="n">
        <v>1.9992673992674</v>
      </c>
      <c r="C12574" s="6" t="n">
        <v>86</v>
      </c>
      <c r="D12574" s="6" t="n">
        <v>-1</v>
      </c>
      <c r="E12574" s="6" t="n">
        <v>2.0021978021978</v>
      </c>
      <c r="F12574" s="6" t="n">
        <v>0</v>
      </c>
      <c r="G12574" s="6" t="n">
        <v>0.0249084249084257</v>
      </c>
      <c r="H12574" s="6" t="str">
        <f aca="false">IF(AND(A12574&gt;=Stimuli!$B$2,A12574&lt;=Stimuli!$C$2),Stimuli!$A$2,IF(AND(A12574&gt;=Stimuli!$B$3,A12574&lt;=Stimuli!$C$3),Stimuli!$A$3,IF(AND(A12574&gt;=Stimuli!$B$4,A12574&lt;=Stimuli!$C$4),Stimuli!$A$4,"")))</f>
        <v>03 Quiet recovery (15s)</v>
      </c>
      <c r="I12574" s="6" t="n">
        <f aca="false">(B12574-B12573)/((A12574-A12573)/1000)</f>
        <v>-0.75018315018329</v>
      </c>
      <c r="J12574" s="6" t="n">
        <f aca="false">IF(OR(B12574&lt;Rules!$B$2,B12574&gt;Rules!$B$3,ABS(I12574)&gt;Rules!$B$4,OR(B12575&lt;Rules!$B$2,B12575&gt;Rules!$B$3,ABS(I12575)&gt;Rules!$B$4)),1,0)</f>
        <v>0</v>
      </c>
      <c r="K12574" s="6" t="str">
        <f aca="false">IF(F12574=1,COUNTIF($F$2:F12574,1),"")</f>
        <v/>
      </c>
    </row>
    <row r="12575" customFormat="false" ht="15" hidden="false" customHeight="false" outlineLevel="0" collapsed="false">
      <c r="A12575" s="6" t="n">
        <v>98667.5555</v>
      </c>
      <c r="B12575" s="6" t="n">
        <v>2.00659340659341</v>
      </c>
      <c r="C12575" s="6" t="n">
        <v>86</v>
      </c>
      <c r="D12575" s="6" t="n">
        <v>-1</v>
      </c>
      <c r="E12575" s="6" t="n">
        <v>2.0021978021978</v>
      </c>
      <c r="F12575" s="6" t="n">
        <v>0</v>
      </c>
      <c r="G12575" s="6" t="n">
        <v>0.0249084249084257</v>
      </c>
      <c r="H12575" s="6" t="str">
        <f aca="false">IF(AND(A12575&gt;=Stimuli!$B$2,A12575&lt;=Stimuli!$C$2),Stimuli!$A$2,IF(AND(A12575&gt;=Stimuli!$B$3,A12575&lt;=Stimuli!$C$3),Stimuli!$A$3,IF(AND(A12575&gt;=Stimuli!$B$4,A12575&lt;=Stimuli!$C$4),Stimuli!$A$4,"")))</f>
        <v>03 Quiet recovery (15s)</v>
      </c>
      <c r="I12575" s="6" t="n">
        <f aca="false">(B12575-B12574)/((A12575-A12574)/1000)</f>
        <v>0.93772893772902</v>
      </c>
      <c r="J12575" s="6" t="n">
        <f aca="false">IF(OR(B12575&lt;Rules!$B$2,B12575&gt;Rules!$B$3,ABS(I12575)&gt;Rules!$B$4,OR(B12576&lt;Rules!$B$2,B12576&gt;Rules!$B$3,ABS(I12576)&gt;Rules!$B$4)),1,0)</f>
        <v>0</v>
      </c>
      <c r="K12575" s="6" t="str">
        <f aca="false">IF(F12575=1,COUNTIF($F$2:F12575,1),"")</f>
        <v/>
      </c>
    </row>
    <row r="12576" customFormat="false" ht="15" hidden="false" customHeight="false" outlineLevel="0" collapsed="false">
      <c r="A12576" s="6" t="n">
        <v>98675.368</v>
      </c>
      <c r="B12576" s="6" t="n">
        <v>1.9992673992674</v>
      </c>
      <c r="C12576" s="6" t="n">
        <v>86</v>
      </c>
      <c r="D12576" s="6" t="n">
        <v>-1</v>
      </c>
      <c r="E12576" s="6" t="n">
        <v>2.0021978021978</v>
      </c>
      <c r="F12576" s="6" t="n">
        <v>0</v>
      </c>
      <c r="G12576" s="6" t="n">
        <v>0.0249084249084257</v>
      </c>
      <c r="H12576" s="6" t="str">
        <f aca="false">IF(AND(A12576&gt;=Stimuli!$B$2,A12576&lt;=Stimuli!$C$2),Stimuli!$A$2,IF(AND(A12576&gt;=Stimuli!$B$3,A12576&lt;=Stimuli!$C$3),Stimuli!$A$3,IF(AND(A12576&gt;=Stimuli!$B$4,A12576&lt;=Stimuli!$C$4),Stimuli!$A$4,"")))</f>
        <v>03 Quiet recovery (15s)</v>
      </c>
      <c r="I12576" s="6" t="n">
        <f aca="false">(B12576-B12575)/((A12576-A12575)/1000)</f>
        <v>-0.93772893772902</v>
      </c>
      <c r="J12576" s="6" t="n">
        <f aca="false">IF(OR(B12576&lt;Rules!$B$2,B12576&gt;Rules!$B$3,ABS(I12576)&gt;Rules!$B$4,OR(B12577&lt;Rules!$B$2,B12577&gt;Rules!$B$3,ABS(I12577)&gt;Rules!$B$4)),1,0)</f>
        <v>0</v>
      </c>
      <c r="K12576" s="6" t="str">
        <f aca="false">IF(F12576=1,COUNTIF($F$2:F12576,1),"")</f>
        <v/>
      </c>
    </row>
    <row r="12577" customFormat="false" ht="15" hidden="false" customHeight="false" outlineLevel="0" collapsed="false">
      <c r="A12577" s="6" t="n">
        <v>98683.1805</v>
      </c>
      <c r="B12577" s="6" t="n">
        <v>2.00659340659341</v>
      </c>
      <c r="C12577" s="6" t="n">
        <v>86</v>
      </c>
      <c r="D12577" s="6" t="n">
        <v>-1</v>
      </c>
      <c r="E12577" s="6" t="n">
        <v>2.0021978021978</v>
      </c>
      <c r="F12577" s="6" t="n">
        <v>0</v>
      </c>
      <c r="G12577" s="6" t="n">
        <v>0.0249084249084257</v>
      </c>
      <c r="H12577" s="6" t="str">
        <f aca="false">IF(AND(A12577&gt;=Stimuli!$B$2,A12577&lt;=Stimuli!$C$2),Stimuli!$A$2,IF(AND(A12577&gt;=Stimuli!$B$3,A12577&lt;=Stimuli!$C$3),Stimuli!$A$3,IF(AND(A12577&gt;=Stimuli!$B$4,A12577&lt;=Stimuli!$C$4),Stimuli!$A$4,"")))</f>
        <v>03 Quiet recovery (15s)</v>
      </c>
      <c r="I12577" s="6" t="n">
        <f aca="false">(B12577-B12576)/((A12577-A12576)/1000)</f>
        <v>0.93772893772902</v>
      </c>
      <c r="J12577" s="6" t="n">
        <f aca="false">IF(OR(B12577&lt;Rules!$B$2,B12577&gt;Rules!$B$3,ABS(I12577)&gt;Rules!$B$4,OR(B12578&lt;Rules!$B$2,B12578&gt;Rules!$B$3,ABS(I12578)&gt;Rules!$B$4)),1,0)</f>
        <v>0</v>
      </c>
      <c r="K12577" s="6" t="str">
        <f aca="false">IF(F12577=1,COUNTIF($F$2:F12577,1),"")</f>
        <v/>
      </c>
    </row>
    <row r="12578" customFormat="false" ht="15" hidden="false" customHeight="false" outlineLevel="0" collapsed="false">
      <c r="A12578" s="6" t="n">
        <v>98690.993</v>
      </c>
      <c r="B12578" s="6" t="n">
        <v>1.9978021978022</v>
      </c>
      <c r="C12578" s="6" t="n">
        <v>86</v>
      </c>
      <c r="D12578" s="6" t="n">
        <v>-1</v>
      </c>
      <c r="E12578" s="6" t="n">
        <v>2.0021978021978</v>
      </c>
      <c r="F12578" s="6" t="n">
        <v>0</v>
      </c>
      <c r="G12578" s="6" t="n">
        <v>0.0249084249084257</v>
      </c>
      <c r="H12578" s="6" t="str">
        <f aca="false">IF(AND(A12578&gt;=Stimuli!$B$2,A12578&lt;=Stimuli!$C$2),Stimuli!$A$2,IF(AND(A12578&gt;=Stimuli!$B$3,A12578&lt;=Stimuli!$C$3),Stimuli!$A$3,IF(AND(A12578&gt;=Stimuli!$B$4,A12578&lt;=Stimuli!$C$4),Stimuli!$A$4,"")))</f>
        <v>03 Quiet recovery (15s)</v>
      </c>
      <c r="I12578" s="6" t="n">
        <f aca="false">(B12578-B12577)/((A12578-A12577)/1000)</f>
        <v>-1.12527472527489</v>
      </c>
      <c r="J12578" s="6" t="n">
        <f aca="false">IF(OR(B12578&lt;Rules!$B$2,B12578&gt;Rules!$B$3,ABS(I12578)&gt;Rules!$B$4,OR(B12579&lt;Rules!$B$2,B12579&gt;Rules!$B$3,ABS(I12579)&gt;Rules!$B$4)),1,0)</f>
        <v>0</v>
      </c>
      <c r="K12578" s="6" t="str">
        <f aca="false">IF(F12578=1,COUNTIF($F$2:F12578,1),"")</f>
        <v/>
      </c>
    </row>
    <row r="12579" customFormat="false" ht="15" hidden="false" customHeight="false" outlineLevel="0" collapsed="false">
      <c r="A12579" s="6" t="n">
        <v>98698.8055</v>
      </c>
      <c r="B12579" s="6" t="n">
        <v>2.00659340659341</v>
      </c>
      <c r="C12579" s="6" t="n">
        <v>86</v>
      </c>
      <c r="D12579" s="6" t="n">
        <v>-1</v>
      </c>
      <c r="E12579" s="6" t="n">
        <v>2.0021978021978</v>
      </c>
      <c r="F12579" s="6" t="n">
        <v>0</v>
      </c>
      <c r="G12579" s="6" t="n">
        <v>0.0249084249084257</v>
      </c>
      <c r="H12579" s="6" t="str">
        <f aca="false">IF(AND(A12579&gt;=Stimuli!$B$2,A12579&lt;=Stimuli!$C$2),Stimuli!$A$2,IF(AND(A12579&gt;=Stimuli!$B$3,A12579&lt;=Stimuli!$C$3),Stimuli!$A$3,IF(AND(A12579&gt;=Stimuli!$B$4,A12579&lt;=Stimuli!$C$4),Stimuli!$A$4,"")))</f>
        <v>03 Quiet recovery (15s)</v>
      </c>
      <c r="I12579" s="6" t="n">
        <f aca="false">(B12579-B12578)/((A12579-A12578)/1000)</f>
        <v>1.12527472527489</v>
      </c>
      <c r="J12579" s="6" t="n">
        <f aca="false">IF(OR(B12579&lt;Rules!$B$2,B12579&gt;Rules!$B$3,ABS(I12579)&gt;Rules!$B$4,OR(B12580&lt;Rules!$B$2,B12580&gt;Rules!$B$3,ABS(I12580)&gt;Rules!$B$4)),1,0)</f>
        <v>0</v>
      </c>
      <c r="K12579" s="6" t="str">
        <f aca="false">IF(F12579=1,COUNTIF($F$2:F12579,1),"")</f>
        <v/>
      </c>
    </row>
    <row r="12580" customFormat="false" ht="15" hidden="false" customHeight="false" outlineLevel="0" collapsed="false">
      <c r="A12580" s="6" t="n">
        <v>98706.618</v>
      </c>
      <c r="B12580" s="6" t="n">
        <v>1.9992673992674</v>
      </c>
      <c r="C12580" s="6" t="n">
        <v>86</v>
      </c>
      <c r="D12580" s="6" t="n">
        <v>-1</v>
      </c>
      <c r="E12580" s="6" t="n">
        <v>2.0021978021978</v>
      </c>
      <c r="F12580" s="6" t="n">
        <v>0</v>
      </c>
      <c r="G12580" s="6" t="n">
        <v>0.0249084249084257</v>
      </c>
      <c r="H12580" s="6" t="str">
        <f aca="false">IF(AND(A12580&gt;=Stimuli!$B$2,A12580&lt;=Stimuli!$C$2),Stimuli!$A$2,IF(AND(A12580&gt;=Stimuli!$B$3,A12580&lt;=Stimuli!$C$3),Stimuli!$A$3,IF(AND(A12580&gt;=Stimuli!$B$4,A12580&lt;=Stimuli!$C$4),Stimuli!$A$4,"")))</f>
        <v>03 Quiet recovery (15s)</v>
      </c>
      <c r="I12580" s="6" t="n">
        <f aca="false">(B12580-B12579)/((A12580-A12579)/1000)</f>
        <v>-0.93772893772902</v>
      </c>
      <c r="J12580" s="6" t="n">
        <f aca="false">IF(OR(B12580&lt;Rules!$B$2,B12580&gt;Rules!$B$3,ABS(I12580)&gt;Rules!$B$4,OR(B12581&lt;Rules!$B$2,B12581&gt;Rules!$B$3,ABS(I12581)&gt;Rules!$B$4)),1,0)</f>
        <v>0</v>
      </c>
      <c r="K12580" s="6" t="str">
        <f aca="false">IF(F12580=1,COUNTIF($F$2:F12580,1),"")</f>
        <v/>
      </c>
    </row>
    <row r="12581" customFormat="false" ht="15" hidden="false" customHeight="false" outlineLevel="0" collapsed="false">
      <c r="A12581" s="6" t="n">
        <v>98714.4305</v>
      </c>
      <c r="B12581" s="6" t="n">
        <v>2.00512820512821</v>
      </c>
      <c r="C12581" s="6" t="n">
        <v>86</v>
      </c>
      <c r="D12581" s="6" t="n">
        <v>-1</v>
      </c>
      <c r="E12581" s="6" t="n">
        <v>2.0021978021978</v>
      </c>
      <c r="F12581" s="6" t="n">
        <v>0</v>
      </c>
      <c r="G12581" s="6" t="n">
        <v>0.0249084249084257</v>
      </c>
      <c r="H12581" s="6" t="str">
        <f aca="false">IF(AND(A12581&gt;=Stimuli!$B$2,A12581&lt;=Stimuli!$C$2),Stimuli!$A$2,IF(AND(A12581&gt;=Stimuli!$B$3,A12581&lt;=Stimuli!$C$3),Stimuli!$A$3,IF(AND(A12581&gt;=Stimuli!$B$4,A12581&lt;=Stimuli!$C$4),Stimuli!$A$4,"")))</f>
        <v>03 Quiet recovery (15s)</v>
      </c>
      <c r="I12581" s="6" t="n">
        <f aca="false">(B12581-B12580)/((A12581-A12580)/1000)</f>
        <v>0.75018315018329</v>
      </c>
      <c r="J12581" s="6" t="n">
        <f aca="false">IF(OR(B12581&lt;Rules!$B$2,B12581&gt;Rules!$B$3,ABS(I12581)&gt;Rules!$B$4,OR(B12582&lt;Rules!$B$2,B12582&gt;Rules!$B$3,ABS(I12582)&gt;Rules!$B$4)),1,0)</f>
        <v>0</v>
      </c>
      <c r="K12581" s="6" t="str">
        <f aca="false">IF(F12581=1,COUNTIF($F$2:F12581,1),"")</f>
        <v/>
      </c>
    </row>
    <row r="12582" customFormat="false" ht="15" hidden="false" customHeight="false" outlineLevel="0" collapsed="false">
      <c r="A12582" s="6" t="n">
        <v>98722.243</v>
      </c>
      <c r="B12582" s="6" t="n">
        <v>1.9992673992674</v>
      </c>
      <c r="C12582" s="6" t="n">
        <v>86</v>
      </c>
      <c r="D12582" s="6" t="n">
        <v>-1</v>
      </c>
      <c r="E12582" s="6" t="n">
        <v>2.0007326007326</v>
      </c>
      <c r="F12582" s="6" t="n">
        <v>0</v>
      </c>
      <c r="G12582" s="6" t="n">
        <v>0.0249084249084257</v>
      </c>
      <c r="H12582" s="6" t="str">
        <f aca="false">IF(AND(A12582&gt;=Stimuli!$B$2,A12582&lt;=Stimuli!$C$2),Stimuli!$A$2,IF(AND(A12582&gt;=Stimuli!$B$3,A12582&lt;=Stimuli!$C$3),Stimuli!$A$3,IF(AND(A12582&gt;=Stimuli!$B$4,A12582&lt;=Stimuli!$C$4),Stimuli!$A$4,"")))</f>
        <v>03 Quiet recovery (15s)</v>
      </c>
      <c r="I12582" s="6" t="n">
        <f aca="false">(B12582-B12581)/((A12582-A12581)/1000)</f>
        <v>-0.75018315018329</v>
      </c>
      <c r="J12582" s="6" t="n">
        <f aca="false">IF(OR(B12582&lt;Rules!$B$2,B12582&gt;Rules!$B$3,ABS(I12582)&gt;Rules!$B$4,OR(B12583&lt;Rules!$B$2,B12583&gt;Rules!$B$3,ABS(I12583)&gt;Rules!$B$4)),1,0)</f>
        <v>0</v>
      </c>
      <c r="K12582" s="6" t="str">
        <f aca="false">IF(F12582=1,COUNTIF($F$2:F12582,1),"")</f>
        <v/>
      </c>
    </row>
    <row r="12583" customFormat="false" ht="15" hidden="false" customHeight="false" outlineLevel="0" collapsed="false">
      <c r="A12583" s="6" t="n">
        <v>98730.0555</v>
      </c>
      <c r="B12583" s="6" t="n">
        <v>2.003663003663</v>
      </c>
      <c r="C12583" s="6" t="n">
        <v>86</v>
      </c>
      <c r="D12583" s="6" t="n">
        <v>-1</v>
      </c>
      <c r="E12583" s="6" t="n">
        <v>2.0007326007326</v>
      </c>
      <c r="F12583" s="6" t="n">
        <v>0</v>
      </c>
      <c r="G12583" s="6" t="n">
        <v>0.0249084249084257</v>
      </c>
      <c r="H12583" s="6" t="str">
        <f aca="false">IF(AND(A12583&gt;=Stimuli!$B$2,A12583&lt;=Stimuli!$C$2),Stimuli!$A$2,IF(AND(A12583&gt;=Stimuli!$B$3,A12583&lt;=Stimuli!$C$3),Stimuli!$A$3,IF(AND(A12583&gt;=Stimuli!$B$4,A12583&lt;=Stimuli!$C$4),Stimuli!$A$4,"")))</f>
        <v>03 Quiet recovery (15s)</v>
      </c>
      <c r="I12583" s="6" t="n">
        <f aca="false">(B12583-B12582)/((A12583-A12582)/1000)</f>
        <v>0.562637362637446</v>
      </c>
      <c r="J12583" s="6" t="n">
        <f aca="false">IF(OR(B12583&lt;Rules!$B$2,B12583&gt;Rules!$B$3,ABS(I12583)&gt;Rules!$B$4,OR(B12584&lt;Rules!$B$2,B12584&gt;Rules!$B$3,ABS(I12584)&gt;Rules!$B$4)),1,0)</f>
        <v>0</v>
      </c>
      <c r="K12583" s="6" t="str">
        <f aca="false">IF(F12583=1,COUNTIF($F$2:F12583,1),"")</f>
        <v/>
      </c>
    </row>
    <row r="12584" customFormat="false" ht="15" hidden="false" customHeight="false" outlineLevel="0" collapsed="false">
      <c r="A12584" s="6" t="n">
        <v>98737.868</v>
      </c>
      <c r="B12584" s="6" t="n">
        <v>2.0007326007326</v>
      </c>
      <c r="C12584" s="6" t="n">
        <v>86</v>
      </c>
      <c r="D12584" s="6" t="n">
        <v>-1</v>
      </c>
      <c r="E12584" s="6" t="n">
        <v>2.0007326007326</v>
      </c>
      <c r="F12584" s="6" t="n">
        <v>0</v>
      </c>
      <c r="G12584" s="6" t="n">
        <v>0.0249084249084257</v>
      </c>
      <c r="H12584" s="6" t="str">
        <f aca="false">IF(AND(A12584&gt;=Stimuli!$B$2,A12584&lt;=Stimuli!$C$2),Stimuli!$A$2,IF(AND(A12584&gt;=Stimuli!$B$3,A12584&lt;=Stimuli!$C$3),Stimuli!$A$3,IF(AND(A12584&gt;=Stimuli!$B$4,A12584&lt;=Stimuli!$C$4),Stimuli!$A$4,"")))</f>
        <v>03 Quiet recovery (15s)</v>
      </c>
      <c r="I12584" s="6" t="n">
        <f aca="false">(B12584-B12583)/((A12584-A12583)/1000)</f>
        <v>-0.375091575091574</v>
      </c>
      <c r="J12584" s="6" t="n">
        <f aca="false">IF(OR(B12584&lt;Rules!$B$2,B12584&gt;Rules!$B$3,ABS(I12584)&gt;Rules!$B$4,OR(B12585&lt;Rules!$B$2,B12585&gt;Rules!$B$3,ABS(I12585)&gt;Rules!$B$4)),1,0)</f>
        <v>0</v>
      </c>
      <c r="K12584" s="6" t="str">
        <f aca="false">IF(F12584=1,COUNTIF($F$2:F12584,1),"")</f>
        <v/>
      </c>
    </row>
    <row r="12585" customFormat="false" ht="15" hidden="false" customHeight="false" outlineLevel="0" collapsed="false">
      <c r="A12585" s="6" t="n">
        <v>98745.6805</v>
      </c>
      <c r="B12585" s="6" t="n">
        <v>2.0021978021978</v>
      </c>
      <c r="C12585" s="6" t="n">
        <v>86</v>
      </c>
      <c r="D12585" s="6" t="n">
        <v>-1</v>
      </c>
      <c r="E12585" s="6" t="n">
        <v>2.0007326007326</v>
      </c>
      <c r="F12585" s="6" t="n">
        <v>0</v>
      </c>
      <c r="G12585" s="6" t="n">
        <v>0.0249084249084257</v>
      </c>
      <c r="H12585" s="6" t="str">
        <f aca="false">IF(AND(A12585&gt;=Stimuli!$B$2,A12585&lt;=Stimuli!$C$2),Stimuli!$A$2,IF(AND(A12585&gt;=Stimuli!$B$3,A12585&lt;=Stimuli!$C$3),Stimuli!$A$3,IF(AND(A12585&gt;=Stimuli!$B$4,A12585&lt;=Stimuli!$C$4),Stimuli!$A$4,"")))</f>
        <v>03 Quiet recovery (15s)</v>
      </c>
      <c r="I12585" s="6" t="n">
        <f aca="false">(B12585-B12584)/((A12585-A12584)/1000)</f>
        <v>0.18754578754573</v>
      </c>
      <c r="J12585" s="6" t="n">
        <f aca="false">IF(OR(B12585&lt;Rules!$B$2,B12585&gt;Rules!$B$3,ABS(I12585)&gt;Rules!$B$4,OR(B12586&lt;Rules!$B$2,B12586&gt;Rules!$B$3,ABS(I12586)&gt;Rules!$B$4)),1,0)</f>
        <v>0</v>
      </c>
      <c r="K12585" s="6" t="str">
        <f aca="false">IF(F12585=1,COUNTIF($F$2:F12585,1),"")</f>
        <v/>
      </c>
    </row>
    <row r="12586" customFormat="false" ht="15" hidden="false" customHeight="false" outlineLevel="0" collapsed="false">
      <c r="A12586" s="6" t="n">
        <v>98753.493</v>
      </c>
      <c r="B12586" s="6" t="n">
        <v>2.0021978021978</v>
      </c>
      <c r="C12586" s="6" t="n">
        <v>86</v>
      </c>
      <c r="D12586" s="6" t="n">
        <v>-1</v>
      </c>
      <c r="E12586" s="6" t="n">
        <v>2.0007326007326</v>
      </c>
      <c r="F12586" s="6" t="n">
        <v>0</v>
      </c>
      <c r="G12586" s="6" t="n">
        <v>0.0249084249084257</v>
      </c>
      <c r="H12586" s="6" t="str">
        <f aca="false">IF(AND(A12586&gt;=Stimuli!$B$2,A12586&lt;=Stimuli!$C$2),Stimuli!$A$2,IF(AND(A12586&gt;=Stimuli!$B$3,A12586&lt;=Stimuli!$C$3),Stimuli!$A$3,IF(AND(A12586&gt;=Stimuli!$B$4,A12586&lt;=Stimuli!$C$4),Stimuli!$A$4,"")))</f>
        <v>03 Quiet recovery (15s)</v>
      </c>
      <c r="I12586" s="6" t="n">
        <f aca="false">(B12586-B12585)/((A12586-A12585)/1000)</f>
        <v>0</v>
      </c>
      <c r="J12586" s="6" t="n">
        <f aca="false">IF(OR(B12586&lt;Rules!$B$2,B12586&gt;Rules!$B$3,ABS(I12586)&gt;Rules!$B$4,OR(B12587&lt;Rules!$B$2,B12587&gt;Rules!$B$3,ABS(I12587)&gt;Rules!$B$4)),1,0)</f>
        <v>0</v>
      </c>
      <c r="K12586" s="6" t="str">
        <f aca="false">IF(F12586=1,COUNTIF($F$2:F12586,1),"")</f>
        <v/>
      </c>
    </row>
    <row r="12587" customFormat="false" ht="15" hidden="false" customHeight="false" outlineLevel="0" collapsed="false">
      <c r="A12587" s="6" t="n">
        <v>98761.3055</v>
      </c>
      <c r="B12587" s="6" t="n">
        <v>2.0007326007326</v>
      </c>
      <c r="C12587" s="6" t="n">
        <v>86</v>
      </c>
      <c r="D12587" s="6" t="n">
        <v>-1</v>
      </c>
      <c r="E12587" s="6" t="n">
        <v>2.0007326007326</v>
      </c>
      <c r="F12587" s="6" t="n">
        <v>0</v>
      </c>
      <c r="G12587" s="6" t="n">
        <v>0.0249084249084257</v>
      </c>
      <c r="H12587" s="6" t="str">
        <f aca="false">IF(AND(A12587&gt;=Stimuli!$B$2,A12587&lt;=Stimuli!$C$2),Stimuli!$A$2,IF(AND(A12587&gt;=Stimuli!$B$3,A12587&lt;=Stimuli!$C$3),Stimuli!$A$3,IF(AND(A12587&gt;=Stimuli!$B$4,A12587&lt;=Stimuli!$C$4),Stimuli!$A$4,"")))</f>
        <v>03 Quiet recovery (15s)</v>
      </c>
      <c r="I12587" s="6" t="n">
        <f aca="false">(B12587-B12586)/((A12587-A12586)/1000)</f>
        <v>-0.18754578754573</v>
      </c>
      <c r="J12587" s="6" t="n">
        <f aca="false">IF(OR(B12587&lt;Rules!$B$2,B12587&gt;Rules!$B$3,ABS(I12587)&gt;Rules!$B$4,OR(B12588&lt;Rules!$B$2,B12588&gt;Rules!$B$3,ABS(I12588)&gt;Rules!$B$4)),1,0)</f>
        <v>0</v>
      </c>
      <c r="K12587" s="6" t="str">
        <f aca="false">IF(F12587=1,COUNTIF($F$2:F12587,1),"")</f>
        <v/>
      </c>
    </row>
    <row r="12588" customFormat="false" ht="15" hidden="false" customHeight="false" outlineLevel="0" collapsed="false">
      <c r="A12588" s="6" t="n">
        <v>98769.118</v>
      </c>
      <c r="B12588" s="6" t="n">
        <v>2.003663003663</v>
      </c>
      <c r="C12588" s="6" t="n">
        <v>86</v>
      </c>
      <c r="D12588" s="6" t="n">
        <v>-1</v>
      </c>
      <c r="E12588" s="6" t="n">
        <v>2.0007326007326</v>
      </c>
      <c r="F12588" s="6" t="n">
        <v>0</v>
      </c>
      <c r="G12588" s="6" t="n">
        <v>0.0249084249084257</v>
      </c>
      <c r="H12588" s="6" t="str">
        <f aca="false">IF(AND(A12588&gt;=Stimuli!$B$2,A12588&lt;=Stimuli!$C$2),Stimuli!$A$2,IF(AND(A12588&gt;=Stimuli!$B$3,A12588&lt;=Stimuli!$C$3),Stimuli!$A$3,IF(AND(A12588&gt;=Stimuli!$B$4,A12588&lt;=Stimuli!$C$4),Stimuli!$A$4,"")))</f>
        <v>03 Quiet recovery (15s)</v>
      </c>
      <c r="I12588" s="6" t="n">
        <f aca="false">(B12588-B12587)/((A12588-A12587)/1000)</f>
        <v>0.375091575091574</v>
      </c>
      <c r="J12588" s="6" t="n">
        <f aca="false">IF(OR(B12588&lt;Rules!$B$2,B12588&gt;Rules!$B$3,ABS(I12588)&gt;Rules!$B$4,OR(B12589&lt;Rules!$B$2,B12589&gt;Rules!$B$3,ABS(I12589)&gt;Rules!$B$4)),1,0)</f>
        <v>0</v>
      </c>
      <c r="K12588" s="6" t="str">
        <f aca="false">IF(F12588=1,COUNTIF($F$2:F12588,1),"")</f>
        <v/>
      </c>
    </row>
    <row r="12589" customFormat="false" ht="15" hidden="false" customHeight="false" outlineLevel="0" collapsed="false">
      <c r="A12589" s="6" t="n">
        <v>98776.9305</v>
      </c>
      <c r="B12589" s="6" t="n">
        <v>1.9992673992674</v>
      </c>
      <c r="C12589" s="6" t="n">
        <v>86</v>
      </c>
      <c r="D12589" s="6" t="n">
        <v>-1</v>
      </c>
      <c r="E12589" s="6" t="n">
        <v>2.0007326007326</v>
      </c>
      <c r="F12589" s="6" t="n">
        <v>0</v>
      </c>
      <c r="G12589" s="6" t="n">
        <v>0.0249084249084257</v>
      </c>
      <c r="H12589" s="6" t="str">
        <f aca="false">IF(AND(A12589&gt;=Stimuli!$B$2,A12589&lt;=Stimuli!$C$2),Stimuli!$A$2,IF(AND(A12589&gt;=Stimuli!$B$3,A12589&lt;=Stimuli!$C$3),Stimuli!$A$3,IF(AND(A12589&gt;=Stimuli!$B$4,A12589&lt;=Stimuli!$C$4),Stimuli!$A$4,"")))</f>
        <v>03 Quiet recovery (15s)</v>
      </c>
      <c r="I12589" s="6" t="n">
        <f aca="false">(B12589-B12588)/((A12589-A12588)/1000)</f>
        <v>-0.562637362637446</v>
      </c>
      <c r="J12589" s="6" t="n">
        <f aca="false">IF(OR(B12589&lt;Rules!$B$2,B12589&gt;Rules!$B$3,ABS(I12589)&gt;Rules!$B$4,OR(B12590&lt;Rules!$B$2,B12590&gt;Rules!$B$3,ABS(I12590)&gt;Rules!$B$4)),1,0)</f>
        <v>0</v>
      </c>
      <c r="K12589" s="6" t="str">
        <f aca="false">IF(F12589=1,COUNTIF($F$2:F12589,1),"")</f>
        <v/>
      </c>
    </row>
    <row r="12590" customFormat="false" ht="15" hidden="false" customHeight="false" outlineLevel="0" collapsed="false">
      <c r="A12590" s="6" t="n">
        <v>98784.743</v>
      </c>
      <c r="B12590" s="6" t="n">
        <v>2.003663003663</v>
      </c>
      <c r="C12590" s="6" t="n">
        <v>86</v>
      </c>
      <c r="D12590" s="6" t="n">
        <v>-1</v>
      </c>
      <c r="E12590" s="6" t="n">
        <v>2.0007326007326</v>
      </c>
      <c r="F12590" s="6" t="n">
        <v>0</v>
      </c>
      <c r="G12590" s="6" t="n">
        <v>0.0249084249084257</v>
      </c>
      <c r="H12590" s="6" t="str">
        <f aca="false">IF(AND(A12590&gt;=Stimuli!$B$2,A12590&lt;=Stimuli!$C$2),Stimuli!$A$2,IF(AND(A12590&gt;=Stimuli!$B$3,A12590&lt;=Stimuli!$C$3),Stimuli!$A$3,IF(AND(A12590&gt;=Stimuli!$B$4,A12590&lt;=Stimuli!$C$4),Stimuli!$A$4,"")))</f>
        <v>03 Quiet recovery (15s)</v>
      </c>
      <c r="I12590" s="6" t="n">
        <f aca="false">(B12590-B12589)/((A12590-A12589)/1000)</f>
        <v>0.562637362637446</v>
      </c>
      <c r="J12590" s="6" t="n">
        <f aca="false">IF(OR(B12590&lt;Rules!$B$2,B12590&gt;Rules!$B$3,ABS(I12590)&gt;Rules!$B$4,OR(B12591&lt;Rules!$B$2,B12591&gt;Rules!$B$3,ABS(I12591)&gt;Rules!$B$4)),1,0)</f>
        <v>0</v>
      </c>
      <c r="K12590" s="6" t="str">
        <f aca="false">IF(F12590=1,COUNTIF($F$2:F12590,1),"")</f>
        <v/>
      </c>
    </row>
    <row r="12591" customFormat="false" ht="15" hidden="false" customHeight="false" outlineLevel="0" collapsed="false">
      <c r="A12591" s="6" t="n">
        <v>98792.5555</v>
      </c>
      <c r="B12591" s="6" t="n">
        <v>1.9992673992674</v>
      </c>
      <c r="C12591" s="6" t="n">
        <v>86</v>
      </c>
      <c r="D12591" s="6" t="n">
        <v>-1</v>
      </c>
      <c r="E12591" s="6" t="n">
        <v>2.0007326007326</v>
      </c>
      <c r="F12591" s="6" t="n">
        <v>0</v>
      </c>
      <c r="G12591" s="6" t="n">
        <v>0.0249084249084257</v>
      </c>
      <c r="H12591" s="6" t="str">
        <f aca="false">IF(AND(A12591&gt;=Stimuli!$B$2,A12591&lt;=Stimuli!$C$2),Stimuli!$A$2,IF(AND(A12591&gt;=Stimuli!$B$3,A12591&lt;=Stimuli!$C$3),Stimuli!$A$3,IF(AND(A12591&gt;=Stimuli!$B$4,A12591&lt;=Stimuli!$C$4),Stimuli!$A$4,"")))</f>
        <v>03 Quiet recovery (15s)</v>
      </c>
      <c r="I12591" s="6" t="n">
        <f aca="false">(B12591-B12590)/((A12591-A12590)/1000)</f>
        <v>-0.562637362637446</v>
      </c>
      <c r="J12591" s="6" t="n">
        <f aca="false">IF(OR(B12591&lt;Rules!$B$2,B12591&gt;Rules!$B$3,ABS(I12591)&gt;Rules!$B$4,OR(B12592&lt;Rules!$B$2,B12592&gt;Rules!$B$3,ABS(I12592)&gt;Rules!$B$4)),1,0)</f>
        <v>0</v>
      </c>
      <c r="K12591" s="6" t="str">
        <f aca="false">IF(F12591=1,COUNTIF($F$2:F12591,1),"")</f>
        <v/>
      </c>
    </row>
    <row r="12592" customFormat="false" ht="15" hidden="false" customHeight="false" outlineLevel="0" collapsed="false">
      <c r="A12592" s="6" t="n">
        <v>98800.368</v>
      </c>
      <c r="B12592" s="6" t="n">
        <v>2.00512820512821</v>
      </c>
      <c r="C12592" s="6" t="n">
        <v>86</v>
      </c>
      <c r="D12592" s="6" t="n">
        <v>-1</v>
      </c>
      <c r="E12592" s="6" t="n">
        <v>2.0007326007326</v>
      </c>
      <c r="F12592" s="6" t="n">
        <v>0</v>
      </c>
      <c r="G12592" s="6" t="n">
        <v>0.0249084249084257</v>
      </c>
      <c r="H12592" s="6" t="str">
        <f aca="false">IF(AND(A12592&gt;=Stimuli!$B$2,A12592&lt;=Stimuli!$C$2),Stimuli!$A$2,IF(AND(A12592&gt;=Stimuli!$B$3,A12592&lt;=Stimuli!$C$3),Stimuli!$A$3,IF(AND(A12592&gt;=Stimuli!$B$4,A12592&lt;=Stimuli!$C$4),Stimuli!$A$4,"")))</f>
        <v>03 Quiet recovery (15s)</v>
      </c>
      <c r="I12592" s="6" t="n">
        <f aca="false">(B12592-B12591)/((A12592-A12591)/1000)</f>
        <v>0.75018315018329</v>
      </c>
      <c r="J12592" s="6" t="n">
        <f aca="false">IF(OR(B12592&lt;Rules!$B$2,B12592&gt;Rules!$B$3,ABS(I12592)&gt;Rules!$B$4,OR(B12593&lt;Rules!$B$2,B12593&gt;Rules!$B$3,ABS(I12593)&gt;Rules!$B$4)),1,0)</f>
        <v>0</v>
      </c>
      <c r="K12592" s="6" t="str">
        <f aca="false">IF(F12592=1,COUNTIF($F$2:F12592,1),"")</f>
        <v/>
      </c>
    </row>
    <row r="12593" customFormat="false" ht="15" hidden="false" customHeight="false" outlineLevel="0" collapsed="false">
      <c r="A12593" s="6" t="n">
        <v>98808.1805</v>
      </c>
      <c r="B12593" s="6" t="n">
        <v>1.9978021978022</v>
      </c>
      <c r="C12593" s="6" t="n">
        <v>86</v>
      </c>
      <c r="D12593" s="6" t="n">
        <v>-1</v>
      </c>
      <c r="E12593" s="6" t="n">
        <v>2.0007326007326</v>
      </c>
      <c r="F12593" s="6" t="n">
        <v>0</v>
      </c>
      <c r="G12593" s="6" t="n">
        <v>0.0249084249084257</v>
      </c>
      <c r="H12593" s="6" t="str">
        <f aca="false">IF(AND(A12593&gt;=Stimuli!$B$2,A12593&lt;=Stimuli!$C$2),Stimuli!$A$2,IF(AND(A12593&gt;=Stimuli!$B$3,A12593&lt;=Stimuli!$C$3),Stimuli!$A$3,IF(AND(A12593&gt;=Stimuli!$B$4,A12593&lt;=Stimuli!$C$4),Stimuli!$A$4,"")))</f>
        <v>03 Quiet recovery (15s)</v>
      </c>
      <c r="I12593" s="6" t="n">
        <f aca="false">(B12593-B12592)/((A12593-A12592)/1000)</f>
        <v>-0.937728937729162</v>
      </c>
      <c r="J12593" s="6" t="n">
        <f aca="false">IF(OR(B12593&lt;Rules!$B$2,B12593&gt;Rules!$B$3,ABS(I12593)&gt;Rules!$B$4,OR(B12594&lt;Rules!$B$2,B12594&gt;Rules!$B$3,ABS(I12594)&gt;Rules!$B$4)),1,0)</f>
        <v>0</v>
      </c>
      <c r="K12593" s="6" t="str">
        <f aca="false">IF(F12593=1,COUNTIF($F$2:F12593,1),"")</f>
        <v/>
      </c>
    </row>
    <row r="12594" customFormat="false" ht="15" hidden="false" customHeight="false" outlineLevel="0" collapsed="false">
      <c r="A12594" s="6" t="n">
        <v>98815.993</v>
      </c>
      <c r="B12594" s="6" t="n">
        <v>2.00512820512821</v>
      </c>
      <c r="C12594" s="6" t="n">
        <v>86</v>
      </c>
      <c r="D12594" s="6" t="n">
        <v>-1</v>
      </c>
      <c r="E12594" s="6" t="n">
        <v>2.0007326007326</v>
      </c>
      <c r="F12594" s="6" t="n">
        <v>0</v>
      </c>
      <c r="G12594" s="6" t="n">
        <v>0.0249084249084257</v>
      </c>
      <c r="H12594" s="6" t="str">
        <f aca="false">IF(AND(A12594&gt;=Stimuli!$B$2,A12594&lt;=Stimuli!$C$2),Stimuli!$A$2,IF(AND(A12594&gt;=Stimuli!$B$3,A12594&lt;=Stimuli!$C$3),Stimuli!$A$3,IF(AND(A12594&gt;=Stimuli!$B$4,A12594&lt;=Stimuli!$C$4),Stimuli!$A$4,"")))</f>
        <v>03 Quiet recovery (15s)</v>
      </c>
      <c r="I12594" s="6" t="n">
        <f aca="false">(B12594-B12593)/((A12594-A12593)/1000)</f>
        <v>0.937728937729162</v>
      </c>
      <c r="J12594" s="6" t="n">
        <f aca="false">IF(OR(B12594&lt;Rules!$B$2,B12594&gt;Rules!$B$3,ABS(I12594)&gt;Rules!$B$4,OR(B12595&lt;Rules!$B$2,B12595&gt;Rules!$B$3,ABS(I12595)&gt;Rules!$B$4)),1,0)</f>
        <v>0</v>
      </c>
      <c r="K12594" s="6" t="str">
        <f aca="false">IF(F12594=1,COUNTIF($F$2:F12594,1),"")</f>
        <v/>
      </c>
    </row>
    <row r="12595" customFormat="false" ht="15" hidden="false" customHeight="false" outlineLevel="0" collapsed="false">
      <c r="A12595" s="6" t="n">
        <v>98823.8055</v>
      </c>
      <c r="B12595" s="6" t="n">
        <v>1.9978021978022</v>
      </c>
      <c r="C12595" s="6" t="n">
        <v>86</v>
      </c>
      <c r="D12595" s="6" t="n">
        <v>-1</v>
      </c>
      <c r="E12595" s="6" t="n">
        <v>2.0007326007326</v>
      </c>
      <c r="F12595" s="6" t="n">
        <v>0</v>
      </c>
      <c r="G12595" s="6" t="n">
        <v>0.0249084249084257</v>
      </c>
      <c r="H12595" s="6" t="str">
        <f aca="false">IF(AND(A12595&gt;=Stimuli!$B$2,A12595&lt;=Stimuli!$C$2),Stimuli!$A$2,IF(AND(A12595&gt;=Stimuli!$B$3,A12595&lt;=Stimuli!$C$3),Stimuli!$A$3,IF(AND(A12595&gt;=Stimuli!$B$4,A12595&lt;=Stimuli!$C$4),Stimuli!$A$4,"")))</f>
        <v>03 Quiet recovery (15s)</v>
      </c>
      <c r="I12595" s="6" t="n">
        <f aca="false">(B12595-B12594)/((A12595-A12594)/1000)</f>
        <v>-0.937728937729162</v>
      </c>
      <c r="J12595" s="6" t="n">
        <f aca="false">IF(OR(B12595&lt;Rules!$B$2,B12595&gt;Rules!$B$3,ABS(I12595)&gt;Rules!$B$4,OR(B12596&lt;Rules!$B$2,B12596&gt;Rules!$B$3,ABS(I12596)&gt;Rules!$B$4)),1,0)</f>
        <v>0</v>
      </c>
      <c r="K12595" s="6" t="str">
        <f aca="false">IF(F12595=1,COUNTIF($F$2:F12595,1),"")</f>
        <v/>
      </c>
    </row>
    <row r="12596" customFormat="false" ht="15" hidden="false" customHeight="false" outlineLevel="0" collapsed="false">
      <c r="A12596" s="6" t="n">
        <v>98831.618</v>
      </c>
      <c r="B12596" s="6" t="n">
        <v>2.00512820512821</v>
      </c>
      <c r="C12596" s="6" t="n">
        <v>86</v>
      </c>
      <c r="D12596" s="6" t="n">
        <v>-1</v>
      </c>
      <c r="E12596" s="6" t="n">
        <v>2.0007326007326</v>
      </c>
      <c r="F12596" s="6" t="n">
        <v>0</v>
      </c>
      <c r="G12596" s="6" t="n">
        <v>0.0249084249084257</v>
      </c>
      <c r="H12596" s="6" t="str">
        <f aca="false">IF(AND(A12596&gt;=Stimuli!$B$2,A12596&lt;=Stimuli!$C$2),Stimuli!$A$2,IF(AND(A12596&gt;=Stimuli!$B$3,A12596&lt;=Stimuli!$C$3),Stimuli!$A$3,IF(AND(A12596&gt;=Stimuli!$B$4,A12596&lt;=Stimuli!$C$4),Stimuli!$A$4,"")))</f>
        <v>03 Quiet recovery (15s)</v>
      </c>
      <c r="I12596" s="6" t="n">
        <f aca="false">(B12596-B12595)/((A12596-A12595)/1000)</f>
        <v>0.937728937729162</v>
      </c>
      <c r="J12596" s="6" t="n">
        <f aca="false">IF(OR(B12596&lt;Rules!$B$2,B12596&gt;Rules!$B$3,ABS(I12596)&gt;Rules!$B$4,OR(B12597&lt;Rules!$B$2,B12597&gt;Rules!$B$3,ABS(I12597)&gt;Rules!$B$4)),1,0)</f>
        <v>0</v>
      </c>
      <c r="K12596" s="6" t="str">
        <f aca="false">IF(F12596=1,COUNTIF($F$2:F12596,1),"")</f>
        <v/>
      </c>
    </row>
    <row r="12597" customFormat="false" ht="15" hidden="false" customHeight="false" outlineLevel="0" collapsed="false">
      <c r="A12597" s="6" t="n">
        <v>98839.4305</v>
      </c>
      <c r="B12597" s="6" t="n">
        <v>1.9978021978022</v>
      </c>
      <c r="C12597" s="6" t="n">
        <v>86</v>
      </c>
      <c r="D12597" s="6" t="n">
        <v>-1</v>
      </c>
      <c r="E12597" s="6" t="n">
        <v>2.0007326007326</v>
      </c>
      <c r="F12597" s="6" t="n">
        <v>0</v>
      </c>
      <c r="G12597" s="6" t="n">
        <v>0.0249084249084257</v>
      </c>
      <c r="H12597" s="6" t="str">
        <f aca="false">IF(AND(A12597&gt;=Stimuli!$B$2,A12597&lt;=Stimuli!$C$2),Stimuli!$A$2,IF(AND(A12597&gt;=Stimuli!$B$3,A12597&lt;=Stimuli!$C$3),Stimuli!$A$3,IF(AND(A12597&gt;=Stimuli!$B$4,A12597&lt;=Stimuli!$C$4),Stimuli!$A$4,"")))</f>
        <v>03 Quiet recovery (15s)</v>
      </c>
      <c r="I12597" s="6" t="n">
        <f aca="false">(B12597-B12596)/((A12597-A12596)/1000)</f>
        <v>-0.937728937729162</v>
      </c>
      <c r="J12597" s="6" t="n">
        <f aca="false">IF(OR(B12597&lt;Rules!$B$2,B12597&gt;Rules!$B$3,ABS(I12597)&gt;Rules!$B$4,OR(B12598&lt;Rules!$B$2,B12598&gt;Rules!$B$3,ABS(I12598)&gt;Rules!$B$4)),1,0)</f>
        <v>0</v>
      </c>
      <c r="K12597" s="6" t="str">
        <f aca="false">IF(F12597=1,COUNTIF($F$2:F12597,1),"")</f>
        <v/>
      </c>
    </row>
    <row r="12598" customFormat="false" ht="15" hidden="false" customHeight="false" outlineLevel="0" collapsed="false">
      <c r="A12598" s="6" t="n">
        <v>98847.243</v>
      </c>
      <c r="B12598" s="6" t="n">
        <v>2.003663003663</v>
      </c>
      <c r="C12598" s="6" t="n">
        <v>86</v>
      </c>
      <c r="D12598" s="6" t="n">
        <v>-1</v>
      </c>
      <c r="E12598" s="6" t="n">
        <v>2.0007326007326</v>
      </c>
      <c r="F12598" s="6" t="n">
        <v>0</v>
      </c>
      <c r="G12598" s="6" t="n">
        <v>0.0249084249084257</v>
      </c>
      <c r="H12598" s="6" t="str">
        <f aca="false">IF(AND(A12598&gt;=Stimuli!$B$2,A12598&lt;=Stimuli!$C$2),Stimuli!$A$2,IF(AND(A12598&gt;=Stimuli!$B$3,A12598&lt;=Stimuli!$C$3),Stimuli!$A$3,IF(AND(A12598&gt;=Stimuli!$B$4,A12598&lt;=Stimuli!$C$4),Stimuli!$A$4,"")))</f>
        <v>03 Quiet recovery (15s)</v>
      </c>
      <c r="I12598" s="6" t="n">
        <f aca="false">(B12598-B12597)/((A12598-A12597)/1000)</f>
        <v>0.750183150183318</v>
      </c>
      <c r="J12598" s="6" t="n">
        <f aca="false">IF(OR(B12598&lt;Rules!$B$2,B12598&gt;Rules!$B$3,ABS(I12598)&gt;Rules!$B$4,OR(B12599&lt;Rules!$B$2,B12599&gt;Rules!$B$3,ABS(I12599)&gt;Rules!$B$4)),1,0)</f>
        <v>0</v>
      </c>
      <c r="K12598" s="6" t="str">
        <f aca="false">IF(F12598=1,COUNTIF($F$2:F12598,1),"")</f>
        <v/>
      </c>
    </row>
    <row r="12599" customFormat="false" ht="15" hidden="false" customHeight="false" outlineLevel="0" collapsed="false">
      <c r="A12599" s="6" t="n">
        <v>98855.0555</v>
      </c>
      <c r="B12599" s="6" t="n">
        <v>1.9978021978022</v>
      </c>
      <c r="C12599" s="6" t="n">
        <v>86</v>
      </c>
      <c r="D12599" s="6" t="n">
        <v>-1</v>
      </c>
      <c r="E12599" s="6" t="n">
        <v>2.0007326007326</v>
      </c>
      <c r="F12599" s="6" t="n">
        <v>0</v>
      </c>
      <c r="G12599" s="6" t="n">
        <v>0.0249084249084257</v>
      </c>
      <c r="H12599" s="6" t="str">
        <f aca="false">IF(AND(A12599&gt;=Stimuli!$B$2,A12599&lt;=Stimuli!$C$2),Stimuli!$A$2,IF(AND(A12599&gt;=Stimuli!$B$3,A12599&lt;=Stimuli!$C$3),Stimuli!$A$3,IF(AND(A12599&gt;=Stimuli!$B$4,A12599&lt;=Stimuli!$C$4),Stimuli!$A$4,"")))</f>
        <v>03 Quiet recovery (15s)</v>
      </c>
      <c r="I12599" s="6" t="n">
        <f aca="false">(B12599-B12598)/((A12599-A12598)/1000)</f>
        <v>-0.750183150183318</v>
      </c>
      <c r="J12599" s="6" t="n">
        <f aca="false">IF(OR(B12599&lt;Rules!$B$2,B12599&gt;Rules!$B$3,ABS(I12599)&gt;Rules!$B$4,OR(B12600&lt;Rules!$B$2,B12600&gt;Rules!$B$3,ABS(I12600)&gt;Rules!$B$4)),1,0)</f>
        <v>0</v>
      </c>
      <c r="K12599" s="6" t="str">
        <f aca="false">IF(F12599=1,COUNTIF($F$2:F12599,1),"")</f>
        <v/>
      </c>
    </row>
    <row r="12600" customFormat="false" ht="15" hidden="false" customHeight="false" outlineLevel="0" collapsed="false">
      <c r="A12600" s="6" t="n">
        <v>98862.868</v>
      </c>
      <c r="B12600" s="6" t="n">
        <v>2.0021978021978</v>
      </c>
      <c r="C12600" s="6" t="n">
        <v>86</v>
      </c>
      <c r="D12600" s="6" t="n">
        <v>-1</v>
      </c>
      <c r="E12600" s="6" t="n">
        <v>2.0007326007326</v>
      </c>
      <c r="F12600" s="6" t="n">
        <v>0</v>
      </c>
      <c r="G12600" s="6" t="n">
        <v>0.0249084249084257</v>
      </c>
      <c r="H12600" s="6" t="str">
        <f aca="false">IF(AND(A12600&gt;=Stimuli!$B$2,A12600&lt;=Stimuli!$C$2),Stimuli!$A$2,IF(AND(A12600&gt;=Stimuli!$B$3,A12600&lt;=Stimuli!$C$3),Stimuli!$A$3,IF(AND(A12600&gt;=Stimuli!$B$4,A12600&lt;=Stimuli!$C$4),Stimuli!$A$4,"")))</f>
        <v>03 Quiet recovery (15s)</v>
      </c>
      <c r="I12600" s="6" t="n">
        <f aca="false">(B12600-B12599)/((A12600-A12599)/1000)</f>
        <v>0.562637362637474</v>
      </c>
      <c r="J12600" s="6" t="n">
        <f aca="false">IF(OR(B12600&lt;Rules!$B$2,B12600&gt;Rules!$B$3,ABS(I12600)&gt;Rules!$B$4,OR(B12601&lt;Rules!$B$2,B12601&gt;Rules!$B$3,ABS(I12601)&gt;Rules!$B$4)),1,0)</f>
        <v>0</v>
      </c>
      <c r="K12600" s="6" t="str">
        <f aca="false">IF(F12600=1,COUNTIF($F$2:F12600,1),"")</f>
        <v/>
      </c>
    </row>
    <row r="12601" customFormat="false" ht="15" hidden="false" customHeight="false" outlineLevel="0" collapsed="false">
      <c r="A12601" s="6" t="n">
        <v>98870.6805</v>
      </c>
      <c r="B12601" s="6" t="n">
        <v>1.9992673992674</v>
      </c>
      <c r="C12601" s="6" t="n">
        <v>86</v>
      </c>
      <c r="D12601" s="6" t="n">
        <v>-1</v>
      </c>
      <c r="E12601" s="6" t="n">
        <v>2.0007326007326</v>
      </c>
      <c r="F12601" s="6" t="n">
        <v>0</v>
      </c>
      <c r="G12601" s="6" t="n">
        <v>0.0249084249084257</v>
      </c>
      <c r="H12601" s="6" t="str">
        <f aca="false">IF(AND(A12601&gt;=Stimuli!$B$2,A12601&lt;=Stimuli!$C$2),Stimuli!$A$2,IF(AND(A12601&gt;=Stimuli!$B$3,A12601&lt;=Stimuli!$C$3),Stimuli!$A$3,IF(AND(A12601&gt;=Stimuli!$B$4,A12601&lt;=Stimuli!$C$4),Stimuli!$A$4,"")))</f>
        <v>03 Quiet recovery (15s)</v>
      </c>
      <c r="I12601" s="6" t="n">
        <f aca="false">(B12601-B12600)/((A12601-A12600)/1000)</f>
        <v>-0.375091575091602</v>
      </c>
      <c r="J12601" s="6" t="n">
        <f aca="false">IF(OR(B12601&lt;Rules!$B$2,B12601&gt;Rules!$B$3,ABS(I12601)&gt;Rules!$B$4,OR(B12602&lt;Rules!$B$2,B12602&gt;Rules!$B$3,ABS(I12602)&gt;Rules!$B$4)),1,0)</f>
        <v>0</v>
      </c>
      <c r="K12601" s="6" t="str">
        <f aca="false">IF(F12601=1,COUNTIF($F$2:F12601,1),"")</f>
        <v/>
      </c>
    </row>
    <row r="12602" customFormat="false" ht="15" hidden="false" customHeight="false" outlineLevel="0" collapsed="false">
      <c r="A12602" s="6" t="n">
        <v>98878.493</v>
      </c>
      <c r="B12602" s="6" t="n">
        <v>2.0007326007326</v>
      </c>
      <c r="C12602" s="6" t="n">
        <v>86</v>
      </c>
      <c r="D12602" s="6" t="n">
        <v>-1</v>
      </c>
      <c r="E12602" s="6" t="n">
        <v>2.0007326007326</v>
      </c>
      <c r="F12602" s="6" t="n">
        <v>0</v>
      </c>
      <c r="G12602" s="6" t="n">
        <v>0</v>
      </c>
      <c r="H12602" s="6" t="str">
        <f aca="false">IF(AND(A12602&gt;=Stimuli!$B$2,A12602&lt;=Stimuli!$C$2),Stimuli!$A$2,IF(AND(A12602&gt;=Stimuli!$B$3,A12602&lt;=Stimuli!$C$3),Stimuli!$A$3,IF(AND(A12602&gt;=Stimuli!$B$4,A12602&lt;=Stimuli!$C$4),Stimuli!$A$4,"")))</f>
        <v>03 Quiet recovery (15s)</v>
      </c>
      <c r="I12602" s="6" t="n">
        <f aca="false">(B12602-B12601)/((A12602-A12601)/1000)</f>
        <v>0.187545787545872</v>
      </c>
      <c r="J12602" s="6" t="n">
        <f aca="false">IF(OR(B12602&lt;Rules!$B$2,B12602&gt;Rules!$B$3,ABS(I12602)&gt;Rules!$B$4,OR(B12603&lt;Rules!$B$2,B12603&gt;Rules!$B$3,ABS(I12603)&gt;Rules!$B$4)),1,0)</f>
        <v>0</v>
      </c>
      <c r="K12602" s="6" t="str">
        <f aca="false">IF(F12602=1,COUNTIF($F$2:F12602,1),"")</f>
        <v/>
      </c>
    </row>
    <row r="12603" customFormat="false" ht="15" hidden="false" customHeight="false" outlineLevel="0" collapsed="false">
      <c r="A12603" s="6" t="n">
        <v>98886.3055</v>
      </c>
      <c r="B12603" s="6" t="n">
        <v>2.0007326007326</v>
      </c>
      <c r="C12603" s="6" t="n">
        <v>86</v>
      </c>
      <c r="D12603" s="6" t="n">
        <v>-1</v>
      </c>
      <c r="E12603" s="6" t="n">
        <v>2.0007326007326</v>
      </c>
      <c r="F12603" s="6" t="n">
        <v>0</v>
      </c>
      <c r="G12603" s="6" t="n">
        <v>0</v>
      </c>
      <c r="H12603" s="6" t="str">
        <f aca="false">IF(AND(A12603&gt;=Stimuli!$B$2,A12603&lt;=Stimuli!$C$2),Stimuli!$A$2,IF(AND(A12603&gt;=Stimuli!$B$3,A12603&lt;=Stimuli!$C$3),Stimuli!$A$3,IF(AND(A12603&gt;=Stimuli!$B$4,A12603&lt;=Stimuli!$C$4),Stimuli!$A$4,"")))</f>
        <v>03 Quiet recovery (15s)</v>
      </c>
      <c r="I12603" s="6" t="n">
        <f aca="false">(B12603-B12602)/((A12603-A12602)/1000)</f>
        <v>0</v>
      </c>
      <c r="J12603" s="6" t="n">
        <f aca="false">IF(OR(B12603&lt;Rules!$B$2,B12603&gt;Rules!$B$3,ABS(I12603)&gt;Rules!$B$4,OR(B12604&lt;Rules!$B$2,B12604&gt;Rules!$B$3,ABS(I12604)&gt;Rules!$B$4)),1,0)</f>
        <v>0</v>
      </c>
      <c r="K12603" s="6" t="str">
        <f aca="false">IF(F12603=1,COUNTIF($F$2:F12603,1),"")</f>
        <v/>
      </c>
    </row>
    <row r="12604" customFormat="false" ht="15" hidden="false" customHeight="false" outlineLevel="0" collapsed="false">
      <c r="A12604" s="6" t="n">
        <v>98894.118</v>
      </c>
      <c r="B12604" s="6" t="n">
        <v>1.9992673992674</v>
      </c>
      <c r="C12604" s="6" t="n">
        <v>86</v>
      </c>
      <c r="D12604" s="6" t="n">
        <v>-1</v>
      </c>
      <c r="E12604" s="6" t="n">
        <v>2.0007326007326</v>
      </c>
      <c r="F12604" s="6" t="n">
        <v>0</v>
      </c>
      <c r="G12604" s="6" t="n">
        <v>0</v>
      </c>
      <c r="H12604" s="6" t="str">
        <f aca="false">IF(AND(A12604&gt;=Stimuli!$B$2,A12604&lt;=Stimuli!$C$2),Stimuli!$A$2,IF(AND(A12604&gt;=Stimuli!$B$3,A12604&lt;=Stimuli!$C$3),Stimuli!$A$3,IF(AND(A12604&gt;=Stimuli!$B$4,A12604&lt;=Stimuli!$C$4),Stimuli!$A$4,"")))</f>
        <v>03 Quiet recovery (15s)</v>
      </c>
      <c r="I12604" s="6" t="n">
        <f aca="false">(B12604-B12603)/((A12604-A12603)/1000)</f>
        <v>-0.187545787545872</v>
      </c>
      <c r="J12604" s="6" t="n">
        <f aca="false">IF(OR(B12604&lt;Rules!$B$2,B12604&gt;Rules!$B$3,ABS(I12604)&gt;Rules!$B$4,OR(B12605&lt;Rules!$B$2,B12605&gt;Rules!$B$3,ABS(I12605)&gt;Rules!$B$4)),1,0)</f>
        <v>0</v>
      </c>
      <c r="K12604" s="6" t="str">
        <f aca="false">IF(F12604=1,COUNTIF($F$2:F12604,1),"")</f>
        <v/>
      </c>
    </row>
    <row r="12605" customFormat="false" ht="15" hidden="false" customHeight="false" outlineLevel="0" collapsed="false">
      <c r="A12605" s="6" t="n">
        <v>98901.9305</v>
      </c>
      <c r="B12605" s="6" t="n">
        <v>2.0021978021978</v>
      </c>
      <c r="C12605" s="6" t="n">
        <v>86</v>
      </c>
      <c r="D12605" s="6" t="n">
        <v>-1</v>
      </c>
      <c r="E12605" s="6" t="n">
        <v>2.0007326007326</v>
      </c>
      <c r="F12605" s="6" t="n">
        <v>0</v>
      </c>
      <c r="G12605" s="6" t="n">
        <v>0</v>
      </c>
      <c r="H12605" s="6" t="str">
        <f aca="false">IF(AND(A12605&gt;=Stimuli!$B$2,A12605&lt;=Stimuli!$C$2),Stimuli!$A$2,IF(AND(A12605&gt;=Stimuli!$B$3,A12605&lt;=Stimuli!$C$3),Stimuli!$A$3,IF(AND(A12605&gt;=Stimuli!$B$4,A12605&lt;=Stimuli!$C$4),Stimuli!$A$4,"")))</f>
        <v>03 Quiet recovery (15s)</v>
      </c>
      <c r="I12605" s="6" t="n">
        <f aca="false">(B12605-B12604)/((A12605-A12604)/1000)</f>
        <v>0.375091575091602</v>
      </c>
      <c r="J12605" s="6" t="n">
        <f aca="false">IF(OR(B12605&lt;Rules!$B$2,B12605&gt;Rules!$B$3,ABS(I12605)&gt;Rules!$B$4,OR(B12606&lt;Rules!$B$2,B12606&gt;Rules!$B$3,ABS(I12606)&gt;Rules!$B$4)),1,0)</f>
        <v>0</v>
      </c>
      <c r="K12605" s="6" t="str">
        <f aca="false">IF(F12605=1,COUNTIF($F$2:F12605,1),"")</f>
        <v/>
      </c>
    </row>
    <row r="12606" customFormat="false" ht="15" hidden="false" customHeight="false" outlineLevel="0" collapsed="false">
      <c r="A12606" s="6" t="n">
        <v>98909.743</v>
      </c>
      <c r="B12606" s="6" t="n">
        <v>1.9978021978022</v>
      </c>
      <c r="C12606" s="6" t="n">
        <v>86</v>
      </c>
      <c r="D12606" s="6" t="n">
        <v>-1</v>
      </c>
      <c r="E12606" s="6" t="n">
        <v>2.0007326007326</v>
      </c>
      <c r="F12606" s="6" t="n">
        <v>0</v>
      </c>
      <c r="G12606" s="6" t="n">
        <v>0</v>
      </c>
      <c r="H12606" s="6" t="str">
        <f aca="false">IF(AND(A12606&gt;=Stimuli!$B$2,A12606&lt;=Stimuli!$C$2),Stimuli!$A$2,IF(AND(A12606&gt;=Stimuli!$B$3,A12606&lt;=Stimuli!$C$3),Stimuli!$A$3,IF(AND(A12606&gt;=Stimuli!$B$4,A12606&lt;=Stimuli!$C$4),Stimuli!$A$4,"")))</f>
        <v>03 Quiet recovery (15s)</v>
      </c>
      <c r="I12606" s="6" t="n">
        <f aca="false">(B12606-B12605)/((A12606-A12605)/1000)</f>
        <v>-0.562637362637474</v>
      </c>
      <c r="J12606" s="6" t="n">
        <f aca="false">IF(OR(B12606&lt;Rules!$B$2,B12606&gt;Rules!$B$3,ABS(I12606)&gt;Rules!$B$4,OR(B12607&lt;Rules!$B$2,B12607&gt;Rules!$B$3,ABS(I12607)&gt;Rules!$B$4)),1,0)</f>
        <v>0</v>
      </c>
      <c r="K12606" s="6" t="str">
        <f aca="false">IF(F12606=1,COUNTIF($F$2:F12606,1),"")</f>
        <v/>
      </c>
    </row>
    <row r="12607" customFormat="false" ht="15" hidden="false" customHeight="false" outlineLevel="0" collapsed="false">
      <c r="A12607" s="6" t="n">
        <v>98917.5555</v>
      </c>
      <c r="B12607" s="6" t="n">
        <v>2.003663003663</v>
      </c>
      <c r="C12607" s="6" t="n">
        <v>86</v>
      </c>
      <c r="D12607" s="6" t="n">
        <v>-1</v>
      </c>
      <c r="E12607" s="6" t="n">
        <v>2.0007326007326</v>
      </c>
      <c r="F12607" s="6" t="n">
        <v>0</v>
      </c>
      <c r="G12607" s="6" t="n">
        <v>0</v>
      </c>
      <c r="H12607" s="6" t="str">
        <f aca="false">IF(AND(A12607&gt;=Stimuli!$B$2,A12607&lt;=Stimuli!$C$2),Stimuli!$A$2,IF(AND(A12607&gt;=Stimuli!$B$3,A12607&lt;=Stimuli!$C$3),Stimuli!$A$3,IF(AND(A12607&gt;=Stimuli!$B$4,A12607&lt;=Stimuli!$C$4),Stimuli!$A$4,"")))</f>
        <v>03 Quiet recovery (15s)</v>
      </c>
      <c r="I12607" s="6" t="n">
        <f aca="false">(B12607-B12606)/((A12607-A12606)/1000)</f>
        <v>0.750183150183318</v>
      </c>
      <c r="J12607" s="6" t="n">
        <f aca="false">IF(OR(B12607&lt;Rules!$B$2,B12607&gt;Rules!$B$3,ABS(I12607)&gt;Rules!$B$4,OR(B12608&lt;Rules!$B$2,B12608&gt;Rules!$B$3,ABS(I12608)&gt;Rules!$B$4)),1,0)</f>
        <v>0</v>
      </c>
      <c r="K12607" s="6" t="str">
        <f aca="false">IF(F12607=1,COUNTIF($F$2:F12607,1),"")</f>
        <v/>
      </c>
    </row>
    <row r="12608" customFormat="false" ht="15" hidden="false" customHeight="false" outlineLevel="0" collapsed="false">
      <c r="A12608" s="6" t="n">
        <v>98925.368</v>
      </c>
      <c r="B12608" s="6" t="n">
        <v>1.996336996337</v>
      </c>
      <c r="C12608" s="6" t="n">
        <v>86</v>
      </c>
      <c r="D12608" s="6" t="n">
        <v>-1</v>
      </c>
      <c r="E12608" s="6" t="n">
        <v>1.9992673992674</v>
      </c>
      <c r="F12608" s="6" t="n">
        <v>0</v>
      </c>
      <c r="G12608" s="6" t="n">
        <v>0</v>
      </c>
      <c r="H12608" s="6" t="str">
        <f aca="false">IF(AND(A12608&gt;=Stimuli!$B$2,A12608&lt;=Stimuli!$C$2),Stimuli!$A$2,IF(AND(A12608&gt;=Stimuli!$B$3,A12608&lt;=Stimuli!$C$3),Stimuli!$A$3,IF(AND(A12608&gt;=Stimuli!$B$4,A12608&lt;=Stimuli!$C$4),Stimuli!$A$4,"")))</f>
        <v>03 Quiet recovery (15s)</v>
      </c>
      <c r="I12608" s="6" t="n">
        <f aca="false">(B12608-B12607)/((A12608-A12607)/1000)</f>
        <v>-0.937728937729048</v>
      </c>
      <c r="J12608" s="6" t="n">
        <f aca="false">IF(OR(B12608&lt;Rules!$B$2,B12608&gt;Rules!$B$3,ABS(I12608)&gt;Rules!$B$4,OR(B12609&lt;Rules!$B$2,B12609&gt;Rules!$B$3,ABS(I12609)&gt;Rules!$B$4)),1,0)</f>
        <v>0</v>
      </c>
      <c r="K12608" s="6" t="str">
        <f aca="false">IF(F12608=1,COUNTIF($F$2:F12608,1),"")</f>
        <v/>
      </c>
    </row>
    <row r="12609" customFormat="false" ht="15" hidden="false" customHeight="false" outlineLevel="0" collapsed="false">
      <c r="A12609" s="6" t="n">
        <v>98933.1805</v>
      </c>
      <c r="B12609" s="6" t="n">
        <v>2.00512820512821</v>
      </c>
      <c r="C12609" s="6" t="n">
        <v>86</v>
      </c>
      <c r="D12609" s="6" t="n">
        <v>-1</v>
      </c>
      <c r="E12609" s="6" t="n">
        <v>1.9992673992674</v>
      </c>
      <c r="F12609" s="6" t="n">
        <v>0</v>
      </c>
      <c r="G12609" s="6" t="n">
        <v>0</v>
      </c>
      <c r="H12609" s="6" t="str">
        <f aca="false">IF(AND(A12609&gt;=Stimuli!$B$2,A12609&lt;=Stimuli!$C$2),Stimuli!$A$2,IF(AND(A12609&gt;=Stimuli!$B$3,A12609&lt;=Stimuli!$C$3),Stimuli!$A$3,IF(AND(A12609&gt;=Stimuli!$B$4,A12609&lt;=Stimuli!$C$4),Stimuli!$A$4,"")))</f>
        <v>03 Quiet recovery (15s)</v>
      </c>
      <c r="I12609" s="6" t="n">
        <f aca="false">(B12609-B12608)/((A12609-A12608)/1000)</f>
        <v>1.12527472527489</v>
      </c>
      <c r="J12609" s="6" t="n">
        <f aca="false">IF(OR(B12609&lt;Rules!$B$2,B12609&gt;Rules!$B$3,ABS(I12609)&gt;Rules!$B$4,OR(B12610&lt;Rules!$B$2,B12610&gt;Rules!$B$3,ABS(I12610)&gt;Rules!$B$4)),1,0)</f>
        <v>0</v>
      </c>
      <c r="K12609" s="6" t="str">
        <f aca="false">IF(F12609=1,COUNTIF($F$2:F12609,1),"")</f>
        <v/>
      </c>
    </row>
    <row r="12610" customFormat="false" ht="15" hidden="false" customHeight="false" outlineLevel="0" collapsed="false">
      <c r="A12610" s="6" t="n">
        <v>98940.993</v>
      </c>
      <c r="B12610" s="6" t="n">
        <v>1.996336996337</v>
      </c>
      <c r="C12610" s="6" t="n">
        <v>86</v>
      </c>
      <c r="D12610" s="6" t="n">
        <v>-1</v>
      </c>
      <c r="E12610" s="6" t="n">
        <v>1.9992673992674</v>
      </c>
      <c r="F12610" s="6" t="n">
        <v>0</v>
      </c>
      <c r="G12610" s="6" t="n">
        <v>0</v>
      </c>
      <c r="H12610" s="6" t="str">
        <f aca="false">IF(AND(A12610&gt;=Stimuli!$B$2,A12610&lt;=Stimuli!$C$2),Stimuli!$A$2,IF(AND(A12610&gt;=Stimuli!$B$3,A12610&lt;=Stimuli!$C$3),Stimuli!$A$3,IF(AND(A12610&gt;=Stimuli!$B$4,A12610&lt;=Stimuli!$C$4),Stimuli!$A$4,"")))</f>
        <v>03 Quiet recovery (15s)</v>
      </c>
      <c r="I12610" s="6" t="n">
        <f aca="false">(B12610-B12609)/((A12610-A12609)/1000)</f>
        <v>-1.12527472527489</v>
      </c>
      <c r="J12610" s="6" t="n">
        <f aca="false">IF(OR(B12610&lt;Rules!$B$2,B12610&gt;Rules!$B$3,ABS(I12610)&gt;Rules!$B$4,OR(B12611&lt;Rules!$B$2,B12611&gt;Rules!$B$3,ABS(I12611)&gt;Rules!$B$4)),1,0)</f>
        <v>0</v>
      </c>
      <c r="K12610" s="6" t="str">
        <f aca="false">IF(F12610=1,COUNTIF($F$2:F12610,1),"")</f>
        <v/>
      </c>
    </row>
    <row r="12611" customFormat="false" ht="15" hidden="false" customHeight="false" outlineLevel="0" collapsed="false">
      <c r="A12611" s="6" t="n">
        <v>98948.8055</v>
      </c>
      <c r="B12611" s="6" t="n">
        <v>2.003663003663</v>
      </c>
      <c r="C12611" s="6" t="n">
        <v>86</v>
      </c>
      <c r="D12611" s="6" t="n">
        <v>-1</v>
      </c>
      <c r="E12611" s="6" t="n">
        <v>1.9992673992674</v>
      </c>
      <c r="F12611" s="6" t="n">
        <v>0</v>
      </c>
      <c r="G12611" s="6" t="n">
        <v>0</v>
      </c>
      <c r="H12611" s="6" t="str">
        <f aca="false">IF(AND(A12611&gt;=Stimuli!$B$2,A12611&lt;=Stimuli!$C$2),Stimuli!$A$2,IF(AND(A12611&gt;=Stimuli!$B$3,A12611&lt;=Stimuli!$C$3),Stimuli!$A$3,IF(AND(A12611&gt;=Stimuli!$B$4,A12611&lt;=Stimuli!$C$4),Stimuli!$A$4,"")))</f>
        <v>03 Quiet recovery (15s)</v>
      </c>
      <c r="I12611" s="6" t="n">
        <f aca="false">(B12611-B12610)/((A12611-A12610)/1000)</f>
        <v>0.937728937729048</v>
      </c>
      <c r="J12611" s="6" t="n">
        <f aca="false">IF(OR(B12611&lt;Rules!$B$2,B12611&gt;Rules!$B$3,ABS(I12611)&gt;Rules!$B$4,OR(B12612&lt;Rules!$B$2,B12612&gt;Rules!$B$3,ABS(I12612)&gt;Rules!$B$4)),1,0)</f>
        <v>0</v>
      </c>
      <c r="K12611" s="6" t="str">
        <f aca="false">IF(F12611=1,COUNTIF($F$2:F12611,1),"")</f>
        <v/>
      </c>
    </row>
    <row r="12612" customFormat="false" ht="15" hidden="false" customHeight="false" outlineLevel="0" collapsed="false">
      <c r="A12612" s="6" t="n">
        <v>98956.618</v>
      </c>
      <c r="B12612" s="6" t="n">
        <v>1.996336996337</v>
      </c>
      <c r="C12612" s="6" t="n">
        <v>86</v>
      </c>
      <c r="D12612" s="6" t="n">
        <v>-1</v>
      </c>
      <c r="E12612" s="6" t="n">
        <v>1.9992673992674</v>
      </c>
      <c r="F12612" s="6" t="n">
        <v>0</v>
      </c>
      <c r="G12612" s="6" t="n">
        <v>0</v>
      </c>
      <c r="H12612" s="6" t="str">
        <f aca="false">IF(AND(A12612&gt;=Stimuli!$B$2,A12612&lt;=Stimuli!$C$2),Stimuli!$A$2,IF(AND(A12612&gt;=Stimuli!$B$3,A12612&lt;=Stimuli!$C$3),Stimuli!$A$3,IF(AND(A12612&gt;=Stimuli!$B$4,A12612&lt;=Stimuli!$C$4),Stimuli!$A$4,"")))</f>
        <v>03 Quiet recovery (15s)</v>
      </c>
      <c r="I12612" s="6" t="n">
        <f aca="false">(B12612-B12611)/((A12612-A12611)/1000)</f>
        <v>-0.937728937729048</v>
      </c>
      <c r="J12612" s="6" t="n">
        <f aca="false">IF(OR(B12612&lt;Rules!$B$2,B12612&gt;Rules!$B$3,ABS(I12612)&gt;Rules!$B$4,OR(B12613&lt;Rules!$B$2,B12613&gt;Rules!$B$3,ABS(I12613)&gt;Rules!$B$4)),1,0)</f>
        <v>0</v>
      </c>
      <c r="K12612" s="6" t="str">
        <f aca="false">IF(F12612=1,COUNTIF($F$2:F12612,1),"")</f>
        <v/>
      </c>
    </row>
    <row r="12613" customFormat="false" ht="15" hidden="false" customHeight="false" outlineLevel="0" collapsed="false">
      <c r="A12613" s="6" t="n">
        <v>98964.4305</v>
      </c>
      <c r="B12613" s="6" t="n">
        <v>2.003663003663</v>
      </c>
      <c r="C12613" s="6" t="n">
        <v>86</v>
      </c>
      <c r="D12613" s="6" t="n">
        <v>-1</v>
      </c>
      <c r="E12613" s="6" t="n">
        <v>1.9992673992674</v>
      </c>
      <c r="F12613" s="6" t="n">
        <v>0</v>
      </c>
      <c r="G12613" s="6" t="n">
        <v>0</v>
      </c>
      <c r="H12613" s="6" t="str">
        <f aca="false">IF(AND(A12613&gt;=Stimuli!$B$2,A12613&lt;=Stimuli!$C$2),Stimuli!$A$2,IF(AND(A12613&gt;=Stimuli!$B$3,A12613&lt;=Stimuli!$C$3),Stimuli!$A$3,IF(AND(A12613&gt;=Stimuli!$B$4,A12613&lt;=Stimuli!$C$4),Stimuli!$A$4,"")))</f>
        <v>03 Quiet recovery (15s)</v>
      </c>
      <c r="I12613" s="6" t="n">
        <f aca="false">(B12613-B12612)/((A12613-A12612)/1000)</f>
        <v>0.937728937729048</v>
      </c>
      <c r="J12613" s="6" t="n">
        <f aca="false">IF(OR(B12613&lt;Rules!$B$2,B12613&gt;Rules!$B$3,ABS(I12613)&gt;Rules!$B$4,OR(B12614&lt;Rules!$B$2,B12614&gt;Rules!$B$3,ABS(I12614)&gt;Rules!$B$4)),1,0)</f>
        <v>0</v>
      </c>
      <c r="K12613" s="6" t="str">
        <f aca="false">IF(F12613=1,COUNTIF($F$2:F12613,1),"")</f>
        <v/>
      </c>
    </row>
    <row r="12614" customFormat="false" ht="15" hidden="false" customHeight="false" outlineLevel="0" collapsed="false">
      <c r="A12614" s="6" t="n">
        <v>98972.243</v>
      </c>
      <c r="B12614" s="6" t="n">
        <v>1.996336996337</v>
      </c>
      <c r="C12614" s="6" t="n">
        <v>86</v>
      </c>
      <c r="D12614" s="6" t="n">
        <v>-1</v>
      </c>
      <c r="E12614" s="6" t="n">
        <v>1.9992673992674</v>
      </c>
      <c r="F12614" s="6" t="n">
        <v>0</v>
      </c>
      <c r="G12614" s="6" t="n">
        <v>0</v>
      </c>
      <c r="H12614" s="6" t="str">
        <f aca="false">IF(AND(A12614&gt;=Stimuli!$B$2,A12614&lt;=Stimuli!$C$2),Stimuli!$A$2,IF(AND(A12614&gt;=Stimuli!$B$3,A12614&lt;=Stimuli!$C$3),Stimuli!$A$3,IF(AND(A12614&gt;=Stimuli!$B$4,A12614&lt;=Stimuli!$C$4),Stimuli!$A$4,"")))</f>
        <v>03 Quiet recovery (15s)</v>
      </c>
      <c r="I12614" s="6" t="n">
        <f aca="false">(B12614-B12613)/((A12614-A12613)/1000)</f>
        <v>-0.937728937729048</v>
      </c>
      <c r="J12614" s="6" t="n">
        <f aca="false">IF(OR(B12614&lt;Rules!$B$2,B12614&gt;Rules!$B$3,ABS(I12614)&gt;Rules!$B$4,OR(B12615&lt;Rules!$B$2,B12615&gt;Rules!$B$3,ABS(I12615)&gt;Rules!$B$4)),1,0)</f>
        <v>0</v>
      </c>
      <c r="K12614" s="6" t="str">
        <f aca="false">IF(F12614=1,COUNTIF($F$2:F12614,1),"")</f>
        <v/>
      </c>
    </row>
    <row r="12615" customFormat="false" ht="15" hidden="false" customHeight="false" outlineLevel="0" collapsed="false">
      <c r="A12615" s="6" t="n">
        <v>98980.0555</v>
      </c>
      <c r="B12615" s="6" t="n">
        <v>2.0021978021978</v>
      </c>
      <c r="C12615" s="6" t="n">
        <v>86</v>
      </c>
      <c r="D12615" s="6" t="n">
        <v>-1</v>
      </c>
      <c r="E12615" s="6" t="n">
        <v>1.9992673992674</v>
      </c>
      <c r="F12615" s="6" t="n">
        <v>0</v>
      </c>
      <c r="G12615" s="6" t="n">
        <v>0</v>
      </c>
      <c r="H12615" s="6" t="str">
        <f aca="false">IF(AND(A12615&gt;=Stimuli!$B$2,A12615&lt;=Stimuli!$C$2),Stimuli!$A$2,IF(AND(A12615&gt;=Stimuli!$B$3,A12615&lt;=Stimuli!$C$3),Stimuli!$A$3,IF(AND(A12615&gt;=Stimuli!$B$4,A12615&lt;=Stimuli!$C$4),Stimuli!$A$4,"")))</f>
        <v>03 Quiet recovery (15s)</v>
      </c>
      <c r="I12615" s="6" t="n">
        <f aca="false">(B12615-B12614)/((A12615-A12614)/1000)</f>
        <v>0.750183150183204</v>
      </c>
      <c r="J12615" s="6" t="n">
        <f aca="false">IF(OR(B12615&lt;Rules!$B$2,B12615&gt;Rules!$B$3,ABS(I12615)&gt;Rules!$B$4,OR(B12616&lt;Rules!$B$2,B12616&gt;Rules!$B$3,ABS(I12616)&gt;Rules!$B$4)),1,0)</f>
        <v>0</v>
      </c>
      <c r="K12615" s="6" t="str">
        <f aca="false">IF(F12615=1,COUNTIF($F$2:F12615,1),"")</f>
        <v/>
      </c>
    </row>
    <row r="12616" customFormat="false" ht="15" hidden="false" customHeight="false" outlineLevel="0" collapsed="false">
      <c r="A12616" s="6" t="n">
        <v>98987.868</v>
      </c>
      <c r="B12616" s="6" t="n">
        <v>1.996336996337</v>
      </c>
      <c r="C12616" s="6" t="n">
        <v>86</v>
      </c>
      <c r="D12616" s="6" t="n">
        <v>-1</v>
      </c>
      <c r="E12616" s="6" t="n">
        <v>1.9992673992674</v>
      </c>
      <c r="F12616" s="6" t="n">
        <v>0</v>
      </c>
      <c r="G12616" s="6" t="n">
        <v>0</v>
      </c>
      <c r="H12616" s="6" t="str">
        <f aca="false">IF(AND(A12616&gt;=Stimuli!$B$2,A12616&lt;=Stimuli!$C$2),Stimuli!$A$2,IF(AND(A12616&gt;=Stimuli!$B$3,A12616&lt;=Stimuli!$C$3),Stimuli!$A$3,IF(AND(A12616&gt;=Stimuli!$B$4,A12616&lt;=Stimuli!$C$4),Stimuli!$A$4,"")))</f>
        <v>03 Quiet recovery (15s)</v>
      </c>
      <c r="I12616" s="6" t="n">
        <f aca="false">(B12616-B12615)/((A12616-A12615)/1000)</f>
        <v>-0.750183150183204</v>
      </c>
      <c r="J12616" s="6" t="n">
        <f aca="false">IF(OR(B12616&lt;Rules!$B$2,B12616&gt;Rules!$B$3,ABS(I12616)&gt;Rules!$B$4,OR(B12617&lt;Rules!$B$2,B12617&gt;Rules!$B$3,ABS(I12617)&gt;Rules!$B$4)),1,0)</f>
        <v>0</v>
      </c>
      <c r="K12616" s="6" t="str">
        <f aca="false">IF(F12616=1,COUNTIF($F$2:F12616,1),"")</f>
        <v/>
      </c>
    </row>
    <row r="12617" customFormat="false" ht="15" hidden="false" customHeight="false" outlineLevel="0" collapsed="false">
      <c r="A12617" s="6" t="n">
        <v>98995.6805</v>
      </c>
      <c r="B12617" s="6" t="n">
        <v>2.0007326007326</v>
      </c>
      <c r="C12617" s="6" t="n">
        <v>86</v>
      </c>
      <c r="D12617" s="6" t="n">
        <v>-1</v>
      </c>
      <c r="E12617" s="6" t="n">
        <v>1.9992673992674</v>
      </c>
      <c r="F12617" s="6" t="n">
        <v>0</v>
      </c>
      <c r="G12617" s="6" t="n">
        <v>0</v>
      </c>
      <c r="H12617" s="6" t="str">
        <f aca="false">IF(AND(A12617&gt;=Stimuli!$B$2,A12617&lt;=Stimuli!$C$2),Stimuli!$A$2,IF(AND(A12617&gt;=Stimuli!$B$3,A12617&lt;=Stimuli!$C$3),Stimuli!$A$3,IF(AND(A12617&gt;=Stimuli!$B$4,A12617&lt;=Stimuli!$C$4),Stimuli!$A$4,"")))</f>
        <v>03 Quiet recovery (15s)</v>
      </c>
      <c r="I12617" s="6" t="n">
        <f aca="false">(B12617-B12616)/((A12617-A12616)/1000)</f>
        <v>0.562637362637474</v>
      </c>
      <c r="J12617" s="6" t="n">
        <f aca="false">IF(OR(B12617&lt;Rules!$B$2,B12617&gt;Rules!$B$3,ABS(I12617)&gt;Rules!$B$4,OR(B12618&lt;Rules!$B$2,B12618&gt;Rules!$B$3,ABS(I12618)&gt;Rules!$B$4)),1,0)</f>
        <v>0</v>
      </c>
      <c r="K12617" s="6" t="str">
        <f aca="false">IF(F12617=1,COUNTIF($F$2:F12617,1),"")</f>
        <v/>
      </c>
    </row>
    <row r="12618" customFormat="false" ht="15" hidden="false" customHeight="false" outlineLevel="0" collapsed="false">
      <c r="A12618" s="6" t="n">
        <v>99003.493</v>
      </c>
      <c r="B12618" s="6" t="n">
        <v>1.9992673992674</v>
      </c>
      <c r="C12618" s="6" t="n">
        <v>86</v>
      </c>
      <c r="D12618" s="6" t="n">
        <v>-1</v>
      </c>
      <c r="E12618" s="6" t="n">
        <v>1.9992673992674</v>
      </c>
      <c r="F12618" s="6" t="n">
        <v>0</v>
      </c>
      <c r="G12618" s="6" t="n">
        <v>0</v>
      </c>
      <c r="H12618" s="6" t="str">
        <f aca="false">IF(AND(A12618&gt;=Stimuli!$B$2,A12618&lt;=Stimuli!$C$2),Stimuli!$A$2,IF(AND(A12618&gt;=Stimuli!$B$3,A12618&lt;=Stimuli!$C$3),Stimuli!$A$3,IF(AND(A12618&gt;=Stimuli!$B$4,A12618&lt;=Stimuli!$C$4),Stimuli!$A$4,"")))</f>
        <v>03 Quiet recovery (15s)</v>
      </c>
      <c r="I12618" s="6" t="n">
        <f aca="false">(B12618-B12617)/((A12618-A12617)/1000)</f>
        <v>-0.187545787545872</v>
      </c>
      <c r="J12618" s="6" t="n">
        <f aca="false">IF(OR(B12618&lt;Rules!$B$2,B12618&gt;Rules!$B$3,ABS(I12618)&gt;Rules!$B$4,OR(B12619&lt;Rules!$B$2,B12619&gt;Rules!$B$3,ABS(I12619)&gt;Rules!$B$4)),1,0)</f>
        <v>0</v>
      </c>
      <c r="K12618" s="6" t="str">
        <f aca="false">IF(F12618=1,COUNTIF($F$2:F12618,1),"")</f>
        <v/>
      </c>
    </row>
    <row r="12619" customFormat="false" ht="15" hidden="false" customHeight="false" outlineLevel="0" collapsed="false">
      <c r="A12619" s="6" t="n">
        <v>99011.3055</v>
      </c>
      <c r="B12619" s="6" t="n">
        <v>1.9978021978022</v>
      </c>
      <c r="C12619" s="6" t="n">
        <v>86</v>
      </c>
      <c r="D12619" s="6" t="n">
        <v>-1</v>
      </c>
      <c r="E12619" s="6" t="n">
        <v>1.9992673992674</v>
      </c>
      <c r="F12619" s="6" t="n">
        <v>0</v>
      </c>
      <c r="G12619" s="6" t="n">
        <v>0</v>
      </c>
      <c r="H12619" s="6" t="str">
        <f aca="false">IF(AND(A12619&gt;=Stimuli!$B$2,A12619&lt;=Stimuli!$C$2),Stimuli!$A$2,IF(AND(A12619&gt;=Stimuli!$B$3,A12619&lt;=Stimuli!$C$3),Stimuli!$A$3,IF(AND(A12619&gt;=Stimuli!$B$4,A12619&lt;=Stimuli!$C$4),Stimuli!$A$4,"")))</f>
        <v>03 Quiet recovery (15s)</v>
      </c>
      <c r="I12619" s="6" t="n">
        <f aca="false">(B12619-B12618)/((A12619-A12618)/1000)</f>
        <v>-0.187545787545872</v>
      </c>
      <c r="J12619" s="6" t="n">
        <f aca="false">IF(OR(B12619&lt;Rules!$B$2,B12619&gt;Rules!$B$3,ABS(I12619)&gt;Rules!$B$4,OR(B12620&lt;Rules!$B$2,B12620&gt;Rules!$B$3,ABS(I12620)&gt;Rules!$B$4)),1,0)</f>
        <v>0</v>
      </c>
      <c r="K12619" s="6" t="str">
        <f aca="false">IF(F12619=1,COUNTIF($F$2:F12619,1),"")</f>
        <v/>
      </c>
    </row>
    <row r="12620" customFormat="false" ht="15" hidden="false" customHeight="false" outlineLevel="0" collapsed="false">
      <c r="A12620" s="6" t="n">
        <v>99019.118</v>
      </c>
      <c r="B12620" s="6" t="n">
        <v>2.0007326007326</v>
      </c>
      <c r="C12620" s="6" t="n">
        <v>86</v>
      </c>
      <c r="D12620" s="6" t="n">
        <v>-1</v>
      </c>
      <c r="E12620" s="6" t="n">
        <v>1.9992673992674</v>
      </c>
      <c r="F12620" s="6" t="n">
        <v>0</v>
      </c>
      <c r="G12620" s="6" t="n">
        <v>0</v>
      </c>
      <c r="H12620" s="6" t="str">
        <f aca="false">IF(AND(A12620&gt;=Stimuli!$B$2,A12620&lt;=Stimuli!$C$2),Stimuli!$A$2,IF(AND(A12620&gt;=Stimuli!$B$3,A12620&lt;=Stimuli!$C$3),Stimuli!$A$3,IF(AND(A12620&gt;=Stimuli!$B$4,A12620&lt;=Stimuli!$C$4),Stimuli!$A$4,"")))</f>
        <v>03 Quiet recovery (15s)</v>
      </c>
      <c r="I12620" s="6" t="n">
        <f aca="false">(B12620-B12619)/((A12620-A12619)/1000)</f>
        <v>0.375091575091744</v>
      </c>
      <c r="J12620" s="6" t="n">
        <f aca="false">IF(OR(B12620&lt;Rules!$B$2,B12620&gt;Rules!$B$3,ABS(I12620)&gt;Rules!$B$4,OR(B12621&lt;Rules!$B$2,B12621&gt;Rules!$B$3,ABS(I12621)&gt;Rules!$B$4)),1,0)</f>
        <v>0</v>
      </c>
      <c r="K12620" s="6" t="str">
        <f aca="false">IF(F12620=1,COUNTIF($F$2:F12620,1),"")</f>
        <v/>
      </c>
    </row>
    <row r="12621" customFormat="false" ht="15" hidden="false" customHeight="false" outlineLevel="0" collapsed="false">
      <c r="A12621" s="6" t="n">
        <v>99026.9305</v>
      </c>
      <c r="B12621" s="6" t="n">
        <v>1.9978021978022</v>
      </c>
      <c r="C12621" s="6" t="n">
        <v>86</v>
      </c>
      <c r="D12621" s="6" t="n">
        <v>-1</v>
      </c>
      <c r="E12621" s="6" t="n">
        <v>1.9992673992674</v>
      </c>
      <c r="F12621" s="6" t="n">
        <v>0</v>
      </c>
      <c r="G12621" s="6" t="n">
        <v>0</v>
      </c>
      <c r="H12621" s="6" t="str">
        <f aca="false">IF(AND(A12621&gt;=Stimuli!$B$2,A12621&lt;=Stimuli!$C$2),Stimuli!$A$2,IF(AND(A12621&gt;=Stimuli!$B$3,A12621&lt;=Stimuli!$C$3),Stimuli!$A$3,IF(AND(A12621&gt;=Stimuli!$B$4,A12621&lt;=Stimuli!$C$4),Stimuli!$A$4,"")))</f>
        <v>03 Quiet recovery (15s)</v>
      </c>
      <c r="I12621" s="6" t="n">
        <f aca="false">(B12621-B12620)/((A12621-A12620)/1000)</f>
        <v>-0.375091575091744</v>
      </c>
      <c r="J12621" s="6" t="n">
        <f aca="false">IF(OR(B12621&lt;Rules!$B$2,B12621&gt;Rules!$B$3,ABS(I12621)&gt;Rules!$B$4,OR(B12622&lt;Rules!$B$2,B12622&gt;Rules!$B$3,ABS(I12622)&gt;Rules!$B$4)),1,0)</f>
        <v>0</v>
      </c>
      <c r="K12621" s="6" t="str">
        <f aca="false">IF(F12621=1,COUNTIF($F$2:F12621,1),"")</f>
        <v/>
      </c>
    </row>
    <row r="12622" customFormat="false" ht="15" hidden="false" customHeight="false" outlineLevel="0" collapsed="false">
      <c r="A12622" s="6" t="n">
        <v>99034.743</v>
      </c>
      <c r="B12622" s="6" t="n">
        <v>2.0021978021978</v>
      </c>
      <c r="C12622" s="6" t="n">
        <v>86</v>
      </c>
      <c r="D12622" s="6" t="n">
        <v>-1</v>
      </c>
      <c r="E12622" s="6" t="n">
        <v>1.9992673992674</v>
      </c>
      <c r="F12622" s="6" t="n">
        <v>0</v>
      </c>
      <c r="G12622" s="6" t="n">
        <v>0</v>
      </c>
      <c r="H12622" s="6" t="str">
        <f aca="false">IF(AND(A12622&gt;=Stimuli!$B$2,A12622&lt;=Stimuli!$C$2),Stimuli!$A$2,IF(AND(A12622&gt;=Stimuli!$B$3,A12622&lt;=Stimuli!$C$3),Stimuli!$A$3,IF(AND(A12622&gt;=Stimuli!$B$4,A12622&lt;=Stimuli!$C$4),Stimuli!$A$4,"")))</f>
        <v>03 Quiet recovery (15s)</v>
      </c>
      <c r="I12622" s="6" t="n">
        <f aca="false">(B12622-B12621)/((A12622-A12621)/1000)</f>
        <v>0.562637362637474</v>
      </c>
      <c r="J12622" s="6" t="n">
        <f aca="false">IF(OR(B12622&lt;Rules!$B$2,B12622&gt;Rules!$B$3,ABS(I12622)&gt;Rules!$B$4,OR(B12623&lt;Rules!$B$2,B12623&gt;Rules!$B$3,ABS(I12623)&gt;Rules!$B$4)),1,0)</f>
        <v>0</v>
      </c>
      <c r="K12622" s="6" t="str">
        <f aca="false">IF(F12622=1,COUNTIF($F$2:F12622,1),"")</f>
        <v/>
      </c>
    </row>
    <row r="12623" customFormat="false" ht="15" hidden="false" customHeight="false" outlineLevel="0" collapsed="false">
      <c r="A12623" s="6" t="n">
        <v>99042.5555</v>
      </c>
      <c r="B12623" s="6" t="n">
        <v>1.996336996337</v>
      </c>
      <c r="C12623" s="6" t="n">
        <v>86</v>
      </c>
      <c r="D12623" s="6" t="n">
        <v>-1</v>
      </c>
      <c r="E12623" s="6" t="n">
        <v>1.9992673992674</v>
      </c>
      <c r="F12623" s="6" t="n">
        <v>0</v>
      </c>
      <c r="G12623" s="6" t="n">
        <v>0</v>
      </c>
      <c r="H12623" s="6" t="str">
        <f aca="false">IF(AND(A12623&gt;=Stimuli!$B$2,A12623&lt;=Stimuli!$C$2),Stimuli!$A$2,IF(AND(A12623&gt;=Stimuli!$B$3,A12623&lt;=Stimuli!$C$3),Stimuli!$A$3,IF(AND(A12623&gt;=Stimuli!$B$4,A12623&lt;=Stimuli!$C$4),Stimuli!$A$4,"")))</f>
        <v>03 Quiet recovery (15s)</v>
      </c>
      <c r="I12623" s="6" t="n">
        <f aca="false">(B12623-B12622)/((A12623-A12622)/1000)</f>
        <v>-0.750183150183204</v>
      </c>
      <c r="J12623" s="6" t="n">
        <f aca="false">IF(OR(B12623&lt;Rules!$B$2,B12623&gt;Rules!$B$3,ABS(I12623)&gt;Rules!$B$4,OR(B12624&lt;Rules!$B$2,B12624&gt;Rules!$B$3,ABS(I12624)&gt;Rules!$B$4)),1,0)</f>
        <v>0</v>
      </c>
      <c r="K12623" s="6" t="str">
        <f aca="false">IF(F12623=1,COUNTIF($F$2:F12623,1),"")</f>
        <v/>
      </c>
    </row>
    <row r="12624" customFormat="false" ht="15" hidden="false" customHeight="false" outlineLevel="0" collapsed="false">
      <c r="A12624" s="6" t="n">
        <v>99050.368</v>
      </c>
      <c r="B12624" s="6" t="n">
        <v>2.003663003663</v>
      </c>
      <c r="C12624" s="6" t="n">
        <v>86</v>
      </c>
      <c r="D12624" s="6" t="n">
        <v>-1</v>
      </c>
      <c r="E12624" s="6" t="n">
        <v>1.9992673992674</v>
      </c>
      <c r="F12624" s="6" t="n">
        <v>0</v>
      </c>
      <c r="G12624" s="6" t="n">
        <v>0</v>
      </c>
      <c r="H12624" s="6" t="str">
        <f aca="false">IF(AND(A12624&gt;=Stimuli!$B$2,A12624&lt;=Stimuli!$C$2),Stimuli!$A$2,IF(AND(A12624&gt;=Stimuli!$B$3,A12624&lt;=Stimuli!$C$3),Stimuli!$A$3,IF(AND(A12624&gt;=Stimuli!$B$4,A12624&lt;=Stimuli!$C$4),Stimuli!$A$4,"")))</f>
        <v>03 Quiet recovery (15s)</v>
      </c>
      <c r="I12624" s="6" t="n">
        <f aca="false">(B12624-B12623)/((A12624-A12623)/1000)</f>
        <v>0.937728937729048</v>
      </c>
      <c r="J12624" s="6" t="n">
        <f aca="false">IF(OR(B12624&lt;Rules!$B$2,B12624&gt;Rules!$B$3,ABS(I12624)&gt;Rules!$B$4,OR(B12625&lt;Rules!$B$2,B12625&gt;Rules!$B$3,ABS(I12625)&gt;Rules!$B$4)),1,0)</f>
        <v>0</v>
      </c>
      <c r="K12624" s="6" t="str">
        <f aca="false">IF(F12624=1,COUNTIF($F$2:F12624,1),"")</f>
        <v/>
      </c>
    </row>
    <row r="12625" customFormat="false" ht="15" hidden="false" customHeight="false" outlineLevel="0" collapsed="false">
      <c r="A12625" s="6" t="n">
        <v>99058.1805</v>
      </c>
      <c r="B12625" s="6" t="n">
        <v>1.99487179487179</v>
      </c>
      <c r="C12625" s="6" t="n">
        <v>86</v>
      </c>
      <c r="D12625" s="6" t="n">
        <v>-1</v>
      </c>
      <c r="E12625" s="6" t="n">
        <v>1.9992673992674</v>
      </c>
      <c r="F12625" s="6" t="n">
        <v>0</v>
      </c>
      <c r="G12625" s="6" t="n">
        <v>0</v>
      </c>
      <c r="H12625" s="6" t="str">
        <f aca="false">IF(AND(A12625&gt;=Stimuli!$B$2,A12625&lt;=Stimuli!$C$2),Stimuli!$A$2,IF(AND(A12625&gt;=Stimuli!$B$3,A12625&lt;=Stimuli!$C$3),Stimuli!$A$3,IF(AND(A12625&gt;=Stimuli!$B$4,A12625&lt;=Stimuli!$C$4),Stimuli!$A$4,"")))</f>
        <v>03 Quiet recovery (15s)</v>
      </c>
      <c r="I12625" s="6" t="n">
        <f aca="false">(B12625-B12624)/((A12625-A12624)/1000)</f>
        <v>-1.12527472527489</v>
      </c>
      <c r="J12625" s="6" t="n">
        <f aca="false">IF(OR(B12625&lt;Rules!$B$2,B12625&gt;Rules!$B$3,ABS(I12625)&gt;Rules!$B$4,OR(B12626&lt;Rules!$B$2,B12626&gt;Rules!$B$3,ABS(I12626)&gt;Rules!$B$4)),1,0)</f>
        <v>0</v>
      </c>
      <c r="K12625" s="6" t="str">
        <f aca="false">IF(F12625=1,COUNTIF($F$2:F12625,1),"")</f>
        <v/>
      </c>
    </row>
    <row r="12626" customFormat="false" ht="15" hidden="false" customHeight="false" outlineLevel="0" collapsed="false">
      <c r="A12626" s="6" t="n">
        <v>99065.993</v>
      </c>
      <c r="B12626" s="6" t="n">
        <v>2.0021978021978</v>
      </c>
      <c r="C12626" s="6" t="n">
        <v>86</v>
      </c>
      <c r="D12626" s="6" t="n">
        <v>-1</v>
      </c>
      <c r="E12626" s="6" t="n">
        <v>1.9992673992674</v>
      </c>
      <c r="F12626" s="6" t="n">
        <v>0</v>
      </c>
      <c r="G12626" s="6" t="n">
        <v>0</v>
      </c>
      <c r="H12626" s="6" t="str">
        <f aca="false">IF(AND(A12626&gt;=Stimuli!$B$2,A12626&lt;=Stimuli!$C$2),Stimuli!$A$2,IF(AND(A12626&gt;=Stimuli!$B$3,A12626&lt;=Stimuli!$C$3),Stimuli!$A$3,IF(AND(A12626&gt;=Stimuli!$B$4,A12626&lt;=Stimuli!$C$4),Stimuli!$A$4,"")))</f>
        <v>03 Quiet recovery (15s)</v>
      </c>
      <c r="I12626" s="6" t="n">
        <f aca="false">(B12626-B12625)/((A12626-A12625)/1000)</f>
        <v>0.937728937729048</v>
      </c>
      <c r="J12626" s="6" t="n">
        <f aca="false">IF(OR(B12626&lt;Rules!$B$2,B12626&gt;Rules!$B$3,ABS(I12626)&gt;Rules!$B$4,OR(B12627&lt;Rules!$B$2,B12627&gt;Rules!$B$3,ABS(I12627)&gt;Rules!$B$4)),1,0)</f>
        <v>0</v>
      </c>
      <c r="K12626" s="6" t="str">
        <f aca="false">IF(F12626=1,COUNTIF($F$2:F12626,1),"")</f>
        <v/>
      </c>
    </row>
    <row r="12627" customFormat="false" ht="15" hidden="false" customHeight="false" outlineLevel="0" collapsed="false">
      <c r="A12627" s="6" t="n">
        <v>99073.8055</v>
      </c>
      <c r="B12627" s="6" t="n">
        <v>1.99487179487179</v>
      </c>
      <c r="C12627" s="6" t="n">
        <v>86</v>
      </c>
      <c r="D12627" s="6" t="n">
        <v>-1</v>
      </c>
      <c r="E12627" s="6" t="n">
        <v>1.9978021978022</v>
      </c>
      <c r="F12627" s="6" t="n">
        <v>0</v>
      </c>
      <c r="G12627" s="6" t="n">
        <v>0</v>
      </c>
      <c r="H12627" s="6" t="str">
        <f aca="false">IF(AND(A12627&gt;=Stimuli!$B$2,A12627&lt;=Stimuli!$C$2),Stimuli!$A$2,IF(AND(A12627&gt;=Stimuli!$B$3,A12627&lt;=Stimuli!$C$3),Stimuli!$A$3,IF(AND(A12627&gt;=Stimuli!$B$4,A12627&lt;=Stimuli!$C$4),Stimuli!$A$4,"")))</f>
        <v>03 Quiet recovery (15s)</v>
      </c>
      <c r="I12627" s="6" t="n">
        <f aca="false">(B12627-B12626)/((A12627-A12626)/1000)</f>
        <v>-0.937728937729048</v>
      </c>
      <c r="J12627" s="6" t="n">
        <f aca="false">IF(OR(B12627&lt;Rules!$B$2,B12627&gt;Rules!$B$3,ABS(I12627)&gt;Rules!$B$4,OR(B12628&lt;Rules!$B$2,B12628&gt;Rules!$B$3,ABS(I12628)&gt;Rules!$B$4)),1,0)</f>
        <v>0</v>
      </c>
      <c r="K12627" s="6" t="str">
        <f aca="false">IF(F12627=1,COUNTIF($F$2:F12627,1),"")</f>
        <v/>
      </c>
    </row>
    <row r="12628" customFormat="false" ht="15" hidden="false" customHeight="false" outlineLevel="0" collapsed="false">
      <c r="A12628" s="6" t="n">
        <v>99081.618</v>
      </c>
      <c r="B12628" s="6" t="n">
        <v>2.0021978021978</v>
      </c>
      <c r="C12628" s="6" t="n">
        <v>86</v>
      </c>
      <c r="D12628" s="6" t="n">
        <v>-1</v>
      </c>
      <c r="E12628" s="6" t="n">
        <v>1.9978021978022</v>
      </c>
      <c r="F12628" s="6" t="n">
        <v>0</v>
      </c>
      <c r="G12628" s="6" t="n">
        <v>0</v>
      </c>
      <c r="H12628" s="6" t="str">
        <f aca="false">IF(AND(A12628&gt;=Stimuli!$B$2,A12628&lt;=Stimuli!$C$2),Stimuli!$A$2,IF(AND(A12628&gt;=Stimuli!$B$3,A12628&lt;=Stimuli!$C$3),Stimuli!$A$3,IF(AND(A12628&gt;=Stimuli!$B$4,A12628&lt;=Stimuli!$C$4),Stimuli!$A$4,"")))</f>
        <v>03 Quiet recovery (15s)</v>
      </c>
      <c r="I12628" s="6" t="n">
        <f aca="false">(B12628-B12627)/((A12628-A12627)/1000)</f>
        <v>0.937728937729048</v>
      </c>
      <c r="J12628" s="6" t="n">
        <f aca="false">IF(OR(B12628&lt;Rules!$B$2,B12628&gt;Rules!$B$3,ABS(I12628)&gt;Rules!$B$4,OR(B12629&lt;Rules!$B$2,B12629&gt;Rules!$B$3,ABS(I12629)&gt;Rules!$B$4)),1,0)</f>
        <v>0</v>
      </c>
      <c r="K12628" s="6" t="str">
        <f aca="false">IF(F12628=1,COUNTIF($F$2:F12628,1),"")</f>
        <v/>
      </c>
    </row>
    <row r="12629" customFormat="false" ht="15" hidden="false" customHeight="false" outlineLevel="0" collapsed="false">
      <c r="A12629" s="6" t="n">
        <v>99089.4305</v>
      </c>
      <c r="B12629" s="6" t="n">
        <v>1.99487179487179</v>
      </c>
      <c r="C12629" s="6" t="n">
        <v>86</v>
      </c>
      <c r="D12629" s="6" t="n">
        <v>-1</v>
      </c>
      <c r="E12629" s="6" t="n">
        <v>1.9978021978022</v>
      </c>
      <c r="F12629" s="6" t="n">
        <v>0</v>
      </c>
      <c r="G12629" s="6" t="n">
        <v>0</v>
      </c>
      <c r="H12629" s="6" t="str">
        <f aca="false">IF(AND(A12629&gt;=Stimuli!$B$2,A12629&lt;=Stimuli!$C$2),Stimuli!$A$2,IF(AND(A12629&gt;=Stimuli!$B$3,A12629&lt;=Stimuli!$C$3),Stimuli!$A$3,IF(AND(A12629&gt;=Stimuli!$B$4,A12629&lt;=Stimuli!$C$4),Stimuli!$A$4,"")))</f>
        <v>03 Quiet recovery (15s)</v>
      </c>
      <c r="I12629" s="6" t="n">
        <f aca="false">(B12629-B12628)/((A12629-A12628)/1000)</f>
        <v>-0.937728937729048</v>
      </c>
      <c r="J12629" s="6" t="n">
        <f aca="false">IF(OR(B12629&lt;Rules!$B$2,B12629&gt;Rules!$B$3,ABS(I12629)&gt;Rules!$B$4,OR(B12630&lt;Rules!$B$2,B12630&gt;Rules!$B$3,ABS(I12630)&gt;Rules!$B$4)),1,0)</f>
        <v>0</v>
      </c>
      <c r="K12629" s="6" t="str">
        <f aca="false">IF(F12629=1,COUNTIF($F$2:F12629,1),"")</f>
        <v/>
      </c>
    </row>
    <row r="12630" customFormat="false" ht="15" hidden="false" customHeight="false" outlineLevel="0" collapsed="false">
      <c r="A12630" s="6" t="n">
        <v>99097.243</v>
      </c>
      <c r="B12630" s="6" t="n">
        <v>2.0021978021978</v>
      </c>
      <c r="C12630" s="6" t="n">
        <v>86</v>
      </c>
      <c r="D12630" s="6" t="n">
        <v>-1</v>
      </c>
      <c r="E12630" s="6" t="n">
        <v>1.9978021978022</v>
      </c>
      <c r="F12630" s="6" t="n">
        <v>0</v>
      </c>
      <c r="G12630" s="6" t="n">
        <v>0</v>
      </c>
      <c r="H12630" s="6" t="str">
        <f aca="false">IF(AND(A12630&gt;=Stimuli!$B$2,A12630&lt;=Stimuli!$C$2),Stimuli!$A$2,IF(AND(A12630&gt;=Stimuli!$B$3,A12630&lt;=Stimuli!$C$3),Stimuli!$A$3,IF(AND(A12630&gt;=Stimuli!$B$4,A12630&lt;=Stimuli!$C$4),Stimuli!$A$4,"")))</f>
        <v>03 Quiet recovery (15s)</v>
      </c>
      <c r="I12630" s="6" t="n">
        <f aca="false">(B12630-B12629)/((A12630-A12629)/1000)</f>
        <v>0.937728937729048</v>
      </c>
      <c r="J12630" s="6" t="n">
        <f aca="false">IF(OR(B12630&lt;Rules!$B$2,B12630&gt;Rules!$B$3,ABS(I12630)&gt;Rules!$B$4,OR(B12631&lt;Rules!$B$2,B12631&gt;Rules!$B$3,ABS(I12631)&gt;Rules!$B$4)),1,0)</f>
        <v>0</v>
      </c>
      <c r="K12630" s="6" t="str">
        <f aca="false">IF(F12630=1,COUNTIF($F$2:F12630,1),"")</f>
        <v/>
      </c>
    </row>
    <row r="12631" customFormat="false" ht="15" hidden="false" customHeight="false" outlineLevel="0" collapsed="false">
      <c r="A12631" s="6" t="n">
        <v>99105.0555</v>
      </c>
      <c r="B12631" s="6" t="n">
        <v>1.996336996337</v>
      </c>
      <c r="C12631" s="6" t="n">
        <v>86</v>
      </c>
      <c r="D12631" s="6" t="n">
        <v>-1</v>
      </c>
      <c r="E12631" s="6" t="n">
        <v>1.9978021978022</v>
      </c>
      <c r="F12631" s="6" t="n">
        <v>0</v>
      </c>
      <c r="G12631" s="6" t="n">
        <v>0</v>
      </c>
      <c r="H12631" s="6" t="str">
        <f aca="false">IF(AND(A12631&gt;=Stimuli!$B$2,A12631&lt;=Stimuli!$C$2),Stimuli!$A$2,IF(AND(A12631&gt;=Stimuli!$B$3,A12631&lt;=Stimuli!$C$3),Stimuli!$A$3,IF(AND(A12631&gt;=Stimuli!$B$4,A12631&lt;=Stimuli!$C$4),Stimuli!$A$4,"")))</f>
        <v>03 Quiet recovery (15s)</v>
      </c>
      <c r="I12631" s="6" t="n">
        <f aca="false">(B12631-B12630)/((A12631-A12630)/1000)</f>
        <v>-0.750183150183204</v>
      </c>
      <c r="J12631" s="6" t="n">
        <f aca="false">IF(OR(B12631&lt;Rules!$B$2,B12631&gt;Rules!$B$3,ABS(I12631)&gt;Rules!$B$4,OR(B12632&lt;Rules!$B$2,B12632&gt;Rules!$B$3,ABS(I12632)&gt;Rules!$B$4)),1,0)</f>
        <v>0</v>
      </c>
      <c r="K12631" s="6" t="str">
        <f aca="false">IF(F12631=1,COUNTIF($F$2:F12631,1),"")</f>
        <v/>
      </c>
    </row>
    <row r="12632" customFormat="false" ht="15" hidden="false" customHeight="false" outlineLevel="0" collapsed="false">
      <c r="A12632" s="6" t="n">
        <v>99112.868</v>
      </c>
      <c r="B12632" s="6" t="n">
        <v>1.9992673992674</v>
      </c>
      <c r="C12632" s="6" t="n">
        <v>86</v>
      </c>
      <c r="D12632" s="6" t="n">
        <v>-1</v>
      </c>
      <c r="E12632" s="6" t="n">
        <v>1.9978021978022</v>
      </c>
      <c r="F12632" s="6" t="n">
        <v>0</v>
      </c>
      <c r="G12632" s="6" t="n">
        <v>0</v>
      </c>
      <c r="H12632" s="6" t="str">
        <f aca="false">IF(AND(A12632&gt;=Stimuli!$B$2,A12632&lt;=Stimuli!$C$2),Stimuli!$A$2,IF(AND(A12632&gt;=Stimuli!$B$3,A12632&lt;=Stimuli!$C$3),Stimuli!$A$3,IF(AND(A12632&gt;=Stimuli!$B$4,A12632&lt;=Stimuli!$C$4),Stimuli!$A$4,"")))</f>
        <v>03 Quiet recovery (15s)</v>
      </c>
      <c r="I12632" s="6" t="n">
        <f aca="false">(B12632-B12631)/((A12632-A12631)/1000)</f>
        <v>0.375091575091602</v>
      </c>
      <c r="J12632" s="6" t="n">
        <f aca="false">IF(OR(B12632&lt;Rules!$B$2,B12632&gt;Rules!$B$3,ABS(I12632)&gt;Rules!$B$4,OR(B12633&lt;Rules!$B$2,B12633&gt;Rules!$B$3,ABS(I12633)&gt;Rules!$B$4)),1,0)</f>
        <v>0</v>
      </c>
      <c r="K12632" s="6" t="str">
        <f aca="false">IF(F12632=1,COUNTIF($F$2:F12632,1),"")</f>
        <v/>
      </c>
    </row>
    <row r="12633" customFormat="false" ht="15" hidden="false" customHeight="false" outlineLevel="0" collapsed="false">
      <c r="A12633" s="6" t="n">
        <v>99120.6805</v>
      </c>
      <c r="B12633" s="6" t="n">
        <v>1.996336996337</v>
      </c>
      <c r="C12633" s="6" t="n">
        <v>86</v>
      </c>
      <c r="D12633" s="6" t="n">
        <v>-1</v>
      </c>
      <c r="E12633" s="6" t="n">
        <v>1.9978021978022</v>
      </c>
      <c r="F12633" s="6" t="n">
        <v>0</v>
      </c>
      <c r="G12633" s="6" t="n">
        <v>0</v>
      </c>
      <c r="H12633" s="6" t="str">
        <f aca="false">IF(AND(A12633&gt;=Stimuli!$B$2,A12633&lt;=Stimuli!$C$2),Stimuli!$A$2,IF(AND(A12633&gt;=Stimuli!$B$3,A12633&lt;=Stimuli!$C$3),Stimuli!$A$3,IF(AND(A12633&gt;=Stimuli!$B$4,A12633&lt;=Stimuli!$C$4),Stimuli!$A$4,"")))</f>
        <v>03 Quiet recovery (15s)</v>
      </c>
      <c r="I12633" s="6" t="n">
        <f aca="false">(B12633-B12632)/((A12633-A12632)/1000)</f>
        <v>-0.375091575091602</v>
      </c>
      <c r="J12633" s="6" t="n">
        <f aca="false">IF(OR(B12633&lt;Rules!$B$2,B12633&gt;Rules!$B$3,ABS(I12633)&gt;Rules!$B$4,OR(B12634&lt;Rules!$B$2,B12634&gt;Rules!$B$3,ABS(I12634)&gt;Rules!$B$4)),1,0)</f>
        <v>0</v>
      </c>
      <c r="K12633" s="6" t="str">
        <f aca="false">IF(F12633=1,COUNTIF($F$2:F12633,1),"")</f>
        <v/>
      </c>
    </row>
    <row r="12634" customFormat="false" ht="15" hidden="false" customHeight="false" outlineLevel="0" collapsed="false">
      <c r="A12634" s="6" t="n">
        <v>99128.493</v>
      </c>
      <c r="B12634" s="6" t="n">
        <v>1.9978021978022</v>
      </c>
      <c r="C12634" s="6" t="n">
        <v>86</v>
      </c>
      <c r="D12634" s="6" t="n">
        <v>-1</v>
      </c>
      <c r="E12634" s="6" t="n">
        <v>1.9978021978022</v>
      </c>
      <c r="F12634" s="6" t="n">
        <v>0</v>
      </c>
      <c r="G12634" s="6" t="n">
        <v>0</v>
      </c>
      <c r="H12634" s="6" t="str">
        <f aca="false">IF(AND(A12634&gt;=Stimuli!$B$2,A12634&lt;=Stimuli!$C$2),Stimuli!$A$2,IF(AND(A12634&gt;=Stimuli!$B$3,A12634&lt;=Stimuli!$C$3),Stimuli!$A$3,IF(AND(A12634&gt;=Stimuli!$B$4,A12634&lt;=Stimuli!$C$4),Stimuli!$A$4,"")))</f>
        <v>03 Quiet recovery (15s)</v>
      </c>
      <c r="I12634" s="6" t="n">
        <f aca="false">(B12634-B12633)/((A12634-A12633)/1000)</f>
        <v>0.18754578754573</v>
      </c>
      <c r="J12634" s="6" t="n">
        <f aca="false">IF(OR(B12634&lt;Rules!$B$2,B12634&gt;Rules!$B$3,ABS(I12634)&gt;Rules!$B$4,OR(B12635&lt;Rules!$B$2,B12635&gt;Rules!$B$3,ABS(I12635)&gt;Rules!$B$4)),1,0)</f>
        <v>0</v>
      </c>
      <c r="K12634" s="6" t="str">
        <f aca="false">IF(F12634=1,COUNTIF($F$2:F12634,1),"")</f>
        <v/>
      </c>
    </row>
    <row r="12635" customFormat="false" ht="15" hidden="false" customHeight="false" outlineLevel="0" collapsed="false">
      <c r="A12635" s="6" t="n">
        <v>99136.3055</v>
      </c>
      <c r="B12635" s="6" t="n">
        <v>1.9978021978022</v>
      </c>
      <c r="C12635" s="6" t="n">
        <v>86</v>
      </c>
      <c r="D12635" s="6" t="n">
        <v>-1</v>
      </c>
      <c r="E12635" s="6" t="n">
        <v>1.9978021978022</v>
      </c>
      <c r="F12635" s="6" t="n">
        <v>0</v>
      </c>
      <c r="G12635" s="6" t="n">
        <v>0</v>
      </c>
      <c r="H12635" s="6" t="str">
        <f aca="false">IF(AND(A12635&gt;=Stimuli!$B$2,A12635&lt;=Stimuli!$C$2),Stimuli!$A$2,IF(AND(A12635&gt;=Stimuli!$B$3,A12635&lt;=Stimuli!$C$3),Stimuli!$A$3,IF(AND(A12635&gt;=Stimuli!$B$4,A12635&lt;=Stimuli!$C$4),Stimuli!$A$4,"")))</f>
        <v>03 Quiet recovery (15s)</v>
      </c>
      <c r="I12635" s="6" t="n">
        <f aca="false">(B12635-B12634)/((A12635-A12634)/1000)</f>
        <v>0</v>
      </c>
      <c r="J12635" s="6" t="n">
        <f aca="false">IF(OR(B12635&lt;Rules!$B$2,B12635&gt;Rules!$B$3,ABS(I12635)&gt;Rules!$B$4,OR(B12636&lt;Rules!$B$2,B12636&gt;Rules!$B$3,ABS(I12636)&gt;Rules!$B$4)),1,0)</f>
        <v>0</v>
      </c>
      <c r="K12635" s="6" t="str">
        <f aca="false">IF(F12635=1,COUNTIF($F$2:F12635,1),"")</f>
        <v/>
      </c>
    </row>
    <row r="12636" customFormat="false" ht="15" hidden="false" customHeight="false" outlineLevel="0" collapsed="false">
      <c r="A12636" s="6" t="n">
        <v>99144.118</v>
      </c>
      <c r="B12636" s="6" t="n">
        <v>1.996336996337</v>
      </c>
      <c r="C12636" s="6" t="n">
        <v>86</v>
      </c>
      <c r="D12636" s="6" t="n">
        <v>-1</v>
      </c>
      <c r="E12636" s="6" t="n">
        <v>1.9978021978022</v>
      </c>
      <c r="F12636" s="6" t="n">
        <v>0</v>
      </c>
      <c r="G12636" s="6" t="n">
        <v>0</v>
      </c>
      <c r="H12636" s="6" t="str">
        <f aca="false">IF(AND(A12636&gt;=Stimuli!$B$2,A12636&lt;=Stimuli!$C$2),Stimuli!$A$2,IF(AND(A12636&gt;=Stimuli!$B$3,A12636&lt;=Stimuli!$C$3),Stimuli!$A$3,IF(AND(A12636&gt;=Stimuli!$B$4,A12636&lt;=Stimuli!$C$4),Stimuli!$A$4,"")))</f>
        <v>03 Quiet recovery (15s)</v>
      </c>
      <c r="I12636" s="6" t="n">
        <f aca="false">(B12636-B12635)/((A12636-A12635)/1000)</f>
        <v>-0.18754578754573</v>
      </c>
      <c r="J12636" s="6" t="n">
        <f aca="false">IF(OR(B12636&lt;Rules!$B$2,B12636&gt;Rules!$B$3,ABS(I12636)&gt;Rules!$B$4,OR(B12637&lt;Rules!$B$2,B12637&gt;Rules!$B$3,ABS(I12637)&gt;Rules!$B$4)),1,0)</f>
        <v>0</v>
      </c>
      <c r="K12636" s="6" t="str">
        <f aca="false">IF(F12636=1,COUNTIF($F$2:F12636,1),"")</f>
        <v/>
      </c>
    </row>
    <row r="12637" customFormat="false" ht="15" hidden="false" customHeight="false" outlineLevel="0" collapsed="false">
      <c r="A12637" s="6" t="n">
        <v>99151.9305</v>
      </c>
      <c r="B12637" s="6" t="n">
        <v>1.9992673992674</v>
      </c>
      <c r="C12637" s="6" t="n">
        <v>86</v>
      </c>
      <c r="D12637" s="6" t="n">
        <v>-1</v>
      </c>
      <c r="E12637" s="6" t="n">
        <v>1.9978021978022</v>
      </c>
      <c r="F12637" s="6" t="n">
        <v>0</v>
      </c>
      <c r="G12637" s="6" t="n">
        <v>0</v>
      </c>
      <c r="H12637" s="6" t="str">
        <f aca="false">IF(AND(A12637&gt;=Stimuli!$B$2,A12637&lt;=Stimuli!$C$2),Stimuli!$A$2,IF(AND(A12637&gt;=Stimuli!$B$3,A12637&lt;=Stimuli!$C$3),Stimuli!$A$3,IF(AND(A12637&gt;=Stimuli!$B$4,A12637&lt;=Stimuli!$C$4),Stimuli!$A$4,"")))</f>
        <v>03 Quiet recovery (15s)</v>
      </c>
      <c r="I12637" s="6" t="n">
        <f aca="false">(B12637-B12636)/((A12637-A12636)/1000)</f>
        <v>0.375091575091602</v>
      </c>
      <c r="J12637" s="6" t="n">
        <f aca="false">IF(OR(B12637&lt;Rules!$B$2,B12637&gt;Rules!$B$3,ABS(I12637)&gt;Rules!$B$4,OR(B12638&lt;Rules!$B$2,B12638&gt;Rules!$B$3,ABS(I12638)&gt;Rules!$B$4)),1,0)</f>
        <v>0</v>
      </c>
      <c r="K12637" s="6" t="str">
        <f aca="false">IF(F12637=1,COUNTIF($F$2:F12637,1),"")</f>
        <v/>
      </c>
    </row>
    <row r="12638" customFormat="false" ht="15" hidden="false" customHeight="false" outlineLevel="0" collapsed="false">
      <c r="A12638" s="6" t="n">
        <v>99159.743</v>
      </c>
      <c r="B12638" s="6" t="n">
        <v>1.99487179487179</v>
      </c>
      <c r="C12638" s="6" t="n">
        <v>86</v>
      </c>
      <c r="D12638" s="6" t="n">
        <v>-1</v>
      </c>
      <c r="E12638" s="6" t="n">
        <v>1.9978021978022</v>
      </c>
      <c r="F12638" s="6" t="n">
        <v>0</v>
      </c>
      <c r="G12638" s="6" t="n">
        <v>0</v>
      </c>
      <c r="H12638" s="6" t="str">
        <f aca="false">IF(AND(A12638&gt;=Stimuli!$B$2,A12638&lt;=Stimuli!$C$2),Stimuli!$A$2,IF(AND(A12638&gt;=Stimuli!$B$3,A12638&lt;=Stimuli!$C$3),Stimuli!$A$3,IF(AND(A12638&gt;=Stimuli!$B$4,A12638&lt;=Stimuli!$C$4),Stimuli!$A$4,"")))</f>
        <v>03 Quiet recovery (15s)</v>
      </c>
      <c r="I12638" s="6" t="n">
        <f aca="false">(B12638-B12637)/((A12638-A12637)/1000)</f>
        <v>-0.562637362637446</v>
      </c>
      <c r="J12638" s="6" t="n">
        <f aca="false">IF(OR(B12638&lt;Rules!$B$2,B12638&gt;Rules!$B$3,ABS(I12638)&gt;Rules!$B$4,OR(B12639&lt;Rules!$B$2,B12639&gt;Rules!$B$3,ABS(I12639)&gt;Rules!$B$4)),1,0)</f>
        <v>0</v>
      </c>
      <c r="K12638" s="6" t="str">
        <f aca="false">IF(F12638=1,COUNTIF($F$2:F12638,1),"")</f>
        <v/>
      </c>
    </row>
    <row r="12639" customFormat="false" ht="15" hidden="false" customHeight="false" outlineLevel="0" collapsed="false">
      <c r="A12639" s="6" t="n">
        <v>99167.5555</v>
      </c>
      <c r="B12639" s="6" t="n">
        <v>2.0007326007326</v>
      </c>
      <c r="C12639" s="6" t="n">
        <v>86</v>
      </c>
      <c r="D12639" s="6" t="n">
        <v>-1</v>
      </c>
      <c r="E12639" s="6" t="n">
        <v>1.9978021978022</v>
      </c>
      <c r="F12639" s="6" t="n">
        <v>0</v>
      </c>
      <c r="G12639" s="6" t="n">
        <v>0</v>
      </c>
      <c r="H12639" s="6" t="str">
        <f aca="false">IF(AND(A12639&gt;=Stimuli!$B$2,A12639&lt;=Stimuli!$C$2),Stimuli!$A$2,IF(AND(A12639&gt;=Stimuli!$B$3,A12639&lt;=Stimuli!$C$3),Stimuli!$A$3,IF(AND(A12639&gt;=Stimuli!$B$4,A12639&lt;=Stimuli!$C$4),Stimuli!$A$4,"")))</f>
        <v>03 Quiet recovery (15s)</v>
      </c>
      <c r="I12639" s="6" t="n">
        <f aca="false">(B12639-B12638)/((A12639-A12638)/1000)</f>
        <v>0.750183150183318</v>
      </c>
      <c r="J12639" s="6" t="n">
        <f aca="false">IF(OR(B12639&lt;Rules!$B$2,B12639&gt;Rules!$B$3,ABS(I12639)&gt;Rules!$B$4,OR(B12640&lt;Rules!$B$2,B12640&gt;Rules!$B$3,ABS(I12640)&gt;Rules!$B$4)),1,0)</f>
        <v>0</v>
      </c>
      <c r="K12639" s="6" t="str">
        <f aca="false">IF(F12639=1,COUNTIF($F$2:F12639,1),"")</f>
        <v/>
      </c>
    </row>
    <row r="12640" customFormat="false" ht="15" hidden="false" customHeight="false" outlineLevel="0" collapsed="false">
      <c r="A12640" s="6" t="n">
        <v>99175.368</v>
      </c>
      <c r="B12640" s="6" t="n">
        <v>1.99487179487179</v>
      </c>
      <c r="C12640" s="6" t="n">
        <v>86</v>
      </c>
      <c r="D12640" s="6" t="n">
        <v>-1</v>
      </c>
      <c r="E12640" s="6" t="n">
        <v>1.9978021978022</v>
      </c>
      <c r="F12640" s="6" t="n">
        <v>0</v>
      </c>
      <c r="G12640" s="6" t="n">
        <v>0</v>
      </c>
      <c r="H12640" s="6" t="str">
        <f aca="false">IF(AND(A12640&gt;=Stimuli!$B$2,A12640&lt;=Stimuli!$C$2),Stimuli!$A$2,IF(AND(A12640&gt;=Stimuli!$B$3,A12640&lt;=Stimuli!$C$3),Stimuli!$A$3,IF(AND(A12640&gt;=Stimuli!$B$4,A12640&lt;=Stimuli!$C$4),Stimuli!$A$4,"")))</f>
        <v>03 Quiet recovery (15s)</v>
      </c>
      <c r="I12640" s="6" t="n">
        <f aca="false">(B12640-B12639)/((A12640-A12639)/1000)</f>
        <v>-0.750183150183318</v>
      </c>
      <c r="J12640" s="6" t="n">
        <f aca="false">IF(OR(B12640&lt;Rules!$B$2,B12640&gt;Rules!$B$3,ABS(I12640)&gt;Rules!$B$4,OR(B12641&lt;Rules!$B$2,B12641&gt;Rules!$B$3,ABS(I12641)&gt;Rules!$B$4)),1,0)</f>
        <v>0</v>
      </c>
      <c r="K12640" s="6" t="str">
        <f aca="false">IF(F12640=1,COUNTIF($F$2:F12640,1),"")</f>
        <v/>
      </c>
    </row>
    <row r="12641" customFormat="false" ht="15" hidden="false" customHeight="false" outlineLevel="0" collapsed="false">
      <c r="A12641" s="6" t="n">
        <v>99183.1805</v>
      </c>
      <c r="B12641" s="6" t="n">
        <v>2.0007326007326</v>
      </c>
      <c r="C12641" s="6" t="n">
        <v>86</v>
      </c>
      <c r="D12641" s="6" t="n">
        <v>-1</v>
      </c>
      <c r="E12641" s="6" t="n">
        <v>1.9978021978022</v>
      </c>
      <c r="F12641" s="6" t="n">
        <v>0</v>
      </c>
      <c r="G12641" s="6" t="n">
        <v>0</v>
      </c>
      <c r="H12641" s="6" t="str">
        <f aca="false">IF(AND(A12641&gt;=Stimuli!$B$2,A12641&lt;=Stimuli!$C$2),Stimuli!$A$2,IF(AND(A12641&gt;=Stimuli!$B$3,A12641&lt;=Stimuli!$C$3),Stimuli!$A$3,IF(AND(A12641&gt;=Stimuli!$B$4,A12641&lt;=Stimuli!$C$4),Stimuli!$A$4,"")))</f>
        <v>03 Quiet recovery (15s)</v>
      </c>
      <c r="I12641" s="6" t="n">
        <f aca="false">(B12641-B12640)/((A12641-A12640)/1000)</f>
        <v>0.750183150183318</v>
      </c>
      <c r="J12641" s="6" t="n">
        <f aca="false">IF(OR(B12641&lt;Rules!$B$2,B12641&gt;Rules!$B$3,ABS(I12641)&gt;Rules!$B$4,OR(B12642&lt;Rules!$B$2,B12642&gt;Rules!$B$3,ABS(I12642)&gt;Rules!$B$4)),1,0)</f>
        <v>0</v>
      </c>
      <c r="K12641" s="6" t="str">
        <f aca="false">IF(F12641=1,COUNTIF($F$2:F12641,1),"")</f>
        <v/>
      </c>
    </row>
    <row r="12642" customFormat="false" ht="15" hidden="false" customHeight="false" outlineLevel="0" collapsed="false">
      <c r="A12642" s="6" t="n">
        <v>99190.993</v>
      </c>
      <c r="B12642" s="6" t="n">
        <v>1.99340659340659</v>
      </c>
      <c r="C12642" s="6" t="n">
        <v>86</v>
      </c>
      <c r="D12642" s="6" t="n">
        <v>-1</v>
      </c>
      <c r="E12642" s="6" t="n">
        <v>1.9978021978022</v>
      </c>
      <c r="F12642" s="6" t="n">
        <v>0</v>
      </c>
      <c r="G12642" s="6" t="n">
        <v>0</v>
      </c>
      <c r="H12642" s="6" t="str">
        <f aca="false">IF(AND(A12642&gt;=Stimuli!$B$2,A12642&lt;=Stimuli!$C$2),Stimuli!$A$2,IF(AND(A12642&gt;=Stimuli!$B$3,A12642&lt;=Stimuli!$C$3),Stimuli!$A$3,IF(AND(A12642&gt;=Stimuli!$B$4,A12642&lt;=Stimuli!$C$4),Stimuli!$A$4,"")))</f>
        <v>03 Quiet recovery (15s)</v>
      </c>
      <c r="I12642" s="6" t="n">
        <f aca="false">(B12642-B12641)/((A12642-A12641)/1000)</f>
        <v>-0.937728937729048</v>
      </c>
      <c r="J12642" s="6" t="n">
        <f aca="false">IF(OR(B12642&lt;Rules!$B$2,B12642&gt;Rules!$B$3,ABS(I12642)&gt;Rules!$B$4,OR(B12643&lt;Rules!$B$2,B12643&gt;Rules!$B$3,ABS(I12643)&gt;Rules!$B$4)),1,0)</f>
        <v>0</v>
      </c>
      <c r="K12642" s="6" t="str">
        <f aca="false">IF(F12642=1,COUNTIF($F$2:F12642,1),"")</f>
        <v/>
      </c>
    </row>
    <row r="12643" customFormat="false" ht="15" hidden="false" customHeight="false" outlineLevel="0" collapsed="false">
      <c r="A12643" s="6" t="n">
        <v>99198.8055</v>
      </c>
      <c r="B12643" s="6" t="n">
        <v>2.0007326007326</v>
      </c>
      <c r="C12643" s="6" t="n">
        <v>86</v>
      </c>
      <c r="D12643" s="6" t="n">
        <v>-1</v>
      </c>
      <c r="E12643" s="6" t="n">
        <v>1.9978021978022</v>
      </c>
      <c r="F12643" s="6" t="n">
        <v>0</v>
      </c>
      <c r="G12643" s="6" t="n">
        <v>0</v>
      </c>
      <c r="H12643" s="6" t="str">
        <f aca="false">IF(AND(A12643&gt;=Stimuli!$B$2,A12643&lt;=Stimuli!$C$2),Stimuli!$A$2,IF(AND(A12643&gt;=Stimuli!$B$3,A12643&lt;=Stimuli!$C$3),Stimuli!$A$3,IF(AND(A12643&gt;=Stimuli!$B$4,A12643&lt;=Stimuli!$C$4),Stimuli!$A$4,"")))</f>
        <v>03 Quiet recovery (15s)</v>
      </c>
      <c r="I12643" s="6" t="n">
        <f aca="false">(B12643-B12642)/((A12643-A12642)/1000)</f>
        <v>0.937728937729048</v>
      </c>
      <c r="J12643" s="6" t="n">
        <f aca="false">IF(OR(B12643&lt;Rules!$B$2,B12643&gt;Rules!$B$3,ABS(I12643)&gt;Rules!$B$4,OR(B12644&lt;Rules!$B$2,B12644&gt;Rules!$B$3,ABS(I12644)&gt;Rules!$B$4)),1,0)</f>
        <v>0</v>
      </c>
      <c r="K12643" s="6" t="str">
        <f aca="false">IF(F12643=1,COUNTIF($F$2:F12643,1),"")</f>
        <v/>
      </c>
    </row>
    <row r="12644" customFormat="false" ht="15" hidden="false" customHeight="false" outlineLevel="0" collapsed="false">
      <c r="A12644" s="6" t="n">
        <v>99206.618</v>
      </c>
      <c r="B12644" s="6" t="n">
        <v>1.99340659340659</v>
      </c>
      <c r="C12644" s="6" t="n">
        <v>86</v>
      </c>
      <c r="D12644" s="6" t="n">
        <v>-1</v>
      </c>
      <c r="E12644" s="6" t="n">
        <v>1.9978021978022</v>
      </c>
      <c r="F12644" s="6" t="n">
        <v>0</v>
      </c>
      <c r="G12644" s="6" t="n">
        <v>0</v>
      </c>
      <c r="H12644" s="6" t="str">
        <f aca="false">IF(AND(A12644&gt;=Stimuli!$B$2,A12644&lt;=Stimuli!$C$2),Stimuli!$A$2,IF(AND(A12644&gt;=Stimuli!$B$3,A12644&lt;=Stimuli!$C$3),Stimuli!$A$3,IF(AND(A12644&gt;=Stimuli!$B$4,A12644&lt;=Stimuli!$C$4),Stimuli!$A$4,"")))</f>
        <v>03 Quiet recovery (15s)</v>
      </c>
      <c r="I12644" s="6" t="n">
        <f aca="false">(B12644-B12643)/((A12644-A12643)/1000)</f>
        <v>-0.937728937729048</v>
      </c>
      <c r="J12644" s="6" t="n">
        <f aca="false">IF(OR(B12644&lt;Rules!$B$2,B12644&gt;Rules!$B$3,ABS(I12644)&gt;Rules!$B$4,OR(B12645&lt;Rules!$B$2,B12645&gt;Rules!$B$3,ABS(I12645)&gt;Rules!$B$4)),1,0)</f>
        <v>0</v>
      </c>
      <c r="K12644" s="6" t="str">
        <f aca="false">IF(F12644=1,COUNTIF($F$2:F12644,1),"")</f>
        <v/>
      </c>
    </row>
    <row r="12645" customFormat="false" ht="15" hidden="false" customHeight="false" outlineLevel="0" collapsed="false">
      <c r="A12645" s="6" t="n">
        <v>99214.4305</v>
      </c>
      <c r="B12645" s="6" t="n">
        <v>2.0007326007326</v>
      </c>
      <c r="C12645" s="6" t="n">
        <v>86</v>
      </c>
      <c r="D12645" s="6" t="n">
        <v>-1</v>
      </c>
      <c r="E12645" s="6" t="n">
        <v>1.9978021978022</v>
      </c>
      <c r="F12645" s="6" t="n">
        <v>0</v>
      </c>
      <c r="G12645" s="6" t="n">
        <v>0</v>
      </c>
      <c r="H12645" s="6" t="str">
        <f aca="false">IF(AND(A12645&gt;=Stimuli!$B$2,A12645&lt;=Stimuli!$C$2),Stimuli!$A$2,IF(AND(A12645&gt;=Stimuli!$B$3,A12645&lt;=Stimuli!$C$3),Stimuli!$A$3,IF(AND(A12645&gt;=Stimuli!$B$4,A12645&lt;=Stimuli!$C$4),Stimuli!$A$4,"")))</f>
        <v>03 Quiet recovery (15s)</v>
      </c>
      <c r="I12645" s="6" t="n">
        <f aca="false">(B12645-B12644)/((A12645-A12644)/1000)</f>
        <v>0.937728937729048</v>
      </c>
      <c r="J12645" s="6" t="n">
        <f aca="false">IF(OR(B12645&lt;Rules!$B$2,B12645&gt;Rules!$B$3,ABS(I12645)&gt;Rules!$B$4,OR(B12646&lt;Rules!$B$2,B12646&gt;Rules!$B$3,ABS(I12646)&gt;Rules!$B$4)),1,0)</f>
        <v>0</v>
      </c>
      <c r="K12645" s="6" t="str">
        <f aca="false">IF(F12645=1,COUNTIF($F$2:F12645,1),"")</f>
        <v/>
      </c>
    </row>
    <row r="12646" customFormat="false" ht="15" hidden="false" customHeight="false" outlineLevel="0" collapsed="false">
      <c r="A12646" s="6" t="n">
        <v>99222.243</v>
      </c>
      <c r="B12646" s="6" t="n">
        <v>1.99340659340659</v>
      </c>
      <c r="C12646" s="6" t="n">
        <v>86</v>
      </c>
      <c r="D12646" s="6" t="n">
        <v>-1</v>
      </c>
      <c r="E12646" s="6" t="n">
        <v>1.9978021978022</v>
      </c>
      <c r="F12646" s="6" t="n">
        <v>0</v>
      </c>
      <c r="G12646" s="6" t="n">
        <v>0</v>
      </c>
      <c r="H12646" s="6" t="str">
        <f aca="false">IF(AND(A12646&gt;=Stimuli!$B$2,A12646&lt;=Stimuli!$C$2),Stimuli!$A$2,IF(AND(A12646&gt;=Stimuli!$B$3,A12646&lt;=Stimuli!$C$3),Stimuli!$A$3,IF(AND(A12646&gt;=Stimuli!$B$4,A12646&lt;=Stimuli!$C$4),Stimuli!$A$4,"")))</f>
        <v>03 Quiet recovery (15s)</v>
      </c>
      <c r="I12646" s="6" t="n">
        <f aca="false">(B12646-B12645)/((A12646-A12645)/1000)</f>
        <v>-0.937728937729048</v>
      </c>
      <c r="J12646" s="6" t="n">
        <f aca="false">IF(OR(B12646&lt;Rules!$B$2,B12646&gt;Rules!$B$3,ABS(I12646)&gt;Rules!$B$4,OR(B12647&lt;Rules!$B$2,B12647&gt;Rules!$B$3,ABS(I12647)&gt;Rules!$B$4)),1,0)</f>
        <v>0</v>
      </c>
      <c r="K12646" s="6" t="str">
        <f aca="false">IF(F12646=1,COUNTIF($F$2:F12646,1),"")</f>
        <v/>
      </c>
    </row>
    <row r="12647" customFormat="false" ht="15" hidden="false" customHeight="false" outlineLevel="0" collapsed="false">
      <c r="A12647" s="6" t="n">
        <v>99230.0555</v>
      </c>
      <c r="B12647" s="6" t="n">
        <v>1.9992673992674</v>
      </c>
      <c r="C12647" s="6" t="n">
        <v>86</v>
      </c>
      <c r="D12647" s="6" t="n">
        <v>-1</v>
      </c>
      <c r="E12647" s="6" t="n">
        <v>1.9978021978022</v>
      </c>
      <c r="F12647" s="6" t="n">
        <v>0</v>
      </c>
      <c r="G12647" s="6" t="n">
        <v>0</v>
      </c>
      <c r="H12647" s="6" t="str">
        <f aca="false">IF(AND(A12647&gt;=Stimuli!$B$2,A12647&lt;=Stimuli!$C$2),Stimuli!$A$2,IF(AND(A12647&gt;=Stimuli!$B$3,A12647&lt;=Stimuli!$C$3),Stimuli!$A$3,IF(AND(A12647&gt;=Stimuli!$B$4,A12647&lt;=Stimuli!$C$4),Stimuli!$A$4,"")))</f>
        <v>03 Quiet recovery (15s)</v>
      </c>
      <c r="I12647" s="6" t="n">
        <f aca="false">(B12647-B12646)/((A12647-A12646)/1000)</f>
        <v>0.750183150183176</v>
      </c>
      <c r="J12647" s="6" t="n">
        <f aca="false">IF(OR(B12647&lt;Rules!$B$2,B12647&gt;Rules!$B$3,ABS(I12647)&gt;Rules!$B$4,OR(B12648&lt;Rules!$B$2,B12648&gt;Rules!$B$3,ABS(I12648)&gt;Rules!$B$4)),1,0)</f>
        <v>0</v>
      </c>
      <c r="K12647" s="6" t="str">
        <f aca="false">IF(F12647=1,COUNTIF($F$2:F12647,1),"")</f>
        <v/>
      </c>
    </row>
    <row r="12648" customFormat="false" ht="15" hidden="false" customHeight="false" outlineLevel="0" collapsed="false">
      <c r="A12648" s="6" t="n">
        <v>99237.868</v>
      </c>
      <c r="B12648" s="6" t="n">
        <v>1.99340659340659</v>
      </c>
      <c r="C12648" s="6" t="n">
        <v>86</v>
      </c>
      <c r="D12648" s="6" t="n">
        <v>-1</v>
      </c>
      <c r="E12648" s="6" t="n">
        <v>1.996336996337</v>
      </c>
      <c r="F12648" s="6" t="n">
        <v>0</v>
      </c>
      <c r="G12648" s="6" t="n">
        <v>0</v>
      </c>
      <c r="H12648" s="6" t="str">
        <f aca="false">IF(AND(A12648&gt;=Stimuli!$B$2,A12648&lt;=Stimuli!$C$2),Stimuli!$A$2,IF(AND(A12648&gt;=Stimuli!$B$3,A12648&lt;=Stimuli!$C$3),Stimuli!$A$3,IF(AND(A12648&gt;=Stimuli!$B$4,A12648&lt;=Stimuli!$C$4),Stimuli!$A$4,"")))</f>
        <v>03 Quiet recovery (15s)</v>
      </c>
      <c r="I12648" s="6" t="n">
        <f aca="false">(B12648-B12647)/((A12648-A12647)/1000)</f>
        <v>-0.750183150183176</v>
      </c>
      <c r="J12648" s="6" t="n">
        <f aca="false">IF(OR(B12648&lt;Rules!$B$2,B12648&gt;Rules!$B$3,ABS(I12648)&gt;Rules!$B$4,OR(B12649&lt;Rules!$B$2,B12649&gt;Rules!$B$3,ABS(I12649)&gt;Rules!$B$4)),1,0)</f>
        <v>0</v>
      </c>
      <c r="K12648" s="6" t="str">
        <f aca="false">IF(F12648=1,COUNTIF($F$2:F12648,1),"")</f>
        <v/>
      </c>
    </row>
    <row r="12649" customFormat="false" ht="15" hidden="false" customHeight="false" outlineLevel="0" collapsed="false">
      <c r="A12649" s="6" t="n">
        <v>99245.6805</v>
      </c>
      <c r="B12649" s="6" t="n">
        <v>1.9978021978022</v>
      </c>
      <c r="C12649" s="6" t="n">
        <v>86</v>
      </c>
      <c r="D12649" s="6" t="n">
        <v>-1</v>
      </c>
      <c r="E12649" s="6" t="n">
        <v>1.996336996337</v>
      </c>
      <c r="F12649" s="6" t="n">
        <v>0</v>
      </c>
      <c r="G12649" s="6" t="n">
        <v>0</v>
      </c>
      <c r="H12649" s="6" t="str">
        <f aca="false">IF(AND(A12649&gt;=Stimuli!$B$2,A12649&lt;=Stimuli!$C$2),Stimuli!$A$2,IF(AND(A12649&gt;=Stimuli!$B$3,A12649&lt;=Stimuli!$C$3),Stimuli!$A$3,IF(AND(A12649&gt;=Stimuli!$B$4,A12649&lt;=Stimuli!$C$4),Stimuli!$A$4,"")))</f>
        <v>03 Quiet recovery (15s)</v>
      </c>
      <c r="I12649" s="6" t="n">
        <f aca="false">(B12649-B12648)/((A12649-A12648)/1000)</f>
        <v>0.562637362637304</v>
      </c>
      <c r="J12649" s="6" t="n">
        <f aca="false">IF(OR(B12649&lt;Rules!$B$2,B12649&gt;Rules!$B$3,ABS(I12649)&gt;Rules!$B$4,OR(B12650&lt;Rules!$B$2,B12650&gt;Rules!$B$3,ABS(I12650)&gt;Rules!$B$4)),1,0)</f>
        <v>0</v>
      </c>
      <c r="K12649" s="6" t="str">
        <f aca="false">IF(F12649=1,COUNTIF($F$2:F12649,1),"")</f>
        <v/>
      </c>
    </row>
    <row r="12650" customFormat="false" ht="15" hidden="false" customHeight="false" outlineLevel="0" collapsed="false">
      <c r="A12650" s="6" t="n">
        <v>99253.493</v>
      </c>
      <c r="B12650" s="6" t="n">
        <v>1.996336996337</v>
      </c>
      <c r="C12650" s="6" t="n">
        <v>86</v>
      </c>
      <c r="D12650" s="6" t="n">
        <v>-1</v>
      </c>
      <c r="E12650" s="6" t="n">
        <v>1.996336996337</v>
      </c>
      <c r="F12650" s="6" t="n">
        <v>0</v>
      </c>
      <c r="G12650" s="6" t="n">
        <v>0</v>
      </c>
      <c r="H12650" s="6" t="str">
        <f aca="false">IF(AND(A12650&gt;=Stimuli!$B$2,A12650&lt;=Stimuli!$C$2),Stimuli!$A$2,IF(AND(A12650&gt;=Stimuli!$B$3,A12650&lt;=Stimuli!$C$3),Stimuli!$A$3,IF(AND(A12650&gt;=Stimuli!$B$4,A12650&lt;=Stimuli!$C$4),Stimuli!$A$4,"")))</f>
        <v>03 Quiet recovery (15s)</v>
      </c>
      <c r="I12650" s="6" t="n">
        <f aca="false">(B12650-B12649)/((A12650-A12649)/1000)</f>
        <v>-0.18754578754573</v>
      </c>
      <c r="J12650" s="6" t="n">
        <f aca="false">IF(OR(B12650&lt;Rules!$B$2,B12650&gt;Rules!$B$3,ABS(I12650)&gt;Rules!$B$4,OR(B12651&lt;Rules!$B$2,B12651&gt;Rules!$B$3,ABS(I12651)&gt;Rules!$B$4)),1,0)</f>
        <v>0</v>
      </c>
      <c r="K12650" s="6" t="str">
        <f aca="false">IF(F12650=1,COUNTIF($F$2:F12650,1),"")</f>
        <v/>
      </c>
    </row>
    <row r="12651" customFormat="false" ht="15" hidden="false" customHeight="false" outlineLevel="0" collapsed="false">
      <c r="A12651" s="6" t="n">
        <v>99261.3055</v>
      </c>
      <c r="B12651" s="6" t="n">
        <v>1.99487179487179</v>
      </c>
      <c r="C12651" s="6" t="n">
        <v>86</v>
      </c>
      <c r="D12651" s="6" t="n">
        <v>-1</v>
      </c>
      <c r="E12651" s="6" t="n">
        <v>1.996336996337</v>
      </c>
      <c r="F12651" s="6" t="n">
        <v>0</v>
      </c>
      <c r="G12651" s="6" t="n">
        <v>0</v>
      </c>
      <c r="H12651" s="6" t="str">
        <f aca="false">IF(AND(A12651&gt;=Stimuli!$B$2,A12651&lt;=Stimuli!$C$2),Stimuli!$A$2,IF(AND(A12651&gt;=Stimuli!$B$3,A12651&lt;=Stimuli!$C$3),Stimuli!$A$3,IF(AND(A12651&gt;=Stimuli!$B$4,A12651&lt;=Stimuli!$C$4),Stimuli!$A$4,"")))</f>
        <v>03 Quiet recovery (15s)</v>
      </c>
      <c r="I12651" s="6" t="n">
        <f aca="false">(B12651-B12650)/((A12651-A12650)/1000)</f>
        <v>-0.187545787545844</v>
      </c>
      <c r="J12651" s="6" t="n">
        <f aca="false">IF(OR(B12651&lt;Rules!$B$2,B12651&gt;Rules!$B$3,ABS(I12651)&gt;Rules!$B$4,OR(B12652&lt;Rules!$B$2,B12652&gt;Rules!$B$3,ABS(I12652)&gt;Rules!$B$4)),1,0)</f>
        <v>0</v>
      </c>
      <c r="K12651" s="6" t="str">
        <f aca="false">IF(F12651=1,COUNTIF($F$2:F12651,1),"")</f>
        <v/>
      </c>
    </row>
    <row r="12652" customFormat="false" ht="15" hidden="false" customHeight="false" outlineLevel="0" collapsed="false">
      <c r="A12652" s="6" t="n">
        <v>99269.118</v>
      </c>
      <c r="B12652" s="6" t="n">
        <v>1.996336996337</v>
      </c>
      <c r="C12652" s="6" t="n">
        <v>86</v>
      </c>
      <c r="D12652" s="6" t="n">
        <v>-1</v>
      </c>
      <c r="E12652" s="6" t="n">
        <v>1.996336996337</v>
      </c>
      <c r="F12652" s="6" t="n">
        <v>0</v>
      </c>
      <c r="G12652" s="6" t="n">
        <v>0</v>
      </c>
      <c r="H12652" s="6" t="str">
        <f aca="false">IF(AND(A12652&gt;=Stimuli!$B$2,A12652&lt;=Stimuli!$C$2),Stimuli!$A$2,IF(AND(A12652&gt;=Stimuli!$B$3,A12652&lt;=Stimuli!$C$3),Stimuli!$A$3,IF(AND(A12652&gt;=Stimuli!$B$4,A12652&lt;=Stimuli!$C$4),Stimuli!$A$4,"")))</f>
        <v>03 Quiet recovery (15s)</v>
      </c>
      <c r="I12652" s="6" t="n">
        <f aca="false">(B12652-B12651)/((A12652-A12651)/1000)</f>
        <v>0.187545787545844</v>
      </c>
      <c r="J12652" s="6" t="n">
        <f aca="false">IF(OR(B12652&lt;Rules!$B$2,B12652&gt;Rules!$B$3,ABS(I12652)&gt;Rules!$B$4,OR(B12653&lt;Rules!$B$2,B12653&gt;Rules!$B$3,ABS(I12653)&gt;Rules!$B$4)),1,0)</f>
        <v>0</v>
      </c>
      <c r="K12652" s="6" t="str">
        <f aca="false">IF(F12652=1,COUNTIF($F$2:F12652,1),"")</f>
        <v/>
      </c>
    </row>
    <row r="12653" customFormat="false" ht="15" hidden="false" customHeight="false" outlineLevel="0" collapsed="false">
      <c r="A12653" s="6" t="n">
        <v>99276.9305</v>
      </c>
      <c r="B12653" s="6" t="n">
        <v>1.99487179487179</v>
      </c>
      <c r="C12653" s="6" t="n">
        <v>86</v>
      </c>
      <c r="D12653" s="6" t="n">
        <v>-1</v>
      </c>
      <c r="E12653" s="6" t="n">
        <v>1.996336996337</v>
      </c>
      <c r="F12653" s="6" t="n">
        <v>0</v>
      </c>
      <c r="G12653" s="6" t="n">
        <v>0</v>
      </c>
      <c r="H12653" s="6" t="str">
        <f aca="false">IF(AND(A12653&gt;=Stimuli!$B$2,A12653&lt;=Stimuli!$C$2),Stimuli!$A$2,IF(AND(A12653&gt;=Stimuli!$B$3,A12653&lt;=Stimuli!$C$3),Stimuli!$A$3,IF(AND(A12653&gt;=Stimuli!$B$4,A12653&lt;=Stimuli!$C$4),Stimuli!$A$4,"")))</f>
        <v>03 Quiet recovery (15s)</v>
      </c>
      <c r="I12653" s="6" t="n">
        <f aca="false">(B12653-B12652)/((A12653-A12652)/1000)</f>
        <v>-0.187545787545844</v>
      </c>
      <c r="J12653" s="6" t="n">
        <f aca="false">IF(OR(B12653&lt;Rules!$B$2,B12653&gt;Rules!$B$3,ABS(I12653)&gt;Rules!$B$4,OR(B12654&lt;Rules!$B$2,B12654&gt;Rules!$B$3,ABS(I12654)&gt;Rules!$B$4)),1,0)</f>
        <v>0</v>
      </c>
      <c r="K12653" s="6" t="str">
        <f aca="false">IF(F12653=1,COUNTIF($F$2:F12653,1),"")</f>
        <v/>
      </c>
    </row>
    <row r="12654" customFormat="false" ht="15" hidden="false" customHeight="false" outlineLevel="0" collapsed="false">
      <c r="A12654" s="6" t="n">
        <v>99284.743</v>
      </c>
      <c r="B12654" s="6" t="n">
        <v>1.9992673992674</v>
      </c>
      <c r="C12654" s="6" t="n">
        <v>86</v>
      </c>
      <c r="D12654" s="6" t="n">
        <v>-1</v>
      </c>
      <c r="E12654" s="6" t="n">
        <v>1.996336996337</v>
      </c>
      <c r="F12654" s="6" t="n">
        <v>0</v>
      </c>
      <c r="G12654" s="6" t="n">
        <v>0</v>
      </c>
      <c r="H12654" s="6" t="str">
        <f aca="false">IF(AND(A12654&gt;=Stimuli!$B$2,A12654&lt;=Stimuli!$C$2),Stimuli!$A$2,IF(AND(A12654&gt;=Stimuli!$B$3,A12654&lt;=Stimuli!$C$3),Stimuli!$A$3,IF(AND(A12654&gt;=Stimuli!$B$4,A12654&lt;=Stimuli!$C$4),Stimuli!$A$4,"")))</f>
        <v>03 Quiet recovery (15s)</v>
      </c>
      <c r="I12654" s="6" t="n">
        <f aca="false">(B12654-B12653)/((A12654-A12653)/1000)</f>
        <v>0.562637362637446</v>
      </c>
      <c r="J12654" s="6" t="n">
        <f aca="false">IF(OR(B12654&lt;Rules!$B$2,B12654&gt;Rules!$B$3,ABS(I12654)&gt;Rules!$B$4,OR(B12655&lt;Rules!$B$2,B12655&gt;Rules!$B$3,ABS(I12655)&gt;Rules!$B$4)),1,0)</f>
        <v>0</v>
      </c>
      <c r="K12654" s="6" t="str">
        <f aca="false">IF(F12654=1,COUNTIF($F$2:F12654,1),"")</f>
        <v/>
      </c>
    </row>
    <row r="12655" customFormat="false" ht="15" hidden="false" customHeight="false" outlineLevel="0" collapsed="false">
      <c r="A12655" s="6" t="n">
        <v>99292.5555</v>
      </c>
      <c r="B12655" s="6" t="n">
        <v>1.99340659340659</v>
      </c>
      <c r="C12655" s="6" t="n">
        <v>86</v>
      </c>
      <c r="D12655" s="6" t="n">
        <v>-1</v>
      </c>
      <c r="E12655" s="6" t="n">
        <v>1.996336996337</v>
      </c>
      <c r="F12655" s="6" t="n">
        <v>0</v>
      </c>
      <c r="G12655" s="6" t="n">
        <v>0</v>
      </c>
      <c r="H12655" s="6" t="str">
        <f aca="false">IF(AND(A12655&gt;=Stimuli!$B$2,A12655&lt;=Stimuli!$C$2),Stimuli!$A$2,IF(AND(A12655&gt;=Stimuli!$B$3,A12655&lt;=Stimuli!$C$3),Stimuli!$A$3,IF(AND(A12655&gt;=Stimuli!$B$4,A12655&lt;=Stimuli!$C$4),Stimuli!$A$4,"")))</f>
        <v>03 Quiet recovery (15s)</v>
      </c>
      <c r="I12655" s="6" t="n">
        <f aca="false">(B12655-B12654)/((A12655-A12654)/1000)</f>
        <v>-0.750183150183176</v>
      </c>
      <c r="J12655" s="6" t="n">
        <f aca="false">IF(OR(B12655&lt;Rules!$B$2,B12655&gt;Rules!$B$3,ABS(I12655)&gt;Rules!$B$4,OR(B12656&lt;Rules!$B$2,B12656&gt;Rules!$B$3,ABS(I12656)&gt;Rules!$B$4)),1,0)</f>
        <v>0</v>
      </c>
      <c r="K12655" s="6" t="str">
        <f aca="false">IF(F12655=1,COUNTIF($F$2:F12655,1),"")</f>
        <v/>
      </c>
    </row>
    <row r="12656" customFormat="false" ht="15" hidden="false" customHeight="false" outlineLevel="0" collapsed="false">
      <c r="A12656" s="6" t="n">
        <v>99300.368</v>
      </c>
      <c r="B12656" s="6" t="n">
        <v>2.0007326007326</v>
      </c>
      <c r="C12656" s="6" t="n">
        <v>86</v>
      </c>
      <c r="D12656" s="6" t="n">
        <v>-1</v>
      </c>
      <c r="E12656" s="6" t="n">
        <v>1.996336996337</v>
      </c>
      <c r="F12656" s="6" t="n">
        <v>0</v>
      </c>
      <c r="G12656" s="6" t="n">
        <v>0</v>
      </c>
      <c r="H12656" s="6" t="str">
        <f aca="false">IF(AND(A12656&gt;=Stimuli!$B$2,A12656&lt;=Stimuli!$C$2),Stimuli!$A$2,IF(AND(A12656&gt;=Stimuli!$B$3,A12656&lt;=Stimuli!$C$3),Stimuli!$A$3,IF(AND(A12656&gt;=Stimuli!$B$4,A12656&lt;=Stimuli!$C$4),Stimuli!$A$4,"")))</f>
        <v>03 Quiet recovery (15s)</v>
      </c>
      <c r="I12656" s="6" t="n">
        <f aca="false">(B12656-B12655)/((A12656-A12655)/1000)</f>
        <v>0.937728937729048</v>
      </c>
      <c r="J12656" s="6" t="n">
        <f aca="false">IF(OR(B12656&lt;Rules!$B$2,B12656&gt;Rules!$B$3,ABS(I12656)&gt;Rules!$B$4,OR(B12657&lt;Rules!$B$2,B12657&gt;Rules!$B$3,ABS(I12657)&gt;Rules!$B$4)),1,0)</f>
        <v>0</v>
      </c>
      <c r="K12656" s="6" t="str">
        <f aca="false">IF(F12656=1,COUNTIF($F$2:F12656,1),"")</f>
        <v/>
      </c>
    </row>
    <row r="12657" customFormat="false" ht="15" hidden="false" customHeight="false" outlineLevel="0" collapsed="false">
      <c r="A12657" s="6" t="n">
        <v>99308.1805</v>
      </c>
      <c r="B12657" s="6" t="n">
        <v>1.99194139194139</v>
      </c>
      <c r="C12657" s="6" t="n">
        <v>86</v>
      </c>
      <c r="D12657" s="6" t="n">
        <v>-1</v>
      </c>
      <c r="E12657" s="6" t="n">
        <v>1.996336996337</v>
      </c>
      <c r="F12657" s="6" t="n">
        <v>0</v>
      </c>
      <c r="G12657" s="6" t="n">
        <v>0</v>
      </c>
      <c r="H12657" s="6" t="str">
        <f aca="false">IF(AND(A12657&gt;=Stimuli!$B$2,A12657&lt;=Stimuli!$C$2),Stimuli!$A$2,IF(AND(A12657&gt;=Stimuli!$B$3,A12657&lt;=Stimuli!$C$3),Stimuli!$A$3,IF(AND(A12657&gt;=Stimuli!$B$4,A12657&lt;=Stimuli!$C$4),Stimuli!$A$4,"")))</f>
        <v>03 Quiet recovery (15s)</v>
      </c>
      <c r="I12657" s="6" t="n">
        <f aca="false">(B12657-B12656)/((A12657-A12656)/1000)</f>
        <v>-1.12527472527478</v>
      </c>
      <c r="J12657" s="6" t="n">
        <f aca="false">IF(OR(B12657&lt;Rules!$B$2,B12657&gt;Rules!$B$3,ABS(I12657)&gt;Rules!$B$4,OR(B12658&lt;Rules!$B$2,B12658&gt;Rules!$B$3,ABS(I12658)&gt;Rules!$B$4)),1,0)</f>
        <v>0</v>
      </c>
      <c r="K12657" s="6" t="str">
        <f aca="false">IF(F12657=1,COUNTIF($F$2:F12657,1),"")</f>
        <v/>
      </c>
    </row>
    <row r="12658" customFormat="false" ht="15" hidden="false" customHeight="false" outlineLevel="0" collapsed="false">
      <c r="A12658" s="6" t="n">
        <v>99315.993</v>
      </c>
      <c r="B12658" s="6" t="n">
        <v>2.0007326007326</v>
      </c>
      <c r="C12658" s="6" t="n">
        <v>86</v>
      </c>
      <c r="D12658" s="6" t="n">
        <v>-1</v>
      </c>
      <c r="E12658" s="6" t="n">
        <v>1.996336996337</v>
      </c>
      <c r="F12658" s="6" t="n">
        <v>0</v>
      </c>
      <c r="G12658" s="6" t="n">
        <v>0</v>
      </c>
      <c r="H12658" s="6" t="str">
        <f aca="false">IF(AND(A12658&gt;=Stimuli!$B$2,A12658&lt;=Stimuli!$C$2),Stimuli!$A$2,IF(AND(A12658&gt;=Stimuli!$B$3,A12658&lt;=Stimuli!$C$3),Stimuli!$A$3,IF(AND(A12658&gt;=Stimuli!$B$4,A12658&lt;=Stimuli!$C$4),Stimuli!$A$4,"")))</f>
        <v>03 Quiet recovery (15s)</v>
      </c>
      <c r="I12658" s="6" t="n">
        <f aca="false">(B12658-B12657)/((A12658-A12657)/1000)</f>
        <v>1.12527472527478</v>
      </c>
      <c r="J12658" s="6" t="n">
        <f aca="false">IF(OR(B12658&lt;Rules!$B$2,B12658&gt;Rules!$B$3,ABS(I12658)&gt;Rules!$B$4,OR(B12659&lt;Rules!$B$2,B12659&gt;Rules!$B$3,ABS(I12659)&gt;Rules!$B$4)),1,0)</f>
        <v>0</v>
      </c>
      <c r="K12658" s="6" t="str">
        <f aca="false">IF(F12658=1,COUNTIF($F$2:F12658,1),"")</f>
        <v/>
      </c>
    </row>
    <row r="12659" customFormat="false" ht="15" hidden="false" customHeight="false" outlineLevel="0" collapsed="false">
      <c r="A12659" s="6" t="n">
        <v>99323.8055</v>
      </c>
      <c r="B12659" s="6" t="n">
        <v>1.99194139194139</v>
      </c>
      <c r="C12659" s="6" t="n">
        <v>86</v>
      </c>
      <c r="D12659" s="6" t="n">
        <v>-1</v>
      </c>
      <c r="E12659" s="6" t="n">
        <v>1.996336996337</v>
      </c>
      <c r="F12659" s="6" t="n">
        <v>0</v>
      </c>
      <c r="G12659" s="6" t="n">
        <v>0</v>
      </c>
      <c r="H12659" s="6" t="str">
        <f aca="false">IF(AND(A12659&gt;=Stimuli!$B$2,A12659&lt;=Stimuli!$C$2),Stimuli!$A$2,IF(AND(A12659&gt;=Stimuli!$B$3,A12659&lt;=Stimuli!$C$3),Stimuli!$A$3,IF(AND(A12659&gt;=Stimuli!$B$4,A12659&lt;=Stimuli!$C$4),Stimuli!$A$4,"")))</f>
        <v>03 Quiet recovery (15s)</v>
      </c>
      <c r="I12659" s="6" t="n">
        <f aca="false">(B12659-B12658)/((A12659-A12658)/1000)</f>
        <v>-1.12527472527478</v>
      </c>
      <c r="J12659" s="6" t="n">
        <f aca="false">IF(OR(B12659&lt;Rules!$B$2,B12659&gt;Rules!$B$3,ABS(I12659)&gt;Rules!$B$4,OR(B12660&lt;Rules!$B$2,B12660&gt;Rules!$B$3,ABS(I12660)&gt;Rules!$B$4)),1,0)</f>
        <v>0</v>
      </c>
      <c r="K12659" s="6" t="str">
        <f aca="false">IF(F12659=1,COUNTIF($F$2:F12659,1),"")</f>
        <v/>
      </c>
    </row>
    <row r="12660" customFormat="false" ht="15" hidden="false" customHeight="false" outlineLevel="0" collapsed="false">
      <c r="A12660" s="6" t="n">
        <v>99331.618</v>
      </c>
      <c r="B12660" s="6" t="n">
        <v>2.0007326007326</v>
      </c>
      <c r="C12660" s="6" t="n">
        <v>86</v>
      </c>
      <c r="D12660" s="6" t="n">
        <v>-1</v>
      </c>
      <c r="E12660" s="6" t="n">
        <v>1.996336996337</v>
      </c>
      <c r="F12660" s="6" t="n">
        <v>0</v>
      </c>
      <c r="G12660" s="6" t="n">
        <v>0</v>
      </c>
      <c r="H12660" s="6" t="str">
        <f aca="false">IF(AND(A12660&gt;=Stimuli!$B$2,A12660&lt;=Stimuli!$C$2),Stimuli!$A$2,IF(AND(A12660&gt;=Stimuli!$B$3,A12660&lt;=Stimuli!$C$3),Stimuli!$A$3,IF(AND(A12660&gt;=Stimuli!$B$4,A12660&lt;=Stimuli!$C$4),Stimuli!$A$4,"")))</f>
        <v>03 Quiet recovery (15s)</v>
      </c>
      <c r="I12660" s="6" t="n">
        <f aca="false">(B12660-B12659)/((A12660-A12659)/1000)</f>
        <v>1.12527472527478</v>
      </c>
      <c r="J12660" s="6" t="n">
        <f aca="false">IF(OR(B12660&lt;Rules!$B$2,B12660&gt;Rules!$B$3,ABS(I12660)&gt;Rules!$B$4,OR(B12661&lt;Rules!$B$2,B12661&gt;Rules!$B$3,ABS(I12661)&gt;Rules!$B$4)),1,0)</f>
        <v>0</v>
      </c>
      <c r="K12660" s="6" t="str">
        <f aca="false">IF(F12660=1,COUNTIF($F$2:F12660,1),"")</f>
        <v/>
      </c>
    </row>
    <row r="12661" customFormat="false" ht="15" hidden="false" customHeight="false" outlineLevel="0" collapsed="false">
      <c r="A12661" s="6" t="n">
        <v>99339.4305</v>
      </c>
      <c r="B12661" s="6" t="n">
        <v>1.99340659340659</v>
      </c>
      <c r="C12661" s="6" t="n">
        <v>86</v>
      </c>
      <c r="D12661" s="6" t="n">
        <v>-1</v>
      </c>
      <c r="E12661" s="6" t="n">
        <v>1.996336996337</v>
      </c>
      <c r="F12661" s="6" t="n">
        <v>0</v>
      </c>
      <c r="G12661" s="6" t="n">
        <v>0</v>
      </c>
      <c r="H12661" s="6" t="str">
        <f aca="false">IF(AND(A12661&gt;=Stimuli!$B$2,A12661&lt;=Stimuli!$C$2),Stimuli!$A$2,IF(AND(A12661&gt;=Stimuli!$B$3,A12661&lt;=Stimuli!$C$3),Stimuli!$A$3,IF(AND(A12661&gt;=Stimuli!$B$4,A12661&lt;=Stimuli!$C$4),Stimuli!$A$4,"")))</f>
        <v>03 Quiet recovery (15s)</v>
      </c>
      <c r="I12661" s="6" t="n">
        <f aca="false">(B12661-B12660)/((A12661-A12660)/1000)</f>
        <v>-0.937728937729048</v>
      </c>
      <c r="J12661" s="6" t="n">
        <f aca="false">IF(OR(B12661&lt;Rules!$B$2,B12661&gt;Rules!$B$3,ABS(I12661)&gt;Rules!$B$4,OR(B12662&lt;Rules!$B$2,B12662&gt;Rules!$B$3,ABS(I12662)&gt;Rules!$B$4)),1,0)</f>
        <v>0</v>
      </c>
      <c r="K12661" s="6" t="str">
        <f aca="false">IF(F12661=1,COUNTIF($F$2:F12661,1),"")</f>
        <v/>
      </c>
    </row>
    <row r="12662" customFormat="false" ht="15" hidden="false" customHeight="false" outlineLevel="0" collapsed="false">
      <c r="A12662" s="6" t="n">
        <v>99347.243</v>
      </c>
      <c r="B12662" s="6" t="n">
        <v>1.9992673992674</v>
      </c>
      <c r="C12662" s="6" t="n">
        <v>86</v>
      </c>
      <c r="D12662" s="6" t="n">
        <v>-1</v>
      </c>
      <c r="E12662" s="6" t="n">
        <v>1.996336996337</v>
      </c>
      <c r="F12662" s="6" t="n">
        <v>0</v>
      </c>
      <c r="G12662" s="6" t="n">
        <v>0</v>
      </c>
      <c r="H12662" s="6" t="str">
        <f aca="false">IF(AND(A12662&gt;=Stimuli!$B$2,A12662&lt;=Stimuli!$C$2),Stimuli!$A$2,IF(AND(A12662&gt;=Stimuli!$B$3,A12662&lt;=Stimuli!$C$3),Stimuli!$A$3,IF(AND(A12662&gt;=Stimuli!$B$4,A12662&lt;=Stimuli!$C$4),Stimuli!$A$4,"")))</f>
        <v>03 Quiet recovery (15s)</v>
      </c>
      <c r="I12662" s="6" t="n">
        <f aca="false">(B12662-B12661)/((A12662-A12661)/1000)</f>
        <v>0.750183150183176</v>
      </c>
      <c r="J12662" s="6" t="n">
        <f aca="false">IF(OR(B12662&lt;Rules!$B$2,B12662&gt;Rules!$B$3,ABS(I12662)&gt;Rules!$B$4,OR(B12663&lt;Rules!$B$2,B12663&gt;Rules!$B$3,ABS(I12663)&gt;Rules!$B$4)),1,0)</f>
        <v>0</v>
      </c>
      <c r="K12662" s="6" t="str">
        <f aca="false">IF(F12662=1,COUNTIF($F$2:F12662,1),"")</f>
        <v/>
      </c>
    </row>
    <row r="12663" customFormat="false" ht="15" hidden="false" customHeight="false" outlineLevel="0" collapsed="false">
      <c r="A12663" s="6" t="n">
        <v>99355.0555</v>
      </c>
      <c r="B12663" s="6" t="n">
        <v>1.99340659340659</v>
      </c>
      <c r="C12663" s="6" t="n">
        <v>86</v>
      </c>
      <c r="D12663" s="6" t="n">
        <v>-1</v>
      </c>
      <c r="E12663" s="6" t="n">
        <v>1.996336996337</v>
      </c>
      <c r="F12663" s="6" t="n">
        <v>0</v>
      </c>
      <c r="G12663" s="6" t="n">
        <v>0</v>
      </c>
      <c r="H12663" s="6" t="str">
        <f aca="false">IF(AND(A12663&gt;=Stimuli!$B$2,A12663&lt;=Stimuli!$C$2),Stimuli!$A$2,IF(AND(A12663&gt;=Stimuli!$B$3,A12663&lt;=Stimuli!$C$3),Stimuli!$A$3,IF(AND(A12663&gt;=Stimuli!$B$4,A12663&lt;=Stimuli!$C$4),Stimuli!$A$4,"")))</f>
        <v>03 Quiet recovery (15s)</v>
      </c>
      <c r="I12663" s="6" t="n">
        <f aca="false">(B12663-B12662)/((A12663-A12662)/1000)</f>
        <v>-0.750183150183176</v>
      </c>
      <c r="J12663" s="6" t="n">
        <f aca="false">IF(OR(B12663&lt;Rules!$B$2,B12663&gt;Rules!$B$3,ABS(I12663)&gt;Rules!$B$4,OR(B12664&lt;Rules!$B$2,B12664&gt;Rules!$B$3,ABS(I12664)&gt;Rules!$B$4)),1,0)</f>
        <v>0</v>
      </c>
      <c r="K12663" s="6" t="str">
        <f aca="false">IF(F12663=1,COUNTIF($F$2:F12663,1),"")</f>
        <v/>
      </c>
    </row>
    <row r="12664" customFormat="false" ht="15" hidden="false" customHeight="false" outlineLevel="0" collapsed="false">
      <c r="A12664" s="6" t="n">
        <v>99362.868</v>
      </c>
      <c r="B12664" s="6" t="n">
        <v>1.9978021978022</v>
      </c>
      <c r="C12664" s="6" t="n">
        <v>86</v>
      </c>
      <c r="D12664" s="6" t="n">
        <v>-1</v>
      </c>
      <c r="E12664" s="6" t="n">
        <v>1.996336996337</v>
      </c>
      <c r="F12664" s="6" t="n">
        <v>0</v>
      </c>
      <c r="G12664" s="6" t="n">
        <v>0</v>
      </c>
      <c r="H12664" s="6" t="str">
        <f aca="false">IF(AND(A12664&gt;=Stimuli!$B$2,A12664&lt;=Stimuli!$C$2),Stimuli!$A$2,IF(AND(A12664&gt;=Stimuli!$B$3,A12664&lt;=Stimuli!$C$3),Stimuli!$A$3,IF(AND(A12664&gt;=Stimuli!$B$4,A12664&lt;=Stimuli!$C$4),Stimuli!$A$4,"")))</f>
        <v>03 Quiet recovery (15s)</v>
      </c>
      <c r="I12664" s="6" t="n">
        <f aca="false">(B12664-B12663)/((A12664-A12663)/1000)</f>
        <v>0.562637362637304</v>
      </c>
      <c r="J12664" s="6" t="n">
        <f aca="false">IF(OR(B12664&lt;Rules!$B$2,B12664&gt;Rules!$B$3,ABS(I12664)&gt;Rules!$B$4,OR(B12665&lt;Rules!$B$2,B12665&gt;Rules!$B$3,ABS(I12665)&gt;Rules!$B$4)),1,0)</f>
        <v>0</v>
      </c>
      <c r="K12664" s="6" t="str">
        <f aca="false">IF(F12664=1,COUNTIF($F$2:F12664,1),"")</f>
        <v/>
      </c>
    </row>
    <row r="12665" customFormat="false" ht="15" hidden="false" customHeight="false" outlineLevel="0" collapsed="false">
      <c r="A12665" s="6" t="n">
        <v>99370.6805</v>
      </c>
      <c r="B12665" s="6" t="n">
        <v>1.99487179487179</v>
      </c>
      <c r="C12665" s="6" t="n">
        <v>86</v>
      </c>
      <c r="D12665" s="6" t="n">
        <v>-1</v>
      </c>
      <c r="E12665" s="6" t="n">
        <v>1.996336996337</v>
      </c>
      <c r="F12665" s="6" t="n">
        <v>0</v>
      </c>
      <c r="G12665" s="6" t="n">
        <v>0</v>
      </c>
      <c r="H12665" s="6" t="str">
        <f aca="false">IF(AND(A12665&gt;=Stimuli!$B$2,A12665&lt;=Stimuli!$C$2),Stimuli!$A$2,IF(AND(A12665&gt;=Stimuli!$B$3,A12665&lt;=Stimuli!$C$3),Stimuli!$A$3,IF(AND(A12665&gt;=Stimuli!$B$4,A12665&lt;=Stimuli!$C$4),Stimuli!$A$4,"")))</f>
        <v>03 Quiet recovery (15s)</v>
      </c>
      <c r="I12665" s="6" t="n">
        <f aca="false">(B12665-B12664)/((A12665-A12664)/1000)</f>
        <v>-0.375091575091574</v>
      </c>
      <c r="J12665" s="6" t="n">
        <f aca="false">IF(OR(B12665&lt;Rules!$B$2,B12665&gt;Rules!$B$3,ABS(I12665)&gt;Rules!$B$4,OR(B12666&lt;Rules!$B$2,B12666&gt;Rules!$B$3,ABS(I12666)&gt;Rules!$B$4)),1,0)</f>
        <v>0</v>
      </c>
      <c r="K12665" s="6" t="str">
        <f aca="false">IF(F12665=1,COUNTIF($F$2:F12665,1),"")</f>
        <v/>
      </c>
    </row>
    <row r="12666" customFormat="false" ht="15" hidden="false" customHeight="false" outlineLevel="0" collapsed="false">
      <c r="A12666" s="6" t="n">
        <v>99378.493</v>
      </c>
      <c r="B12666" s="6" t="n">
        <v>1.996336996337</v>
      </c>
      <c r="C12666" s="6" t="n">
        <v>86</v>
      </c>
      <c r="D12666" s="6" t="n">
        <v>-1</v>
      </c>
      <c r="E12666" s="6" t="n">
        <v>1.99487179487179</v>
      </c>
      <c r="F12666" s="6" t="n">
        <v>0</v>
      </c>
      <c r="G12666" s="6" t="n">
        <v>0</v>
      </c>
      <c r="H12666" s="6" t="str">
        <f aca="false">IF(AND(A12666&gt;=Stimuli!$B$2,A12666&lt;=Stimuli!$C$2),Stimuli!$A$2,IF(AND(A12666&gt;=Stimuli!$B$3,A12666&lt;=Stimuli!$C$3),Stimuli!$A$3,IF(AND(A12666&gt;=Stimuli!$B$4,A12666&lt;=Stimuli!$C$4),Stimuli!$A$4,"")))</f>
        <v>03 Quiet recovery (15s)</v>
      </c>
      <c r="I12666" s="6" t="n">
        <f aca="false">(B12666-B12665)/((A12666-A12665)/1000)</f>
        <v>0.187545787545844</v>
      </c>
      <c r="J12666" s="6" t="n">
        <f aca="false">IF(OR(B12666&lt;Rules!$B$2,B12666&gt;Rules!$B$3,ABS(I12666)&gt;Rules!$B$4,OR(B12667&lt;Rules!$B$2,B12667&gt;Rules!$B$3,ABS(I12667)&gt;Rules!$B$4)),1,0)</f>
        <v>0</v>
      </c>
      <c r="K12666" s="6" t="str">
        <f aca="false">IF(F12666=1,COUNTIF($F$2:F12666,1),"")</f>
        <v/>
      </c>
    </row>
    <row r="12667" customFormat="false" ht="15" hidden="false" customHeight="false" outlineLevel="0" collapsed="false">
      <c r="A12667" s="6" t="n">
        <v>99386.3055</v>
      </c>
      <c r="B12667" s="6" t="n">
        <v>1.996336996337</v>
      </c>
      <c r="C12667" s="6" t="n">
        <v>86</v>
      </c>
      <c r="D12667" s="6" t="n">
        <v>-1</v>
      </c>
      <c r="E12667" s="6" t="n">
        <v>1.99487179487179</v>
      </c>
      <c r="F12667" s="6" t="n">
        <v>0</v>
      </c>
      <c r="G12667" s="6" t="n">
        <v>0</v>
      </c>
      <c r="H12667" s="6" t="str">
        <f aca="false">IF(AND(A12667&gt;=Stimuli!$B$2,A12667&lt;=Stimuli!$C$2),Stimuli!$A$2,IF(AND(A12667&gt;=Stimuli!$B$3,A12667&lt;=Stimuli!$C$3),Stimuli!$A$3,IF(AND(A12667&gt;=Stimuli!$B$4,A12667&lt;=Stimuli!$C$4),Stimuli!$A$4,"")))</f>
        <v>03 Quiet recovery (15s)</v>
      </c>
      <c r="I12667" s="6" t="n">
        <f aca="false">(B12667-B12666)/((A12667-A12666)/1000)</f>
        <v>0</v>
      </c>
      <c r="J12667" s="6" t="n">
        <f aca="false">IF(OR(B12667&lt;Rules!$B$2,B12667&gt;Rules!$B$3,ABS(I12667)&gt;Rules!$B$4,OR(B12668&lt;Rules!$B$2,B12668&gt;Rules!$B$3,ABS(I12668)&gt;Rules!$B$4)),1,0)</f>
        <v>0</v>
      </c>
      <c r="K12667" s="6" t="str">
        <f aca="false">IF(F12667=1,COUNTIF($F$2:F12667,1),"")</f>
        <v/>
      </c>
    </row>
    <row r="12668" customFormat="false" ht="15" hidden="false" customHeight="false" outlineLevel="0" collapsed="false">
      <c r="A12668" s="6" t="n">
        <v>99394.118</v>
      </c>
      <c r="B12668" s="6" t="n">
        <v>1.99487179487179</v>
      </c>
      <c r="C12668" s="6" t="n">
        <v>86</v>
      </c>
      <c r="D12668" s="6" t="n">
        <v>-1</v>
      </c>
      <c r="E12668" s="6" t="n">
        <v>1.99487179487179</v>
      </c>
      <c r="F12668" s="6" t="n">
        <v>0</v>
      </c>
      <c r="G12668" s="6" t="n">
        <v>0</v>
      </c>
      <c r="H12668" s="6" t="str">
        <f aca="false">IF(AND(A12668&gt;=Stimuli!$B$2,A12668&lt;=Stimuli!$C$2),Stimuli!$A$2,IF(AND(A12668&gt;=Stimuli!$B$3,A12668&lt;=Stimuli!$C$3),Stimuli!$A$3,IF(AND(A12668&gt;=Stimuli!$B$4,A12668&lt;=Stimuli!$C$4),Stimuli!$A$4,"")))</f>
        <v>03 Quiet recovery (15s)</v>
      </c>
      <c r="I12668" s="6" t="n">
        <f aca="false">(B12668-B12667)/((A12668-A12667)/1000)</f>
        <v>-0.187545787545844</v>
      </c>
      <c r="J12668" s="6" t="n">
        <f aca="false">IF(OR(B12668&lt;Rules!$B$2,B12668&gt;Rules!$B$3,ABS(I12668)&gt;Rules!$B$4,OR(B12669&lt;Rules!$B$2,B12669&gt;Rules!$B$3,ABS(I12669)&gt;Rules!$B$4)),1,0)</f>
        <v>0</v>
      </c>
      <c r="K12668" s="6" t="str">
        <f aca="false">IF(F12668=1,COUNTIF($F$2:F12668,1),"")</f>
        <v/>
      </c>
    </row>
    <row r="12669" customFormat="false" ht="15" hidden="false" customHeight="false" outlineLevel="0" collapsed="false">
      <c r="A12669" s="6" t="n">
        <v>99401.9305</v>
      </c>
      <c r="B12669" s="6" t="n">
        <v>1.9978021978022</v>
      </c>
      <c r="C12669" s="6" t="n">
        <v>86</v>
      </c>
      <c r="D12669" s="6" t="n">
        <v>-1</v>
      </c>
      <c r="E12669" s="6" t="n">
        <v>1.99487179487179</v>
      </c>
      <c r="F12669" s="6" t="n">
        <v>0</v>
      </c>
      <c r="G12669" s="6" t="n">
        <v>0</v>
      </c>
      <c r="H12669" s="6" t="str">
        <f aca="false">IF(AND(A12669&gt;=Stimuli!$B$2,A12669&lt;=Stimuli!$C$2),Stimuli!$A$2,IF(AND(A12669&gt;=Stimuli!$B$3,A12669&lt;=Stimuli!$C$3),Stimuli!$A$3,IF(AND(A12669&gt;=Stimuli!$B$4,A12669&lt;=Stimuli!$C$4),Stimuli!$A$4,"")))</f>
        <v>03 Quiet recovery (15s)</v>
      </c>
      <c r="I12669" s="6" t="n">
        <f aca="false">(B12669-B12668)/((A12669-A12668)/1000)</f>
        <v>0.375091575091574</v>
      </c>
      <c r="J12669" s="6" t="n">
        <f aca="false">IF(OR(B12669&lt;Rules!$B$2,B12669&gt;Rules!$B$3,ABS(I12669)&gt;Rules!$B$4,OR(B12670&lt;Rules!$B$2,B12670&gt;Rules!$B$3,ABS(I12670)&gt;Rules!$B$4)),1,0)</f>
        <v>0</v>
      </c>
      <c r="K12669" s="6" t="str">
        <f aca="false">IF(F12669=1,COUNTIF($F$2:F12669,1),"")</f>
        <v/>
      </c>
    </row>
    <row r="12670" customFormat="false" ht="15" hidden="false" customHeight="false" outlineLevel="0" collapsed="false">
      <c r="A12670" s="6" t="n">
        <v>99409.743</v>
      </c>
      <c r="B12670" s="6" t="n">
        <v>1.99340659340659</v>
      </c>
      <c r="C12670" s="6" t="n">
        <v>80</v>
      </c>
      <c r="D12670" s="6" t="n">
        <v>742.1875</v>
      </c>
      <c r="E12670" s="6" t="n">
        <v>1.99487179487179</v>
      </c>
      <c r="F12670" s="6" t="n">
        <v>0</v>
      </c>
      <c r="G12670" s="6" t="n">
        <v>0</v>
      </c>
      <c r="H12670" s="6" t="str">
        <f aca="false">IF(AND(A12670&gt;=Stimuli!$B$2,A12670&lt;=Stimuli!$C$2),Stimuli!$A$2,IF(AND(A12670&gt;=Stimuli!$B$3,A12670&lt;=Stimuli!$C$3),Stimuli!$A$3,IF(AND(A12670&gt;=Stimuli!$B$4,A12670&lt;=Stimuli!$C$4),Stimuli!$A$4,"")))</f>
        <v>03 Quiet recovery (15s)</v>
      </c>
      <c r="I12670" s="6" t="n">
        <f aca="false">(B12670-B12669)/((A12670-A12669)/1000)</f>
        <v>-0.562637362637304</v>
      </c>
      <c r="J12670" s="6" t="n">
        <f aca="false">IF(OR(B12670&lt;Rules!$B$2,B12670&gt;Rules!$B$3,ABS(I12670)&gt;Rules!$B$4,OR(B12671&lt;Rules!$B$2,B12671&gt;Rules!$B$3,ABS(I12671)&gt;Rules!$B$4)),1,0)</f>
        <v>0</v>
      </c>
      <c r="K12670" s="6" t="str">
        <f aca="false">IF(F12670=1,COUNTIF($F$2:F12670,1),"")</f>
        <v/>
      </c>
    </row>
    <row r="12671" customFormat="false" ht="15" hidden="false" customHeight="false" outlineLevel="0" collapsed="false">
      <c r="A12671" s="6" t="n">
        <v>99417.5555</v>
      </c>
      <c r="B12671" s="6" t="n">
        <v>1.9992673992674</v>
      </c>
      <c r="C12671" s="6" t="n">
        <v>80</v>
      </c>
      <c r="D12671" s="6" t="n">
        <v>-1</v>
      </c>
      <c r="E12671" s="6" t="n">
        <v>1.99487179487179</v>
      </c>
      <c r="F12671" s="6" t="n">
        <v>0</v>
      </c>
      <c r="G12671" s="6" t="n">
        <v>0</v>
      </c>
      <c r="H12671" s="6" t="str">
        <f aca="false">IF(AND(A12671&gt;=Stimuli!$B$2,A12671&lt;=Stimuli!$C$2),Stimuli!$A$2,IF(AND(A12671&gt;=Stimuli!$B$3,A12671&lt;=Stimuli!$C$3),Stimuli!$A$3,IF(AND(A12671&gt;=Stimuli!$B$4,A12671&lt;=Stimuli!$C$4),Stimuli!$A$4,"")))</f>
        <v>03 Quiet recovery (15s)</v>
      </c>
      <c r="I12671" s="6" t="n">
        <f aca="false">(B12671-B12670)/((A12671-A12670)/1000)</f>
        <v>0.750183150183176</v>
      </c>
      <c r="J12671" s="6" t="n">
        <f aca="false">IF(OR(B12671&lt;Rules!$B$2,B12671&gt;Rules!$B$3,ABS(I12671)&gt;Rules!$B$4,OR(B12672&lt;Rules!$B$2,B12672&gt;Rules!$B$3,ABS(I12672)&gt;Rules!$B$4)),1,0)</f>
        <v>0</v>
      </c>
      <c r="K12671" s="6" t="str">
        <f aca="false">IF(F12671=1,COUNTIF($F$2:F12671,1),"")</f>
        <v/>
      </c>
    </row>
    <row r="12672" customFormat="false" ht="15" hidden="false" customHeight="false" outlineLevel="0" collapsed="false">
      <c r="A12672" s="6" t="n">
        <v>99425.368</v>
      </c>
      <c r="B12672" s="6" t="n">
        <v>1.99194139194139</v>
      </c>
      <c r="C12672" s="6" t="n">
        <v>80</v>
      </c>
      <c r="D12672" s="6" t="n">
        <v>-1</v>
      </c>
      <c r="E12672" s="6" t="n">
        <v>1.99487179487179</v>
      </c>
      <c r="F12672" s="6" t="n">
        <v>0</v>
      </c>
      <c r="G12672" s="6" t="n">
        <v>0</v>
      </c>
      <c r="H12672" s="6" t="str">
        <f aca="false">IF(AND(A12672&gt;=Stimuli!$B$2,A12672&lt;=Stimuli!$C$2),Stimuli!$A$2,IF(AND(A12672&gt;=Stimuli!$B$3,A12672&lt;=Stimuli!$C$3),Stimuli!$A$3,IF(AND(A12672&gt;=Stimuli!$B$4,A12672&lt;=Stimuli!$C$4),Stimuli!$A$4,"")))</f>
        <v>03 Quiet recovery (15s)</v>
      </c>
      <c r="I12672" s="6" t="n">
        <f aca="false">(B12672-B12671)/((A12672-A12671)/1000)</f>
        <v>-0.937728937728906</v>
      </c>
      <c r="J12672" s="6" t="n">
        <f aca="false">IF(OR(B12672&lt;Rules!$B$2,B12672&gt;Rules!$B$3,ABS(I12672)&gt;Rules!$B$4,OR(B12673&lt;Rules!$B$2,B12673&gt;Rules!$B$3,ABS(I12673)&gt;Rules!$B$4)),1,0)</f>
        <v>0</v>
      </c>
      <c r="K12672" s="6" t="str">
        <f aca="false">IF(F12672=1,COUNTIF($F$2:F12672,1),"")</f>
        <v/>
      </c>
    </row>
    <row r="12673" customFormat="false" ht="15" hidden="false" customHeight="false" outlineLevel="0" collapsed="false">
      <c r="A12673" s="6" t="n">
        <v>99433.1805</v>
      </c>
      <c r="B12673" s="6" t="n">
        <v>1.9992673992674</v>
      </c>
      <c r="C12673" s="6" t="n">
        <v>80</v>
      </c>
      <c r="D12673" s="6" t="n">
        <v>-1</v>
      </c>
      <c r="E12673" s="6" t="n">
        <v>1.99487179487179</v>
      </c>
      <c r="F12673" s="6" t="n">
        <v>0</v>
      </c>
      <c r="G12673" s="6" t="n">
        <v>0</v>
      </c>
      <c r="H12673" s="6" t="str">
        <f aca="false">IF(AND(A12673&gt;=Stimuli!$B$2,A12673&lt;=Stimuli!$C$2),Stimuli!$A$2,IF(AND(A12673&gt;=Stimuli!$B$3,A12673&lt;=Stimuli!$C$3),Stimuli!$A$3,IF(AND(A12673&gt;=Stimuli!$B$4,A12673&lt;=Stimuli!$C$4),Stimuli!$A$4,"")))</f>
        <v>03 Quiet recovery (15s)</v>
      </c>
      <c r="I12673" s="6" t="n">
        <f aca="false">(B12673-B12672)/((A12673-A12672)/1000)</f>
        <v>0.937728937728906</v>
      </c>
      <c r="J12673" s="6" t="n">
        <f aca="false">IF(OR(B12673&lt;Rules!$B$2,B12673&gt;Rules!$B$3,ABS(I12673)&gt;Rules!$B$4,OR(B12674&lt;Rules!$B$2,B12674&gt;Rules!$B$3,ABS(I12674)&gt;Rules!$B$4)),1,0)</f>
        <v>0</v>
      </c>
      <c r="K12673" s="6" t="str">
        <f aca="false">IF(F12673=1,COUNTIF($F$2:F12673,1),"")</f>
        <v/>
      </c>
    </row>
    <row r="12674" customFormat="false" ht="15" hidden="false" customHeight="false" outlineLevel="0" collapsed="false">
      <c r="A12674" s="6" t="n">
        <v>99440.993</v>
      </c>
      <c r="B12674" s="6" t="n">
        <v>1.99194139194139</v>
      </c>
      <c r="C12674" s="6" t="n">
        <v>80</v>
      </c>
      <c r="D12674" s="6" t="n">
        <v>-1</v>
      </c>
      <c r="E12674" s="6" t="n">
        <v>1.99487179487179</v>
      </c>
      <c r="F12674" s="6" t="n">
        <v>0</v>
      </c>
      <c r="G12674" s="6" t="n">
        <v>0</v>
      </c>
      <c r="H12674" s="6" t="str">
        <f aca="false">IF(AND(A12674&gt;=Stimuli!$B$2,A12674&lt;=Stimuli!$C$2),Stimuli!$A$2,IF(AND(A12674&gt;=Stimuli!$B$3,A12674&lt;=Stimuli!$C$3),Stimuli!$A$3,IF(AND(A12674&gt;=Stimuli!$B$4,A12674&lt;=Stimuli!$C$4),Stimuli!$A$4,"")))</f>
        <v>03 Quiet recovery (15s)</v>
      </c>
      <c r="I12674" s="6" t="n">
        <f aca="false">(B12674-B12673)/((A12674-A12673)/1000)</f>
        <v>-0.937728937728906</v>
      </c>
      <c r="J12674" s="6" t="n">
        <f aca="false">IF(OR(B12674&lt;Rules!$B$2,B12674&gt;Rules!$B$3,ABS(I12674)&gt;Rules!$B$4,OR(B12675&lt;Rules!$B$2,B12675&gt;Rules!$B$3,ABS(I12675)&gt;Rules!$B$4)),1,0)</f>
        <v>0</v>
      </c>
      <c r="K12674" s="6" t="str">
        <f aca="false">IF(F12674=1,COUNTIF($F$2:F12674,1),"")</f>
        <v/>
      </c>
    </row>
    <row r="12675" customFormat="false" ht="15" hidden="false" customHeight="false" outlineLevel="0" collapsed="false">
      <c r="A12675" s="6" t="n">
        <v>99448.8055</v>
      </c>
      <c r="B12675" s="6" t="n">
        <v>2.0007326007326</v>
      </c>
      <c r="C12675" s="6" t="n">
        <v>80</v>
      </c>
      <c r="D12675" s="6" t="n">
        <v>-1</v>
      </c>
      <c r="E12675" s="6" t="n">
        <v>1.99487179487179</v>
      </c>
      <c r="F12675" s="6" t="n">
        <v>0</v>
      </c>
      <c r="G12675" s="6" t="n">
        <v>0</v>
      </c>
      <c r="H12675" s="6" t="str">
        <f aca="false">IF(AND(A12675&gt;=Stimuli!$B$2,A12675&lt;=Stimuli!$C$2),Stimuli!$A$2,IF(AND(A12675&gt;=Stimuli!$B$3,A12675&lt;=Stimuli!$C$3),Stimuli!$A$3,IF(AND(A12675&gt;=Stimuli!$B$4,A12675&lt;=Stimuli!$C$4),Stimuli!$A$4,"")))</f>
        <v>03 Quiet recovery (15s)</v>
      </c>
      <c r="I12675" s="6" t="n">
        <f aca="false">(B12675-B12674)/((A12675-A12674)/1000)</f>
        <v>1.12527472527478</v>
      </c>
      <c r="J12675" s="6" t="n">
        <f aca="false">IF(OR(B12675&lt;Rules!$B$2,B12675&gt;Rules!$B$3,ABS(I12675)&gt;Rules!$B$4,OR(B12676&lt;Rules!$B$2,B12676&gt;Rules!$B$3,ABS(I12676)&gt;Rules!$B$4)),1,0)</f>
        <v>0</v>
      </c>
      <c r="K12675" s="6" t="str">
        <f aca="false">IF(F12675=1,COUNTIF($F$2:F12675,1),"")</f>
        <v/>
      </c>
    </row>
    <row r="12676" customFormat="false" ht="15" hidden="false" customHeight="false" outlineLevel="0" collapsed="false">
      <c r="A12676" s="6" t="n">
        <v>99456.618</v>
      </c>
      <c r="B12676" s="6" t="n">
        <v>1.99194139194139</v>
      </c>
      <c r="C12676" s="6" t="n">
        <v>80</v>
      </c>
      <c r="D12676" s="6" t="n">
        <v>-1</v>
      </c>
      <c r="E12676" s="6" t="n">
        <v>1.99487179487179</v>
      </c>
      <c r="F12676" s="6" t="n">
        <v>0</v>
      </c>
      <c r="G12676" s="6" t="n">
        <v>0</v>
      </c>
      <c r="H12676" s="6" t="str">
        <f aca="false">IF(AND(A12676&gt;=Stimuli!$B$2,A12676&lt;=Stimuli!$C$2),Stimuli!$A$2,IF(AND(A12676&gt;=Stimuli!$B$3,A12676&lt;=Stimuli!$C$3),Stimuli!$A$3,IF(AND(A12676&gt;=Stimuli!$B$4,A12676&lt;=Stimuli!$C$4),Stimuli!$A$4,"")))</f>
        <v>03 Quiet recovery (15s)</v>
      </c>
      <c r="I12676" s="6" t="n">
        <f aca="false">(B12676-B12675)/((A12676-A12675)/1000)</f>
        <v>-1.12527472527478</v>
      </c>
      <c r="J12676" s="6" t="n">
        <f aca="false">IF(OR(B12676&lt;Rules!$B$2,B12676&gt;Rules!$B$3,ABS(I12676)&gt;Rules!$B$4,OR(B12677&lt;Rules!$B$2,B12677&gt;Rules!$B$3,ABS(I12677)&gt;Rules!$B$4)),1,0)</f>
        <v>0</v>
      </c>
      <c r="K12676" s="6" t="str">
        <f aca="false">IF(F12676=1,COUNTIF($F$2:F12676,1),"")</f>
        <v/>
      </c>
    </row>
    <row r="12677" customFormat="false" ht="15" hidden="false" customHeight="false" outlineLevel="0" collapsed="false">
      <c r="A12677" s="6" t="n">
        <v>99464.4305</v>
      </c>
      <c r="B12677" s="6" t="n">
        <v>1.9992673992674</v>
      </c>
      <c r="C12677" s="6" t="n">
        <v>80</v>
      </c>
      <c r="D12677" s="6" t="n">
        <v>-1</v>
      </c>
      <c r="E12677" s="6" t="n">
        <v>1.99487179487179</v>
      </c>
      <c r="F12677" s="6" t="n">
        <v>0</v>
      </c>
      <c r="G12677" s="6" t="n">
        <v>0</v>
      </c>
      <c r="H12677" s="6" t="str">
        <f aca="false">IF(AND(A12677&gt;=Stimuli!$B$2,A12677&lt;=Stimuli!$C$2),Stimuli!$A$2,IF(AND(A12677&gt;=Stimuli!$B$3,A12677&lt;=Stimuli!$C$3),Stimuli!$A$3,IF(AND(A12677&gt;=Stimuli!$B$4,A12677&lt;=Stimuli!$C$4),Stimuli!$A$4,"")))</f>
        <v>03 Quiet recovery (15s)</v>
      </c>
      <c r="I12677" s="6" t="n">
        <f aca="false">(B12677-B12676)/((A12677-A12676)/1000)</f>
        <v>0.937728937728906</v>
      </c>
      <c r="J12677" s="6" t="n">
        <f aca="false">IF(OR(B12677&lt;Rules!$B$2,B12677&gt;Rules!$B$3,ABS(I12677)&gt;Rules!$B$4,OR(B12678&lt;Rules!$B$2,B12678&gt;Rules!$B$3,ABS(I12678)&gt;Rules!$B$4)),1,0)</f>
        <v>0</v>
      </c>
      <c r="K12677" s="6" t="str">
        <f aca="false">IF(F12677=1,COUNTIF($F$2:F12677,1),"")</f>
        <v/>
      </c>
    </row>
    <row r="12678" customFormat="false" ht="15" hidden="false" customHeight="false" outlineLevel="0" collapsed="false">
      <c r="A12678" s="6" t="n">
        <v>99472.243</v>
      </c>
      <c r="B12678" s="6" t="n">
        <v>1.99194139194139</v>
      </c>
      <c r="C12678" s="6" t="n">
        <v>80</v>
      </c>
      <c r="D12678" s="6" t="n">
        <v>-1</v>
      </c>
      <c r="E12678" s="6" t="n">
        <v>1.99487179487179</v>
      </c>
      <c r="F12678" s="6" t="n">
        <v>0</v>
      </c>
      <c r="G12678" s="6" t="n">
        <v>0</v>
      </c>
      <c r="H12678" s="6" t="str">
        <f aca="false">IF(AND(A12678&gt;=Stimuli!$B$2,A12678&lt;=Stimuli!$C$2),Stimuli!$A$2,IF(AND(A12678&gt;=Stimuli!$B$3,A12678&lt;=Stimuli!$C$3),Stimuli!$A$3,IF(AND(A12678&gt;=Stimuli!$B$4,A12678&lt;=Stimuli!$C$4),Stimuli!$A$4,"")))</f>
        <v>03 Quiet recovery (15s)</v>
      </c>
      <c r="I12678" s="6" t="n">
        <f aca="false">(B12678-B12677)/((A12678-A12677)/1000)</f>
        <v>-0.937728937728906</v>
      </c>
      <c r="J12678" s="6" t="n">
        <f aca="false">IF(OR(B12678&lt;Rules!$B$2,B12678&gt;Rules!$B$3,ABS(I12678)&gt;Rules!$B$4,OR(B12679&lt;Rules!$B$2,B12679&gt;Rules!$B$3,ABS(I12679)&gt;Rules!$B$4)),1,0)</f>
        <v>0</v>
      </c>
      <c r="K12678" s="6" t="str">
        <f aca="false">IF(F12678=1,COUNTIF($F$2:F12678,1),"")</f>
        <v/>
      </c>
    </row>
    <row r="12679" customFormat="false" ht="15" hidden="false" customHeight="false" outlineLevel="0" collapsed="false">
      <c r="A12679" s="6" t="n">
        <v>99480.0555</v>
      </c>
      <c r="B12679" s="6" t="n">
        <v>1.9978021978022</v>
      </c>
      <c r="C12679" s="6" t="n">
        <v>80</v>
      </c>
      <c r="D12679" s="6" t="n">
        <v>-1</v>
      </c>
      <c r="E12679" s="6" t="n">
        <v>1.99487179487179</v>
      </c>
      <c r="F12679" s="6" t="n">
        <v>0</v>
      </c>
      <c r="G12679" s="6" t="n">
        <v>0</v>
      </c>
      <c r="H12679" s="6" t="str">
        <f aca="false">IF(AND(A12679&gt;=Stimuli!$B$2,A12679&lt;=Stimuli!$C$2),Stimuli!$A$2,IF(AND(A12679&gt;=Stimuli!$B$3,A12679&lt;=Stimuli!$C$3),Stimuli!$A$3,IF(AND(A12679&gt;=Stimuli!$B$4,A12679&lt;=Stimuli!$C$4),Stimuli!$A$4,"")))</f>
        <v>03 Quiet recovery (15s)</v>
      </c>
      <c r="I12679" s="6" t="n">
        <f aca="false">(B12679-B12678)/((A12679-A12678)/1000)</f>
        <v>0.750183150183034</v>
      </c>
      <c r="J12679" s="6" t="n">
        <f aca="false">IF(OR(B12679&lt;Rules!$B$2,B12679&gt;Rules!$B$3,ABS(I12679)&gt;Rules!$B$4,OR(B12680&lt;Rules!$B$2,B12680&gt;Rules!$B$3,ABS(I12680)&gt;Rules!$B$4)),1,0)</f>
        <v>0</v>
      </c>
      <c r="K12679" s="6" t="str">
        <f aca="false">IF(F12679=1,COUNTIF($F$2:F12679,1),"")</f>
        <v/>
      </c>
    </row>
    <row r="12680" customFormat="false" ht="15" hidden="false" customHeight="false" outlineLevel="0" collapsed="false">
      <c r="A12680" s="6" t="n">
        <v>99487.868</v>
      </c>
      <c r="B12680" s="6" t="n">
        <v>1.99340659340659</v>
      </c>
      <c r="C12680" s="6" t="n">
        <v>80</v>
      </c>
      <c r="D12680" s="6" t="n">
        <v>-1</v>
      </c>
      <c r="E12680" s="6" t="n">
        <v>1.99487179487179</v>
      </c>
      <c r="F12680" s="6" t="n">
        <v>0</v>
      </c>
      <c r="G12680" s="6" t="n">
        <v>0</v>
      </c>
      <c r="H12680" s="6" t="str">
        <f aca="false">IF(AND(A12680&gt;=Stimuli!$B$2,A12680&lt;=Stimuli!$C$2),Stimuli!$A$2,IF(AND(A12680&gt;=Stimuli!$B$3,A12680&lt;=Stimuli!$C$3),Stimuli!$A$3,IF(AND(A12680&gt;=Stimuli!$B$4,A12680&lt;=Stimuli!$C$4),Stimuli!$A$4,"")))</f>
        <v>03 Quiet recovery (15s)</v>
      </c>
      <c r="I12680" s="6" t="n">
        <f aca="false">(B12680-B12679)/((A12680-A12679)/1000)</f>
        <v>-0.562637362637304</v>
      </c>
      <c r="J12680" s="6" t="n">
        <f aca="false">IF(OR(B12680&lt;Rules!$B$2,B12680&gt;Rules!$B$3,ABS(I12680)&gt;Rules!$B$4,OR(B12681&lt;Rules!$B$2,B12681&gt;Rules!$B$3,ABS(I12681)&gt;Rules!$B$4)),1,0)</f>
        <v>0</v>
      </c>
      <c r="K12680" s="6" t="str">
        <f aca="false">IF(F12680=1,COUNTIF($F$2:F12680,1),"")</f>
        <v/>
      </c>
    </row>
    <row r="12681" customFormat="false" ht="15" hidden="false" customHeight="false" outlineLevel="0" collapsed="false">
      <c r="A12681" s="6" t="n">
        <v>99495.6805</v>
      </c>
      <c r="B12681" s="6" t="n">
        <v>1.996336996337</v>
      </c>
      <c r="C12681" s="6" t="n">
        <v>80</v>
      </c>
      <c r="D12681" s="6" t="n">
        <v>-1</v>
      </c>
      <c r="E12681" s="6" t="n">
        <v>1.99487179487179</v>
      </c>
      <c r="F12681" s="6" t="n">
        <v>0</v>
      </c>
      <c r="G12681" s="6" t="n">
        <v>0</v>
      </c>
      <c r="H12681" s="6" t="str">
        <f aca="false">IF(AND(A12681&gt;=Stimuli!$B$2,A12681&lt;=Stimuli!$C$2),Stimuli!$A$2,IF(AND(A12681&gt;=Stimuli!$B$3,A12681&lt;=Stimuli!$C$3),Stimuli!$A$3,IF(AND(A12681&gt;=Stimuli!$B$4,A12681&lt;=Stimuli!$C$4),Stimuli!$A$4,"")))</f>
        <v>03 Quiet recovery (15s)</v>
      </c>
      <c r="I12681" s="6" t="n">
        <f aca="false">(B12681-B12680)/((A12681-A12680)/1000)</f>
        <v>0.375091575091574</v>
      </c>
      <c r="J12681" s="6" t="n">
        <f aca="false">IF(OR(B12681&lt;Rules!$B$2,B12681&gt;Rules!$B$3,ABS(I12681)&gt;Rules!$B$4,OR(B12682&lt;Rules!$B$2,B12682&gt;Rules!$B$3,ABS(I12682)&gt;Rules!$B$4)),1,0)</f>
        <v>0</v>
      </c>
      <c r="K12681" s="6" t="str">
        <f aca="false">IF(F12681=1,COUNTIF($F$2:F12681,1),"")</f>
        <v/>
      </c>
    </row>
    <row r="12682" customFormat="false" ht="15" hidden="false" customHeight="false" outlineLevel="0" collapsed="false">
      <c r="A12682" s="6" t="n">
        <v>99503.493</v>
      </c>
      <c r="B12682" s="6" t="n">
        <v>1.99487179487179</v>
      </c>
      <c r="C12682" s="6" t="n">
        <v>80</v>
      </c>
      <c r="D12682" s="6" t="n">
        <v>-1</v>
      </c>
      <c r="E12682" s="6" t="n">
        <v>1.99487179487179</v>
      </c>
      <c r="F12682" s="6" t="n">
        <v>0</v>
      </c>
      <c r="G12682" s="6" t="n">
        <v>0</v>
      </c>
      <c r="H12682" s="6" t="str">
        <f aca="false">IF(AND(A12682&gt;=Stimuli!$B$2,A12682&lt;=Stimuli!$C$2),Stimuli!$A$2,IF(AND(A12682&gt;=Stimuli!$B$3,A12682&lt;=Stimuli!$C$3),Stimuli!$A$3,IF(AND(A12682&gt;=Stimuli!$B$4,A12682&lt;=Stimuli!$C$4),Stimuli!$A$4,"")))</f>
        <v>03 Quiet recovery (15s)</v>
      </c>
      <c r="I12682" s="6" t="n">
        <f aca="false">(B12682-B12681)/((A12682-A12681)/1000)</f>
        <v>-0.187545787545844</v>
      </c>
      <c r="J12682" s="6" t="n">
        <f aca="false">IF(OR(B12682&lt;Rules!$B$2,B12682&gt;Rules!$B$3,ABS(I12682)&gt;Rules!$B$4,OR(B12683&lt;Rules!$B$2,B12683&gt;Rules!$B$3,ABS(I12683)&gt;Rules!$B$4)),1,0)</f>
        <v>0</v>
      </c>
      <c r="K12682" s="6" t="str">
        <f aca="false">IF(F12682=1,COUNTIF($F$2:F12682,1),"")</f>
        <v/>
      </c>
    </row>
    <row r="12683" customFormat="false" ht="15" hidden="false" customHeight="false" outlineLevel="0" collapsed="false">
      <c r="A12683" s="6" t="n">
        <v>99511.3055</v>
      </c>
      <c r="B12683" s="6" t="n">
        <v>1.99487179487179</v>
      </c>
      <c r="C12683" s="6" t="n">
        <v>80</v>
      </c>
      <c r="D12683" s="6" t="n">
        <v>-1</v>
      </c>
      <c r="E12683" s="6" t="n">
        <v>1.99487179487179</v>
      </c>
      <c r="F12683" s="6" t="n">
        <v>0</v>
      </c>
      <c r="G12683" s="6" t="n">
        <v>0</v>
      </c>
      <c r="H12683" s="6" t="str">
        <f aca="false">IF(AND(A12683&gt;=Stimuli!$B$2,A12683&lt;=Stimuli!$C$2),Stimuli!$A$2,IF(AND(A12683&gt;=Stimuli!$B$3,A12683&lt;=Stimuli!$C$3),Stimuli!$A$3,IF(AND(A12683&gt;=Stimuli!$B$4,A12683&lt;=Stimuli!$C$4),Stimuli!$A$4,"")))</f>
        <v>03 Quiet recovery (15s)</v>
      </c>
      <c r="I12683" s="6" t="n">
        <f aca="false">(B12683-B12682)/((A12683-A12682)/1000)</f>
        <v>0</v>
      </c>
      <c r="J12683" s="6" t="n">
        <f aca="false">IF(OR(B12683&lt;Rules!$B$2,B12683&gt;Rules!$B$3,ABS(I12683)&gt;Rules!$B$4,OR(B12684&lt;Rules!$B$2,B12684&gt;Rules!$B$3,ABS(I12684)&gt;Rules!$B$4)),1,0)</f>
        <v>0</v>
      </c>
      <c r="K12683" s="6" t="str">
        <f aca="false">IF(F12683=1,COUNTIF($F$2:F12683,1),"")</f>
        <v/>
      </c>
    </row>
    <row r="12684" customFormat="false" ht="15" hidden="false" customHeight="false" outlineLevel="0" collapsed="false">
      <c r="A12684" s="6" t="n">
        <v>99519.118</v>
      </c>
      <c r="B12684" s="6" t="n">
        <v>1.996336996337</v>
      </c>
      <c r="C12684" s="6" t="n">
        <v>80</v>
      </c>
      <c r="D12684" s="6" t="n">
        <v>-1</v>
      </c>
      <c r="E12684" s="6" t="n">
        <v>1.99340659340659</v>
      </c>
      <c r="F12684" s="6" t="n">
        <v>0</v>
      </c>
      <c r="G12684" s="6" t="n">
        <v>0</v>
      </c>
      <c r="H12684" s="6" t="str">
        <f aca="false">IF(AND(A12684&gt;=Stimuli!$B$2,A12684&lt;=Stimuli!$C$2),Stimuli!$A$2,IF(AND(A12684&gt;=Stimuli!$B$3,A12684&lt;=Stimuli!$C$3),Stimuli!$A$3,IF(AND(A12684&gt;=Stimuli!$B$4,A12684&lt;=Stimuli!$C$4),Stimuli!$A$4,"")))</f>
        <v>03 Quiet recovery (15s)</v>
      </c>
      <c r="I12684" s="6" t="n">
        <f aca="false">(B12684-B12683)/((A12684-A12683)/1000)</f>
        <v>0.187545787545844</v>
      </c>
      <c r="J12684" s="6" t="n">
        <f aca="false">IF(OR(B12684&lt;Rules!$B$2,B12684&gt;Rules!$B$3,ABS(I12684)&gt;Rules!$B$4,OR(B12685&lt;Rules!$B$2,B12685&gt;Rules!$B$3,ABS(I12685)&gt;Rules!$B$4)),1,0)</f>
        <v>0</v>
      </c>
      <c r="K12684" s="6" t="str">
        <f aca="false">IF(F12684=1,COUNTIF($F$2:F12684,1),"")</f>
        <v/>
      </c>
    </row>
    <row r="12685" customFormat="false" ht="15" hidden="false" customHeight="false" outlineLevel="0" collapsed="false">
      <c r="A12685" s="6" t="n">
        <v>99526.9305</v>
      </c>
      <c r="B12685" s="6" t="n">
        <v>1.99340659340659</v>
      </c>
      <c r="C12685" s="6" t="n">
        <v>80</v>
      </c>
      <c r="D12685" s="6" t="n">
        <v>-1</v>
      </c>
      <c r="E12685" s="6" t="n">
        <v>1.99340659340659</v>
      </c>
      <c r="F12685" s="6" t="n">
        <v>0</v>
      </c>
      <c r="G12685" s="6" t="n">
        <v>0</v>
      </c>
      <c r="H12685" s="6" t="str">
        <f aca="false">IF(AND(A12685&gt;=Stimuli!$B$2,A12685&lt;=Stimuli!$C$2),Stimuli!$A$2,IF(AND(A12685&gt;=Stimuli!$B$3,A12685&lt;=Stimuli!$C$3),Stimuli!$A$3,IF(AND(A12685&gt;=Stimuli!$B$4,A12685&lt;=Stimuli!$C$4),Stimuli!$A$4,"")))</f>
        <v>03 Quiet recovery (15s)</v>
      </c>
      <c r="I12685" s="6" t="n">
        <f aca="false">(B12685-B12684)/((A12685-A12684)/1000)</f>
        <v>-0.375091575091574</v>
      </c>
      <c r="J12685" s="6" t="n">
        <f aca="false">IF(OR(B12685&lt;Rules!$B$2,B12685&gt;Rules!$B$3,ABS(I12685)&gt;Rules!$B$4,OR(B12686&lt;Rules!$B$2,B12686&gt;Rules!$B$3,ABS(I12686)&gt;Rules!$B$4)),1,0)</f>
        <v>0</v>
      </c>
      <c r="K12685" s="6" t="str">
        <f aca="false">IF(F12685=1,COUNTIF($F$2:F12685,1),"")</f>
        <v/>
      </c>
    </row>
    <row r="12686" customFormat="false" ht="15" hidden="false" customHeight="false" outlineLevel="0" collapsed="false">
      <c r="A12686" s="6" t="n">
        <v>99534.743</v>
      </c>
      <c r="B12686" s="6" t="n">
        <v>1.9978021978022</v>
      </c>
      <c r="C12686" s="6" t="n">
        <v>80</v>
      </c>
      <c r="D12686" s="6" t="n">
        <v>-1</v>
      </c>
      <c r="E12686" s="6" t="n">
        <v>1.99340659340659</v>
      </c>
      <c r="F12686" s="6" t="n">
        <v>0</v>
      </c>
      <c r="G12686" s="6" t="n">
        <v>0</v>
      </c>
      <c r="H12686" s="6" t="str">
        <f aca="false">IF(AND(A12686&gt;=Stimuli!$B$2,A12686&lt;=Stimuli!$C$2),Stimuli!$A$2,IF(AND(A12686&gt;=Stimuli!$B$3,A12686&lt;=Stimuli!$C$3),Stimuli!$A$3,IF(AND(A12686&gt;=Stimuli!$B$4,A12686&lt;=Stimuli!$C$4),Stimuli!$A$4,"")))</f>
        <v>03 Quiet recovery (15s)</v>
      </c>
      <c r="I12686" s="6" t="n">
        <f aca="false">(B12686-B12685)/((A12686-A12685)/1000)</f>
        <v>0.562637362637304</v>
      </c>
      <c r="J12686" s="6" t="n">
        <f aca="false">IF(OR(B12686&lt;Rules!$B$2,B12686&gt;Rules!$B$3,ABS(I12686)&gt;Rules!$B$4,OR(B12687&lt;Rules!$B$2,B12687&gt;Rules!$B$3,ABS(I12687)&gt;Rules!$B$4)),1,0)</f>
        <v>0</v>
      </c>
      <c r="K12686" s="6" t="str">
        <f aca="false">IF(F12686=1,COUNTIF($F$2:F12686,1),"")</f>
        <v/>
      </c>
    </row>
    <row r="12687" customFormat="false" ht="15" hidden="false" customHeight="false" outlineLevel="0" collapsed="false">
      <c r="A12687" s="6" t="n">
        <v>99542.5555</v>
      </c>
      <c r="B12687" s="6" t="n">
        <v>1.99194139194139</v>
      </c>
      <c r="C12687" s="6" t="n">
        <v>80</v>
      </c>
      <c r="D12687" s="6" t="n">
        <v>-1</v>
      </c>
      <c r="E12687" s="6" t="n">
        <v>1.99340659340659</v>
      </c>
      <c r="F12687" s="6" t="n">
        <v>0</v>
      </c>
      <c r="G12687" s="6" t="n">
        <v>0</v>
      </c>
      <c r="H12687" s="6" t="str">
        <f aca="false">IF(AND(A12687&gt;=Stimuli!$B$2,A12687&lt;=Stimuli!$C$2),Stimuli!$A$2,IF(AND(A12687&gt;=Stimuli!$B$3,A12687&lt;=Stimuli!$C$3),Stimuli!$A$3,IF(AND(A12687&gt;=Stimuli!$B$4,A12687&lt;=Stimuli!$C$4),Stimuli!$A$4,"")))</f>
        <v>03 Quiet recovery (15s)</v>
      </c>
      <c r="I12687" s="6" t="n">
        <f aca="false">(B12687-B12686)/((A12687-A12686)/1000)</f>
        <v>-0.750183150183034</v>
      </c>
      <c r="J12687" s="6" t="n">
        <f aca="false">IF(OR(B12687&lt;Rules!$B$2,B12687&gt;Rules!$B$3,ABS(I12687)&gt;Rules!$B$4,OR(B12688&lt;Rules!$B$2,B12688&gt;Rules!$B$3,ABS(I12688)&gt;Rules!$B$4)),1,0)</f>
        <v>0</v>
      </c>
      <c r="K12687" s="6" t="str">
        <f aca="false">IF(F12687=1,COUNTIF($F$2:F12687,1),"")</f>
        <v/>
      </c>
    </row>
    <row r="12688" customFormat="false" ht="15" hidden="false" customHeight="false" outlineLevel="0" collapsed="false">
      <c r="A12688" s="6" t="n">
        <v>99550.368</v>
      </c>
      <c r="B12688" s="6" t="n">
        <v>1.9978021978022</v>
      </c>
      <c r="C12688" s="6" t="n">
        <v>80</v>
      </c>
      <c r="D12688" s="6" t="n">
        <v>-1</v>
      </c>
      <c r="E12688" s="6" t="n">
        <v>1.99340659340659</v>
      </c>
      <c r="F12688" s="6" t="n">
        <v>0</v>
      </c>
      <c r="G12688" s="6" t="n">
        <v>0</v>
      </c>
      <c r="H12688" s="6" t="str">
        <f aca="false">IF(AND(A12688&gt;=Stimuli!$B$2,A12688&lt;=Stimuli!$C$2),Stimuli!$A$2,IF(AND(A12688&gt;=Stimuli!$B$3,A12688&lt;=Stimuli!$C$3),Stimuli!$A$3,IF(AND(A12688&gt;=Stimuli!$B$4,A12688&lt;=Stimuli!$C$4),Stimuli!$A$4,"")))</f>
        <v>03 Quiet recovery (15s)</v>
      </c>
      <c r="I12688" s="6" t="n">
        <f aca="false">(B12688-B12687)/((A12688-A12687)/1000)</f>
        <v>0.750183150183034</v>
      </c>
      <c r="J12688" s="6" t="n">
        <f aca="false">IF(OR(B12688&lt;Rules!$B$2,B12688&gt;Rules!$B$3,ABS(I12688)&gt;Rules!$B$4,OR(B12689&lt;Rules!$B$2,B12689&gt;Rules!$B$3,ABS(I12689)&gt;Rules!$B$4)),1,0)</f>
        <v>0</v>
      </c>
      <c r="K12688" s="6" t="str">
        <f aca="false">IF(F12688=1,COUNTIF($F$2:F12688,1),"")</f>
        <v/>
      </c>
    </row>
    <row r="12689" customFormat="false" ht="15" hidden="false" customHeight="false" outlineLevel="0" collapsed="false">
      <c r="A12689" s="6" t="n">
        <v>99558.1805</v>
      </c>
      <c r="B12689" s="6" t="n">
        <v>1.99047619047619</v>
      </c>
      <c r="C12689" s="6" t="n">
        <v>80</v>
      </c>
      <c r="D12689" s="6" t="n">
        <v>-1</v>
      </c>
      <c r="E12689" s="6" t="n">
        <v>1.99340659340659</v>
      </c>
      <c r="F12689" s="6" t="n">
        <v>0</v>
      </c>
      <c r="G12689" s="6" t="n">
        <v>0</v>
      </c>
      <c r="H12689" s="6" t="str">
        <f aca="false">IF(AND(A12689&gt;=Stimuli!$B$2,A12689&lt;=Stimuli!$C$2),Stimuli!$A$2,IF(AND(A12689&gt;=Stimuli!$B$3,A12689&lt;=Stimuli!$C$3),Stimuli!$A$3,IF(AND(A12689&gt;=Stimuli!$B$4,A12689&lt;=Stimuli!$C$4),Stimuli!$A$4,"")))</f>
        <v>03 Quiet recovery (15s)</v>
      </c>
      <c r="I12689" s="6" t="n">
        <f aca="false">(B12689-B12688)/((A12689-A12688)/1000)</f>
        <v>-0.937728937728764</v>
      </c>
      <c r="J12689" s="6" t="n">
        <f aca="false">IF(OR(B12689&lt;Rules!$B$2,B12689&gt;Rules!$B$3,ABS(I12689)&gt;Rules!$B$4,OR(B12690&lt;Rules!$B$2,B12690&gt;Rules!$B$3,ABS(I12690)&gt;Rules!$B$4)),1,0)</f>
        <v>0</v>
      </c>
      <c r="K12689" s="6" t="str">
        <f aca="false">IF(F12689=1,COUNTIF($F$2:F12689,1),"")</f>
        <v/>
      </c>
    </row>
    <row r="12690" customFormat="false" ht="15" hidden="false" customHeight="false" outlineLevel="0" collapsed="false">
      <c r="A12690" s="6" t="n">
        <v>99565.993</v>
      </c>
      <c r="B12690" s="6" t="n">
        <v>1.9978021978022</v>
      </c>
      <c r="C12690" s="6" t="n">
        <v>80</v>
      </c>
      <c r="D12690" s="6" t="n">
        <v>-1</v>
      </c>
      <c r="E12690" s="6" t="n">
        <v>1.99340659340659</v>
      </c>
      <c r="F12690" s="6" t="n">
        <v>0</v>
      </c>
      <c r="G12690" s="6" t="n">
        <v>0</v>
      </c>
      <c r="H12690" s="6" t="str">
        <f aca="false">IF(AND(A12690&gt;=Stimuli!$B$2,A12690&lt;=Stimuli!$C$2),Stimuli!$A$2,IF(AND(A12690&gt;=Stimuli!$B$3,A12690&lt;=Stimuli!$C$3),Stimuli!$A$3,IF(AND(A12690&gt;=Stimuli!$B$4,A12690&lt;=Stimuli!$C$4),Stimuli!$A$4,"")))</f>
        <v>03 Quiet recovery (15s)</v>
      </c>
      <c r="I12690" s="6" t="n">
        <f aca="false">(B12690-B12689)/((A12690-A12689)/1000)</f>
        <v>0.937728937728764</v>
      </c>
      <c r="J12690" s="6" t="n">
        <f aca="false">IF(OR(B12690&lt;Rules!$B$2,B12690&gt;Rules!$B$3,ABS(I12690)&gt;Rules!$B$4,OR(B12691&lt;Rules!$B$2,B12691&gt;Rules!$B$3,ABS(I12691)&gt;Rules!$B$4)),1,0)</f>
        <v>0</v>
      </c>
      <c r="K12690" s="6" t="str">
        <f aca="false">IF(F12690=1,COUNTIF($F$2:F12690,1),"")</f>
        <v/>
      </c>
    </row>
    <row r="12691" customFormat="false" ht="15" hidden="false" customHeight="false" outlineLevel="0" collapsed="false">
      <c r="A12691" s="6" t="n">
        <v>99573.8055</v>
      </c>
      <c r="B12691" s="6" t="n">
        <v>1.99047619047619</v>
      </c>
      <c r="C12691" s="6" t="n">
        <v>80</v>
      </c>
      <c r="D12691" s="6" t="n">
        <v>-1</v>
      </c>
      <c r="E12691" s="6" t="n">
        <v>1.99340659340659</v>
      </c>
      <c r="F12691" s="6" t="n">
        <v>0</v>
      </c>
      <c r="G12691" s="6" t="n">
        <v>0</v>
      </c>
      <c r="H12691" s="6" t="str">
        <f aca="false">IF(AND(A12691&gt;=Stimuli!$B$2,A12691&lt;=Stimuli!$C$2),Stimuli!$A$2,IF(AND(A12691&gt;=Stimuli!$B$3,A12691&lt;=Stimuli!$C$3),Stimuli!$A$3,IF(AND(A12691&gt;=Stimuli!$B$4,A12691&lt;=Stimuli!$C$4),Stimuli!$A$4,"")))</f>
        <v>03 Quiet recovery (15s)</v>
      </c>
      <c r="I12691" s="6" t="n">
        <f aca="false">(B12691-B12690)/((A12691-A12690)/1000)</f>
        <v>-0.937728937728764</v>
      </c>
      <c r="J12691" s="6" t="n">
        <f aca="false">IF(OR(B12691&lt;Rules!$B$2,B12691&gt;Rules!$B$3,ABS(I12691)&gt;Rules!$B$4,OR(B12692&lt;Rules!$B$2,B12692&gt;Rules!$B$3,ABS(I12692)&gt;Rules!$B$4)),1,0)</f>
        <v>0</v>
      </c>
      <c r="K12691" s="6" t="str">
        <f aca="false">IF(F12691=1,COUNTIF($F$2:F12691,1),"")</f>
        <v/>
      </c>
    </row>
    <row r="12692" customFormat="false" ht="15" hidden="false" customHeight="false" outlineLevel="0" collapsed="false">
      <c r="A12692" s="6" t="n">
        <v>99581.618</v>
      </c>
      <c r="B12692" s="6" t="n">
        <v>1.9978021978022</v>
      </c>
      <c r="C12692" s="6" t="n">
        <v>80</v>
      </c>
      <c r="D12692" s="6" t="n">
        <v>-1</v>
      </c>
      <c r="E12692" s="6" t="n">
        <v>1.99340659340659</v>
      </c>
      <c r="F12692" s="6" t="n">
        <v>0</v>
      </c>
      <c r="G12692" s="6" t="n">
        <v>0</v>
      </c>
      <c r="H12692" s="6" t="str">
        <f aca="false">IF(AND(A12692&gt;=Stimuli!$B$2,A12692&lt;=Stimuli!$C$2),Stimuli!$A$2,IF(AND(A12692&gt;=Stimuli!$B$3,A12692&lt;=Stimuli!$C$3),Stimuli!$A$3,IF(AND(A12692&gt;=Stimuli!$B$4,A12692&lt;=Stimuli!$C$4),Stimuli!$A$4,"")))</f>
        <v>03 Quiet recovery (15s)</v>
      </c>
      <c r="I12692" s="6" t="n">
        <f aca="false">(B12692-B12691)/((A12692-A12691)/1000)</f>
        <v>0.937728937728764</v>
      </c>
      <c r="J12692" s="6" t="n">
        <f aca="false">IF(OR(B12692&lt;Rules!$B$2,B12692&gt;Rules!$B$3,ABS(I12692)&gt;Rules!$B$4,OR(B12693&lt;Rules!$B$2,B12693&gt;Rules!$B$3,ABS(I12693)&gt;Rules!$B$4)),1,0)</f>
        <v>0</v>
      </c>
      <c r="K12692" s="6" t="str">
        <f aca="false">IF(F12692=1,COUNTIF($F$2:F12692,1),"")</f>
        <v/>
      </c>
    </row>
    <row r="12693" customFormat="false" ht="15" hidden="false" customHeight="false" outlineLevel="0" collapsed="false">
      <c r="A12693" s="6" t="n">
        <v>99589.4305</v>
      </c>
      <c r="B12693" s="6" t="n">
        <v>1.99047619047619</v>
      </c>
      <c r="C12693" s="6" t="n">
        <v>80</v>
      </c>
      <c r="D12693" s="6" t="n">
        <v>-1</v>
      </c>
      <c r="E12693" s="6" t="n">
        <v>1.99340659340659</v>
      </c>
      <c r="F12693" s="6" t="n">
        <v>0</v>
      </c>
      <c r="G12693" s="6" t="n">
        <v>0</v>
      </c>
      <c r="H12693" s="6" t="str">
        <f aca="false">IF(AND(A12693&gt;=Stimuli!$B$2,A12693&lt;=Stimuli!$C$2),Stimuli!$A$2,IF(AND(A12693&gt;=Stimuli!$B$3,A12693&lt;=Stimuli!$C$3),Stimuli!$A$3,IF(AND(A12693&gt;=Stimuli!$B$4,A12693&lt;=Stimuli!$C$4),Stimuli!$A$4,"")))</f>
        <v>03 Quiet recovery (15s)</v>
      </c>
      <c r="I12693" s="6" t="n">
        <f aca="false">(B12693-B12692)/((A12693-A12692)/1000)</f>
        <v>-0.937728937728764</v>
      </c>
      <c r="J12693" s="6" t="n">
        <f aca="false">IF(OR(B12693&lt;Rules!$B$2,B12693&gt;Rules!$B$3,ABS(I12693)&gt;Rules!$B$4,OR(B12694&lt;Rules!$B$2,B12694&gt;Rules!$B$3,ABS(I12694)&gt;Rules!$B$4)),1,0)</f>
        <v>0</v>
      </c>
      <c r="K12693" s="6" t="str">
        <f aca="false">IF(F12693=1,COUNTIF($F$2:F12693,1),"")</f>
        <v/>
      </c>
    </row>
    <row r="12694" customFormat="false" ht="15" hidden="false" customHeight="false" outlineLevel="0" collapsed="false">
      <c r="A12694" s="6" t="n">
        <v>99597.243</v>
      </c>
      <c r="B12694" s="6" t="n">
        <v>1.996336996337</v>
      </c>
      <c r="C12694" s="6" t="n">
        <v>80</v>
      </c>
      <c r="D12694" s="6" t="n">
        <v>-1</v>
      </c>
      <c r="E12694" s="6" t="n">
        <v>1.99340659340659</v>
      </c>
      <c r="F12694" s="6" t="n">
        <v>0</v>
      </c>
      <c r="G12694" s="6" t="n">
        <v>0</v>
      </c>
      <c r="H12694" s="6" t="str">
        <f aca="false">IF(AND(A12694&gt;=Stimuli!$B$2,A12694&lt;=Stimuli!$C$2),Stimuli!$A$2,IF(AND(A12694&gt;=Stimuli!$B$3,A12694&lt;=Stimuli!$C$3),Stimuli!$A$3,IF(AND(A12694&gt;=Stimuli!$B$4,A12694&lt;=Stimuli!$C$4),Stimuli!$A$4,"")))</f>
        <v>03 Quiet recovery (15s)</v>
      </c>
      <c r="I12694" s="6" t="n">
        <f aca="false">(B12694-B12693)/((A12694-A12693)/1000)</f>
        <v>0.750183150183034</v>
      </c>
      <c r="J12694" s="6" t="n">
        <f aca="false">IF(OR(B12694&lt;Rules!$B$2,B12694&gt;Rules!$B$3,ABS(I12694)&gt;Rules!$B$4,OR(B12695&lt;Rules!$B$2,B12695&gt;Rules!$B$3,ABS(I12695)&gt;Rules!$B$4)),1,0)</f>
        <v>0</v>
      </c>
      <c r="K12694" s="6" t="str">
        <f aca="false">IF(F12694=1,COUNTIF($F$2:F12694,1),"")</f>
        <v/>
      </c>
    </row>
    <row r="12695" customFormat="false" ht="15" hidden="false" customHeight="false" outlineLevel="0" collapsed="false">
      <c r="A12695" s="6" t="n">
        <v>99605.0555</v>
      </c>
      <c r="B12695" s="6" t="n">
        <v>1.99047619047619</v>
      </c>
      <c r="C12695" s="6" t="n">
        <v>80</v>
      </c>
      <c r="D12695" s="6" t="n">
        <v>-1</v>
      </c>
      <c r="E12695" s="6" t="n">
        <v>1.99340659340659</v>
      </c>
      <c r="F12695" s="6" t="n">
        <v>0</v>
      </c>
      <c r="G12695" s="6" t="n">
        <v>0</v>
      </c>
      <c r="H12695" s="6" t="str">
        <f aca="false">IF(AND(A12695&gt;=Stimuli!$B$2,A12695&lt;=Stimuli!$C$2),Stimuli!$A$2,IF(AND(A12695&gt;=Stimuli!$B$3,A12695&lt;=Stimuli!$C$3),Stimuli!$A$3,IF(AND(A12695&gt;=Stimuli!$B$4,A12695&lt;=Stimuli!$C$4),Stimuli!$A$4,"")))</f>
        <v>03 Quiet recovery (15s)</v>
      </c>
      <c r="I12695" s="6" t="n">
        <f aca="false">(B12695-B12694)/((A12695-A12694)/1000)</f>
        <v>-0.750183150183034</v>
      </c>
      <c r="J12695" s="6" t="n">
        <f aca="false">IF(OR(B12695&lt;Rules!$B$2,B12695&gt;Rules!$B$3,ABS(I12695)&gt;Rules!$B$4,OR(B12696&lt;Rules!$B$2,B12696&gt;Rules!$B$3,ABS(I12696)&gt;Rules!$B$4)),1,0)</f>
        <v>0</v>
      </c>
      <c r="K12695" s="6" t="str">
        <f aca="false">IF(F12695=1,COUNTIF($F$2:F12695,1),"")</f>
        <v/>
      </c>
    </row>
    <row r="12696" customFormat="false" ht="15" hidden="false" customHeight="false" outlineLevel="0" collapsed="false">
      <c r="A12696" s="6" t="n">
        <v>99612.868</v>
      </c>
      <c r="B12696" s="6" t="n">
        <v>1.99487179487179</v>
      </c>
      <c r="C12696" s="6" t="n">
        <v>80</v>
      </c>
      <c r="D12696" s="6" t="n">
        <v>-1</v>
      </c>
      <c r="E12696" s="6" t="n">
        <v>1.99340659340659</v>
      </c>
      <c r="F12696" s="6" t="n">
        <v>0</v>
      </c>
      <c r="G12696" s="6" t="n">
        <v>0</v>
      </c>
      <c r="H12696" s="6" t="str">
        <f aca="false">IF(AND(A12696&gt;=Stimuli!$B$2,A12696&lt;=Stimuli!$C$2),Stimuli!$A$2,IF(AND(A12696&gt;=Stimuli!$B$3,A12696&lt;=Stimuli!$C$3),Stimuli!$A$3,IF(AND(A12696&gt;=Stimuli!$B$4,A12696&lt;=Stimuli!$C$4),Stimuli!$A$4,"")))</f>
        <v>03 Quiet recovery (15s)</v>
      </c>
      <c r="I12696" s="6" t="n">
        <f aca="false">(B12696-B12695)/((A12696-A12695)/1000)</f>
        <v>0.56263736263719</v>
      </c>
      <c r="J12696" s="6" t="n">
        <f aca="false">IF(OR(B12696&lt;Rules!$B$2,B12696&gt;Rules!$B$3,ABS(I12696)&gt;Rules!$B$4,OR(B12697&lt;Rules!$B$2,B12697&gt;Rules!$B$3,ABS(I12697)&gt;Rules!$B$4)),1,0)</f>
        <v>0</v>
      </c>
      <c r="K12696" s="6" t="str">
        <f aca="false">IF(F12696=1,COUNTIF($F$2:F12696,1),"")</f>
        <v/>
      </c>
    </row>
    <row r="12697" customFormat="false" ht="15" hidden="false" customHeight="false" outlineLevel="0" collapsed="false">
      <c r="A12697" s="6" t="n">
        <v>99620.6805</v>
      </c>
      <c r="B12697" s="6" t="n">
        <v>1.99194139194139</v>
      </c>
      <c r="C12697" s="6" t="n">
        <v>80</v>
      </c>
      <c r="D12697" s="6" t="n">
        <v>-1</v>
      </c>
      <c r="E12697" s="6" t="n">
        <v>1.99340659340659</v>
      </c>
      <c r="F12697" s="6" t="n">
        <v>0</v>
      </c>
      <c r="G12697" s="6" t="n">
        <v>0</v>
      </c>
      <c r="H12697" s="6" t="str">
        <f aca="false">IF(AND(A12697&gt;=Stimuli!$B$2,A12697&lt;=Stimuli!$C$2),Stimuli!$A$2,IF(AND(A12697&gt;=Stimuli!$B$3,A12697&lt;=Stimuli!$C$3),Stimuli!$A$3,IF(AND(A12697&gt;=Stimuli!$B$4,A12697&lt;=Stimuli!$C$4),Stimuli!$A$4,"")))</f>
        <v>03 Quiet recovery (15s)</v>
      </c>
      <c r="I12697" s="6" t="n">
        <f aca="false">(B12697-B12696)/((A12697-A12696)/1000)</f>
        <v>-0.37509157509146</v>
      </c>
      <c r="J12697" s="6" t="n">
        <f aca="false">IF(OR(B12697&lt;Rules!$B$2,B12697&gt;Rules!$B$3,ABS(I12697)&gt;Rules!$B$4,OR(B12698&lt;Rules!$B$2,B12698&gt;Rules!$B$3,ABS(I12698)&gt;Rules!$B$4)),1,0)</f>
        <v>0</v>
      </c>
      <c r="K12697" s="6" t="str">
        <f aca="false">IF(F12697=1,COUNTIF($F$2:F12697,1),"")</f>
        <v/>
      </c>
    </row>
    <row r="12698" customFormat="false" ht="15" hidden="false" customHeight="false" outlineLevel="0" collapsed="false">
      <c r="A12698" s="6" t="n">
        <v>99628.493</v>
      </c>
      <c r="B12698" s="6" t="n">
        <v>1.99340659340659</v>
      </c>
      <c r="C12698" s="6" t="n">
        <v>80</v>
      </c>
      <c r="D12698" s="6" t="n">
        <v>-1</v>
      </c>
      <c r="E12698" s="6" t="n">
        <v>1.99340659340659</v>
      </c>
      <c r="F12698" s="6" t="n">
        <v>0</v>
      </c>
      <c r="G12698" s="6" t="n">
        <v>0</v>
      </c>
      <c r="H12698" s="6" t="str">
        <f aca="false">IF(AND(A12698&gt;=Stimuli!$B$2,A12698&lt;=Stimuli!$C$2),Stimuli!$A$2,IF(AND(A12698&gt;=Stimuli!$B$3,A12698&lt;=Stimuli!$C$3),Stimuli!$A$3,IF(AND(A12698&gt;=Stimuli!$B$4,A12698&lt;=Stimuli!$C$4),Stimuli!$A$4,"")))</f>
        <v>03 Quiet recovery (15s)</v>
      </c>
      <c r="I12698" s="6" t="n">
        <f aca="false">(B12698-B12697)/((A12698-A12697)/1000)</f>
        <v>0.18754578754573</v>
      </c>
      <c r="J12698" s="6" t="n">
        <f aca="false">IF(OR(B12698&lt;Rules!$B$2,B12698&gt;Rules!$B$3,ABS(I12698)&gt;Rules!$B$4,OR(B12699&lt;Rules!$B$2,B12699&gt;Rules!$B$3,ABS(I12699)&gt;Rules!$B$4)),1,0)</f>
        <v>0</v>
      </c>
      <c r="K12698" s="6" t="str">
        <f aca="false">IF(F12698=1,COUNTIF($F$2:F12698,1),"")</f>
        <v/>
      </c>
    </row>
    <row r="12699" customFormat="false" ht="15" hidden="false" customHeight="false" outlineLevel="0" collapsed="false">
      <c r="A12699" s="6" t="n">
        <v>99636.3055</v>
      </c>
      <c r="B12699" s="6" t="n">
        <v>1.99340659340659</v>
      </c>
      <c r="C12699" s="6" t="n">
        <v>80</v>
      </c>
      <c r="D12699" s="6" t="n">
        <v>-1</v>
      </c>
      <c r="E12699" s="6" t="n">
        <v>1.99340659340659</v>
      </c>
      <c r="F12699" s="6" t="n">
        <v>0</v>
      </c>
      <c r="G12699" s="6" t="n">
        <v>0</v>
      </c>
      <c r="H12699" s="6" t="str">
        <f aca="false">IF(AND(A12699&gt;=Stimuli!$B$2,A12699&lt;=Stimuli!$C$2),Stimuli!$A$2,IF(AND(A12699&gt;=Stimuli!$B$3,A12699&lt;=Stimuli!$C$3),Stimuli!$A$3,IF(AND(A12699&gt;=Stimuli!$B$4,A12699&lt;=Stimuli!$C$4),Stimuli!$A$4,"")))</f>
        <v>03 Quiet recovery (15s)</v>
      </c>
      <c r="I12699" s="6" t="n">
        <f aca="false">(B12699-B12698)/((A12699-A12698)/1000)</f>
        <v>0</v>
      </c>
      <c r="J12699" s="6" t="n">
        <f aca="false">IF(OR(B12699&lt;Rules!$B$2,B12699&gt;Rules!$B$3,ABS(I12699)&gt;Rules!$B$4,OR(B12700&lt;Rules!$B$2,B12700&gt;Rules!$B$3,ABS(I12700)&gt;Rules!$B$4)),1,0)</f>
        <v>0</v>
      </c>
      <c r="K12699" s="6" t="str">
        <f aca="false">IF(F12699=1,COUNTIF($F$2:F12699,1),"")</f>
        <v/>
      </c>
    </row>
    <row r="12700" customFormat="false" ht="15" hidden="false" customHeight="false" outlineLevel="0" collapsed="false">
      <c r="A12700" s="6" t="n">
        <v>99644.118</v>
      </c>
      <c r="B12700" s="6" t="n">
        <v>1.99194139194139</v>
      </c>
      <c r="C12700" s="6" t="n">
        <v>80</v>
      </c>
      <c r="D12700" s="6" t="n">
        <v>-1</v>
      </c>
      <c r="E12700" s="6" t="n">
        <v>1.99340659340659</v>
      </c>
      <c r="F12700" s="6" t="n">
        <v>0</v>
      </c>
      <c r="G12700" s="6" t="n">
        <v>0</v>
      </c>
      <c r="H12700" s="6" t="str">
        <f aca="false">IF(AND(A12700&gt;=Stimuli!$B$2,A12700&lt;=Stimuli!$C$2),Stimuli!$A$2,IF(AND(A12700&gt;=Stimuli!$B$3,A12700&lt;=Stimuli!$C$3),Stimuli!$A$3,IF(AND(A12700&gt;=Stimuli!$B$4,A12700&lt;=Stimuli!$C$4),Stimuli!$A$4,"")))</f>
        <v>03 Quiet recovery (15s)</v>
      </c>
      <c r="I12700" s="6" t="n">
        <f aca="false">(B12700-B12699)/((A12700-A12699)/1000)</f>
        <v>-0.18754578754573</v>
      </c>
      <c r="J12700" s="6" t="n">
        <f aca="false">IF(OR(B12700&lt;Rules!$B$2,B12700&gt;Rules!$B$3,ABS(I12700)&gt;Rules!$B$4,OR(B12701&lt;Rules!$B$2,B12701&gt;Rules!$B$3,ABS(I12701)&gt;Rules!$B$4)),1,0)</f>
        <v>0</v>
      </c>
      <c r="K12700" s="6" t="str">
        <f aca="false">IF(F12700=1,COUNTIF($F$2:F12700,1),"")</f>
        <v/>
      </c>
    </row>
    <row r="12701" customFormat="false" ht="15" hidden="false" customHeight="false" outlineLevel="0" collapsed="false">
      <c r="A12701" s="6" t="n">
        <v>99651.9305</v>
      </c>
      <c r="B12701" s="6" t="n">
        <v>1.99487179487179</v>
      </c>
      <c r="C12701" s="6" t="n">
        <v>80</v>
      </c>
      <c r="D12701" s="6" t="n">
        <v>-1</v>
      </c>
      <c r="E12701" s="6" t="n">
        <v>1.99340659340659</v>
      </c>
      <c r="F12701" s="6" t="n">
        <v>0</v>
      </c>
      <c r="G12701" s="6" t="n">
        <v>0</v>
      </c>
      <c r="H12701" s="6" t="str">
        <f aca="false">IF(AND(A12701&gt;=Stimuli!$B$2,A12701&lt;=Stimuli!$C$2),Stimuli!$A$2,IF(AND(A12701&gt;=Stimuli!$B$3,A12701&lt;=Stimuli!$C$3),Stimuli!$A$3,IF(AND(A12701&gt;=Stimuli!$B$4,A12701&lt;=Stimuli!$C$4),Stimuli!$A$4,"")))</f>
        <v>03 Quiet recovery (15s)</v>
      </c>
      <c r="I12701" s="6" t="n">
        <f aca="false">(B12701-B12700)/((A12701-A12700)/1000)</f>
        <v>0.37509157509146</v>
      </c>
      <c r="J12701" s="6" t="n">
        <f aca="false">IF(OR(B12701&lt;Rules!$B$2,B12701&gt;Rules!$B$3,ABS(I12701)&gt;Rules!$B$4,OR(B12702&lt;Rules!$B$2,B12702&gt;Rules!$B$3,ABS(I12702)&gt;Rules!$B$4)),1,0)</f>
        <v>0</v>
      </c>
      <c r="K12701" s="6" t="str">
        <f aca="false">IF(F12701=1,COUNTIF($F$2:F12701,1),"")</f>
        <v/>
      </c>
    </row>
    <row r="12702" customFormat="false" ht="15" hidden="false" customHeight="false" outlineLevel="0" collapsed="false">
      <c r="A12702" s="6" t="n">
        <v>99659.743</v>
      </c>
      <c r="B12702" s="6" t="n">
        <v>1.99047619047619</v>
      </c>
      <c r="C12702" s="6" t="n">
        <v>80</v>
      </c>
      <c r="D12702" s="6" t="n">
        <v>-1</v>
      </c>
      <c r="E12702" s="6" t="n">
        <v>1.99194139194139</v>
      </c>
      <c r="F12702" s="6" t="n">
        <v>0</v>
      </c>
      <c r="G12702" s="6" t="n">
        <v>0</v>
      </c>
      <c r="H12702" s="6" t="str">
        <f aca="false">IF(AND(A12702&gt;=Stimuli!$B$2,A12702&lt;=Stimuli!$C$2),Stimuli!$A$2,IF(AND(A12702&gt;=Stimuli!$B$3,A12702&lt;=Stimuli!$C$3),Stimuli!$A$3,IF(AND(A12702&gt;=Stimuli!$B$4,A12702&lt;=Stimuli!$C$4),Stimuli!$A$4,"")))</f>
        <v>03 Quiet recovery (15s)</v>
      </c>
      <c r="I12702" s="6" t="n">
        <f aca="false">(B12702-B12701)/((A12702-A12701)/1000)</f>
        <v>-0.56263736263719</v>
      </c>
      <c r="J12702" s="6" t="n">
        <f aca="false">IF(OR(B12702&lt;Rules!$B$2,B12702&gt;Rules!$B$3,ABS(I12702)&gt;Rules!$B$4,OR(B12703&lt;Rules!$B$2,B12703&gt;Rules!$B$3,ABS(I12703)&gt;Rules!$B$4)),1,0)</f>
        <v>0</v>
      </c>
      <c r="K12702" s="6" t="str">
        <f aca="false">IF(F12702=1,COUNTIF($F$2:F12702,1),"")</f>
        <v/>
      </c>
    </row>
    <row r="12703" customFormat="false" ht="15" hidden="false" customHeight="false" outlineLevel="0" collapsed="false">
      <c r="A12703" s="6" t="n">
        <v>99667.5555</v>
      </c>
      <c r="B12703" s="6" t="n">
        <v>1.99487179487179</v>
      </c>
      <c r="C12703" s="6" t="n">
        <v>80</v>
      </c>
      <c r="D12703" s="6" t="n">
        <v>-1</v>
      </c>
      <c r="E12703" s="6" t="n">
        <v>1.99194139194139</v>
      </c>
      <c r="F12703" s="6" t="n">
        <v>0</v>
      </c>
      <c r="G12703" s="6" t="n">
        <v>0</v>
      </c>
      <c r="H12703" s="6" t="str">
        <f aca="false">IF(AND(A12703&gt;=Stimuli!$B$2,A12703&lt;=Stimuli!$C$2),Stimuli!$A$2,IF(AND(A12703&gt;=Stimuli!$B$3,A12703&lt;=Stimuli!$C$3),Stimuli!$A$3,IF(AND(A12703&gt;=Stimuli!$B$4,A12703&lt;=Stimuli!$C$4),Stimuli!$A$4,"")))</f>
        <v>03 Quiet recovery (15s)</v>
      </c>
      <c r="I12703" s="6" t="n">
        <f aca="false">(B12703-B12702)/((A12703-A12702)/1000)</f>
        <v>0.56263736263719</v>
      </c>
      <c r="J12703" s="6" t="n">
        <f aca="false">IF(OR(B12703&lt;Rules!$B$2,B12703&gt;Rules!$B$3,ABS(I12703)&gt;Rules!$B$4,OR(B12704&lt;Rules!$B$2,B12704&gt;Rules!$B$3,ABS(I12704)&gt;Rules!$B$4)),1,0)</f>
        <v>0</v>
      </c>
      <c r="K12703" s="6" t="str">
        <f aca="false">IF(F12703=1,COUNTIF($F$2:F12703,1),"")</f>
        <v/>
      </c>
    </row>
    <row r="12704" customFormat="false" ht="15" hidden="false" customHeight="false" outlineLevel="0" collapsed="false">
      <c r="A12704" s="6" t="n">
        <v>99675.368</v>
      </c>
      <c r="B12704" s="6" t="n">
        <v>1.98901098901099</v>
      </c>
      <c r="C12704" s="6" t="n">
        <v>80</v>
      </c>
      <c r="D12704" s="6" t="n">
        <v>-1</v>
      </c>
      <c r="E12704" s="6" t="n">
        <v>1.99194139194139</v>
      </c>
      <c r="F12704" s="6" t="n">
        <v>0</v>
      </c>
      <c r="G12704" s="6" t="n">
        <v>0</v>
      </c>
      <c r="H12704" s="6" t="str">
        <f aca="false">IF(AND(A12704&gt;=Stimuli!$B$2,A12704&lt;=Stimuli!$C$2),Stimuli!$A$2,IF(AND(A12704&gt;=Stimuli!$B$3,A12704&lt;=Stimuli!$C$3),Stimuli!$A$3,IF(AND(A12704&gt;=Stimuli!$B$4,A12704&lt;=Stimuli!$C$4),Stimuli!$A$4,"")))</f>
        <v>03 Quiet recovery (15s)</v>
      </c>
      <c r="I12704" s="6" t="n">
        <f aca="false">(B12704-B12703)/((A12704-A12703)/1000)</f>
        <v>-0.750183150183034</v>
      </c>
      <c r="J12704" s="6" t="n">
        <f aca="false">IF(OR(B12704&lt;Rules!$B$2,B12704&gt;Rules!$B$3,ABS(I12704)&gt;Rules!$B$4,OR(B12705&lt;Rules!$B$2,B12705&gt;Rules!$B$3,ABS(I12705)&gt;Rules!$B$4)),1,0)</f>
        <v>0</v>
      </c>
      <c r="K12704" s="6" t="str">
        <f aca="false">IF(F12704=1,COUNTIF($F$2:F12704,1),"")</f>
        <v/>
      </c>
    </row>
    <row r="12705" customFormat="false" ht="15" hidden="false" customHeight="false" outlineLevel="0" collapsed="false">
      <c r="A12705" s="6" t="n">
        <v>99683.1805</v>
      </c>
      <c r="B12705" s="6" t="n">
        <v>1.996336996337</v>
      </c>
      <c r="C12705" s="6" t="n">
        <v>80</v>
      </c>
      <c r="D12705" s="6" t="n">
        <v>-1</v>
      </c>
      <c r="E12705" s="6" t="n">
        <v>1.99194139194139</v>
      </c>
      <c r="F12705" s="6" t="n">
        <v>0</v>
      </c>
      <c r="G12705" s="6" t="n">
        <v>0</v>
      </c>
      <c r="H12705" s="6" t="str">
        <f aca="false">IF(AND(A12705&gt;=Stimuli!$B$2,A12705&lt;=Stimuli!$C$2),Stimuli!$A$2,IF(AND(A12705&gt;=Stimuli!$B$3,A12705&lt;=Stimuli!$C$3),Stimuli!$A$3,IF(AND(A12705&gt;=Stimuli!$B$4,A12705&lt;=Stimuli!$C$4),Stimuli!$A$4,"")))</f>
        <v>03 Quiet recovery (15s)</v>
      </c>
      <c r="I12705" s="6" t="n">
        <f aca="false">(B12705-B12704)/((A12705-A12704)/1000)</f>
        <v>0.937728937728878</v>
      </c>
      <c r="J12705" s="6" t="n">
        <f aca="false">IF(OR(B12705&lt;Rules!$B$2,B12705&gt;Rules!$B$3,ABS(I12705)&gt;Rules!$B$4,OR(B12706&lt;Rules!$B$2,B12706&gt;Rules!$B$3,ABS(I12706)&gt;Rules!$B$4)),1,0)</f>
        <v>0</v>
      </c>
      <c r="K12705" s="6" t="str">
        <f aca="false">IF(F12705=1,COUNTIF($F$2:F12705,1),"")</f>
        <v/>
      </c>
    </row>
    <row r="12706" customFormat="false" ht="15" hidden="false" customHeight="false" outlineLevel="0" collapsed="false">
      <c r="A12706" s="6" t="n">
        <v>99690.993</v>
      </c>
      <c r="B12706" s="6" t="n">
        <v>1.98754578754579</v>
      </c>
      <c r="C12706" s="6" t="n">
        <v>80</v>
      </c>
      <c r="D12706" s="6" t="n">
        <v>-1</v>
      </c>
      <c r="E12706" s="6" t="n">
        <v>1.99194139194139</v>
      </c>
      <c r="F12706" s="6" t="n">
        <v>0</v>
      </c>
      <c r="G12706" s="6" t="n">
        <v>0</v>
      </c>
      <c r="H12706" s="6" t="str">
        <f aca="false">IF(AND(A12706&gt;=Stimuli!$B$2,A12706&lt;=Stimuli!$C$2),Stimuli!$A$2,IF(AND(A12706&gt;=Stimuli!$B$3,A12706&lt;=Stimuli!$C$3),Stimuli!$A$3,IF(AND(A12706&gt;=Stimuli!$B$4,A12706&lt;=Stimuli!$C$4),Stimuli!$A$4,"")))</f>
        <v>03 Quiet recovery (15s)</v>
      </c>
      <c r="I12706" s="6" t="n">
        <f aca="false">(B12706-B12705)/((A12706-A12705)/1000)</f>
        <v>-1.12527472527475</v>
      </c>
      <c r="J12706" s="6" t="n">
        <f aca="false">IF(OR(B12706&lt;Rules!$B$2,B12706&gt;Rules!$B$3,ABS(I12706)&gt;Rules!$B$4,OR(B12707&lt;Rules!$B$2,B12707&gt;Rules!$B$3,ABS(I12707)&gt;Rules!$B$4)),1,0)</f>
        <v>0</v>
      </c>
      <c r="K12706" s="6" t="str">
        <f aca="false">IF(F12706=1,COUNTIF($F$2:F12706,1),"")</f>
        <v/>
      </c>
    </row>
    <row r="12707" customFormat="false" ht="15" hidden="false" customHeight="false" outlineLevel="0" collapsed="false">
      <c r="A12707" s="6" t="n">
        <v>99698.8055</v>
      </c>
      <c r="B12707" s="6" t="n">
        <v>1.996336996337</v>
      </c>
      <c r="C12707" s="6" t="n">
        <v>80</v>
      </c>
      <c r="D12707" s="6" t="n">
        <v>-1</v>
      </c>
      <c r="E12707" s="6" t="n">
        <v>1.99194139194139</v>
      </c>
      <c r="F12707" s="6" t="n">
        <v>0</v>
      </c>
      <c r="G12707" s="6" t="n">
        <v>0</v>
      </c>
      <c r="H12707" s="6" t="str">
        <f aca="false">IF(AND(A12707&gt;=Stimuli!$B$2,A12707&lt;=Stimuli!$C$2),Stimuli!$A$2,IF(AND(A12707&gt;=Stimuli!$B$3,A12707&lt;=Stimuli!$C$3),Stimuli!$A$3,IF(AND(A12707&gt;=Stimuli!$B$4,A12707&lt;=Stimuli!$C$4),Stimuli!$A$4,"")))</f>
        <v>03 Quiet recovery (15s)</v>
      </c>
      <c r="I12707" s="6" t="n">
        <f aca="false">(B12707-B12706)/((A12707-A12706)/1000)</f>
        <v>1.12527472527475</v>
      </c>
      <c r="J12707" s="6" t="n">
        <f aca="false">IF(OR(B12707&lt;Rules!$B$2,B12707&gt;Rules!$B$3,ABS(I12707)&gt;Rules!$B$4,OR(B12708&lt;Rules!$B$2,B12708&gt;Rules!$B$3,ABS(I12708)&gt;Rules!$B$4)),1,0)</f>
        <v>0</v>
      </c>
      <c r="K12707" s="6" t="str">
        <f aca="false">IF(F12707=1,COUNTIF($F$2:F12707,1),"")</f>
        <v/>
      </c>
    </row>
    <row r="12708" customFormat="false" ht="15" hidden="false" customHeight="false" outlineLevel="0" collapsed="false">
      <c r="A12708" s="6" t="n">
        <v>99706.618</v>
      </c>
      <c r="B12708" s="6" t="n">
        <v>1.98754578754579</v>
      </c>
      <c r="C12708" s="6" t="n">
        <v>80</v>
      </c>
      <c r="D12708" s="6" t="n">
        <v>-1</v>
      </c>
      <c r="E12708" s="6" t="n">
        <v>1.99194139194139</v>
      </c>
      <c r="F12708" s="6" t="n">
        <v>0</v>
      </c>
      <c r="G12708" s="6" t="n">
        <v>0</v>
      </c>
      <c r="H12708" s="6" t="str">
        <f aca="false">IF(AND(A12708&gt;=Stimuli!$B$2,A12708&lt;=Stimuli!$C$2),Stimuli!$A$2,IF(AND(A12708&gt;=Stimuli!$B$3,A12708&lt;=Stimuli!$C$3),Stimuli!$A$3,IF(AND(A12708&gt;=Stimuli!$B$4,A12708&lt;=Stimuli!$C$4),Stimuli!$A$4,"")))</f>
        <v>03 Quiet recovery (15s)</v>
      </c>
      <c r="I12708" s="6" t="n">
        <f aca="false">(B12708-B12707)/((A12708-A12707)/1000)</f>
        <v>-1.12527472527475</v>
      </c>
      <c r="J12708" s="6" t="n">
        <f aca="false">IF(OR(B12708&lt;Rules!$B$2,B12708&gt;Rules!$B$3,ABS(I12708)&gt;Rules!$B$4,OR(B12709&lt;Rules!$B$2,B12709&gt;Rules!$B$3,ABS(I12709)&gt;Rules!$B$4)),1,0)</f>
        <v>0</v>
      </c>
      <c r="K12708" s="6" t="str">
        <f aca="false">IF(F12708=1,COUNTIF($F$2:F12708,1),"")</f>
        <v/>
      </c>
    </row>
    <row r="12709" customFormat="false" ht="15" hidden="false" customHeight="false" outlineLevel="0" collapsed="false">
      <c r="A12709" s="6" t="n">
        <v>99714.4305</v>
      </c>
      <c r="B12709" s="6" t="n">
        <v>1.99487179487179</v>
      </c>
      <c r="C12709" s="6" t="n">
        <v>80</v>
      </c>
      <c r="D12709" s="6" t="n">
        <v>-1</v>
      </c>
      <c r="E12709" s="6" t="n">
        <v>1.99194139194139</v>
      </c>
      <c r="F12709" s="6" t="n">
        <v>0</v>
      </c>
      <c r="G12709" s="6" t="n">
        <v>0</v>
      </c>
      <c r="H12709" s="6" t="str">
        <f aca="false">IF(AND(A12709&gt;=Stimuli!$B$2,A12709&lt;=Stimuli!$C$2),Stimuli!$A$2,IF(AND(A12709&gt;=Stimuli!$B$3,A12709&lt;=Stimuli!$C$3),Stimuli!$A$3,IF(AND(A12709&gt;=Stimuli!$B$4,A12709&lt;=Stimuli!$C$4),Stimuli!$A$4,"")))</f>
        <v>03 Quiet recovery (15s)</v>
      </c>
      <c r="I12709" s="6" t="n">
        <f aca="false">(B12709-B12708)/((A12709-A12708)/1000)</f>
        <v>0.937728937728906</v>
      </c>
      <c r="J12709" s="6" t="n">
        <f aca="false">IF(OR(B12709&lt;Rules!$B$2,B12709&gt;Rules!$B$3,ABS(I12709)&gt;Rules!$B$4,OR(B12710&lt;Rules!$B$2,B12710&gt;Rules!$B$3,ABS(I12710)&gt;Rules!$B$4)),1,0)</f>
        <v>0</v>
      </c>
      <c r="K12709" s="6" t="str">
        <f aca="false">IF(F12709=1,COUNTIF($F$2:F12709,1),"")</f>
        <v/>
      </c>
    </row>
    <row r="12710" customFormat="false" ht="15" hidden="false" customHeight="false" outlineLevel="0" collapsed="false">
      <c r="A12710" s="6" t="n">
        <v>99722.243</v>
      </c>
      <c r="B12710" s="6" t="n">
        <v>1.98901098901099</v>
      </c>
      <c r="C12710" s="6" t="n">
        <v>80</v>
      </c>
      <c r="D12710" s="6" t="n">
        <v>-1</v>
      </c>
      <c r="E12710" s="6" t="n">
        <v>1.99194139194139</v>
      </c>
      <c r="F12710" s="6" t="n">
        <v>0</v>
      </c>
      <c r="G12710" s="6" t="n">
        <v>0</v>
      </c>
      <c r="H12710" s="6" t="str">
        <f aca="false">IF(AND(A12710&gt;=Stimuli!$B$2,A12710&lt;=Stimuli!$C$2),Stimuli!$A$2,IF(AND(A12710&gt;=Stimuli!$B$3,A12710&lt;=Stimuli!$C$3),Stimuli!$A$3,IF(AND(A12710&gt;=Stimuli!$B$4,A12710&lt;=Stimuli!$C$4),Stimuli!$A$4,"")))</f>
        <v>03 Quiet recovery (15s)</v>
      </c>
      <c r="I12710" s="6" t="n">
        <f aca="false">(B12710-B12709)/((A12710-A12709)/1000)</f>
        <v>-0.750183150183034</v>
      </c>
      <c r="J12710" s="6" t="n">
        <f aca="false">IF(OR(B12710&lt;Rules!$B$2,B12710&gt;Rules!$B$3,ABS(I12710)&gt;Rules!$B$4,OR(B12711&lt;Rules!$B$2,B12711&gt;Rules!$B$3,ABS(I12711)&gt;Rules!$B$4)),1,0)</f>
        <v>0</v>
      </c>
      <c r="K12710" s="6" t="str">
        <f aca="false">IF(F12710=1,COUNTIF($F$2:F12710,1),"")</f>
        <v/>
      </c>
    </row>
    <row r="12711" customFormat="false" ht="15" hidden="false" customHeight="false" outlineLevel="0" collapsed="false">
      <c r="A12711" s="6" t="n">
        <v>99730.0555</v>
      </c>
      <c r="B12711" s="6" t="n">
        <v>1.99487179487179</v>
      </c>
      <c r="C12711" s="6" t="n">
        <v>80</v>
      </c>
      <c r="D12711" s="6" t="n">
        <v>-1</v>
      </c>
      <c r="E12711" s="6" t="n">
        <v>1.99194139194139</v>
      </c>
      <c r="F12711" s="6" t="n">
        <v>0</v>
      </c>
      <c r="G12711" s="6" t="n">
        <v>0</v>
      </c>
      <c r="H12711" s="6" t="str">
        <f aca="false">IF(AND(A12711&gt;=Stimuli!$B$2,A12711&lt;=Stimuli!$C$2),Stimuli!$A$2,IF(AND(A12711&gt;=Stimuli!$B$3,A12711&lt;=Stimuli!$C$3),Stimuli!$A$3,IF(AND(A12711&gt;=Stimuli!$B$4,A12711&lt;=Stimuli!$C$4),Stimuli!$A$4,"")))</f>
        <v>03 Quiet recovery (15s)</v>
      </c>
      <c r="I12711" s="6" t="n">
        <f aca="false">(B12711-B12710)/((A12711-A12710)/1000)</f>
        <v>0.750183150183034</v>
      </c>
      <c r="J12711" s="6" t="n">
        <f aca="false">IF(OR(B12711&lt;Rules!$B$2,B12711&gt;Rules!$B$3,ABS(I12711)&gt;Rules!$B$4,OR(B12712&lt;Rules!$B$2,B12712&gt;Rules!$B$3,ABS(I12712)&gt;Rules!$B$4)),1,0)</f>
        <v>0</v>
      </c>
      <c r="K12711" s="6" t="str">
        <f aca="false">IF(F12711=1,COUNTIF($F$2:F12711,1),"")</f>
        <v/>
      </c>
    </row>
    <row r="12712" customFormat="false" ht="15" hidden="false" customHeight="false" outlineLevel="0" collapsed="false">
      <c r="A12712" s="6" t="n">
        <v>99737.868</v>
      </c>
      <c r="B12712" s="6" t="n">
        <v>1.98901098901099</v>
      </c>
      <c r="C12712" s="6" t="n">
        <v>80</v>
      </c>
      <c r="D12712" s="6" t="n">
        <v>-1</v>
      </c>
      <c r="E12712" s="6" t="n">
        <v>1.99194139194139</v>
      </c>
      <c r="F12712" s="6" t="n">
        <v>0</v>
      </c>
      <c r="G12712" s="6" t="n">
        <v>0</v>
      </c>
      <c r="H12712" s="6" t="str">
        <f aca="false">IF(AND(A12712&gt;=Stimuli!$B$2,A12712&lt;=Stimuli!$C$2),Stimuli!$A$2,IF(AND(A12712&gt;=Stimuli!$B$3,A12712&lt;=Stimuli!$C$3),Stimuli!$A$3,IF(AND(A12712&gt;=Stimuli!$B$4,A12712&lt;=Stimuli!$C$4),Stimuli!$A$4,"")))</f>
        <v>03 Quiet recovery (15s)</v>
      </c>
      <c r="I12712" s="6" t="n">
        <f aca="false">(B12712-B12711)/((A12712-A12711)/1000)</f>
        <v>-0.750183150183034</v>
      </c>
      <c r="J12712" s="6" t="n">
        <f aca="false">IF(OR(B12712&lt;Rules!$B$2,B12712&gt;Rules!$B$3,ABS(I12712)&gt;Rules!$B$4,OR(B12713&lt;Rules!$B$2,B12713&gt;Rules!$B$3,ABS(I12713)&gt;Rules!$B$4)),1,0)</f>
        <v>0</v>
      </c>
      <c r="K12712" s="6" t="str">
        <f aca="false">IF(F12712=1,COUNTIF($F$2:F12712,1),"")</f>
        <v/>
      </c>
    </row>
    <row r="12713" customFormat="false" ht="15" hidden="false" customHeight="false" outlineLevel="0" collapsed="false">
      <c r="A12713" s="6" t="n">
        <v>99745.6805</v>
      </c>
      <c r="B12713" s="6" t="n">
        <v>1.99194139194139</v>
      </c>
      <c r="C12713" s="6" t="n">
        <v>80</v>
      </c>
      <c r="D12713" s="6" t="n">
        <v>-1</v>
      </c>
      <c r="E12713" s="6" t="n">
        <v>1.99194139194139</v>
      </c>
      <c r="F12713" s="6" t="n">
        <v>0</v>
      </c>
      <c r="G12713" s="6" t="n">
        <v>0</v>
      </c>
      <c r="H12713" s="6" t="str">
        <f aca="false">IF(AND(A12713&gt;=Stimuli!$B$2,A12713&lt;=Stimuli!$C$2),Stimuli!$A$2,IF(AND(A12713&gt;=Stimuli!$B$3,A12713&lt;=Stimuli!$C$3),Stimuli!$A$3,IF(AND(A12713&gt;=Stimuli!$B$4,A12713&lt;=Stimuli!$C$4),Stimuli!$A$4,"")))</f>
        <v>03 Quiet recovery (15s)</v>
      </c>
      <c r="I12713" s="6" t="n">
        <f aca="false">(B12713-B12712)/((A12713-A12712)/1000)</f>
        <v>0.375091575091574</v>
      </c>
      <c r="J12713" s="6" t="n">
        <f aca="false">IF(OR(B12713&lt;Rules!$B$2,B12713&gt;Rules!$B$3,ABS(I12713)&gt;Rules!$B$4,OR(B12714&lt;Rules!$B$2,B12714&gt;Rules!$B$3,ABS(I12714)&gt;Rules!$B$4)),1,0)</f>
        <v>0</v>
      </c>
      <c r="K12713" s="6" t="str">
        <f aca="false">IF(F12713=1,COUNTIF($F$2:F12713,1),"")</f>
        <v/>
      </c>
    </row>
    <row r="12714" customFormat="false" ht="15" hidden="false" customHeight="false" outlineLevel="0" collapsed="false">
      <c r="A12714" s="6" t="n">
        <v>99753.493</v>
      </c>
      <c r="B12714" s="6" t="n">
        <v>1.99047619047619</v>
      </c>
      <c r="C12714" s="6" t="n">
        <v>80</v>
      </c>
      <c r="D12714" s="6" t="n">
        <v>-1</v>
      </c>
      <c r="E12714" s="6" t="n">
        <v>1.99194139194139</v>
      </c>
      <c r="F12714" s="6" t="n">
        <v>0</v>
      </c>
      <c r="G12714" s="6" t="n">
        <v>0</v>
      </c>
      <c r="H12714" s="6" t="str">
        <f aca="false">IF(AND(A12714&gt;=Stimuli!$B$2,A12714&lt;=Stimuli!$C$2),Stimuli!$A$2,IF(AND(A12714&gt;=Stimuli!$B$3,A12714&lt;=Stimuli!$C$3),Stimuli!$A$3,IF(AND(A12714&gt;=Stimuli!$B$4,A12714&lt;=Stimuli!$C$4),Stimuli!$A$4,"")))</f>
        <v>03 Quiet recovery (15s)</v>
      </c>
      <c r="I12714" s="6" t="n">
        <f aca="false">(B12714-B12713)/((A12714-A12713)/1000)</f>
        <v>-0.18754578754573</v>
      </c>
      <c r="J12714" s="6" t="n">
        <f aca="false">IF(OR(B12714&lt;Rules!$B$2,B12714&gt;Rules!$B$3,ABS(I12714)&gt;Rules!$B$4,OR(B12715&lt;Rules!$B$2,B12715&gt;Rules!$B$3,ABS(I12715)&gt;Rules!$B$4)),1,0)</f>
        <v>0</v>
      </c>
      <c r="K12714" s="6" t="str">
        <f aca="false">IF(F12714=1,COUNTIF($F$2:F12714,1),"")</f>
        <v/>
      </c>
    </row>
    <row r="12715" customFormat="false" ht="15" hidden="false" customHeight="false" outlineLevel="0" collapsed="false">
      <c r="A12715" s="6" t="n">
        <v>99761.3055</v>
      </c>
      <c r="B12715" s="6" t="n">
        <v>1.99194139194139</v>
      </c>
      <c r="C12715" s="6" t="n">
        <v>80</v>
      </c>
      <c r="D12715" s="6" t="n">
        <v>-1</v>
      </c>
      <c r="E12715" s="6" t="n">
        <v>1.99194139194139</v>
      </c>
      <c r="F12715" s="6" t="n">
        <v>0</v>
      </c>
      <c r="G12715" s="6" t="n">
        <v>0</v>
      </c>
      <c r="H12715" s="6" t="str">
        <f aca="false">IF(AND(A12715&gt;=Stimuli!$B$2,A12715&lt;=Stimuli!$C$2),Stimuli!$A$2,IF(AND(A12715&gt;=Stimuli!$B$3,A12715&lt;=Stimuli!$C$3),Stimuli!$A$3,IF(AND(A12715&gt;=Stimuli!$B$4,A12715&lt;=Stimuli!$C$4),Stimuli!$A$4,"")))</f>
        <v>03 Quiet recovery (15s)</v>
      </c>
      <c r="I12715" s="6" t="n">
        <f aca="false">(B12715-B12714)/((A12715-A12714)/1000)</f>
        <v>0.18754578754573</v>
      </c>
      <c r="J12715" s="6" t="n">
        <f aca="false">IF(OR(B12715&lt;Rules!$B$2,B12715&gt;Rules!$B$3,ABS(I12715)&gt;Rules!$B$4,OR(B12716&lt;Rules!$B$2,B12716&gt;Rules!$B$3,ABS(I12716)&gt;Rules!$B$4)),1,0)</f>
        <v>0</v>
      </c>
      <c r="K12715" s="6" t="str">
        <f aca="false">IF(F12715=1,COUNTIF($F$2:F12715,1),"")</f>
        <v/>
      </c>
    </row>
    <row r="12716" customFormat="false" ht="15" hidden="false" customHeight="false" outlineLevel="0" collapsed="false">
      <c r="A12716" s="6" t="n">
        <v>99769.118</v>
      </c>
      <c r="B12716" s="6" t="n">
        <v>1.99194139194139</v>
      </c>
      <c r="C12716" s="6" t="n">
        <v>80</v>
      </c>
      <c r="D12716" s="6" t="n">
        <v>-1</v>
      </c>
      <c r="E12716" s="6" t="n">
        <v>1.99194139194139</v>
      </c>
      <c r="F12716" s="6" t="n">
        <v>0</v>
      </c>
      <c r="G12716" s="6" t="n">
        <v>0</v>
      </c>
      <c r="H12716" s="6" t="str">
        <f aca="false">IF(AND(A12716&gt;=Stimuli!$B$2,A12716&lt;=Stimuli!$C$2),Stimuli!$A$2,IF(AND(A12716&gt;=Stimuli!$B$3,A12716&lt;=Stimuli!$C$3),Stimuli!$A$3,IF(AND(A12716&gt;=Stimuli!$B$4,A12716&lt;=Stimuli!$C$4),Stimuli!$A$4,"")))</f>
        <v>03 Quiet recovery (15s)</v>
      </c>
      <c r="I12716" s="6" t="n">
        <f aca="false">(B12716-B12715)/((A12716-A12715)/1000)</f>
        <v>0</v>
      </c>
      <c r="J12716" s="6" t="n">
        <f aca="false">IF(OR(B12716&lt;Rules!$B$2,B12716&gt;Rules!$B$3,ABS(I12716)&gt;Rules!$B$4,OR(B12717&lt;Rules!$B$2,B12717&gt;Rules!$B$3,ABS(I12717)&gt;Rules!$B$4)),1,0)</f>
        <v>0</v>
      </c>
      <c r="K12716" s="6" t="str">
        <f aca="false">IF(F12716=1,COUNTIF($F$2:F12716,1),"")</f>
        <v/>
      </c>
    </row>
    <row r="12717" customFormat="false" ht="15" hidden="false" customHeight="false" outlineLevel="0" collapsed="false">
      <c r="A12717" s="6" t="n">
        <v>99776.9305</v>
      </c>
      <c r="B12717" s="6" t="n">
        <v>1.98901098901099</v>
      </c>
      <c r="C12717" s="6" t="n">
        <v>80</v>
      </c>
      <c r="D12717" s="6" t="n">
        <v>-1</v>
      </c>
      <c r="E12717" s="6" t="n">
        <v>1.99194139194139</v>
      </c>
      <c r="F12717" s="6" t="n">
        <v>0</v>
      </c>
      <c r="G12717" s="6" t="n">
        <v>0</v>
      </c>
      <c r="H12717" s="6" t="str">
        <f aca="false">IF(AND(A12717&gt;=Stimuli!$B$2,A12717&lt;=Stimuli!$C$2),Stimuli!$A$2,IF(AND(A12717&gt;=Stimuli!$B$3,A12717&lt;=Stimuli!$C$3),Stimuli!$A$3,IF(AND(A12717&gt;=Stimuli!$B$4,A12717&lt;=Stimuli!$C$4),Stimuli!$A$4,"")))</f>
        <v>03 Quiet recovery (15s)</v>
      </c>
      <c r="I12717" s="6" t="n">
        <f aca="false">(B12717-B12716)/((A12717-A12716)/1000)</f>
        <v>-0.375091575091574</v>
      </c>
      <c r="J12717" s="6" t="n">
        <f aca="false">IF(OR(B12717&lt;Rules!$B$2,B12717&gt;Rules!$B$3,ABS(I12717)&gt;Rules!$B$4,OR(B12718&lt;Rules!$B$2,B12718&gt;Rules!$B$3,ABS(I12718)&gt;Rules!$B$4)),1,0)</f>
        <v>0</v>
      </c>
      <c r="K12717" s="6" t="str">
        <f aca="false">IF(F12717=1,COUNTIF($F$2:F12717,1),"")</f>
        <v/>
      </c>
    </row>
    <row r="12718" customFormat="false" ht="15" hidden="false" customHeight="false" outlineLevel="0" collapsed="false">
      <c r="A12718" s="6" t="n">
        <v>99784.743</v>
      </c>
      <c r="B12718" s="6" t="n">
        <v>1.99340659340659</v>
      </c>
      <c r="C12718" s="6" t="n">
        <v>80</v>
      </c>
      <c r="D12718" s="6" t="n">
        <v>-1</v>
      </c>
      <c r="E12718" s="6" t="n">
        <v>1.99194139194139</v>
      </c>
      <c r="F12718" s="6" t="n">
        <v>0</v>
      </c>
      <c r="G12718" s="6" t="n">
        <v>0</v>
      </c>
      <c r="H12718" s="6" t="str">
        <f aca="false">IF(AND(A12718&gt;=Stimuli!$B$2,A12718&lt;=Stimuli!$C$2),Stimuli!$A$2,IF(AND(A12718&gt;=Stimuli!$B$3,A12718&lt;=Stimuli!$C$3),Stimuli!$A$3,IF(AND(A12718&gt;=Stimuli!$B$4,A12718&lt;=Stimuli!$C$4),Stimuli!$A$4,"")))</f>
        <v>03 Quiet recovery (15s)</v>
      </c>
      <c r="I12718" s="6" t="n">
        <f aca="false">(B12718-B12717)/((A12718-A12717)/1000)</f>
        <v>0.562637362637304</v>
      </c>
      <c r="J12718" s="6" t="n">
        <f aca="false">IF(OR(B12718&lt;Rules!$B$2,B12718&gt;Rules!$B$3,ABS(I12718)&gt;Rules!$B$4,OR(B12719&lt;Rules!$B$2,B12719&gt;Rules!$B$3,ABS(I12719)&gt;Rules!$B$4)),1,0)</f>
        <v>0</v>
      </c>
      <c r="K12718" s="6" t="str">
        <f aca="false">IF(F12718=1,COUNTIF($F$2:F12718,1),"")</f>
        <v/>
      </c>
    </row>
    <row r="12719" customFormat="false" ht="15" hidden="false" customHeight="false" outlineLevel="0" collapsed="false">
      <c r="A12719" s="6" t="n">
        <v>99792.5555</v>
      </c>
      <c r="B12719" s="6" t="n">
        <v>1.98754578754579</v>
      </c>
      <c r="C12719" s="6" t="n">
        <v>80</v>
      </c>
      <c r="D12719" s="6" t="n">
        <v>-1</v>
      </c>
      <c r="E12719" s="6" t="n">
        <v>1.99194139194139</v>
      </c>
      <c r="F12719" s="6" t="n">
        <v>0</v>
      </c>
      <c r="G12719" s="6" t="n">
        <v>0</v>
      </c>
      <c r="H12719" s="6" t="str">
        <f aca="false">IF(AND(A12719&gt;=Stimuli!$B$2,A12719&lt;=Stimuli!$C$2),Stimuli!$A$2,IF(AND(A12719&gt;=Stimuli!$B$3,A12719&lt;=Stimuli!$C$3),Stimuli!$A$3,IF(AND(A12719&gt;=Stimuli!$B$4,A12719&lt;=Stimuli!$C$4),Stimuli!$A$4,"")))</f>
        <v>03 Quiet recovery (15s)</v>
      </c>
      <c r="I12719" s="6" t="n">
        <f aca="false">(B12719-B12718)/((A12719-A12718)/1000)</f>
        <v>-0.750183150183176</v>
      </c>
      <c r="J12719" s="6" t="n">
        <f aca="false">IF(OR(B12719&lt;Rules!$B$2,B12719&gt;Rules!$B$3,ABS(I12719)&gt;Rules!$B$4,OR(B12720&lt;Rules!$B$2,B12720&gt;Rules!$B$3,ABS(I12720)&gt;Rules!$B$4)),1,0)</f>
        <v>0</v>
      </c>
      <c r="K12719" s="6" t="str">
        <f aca="false">IF(F12719=1,COUNTIF($F$2:F12719,1),"")</f>
        <v/>
      </c>
    </row>
    <row r="12720" customFormat="false" ht="15" hidden="false" customHeight="false" outlineLevel="0" collapsed="false">
      <c r="A12720" s="6" t="n">
        <v>99800.368</v>
      </c>
      <c r="B12720" s="6" t="n">
        <v>1.99340659340659</v>
      </c>
      <c r="C12720" s="6" t="n">
        <v>80</v>
      </c>
      <c r="D12720" s="6" t="n">
        <v>-1</v>
      </c>
      <c r="E12720" s="6" t="n">
        <v>1.99047619047619</v>
      </c>
      <c r="F12720" s="6" t="n">
        <v>0</v>
      </c>
      <c r="G12720" s="6" t="n">
        <v>0</v>
      </c>
      <c r="H12720" s="6" t="str">
        <f aca="false">IF(AND(A12720&gt;=Stimuli!$B$2,A12720&lt;=Stimuli!$C$2),Stimuli!$A$2,IF(AND(A12720&gt;=Stimuli!$B$3,A12720&lt;=Stimuli!$C$3),Stimuli!$A$3,IF(AND(A12720&gt;=Stimuli!$B$4,A12720&lt;=Stimuli!$C$4),Stimuli!$A$4,"")))</f>
        <v>03 Quiet recovery (15s)</v>
      </c>
      <c r="I12720" s="6" t="n">
        <f aca="false">(B12720-B12719)/((A12720-A12719)/1000)</f>
        <v>0.750183150183176</v>
      </c>
      <c r="J12720" s="6" t="n">
        <f aca="false">IF(OR(B12720&lt;Rules!$B$2,B12720&gt;Rules!$B$3,ABS(I12720)&gt;Rules!$B$4,OR(B12721&lt;Rules!$B$2,B12721&gt;Rules!$B$3,ABS(I12721)&gt;Rules!$B$4)),1,0)</f>
        <v>0</v>
      </c>
      <c r="K12720" s="6" t="str">
        <f aca="false">IF(F12720=1,COUNTIF($F$2:F12720,1),"")</f>
        <v/>
      </c>
    </row>
    <row r="12721" customFormat="false" ht="15" hidden="false" customHeight="false" outlineLevel="0" collapsed="false">
      <c r="A12721" s="6" t="n">
        <v>99808.1805</v>
      </c>
      <c r="B12721" s="6" t="n">
        <v>1.98754578754579</v>
      </c>
      <c r="C12721" s="6" t="n">
        <v>80</v>
      </c>
      <c r="D12721" s="6" t="n">
        <v>-1</v>
      </c>
      <c r="E12721" s="6" t="n">
        <v>1.99047619047619</v>
      </c>
      <c r="F12721" s="6" t="n">
        <v>0</v>
      </c>
      <c r="G12721" s="6" t="n">
        <v>0</v>
      </c>
      <c r="H12721" s="6" t="str">
        <f aca="false">IF(AND(A12721&gt;=Stimuli!$B$2,A12721&lt;=Stimuli!$C$2),Stimuli!$A$2,IF(AND(A12721&gt;=Stimuli!$B$3,A12721&lt;=Stimuli!$C$3),Stimuli!$A$3,IF(AND(A12721&gt;=Stimuli!$B$4,A12721&lt;=Stimuli!$C$4),Stimuli!$A$4,"")))</f>
        <v>03 Quiet recovery (15s)</v>
      </c>
      <c r="I12721" s="6" t="n">
        <f aca="false">(B12721-B12720)/((A12721-A12720)/1000)</f>
        <v>-0.750183150183176</v>
      </c>
      <c r="J12721" s="6" t="n">
        <f aca="false">IF(OR(B12721&lt;Rules!$B$2,B12721&gt;Rules!$B$3,ABS(I12721)&gt;Rules!$B$4,OR(B12722&lt;Rules!$B$2,B12722&gt;Rules!$B$3,ABS(I12722)&gt;Rules!$B$4)),1,0)</f>
        <v>0</v>
      </c>
      <c r="K12721" s="6" t="str">
        <f aca="false">IF(F12721=1,COUNTIF($F$2:F12721,1),"")</f>
        <v/>
      </c>
    </row>
    <row r="12722" customFormat="false" ht="15" hidden="false" customHeight="false" outlineLevel="0" collapsed="false">
      <c r="A12722" s="6" t="n">
        <v>99815.993</v>
      </c>
      <c r="B12722" s="6" t="n">
        <v>1.99487179487179</v>
      </c>
      <c r="C12722" s="6" t="n">
        <v>80</v>
      </c>
      <c r="D12722" s="6" t="n">
        <v>-1</v>
      </c>
      <c r="E12722" s="6" t="n">
        <v>1.99047619047619</v>
      </c>
      <c r="F12722" s="6" t="n">
        <v>0</v>
      </c>
      <c r="G12722" s="6" t="n">
        <v>0</v>
      </c>
      <c r="H12722" s="6" t="str">
        <f aca="false">IF(AND(A12722&gt;=Stimuli!$B$2,A12722&lt;=Stimuli!$C$2),Stimuli!$A$2,IF(AND(A12722&gt;=Stimuli!$B$3,A12722&lt;=Stimuli!$C$3),Stimuli!$A$3,IF(AND(A12722&gt;=Stimuli!$B$4,A12722&lt;=Stimuli!$C$4),Stimuli!$A$4,"")))</f>
        <v>03 Quiet recovery (15s)</v>
      </c>
      <c r="I12722" s="6" t="n">
        <f aca="false">(B12722-B12721)/((A12722-A12721)/1000)</f>
        <v>0.937728937728906</v>
      </c>
      <c r="J12722" s="6" t="n">
        <f aca="false">IF(OR(B12722&lt;Rules!$B$2,B12722&gt;Rules!$B$3,ABS(I12722)&gt;Rules!$B$4,OR(B12723&lt;Rules!$B$2,B12723&gt;Rules!$B$3,ABS(I12723)&gt;Rules!$B$4)),1,0)</f>
        <v>0</v>
      </c>
      <c r="K12722" s="6" t="str">
        <f aca="false">IF(F12722=1,COUNTIF($F$2:F12722,1),"")</f>
        <v/>
      </c>
    </row>
    <row r="12723" customFormat="false" ht="15" hidden="false" customHeight="false" outlineLevel="0" collapsed="false">
      <c r="A12723" s="6" t="n">
        <v>99823.8055</v>
      </c>
      <c r="B12723" s="6" t="n">
        <v>1.98608058608059</v>
      </c>
      <c r="C12723" s="6" t="n">
        <v>80</v>
      </c>
      <c r="D12723" s="6" t="n">
        <v>-1</v>
      </c>
      <c r="E12723" s="6" t="n">
        <v>1.99047619047619</v>
      </c>
      <c r="F12723" s="6" t="n">
        <v>0</v>
      </c>
      <c r="G12723" s="6" t="n">
        <v>0</v>
      </c>
      <c r="H12723" s="6" t="str">
        <f aca="false">IF(AND(A12723&gt;=Stimuli!$B$2,A12723&lt;=Stimuli!$C$2),Stimuli!$A$2,IF(AND(A12723&gt;=Stimuli!$B$3,A12723&lt;=Stimuli!$C$3),Stimuli!$A$3,IF(AND(A12723&gt;=Stimuli!$B$4,A12723&lt;=Stimuli!$C$4),Stimuli!$A$4,"")))</f>
        <v>03 Quiet recovery (15s)</v>
      </c>
      <c r="I12723" s="6" t="n">
        <f aca="false">(B12723-B12722)/((A12723-A12722)/1000)</f>
        <v>-1.12527472527475</v>
      </c>
      <c r="J12723" s="6" t="n">
        <f aca="false">IF(OR(B12723&lt;Rules!$B$2,B12723&gt;Rules!$B$3,ABS(I12723)&gt;Rules!$B$4,OR(B12724&lt;Rules!$B$2,B12724&gt;Rules!$B$3,ABS(I12724)&gt;Rules!$B$4)),1,0)</f>
        <v>0</v>
      </c>
      <c r="K12723" s="6" t="str">
        <f aca="false">IF(F12723=1,COUNTIF($F$2:F12723,1),"")</f>
        <v/>
      </c>
    </row>
    <row r="12724" customFormat="false" ht="15" hidden="false" customHeight="false" outlineLevel="0" collapsed="false">
      <c r="A12724" s="6" t="n">
        <v>99831.618</v>
      </c>
      <c r="B12724" s="6" t="n">
        <v>1.99487179487179</v>
      </c>
      <c r="C12724" s="6" t="n">
        <v>80</v>
      </c>
      <c r="D12724" s="6" t="n">
        <v>-1</v>
      </c>
      <c r="E12724" s="6" t="n">
        <v>1.99047619047619</v>
      </c>
      <c r="F12724" s="6" t="n">
        <v>0</v>
      </c>
      <c r="G12724" s="6" t="n">
        <v>0</v>
      </c>
      <c r="H12724" s="6" t="str">
        <f aca="false">IF(AND(A12724&gt;=Stimuli!$B$2,A12724&lt;=Stimuli!$C$2),Stimuli!$A$2,IF(AND(A12724&gt;=Stimuli!$B$3,A12724&lt;=Stimuli!$C$3),Stimuli!$A$3,IF(AND(A12724&gt;=Stimuli!$B$4,A12724&lt;=Stimuli!$C$4),Stimuli!$A$4,"")))</f>
        <v>03 Quiet recovery (15s)</v>
      </c>
      <c r="I12724" s="6" t="n">
        <f aca="false">(B12724-B12723)/((A12724-A12723)/1000)</f>
        <v>1.12527472527475</v>
      </c>
      <c r="J12724" s="6" t="n">
        <f aca="false">IF(OR(B12724&lt;Rules!$B$2,B12724&gt;Rules!$B$3,ABS(I12724)&gt;Rules!$B$4,OR(B12725&lt;Rules!$B$2,B12725&gt;Rules!$B$3,ABS(I12725)&gt;Rules!$B$4)),1,0)</f>
        <v>0</v>
      </c>
      <c r="K12724" s="6" t="str">
        <f aca="false">IF(F12724=1,COUNTIF($F$2:F12724,1),"")</f>
        <v/>
      </c>
    </row>
    <row r="12725" customFormat="false" ht="15" hidden="false" customHeight="false" outlineLevel="0" collapsed="false">
      <c r="A12725" s="6" t="n">
        <v>99839.4305</v>
      </c>
      <c r="B12725" s="6" t="n">
        <v>1.98608058608059</v>
      </c>
      <c r="C12725" s="6" t="n">
        <v>80</v>
      </c>
      <c r="D12725" s="6" t="n">
        <v>-1</v>
      </c>
      <c r="E12725" s="6" t="n">
        <v>1.99047619047619</v>
      </c>
      <c r="F12725" s="6" t="n">
        <v>0</v>
      </c>
      <c r="G12725" s="6" t="n">
        <v>0</v>
      </c>
      <c r="H12725" s="6" t="str">
        <f aca="false">IF(AND(A12725&gt;=Stimuli!$B$2,A12725&lt;=Stimuli!$C$2),Stimuli!$A$2,IF(AND(A12725&gt;=Stimuli!$B$3,A12725&lt;=Stimuli!$C$3),Stimuli!$A$3,IF(AND(A12725&gt;=Stimuli!$B$4,A12725&lt;=Stimuli!$C$4),Stimuli!$A$4,"")))</f>
        <v>03 Quiet recovery (15s)</v>
      </c>
      <c r="I12725" s="6" t="n">
        <f aca="false">(B12725-B12724)/((A12725-A12724)/1000)</f>
        <v>-1.12527472527475</v>
      </c>
      <c r="J12725" s="6" t="n">
        <f aca="false">IF(OR(B12725&lt;Rules!$B$2,B12725&gt;Rules!$B$3,ABS(I12725)&gt;Rules!$B$4,OR(B12726&lt;Rules!$B$2,B12726&gt;Rules!$B$3,ABS(I12726)&gt;Rules!$B$4)),1,0)</f>
        <v>0</v>
      </c>
      <c r="K12725" s="6" t="str">
        <f aca="false">IF(F12725=1,COUNTIF($F$2:F12725,1),"")</f>
        <v/>
      </c>
    </row>
    <row r="12726" customFormat="false" ht="15" hidden="false" customHeight="false" outlineLevel="0" collapsed="false">
      <c r="A12726" s="6" t="n">
        <v>99847.243</v>
      </c>
      <c r="B12726" s="6" t="n">
        <v>1.99340659340659</v>
      </c>
      <c r="C12726" s="6" t="n">
        <v>80</v>
      </c>
      <c r="D12726" s="6" t="n">
        <v>-1</v>
      </c>
      <c r="E12726" s="6" t="n">
        <v>1.99047619047619</v>
      </c>
      <c r="F12726" s="6" t="n">
        <v>0</v>
      </c>
      <c r="G12726" s="6" t="n">
        <v>0</v>
      </c>
      <c r="H12726" s="6" t="str">
        <f aca="false">IF(AND(A12726&gt;=Stimuli!$B$2,A12726&lt;=Stimuli!$C$2),Stimuli!$A$2,IF(AND(A12726&gt;=Stimuli!$B$3,A12726&lt;=Stimuli!$C$3),Stimuli!$A$3,IF(AND(A12726&gt;=Stimuli!$B$4,A12726&lt;=Stimuli!$C$4),Stimuli!$A$4,"")))</f>
        <v>03 Quiet recovery (15s)</v>
      </c>
      <c r="I12726" s="6" t="n">
        <f aca="false">(B12726-B12725)/((A12726-A12725)/1000)</f>
        <v>0.93772893772902</v>
      </c>
      <c r="J12726" s="6" t="n">
        <f aca="false">IF(OR(B12726&lt;Rules!$B$2,B12726&gt;Rules!$B$3,ABS(I12726)&gt;Rules!$B$4,OR(B12727&lt;Rules!$B$2,B12727&gt;Rules!$B$3,ABS(I12727)&gt;Rules!$B$4)),1,0)</f>
        <v>0</v>
      </c>
      <c r="K12726" s="6" t="str">
        <f aca="false">IF(F12726=1,COUNTIF($F$2:F12726,1),"")</f>
        <v/>
      </c>
    </row>
    <row r="12727" customFormat="false" ht="15" hidden="false" customHeight="false" outlineLevel="0" collapsed="false">
      <c r="A12727" s="6" t="n">
        <v>99855.0555</v>
      </c>
      <c r="B12727" s="6" t="n">
        <v>1.98754578754579</v>
      </c>
      <c r="C12727" s="6" t="n">
        <v>80</v>
      </c>
      <c r="D12727" s="6" t="n">
        <v>-1</v>
      </c>
      <c r="E12727" s="6" t="n">
        <v>1.99047619047619</v>
      </c>
      <c r="F12727" s="6" t="n">
        <v>0</v>
      </c>
      <c r="G12727" s="6" t="n">
        <v>0</v>
      </c>
      <c r="H12727" s="6" t="str">
        <f aca="false">IF(AND(A12727&gt;=Stimuli!$B$2,A12727&lt;=Stimuli!$C$2),Stimuli!$A$2,IF(AND(A12727&gt;=Stimuli!$B$3,A12727&lt;=Stimuli!$C$3),Stimuli!$A$3,IF(AND(A12727&gt;=Stimuli!$B$4,A12727&lt;=Stimuli!$C$4),Stimuli!$A$4,"")))</f>
        <v>03 Quiet recovery (15s)</v>
      </c>
      <c r="I12727" s="6" t="n">
        <f aca="false">(B12727-B12726)/((A12727-A12726)/1000)</f>
        <v>-0.750183150183176</v>
      </c>
      <c r="J12727" s="6" t="n">
        <f aca="false">IF(OR(B12727&lt;Rules!$B$2,B12727&gt;Rules!$B$3,ABS(I12727)&gt;Rules!$B$4,OR(B12728&lt;Rules!$B$2,B12728&gt;Rules!$B$3,ABS(I12728)&gt;Rules!$B$4)),1,0)</f>
        <v>0</v>
      </c>
      <c r="K12727" s="6" t="str">
        <f aca="false">IF(F12727=1,COUNTIF($F$2:F12727,1),"")</f>
        <v/>
      </c>
    </row>
    <row r="12728" customFormat="false" ht="15" hidden="false" customHeight="false" outlineLevel="0" collapsed="false">
      <c r="A12728" s="6" t="n">
        <v>99862.868</v>
      </c>
      <c r="B12728" s="6" t="n">
        <v>1.99194139194139</v>
      </c>
      <c r="C12728" s="6" t="n">
        <v>80</v>
      </c>
      <c r="D12728" s="6" t="n">
        <v>-1</v>
      </c>
      <c r="E12728" s="6" t="n">
        <v>1.99047619047619</v>
      </c>
      <c r="F12728" s="6" t="n">
        <v>0</v>
      </c>
      <c r="G12728" s="6" t="n">
        <v>0</v>
      </c>
      <c r="H12728" s="6" t="str">
        <f aca="false">IF(AND(A12728&gt;=Stimuli!$B$2,A12728&lt;=Stimuli!$C$2),Stimuli!$A$2,IF(AND(A12728&gt;=Stimuli!$B$3,A12728&lt;=Stimuli!$C$3),Stimuli!$A$3,IF(AND(A12728&gt;=Stimuli!$B$4,A12728&lt;=Stimuli!$C$4),Stimuli!$A$4,"")))</f>
        <v>03 Quiet recovery (15s)</v>
      </c>
      <c r="I12728" s="6" t="n">
        <f aca="false">(B12728-B12727)/((A12728-A12727)/1000)</f>
        <v>0.562637362637446</v>
      </c>
      <c r="J12728" s="6" t="n">
        <f aca="false">IF(OR(B12728&lt;Rules!$B$2,B12728&gt;Rules!$B$3,ABS(I12728)&gt;Rules!$B$4,OR(B12729&lt;Rules!$B$2,B12729&gt;Rules!$B$3,ABS(I12729)&gt;Rules!$B$4)),1,0)</f>
        <v>0</v>
      </c>
      <c r="K12728" s="6" t="str">
        <f aca="false">IF(F12728=1,COUNTIF($F$2:F12728,1),"")</f>
        <v/>
      </c>
    </row>
    <row r="12729" customFormat="false" ht="15" hidden="false" customHeight="false" outlineLevel="0" collapsed="false">
      <c r="A12729" s="6" t="n">
        <v>99870.6805</v>
      </c>
      <c r="B12729" s="6" t="n">
        <v>1.98901098901099</v>
      </c>
      <c r="C12729" s="6" t="n">
        <v>80</v>
      </c>
      <c r="D12729" s="6" t="n">
        <v>-1</v>
      </c>
      <c r="E12729" s="6" t="n">
        <v>1.99047619047619</v>
      </c>
      <c r="F12729" s="6" t="n">
        <v>0</v>
      </c>
      <c r="G12729" s="6" t="n">
        <v>0</v>
      </c>
      <c r="H12729" s="6" t="str">
        <f aca="false">IF(AND(A12729&gt;=Stimuli!$B$2,A12729&lt;=Stimuli!$C$2),Stimuli!$A$2,IF(AND(A12729&gt;=Stimuli!$B$3,A12729&lt;=Stimuli!$C$3),Stimuli!$A$3,IF(AND(A12729&gt;=Stimuli!$B$4,A12729&lt;=Stimuli!$C$4),Stimuli!$A$4,"")))</f>
        <v>03 Quiet recovery (15s)</v>
      </c>
      <c r="I12729" s="6" t="n">
        <f aca="false">(B12729-B12728)/((A12729-A12728)/1000)</f>
        <v>-0.375091575091574</v>
      </c>
      <c r="J12729" s="6" t="n">
        <f aca="false">IF(OR(B12729&lt;Rules!$B$2,B12729&gt;Rules!$B$3,ABS(I12729)&gt;Rules!$B$4,OR(B12730&lt;Rules!$B$2,B12730&gt;Rules!$B$3,ABS(I12730)&gt;Rules!$B$4)),1,0)</f>
        <v>0</v>
      </c>
      <c r="K12729" s="6" t="str">
        <f aca="false">IF(F12729=1,COUNTIF($F$2:F12729,1),"")</f>
        <v/>
      </c>
    </row>
    <row r="12730" customFormat="false" ht="15" hidden="false" customHeight="false" outlineLevel="0" collapsed="false">
      <c r="A12730" s="6" t="n">
        <v>99878.493</v>
      </c>
      <c r="B12730" s="6" t="n">
        <v>1.99047619047619</v>
      </c>
      <c r="C12730" s="6" t="n">
        <v>80</v>
      </c>
      <c r="D12730" s="6" t="n">
        <v>-1</v>
      </c>
      <c r="E12730" s="6" t="n">
        <v>1.99047619047619</v>
      </c>
      <c r="F12730" s="6" t="n">
        <v>0</v>
      </c>
      <c r="G12730" s="6" t="n">
        <v>0</v>
      </c>
      <c r="H12730" s="6" t="str">
        <f aca="false">IF(AND(A12730&gt;=Stimuli!$B$2,A12730&lt;=Stimuli!$C$2),Stimuli!$A$2,IF(AND(A12730&gt;=Stimuli!$B$3,A12730&lt;=Stimuli!$C$3),Stimuli!$A$3,IF(AND(A12730&gt;=Stimuli!$B$4,A12730&lt;=Stimuli!$C$4),Stimuli!$A$4,"")))</f>
        <v>03 Quiet recovery (15s)</v>
      </c>
      <c r="I12730" s="6" t="n">
        <f aca="false">(B12730-B12729)/((A12730-A12729)/1000)</f>
        <v>0.187545787545844</v>
      </c>
      <c r="J12730" s="6" t="n">
        <f aca="false">IF(OR(B12730&lt;Rules!$B$2,B12730&gt;Rules!$B$3,ABS(I12730)&gt;Rules!$B$4,OR(B12731&lt;Rules!$B$2,B12731&gt;Rules!$B$3,ABS(I12731)&gt;Rules!$B$4)),1,0)</f>
        <v>0</v>
      </c>
      <c r="K12730" s="6" t="str">
        <f aca="false">IF(F12730=1,COUNTIF($F$2:F12730,1),"")</f>
        <v/>
      </c>
    </row>
    <row r="12731" customFormat="false" ht="15" hidden="false" customHeight="false" outlineLevel="0" collapsed="false">
      <c r="A12731" s="6" t="n">
        <v>99886.3055</v>
      </c>
      <c r="B12731" s="6" t="n">
        <v>1.99047619047619</v>
      </c>
      <c r="C12731" s="6" t="n">
        <v>80</v>
      </c>
      <c r="D12731" s="6" t="n">
        <v>-1</v>
      </c>
      <c r="E12731" s="6" t="n">
        <v>1.99047619047619</v>
      </c>
      <c r="F12731" s="6" t="n">
        <v>0</v>
      </c>
      <c r="G12731" s="6" t="n">
        <v>0</v>
      </c>
      <c r="H12731" s="6" t="str">
        <f aca="false">IF(AND(A12731&gt;=Stimuli!$B$2,A12731&lt;=Stimuli!$C$2),Stimuli!$A$2,IF(AND(A12731&gt;=Stimuli!$B$3,A12731&lt;=Stimuli!$C$3),Stimuli!$A$3,IF(AND(A12731&gt;=Stimuli!$B$4,A12731&lt;=Stimuli!$C$4),Stimuli!$A$4,"")))</f>
        <v>03 Quiet recovery (15s)</v>
      </c>
      <c r="I12731" s="6" t="n">
        <f aca="false">(B12731-B12730)/((A12731-A12730)/1000)</f>
        <v>0</v>
      </c>
      <c r="J12731" s="6" t="n">
        <f aca="false">IF(OR(B12731&lt;Rules!$B$2,B12731&gt;Rules!$B$3,ABS(I12731)&gt;Rules!$B$4,OR(B12732&lt;Rules!$B$2,B12732&gt;Rules!$B$3,ABS(I12732)&gt;Rules!$B$4)),1,0)</f>
        <v>0</v>
      </c>
      <c r="K12731" s="6" t="str">
        <f aca="false">IF(F12731=1,COUNTIF($F$2:F12731,1),"")</f>
        <v/>
      </c>
    </row>
    <row r="12732" customFormat="false" ht="15" hidden="false" customHeight="false" outlineLevel="0" collapsed="false">
      <c r="A12732" s="6" t="n">
        <v>99894.118</v>
      </c>
      <c r="B12732" s="6" t="n">
        <v>1.98901098901099</v>
      </c>
      <c r="C12732" s="6" t="n">
        <v>80</v>
      </c>
      <c r="D12732" s="6" t="n">
        <v>-1</v>
      </c>
      <c r="E12732" s="6" t="n">
        <v>1.98901098901099</v>
      </c>
      <c r="F12732" s="6" t="n">
        <v>0</v>
      </c>
      <c r="G12732" s="6" t="n">
        <v>0</v>
      </c>
      <c r="H12732" s="6" t="str">
        <f aca="false">IF(AND(A12732&gt;=Stimuli!$B$2,A12732&lt;=Stimuli!$C$2),Stimuli!$A$2,IF(AND(A12732&gt;=Stimuli!$B$3,A12732&lt;=Stimuli!$C$3),Stimuli!$A$3,IF(AND(A12732&gt;=Stimuli!$B$4,A12732&lt;=Stimuli!$C$4),Stimuli!$A$4,"")))</f>
        <v>03 Quiet recovery (15s)</v>
      </c>
      <c r="I12732" s="6" t="n">
        <f aca="false">(B12732-B12731)/((A12732-A12731)/1000)</f>
        <v>-0.187545787545844</v>
      </c>
      <c r="J12732" s="6" t="n">
        <f aca="false">IF(OR(B12732&lt;Rules!$B$2,B12732&gt;Rules!$B$3,ABS(I12732)&gt;Rules!$B$4,OR(B12733&lt;Rules!$B$2,B12733&gt;Rules!$B$3,ABS(I12733)&gt;Rules!$B$4)),1,0)</f>
        <v>0</v>
      </c>
      <c r="K12732" s="6" t="str">
        <f aca="false">IF(F12732=1,COUNTIF($F$2:F12732,1),"")</f>
        <v/>
      </c>
    </row>
    <row r="12733" customFormat="false" ht="15" hidden="false" customHeight="false" outlineLevel="0" collapsed="false">
      <c r="A12733" s="6" t="n">
        <v>99901.9305</v>
      </c>
      <c r="B12733" s="6" t="n">
        <v>1.99047619047619</v>
      </c>
      <c r="C12733" s="6" t="n">
        <v>80</v>
      </c>
      <c r="D12733" s="6" t="n">
        <v>-1</v>
      </c>
      <c r="E12733" s="6" t="n">
        <v>1.98901098901099</v>
      </c>
      <c r="F12733" s="6" t="n">
        <v>0</v>
      </c>
      <c r="G12733" s="6" t="n">
        <v>0</v>
      </c>
      <c r="H12733" s="6" t="str">
        <f aca="false">IF(AND(A12733&gt;=Stimuli!$B$2,A12733&lt;=Stimuli!$C$2),Stimuli!$A$2,IF(AND(A12733&gt;=Stimuli!$B$3,A12733&lt;=Stimuli!$C$3),Stimuli!$A$3,IF(AND(A12733&gt;=Stimuli!$B$4,A12733&lt;=Stimuli!$C$4),Stimuli!$A$4,"")))</f>
        <v>03 Quiet recovery (15s)</v>
      </c>
      <c r="I12733" s="6" t="n">
        <f aca="false">(B12733-B12732)/((A12733-A12732)/1000)</f>
        <v>0.187545787545844</v>
      </c>
      <c r="J12733" s="6" t="n">
        <f aca="false">IF(OR(B12733&lt;Rules!$B$2,B12733&gt;Rules!$B$3,ABS(I12733)&gt;Rules!$B$4,OR(B12734&lt;Rules!$B$2,B12734&gt;Rules!$B$3,ABS(I12734)&gt;Rules!$B$4)),1,0)</f>
        <v>0</v>
      </c>
      <c r="K12733" s="6" t="str">
        <f aca="false">IF(F12733=1,COUNTIF($F$2:F12733,1),"")</f>
        <v/>
      </c>
    </row>
    <row r="12734" customFormat="false" ht="15" hidden="false" customHeight="false" outlineLevel="0" collapsed="false">
      <c r="A12734" s="6" t="n">
        <v>99909.743</v>
      </c>
      <c r="B12734" s="6" t="n">
        <v>1.98754578754579</v>
      </c>
      <c r="C12734" s="6" t="n">
        <v>80</v>
      </c>
      <c r="D12734" s="6" t="n">
        <v>-1</v>
      </c>
      <c r="E12734" s="6" t="n">
        <v>1.98901098901099</v>
      </c>
      <c r="F12734" s="6" t="n">
        <v>0</v>
      </c>
      <c r="G12734" s="6" t="n">
        <v>0</v>
      </c>
      <c r="H12734" s="6" t="str">
        <f aca="false">IF(AND(A12734&gt;=Stimuli!$B$2,A12734&lt;=Stimuli!$C$2),Stimuli!$A$2,IF(AND(A12734&gt;=Stimuli!$B$3,A12734&lt;=Stimuli!$C$3),Stimuli!$A$3,IF(AND(A12734&gt;=Stimuli!$B$4,A12734&lt;=Stimuli!$C$4),Stimuli!$A$4,"")))</f>
        <v>03 Quiet recovery (15s)</v>
      </c>
      <c r="I12734" s="6" t="n">
        <f aca="false">(B12734-B12733)/((A12734-A12733)/1000)</f>
        <v>-0.375091575091716</v>
      </c>
      <c r="J12734" s="6" t="n">
        <f aca="false">IF(OR(B12734&lt;Rules!$B$2,B12734&gt;Rules!$B$3,ABS(I12734)&gt;Rules!$B$4,OR(B12735&lt;Rules!$B$2,B12735&gt;Rules!$B$3,ABS(I12735)&gt;Rules!$B$4)),1,0)</f>
        <v>0</v>
      </c>
      <c r="K12734" s="6" t="str">
        <f aca="false">IF(F12734=1,COUNTIF($F$2:F12734,1),"")</f>
        <v/>
      </c>
    </row>
    <row r="12735" customFormat="false" ht="15" hidden="false" customHeight="false" outlineLevel="0" collapsed="false">
      <c r="A12735" s="6" t="n">
        <v>99917.5555</v>
      </c>
      <c r="B12735" s="6" t="n">
        <v>1.99194139194139</v>
      </c>
      <c r="C12735" s="6" t="n">
        <v>80</v>
      </c>
      <c r="D12735" s="6" t="n">
        <v>-1</v>
      </c>
      <c r="E12735" s="6" t="n">
        <v>1.98901098901099</v>
      </c>
      <c r="F12735" s="6" t="n">
        <v>0</v>
      </c>
      <c r="G12735" s="6" t="n">
        <v>0</v>
      </c>
      <c r="H12735" s="6" t="str">
        <f aca="false">IF(AND(A12735&gt;=Stimuli!$B$2,A12735&lt;=Stimuli!$C$2),Stimuli!$A$2,IF(AND(A12735&gt;=Stimuli!$B$3,A12735&lt;=Stimuli!$C$3),Stimuli!$A$3,IF(AND(A12735&gt;=Stimuli!$B$4,A12735&lt;=Stimuli!$C$4),Stimuli!$A$4,"")))</f>
        <v>03 Quiet recovery (15s)</v>
      </c>
      <c r="I12735" s="6" t="n">
        <f aca="false">(B12735-B12734)/((A12735-A12734)/1000)</f>
        <v>0.562637362637446</v>
      </c>
      <c r="J12735" s="6" t="n">
        <f aca="false">IF(OR(B12735&lt;Rules!$B$2,B12735&gt;Rules!$B$3,ABS(I12735)&gt;Rules!$B$4,OR(B12736&lt;Rules!$B$2,B12736&gt;Rules!$B$3,ABS(I12736)&gt;Rules!$B$4)),1,0)</f>
        <v>0</v>
      </c>
      <c r="K12735" s="6" t="str">
        <f aca="false">IF(F12735=1,COUNTIF($F$2:F12735,1),"")</f>
        <v/>
      </c>
    </row>
    <row r="12736" customFormat="false" ht="15" hidden="false" customHeight="false" outlineLevel="0" collapsed="false">
      <c r="A12736" s="6" t="n">
        <v>99925.368</v>
      </c>
      <c r="B12736" s="6" t="n">
        <v>1.98754578754579</v>
      </c>
      <c r="C12736" s="6" t="n">
        <v>80</v>
      </c>
      <c r="D12736" s="6" t="n">
        <v>-1</v>
      </c>
      <c r="E12736" s="6" t="n">
        <v>1.98901098901099</v>
      </c>
      <c r="F12736" s="6" t="n">
        <v>0</v>
      </c>
      <c r="G12736" s="6" t="n">
        <v>0</v>
      </c>
      <c r="H12736" s="6" t="str">
        <f aca="false">IF(AND(A12736&gt;=Stimuli!$B$2,A12736&lt;=Stimuli!$C$2),Stimuli!$A$2,IF(AND(A12736&gt;=Stimuli!$B$3,A12736&lt;=Stimuli!$C$3),Stimuli!$A$3,IF(AND(A12736&gt;=Stimuli!$B$4,A12736&lt;=Stimuli!$C$4),Stimuli!$A$4,"")))</f>
        <v>03 Quiet recovery (15s)</v>
      </c>
      <c r="I12736" s="6" t="n">
        <f aca="false">(B12736-B12735)/((A12736-A12735)/1000)</f>
        <v>-0.562637362637446</v>
      </c>
      <c r="J12736" s="6" t="n">
        <f aca="false">IF(OR(B12736&lt;Rules!$B$2,B12736&gt;Rules!$B$3,ABS(I12736)&gt;Rules!$B$4,OR(B12737&lt;Rules!$B$2,B12737&gt;Rules!$B$3,ABS(I12737)&gt;Rules!$B$4)),1,0)</f>
        <v>0</v>
      </c>
      <c r="K12736" s="6" t="str">
        <f aca="false">IF(F12736=1,COUNTIF($F$2:F12736,1),"")</f>
        <v/>
      </c>
    </row>
    <row r="12737" customFormat="false" ht="15" hidden="false" customHeight="false" outlineLevel="0" collapsed="false">
      <c r="A12737" s="6" t="n">
        <v>99933.1805</v>
      </c>
      <c r="B12737" s="6" t="n">
        <v>1.99340659340659</v>
      </c>
      <c r="C12737" s="6" t="n">
        <v>80</v>
      </c>
      <c r="D12737" s="6" t="n">
        <v>-1</v>
      </c>
      <c r="E12737" s="6" t="n">
        <v>1.98901098901099</v>
      </c>
      <c r="F12737" s="6" t="n">
        <v>0</v>
      </c>
      <c r="G12737" s="6" t="n">
        <v>0</v>
      </c>
      <c r="H12737" s="6" t="str">
        <f aca="false">IF(AND(A12737&gt;=Stimuli!$B$2,A12737&lt;=Stimuli!$C$2),Stimuli!$A$2,IF(AND(A12737&gt;=Stimuli!$B$3,A12737&lt;=Stimuli!$C$3),Stimuli!$A$3,IF(AND(A12737&gt;=Stimuli!$B$4,A12737&lt;=Stimuli!$C$4),Stimuli!$A$4,"")))</f>
        <v>03 Quiet recovery (15s)</v>
      </c>
      <c r="I12737" s="6" t="n">
        <f aca="false">(B12737-B12736)/((A12737-A12736)/1000)</f>
        <v>0.750183150183176</v>
      </c>
      <c r="J12737" s="6" t="n">
        <f aca="false">IF(OR(B12737&lt;Rules!$B$2,B12737&gt;Rules!$B$3,ABS(I12737)&gt;Rules!$B$4,OR(B12738&lt;Rules!$B$2,B12738&gt;Rules!$B$3,ABS(I12738)&gt;Rules!$B$4)),1,0)</f>
        <v>0</v>
      </c>
      <c r="K12737" s="6" t="str">
        <f aca="false">IF(F12737=1,COUNTIF($F$2:F12737,1),"")</f>
        <v/>
      </c>
    </row>
    <row r="12738" customFormat="false" ht="15" hidden="false" customHeight="false" outlineLevel="0" collapsed="false">
      <c r="A12738" s="6" t="n">
        <v>99940.993</v>
      </c>
      <c r="B12738" s="6" t="n">
        <v>1.98608058608059</v>
      </c>
      <c r="C12738" s="6" t="n">
        <v>80</v>
      </c>
      <c r="D12738" s="6" t="n">
        <v>-1</v>
      </c>
      <c r="E12738" s="6" t="n">
        <v>1.98901098901099</v>
      </c>
      <c r="F12738" s="6" t="n">
        <v>0</v>
      </c>
      <c r="G12738" s="6" t="n">
        <v>0</v>
      </c>
      <c r="H12738" s="6" t="str">
        <f aca="false">IF(AND(A12738&gt;=Stimuli!$B$2,A12738&lt;=Stimuli!$C$2),Stimuli!$A$2,IF(AND(A12738&gt;=Stimuli!$B$3,A12738&lt;=Stimuli!$C$3),Stimuli!$A$3,IF(AND(A12738&gt;=Stimuli!$B$4,A12738&lt;=Stimuli!$C$4),Stimuli!$A$4,"")))</f>
        <v>03 Quiet recovery (15s)</v>
      </c>
      <c r="I12738" s="6" t="n">
        <f aca="false">(B12738-B12737)/((A12738-A12737)/1000)</f>
        <v>-0.93772893772902</v>
      </c>
      <c r="J12738" s="6" t="n">
        <f aca="false">IF(OR(B12738&lt;Rules!$B$2,B12738&gt;Rules!$B$3,ABS(I12738)&gt;Rules!$B$4,OR(B12739&lt;Rules!$B$2,B12739&gt;Rules!$B$3,ABS(I12739)&gt;Rules!$B$4)),1,0)</f>
        <v>0</v>
      </c>
      <c r="K12738" s="6" t="str">
        <f aca="false">IF(F12738=1,COUNTIF($F$2:F12738,1),"")</f>
        <v/>
      </c>
    </row>
    <row r="12739" customFormat="false" ht="15" hidden="false" customHeight="false" outlineLevel="0" collapsed="false">
      <c r="A12739" s="6" t="n">
        <v>99948.8055</v>
      </c>
      <c r="B12739" s="6" t="n">
        <v>1.99340659340659</v>
      </c>
      <c r="C12739" s="6" t="n">
        <v>80</v>
      </c>
      <c r="D12739" s="6" t="n">
        <v>-1</v>
      </c>
      <c r="E12739" s="6" t="n">
        <v>1.98901098901099</v>
      </c>
      <c r="F12739" s="6" t="n">
        <v>0</v>
      </c>
      <c r="G12739" s="6" t="n">
        <v>0</v>
      </c>
      <c r="H12739" s="6" t="str">
        <f aca="false">IF(AND(A12739&gt;=Stimuli!$B$2,A12739&lt;=Stimuli!$C$2),Stimuli!$A$2,IF(AND(A12739&gt;=Stimuli!$B$3,A12739&lt;=Stimuli!$C$3),Stimuli!$A$3,IF(AND(A12739&gt;=Stimuli!$B$4,A12739&lt;=Stimuli!$C$4),Stimuli!$A$4,"")))</f>
        <v>03 Quiet recovery (15s)</v>
      </c>
      <c r="I12739" s="6" t="n">
        <f aca="false">(B12739-B12738)/((A12739-A12738)/1000)</f>
        <v>0.93772893772902</v>
      </c>
      <c r="J12739" s="6" t="n">
        <f aca="false">IF(OR(B12739&lt;Rules!$B$2,B12739&gt;Rules!$B$3,ABS(I12739)&gt;Rules!$B$4,OR(B12740&lt;Rules!$B$2,B12740&gt;Rules!$B$3,ABS(I12740)&gt;Rules!$B$4)),1,0)</f>
        <v>0</v>
      </c>
      <c r="K12739" s="6" t="str">
        <f aca="false">IF(F12739=1,COUNTIF($F$2:F12739,1),"")</f>
        <v/>
      </c>
    </row>
    <row r="12740" customFormat="false" ht="15" hidden="false" customHeight="false" outlineLevel="0" collapsed="false">
      <c r="A12740" s="6" t="n">
        <v>99956.618</v>
      </c>
      <c r="B12740" s="6" t="n">
        <v>1.98608058608059</v>
      </c>
      <c r="C12740" s="6" t="n">
        <v>80</v>
      </c>
      <c r="D12740" s="6" t="n">
        <v>-1</v>
      </c>
      <c r="E12740" s="6" t="n">
        <v>1.98901098901099</v>
      </c>
      <c r="F12740" s="6" t="n">
        <v>0</v>
      </c>
      <c r="G12740" s="6" t="n">
        <v>0</v>
      </c>
      <c r="H12740" s="6" t="str">
        <f aca="false">IF(AND(A12740&gt;=Stimuli!$B$2,A12740&lt;=Stimuli!$C$2),Stimuli!$A$2,IF(AND(A12740&gt;=Stimuli!$B$3,A12740&lt;=Stimuli!$C$3),Stimuli!$A$3,IF(AND(A12740&gt;=Stimuli!$B$4,A12740&lt;=Stimuli!$C$4),Stimuli!$A$4,"")))</f>
        <v>03 Quiet recovery (15s)</v>
      </c>
      <c r="I12740" s="6" t="n">
        <f aca="false">(B12740-B12739)/((A12740-A12739)/1000)</f>
        <v>-0.93772893772902</v>
      </c>
      <c r="J12740" s="6" t="n">
        <f aca="false">IF(OR(B12740&lt;Rules!$B$2,B12740&gt;Rules!$B$3,ABS(I12740)&gt;Rules!$B$4,OR(B12741&lt;Rules!$B$2,B12741&gt;Rules!$B$3,ABS(I12741)&gt;Rules!$B$4)),1,0)</f>
        <v>0</v>
      </c>
      <c r="K12740" s="6" t="str">
        <f aca="false">IF(F12740=1,COUNTIF($F$2:F12740,1),"")</f>
        <v/>
      </c>
    </row>
    <row r="12741" customFormat="false" ht="15" hidden="false" customHeight="false" outlineLevel="0" collapsed="false">
      <c r="A12741" s="6" t="n">
        <v>99964.4305</v>
      </c>
      <c r="B12741" s="6" t="n">
        <v>1.99340659340659</v>
      </c>
      <c r="C12741" s="6" t="n">
        <v>80</v>
      </c>
      <c r="D12741" s="6" t="n">
        <v>-1</v>
      </c>
      <c r="E12741" s="6" t="n">
        <v>1.98901098901099</v>
      </c>
      <c r="F12741" s="6" t="n">
        <v>0</v>
      </c>
      <c r="G12741" s="6" t="n">
        <v>0</v>
      </c>
      <c r="H12741" s="6" t="str">
        <f aca="false">IF(AND(A12741&gt;=Stimuli!$B$2,A12741&lt;=Stimuli!$C$2),Stimuli!$A$2,IF(AND(A12741&gt;=Stimuli!$B$3,A12741&lt;=Stimuli!$C$3),Stimuli!$A$3,IF(AND(A12741&gt;=Stimuli!$B$4,A12741&lt;=Stimuli!$C$4),Stimuli!$A$4,"")))</f>
        <v>03 Quiet recovery (15s)</v>
      </c>
      <c r="I12741" s="6" t="n">
        <f aca="false">(B12741-B12740)/((A12741-A12740)/1000)</f>
        <v>0.93772893772902</v>
      </c>
      <c r="J12741" s="6" t="n">
        <f aca="false">IF(OR(B12741&lt;Rules!$B$2,B12741&gt;Rules!$B$3,ABS(I12741)&gt;Rules!$B$4,OR(B12742&lt;Rules!$B$2,B12742&gt;Rules!$B$3,ABS(I12742)&gt;Rules!$B$4)),1,0)</f>
        <v>0</v>
      </c>
      <c r="K12741" s="6" t="str">
        <f aca="false">IF(F12741=1,COUNTIF($F$2:F12741,1),"")</f>
        <v/>
      </c>
    </row>
    <row r="12742" customFormat="false" ht="15" hidden="false" customHeight="false" outlineLevel="0" collapsed="false">
      <c r="A12742" s="6" t="n">
        <v>99972.243</v>
      </c>
      <c r="B12742" s="6" t="n">
        <v>1.98608058608059</v>
      </c>
      <c r="C12742" s="6" t="n">
        <v>80</v>
      </c>
      <c r="D12742" s="6" t="n">
        <v>-1</v>
      </c>
      <c r="E12742" s="6" t="n">
        <v>1.98901098901099</v>
      </c>
      <c r="F12742" s="6" t="n">
        <v>0</v>
      </c>
      <c r="G12742" s="6" t="n">
        <v>0</v>
      </c>
      <c r="H12742" s="6" t="str">
        <f aca="false">IF(AND(A12742&gt;=Stimuli!$B$2,A12742&lt;=Stimuli!$C$2),Stimuli!$A$2,IF(AND(A12742&gt;=Stimuli!$B$3,A12742&lt;=Stimuli!$C$3),Stimuli!$A$3,IF(AND(A12742&gt;=Stimuli!$B$4,A12742&lt;=Stimuli!$C$4),Stimuli!$A$4,"")))</f>
        <v>03 Quiet recovery (15s)</v>
      </c>
      <c r="I12742" s="6" t="n">
        <f aca="false">(B12742-B12741)/((A12742-A12741)/1000)</f>
        <v>-0.93772893772902</v>
      </c>
      <c r="J12742" s="6" t="n">
        <f aca="false">IF(OR(B12742&lt;Rules!$B$2,B12742&gt;Rules!$B$3,ABS(I12742)&gt;Rules!$B$4,OR(B12743&lt;Rules!$B$2,B12743&gt;Rules!$B$3,ABS(I12743)&gt;Rules!$B$4)),1,0)</f>
        <v>0</v>
      </c>
      <c r="K12742" s="6" t="str">
        <f aca="false">IF(F12742=1,COUNTIF($F$2:F12742,1),"")</f>
        <v/>
      </c>
    </row>
    <row r="12743" customFormat="false" ht="15" hidden="false" customHeight="false" outlineLevel="0" collapsed="false">
      <c r="A12743" s="6" t="n">
        <v>99980.0555</v>
      </c>
      <c r="B12743" s="6" t="n">
        <v>1.99194139194139</v>
      </c>
      <c r="C12743" s="6" t="n">
        <v>80</v>
      </c>
      <c r="D12743" s="6" t="n">
        <v>-1</v>
      </c>
      <c r="E12743" s="6" t="n">
        <v>1.98901098901099</v>
      </c>
      <c r="F12743" s="6" t="n">
        <v>0</v>
      </c>
      <c r="G12743" s="6" t="n">
        <v>0</v>
      </c>
      <c r="H12743" s="6" t="str">
        <f aca="false">IF(AND(A12743&gt;=Stimuli!$B$2,A12743&lt;=Stimuli!$C$2),Stimuli!$A$2,IF(AND(A12743&gt;=Stimuli!$B$3,A12743&lt;=Stimuli!$C$3),Stimuli!$A$3,IF(AND(A12743&gt;=Stimuli!$B$4,A12743&lt;=Stimuli!$C$4),Stimuli!$A$4,"")))</f>
        <v>03 Quiet recovery (15s)</v>
      </c>
      <c r="I12743" s="6" t="n">
        <f aca="false">(B12743-B12742)/((A12743-A12742)/1000)</f>
        <v>0.75018315018329</v>
      </c>
      <c r="J12743" s="6" t="n">
        <f aca="false">IF(OR(B12743&lt;Rules!$B$2,B12743&gt;Rules!$B$3,ABS(I12743)&gt;Rules!$B$4,OR(B12744&lt;Rules!$B$2,B12744&gt;Rules!$B$3,ABS(I12744)&gt;Rules!$B$4)),1,0)</f>
        <v>0</v>
      </c>
      <c r="K12743" s="6" t="str">
        <f aca="false">IF(F12743=1,COUNTIF($F$2:F12743,1),"")</f>
        <v/>
      </c>
    </row>
    <row r="12744" customFormat="false" ht="15" hidden="false" customHeight="false" outlineLevel="0" collapsed="false">
      <c r="A12744" s="6" t="n">
        <v>99987.868</v>
      </c>
      <c r="B12744" s="6" t="n">
        <v>1.98608058608059</v>
      </c>
      <c r="C12744" s="6" t="n">
        <v>80</v>
      </c>
      <c r="D12744" s="6" t="n">
        <v>-1</v>
      </c>
      <c r="E12744" s="6" t="n">
        <v>1.98901098901099</v>
      </c>
      <c r="F12744" s="6" t="n">
        <v>0</v>
      </c>
      <c r="G12744" s="6" t="n">
        <v>0</v>
      </c>
      <c r="H12744" s="6" t="str">
        <f aca="false">IF(AND(A12744&gt;=Stimuli!$B$2,A12744&lt;=Stimuli!$C$2),Stimuli!$A$2,IF(AND(A12744&gt;=Stimuli!$B$3,A12744&lt;=Stimuli!$C$3),Stimuli!$A$3,IF(AND(A12744&gt;=Stimuli!$B$4,A12744&lt;=Stimuli!$C$4),Stimuli!$A$4,"")))</f>
        <v>03 Quiet recovery (15s)</v>
      </c>
      <c r="I12744" s="6" t="n">
        <f aca="false">(B12744-B12743)/((A12744-A12743)/1000)</f>
        <v>-0.75018315018329</v>
      </c>
      <c r="J12744" s="6" t="n">
        <f aca="false">IF(OR(B12744&lt;Rules!$B$2,B12744&gt;Rules!$B$3,ABS(I12744)&gt;Rules!$B$4,OR(B12745&lt;Rules!$B$2,B12745&gt;Rules!$B$3,ABS(I12745)&gt;Rules!$B$4)),1,0)</f>
        <v>0</v>
      </c>
      <c r="K12744" s="6" t="str">
        <f aca="false">IF(F12744=1,COUNTIF($F$2:F12744,1),"")</f>
        <v/>
      </c>
    </row>
    <row r="12745" customFormat="false" ht="15" hidden="false" customHeight="false" outlineLevel="0" collapsed="false">
      <c r="A12745" s="6" t="n">
        <v>99995.6805</v>
      </c>
      <c r="B12745" s="6" t="n">
        <v>1.99047619047619</v>
      </c>
      <c r="C12745" s="6" t="n">
        <v>80</v>
      </c>
      <c r="D12745" s="6" t="n">
        <v>-1</v>
      </c>
      <c r="E12745" s="6" t="n">
        <v>1.98754578754579</v>
      </c>
      <c r="F12745" s="6" t="n">
        <v>0</v>
      </c>
      <c r="G12745" s="6" t="n">
        <v>0</v>
      </c>
      <c r="H12745" s="6" t="str">
        <f aca="false">IF(AND(A12745&gt;=Stimuli!$B$2,A12745&lt;=Stimuli!$C$2),Stimuli!$A$2,IF(AND(A12745&gt;=Stimuli!$B$3,A12745&lt;=Stimuli!$C$3),Stimuli!$A$3,IF(AND(A12745&gt;=Stimuli!$B$4,A12745&lt;=Stimuli!$C$4),Stimuli!$A$4,"")))</f>
        <v>03 Quiet recovery (15s)</v>
      </c>
      <c r="I12745" s="6" t="n">
        <f aca="false">(B12745-B12744)/((A12745-A12744)/1000)</f>
        <v>0.56263736263756</v>
      </c>
      <c r="J12745" s="6" t="n">
        <f aca="false">IF(OR(B12745&lt;Rules!$B$2,B12745&gt;Rules!$B$3,ABS(I12745)&gt;Rules!$B$4,OR(B12746&lt;Rules!$B$2,B12746&gt;Rules!$B$3,ABS(I12746)&gt;Rules!$B$4)),1,0)</f>
        <v>0</v>
      </c>
      <c r="K12745" s="6" t="str">
        <f aca="false">IF(F12745=1,COUNTIF($F$2:F12745,1),"")</f>
        <v/>
      </c>
    </row>
    <row r="12746" customFormat="false" ht="15" hidden="false" customHeight="false" outlineLevel="0" collapsed="false">
      <c r="A12746" s="6" t="n">
        <v>100003.493</v>
      </c>
      <c r="B12746" s="6" t="n">
        <v>1.98754578754579</v>
      </c>
      <c r="C12746" s="6" t="n">
        <v>80</v>
      </c>
      <c r="D12746" s="6" t="n">
        <v>-1</v>
      </c>
      <c r="E12746" s="6" t="n">
        <v>1.98754578754579</v>
      </c>
      <c r="F12746" s="6" t="n">
        <v>0</v>
      </c>
      <c r="G12746" s="6" t="n">
        <v>0</v>
      </c>
      <c r="H12746" s="6" t="str">
        <f aca="false">IF(AND(A12746&gt;=Stimuli!$B$2,A12746&lt;=Stimuli!$C$2),Stimuli!$A$2,IF(AND(A12746&gt;=Stimuli!$B$3,A12746&lt;=Stimuli!$C$3),Stimuli!$A$3,IF(AND(A12746&gt;=Stimuli!$B$4,A12746&lt;=Stimuli!$C$4),Stimuli!$A$4,"")))</f>
        <v>03 Quiet recovery (15s)</v>
      </c>
      <c r="I12746" s="6" t="n">
        <f aca="false">(B12746-B12745)/((A12746-A12745)/1000)</f>
        <v>-0.375091575091716</v>
      </c>
      <c r="J12746" s="6" t="n">
        <f aca="false">IF(OR(B12746&lt;Rules!$B$2,B12746&gt;Rules!$B$3,ABS(I12746)&gt;Rules!$B$4,OR(B12747&lt;Rules!$B$2,B12747&gt;Rules!$B$3,ABS(I12747)&gt;Rules!$B$4)),1,0)</f>
        <v>0</v>
      </c>
      <c r="K12746" s="6" t="str">
        <f aca="false">IF(F12746=1,COUNTIF($F$2:F12746,1),"")</f>
        <v/>
      </c>
    </row>
    <row r="12747" customFormat="false" ht="15" hidden="false" customHeight="false" outlineLevel="0" collapsed="false">
      <c r="A12747" s="6" t="n">
        <v>100011.3055</v>
      </c>
      <c r="B12747" s="6" t="n">
        <v>1.98901098901099</v>
      </c>
      <c r="C12747" s="6" t="n">
        <v>80</v>
      </c>
      <c r="D12747" s="6" t="n">
        <v>-1</v>
      </c>
      <c r="E12747" s="6" t="n">
        <v>1.98754578754579</v>
      </c>
      <c r="F12747" s="6" t="n">
        <v>0</v>
      </c>
      <c r="G12747" s="6" t="n">
        <v>0</v>
      </c>
      <c r="H12747" s="6" t="str">
        <f aca="false">IF(AND(A12747&gt;=Stimuli!$B$2,A12747&lt;=Stimuli!$C$2),Stimuli!$A$2,IF(AND(A12747&gt;=Stimuli!$B$3,A12747&lt;=Stimuli!$C$3),Stimuli!$A$3,IF(AND(A12747&gt;=Stimuli!$B$4,A12747&lt;=Stimuli!$C$4),Stimuli!$A$4,"")))</f>
        <v>03 Quiet recovery (15s)</v>
      </c>
      <c r="I12747" s="6" t="n">
        <f aca="false">(B12747-B12746)/((A12747-A12746)/1000)</f>
        <v>0.187545787545872</v>
      </c>
      <c r="J12747" s="6" t="n">
        <f aca="false">IF(OR(B12747&lt;Rules!$B$2,B12747&gt;Rules!$B$3,ABS(I12747)&gt;Rules!$B$4,OR(B12748&lt;Rules!$B$2,B12748&gt;Rules!$B$3,ABS(I12748)&gt;Rules!$B$4)),1,0)</f>
        <v>0</v>
      </c>
      <c r="K12747" s="6" t="str">
        <f aca="false">IF(F12747=1,COUNTIF($F$2:F12747,1),"")</f>
        <v/>
      </c>
    </row>
    <row r="12748" customFormat="false" ht="15" hidden="false" customHeight="false" outlineLevel="0" collapsed="false">
      <c r="A12748" s="6" t="n">
        <v>100019.118</v>
      </c>
      <c r="B12748" s="6" t="n">
        <v>1.98901098901099</v>
      </c>
      <c r="C12748" s="6" t="n">
        <v>80</v>
      </c>
      <c r="D12748" s="6" t="n">
        <v>-1</v>
      </c>
      <c r="E12748" s="6" t="n">
        <v>1.98754578754579</v>
      </c>
      <c r="F12748" s="6" t="n">
        <v>0</v>
      </c>
      <c r="G12748" s="6" t="n">
        <v>0</v>
      </c>
      <c r="H12748" s="6" t="str">
        <f aca="false">IF(AND(A12748&gt;=Stimuli!$B$2,A12748&lt;=Stimuli!$C$2),Stimuli!$A$2,IF(AND(A12748&gt;=Stimuli!$B$3,A12748&lt;=Stimuli!$C$3),Stimuli!$A$3,IF(AND(A12748&gt;=Stimuli!$B$4,A12748&lt;=Stimuli!$C$4),Stimuli!$A$4,"")))</f>
        <v>03 Quiet recovery (15s)</v>
      </c>
      <c r="I12748" s="6" t="n">
        <f aca="false">(B12748-B12747)/((A12748-A12747)/1000)</f>
        <v>0</v>
      </c>
      <c r="J12748" s="6" t="n">
        <f aca="false">IF(OR(B12748&lt;Rules!$B$2,B12748&gt;Rules!$B$3,ABS(I12748)&gt;Rules!$B$4,OR(B12749&lt;Rules!$B$2,B12749&gt;Rules!$B$3,ABS(I12749)&gt;Rules!$B$4)),1,0)</f>
        <v>0</v>
      </c>
      <c r="K12748" s="6" t="str">
        <f aca="false">IF(F12748=1,COUNTIF($F$2:F12748,1),"")</f>
        <v/>
      </c>
    </row>
    <row r="12749" customFormat="false" ht="15" hidden="false" customHeight="false" outlineLevel="0" collapsed="false">
      <c r="A12749" s="6" t="n">
        <v>100026.9305</v>
      </c>
      <c r="B12749" s="6" t="n">
        <v>1.98608058608059</v>
      </c>
      <c r="C12749" s="6" t="n">
        <v>80</v>
      </c>
      <c r="D12749" s="6" t="n">
        <v>-1</v>
      </c>
      <c r="E12749" s="6" t="n">
        <v>1.98754578754579</v>
      </c>
      <c r="F12749" s="6" t="n">
        <v>0</v>
      </c>
      <c r="G12749" s="6" t="n">
        <v>0</v>
      </c>
      <c r="H12749" s="6" t="str">
        <f aca="false">IF(AND(A12749&gt;=Stimuli!$B$2,A12749&lt;=Stimuli!$C$2),Stimuli!$A$2,IF(AND(A12749&gt;=Stimuli!$B$3,A12749&lt;=Stimuli!$C$3),Stimuli!$A$3,IF(AND(A12749&gt;=Stimuli!$B$4,A12749&lt;=Stimuli!$C$4),Stimuli!$A$4,"")))</f>
        <v>03 Quiet recovery (15s)</v>
      </c>
      <c r="I12749" s="6" t="n">
        <f aca="false">(B12749-B12748)/((A12749-A12748)/1000)</f>
        <v>-0.375091575091716</v>
      </c>
      <c r="J12749" s="6" t="n">
        <f aca="false">IF(OR(B12749&lt;Rules!$B$2,B12749&gt;Rules!$B$3,ABS(I12749)&gt;Rules!$B$4,OR(B12750&lt;Rules!$B$2,B12750&gt;Rules!$B$3,ABS(I12750)&gt;Rules!$B$4)),1,0)</f>
        <v>0</v>
      </c>
      <c r="K12749" s="6" t="str">
        <f aca="false">IF(F12749=1,COUNTIF($F$2:F12749,1),"")</f>
        <v/>
      </c>
    </row>
    <row r="12750" customFormat="false" ht="15" hidden="false" customHeight="false" outlineLevel="0" collapsed="false">
      <c r="A12750" s="6" t="n">
        <v>100034.743</v>
      </c>
      <c r="B12750" s="6" t="n">
        <v>1.99047619047619</v>
      </c>
      <c r="C12750" s="6" t="n">
        <v>80</v>
      </c>
      <c r="D12750" s="6" t="n">
        <v>-1</v>
      </c>
      <c r="E12750" s="6" t="n">
        <v>1.98754578754579</v>
      </c>
      <c r="F12750" s="6" t="n">
        <v>0</v>
      </c>
      <c r="G12750" s="6" t="n">
        <v>0</v>
      </c>
      <c r="H12750" s="6" t="str">
        <f aca="false">IF(AND(A12750&gt;=Stimuli!$B$2,A12750&lt;=Stimuli!$C$2),Stimuli!$A$2,IF(AND(A12750&gt;=Stimuli!$B$3,A12750&lt;=Stimuli!$C$3),Stimuli!$A$3,IF(AND(A12750&gt;=Stimuli!$B$4,A12750&lt;=Stimuli!$C$4),Stimuli!$A$4,"")))</f>
        <v>03 Quiet recovery (15s)</v>
      </c>
      <c r="I12750" s="6" t="n">
        <f aca="false">(B12750-B12749)/((A12750-A12749)/1000)</f>
        <v>0.56263736263756</v>
      </c>
      <c r="J12750" s="6" t="n">
        <f aca="false">IF(OR(B12750&lt;Rules!$B$2,B12750&gt;Rules!$B$3,ABS(I12750)&gt;Rules!$B$4,OR(B12751&lt;Rules!$B$2,B12751&gt;Rules!$B$3,ABS(I12751)&gt;Rules!$B$4)),1,0)</f>
        <v>0</v>
      </c>
      <c r="K12750" s="6" t="str">
        <f aca="false">IF(F12750=1,COUNTIF($F$2:F12750,1),"")</f>
        <v/>
      </c>
    </row>
    <row r="12751" customFormat="false" ht="15" hidden="false" customHeight="false" outlineLevel="0" collapsed="false">
      <c r="A12751" s="6" t="n">
        <v>100042.5555</v>
      </c>
      <c r="B12751" s="6" t="n">
        <v>1.98608058608059</v>
      </c>
      <c r="C12751" s="6" t="n">
        <v>80</v>
      </c>
      <c r="D12751" s="6" t="n">
        <v>-1</v>
      </c>
      <c r="E12751" s="6" t="n">
        <v>1.98754578754579</v>
      </c>
      <c r="F12751" s="6" t="n">
        <v>0</v>
      </c>
      <c r="G12751" s="6" t="n">
        <v>0</v>
      </c>
      <c r="H12751" s="6" t="str">
        <f aca="false">IF(AND(A12751&gt;=Stimuli!$B$2,A12751&lt;=Stimuli!$C$2),Stimuli!$A$2,IF(AND(A12751&gt;=Stimuli!$B$3,A12751&lt;=Stimuli!$C$3),Stimuli!$A$3,IF(AND(A12751&gt;=Stimuli!$B$4,A12751&lt;=Stimuli!$C$4),Stimuli!$A$4,"")))</f>
        <v>03 Quiet recovery (15s)</v>
      </c>
      <c r="I12751" s="6" t="n">
        <f aca="false">(B12751-B12750)/((A12751-A12750)/1000)</f>
        <v>-0.56263736263756</v>
      </c>
      <c r="J12751" s="6" t="n">
        <f aca="false">IF(OR(B12751&lt;Rules!$B$2,B12751&gt;Rules!$B$3,ABS(I12751)&gt;Rules!$B$4,OR(B12752&lt;Rules!$B$2,B12752&gt;Rules!$B$3,ABS(I12752)&gt;Rules!$B$4)),1,0)</f>
        <v>0</v>
      </c>
      <c r="K12751" s="6" t="str">
        <f aca="false">IF(F12751=1,COUNTIF($F$2:F12751,1),"")</f>
        <v/>
      </c>
    </row>
    <row r="12752" customFormat="false" ht="15" hidden="false" customHeight="false" outlineLevel="0" collapsed="false">
      <c r="A12752" s="6" t="n">
        <v>100050.368</v>
      </c>
      <c r="B12752" s="6" t="n">
        <v>1.99194139194139</v>
      </c>
      <c r="C12752" s="6" t="n">
        <v>80</v>
      </c>
      <c r="D12752" s="6" t="n">
        <v>-1</v>
      </c>
      <c r="E12752" s="6" t="n">
        <v>1.98754578754579</v>
      </c>
      <c r="F12752" s="6" t="n">
        <v>0</v>
      </c>
      <c r="G12752" s="6" t="n">
        <v>0</v>
      </c>
      <c r="H12752" s="6" t="str">
        <f aca="false">IF(AND(A12752&gt;=Stimuli!$B$2,A12752&lt;=Stimuli!$C$2),Stimuli!$A$2,IF(AND(A12752&gt;=Stimuli!$B$3,A12752&lt;=Stimuli!$C$3),Stimuli!$A$3,IF(AND(A12752&gt;=Stimuli!$B$4,A12752&lt;=Stimuli!$C$4),Stimuli!$A$4,"")))</f>
        <v>03 Quiet recovery (15s)</v>
      </c>
      <c r="I12752" s="6" t="n">
        <f aca="false">(B12752-B12751)/((A12752-A12751)/1000)</f>
        <v>0.75018315018329</v>
      </c>
      <c r="J12752" s="6" t="n">
        <f aca="false">IF(OR(B12752&lt;Rules!$B$2,B12752&gt;Rules!$B$3,ABS(I12752)&gt;Rules!$B$4,OR(B12753&lt;Rules!$B$2,B12753&gt;Rules!$B$3,ABS(I12753)&gt;Rules!$B$4)),1,0)</f>
        <v>0</v>
      </c>
      <c r="K12752" s="6" t="str">
        <f aca="false">IF(F12752=1,COUNTIF($F$2:F12752,1),"")</f>
        <v/>
      </c>
    </row>
    <row r="12753" customFormat="false" ht="15" hidden="false" customHeight="false" outlineLevel="0" collapsed="false">
      <c r="A12753" s="6" t="n">
        <v>100058.1805</v>
      </c>
      <c r="B12753" s="6" t="n">
        <v>1.98461538461538</v>
      </c>
      <c r="C12753" s="6" t="n">
        <v>80</v>
      </c>
      <c r="D12753" s="6" t="n">
        <v>-1</v>
      </c>
      <c r="E12753" s="6" t="n">
        <v>1.98754578754579</v>
      </c>
      <c r="F12753" s="6" t="n">
        <v>0</v>
      </c>
      <c r="G12753" s="6" t="n">
        <v>0</v>
      </c>
      <c r="H12753" s="6" t="str">
        <f aca="false">IF(AND(A12753&gt;=Stimuli!$B$2,A12753&lt;=Stimuli!$C$2),Stimuli!$A$2,IF(AND(A12753&gt;=Stimuli!$B$3,A12753&lt;=Stimuli!$C$3),Stimuli!$A$3,IF(AND(A12753&gt;=Stimuli!$B$4,A12753&lt;=Stimuli!$C$4),Stimuli!$A$4,"")))</f>
        <v>03 Quiet recovery (15s)</v>
      </c>
      <c r="I12753" s="6" t="n">
        <f aca="false">(B12753-B12752)/((A12753-A12752)/1000)</f>
        <v>-0.93772893772902</v>
      </c>
      <c r="J12753" s="6" t="n">
        <f aca="false">IF(OR(B12753&lt;Rules!$B$2,B12753&gt;Rules!$B$3,ABS(I12753)&gt;Rules!$B$4,OR(B12754&lt;Rules!$B$2,B12754&gt;Rules!$B$3,ABS(I12754)&gt;Rules!$B$4)),1,0)</f>
        <v>0</v>
      </c>
      <c r="K12753" s="6" t="str">
        <f aca="false">IF(F12753=1,COUNTIF($F$2:F12753,1),"")</f>
        <v/>
      </c>
    </row>
    <row r="12754" customFormat="false" ht="15" hidden="false" customHeight="false" outlineLevel="0" collapsed="false">
      <c r="A12754" s="6" t="n">
        <v>100065.993</v>
      </c>
      <c r="B12754" s="6" t="n">
        <v>1.99194139194139</v>
      </c>
      <c r="C12754" s="6" t="n">
        <v>80</v>
      </c>
      <c r="D12754" s="6" t="n">
        <v>-1</v>
      </c>
      <c r="E12754" s="6" t="n">
        <v>1.98754578754579</v>
      </c>
      <c r="F12754" s="6" t="n">
        <v>0</v>
      </c>
      <c r="G12754" s="6" t="n">
        <v>0</v>
      </c>
      <c r="H12754" s="6" t="str">
        <f aca="false">IF(AND(A12754&gt;=Stimuli!$B$2,A12754&lt;=Stimuli!$C$2),Stimuli!$A$2,IF(AND(A12754&gt;=Stimuli!$B$3,A12754&lt;=Stimuli!$C$3),Stimuli!$A$3,IF(AND(A12754&gt;=Stimuli!$B$4,A12754&lt;=Stimuli!$C$4),Stimuli!$A$4,"")))</f>
        <v>03 Quiet recovery (15s)</v>
      </c>
      <c r="I12754" s="6" t="n">
        <f aca="false">(B12754-B12753)/((A12754-A12753)/1000)</f>
        <v>0.93772893772902</v>
      </c>
      <c r="J12754" s="6" t="n">
        <f aca="false">IF(OR(B12754&lt;Rules!$B$2,B12754&gt;Rules!$B$3,ABS(I12754)&gt;Rules!$B$4,OR(B12755&lt;Rules!$B$2,B12755&gt;Rules!$B$3,ABS(I12755)&gt;Rules!$B$4)),1,0)</f>
        <v>0</v>
      </c>
      <c r="K12754" s="6" t="str">
        <f aca="false">IF(F12754=1,COUNTIF($F$2:F12754,1),"")</f>
        <v/>
      </c>
    </row>
    <row r="12755" customFormat="false" ht="15" hidden="false" customHeight="false" outlineLevel="0" collapsed="false">
      <c r="A12755" s="6" t="n">
        <v>100073.8055</v>
      </c>
      <c r="B12755" s="6" t="n">
        <v>1.98315018315018</v>
      </c>
      <c r="C12755" s="6" t="n">
        <v>80</v>
      </c>
      <c r="D12755" s="6" t="n">
        <v>-1</v>
      </c>
      <c r="E12755" s="6" t="n">
        <v>1.98754578754579</v>
      </c>
      <c r="F12755" s="6" t="n">
        <v>0</v>
      </c>
      <c r="G12755" s="6" t="n">
        <v>0</v>
      </c>
      <c r="H12755" s="6" t="str">
        <f aca="false">IF(AND(A12755&gt;=Stimuli!$B$2,A12755&lt;=Stimuli!$C$2),Stimuli!$A$2,IF(AND(A12755&gt;=Stimuli!$B$3,A12755&lt;=Stimuli!$C$3),Stimuli!$A$3,IF(AND(A12755&gt;=Stimuli!$B$4,A12755&lt;=Stimuli!$C$4),Stimuli!$A$4,"")))</f>
        <v>03 Quiet recovery (15s)</v>
      </c>
      <c r="I12755" s="6" t="n">
        <f aca="false">(B12755-B12754)/((A12755-A12754)/1000)</f>
        <v>-1.12527472527475</v>
      </c>
      <c r="J12755" s="6" t="n">
        <f aca="false">IF(OR(B12755&lt;Rules!$B$2,B12755&gt;Rules!$B$3,ABS(I12755)&gt;Rules!$B$4,OR(B12756&lt;Rules!$B$2,B12756&gt;Rules!$B$3,ABS(I12756)&gt;Rules!$B$4)),1,0)</f>
        <v>0</v>
      </c>
      <c r="K12755" s="6" t="str">
        <f aca="false">IF(F12755=1,COUNTIF($F$2:F12755,1),"")</f>
        <v/>
      </c>
    </row>
    <row r="12756" customFormat="false" ht="15" hidden="false" customHeight="false" outlineLevel="0" collapsed="false">
      <c r="A12756" s="6" t="n">
        <v>100081.618</v>
      </c>
      <c r="B12756" s="6" t="n">
        <v>1.99194139194139</v>
      </c>
      <c r="C12756" s="6" t="n">
        <v>80</v>
      </c>
      <c r="D12756" s="6" t="n">
        <v>-1</v>
      </c>
      <c r="E12756" s="6" t="n">
        <v>1.98754578754579</v>
      </c>
      <c r="F12756" s="6" t="n">
        <v>0</v>
      </c>
      <c r="G12756" s="6" t="n">
        <v>0</v>
      </c>
      <c r="H12756" s="6" t="str">
        <f aca="false">IF(AND(A12756&gt;=Stimuli!$B$2,A12756&lt;=Stimuli!$C$2),Stimuli!$A$2,IF(AND(A12756&gt;=Stimuli!$B$3,A12756&lt;=Stimuli!$C$3),Stimuli!$A$3,IF(AND(A12756&gt;=Stimuli!$B$4,A12756&lt;=Stimuli!$C$4),Stimuli!$A$4,"")))</f>
        <v>03 Quiet recovery (15s)</v>
      </c>
      <c r="I12756" s="6" t="n">
        <f aca="false">(B12756-B12755)/((A12756-A12755)/1000)</f>
        <v>1.12527472527475</v>
      </c>
      <c r="J12756" s="6" t="n">
        <f aca="false">IF(OR(B12756&lt;Rules!$B$2,B12756&gt;Rules!$B$3,ABS(I12756)&gt;Rules!$B$4,OR(B12757&lt;Rules!$B$2,B12757&gt;Rules!$B$3,ABS(I12757)&gt;Rules!$B$4)),1,0)</f>
        <v>0</v>
      </c>
      <c r="K12756" s="6" t="str">
        <f aca="false">IF(F12756=1,COUNTIF($F$2:F12756,1),"")</f>
        <v/>
      </c>
    </row>
    <row r="12757" customFormat="false" ht="15" hidden="false" customHeight="false" outlineLevel="0" collapsed="false">
      <c r="A12757" s="6" t="n">
        <v>100089.4305</v>
      </c>
      <c r="B12757" s="6" t="n">
        <v>1.98315018315018</v>
      </c>
      <c r="C12757" s="6" t="n">
        <v>80</v>
      </c>
      <c r="D12757" s="6" t="n">
        <v>-1</v>
      </c>
      <c r="E12757" s="6" t="n">
        <v>1.98754578754579</v>
      </c>
      <c r="F12757" s="6" t="n">
        <v>0</v>
      </c>
      <c r="G12757" s="6" t="n">
        <v>0</v>
      </c>
      <c r="H12757" s="6" t="str">
        <f aca="false">IF(AND(A12757&gt;=Stimuli!$B$2,A12757&lt;=Stimuli!$C$2),Stimuli!$A$2,IF(AND(A12757&gt;=Stimuli!$B$3,A12757&lt;=Stimuli!$C$3),Stimuli!$A$3,IF(AND(A12757&gt;=Stimuli!$B$4,A12757&lt;=Stimuli!$C$4),Stimuli!$A$4,"")))</f>
        <v>03 Quiet recovery (15s)</v>
      </c>
      <c r="I12757" s="6" t="n">
        <f aca="false">(B12757-B12756)/((A12757-A12756)/1000)</f>
        <v>-1.12527472527475</v>
      </c>
      <c r="J12757" s="6" t="n">
        <f aca="false">IF(OR(B12757&lt;Rules!$B$2,B12757&gt;Rules!$B$3,ABS(I12757)&gt;Rules!$B$4,OR(B12758&lt;Rules!$B$2,B12758&gt;Rules!$B$3,ABS(I12758)&gt;Rules!$B$4)),1,0)</f>
        <v>0</v>
      </c>
      <c r="K12757" s="6" t="str">
        <f aca="false">IF(F12757=1,COUNTIF($F$2:F12757,1),"")</f>
        <v/>
      </c>
    </row>
    <row r="12758" customFormat="false" ht="15" hidden="false" customHeight="false" outlineLevel="0" collapsed="false">
      <c r="A12758" s="6" t="n">
        <v>100097.243</v>
      </c>
      <c r="B12758" s="6" t="n">
        <v>1.99047619047619</v>
      </c>
      <c r="C12758" s="6" t="n">
        <v>80</v>
      </c>
      <c r="D12758" s="6" t="n">
        <v>-1</v>
      </c>
      <c r="E12758" s="6" t="n">
        <v>1.98754578754579</v>
      </c>
      <c r="F12758" s="6" t="n">
        <v>0</v>
      </c>
      <c r="G12758" s="6" t="n">
        <v>0</v>
      </c>
      <c r="H12758" s="6" t="str">
        <f aca="false">IF(AND(A12758&gt;=Stimuli!$B$2,A12758&lt;=Stimuli!$C$2),Stimuli!$A$2,IF(AND(A12758&gt;=Stimuli!$B$3,A12758&lt;=Stimuli!$C$3),Stimuli!$A$3,IF(AND(A12758&gt;=Stimuli!$B$4,A12758&lt;=Stimuli!$C$4),Stimuli!$A$4,"")))</f>
        <v>03 Quiet recovery (15s)</v>
      </c>
      <c r="I12758" s="6" t="n">
        <f aca="false">(B12758-B12757)/((A12758-A12757)/1000)</f>
        <v>0.93772893772902</v>
      </c>
      <c r="J12758" s="6" t="n">
        <f aca="false">IF(OR(B12758&lt;Rules!$B$2,B12758&gt;Rules!$B$3,ABS(I12758)&gt;Rules!$B$4,OR(B12759&lt;Rules!$B$2,B12759&gt;Rules!$B$3,ABS(I12759)&gt;Rules!$B$4)),1,0)</f>
        <v>0</v>
      </c>
      <c r="K12758" s="6" t="str">
        <f aca="false">IF(F12758=1,COUNTIF($F$2:F12758,1),"")</f>
        <v/>
      </c>
    </row>
    <row r="12759" customFormat="false" ht="15" hidden="false" customHeight="false" outlineLevel="0" collapsed="false">
      <c r="A12759" s="6" t="n">
        <v>100105.0555</v>
      </c>
      <c r="B12759" s="6" t="n">
        <v>1.98461538461538</v>
      </c>
      <c r="C12759" s="6" t="n">
        <v>80</v>
      </c>
      <c r="D12759" s="6" t="n">
        <v>-1</v>
      </c>
      <c r="E12759" s="6" t="n">
        <v>1.98754578754579</v>
      </c>
      <c r="F12759" s="6" t="n">
        <v>0</v>
      </c>
      <c r="G12759" s="6" t="n">
        <v>0</v>
      </c>
      <c r="H12759" s="6" t="str">
        <f aca="false">IF(AND(A12759&gt;=Stimuli!$B$2,A12759&lt;=Stimuli!$C$2),Stimuli!$A$2,IF(AND(A12759&gt;=Stimuli!$B$3,A12759&lt;=Stimuli!$C$3),Stimuli!$A$3,IF(AND(A12759&gt;=Stimuli!$B$4,A12759&lt;=Stimuli!$C$4),Stimuli!$A$4,"")))</f>
        <v>03 Quiet recovery (15s)</v>
      </c>
      <c r="I12759" s="6" t="n">
        <f aca="false">(B12759-B12758)/((A12759-A12758)/1000)</f>
        <v>-0.75018315018329</v>
      </c>
      <c r="J12759" s="6" t="n">
        <f aca="false">IF(OR(B12759&lt;Rules!$B$2,B12759&gt;Rules!$B$3,ABS(I12759)&gt;Rules!$B$4,OR(B12760&lt;Rules!$B$2,B12760&gt;Rules!$B$3,ABS(I12760)&gt;Rules!$B$4)),1,0)</f>
        <v>0</v>
      </c>
      <c r="K12759" s="6" t="str">
        <f aca="false">IF(F12759=1,COUNTIF($F$2:F12759,1),"")</f>
        <v/>
      </c>
    </row>
    <row r="12760" customFormat="false" ht="15" hidden="false" customHeight="false" outlineLevel="0" collapsed="false">
      <c r="A12760" s="6" t="n">
        <v>100112.868</v>
      </c>
      <c r="B12760" s="6" t="n">
        <v>1.98901098901099</v>
      </c>
      <c r="C12760" s="6" t="n">
        <v>80</v>
      </c>
      <c r="D12760" s="6" t="n">
        <v>-1</v>
      </c>
      <c r="E12760" s="6" t="n">
        <v>1.98608058608059</v>
      </c>
      <c r="F12760" s="6" t="n">
        <v>0</v>
      </c>
      <c r="G12760" s="6" t="n">
        <v>0</v>
      </c>
      <c r="H12760" s="6" t="str">
        <f aca="false">IF(AND(A12760&gt;=Stimuli!$B$2,A12760&lt;=Stimuli!$C$2),Stimuli!$A$2,IF(AND(A12760&gt;=Stimuli!$B$3,A12760&lt;=Stimuli!$C$3),Stimuli!$A$3,IF(AND(A12760&gt;=Stimuli!$B$4,A12760&lt;=Stimuli!$C$4),Stimuli!$A$4,"")))</f>
        <v>03 Quiet recovery (15s)</v>
      </c>
      <c r="I12760" s="6" t="n">
        <f aca="false">(B12760-B12759)/((A12760-A12759)/1000)</f>
        <v>0.562637362637446</v>
      </c>
      <c r="J12760" s="6" t="n">
        <f aca="false">IF(OR(B12760&lt;Rules!$B$2,B12760&gt;Rules!$B$3,ABS(I12760)&gt;Rules!$B$4,OR(B12761&lt;Rules!$B$2,B12761&gt;Rules!$B$3,ABS(I12761)&gt;Rules!$B$4)),1,0)</f>
        <v>0</v>
      </c>
      <c r="K12760" s="6" t="str">
        <f aca="false">IF(F12760=1,COUNTIF($F$2:F12760,1),"")</f>
        <v/>
      </c>
    </row>
    <row r="12761" customFormat="false" ht="15" hidden="false" customHeight="false" outlineLevel="0" collapsed="false">
      <c r="A12761" s="6" t="n">
        <v>100120.6805</v>
      </c>
      <c r="B12761" s="6" t="n">
        <v>1.98461538461538</v>
      </c>
      <c r="C12761" s="6" t="n">
        <v>80</v>
      </c>
      <c r="D12761" s="6" t="n">
        <v>-1</v>
      </c>
      <c r="E12761" s="6" t="n">
        <v>1.98608058608059</v>
      </c>
      <c r="F12761" s="6" t="n">
        <v>0</v>
      </c>
      <c r="G12761" s="6" t="n">
        <v>0</v>
      </c>
      <c r="H12761" s="6" t="str">
        <f aca="false">IF(AND(A12761&gt;=Stimuli!$B$2,A12761&lt;=Stimuli!$C$2),Stimuli!$A$2,IF(AND(A12761&gt;=Stimuli!$B$3,A12761&lt;=Stimuli!$C$3),Stimuli!$A$3,IF(AND(A12761&gt;=Stimuli!$B$4,A12761&lt;=Stimuli!$C$4),Stimuli!$A$4,"")))</f>
        <v>03 Quiet recovery (15s)</v>
      </c>
      <c r="I12761" s="6" t="n">
        <f aca="false">(B12761-B12760)/((A12761-A12760)/1000)</f>
        <v>-0.562637362637446</v>
      </c>
      <c r="J12761" s="6" t="n">
        <f aca="false">IF(OR(B12761&lt;Rules!$B$2,B12761&gt;Rules!$B$3,ABS(I12761)&gt;Rules!$B$4,OR(B12762&lt;Rules!$B$2,B12762&gt;Rules!$B$3,ABS(I12762)&gt;Rules!$B$4)),1,0)</f>
        <v>0</v>
      </c>
      <c r="K12761" s="6" t="str">
        <f aca="false">IF(F12761=1,COUNTIF($F$2:F12761,1),"")</f>
        <v/>
      </c>
    </row>
    <row r="12762" customFormat="false" ht="15" hidden="false" customHeight="false" outlineLevel="0" collapsed="false">
      <c r="A12762" s="6" t="n">
        <v>100128.493</v>
      </c>
      <c r="B12762" s="6" t="n">
        <v>1.98754578754579</v>
      </c>
      <c r="C12762" s="6" t="n">
        <v>80</v>
      </c>
      <c r="D12762" s="6" t="n">
        <v>-1</v>
      </c>
      <c r="E12762" s="6" t="n">
        <v>1.98608058608059</v>
      </c>
      <c r="F12762" s="6" t="n">
        <v>0</v>
      </c>
      <c r="G12762" s="6" t="n">
        <v>0</v>
      </c>
      <c r="H12762" s="6" t="str">
        <f aca="false">IF(AND(A12762&gt;=Stimuli!$B$2,A12762&lt;=Stimuli!$C$2),Stimuli!$A$2,IF(AND(A12762&gt;=Stimuli!$B$3,A12762&lt;=Stimuli!$C$3),Stimuli!$A$3,IF(AND(A12762&gt;=Stimuli!$B$4,A12762&lt;=Stimuli!$C$4),Stimuli!$A$4,"")))</f>
        <v>03 Quiet recovery (15s)</v>
      </c>
      <c r="I12762" s="6" t="n">
        <f aca="false">(B12762-B12761)/((A12762-A12761)/1000)</f>
        <v>0.375091575091574</v>
      </c>
      <c r="J12762" s="6" t="n">
        <f aca="false">IF(OR(B12762&lt;Rules!$B$2,B12762&gt;Rules!$B$3,ABS(I12762)&gt;Rules!$B$4,OR(B12763&lt;Rules!$B$2,B12763&gt;Rules!$B$3,ABS(I12763)&gt;Rules!$B$4)),1,0)</f>
        <v>0</v>
      </c>
      <c r="K12762" s="6" t="str">
        <f aca="false">IF(F12762=1,COUNTIF($F$2:F12762,1),"")</f>
        <v/>
      </c>
    </row>
    <row r="12763" customFormat="false" ht="15" hidden="false" customHeight="false" outlineLevel="0" collapsed="false">
      <c r="A12763" s="6" t="n">
        <v>100136.3055</v>
      </c>
      <c r="B12763" s="6" t="n">
        <v>1.98608058608059</v>
      </c>
      <c r="C12763" s="6" t="n">
        <v>80</v>
      </c>
      <c r="D12763" s="6" t="n">
        <v>-1</v>
      </c>
      <c r="E12763" s="6" t="n">
        <v>1.98608058608059</v>
      </c>
      <c r="F12763" s="6" t="n">
        <v>0</v>
      </c>
      <c r="G12763" s="6" t="n">
        <v>0</v>
      </c>
      <c r="H12763" s="6" t="str">
        <f aca="false">IF(AND(A12763&gt;=Stimuli!$B$2,A12763&lt;=Stimuli!$C$2),Stimuli!$A$2,IF(AND(A12763&gt;=Stimuli!$B$3,A12763&lt;=Stimuli!$C$3),Stimuli!$A$3,IF(AND(A12763&gt;=Stimuli!$B$4,A12763&lt;=Stimuli!$C$4),Stimuli!$A$4,"")))</f>
        <v>03 Quiet recovery (15s)</v>
      </c>
      <c r="I12763" s="6" t="n">
        <f aca="false">(B12763-B12762)/((A12763-A12762)/1000)</f>
        <v>-0.187545787545844</v>
      </c>
      <c r="J12763" s="6" t="n">
        <f aca="false">IF(OR(B12763&lt;Rules!$B$2,B12763&gt;Rules!$B$3,ABS(I12763)&gt;Rules!$B$4,OR(B12764&lt;Rules!$B$2,B12764&gt;Rules!$B$3,ABS(I12764)&gt;Rules!$B$4)),1,0)</f>
        <v>0</v>
      </c>
      <c r="K12763" s="6" t="str">
        <f aca="false">IF(F12763=1,COUNTIF($F$2:F12763,1),"")</f>
        <v/>
      </c>
    </row>
    <row r="12764" customFormat="false" ht="15" hidden="false" customHeight="false" outlineLevel="0" collapsed="false">
      <c r="A12764" s="6" t="n">
        <v>100144.118</v>
      </c>
      <c r="B12764" s="6" t="n">
        <v>1.98608058608059</v>
      </c>
      <c r="C12764" s="6" t="n">
        <v>80</v>
      </c>
      <c r="D12764" s="6" t="n">
        <v>-1</v>
      </c>
      <c r="E12764" s="6" t="n">
        <v>1.98608058608059</v>
      </c>
      <c r="F12764" s="6" t="n">
        <v>0</v>
      </c>
      <c r="G12764" s="6" t="n">
        <v>0</v>
      </c>
      <c r="H12764" s="6" t="str">
        <f aca="false">IF(AND(A12764&gt;=Stimuli!$B$2,A12764&lt;=Stimuli!$C$2),Stimuli!$A$2,IF(AND(A12764&gt;=Stimuli!$B$3,A12764&lt;=Stimuli!$C$3),Stimuli!$A$3,IF(AND(A12764&gt;=Stimuli!$B$4,A12764&lt;=Stimuli!$C$4),Stimuli!$A$4,"")))</f>
        <v>03 Quiet recovery (15s)</v>
      </c>
      <c r="I12764" s="6" t="n">
        <f aca="false">(B12764-B12763)/((A12764-A12763)/1000)</f>
        <v>0</v>
      </c>
      <c r="J12764" s="6" t="n">
        <f aca="false">IF(OR(B12764&lt;Rules!$B$2,B12764&gt;Rules!$B$3,ABS(I12764)&gt;Rules!$B$4,OR(B12765&lt;Rules!$B$2,B12765&gt;Rules!$B$3,ABS(I12765)&gt;Rules!$B$4)),1,0)</f>
        <v>0</v>
      </c>
      <c r="K12764" s="6" t="str">
        <f aca="false">IF(F12764=1,COUNTIF($F$2:F12764,1),"")</f>
        <v/>
      </c>
    </row>
    <row r="12765" customFormat="false" ht="15" hidden="false" customHeight="false" outlineLevel="0" collapsed="false">
      <c r="A12765" s="6" t="n">
        <v>100151.9305</v>
      </c>
      <c r="B12765" s="6" t="n">
        <v>1.98754578754579</v>
      </c>
      <c r="C12765" s="6" t="n">
        <v>80</v>
      </c>
      <c r="D12765" s="6" t="n">
        <v>-1</v>
      </c>
      <c r="E12765" s="6" t="n">
        <v>1.98608058608059</v>
      </c>
      <c r="F12765" s="6" t="n">
        <v>0</v>
      </c>
      <c r="G12765" s="6" t="n">
        <v>0</v>
      </c>
      <c r="H12765" s="6" t="str">
        <f aca="false">IF(AND(A12765&gt;=Stimuli!$B$2,A12765&lt;=Stimuli!$C$2),Stimuli!$A$2,IF(AND(A12765&gt;=Stimuli!$B$3,A12765&lt;=Stimuli!$C$3),Stimuli!$A$3,IF(AND(A12765&gt;=Stimuli!$B$4,A12765&lt;=Stimuli!$C$4),Stimuli!$A$4,"")))</f>
        <v>03 Quiet recovery (15s)</v>
      </c>
      <c r="I12765" s="6" t="n">
        <f aca="false">(B12765-B12764)/((A12765-A12764)/1000)</f>
        <v>0.187545787545844</v>
      </c>
      <c r="J12765" s="6" t="n">
        <f aca="false">IF(OR(B12765&lt;Rules!$B$2,B12765&gt;Rules!$B$3,ABS(I12765)&gt;Rules!$B$4,OR(B12766&lt;Rules!$B$2,B12766&gt;Rules!$B$3,ABS(I12766)&gt;Rules!$B$4)),1,0)</f>
        <v>0</v>
      </c>
      <c r="K12765" s="6" t="str">
        <f aca="false">IF(F12765=1,COUNTIF($F$2:F12765,1),"")</f>
        <v/>
      </c>
    </row>
    <row r="12766" customFormat="false" ht="15" hidden="false" customHeight="false" outlineLevel="0" collapsed="false">
      <c r="A12766" s="6" t="n">
        <v>100159.743</v>
      </c>
      <c r="B12766" s="6" t="n">
        <v>1.98461538461538</v>
      </c>
      <c r="C12766" s="6" t="n">
        <v>80</v>
      </c>
      <c r="D12766" s="6" t="n">
        <v>-1</v>
      </c>
      <c r="E12766" s="6" t="n">
        <v>1.98608058608059</v>
      </c>
      <c r="F12766" s="6" t="n">
        <v>0</v>
      </c>
      <c r="G12766" s="6" t="n">
        <v>0</v>
      </c>
      <c r="H12766" s="6" t="str">
        <f aca="false">IF(AND(A12766&gt;=Stimuli!$B$2,A12766&lt;=Stimuli!$C$2),Stimuli!$A$2,IF(AND(A12766&gt;=Stimuli!$B$3,A12766&lt;=Stimuli!$C$3),Stimuli!$A$3,IF(AND(A12766&gt;=Stimuli!$B$4,A12766&lt;=Stimuli!$C$4),Stimuli!$A$4,"")))</f>
        <v>03 Quiet recovery (15s)</v>
      </c>
      <c r="I12766" s="6" t="n">
        <f aca="false">(B12766-B12765)/((A12766-A12765)/1000)</f>
        <v>-0.375091575091574</v>
      </c>
      <c r="J12766" s="6" t="n">
        <f aca="false">IF(OR(B12766&lt;Rules!$B$2,B12766&gt;Rules!$B$3,ABS(I12766)&gt;Rules!$B$4,OR(B12767&lt;Rules!$B$2,B12767&gt;Rules!$B$3,ABS(I12767)&gt;Rules!$B$4)),1,0)</f>
        <v>0</v>
      </c>
      <c r="K12766" s="6" t="str">
        <f aca="false">IF(F12766=1,COUNTIF($F$2:F12766,1),"")</f>
        <v/>
      </c>
    </row>
    <row r="12767" customFormat="false" ht="15" hidden="false" customHeight="false" outlineLevel="0" collapsed="false">
      <c r="A12767" s="6" t="n">
        <v>100167.5555</v>
      </c>
      <c r="B12767" s="6" t="n">
        <v>1.98901098901099</v>
      </c>
      <c r="C12767" s="6" t="n">
        <v>80</v>
      </c>
      <c r="D12767" s="6" t="n">
        <v>-1</v>
      </c>
      <c r="E12767" s="6" t="n">
        <v>1.98608058608059</v>
      </c>
      <c r="F12767" s="6" t="n">
        <v>0</v>
      </c>
      <c r="G12767" s="6" t="n">
        <v>0</v>
      </c>
      <c r="H12767" s="6" t="str">
        <f aca="false">IF(AND(A12767&gt;=Stimuli!$B$2,A12767&lt;=Stimuli!$C$2),Stimuli!$A$2,IF(AND(A12767&gt;=Stimuli!$B$3,A12767&lt;=Stimuli!$C$3),Stimuli!$A$3,IF(AND(A12767&gt;=Stimuli!$B$4,A12767&lt;=Stimuli!$C$4),Stimuli!$A$4,"")))</f>
        <v>03 Quiet recovery (15s)</v>
      </c>
      <c r="I12767" s="6" t="n">
        <f aca="false">(B12767-B12766)/((A12767-A12766)/1000)</f>
        <v>0.562637362637446</v>
      </c>
      <c r="J12767" s="6" t="n">
        <f aca="false">IF(OR(B12767&lt;Rules!$B$2,B12767&gt;Rules!$B$3,ABS(I12767)&gt;Rules!$B$4,OR(B12768&lt;Rules!$B$2,B12768&gt;Rules!$B$3,ABS(I12768)&gt;Rules!$B$4)),1,0)</f>
        <v>0</v>
      </c>
      <c r="K12767" s="6" t="str">
        <f aca="false">IF(F12767=1,COUNTIF($F$2:F12767,1),"")</f>
        <v/>
      </c>
    </row>
    <row r="12768" customFormat="false" ht="15" hidden="false" customHeight="false" outlineLevel="0" collapsed="false">
      <c r="A12768" s="6" t="n">
        <v>100175.368</v>
      </c>
      <c r="B12768" s="6" t="n">
        <v>1.98315018315018</v>
      </c>
      <c r="C12768" s="6" t="n">
        <v>80</v>
      </c>
      <c r="D12768" s="6" t="n">
        <v>-1</v>
      </c>
      <c r="E12768" s="6" t="n">
        <v>1.98608058608059</v>
      </c>
      <c r="F12768" s="6" t="n">
        <v>0</v>
      </c>
      <c r="G12768" s="6" t="n">
        <v>0</v>
      </c>
      <c r="H12768" s="6" t="str">
        <f aca="false">IF(AND(A12768&gt;=Stimuli!$B$2,A12768&lt;=Stimuli!$C$2),Stimuli!$A$2,IF(AND(A12768&gt;=Stimuli!$B$3,A12768&lt;=Stimuli!$C$3),Stimuli!$A$3,IF(AND(A12768&gt;=Stimuli!$B$4,A12768&lt;=Stimuli!$C$4),Stimuli!$A$4,"")))</f>
        <v>03 Quiet recovery (15s)</v>
      </c>
      <c r="I12768" s="6" t="n">
        <f aca="false">(B12768-B12767)/((A12768-A12767)/1000)</f>
        <v>-0.750183150183176</v>
      </c>
      <c r="J12768" s="6" t="n">
        <f aca="false">IF(OR(B12768&lt;Rules!$B$2,B12768&gt;Rules!$B$3,ABS(I12768)&gt;Rules!$B$4,OR(B12769&lt;Rules!$B$2,B12769&gt;Rules!$B$3,ABS(I12769)&gt;Rules!$B$4)),1,0)</f>
        <v>0</v>
      </c>
      <c r="K12768" s="6" t="str">
        <f aca="false">IF(F12768=1,COUNTIF($F$2:F12768,1),"")</f>
        <v/>
      </c>
    </row>
    <row r="12769" customFormat="false" ht="15" hidden="false" customHeight="false" outlineLevel="0" collapsed="false">
      <c r="A12769" s="6" t="n">
        <v>100183.1805</v>
      </c>
      <c r="B12769" s="6" t="n">
        <v>1.98901098901099</v>
      </c>
      <c r="C12769" s="6" t="n">
        <v>80</v>
      </c>
      <c r="D12769" s="6" t="n">
        <v>-1</v>
      </c>
      <c r="E12769" s="6" t="n">
        <v>1.98608058608059</v>
      </c>
      <c r="F12769" s="6" t="n">
        <v>0</v>
      </c>
      <c r="G12769" s="6" t="n">
        <v>0</v>
      </c>
      <c r="H12769" s="6" t="str">
        <f aca="false">IF(AND(A12769&gt;=Stimuli!$B$2,A12769&lt;=Stimuli!$C$2),Stimuli!$A$2,IF(AND(A12769&gt;=Stimuli!$B$3,A12769&lt;=Stimuli!$C$3),Stimuli!$A$3,IF(AND(A12769&gt;=Stimuli!$B$4,A12769&lt;=Stimuli!$C$4),Stimuli!$A$4,"")))</f>
        <v>03 Quiet recovery (15s)</v>
      </c>
      <c r="I12769" s="6" t="n">
        <f aca="false">(B12769-B12768)/((A12769-A12768)/1000)</f>
        <v>0.750183150183176</v>
      </c>
      <c r="J12769" s="6" t="n">
        <f aca="false">IF(OR(B12769&lt;Rules!$B$2,B12769&gt;Rules!$B$3,ABS(I12769)&gt;Rules!$B$4,OR(B12770&lt;Rules!$B$2,B12770&gt;Rules!$B$3,ABS(I12770)&gt;Rules!$B$4)),1,0)</f>
        <v>0</v>
      </c>
      <c r="K12769" s="6" t="str">
        <f aca="false">IF(F12769=1,COUNTIF($F$2:F12769,1),"")</f>
        <v/>
      </c>
    </row>
    <row r="12770" customFormat="false" ht="15" hidden="false" customHeight="false" outlineLevel="0" collapsed="false">
      <c r="A12770" s="6" t="n">
        <v>100190.993</v>
      </c>
      <c r="B12770" s="6" t="n">
        <v>1.98168498168498</v>
      </c>
      <c r="C12770" s="6" t="n">
        <v>80</v>
      </c>
      <c r="D12770" s="6" t="n">
        <v>-1</v>
      </c>
      <c r="E12770" s="6" t="n">
        <v>1.98608058608059</v>
      </c>
      <c r="F12770" s="6" t="n">
        <v>0</v>
      </c>
      <c r="G12770" s="6" t="n">
        <v>0</v>
      </c>
      <c r="H12770" s="6" t="str">
        <f aca="false">IF(AND(A12770&gt;=Stimuli!$B$2,A12770&lt;=Stimuli!$C$2),Stimuli!$A$2,IF(AND(A12770&gt;=Stimuli!$B$3,A12770&lt;=Stimuli!$C$3),Stimuli!$A$3,IF(AND(A12770&gt;=Stimuli!$B$4,A12770&lt;=Stimuli!$C$4),Stimuli!$A$4,"")))</f>
        <v>03 Quiet recovery (15s)</v>
      </c>
      <c r="I12770" s="6" t="n">
        <f aca="false">(B12770-B12769)/((A12770-A12769)/1000)</f>
        <v>-0.93772893772902</v>
      </c>
      <c r="J12770" s="6" t="n">
        <f aca="false">IF(OR(B12770&lt;Rules!$B$2,B12770&gt;Rules!$B$3,ABS(I12770)&gt;Rules!$B$4,OR(B12771&lt;Rules!$B$2,B12771&gt;Rules!$B$3,ABS(I12771)&gt;Rules!$B$4)),1,0)</f>
        <v>0</v>
      </c>
      <c r="K12770" s="6" t="str">
        <f aca="false">IF(F12770=1,COUNTIF($F$2:F12770,1),"")</f>
        <v/>
      </c>
    </row>
    <row r="12771" customFormat="false" ht="15" hidden="false" customHeight="false" outlineLevel="0" collapsed="false">
      <c r="A12771" s="6" t="n">
        <v>100198.8055</v>
      </c>
      <c r="B12771" s="6" t="n">
        <v>1.98901098901099</v>
      </c>
      <c r="C12771" s="6" t="n">
        <v>80</v>
      </c>
      <c r="D12771" s="6" t="n">
        <v>-1</v>
      </c>
      <c r="E12771" s="6" t="n">
        <v>1.98608058608059</v>
      </c>
      <c r="F12771" s="6" t="n">
        <v>0</v>
      </c>
      <c r="G12771" s="6" t="n">
        <v>0</v>
      </c>
      <c r="H12771" s="6" t="str">
        <f aca="false">IF(AND(A12771&gt;=Stimuli!$B$2,A12771&lt;=Stimuli!$C$2),Stimuli!$A$2,IF(AND(A12771&gt;=Stimuli!$B$3,A12771&lt;=Stimuli!$C$3),Stimuli!$A$3,IF(AND(A12771&gt;=Stimuli!$B$4,A12771&lt;=Stimuli!$C$4),Stimuli!$A$4,"")))</f>
        <v>03 Quiet recovery (15s)</v>
      </c>
      <c r="I12771" s="6" t="n">
        <f aca="false">(B12771-B12770)/((A12771-A12770)/1000)</f>
        <v>0.93772893772902</v>
      </c>
      <c r="J12771" s="6" t="n">
        <f aca="false">IF(OR(B12771&lt;Rules!$B$2,B12771&gt;Rules!$B$3,ABS(I12771)&gt;Rules!$B$4,OR(B12772&lt;Rules!$B$2,B12772&gt;Rules!$B$3,ABS(I12772)&gt;Rules!$B$4)),1,0)</f>
        <v>0</v>
      </c>
      <c r="K12771" s="6" t="str">
        <f aca="false">IF(F12771=1,COUNTIF($F$2:F12771,1),"")</f>
        <v/>
      </c>
    </row>
    <row r="12772" customFormat="false" ht="15" hidden="false" customHeight="false" outlineLevel="0" collapsed="false">
      <c r="A12772" s="6" t="n">
        <v>100206.618</v>
      </c>
      <c r="B12772" s="6" t="n">
        <v>1.98168498168498</v>
      </c>
      <c r="C12772" s="6" t="n">
        <v>80</v>
      </c>
      <c r="D12772" s="6" t="n">
        <v>-1</v>
      </c>
      <c r="E12772" s="6" t="n">
        <v>1.98461538461538</v>
      </c>
      <c r="F12772" s="6" t="n">
        <v>0</v>
      </c>
      <c r="G12772" s="6" t="n">
        <v>0</v>
      </c>
      <c r="H12772" s="6" t="str">
        <f aca="false">IF(AND(A12772&gt;=Stimuli!$B$2,A12772&lt;=Stimuli!$C$2),Stimuli!$A$2,IF(AND(A12772&gt;=Stimuli!$B$3,A12772&lt;=Stimuli!$C$3),Stimuli!$A$3,IF(AND(A12772&gt;=Stimuli!$B$4,A12772&lt;=Stimuli!$C$4),Stimuli!$A$4,"")))</f>
        <v>03 Quiet recovery (15s)</v>
      </c>
      <c r="I12772" s="6" t="n">
        <f aca="false">(B12772-B12771)/((A12772-A12771)/1000)</f>
        <v>-0.93772893772902</v>
      </c>
      <c r="J12772" s="6" t="n">
        <f aca="false">IF(OR(B12772&lt;Rules!$B$2,B12772&gt;Rules!$B$3,ABS(I12772)&gt;Rules!$B$4,OR(B12773&lt;Rules!$B$2,B12773&gt;Rules!$B$3,ABS(I12773)&gt;Rules!$B$4)),1,0)</f>
        <v>0</v>
      </c>
      <c r="K12772" s="6" t="str">
        <f aca="false">IF(F12772=1,COUNTIF($F$2:F12772,1),"")</f>
        <v/>
      </c>
    </row>
    <row r="12773" customFormat="false" ht="15" hidden="false" customHeight="false" outlineLevel="0" collapsed="false">
      <c r="A12773" s="6" t="n">
        <v>100214.4305</v>
      </c>
      <c r="B12773" s="6" t="n">
        <v>1.98901098901099</v>
      </c>
      <c r="C12773" s="6" t="n">
        <v>80</v>
      </c>
      <c r="D12773" s="6" t="n">
        <v>-1</v>
      </c>
      <c r="E12773" s="6" t="n">
        <v>1.98461538461538</v>
      </c>
      <c r="F12773" s="6" t="n">
        <v>0</v>
      </c>
      <c r="G12773" s="6" t="n">
        <v>0</v>
      </c>
      <c r="H12773" s="6" t="str">
        <f aca="false">IF(AND(A12773&gt;=Stimuli!$B$2,A12773&lt;=Stimuli!$C$2),Stimuli!$A$2,IF(AND(A12773&gt;=Stimuli!$B$3,A12773&lt;=Stimuli!$C$3),Stimuli!$A$3,IF(AND(A12773&gt;=Stimuli!$B$4,A12773&lt;=Stimuli!$C$4),Stimuli!$A$4,"")))</f>
        <v>03 Quiet recovery (15s)</v>
      </c>
      <c r="I12773" s="6" t="n">
        <f aca="false">(B12773-B12772)/((A12773-A12772)/1000)</f>
        <v>0.93772893772902</v>
      </c>
      <c r="J12773" s="6" t="n">
        <f aca="false">IF(OR(B12773&lt;Rules!$B$2,B12773&gt;Rules!$B$3,ABS(I12773)&gt;Rules!$B$4,OR(B12774&lt;Rules!$B$2,B12774&gt;Rules!$B$3,ABS(I12774)&gt;Rules!$B$4)),1,0)</f>
        <v>0</v>
      </c>
      <c r="K12773" s="6" t="str">
        <f aca="false">IF(F12773=1,COUNTIF($F$2:F12773,1),"")</f>
        <v/>
      </c>
    </row>
    <row r="12774" customFormat="false" ht="15" hidden="false" customHeight="false" outlineLevel="0" collapsed="false">
      <c r="A12774" s="6" t="n">
        <v>100222.243</v>
      </c>
      <c r="B12774" s="6" t="n">
        <v>1.98168498168498</v>
      </c>
      <c r="C12774" s="6" t="n">
        <v>80</v>
      </c>
      <c r="D12774" s="6" t="n">
        <v>-1</v>
      </c>
      <c r="E12774" s="6" t="n">
        <v>1.98461538461538</v>
      </c>
      <c r="F12774" s="6" t="n">
        <v>0</v>
      </c>
      <c r="G12774" s="6" t="n">
        <v>0</v>
      </c>
      <c r="H12774" s="6" t="str">
        <f aca="false">IF(AND(A12774&gt;=Stimuli!$B$2,A12774&lt;=Stimuli!$C$2),Stimuli!$A$2,IF(AND(A12774&gt;=Stimuli!$B$3,A12774&lt;=Stimuli!$C$3),Stimuli!$A$3,IF(AND(A12774&gt;=Stimuli!$B$4,A12774&lt;=Stimuli!$C$4),Stimuli!$A$4,"")))</f>
        <v>03 Quiet recovery (15s)</v>
      </c>
      <c r="I12774" s="6" t="n">
        <f aca="false">(B12774-B12773)/((A12774-A12773)/1000)</f>
        <v>-0.93772893772902</v>
      </c>
      <c r="J12774" s="6" t="n">
        <f aca="false">IF(OR(B12774&lt;Rules!$B$2,B12774&gt;Rules!$B$3,ABS(I12774)&gt;Rules!$B$4,OR(B12775&lt;Rules!$B$2,B12775&gt;Rules!$B$3,ABS(I12775)&gt;Rules!$B$4)),1,0)</f>
        <v>0</v>
      </c>
      <c r="K12774" s="6" t="str">
        <f aca="false">IF(F12774=1,COUNTIF($F$2:F12774,1),"")</f>
        <v/>
      </c>
    </row>
    <row r="12775" customFormat="false" ht="15" hidden="false" customHeight="false" outlineLevel="0" collapsed="false">
      <c r="A12775" s="6" t="n">
        <v>100230.0555</v>
      </c>
      <c r="B12775" s="6" t="n">
        <v>1.98754578754579</v>
      </c>
      <c r="C12775" s="6" t="n">
        <v>80</v>
      </c>
      <c r="D12775" s="6" t="n">
        <v>-1</v>
      </c>
      <c r="E12775" s="6" t="n">
        <v>1.98461538461538</v>
      </c>
      <c r="F12775" s="6" t="n">
        <v>0</v>
      </c>
      <c r="G12775" s="6" t="n">
        <v>0</v>
      </c>
      <c r="H12775" s="6" t="str">
        <f aca="false">IF(AND(A12775&gt;=Stimuli!$B$2,A12775&lt;=Stimuli!$C$2),Stimuli!$A$2,IF(AND(A12775&gt;=Stimuli!$B$3,A12775&lt;=Stimuli!$C$3),Stimuli!$A$3,IF(AND(A12775&gt;=Stimuli!$B$4,A12775&lt;=Stimuli!$C$4),Stimuli!$A$4,"")))</f>
        <v>03 Quiet recovery (15s)</v>
      </c>
      <c r="I12775" s="6" t="n">
        <f aca="false">(B12775-B12774)/((A12775-A12774)/1000)</f>
        <v>0.750183150183148</v>
      </c>
      <c r="J12775" s="6" t="n">
        <f aca="false">IF(OR(B12775&lt;Rules!$B$2,B12775&gt;Rules!$B$3,ABS(I12775)&gt;Rules!$B$4,OR(B12776&lt;Rules!$B$2,B12776&gt;Rules!$B$3,ABS(I12776)&gt;Rules!$B$4)),1,0)</f>
        <v>0</v>
      </c>
      <c r="K12775" s="6" t="str">
        <f aca="false">IF(F12775=1,COUNTIF($F$2:F12775,1),"")</f>
        <v/>
      </c>
    </row>
    <row r="12776" customFormat="false" ht="15" hidden="false" customHeight="false" outlineLevel="0" collapsed="false">
      <c r="A12776" s="6" t="n">
        <v>100237.868</v>
      </c>
      <c r="B12776" s="6" t="n">
        <v>1.98168498168498</v>
      </c>
      <c r="C12776" s="6" t="n">
        <v>80</v>
      </c>
      <c r="D12776" s="6" t="n">
        <v>-1</v>
      </c>
      <c r="E12776" s="6" t="n">
        <v>1.98461538461538</v>
      </c>
      <c r="F12776" s="6" t="n">
        <v>0</v>
      </c>
      <c r="G12776" s="6" t="n">
        <v>0</v>
      </c>
      <c r="H12776" s="6" t="str">
        <f aca="false">IF(AND(A12776&gt;=Stimuli!$B$2,A12776&lt;=Stimuli!$C$2),Stimuli!$A$2,IF(AND(A12776&gt;=Stimuli!$B$3,A12776&lt;=Stimuli!$C$3),Stimuli!$A$3,IF(AND(A12776&gt;=Stimuli!$B$4,A12776&lt;=Stimuli!$C$4),Stimuli!$A$4,"")))</f>
        <v>03 Quiet recovery (15s)</v>
      </c>
      <c r="I12776" s="6" t="n">
        <f aca="false">(B12776-B12775)/((A12776-A12775)/1000)</f>
        <v>-0.750183150183148</v>
      </c>
      <c r="J12776" s="6" t="n">
        <f aca="false">IF(OR(B12776&lt;Rules!$B$2,B12776&gt;Rules!$B$3,ABS(I12776)&gt;Rules!$B$4,OR(B12777&lt;Rules!$B$2,B12777&gt;Rules!$B$3,ABS(I12777)&gt;Rules!$B$4)),1,0)</f>
        <v>0</v>
      </c>
      <c r="K12776" s="6" t="str">
        <f aca="false">IF(F12776=1,COUNTIF($F$2:F12776,1),"")</f>
        <v/>
      </c>
    </row>
    <row r="12777" customFormat="false" ht="15" hidden="false" customHeight="false" outlineLevel="0" collapsed="false">
      <c r="A12777" s="6" t="n">
        <v>100245.6805</v>
      </c>
      <c r="B12777" s="6" t="n">
        <v>1.98608058608059</v>
      </c>
      <c r="C12777" s="6" t="n">
        <v>80</v>
      </c>
      <c r="D12777" s="6" t="n">
        <v>-1</v>
      </c>
      <c r="E12777" s="6" t="n">
        <v>1.98461538461538</v>
      </c>
      <c r="F12777" s="6" t="n">
        <v>0</v>
      </c>
      <c r="G12777" s="6" t="n">
        <v>0</v>
      </c>
      <c r="H12777" s="6" t="str">
        <f aca="false">IF(AND(A12777&gt;=Stimuli!$B$2,A12777&lt;=Stimuli!$C$2),Stimuli!$A$2,IF(AND(A12777&gt;=Stimuli!$B$3,A12777&lt;=Stimuli!$C$3),Stimuli!$A$3,IF(AND(A12777&gt;=Stimuli!$B$4,A12777&lt;=Stimuli!$C$4),Stimuli!$A$4,"")))</f>
        <v>03 Quiet recovery (15s)</v>
      </c>
      <c r="I12777" s="6" t="n">
        <f aca="false">(B12777-B12776)/((A12777-A12776)/1000)</f>
        <v>0.562637362637304</v>
      </c>
      <c r="J12777" s="6" t="n">
        <f aca="false">IF(OR(B12777&lt;Rules!$B$2,B12777&gt;Rules!$B$3,ABS(I12777)&gt;Rules!$B$4,OR(B12778&lt;Rules!$B$2,B12778&gt;Rules!$B$3,ABS(I12778)&gt;Rules!$B$4)),1,0)</f>
        <v>0</v>
      </c>
      <c r="K12777" s="6" t="str">
        <f aca="false">IF(F12777=1,COUNTIF($F$2:F12777,1),"")</f>
        <v/>
      </c>
    </row>
    <row r="12778" customFormat="false" ht="15" hidden="false" customHeight="false" outlineLevel="0" collapsed="false">
      <c r="A12778" s="6" t="n">
        <v>100253.493</v>
      </c>
      <c r="B12778" s="6" t="n">
        <v>1.98315018315018</v>
      </c>
      <c r="C12778" s="6" t="n">
        <v>80</v>
      </c>
      <c r="D12778" s="6" t="n">
        <v>-1</v>
      </c>
      <c r="E12778" s="6" t="n">
        <v>1.98461538461538</v>
      </c>
      <c r="F12778" s="6" t="n">
        <v>0</v>
      </c>
      <c r="G12778" s="6" t="n">
        <v>0</v>
      </c>
      <c r="H12778" s="6" t="str">
        <f aca="false">IF(AND(A12778&gt;=Stimuli!$B$2,A12778&lt;=Stimuli!$C$2),Stimuli!$A$2,IF(AND(A12778&gt;=Stimuli!$B$3,A12778&lt;=Stimuli!$C$3),Stimuli!$A$3,IF(AND(A12778&gt;=Stimuli!$B$4,A12778&lt;=Stimuli!$C$4),Stimuli!$A$4,"")))</f>
        <v>03 Quiet recovery (15s)</v>
      </c>
      <c r="I12778" s="6" t="n">
        <f aca="false">(B12778-B12777)/((A12778-A12777)/1000)</f>
        <v>-0.37509157509146</v>
      </c>
      <c r="J12778" s="6" t="n">
        <f aca="false">IF(OR(B12778&lt;Rules!$B$2,B12778&gt;Rules!$B$3,ABS(I12778)&gt;Rules!$B$4,OR(B12779&lt;Rules!$B$2,B12779&gt;Rules!$B$3,ABS(I12779)&gt;Rules!$B$4)),1,0)</f>
        <v>0</v>
      </c>
      <c r="K12778" s="6" t="str">
        <f aca="false">IF(F12778=1,COUNTIF($F$2:F12778,1),"")</f>
        <v/>
      </c>
    </row>
    <row r="12779" customFormat="false" ht="15" hidden="false" customHeight="false" outlineLevel="0" collapsed="false">
      <c r="A12779" s="6" t="n">
        <v>100261.3055</v>
      </c>
      <c r="B12779" s="6" t="n">
        <v>1.98461538461538</v>
      </c>
      <c r="C12779" s="6" t="n">
        <v>66</v>
      </c>
      <c r="D12779" s="6" t="n">
        <v>898.4375</v>
      </c>
      <c r="E12779" s="6" t="n">
        <v>1.98461538461538</v>
      </c>
      <c r="F12779" s="6" t="n">
        <v>0</v>
      </c>
      <c r="G12779" s="6" t="n">
        <v>0</v>
      </c>
      <c r="H12779" s="6" t="str">
        <f aca="false">IF(AND(A12779&gt;=Stimuli!$B$2,A12779&lt;=Stimuli!$C$2),Stimuli!$A$2,IF(AND(A12779&gt;=Stimuli!$B$3,A12779&lt;=Stimuli!$C$3),Stimuli!$A$3,IF(AND(A12779&gt;=Stimuli!$B$4,A12779&lt;=Stimuli!$C$4),Stimuli!$A$4,"")))</f>
        <v>03 Quiet recovery (15s)</v>
      </c>
      <c r="I12779" s="6" t="n">
        <f aca="false">(B12779-B12778)/((A12779-A12778)/1000)</f>
        <v>0.18754578754573</v>
      </c>
      <c r="J12779" s="6" t="n">
        <f aca="false">IF(OR(B12779&lt;Rules!$B$2,B12779&gt;Rules!$B$3,ABS(I12779)&gt;Rules!$B$4,OR(B12780&lt;Rules!$B$2,B12780&gt;Rules!$B$3,ABS(I12780)&gt;Rules!$B$4)),1,0)</f>
        <v>0</v>
      </c>
      <c r="K12779" s="6" t="str">
        <f aca="false">IF(F12779=1,COUNTIF($F$2:F12779,1),"")</f>
        <v/>
      </c>
    </row>
    <row r="12780" customFormat="false" ht="15" hidden="false" customHeight="false" outlineLevel="0" collapsed="false">
      <c r="A12780" s="6" t="n">
        <v>100269.118</v>
      </c>
      <c r="B12780" s="6" t="n">
        <v>1.98461538461538</v>
      </c>
      <c r="C12780" s="6" t="n">
        <v>66</v>
      </c>
      <c r="D12780" s="6" t="n">
        <v>-1</v>
      </c>
      <c r="E12780" s="6" t="n">
        <v>1.98461538461538</v>
      </c>
      <c r="F12780" s="6" t="n">
        <v>0</v>
      </c>
      <c r="G12780" s="6" t="n">
        <v>0</v>
      </c>
      <c r="H12780" s="6" t="str">
        <f aca="false">IF(AND(A12780&gt;=Stimuli!$B$2,A12780&lt;=Stimuli!$C$2),Stimuli!$A$2,IF(AND(A12780&gt;=Stimuli!$B$3,A12780&lt;=Stimuli!$C$3),Stimuli!$A$3,IF(AND(A12780&gt;=Stimuli!$B$4,A12780&lt;=Stimuli!$C$4),Stimuli!$A$4,"")))</f>
        <v>03 Quiet recovery (15s)</v>
      </c>
      <c r="I12780" s="6" t="n">
        <f aca="false">(B12780-B12779)/((A12780-A12779)/1000)</f>
        <v>0</v>
      </c>
      <c r="J12780" s="6" t="n">
        <f aca="false">IF(OR(B12780&lt;Rules!$B$2,B12780&gt;Rules!$B$3,ABS(I12780)&gt;Rules!$B$4,OR(B12781&lt;Rules!$B$2,B12781&gt;Rules!$B$3,ABS(I12781)&gt;Rules!$B$4)),1,0)</f>
        <v>0</v>
      </c>
      <c r="K12780" s="6" t="str">
        <f aca="false">IF(F12780=1,COUNTIF($F$2:F12780,1),"")</f>
        <v/>
      </c>
    </row>
    <row r="12781" customFormat="false" ht="15" hidden="false" customHeight="false" outlineLevel="0" collapsed="false">
      <c r="A12781" s="6" t="n">
        <v>100276.9305</v>
      </c>
      <c r="B12781" s="6" t="n">
        <v>1.98315018315018</v>
      </c>
      <c r="C12781" s="6" t="n">
        <v>66</v>
      </c>
      <c r="D12781" s="6" t="n">
        <v>-1</v>
      </c>
      <c r="E12781" s="6" t="n">
        <v>1.98461538461538</v>
      </c>
      <c r="F12781" s="6" t="n">
        <v>0</v>
      </c>
      <c r="G12781" s="6" t="n">
        <v>0</v>
      </c>
      <c r="H12781" s="6" t="str">
        <f aca="false">IF(AND(A12781&gt;=Stimuli!$B$2,A12781&lt;=Stimuli!$C$2),Stimuli!$A$2,IF(AND(A12781&gt;=Stimuli!$B$3,A12781&lt;=Stimuli!$C$3),Stimuli!$A$3,IF(AND(A12781&gt;=Stimuli!$B$4,A12781&lt;=Stimuli!$C$4),Stimuli!$A$4,"")))</f>
        <v>03 Quiet recovery (15s)</v>
      </c>
      <c r="I12781" s="6" t="n">
        <f aca="false">(B12781-B12780)/((A12781-A12780)/1000)</f>
        <v>-0.18754578754573</v>
      </c>
      <c r="J12781" s="6" t="n">
        <f aca="false">IF(OR(B12781&lt;Rules!$B$2,B12781&gt;Rules!$B$3,ABS(I12781)&gt;Rules!$B$4,OR(B12782&lt;Rules!$B$2,B12782&gt;Rules!$B$3,ABS(I12782)&gt;Rules!$B$4)),1,0)</f>
        <v>0</v>
      </c>
      <c r="K12781" s="6" t="str">
        <f aca="false">IF(F12781=1,COUNTIF($F$2:F12781,1),"")</f>
        <v/>
      </c>
    </row>
    <row r="12782" customFormat="false" ht="15" hidden="false" customHeight="false" outlineLevel="0" collapsed="false">
      <c r="A12782" s="6" t="n">
        <v>100284.743</v>
      </c>
      <c r="B12782" s="6" t="n">
        <v>1.98608058608059</v>
      </c>
      <c r="C12782" s="6" t="n">
        <v>66</v>
      </c>
      <c r="D12782" s="6" t="n">
        <v>-1</v>
      </c>
      <c r="E12782" s="6" t="n">
        <v>1.98461538461538</v>
      </c>
      <c r="F12782" s="6" t="n">
        <v>0</v>
      </c>
      <c r="G12782" s="6" t="n">
        <v>0</v>
      </c>
      <c r="H12782" s="6" t="str">
        <f aca="false">IF(AND(A12782&gt;=Stimuli!$B$2,A12782&lt;=Stimuli!$C$2),Stimuli!$A$2,IF(AND(A12782&gt;=Stimuli!$B$3,A12782&lt;=Stimuli!$C$3),Stimuli!$A$3,IF(AND(A12782&gt;=Stimuli!$B$4,A12782&lt;=Stimuli!$C$4),Stimuli!$A$4,"")))</f>
        <v>03 Quiet recovery (15s)</v>
      </c>
      <c r="I12782" s="6" t="n">
        <f aca="false">(B12782-B12781)/((A12782-A12781)/1000)</f>
        <v>0.37509157509146</v>
      </c>
      <c r="J12782" s="6" t="n">
        <f aca="false">IF(OR(B12782&lt;Rules!$B$2,B12782&gt;Rules!$B$3,ABS(I12782)&gt;Rules!$B$4,OR(B12783&lt;Rules!$B$2,B12783&gt;Rules!$B$3,ABS(I12783)&gt;Rules!$B$4)),1,0)</f>
        <v>0</v>
      </c>
      <c r="K12782" s="6" t="str">
        <f aca="false">IF(F12782=1,COUNTIF($F$2:F12782,1),"")</f>
        <v/>
      </c>
    </row>
    <row r="12783" customFormat="false" ht="15" hidden="false" customHeight="false" outlineLevel="0" collapsed="false">
      <c r="A12783" s="6" t="n">
        <v>100292.5555</v>
      </c>
      <c r="B12783" s="6" t="n">
        <v>1.98168498168498</v>
      </c>
      <c r="C12783" s="6" t="n">
        <v>66</v>
      </c>
      <c r="D12783" s="6" t="n">
        <v>-1</v>
      </c>
      <c r="E12783" s="6" t="n">
        <v>1.98315018315018</v>
      </c>
      <c r="F12783" s="6" t="n">
        <v>0</v>
      </c>
      <c r="G12783" s="6" t="n">
        <v>0</v>
      </c>
      <c r="H12783" s="6" t="str">
        <f aca="false">IF(AND(A12783&gt;=Stimuli!$B$2,A12783&lt;=Stimuli!$C$2),Stimuli!$A$2,IF(AND(A12783&gt;=Stimuli!$B$3,A12783&lt;=Stimuli!$C$3),Stimuli!$A$3,IF(AND(A12783&gt;=Stimuli!$B$4,A12783&lt;=Stimuli!$C$4),Stimuli!$A$4,"")))</f>
        <v>03 Quiet recovery (15s)</v>
      </c>
      <c r="I12783" s="6" t="n">
        <f aca="false">(B12783-B12782)/((A12783-A12782)/1000)</f>
        <v>-0.562637362637304</v>
      </c>
      <c r="J12783" s="6" t="n">
        <f aca="false">IF(OR(B12783&lt;Rules!$B$2,B12783&gt;Rules!$B$3,ABS(I12783)&gt;Rules!$B$4,OR(B12784&lt;Rules!$B$2,B12784&gt;Rules!$B$3,ABS(I12784)&gt;Rules!$B$4)),1,0)</f>
        <v>0</v>
      </c>
      <c r="K12783" s="6" t="str">
        <f aca="false">IF(F12783=1,COUNTIF($F$2:F12783,1),"")</f>
        <v/>
      </c>
    </row>
    <row r="12784" customFormat="false" ht="15" hidden="false" customHeight="false" outlineLevel="0" collapsed="false">
      <c r="A12784" s="6" t="n">
        <v>100300.368</v>
      </c>
      <c r="B12784" s="6" t="n">
        <v>1.98754578754579</v>
      </c>
      <c r="C12784" s="6" t="n">
        <v>66</v>
      </c>
      <c r="D12784" s="6" t="n">
        <v>-1</v>
      </c>
      <c r="E12784" s="6" t="n">
        <v>1.98315018315018</v>
      </c>
      <c r="F12784" s="6" t="n">
        <v>0</v>
      </c>
      <c r="G12784" s="6" t="n">
        <v>0</v>
      </c>
      <c r="H12784" s="6" t="str">
        <f aca="false">IF(AND(A12784&gt;=Stimuli!$B$2,A12784&lt;=Stimuli!$C$2),Stimuli!$A$2,IF(AND(A12784&gt;=Stimuli!$B$3,A12784&lt;=Stimuli!$C$3),Stimuli!$A$3,IF(AND(A12784&gt;=Stimuli!$B$4,A12784&lt;=Stimuli!$C$4),Stimuli!$A$4,"")))</f>
        <v>03 Quiet recovery (15s)</v>
      </c>
      <c r="I12784" s="6" t="n">
        <f aca="false">(B12784-B12783)/((A12784-A12783)/1000)</f>
        <v>0.750183150183148</v>
      </c>
      <c r="J12784" s="6" t="n">
        <f aca="false">IF(OR(B12784&lt;Rules!$B$2,B12784&gt;Rules!$B$3,ABS(I12784)&gt;Rules!$B$4,OR(B12785&lt;Rules!$B$2,B12785&gt;Rules!$B$3,ABS(I12785)&gt;Rules!$B$4)),1,0)</f>
        <v>0</v>
      </c>
      <c r="K12784" s="6" t="str">
        <f aca="false">IF(F12784=1,COUNTIF($F$2:F12784,1),"")</f>
        <v/>
      </c>
    </row>
    <row r="12785" customFormat="false" ht="15" hidden="false" customHeight="false" outlineLevel="0" collapsed="false">
      <c r="A12785" s="6" t="n">
        <v>100308.1805</v>
      </c>
      <c r="B12785" s="6" t="n">
        <v>1.98021978021978</v>
      </c>
      <c r="C12785" s="6" t="n">
        <v>66</v>
      </c>
      <c r="D12785" s="6" t="n">
        <v>-1</v>
      </c>
      <c r="E12785" s="6" t="n">
        <v>1.98315018315018</v>
      </c>
      <c r="F12785" s="6" t="n">
        <v>0</v>
      </c>
      <c r="G12785" s="6" t="n">
        <v>0</v>
      </c>
      <c r="H12785" s="6" t="str">
        <f aca="false">IF(AND(A12785&gt;=Stimuli!$B$2,A12785&lt;=Stimuli!$C$2),Stimuli!$A$2,IF(AND(A12785&gt;=Stimuli!$B$3,A12785&lt;=Stimuli!$C$3),Stimuli!$A$3,IF(AND(A12785&gt;=Stimuli!$B$4,A12785&lt;=Stimuli!$C$4),Stimuli!$A$4,"")))</f>
        <v>03 Quiet recovery (15s)</v>
      </c>
      <c r="I12785" s="6" t="n">
        <f aca="false">(B12785-B12784)/((A12785-A12784)/1000)</f>
        <v>-0.937728937728878</v>
      </c>
      <c r="J12785" s="6" t="n">
        <f aca="false">IF(OR(B12785&lt;Rules!$B$2,B12785&gt;Rules!$B$3,ABS(I12785)&gt;Rules!$B$4,OR(B12786&lt;Rules!$B$2,B12786&gt;Rules!$B$3,ABS(I12786)&gt;Rules!$B$4)),1,0)</f>
        <v>0</v>
      </c>
      <c r="K12785" s="6" t="str">
        <f aca="false">IF(F12785=1,COUNTIF($F$2:F12785,1),"")</f>
        <v/>
      </c>
    </row>
    <row r="12786" customFormat="false" ht="15" hidden="false" customHeight="false" outlineLevel="0" collapsed="false">
      <c r="A12786" s="6" t="n">
        <v>100315.993</v>
      </c>
      <c r="B12786" s="6" t="n">
        <v>1.98754578754579</v>
      </c>
      <c r="C12786" s="6" t="n">
        <v>66</v>
      </c>
      <c r="D12786" s="6" t="n">
        <v>-1</v>
      </c>
      <c r="E12786" s="6" t="n">
        <v>1.98315018315018</v>
      </c>
      <c r="F12786" s="6" t="n">
        <v>0</v>
      </c>
      <c r="G12786" s="6" t="n">
        <v>0</v>
      </c>
      <c r="H12786" s="6" t="str">
        <f aca="false">IF(AND(A12786&gt;=Stimuli!$B$2,A12786&lt;=Stimuli!$C$2),Stimuli!$A$2,IF(AND(A12786&gt;=Stimuli!$B$3,A12786&lt;=Stimuli!$C$3),Stimuli!$A$3,IF(AND(A12786&gt;=Stimuli!$B$4,A12786&lt;=Stimuli!$C$4),Stimuli!$A$4,"")))</f>
        <v>03 Quiet recovery (15s)</v>
      </c>
      <c r="I12786" s="6" t="n">
        <f aca="false">(B12786-B12785)/((A12786-A12785)/1000)</f>
        <v>0.937728937728878</v>
      </c>
      <c r="J12786" s="6" t="n">
        <f aca="false">IF(OR(B12786&lt;Rules!$B$2,B12786&gt;Rules!$B$3,ABS(I12786)&gt;Rules!$B$4,OR(B12787&lt;Rules!$B$2,B12787&gt;Rules!$B$3,ABS(I12787)&gt;Rules!$B$4)),1,0)</f>
        <v>0</v>
      </c>
      <c r="K12786" s="6" t="str">
        <f aca="false">IF(F12786=1,COUNTIF($F$2:F12786,1),"")</f>
        <v/>
      </c>
    </row>
    <row r="12787" customFormat="false" ht="15" hidden="false" customHeight="false" outlineLevel="0" collapsed="false">
      <c r="A12787" s="6" t="n">
        <v>100323.8055</v>
      </c>
      <c r="B12787" s="6" t="n">
        <v>1.98021978021978</v>
      </c>
      <c r="C12787" s="6" t="n">
        <v>66</v>
      </c>
      <c r="D12787" s="6" t="n">
        <v>-1</v>
      </c>
      <c r="E12787" s="6" t="n">
        <v>1.98315018315018</v>
      </c>
      <c r="F12787" s="6" t="n">
        <v>0</v>
      </c>
      <c r="G12787" s="6" t="n">
        <v>0</v>
      </c>
      <c r="H12787" s="6" t="str">
        <f aca="false">IF(AND(A12787&gt;=Stimuli!$B$2,A12787&lt;=Stimuli!$C$2),Stimuli!$A$2,IF(AND(A12787&gt;=Stimuli!$B$3,A12787&lt;=Stimuli!$C$3),Stimuli!$A$3,IF(AND(A12787&gt;=Stimuli!$B$4,A12787&lt;=Stimuli!$C$4),Stimuli!$A$4,"")))</f>
        <v>03 Quiet recovery (15s)</v>
      </c>
      <c r="I12787" s="6" t="n">
        <f aca="false">(B12787-B12786)/((A12787-A12786)/1000)</f>
        <v>-0.937728937728878</v>
      </c>
      <c r="J12787" s="6" t="n">
        <f aca="false">IF(OR(B12787&lt;Rules!$B$2,B12787&gt;Rules!$B$3,ABS(I12787)&gt;Rules!$B$4,OR(B12788&lt;Rules!$B$2,B12788&gt;Rules!$B$3,ABS(I12788)&gt;Rules!$B$4)),1,0)</f>
        <v>0</v>
      </c>
      <c r="K12787" s="6" t="str">
        <f aca="false">IF(F12787=1,COUNTIF($F$2:F12787,1),"")</f>
        <v/>
      </c>
    </row>
    <row r="12788" customFormat="false" ht="15" hidden="false" customHeight="false" outlineLevel="0" collapsed="false">
      <c r="A12788" s="6" t="n">
        <v>100331.618</v>
      </c>
      <c r="B12788" s="6" t="n">
        <v>1.98754578754579</v>
      </c>
      <c r="C12788" s="6" t="n">
        <v>66</v>
      </c>
      <c r="D12788" s="6" t="n">
        <v>-1</v>
      </c>
      <c r="E12788" s="6" t="n">
        <v>1.98315018315018</v>
      </c>
      <c r="F12788" s="6" t="n">
        <v>0</v>
      </c>
      <c r="G12788" s="6" t="n">
        <v>0</v>
      </c>
      <c r="H12788" s="6" t="str">
        <f aca="false">IF(AND(A12788&gt;=Stimuli!$B$2,A12788&lt;=Stimuli!$C$2),Stimuli!$A$2,IF(AND(A12788&gt;=Stimuli!$B$3,A12788&lt;=Stimuli!$C$3),Stimuli!$A$3,IF(AND(A12788&gt;=Stimuli!$B$4,A12788&lt;=Stimuli!$C$4),Stimuli!$A$4,"")))</f>
        <v>03 Quiet recovery (15s)</v>
      </c>
      <c r="I12788" s="6" t="n">
        <f aca="false">(B12788-B12787)/((A12788-A12787)/1000)</f>
        <v>0.937728937728878</v>
      </c>
      <c r="J12788" s="6" t="n">
        <f aca="false">IF(OR(B12788&lt;Rules!$B$2,B12788&gt;Rules!$B$3,ABS(I12788)&gt;Rules!$B$4,OR(B12789&lt;Rules!$B$2,B12789&gt;Rules!$B$3,ABS(I12789)&gt;Rules!$B$4)),1,0)</f>
        <v>0</v>
      </c>
      <c r="K12788" s="6" t="str">
        <f aca="false">IF(F12788=1,COUNTIF($F$2:F12788,1),"")</f>
        <v/>
      </c>
    </row>
    <row r="12789" customFormat="false" ht="15" hidden="false" customHeight="false" outlineLevel="0" collapsed="false">
      <c r="A12789" s="6" t="n">
        <v>100339.4305</v>
      </c>
      <c r="B12789" s="6" t="n">
        <v>1.98021978021978</v>
      </c>
      <c r="C12789" s="6" t="n">
        <v>66</v>
      </c>
      <c r="D12789" s="6" t="n">
        <v>-1</v>
      </c>
      <c r="E12789" s="6" t="n">
        <v>1.98315018315018</v>
      </c>
      <c r="F12789" s="6" t="n">
        <v>0</v>
      </c>
      <c r="G12789" s="6" t="n">
        <v>0</v>
      </c>
      <c r="H12789" s="6" t="str">
        <f aca="false">IF(AND(A12789&gt;=Stimuli!$B$2,A12789&lt;=Stimuli!$C$2),Stimuli!$A$2,IF(AND(A12789&gt;=Stimuli!$B$3,A12789&lt;=Stimuli!$C$3),Stimuli!$A$3,IF(AND(A12789&gt;=Stimuli!$B$4,A12789&lt;=Stimuli!$C$4),Stimuli!$A$4,"")))</f>
        <v>03 Quiet recovery (15s)</v>
      </c>
      <c r="I12789" s="6" t="n">
        <f aca="false">(B12789-B12788)/((A12789-A12788)/1000)</f>
        <v>-0.937728937728878</v>
      </c>
      <c r="J12789" s="6" t="n">
        <f aca="false">IF(OR(B12789&lt;Rules!$B$2,B12789&gt;Rules!$B$3,ABS(I12789)&gt;Rules!$B$4,OR(B12790&lt;Rules!$B$2,B12790&gt;Rules!$B$3,ABS(I12790)&gt;Rules!$B$4)),1,0)</f>
        <v>0</v>
      </c>
      <c r="K12789" s="6" t="str">
        <f aca="false">IF(F12789=1,COUNTIF($F$2:F12789,1),"")</f>
        <v/>
      </c>
    </row>
    <row r="12790" customFormat="false" ht="15" hidden="false" customHeight="false" outlineLevel="0" collapsed="false">
      <c r="A12790" s="6" t="n">
        <v>100347.243</v>
      </c>
      <c r="B12790" s="6" t="n">
        <v>1.98754578754579</v>
      </c>
      <c r="C12790" s="6" t="n">
        <v>66</v>
      </c>
      <c r="D12790" s="6" t="n">
        <v>-1</v>
      </c>
      <c r="E12790" s="6" t="n">
        <v>1.98315018315018</v>
      </c>
      <c r="F12790" s="6" t="n">
        <v>0</v>
      </c>
      <c r="G12790" s="6" t="n">
        <v>0</v>
      </c>
      <c r="H12790" s="6" t="str">
        <f aca="false">IF(AND(A12790&gt;=Stimuli!$B$2,A12790&lt;=Stimuli!$C$2),Stimuli!$A$2,IF(AND(A12790&gt;=Stimuli!$B$3,A12790&lt;=Stimuli!$C$3),Stimuli!$A$3,IF(AND(A12790&gt;=Stimuli!$B$4,A12790&lt;=Stimuli!$C$4),Stimuli!$A$4,"")))</f>
        <v>03 Quiet recovery (15s)</v>
      </c>
      <c r="I12790" s="6" t="n">
        <f aca="false">(B12790-B12789)/((A12790-A12789)/1000)</f>
        <v>0.937728937728878</v>
      </c>
      <c r="J12790" s="6" t="n">
        <f aca="false">IF(OR(B12790&lt;Rules!$B$2,B12790&gt;Rules!$B$3,ABS(I12790)&gt;Rules!$B$4,OR(B12791&lt;Rules!$B$2,B12791&gt;Rules!$B$3,ABS(I12791)&gt;Rules!$B$4)),1,0)</f>
        <v>0</v>
      </c>
      <c r="K12790" s="6" t="str">
        <f aca="false">IF(F12790=1,COUNTIF($F$2:F12790,1),"")</f>
        <v/>
      </c>
    </row>
    <row r="12791" customFormat="false" ht="15" hidden="false" customHeight="false" outlineLevel="0" collapsed="false">
      <c r="A12791" s="6" t="n">
        <v>100355.0555</v>
      </c>
      <c r="B12791" s="6" t="n">
        <v>1.98021978021978</v>
      </c>
      <c r="C12791" s="6" t="n">
        <v>66</v>
      </c>
      <c r="D12791" s="6" t="n">
        <v>-1</v>
      </c>
      <c r="E12791" s="6" t="n">
        <v>1.98315018315018</v>
      </c>
      <c r="F12791" s="6" t="n">
        <v>0</v>
      </c>
      <c r="G12791" s="6" t="n">
        <v>0</v>
      </c>
      <c r="H12791" s="6" t="str">
        <f aca="false">IF(AND(A12791&gt;=Stimuli!$B$2,A12791&lt;=Stimuli!$C$2),Stimuli!$A$2,IF(AND(A12791&gt;=Stimuli!$B$3,A12791&lt;=Stimuli!$C$3),Stimuli!$A$3,IF(AND(A12791&gt;=Stimuli!$B$4,A12791&lt;=Stimuli!$C$4),Stimuli!$A$4,"")))</f>
        <v>03 Quiet recovery (15s)</v>
      </c>
      <c r="I12791" s="6" t="n">
        <f aca="false">(B12791-B12790)/((A12791-A12790)/1000)</f>
        <v>-0.937728937728878</v>
      </c>
      <c r="J12791" s="6" t="n">
        <f aca="false">IF(OR(B12791&lt;Rules!$B$2,B12791&gt;Rules!$B$3,ABS(I12791)&gt;Rules!$B$4,OR(B12792&lt;Rules!$B$2,B12792&gt;Rules!$B$3,ABS(I12792)&gt;Rules!$B$4)),1,0)</f>
        <v>0</v>
      </c>
      <c r="K12791" s="6" t="str">
        <f aca="false">IF(F12791=1,COUNTIF($F$2:F12791,1),"")</f>
        <v/>
      </c>
    </row>
    <row r="12792" customFormat="false" ht="15" hidden="false" customHeight="false" outlineLevel="0" collapsed="false">
      <c r="A12792" s="6" t="n">
        <v>100362.868</v>
      </c>
      <c r="B12792" s="6" t="n">
        <v>1.98461538461538</v>
      </c>
      <c r="C12792" s="6" t="n">
        <v>66</v>
      </c>
      <c r="D12792" s="6" t="n">
        <v>-1</v>
      </c>
      <c r="E12792" s="6" t="n">
        <v>1.98315018315018</v>
      </c>
      <c r="F12792" s="6" t="n">
        <v>0</v>
      </c>
      <c r="G12792" s="6" t="n">
        <v>0</v>
      </c>
      <c r="H12792" s="6" t="str">
        <f aca="false">IF(AND(A12792&gt;=Stimuli!$B$2,A12792&lt;=Stimuli!$C$2),Stimuli!$A$2,IF(AND(A12792&gt;=Stimuli!$B$3,A12792&lt;=Stimuli!$C$3),Stimuli!$A$3,IF(AND(A12792&gt;=Stimuli!$B$4,A12792&lt;=Stimuli!$C$4),Stimuli!$A$4,"")))</f>
        <v>03 Quiet recovery (15s)</v>
      </c>
      <c r="I12792" s="6" t="n">
        <f aca="false">(B12792-B12791)/((A12792-A12791)/1000)</f>
        <v>0.562637362637304</v>
      </c>
      <c r="J12792" s="6" t="n">
        <f aca="false">IF(OR(B12792&lt;Rules!$B$2,B12792&gt;Rules!$B$3,ABS(I12792)&gt;Rules!$B$4,OR(B12793&lt;Rules!$B$2,B12793&gt;Rules!$B$3,ABS(I12793)&gt;Rules!$B$4)),1,0)</f>
        <v>0</v>
      </c>
      <c r="K12792" s="6" t="str">
        <f aca="false">IF(F12792=1,COUNTIF($F$2:F12792,1),"")</f>
        <v/>
      </c>
    </row>
    <row r="12793" customFormat="false" ht="15" hidden="false" customHeight="false" outlineLevel="0" collapsed="false">
      <c r="A12793" s="6" t="n">
        <v>100370.6805</v>
      </c>
      <c r="B12793" s="6" t="n">
        <v>1.98021978021978</v>
      </c>
      <c r="C12793" s="6" t="n">
        <v>66</v>
      </c>
      <c r="D12793" s="6" t="n">
        <v>-1</v>
      </c>
      <c r="E12793" s="6" t="n">
        <v>1.98315018315018</v>
      </c>
      <c r="F12793" s="6" t="n">
        <v>0</v>
      </c>
      <c r="G12793" s="6" t="n">
        <v>0</v>
      </c>
      <c r="H12793" s="6" t="str">
        <f aca="false">IF(AND(A12793&gt;=Stimuli!$B$2,A12793&lt;=Stimuli!$C$2),Stimuli!$A$2,IF(AND(A12793&gt;=Stimuli!$B$3,A12793&lt;=Stimuli!$C$3),Stimuli!$A$3,IF(AND(A12793&gt;=Stimuli!$B$4,A12793&lt;=Stimuli!$C$4),Stimuli!$A$4,"")))</f>
        <v>03 Quiet recovery (15s)</v>
      </c>
      <c r="I12793" s="6" t="n">
        <f aca="false">(B12793-B12792)/((A12793-A12792)/1000)</f>
        <v>-0.562637362637304</v>
      </c>
      <c r="J12793" s="6" t="n">
        <f aca="false">IF(OR(B12793&lt;Rules!$B$2,B12793&gt;Rules!$B$3,ABS(I12793)&gt;Rules!$B$4,OR(B12794&lt;Rules!$B$2,B12794&gt;Rules!$B$3,ABS(I12794)&gt;Rules!$B$4)),1,0)</f>
        <v>0</v>
      </c>
      <c r="K12793" s="6" t="str">
        <f aca="false">IF(F12793=1,COUNTIF($F$2:F12793,1),"")</f>
        <v/>
      </c>
    </row>
    <row r="12794" customFormat="false" ht="15" hidden="false" customHeight="false" outlineLevel="0" collapsed="false">
      <c r="A12794" s="6" t="n">
        <v>100378.493</v>
      </c>
      <c r="B12794" s="6" t="n">
        <v>1.98315018315018</v>
      </c>
      <c r="C12794" s="6" t="n">
        <v>66</v>
      </c>
      <c r="D12794" s="6" t="n">
        <v>-1</v>
      </c>
      <c r="E12794" s="6" t="n">
        <v>1.98168498168498</v>
      </c>
      <c r="F12794" s="6" t="n">
        <v>0</v>
      </c>
      <c r="G12794" s="6" t="n">
        <v>0</v>
      </c>
      <c r="H12794" s="6" t="str">
        <f aca="false">IF(AND(A12794&gt;=Stimuli!$B$2,A12794&lt;=Stimuli!$C$2),Stimuli!$A$2,IF(AND(A12794&gt;=Stimuli!$B$3,A12794&lt;=Stimuli!$C$3),Stimuli!$A$3,IF(AND(A12794&gt;=Stimuli!$B$4,A12794&lt;=Stimuli!$C$4),Stimuli!$A$4,"")))</f>
        <v>03 Quiet recovery (15s)</v>
      </c>
      <c r="I12794" s="6" t="n">
        <f aca="false">(B12794-B12793)/((A12794-A12793)/1000)</f>
        <v>0.375091575091574</v>
      </c>
      <c r="J12794" s="6" t="n">
        <f aca="false">IF(OR(B12794&lt;Rules!$B$2,B12794&gt;Rules!$B$3,ABS(I12794)&gt;Rules!$B$4,OR(B12795&lt;Rules!$B$2,B12795&gt;Rules!$B$3,ABS(I12795)&gt;Rules!$B$4)),1,0)</f>
        <v>0</v>
      </c>
      <c r="K12794" s="6" t="str">
        <f aca="false">IF(F12794=1,COUNTIF($F$2:F12794,1),"")</f>
        <v/>
      </c>
    </row>
    <row r="12795" customFormat="false" ht="15" hidden="false" customHeight="false" outlineLevel="0" collapsed="false">
      <c r="A12795" s="6" t="n">
        <v>100386.3055</v>
      </c>
      <c r="B12795" s="6" t="n">
        <v>1.98315018315018</v>
      </c>
      <c r="C12795" s="6" t="n">
        <v>66</v>
      </c>
      <c r="D12795" s="6" t="n">
        <v>-1</v>
      </c>
      <c r="E12795" s="6" t="n">
        <v>1.98168498168498</v>
      </c>
      <c r="F12795" s="6" t="n">
        <v>0</v>
      </c>
      <c r="G12795" s="6" t="n">
        <v>0</v>
      </c>
      <c r="H12795" s="6" t="str">
        <f aca="false">IF(AND(A12795&gt;=Stimuli!$B$2,A12795&lt;=Stimuli!$C$2),Stimuli!$A$2,IF(AND(A12795&gt;=Stimuli!$B$3,A12795&lt;=Stimuli!$C$3),Stimuli!$A$3,IF(AND(A12795&gt;=Stimuli!$B$4,A12795&lt;=Stimuli!$C$4),Stimuli!$A$4,"")))</f>
        <v>03 Quiet recovery (15s)</v>
      </c>
      <c r="I12795" s="6" t="n">
        <f aca="false">(B12795-B12794)/((A12795-A12794)/1000)</f>
        <v>0</v>
      </c>
      <c r="J12795" s="6" t="n">
        <f aca="false">IF(OR(B12795&lt;Rules!$B$2,B12795&gt;Rules!$B$3,ABS(I12795)&gt;Rules!$B$4,OR(B12796&lt;Rules!$B$2,B12796&gt;Rules!$B$3,ABS(I12796)&gt;Rules!$B$4)),1,0)</f>
        <v>0</v>
      </c>
      <c r="K12795" s="6" t="str">
        <f aca="false">IF(F12795=1,COUNTIF($F$2:F12795,1),"")</f>
        <v/>
      </c>
    </row>
    <row r="12796" customFormat="false" ht="15" hidden="false" customHeight="false" outlineLevel="0" collapsed="false">
      <c r="A12796" s="6" t="n">
        <v>100394.118</v>
      </c>
      <c r="B12796" s="6" t="n">
        <v>1.98168498168498</v>
      </c>
      <c r="C12796" s="6" t="n">
        <v>66</v>
      </c>
      <c r="D12796" s="6" t="n">
        <v>-1</v>
      </c>
      <c r="E12796" s="6" t="n">
        <v>1.98168498168498</v>
      </c>
      <c r="F12796" s="6" t="n">
        <v>0</v>
      </c>
      <c r="G12796" s="6" t="n">
        <v>0</v>
      </c>
      <c r="H12796" s="6" t="str">
        <f aca="false">IF(AND(A12796&gt;=Stimuli!$B$2,A12796&lt;=Stimuli!$C$2),Stimuli!$A$2,IF(AND(A12796&gt;=Stimuli!$B$3,A12796&lt;=Stimuli!$C$3),Stimuli!$A$3,IF(AND(A12796&gt;=Stimuli!$B$4,A12796&lt;=Stimuli!$C$4),Stimuli!$A$4,"")))</f>
        <v>03 Quiet recovery (15s)</v>
      </c>
      <c r="I12796" s="6" t="n">
        <f aca="false">(B12796-B12795)/((A12796-A12795)/1000)</f>
        <v>-0.187545787545844</v>
      </c>
      <c r="J12796" s="6" t="n">
        <f aca="false">IF(OR(B12796&lt;Rules!$B$2,B12796&gt;Rules!$B$3,ABS(I12796)&gt;Rules!$B$4,OR(B12797&lt;Rules!$B$2,B12797&gt;Rules!$B$3,ABS(I12797)&gt;Rules!$B$4)),1,0)</f>
        <v>0</v>
      </c>
      <c r="K12796" s="6" t="str">
        <f aca="false">IF(F12796=1,COUNTIF($F$2:F12796,1),"")</f>
        <v/>
      </c>
    </row>
    <row r="12797" customFormat="false" ht="15" hidden="false" customHeight="false" outlineLevel="0" collapsed="false">
      <c r="A12797" s="6" t="n">
        <v>100401.9305</v>
      </c>
      <c r="B12797" s="6" t="n">
        <v>1.98315018315018</v>
      </c>
      <c r="C12797" s="6" t="n">
        <v>66</v>
      </c>
      <c r="D12797" s="6" t="n">
        <v>-1</v>
      </c>
      <c r="E12797" s="6" t="n">
        <v>1.98168498168498</v>
      </c>
      <c r="F12797" s="6" t="n">
        <v>0</v>
      </c>
      <c r="G12797" s="6" t="n">
        <v>0</v>
      </c>
      <c r="H12797" s="6" t="str">
        <f aca="false">IF(AND(A12797&gt;=Stimuli!$B$2,A12797&lt;=Stimuli!$C$2),Stimuli!$A$2,IF(AND(A12797&gt;=Stimuli!$B$3,A12797&lt;=Stimuli!$C$3),Stimuli!$A$3,IF(AND(A12797&gt;=Stimuli!$B$4,A12797&lt;=Stimuli!$C$4),Stimuli!$A$4,"")))</f>
        <v>03 Quiet recovery (15s)</v>
      </c>
      <c r="I12797" s="6" t="n">
        <f aca="false">(B12797-B12796)/((A12797-A12796)/1000)</f>
        <v>0.187545787545844</v>
      </c>
      <c r="J12797" s="6" t="n">
        <f aca="false">IF(OR(B12797&lt;Rules!$B$2,B12797&gt;Rules!$B$3,ABS(I12797)&gt;Rules!$B$4,OR(B12798&lt;Rules!$B$2,B12798&gt;Rules!$B$3,ABS(I12798)&gt;Rules!$B$4)),1,0)</f>
        <v>0</v>
      </c>
      <c r="K12797" s="6" t="str">
        <f aca="false">IF(F12797=1,COUNTIF($F$2:F12797,1),"")</f>
        <v/>
      </c>
    </row>
    <row r="12798" customFormat="false" ht="15" hidden="false" customHeight="false" outlineLevel="0" collapsed="false">
      <c r="A12798" s="6" t="n">
        <v>100409.743</v>
      </c>
      <c r="B12798" s="6" t="n">
        <v>1.98021978021978</v>
      </c>
      <c r="C12798" s="6" t="n">
        <v>66</v>
      </c>
      <c r="D12798" s="6" t="n">
        <v>-1</v>
      </c>
      <c r="E12798" s="6" t="n">
        <v>1.98168498168498</v>
      </c>
      <c r="F12798" s="6" t="n">
        <v>0</v>
      </c>
      <c r="G12798" s="6" t="n">
        <v>0</v>
      </c>
      <c r="H12798" s="6" t="str">
        <f aca="false">IF(AND(A12798&gt;=Stimuli!$B$2,A12798&lt;=Stimuli!$C$2),Stimuli!$A$2,IF(AND(A12798&gt;=Stimuli!$B$3,A12798&lt;=Stimuli!$C$3),Stimuli!$A$3,IF(AND(A12798&gt;=Stimuli!$B$4,A12798&lt;=Stimuli!$C$4),Stimuli!$A$4,"")))</f>
        <v>03 Quiet recovery (15s)</v>
      </c>
      <c r="I12798" s="6" t="n">
        <f aca="false">(B12798-B12797)/((A12798-A12797)/1000)</f>
        <v>-0.375091575091574</v>
      </c>
      <c r="J12798" s="6" t="n">
        <f aca="false">IF(OR(B12798&lt;Rules!$B$2,B12798&gt;Rules!$B$3,ABS(I12798)&gt;Rules!$B$4,OR(B12799&lt;Rules!$B$2,B12799&gt;Rules!$B$3,ABS(I12799)&gt;Rules!$B$4)),1,0)</f>
        <v>0</v>
      </c>
      <c r="K12798" s="6" t="str">
        <f aca="false">IF(F12798=1,COUNTIF($F$2:F12798,1),"")</f>
        <v/>
      </c>
    </row>
    <row r="12799" customFormat="false" ht="15" hidden="false" customHeight="false" outlineLevel="0" collapsed="false">
      <c r="A12799" s="6" t="n">
        <v>100417.5555</v>
      </c>
      <c r="B12799" s="6" t="n">
        <v>1.98461538461538</v>
      </c>
      <c r="C12799" s="6" t="n">
        <v>66</v>
      </c>
      <c r="D12799" s="6" t="n">
        <v>-1</v>
      </c>
      <c r="E12799" s="6" t="n">
        <v>1.98168498168498</v>
      </c>
      <c r="F12799" s="6" t="n">
        <v>0</v>
      </c>
      <c r="G12799" s="6" t="n">
        <v>0</v>
      </c>
      <c r="H12799" s="6" t="str">
        <f aca="false">IF(AND(A12799&gt;=Stimuli!$B$2,A12799&lt;=Stimuli!$C$2),Stimuli!$A$2,IF(AND(A12799&gt;=Stimuli!$B$3,A12799&lt;=Stimuli!$C$3),Stimuli!$A$3,IF(AND(A12799&gt;=Stimuli!$B$4,A12799&lt;=Stimuli!$C$4),Stimuli!$A$4,"")))</f>
        <v>03 Quiet recovery (15s)</v>
      </c>
      <c r="I12799" s="6" t="n">
        <f aca="false">(B12799-B12798)/((A12799-A12798)/1000)</f>
        <v>0.562637362637304</v>
      </c>
      <c r="J12799" s="6" t="n">
        <f aca="false">IF(OR(B12799&lt;Rules!$B$2,B12799&gt;Rules!$B$3,ABS(I12799)&gt;Rules!$B$4,OR(B12800&lt;Rules!$B$2,B12800&gt;Rules!$B$3,ABS(I12800)&gt;Rules!$B$4)),1,0)</f>
        <v>0</v>
      </c>
      <c r="K12799" s="6" t="str">
        <f aca="false">IF(F12799=1,COUNTIF($F$2:F12799,1),"")</f>
        <v/>
      </c>
    </row>
    <row r="12800" customFormat="false" ht="15" hidden="false" customHeight="false" outlineLevel="0" collapsed="false">
      <c r="A12800" s="6" t="n">
        <v>100425.368</v>
      </c>
      <c r="B12800" s="6" t="n">
        <v>1.97875457875458</v>
      </c>
      <c r="C12800" s="6" t="n">
        <v>66</v>
      </c>
      <c r="D12800" s="6" t="n">
        <v>-1</v>
      </c>
      <c r="E12800" s="6" t="n">
        <v>1.98168498168498</v>
      </c>
      <c r="F12800" s="6" t="n">
        <v>0</v>
      </c>
      <c r="G12800" s="6" t="n">
        <v>0</v>
      </c>
      <c r="H12800" s="6" t="str">
        <f aca="false">IF(AND(A12800&gt;=Stimuli!$B$2,A12800&lt;=Stimuli!$C$2),Stimuli!$A$2,IF(AND(A12800&gt;=Stimuli!$B$3,A12800&lt;=Stimuli!$C$3),Stimuli!$A$3,IF(AND(A12800&gt;=Stimuli!$B$4,A12800&lt;=Stimuli!$C$4),Stimuli!$A$4,"")))</f>
        <v>03 Quiet recovery (15s)</v>
      </c>
      <c r="I12800" s="6" t="n">
        <f aca="false">(B12800-B12799)/((A12800-A12799)/1000)</f>
        <v>-0.750183150183176</v>
      </c>
      <c r="J12800" s="6" t="n">
        <f aca="false">IF(OR(B12800&lt;Rules!$B$2,B12800&gt;Rules!$B$3,ABS(I12800)&gt;Rules!$B$4,OR(B12801&lt;Rules!$B$2,B12801&gt;Rules!$B$3,ABS(I12801)&gt;Rules!$B$4)),1,0)</f>
        <v>0</v>
      </c>
      <c r="K12800" s="6" t="str">
        <f aca="false">IF(F12800=1,COUNTIF($F$2:F12800,1),"")</f>
        <v/>
      </c>
    </row>
    <row r="12801" customFormat="false" ht="15" hidden="false" customHeight="false" outlineLevel="0" collapsed="false">
      <c r="A12801" s="6" t="n">
        <v>100433.1805</v>
      </c>
      <c r="B12801" s="6" t="n">
        <v>1.98461538461538</v>
      </c>
      <c r="C12801" s="6" t="n">
        <v>66</v>
      </c>
      <c r="D12801" s="6" t="n">
        <v>-1</v>
      </c>
      <c r="E12801" s="6" t="n">
        <v>1.98168498168498</v>
      </c>
      <c r="F12801" s="6" t="n">
        <v>0</v>
      </c>
      <c r="G12801" s="6" t="n">
        <v>0</v>
      </c>
      <c r="H12801" s="6" t="str">
        <f aca="false">IF(AND(A12801&gt;=Stimuli!$B$2,A12801&lt;=Stimuli!$C$2),Stimuli!$A$2,IF(AND(A12801&gt;=Stimuli!$B$3,A12801&lt;=Stimuli!$C$3),Stimuli!$A$3,IF(AND(A12801&gt;=Stimuli!$B$4,A12801&lt;=Stimuli!$C$4),Stimuli!$A$4,"")))</f>
        <v>03 Quiet recovery (15s)</v>
      </c>
      <c r="I12801" s="6" t="n">
        <f aca="false">(B12801-B12800)/((A12801-A12800)/1000)</f>
        <v>0.750183150183176</v>
      </c>
      <c r="J12801" s="6" t="n">
        <f aca="false">IF(OR(B12801&lt;Rules!$B$2,B12801&gt;Rules!$B$3,ABS(I12801)&gt;Rules!$B$4,OR(B12802&lt;Rules!$B$2,B12802&gt;Rules!$B$3,ABS(I12802)&gt;Rules!$B$4)),1,0)</f>
        <v>0</v>
      </c>
      <c r="K12801" s="6" t="str">
        <f aca="false">IF(F12801=1,COUNTIF($F$2:F12801,1),"")</f>
        <v/>
      </c>
    </row>
    <row r="12802" customFormat="false" ht="15" hidden="false" customHeight="false" outlineLevel="0" collapsed="false">
      <c r="A12802" s="6" t="n">
        <v>100440.993</v>
      </c>
      <c r="B12802" s="6" t="n">
        <v>1.97728937728938</v>
      </c>
      <c r="C12802" s="6" t="n">
        <v>66</v>
      </c>
      <c r="D12802" s="6" t="n">
        <v>-1</v>
      </c>
      <c r="E12802" s="6" t="n">
        <v>1.98070818070818</v>
      </c>
      <c r="F12802" s="6" t="n">
        <v>0</v>
      </c>
      <c r="G12802" s="6" t="n">
        <v>0</v>
      </c>
      <c r="H12802" s="6" t="str">
        <f aca="false">IF(AND(A12802&gt;=Stimuli!$B$2,A12802&lt;=Stimuli!$C$2),Stimuli!$A$2,IF(AND(A12802&gt;=Stimuli!$B$3,A12802&lt;=Stimuli!$C$3),Stimuli!$A$3,IF(AND(A12802&gt;=Stimuli!$B$4,A12802&lt;=Stimuli!$C$4),Stimuli!$A$4,"")))</f>
        <v>03 Quiet recovery (15s)</v>
      </c>
      <c r="I12802" s="6" t="n">
        <f aca="false">(B12802-B12801)/((A12802-A12801)/1000)</f>
        <v>-0.937728937728906</v>
      </c>
      <c r="J12802" s="6" t="n">
        <f aca="false">IF(OR(B12802&lt;Rules!$B$2,B12802&gt;Rules!$B$3,ABS(I12802)&gt;Rules!$B$4,OR(B12803&lt;Rules!$B$2,B12803&gt;Rules!$B$3,ABS(I12803)&gt;Rules!$B$4)),1,0)</f>
        <v>0</v>
      </c>
      <c r="K12802" s="6" t="str">
        <f aca="false">IF(F12802=1,COUNTIF($F$2:F12802,1),"")</f>
        <v/>
      </c>
    </row>
    <row r="12803" customFormat="false" ht="15" hidden="false" customHeight="false" outlineLevel="0" collapsed="false">
      <c r="A12803" s="6" t="n">
        <v>100448.8055</v>
      </c>
      <c r="B12803" s="6" t="n">
        <v>1.98461538461538</v>
      </c>
      <c r="C12803" s="6" t="n">
        <v>66</v>
      </c>
      <c r="D12803" s="6" t="n">
        <v>-1</v>
      </c>
      <c r="E12803" s="6" t="n">
        <v>1.98021978021978</v>
      </c>
      <c r="F12803" s="6" t="n">
        <v>0</v>
      </c>
      <c r="G12803" s="6" t="n">
        <v>0</v>
      </c>
      <c r="H12803" s="6" t="str">
        <f aca="false">IF(AND(A12803&gt;=Stimuli!$B$2,A12803&lt;=Stimuli!$C$2),Stimuli!$A$2,IF(AND(A12803&gt;=Stimuli!$B$3,A12803&lt;=Stimuli!$C$3),Stimuli!$A$3,IF(AND(A12803&gt;=Stimuli!$B$4,A12803&lt;=Stimuli!$C$4),Stimuli!$A$4,"")))</f>
        <v>03 Quiet recovery (15s)</v>
      </c>
      <c r="I12803" s="6" t="n">
        <f aca="false">(B12803-B12802)/((A12803-A12802)/1000)</f>
        <v>0.937728937728906</v>
      </c>
      <c r="J12803" s="6" t="n">
        <f aca="false">IF(OR(B12803&lt;Rules!$B$2,B12803&gt;Rules!$B$3,ABS(I12803)&gt;Rules!$B$4,OR(B12804&lt;Rules!$B$2,B12804&gt;Rules!$B$3,ABS(I12804)&gt;Rules!$B$4)),1,0)</f>
        <v>0</v>
      </c>
      <c r="K12803" s="6" t="str">
        <f aca="false">IF(F12803=1,COUNTIF($F$2:F12803,1),"")</f>
        <v/>
      </c>
    </row>
    <row r="12804" customFormat="false" ht="15" hidden="false" customHeight="false" outlineLevel="0" collapsed="false">
      <c r="A12804" s="6" t="n">
        <v>100456.618</v>
      </c>
      <c r="B12804" s="6" t="n">
        <v>1.97728937728938</v>
      </c>
      <c r="C12804" s="6" t="n">
        <v>66</v>
      </c>
      <c r="D12804" s="6" t="n">
        <v>-1</v>
      </c>
      <c r="E12804" s="6" t="n">
        <v>1.98021978021978</v>
      </c>
      <c r="F12804" s="6" t="n">
        <v>0</v>
      </c>
      <c r="G12804" s="6" t="n">
        <v>0</v>
      </c>
      <c r="H12804" s="6" t="str">
        <f aca="false">IF(AND(A12804&gt;=Stimuli!$B$2,A12804&lt;=Stimuli!$C$2),Stimuli!$A$2,IF(AND(A12804&gt;=Stimuli!$B$3,A12804&lt;=Stimuli!$C$3),Stimuli!$A$3,IF(AND(A12804&gt;=Stimuli!$B$4,A12804&lt;=Stimuli!$C$4),Stimuli!$A$4,"")))</f>
        <v>03 Quiet recovery (15s)</v>
      </c>
      <c r="I12804" s="6" t="n">
        <f aca="false">(B12804-B12803)/((A12804-A12803)/1000)</f>
        <v>-0.937728937728906</v>
      </c>
      <c r="J12804" s="6" t="n">
        <f aca="false">IF(OR(B12804&lt;Rules!$B$2,B12804&gt;Rules!$B$3,ABS(I12804)&gt;Rules!$B$4,OR(B12805&lt;Rules!$B$2,B12805&gt;Rules!$B$3,ABS(I12805)&gt;Rules!$B$4)),1,0)</f>
        <v>0</v>
      </c>
      <c r="K12804" s="6" t="str">
        <f aca="false">IF(F12804=1,COUNTIF($F$2:F12804,1),"")</f>
        <v/>
      </c>
    </row>
    <row r="12805" customFormat="false" ht="15" hidden="false" customHeight="false" outlineLevel="0" collapsed="false">
      <c r="A12805" s="6" t="n">
        <v>100464.4305</v>
      </c>
      <c r="B12805" s="6" t="n">
        <v>1.98461538461538</v>
      </c>
      <c r="C12805" s="6" t="n">
        <v>66</v>
      </c>
      <c r="D12805" s="6" t="n">
        <v>-1</v>
      </c>
      <c r="E12805" s="6" t="n">
        <v>1.98021978021978</v>
      </c>
      <c r="F12805" s="6" t="n">
        <v>0</v>
      </c>
      <c r="G12805" s="6" t="n">
        <v>0</v>
      </c>
      <c r="H12805" s="6" t="str">
        <f aca="false">IF(AND(A12805&gt;=Stimuli!$B$2,A12805&lt;=Stimuli!$C$2),Stimuli!$A$2,IF(AND(A12805&gt;=Stimuli!$B$3,A12805&lt;=Stimuli!$C$3),Stimuli!$A$3,IF(AND(A12805&gt;=Stimuli!$B$4,A12805&lt;=Stimuli!$C$4),Stimuli!$A$4,"")))</f>
        <v>03 Quiet recovery (15s)</v>
      </c>
      <c r="I12805" s="6" t="n">
        <f aca="false">(B12805-B12804)/((A12805-A12804)/1000)</f>
        <v>0.937728937728906</v>
      </c>
      <c r="J12805" s="6" t="n">
        <f aca="false">IF(OR(B12805&lt;Rules!$B$2,B12805&gt;Rules!$B$3,ABS(I12805)&gt;Rules!$B$4,OR(B12806&lt;Rules!$B$2,B12806&gt;Rules!$B$3,ABS(I12806)&gt;Rules!$B$4)),1,0)</f>
        <v>0</v>
      </c>
      <c r="K12805" s="6" t="str">
        <f aca="false">IF(F12805=1,COUNTIF($F$2:F12805,1),"")</f>
        <v/>
      </c>
    </row>
    <row r="12806" customFormat="false" ht="15" hidden="false" customHeight="false" outlineLevel="0" collapsed="false">
      <c r="A12806" s="6" t="n">
        <v>100472.243</v>
      </c>
      <c r="B12806" s="6" t="n">
        <v>1.97728937728938</v>
      </c>
      <c r="C12806" s="6" t="n">
        <v>66</v>
      </c>
      <c r="D12806" s="6" t="n">
        <v>-1</v>
      </c>
      <c r="E12806" s="6" t="n">
        <v>1.98021978021978</v>
      </c>
      <c r="F12806" s="6" t="n">
        <v>0</v>
      </c>
      <c r="G12806" s="6" t="n">
        <v>0</v>
      </c>
      <c r="H12806" s="6" t="str">
        <f aca="false">IF(AND(A12806&gt;=Stimuli!$B$2,A12806&lt;=Stimuli!$C$2),Stimuli!$A$2,IF(AND(A12806&gt;=Stimuli!$B$3,A12806&lt;=Stimuli!$C$3),Stimuli!$A$3,IF(AND(A12806&gt;=Stimuli!$B$4,A12806&lt;=Stimuli!$C$4),Stimuli!$A$4,"")))</f>
        <v>03 Quiet recovery (15s)</v>
      </c>
      <c r="I12806" s="6" t="n">
        <f aca="false">(B12806-B12805)/((A12806-A12805)/1000)</f>
        <v>-0.937728937728906</v>
      </c>
      <c r="J12806" s="6" t="n">
        <f aca="false">IF(OR(B12806&lt;Rules!$B$2,B12806&gt;Rules!$B$3,ABS(I12806)&gt;Rules!$B$4,OR(B12807&lt;Rules!$B$2,B12807&gt;Rules!$B$3,ABS(I12807)&gt;Rules!$B$4)),1,0)</f>
        <v>0</v>
      </c>
      <c r="K12806" s="6" t="str">
        <f aca="false">IF(F12806=1,COUNTIF($F$2:F12806,1),"")</f>
        <v/>
      </c>
    </row>
    <row r="12807" customFormat="false" ht="15" hidden="false" customHeight="false" outlineLevel="0" collapsed="false">
      <c r="A12807" s="6" t="n">
        <v>100480.0555</v>
      </c>
      <c r="B12807" s="6" t="n">
        <v>1.98315018315018</v>
      </c>
      <c r="C12807" s="6" t="n">
        <v>66</v>
      </c>
      <c r="D12807" s="6" t="n">
        <v>-1</v>
      </c>
      <c r="E12807" s="6" t="n">
        <v>1.98021978021978</v>
      </c>
      <c r="F12807" s="6" t="n">
        <v>0</v>
      </c>
      <c r="G12807" s="6" t="n">
        <v>0</v>
      </c>
      <c r="H12807" s="6" t="str">
        <f aca="false">IF(AND(A12807&gt;=Stimuli!$B$2,A12807&lt;=Stimuli!$C$2),Stimuli!$A$2,IF(AND(A12807&gt;=Stimuli!$B$3,A12807&lt;=Stimuli!$C$3),Stimuli!$A$3,IF(AND(A12807&gt;=Stimuli!$B$4,A12807&lt;=Stimuli!$C$4),Stimuli!$A$4,"")))</f>
        <v>03 Quiet recovery (15s)</v>
      </c>
      <c r="I12807" s="6" t="n">
        <f aca="false">(B12807-B12806)/((A12807-A12806)/1000)</f>
        <v>0.750183150183176</v>
      </c>
      <c r="J12807" s="6" t="n">
        <f aca="false">IF(OR(B12807&lt;Rules!$B$2,B12807&gt;Rules!$B$3,ABS(I12807)&gt;Rules!$B$4,OR(B12808&lt;Rules!$B$2,B12808&gt;Rules!$B$3,ABS(I12808)&gt;Rules!$B$4)),1,0)</f>
        <v>0</v>
      </c>
      <c r="K12807" s="6" t="str">
        <f aca="false">IF(F12807=1,COUNTIF($F$2:F12807,1),"")</f>
        <v/>
      </c>
    </row>
    <row r="12808" customFormat="false" ht="15" hidden="false" customHeight="false" outlineLevel="0" collapsed="false">
      <c r="A12808" s="6" t="n">
        <v>100487.868</v>
      </c>
      <c r="B12808" s="6" t="n">
        <v>1.97728937728938</v>
      </c>
      <c r="C12808" s="6" t="n">
        <v>66</v>
      </c>
      <c r="D12808" s="6" t="n">
        <v>-1</v>
      </c>
      <c r="E12808" s="6" t="n">
        <v>1.98021978021978</v>
      </c>
      <c r="F12808" s="6" t="n">
        <v>0</v>
      </c>
      <c r="G12808" s="6" t="n">
        <v>0</v>
      </c>
      <c r="H12808" s="6" t="str">
        <f aca="false">IF(AND(A12808&gt;=Stimuli!$B$2,A12808&lt;=Stimuli!$C$2),Stimuli!$A$2,IF(AND(A12808&gt;=Stimuli!$B$3,A12808&lt;=Stimuli!$C$3),Stimuli!$A$3,IF(AND(A12808&gt;=Stimuli!$B$4,A12808&lt;=Stimuli!$C$4),Stimuli!$A$4,"")))</f>
        <v>03 Quiet recovery (15s)</v>
      </c>
      <c r="I12808" s="6" t="n">
        <f aca="false">(B12808-B12807)/((A12808-A12807)/1000)</f>
        <v>-0.750183150183176</v>
      </c>
      <c r="J12808" s="6" t="n">
        <f aca="false">IF(OR(B12808&lt;Rules!$B$2,B12808&gt;Rules!$B$3,ABS(I12808)&gt;Rules!$B$4,OR(B12809&lt;Rules!$B$2,B12809&gt;Rules!$B$3,ABS(I12809)&gt;Rules!$B$4)),1,0)</f>
        <v>0</v>
      </c>
      <c r="K12808" s="6" t="str">
        <f aca="false">IF(F12808=1,COUNTIF($F$2:F12808,1),"")</f>
        <v/>
      </c>
    </row>
    <row r="12809" customFormat="false" ht="15" hidden="false" customHeight="false" outlineLevel="0" collapsed="false">
      <c r="A12809" s="6" t="n">
        <v>100495.6805</v>
      </c>
      <c r="B12809" s="6" t="n">
        <v>1.98168498168498</v>
      </c>
      <c r="C12809" s="6" t="n">
        <v>66</v>
      </c>
      <c r="D12809" s="6" t="n">
        <v>-1</v>
      </c>
      <c r="E12809" s="6" t="n">
        <v>1.98021978021978</v>
      </c>
      <c r="F12809" s="6" t="n">
        <v>0</v>
      </c>
      <c r="G12809" s="6" t="n">
        <v>0</v>
      </c>
      <c r="H12809" s="6" t="str">
        <f aca="false">IF(AND(A12809&gt;=Stimuli!$B$2,A12809&lt;=Stimuli!$C$2),Stimuli!$A$2,IF(AND(A12809&gt;=Stimuli!$B$3,A12809&lt;=Stimuli!$C$3),Stimuli!$A$3,IF(AND(A12809&gt;=Stimuli!$B$4,A12809&lt;=Stimuli!$C$4),Stimuli!$A$4,"")))</f>
        <v>03 Quiet recovery (15s)</v>
      </c>
      <c r="I12809" s="6" t="n">
        <f aca="false">(B12809-B12808)/((A12809-A12808)/1000)</f>
        <v>0.562637362637332</v>
      </c>
      <c r="J12809" s="6" t="n">
        <f aca="false">IF(OR(B12809&lt;Rules!$B$2,B12809&gt;Rules!$B$3,ABS(I12809)&gt;Rules!$B$4,OR(B12810&lt;Rules!$B$2,B12810&gt;Rules!$B$3,ABS(I12810)&gt;Rules!$B$4)),1,0)</f>
        <v>0</v>
      </c>
      <c r="K12809" s="6" t="str">
        <f aca="false">IF(F12809=1,COUNTIF($F$2:F12809,1),"")</f>
        <v/>
      </c>
    </row>
    <row r="12810" customFormat="false" ht="15" hidden="false" customHeight="false" outlineLevel="0" collapsed="false">
      <c r="A12810" s="6" t="n">
        <v>100503.493</v>
      </c>
      <c r="B12810" s="6" t="n">
        <v>1.97875457875458</v>
      </c>
      <c r="C12810" s="6" t="n">
        <v>66</v>
      </c>
      <c r="D12810" s="6" t="n">
        <v>-1</v>
      </c>
      <c r="E12810" s="6" t="n">
        <v>1.98021978021978</v>
      </c>
      <c r="F12810" s="6" t="n">
        <v>0</v>
      </c>
      <c r="G12810" s="6" t="n">
        <v>0</v>
      </c>
      <c r="H12810" s="6" t="str">
        <f aca="false">IF(AND(A12810&gt;=Stimuli!$B$2,A12810&lt;=Stimuli!$C$2),Stimuli!$A$2,IF(AND(A12810&gt;=Stimuli!$B$3,A12810&lt;=Stimuli!$C$3),Stimuli!$A$3,IF(AND(A12810&gt;=Stimuli!$B$4,A12810&lt;=Stimuli!$C$4),Stimuli!$A$4,"")))</f>
        <v>03 Quiet recovery (15s)</v>
      </c>
      <c r="I12810" s="6" t="n">
        <f aca="false">(B12810-B12809)/((A12810-A12809)/1000)</f>
        <v>-0.375091575091602</v>
      </c>
      <c r="J12810" s="6" t="n">
        <f aca="false">IF(OR(B12810&lt;Rules!$B$2,B12810&gt;Rules!$B$3,ABS(I12810)&gt;Rules!$B$4,OR(B12811&lt;Rules!$B$2,B12811&gt;Rules!$B$3,ABS(I12811)&gt;Rules!$B$4)),1,0)</f>
        <v>0</v>
      </c>
      <c r="K12810" s="6" t="str">
        <f aca="false">IF(F12810=1,COUNTIF($F$2:F12810,1),"")</f>
        <v/>
      </c>
    </row>
    <row r="12811" customFormat="false" ht="15" hidden="false" customHeight="false" outlineLevel="0" collapsed="false">
      <c r="A12811" s="6" t="n">
        <v>100511.3055</v>
      </c>
      <c r="B12811" s="6" t="n">
        <v>1.98021978021978</v>
      </c>
      <c r="C12811" s="6" t="n">
        <v>66</v>
      </c>
      <c r="D12811" s="6" t="n">
        <v>-1</v>
      </c>
      <c r="E12811" s="6" t="n">
        <v>1.98021978021978</v>
      </c>
      <c r="F12811" s="6" t="n">
        <v>0</v>
      </c>
      <c r="G12811" s="6" t="n">
        <v>0</v>
      </c>
      <c r="H12811" s="6" t="str">
        <f aca="false">IF(AND(A12811&gt;=Stimuli!$B$2,A12811&lt;=Stimuli!$C$2),Stimuli!$A$2,IF(AND(A12811&gt;=Stimuli!$B$3,A12811&lt;=Stimuli!$C$3),Stimuli!$A$3,IF(AND(A12811&gt;=Stimuli!$B$4,A12811&lt;=Stimuli!$C$4),Stimuli!$A$4,"")))</f>
        <v>03 Quiet recovery (15s)</v>
      </c>
      <c r="I12811" s="6" t="n">
        <f aca="false">(B12811-B12810)/((A12811-A12810)/1000)</f>
        <v>0.187545787545872</v>
      </c>
      <c r="J12811" s="6" t="n">
        <f aca="false">IF(OR(B12811&lt;Rules!$B$2,B12811&gt;Rules!$B$3,ABS(I12811)&gt;Rules!$B$4,OR(B12812&lt;Rules!$B$2,B12812&gt;Rules!$B$3,ABS(I12812)&gt;Rules!$B$4)),1,0)</f>
        <v>0</v>
      </c>
      <c r="K12811" s="6" t="str">
        <f aca="false">IF(F12811=1,COUNTIF($F$2:F12811,1),"")</f>
        <v/>
      </c>
    </row>
    <row r="12812" customFormat="false" ht="15" hidden="false" customHeight="false" outlineLevel="0" collapsed="false">
      <c r="A12812" s="6" t="n">
        <v>100519.118</v>
      </c>
      <c r="B12812" s="6" t="n">
        <v>1.98021978021978</v>
      </c>
      <c r="C12812" s="6" t="n">
        <v>66</v>
      </c>
      <c r="D12812" s="6" t="n">
        <v>-1</v>
      </c>
      <c r="E12812" s="6" t="n">
        <v>1.98021978021978</v>
      </c>
      <c r="F12812" s="6" t="n">
        <v>0</v>
      </c>
      <c r="G12812" s="6" t="n">
        <v>0</v>
      </c>
      <c r="H12812" s="6" t="str">
        <f aca="false">IF(AND(A12812&gt;=Stimuli!$B$2,A12812&lt;=Stimuli!$C$2),Stimuli!$A$2,IF(AND(A12812&gt;=Stimuli!$B$3,A12812&lt;=Stimuli!$C$3),Stimuli!$A$3,IF(AND(A12812&gt;=Stimuli!$B$4,A12812&lt;=Stimuli!$C$4),Stimuli!$A$4,"")))</f>
        <v>03 Quiet recovery (15s)</v>
      </c>
      <c r="I12812" s="6" t="n">
        <f aca="false">(B12812-B12811)/((A12812-A12811)/1000)</f>
        <v>0</v>
      </c>
      <c r="J12812" s="6" t="n">
        <f aca="false">IF(OR(B12812&lt;Rules!$B$2,B12812&gt;Rules!$B$3,ABS(I12812)&gt;Rules!$B$4,OR(B12813&lt;Rules!$B$2,B12813&gt;Rules!$B$3,ABS(I12813)&gt;Rules!$B$4)),1,0)</f>
        <v>0</v>
      </c>
      <c r="K12812" s="6" t="str">
        <f aca="false">IF(F12812=1,COUNTIF($F$2:F12812,1),"")</f>
        <v/>
      </c>
    </row>
    <row r="12813" customFormat="false" ht="15" hidden="false" customHeight="false" outlineLevel="0" collapsed="false">
      <c r="A12813" s="6" t="n">
        <v>100526.9305</v>
      </c>
      <c r="B12813" s="6" t="n">
        <v>1.97875457875458</v>
      </c>
      <c r="C12813" s="6" t="n">
        <v>66</v>
      </c>
      <c r="D12813" s="6" t="n">
        <v>-1</v>
      </c>
      <c r="E12813" s="6" t="n">
        <v>1.98021978021978</v>
      </c>
      <c r="F12813" s="6" t="n">
        <v>0</v>
      </c>
      <c r="G12813" s="6" t="n">
        <v>0</v>
      </c>
      <c r="H12813" s="6" t="str">
        <f aca="false">IF(AND(A12813&gt;=Stimuli!$B$2,A12813&lt;=Stimuli!$C$2),Stimuli!$A$2,IF(AND(A12813&gt;=Stimuli!$B$3,A12813&lt;=Stimuli!$C$3),Stimuli!$A$3,IF(AND(A12813&gt;=Stimuli!$B$4,A12813&lt;=Stimuli!$C$4),Stimuli!$A$4,"")))</f>
        <v>03 Quiet recovery (15s)</v>
      </c>
      <c r="I12813" s="6" t="n">
        <f aca="false">(B12813-B12812)/((A12813-A12812)/1000)</f>
        <v>-0.187545787545872</v>
      </c>
      <c r="J12813" s="6" t="n">
        <f aca="false">IF(OR(B12813&lt;Rules!$B$2,B12813&gt;Rules!$B$3,ABS(I12813)&gt;Rules!$B$4,OR(B12814&lt;Rules!$B$2,B12814&gt;Rules!$B$3,ABS(I12814)&gt;Rules!$B$4)),1,0)</f>
        <v>0</v>
      </c>
      <c r="K12813" s="6" t="str">
        <f aca="false">IF(F12813=1,COUNTIF($F$2:F12813,1),"")</f>
        <v/>
      </c>
    </row>
    <row r="12814" customFormat="false" ht="15" hidden="false" customHeight="false" outlineLevel="0" collapsed="false">
      <c r="A12814" s="6" t="n">
        <v>100534.743</v>
      </c>
      <c r="B12814" s="6" t="n">
        <v>1.98021978021978</v>
      </c>
      <c r="C12814" s="6" t="n">
        <v>66</v>
      </c>
      <c r="D12814" s="6" t="n">
        <v>-1</v>
      </c>
      <c r="E12814" s="6" t="n">
        <v>1.98021978021978</v>
      </c>
      <c r="F12814" s="6" t="n">
        <v>0</v>
      </c>
      <c r="G12814" s="6" t="n">
        <v>0</v>
      </c>
      <c r="H12814" s="6" t="str">
        <f aca="false">IF(AND(A12814&gt;=Stimuli!$B$2,A12814&lt;=Stimuli!$C$2),Stimuli!$A$2,IF(AND(A12814&gt;=Stimuli!$B$3,A12814&lt;=Stimuli!$C$3),Stimuli!$A$3,IF(AND(A12814&gt;=Stimuli!$B$4,A12814&lt;=Stimuli!$C$4),Stimuli!$A$4,"")))</f>
        <v>03 Quiet recovery (15s)</v>
      </c>
      <c r="I12814" s="6" t="n">
        <f aca="false">(B12814-B12813)/((A12814-A12813)/1000)</f>
        <v>0.187545787545872</v>
      </c>
      <c r="J12814" s="6" t="n">
        <f aca="false">IF(OR(B12814&lt;Rules!$B$2,B12814&gt;Rules!$B$3,ABS(I12814)&gt;Rules!$B$4,OR(B12815&lt;Rules!$B$2,B12815&gt;Rules!$B$3,ABS(I12815)&gt;Rules!$B$4)),1,0)</f>
        <v>0</v>
      </c>
      <c r="K12814" s="6" t="str">
        <f aca="false">IF(F12814=1,COUNTIF($F$2:F12814,1),"")</f>
        <v/>
      </c>
    </row>
    <row r="12815" customFormat="false" ht="15" hidden="false" customHeight="false" outlineLevel="0" collapsed="false">
      <c r="A12815" s="6" t="n">
        <v>100542.5555</v>
      </c>
      <c r="B12815" s="6" t="n">
        <v>1.97582417582418</v>
      </c>
      <c r="C12815" s="6" t="n">
        <v>66</v>
      </c>
      <c r="D12815" s="6" t="n">
        <v>-1</v>
      </c>
      <c r="E12815" s="6" t="n">
        <v>1.98021978021978</v>
      </c>
      <c r="F12815" s="6" t="n">
        <v>0</v>
      </c>
      <c r="G12815" s="6" t="n">
        <v>0</v>
      </c>
      <c r="H12815" s="6" t="str">
        <f aca="false">IF(AND(A12815&gt;=Stimuli!$B$2,A12815&lt;=Stimuli!$C$2),Stimuli!$A$2,IF(AND(A12815&gt;=Stimuli!$B$3,A12815&lt;=Stimuli!$C$3),Stimuli!$A$3,IF(AND(A12815&gt;=Stimuli!$B$4,A12815&lt;=Stimuli!$C$4),Stimuli!$A$4,"")))</f>
        <v>03 Quiet recovery (15s)</v>
      </c>
      <c r="I12815" s="6" t="n">
        <f aca="false">(B12815-B12814)/((A12815-A12814)/1000)</f>
        <v>-0.562637362637446</v>
      </c>
      <c r="J12815" s="6" t="n">
        <f aca="false">IF(OR(B12815&lt;Rules!$B$2,B12815&gt;Rules!$B$3,ABS(I12815)&gt;Rules!$B$4,OR(B12816&lt;Rules!$B$2,B12816&gt;Rules!$B$3,ABS(I12816)&gt;Rules!$B$4)),1,0)</f>
        <v>0</v>
      </c>
      <c r="K12815" s="6" t="str">
        <f aca="false">IF(F12815=1,COUNTIF($F$2:F12815,1),"")</f>
        <v/>
      </c>
    </row>
    <row r="12816" customFormat="false" ht="15" hidden="false" customHeight="false" outlineLevel="0" collapsed="false">
      <c r="A12816" s="6" t="n">
        <v>100565.993</v>
      </c>
      <c r="B12816" s="6" t="n">
        <v>1.98315018315018</v>
      </c>
      <c r="C12816" s="6" t="n">
        <v>66</v>
      </c>
      <c r="D12816" s="6" t="n">
        <v>-1</v>
      </c>
      <c r="E12816" s="6" t="n">
        <v>1.97875457875458</v>
      </c>
      <c r="F12816" s="6" t="n">
        <v>0</v>
      </c>
      <c r="G12816" s="6" t="n">
        <v>0</v>
      </c>
      <c r="H12816" s="6" t="str">
        <f aca="false">IF(AND(A12816&gt;=Stimuli!$B$2,A12816&lt;=Stimuli!$C$2),Stimuli!$A$2,IF(AND(A12816&gt;=Stimuli!$B$3,A12816&lt;=Stimuli!$C$3),Stimuli!$A$3,IF(AND(A12816&gt;=Stimuli!$B$4,A12816&lt;=Stimuli!$C$4),Stimuli!$A$4,"")))</f>
        <v>03 Quiet recovery (15s)</v>
      </c>
      <c r="I12816" s="6" t="n">
        <f aca="false">(B12816-B12815)/((A12816-A12815)/1000)</f>
        <v>0.31257631257634</v>
      </c>
      <c r="J12816" s="6" t="n">
        <f aca="false">IF(OR(B12816&lt;Rules!$B$2,B12816&gt;Rules!$B$3,ABS(I12816)&gt;Rules!$B$4,OR(B12817&lt;Rules!$B$2,B12817&gt;Rules!$B$3,ABS(I12817)&gt;Rules!$B$4)),1,0)</f>
        <v>0</v>
      </c>
      <c r="K12816" s="6" t="str">
        <f aca="false">IF(F12816=1,COUNTIF($F$2:F12816,1),"")</f>
        <v/>
      </c>
    </row>
    <row r="12817" customFormat="false" ht="15" hidden="false" customHeight="false" outlineLevel="0" collapsed="false">
      <c r="A12817" s="6" t="n">
        <v>100573.8055</v>
      </c>
      <c r="B12817" s="6" t="n">
        <v>1.97435897435897</v>
      </c>
      <c r="C12817" s="6" t="n">
        <v>66</v>
      </c>
      <c r="D12817" s="6" t="n">
        <v>-1</v>
      </c>
      <c r="E12817" s="6" t="n">
        <v>1.97875457875458</v>
      </c>
      <c r="F12817" s="6" t="n">
        <v>0</v>
      </c>
      <c r="G12817" s="6" t="n">
        <v>0</v>
      </c>
      <c r="H12817" s="6" t="str">
        <f aca="false">IF(AND(A12817&gt;=Stimuli!$B$2,A12817&lt;=Stimuli!$C$2),Stimuli!$A$2,IF(AND(A12817&gt;=Stimuli!$B$3,A12817&lt;=Stimuli!$C$3),Stimuli!$A$3,IF(AND(A12817&gt;=Stimuli!$B$4,A12817&lt;=Stimuli!$C$4),Stimuli!$A$4,"")))</f>
        <v>03 Quiet recovery (15s)</v>
      </c>
      <c r="I12817" s="6" t="n">
        <f aca="false">(B12817-B12816)/((A12817-A12816)/1000)</f>
        <v>-1.12527472527475</v>
      </c>
      <c r="J12817" s="6" t="n">
        <f aca="false">IF(OR(B12817&lt;Rules!$B$2,B12817&gt;Rules!$B$3,ABS(I12817)&gt;Rules!$B$4,OR(B12818&lt;Rules!$B$2,B12818&gt;Rules!$B$3,ABS(I12818)&gt;Rules!$B$4)),1,0)</f>
        <v>0</v>
      </c>
      <c r="K12817" s="6" t="str">
        <f aca="false">IF(F12817=1,COUNTIF($F$2:F12817,1),"")</f>
        <v/>
      </c>
    </row>
    <row r="12818" customFormat="false" ht="15" hidden="false" customHeight="false" outlineLevel="0" collapsed="false">
      <c r="A12818" s="6" t="n">
        <v>100581.618</v>
      </c>
      <c r="B12818" s="6" t="n">
        <v>1.98315018315018</v>
      </c>
      <c r="C12818" s="6" t="n">
        <v>66</v>
      </c>
      <c r="D12818" s="6" t="n">
        <v>-1</v>
      </c>
      <c r="E12818" s="6" t="n">
        <v>1.97875457875458</v>
      </c>
      <c r="F12818" s="6" t="n">
        <v>0</v>
      </c>
      <c r="G12818" s="6" t="n">
        <v>0</v>
      </c>
      <c r="H12818" s="6" t="str">
        <f aca="false">IF(AND(A12818&gt;=Stimuli!$B$2,A12818&lt;=Stimuli!$C$2),Stimuli!$A$2,IF(AND(A12818&gt;=Stimuli!$B$3,A12818&lt;=Stimuli!$C$3),Stimuli!$A$3,IF(AND(A12818&gt;=Stimuli!$B$4,A12818&lt;=Stimuli!$C$4),Stimuli!$A$4,"")))</f>
        <v>03 Quiet recovery (15s)</v>
      </c>
      <c r="I12818" s="6" t="n">
        <f aca="false">(B12818-B12817)/((A12818-A12817)/1000)</f>
        <v>1.12527472527475</v>
      </c>
      <c r="J12818" s="6" t="n">
        <f aca="false">IF(OR(B12818&lt;Rules!$B$2,B12818&gt;Rules!$B$3,ABS(I12818)&gt;Rules!$B$4,OR(B12819&lt;Rules!$B$2,B12819&gt;Rules!$B$3,ABS(I12819)&gt;Rules!$B$4)),1,0)</f>
        <v>0</v>
      </c>
      <c r="K12818" s="6" t="str">
        <f aca="false">IF(F12818=1,COUNTIF($F$2:F12818,1),"")</f>
        <v/>
      </c>
    </row>
    <row r="12819" customFormat="false" ht="15" hidden="false" customHeight="false" outlineLevel="0" collapsed="false">
      <c r="A12819" s="6" t="n">
        <v>100620.6805</v>
      </c>
      <c r="B12819" s="6" t="n">
        <v>1.97582417582418</v>
      </c>
      <c r="C12819" s="6" t="n">
        <v>66</v>
      </c>
      <c r="D12819" s="6" t="n">
        <v>-1</v>
      </c>
      <c r="E12819" s="6" t="n">
        <v>1.97728937728938</v>
      </c>
      <c r="F12819" s="6" t="n">
        <v>0</v>
      </c>
      <c r="G12819" s="6" t="n">
        <v>0</v>
      </c>
      <c r="H12819" s="6" t="str">
        <f aca="false">IF(AND(A12819&gt;=Stimuli!$B$2,A12819&lt;=Stimuli!$C$2),Stimuli!$A$2,IF(AND(A12819&gt;=Stimuli!$B$3,A12819&lt;=Stimuli!$C$3),Stimuli!$A$3,IF(AND(A12819&gt;=Stimuli!$B$4,A12819&lt;=Stimuli!$C$4),Stimuli!$A$4,"")))</f>
        <v>03 Quiet recovery (15s)</v>
      </c>
      <c r="I12819" s="6" t="n">
        <f aca="false">(B12819-B12818)/((A12819-A12818)/1000)</f>
        <v>-0.187545787545804</v>
      </c>
      <c r="J12819" s="6" t="n">
        <f aca="false">IF(OR(B12819&lt;Rules!$B$2,B12819&gt;Rules!$B$3,ABS(I12819)&gt;Rules!$B$4,OR(B12820&lt;Rules!$B$2,B12820&gt;Rules!$B$3,ABS(I12820)&gt;Rules!$B$4)),1,0)</f>
        <v>0</v>
      </c>
      <c r="K12819" s="6" t="str">
        <f aca="false">IF(F12819=1,COUNTIF($F$2:F12819,1),"")</f>
        <v/>
      </c>
    </row>
    <row r="12820" customFormat="false" ht="15" hidden="false" customHeight="false" outlineLevel="0" collapsed="false">
      <c r="A12820" s="6" t="n">
        <v>100628.493</v>
      </c>
      <c r="B12820" s="6" t="n">
        <v>1.97875457875458</v>
      </c>
      <c r="C12820" s="6" t="n">
        <v>66</v>
      </c>
      <c r="D12820" s="6" t="n">
        <v>-1</v>
      </c>
      <c r="E12820" s="6" t="n">
        <v>1.97728937728938</v>
      </c>
      <c r="F12820" s="6" t="n">
        <v>0</v>
      </c>
      <c r="G12820" s="6" t="n">
        <v>0</v>
      </c>
      <c r="H12820" s="6" t="str">
        <f aca="false">IF(AND(A12820&gt;=Stimuli!$B$2,A12820&lt;=Stimuli!$C$2),Stimuli!$A$2,IF(AND(A12820&gt;=Stimuli!$B$3,A12820&lt;=Stimuli!$C$3),Stimuli!$A$3,IF(AND(A12820&gt;=Stimuli!$B$4,A12820&lt;=Stimuli!$C$4),Stimuli!$A$4,"")))</f>
        <v>03 Quiet recovery (15s)</v>
      </c>
      <c r="I12820" s="6" t="n">
        <f aca="false">(B12820-B12819)/((A12820-A12819)/1000)</f>
        <v>0.375091575091574</v>
      </c>
      <c r="J12820" s="6" t="n">
        <f aca="false">IF(OR(B12820&lt;Rules!$B$2,B12820&gt;Rules!$B$3,ABS(I12820)&gt;Rules!$B$4,OR(B12821&lt;Rules!$B$2,B12821&gt;Rules!$B$3,ABS(I12821)&gt;Rules!$B$4)),1,0)</f>
        <v>0</v>
      </c>
      <c r="K12820" s="6" t="str">
        <f aca="false">IF(F12820=1,COUNTIF($F$2:F12820,1),"")</f>
        <v/>
      </c>
    </row>
    <row r="12821" customFormat="false" ht="15" hidden="false" customHeight="false" outlineLevel="0" collapsed="false">
      <c r="A12821" s="6" t="n">
        <v>100636.3055</v>
      </c>
      <c r="B12821" s="6" t="n">
        <v>1.97728937728938</v>
      </c>
      <c r="C12821" s="6" t="n">
        <v>66</v>
      </c>
      <c r="D12821" s="6" t="n">
        <v>-1</v>
      </c>
      <c r="E12821" s="6" t="n">
        <v>1.97728937728938</v>
      </c>
      <c r="F12821" s="6" t="n">
        <v>0</v>
      </c>
      <c r="G12821" s="6" t="n">
        <v>0</v>
      </c>
      <c r="H12821" s="6" t="str">
        <f aca="false">IF(AND(A12821&gt;=Stimuli!$B$2,A12821&lt;=Stimuli!$C$2),Stimuli!$A$2,IF(AND(A12821&gt;=Stimuli!$B$3,A12821&lt;=Stimuli!$C$3),Stimuli!$A$3,IF(AND(A12821&gt;=Stimuli!$B$4,A12821&lt;=Stimuli!$C$4),Stimuli!$A$4,"")))</f>
        <v>03 Quiet recovery (15s)</v>
      </c>
      <c r="I12821" s="6" t="n">
        <f aca="false">(B12821-B12820)/((A12821-A12820)/1000)</f>
        <v>-0.18754578754573</v>
      </c>
      <c r="J12821" s="6" t="n">
        <f aca="false">IF(OR(B12821&lt;Rules!$B$2,B12821&gt;Rules!$B$3,ABS(I12821)&gt;Rules!$B$4,OR(B12822&lt;Rules!$B$2,B12822&gt;Rules!$B$3,ABS(I12822)&gt;Rules!$B$4)),1,0)</f>
        <v>0</v>
      </c>
      <c r="K12821" s="6" t="str">
        <f aca="false">IF(F12821=1,COUNTIF($F$2:F12821,1),"")</f>
        <v/>
      </c>
    </row>
    <row r="12822" customFormat="false" ht="15" hidden="false" customHeight="false" outlineLevel="0" collapsed="false">
      <c r="A12822" s="6" t="n">
        <v>100644.118</v>
      </c>
      <c r="B12822" s="6" t="n">
        <v>1.97728937728938</v>
      </c>
      <c r="C12822" s="6" t="n">
        <v>66</v>
      </c>
      <c r="D12822" s="6" t="n">
        <v>-1</v>
      </c>
      <c r="E12822" s="6" t="n">
        <v>1.97728937728938</v>
      </c>
      <c r="F12822" s="6" t="n">
        <v>0</v>
      </c>
      <c r="G12822" s="6" t="n">
        <v>0</v>
      </c>
      <c r="H12822" s="6" t="str">
        <f aca="false">IF(AND(A12822&gt;=Stimuli!$B$2,A12822&lt;=Stimuli!$C$2),Stimuli!$A$2,IF(AND(A12822&gt;=Stimuli!$B$3,A12822&lt;=Stimuli!$C$3),Stimuli!$A$3,IF(AND(A12822&gt;=Stimuli!$B$4,A12822&lt;=Stimuli!$C$4),Stimuli!$A$4,"")))</f>
        <v>03 Quiet recovery (15s)</v>
      </c>
      <c r="I12822" s="6" t="n">
        <f aca="false">(B12822-B12821)/((A12822-A12821)/1000)</f>
        <v>0</v>
      </c>
      <c r="J12822" s="6" t="n">
        <f aca="false">IF(OR(B12822&lt;Rules!$B$2,B12822&gt;Rules!$B$3,ABS(I12822)&gt;Rules!$B$4,OR(B12823&lt;Rules!$B$2,B12823&gt;Rules!$B$3,ABS(I12823)&gt;Rules!$B$4)),1,0)</f>
        <v>0</v>
      </c>
      <c r="K12822" s="6" t="str">
        <f aca="false">IF(F12822=1,COUNTIF($F$2:F12822,1),"")</f>
        <v/>
      </c>
    </row>
    <row r="12823" customFormat="false" ht="15" hidden="false" customHeight="false" outlineLevel="0" collapsed="false">
      <c r="A12823" s="6" t="n">
        <v>100651.9305</v>
      </c>
      <c r="B12823" s="6" t="n">
        <v>1.97728937728938</v>
      </c>
      <c r="C12823" s="6" t="n">
        <v>66</v>
      </c>
      <c r="D12823" s="6" t="n">
        <v>-1</v>
      </c>
      <c r="E12823" s="6" t="n">
        <v>1.97728937728938</v>
      </c>
      <c r="F12823" s="6" t="n">
        <v>0</v>
      </c>
      <c r="G12823" s="6" t="n">
        <v>0</v>
      </c>
      <c r="H12823" s="6" t="str">
        <f aca="false">IF(AND(A12823&gt;=Stimuli!$B$2,A12823&lt;=Stimuli!$C$2),Stimuli!$A$2,IF(AND(A12823&gt;=Stimuli!$B$3,A12823&lt;=Stimuli!$C$3),Stimuli!$A$3,IF(AND(A12823&gt;=Stimuli!$B$4,A12823&lt;=Stimuli!$C$4),Stimuli!$A$4,"")))</f>
        <v>03 Quiet recovery (15s)</v>
      </c>
      <c r="I12823" s="6" t="n">
        <f aca="false">(B12823-B12822)/((A12823-A12822)/1000)</f>
        <v>0</v>
      </c>
      <c r="J12823" s="6" t="n">
        <f aca="false">IF(OR(B12823&lt;Rules!$B$2,B12823&gt;Rules!$B$3,ABS(I12823)&gt;Rules!$B$4,OR(B12824&lt;Rules!$B$2,B12824&gt;Rules!$B$3,ABS(I12824)&gt;Rules!$B$4)),1,0)</f>
        <v>0</v>
      </c>
      <c r="K12823" s="6" t="str">
        <f aca="false">IF(F12823=1,COUNTIF($F$2:F12823,1),"")</f>
        <v/>
      </c>
    </row>
    <row r="12824" customFormat="false" ht="15" hidden="false" customHeight="false" outlineLevel="0" collapsed="false">
      <c r="A12824" s="6" t="n">
        <v>100659.743</v>
      </c>
      <c r="B12824" s="6" t="n">
        <v>1.97582417582418</v>
      </c>
      <c r="C12824" s="6" t="n">
        <v>66</v>
      </c>
      <c r="D12824" s="6" t="n">
        <v>-1</v>
      </c>
      <c r="E12824" s="6" t="n">
        <v>1.97728937728938</v>
      </c>
      <c r="F12824" s="6" t="n">
        <v>0</v>
      </c>
      <c r="G12824" s="6" t="n">
        <v>0</v>
      </c>
      <c r="H12824" s="6" t="str">
        <f aca="false">IF(AND(A12824&gt;=Stimuli!$B$2,A12824&lt;=Stimuli!$C$2),Stimuli!$A$2,IF(AND(A12824&gt;=Stimuli!$B$3,A12824&lt;=Stimuli!$C$3),Stimuli!$A$3,IF(AND(A12824&gt;=Stimuli!$B$4,A12824&lt;=Stimuli!$C$4),Stimuli!$A$4,"")))</f>
        <v>03 Quiet recovery (15s)</v>
      </c>
      <c r="I12824" s="6" t="n">
        <f aca="false">(B12824-B12823)/((A12824-A12823)/1000)</f>
        <v>-0.187545787545844</v>
      </c>
      <c r="J12824" s="6" t="n">
        <f aca="false">IF(OR(B12824&lt;Rules!$B$2,B12824&gt;Rules!$B$3,ABS(I12824)&gt;Rules!$B$4,OR(B12825&lt;Rules!$B$2,B12825&gt;Rules!$B$3,ABS(I12825)&gt;Rules!$B$4)),1,0)</f>
        <v>0</v>
      </c>
      <c r="K12824" s="6" t="str">
        <f aca="false">IF(F12824=1,COUNTIF($F$2:F12824,1),"")</f>
        <v/>
      </c>
    </row>
    <row r="12825" customFormat="false" ht="15" hidden="false" customHeight="false" outlineLevel="0" collapsed="false">
      <c r="A12825" s="6" t="n">
        <v>100667.5555</v>
      </c>
      <c r="B12825" s="6" t="n">
        <v>1.97875457875458</v>
      </c>
      <c r="C12825" s="6" t="n">
        <v>66</v>
      </c>
      <c r="D12825" s="6" t="n">
        <v>-1</v>
      </c>
      <c r="E12825" s="6" t="n">
        <v>1.97728937728938</v>
      </c>
      <c r="F12825" s="6" t="n">
        <v>0</v>
      </c>
      <c r="G12825" s="6" t="n">
        <v>0</v>
      </c>
      <c r="H12825" s="6" t="str">
        <f aca="false">IF(AND(A12825&gt;=Stimuli!$B$2,A12825&lt;=Stimuli!$C$2),Stimuli!$A$2,IF(AND(A12825&gt;=Stimuli!$B$3,A12825&lt;=Stimuli!$C$3),Stimuli!$A$3,IF(AND(A12825&gt;=Stimuli!$B$4,A12825&lt;=Stimuli!$C$4),Stimuli!$A$4,"")))</f>
        <v>03 Quiet recovery (15s)</v>
      </c>
      <c r="I12825" s="6" t="n">
        <f aca="false">(B12825-B12824)/((A12825-A12824)/1000)</f>
        <v>0.375091575091574</v>
      </c>
      <c r="J12825" s="6" t="n">
        <f aca="false">IF(OR(B12825&lt;Rules!$B$2,B12825&gt;Rules!$B$3,ABS(I12825)&gt;Rules!$B$4,OR(B12826&lt;Rules!$B$2,B12826&gt;Rules!$B$3,ABS(I12826)&gt;Rules!$B$4)),1,0)</f>
        <v>0</v>
      </c>
      <c r="K12825" s="6" t="str">
        <f aca="false">IF(F12825=1,COUNTIF($F$2:F12825,1),"")</f>
        <v/>
      </c>
    </row>
    <row r="12826" customFormat="false" ht="15" hidden="false" customHeight="false" outlineLevel="0" collapsed="false">
      <c r="A12826" s="6" t="n">
        <v>100675.368</v>
      </c>
      <c r="B12826" s="6" t="n">
        <v>1.97289377289377</v>
      </c>
      <c r="C12826" s="6" t="n">
        <v>66</v>
      </c>
      <c r="D12826" s="6" t="n">
        <v>-1</v>
      </c>
      <c r="E12826" s="6" t="n">
        <v>1.97728937728938</v>
      </c>
      <c r="F12826" s="6" t="n">
        <v>0</v>
      </c>
      <c r="G12826" s="6" t="n">
        <v>0</v>
      </c>
      <c r="H12826" s="6" t="str">
        <f aca="false">IF(AND(A12826&gt;=Stimuli!$B$2,A12826&lt;=Stimuli!$C$2),Stimuli!$A$2,IF(AND(A12826&gt;=Stimuli!$B$3,A12826&lt;=Stimuli!$C$3),Stimuli!$A$3,IF(AND(A12826&gt;=Stimuli!$B$4,A12826&lt;=Stimuli!$C$4),Stimuli!$A$4,"")))</f>
        <v>03 Quiet recovery (15s)</v>
      </c>
      <c r="I12826" s="6" t="n">
        <f aca="false">(B12826-B12825)/((A12826-A12825)/1000)</f>
        <v>-0.750183150183148</v>
      </c>
      <c r="J12826" s="6" t="n">
        <f aca="false">IF(OR(B12826&lt;Rules!$B$2,B12826&gt;Rules!$B$3,ABS(I12826)&gt;Rules!$B$4,OR(B12827&lt;Rules!$B$2,B12827&gt;Rules!$B$3,ABS(I12827)&gt;Rules!$B$4)),1,0)</f>
        <v>0</v>
      </c>
      <c r="K12826" s="6" t="str">
        <f aca="false">IF(F12826=1,COUNTIF($F$2:F12826,1),"")</f>
        <v/>
      </c>
    </row>
    <row r="12827" customFormat="false" ht="15" hidden="false" customHeight="false" outlineLevel="0" collapsed="false">
      <c r="A12827" s="6" t="n">
        <v>100683.1805</v>
      </c>
      <c r="B12827" s="6" t="n">
        <v>1.98021978021978</v>
      </c>
      <c r="C12827" s="6" t="n">
        <v>66</v>
      </c>
      <c r="D12827" s="6" t="n">
        <v>-1</v>
      </c>
      <c r="E12827" s="6" t="n">
        <v>1.97728937728938</v>
      </c>
      <c r="F12827" s="6" t="n">
        <v>0</v>
      </c>
      <c r="G12827" s="6" t="n">
        <v>0</v>
      </c>
      <c r="H12827" s="6" t="str">
        <f aca="false">IF(AND(A12827&gt;=Stimuli!$B$2,A12827&lt;=Stimuli!$C$2),Stimuli!$A$2,IF(AND(A12827&gt;=Stimuli!$B$3,A12827&lt;=Stimuli!$C$3),Stimuli!$A$3,IF(AND(A12827&gt;=Stimuli!$B$4,A12827&lt;=Stimuli!$C$4),Stimuli!$A$4,"")))</f>
        <v>03 Quiet recovery (15s)</v>
      </c>
      <c r="I12827" s="6" t="n">
        <f aca="false">(B12827-B12826)/((A12827-A12826)/1000)</f>
        <v>0.93772893772902</v>
      </c>
      <c r="J12827" s="6" t="n">
        <f aca="false">IF(OR(B12827&lt;Rules!$B$2,B12827&gt;Rules!$B$3,ABS(I12827)&gt;Rules!$B$4,OR(B12828&lt;Rules!$B$2,B12828&gt;Rules!$B$3,ABS(I12828)&gt;Rules!$B$4)),1,0)</f>
        <v>0</v>
      </c>
      <c r="K12827" s="6" t="str">
        <f aca="false">IF(F12827=1,COUNTIF($F$2:F12827,1),"")</f>
        <v/>
      </c>
    </row>
    <row r="12828" customFormat="false" ht="15" hidden="false" customHeight="false" outlineLevel="0" collapsed="false">
      <c r="A12828" s="6" t="n">
        <v>100690.993</v>
      </c>
      <c r="B12828" s="6" t="n">
        <v>1.97289377289377</v>
      </c>
      <c r="C12828" s="6" t="n">
        <v>66</v>
      </c>
      <c r="D12828" s="6" t="n">
        <v>-1</v>
      </c>
      <c r="E12828" s="6" t="n">
        <v>1.97728937728938</v>
      </c>
      <c r="F12828" s="6" t="n">
        <v>0</v>
      </c>
      <c r="G12828" s="6" t="n">
        <v>0</v>
      </c>
      <c r="H12828" s="6" t="str">
        <f aca="false">IF(AND(A12828&gt;=Stimuli!$B$2,A12828&lt;=Stimuli!$C$2),Stimuli!$A$2,IF(AND(A12828&gt;=Stimuli!$B$3,A12828&lt;=Stimuli!$C$3),Stimuli!$A$3,IF(AND(A12828&gt;=Stimuli!$B$4,A12828&lt;=Stimuli!$C$4),Stimuli!$A$4,"")))</f>
        <v>03 Quiet recovery (15s)</v>
      </c>
      <c r="I12828" s="6" t="n">
        <f aca="false">(B12828-B12827)/((A12828-A12827)/1000)</f>
        <v>-0.93772893772902</v>
      </c>
      <c r="J12828" s="6" t="n">
        <f aca="false">IF(OR(B12828&lt;Rules!$B$2,B12828&gt;Rules!$B$3,ABS(I12828)&gt;Rules!$B$4,OR(B12829&lt;Rules!$B$2,B12829&gt;Rules!$B$3,ABS(I12829)&gt;Rules!$B$4)),1,0)</f>
        <v>0</v>
      </c>
      <c r="K12828" s="6" t="str">
        <f aca="false">IF(F12828=1,COUNTIF($F$2:F12828,1),"")</f>
        <v/>
      </c>
    </row>
    <row r="12829" customFormat="false" ht="15" hidden="false" customHeight="false" outlineLevel="0" collapsed="false">
      <c r="A12829" s="6" t="n">
        <v>100698.8055</v>
      </c>
      <c r="B12829" s="6" t="n">
        <v>1.98021978021978</v>
      </c>
      <c r="C12829" s="6" t="n">
        <v>66</v>
      </c>
      <c r="D12829" s="6" t="n">
        <v>-1</v>
      </c>
      <c r="E12829" s="6" t="n">
        <v>1.97728937728938</v>
      </c>
      <c r="F12829" s="6" t="n">
        <v>0</v>
      </c>
      <c r="G12829" s="6" t="n">
        <v>0</v>
      </c>
      <c r="H12829" s="6" t="str">
        <f aca="false">IF(AND(A12829&gt;=Stimuli!$B$2,A12829&lt;=Stimuli!$C$2),Stimuli!$A$2,IF(AND(A12829&gt;=Stimuli!$B$3,A12829&lt;=Stimuli!$C$3),Stimuli!$A$3,IF(AND(A12829&gt;=Stimuli!$B$4,A12829&lt;=Stimuli!$C$4),Stimuli!$A$4,"")))</f>
        <v>03 Quiet recovery (15s)</v>
      </c>
      <c r="I12829" s="6" t="n">
        <f aca="false">(B12829-B12828)/((A12829-A12828)/1000)</f>
        <v>0.93772893772902</v>
      </c>
      <c r="J12829" s="6" t="n">
        <f aca="false">IF(OR(B12829&lt;Rules!$B$2,B12829&gt;Rules!$B$3,ABS(I12829)&gt;Rules!$B$4,OR(B12830&lt;Rules!$B$2,B12830&gt;Rules!$B$3,ABS(I12830)&gt;Rules!$B$4)),1,0)</f>
        <v>0</v>
      </c>
      <c r="K12829" s="6" t="str">
        <f aca="false">IF(F12829=1,COUNTIF($F$2:F12829,1),"")</f>
        <v/>
      </c>
    </row>
    <row r="12830" customFormat="false" ht="15" hidden="false" customHeight="false" outlineLevel="0" collapsed="false">
      <c r="A12830" s="6" t="n">
        <v>100706.618</v>
      </c>
      <c r="B12830" s="6" t="n">
        <v>1.97142857142857</v>
      </c>
      <c r="C12830" s="6" t="n">
        <v>66</v>
      </c>
      <c r="D12830" s="6" t="n">
        <v>-1</v>
      </c>
      <c r="E12830" s="6" t="n">
        <v>1.97728937728938</v>
      </c>
      <c r="F12830" s="6" t="n">
        <v>0</v>
      </c>
      <c r="G12830" s="6" t="n">
        <v>0</v>
      </c>
      <c r="H12830" s="6" t="str">
        <f aca="false">IF(AND(A12830&gt;=Stimuli!$B$2,A12830&lt;=Stimuli!$C$2),Stimuli!$A$2,IF(AND(A12830&gt;=Stimuli!$B$3,A12830&lt;=Stimuli!$C$3),Stimuli!$A$3,IF(AND(A12830&gt;=Stimuli!$B$4,A12830&lt;=Stimuli!$C$4),Stimuli!$A$4,"")))</f>
        <v>03 Quiet recovery (15s)</v>
      </c>
      <c r="I12830" s="6" t="n">
        <f aca="false">(B12830-B12829)/((A12830-A12829)/1000)</f>
        <v>-1.12527472527475</v>
      </c>
      <c r="J12830" s="6" t="n">
        <f aca="false">IF(OR(B12830&lt;Rules!$B$2,B12830&gt;Rules!$B$3,ABS(I12830)&gt;Rules!$B$4,OR(B12831&lt;Rules!$B$2,B12831&gt;Rules!$B$3,ABS(I12831)&gt;Rules!$B$4)),1,0)</f>
        <v>0</v>
      </c>
      <c r="K12830" s="6" t="str">
        <f aca="false">IF(F12830=1,COUNTIF($F$2:F12830,1),"")</f>
        <v/>
      </c>
    </row>
    <row r="12831" customFormat="false" ht="15" hidden="false" customHeight="false" outlineLevel="0" collapsed="false">
      <c r="A12831" s="6" t="n">
        <v>100714.4305</v>
      </c>
      <c r="B12831" s="6" t="n">
        <v>1.98021978021978</v>
      </c>
      <c r="C12831" s="6" t="n">
        <v>66</v>
      </c>
      <c r="D12831" s="6" t="n">
        <v>-1</v>
      </c>
      <c r="E12831" s="6" t="n">
        <v>1.97582417582418</v>
      </c>
      <c r="F12831" s="6" t="n">
        <v>0</v>
      </c>
      <c r="G12831" s="6" t="n">
        <v>0</v>
      </c>
      <c r="H12831" s="6" t="str">
        <f aca="false">IF(AND(A12831&gt;=Stimuli!$B$2,A12831&lt;=Stimuli!$C$2),Stimuli!$A$2,IF(AND(A12831&gt;=Stimuli!$B$3,A12831&lt;=Stimuli!$C$3),Stimuli!$A$3,IF(AND(A12831&gt;=Stimuli!$B$4,A12831&lt;=Stimuli!$C$4),Stimuli!$A$4,"")))</f>
        <v>03 Quiet recovery (15s)</v>
      </c>
      <c r="I12831" s="6" t="n">
        <f aca="false">(B12831-B12830)/((A12831-A12830)/1000)</f>
        <v>1.12527472527475</v>
      </c>
      <c r="J12831" s="6" t="n">
        <f aca="false">IF(OR(B12831&lt;Rules!$B$2,B12831&gt;Rules!$B$3,ABS(I12831)&gt;Rules!$B$4,OR(B12832&lt;Rules!$B$2,B12832&gt;Rules!$B$3,ABS(I12832)&gt;Rules!$B$4)),1,0)</f>
        <v>0</v>
      </c>
      <c r="K12831" s="6" t="str">
        <f aca="false">IF(F12831=1,COUNTIF($F$2:F12831,1),"")</f>
        <v/>
      </c>
    </row>
    <row r="12832" customFormat="false" ht="15" hidden="false" customHeight="false" outlineLevel="0" collapsed="false">
      <c r="A12832" s="6" t="n">
        <v>100722.243</v>
      </c>
      <c r="B12832" s="6" t="n">
        <v>1.97289377289377</v>
      </c>
      <c r="C12832" s="6" t="n">
        <v>66</v>
      </c>
      <c r="D12832" s="6" t="n">
        <v>-1</v>
      </c>
      <c r="E12832" s="6" t="n">
        <v>1.97582417582418</v>
      </c>
      <c r="F12832" s="6" t="n">
        <v>0</v>
      </c>
      <c r="G12832" s="6" t="n">
        <v>0</v>
      </c>
      <c r="H12832" s="6" t="str">
        <f aca="false">IF(AND(A12832&gt;=Stimuli!$B$2,A12832&lt;=Stimuli!$C$2),Stimuli!$A$2,IF(AND(A12832&gt;=Stimuli!$B$3,A12832&lt;=Stimuli!$C$3),Stimuli!$A$3,IF(AND(A12832&gt;=Stimuli!$B$4,A12832&lt;=Stimuli!$C$4),Stimuli!$A$4,"")))</f>
        <v>03 Quiet recovery (15s)</v>
      </c>
      <c r="I12832" s="6" t="n">
        <f aca="false">(B12832-B12831)/((A12832-A12831)/1000)</f>
        <v>-0.93772893772902</v>
      </c>
      <c r="J12832" s="6" t="n">
        <f aca="false">IF(OR(B12832&lt;Rules!$B$2,B12832&gt;Rules!$B$3,ABS(I12832)&gt;Rules!$B$4,OR(B12833&lt;Rules!$B$2,B12833&gt;Rules!$B$3,ABS(I12833)&gt;Rules!$B$4)),1,0)</f>
        <v>0</v>
      </c>
      <c r="K12832" s="6" t="str">
        <f aca="false">IF(F12832=1,COUNTIF($F$2:F12832,1),"")</f>
        <v/>
      </c>
    </row>
    <row r="12833" customFormat="false" ht="15" hidden="false" customHeight="false" outlineLevel="0" collapsed="false">
      <c r="A12833" s="6" t="n">
        <v>100730.0555</v>
      </c>
      <c r="B12833" s="6" t="n">
        <v>1.97875457875458</v>
      </c>
      <c r="C12833" s="6" t="n">
        <v>66</v>
      </c>
      <c r="D12833" s="6" t="n">
        <v>-1</v>
      </c>
      <c r="E12833" s="6" t="n">
        <v>1.97582417582418</v>
      </c>
      <c r="F12833" s="6" t="n">
        <v>0</v>
      </c>
      <c r="G12833" s="6" t="n">
        <v>0</v>
      </c>
      <c r="H12833" s="6" t="str">
        <f aca="false">IF(AND(A12833&gt;=Stimuli!$B$2,A12833&lt;=Stimuli!$C$2),Stimuli!$A$2,IF(AND(A12833&gt;=Stimuli!$B$3,A12833&lt;=Stimuli!$C$3),Stimuli!$A$3,IF(AND(A12833&gt;=Stimuli!$B$4,A12833&lt;=Stimuli!$C$4),Stimuli!$A$4,"")))</f>
        <v>03 Quiet recovery (15s)</v>
      </c>
      <c r="I12833" s="6" t="n">
        <f aca="false">(B12833-B12832)/((A12833-A12832)/1000)</f>
        <v>0.750183150183148</v>
      </c>
      <c r="J12833" s="6" t="n">
        <f aca="false">IF(OR(B12833&lt;Rules!$B$2,B12833&gt;Rules!$B$3,ABS(I12833)&gt;Rules!$B$4,OR(B12834&lt;Rules!$B$2,B12834&gt;Rules!$B$3,ABS(I12834)&gt;Rules!$B$4)),1,0)</f>
        <v>0</v>
      </c>
      <c r="K12833" s="6" t="str">
        <f aca="false">IF(F12833=1,COUNTIF($F$2:F12833,1),"")</f>
        <v/>
      </c>
    </row>
    <row r="12834" customFormat="false" ht="15" hidden="false" customHeight="false" outlineLevel="0" collapsed="false">
      <c r="A12834" s="6" t="n">
        <v>100737.868</v>
      </c>
      <c r="B12834" s="6" t="n">
        <v>1.97289377289377</v>
      </c>
      <c r="C12834" s="6" t="n">
        <v>66</v>
      </c>
      <c r="D12834" s="6" t="n">
        <v>-1</v>
      </c>
      <c r="E12834" s="6" t="n">
        <v>1.97582417582418</v>
      </c>
      <c r="F12834" s="6" t="n">
        <v>0</v>
      </c>
      <c r="G12834" s="6" t="n">
        <v>0</v>
      </c>
      <c r="H12834" s="6" t="str">
        <f aca="false">IF(AND(A12834&gt;=Stimuli!$B$2,A12834&lt;=Stimuli!$C$2),Stimuli!$A$2,IF(AND(A12834&gt;=Stimuli!$B$3,A12834&lt;=Stimuli!$C$3),Stimuli!$A$3,IF(AND(A12834&gt;=Stimuli!$B$4,A12834&lt;=Stimuli!$C$4),Stimuli!$A$4,"")))</f>
        <v>03 Quiet recovery (15s)</v>
      </c>
      <c r="I12834" s="6" t="n">
        <f aca="false">(B12834-B12833)/((A12834-A12833)/1000)</f>
        <v>-0.750183150183148</v>
      </c>
      <c r="J12834" s="6" t="n">
        <f aca="false">IF(OR(B12834&lt;Rules!$B$2,B12834&gt;Rules!$B$3,ABS(I12834)&gt;Rules!$B$4,OR(B12835&lt;Rules!$B$2,B12835&gt;Rules!$B$3,ABS(I12835)&gt;Rules!$B$4)),1,0)</f>
        <v>0</v>
      </c>
      <c r="K12834" s="6" t="str">
        <f aca="false">IF(F12834=1,COUNTIF($F$2:F12834,1),"")</f>
        <v/>
      </c>
    </row>
    <row r="12835" customFormat="false" ht="15" hidden="false" customHeight="false" outlineLevel="0" collapsed="false">
      <c r="A12835" s="6" t="n">
        <v>100745.6805</v>
      </c>
      <c r="B12835" s="6" t="n">
        <v>1.97728937728938</v>
      </c>
      <c r="C12835" s="6" t="n">
        <v>66</v>
      </c>
      <c r="D12835" s="6" t="n">
        <v>-1</v>
      </c>
      <c r="E12835" s="6" t="n">
        <v>1.97582417582418</v>
      </c>
      <c r="F12835" s="6" t="n">
        <v>0</v>
      </c>
      <c r="G12835" s="6" t="n">
        <v>0</v>
      </c>
      <c r="H12835" s="6" t="str">
        <f aca="false">IF(AND(A12835&gt;=Stimuli!$B$2,A12835&lt;=Stimuli!$C$2),Stimuli!$A$2,IF(AND(A12835&gt;=Stimuli!$B$3,A12835&lt;=Stimuli!$C$3),Stimuli!$A$3,IF(AND(A12835&gt;=Stimuli!$B$4,A12835&lt;=Stimuli!$C$4),Stimuli!$A$4,"")))</f>
        <v>03 Quiet recovery (15s)</v>
      </c>
      <c r="I12835" s="6" t="n">
        <f aca="false">(B12835-B12834)/((A12835-A12834)/1000)</f>
        <v>0.562637362637418</v>
      </c>
      <c r="J12835" s="6" t="n">
        <f aca="false">IF(OR(B12835&lt;Rules!$B$2,B12835&gt;Rules!$B$3,ABS(I12835)&gt;Rules!$B$4,OR(B12836&lt;Rules!$B$2,B12836&gt;Rules!$B$3,ABS(I12836)&gt;Rules!$B$4)),1,0)</f>
        <v>0</v>
      </c>
      <c r="K12835" s="6" t="str">
        <f aca="false">IF(F12835=1,COUNTIF($F$2:F12835,1),"")</f>
        <v/>
      </c>
    </row>
    <row r="12836" customFormat="false" ht="15" hidden="false" customHeight="false" outlineLevel="0" collapsed="false">
      <c r="A12836" s="6" t="n">
        <v>100753.493</v>
      </c>
      <c r="B12836" s="6" t="n">
        <v>1.97435897435897</v>
      </c>
      <c r="C12836" s="6" t="n">
        <v>66</v>
      </c>
      <c r="D12836" s="6" t="n">
        <v>-1</v>
      </c>
      <c r="E12836" s="6" t="n">
        <v>1.97582417582418</v>
      </c>
      <c r="F12836" s="6" t="n">
        <v>0</v>
      </c>
      <c r="G12836" s="6" t="n">
        <v>0</v>
      </c>
      <c r="H12836" s="6" t="str">
        <f aca="false">IF(AND(A12836&gt;=Stimuli!$B$2,A12836&lt;=Stimuli!$C$2),Stimuli!$A$2,IF(AND(A12836&gt;=Stimuli!$B$3,A12836&lt;=Stimuli!$C$3),Stimuli!$A$3,IF(AND(A12836&gt;=Stimuli!$B$4,A12836&lt;=Stimuli!$C$4),Stimuli!$A$4,"")))</f>
        <v>03 Quiet recovery (15s)</v>
      </c>
      <c r="I12836" s="6" t="n">
        <f aca="false">(B12836-B12835)/((A12836-A12835)/1000)</f>
        <v>-0.375091575091574</v>
      </c>
      <c r="J12836" s="6" t="n">
        <f aca="false">IF(OR(B12836&lt;Rules!$B$2,B12836&gt;Rules!$B$3,ABS(I12836)&gt;Rules!$B$4,OR(B12837&lt;Rules!$B$2,B12837&gt;Rules!$B$3,ABS(I12837)&gt;Rules!$B$4)),1,0)</f>
        <v>0</v>
      </c>
      <c r="K12836" s="6" t="str">
        <f aca="false">IF(F12836=1,COUNTIF($F$2:F12836,1),"")</f>
        <v/>
      </c>
    </row>
    <row r="12837" customFormat="false" ht="15" hidden="false" customHeight="false" outlineLevel="0" collapsed="false">
      <c r="A12837" s="6" t="n">
        <v>100761.3055</v>
      </c>
      <c r="B12837" s="6" t="n">
        <v>1.97582417582418</v>
      </c>
      <c r="C12837" s="6" t="n">
        <v>66</v>
      </c>
      <c r="D12837" s="6" t="n">
        <v>-1</v>
      </c>
      <c r="E12837" s="6" t="n">
        <v>1.97582417582418</v>
      </c>
      <c r="F12837" s="6" t="n">
        <v>0</v>
      </c>
      <c r="G12837" s="6" t="n">
        <v>0</v>
      </c>
      <c r="H12837" s="6" t="str">
        <f aca="false">IF(AND(A12837&gt;=Stimuli!$B$2,A12837&lt;=Stimuli!$C$2),Stimuli!$A$2,IF(AND(A12837&gt;=Stimuli!$B$3,A12837&lt;=Stimuli!$C$3),Stimuli!$A$3,IF(AND(A12837&gt;=Stimuli!$B$4,A12837&lt;=Stimuli!$C$4),Stimuli!$A$4,"")))</f>
        <v>03 Quiet recovery (15s)</v>
      </c>
      <c r="I12837" s="6" t="n">
        <f aca="false">(B12837-B12836)/((A12837-A12836)/1000)</f>
        <v>0.18754578754573</v>
      </c>
      <c r="J12837" s="6" t="n">
        <f aca="false">IF(OR(B12837&lt;Rules!$B$2,B12837&gt;Rules!$B$3,ABS(I12837)&gt;Rules!$B$4,OR(B12838&lt;Rules!$B$2,B12838&gt;Rules!$B$3,ABS(I12838)&gt;Rules!$B$4)),1,0)</f>
        <v>0</v>
      </c>
      <c r="K12837" s="6" t="str">
        <f aca="false">IF(F12837=1,COUNTIF($F$2:F12837,1),"")</f>
        <v/>
      </c>
    </row>
    <row r="12838" customFormat="false" ht="15" hidden="false" customHeight="false" outlineLevel="0" collapsed="false">
      <c r="A12838" s="6" t="n">
        <v>100769.118</v>
      </c>
      <c r="B12838" s="6" t="n">
        <v>1.97582417582418</v>
      </c>
      <c r="C12838" s="6" t="n">
        <v>66</v>
      </c>
      <c r="D12838" s="6" t="n">
        <v>-1</v>
      </c>
      <c r="E12838" s="6" t="n">
        <v>1.97582417582418</v>
      </c>
      <c r="F12838" s="6" t="n">
        <v>0</v>
      </c>
      <c r="G12838" s="6" t="n">
        <v>0</v>
      </c>
      <c r="H12838" s="6" t="str">
        <f aca="false">IF(AND(A12838&gt;=Stimuli!$B$2,A12838&lt;=Stimuli!$C$2),Stimuli!$A$2,IF(AND(A12838&gt;=Stimuli!$B$3,A12838&lt;=Stimuli!$C$3),Stimuli!$A$3,IF(AND(A12838&gt;=Stimuli!$B$4,A12838&lt;=Stimuli!$C$4),Stimuli!$A$4,"")))</f>
        <v>03 Quiet recovery (15s)</v>
      </c>
      <c r="I12838" s="6" t="n">
        <f aca="false">(B12838-B12837)/((A12838-A12837)/1000)</f>
        <v>0</v>
      </c>
      <c r="J12838" s="6" t="n">
        <f aca="false">IF(OR(B12838&lt;Rules!$B$2,B12838&gt;Rules!$B$3,ABS(I12838)&gt;Rules!$B$4,OR(B12839&lt;Rules!$B$2,B12839&gt;Rules!$B$3,ABS(I12839)&gt;Rules!$B$4)),1,0)</f>
        <v>0</v>
      </c>
      <c r="K12838" s="6" t="str">
        <f aca="false">IF(F12838=1,COUNTIF($F$2:F12838,1),"")</f>
        <v/>
      </c>
    </row>
    <row r="12839" customFormat="false" ht="15" hidden="false" customHeight="false" outlineLevel="0" collapsed="false">
      <c r="A12839" s="6" t="n">
        <v>100776.9305</v>
      </c>
      <c r="B12839" s="6" t="n">
        <v>1.97435897435897</v>
      </c>
      <c r="C12839" s="6" t="n">
        <v>66</v>
      </c>
      <c r="D12839" s="6" t="n">
        <v>-1</v>
      </c>
      <c r="E12839" s="6" t="n">
        <v>1.97582417582418</v>
      </c>
      <c r="F12839" s="6" t="n">
        <v>0</v>
      </c>
      <c r="G12839" s="6" t="n">
        <v>0</v>
      </c>
      <c r="H12839" s="6" t="str">
        <f aca="false">IF(AND(A12839&gt;=Stimuli!$B$2,A12839&lt;=Stimuli!$C$2),Stimuli!$A$2,IF(AND(A12839&gt;=Stimuli!$B$3,A12839&lt;=Stimuli!$C$3),Stimuli!$A$3,IF(AND(A12839&gt;=Stimuli!$B$4,A12839&lt;=Stimuli!$C$4),Stimuli!$A$4,"")))</f>
        <v>03 Quiet recovery (15s)</v>
      </c>
      <c r="I12839" s="6" t="n">
        <f aca="false">(B12839-B12838)/((A12839-A12838)/1000)</f>
        <v>-0.18754578754573</v>
      </c>
      <c r="J12839" s="6" t="n">
        <f aca="false">IF(OR(B12839&lt;Rules!$B$2,B12839&gt;Rules!$B$3,ABS(I12839)&gt;Rules!$B$4,OR(B12840&lt;Rules!$B$2,B12840&gt;Rules!$B$3,ABS(I12840)&gt;Rules!$B$4)),1,0)</f>
        <v>0</v>
      </c>
      <c r="K12839" s="6" t="str">
        <f aca="false">IF(F12839=1,COUNTIF($F$2:F12839,1),"")</f>
        <v/>
      </c>
    </row>
    <row r="12840" customFormat="false" ht="15" hidden="false" customHeight="false" outlineLevel="0" collapsed="false">
      <c r="A12840" s="6" t="n">
        <v>100784.743</v>
      </c>
      <c r="B12840" s="6" t="n">
        <v>1.97582417582418</v>
      </c>
      <c r="C12840" s="6" t="n">
        <v>66</v>
      </c>
      <c r="D12840" s="6" t="n">
        <v>-1</v>
      </c>
      <c r="E12840" s="6" t="n">
        <v>1.97582417582418</v>
      </c>
      <c r="F12840" s="6" t="n">
        <v>0</v>
      </c>
      <c r="G12840" s="6" t="n">
        <v>0</v>
      </c>
      <c r="H12840" s="6" t="str">
        <f aca="false">IF(AND(A12840&gt;=Stimuli!$B$2,A12840&lt;=Stimuli!$C$2),Stimuli!$A$2,IF(AND(A12840&gt;=Stimuli!$B$3,A12840&lt;=Stimuli!$C$3),Stimuli!$A$3,IF(AND(A12840&gt;=Stimuli!$B$4,A12840&lt;=Stimuli!$C$4),Stimuli!$A$4,"")))</f>
        <v>03 Quiet recovery (15s)</v>
      </c>
      <c r="I12840" s="6" t="n">
        <f aca="false">(B12840-B12839)/((A12840-A12839)/1000)</f>
        <v>0.18754578754573</v>
      </c>
      <c r="J12840" s="6" t="n">
        <f aca="false">IF(OR(B12840&lt;Rules!$B$2,B12840&gt;Rules!$B$3,ABS(I12840)&gt;Rules!$B$4,OR(B12841&lt;Rules!$B$2,B12841&gt;Rules!$B$3,ABS(I12841)&gt;Rules!$B$4)),1,0)</f>
        <v>0</v>
      </c>
      <c r="K12840" s="6" t="str">
        <f aca="false">IF(F12840=1,COUNTIF($F$2:F12840,1),"")</f>
        <v/>
      </c>
    </row>
    <row r="12841" customFormat="false" ht="15" hidden="false" customHeight="false" outlineLevel="0" collapsed="false">
      <c r="A12841" s="6" t="n">
        <v>100792.5555</v>
      </c>
      <c r="B12841" s="6" t="n">
        <v>1.97142857142857</v>
      </c>
      <c r="C12841" s="6" t="n">
        <v>66</v>
      </c>
      <c r="D12841" s="6" t="n">
        <v>-1</v>
      </c>
      <c r="E12841" s="6" t="n">
        <v>1.97435897435897</v>
      </c>
      <c r="F12841" s="6" t="n">
        <v>0</v>
      </c>
      <c r="G12841" s="6" t="n">
        <v>0</v>
      </c>
      <c r="H12841" s="6" t="str">
        <f aca="false">IF(AND(A12841&gt;=Stimuli!$B$2,A12841&lt;=Stimuli!$C$2),Stimuli!$A$2,IF(AND(A12841&gt;=Stimuli!$B$3,A12841&lt;=Stimuli!$C$3),Stimuli!$A$3,IF(AND(A12841&gt;=Stimuli!$B$4,A12841&lt;=Stimuli!$C$4),Stimuli!$A$4,"")))</f>
        <v>03 Quiet recovery (15s)</v>
      </c>
      <c r="I12841" s="6" t="n">
        <f aca="false">(B12841-B12840)/((A12841-A12840)/1000)</f>
        <v>-0.562637362637304</v>
      </c>
      <c r="J12841" s="6" t="n">
        <f aca="false">IF(OR(B12841&lt;Rules!$B$2,B12841&gt;Rules!$B$3,ABS(I12841)&gt;Rules!$B$4,OR(B12842&lt;Rules!$B$2,B12842&gt;Rules!$B$3,ABS(I12842)&gt;Rules!$B$4)),1,0)</f>
        <v>0</v>
      </c>
      <c r="K12841" s="6" t="str">
        <f aca="false">IF(F12841=1,COUNTIF($F$2:F12841,1),"")</f>
        <v/>
      </c>
    </row>
    <row r="12842" customFormat="false" ht="15" hidden="false" customHeight="false" outlineLevel="0" collapsed="false">
      <c r="A12842" s="6" t="n">
        <v>100800.368</v>
      </c>
      <c r="B12842" s="6" t="n">
        <v>1.97728937728938</v>
      </c>
      <c r="C12842" s="6" t="n">
        <v>66</v>
      </c>
      <c r="D12842" s="6" t="n">
        <v>-1</v>
      </c>
      <c r="E12842" s="6" t="n">
        <v>1.97435897435897</v>
      </c>
      <c r="F12842" s="6" t="n">
        <v>0</v>
      </c>
      <c r="G12842" s="6" t="n">
        <v>0</v>
      </c>
      <c r="H12842" s="6" t="str">
        <f aca="false">IF(AND(A12842&gt;=Stimuli!$B$2,A12842&lt;=Stimuli!$C$2),Stimuli!$A$2,IF(AND(A12842&gt;=Stimuli!$B$3,A12842&lt;=Stimuli!$C$3),Stimuli!$A$3,IF(AND(A12842&gt;=Stimuli!$B$4,A12842&lt;=Stimuli!$C$4),Stimuli!$A$4,"")))</f>
        <v>03 Quiet recovery (15s)</v>
      </c>
      <c r="I12842" s="6" t="n">
        <f aca="false">(B12842-B12841)/((A12842-A12841)/1000)</f>
        <v>0.750183150183148</v>
      </c>
      <c r="J12842" s="6" t="n">
        <f aca="false">IF(OR(B12842&lt;Rules!$B$2,B12842&gt;Rules!$B$3,ABS(I12842)&gt;Rules!$B$4,OR(B12843&lt;Rules!$B$2,B12843&gt;Rules!$B$3,ABS(I12843)&gt;Rules!$B$4)),1,0)</f>
        <v>0</v>
      </c>
      <c r="K12842" s="6" t="str">
        <f aca="false">IF(F12842=1,COUNTIF($F$2:F12842,1),"")</f>
        <v/>
      </c>
    </row>
    <row r="12843" customFormat="false" ht="15" hidden="false" customHeight="false" outlineLevel="0" collapsed="false">
      <c r="A12843" s="6" t="n">
        <v>100808.1805</v>
      </c>
      <c r="B12843" s="6" t="n">
        <v>1.97142857142857</v>
      </c>
      <c r="C12843" s="6" t="n">
        <v>66</v>
      </c>
      <c r="D12843" s="6" t="n">
        <v>-1</v>
      </c>
      <c r="E12843" s="6" t="n">
        <v>1.97435897435897</v>
      </c>
      <c r="F12843" s="6" t="n">
        <v>0</v>
      </c>
      <c r="G12843" s="6" t="n">
        <v>0</v>
      </c>
      <c r="H12843" s="6" t="str">
        <f aca="false">IF(AND(A12843&gt;=Stimuli!$B$2,A12843&lt;=Stimuli!$C$2),Stimuli!$A$2,IF(AND(A12843&gt;=Stimuli!$B$3,A12843&lt;=Stimuli!$C$3),Stimuli!$A$3,IF(AND(A12843&gt;=Stimuli!$B$4,A12843&lt;=Stimuli!$C$4),Stimuli!$A$4,"")))</f>
        <v>03 Quiet recovery (15s)</v>
      </c>
      <c r="I12843" s="6" t="n">
        <f aca="false">(B12843-B12842)/((A12843-A12842)/1000)</f>
        <v>-0.750183150183148</v>
      </c>
      <c r="J12843" s="6" t="n">
        <f aca="false">IF(OR(B12843&lt;Rules!$B$2,B12843&gt;Rules!$B$3,ABS(I12843)&gt;Rules!$B$4,OR(B12844&lt;Rules!$B$2,B12844&gt;Rules!$B$3,ABS(I12844)&gt;Rules!$B$4)),1,0)</f>
        <v>0</v>
      </c>
      <c r="K12843" s="6" t="str">
        <f aca="false">IF(F12843=1,COUNTIF($F$2:F12843,1),"")</f>
        <v/>
      </c>
    </row>
    <row r="12844" customFormat="false" ht="15" hidden="false" customHeight="false" outlineLevel="0" collapsed="false">
      <c r="A12844" s="6" t="n">
        <v>100815.993</v>
      </c>
      <c r="B12844" s="6" t="n">
        <v>1.97728937728938</v>
      </c>
      <c r="C12844" s="6" t="n">
        <v>66</v>
      </c>
      <c r="D12844" s="6" t="n">
        <v>-1</v>
      </c>
      <c r="E12844" s="6" t="n">
        <v>1.97435897435897</v>
      </c>
      <c r="F12844" s="6" t="n">
        <v>0</v>
      </c>
      <c r="G12844" s="6" t="n">
        <v>0</v>
      </c>
      <c r="H12844" s="6" t="str">
        <f aca="false">IF(AND(A12844&gt;=Stimuli!$B$2,A12844&lt;=Stimuli!$C$2),Stimuli!$A$2,IF(AND(A12844&gt;=Stimuli!$B$3,A12844&lt;=Stimuli!$C$3),Stimuli!$A$3,IF(AND(A12844&gt;=Stimuli!$B$4,A12844&lt;=Stimuli!$C$4),Stimuli!$A$4,"")))</f>
        <v>03 Quiet recovery (15s)</v>
      </c>
      <c r="I12844" s="6" t="n">
        <f aca="false">(B12844-B12843)/((A12844-A12843)/1000)</f>
        <v>0.750183150183148</v>
      </c>
      <c r="J12844" s="6" t="n">
        <f aca="false">IF(OR(B12844&lt;Rules!$B$2,B12844&gt;Rules!$B$3,ABS(I12844)&gt;Rules!$B$4,OR(B12845&lt;Rules!$B$2,B12845&gt;Rules!$B$3,ABS(I12845)&gt;Rules!$B$4)),1,0)</f>
        <v>0</v>
      </c>
      <c r="K12844" s="6" t="str">
        <f aca="false">IF(F12844=1,COUNTIF($F$2:F12844,1),"")</f>
        <v/>
      </c>
    </row>
    <row r="12845" customFormat="false" ht="15" hidden="false" customHeight="false" outlineLevel="0" collapsed="false">
      <c r="A12845" s="6" t="n">
        <v>100823.8055</v>
      </c>
      <c r="B12845" s="6" t="n">
        <v>1.96996336996337</v>
      </c>
      <c r="C12845" s="6" t="n">
        <v>66</v>
      </c>
      <c r="D12845" s="6" t="n">
        <v>-1</v>
      </c>
      <c r="E12845" s="6" t="n">
        <v>1.97435897435897</v>
      </c>
      <c r="F12845" s="6" t="n">
        <v>0</v>
      </c>
      <c r="G12845" s="6" t="n">
        <v>0</v>
      </c>
      <c r="H12845" s="6" t="str">
        <f aca="false">IF(AND(A12845&gt;=Stimuli!$B$2,A12845&lt;=Stimuli!$C$2),Stimuli!$A$2,IF(AND(A12845&gt;=Stimuli!$B$3,A12845&lt;=Stimuli!$C$3),Stimuli!$A$3,IF(AND(A12845&gt;=Stimuli!$B$4,A12845&lt;=Stimuli!$C$4),Stimuli!$A$4,"")))</f>
        <v>03 Quiet recovery (15s)</v>
      </c>
      <c r="I12845" s="6" t="n">
        <f aca="false">(B12845-B12844)/((A12845-A12844)/1000)</f>
        <v>-0.937728937728878</v>
      </c>
      <c r="J12845" s="6" t="n">
        <f aca="false">IF(OR(B12845&lt;Rules!$B$2,B12845&gt;Rules!$B$3,ABS(I12845)&gt;Rules!$B$4,OR(B12846&lt;Rules!$B$2,B12846&gt;Rules!$B$3,ABS(I12846)&gt;Rules!$B$4)),1,0)</f>
        <v>0</v>
      </c>
      <c r="K12845" s="6" t="str">
        <f aca="false">IF(F12845=1,COUNTIF($F$2:F12845,1),"")</f>
        <v/>
      </c>
    </row>
    <row r="12846" customFormat="false" ht="15" hidden="false" customHeight="false" outlineLevel="0" collapsed="false">
      <c r="A12846" s="6" t="n">
        <v>100831.618</v>
      </c>
      <c r="B12846" s="6" t="n">
        <v>1.97728937728938</v>
      </c>
      <c r="C12846" s="6" t="n">
        <v>66</v>
      </c>
      <c r="D12846" s="6" t="n">
        <v>-1</v>
      </c>
      <c r="E12846" s="6" t="n">
        <v>1.97435897435897</v>
      </c>
      <c r="F12846" s="6" t="n">
        <v>0</v>
      </c>
      <c r="G12846" s="6" t="n">
        <v>0</v>
      </c>
      <c r="H12846" s="6" t="str">
        <f aca="false">IF(AND(A12846&gt;=Stimuli!$B$2,A12846&lt;=Stimuli!$C$2),Stimuli!$A$2,IF(AND(A12846&gt;=Stimuli!$B$3,A12846&lt;=Stimuli!$C$3),Stimuli!$A$3,IF(AND(A12846&gt;=Stimuli!$B$4,A12846&lt;=Stimuli!$C$4),Stimuli!$A$4,"")))</f>
        <v>03 Quiet recovery (15s)</v>
      </c>
      <c r="I12846" s="6" t="n">
        <f aca="false">(B12846-B12845)/((A12846-A12845)/1000)</f>
        <v>0.937728937728878</v>
      </c>
      <c r="J12846" s="6" t="n">
        <f aca="false">IF(OR(B12846&lt;Rules!$B$2,B12846&gt;Rules!$B$3,ABS(I12846)&gt;Rules!$B$4,OR(B12847&lt;Rules!$B$2,B12847&gt;Rules!$B$3,ABS(I12847)&gt;Rules!$B$4)),1,0)</f>
        <v>0</v>
      </c>
      <c r="K12846" s="6" t="str">
        <f aca="false">IF(F12846=1,COUNTIF($F$2:F12846,1),"")</f>
        <v/>
      </c>
    </row>
    <row r="12847" customFormat="false" ht="15" hidden="false" customHeight="false" outlineLevel="0" collapsed="false">
      <c r="A12847" s="6" t="n">
        <v>100839.4305</v>
      </c>
      <c r="B12847" s="6" t="n">
        <v>1.96996336996337</v>
      </c>
      <c r="C12847" s="6" t="n">
        <v>66</v>
      </c>
      <c r="D12847" s="6" t="n">
        <v>-1</v>
      </c>
      <c r="E12847" s="6" t="n">
        <v>1.97435897435897</v>
      </c>
      <c r="F12847" s="6" t="n">
        <v>0</v>
      </c>
      <c r="G12847" s="6" t="n">
        <v>0</v>
      </c>
      <c r="H12847" s="6" t="str">
        <f aca="false">IF(AND(A12847&gt;=Stimuli!$B$2,A12847&lt;=Stimuli!$C$2),Stimuli!$A$2,IF(AND(A12847&gt;=Stimuli!$B$3,A12847&lt;=Stimuli!$C$3),Stimuli!$A$3,IF(AND(A12847&gt;=Stimuli!$B$4,A12847&lt;=Stimuli!$C$4),Stimuli!$A$4,"")))</f>
        <v>03 Quiet recovery (15s)</v>
      </c>
      <c r="I12847" s="6" t="n">
        <f aca="false">(B12847-B12846)/((A12847-A12846)/1000)</f>
        <v>-0.937728937728878</v>
      </c>
      <c r="J12847" s="6" t="n">
        <f aca="false">IF(OR(B12847&lt;Rules!$B$2,B12847&gt;Rules!$B$3,ABS(I12847)&gt;Rules!$B$4,OR(B12848&lt;Rules!$B$2,B12848&gt;Rules!$B$3,ABS(I12848)&gt;Rules!$B$4)),1,0)</f>
        <v>0</v>
      </c>
      <c r="K12847" s="6" t="str">
        <f aca="false">IF(F12847=1,COUNTIF($F$2:F12847,1),"")</f>
        <v/>
      </c>
    </row>
    <row r="12848" customFormat="false" ht="15" hidden="false" customHeight="false" outlineLevel="0" collapsed="false">
      <c r="A12848" s="6" t="n">
        <v>100847.243</v>
      </c>
      <c r="B12848" s="6" t="n">
        <v>1.97728937728938</v>
      </c>
      <c r="C12848" s="6" t="n">
        <v>66</v>
      </c>
      <c r="D12848" s="6" t="n">
        <v>-1</v>
      </c>
      <c r="E12848" s="6" t="n">
        <v>1.97435897435897</v>
      </c>
      <c r="F12848" s="6" t="n">
        <v>0</v>
      </c>
      <c r="G12848" s="6" t="n">
        <v>0</v>
      </c>
      <c r="H12848" s="6" t="str">
        <f aca="false">IF(AND(A12848&gt;=Stimuli!$B$2,A12848&lt;=Stimuli!$C$2),Stimuli!$A$2,IF(AND(A12848&gt;=Stimuli!$B$3,A12848&lt;=Stimuli!$C$3),Stimuli!$A$3,IF(AND(A12848&gt;=Stimuli!$B$4,A12848&lt;=Stimuli!$C$4),Stimuli!$A$4,"")))</f>
        <v>03 Quiet recovery (15s)</v>
      </c>
      <c r="I12848" s="6" t="n">
        <f aca="false">(B12848-B12847)/((A12848-A12847)/1000)</f>
        <v>0.937728937728878</v>
      </c>
      <c r="J12848" s="6" t="n">
        <f aca="false">IF(OR(B12848&lt;Rules!$B$2,B12848&gt;Rules!$B$3,ABS(I12848)&gt;Rules!$B$4,OR(B12849&lt;Rules!$B$2,B12849&gt;Rules!$B$3,ABS(I12849)&gt;Rules!$B$4)),1,0)</f>
        <v>0</v>
      </c>
      <c r="K12848" s="6" t="str">
        <f aca="false">IF(F12848=1,COUNTIF($F$2:F12848,1),"")</f>
        <v/>
      </c>
    </row>
    <row r="12849" customFormat="false" ht="15" hidden="false" customHeight="false" outlineLevel="0" collapsed="false">
      <c r="A12849" s="6" t="n">
        <v>100855.0555</v>
      </c>
      <c r="B12849" s="6" t="n">
        <v>1.96996336996337</v>
      </c>
      <c r="C12849" s="6" t="n">
        <v>66</v>
      </c>
      <c r="D12849" s="6" t="n">
        <v>-1</v>
      </c>
      <c r="E12849" s="6" t="n">
        <v>1.97435897435897</v>
      </c>
      <c r="F12849" s="6" t="n">
        <v>0</v>
      </c>
      <c r="G12849" s="6" t="n">
        <v>0</v>
      </c>
      <c r="H12849" s="6" t="str">
        <f aca="false">IF(AND(A12849&gt;=Stimuli!$B$2,A12849&lt;=Stimuli!$C$2),Stimuli!$A$2,IF(AND(A12849&gt;=Stimuli!$B$3,A12849&lt;=Stimuli!$C$3),Stimuli!$A$3,IF(AND(A12849&gt;=Stimuli!$B$4,A12849&lt;=Stimuli!$C$4),Stimuli!$A$4,"")))</f>
        <v>03 Quiet recovery (15s)</v>
      </c>
      <c r="I12849" s="6" t="n">
        <f aca="false">(B12849-B12848)/((A12849-A12848)/1000)</f>
        <v>-0.937728937728878</v>
      </c>
      <c r="J12849" s="6" t="n">
        <f aca="false">IF(OR(B12849&lt;Rules!$B$2,B12849&gt;Rules!$B$3,ABS(I12849)&gt;Rules!$B$4,OR(B12850&lt;Rules!$B$2,B12850&gt;Rules!$B$3,ABS(I12850)&gt;Rules!$B$4)),1,0)</f>
        <v>0</v>
      </c>
      <c r="K12849" s="6" t="str">
        <f aca="false">IF(F12849=1,COUNTIF($F$2:F12849,1),"")</f>
        <v/>
      </c>
    </row>
    <row r="12850" customFormat="false" ht="15" hidden="false" customHeight="false" outlineLevel="0" collapsed="false">
      <c r="A12850" s="6" t="n">
        <v>100862.868</v>
      </c>
      <c r="B12850" s="6" t="n">
        <v>1.97582417582418</v>
      </c>
      <c r="C12850" s="6" t="n">
        <v>66</v>
      </c>
      <c r="D12850" s="6" t="n">
        <v>-1</v>
      </c>
      <c r="E12850" s="6" t="n">
        <v>1.97435897435897</v>
      </c>
      <c r="F12850" s="6" t="n">
        <v>0</v>
      </c>
      <c r="G12850" s="6" t="n">
        <v>0</v>
      </c>
      <c r="H12850" s="6" t="str">
        <f aca="false">IF(AND(A12850&gt;=Stimuli!$B$2,A12850&lt;=Stimuli!$C$2),Stimuli!$A$2,IF(AND(A12850&gt;=Stimuli!$B$3,A12850&lt;=Stimuli!$C$3),Stimuli!$A$3,IF(AND(A12850&gt;=Stimuli!$B$4,A12850&lt;=Stimuli!$C$4),Stimuli!$A$4,"")))</f>
        <v>03 Quiet recovery (15s)</v>
      </c>
      <c r="I12850" s="6" t="n">
        <f aca="false">(B12850-B12849)/((A12850-A12849)/1000)</f>
        <v>0.750183150183034</v>
      </c>
      <c r="J12850" s="6" t="n">
        <f aca="false">IF(OR(B12850&lt;Rules!$B$2,B12850&gt;Rules!$B$3,ABS(I12850)&gt;Rules!$B$4,OR(B12851&lt;Rules!$B$2,B12851&gt;Rules!$B$3,ABS(I12851)&gt;Rules!$B$4)),1,0)</f>
        <v>0</v>
      </c>
      <c r="K12850" s="6" t="str">
        <f aca="false">IF(F12850=1,COUNTIF($F$2:F12850,1),"")</f>
        <v/>
      </c>
    </row>
    <row r="12851" customFormat="false" ht="15" hidden="false" customHeight="false" outlineLevel="0" collapsed="false">
      <c r="A12851" s="6" t="n">
        <v>100870.6805</v>
      </c>
      <c r="B12851" s="6" t="n">
        <v>1.97142857142857</v>
      </c>
      <c r="C12851" s="6" t="n">
        <v>66</v>
      </c>
      <c r="D12851" s="6" t="n">
        <v>-1</v>
      </c>
      <c r="E12851" s="6" t="n">
        <v>1.97289377289377</v>
      </c>
      <c r="F12851" s="6" t="n">
        <v>0</v>
      </c>
      <c r="G12851" s="6" t="n">
        <v>0</v>
      </c>
      <c r="H12851" s="6" t="str">
        <f aca="false">IF(AND(A12851&gt;=Stimuli!$B$2,A12851&lt;=Stimuli!$C$2),Stimuli!$A$2,IF(AND(A12851&gt;=Stimuli!$B$3,A12851&lt;=Stimuli!$C$3),Stimuli!$A$3,IF(AND(A12851&gt;=Stimuli!$B$4,A12851&lt;=Stimuli!$C$4),Stimuli!$A$4,"")))</f>
        <v>03 Quiet recovery (15s)</v>
      </c>
      <c r="I12851" s="6" t="n">
        <f aca="false">(B12851-B12850)/((A12851-A12850)/1000)</f>
        <v>-0.562637362637304</v>
      </c>
      <c r="J12851" s="6" t="n">
        <f aca="false">IF(OR(B12851&lt;Rules!$B$2,B12851&gt;Rules!$B$3,ABS(I12851)&gt;Rules!$B$4,OR(B12852&lt;Rules!$B$2,B12852&gt;Rules!$B$3,ABS(I12852)&gt;Rules!$B$4)),1,0)</f>
        <v>0</v>
      </c>
      <c r="K12851" s="6" t="str">
        <f aca="false">IF(F12851=1,COUNTIF($F$2:F12851,1),"")</f>
        <v/>
      </c>
    </row>
    <row r="12852" customFormat="false" ht="15" hidden="false" customHeight="false" outlineLevel="0" collapsed="false">
      <c r="A12852" s="6" t="n">
        <v>100878.493</v>
      </c>
      <c r="B12852" s="6" t="n">
        <v>1.97435897435897</v>
      </c>
      <c r="C12852" s="6" t="n">
        <v>66</v>
      </c>
      <c r="D12852" s="6" t="n">
        <v>-1</v>
      </c>
      <c r="E12852" s="6" t="n">
        <v>1.97289377289377</v>
      </c>
      <c r="F12852" s="6" t="n">
        <v>0</v>
      </c>
      <c r="G12852" s="6" t="n">
        <v>0</v>
      </c>
      <c r="H12852" s="6" t="str">
        <f aca="false">IF(AND(A12852&gt;=Stimuli!$B$2,A12852&lt;=Stimuli!$C$2),Stimuli!$A$2,IF(AND(A12852&gt;=Stimuli!$B$3,A12852&lt;=Stimuli!$C$3),Stimuli!$A$3,IF(AND(A12852&gt;=Stimuli!$B$4,A12852&lt;=Stimuli!$C$4),Stimuli!$A$4,"")))</f>
        <v>03 Quiet recovery (15s)</v>
      </c>
      <c r="I12852" s="6" t="n">
        <f aca="false">(B12852-B12851)/((A12852-A12851)/1000)</f>
        <v>0.375091575091574</v>
      </c>
      <c r="J12852" s="6" t="n">
        <f aca="false">IF(OR(B12852&lt;Rules!$B$2,B12852&gt;Rules!$B$3,ABS(I12852)&gt;Rules!$B$4,OR(B12853&lt;Rules!$B$2,B12853&gt;Rules!$B$3,ABS(I12853)&gt;Rules!$B$4)),1,0)</f>
        <v>0</v>
      </c>
      <c r="K12852" s="6" t="str">
        <f aca="false">IF(F12852=1,COUNTIF($F$2:F12852,1),"")</f>
        <v/>
      </c>
    </row>
    <row r="12853" customFormat="false" ht="15" hidden="false" customHeight="false" outlineLevel="0" collapsed="false">
      <c r="A12853" s="6" t="n">
        <v>100886.3055</v>
      </c>
      <c r="B12853" s="6" t="n">
        <v>1.97142857142857</v>
      </c>
      <c r="C12853" s="6" t="n">
        <v>66</v>
      </c>
      <c r="D12853" s="6" t="n">
        <v>-1</v>
      </c>
      <c r="E12853" s="6" t="n">
        <v>1.97289377289377</v>
      </c>
      <c r="F12853" s="6" t="n">
        <v>0</v>
      </c>
      <c r="G12853" s="6" t="n">
        <v>0</v>
      </c>
      <c r="H12853" s="6" t="str">
        <f aca="false">IF(AND(A12853&gt;=Stimuli!$B$2,A12853&lt;=Stimuli!$C$2),Stimuli!$A$2,IF(AND(A12853&gt;=Stimuli!$B$3,A12853&lt;=Stimuli!$C$3),Stimuli!$A$3,IF(AND(A12853&gt;=Stimuli!$B$4,A12853&lt;=Stimuli!$C$4),Stimuli!$A$4,"")))</f>
        <v>03 Quiet recovery (15s)</v>
      </c>
      <c r="I12853" s="6" t="n">
        <f aca="false">(B12853-B12852)/((A12853-A12852)/1000)</f>
        <v>-0.375091575091574</v>
      </c>
      <c r="J12853" s="6" t="n">
        <f aca="false">IF(OR(B12853&lt;Rules!$B$2,B12853&gt;Rules!$B$3,ABS(I12853)&gt;Rules!$B$4,OR(B12854&lt;Rules!$B$2,B12854&gt;Rules!$B$3,ABS(I12854)&gt;Rules!$B$4)),1,0)</f>
        <v>0</v>
      </c>
      <c r="K12853" s="6" t="str">
        <f aca="false">IF(F12853=1,COUNTIF($F$2:F12853,1),"")</f>
        <v/>
      </c>
    </row>
    <row r="12854" customFormat="false" ht="15" hidden="false" customHeight="false" outlineLevel="0" collapsed="false">
      <c r="A12854" s="6" t="n">
        <v>100894.118</v>
      </c>
      <c r="B12854" s="6" t="n">
        <v>1.97142857142857</v>
      </c>
      <c r="C12854" s="6" t="n">
        <v>66</v>
      </c>
      <c r="D12854" s="6" t="n">
        <v>-1</v>
      </c>
      <c r="E12854" s="6" t="n">
        <v>1.97289377289377</v>
      </c>
      <c r="F12854" s="6" t="n">
        <v>0</v>
      </c>
      <c r="G12854" s="6" t="n">
        <v>0</v>
      </c>
      <c r="H12854" s="6" t="str">
        <f aca="false">IF(AND(A12854&gt;=Stimuli!$B$2,A12854&lt;=Stimuli!$C$2),Stimuli!$A$2,IF(AND(A12854&gt;=Stimuli!$B$3,A12854&lt;=Stimuli!$C$3),Stimuli!$A$3,IF(AND(A12854&gt;=Stimuli!$B$4,A12854&lt;=Stimuli!$C$4),Stimuli!$A$4,"")))</f>
        <v>03 Quiet recovery (15s)</v>
      </c>
      <c r="I12854" s="6" t="n">
        <f aca="false">(B12854-B12853)/((A12854-A12853)/1000)</f>
        <v>0</v>
      </c>
      <c r="J12854" s="6" t="n">
        <f aca="false">IF(OR(B12854&lt;Rules!$B$2,B12854&gt;Rules!$B$3,ABS(I12854)&gt;Rules!$B$4,OR(B12855&lt;Rules!$B$2,B12855&gt;Rules!$B$3,ABS(I12855)&gt;Rules!$B$4)),1,0)</f>
        <v>0</v>
      </c>
      <c r="K12854" s="6" t="str">
        <f aca="false">IF(F12854=1,COUNTIF($F$2:F12854,1),"")</f>
        <v/>
      </c>
    </row>
    <row r="12855" customFormat="false" ht="15" hidden="false" customHeight="false" outlineLevel="0" collapsed="false">
      <c r="A12855" s="6" t="n">
        <v>100901.9305</v>
      </c>
      <c r="B12855" s="6" t="n">
        <v>1.97435897435897</v>
      </c>
      <c r="C12855" s="6" t="n">
        <v>66</v>
      </c>
      <c r="D12855" s="6" t="n">
        <v>-1</v>
      </c>
      <c r="E12855" s="6" t="n">
        <v>1.97289377289377</v>
      </c>
      <c r="F12855" s="6" t="n">
        <v>0</v>
      </c>
      <c r="G12855" s="6" t="n">
        <v>0</v>
      </c>
      <c r="H12855" s="6" t="str">
        <f aca="false">IF(AND(A12855&gt;=Stimuli!$B$2,A12855&lt;=Stimuli!$C$2),Stimuli!$A$2,IF(AND(A12855&gt;=Stimuli!$B$3,A12855&lt;=Stimuli!$C$3),Stimuli!$A$3,IF(AND(A12855&gt;=Stimuli!$B$4,A12855&lt;=Stimuli!$C$4),Stimuli!$A$4,"")))</f>
        <v>03 Quiet recovery (15s)</v>
      </c>
      <c r="I12855" s="6" t="n">
        <f aca="false">(B12855-B12854)/((A12855-A12854)/1000)</f>
        <v>0.375091575091574</v>
      </c>
      <c r="J12855" s="6" t="n">
        <f aca="false">IF(OR(B12855&lt;Rules!$B$2,B12855&gt;Rules!$B$3,ABS(I12855)&gt;Rules!$B$4,OR(B12856&lt;Rules!$B$2,B12856&gt;Rules!$B$3,ABS(I12856)&gt;Rules!$B$4)),1,0)</f>
        <v>0</v>
      </c>
      <c r="K12855" s="6" t="str">
        <f aca="false">IF(F12855=1,COUNTIF($F$2:F12855,1),"")</f>
        <v/>
      </c>
    </row>
    <row r="12856" customFormat="false" ht="15" hidden="false" customHeight="false" outlineLevel="0" collapsed="false">
      <c r="A12856" s="6" t="n">
        <v>100909.743</v>
      </c>
      <c r="B12856" s="6" t="n">
        <v>1.97142857142857</v>
      </c>
      <c r="C12856" s="6" t="n">
        <v>66</v>
      </c>
      <c r="D12856" s="6" t="n">
        <v>-1</v>
      </c>
      <c r="E12856" s="6" t="n">
        <v>1.97289377289377</v>
      </c>
      <c r="F12856" s="6" t="n">
        <v>0</v>
      </c>
      <c r="G12856" s="6" t="n">
        <v>0</v>
      </c>
      <c r="H12856" s="6" t="str">
        <f aca="false">IF(AND(A12856&gt;=Stimuli!$B$2,A12856&lt;=Stimuli!$C$2),Stimuli!$A$2,IF(AND(A12856&gt;=Stimuli!$B$3,A12856&lt;=Stimuli!$C$3),Stimuli!$A$3,IF(AND(A12856&gt;=Stimuli!$B$4,A12856&lt;=Stimuli!$C$4),Stimuli!$A$4,"")))</f>
        <v>03 Quiet recovery (15s)</v>
      </c>
      <c r="I12856" s="6" t="n">
        <f aca="false">(B12856-B12855)/((A12856-A12855)/1000)</f>
        <v>-0.375091575091574</v>
      </c>
      <c r="J12856" s="6" t="n">
        <f aca="false">IF(OR(B12856&lt;Rules!$B$2,B12856&gt;Rules!$B$3,ABS(I12856)&gt;Rules!$B$4,OR(B12857&lt;Rules!$B$2,B12857&gt;Rules!$B$3,ABS(I12857)&gt;Rules!$B$4)),1,0)</f>
        <v>0</v>
      </c>
      <c r="K12856" s="6" t="str">
        <f aca="false">IF(F12856=1,COUNTIF($F$2:F12856,1),"")</f>
        <v/>
      </c>
    </row>
    <row r="12857" customFormat="false" ht="15" hidden="false" customHeight="false" outlineLevel="0" collapsed="false">
      <c r="A12857" s="6" t="n">
        <v>100917.5555</v>
      </c>
      <c r="B12857" s="6" t="n">
        <v>1.97435897435897</v>
      </c>
      <c r="C12857" s="6" t="n">
        <v>66</v>
      </c>
      <c r="D12857" s="6" t="n">
        <v>-1</v>
      </c>
      <c r="E12857" s="6" t="n">
        <v>1.97289377289377</v>
      </c>
      <c r="F12857" s="6" t="n">
        <v>0</v>
      </c>
      <c r="G12857" s="6" t="n">
        <v>0</v>
      </c>
      <c r="H12857" s="6" t="str">
        <f aca="false">IF(AND(A12857&gt;=Stimuli!$B$2,A12857&lt;=Stimuli!$C$2),Stimuli!$A$2,IF(AND(A12857&gt;=Stimuli!$B$3,A12857&lt;=Stimuli!$C$3),Stimuli!$A$3,IF(AND(A12857&gt;=Stimuli!$B$4,A12857&lt;=Stimuli!$C$4),Stimuli!$A$4,"")))</f>
        <v>03 Quiet recovery (15s)</v>
      </c>
      <c r="I12857" s="6" t="n">
        <f aca="false">(B12857-B12856)/((A12857-A12856)/1000)</f>
        <v>0.375091575091574</v>
      </c>
      <c r="J12857" s="6" t="n">
        <f aca="false">IF(OR(B12857&lt;Rules!$B$2,B12857&gt;Rules!$B$3,ABS(I12857)&gt;Rules!$B$4,OR(B12858&lt;Rules!$B$2,B12858&gt;Rules!$B$3,ABS(I12858)&gt;Rules!$B$4)),1,0)</f>
        <v>0</v>
      </c>
      <c r="K12857" s="6" t="str">
        <f aca="false">IF(F12857=1,COUNTIF($F$2:F12857,1),"")</f>
        <v/>
      </c>
    </row>
    <row r="12858" customFormat="false" ht="15" hidden="false" customHeight="false" outlineLevel="0" collapsed="false">
      <c r="A12858" s="6" t="n">
        <v>100925.368</v>
      </c>
      <c r="B12858" s="6" t="n">
        <v>1.96996336996337</v>
      </c>
      <c r="C12858" s="6" t="n">
        <v>66</v>
      </c>
      <c r="D12858" s="6" t="n">
        <v>-1</v>
      </c>
      <c r="E12858" s="6" t="n">
        <v>1.97142857142857</v>
      </c>
      <c r="F12858" s="6" t="n">
        <v>0</v>
      </c>
      <c r="G12858" s="6" t="n">
        <v>0</v>
      </c>
      <c r="H12858" s="6" t="str">
        <f aca="false">IF(AND(A12858&gt;=Stimuli!$B$2,A12858&lt;=Stimuli!$C$2),Stimuli!$A$2,IF(AND(A12858&gt;=Stimuli!$B$3,A12858&lt;=Stimuli!$C$3),Stimuli!$A$3,IF(AND(A12858&gt;=Stimuli!$B$4,A12858&lt;=Stimuli!$C$4),Stimuli!$A$4,"")))</f>
        <v>03 Quiet recovery (15s)</v>
      </c>
      <c r="I12858" s="6" t="n">
        <f aca="false">(B12858-B12857)/((A12858-A12857)/1000)</f>
        <v>-0.562637362637304</v>
      </c>
      <c r="J12858" s="6" t="n">
        <f aca="false">IF(OR(B12858&lt;Rules!$B$2,B12858&gt;Rules!$B$3,ABS(I12858)&gt;Rules!$B$4,OR(B12859&lt;Rules!$B$2,B12859&gt;Rules!$B$3,ABS(I12859)&gt;Rules!$B$4)),1,0)</f>
        <v>0</v>
      </c>
      <c r="K12858" s="6" t="str">
        <f aca="false">IF(F12858=1,COUNTIF($F$2:F12858,1),"")</f>
        <v/>
      </c>
    </row>
    <row r="12859" customFormat="false" ht="15" hidden="false" customHeight="false" outlineLevel="0" collapsed="false">
      <c r="A12859" s="6" t="n">
        <v>100933.1805</v>
      </c>
      <c r="B12859" s="6" t="n">
        <v>1.97582417582418</v>
      </c>
      <c r="C12859" s="6" t="n">
        <v>66</v>
      </c>
      <c r="D12859" s="6" t="n">
        <v>-1</v>
      </c>
      <c r="E12859" s="6" t="n">
        <v>1.97142857142857</v>
      </c>
      <c r="F12859" s="6" t="n">
        <v>0</v>
      </c>
      <c r="G12859" s="6" t="n">
        <v>0</v>
      </c>
      <c r="H12859" s="6" t="str">
        <f aca="false">IF(AND(A12859&gt;=Stimuli!$B$2,A12859&lt;=Stimuli!$C$2),Stimuli!$A$2,IF(AND(A12859&gt;=Stimuli!$B$3,A12859&lt;=Stimuli!$C$3),Stimuli!$A$3,IF(AND(A12859&gt;=Stimuli!$B$4,A12859&lt;=Stimuli!$C$4),Stimuli!$A$4,"")))</f>
        <v>03 Quiet recovery (15s)</v>
      </c>
      <c r="I12859" s="6" t="n">
        <f aca="false">(B12859-B12858)/((A12859-A12858)/1000)</f>
        <v>0.750183150183034</v>
      </c>
      <c r="J12859" s="6" t="n">
        <f aca="false">IF(OR(B12859&lt;Rules!$B$2,B12859&gt;Rules!$B$3,ABS(I12859)&gt;Rules!$B$4,OR(B12860&lt;Rules!$B$2,B12860&gt;Rules!$B$3,ABS(I12860)&gt;Rules!$B$4)),1,0)</f>
        <v>0</v>
      </c>
      <c r="K12859" s="6" t="str">
        <f aca="false">IF(F12859=1,COUNTIF($F$2:F12859,1),"")</f>
        <v/>
      </c>
    </row>
    <row r="12860" customFormat="false" ht="15" hidden="false" customHeight="false" outlineLevel="0" collapsed="false">
      <c r="A12860" s="6" t="n">
        <v>100940.993</v>
      </c>
      <c r="B12860" s="6" t="n">
        <v>1.96849816849817</v>
      </c>
      <c r="C12860" s="6" t="n">
        <v>66</v>
      </c>
      <c r="D12860" s="6" t="n">
        <v>-1</v>
      </c>
      <c r="E12860" s="6" t="n">
        <v>1.97142857142857</v>
      </c>
      <c r="F12860" s="6" t="n">
        <v>0</v>
      </c>
      <c r="G12860" s="6" t="n">
        <v>0</v>
      </c>
      <c r="H12860" s="6" t="str">
        <f aca="false">IF(AND(A12860&gt;=Stimuli!$B$2,A12860&lt;=Stimuli!$C$2),Stimuli!$A$2,IF(AND(A12860&gt;=Stimuli!$B$3,A12860&lt;=Stimuli!$C$3),Stimuli!$A$3,IF(AND(A12860&gt;=Stimuli!$B$4,A12860&lt;=Stimuli!$C$4),Stimuli!$A$4,"")))</f>
        <v>03 Quiet recovery (15s)</v>
      </c>
      <c r="I12860" s="6" t="n">
        <f aca="false">(B12860-B12859)/((A12860-A12859)/1000)</f>
        <v>-0.937728937728906</v>
      </c>
      <c r="J12860" s="6" t="n">
        <f aca="false">IF(OR(B12860&lt;Rules!$B$2,B12860&gt;Rules!$B$3,ABS(I12860)&gt;Rules!$B$4,OR(B12861&lt;Rules!$B$2,B12861&gt;Rules!$B$3,ABS(I12861)&gt;Rules!$B$4)),1,0)</f>
        <v>0</v>
      </c>
      <c r="K12860" s="6" t="str">
        <f aca="false">IF(F12860=1,COUNTIF($F$2:F12860,1),"")</f>
        <v/>
      </c>
    </row>
    <row r="12861" customFormat="false" ht="15" hidden="false" customHeight="false" outlineLevel="0" collapsed="false">
      <c r="A12861" s="6" t="n">
        <v>100948.8055</v>
      </c>
      <c r="B12861" s="6" t="n">
        <v>1.97582417582418</v>
      </c>
      <c r="C12861" s="6" t="n">
        <v>66</v>
      </c>
      <c r="D12861" s="6" t="n">
        <v>-1</v>
      </c>
      <c r="E12861" s="6" t="n">
        <v>1.97142857142857</v>
      </c>
      <c r="F12861" s="6" t="n">
        <v>0</v>
      </c>
      <c r="G12861" s="6" t="n">
        <v>0</v>
      </c>
      <c r="H12861" s="6" t="str">
        <f aca="false">IF(AND(A12861&gt;=Stimuli!$B$2,A12861&lt;=Stimuli!$C$2),Stimuli!$A$2,IF(AND(A12861&gt;=Stimuli!$B$3,A12861&lt;=Stimuli!$C$3),Stimuli!$A$3,IF(AND(A12861&gt;=Stimuli!$B$4,A12861&lt;=Stimuli!$C$4),Stimuli!$A$4,"")))</f>
        <v>03 Quiet recovery (15s)</v>
      </c>
      <c r="I12861" s="6" t="n">
        <f aca="false">(B12861-B12860)/((A12861-A12860)/1000)</f>
        <v>0.937728937728906</v>
      </c>
      <c r="J12861" s="6" t="n">
        <f aca="false">IF(OR(B12861&lt;Rules!$B$2,B12861&gt;Rules!$B$3,ABS(I12861)&gt;Rules!$B$4,OR(B12862&lt;Rules!$B$2,B12862&gt;Rules!$B$3,ABS(I12862)&gt;Rules!$B$4)),1,0)</f>
        <v>0</v>
      </c>
      <c r="K12861" s="6" t="str">
        <f aca="false">IF(F12861=1,COUNTIF($F$2:F12861,1),"")</f>
        <v/>
      </c>
    </row>
    <row r="12862" customFormat="false" ht="15" hidden="false" customHeight="false" outlineLevel="0" collapsed="false">
      <c r="A12862" s="6" t="n">
        <v>100956.618</v>
      </c>
      <c r="B12862" s="6" t="n">
        <v>1.96703296703297</v>
      </c>
      <c r="C12862" s="6" t="n">
        <v>66</v>
      </c>
      <c r="D12862" s="6" t="n">
        <v>-1</v>
      </c>
      <c r="E12862" s="6" t="n">
        <v>1.97142857142857</v>
      </c>
      <c r="F12862" s="6" t="n">
        <v>0</v>
      </c>
      <c r="G12862" s="6" t="n">
        <v>0</v>
      </c>
      <c r="H12862" s="6" t="str">
        <f aca="false">IF(AND(A12862&gt;=Stimuli!$B$2,A12862&lt;=Stimuli!$C$2),Stimuli!$A$2,IF(AND(A12862&gt;=Stimuli!$B$3,A12862&lt;=Stimuli!$C$3),Stimuli!$A$3,IF(AND(A12862&gt;=Stimuli!$B$4,A12862&lt;=Stimuli!$C$4),Stimuli!$A$4,"")))</f>
        <v>03 Quiet recovery (15s)</v>
      </c>
      <c r="I12862" s="6" t="n">
        <f aca="false">(B12862-B12861)/((A12862-A12861)/1000)</f>
        <v>-1.12527472527464</v>
      </c>
      <c r="J12862" s="6" t="n">
        <f aca="false">IF(OR(B12862&lt;Rules!$B$2,B12862&gt;Rules!$B$3,ABS(I12862)&gt;Rules!$B$4,OR(B12863&lt;Rules!$B$2,B12863&gt;Rules!$B$3,ABS(I12863)&gt;Rules!$B$4)),1,0)</f>
        <v>0</v>
      </c>
      <c r="K12862" s="6" t="str">
        <f aca="false">IF(F12862=1,COUNTIF($F$2:F12862,1),"")</f>
        <v/>
      </c>
    </row>
    <row r="12863" customFormat="false" ht="15" hidden="false" customHeight="false" outlineLevel="0" collapsed="false">
      <c r="A12863" s="6" t="n">
        <v>100964.4305</v>
      </c>
      <c r="B12863" s="6" t="n">
        <v>1.97582417582418</v>
      </c>
      <c r="C12863" s="6" t="n">
        <v>66</v>
      </c>
      <c r="D12863" s="6" t="n">
        <v>-1</v>
      </c>
      <c r="E12863" s="6" t="n">
        <v>1.97142857142857</v>
      </c>
      <c r="F12863" s="6" t="n">
        <v>0</v>
      </c>
      <c r="G12863" s="6" t="n">
        <v>0</v>
      </c>
      <c r="H12863" s="6" t="str">
        <f aca="false">IF(AND(A12863&gt;=Stimuli!$B$2,A12863&lt;=Stimuli!$C$2),Stimuli!$A$2,IF(AND(A12863&gt;=Stimuli!$B$3,A12863&lt;=Stimuli!$C$3),Stimuli!$A$3,IF(AND(A12863&gt;=Stimuli!$B$4,A12863&lt;=Stimuli!$C$4),Stimuli!$A$4,"")))</f>
        <v>03 Quiet recovery (15s)</v>
      </c>
      <c r="I12863" s="6" t="n">
        <f aca="false">(B12863-B12862)/((A12863-A12862)/1000)</f>
        <v>1.12527472527464</v>
      </c>
      <c r="J12863" s="6" t="n">
        <f aca="false">IF(OR(B12863&lt;Rules!$B$2,B12863&gt;Rules!$B$3,ABS(I12863)&gt;Rules!$B$4,OR(B12864&lt;Rules!$B$2,B12864&gt;Rules!$B$3,ABS(I12864)&gt;Rules!$B$4)),1,0)</f>
        <v>0</v>
      </c>
      <c r="K12863" s="6" t="str">
        <f aca="false">IF(F12863=1,COUNTIF($F$2:F12863,1),"")</f>
        <v/>
      </c>
    </row>
    <row r="12864" customFormat="false" ht="15" hidden="false" customHeight="false" outlineLevel="0" collapsed="false">
      <c r="A12864" s="6" t="n">
        <v>100972.243</v>
      </c>
      <c r="B12864" s="6" t="n">
        <v>1.96849816849817</v>
      </c>
      <c r="C12864" s="6" t="n">
        <v>66</v>
      </c>
      <c r="D12864" s="6" t="n">
        <v>-1</v>
      </c>
      <c r="E12864" s="6" t="n">
        <v>1.97142857142857</v>
      </c>
      <c r="F12864" s="6" t="n">
        <v>0</v>
      </c>
      <c r="G12864" s="6" t="n">
        <v>0</v>
      </c>
      <c r="H12864" s="6" t="str">
        <f aca="false">IF(AND(A12864&gt;=Stimuli!$B$2,A12864&lt;=Stimuli!$C$2),Stimuli!$A$2,IF(AND(A12864&gt;=Stimuli!$B$3,A12864&lt;=Stimuli!$C$3),Stimuli!$A$3,IF(AND(A12864&gt;=Stimuli!$B$4,A12864&lt;=Stimuli!$C$4),Stimuli!$A$4,"")))</f>
        <v>03 Quiet recovery (15s)</v>
      </c>
      <c r="I12864" s="6" t="n">
        <f aca="false">(B12864-B12863)/((A12864-A12863)/1000)</f>
        <v>-0.937728937728906</v>
      </c>
      <c r="J12864" s="6" t="n">
        <f aca="false">IF(OR(B12864&lt;Rules!$B$2,B12864&gt;Rules!$B$3,ABS(I12864)&gt;Rules!$B$4,OR(B12865&lt;Rules!$B$2,B12865&gt;Rules!$B$3,ABS(I12865)&gt;Rules!$B$4)),1,0)</f>
        <v>0</v>
      </c>
      <c r="K12864" s="6" t="str">
        <f aca="false">IF(F12864=1,COUNTIF($F$2:F12864,1),"")</f>
        <v/>
      </c>
    </row>
    <row r="12865" customFormat="false" ht="15" hidden="false" customHeight="false" outlineLevel="0" collapsed="false">
      <c r="A12865" s="6" t="n">
        <v>100980.0555</v>
      </c>
      <c r="B12865" s="6" t="n">
        <v>1.97435897435897</v>
      </c>
      <c r="C12865" s="6" t="n">
        <v>66</v>
      </c>
      <c r="D12865" s="6" t="n">
        <v>-1</v>
      </c>
      <c r="E12865" s="6" t="n">
        <v>1.97142857142857</v>
      </c>
      <c r="F12865" s="6" t="n">
        <v>0</v>
      </c>
      <c r="G12865" s="6" t="n">
        <v>0</v>
      </c>
      <c r="H12865" s="6" t="str">
        <f aca="false">IF(AND(A12865&gt;=Stimuli!$B$2,A12865&lt;=Stimuli!$C$2),Stimuli!$A$2,IF(AND(A12865&gt;=Stimuli!$B$3,A12865&lt;=Stimuli!$C$3),Stimuli!$A$3,IF(AND(A12865&gt;=Stimuli!$B$4,A12865&lt;=Stimuli!$C$4),Stimuli!$A$4,"")))</f>
        <v>03 Quiet recovery (15s)</v>
      </c>
      <c r="I12865" s="6" t="n">
        <f aca="false">(B12865-B12864)/((A12865-A12864)/1000)</f>
        <v>0.750183150183176</v>
      </c>
      <c r="J12865" s="6" t="n">
        <f aca="false">IF(OR(B12865&lt;Rules!$B$2,B12865&gt;Rules!$B$3,ABS(I12865)&gt;Rules!$B$4,OR(B12866&lt;Rules!$B$2,B12866&gt;Rules!$B$3,ABS(I12866)&gt;Rules!$B$4)),1,0)</f>
        <v>0</v>
      </c>
      <c r="K12865" s="6" t="str">
        <f aca="false">IF(F12865=1,COUNTIF($F$2:F12865,1),"")</f>
        <v/>
      </c>
    </row>
    <row r="12866" customFormat="false" ht="15" hidden="false" customHeight="false" outlineLevel="0" collapsed="false">
      <c r="A12866" s="6" t="n">
        <v>100987.868</v>
      </c>
      <c r="B12866" s="6" t="n">
        <v>1.96849816849817</v>
      </c>
      <c r="C12866" s="6" t="n">
        <v>66</v>
      </c>
      <c r="D12866" s="6" t="n">
        <v>-1</v>
      </c>
      <c r="E12866" s="6" t="n">
        <v>1.97142857142857</v>
      </c>
      <c r="F12866" s="6" t="n">
        <v>0</v>
      </c>
      <c r="G12866" s="6" t="n">
        <v>0</v>
      </c>
      <c r="H12866" s="6" t="str">
        <f aca="false">IF(AND(A12866&gt;=Stimuli!$B$2,A12866&lt;=Stimuli!$C$2),Stimuli!$A$2,IF(AND(A12866&gt;=Stimuli!$B$3,A12866&lt;=Stimuli!$C$3),Stimuli!$A$3,IF(AND(A12866&gt;=Stimuli!$B$4,A12866&lt;=Stimuli!$C$4),Stimuli!$A$4,"")))</f>
        <v>03 Quiet recovery (15s)</v>
      </c>
      <c r="I12866" s="6" t="n">
        <f aca="false">(B12866-B12865)/((A12866-A12865)/1000)</f>
        <v>-0.750183150183176</v>
      </c>
      <c r="J12866" s="6" t="n">
        <f aca="false">IF(OR(B12866&lt;Rules!$B$2,B12866&gt;Rules!$B$3,ABS(I12866)&gt;Rules!$B$4,OR(B12867&lt;Rules!$B$2,B12867&gt;Rules!$B$3,ABS(I12867)&gt;Rules!$B$4)),1,0)</f>
        <v>0</v>
      </c>
      <c r="K12866" s="6" t="str">
        <f aca="false">IF(F12866=1,COUNTIF($F$2:F12866,1),"")</f>
        <v/>
      </c>
    </row>
    <row r="12867" customFormat="false" ht="15" hidden="false" customHeight="false" outlineLevel="0" collapsed="false">
      <c r="A12867" s="6" t="n">
        <v>100995.6805</v>
      </c>
      <c r="B12867" s="6" t="n">
        <v>1.97289377289377</v>
      </c>
      <c r="C12867" s="6" t="n">
        <v>66</v>
      </c>
      <c r="D12867" s="6" t="n">
        <v>-1</v>
      </c>
      <c r="E12867" s="6" t="n">
        <v>1.97142857142857</v>
      </c>
      <c r="F12867" s="6" t="n">
        <v>0</v>
      </c>
      <c r="G12867" s="6" t="n">
        <v>0</v>
      </c>
      <c r="H12867" s="6" t="str">
        <f aca="false">IF(AND(A12867&gt;=Stimuli!$B$2,A12867&lt;=Stimuli!$C$2),Stimuli!$A$2,IF(AND(A12867&gt;=Stimuli!$B$3,A12867&lt;=Stimuli!$C$3),Stimuli!$A$3,IF(AND(A12867&gt;=Stimuli!$B$4,A12867&lt;=Stimuli!$C$4),Stimuli!$A$4,"")))</f>
        <v>03 Quiet recovery (15s)</v>
      </c>
      <c r="I12867" s="6" t="n">
        <f aca="false">(B12867-B12866)/((A12867-A12866)/1000)</f>
        <v>0.562637362637332</v>
      </c>
      <c r="J12867" s="6" t="n">
        <f aca="false">IF(OR(B12867&lt;Rules!$B$2,B12867&gt;Rules!$B$3,ABS(I12867)&gt;Rules!$B$4,OR(B12868&lt;Rules!$B$2,B12868&gt;Rules!$B$3,ABS(I12868)&gt;Rules!$B$4)),1,0)</f>
        <v>0</v>
      </c>
      <c r="K12867" s="6" t="str">
        <f aca="false">IF(F12867=1,COUNTIF($F$2:F12867,1),"")</f>
        <v/>
      </c>
    </row>
    <row r="12868" customFormat="false" ht="15" hidden="false" customHeight="false" outlineLevel="0" collapsed="false">
      <c r="A12868" s="6" t="n">
        <v>101003.493</v>
      </c>
      <c r="B12868" s="6" t="n">
        <v>1.96996336996337</v>
      </c>
      <c r="C12868" s="6" t="n">
        <v>66</v>
      </c>
      <c r="D12868" s="6" t="n">
        <v>-1</v>
      </c>
      <c r="E12868" s="6" t="n">
        <v>1.97142857142857</v>
      </c>
      <c r="F12868" s="6" t="n">
        <v>0</v>
      </c>
      <c r="G12868" s="6" t="n">
        <v>0</v>
      </c>
      <c r="H12868" s="6" t="str">
        <f aca="false">IF(AND(A12868&gt;=Stimuli!$B$2,A12868&lt;=Stimuli!$C$2),Stimuli!$A$2,IF(AND(A12868&gt;=Stimuli!$B$3,A12868&lt;=Stimuli!$C$3),Stimuli!$A$3,IF(AND(A12868&gt;=Stimuli!$B$4,A12868&lt;=Stimuli!$C$4),Stimuli!$A$4,"")))</f>
        <v>03 Quiet recovery (15s)</v>
      </c>
      <c r="I12868" s="6" t="n">
        <f aca="false">(B12868-B12867)/((A12868-A12867)/1000)</f>
        <v>-0.37509157509146</v>
      </c>
      <c r="J12868" s="6" t="n">
        <f aca="false">IF(OR(B12868&lt;Rules!$B$2,B12868&gt;Rules!$B$3,ABS(I12868)&gt;Rules!$B$4,OR(B12869&lt;Rules!$B$2,B12869&gt;Rules!$B$3,ABS(I12869)&gt;Rules!$B$4)),1,0)</f>
        <v>0</v>
      </c>
      <c r="K12868" s="6" t="str">
        <f aca="false">IF(F12868=1,COUNTIF($F$2:F12868,1),"")</f>
        <v/>
      </c>
    </row>
    <row r="12869" customFormat="false" ht="15" hidden="false" customHeight="false" outlineLevel="0" collapsed="false">
      <c r="A12869" s="6" t="n">
        <v>101011.3055</v>
      </c>
      <c r="B12869" s="6" t="n">
        <v>1.97142857142857</v>
      </c>
      <c r="C12869" s="6" t="n">
        <v>66</v>
      </c>
      <c r="D12869" s="6" t="n">
        <v>-1</v>
      </c>
      <c r="E12869" s="6" t="n">
        <v>1.97142857142857</v>
      </c>
      <c r="F12869" s="6" t="n">
        <v>0</v>
      </c>
      <c r="G12869" s="6" t="n">
        <v>0</v>
      </c>
      <c r="H12869" s="6" t="str">
        <f aca="false">IF(AND(A12869&gt;=Stimuli!$B$2,A12869&lt;=Stimuli!$C$2),Stimuli!$A$2,IF(AND(A12869&gt;=Stimuli!$B$3,A12869&lt;=Stimuli!$C$3),Stimuli!$A$3,IF(AND(A12869&gt;=Stimuli!$B$4,A12869&lt;=Stimuli!$C$4),Stimuli!$A$4,"")))</f>
        <v>03 Quiet recovery (15s)</v>
      </c>
      <c r="I12869" s="6" t="n">
        <f aca="false">(B12869-B12868)/((A12869-A12868)/1000)</f>
        <v>0.18754578754573</v>
      </c>
      <c r="J12869" s="6" t="n">
        <f aca="false">IF(OR(B12869&lt;Rules!$B$2,B12869&gt;Rules!$B$3,ABS(I12869)&gt;Rules!$B$4,OR(B12870&lt;Rules!$B$2,B12870&gt;Rules!$B$3,ABS(I12870)&gt;Rules!$B$4)),1,0)</f>
        <v>0</v>
      </c>
      <c r="K12869" s="6" t="str">
        <f aca="false">IF(F12869=1,COUNTIF($F$2:F12869,1),"")</f>
        <v/>
      </c>
    </row>
    <row r="12870" customFormat="false" ht="15" hidden="false" customHeight="false" outlineLevel="0" collapsed="false">
      <c r="A12870" s="6" t="n">
        <v>101019.118</v>
      </c>
      <c r="B12870" s="6" t="n">
        <v>1.97142857142857</v>
      </c>
      <c r="C12870" s="6" t="n">
        <v>66</v>
      </c>
      <c r="D12870" s="6" t="n">
        <v>-1</v>
      </c>
      <c r="E12870" s="6" t="n">
        <v>1.97142857142857</v>
      </c>
      <c r="F12870" s="6" t="n">
        <v>0</v>
      </c>
      <c r="G12870" s="6" t="n">
        <v>0</v>
      </c>
      <c r="H12870" s="6" t="str">
        <f aca="false">IF(AND(A12870&gt;=Stimuli!$B$2,A12870&lt;=Stimuli!$C$2),Stimuli!$A$2,IF(AND(A12870&gt;=Stimuli!$B$3,A12870&lt;=Stimuli!$C$3),Stimuli!$A$3,IF(AND(A12870&gt;=Stimuli!$B$4,A12870&lt;=Stimuli!$C$4),Stimuli!$A$4,"")))</f>
        <v>03 Quiet recovery (15s)</v>
      </c>
      <c r="I12870" s="6" t="n">
        <f aca="false">(B12870-B12869)/((A12870-A12869)/1000)</f>
        <v>0</v>
      </c>
      <c r="J12870" s="6" t="n">
        <f aca="false">IF(OR(B12870&lt;Rules!$B$2,B12870&gt;Rules!$B$3,ABS(I12870)&gt;Rules!$B$4,OR(B12871&lt;Rules!$B$2,B12871&gt;Rules!$B$3,ABS(I12871)&gt;Rules!$B$4)),1,0)</f>
        <v>0</v>
      </c>
      <c r="K12870" s="6" t="str">
        <f aca="false">IF(F12870=1,COUNTIF($F$2:F12870,1),"")</f>
        <v/>
      </c>
    </row>
    <row r="12871" customFormat="false" ht="15" hidden="false" customHeight="false" outlineLevel="0" collapsed="false">
      <c r="A12871" s="6" t="n">
        <v>101026.9305</v>
      </c>
      <c r="B12871" s="6" t="n">
        <v>1.96996336996337</v>
      </c>
      <c r="C12871" s="6" t="n">
        <v>66</v>
      </c>
      <c r="D12871" s="6" t="n">
        <v>-1</v>
      </c>
      <c r="E12871" s="6" t="n">
        <v>1.97142857142857</v>
      </c>
      <c r="F12871" s="6" t="n">
        <v>0</v>
      </c>
      <c r="G12871" s="6" t="n">
        <v>0</v>
      </c>
      <c r="H12871" s="6" t="str">
        <f aca="false">IF(AND(A12871&gt;=Stimuli!$B$2,A12871&lt;=Stimuli!$C$2),Stimuli!$A$2,IF(AND(A12871&gt;=Stimuli!$B$3,A12871&lt;=Stimuli!$C$3),Stimuli!$A$3,IF(AND(A12871&gt;=Stimuli!$B$4,A12871&lt;=Stimuli!$C$4),Stimuli!$A$4,"")))</f>
        <v>03 Quiet recovery (15s)</v>
      </c>
      <c r="I12871" s="6" t="n">
        <f aca="false">(B12871-B12870)/((A12871-A12870)/1000)</f>
        <v>-0.18754578754573</v>
      </c>
      <c r="J12871" s="6" t="n">
        <f aca="false">IF(OR(B12871&lt;Rules!$B$2,B12871&gt;Rules!$B$3,ABS(I12871)&gt;Rules!$B$4,OR(B12872&lt;Rules!$B$2,B12872&gt;Rules!$B$3,ABS(I12872)&gt;Rules!$B$4)),1,0)</f>
        <v>0</v>
      </c>
      <c r="K12871" s="6" t="str">
        <f aca="false">IF(F12871=1,COUNTIF($F$2:F12871,1),"")</f>
        <v/>
      </c>
    </row>
    <row r="12872" customFormat="false" ht="15" hidden="false" customHeight="false" outlineLevel="0" collapsed="false">
      <c r="A12872" s="6" t="n">
        <v>101034.743</v>
      </c>
      <c r="B12872" s="6" t="n">
        <v>1.97289377289377</v>
      </c>
      <c r="C12872" s="6" t="n">
        <v>66</v>
      </c>
      <c r="D12872" s="6" t="n">
        <v>-1</v>
      </c>
      <c r="E12872" s="6" t="n">
        <v>1.96996336996337</v>
      </c>
      <c r="F12872" s="6" t="n">
        <v>0</v>
      </c>
      <c r="G12872" s="6" t="n">
        <v>0</v>
      </c>
      <c r="H12872" s="6" t="str">
        <f aca="false">IF(AND(A12872&gt;=Stimuli!$B$2,A12872&lt;=Stimuli!$C$2),Stimuli!$A$2,IF(AND(A12872&gt;=Stimuli!$B$3,A12872&lt;=Stimuli!$C$3),Stimuli!$A$3,IF(AND(A12872&gt;=Stimuli!$B$4,A12872&lt;=Stimuli!$C$4),Stimuli!$A$4,"")))</f>
        <v>03 Quiet recovery (15s)</v>
      </c>
      <c r="I12872" s="6" t="n">
        <f aca="false">(B12872-B12871)/((A12872-A12871)/1000)</f>
        <v>0.37509157509146</v>
      </c>
      <c r="J12872" s="6" t="n">
        <f aca="false">IF(OR(B12872&lt;Rules!$B$2,B12872&gt;Rules!$B$3,ABS(I12872)&gt;Rules!$B$4,OR(B12873&lt;Rules!$B$2,B12873&gt;Rules!$B$3,ABS(I12873)&gt;Rules!$B$4)),1,0)</f>
        <v>0</v>
      </c>
      <c r="K12872" s="6" t="str">
        <f aca="false">IF(F12872=1,COUNTIF($F$2:F12872,1),"")</f>
        <v/>
      </c>
    </row>
    <row r="12873" customFormat="false" ht="15" hidden="false" customHeight="false" outlineLevel="0" collapsed="false">
      <c r="A12873" s="6" t="n">
        <v>101042.5555</v>
      </c>
      <c r="B12873" s="6" t="n">
        <v>1.96849816849817</v>
      </c>
      <c r="C12873" s="6" t="n">
        <v>66</v>
      </c>
      <c r="D12873" s="6" t="n">
        <v>-1</v>
      </c>
      <c r="E12873" s="6" t="n">
        <v>1.96996336996337</v>
      </c>
      <c r="F12873" s="6" t="n">
        <v>0</v>
      </c>
      <c r="G12873" s="6" t="n">
        <v>0</v>
      </c>
      <c r="H12873" s="6" t="str">
        <f aca="false">IF(AND(A12873&gt;=Stimuli!$B$2,A12873&lt;=Stimuli!$C$2),Stimuli!$A$2,IF(AND(A12873&gt;=Stimuli!$B$3,A12873&lt;=Stimuli!$C$3),Stimuli!$A$3,IF(AND(A12873&gt;=Stimuli!$B$4,A12873&lt;=Stimuli!$C$4),Stimuli!$A$4,"")))</f>
        <v>03 Quiet recovery (15s)</v>
      </c>
      <c r="I12873" s="6" t="n">
        <f aca="false">(B12873-B12872)/((A12873-A12872)/1000)</f>
        <v>-0.562637362637332</v>
      </c>
      <c r="J12873" s="6" t="n">
        <f aca="false">IF(OR(B12873&lt;Rules!$B$2,B12873&gt;Rules!$B$3,ABS(I12873)&gt;Rules!$B$4,OR(B12874&lt;Rules!$B$2,B12874&gt;Rules!$B$3,ABS(I12874)&gt;Rules!$B$4)),1,0)</f>
        <v>0</v>
      </c>
      <c r="K12873" s="6" t="str">
        <f aca="false">IF(F12873=1,COUNTIF($F$2:F12873,1),"")</f>
        <v/>
      </c>
    </row>
    <row r="12874" customFormat="false" ht="15" hidden="false" customHeight="false" outlineLevel="0" collapsed="false">
      <c r="A12874" s="6" t="n">
        <v>101050.368</v>
      </c>
      <c r="B12874" s="6" t="n">
        <v>1.97435897435897</v>
      </c>
      <c r="C12874" s="6" t="n">
        <v>66</v>
      </c>
      <c r="D12874" s="6" t="n">
        <v>-1</v>
      </c>
      <c r="E12874" s="6" t="n">
        <v>1.96996336996337</v>
      </c>
      <c r="F12874" s="6" t="n">
        <v>0</v>
      </c>
      <c r="G12874" s="6" t="n">
        <v>0</v>
      </c>
      <c r="H12874" s="6" t="str">
        <f aca="false">IF(AND(A12874&gt;=Stimuli!$B$2,A12874&lt;=Stimuli!$C$2),Stimuli!$A$2,IF(AND(A12874&gt;=Stimuli!$B$3,A12874&lt;=Stimuli!$C$3),Stimuli!$A$3,IF(AND(A12874&gt;=Stimuli!$B$4,A12874&lt;=Stimuli!$C$4),Stimuli!$A$4,"")))</f>
        <v>03 Quiet recovery (15s)</v>
      </c>
      <c r="I12874" s="6" t="n">
        <f aca="false">(B12874-B12873)/((A12874-A12873)/1000)</f>
        <v>0.750183150183176</v>
      </c>
      <c r="J12874" s="6" t="n">
        <f aca="false">IF(OR(B12874&lt;Rules!$B$2,B12874&gt;Rules!$B$3,ABS(I12874)&gt;Rules!$B$4,OR(B12875&lt;Rules!$B$2,B12875&gt;Rules!$B$3,ABS(I12875)&gt;Rules!$B$4)),1,0)</f>
        <v>0</v>
      </c>
      <c r="K12874" s="6" t="str">
        <f aca="false">IF(F12874=1,COUNTIF($F$2:F12874,1),"")</f>
        <v/>
      </c>
    </row>
    <row r="12875" customFormat="false" ht="15" hidden="false" customHeight="false" outlineLevel="0" collapsed="false">
      <c r="A12875" s="6" t="n">
        <v>101058.1805</v>
      </c>
      <c r="B12875" s="6" t="n">
        <v>1.96703296703297</v>
      </c>
      <c r="C12875" s="6" t="n">
        <v>66</v>
      </c>
      <c r="D12875" s="6" t="n">
        <v>-1</v>
      </c>
      <c r="E12875" s="6" t="n">
        <v>1.96996336996337</v>
      </c>
      <c r="F12875" s="6" t="n">
        <v>0</v>
      </c>
      <c r="G12875" s="6" t="n">
        <v>0</v>
      </c>
      <c r="H12875" s="6" t="str">
        <f aca="false">IF(AND(A12875&gt;=Stimuli!$B$2,A12875&lt;=Stimuli!$C$2),Stimuli!$A$2,IF(AND(A12875&gt;=Stimuli!$B$3,A12875&lt;=Stimuli!$C$3),Stimuli!$A$3,IF(AND(A12875&gt;=Stimuli!$B$4,A12875&lt;=Stimuli!$C$4),Stimuli!$A$4,"")))</f>
        <v>03 Quiet recovery (15s)</v>
      </c>
      <c r="I12875" s="6" t="n">
        <f aca="false">(B12875-B12874)/((A12875-A12874)/1000)</f>
        <v>-0.937728937728906</v>
      </c>
      <c r="J12875" s="6" t="n">
        <f aca="false">IF(OR(B12875&lt;Rules!$B$2,B12875&gt;Rules!$B$3,ABS(I12875)&gt;Rules!$B$4,OR(B12876&lt;Rules!$B$2,B12876&gt;Rules!$B$3,ABS(I12876)&gt;Rules!$B$4)),1,0)</f>
        <v>0</v>
      </c>
      <c r="K12875" s="6" t="str">
        <f aca="false">IF(F12875=1,COUNTIF($F$2:F12875,1),"")</f>
        <v/>
      </c>
    </row>
    <row r="12876" customFormat="false" ht="15" hidden="false" customHeight="false" outlineLevel="0" collapsed="false">
      <c r="A12876" s="6" t="n">
        <v>101065.993</v>
      </c>
      <c r="B12876" s="6" t="n">
        <v>1.97435897435897</v>
      </c>
      <c r="C12876" s="6" t="n">
        <v>66</v>
      </c>
      <c r="D12876" s="6" t="n">
        <v>-1</v>
      </c>
      <c r="E12876" s="6" t="n">
        <v>1.96996336996337</v>
      </c>
      <c r="F12876" s="6" t="n">
        <v>0</v>
      </c>
      <c r="G12876" s="6" t="n">
        <v>0</v>
      </c>
      <c r="H12876" s="6" t="str">
        <f aca="false">IF(AND(A12876&gt;=Stimuli!$B$2,A12876&lt;=Stimuli!$C$2),Stimuli!$A$2,IF(AND(A12876&gt;=Stimuli!$B$3,A12876&lt;=Stimuli!$C$3),Stimuli!$A$3,IF(AND(A12876&gt;=Stimuli!$B$4,A12876&lt;=Stimuli!$C$4),Stimuli!$A$4,"")))</f>
        <v>03 Quiet recovery (15s)</v>
      </c>
      <c r="I12876" s="6" t="n">
        <f aca="false">(B12876-B12875)/((A12876-A12875)/1000)</f>
        <v>0.937728937728906</v>
      </c>
      <c r="J12876" s="6" t="n">
        <f aca="false">IF(OR(B12876&lt;Rules!$B$2,B12876&gt;Rules!$B$3,ABS(I12876)&gt;Rules!$B$4,OR(B12877&lt;Rules!$B$2,B12877&gt;Rules!$B$3,ABS(I12877)&gt;Rules!$B$4)),1,0)</f>
        <v>0</v>
      </c>
      <c r="K12876" s="6" t="str">
        <f aca="false">IF(F12876=1,COUNTIF($F$2:F12876,1),"")</f>
        <v/>
      </c>
    </row>
    <row r="12877" customFormat="false" ht="15" hidden="false" customHeight="false" outlineLevel="0" collapsed="false">
      <c r="A12877" s="6" t="n">
        <v>101073.8055</v>
      </c>
      <c r="B12877" s="6" t="n">
        <v>1.96703296703297</v>
      </c>
      <c r="C12877" s="6" t="n">
        <v>66</v>
      </c>
      <c r="D12877" s="6" t="n">
        <v>-1</v>
      </c>
      <c r="E12877" s="6" t="n">
        <v>1.96996336996337</v>
      </c>
      <c r="F12877" s="6" t="n">
        <v>0</v>
      </c>
      <c r="G12877" s="6" t="n">
        <v>0</v>
      </c>
      <c r="H12877" s="6" t="str">
        <f aca="false">IF(AND(A12877&gt;=Stimuli!$B$2,A12877&lt;=Stimuli!$C$2),Stimuli!$A$2,IF(AND(A12877&gt;=Stimuli!$B$3,A12877&lt;=Stimuli!$C$3),Stimuli!$A$3,IF(AND(A12877&gt;=Stimuli!$B$4,A12877&lt;=Stimuli!$C$4),Stimuli!$A$4,"")))</f>
        <v>03 Quiet recovery (15s)</v>
      </c>
      <c r="I12877" s="6" t="n">
        <f aca="false">(B12877-B12876)/((A12877-A12876)/1000)</f>
        <v>-0.937728937728906</v>
      </c>
      <c r="J12877" s="6" t="n">
        <f aca="false">IF(OR(B12877&lt;Rules!$B$2,B12877&gt;Rules!$B$3,ABS(I12877)&gt;Rules!$B$4,OR(B12878&lt;Rules!$B$2,B12878&gt;Rules!$B$3,ABS(I12878)&gt;Rules!$B$4)),1,0)</f>
        <v>0</v>
      </c>
      <c r="K12877" s="6" t="str">
        <f aca="false">IF(F12877=1,COUNTIF($F$2:F12877,1),"")</f>
        <v/>
      </c>
    </row>
    <row r="12878" customFormat="false" ht="15" hidden="false" customHeight="false" outlineLevel="0" collapsed="false">
      <c r="A12878" s="6" t="n">
        <v>101081.618</v>
      </c>
      <c r="B12878" s="6" t="n">
        <v>1.97435897435897</v>
      </c>
      <c r="C12878" s="6" t="n">
        <v>66</v>
      </c>
      <c r="D12878" s="6" t="n">
        <v>-1</v>
      </c>
      <c r="E12878" s="6" t="n">
        <v>1.96996336996337</v>
      </c>
      <c r="F12878" s="6" t="n">
        <v>0</v>
      </c>
      <c r="G12878" s="6" t="n">
        <v>0</v>
      </c>
      <c r="H12878" s="6" t="str">
        <f aca="false">IF(AND(A12878&gt;=Stimuli!$B$2,A12878&lt;=Stimuli!$C$2),Stimuli!$A$2,IF(AND(A12878&gt;=Stimuli!$B$3,A12878&lt;=Stimuli!$C$3),Stimuli!$A$3,IF(AND(A12878&gt;=Stimuli!$B$4,A12878&lt;=Stimuli!$C$4),Stimuli!$A$4,"")))</f>
        <v>03 Quiet recovery (15s)</v>
      </c>
      <c r="I12878" s="6" t="n">
        <f aca="false">(B12878-B12877)/((A12878-A12877)/1000)</f>
        <v>0.937728937728906</v>
      </c>
      <c r="J12878" s="6" t="n">
        <f aca="false">IF(OR(B12878&lt;Rules!$B$2,B12878&gt;Rules!$B$3,ABS(I12878)&gt;Rules!$B$4,OR(B12879&lt;Rules!$B$2,B12879&gt;Rules!$B$3,ABS(I12879)&gt;Rules!$B$4)),1,0)</f>
        <v>0</v>
      </c>
      <c r="K12878" s="6" t="str">
        <f aca="false">IF(F12878=1,COUNTIF($F$2:F12878,1),"")</f>
        <v/>
      </c>
    </row>
    <row r="12879" customFormat="false" ht="15" hidden="false" customHeight="false" outlineLevel="0" collapsed="false">
      <c r="A12879" s="6" t="n">
        <v>101089.4305</v>
      </c>
      <c r="B12879" s="6" t="n">
        <v>1.96556776556777</v>
      </c>
      <c r="C12879" s="6" t="n">
        <v>66</v>
      </c>
      <c r="D12879" s="6" t="n">
        <v>-1</v>
      </c>
      <c r="E12879" s="6" t="n">
        <v>1.96996336996337</v>
      </c>
      <c r="F12879" s="6" t="n">
        <v>0</v>
      </c>
      <c r="G12879" s="6" t="n">
        <v>0</v>
      </c>
      <c r="H12879" s="6" t="str">
        <f aca="false">IF(AND(A12879&gt;=Stimuli!$B$2,A12879&lt;=Stimuli!$C$2),Stimuli!$A$2,IF(AND(A12879&gt;=Stimuli!$B$3,A12879&lt;=Stimuli!$C$3),Stimuli!$A$3,IF(AND(A12879&gt;=Stimuli!$B$4,A12879&lt;=Stimuli!$C$4),Stimuli!$A$4,"")))</f>
        <v>03 Quiet recovery (15s)</v>
      </c>
      <c r="I12879" s="6" t="n">
        <f aca="false">(B12879-B12878)/((A12879-A12878)/1000)</f>
        <v>-1.12527472527475</v>
      </c>
      <c r="J12879" s="6" t="n">
        <f aca="false">IF(OR(B12879&lt;Rules!$B$2,B12879&gt;Rules!$B$3,ABS(I12879)&gt;Rules!$B$4,OR(B12880&lt;Rules!$B$2,B12880&gt;Rules!$B$3,ABS(I12880)&gt;Rules!$B$4)),1,0)</f>
        <v>0</v>
      </c>
      <c r="K12879" s="6" t="str">
        <f aca="false">IF(F12879=1,COUNTIF($F$2:F12879,1),"")</f>
        <v/>
      </c>
    </row>
    <row r="12880" customFormat="false" ht="15" hidden="false" customHeight="false" outlineLevel="0" collapsed="false">
      <c r="A12880" s="6" t="n">
        <v>101097.243</v>
      </c>
      <c r="B12880" s="6" t="n">
        <v>1.97289377289377</v>
      </c>
      <c r="C12880" s="6" t="n">
        <v>66</v>
      </c>
      <c r="D12880" s="6" t="n">
        <v>-1</v>
      </c>
      <c r="E12880" s="6" t="n">
        <v>1.96849816849817</v>
      </c>
      <c r="F12880" s="6" t="n">
        <v>0</v>
      </c>
      <c r="G12880" s="6" t="n">
        <v>0</v>
      </c>
      <c r="H12880" s="6" t="str">
        <f aca="false">IF(AND(A12880&gt;=Stimuli!$B$2,A12880&lt;=Stimuli!$C$2),Stimuli!$A$2,IF(AND(A12880&gt;=Stimuli!$B$3,A12880&lt;=Stimuli!$C$3),Stimuli!$A$3,IF(AND(A12880&gt;=Stimuli!$B$4,A12880&lt;=Stimuli!$C$4),Stimuli!$A$4,"")))</f>
        <v>03 Quiet recovery (15s)</v>
      </c>
      <c r="I12880" s="6" t="n">
        <f aca="false">(B12880-B12879)/((A12880-A12879)/1000)</f>
        <v>0.937728937728906</v>
      </c>
      <c r="J12880" s="6" t="n">
        <f aca="false">IF(OR(B12880&lt;Rules!$B$2,B12880&gt;Rules!$B$3,ABS(I12880)&gt;Rules!$B$4,OR(B12881&lt;Rules!$B$2,B12881&gt;Rules!$B$3,ABS(I12881)&gt;Rules!$B$4)),1,0)</f>
        <v>0</v>
      </c>
      <c r="K12880" s="6" t="str">
        <f aca="false">IF(F12880=1,COUNTIF($F$2:F12880,1),"")</f>
        <v/>
      </c>
    </row>
    <row r="12881" customFormat="false" ht="15" hidden="false" customHeight="false" outlineLevel="0" collapsed="false">
      <c r="A12881" s="6" t="n">
        <v>101105.0555</v>
      </c>
      <c r="B12881" s="6" t="n">
        <v>1.96556776556777</v>
      </c>
      <c r="C12881" s="6" t="n">
        <v>66</v>
      </c>
      <c r="D12881" s="6" t="n">
        <v>-1</v>
      </c>
      <c r="E12881" s="6" t="n">
        <v>1.96849816849817</v>
      </c>
      <c r="F12881" s="6" t="n">
        <v>0</v>
      </c>
      <c r="G12881" s="6" t="n">
        <v>0</v>
      </c>
      <c r="H12881" s="6" t="str">
        <f aca="false">IF(AND(A12881&gt;=Stimuli!$B$2,A12881&lt;=Stimuli!$C$2),Stimuli!$A$2,IF(AND(A12881&gt;=Stimuli!$B$3,A12881&lt;=Stimuli!$C$3),Stimuli!$A$3,IF(AND(A12881&gt;=Stimuli!$B$4,A12881&lt;=Stimuli!$C$4),Stimuli!$A$4,"")))</f>
        <v>03 Quiet recovery (15s)</v>
      </c>
      <c r="I12881" s="6" t="n">
        <f aca="false">(B12881-B12880)/((A12881-A12880)/1000)</f>
        <v>-0.937728937728906</v>
      </c>
      <c r="J12881" s="6" t="n">
        <f aca="false">IF(OR(B12881&lt;Rules!$B$2,B12881&gt;Rules!$B$3,ABS(I12881)&gt;Rules!$B$4,OR(B12882&lt;Rules!$B$2,B12882&gt;Rules!$B$3,ABS(I12882)&gt;Rules!$B$4)),1,0)</f>
        <v>0</v>
      </c>
      <c r="K12881" s="6" t="str">
        <f aca="false">IF(F12881=1,COUNTIF($F$2:F12881,1),"")</f>
        <v/>
      </c>
    </row>
    <row r="12882" customFormat="false" ht="15" hidden="false" customHeight="false" outlineLevel="0" collapsed="false">
      <c r="A12882" s="6" t="n">
        <v>101112.868</v>
      </c>
      <c r="B12882" s="6" t="n">
        <v>1.97142857142857</v>
      </c>
      <c r="C12882" s="6" t="n">
        <v>66</v>
      </c>
      <c r="D12882" s="6" t="n">
        <v>-1</v>
      </c>
      <c r="E12882" s="6" t="n">
        <v>1.96849816849817</v>
      </c>
      <c r="F12882" s="6" t="n">
        <v>0</v>
      </c>
      <c r="G12882" s="6" t="n">
        <v>0</v>
      </c>
      <c r="H12882" s="6" t="str">
        <f aca="false">IF(AND(A12882&gt;=Stimuli!$B$2,A12882&lt;=Stimuli!$C$2),Stimuli!$A$2,IF(AND(A12882&gt;=Stimuli!$B$3,A12882&lt;=Stimuli!$C$3),Stimuli!$A$3,IF(AND(A12882&gt;=Stimuli!$B$4,A12882&lt;=Stimuli!$C$4),Stimuli!$A$4,"")))</f>
        <v>03 Quiet recovery (15s)</v>
      </c>
      <c r="I12882" s="6" t="n">
        <f aca="false">(B12882-B12881)/((A12882-A12881)/1000)</f>
        <v>0.750183150183176</v>
      </c>
      <c r="J12882" s="6" t="n">
        <f aca="false">IF(OR(B12882&lt;Rules!$B$2,B12882&gt;Rules!$B$3,ABS(I12882)&gt;Rules!$B$4,OR(B12883&lt;Rules!$B$2,B12883&gt;Rules!$B$3,ABS(I12883)&gt;Rules!$B$4)),1,0)</f>
        <v>0</v>
      </c>
      <c r="K12882" s="6" t="str">
        <f aca="false">IF(F12882=1,COUNTIF($F$2:F12882,1),"")</f>
        <v/>
      </c>
    </row>
    <row r="12883" customFormat="false" ht="15" hidden="false" customHeight="false" outlineLevel="0" collapsed="false">
      <c r="A12883" s="6" t="n">
        <v>101120.6805</v>
      </c>
      <c r="B12883" s="6" t="n">
        <v>1.96703296703297</v>
      </c>
      <c r="C12883" s="6" t="n">
        <v>66</v>
      </c>
      <c r="D12883" s="6" t="n">
        <v>-1</v>
      </c>
      <c r="E12883" s="6" t="n">
        <v>1.96849816849817</v>
      </c>
      <c r="F12883" s="6" t="n">
        <v>0</v>
      </c>
      <c r="G12883" s="6" t="n">
        <v>0</v>
      </c>
      <c r="H12883" s="6" t="str">
        <f aca="false">IF(AND(A12883&gt;=Stimuli!$B$2,A12883&lt;=Stimuli!$C$2),Stimuli!$A$2,IF(AND(A12883&gt;=Stimuli!$B$3,A12883&lt;=Stimuli!$C$3),Stimuli!$A$3,IF(AND(A12883&gt;=Stimuli!$B$4,A12883&lt;=Stimuli!$C$4),Stimuli!$A$4,"")))</f>
        <v>03 Quiet recovery (15s)</v>
      </c>
      <c r="I12883" s="6" t="n">
        <f aca="false">(B12883-B12882)/((A12883-A12882)/1000)</f>
        <v>-0.562637362637332</v>
      </c>
      <c r="J12883" s="6" t="n">
        <f aca="false">IF(OR(B12883&lt;Rules!$B$2,B12883&gt;Rules!$B$3,ABS(I12883)&gt;Rules!$B$4,OR(B12884&lt;Rules!$B$2,B12884&gt;Rules!$B$3,ABS(I12884)&gt;Rules!$B$4)),1,0)</f>
        <v>0</v>
      </c>
      <c r="K12883" s="6" t="str">
        <f aca="false">IF(F12883=1,COUNTIF($F$2:F12883,1),"")</f>
        <v/>
      </c>
    </row>
    <row r="12884" customFormat="false" ht="15" hidden="false" customHeight="false" outlineLevel="0" collapsed="false">
      <c r="A12884" s="6" t="n">
        <v>101128.493</v>
      </c>
      <c r="B12884" s="6" t="n">
        <v>1.96996336996337</v>
      </c>
      <c r="C12884" s="6" t="n">
        <v>66</v>
      </c>
      <c r="D12884" s="6" t="n">
        <v>-1</v>
      </c>
      <c r="E12884" s="6" t="n">
        <v>1.96849816849817</v>
      </c>
      <c r="F12884" s="6" t="n">
        <v>0</v>
      </c>
      <c r="G12884" s="6" t="n">
        <v>0</v>
      </c>
      <c r="H12884" s="6" t="str">
        <f aca="false">IF(AND(A12884&gt;=Stimuli!$B$2,A12884&lt;=Stimuli!$C$2),Stimuli!$A$2,IF(AND(A12884&gt;=Stimuli!$B$3,A12884&lt;=Stimuli!$C$3),Stimuli!$A$3,IF(AND(A12884&gt;=Stimuli!$B$4,A12884&lt;=Stimuli!$C$4),Stimuli!$A$4,"")))</f>
        <v>03 Quiet recovery (15s)</v>
      </c>
      <c r="I12884" s="6" t="n">
        <f aca="false">(B12884-B12883)/((A12884-A12883)/1000)</f>
        <v>0.375091575091602</v>
      </c>
      <c r="J12884" s="6" t="n">
        <f aca="false">IF(OR(B12884&lt;Rules!$B$2,B12884&gt;Rules!$B$3,ABS(I12884)&gt;Rules!$B$4,OR(B12885&lt;Rules!$B$2,B12885&gt;Rules!$B$3,ABS(I12885)&gt;Rules!$B$4)),1,0)</f>
        <v>0</v>
      </c>
      <c r="K12884" s="6" t="str">
        <f aca="false">IF(F12884=1,COUNTIF($F$2:F12884,1),"")</f>
        <v/>
      </c>
    </row>
    <row r="12885" customFormat="false" ht="15" hidden="false" customHeight="false" outlineLevel="0" collapsed="false">
      <c r="A12885" s="6" t="n">
        <v>101136.3055</v>
      </c>
      <c r="B12885" s="6" t="n">
        <v>1.96849816849817</v>
      </c>
      <c r="C12885" s="6" t="n">
        <v>70</v>
      </c>
      <c r="D12885" s="6" t="n">
        <v>851.5625</v>
      </c>
      <c r="E12885" s="6" t="n">
        <v>1.96849816849817</v>
      </c>
      <c r="F12885" s="6" t="n">
        <v>0</v>
      </c>
      <c r="G12885" s="6" t="n">
        <v>0</v>
      </c>
      <c r="H12885" s="6" t="str">
        <f aca="false">IF(AND(A12885&gt;=Stimuli!$B$2,A12885&lt;=Stimuli!$C$2),Stimuli!$A$2,IF(AND(A12885&gt;=Stimuli!$B$3,A12885&lt;=Stimuli!$C$3),Stimuli!$A$3,IF(AND(A12885&gt;=Stimuli!$B$4,A12885&lt;=Stimuli!$C$4),Stimuli!$A$4,"")))</f>
        <v>03 Quiet recovery (15s)</v>
      </c>
      <c r="I12885" s="6" t="n">
        <f aca="false">(B12885-B12884)/((A12885-A12884)/1000)</f>
        <v>-0.187545787545872</v>
      </c>
      <c r="J12885" s="6" t="n">
        <f aca="false">IF(OR(B12885&lt;Rules!$B$2,B12885&gt;Rules!$B$3,ABS(I12885)&gt;Rules!$B$4,OR(B12886&lt;Rules!$B$2,B12886&gt;Rules!$B$3,ABS(I12886)&gt;Rules!$B$4)),1,0)</f>
        <v>0</v>
      </c>
      <c r="K12885" s="6" t="str">
        <f aca="false">IF(F12885=1,COUNTIF($F$2:F12885,1),"")</f>
        <v/>
      </c>
    </row>
    <row r="12886" customFormat="false" ht="15" hidden="false" customHeight="false" outlineLevel="0" collapsed="false">
      <c r="A12886" s="6" t="n">
        <v>101144.118</v>
      </c>
      <c r="B12886" s="6" t="n">
        <v>1.96849816849817</v>
      </c>
      <c r="C12886" s="6" t="n">
        <v>70</v>
      </c>
      <c r="D12886" s="6" t="n">
        <v>-1</v>
      </c>
      <c r="E12886" s="6" t="n">
        <v>1.96849816849817</v>
      </c>
      <c r="F12886" s="6" t="n">
        <v>0</v>
      </c>
      <c r="G12886" s="6" t="n">
        <v>0</v>
      </c>
      <c r="H12886" s="6" t="str">
        <f aca="false">IF(AND(A12886&gt;=Stimuli!$B$2,A12886&lt;=Stimuli!$C$2),Stimuli!$A$2,IF(AND(A12886&gt;=Stimuli!$B$3,A12886&lt;=Stimuli!$C$3),Stimuli!$A$3,IF(AND(A12886&gt;=Stimuli!$B$4,A12886&lt;=Stimuli!$C$4),Stimuli!$A$4,"")))</f>
        <v>03 Quiet recovery (15s)</v>
      </c>
      <c r="I12886" s="6" t="n">
        <f aca="false">(B12886-B12885)/((A12886-A12885)/1000)</f>
        <v>0</v>
      </c>
      <c r="J12886" s="6" t="n">
        <f aca="false">IF(OR(B12886&lt;Rules!$B$2,B12886&gt;Rules!$B$3,ABS(I12886)&gt;Rules!$B$4,OR(B12887&lt;Rules!$B$2,B12887&gt;Rules!$B$3,ABS(I12887)&gt;Rules!$B$4)),1,0)</f>
        <v>0</v>
      </c>
      <c r="K12886" s="6" t="str">
        <f aca="false">IF(F12886=1,COUNTIF($F$2:F12886,1),"")</f>
        <v/>
      </c>
    </row>
    <row r="12887" customFormat="false" ht="15" hidden="false" customHeight="false" outlineLevel="0" collapsed="false">
      <c r="A12887" s="6" t="n">
        <v>101151.9305</v>
      </c>
      <c r="B12887" s="6" t="n">
        <v>1.96849816849817</v>
      </c>
      <c r="C12887" s="6" t="n">
        <v>70</v>
      </c>
      <c r="D12887" s="6" t="n">
        <v>-1</v>
      </c>
      <c r="E12887" s="6" t="n">
        <v>1.96849816849817</v>
      </c>
      <c r="F12887" s="6" t="n">
        <v>0</v>
      </c>
      <c r="G12887" s="6" t="n">
        <v>0</v>
      </c>
      <c r="H12887" s="6" t="str">
        <f aca="false">IF(AND(A12887&gt;=Stimuli!$B$2,A12887&lt;=Stimuli!$C$2),Stimuli!$A$2,IF(AND(A12887&gt;=Stimuli!$B$3,A12887&lt;=Stimuli!$C$3),Stimuli!$A$3,IF(AND(A12887&gt;=Stimuli!$B$4,A12887&lt;=Stimuli!$C$4),Stimuli!$A$4,"")))</f>
        <v>03 Quiet recovery (15s)</v>
      </c>
      <c r="I12887" s="6" t="n">
        <f aca="false">(B12887-B12886)/((A12887-A12886)/1000)</f>
        <v>0</v>
      </c>
      <c r="J12887" s="6" t="n">
        <f aca="false">IF(OR(B12887&lt;Rules!$B$2,B12887&gt;Rules!$B$3,ABS(I12887)&gt;Rules!$B$4,OR(B12888&lt;Rules!$B$2,B12888&gt;Rules!$B$3,ABS(I12888)&gt;Rules!$B$4)),1,0)</f>
        <v>0</v>
      </c>
      <c r="K12887" s="6" t="str">
        <f aca="false">IF(F12887=1,COUNTIF($F$2:F12887,1),"")</f>
        <v/>
      </c>
    </row>
    <row r="12888" customFormat="false" ht="15" hidden="false" customHeight="false" outlineLevel="0" collapsed="false">
      <c r="A12888" s="6" t="n">
        <v>101159.743</v>
      </c>
      <c r="B12888" s="6" t="n">
        <v>1.96703296703297</v>
      </c>
      <c r="C12888" s="6" t="n">
        <v>70</v>
      </c>
      <c r="D12888" s="6" t="n">
        <v>-1</v>
      </c>
      <c r="E12888" s="6" t="n">
        <v>1.96849816849817</v>
      </c>
      <c r="F12888" s="6" t="n">
        <v>0</v>
      </c>
      <c r="G12888" s="6" t="n">
        <v>0</v>
      </c>
      <c r="H12888" s="6" t="str">
        <f aca="false">IF(AND(A12888&gt;=Stimuli!$B$2,A12888&lt;=Stimuli!$C$2),Stimuli!$A$2,IF(AND(A12888&gt;=Stimuli!$B$3,A12888&lt;=Stimuli!$C$3),Stimuli!$A$3,IF(AND(A12888&gt;=Stimuli!$B$4,A12888&lt;=Stimuli!$C$4),Stimuli!$A$4,"")))</f>
        <v>03 Quiet recovery (15s)</v>
      </c>
      <c r="I12888" s="6" t="n">
        <f aca="false">(B12888-B12887)/((A12888-A12887)/1000)</f>
        <v>-0.18754578754573</v>
      </c>
      <c r="J12888" s="6" t="n">
        <f aca="false">IF(OR(B12888&lt;Rules!$B$2,B12888&gt;Rules!$B$3,ABS(I12888)&gt;Rules!$B$4,OR(B12889&lt;Rules!$B$2,B12889&gt;Rules!$B$3,ABS(I12889)&gt;Rules!$B$4)),1,0)</f>
        <v>0</v>
      </c>
      <c r="K12888" s="6" t="str">
        <f aca="false">IF(F12888=1,COUNTIF($F$2:F12888,1),"")</f>
        <v/>
      </c>
    </row>
    <row r="12889" customFormat="false" ht="15" hidden="false" customHeight="false" outlineLevel="0" collapsed="false">
      <c r="A12889" s="6" t="n">
        <v>101167.5555</v>
      </c>
      <c r="B12889" s="6" t="n">
        <v>1.97142857142857</v>
      </c>
      <c r="C12889" s="6" t="n">
        <v>70</v>
      </c>
      <c r="D12889" s="6" t="n">
        <v>-1</v>
      </c>
      <c r="E12889" s="6" t="n">
        <v>1.96849816849817</v>
      </c>
      <c r="F12889" s="6" t="n">
        <v>0</v>
      </c>
      <c r="G12889" s="6" t="n">
        <v>0</v>
      </c>
      <c r="H12889" s="6" t="str">
        <f aca="false">IF(AND(A12889&gt;=Stimuli!$B$2,A12889&lt;=Stimuli!$C$2),Stimuli!$A$2,IF(AND(A12889&gt;=Stimuli!$B$3,A12889&lt;=Stimuli!$C$3),Stimuli!$A$3,IF(AND(A12889&gt;=Stimuli!$B$4,A12889&lt;=Stimuli!$C$4),Stimuli!$A$4,"")))</f>
        <v>03 Quiet recovery (15s)</v>
      </c>
      <c r="I12889" s="6" t="n">
        <f aca="false">(B12889-B12888)/((A12889-A12888)/1000)</f>
        <v>0.562637362637332</v>
      </c>
      <c r="J12889" s="6" t="n">
        <f aca="false">IF(OR(B12889&lt;Rules!$B$2,B12889&gt;Rules!$B$3,ABS(I12889)&gt;Rules!$B$4,OR(B12890&lt;Rules!$B$2,B12890&gt;Rules!$B$3,ABS(I12890)&gt;Rules!$B$4)),1,0)</f>
        <v>0</v>
      </c>
      <c r="K12889" s="6" t="str">
        <f aca="false">IF(F12889=1,COUNTIF($F$2:F12889,1),"")</f>
        <v/>
      </c>
    </row>
    <row r="12890" customFormat="false" ht="15" hidden="false" customHeight="false" outlineLevel="0" collapsed="false">
      <c r="A12890" s="6" t="n">
        <v>101175.368</v>
      </c>
      <c r="B12890" s="6" t="n">
        <v>1.96556776556777</v>
      </c>
      <c r="C12890" s="6" t="n">
        <v>70</v>
      </c>
      <c r="D12890" s="6" t="n">
        <v>-1</v>
      </c>
      <c r="E12890" s="6" t="n">
        <v>1.96849816849817</v>
      </c>
      <c r="F12890" s="6" t="n">
        <v>0</v>
      </c>
      <c r="G12890" s="6" t="n">
        <v>0</v>
      </c>
      <c r="H12890" s="6" t="str">
        <f aca="false">IF(AND(A12890&gt;=Stimuli!$B$2,A12890&lt;=Stimuli!$C$2),Stimuli!$A$2,IF(AND(A12890&gt;=Stimuli!$B$3,A12890&lt;=Stimuli!$C$3),Stimuli!$A$3,IF(AND(A12890&gt;=Stimuli!$B$4,A12890&lt;=Stimuli!$C$4),Stimuli!$A$4,"")))</f>
        <v>03 Quiet recovery (15s)</v>
      </c>
      <c r="I12890" s="6" t="n">
        <f aca="false">(B12890-B12889)/((A12890-A12889)/1000)</f>
        <v>-0.750183150183176</v>
      </c>
      <c r="J12890" s="6" t="n">
        <f aca="false">IF(OR(B12890&lt;Rules!$B$2,B12890&gt;Rules!$B$3,ABS(I12890)&gt;Rules!$B$4,OR(B12891&lt;Rules!$B$2,B12891&gt;Rules!$B$3,ABS(I12891)&gt;Rules!$B$4)),1,0)</f>
        <v>0</v>
      </c>
      <c r="K12890" s="6" t="str">
        <f aca="false">IF(F12890=1,COUNTIF($F$2:F12890,1),"")</f>
        <v/>
      </c>
    </row>
    <row r="12891" customFormat="false" ht="15" hidden="false" customHeight="false" outlineLevel="0" collapsed="false">
      <c r="A12891" s="6" t="n">
        <v>101183.1805</v>
      </c>
      <c r="B12891" s="6" t="n">
        <v>1.97142857142857</v>
      </c>
      <c r="C12891" s="6" t="n">
        <v>70</v>
      </c>
      <c r="D12891" s="6" t="n">
        <v>-1</v>
      </c>
      <c r="E12891" s="6" t="n">
        <v>1.96849816849817</v>
      </c>
      <c r="F12891" s="6" t="n">
        <v>0</v>
      </c>
      <c r="G12891" s="6" t="n">
        <v>0</v>
      </c>
      <c r="H12891" s="6" t="str">
        <f aca="false">IF(AND(A12891&gt;=Stimuli!$B$2,A12891&lt;=Stimuli!$C$2),Stimuli!$A$2,IF(AND(A12891&gt;=Stimuli!$B$3,A12891&lt;=Stimuli!$C$3),Stimuli!$A$3,IF(AND(A12891&gt;=Stimuli!$B$4,A12891&lt;=Stimuli!$C$4),Stimuli!$A$4,"")))</f>
        <v>03 Quiet recovery (15s)</v>
      </c>
      <c r="I12891" s="6" t="n">
        <f aca="false">(B12891-B12890)/((A12891-A12890)/1000)</f>
        <v>0.750183150183176</v>
      </c>
      <c r="J12891" s="6" t="n">
        <f aca="false">IF(OR(B12891&lt;Rules!$B$2,B12891&gt;Rules!$B$3,ABS(I12891)&gt;Rules!$B$4,OR(B12892&lt;Rules!$B$2,B12892&gt;Rules!$B$3,ABS(I12892)&gt;Rules!$B$4)),1,0)</f>
        <v>0</v>
      </c>
      <c r="K12891" s="6" t="str">
        <f aca="false">IF(F12891=1,COUNTIF($F$2:F12891,1),"")</f>
        <v/>
      </c>
    </row>
    <row r="12892" customFormat="false" ht="15" hidden="false" customHeight="false" outlineLevel="0" collapsed="false">
      <c r="A12892" s="6" t="n">
        <v>101190.993</v>
      </c>
      <c r="B12892" s="6" t="n">
        <v>1.96263736263736</v>
      </c>
      <c r="C12892" s="6" t="n">
        <v>70</v>
      </c>
      <c r="D12892" s="6" t="n">
        <v>-1</v>
      </c>
      <c r="E12892" s="6" t="n">
        <v>1.96703296703297</v>
      </c>
      <c r="F12892" s="6" t="n">
        <v>0</v>
      </c>
      <c r="G12892" s="6" t="n">
        <v>0</v>
      </c>
      <c r="H12892" s="6" t="str">
        <f aca="false">IF(AND(A12892&gt;=Stimuli!$B$2,A12892&lt;=Stimuli!$C$2),Stimuli!$A$2,IF(AND(A12892&gt;=Stimuli!$B$3,A12892&lt;=Stimuli!$C$3),Stimuli!$A$3,IF(AND(A12892&gt;=Stimuli!$B$4,A12892&lt;=Stimuli!$C$4),Stimuli!$A$4,"")))</f>
        <v>03 Quiet recovery (15s)</v>
      </c>
      <c r="I12892" s="6" t="n">
        <f aca="false">(B12892-B12891)/((A12892-A12891)/1000)</f>
        <v>-1.12527472527475</v>
      </c>
      <c r="J12892" s="6" t="n">
        <f aca="false">IF(OR(B12892&lt;Rules!$B$2,B12892&gt;Rules!$B$3,ABS(I12892)&gt;Rules!$B$4,OR(B12893&lt;Rules!$B$2,B12893&gt;Rules!$B$3,ABS(I12893)&gt;Rules!$B$4)),1,0)</f>
        <v>0</v>
      </c>
      <c r="K12892" s="6" t="str">
        <f aca="false">IF(F12892=1,COUNTIF($F$2:F12892,1),"")</f>
        <v/>
      </c>
    </row>
    <row r="12893" customFormat="false" ht="15" hidden="false" customHeight="false" outlineLevel="0" collapsed="false">
      <c r="A12893" s="6" t="n">
        <v>101198.8055</v>
      </c>
      <c r="B12893" s="6" t="n">
        <v>1.97142857142857</v>
      </c>
      <c r="C12893" s="6" t="n">
        <v>70</v>
      </c>
      <c r="D12893" s="6" t="n">
        <v>-1</v>
      </c>
      <c r="E12893" s="6" t="n">
        <v>1.96703296703297</v>
      </c>
      <c r="F12893" s="6" t="n">
        <v>0</v>
      </c>
      <c r="G12893" s="6" t="n">
        <v>0</v>
      </c>
      <c r="H12893" s="6" t="str">
        <f aca="false">IF(AND(A12893&gt;=Stimuli!$B$2,A12893&lt;=Stimuli!$C$2),Stimuli!$A$2,IF(AND(A12893&gt;=Stimuli!$B$3,A12893&lt;=Stimuli!$C$3),Stimuli!$A$3,IF(AND(A12893&gt;=Stimuli!$B$4,A12893&lt;=Stimuli!$C$4),Stimuli!$A$4,"")))</f>
        <v>03 Quiet recovery (15s)</v>
      </c>
      <c r="I12893" s="6" t="n">
        <f aca="false">(B12893-B12892)/((A12893-A12892)/1000)</f>
        <v>1.12527472527475</v>
      </c>
      <c r="J12893" s="6" t="n">
        <f aca="false">IF(OR(B12893&lt;Rules!$B$2,B12893&gt;Rules!$B$3,ABS(I12893)&gt;Rules!$B$4,OR(B12894&lt;Rules!$B$2,B12894&gt;Rules!$B$3,ABS(I12894)&gt;Rules!$B$4)),1,0)</f>
        <v>0</v>
      </c>
      <c r="K12893" s="6" t="str">
        <f aca="false">IF(F12893=1,COUNTIF($F$2:F12893,1),"")</f>
        <v/>
      </c>
    </row>
    <row r="12894" customFormat="false" ht="15" hidden="false" customHeight="false" outlineLevel="0" collapsed="false">
      <c r="A12894" s="6" t="n">
        <v>101206.618</v>
      </c>
      <c r="B12894" s="6" t="n">
        <v>1.96263736263736</v>
      </c>
      <c r="C12894" s="6" t="n">
        <v>70</v>
      </c>
      <c r="D12894" s="6" t="n">
        <v>-1</v>
      </c>
      <c r="E12894" s="6" t="n">
        <v>1.96703296703297</v>
      </c>
      <c r="F12894" s="6" t="n">
        <v>0</v>
      </c>
      <c r="G12894" s="6" t="n">
        <v>0</v>
      </c>
      <c r="H12894" s="6" t="str">
        <f aca="false">IF(AND(A12894&gt;=Stimuli!$B$2,A12894&lt;=Stimuli!$C$2),Stimuli!$A$2,IF(AND(A12894&gt;=Stimuli!$B$3,A12894&lt;=Stimuli!$C$3),Stimuli!$A$3,IF(AND(A12894&gt;=Stimuli!$B$4,A12894&lt;=Stimuli!$C$4),Stimuli!$A$4,"")))</f>
        <v>03 Quiet recovery (15s)</v>
      </c>
      <c r="I12894" s="6" t="n">
        <f aca="false">(B12894-B12893)/((A12894-A12893)/1000)</f>
        <v>-1.12527472527475</v>
      </c>
      <c r="J12894" s="6" t="n">
        <f aca="false">IF(OR(B12894&lt;Rules!$B$2,B12894&gt;Rules!$B$3,ABS(I12894)&gt;Rules!$B$4,OR(B12895&lt;Rules!$B$2,B12895&gt;Rules!$B$3,ABS(I12895)&gt;Rules!$B$4)),1,0)</f>
        <v>0</v>
      </c>
      <c r="K12894" s="6" t="str">
        <f aca="false">IF(F12894=1,COUNTIF($F$2:F12894,1),"")</f>
        <v/>
      </c>
    </row>
    <row r="12895" customFormat="false" ht="15" hidden="false" customHeight="false" outlineLevel="0" collapsed="false">
      <c r="A12895" s="6" t="n">
        <v>101214.4305</v>
      </c>
      <c r="B12895" s="6" t="n">
        <v>1.97142857142857</v>
      </c>
      <c r="C12895" s="6" t="n">
        <v>70</v>
      </c>
      <c r="D12895" s="6" t="n">
        <v>-1</v>
      </c>
      <c r="E12895" s="6" t="n">
        <v>1.96703296703297</v>
      </c>
      <c r="F12895" s="6" t="n">
        <v>0</v>
      </c>
      <c r="G12895" s="6" t="n">
        <v>0</v>
      </c>
      <c r="H12895" s="6" t="str">
        <f aca="false">IF(AND(A12895&gt;=Stimuli!$B$2,A12895&lt;=Stimuli!$C$2),Stimuli!$A$2,IF(AND(A12895&gt;=Stimuli!$B$3,A12895&lt;=Stimuli!$C$3),Stimuli!$A$3,IF(AND(A12895&gt;=Stimuli!$B$4,A12895&lt;=Stimuli!$C$4),Stimuli!$A$4,"")))</f>
        <v>03 Quiet recovery (15s)</v>
      </c>
      <c r="I12895" s="6" t="n">
        <f aca="false">(B12895-B12894)/((A12895-A12894)/1000)</f>
        <v>1.12527472527475</v>
      </c>
      <c r="J12895" s="6" t="n">
        <f aca="false">IF(OR(B12895&lt;Rules!$B$2,B12895&gt;Rules!$B$3,ABS(I12895)&gt;Rules!$B$4,OR(B12896&lt;Rules!$B$2,B12896&gt;Rules!$B$3,ABS(I12896)&gt;Rules!$B$4)),1,0)</f>
        <v>0</v>
      </c>
      <c r="K12895" s="6" t="str">
        <f aca="false">IF(F12895=1,COUNTIF($F$2:F12895,1),"")</f>
        <v/>
      </c>
    </row>
    <row r="12896" customFormat="false" ht="15" hidden="false" customHeight="false" outlineLevel="0" collapsed="false">
      <c r="A12896" s="6" t="n">
        <v>101222.243</v>
      </c>
      <c r="B12896" s="6" t="n">
        <v>1.96263736263736</v>
      </c>
      <c r="C12896" s="6" t="n">
        <v>70</v>
      </c>
      <c r="D12896" s="6" t="n">
        <v>-1</v>
      </c>
      <c r="E12896" s="6" t="n">
        <v>1.96703296703297</v>
      </c>
      <c r="F12896" s="6" t="n">
        <v>0</v>
      </c>
      <c r="G12896" s="6" t="n">
        <v>0</v>
      </c>
      <c r="H12896" s="6" t="str">
        <f aca="false">IF(AND(A12896&gt;=Stimuli!$B$2,A12896&lt;=Stimuli!$C$2),Stimuli!$A$2,IF(AND(A12896&gt;=Stimuli!$B$3,A12896&lt;=Stimuli!$C$3),Stimuli!$A$3,IF(AND(A12896&gt;=Stimuli!$B$4,A12896&lt;=Stimuli!$C$4),Stimuli!$A$4,"")))</f>
        <v>03 Quiet recovery (15s)</v>
      </c>
      <c r="I12896" s="6" t="n">
        <f aca="false">(B12896-B12895)/((A12896-A12895)/1000)</f>
        <v>-1.12527472527475</v>
      </c>
      <c r="J12896" s="6" t="n">
        <f aca="false">IF(OR(B12896&lt;Rules!$B$2,B12896&gt;Rules!$B$3,ABS(I12896)&gt;Rules!$B$4,OR(B12897&lt;Rules!$B$2,B12897&gt;Rules!$B$3,ABS(I12897)&gt;Rules!$B$4)),1,0)</f>
        <v>0</v>
      </c>
      <c r="K12896" s="6" t="str">
        <f aca="false">IF(F12896=1,COUNTIF($F$2:F12896,1),"")</f>
        <v/>
      </c>
    </row>
    <row r="12897" customFormat="false" ht="15" hidden="false" customHeight="false" outlineLevel="0" collapsed="false">
      <c r="A12897" s="6" t="n">
        <v>101230.0555</v>
      </c>
      <c r="B12897" s="6" t="n">
        <v>1.96996336996337</v>
      </c>
      <c r="C12897" s="6" t="n">
        <v>70</v>
      </c>
      <c r="D12897" s="6" t="n">
        <v>-1</v>
      </c>
      <c r="E12897" s="6" t="n">
        <v>1.96703296703297</v>
      </c>
      <c r="F12897" s="6" t="n">
        <v>0</v>
      </c>
      <c r="G12897" s="6" t="n">
        <v>0</v>
      </c>
      <c r="H12897" s="6" t="str">
        <f aca="false">IF(AND(A12897&gt;=Stimuli!$B$2,A12897&lt;=Stimuli!$C$2),Stimuli!$A$2,IF(AND(A12897&gt;=Stimuli!$B$3,A12897&lt;=Stimuli!$C$3),Stimuli!$A$3,IF(AND(A12897&gt;=Stimuli!$B$4,A12897&lt;=Stimuli!$C$4),Stimuli!$A$4,"")))</f>
        <v>03 Quiet recovery (15s)</v>
      </c>
      <c r="I12897" s="6" t="n">
        <f aca="false">(B12897-B12896)/((A12897-A12896)/1000)</f>
        <v>0.93772893772902</v>
      </c>
      <c r="J12897" s="6" t="n">
        <f aca="false">IF(OR(B12897&lt;Rules!$B$2,B12897&gt;Rules!$B$3,ABS(I12897)&gt;Rules!$B$4,OR(B12898&lt;Rules!$B$2,B12898&gt;Rules!$B$3,ABS(I12898)&gt;Rules!$B$4)),1,0)</f>
        <v>0</v>
      </c>
      <c r="K12897" s="6" t="str">
        <f aca="false">IF(F12897=1,COUNTIF($F$2:F12897,1),"")</f>
        <v/>
      </c>
    </row>
    <row r="12898" customFormat="false" ht="15" hidden="false" customHeight="false" outlineLevel="0" collapsed="false">
      <c r="A12898" s="6" t="n">
        <v>101237.868</v>
      </c>
      <c r="B12898" s="6" t="n">
        <v>1.96410256410256</v>
      </c>
      <c r="C12898" s="6" t="n">
        <v>70</v>
      </c>
      <c r="D12898" s="6" t="n">
        <v>-1</v>
      </c>
      <c r="E12898" s="6" t="n">
        <v>1.96703296703297</v>
      </c>
      <c r="F12898" s="6" t="n">
        <v>0</v>
      </c>
      <c r="G12898" s="6" t="n">
        <v>0</v>
      </c>
      <c r="H12898" s="6" t="str">
        <f aca="false">IF(AND(A12898&gt;=Stimuli!$B$2,A12898&lt;=Stimuli!$C$2),Stimuli!$A$2,IF(AND(A12898&gt;=Stimuli!$B$3,A12898&lt;=Stimuli!$C$3),Stimuli!$A$3,IF(AND(A12898&gt;=Stimuli!$B$4,A12898&lt;=Stimuli!$C$4),Stimuli!$A$4,"")))</f>
        <v>03 Quiet recovery (15s)</v>
      </c>
      <c r="I12898" s="6" t="n">
        <f aca="false">(B12898-B12897)/((A12898-A12897)/1000)</f>
        <v>-0.750183150183176</v>
      </c>
      <c r="J12898" s="6" t="n">
        <f aca="false">IF(OR(B12898&lt;Rules!$B$2,B12898&gt;Rules!$B$3,ABS(I12898)&gt;Rules!$B$4,OR(B12899&lt;Rules!$B$2,B12899&gt;Rules!$B$3,ABS(I12899)&gt;Rules!$B$4)),1,0)</f>
        <v>0</v>
      </c>
      <c r="K12898" s="6" t="str">
        <f aca="false">IF(F12898=1,COUNTIF($F$2:F12898,1),"")</f>
        <v/>
      </c>
    </row>
    <row r="12899" customFormat="false" ht="15" hidden="false" customHeight="false" outlineLevel="0" collapsed="false">
      <c r="A12899" s="6" t="n">
        <v>101245.6805</v>
      </c>
      <c r="B12899" s="6" t="n">
        <v>1.96849816849817</v>
      </c>
      <c r="C12899" s="6" t="n">
        <v>70</v>
      </c>
      <c r="D12899" s="6" t="n">
        <v>-1</v>
      </c>
      <c r="E12899" s="6" t="n">
        <v>1.96703296703297</v>
      </c>
      <c r="F12899" s="6" t="n">
        <v>0</v>
      </c>
      <c r="G12899" s="6" t="n">
        <v>0</v>
      </c>
      <c r="H12899" s="6" t="str">
        <f aca="false">IF(AND(A12899&gt;=Stimuli!$B$2,A12899&lt;=Stimuli!$C$2),Stimuli!$A$2,IF(AND(A12899&gt;=Stimuli!$B$3,A12899&lt;=Stimuli!$C$3),Stimuli!$A$3,IF(AND(A12899&gt;=Stimuli!$B$4,A12899&lt;=Stimuli!$C$4),Stimuli!$A$4,"")))</f>
        <v>03 Quiet recovery (15s)</v>
      </c>
      <c r="I12899" s="6" t="n">
        <f aca="false">(B12899-B12898)/((A12899-A12898)/1000)</f>
        <v>0.562637362637304</v>
      </c>
      <c r="J12899" s="6" t="n">
        <f aca="false">IF(OR(B12899&lt;Rules!$B$2,B12899&gt;Rules!$B$3,ABS(I12899)&gt;Rules!$B$4,OR(B12900&lt;Rules!$B$2,B12900&gt;Rules!$B$3,ABS(I12900)&gt;Rules!$B$4)),1,0)</f>
        <v>0</v>
      </c>
      <c r="K12899" s="6" t="str">
        <f aca="false">IF(F12899=1,COUNTIF($F$2:F12899,1),"")</f>
        <v/>
      </c>
    </row>
    <row r="12900" customFormat="false" ht="15" hidden="false" customHeight="false" outlineLevel="0" collapsed="false">
      <c r="A12900" s="6" t="n">
        <v>101253.493</v>
      </c>
      <c r="B12900" s="6" t="n">
        <v>1.96410256410256</v>
      </c>
      <c r="C12900" s="6" t="n">
        <v>70</v>
      </c>
      <c r="D12900" s="6" t="n">
        <v>-1</v>
      </c>
      <c r="E12900" s="6" t="n">
        <v>1.96703296703297</v>
      </c>
      <c r="F12900" s="6" t="n">
        <v>0</v>
      </c>
      <c r="G12900" s="6" t="n">
        <v>0</v>
      </c>
      <c r="H12900" s="6" t="str">
        <f aca="false">IF(AND(A12900&gt;=Stimuli!$B$2,A12900&lt;=Stimuli!$C$2),Stimuli!$A$2,IF(AND(A12900&gt;=Stimuli!$B$3,A12900&lt;=Stimuli!$C$3),Stimuli!$A$3,IF(AND(A12900&gt;=Stimuli!$B$4,A12900&lt;=Stimuli!$C$4),Stimuli!$A$4,"")))</f>
        <v>03 Quiet recovery (15s)</v>
      </c>
      <c r="I12900" s="6" t="n">
        <f aca="false">(B12900-B12899)/((A12900-A12899)/1000)</f>
        <v>-0.562637362637304</v>
      </c>
      <c r="J12900" s="6" t="n">
        <f aca="false">IF(OR(B12900&lt;Rules!$B$2,B12900&gt;Rules!$B$3,ABS(I12900)&gt;Rules!$B$4,OR(B12901&lt;Rules!$B$2,B12901&gt;Rules!$B$3,ABS(I12901)&gt;Rules!$B$4)),1,0)</f>
        <v>0</v>
      </c>
      <c r="K12900" s="6" t="str">
        <f aca="false">IF(F12900=1,COUNTIF($F$2:F12900,1),"")</f>
        <v/>
      </c>
    </row>
    <row r="12901" customFormat="false" ht="15" hidden="false" customHeight="false" outlineLevel="0" collapsed="false">
      <c r="A12901" s="6" t="n">
        <v>101261.3055</v>
      </c>
      <c r="B12901" s="6" t="n">
        <v>1.96703296703297</v>
      </c>
      <c r="C12901" s="6" t="n">
        <v>70</v>
      </c>
      <c r="D12901" s="6" t="n">
        <v>-1</v>
      </c>
      <c r="E12901" s="6" t="n">
        <v>1.96703296703297</v>
      </c>
      <c r="F12901" s="6" t="n">
        <v>0</v>
      </c>
      <c r="G12901" s="6" t="n">
        <v>0</v>
      </c>
      <c r="H12901" s="6" t="str">
        <f aca="false">IF(AND(A12901&gt;=Stimuli!$B$2,A12901&lt;=Stimuli!$C$2),Stimuli!$A$2,IF(AND(A12901&gt;=Stimuli!$B$3,A12901&lt;=Stimuli!$C$3),Stimuli!$A$3,IF(AND(A12901&gt;=Stimuli!$B$4,A12901&lt;=Stimuli!$C$4),Stimuli!$A$4,"")))</f>
        <v>03 Quiet recovery (15s)</v>
      </c>
      <c r="I12901" s="6" t="n">
        <f aca="false">(B12901-B12900)/((A12901-A12900)/1000)</f>
        <v>0.375091575091574</v>
      </c>
      <c r="J12901" s="6" t="n">
        <f aca="false">IF(OR(B12901&lt;Rules!$B$2,B12901&gt;Rules!$B$3,ABS(I12901)&gt;Rules!$B$4,OR(B12902&lt;Rules!$B$2,B12902&gt;Rules!$B$3,ABS(I12902)&gt;Rules!$B$4)),1,0)</f>
        <v>0</v>
      </c>
      <c r="K12901" s="6" t="str">
        <f aca="false">IF(F12901=1,COUNTIF($F$2:F12901,1),"")</f>
        <v/>
      </c>
    </row>
    <row r="12902" customFormat="false" ht="15" hidden="false" customHeight="false" outlineLevel="0" collapsed="false">
      <c r="A12902" s="6" t="n">
        <v>101269.118</v>
      </c>
      <c r="B12902" s="6" t="n">
        <v>1.96556776556777</v>
      </c>
      <c r="C12902" s="6" t="n">
        <v>70</v>
      </c>
      <c r="D12902" s="6" t="n">
        <v>-1</v>
      </c>
      <c r="E12902" s="6" t="n">
        <v>1.96556776556777</v>
      </c>
      <c r="F12902" s="6" t="n">
        <v>0</v>
      </c>
      <c r="G12902" s="6" t="n">
        <v>0</v>
      </c>
      <c r="H12902" s="6" t="str">
        <f aca="false">IF(AND(A12902&gt;=Stimuli!$B$2,A12902&lt;=Stimuli!$C$2),Stimuli!$A$2,IF(AND(A12902&gt;=Stimuli!$B$3,A12902&lt;=Stimuli!$C$3),Stimuli!$A$3,IF(AND(A12902&gt;=Stimuli!$B$4,A12902&lt;=Stimuli!$C$4),Stimuli!$A$4,"")))</f>
        <v>03 Quiet recovery (15s)</v>
      </c>
      <c r="I12902" s="6" t="n">
        <f aca="false">(B12902-B12901)/((A12902-A12901)/1000)</f>
        <v>-0.187545787545844</v>
      </c>
      <c r="J12902" s="6" t="n">
        <f aca="false">IF(OR(B12902&lt;Rules!$B$2,B12902&gt;Rules!$B$3,ABS(I12902)&gt;Rules!$B$4,OR(B12903&lt;Rules!$B$2,B12903&gt;Rules!$B$3,ABS(I12903)&gt;Rules!$B$4)),1,0)</f>
        <v>0</v>
      </c>
      <c r="K12902" s="6" t="str">
        <f aca="false">IF(F12902=1,COUNTIF($F$2:F12902,1),"")</f>
        <v/>
      </c>
    </row>
    <row r="12903" customFormat="false" ht="15" hidden="false" customHeight="false" outlineLevel="0" collapsed="false">
      <c r="A12903" s="6" t="n">
        <v>101276.9305</v>
      </c>
      <c r="B12903" s="6" t="n">
        <v>1.96410256410256</v>
      </c>
      <c r="C12903" s="6" t="n">
        <v>70</v>
      </c>
      <c r="D12903" s="6" t="n">
        <v>-1</v>
      </c>
      <c r="E12903" s="6" t="n">
        <v>1.96556776556777</v>
      </c>
      <c r="F12903" s="6" t="n">
        <v>0</v>
      </c>
      <c r="G12903" s="6" t="n">
        <v>0</v>
      </c>
      <c r="H12903" s="6" t="str">
        <f aca="false">IF(AND(A12903&gt;=Stimuli!$B$2,A12903&lt;=Stimuli!$C$2),Stimuli!$A$2,IF(AND(A12903&gt;=Stimuli!$B$3,A12903&lt;=Stimuli!$C$3),Stimuli!$A$3,IF(AND(A12903&gt;=Stimuli!$B$4,A12903&lt;=Stimuli!$C$4),Stimuli!$A$4,"")))</f>
        <v>03 Quiet recovery (15s)</v>
      </c>
      <c r="I12903" s="6" t="n">
        <f aca="false">(B12903-B12902)/((A12903-A12902)/1000)</f>
        <v>-0.18754578754573</v>
      </c>
      <c r="J12903" s="6" t="n">
        <f aca="false">IF(OR(B12903&lt;Rules!$B$2,B12903&gt;Rules!$B$3,ABS(I12903)&gt;Rules!$B$4,OR(B12904&lt;Rules!$B$2,B12904&gt;Rules!$B$3,ABS(I12904)&gt;Rules!$B$4)),1,0)</f>
        <v>0</v>
      </c>
      <c r="K12903" s="6" t="str">
        <f aca="false">IF(F12903=1,COUNTIF($F$2:F12903,1),"")</f>
        <v/>
      </c>
    </row>
    <row r="12904" customFormat="false" ht="15" hidden="false" customHeight="false" outlineLevel="0" collapsed="false">
      <c r="A12904" s="6" t="n">
        <v>101284.743</v>
      </c>
      <c r="B12904" s="6" t="n">
        <v>1.96703296703297</v>
      </c>
      <c r="C12904" s="6" t="n">
        <v>70</v>
      </c>
      <c r="D12904" s="6" t="n">
        <v>-1</v>
      </c>
      <c r="E12904" s="6" t="n">
        <v>1.96556776556777</v>
      </c>
      <c r="F12904" s="6" t="n">
        <v>0</v>
      </c>
      <c r="G12904" s="6" t="n">
        <v>0</v>
      </c>
      <c r="H12904" s="6" t="str">
        <f aca="false">IF(AND(A12904&gt;=Stimuli!$B$2,A12904&lt;=Stimuli!$C$2),Stimuli!$A$2,IF(AND(A12904&gt;=Stimuli!$B$3,A12904&lt;=Stimuli!$C$3),Stimuli!$A$3,IF(AND(A12904&gt;=Stimuli!$B$4,A12904&lt;=Stimuli!$C$4),Stimuli!$A$4,"")))</f>
        <v>03 Quiet recovery (15s)</v>
      </c>
      <c r="I12904" s="6" t="n">
        <f aca="false">(B12904-B12903)/((A12904-A12903)/1000)</f>
        <v>0.375091575091574</v>
      </c>
      <c r="J12904" s="6" t="n">
        <f aca="false">IF(OR(B12904&lt;Rules!$B$2,B12904&gt;Rules!$B$3,ABS(I12904)&gt;Rules!$B$4,OR(B12905&lt;Rules!$B$2,B12905&gt;Rules!$B$3,ABS(I12905)&gt;Rules!$B$4)),1,0)</f>
        <v>0</v>
      </c>
      <c r="K12904" s="6" t="str">
        <f aca="false">IF(F12904=1,COUNTIF($F$2:F12904,1),"")</f>
        <v/>
      </c>
    </row>
    <row r="12905" customFormat="false" ht="15" hidden="false" customHeight="false" outlineLevel="0" collapsed="false">
      <c r="A12905" s="6" t="n">
        <v>101292.5555</v>
      </c>
      <c r="B12905" s="6" t="n">
        <v>1.96263736263736</v>
      </c>
      <c r="C12905" s="6" t="n">
        <v>70</v>
      </c>
      <c r="D12905" s="6" t="n">
        <v>-1</v>
      </c>
      <c r="E12905" s="6" t="n">
        <v>1.96556776556777</v>
      </c>
      <c r="F12905" s="6" t="n">
        <v>0</v>
      </c>
      <c r="G12905" s="6" t="n">
        <v>0</v>
      </c>
      <c r="H12905" s="6" t="str">
        <f aca="false">IF(AND(A12905&gt;=Stimuli!$B$2,A12905&lt;=Stimuli!$C$2),Stimuli!$A$2,IF(AND(A12905&gt;=Stimuli!$B$3,A12905&lt;=Stimuli!$C$3),Stimuli!$A$3,IF(AND(A12905&gt;=Stimuli!$B$4,A12905&lt;=Stimuli!$C$4),Stimuli!$A$4,"")))</f>
        <v>03 Quiet recovery (15s)</v>
      </c>
      <c r="I12905" s="6" t="n">
        <f aca="false">(B12905-B12904)/((A12905-A12904)/1000)</f>
        <v>-0.562637362637418</v>
      </c>
      <c r="J12905" s="6" t="n">
        <f aca="false">IF(OR(B12905&lt;Rules!$B$2,B12905&gt;Rules!$B$3,ABS(I12905)&gt;Rules!$B$4,OR(B12906&lt;Rules!$B$2,B12906&gt;Rules!$B$3,ABS(I12906)&gt;Rules!$B$4)),1,0)</f>
        <v>0</v>
      </c>
      <c r="K12905" s="6" t="str">
        <f aca="false">IF(F12905=1,COUNTIF($F$2:F12905,1),"")</f>
        <v/>
      </c>
    </row>
    <row r="12906" customFormat="false" ht="15" hidden="false" customHeight="false" outlineLevel="0" collapsed="false">
      <c r="A12906" s="6" t="n">
        <v>101300.368</v>
      </c>
      <c r="B12906" s="6" t="n">
        <v>1.96849816849817</v>
      </c>
      <c r="C12906" s="6" t="n">
        <v>70</v>
      </c>
      <c r="D12906" s="6" t="n">
        <v>-1</v>
      </c>
      <c r="E12906" s="6" t="n">
        <v>1.96556776556777</v>
      </c>
      <c r="F12906" s="6" t="n">
        <v>0</v>
      </c>
      <c r="G12906" s="6" t="n">
        <v>0</v>
      </c>
      <c r="H12906" s="6" t="str">
        <f aca="false">IF(AND(A12906&gt;=Stimuli!$B$2,A12906&lt;=Stimuli!$C$2),Stimuli!$A$2,IF(AND(A12906&gt;=Stimuli!$B$3,A12906&lt;=Stimuli!$C$3),Stimuli!$A$3,IF(AND(A12906&gt;=Stimuli!$B$4,A12906&lt;=Stimuli!$C$4),Stimuli!$A$4,"")))</f>
        <v>03 Quiet recovery (15s)</v>
      </c>
      <c r="I12906" s="6" t="n">
        <f aca="false">(B12906-B12905)/((A12906-A12905)/1000)</f>
        <v>0.750183150183148</v>
      </c>
      <c r="J12906" s="6" t="n">
        <f aca="false">IF(OR(B12906&lt;Rules!$B$2,B12906&gt;Rules!$B$3,ABS(I12906)&gt;Rules!$B$4,OR(B12907&lt;Rules!$B$2,B12907&gt;Rules!$B$3,ABS(I12907)&gt;Rules!$B$4)),1,0)</f>
        <v>0</v>
      </c>
      <c r="K12906" s="6" t="str">
        <f aca="false">IF(F12906=1,COUNTIF($F$2:F12906,1),"")</f>
        <v/>
      </c>
    </row>
    <row r="12907" customFormat="false" ht="15" hidden="false" customHeight="false" outlineLevel="0" collapsed="false">
      <c r="A12907" s="6" t="n">
        <v>101308.1805</v>
      </c>
      <c r="B12907" s="6" t="n">
        <v>1.96117216117216</v>
      </c>
      <c r="C12907" s="6" t="n">
        <v>70</v>
      </c>
      <c r="D12907" s="6" t="n">
        <v>-1</v>
      </c>
      <c r="E12907" s="6" t="n">
        <v>1.96556776556777</v>
      </c>
      <c r="F12907" s="6" t="n">
        <v>0</v>
      </c>
      <c r="G12907" s="6" t="n">
        <v>0</v>
      </c>
      <c r="H12907" s="6" t="str">
        <f aca="false">IF(AND(A12907&gt;=Stimuli!$B$2,A12907&lt;=Stimuli!$C$2),Stimuli!$A$2,IF(AND(A12907&gt;=Stimuli!$B$3,A12907&lt;=Stimuli!$C$3),Stimuli!$A$3,IF(AND(A12907&gt;=Stimuli!$B$4,A12907&lt;=Stimuli!$C$4),Stimuli!$A$4,"")))</f>
        <v>03 Quiet recovery (15s)</v>
      </c>
      <c r="I12907" s="6" t="n">
        <f aca="false">(B12907-B12906)/((A12907-A12906)/1000)</f>
        <v>-0.937728937728878</v>
      </c>
      <c r="J12907" s="6" t="n">
        <f aca="false">IF(OR(B12907&lt;Rules!$B$2,B12907&gt;Rules!$B$3,ABS(I12907)&gt;Rules!$B$4,OR(B12908&lt;Rules!$B$2,B12908&gt;Rules!$B$3,ABS(I12908)&gt;Rules!$B$4)),1,0)</f>
        <v>0</v>
      </c>
      <c r="K12907" s="6" t="str">
        <f aca="false">IF(F12907=1,COUNTIF($F$2:F12907,1),"")</f>
        <v/>
      </c>
    </row>
    <row r="12908" customFormat="false" ht="15" hidden="false" customHeight="false" outlineLevel="0" collapsed="false">
      <c r="A12908" s="6" t="n">
        <v>101315.993</v>
      </c>
      <c r="B12908" s="6" t="n">
        <v>1.96849816849817</v>
      </c>
      <c r="C12908" s="6" t="n">
        <v>70</v>
      </c>
      <c r="D12908" s="6" t="n">
        <v>-1</v>
      </c>
      <c r="E12908" s="6" t="n">
        <v>1.96556776556777</v>
      </c>
      <c r="F12908" s="6" t="n">
        <v>0</v>
      </c>
      <c r="G12908" s="6" t="n">
        <v>0</v>
      </c>
      <c r="H12908" s="6" t="str">
        <f aca="false">IF(AND(A12908&gt;=Stimuli!$B$2,A12908&lt;=Stimuli!$C$2),Stimuli!$A$2,IF(AND(A12908&gt;=Stimuli!$B$3,A12908&lt;=Stimuli!$C$3),Stimuli!$A$3,IF(AND(A12908&gt;=Stimuli!$B$4,A12908&lt;=Stimuli!$C$4),Stimuli!$A$4,"")))</f>
        <v>03 Quiet recovery (15s)</v>
      </c>
      <c r="I12908" s="6" t="n">
        <f aca="false">(B12908-B12907)/((A12908-A12907)/1000)</f>
        <v>0.937728937728878</v>
      </c>
      <c r="J12908" s="6" t="n">
        <f aca="false">IF(OR(B12908&lt;Rules!$B$2,B12908&gt;Rules!$B$3,ABS(I12908)&gt;Rules!$B$4,OR(B12909&lt;Rules!$B$2,B12909&gt;Rules!$B$3,ABS(I12909)&gt;Rules!$B$4)),1,0)</f>
        <v>0</v>
      </c>
      <c r="K12908" s="6" t="str">
        <f aca="false">IF(F12908=1,COUNTIF($F$2:F12908,1),"")</f>
        <v/>
      </c>
    </row>
    <row r="12909" customFormat="false" ht="15" hidden="false" customHeight="false" outlineLevel="0" collapsed="false">
      <c r="A12909" s="6" t="n">
        <v>101323.8055</v>
      </c>
      <c r="B12909" s="6" t="n">
        <v>1.96117216117216</v>
      </c>
      <c r="C12909" s="6" t="n">
        <v>70</v>
      </c>
      <c r="D12909" s="6" t="n">
        <v>-1</v>
      </c>
      <c r="E12909" s="6" t="n">
        <v>1.96556776556777</v>
      </c>
      <c r="F12909" s="6" t="n">
        <v>0</v>
      </c>
      <c r="G12909" s="6" t="n">
        <v>0</v>
      </c>
      <c r="H12909" s="6" t="str">
        <f aca="false">IF(AND(A12909&gt;=Stimuli!$B$2,A12909&lt;=Stimuli!$C$2),Stimuli!$A$2,IF(AND(A12909&gt;=Stimuli!$B$3,A12909&lt;=Stimuli!$C$3),Stimuli!$A$3,IF(AND(A12909&gt;=Stimuli!$B$4,A12909&lt;=Stimuli!$C$4),Stimuli!$A$4,"")))</f>
        <v>03 Quiet recovery (15s)</v>
      </c>
      <c r="I12909" s="6" t="n">
        <f aca="false">(B12909-B12908)/((A12909-A12908)/1000)</f>
        <v>-0.937728937728878</v>
      </c>
      <c r="J12909" s="6" t="n">
        <f aca="false">IF(OR(B12909&lt;Rules!$B$2,B12909&gt;Rules!$B$3,ABS(I12909)&gt;Rules!$B$4,OR(B12910&lt;Rules!$B$2,B12910&gt;Rules!$B$3,ABS(I12910)&gt;Rules!$B$4)),1,0)</f>
        <v>0</v>
      </c>
      <c r="K12909" s="6" t="str">
        <f aca="false">IF(F12909=1,COUNTIF($F$2:F12909,1),"")</f>
        <v/>
      </c>
    </row>
    <row r="12910" customFormat="false" ht="15" hidden="false" customHeight="false" outlineLevel="0" collapsed="false">
      <c r="A12910" s="6" t="n">
        <v>101331.618</v>
      </c>
      <c r="B12910" s="6" t="n">
        <v>1.96849816849817</v>
      </c>
      <c r="C12910" s="6" t="n">
        <v>70</v>
      </c>
      <c r="D12910" s="6" t="n">
        <v>-1</v>
      </c>
      <c r="E12910" s="6" t="n">
        <v>1.96410256410256</v>
      </c>
      <c r="F12910" s="6" t="n">
        <v>0</v>
      </c>
      <c r="G12910" s="6" t="n">
        <v>0</v>
      </c>
      <c r="H12910" s="6" t="str">
        <f aca="false">IF(AND(A12910&gt;=Stimuli!$B$2,A12910&lt;=Stimuli!$C$2),Stimuli!$A$2,IF(AND(A12910&gt;=Stimuli!$B$3,A12910&lt;=Stimuli!$C$3),Stimuli!$A$3,IF(AND(A12910&gt;=Stimuli!$B$4,A12910&lt;=Stimuli!$C$4),Stimuli!$A$4,"")))</f>
        <v>03 Quiet recovery (15s)</v>
      </c>
      <c r="I12910" s="6" t="n">
        <f aca="false">(B12910-B12909)/((A12910-A12909)/1000)</f>
        <v>0.937728937728878</v>
      </c>
      <c r="J12910" s="6" t="n">
        <f aca="false">IF(OR(B12910&lt;Rules!$B$2,B12910&gt;Rules!$B$3,ABS(I12910)&gt;Rules!$B$4,OR(B12911&lt;Rules!$B$2,B12911&gt;Rules!$B$3,ABS(I12911)&gt;Rules!$B$4)),1,0)</f>
        <v>0</v>
      </c>
      <c r="K12910" s="6" t="str">
        <f aca="false">IF(F12910=1,COUNTIF($F$2:F12910,1),"")</f>
        <v/>
      </c>
    </row>
    <row r="12911" customFormat="false" ht="15" hidden="false" customHeight="false" outlineLevel="0" collapsed="false">
      <c r="A12911" s="6" t="n">
        <v>101339.4305</v>
      </c>
      <c r="B12911" s="6" t="n">
        <v>1.96117216117216</v>
      </c>
      <c r="C12911" s="6" t="n">
        <v>70</v>
      </c>
      <c r="D12911" s="6" t="n">
        <v>-1</v>
      </c>
      <c r="E12911" s="6" t="n">
        <v>1.96410256410256</v>
      </c>
      <c r="F12911" s="6" t="n">
        <v>0</v>
      </c>
      <c r="G12911" s="6" t="n">
        <v>0</v>
      </c>
      <c r="H12911" s="6" t="str">
        <f aca="false">IF(AND(A12911&gt;=Stimuli!$B$2,A12911&lt;=Stimuli!$C$2),Stimuli!$A$2,IF(AND(A12911&gt;=Stimuli!$B$3,A12911&lt;=Stimuli!$C$3),Stimuli!$A$3,IF(AND(A12911&gt;=Stimuli!$B$4,A12911&lt;=Stimuli!$C$4),Stimuli!$A$4,"")))</f>
        <v>03 Quiet recovery (15s)</v>
      </c>
      <c r="I12911" s="6" t="n">
        <f aca="false">(B12911-B12910)/((A12911-A12910)/1000)</f>
        <v>-0.937728937728878</v>
      </c>
      <c r="J12911" s="6" t="n">
        <f aca="false">IF(OR(B12911&lt;Rules!$B$2,B12911&gt;Rules!$B$3,ABS(I12911)&gt;Rules!$B$4,OR(B12912&lt;Rules!$B$2,B12912&gt;Rules!$B$3,ABS(I12912)&gt;Rules!$B$4)),1,0)</f>
        <v>0</v>
      </c>
      <c r="K12911" s="6" t="str">
        <f aca="false">IF(F12911=1,COUNTIF($F$2:F12911,1),"")</f>
        <v/>
      </c>
    </row>
    <row r="12912" customFormat="false" ht="15" hidden="false" customHeight="false" outlineLevel="0" collapsed="false">
      <c r="A12912" s="6" t="n">
        <v>101347.243</v>
      </c>
      <c r="B12912" s="6" t="n">
        <v>1.96849816849817</v>
      </c>
      <c r="C12912" s="6" t="n">
        <v>70</v>
      </c>
      <c r="D12912" s="6" t="n">
        <v>-1</v>
      </c>
      <c r="E12912" s="6" t="n">
        <v>1.96410256410256</v>
      </c>
      <c r="F12912" s="6" t="n">
        <v>0</v>
      </c>
      <c r="G12912" s="6" t="n">
        <v>0</v>
      </c>
      <c r="H12912" s="6" t="str">
        <f aca="false">IF(AND(A12912&gt;=Stimuli!$B$2,A12912&lt;=Stimuli!$C$2),Stimuli!$A$2,IF(AND(A12912&gt;=Stimuli!$B$3,A12912&lt;=Stimuli!$C$3),Stimuli!$A$3,IF(AND(A12912&gt;=Stimuli!$B$4,A12912&lt;=Stimuli!$C$4),Stimuli!$A$4,"")))</f>
        <v>03 Quiet recovery (15s)</v>
      </c>
      <c r="I12912" s="6" t="n">
        <f aca="false">(B12912-B12911)/((A12912-A12911)/1000)</f>
        <v>0.937728937728878</v>
      </c>
      <c r="J12912" s="6" t="n">
        <f aca="false">IF(OR(B12912&lt;Rules!$B$2,B12912&gt;Rules!$B$3,ABS(I12912)&gt;Rules!$B$4,OR(B12913&lt;Rules!$B$2,B12913&gt;Rules!$B$3,ABS(I12913)&gt;Rules!$B$4)),1,0)</f>
        <v>0</v>
      </c>
      <c r="K12912" s="6" t="str">
        <f aca="false">IF(F12912=1,COUNTIF($F$2:F12912,1),"")</f>
        <v/>
      </c>
    </row>
    <row r="12913" customFormat="false" ht="15" hidden="false" customHeight="false" outlineLevel="0" collapsed="false">
      <c r="A12913" s="6" t="n">
        <v>101355.0555</v>
      </c>
      <c r="B12913" s="6" t="n">
        <v>1.96117216117216</v>
      </c>
      <c r="C12913" s="6" t="n">
        <v>70</v>
      </c>
      <c r="D12913" s="6" t="n">
        <v>-1</v>
      </c>
      <c r="E12913" s="6" t="n">
        <v>1.96410256410256</v>
      </c>
      <c r="F12913" s="6" t="n">
        <v>0</v>
      </c>
      <c r="G12913" s="6" t="n">
        <v>0</v>
      </c>
      <c r="H12913" s="6" t="str">
        <f aca="false">IF(AND(A12913&gt;=Stimuli!$B$2,A12913&lt;=Stimuli!$C$2),Stimuli!$A$2,IF(AND(A12913&gt;=Stimuli!$B$3,A12913&lt;=Stimuli!$C$3),Stimuli!$A$3,IF(AND(A12913&gt;=Stimuli!$B$4,A12913&lt;=Stimuli!$C$4),Stimuli!$A$4,"")))</f>
        <v>03 Quiet recovery (15s)</v>
      </c>
      <c r="I12913" s="6" t="n">
        <f aca="false">(B12913-B12912)/((A12913-A12912)/1000)</f>
        <v>-0.937728937728878</v>
      </c>
      <c r="J12913" s="6" t="n">
        <f aca="false">IF(OR(B12913&lt;Rules!$B$2,B12913&gt;Rules!$B$3,ABS(I12913)&gt;Rules!$B$4,OR(B12914&lt;Rules!$B$2,B12914&gt;Rules!$B$3,ABS(I12914)&gt;Rules!$B$4)),1,0)</f>
        <v>0</v>
      </c>
      <c r="K12913" s="6" t="str">
        <f aca="false">IF(F12913=1,COUNTIF($F$2:F12913,1),"")</f>
        <v/>
      </c>
    </row>
    <row r="12914" customFormat="false" ht="15" hidden="false" customHeight="false" outlineLevel="0" collapsed="false">
      <c r="A12914" s="6" t="n">
        <v>101362.868</v>
      </c>
      <c r="B12914" s="6" t="n">
        <v>1.96703296703297</v>
      </c>
      <c r="C12914" s="6" t="n">
        <v>70</v>
      </c>
      <c r="D12914" s="6" t="n">
        <v>-1</v>
      </c>
      <c r="E12914" s="6" t="n">
        <v>1.96410256410256</v>
      </c>
      <c r="F12914" s="6" t="n">
        <v>0</v>
      </c>
      <c r="G12914" s="6" t="n">
        <v>0</v>
      </c>
      <c r="H12914" s="6" t="str">
        <f aca="false">IF(AND(A12914&gt;=Stimuli!$B$2,A12914&lt;=Stimuli!$C$2),Stimuli!$A$2,IF(AND(A12914&gt;=Stimuli!$B$3,A12914&lt;=Stimuli!$C$3),Stimuli!$A$3,IF(AND(A12914&gt;=Stimuli!$B$4,A12914&lt;=Stimuli!$C$4),Stimuli!$A$4,"")))</f>
        <v>03 Quiet recovery (15s)</v>
      </c>
      <c r="I12914" s="6" t="n">
        <f aca="false">(B12914-B12913)/((A12914-A12913)/1000)</f>
        <v>0.750183150183148</v>
      </c>
      <c r="J12914" s="6" t="n">
        <f aca="false">IF(OR(B12914&lt;Rules!$B$2,B12914&gt;Rules!$B$3,ABS(I12914)&gt;Rules!$B$4,OR(B12915&lt;Rules!$B$2,B12915&gt;Rules!$B$3,ABS(I12915)&gt;Rules!$B$4)),1,0)</f>
        <v>0</v>
      </c>
      <c r="K12914" s="6" t="str">
        <f aca="false">IF(F12914=1,COUNTIF($F$2:F12914,1),"")</f>
        <v/>
      </c>
    </row>
    <row r="12915" customFormat="false" ht="15" hidden="false" customHeight="false" outlineLevel="0" collapsed="false">
      <c r="A12915" s="6" t="n">
        <v>101370.6805</v>
      </c>
      <c r="B12915" s="6" t="n">
        <v>1.96117216117216</v>
      </c>
      <c r="C12915" s="6" t="n">
        <v>70</v>
      </c>
      <c r="D12915" s="6" t="n">
        <v>-1</v>
      </c>
      <c r="E12915" s="6" t="n">
        <v>1.96410256410256</v>
      </c>
      <c r="F12915" s="6" t="n">
        <v>0</v>
      </c>
      <c r="G12915" s="6" t="n">
        <v>0</v>
      </c>
      <c r="H12915" s="6" t="str">
        <f aca="false">IF(AND(A12915&gt;=Stimuli!$B$2,A12915&lt;=Stimuli!$C$2),Stimuli!$A$2,IF(AND(A12915&gt;=Stimuli!$B$3,A12915&lt;=Stimuli!$C$3),Stimuli!$A$3,IF(AND(A12915&gt;=Stimuli!$B$4,A12915&lt;=Stimuli!$C$4),Stimuli!$A$4,"")))</f>
        <v>03 Quiet recovery (15s)</v>
      </c>
      <c r="I12915" s="6" t="n">
        <f aca="false">(B12915-B12914)/((A12915-A12914)/1000)</f>
        <v>-0.750183150183148</v>
      </c>
      <c r="J12915" s="6" t="n">
        <f aca="false">IF(OR(B12915&lt;Rules!$B$2,B12915&gt;Rules!$B$3,ABS(I12915)&gt;Rules!$B$4,OR(B12916&lt;Rules!$B$2,B12916&gt;Rules!$B$3,ABS(I12916)&gt;Rules!$B$4)),1,0)</f>
        <v>0</v>
      </c>
      <c r="K12915" s="6" t="str">
        <f aca="false">IF(F12915=1,COUNTIF($F$2:F12915,1),"")</f>
        <v/>
      </c>
    </row>
    <row r="12916" customFormat="false" ht="15" hidden="false" customHeight="false" outlineLevel="0" collapsed="false">
      <c r="A12916" s="6" t="n">
        <v>101378.493</v>
      </c>
      <c r="B12916" s="6" t="n">
        <v>1.96556776556777</v>
      </c>
      <c r="C12916" s="6" t="n">
        <v>70</v>
      </c>
      <c r="D12916" s="6" t="n">
        <v>-1</v>
      </c>
      <c r="E12916" s="6" t="n">
        <v>1.96410256410256</v>
      </c>
      <c r="F12916" s="6" t="n">
        <v>0</v>
      </c>
      <c r="G12916" s="6" t="n">
        <v>0</v>
      </c>
      <c r="H12916" s="6" t="str">
        <f aca="false">IF(AND(A12916&gt;=Stimuli!$B$2,A12916&lt;=Stimuli!$C$2),Stimuli!$A$2,IF(AND(A12916&gt;=Stimuli!$B$3,A12916&lt;=Stimuli!$C$3),Stimuli!$A$3,IF(AND(A12916&gt;=Stimuli!$B$4,A12916&lt;=Stimuli!$C$4),Stimuli!$A$4,"")))</f>
        <v>03 Quiet recovery (15s)</v>
      </c>
      <c r="I12916" s="6" t="n">
        <f aca="false">(B12916-B12915)/((A12916-A12915)/1000)</f>
        <v>0.562637362637304</v>
      </c>
      <c r="J12916" s="6" t="n">
        <f aca="false">IF(OR(B12916&lt;Rules!$B$2,B12916&gt;Rules!$B$3,ABS(I12916)&gt;Rules!$B$4,OR(B12917&lt;Rules!$B$2,B12917&gt;Rules!$B$3,ABS(I12917)&gt;Rules!$B$4)),1,0)</f>
        <v>0</v>
      </c>
      <c r="K12916" s="6" t="str">
        <f aca="false">IF(F12916=1,COUNTIF($F$2:F12916,1),"")</f>
        <v/>
      </c>
    </row>
    <row r="12917" customFormat="false" ht="15" hidden="false" customHeight="false" outlineLevel="0" collapsed="false">
      <c r="A12917" s="6" t="n">
        <v>101386.3055</v>
      </c>
      <c r="B12917" s="6" t="n">
        <v>1.96263736263736</v>
      </c>
      <c r="C12917" s="6" t="n">
        <v>70</v>
      </c>
      <c r="D12917" s="6" t="n">
        <v>-1</v>
      </c>
      <c r="E12917" s="6" t="n">
        <v>1.96410256410256</v>
      </c>
      <c r="F12917" s="6" t="n">
        <v>0</v>
      </c>
      <c r="G12917" s="6" t="n">
        <v>0</v>
      </c>
      <c r="H12917" s="6" t="str">
        <f aca="false">IF(AND(A12917&gt;=Stimuli!$B$2,A12917&lt;=Stimuli!$C$2),Stimuli!$A$2,IF(AND(A12917&gt;=Stimuli!$B$3,A12917&lt;=Stimuli!$C$3),Stimuli!$A$3,IF(AND(A12917&gt;=Stimuli!$B$4,A12917&lt;=Stimuli!$C$4),Stimuli!$A$4,"")))</f>
        <v>03 Quiet recovery (15s)</v>
      </c>
      <c r="I12917" s="6" t="n">
        <f aca="false">(B12917-B12916)/((A12917-A12916)/1000)</f>
        <v>-0.375091575091574</v>
      </c>
      <c r="J12917" s="6" t="n">
        <f aca="false">IF(OR(B12917&lt;Rules!$B$2,B12917&gt;Rules!$B$3,ABS(I12917)&gt;Rules!$B$4,OR(B12918&lt;Rules!$B$2,B12918&gt;Rules!$B$3,ABS(I12918)&gt;Rules!$B$4)),1,0)</f>
        <v>0</v>
      </c>
      <c r="K12917" s="6" t="str">
        <f aca="false">IF(F12917=1,COUNTIF($F$2:F12917,1),"")</f>
        <v/>
      </c>
    </row>
    <row r="12918" customFormat="false" ht="15" hidden="false" customHeight="false" outlineLevel="0" collapsed="false">
      <c r="A12918" s="6" t="n">
        <v>101394.118</v>
      </c>
      <c r="B12918" s="6" t="n">
        <v>1.96263736263736</v>
      </c>
      <c r="C12918" s="6" t="n">
        <v>70</v>
      </c>
      <c r="D12918" s="6" t="n">
        <v>-1</v>
      </c>
      <c r="E12918" s="6" t="n">
        <v>1.96263736263736</v>
      </c>
      <c r="F12918" s="6" t="n">
        <v>0</v>
      </c>
      <c r="G12918" s="6" t="n">
        <v>0</v>
      </c>
      <c r="H12918" s="6" t="str">
        <f aca="false">IF(AND(A12918&gt;=Stimuli!$B$2,A12918&lt;=Stimuli!$C$2),Stimuli!$A$2,IF(AND(A12918&gt;=Stimuli!$B$3,A12918&lt;=Stimuli!$C$3),Stimuli!$A$3,IF(AND(A12918&gt;=Stimuli!$B$4,A12918&lt;=Stimuli!$C$4),Stimuli!$A$4,"")))</f>
        <v>03 Quiet recovery (15s)</v>
      </c>
      <c r="I12918" s="6" t="n">
        <f aca="false">(B12918-B12917)/((A12918-A12917)/1000)</f>
        <v>0</v>
      </c>
      <c r="J12918" s="6" t="n">
        <f aca="false">IF(OR(B12918&lt;Rules!$B$2,B12918&gt;Rules!$B$3,ABS(I12918)&gt;Rules!$B$4,OR(B12919&lt;Rules!$B$2,B12919&gt;Rules!$B$3,ABS(I12919)&gt;Rules!$B$4)),1,0)</f>
        <v>0</v>
      </c>
      <c r="K12918" s="6" t="str">
        <f aca="false">IF(F12918=1,COUNTIF($F$2:F12918,1),"")</f>
        <v/>
      </c>
    </row>
    <row r="12919" customFormat="false" ht="15" hidden="false" customHeight="false" outlineLevel="0" collapsed="false">
      <c r="A12919" s="6" t="n">
        <v>101401.9305</v>
      </c>
      <c r="B12919" s="6" t="n">
        <v>1.96410256410256</v>
      </c>
      <c r="C12919" s="6" t="n">
        <v>70</v>
      </c>
      <c r="D12919" s="6" t="n">
        <v>-1</v>
      </c>
      <c r="E12919" s="6" t="n">
        <v>1.96263736263736</v>
      </c>
      <c r="F12919" s="6" t="n">
        <v>0</v>
      </c>
      <c r="G12919" s="6" t="n">
        <v>0</v>
      </c>
      <c r="H12919" s="6" t="str">
        <f aca="false">IF(AND(A12919&gt;=Stimuli!$B$2,A12919&lt;=Stimuli!$C$2),Stimuli!$A$2,IF(AND(A12919&gt;=Stimuli!$B$3,A12919&lt;=Stimuli!$C$3),Stimuli!$A$3,IF(AND(A12919&gt;=Stimuli!$B$4,A12919&lt;=Stimuli!$C$4),Stimuli!$A$4,"")))</f>
        <v>03 Quiet recovery (15s)</v>
      </c>
      <c r="I12919" s="6" t="n">
        <f aca="false">(B12919-B12918)/((A12919-A12918)/1000)</f>
        <v>0.187545787545844</v>
      </c>
      <c r="J12919" s="6" t="n">
        <f aca="false">IF(OR(B12919&lt;Rules!$B$2,B12919&gt;Rules!$B$3,ABS(I12919)&gt;Rules!$B$4,OR(B12920&lt;Rules!$B$2,B12920&gt;Rules!$B$3,ABS(I12920)&gt;Rules!$B$4)),1,0)</f>
        <v>0</v>
      </c>
      <c r="K12919" s="6" t="str">
        <f aca="false">IF(F12919=1,COUNTIF($F$2:F12919,1),"")</f>
        <v/>
      </c>
    </row>
    <row r="12920" customFormat="false" ht="15" hidden="false" customHeight="false" outlineLevel="0" collapsed="false">
      <c r="A12920" s="6" t="n">
        <v>101409.743</v>
      </c>
      <c r="B12920" s="6" t="n">
        <v>1.96117216117216</v>
      </c>
      <c r="C12920" s="6" t="n">
        <v>70</v>
      </c>
      <c r="D12920" s="6" t="n">
        <v>-1</v>
      </c>
      <c r="E12920" s="6" t="n">
        <v>1.96263736263736</v>
      </c>
      <c r="F12920" s="6" t="n">
        <v>0</v>
      </c>
      <c r="G12920" s="6" t="n">
        <v>0</v>
      </c>
      <c r="H12920" s="6" t="str">
        <f aca="false">IF(AND(A12920&gt;=Stimuli!$B$2,A12920&lt;=Stimuli!$C$2),Stimuli!$A$2,IF(AND(A12920&gt;=Stimuli!$B$3,A12920&lt;=Stimuli!$C$3),Stimuli!$A$3,IF(AND(A12920&gt;=Stimuli!$B$4,A12920&lt;=Stimuli!$C$4),Stimuli!$A$4,"")))</f>
        <v>03 Quiet recovery (15s)</v>
      </c>
      <c r="I12920" s="6" t="n">
        <f aca="false">(B12920-B12919)/((A12920-A12919)/1000)</f>
        <v>-0.375091575091574</v>
      </c>
      <c r="J12920" s="6" t="n">
        <f aca="false">IF(OR(B12920&lt;Rules!$B$2,B12920&gt;Rules!$B$3,ABS(I12920)&gt;Rules!$B$4,OR(B12921&lt;Rules!$B$2,B12921&gt;Rules!$B$3,ABS(I12921)&gt;Rules!$B$4)),1,0)</f>
        <v>0</v>
      </c>
      <c r="K12920" s="6" t="str">
        <f aca="false">IF(F12920=1,COUNTIF($F$2:F12920,1),"")</f>
        <v/>
      </c>
    </row>
    <row r="12921" customFormat="false" ht="15" hidden="false" customHeight="false" outlineLevel="0" collapsed="false">
      <c r="A12921" s="6" t="n">
        <v>101417.5555</v>
      </c>
      <c r="B12921" s="6" t="n">
        <v>1.96556776556777</v>
      </c>
      <c r="C12921" s="6" t="n">
        <v>70</v>
      </c>
      <c r="D12921" s="6" t="n">
        <v>-1</v>
      </c>
      <c r="E12921" s="6" t="n">
        <v>1.96263736263736</v>
      </c>
      <c r="F12921" s="6" t="n">
        <v>0</v>
      </c>
      <c r="G12921" s="6" t="n">
        <v>0</v>
      </c>
      <c r="H12921" s="6" t="str">
        <f aca="false">IF(AND(A12921&gt;=Stimuli!$B$2,A12921&lt;=Stimuli!$C$2),Stimuli!$A$2,IF(AND(A12921&gt;=Stimuli!$B$3,A12921&lt;=Stimuli!$C$3),Stimuli!$A$3,IF(AND(A12921&gt;=Stimuli!$B$4,A12921&lt;=Stimuli!$C$4),Stimuli!$A$4,"")))</f>
        <v>03 Quiet recovery (15s)</v>
      </c>
      <c r="I12921" s="6" t="n">
        <f aca="false">(B12921-B12920)/((A12921-A12920)/1000)</f>
        <v>0.562637362637304</v>
      </c>
      <c r="J12921" s="6" t="n">
        <f aca="false">IF(OR(B12921&lt;Rules!$B$2,B12921&gt;Rules!$B$3,ABS(I12921)&gt;Rules!$B$4,OR(B12922&lt;Rules!$B$2,B12922&gt;Rules!$B$3,ABS(I12922)&gt;Rules!$B$4)),1,0)</f>
        <v>0</v>
      </c>
      <c r="K12921" s="6" t="str">
        <f aca="false">IF(F12921=1,COUNTIF($F$2:F12921,1),"")</f>
        <v/>
      </c>
    </row>
    <row r="12922" customFormat="false" ht="15" hidden="false" customHeight="false" outlineLevel="0" collapsed="false">
      <c r="A12922" s="6" t="n">
        <v>101425.368</v>
      </c>
      <c r="B12922" s="6" t="n">
        <v>1.95970695970696</v>
      </c>
      <c r="C12922" s="6" t="n">
        <v>70</v>
      </c>
      <c r="D12922" s="6" t="n">
        <v>-1</v>
      </c>
      <c r="E12922" s="6" t="n">
        <v>1.96263736263736</v>
      </c>
      <c r="F12922" s="6" t="n">
        <v>0</v>
      </c>
      <c r="G12922" s="6" t="n">
        <v>0</v>
      </c>
      <c r="H12922" s="6" t="str">
        <f aca="false">IF(AND(A12922&gt;=Stimuli!$B$2,A12922&lt;=Stimuli!$C$2),Stimuli!$A$2,IF(AND(A12922&gt;=Stimuli!$B$3,A12922&lt;=Stimuli!$C$3),Stimuli!$A$3,IF(AND(A12922&gt;=Stimuli!$B$4,A12922&lt;=Stimuli!$C$4),Stimuli!$A$4,"")))</f>
        <v>03 Quiet recovery (15s)</v>
      </c>
      <c r="I12922" s="6" t="n">
        <f aca="false">(B12922-B12921)/((A12922-A12921)/1000)</f>
        <v>-0.750183150183034</v>
      </c>
      <c r="J12922" s="6" t="n">
        <f aca="false">IF(OR(B12922&lt;Rules!$B$2,B12922&gt;Rules!$B$3,ABS(I12922)&gt;Rules!$B$4,OR(B12923&lt;Rules!$B$2,B12923&gt;Rules!$B$3,ABS(I12923)&gt;Rules!$B$4)),1,0)</f>
        <v>0</v>
      </c>
      <c r="K12922" s="6" t="str">
        <f aca="false">IF(F12922=1,COUNTIF($F$2:F12922,1),"")</f>
        <v/>
      </c>
    </row>
    <row r="12923" customFormat="false" ht="15" hidden="false" customHeight="false" outlineLevel="0" collapsed="false">
      <c r="A12923" s="6" t="n">
        <v>101433.1805</v>
      </c>
      <c r="B12923" s="6" t="n">
        <v>1.96556776556777</v>
      </c>
      <c r="C12923" s="6" t="n">
        <v>70</v>
      </c>
      <c r="D12923" s="6" t="n">
        <v>-1</v>
      </c>
      <c r="E12923" s="6" t="n">
        <v>1.96263736263736</v>
      </c>
      <c r="F12923" s="6" t="n">
        <v>0</v>
      </c>
      <c r="G12923" s="6" t="n">
        <v>0</v>
      </c>
      <c r="H12923" s="6" t="str">
        <f aca="false">IF(AND(A12923&gt;=Stimuli!$B$2,A12923&lt;=Stimuli!$C$2),Stimuli!$A$2,IF(AND(A12923&gt;=Stimuli!$B$3,A12923&lt;=Stimuli!$C$3),Stimuli!$A$3,IF(AND(A12923&gt;=Stimuli!$B$4,A12923&lt;=Stimuli!$C$4),Stimuli!$A$4,"")))</f>
        <v>03 Quiet recovery (15s)</v>
      </c>
      <c r="I12923" s="6" t="n">
        <f aca="false">(B12923-B12922)/((A12923-A12922)/1000)</f>
        <v>0.750183150183034</v>
      </c>
      <c r="J12923" s="6" t="n">
        <f aca="false">IF(OR(B12923&lt;Rules!$B$2,B12923&gt;Rules!$B$3,ABS(I12923)&gt;Rules!$B$4,OR(B12924&lt;Rules!$B$2,B12924&gt;Rules!$B$3,ABS(I12924)&gt;Rules!$B$4)),1,0)</f>
        <v>0</v>
      </c>
      <c r="K12923" s="6" t="str">
        <f aca="false">IF(F12923=1,COUNTIF($F$2:F12923,1),"")</f>
        <v/>
      </c>
    </row>
    <row r="12924" customFormat="false" ht="15" hidden="false" customHeight="false" outlineLevel="0" collapsed="false">
      <c r="A12924" s="6" t="n">
        <v>101440.993</v>
      </c>
      <c r="B12924" s="6" t="n">
        <v>1.95970695970696</v>
      </c>
      <c r="C12924" s="6" t="n">
        <v>70</v>
      </c>
      <c r="D12924" s="6" t="n">
        <v>-1</v>
      </c>
      <c r="E12924" s="6" t="n">
        <v>1.96263736263736</v>
      </c>
      <c r="F12924" s="6" t="n">
        <v>0</v>
      </c>
      <c r="G12924" s="6" t="n">
        <v>0</v>
      </c>
      <c r="H12924" s="6" t="str">
        <f aca="false">IF(AND(A12924&gt;=Stimuli!$B$2,A12924&lt;=Stimuli!$C$2),Stimuli!$A$2,IF(AND(A12924&gt;=Stimuli!$B$3,A12924&lt;=Stimuli!$C$3),Stimuli!$A$3,IF(AND(A12924&gt;=Stimuli!$B$4,A12924&lt;=Stimuli!$C$4),Stimuli!$A$4,"")))</f>
        <v>03 Quiet recovery (15s)</v>
      </c>
      <c r="I12924" s="6" t="n">
        <f aca="false">(B12924-B12923)/((A12924-A12923)/1000)</f>
        <v>-0.750183150183034</v>
      </c>
      <c r="J12924" s="6" t="n">
        <f aca="false">IF(OR(B12924&lt;Rules!$B$2,B12924&gt;Rules!$B$3,ABS(I12924)&gt;Rules!$B$4,OR(B12925&lt;Rules!$B$2,B12925&gt;Rules!$B$3,ABS(I12925)&gt;Rules!$B$4)),1,0)</f>
        <v>0</v>
      </c>
      <c r="K12924" s="6" t="str">
        <f aca="false">IF(F12924=1,COUNTIF($F$2:F12924,1),"")</f>
        <v/>
      </c>
    </row>
    <row r="12925" customFormat="false" ht="15" hidden="false" customHeight="false" outlineLevel="0" collapsed="false">
      <c r="A12925" s="6" t="n">
        <v>101448.8055</v>
      </c>
      <c r="B12925" s="6" t="n">
        <v>1.96703296703297</v>
      </c>
      <c r="C12925" s="6" t="n">
        <v>70</v>
      </c>
      <c r="D12925" s="6" t="n">
        <v>-1</v>
      </c>
      <c r="E12925" s="6" t="n">
        <v>1.96263736263736</v>
      </c>
      <c r="F12925" s="6" t="n">
        <v>0</v>
      </c>
      <c r="G12925" s="6" t="n">
        <v>0</v>
      </c>
      <c r="H12925" s="6" t="str">
        <f aca="false">IF(AND(A12925&gt;=Stimuli!$B$2,A12925&lt;=Stimuli!$C$2),Stimuli!$A$2,IF(AND(A12925&gt;=Stimuli!$B$3,A12925&lt;=Stimuli!$C$3),Stimuli!$A$3,IF(AND(A12925&gt;=Stimuli!$B$4,A12925&lt;=Stimuli!$C$4),Stimuli!$A$4,"")))</f>
        <v>03 Quiet recovery (15s)</v>
      </c>
      <c r="I12925" s="6" t="n">
        <f aca="false">(B12925-B12924)/((A12925-A12924)/1000)</f>
        <v>0.937728937728878</v>
      </c>
      <c r="J12925" s="6" t="n">
        <f aca="false">IF(OR(B12925&lt;Rules!$B$2,B12925&gt;Rules!$B$3,ABS(I12925)&gt;Rules!$B$4,OR(B12926&lt;Rules!$B$2,B12926&gt;Rules!$B$3,ABS(I12926)&gt;Rules!$B$4)),1,0)</f>
        <v>0</v>
      </c>
      <c r="K12925" s="6" t="str">
        <f aca="false">IF(F12925=1,COUNTIF($F$2:F12925,1),"")</f>
        <v/>
      </c>
    </row>
    <row r="12926" customFormat="false" ht="15" hidden="false" customHeight="false" outlineLevel="0" collapsed="false">
      <c r="A12926" s="6" t="n">
        <v>101456.618</v>
      </c>
      <c r="B12926" s="6" t="n">
        <v>1.95824175824176</v>
      </c>
      <c r="C12926" s="6" t="n">
        <v>70</v>
      </c>
      <c r="D12926" s="6" t="n">
        <v>-1</v>
      </c>
      <c r="E12926" s="6" t="n">
        <v>1.96263736263736</v>
      </c>
      <c r="F12926" s="6" t="n">
        <v>0</v>
      </c>
      <c r="G12926" s="6" t="n">
        <v>0</v>
      </c>
      <c r="H12926" s="6" t="str">
        <f aca="false">IF(AND(A12926&gt;=Stimuli!$B$2,A12926&lt;=Stimuli!$C$2),Stimuli!$A$2,IF(AND(A12926&gt;=Stimuli!$B$3,A12926&lt;=Stimuli!$C$3),Stimuli!$A$3,IF(AND(A12926&gt;=Stimuli!$B$4,A12926&lt;=Stimuli!$C$4),Stimuli!$A$4,"")))</f>
        <v>03 Quiet recovery (15s)</v>
      </c>
      <c r="I12926" s="6" t="n">
        <f aca="false">(B12926-B12925)/((A12926-A12925)/1000)</f>
        <v>-1.12527472527475</v>
      </c>
      <c r="J12926" s="6" t="n">
        <f aca="false">IF(OR(B12926&lt;Rules!$B$2,B12926&gt;Rules!$B$3,ABS(I12926)&gt;Rules!$B$4,OR(B12927&lt;Rules!$B$2,B12927&gt;Rules!$B$3,ABS(I12927)&gt;Rules!$B$4)),1,0)</f>
        <v>0</v>
      </c>
      <c r="K12926" s="6" t="str">
        <f aca="false">IF(F12926=1,COUNTIF($F$2:F12926,1),"")</f>
        <v/>
      </c>
    </row>
    <row r="12927" customFormat="false" ht="15" hidden="false" customHeight="false" outlineLevel="0" collapsed="false">
      <c r="A12927" s="6" t="n">
        <v>101464.4305</v>
      </c>
      <c r="B12927" s="6" t="n">
        <v>1.96703296703297</v>
      </c>
      <c r="C12927" s="6" t="n">
        <v>70</v>
      </c>
      <c r="D12927" s="6" t="n">
        <v>-1</v>
      </c>
      <c r="E12927" s="6" t="n">
        <v>1.96263736263736</v>
      </c>
      <c r="F12927" s="6" t="n">
        <v>0</v>
      </c>
      <c r="G12927" s="6" t="n">
        <v>0</v>
      </c>
      <c r="H12927" s="6" t="str">
        <f aca="false">IF(AND(A12927&gt;=Stimuli!$B$2,A12927&lt;=Stimuli!$C$2),Stimuli!$A$2,IF(AND(A12927&gt;=Stimuli!$B$3,A12927&lt;=Stimuli!$C$3),Stimuli!$A$3,IF(AND(A12927&gt;=Stimuli!$B$4,A12927&lt;=Stimuli!$C$4),Stimuli!$A$4,"")))</f>
        <v>03 Quiet recovery (15s)</v>
      </c>
      <c r="I12927" s="6" t="n">
        <f aca="false">(B12927-B12926)/((A12927-A12926)/1000)</f>
        <v>1.12527472527475</v>
      </c>
      <c r="J12927" s="6" t="n">
        <f aca="false">IF(OR(B12927&lt;Rules!$B$2,B12927&gt;Rules!$B$3,ABS(I12927)&gt;Rules!$B$4,OR(B12928&lt;Rules!$B$2,B12928&gt;Rules!$B$3,ABS(I12928)&gt;Rules!$B$4)),1,0)</f>
        <v>0</v>
      </c>
      <c r="K12927" s="6" t="str">
        <f aca="false">IF(F12927=1,COUNTIF($F$2:F12927,1),"")</f>
        <v/>
      </c>
    </row>
    <row r="12928" customFormat="false" ht="15" hidden="false" customHeight="false" outlineLevel="0" collapsed="false">
      <c r="A12928" s="6" t="n">
        <v>101472.243</v>
      </c>
      <c r="B12928" s="6" t="n">
        <v>1.95824175824176</v>
      </c>
      <c r="C12928" s="6" t="n">
        <v>70</v>
      </c>
      <c r="D12928" s="6" t="n">
        <v>-1</v>
      </c>
      <c r="E12928" s="6" t="n">
        <v>1.96263736263736</v>
      </c>
      <c r="F12928" s="6" t="n">
        <v>0</v>
      </c>
      <c r="G12928" s="6" t="n">
        <v>0</v>
      </c>
      <c r="H12928" s="6" t="str">
        <f aca="false">IF(AND(A12928&gt;=Stimuli!$B$2,A12928&lt;=Stimuli!$C$2),Stimuli!$A$2,IF(AND(A12928&gt;=Stimuli!$B$3,A12928&lt;=Stimuli!$C$3),Stimuli!$A$3,IF(AND(A12928&gt;=Stimuli!$B$4,A12928&lt;=Stimuli!$C$4),Stimuli!$A$4,"")))</f>
        <v>03 Quiet recovery (15s)</v>
      </c>
      <c r="I12928" s="6" t="n">
        <f aca="false">(B12928-B12927)/((A12928-A12927)/1000)</f>
        <v>-1.12527472527475</v>
      </c>
      <c r="J12928" s="6" t="n">
        <f aca="false">IF(OR(B12928&lt;Rules!$B$2,B12928&gt;Rules!$B$3,ABS(I12928)&gt;Rules!$B$4,OR(B12929&lt;Rules!$B$2,B12929&gt;Rules!$B$3,ABS(I12929)&gt;Rules!$B$4)),1,0)</f>
        <v>0</v>
      </c>
      <c r="K12928" s="6" t="str">
        <f aca="false">IF(F12928=1,COUNTIF($F$2:F12928,1),"")</f>
        <v/>
      </c>
    </row>
    <row r="12929" customFormat="false" ht="15" hidden="false" customHeight="false" outlineLevel="0" collapsed="false">
      <c r="A12929" s="6" t="n">
        <v>101480.0555</v>
      </c>
      <c r="B12929" s="6" t="n">
        <v>1.96556776556777</v>
      </c>
      <c r="C12929" s="6" t="n">
        <v>70</v>
      </c>
      <c r="D12929" s="6" t="n">
        <v>-1</v>
      </c>
      <c r="E12929" s="6" t="n">
        <v>1.96263736263736</v>
      </c>
      <c r="F12929" s="6" t="n">
        <v>0</v>
      </c>
      <c r="G12929" s="6" t="n">
        <v>0</v>
      </c>
      <c r="H12929" s="6" t="str">
        <f aca="false">IF(AND(A12929&gt;=Stimuli!$B$2,A12929&lt;=Stimuli!$C$2),Stimuli!$A$2,IF(AND(A12929&gt;=Stimuli!$B$3,A12929&lt;=Stimuli!$C$3),Stimuli!$A$3,IF(AND(A12929&gt;=Stimuli!$B$4,A12929&lt;=Stimuli!$C$4),Stimuli!$A$4,"")))</f>
        <v>03 Quiet recovery (15s)</v>
      </c>
      <c r="I12929" s="6" t="n">
        <f aca="false">(B12929-B12928)/((A12929-A12928)/1000)</f>
        <v>0.937728937728906</v>
      </c>
      <c r="J12929" s="6" t="n">
        <f aca="false">IF(OR(B12929&lt;Rules!$B$2,B12929&gt;Rules!$B$3,ABS(I12929)&gt;Rules!$B$4,OR(B12930&lt;Rules!$B$2,B12930&gt;Rules!$B$3,ABS(I12930)&gt;Rules!$B$4)),1,0)</f>
        <v>0</v>
      </c>
      <c r="K12929" s="6" t="str">
        <f aca="false">IF(F12929=1,COUNTIF($F$2:F12929,1),"")</f>
        <v/>
      </c>
    </row>
    <row r="12930" customFormat="false" ht="15" hidden="false" customHeight="false" outlineLevel="0" collapsed="false">
      <c r="A12930" s="6" t="n">
        <v>101487.868</v>
      </c>
      <c r="B12930" s="6" t="n">
        <v>1.95824175824176</v>
      </c>
      <c r="C12930" s="6" t="n">
        <v>70</v>
      </c>
      <c r="D12930" s="6" t="n">
        <v>-1</v>
      </c>
      <c r="E12930" s="6" t="n">
        <v>1.96263736263736</v>
      </c>
      <c r="F12930" s="6" t="n">
        <v>0</v>
      </c>
      <c r="G12930" s="6" t="n">
        <v>0</v>
      </c>
      <c r="H12930" s="6" t="str">
        <f aca="false">IF(AND(A12930&gt;=Stimuli!$B$2,A12930&lt;=Stimuli!$C$2),Stimuli!$A$2,IF(AND(A12930&gt;=Stimuli!$B$3,A12930&lt;=Stimuli!$C$3),Stimuli!$A$3,IF(AND(A12930&gt;=Stimuli!$B$4,A12930&lt;=Stimuli!$C$4),Stimuli!$A$4,"")))</f>
        <v>03 Quiet recovery (15s)</v>
      </c>
      <c r="I12930" s="6" t="n">
        <f aca="false">(B12930-B12929)/((A12930-A12929)/1000)</f>
        <v>-0.937728937728906</v>
      </c>
      <c r="J12930" s="6" t="n">
        <f aca="false">IF(OR(B12930&lt;Rules!$B$2,B12930&gt;Rules!$B$3,ABS(I12930)&gt;Rules!$B$4,OR(B12931&lt;Rules!$B$2,B12931&gt;Rules!$B$3,ABS(I12931)&gt;Rules!$B$4)),1,0)</f>
        <v>0</v>
      </c>
      <c r="K12930" s="6" t="str">
        <f aca="false">IF(F12930=1,COUNTIF($F$2:F12930,1),"")</f>
        <v/>
      </c>
    </row>
    <row r="12931" customFormat="false" ht="15" hidden="false" customHeight="false" outlineLevel="0" collapsed="false">
      <c r="A12931" s="6" t="n">
        <v>101495.6805</v>
      </c>
      <c r="B12931" s="6" t="n">
        <v>1.96263736263736</v>
      </c>
      <c r="C12931" s="6" t="n">
        <v>70</v>
      </c>
      <c r="D12931" s="6" t="n">
        <v>-1</v>
      </c>
      <c r="E12931" s="6" t="n">
        <v>1.96117216117216</v>
      </c>
      <c r="F12931" s="6" t="n">
        <v>0</v>
      </c>
      <c r="G12931" s="6" t="n">
        <v>0</v>
      </c>
      <c r="H12931" s="6" t="str">
        <f aca="false">IF(AND(A12931&gt;=Stimuli!$B$2,A12931&lt;=Stimuli!$C$2),Stimuli!$A$2,IF(AND(A12931&gt;=Stimuli!$B$3,A12931&lt;=Stimuli!$C$3),Stimuli!$A$3,IF(AND(A12931&gt;=Stimuli!$B$4,A12931&lt;=Stimuli!$C$4),Stimuli!$A$4,"")))</f>
        <v>03 Quiet recovery (15s)</v>
      </c>
      <c r="I12931" s="6" t="n">
        <f aca="false">(B12931-B12930)/((A12931-A12930)/1000)</f>
        <v>0.562637362637332</v>
      </c>
      <c r="J12931" s="6" t="n">
        <f aca="false">IF(OR(B12931&lt;Rules!$B$2,B12931&gt;Rules!$B$3,ABS(I12931)&gt;Rules!$B$4,OR(B12932&lt;Rules!$B$2,B12932&gt;Rules!$B$3,ABS(I12932)&gt;Rules!$B$4)),1,0)</f>
        <v>0</v>
      </c>
      <c r="K12931" s="6" t="str">
        <f aca="false">IF(F12931=1,COUNTIF($F$2:F12931,1),"")</f>
        <v/>
      </c>
    </row>
    <row r="12932" customFormat="false" ht="15" hidden="false" customHeight="false" outlineLevel="0" collapsed="false">
      <c r="A12932" s="6" t="n">
        <v>101503.493</v>
      </c>
      <c r="B12932" s="6" t="n">
        <v>1.95970695970696</v>
      </c>
      <c r="C12932" s="6" t="n">
        <v>70</v>
      </c>
      <c r="D12932" s="6" t="n">
        <v>-1</v>
      </c>
      <c r="E12932" s="6" t="n">
        <v>1.96117216117216</v>
      </c>
      <c r="F12932" s="6" t="n">
        <v>0</v>
      </c>
      <c r="G12932" s="6" t="n">
        <v>0</v>
      </c>
      <c r="H12932" s="6" t="str">
        <f aca="false">IF(AND(A12932&gt;=Stimuli!$B$2,A12932&lt;=Stimuli!$C$2),Stimuli!$A$2,IF(AND(A12932&gt;=Stimuli!$B$3,A12932&lt;=Stimuli!$C$3),Stimuli!$A$3,IF(AND(A12932&gt;=Stimuli!$B$4,A12932&lt;=Stimuli!$C$4),Stimuli!$A$4,"")))</f>
        <v>03 Quiet recovery (15s)</v>
      </c>
      <c r="I12932" s="6" t="n">
        <f aca="false">(B12932-B12931)/((A12932-A12931)/1000)</f>
        <v>-0.37509157509146</v>
      </c>
      <c r="J12932" s="6" t="n">
        <f aca="false">IF(OR(B12932&lt;Rules!$B$2,B12932&gt;Rules!$B$3,ABS(I12932)&gt;Rules!$B$4,OR(B12933&lt;Rules!$B$2,B12933&gt;Rules!$B$3,ABS(I12933)&gt;Rules!$B$4)),1,0)</f>
        <v>0</v>
      </c>
      <c r="K12932" s="6" t="str">
        <f aca="false">IF(F12932=1,COUNTIF($F$2:F12932,1),"")</f>
        <v/>
      </c>
    </row>
    <row r="12933" customFormat="false" ht="15" hidden="false" customHeight="false" outlineLevel="0" collapsed="false">
      <c r="A12933" s="6" t="n">
        <v>101511.3055</v>
      </c>
      <c r="B12933" s="6" t="n">
        <v>1.96263736263736</v>
      </c>
      <c r="C12933" s="6" t="n">
        <v>70</v>
      </c>
      <c r="D12933" s="6" t="n">
        <v>-1</v>
      </c>
      <c r="E12933" s="6" t="n">
        <v>1.96117216117216</v>
      </c>
      <c r="F12933" s="6" t="n">
        <v>0</v>
      </c>
      <c r="G12933" s="6" t="n">
        <v>0</v>
      </c>
      <c r="H12933" s="6" t="str">
        <f aca="false">IF(AND(A12933&gt;=Stimuli!$B$2,A12933&lt;=Stimuli!$C$2),Stimuli!$A$2,IF(AND(A12933&gt;=Stimuli!$B$3,A12933&lt;=Stimuli!$C$3),Stimuli!$A$3,IF(AND(A12933&gt;=Stimuli!$B$4,A12933&lt;=Stimuli!$C$4),Stimuli!$A$4,"")))</f>
        <v>03 Quiet recovery (15s)</v>
      </c>
      <c r="I12933" s="6" t="n">
        <f aca="false">(B12933-B12932)/((A12933-A12932)/1000)</f>
        <v>0.37509157509146</v>
      </c>
      <c r="J12933" s="6" t="n">
        <f aca="false">IF(OR(B12933&lt;Rules!$B$2,B12933&gt;Rules!$B$3,ABS(I12933)&gt;Rules!$B$4,OR(B12934&lt;Rules!$B$2,B12934&gt;Rules!$B$3,ABS(I12934)&gt;Rules!$B$4)),1,0)</f>
        <v>0</v>
      </c>
      <c r="K12933" s="6" t="str">
        <f aca="false">IF(F12933=1,COUNTIF($F$2:F12933,1),"")</f>
        <v/>
      </c>
    </row>
    <row r="12934" customFormat="false" ht="15" hidden="false" customHeight="false" outlineLevel="0" collapsed="false">
      <c r="A12934" s="6" t="n">
        <v>101519.118</v>
      </c>
      <c r="B12934" s="6" t="n">
        <v>1.96117216117216</v>
      </c>
      <c r="C12934" s="6" t="n">
        <v>70</v>
      </c>
      <c r="D12934" s="6" t="n">
        <v>-1</v>
      </c>
      <c r="E12934" s="6" t="n">
        <v>1.96117216117216</v>
      </c>
      <c r="F12934" s="6" t="n">
        <v>0</v>
      </c>
      <c r="G12934" s="6" t="n">
        <v>0</v>
      </c>
      <c r="H12934" s="6" t="str">
        <f aca="false">IF(AND(A12934&gt;=Stimuli!$B$2,A12934&lt;=Stimuli!$C$2),Stimuli!$A$2,IF(AND(A12934&gt;=Stimuli!$B$3,A12934&lt;=Stimuli!$C$3),Stimuli!$A$3,IF(AND(A12934&gt;=Stimuli!$B$4,A12934&lt;=Stimuli!$C$4),Stimuli!$A$4,"")))</f>
        <v>03 Quiet recovery (15s)</v>
      </c>
      <c r="I12934" s="6" t="n">
        <f aca="false">(B12934-B12933)/((A12934-A12933)/1000)</f>
        <v>-0.18754578754573</v>
      </c>
      <c r="J12934" s="6" t="n">
        <f aca="false">IF(OR(B12934&lt;Rules!$B$2,B12934&gt;Rules!$B$3,ABS(I12934)&gt;Rules!$B$4,OR(B12935&lt;Rules!$B$2,B12935&gt;Rules!$B$3,ABS(I12935)&gt;Rules!$B$4)),1,0)</f>
        <v>0</v>
      </c>
      <c r="K12934" s="6" t="str">
        <f aca="false">IF(F12934=1,COUNTIF($F$2:F12934,1),"")</f>
        <v/>
      </c>
    </row>
    <row r="12935" customFormat="false" ht="15" hidden="false" customHeight="false" outlineLevel="0" collapsed="false">
      <c r="A12935" s="6" t="n">
        <v>101526.9305</v>
      </c>
      <c r="B12935" s="6" t="n">
        <v>1.95970695970696</v>
      </c>
      <c r="C12935" s="6" t="n">
        <v>70</v>
      </c>
      <c r="D12935" s="6" t="n">
        <v>-1</v>
      </c>
      <c r="E12935" s="6" t="n">
        <v>1.96117216117216</v>
      </c>
      <c r="F12935" s="6" t="n">
        <v>0</v>
      </c>
      <c r="G12935" s="6" t="n">
        <v>0</v>
      </c>
      <c r="H12935" s="6" t="str">
        <f aca="false">IF(AND(A12935&gt;=Stimuli!$B$2,A12935&lt;=Stimuli!$C$2),Stimuli!$A$2,IF(AND(A12935&gt;=Stimuli!$B$3,A12935&lt;=Stimuli!$C$3),Stimuli!$A$3,IF(AND(A12935&gt;=Stimuli!$B$4,A12935&lt;=Stimuli!$C$4),Stimuli!$A$4,"")))</f>
        <v>03 Quiet recovery (15s)</v>
      </c>
      <c r="I12935" s="6" t="n">
        <f aca="false">(B12935-B12934)/((A12935-A12934)/1000)</f>
        <v>-0.18754578754573</v>
      </c>
      <c r="J12935" s="6" t="n">
        <f aca="false">IF(OR(B12935&lt;Rules!$B$2,B12935&gt;Rules!$B$3,ABS(I12935)&gt;Rules!$B$4,OR(B12936&lt;Rules!$B$2,B12936&gt;Rules!$B$3,ABS(I12936)&gt;Rules!$B$4)),1,0)</f>
        <v>0</v>
      </c>
      <c r="K12935" s="6" t="str">
        <f aca="false">IF(F12935=1,COUNTIF($F$2:F12935,1),"")</f>
        <v/>
      </c>
    </row>
    <row r="12936" customFormat="false" ht="15" hidden="false" customHeight="false" outlineLevel="0" collapsed="false">
      <c r="A12936" s="6" t="n">
        <v>101534.743</v>
      </c>
      <c r="B12936" s="6" t="n">
        <v>1.96263736263736</v>
      </c>
      <c r="C12936" s="6" t="n">
        <v>70</v>
      </c>
      <c r="D12936" s="6" t="n">
        <v>-1</v>
      </c>
      <c r="E12936" s="6" t="n">
        <v>1.96117216117216</v>
      </c>
      <c r="F12936" s="6" t="n">
        <v>0</v>
      </c>
      <c r="G12936" s="6" t="n">
        <v>0</v>
      </c>
      <c r="H12936" s="6" t="str">
        <f aca="false">IF(AND(A12936&gt;=Stimuli!$B$2,A12936&lt;=Stimuli!$C$2),Stimuli!$A$2,IF(AND(A12936&gt;=Stimuli!$B$3,A12936&lt;=Stimuli!$C$3),Stimuli!$A$3,IF(AND(A12936&gt;=Stimuli!$B$4,A12936&lt;=Stimuli!$C$4),Stimuli!$A$4,"")))</f>
        <v>03 Quiet recovery (15s)</v>
      </c>
      <c r="I12936" s="6" t="n">
        <f aca="false">(B12936-B12935)/((A12936-A12935)/1000)</f>
        <v>0.37509157509146</v>
      </c>
      <c r="J12936" s="6" t="n">
        <f aca="false">IF(OR(B12936&lt;Rules!$B$2,B12936&gt;Rules!$B$3,ABS(I12936)&gt;Rules!$B$4,OR(B12937&lt;Rules!$B$2,B12937&gt;Rules!$B$3,ABS(I12937)&gt;Rules!$B$4)),1,0)</f>
        <v>0</v>
      </c>
      <c r="K12936" s="6" t="str">
        <f aca="false">IF(F12936=1,COUNTIF($F$2:F12936,1),"")</f>
        <v/>
      </c>
    </row>
    <row r="12937" customFormat="false" ht="15" hidden="false" customHeight="false" outlineLevel="0" collapsed="false">
      <c r="A12937" s="6" t="n">
        <v>101542.5555</v>
      </c>
      <c r="B12937" s="6" t="n">
        <v>1.95970695970696</v>
      </c>
      <c r="C12937" s="6" t="n">
        <v>70</v>
      </c>
      <c r="D12937" s="6" t="n">
        <v>-1</v>
      </c>
      <c r="E12937" s="6" t="n">
        <v>1.96117216117216</v>
      </c>
      <c r="F12937" s="6" t="n">
        <v>0</v>
      </c>
      <c r="G12937" s="6" t="n">
        <v>0</v>
      </c>
      <c r="H12937" s="6" t="str">
        <f aca="false">IF(AND(A12937&gt;=Stimuli!$B$2,A12937&lt;=Stimuli!$C$2),Stimuli!$A$2,IF(AND(A12937&gt;=Stimuli!$B$3,A12937&lt;=Stimuli!$C$3),Stimuli!$A$3,IF(AND(A12937&gt;=Stimuli!$B$4,A12937&lt;=Stimuli!$C$4),Stimuli!$A$4,"")))</f>
        <v>03 Quiet recovery (15s)</v>
      </c>
      <c r="I12937" s="6" t="n">
        <f aca="false">(B12937-B12936)/((A12937-A12936)/1000)</f>
        <v>-0.37509157509146</v>
      </c>
      <c r="J12937" s="6" t="n">
        <f aca="false">IF(OR(B12937&lt;Rules!$B$2,B12937&gt;Rules!$B$3,ABS(I12937)&gt;Rules!$B$4,OR(B12938&lt;Rules!$B$2,B12938&gt;Rules!$B$3,ABS(I12938)&gt;Rules!$B$4)),1,0)</f>
        <v>0</v>
      </c>
      <c r="K12937" s="6" t="str">
        <f aca="false">IF(F12937=1,COUNTIF($F$2:F12937,1),"")</f>
        <v/>
      </c>
    </row>
    <row r="12938" customFormat="false" ht="15" hidden="false" customHeight="false" outlineLevel="0" collapsed="false">
      <c r="A12938" s="6" t="n">
        <v>101550.368</v>
      </c>
      <c r="B12938" s="6" t="n">
        <v>1.96410256410256</v>
      </c>
      <c r="C12938" s="6" t="n">
        <v>70</v>
      </c>
      <c r="D12938" s="6" t="n">
        <v>-1</v>
      </c>
      <c r="E12938" s="6" t="n">
        <v>1.96117216117216</v>
      </c>
      <c r="F12938" s="6" t="n">
        <v>0</v>
      </c>
      <c r="G12938" s="6" t="n">
        <v>0</v>
      </c>
      <c r="H12938" s="6" t="str">
        <f aca="false">IF(AND(A12938&gt;=Stimuli!$B$2,A12938&lt;=Stimuli!$C$2),Stimuli!$A$2,IF(AND(A12938&gt;=Stimuli!$B$3,A12938&lt;=Stimuli!$C$3),Stimuli!$A$3,IF(AND(A12938&gt;=Stimuli!$B$4,A12938&lt;=Stimuli!$C$4),Stimuli!$A$4,"")))</f>
        <v>03 Quiet recovery (15s)</v>
      </c>
      <c r="I12938" s="6" t="n">
        <f aca="false">(B12938-B12937)/((A12938-A12937)/1000)</f>
        <v>0.562637362637304</v>
      </c>
      <c r="J12938" s="6" t="n">
        <f aca="false">IF(OR(B12938&lt;Rules!$B$2,B12938&gt;Rules!$B$3,ABS(I12938)&gt;Rules!$B$4,OR(B12939&lt;Rules!$B$2,B12939&gt;Rules!$B$3,ABS(I12939)&gt;Rules!$B$4)),1,0)</f>
        <v>0</v>
      </c>
      <c r="K12938" s="6" t="str">
        <f aca="false">IF(F12938=1,COUNTIF($F$2:F12938,1),"")</f>
        <v/>
      </c>
    </row>
    <row r="12939" customFormat="false" ht="15" hidden="false" customHeight="false" outlineLevel="0" collapsed="false">
      <c r="A12939" s="6" t="n">
        <v>101558.1805</v>
      </c>
      <c r="B12939" s="6" t="n">
        <v>1.95677655677656</v>
      </c>
      <c r="C12939" s="6" t="n">
        <v>70</v>
      </c>
      <c r="D12939" s="6" t="n">
        <v>-1</v>
      </c>
      <c r="E12939" s="6" t="n">
        <v>1.96117216117216</v>
      </c>
      <c r="F12939" s="6" t="n">
        <v>0</v>
      </c>
      <c r="G12939" s="6" t="n">
        <v>0</v>
      </c>
      <c r="H12939" s="6" t="str">
        <f aca="false">IF(AND(A12939&gt;=Stimuli!$B$2,A12939&lt;=Stimuli!$C$2),Stimuli!$A$2,IF(AND(A12939&gt;=Stimuli!$B$3,A12939&lt;=Stimuli!$C$3),Stimuli!$A$3,IF(AND(A12939&gt;=Stimuli!$B$4,A12939&lt;=Stimuli!$C$4),Stimuli!$A$4,"")))</f>
        <v>03 Quiet recovery (15s)</v>
      </c>
      <c r="I12939" s="6" t="n">
        <f aca="false">(B12939-B12938)/((A12939-A12938)/1000)</f>
        <v>-0.937728937728906</v>
      </c>
      <c r="J12939" s="6" t="n">
        <f aca="false">IF(OR(B12939&lt;Rules!$B$2,B12939&gt;Rules!$B$3,ABS(I12939)&gt;Rules!$B$4,OR(B12940&lt;Rules!$B$2,B12940&gt;Rules!$B$3,ABS(I12940)&gt;Rules!$B$4)),1,0)</f>
        <v>0</v>
      </c>
      <c r="K12939" s="6" t="str">
        <f aca="false">IF(F12939=1,COUNTIF($F$2:F12939,1),"")</f>
        <v/>
      </c>
    </row>
    <row r="12940" customFormat="false" ht="15" hidden="false" customHeight="false" outlineLevel="0" collapsed="false">
      <c r="A12940" s="6" t="n">
        <v>101565.993</v>
      </c>
      <c r="B12940" s="6" t="n">
        <v>1.96410256410256</v>
      </c>
      <c r="C12940" s="6" t="n">
        <v>70</v>
      </c>
      <c r="D12940" s="6" t="n">
        <v>-1</v>
      </c>
      <c r="E12940" s="6" t="n">
        <v>1.96117216117216</v>
      </c>
      <c r="F12940" s="6" t="n">
        <v>0</v>
      </c>
      <c r="G12940" s="6" t="n">
        <v>0</v>
      </c>
      <c r="H12940" s="6" t="str">
        <f aca="false">IF(AND(A12940&gt;=Stimuli!$B$2,A12940&lt;=Stimuli!$C$2),Stimuli!$A$2,IF(AND(A12940&gt;=Stimuli!$B$3,A12940&lt;=Stimuli!$C$3),Stimuli!$A$3,IF(AND(A12940&gt;=Stimuli!$B$4,A12940&lt;=Stimuli!$C$4),Stimuli!$A$4,"")))</f>
        <v>03 Quiet recovery (15s)</v>
      </c>
      <c r="I12940" s="6" t="n">
        <f aca="false">(B12940-B12939)/((A12940-A12939)/1000)</f>
        <v>0.937728937728906</v>
      </c>
      <c r="J12940" s="6" t="n">
        <f aca="false">IF(OR(B12940&lt;Rules!$B$2,B12940&gt;Rules!$B$3,ABS(I12940)&gt;Rules!$B$4,OR(B12941&lt;Rules!$B$2,B12941&gt;Rules!$B$3,ABS(I12941)&gt;Rules!$B$4)),1,0)</f>
        <v>0</v>
      </c>
      <c r="K12940" s="6" t="str">
        <f aca="false">IF(F12940=1,COUNTIF($F$2:F12940,1),"")</f>
        <v/>
      </c>
    </row>
    <row r="12941" customFormat="false" ht="15" hidden="false" customHeight="false" outlineLevel="0" collapsed="false">
      <c r="A12941" s="6" t="n">
        <v>101573.8055</v>
      </c>
      <c r="B12941" s="6" t="n">
        <v>1.95677655677656</v>
      </c>
      <c r="C12941" s="6" t="n">
        <v>70</v>
      </c>
      <c r="D12941" s="6" t="n">
        <v>-1</v>
      </c>
      <c r="E12941" s="6" t="n">
        <v>1.96117216117216</v>
      </c>
      <c r="F12941" s="6" t="n">
        <v>0</v>
      </c>
      <c r="G12941" s="6" t="n">
        <v>0</v>
      </c>
      <c r="H12941" s="6" t="str">
        <f aca="false">IF(AND(A12941&gt;=Stimuli!$B$2,A12941&lt;=Stimuli!$C$2),Stimuli!$A$2,IF(AND(A12941&gt;=Stimuli!$B$3,A12941&lt;=Stimuli!$C$3),Stimuli!$A$3,IF(AND(A12941&gt;=Stimuli!$B$4,A12941&lt;=Stimuli!$C$4),Stimuli!$A$4,"")))</f>
        <v>03 Quiet recovery (15s)</v>
      </c>
      <c r="I12941" s="6" t="n">
        <f aca="false">(B12941-B12940)/((A12941-A12940)/1000)</f>
        <v>-0.937728937728906</v>
      </c>
      <c r="J12941" s="6" t="n">
        <f aca="false">IF(OR(B12941&lt;Rules!$B$2,B12941&gt;Rules!$B$3,ABS(I12941)&gt;Rules!$B$4,OR(B12942&lt;Rules!$B$2,B12942&gt;Rules!$B$3,ABS(I12942)&gt;Rules!$B$4)),1,0)</f>
        <v>0</v>
      </c>
      <c r="K12941" s="6" t="str">
        <f aca="false">IF(F12941=1,COUNTIF($F$2:F12941,1),"")</f>
        <v/>
      </c>
    </row>
    <row r="12942" customFormat="false" ht="15" hidden="false" customHeight="false" outlineLevel="0" collapsed="false">
      <c r="A12942" s="6" t="n">
        <v>101581.618</v>
      </c>
      <c r="B12942" s="6" t="n">
        <v>1.96410256410256</v>
      </c>
      <c r="C12942" s="6" t="n">
        <v>70</v>
      </c>
      <c r="D12942" s="6" t="n">
        <v>-1</v>
      </c>
      <c r="E12942" s="6" t="n">
        <v>1.95970695970696</v>
      </c>
      <c r="F12942" s="6" t="n">
        <v>0</v>
      </c>
      <c r="G12942" s="6" t="n">
        <v>0</v>
      </c>
      <c r="H12942" s="6" t="str">
        <f aca="false">IF(AND(A12942&gt;=Stimuli!$B$2,A12942&lt;=Stimuli!$C$2),Stimuli!$A$2,IF(AND(A12942&gt;=Stimuli!$B$3,A12942&lt;=Stimuli!$C$3),Stimuli!$A$3,IF(AND(A12942&gt;=Stimuli!$B$4,A12942&lt;=Stimuli!$C$4),Stimuli!$A$4,"")))</f>
        <v>03 Quiet recovery (15s)</v>
      </c>
      <c r="I12942" s="6" t="n">
        <f aca="false">(B12942-B12941)/((A12942-A12941)/1000)</f>
        <v>0.937728937728906</v>
      </c>
      <c r="J12942" s="6" t="n">
        <f aca="false">IF(OR(B12942&lt;Rules!$B$2,B12942&gt;Rules!$B$3,ABS(I12942)&gt;Rules!$B$4,OR(B12943&lt;Rules!$B$2,B12943&gt;Rules!$B$3,ABS(I12943)&gt;Rules!$B$4)),1,0)</f>
        <v>0</v>
      </c>
      <c r="K12942" s="6" t="str">
        <f aca="false">IF(F12942=1,COUNTIF($F$2:F12942,1),"")</f>
        <v/>
      </c>
    </row>
    <row r="12943" customFormat="false" ht="15" hidden="false" customHeight="false" outlineLevel="0" collapsed="false">
      <c r="A12943" s="6" t="n">
        <v>101589.4305</v>
      </c>
      <c r="B12943" s="6" t="n">
        <v>1.95677655677656</v>
      </c>
      <c r="C12943" s="6" t="n">
        <v>70</v>
      </c>
      <c r="D12943" s="6" t="n">
        <v>-1</v>
      </c>
      <c r="E12943" s="6" t="n">
        <v>1.95970695970696</v>
      </c>
      <c r="F12943" s="6" t="n">
        <v>0</v>
      </c>
      <c r="G12943" s="6" t="n">
        <v>0</v>
      </c>
      <c r="H12943" s="6" t="str">
        <f aca="false">IF(AND(A12943&gt;=Stimuli!$B$2,A12943&lt;=Stimuli!$C$2),Stimuli!$A$2,IF(AND(A12943&gt;=Stimuli!$B$3,A12943&lt;=Stimuli!$C$3),Stimuli!$A$3,IF(AND(A12943&gt;=Stimuli!$B$4,A12943&lt;=Stimuli!$C$4),Stimuli!$A$4,"")))</f>
        <v>03 Quiet recovery (15s)</v>
      </c>
      <c r="I12943" s="6" t="n">
        <f aca="false">(B12943-B12942)/((A12943-A12942)/1000)</f>
        <v>-0.937728937728906</v>
      </c>
      <c r="J12943" s="6" t="n">
        <f aca="false">IF(OR(B12943&lt;Rules!$B$2,B12943&gt;Rules!$B$3,ABS(I12943)&gt;Rules!$B$4,OR(B12944&lt;Rules!$B$2,B12944&gt;Rules!$B$3,ABS(I12944)&gt;Rules!$B$4)),1,0)</f>
        <v>0</v>
      </c>
      <c r="K12943" s="6" t="str">
        <f aca="false">IF(F12943=1,COUNTIF($F$2:F12943,1),"")</f>
        <v/>
      </c>
    </row>
    <row r="12944" customFormat="false" ht="15" hidden="false" customHeight="false" outlineLevel="0" collapsed="false">
      <c r="A12944" s="6" t="n">
        <v>101597.243</v>
      </c>
      <c r="B12944" s="6" t="n">
        <v>1.96410256410256</v>
      </c>
      <c r="C12944" s="6" t="n">
        <v>70</v>
      </c>
      <c r="D12944" s="6" t="n">
        <v>-1</v>
      </c>
      <c r="E12944" s="6" t="n">
        <v>1.95970695970696</v>
      </c>
      <c r="F12944" s="6" t="n">
        <v>0</v>
      </c>
      <c r="G12944" s="6" t="n">
        <v>0</v>
      </c>
      <c r="H12944" s="6" t="str">
        <f aca="false">IF(AND(A12944&gt;=Stimuli!$B$2,A12944&lt;=Stimuli!$C$2),Stimuli!$A$2,IF(AND(A12944&gt;=Stimuli!$B$3,A12944&lt;=Stimuli!$C$3),Stimuli!$A$3,IF(AND(A12944&gt;=Stimuli!$B$4,A12944&lt;=Stimuli!$C$4),Stimuli!$A$4,"")))</f>
        <v>03 Quiet recovery (15s)</v>
      </c>
      <c r="I12944" s="6" t="n">
        <f aca="false">(B12944-B12943)/((A12944-A12943)/1000)</f>
        <v>0.937728937728906</v>
      </c>
      <c r="J12944" s="6" t="n">
        <f aca="false">IF(OR(B12944&lt;Rules!$B$2,B12944&gt;Rules!$B$3,ABS(I12944)&gt;Rules!$B$4,OR(B12945&lt;Rules!$B$2,B12945&gt;Rules!$B$3,ABS(I12945)&gt;Rules!$B$4)),1,0)</f>
        <v>0</v>
      </c>
      <c r="K12944" s="6" t="str">
        <f aca="false">IF(F12944=1,COUNTIF($F$2:F12944,1),"")</f>
        <v/>
      </c>
    </row>
    <row r="12945" customFormat="false" ht="15" hidden="false" customHeight="false" outlineLevel="0" collapsed="false">
      <c r="A12945" s="6" t="n">
        <v>101605.0555</v>
      </c>
      <c r="B12945" s="6" t="n">
        <v>1.95677655677656</v>
      </c>
      <c r="C12945" s="6" t="n">
        <v>70</v>
      </c>
      <c r="D12945" s="6" t="n">
        <v>-1</v>
      </c>
      <c r="E12945" s="6" t="n">
        <v>1.95970695970696</v>
      </c>
      <c r="F12945" s="6" t="n">
        <v>0</v>
      </c>
      <c r="G12945" s="6" t="n">
        <v>0</v>
      </c>
      <c r="H12945" s="6" t="str">
        <f aca="false">IF(AND(A12945&gt;=Stimuli!$B$2,A12945&lt;=Stimuli!$C$2),Stimuli!$A$2,IF(AND(A12945&gt;=Stimuli!$B$3,A12945&lt;=Stimuli!$C$3),Stimuli!$A$3,IF(AND(A12945&gt;=Stimuli!$B$4,A12945&lt;=Stimuli!$C$4),Stimuli!$A$4,"")))</f>
        <v>03 Quiet recovery (15s)</v>
      </c>
      <c r="I12945" s="6" t="n">
        <f aca="false">(B12945-B12944)/((A12945-A12944)/1000)</f>
        <v>-0.937728937728906</v>
      </c>
      <c r="J12945" s="6" t="n">
        <f aca="false">IF(OR(B12945&lt;Rules!$B$2,B12945&gt;Rules!$B$3,ABS(I12945)&gt;Rules!$B$4,OR(B12946&lt;Rules!$B$2,B12946&gt;Rules!$B$3,ABS(I12946)&gt;Rules!$B$4)),1,0)</f>
        <v>0</v>
      </c>
      <c r="K12945" s="6" t="str">
        <f aca="false">IF(F12945=1,COUNTIF($F$2:F12945,1),"")</f>
        <v/>
      </c>
    </row>
    <row r="12946" customFormat="false" ht="15" hidden="false" customHeight="false" outlineLevel="0" collapsed="false">
      <c r="A12946" s="6" t="n">
        <v>101612.868</v>
      </c>
      <c r="B12946" s="6" t="n">
        <v>1.96263736263736</v>
      </c>
      <c r="C12946" s="6" t="n">
        <v>70</v>
      </c>
      <c r="D12946" s="6" t="n">
        <v>-1</v>
      </c>
      <c r="E12946" s="6" t="n">
        <v>1.95970695970696</v>
      </c>
      <c r="F12946" s="6" t="n">
        <v>0</v>
      </c>
      <c r="G12946" s="6" t="n">
        <v>0</v>
      </c>
      <c r="H12946" s="6" t="str">
        <f aca="false">IF(AND(A12946&gt;=Stimuli!$B$2,A12946&lt;=Stimuli!$C$2),Stimuli!$A$2,IF(AND(A12946&gt;=Stimuli!$B$3,A12946&lt;=Stimuli!$C$3),Stimuli!$A$3,IF(AND(A12946&gt;=Stimuli!$B$4,A12946&lt;=Stimuli!$C$4),Stimuli!$A$4,"")))</f>
        <v>03 Quiet recovery (15s)</v>
      </c>
      <c r="I12946" s="6" t="n">
        <f aca="false">(B12946-B12945)/((A12946-A12945)/1000)</f>
        <v>0.750183150183062</v>
      </c>
      <c r="J12946" s="6" t="n">
        <f aca="false">IF(OR(B12946&lt;Rules!$B$2,B12946&gt;Rules!$B$3,ABS(I12946)&gt;Rules!$B$4,OR(B12947&lt;Rules!$B$2,B12947&gt;Rules!$B$3,ABS(I12947)&gt;Rules!$B$4)),1,0)</f>
        <v>0</v>
      </c>
      <c r="K12946" s="6" t="str">
        <f aca="false">IF(F12946=1,COUNTIF($F$2:F12946,1),"")</f>
        <v/>
      </c>
    </row>
    <row r="12947" customFormat="false" ht="15" hidden="false" customHeight="false" outlineLevel="0" collapsed="false">
      <c r="A12947" s="6" t="n">
        <v>101620.6805</v>
      </c>
      <c r="B12947" s="6" t="n">
        <v>1.95677655677656</v>
      </c>
      <c r="C12947" s="6" t="n">
        <v>70</v>
      </c>
      <c r="D12947" s="6" t="n">
        <v>-1</v>
      </c>
      <c r="E12947" s="6" t="n">
        <v>1.95970695970696</v>
      </c>
      <c r="F12947" s="6" t="n">
        <v>0</v>
      </c>
      <c r="G12947" s="6" t="n">
        <v>0</v>
      </c>
      <c r="H12947" s="6" t="str">
        <f aca="false">IF(AND(A12947&gt;=Stimuli!$B$2,A12947&lt;=Stimuli!$C$2),Stimuli!$A$2,IF(AND(A12947&gt;=Stimuli!$B$3,A12947&lt;=Stimuli!$C$3),Stimuli!$A$3,IF(AND(A12947&gt;=Stimuli!$B$4,A12947&lt;=Stimuli!$C$4),Stimuli!$A$4,"")))</f>
        <v>03 Quiet recovery (15s)</v>
      </c>
      <c r="I12947" s="6" t="n">
        <f aca="false">(B12947-B12946)/((A12947-A12946)/1000)</f>
        <v>-0.750183150183062</v>
      </c>
      <c r="J12947" s="6" t="n">
        <f aca="false">IF(OR(B12947&lt;Rules!$B$2,B12947&gt;Rules!$B$3,ABS(I12947)&gt;Rules!$B$4,OR(B12948&lt;Rules!$B$2,B12948&gt;Rules!$B$3,ABS(I12948)&gt;Rules!$B$4)),1,0)</f>
        <v>0</v>
      </c>
      <c r="K12947" s="6" t="str">
        <f aca="false">IF(F12947=1,COUNTIF($F$2:F12947,1),"")</f>
        <v/>
      </c>
    </row>
    <row r="12948" customFormat="false" ht="15" hidden="false" customHeight="false" outlineLevel="0" collapsed="false">
      <c r="A12948" s="6" t="n">
        <v>101628.493</v>
      </c>
      <c r="B12948" s="6" t="n">
        <v>1.96117216117216</v>
      </c>
      <c r="C12948" s="6" t="n">
        <v>70</v>
      </c>
      <c r="D12948" s="6" t="n">
        <v>-1</v>
      </c>
      <c r="E12948" s="6" t="n">
        <v>1.95970695970696</v>
      </c>
      <c r="F12948" s="6" t="n">
        <v>0</v>
      </c>
      <c r="G12948" s="6" t="n">
        <v>0</v>
      </c>
      <c r="H12948" s="6" t="str">
        <f aca="false">IF(AND(A12948&gt;=Stimuli!$B$2,A12948&lt;=Stimuli!$C$2),Stimuli!$A$2,IF(AND(A12948&gt;=Stimuli!$B$3,A12948&lt;=Stimuli!$C$3),Stimuli!$A$3,IF(AND(A12948&gt;=Stimuli!$B$4,A12948&lt;=Stimuli!$C$4),Stimuli!$A$4,"")))</f>
        <v>03 Quiet recovery (15s)</v>
      </c>
      <c r="I12948" s="6" t="n">
        <f aca="false">(B12948-B12947)/((A12948-A12947)/1000)</f>
        <v>0.562637362637332</v>
      </c>
      <c r="J12948" s="6" t="n">
        <f aca="false">IF(OR(B12948&lt;Rules!$B$2,B12948&gt;Rules!$B$3,ABS(I12948)&gt;Rules!$B$4,OR(B12949&lt;Rules!$B$2,B12949&gt;Rules!$B$3,ABS(I12949)&gt;Rules!$B$4)),1,0)</f>
        <v>0</v>
      </c>
      <c r="K12948" s="6" t="str">
        <f aca="false">IF(F12948=1,COUNTIF($F$2:F12948,1),"")</f>
        <v/>
      </c>
    </row>
    <row r="12949" customFormat="false" ht="15" hidden="false" customHeight="false" outlineLevel="0" collapsed="false">
      <c r="A12949" s="6" t="n">
        <v>101636.3055</v>
      </c>
      <c r="B12949" s="6" t="n">
        <v>1.95824175824176</v>
      </c>
      <c r="C12949" s="6" t="n">
        <v>70</v>
      </c>
      <c r="D12949" s="6" t="n">
        <v>-1</v>
      </c>
      <c r="E12949" s="6" t="n">
        <v>1.95970695970696</v>
      </c>
      <c r="F12949" s="6" t="n">
        <v>0</v>
      </c>
      <c r="G12949" s="6" t="n">
        <v>0</v>
      </c>
      <c r="H12949" s="6" t="str">
        <f aca="false">IF(AND(A12949&gt;=Stimuli!$B$2,A12949&lt;=Stimuli!$C$2),Stimuli!$A$2,IF(AND(A12949&gt;=Stimuli!$B$3,A12949&lt;=Stimuli!$C$3),Stimuli!$A$3,IF(AND(A12949&gt;=Stimuli!$B$4,A12949&lt;=Stimuli!$C$4),Stimuli!$A$4,"")))</f>
        <v>03 Quiet recovery (15s)</v>
      </c>
      <c r="I12949" s="6" t="n">
        <f aca="false">(B12949-B12948)/((A12949-A12948)/1000)</f>
        <v>-0.375091575091602</v>
      </c>
      <c r="J12949" s="6" t="n">
        <f aca="false">IF(OR(B12949&lt;Rules!$B$2,B12949&gt;Rules!$B$3,ABS(I12949)&gt;Rules!$B$4,OR(B12950&lt;Rules!$B$2,B12950&gt;Rules!$B$3,ABS(I12950)&gt;Rules!$B$4)),1,0)</f>
        <v>0</v>
      </c>
      <c r="K12949" s="6" t="str">
        <f aca="false">IF(F12949=1,COUNTIF($F$2:F12949,1),"")</f>
        <v/>
      </c>
    </row>
    <row r="12950" customFormat="false" ht="15" hidden="false" customHeight="false" outlineLevel="0" collapsed="false">
      <c r="A12950" s="6" t="n">
        <v>101644.118</v>
      </c>
      <c r="B12950" s="6" t="n">
        <v>1.95970695970696</v>
      </c>
      <c r="C12950" s="6" t="n">
        <v>70</v>
      </c>
      <c r="D12950" s="6" t="n">
        <v>-1</v>
      </c>
      <c r="E12950" s="6" t="n">
        <v>1.95970695970696</v>
      </c>
      <c r="F12950" s="6" t="n">
        <v>0</v>
      </c>
      <c r="G12950" s="6" t="n">
        <v>0</v>
      </c>
      <c r="H12950" s="6" t="str">
        <f aca="false">IF(AND(A12950&gt;=Stimuli!$B$2,A12950&lt;=Stimuli!$C$2),Stimuli!$A$2,IF(AND(A12950&gt;=Stimuli!$B$3,A12950&lt;=Stimuli!$C$3),Stimuli!$A$3,IF(AND(A12950&gt;=Stimuli!$B$4,A12950&lt;=Stimuli!$C$4),Stimuli!$A$4,"")))</f>
        <v>03 Quiet recovery (15s)</v>
      </c>
      <c r="I12950" s="6" t="n">
        <f aca="false">(B12950-B12949)/((A12950-A12949)/1000)</f>
        <v>0.187545787545872</v>
      </c>
      <c r="J12950" s="6" t="n">
        <f aca="false">IF(OR(B12950&lt;Rules!$B$2,B12950&gt;Rules!$B$3,ABS(I12950)&gt;Rules!$B$4,OR(B12951&lt;Rules!$B$2,B12951&gt;Rules!$B$3,ABS(I12951)&gt;Rules!$B$4)),1,0)</f>
        <v>0</v>
      </c>
      <c r="K12950" s="6" t="str">
        <f aca="false">IF(F12950=1,COUNTIF($F$2:F12950,1),"")</f>
        <v/>
      </c>
    </row>
    <row r="12951" customFormat="false" ht="15" hidden="false" customHeight="false" outlineLevel="0" collapsed="false">
      <c r="A12951" s="6" t="n">
        <v>101651.9305</v>
      </c>
      <c r="B12951" s="6" t="n">
        <v>1.95970695970696</v>
      </c>
      <c r="C12951" s="6" t="n">
        <v>70</v>
      </c>
      <c r="D12951" s="6" t="n">
        <v>-1</v>
      </c>
      <c r="E12951" s="6" t="n">
        <v>1.95970695970696</v>
      </c>
      <c r="F12951" s="6" t="n">
        <v>0</v>
      </c>
      <c r="G12951" s="6" t="n">
        <v>0</v>
      </c>
      <c r="H12951" s="6" t="str">
        <f aca="false">IF(AND(A12951&gt;=Stimuli!$B$2,A12951&lt;=Stimuli!$C$2),Stimuli!$A$2,IF(AND(A12951&gt;=Stimuli!$B$3,A12951&lt;=Stimuli!$C$3),Stimuli!$A$3,IF(AND(A12951&gt;=Stimuli!$B$4,A12951&lt;=Stimuli!$C$4),Stimuli!$A$4,"")))</f>
        <v>03 Quiet recovery (15s)</v>
      </c>
      <c r="I12951" s="6" t="n">
        <f aca="false">(B12951-B12950)/((A12951-A12950)/1000)</f>
        <v>0</v>
      </c>
      <c r="J12951" s="6" t="n">
        <f aca="false">IF(OR(B12951&lt;Rules!$B$2,B12951&gt;Rules!$B$3,ABS(I12951)&gt;Rules!$B$4,OR(B12952&lt;Rules!$B$2,B12952&gt;Rules!$B$3,ABS(I12952)&gt;Rules!$B$4)),1,0)</f>
        <v>0</v>
      </c>
      <c r="K12951" s="6" t="str">
        <f aca="false">IF(F12951=1,COUNTIF($F$2:F12951,1),"")</f>
        <v/>
      </c>
    </row>
    <row r="12952" customFormat="false" ht="15" hidden="false" customHeight="false" outlineLevel="0" collapsed="false">
      <c r="A12952" s="6" t="n">
        <v>101659.743</v>
      </c>
      <c r="B12952" s="6" t="n">
        <v>1.95824175824176</v>
      </c>
      <c r="C12952" s="6" t="n">
        <v>70</v>
      </c>
      <c r="D12952" s="6" t="n">
        <v>-1</v>
      </c>
      <c r="E12952" s="6" t="n">
        <v>1.95970695970696</v>
      </c>
      <c r="F12952" s="6" t="n">
        <v>0</v>
      </c>
      <c r="G12952" s="6" t="n">
        <v>0</v>
      </c>
      <c r="H12952" s="6" t="str">
        <f aca="false">IF(AND(A12952&gt;=Stimuli!$B$2,A12952&lt;=Stimuli!$C$2),Stimuli!$A$2,IF(AND(A12952&gt;=Stimuli!$B$3,A12952&lt;=Stimuli!$C$3),Stimuli!$A$3,IF(AND(A12952&gt;=Stimuli!$B$4,A12952&lt;=Stimuli!$C$4),Stimuli!$A$4,"")))</f>
        <v>03 Quiet recovery (15s)</v>
      </c>
      <c r="I12952" s="6" t="n">
        <f aca="false">(B12952-B12951)/((A12952-A12951)/1000)</f>
        <v>-0.187545787545872</v>
      </c>
      <c r="J12952" s="6" t="n">
        <f aca="false">IF(OR(B12952&lt;Rules!$B$2,B12952&gt;Rules!$B$3,ABS(I12952)&gt;Rules!$B$4,OR(B12953&lt;Rules!$B$2,B12953&gt;Rules!$B$3,ABS(I12953)&gt;Rules!$B$4)),1,0)</f>
        <v>0</v>
      </c>
      <c r="K12952" s="6" t="str">
        <f aca="false">IF(F12952=1,COUNTIF($F$2:F12952,1),"")</f>
        <v/>
      </c>
    </row>
    <row r="12953" customFormat="false" ht="15" hidden="false" customHeight="false" outlineLevel="0" collapsed="false">
      <c r="A12953" s="6" t="n">
        <v>101667.5555</v>
      </c>
      <c r="B12953" s="6" t="n">
        <v>1.96117216117216</v>
      </c>
      <c r="C12953" s="6" t="n">
        <v>70</v>
      </c>
      <c r="D12953" s="6" t="n">
        <v>-1</v>
      </c>
      <c r="E12953" s="6" t="n">
        <v>1.95970695970696</v>
      </c>
      <c r="F12953" s="6" t="n">
        <v>0</v>
      </c>
      <c r="G12953" s="6" t="n">
        <v>0</v>
      </c>
      <c r="H12953" s="6" t="str">
        <f aca="false">IF(AND(A12953&gt;=Stimuli!$B$2,A12953&lt;=Stimuli!$C$2),Stimuli!$A$2,IF(AND(A12953&gt;=Stimuli!$B$3,A12953&lt;=Stimuli!$C$3),Stimuli!$A$3,IF(AND(A12953&gt;=Stimuli!$B$4,A12953&lt;=Stimuli!$C$4),Stimuli!$A$4,"")))</f>
        <v>03 Quiet recovery (15s)</v>
      </c>
      <c r="I12953" s="6" t="n">
        <f aca="false">(B12953-B12952)/((A12953-A12952)/1000)</f>
        <v>0.375091575091602</v>
      </c>
      <c r="J12953" s="6" t="n">
        <f aca="false">IF(OR(B12953&lt;Rules!$B$2,B12953&gt;Rules!$B$3,ABS(I12953)&gt;Rules!$B$4,OR(B12954&lt;Rules!$B$2,B12954&gt;Rules!$B$3,ABS(I12954)&gt;Rules!$B$4)),1,0)</f>
        <v>0</v>
      </c>
      <c r="K12953" s="6" t="str">
        <f aca="false">IF(F12953=1,COUNTIF($F$2:F12953,1),"")</f>
        <v/>
      </c>
    </row>
    <row r="12954" customFormat="false" ht="15" hidden="false" customHeight="false" outlineLevel="0" collapsed="false">
      <c r="A12954" s="6" t="n">
        <v>101675.368</v>
      </c>
      <c r="B12954" s="6" t="n">
        <v>1.95677655677656</v>
      </c>
      <c r="C12954" s="6" t="n">
        <v>70</v>
      </c>
      <c r="D12954" s="6" t="n">
        <v>-1</v>
      </c>
      <c r="E12954" s="6" t="n">
        <v>1.95824175824176</v>
      </c>
      <c r="F12954" s="6" t="n">
        <v>0</v>
      </c>
      <c r="G12954" s="6" t="n">
        <v>0</v>
      </c>
      <c r="H12954" s="6" t="str">
        <f aca="false">IF(AND(A12954&gt;=Stimuli!$B$2,A12954&lt;=Stimuli!$C$2),Stimuli!$A$2,IF(AND(A12954&gt;=Stimuli!$B$3,A12954&lt;=Stimuli!$C$3),Stimuli!$A$3,IF(AND(A12954&gt;=Stimuli!$B$4,A12954&lt;=Stimuli!$C$4),Stimuli!$A$4,"")))</f>
        <v>03 Quiet recovery (15s)</v>
      </c>
      <c r="I12954" s="6" t="n">
        <f aca="false">(B12954-B12953)/((A12954-A12953)/1000)</f>
        <v>-0.562637362637332</v>
      </c>
      <c r="J12954" s="6" t="n">
        <f aca="false">IF(OR(B12954&lt;Rules!$B$2,B12954&gt;Rules!$B$3,ABS(I12954)&gt;Rules!$B$4,OR(B12955&lt;Rules!$B$2,B12955&gt;Rules!$B$3,ABS(I12955)&gt;Rules!$B$4)),1,0)</f>
        <v>0</v>
      </c>
      <c r="K12954" s="6" t="str">
        <f aca="false">IF(F12954=1,COUNTIF($F$2:F12954,1),"")</f>
        <v/>
      </c>
    </row>
    <row r="12955" customFormat="false" ht="15" hidden="false" customHeight="false" outlineLevel="0" collapsed="false">
      <c r="A12955" s="6" t="n">
        <v>101683.1805</v>
      </c>
      <c r="B12955" s="6" t="n">
        <v>1.96263736263736</v>
      </c>
      <c r="C12955" s="6" t="n">
        <v>70</v>
      </c>
      <c r="D12955" s="6" t="n">
        <v>-1</v>
      </c>
      <c r="E12955" s="6" t="n">
        <v>1.95824175824176</v>
      </c>
      <c r="F12955" s="6" t="n">
        <v>0</v>
      </c>
      <c r="G12955" s="6" t="n">
        <v>0</v>
      </c>
      <c r="H12955" s="6" t="str">
        <f aca="false">IF(AND(A12955&gt;=Stimuli!$B$2,A12955&lt;=Stimuli!$C$2),Stimuli!$A$2,IF(AND(A12955&gt;=Stimuli!$B$3,A12955&lt;=Stimuli!$C$3),Stimuli!$A$3,IF(AND(A12955&gt;=Stimuli!$B$4,A12955&lt;=Stimuli!$C$4),Stimuli!$A$4,"")))</f>
        <v>03 Quiet recovery (15s)</v>
      </c>
      <c r="I12955" s="6" t="n">
        <f aca="false">(B12955-B12954)/((A12955-A12954)/1000)</f>
        <v>0.750183150183062</v>
      </c>
      <c r="J12955" s="6" t="n">
        <f aca="false">IF(OR(B12955&lt;Rules!$B$2,B12955&gt;Rules!$B$3,ABS(I12955)&gt;Rules!$B$4,OR(B12956&lt;Rules!$B$2,B12956&gt;Rules!$B$3,ABS(I12956)&gt;Rules!$B$4)),1,0)</f>
        <v>0</v>
      </c>
      <c r="K12955" s="6" t="str">
        <f aca="false">IF(F12955=1,COUNTIF($F$2:F12955,1),"")</f>
        <v/>
      </c>
    </row>
    <row r="12956" customFormat="false" ht="15" hidden="false" customHeight="false" outlineLevel="0" collapsed="false">
      <c r="A12956" s="6" t="n">
        <v>101690.993</v>
      </c>
      <c r="B12956" s="6" t="n">
        <v>1.95531135531136</v>
      </c>
      <c r="C12956" s="6" t="n">
        <v>70</v>
      </c>
      <c r="D12956" s="6" t="n">
        <v>-1</v>
      </c>
      <c r="E12956" s="6" t="n">
        <v>1.95824175824176</v>
      </c>
      <c r="F12956" s="6" t="n">
        <v>0</v>
      </c>
      <c r="G12956" s="6" t="n">
        <v>0</v>
      </c>
      <c r="H12956" s="6" t="str">
        <f aca="false">IF(AND(A12956&gt;=Stimuli!$B$2,A12956&lt;=Stimuli!$C$2),Stimuli!$A$2,IF(AND(A12956&gt;=Stimuli!$B$3,A12956&lt;=Stimuli!$C$3),Stimuli!$A$3,IF(AND(A12956&gt;=Stimuli!$B$4,A12956&lt;=Stimuli!$C$4),Stimuli!$A$4,"")))</f>
        <v>03 Quiet recovery (15s)</v>
      </c>
      <c r="I12956" s="6" t="n">
        <f aca="false">(B12956-B12955)/((A12956-A12955)/1000)</f>
        <v>-0.937728937728792</v>
      </c>
      <c r="J12956" s="6" t="n">
        <f aca="false">IF(OR(B12956&lt;Rules!$B$2,B12956&gt;Rules!$B$3,ABS(I12956)&gt;Rules!$B$4,OR(B12957&lt;Rules!$B$2,B12957&gt;Rules!$B$3,ABS(I12957)&gt;Rules!$B$4)),1,0)</f>
        <v>0</v>
      </c>
      <c r="K12956" s="6" t="str">
        <f aca="false">IF(F12956=1,COUNTIF($F$2:F12956,1),"")</f>
        <v/>
      </c>
    </row>
    <row r="12957" customFormat="false" ht="15" hidden="false" customHeight="false" outlineLevel="0" collapsed="false">
      <c r="A12957" s="6" t="n">
        <v>101698.8055</v>
      </c>
      <c r="B12957" s="6" t="n">
        <v>1.96263736263736</v>
      </c>
      <c r="C12957" s="6" t="n">
        <v>70</v>
      </c>
      <c r="D12957" s="6" t="n">
        <v>-1</v>
      </c>
      <c r="E12957" s="6" t="n">
        <v>1.95824175824176</v>
      </c>
      <c r="F12957" s="6" t="n">
        <v>0</v>
      </c>
      <c r="G12957" s="6" t="n">
        <v>0</v>
      </c>
      <c r="H12957" s="6" t="str">
        <f aca="false">IF(AND(A12957&gt;=Stimuli!$B$2,A12957&lt;=Stimuli!$C$2),Stimuli!$A$2,IF(AND(A12957&gt;=Stimuli!$B$3,A12957&lt;=Stimuli!$C$3),Stimuli!$A$3,IF(AND(A12957&gt;=Stimuli!$B$4,A12957&lt;=Stimuli!$C$4),Stimuli!$A$4,"")))</f>
        <v>03 Quiet recovery (15s)</v>
      </c>
      <c r="I12957" s="6" t="n">
        <f aca="false">(B12957-B12956)/((A12957-A12956)/1000)</f>
        <v>0.937728937728792</v>
      </c>
      <c r="J12957" s="6" t="n">
        <f aca="false">IF(OR(B12957&lt;Rules!$B$2,B12957&gt;Rules!$B$3,ABS(I12957)&gt;Rules!$B$4,OR(B12958&lt;Rules!$B$2,B12958&gt;Rules!$B$3,ABS(I12958)&gt;Rules!$B$4)),1,0)</f>
        <v>0</v>
      </c>
      <c r="K12957" s="6" t="str">
        <f aca="false">IF(F12957=1,COUNTIF($F$2:F12957,1),"")</f>
        <v/>
      </c>
    </row>
    <row r="12958" customFormat="false" ht="15" hidden="false" customHeight="false" outlineLevel="0" collapsed="false">
      <c r="A12958" s="6" t="n">
        <v>101706.618</v>
      </c>
      <c r="B12958" s="6" t="n">
        <v>1.95531135531136</v>
      </c>
      <c r="C12958" s="6" t="n">
        <v>70</v>
      </c>
      <c r="D12958" s="6" t="n">
        <v>-1</v>
      </c>
      <c r="E12958" s="6" t="n">
        <v>1.95824175824176</v>
      </c>
      <c r="F12958" s="6" t="n">
        <v>0</v>
      </c>
      <c r="G12958" s="6" t="n">
        <v>0</v>
      </c>
      <c r="H12958" s="6" t="str">
        <f aca="false">IF(AND(A12958&gt;=Stimuli!$B$2,A12958&lt;=Stimuli!$C$2),Stimuli!$A$2,IF(AND(A12958&gt;=Stimuli!$B$3,A12958&lt;=Stimuli!$C$3),Stimuli!$A$3,IF(AND(A12958&gt;=Stimuli!$B$4,A12958&lt;=Stimuli!$C$4),Stimuli!$A$4,"")))</f>
        <v>03 Quiet recovery (15s)</v>
      </c>
      <c r="I12958" s="6" t="n">
        <f aca="false">(B12958-B12957)/((A12958-A12957)/1000)</f>
        <v>-0.937728937728792</v>
      </c>
      <c r="J12958" s="6" t="n">
        <f aca="false">IF(OR(B12958&lt;Rules!$B$2,B12958&gt;Rules!$B$3,ABS(I12958)&gt;Rules!$B$4,OR(B12959&lt;Rules!$B$2,B12959&gt;Rules!$B$3,ABS(I12959)&gt;Rules!$B$4)),1,0)</f>
        <v>0</v>
      </c>
      <c r="K12958" s="6" t="str">
        <f aca="false">IF(F12958=1,COUNTIF($F$2:F12958,1),"")</f>
        <v/>
      </c>
    </row>
    <row r="12959" customFormat="false" ht="15" hidden="false" customHeight="false" outlineLevel="0" collapsed="false">
      <c r="A12959" s="6" t="n">
        <v>101714.4305</v>
      </c>
      <c r="B12959" s="6" t="n">
        <v>1.96263736263736</v>
      </c>
      <c r="C12959" s="6" t="n">
        <v>70</v>
      </c>
      <c r="D12959" s="6" t="n">
        <v>-1</v>
      </c>
      <c r="E12959" s="6" t="n">
        <v>1.95824175824176</v>
      </c>
      <c r="F12959" s="6" t="n">
        <v>0</v>
      </c>
      <c r="G12959" s="6" t="n">
        <v>0</v>
      </c>
      <c r="H12959" s="6" t="str">
        <f aca="false">IF(AND(A12959&gt;=Stimuli!$B$2,A12959&lt;=Stimuli!$C$2),Stimuli!$A$2,IF(AND(A12959&gt;=Stimuli!$B$3,A12959&lt;=Stimuli!$C$3),Stimuli!$A$3,IF(AND(A12959&gt;=Stimuli!$B$4,A12959&lt;=Stimuli!$C$4),Stimuli!$A$4,"")))</f>
        <v>03 Quiet recovery (15s)</v>
      </c>
      <c r="I12959" s="6" t="n">
        <f aca="false">(B12959-B12958)/((A12959-A12958)/1000)</f>
        <v>0.937728937728792</v>
      </c>
      <c r="J12959" s="6" t="n">
        <f aca="false">IF(OR(B12959&lt;Rules!$B$2,B12959&gt;Rules!$B$3,ABS(I12959)&gt;Rules!$B$4,OR(B12960&lt;Rules!$B$2,B12960&gt;Rules!$B$3,ABS(I12960)&gt;Rules!$B$4)),1,0)</f>
        <v>0</v>
      </c>
      <c r="K12959" s="6" t="str">
        <f aca="false">IF(F12959=1,COUNTIF($F$2:F12959,1),"")</f>
        <v/>
      </c>
    </row>
    <row r="12960" customFormat="false" ht="15" hidden="false" customHeight="false" outlineLevel="0" collapsed="false">
      <c r="A12960" s="6" t="n">
        <v>101722.243</v>
      </c>
      <c r="B12960" s="6" t="n">
        <v>1.95531135531136</v>
      </c>
      <c r="C12960" s="6" t="n">
        <v>70</v>
      </c>
      <c r="D12960" s="6" t="n">
        <v>-1</v>
      </c>
      <c r="E12960" s="6" t="n">
        <v>1.95824175824176</v>
      </c>
      <c r="F12960" s="6" t="n">
        <v>0</v>
      </c>
      <c r="G12960" s="6" t="n">
        <v>0</v>
      </c>
      <c r="H12960" s="6" t="str">
        <f aca="false">IF(AND(A12960&gt;=Stimuli!$B$2,A12960&lt;=Stimuli!$C$2),Stimuli!$A$2,IF(AND(A12960&gt;=Stimuli!$B$3,A12960&lt;=Stimuli!$C$3),Stimuli!$A$3,IF(AND(A12960&gt;=Stimuli!$B$4,A12960&lt;=Stimuli!$C$4),Stimuli!$A$4,"")))</f>
        <v>03 Quiet recovery (15s)</v>
      </c>
      <c r="I12960" s="6" t="n">
        <f aca="false">(B12960-B12959)/((A12960-A12959)/1000)</f>
        <v>-0.937728937728792</v>
      </c>
      <c r="J12960" s="6" t="n">
        <f aca="false">IF(OR(B12960&lt;Rules!$B$2,B12960&gt;Rules!$B$3,ABS(I12960)&gt;Rules!$B$4,OR(B12961&lt;Rules!$B$2,B12961&gt;Rules!$B$3,ABS(I12961)&gt;Rules!$B$4)),1,0)</f>
        <v>0</v>
      </c>
      <c r="K12960" s="6" t="str">
        <f aca="false">IF(F12960=1,COUNTIF($F$2:F12960,1),"")</f>
        <v/>
      </c>
    </row>
    <row r="12961" customFormat="false" ht="15" hidden="false" customHeight="false" outlineLevel="0" collapsed="false">
      <c r="A12961" s="6" t="n">
        <v>101730.0555</v>
      </c>
      <c r="B12961" s="6" t="n">
        <v>1.96117216117216</v>
      </c>
      <c r="C12961" s="6" t="n">
        <v>70</v>
      </c>
      <c r="D12961" s="6" t="n">
        <v>-1</v>
      </c>
      <c r="E12961" s="6" t="n">
        <v>1.95824175824176</v>
      </c>
      <c r="F12961" s="6" t="n">
        <v>0</v>
      </c>
      <c r="G12961" s="6" t="n">
        <v>0</v>
      </c>
      <c r="H12961" s="6" t="str">
        <f aca="false">IF(AND(A12961&gt;=Stimuli!$B$2,A12961&lt;=Stimuli!$C$2),Stimuli!$A$2,IF(AND(A12961&gt;=Stimuli!$B$3,A12961&lt;=Stimuli!$C$3),Stimuli!$A$3,IF(AND(A12961&gt;=Stimuli!$B$4,A12961&lt;=Stimuli!$C$4),Stimuli!$A$4,"")))</f>
        <v>03 Quiet recovery (15s)</v>
      </c>
      <c r="I12961" s="6" t="n">
        <f aca="false">(B12961-B12960)/((A12961-A12960)/1000)</f>
        <v>0.750183150183062</v>
      </c>
      <c r="J12961" s="6" t="n">
        <f aca="false">IF(OR(B12961&lt;Rules!$B$2,B12961&gt;Rules!$B$3,ABS(I12961)&gt;Rules!$B$4,OR(B12962&lt;Rules!$B$2,B12962&gt;Rules!$B$3,ABS(I12962)&gt;Rules!$B$4)),1,0)</f>
        <v>0</v>
      </c>
      <c r="K12961" s="6" t="str">
        <f aca="false">IF(F12961=1,COUNTIF($F$2:F12961,1),"")</f>
        <v/>
      </c>
    </row>
    <row r="12962" customFormat="false" ht="15" hidden="false" customHeight="false" outlineLevel="0" collapsed="false">
      <c r="A12962" s="6" t="n">
        <v>101737.868</v>
      </c>
      <c r="B12962" s="6" t="n">
        <v>1.95531135531136</v>
      </c>
      <c r="C12962" s="6" t="n">
        <v>70</v>
      </c>
      <c r="D12962" s="6" t="n">
        <v>-1</v>
      </c>
      <c r="E12962" s="6" t="n">
        <v>1.95824175824176</v>
      </c>
      <c r="F12962" s="6" t="n">
        <v>0</v>
      </c>
      <c r="G12962" s="6" t="n">
        <v>0</v>
      </c>
      <c r="H12962" s="6" t="str">
        <f aca="false">IF(AND(A12962&gt;=Stimuli!$B$2,A12962&lt;=Stimuli!$C$2),Stimuli!$A$2,IF(AND(A12962&gt;=Stimuli!$B$3,A12962&lt;=Stimuli!$C$3),Stimuli!$A$3,IF(AND(A12962&gt;=Stimuli!$B$4,A12962&lt;=Stimuli!$C$4),Stimuli!$A$4,"")))</f>
        <v>03 Quiet recovery (15s)</v>
      </c>
      <c r="I12962" s="6" t="n">
        <f aca="false">(B12962-B12961)/((A12962-A12961)/1000)</f>
        <v>-0.750183150183062</v>
      </c>
      <c r="J12962" s="6" t="n">
        <f aca="false">IF(OR(B12962&lt;Rules!$B$2,B12962&gt;Rules!$B$3,ABS(I12962)&gt;Rules!$B$4,OR(B12963&lt;Rules!$B$2,B12963&gt;Rules!$B$3,ABS(I12963)&gt;Rules!$B$4)),1,0)</f>
        <v>0</v>
      </c>
      <c r="K12962" s="6" t="str">
        <f aca="false">IF(F12962=1,COUNTIF($F$2:F12962,1),"")</f>
        <v/>
      </c>
    </row>
    <row r="12963" customFormat="false" ht="15" hidden="false" customHeight="false" outlineLevel="0" collapsed="false">
      <c r="A12963" s="6" t="n">
        <v>101745.6805</v>
      </c>
      <c r="B12963" s="6" t="n">
        <v>1.95970695970696</v>
      </c>
      <c r="C12963" s="6" t="n">
        <v>70</v>
      </c>
      <c r="D12963" s="6" t="n">
        <v>-1</v>
      </c>
      <c r="E12963" s="6" t="n">
        <v>1.95824175824176</v>
      </c>
      <c r="F12963" s="6" t="n">
        <v>0</v>
      </c>
      <c r="G12963" s="6" t="n">
        <v>0</v>
      </c>
      <c r="H12963" s="6" t="str">
        <f aca="false">IF(AND(A12963&gt;=Stimuli!$B$2,A12963&lt;=Stimuli!$C$2),Stimuli!$A$2,IF(AND(A12963&gt;=Stimuli!$B$3,A12963&lt;=Stimuli!$C$3),Stimuli!$A$3,IF(AND(A12963&gt;=Stimuli!$B$4,A12963&lt;=Stimuli!$C$4),Stimuli!$A$4,"")))</f>
        <v>03 Quiet recovery (15s)</v>
      </c>
      <c r="I12963" s="6" t="n">
        <f aca="false">(B12963-B12962)/((A12963-A12962)/1000)</f>
        <v>0.562637362637332</v>
      </c>
      <c r="J12963" s="6" t="n">
        <f aca="false">IF(OR(B12963&lt;Rules!$B$2,B12963&gt;Rules!$B$3,ABS(I12963)&gt;Rules!$B$4,OR(B12964&lt;Rules!$B$2,B12964&gt;Rules!$B$3,ABS(I12964)&gt;Rules!$B$4)),1,0)</f>
        <v>0</v>
      </c>
      <c r="K12963" s="6" t="str">
        <f aca="false">IF(F12963=1,COUNTIF($F$2:F12963,1),"")</f>
        <v/>
      </c>
    </row>
    <row r="12964" customFormat="false" ht="15" hidden="false" customHeight="false" outlineLevel="0" collapsed="false">
      <c r="A12964" s="6" t="n">
        <v>101753.493</v>
      </c>
      <c r="B12964" s="6" t="n">
        <v>1.95531135531136</v>
      </c>
      <c r="C12964" s="6" t="n">
        <v>70</v>
      </c>
      <c r="D12964" s="6" t="n">
        <v>-1</v>
      </c>
      <c r="E12964" s="6" t="n">
        <v>1.95824175824176</v>
      </c>
      <c r="F12964" s="6" t="n">
        <v>0</v>
      </c>
      <c r="G12964" s="6" t="n">
        <v>0</v>
      </c>
      <c r="H12964" s="6" t="str">
        <f aca="false">IF(AND(A12964&gt;=Stimuli!$B$2,A12964&lt;=Stimuli!$C$2),Stimuli!$A$2,IF(AND(A12964&gt;=Stimuli!$B$3,A12964&lt;=Stimuli!$C$3),Stimuli!$A$3,IF(AND(A12964&gt;=Stimuli!$B$4,A12964&lt;=Stimuli!$C$4),Stimuli!$A$4,"")))</f>
        <v>03 Quiet recovery (15s)</v>
      </c>
      <c r="I12964" s="6" t="n">
        <f aca="false">(B12964-B12963)/((A12964-A12963)/1000)</f>
        <v>-0.562637362637332</v>
      </c>
      <c r="J12964" s="6" t="n">
        <f aca="false">IF(OR(B12964&lt;Rules!$B$2,B12964&gt;Rules!$B$3,ABS(I12964)&gt;Rules!$B$4,OR(B12965&lt;Rules!$B$2,B12965&gt;Rules!$B$3,ABS(I12965)&gt;Rules!$B$4)),1,0)</f>
        <v>0</v>
      </c>
      <c r="K12964" s="6" t="str">
        <f aca="false">IF(F12964=1,COUNTIF($F$2:F12964,1),"")</f>
        <v/>
      </c>
    </row>
    <row r="12965" customFormat="false" ht="15" hidden="false" customHeight="false" outlineLevel="0" collapsed="false">
      <c r="A12965" s="6" t="n">
        <v>101761.3055</v>
      </c>
      <c r="B12965" s="6" t="n">
        <v>1.95824175824176</v>
      </c>
      <c r="C12965" s="6" t="n">
        <v>70</v>
      </c>
      <c r="D12965" s="6" t="n">
        <v>-1</v>
      </c>
      <c r="E12965" s="6" t="n">
        <v>1.95677655677656</v>
      </c>
      <c r="F12965" s="6" t="n">
        <v>0</v>
      </c>
      <c r="G12965" s="6" t="n">
        <v>0</v>
      </c>
      <c r="H12965" s="6" t="str">
        <f aca="false">IF(AND(A12965&gt;=Stimuli!$B$2,A12965&lt;=Stimuli!$C$2),Stimuli!$A$2,IF(AND(A12965&gt;=Stimuli!$B$3,A12965&lt;=Stimuli!$C$3),Stimuli!$A$3,IF(AND(A12965&gt;=Stimuli!$B$4,A12965&lt;=Stimuli!$C$4),Stimuli!$A$4,"")))</f>
        <v>03 Quiet recovery (15s)</v>
      </c>
      <c r="I12965" s="6" t="n">
        <f aca="false">(B12965-B12964)/((A12965-A12964)/1000)</f>
        <v>0.37509157509146</v>
      </c>
      <c r="J12965" s="6" t="n">
        <f aca="false">IF(OR(B12965&lt;Rules!$B$2,B12965&gt;Rules!$B$3,ABS(I12965)&gt;Rules!$B$4,OR(B12966&lt;Rules!$B$2,B12966&gt;Rules!$B$3,ABS(I12966)&gt;Rules!$B$4)),1,0)</f>
        <v>0</v>
      </c>
      <c r="K12965" s="6" t="str">
        <f aca="false">IF(F12965=1,COUNTIF($F$2:F12965,1),"")</f>
        <v/>
      </c>
    </row>
    <row r="12966" customFormat="false" ht="15" hidden="false" customHeight="false" outlineLevel="0" collapsed="false">
      <c r="A12966" s="6" t="n">
        <v>101769.118</v>
      </c>
      <c r="B12966" s="6" t="n">
        <v>1.95677655677656</v>
      </c>
      <c r="C12966" s="6" t="n">
        <v>70</v>
      </c>
      <c r="D12966" s="6" t="n">
        <v>-1</v>
      </c>
      <c r="E12966" s="6" t="n">
        <v>1.95677655677656</v>
      </c>
      <c r="F12966" s="6" t="n">
        <v>0</v>
      </c>
      <c r="G12966" s="6" t="n">
        <v>0</v>
      </c>
      <c r="H12966" s="6" t="str">
        <f aca="false">IF(AND(A12966&gt;=Stimuli!$B$2,A12966&lt;=Stimuli!$C$2),Stimuli!$A$2,IF(AND(A12966&gt;=Stimuli!$B$3,A12966&lt;=Stimuli!$C$3),Stimuli!$A$3,IF(AND(A12966&gt;=Stimuli!$B$4,A12966&lt;=Stimuli!$C$4),Stimuli!$A$4,"")))</f>
        <v>03 Quiet recovery (15s)</v>
      </c>
      <c r="I12966" s="6" t="n">
        <f aca="false">(B12966-B12965)/((A12966-A12965)/1000)</f>
        <v>-0.18754578754573</v>
      </c>
      <c r="J12966" s="6" t="n">
        <f aca="false">IF(OR(B12966&lt;Rules!$B$2,B12966&gt;Rules!$B$3,ABS(I12966)&gt;Rules!$B$4,OR(B12967&lt;Rules!$B$2,B12967&gt;Rules!$B$3,ABS(I12967)&gt;Rules!$B$4)),1,0)</f>
        <v>0</v>
      </c>
      <c r="K12966" s="6" t="str">
        <f aca="false">IF(F12966=1,COUNTIF($F$2:F12966,1),"")</f>
        <v/>
      </c>
    </row>
    <row r="12967" customFormat="false" ht="15" hidden="false" customHeight="false" outlineLevel="0" collapsed="false">
      <c r="A12967" s="6" t="n">
        <v>101776.9305</v>
      </c>
      <c r="B12967" s="6" t="n">
        <v>1.95677655677656</v>
      </c>
      <c r="C12967" s="6" t="n">
        <v>70</v>
      </c>
      <c r="D12967" s="6" t="n">
        <v>-1</v>
      </c>
      <c r="E12967" s="6" t="n">
        <v>1.95677655677656</v>
      </c>
      <c r="F12967" s="6" t="n">
        <v>0</v>
      </c>
      <c r="G12967" s="6" t="n">
        <v>0</v>
      </c>
      <c r="H12967" s="6" t="str">
        <f aca="false">IF(AND(A12967&gt;=Stimuli!$B$2,A12967&lt;=Stimuli!$C$2),Stimuli!$A$2,IF(AND(A12967&gt;=Stimuli!$B$3,A12967&lt;=Stimuli!$C$3),Stimuli!$A$3,IF(AND(A12967&gt;=Stimuli!$B$4,A12967&lt;=Stimuli!$C$4),Stimuli!$A$4,"")))</f>
        <v>03 Quiet recovery (15s)</v>
      </c>
      <c r="I12967" s="6" t="n">
        <f aca="false">(B12967-B12966)/((A12967-A12966)/1000)</f>
        <v>0</v>
      </c>
      <c r="J12967" s="6" t="n">
        <f aca="false">IF(OR(B12967&lt;Rules!$B$2,B12967&gt;Rules!$B$3,ABS(I12967)&gt;Rules!$B$4,OR(B12968&lt;Rules!$B$2,B12968&gt;Rules!$B$3,ABS(I12968)&gt;Rules!$B$4)),1,0)</f>
        <v>0</v>
      </c>
      <c r="K12967" s="6" t="str">
        <f aca="false">IF(F12967=1,COUNTIF($F$2:F12967,1),"")</f>
        <v/>
      </c>
    </row>
    <row r="12968" customFormat="false" ht="15" hidden="false" customHeight="false" outlineLevel="0" collapsed="false">
      <c r="A12968" s="6" t="n">
        <v>101784.743</v>
      </c>
      <c r="B12968" s="6" t="n">
        <v>1.95824175824176</v>
      </c>
      <c r="C12968" s="6" t="n">
        <v>70</v>
      </c>
      <c r="D12968" s="6" t="n">
        <v>-1</v>
      </c>
      <c r="E12968" s="6" t="n">
        <v>1.95677655677656</v>
      </c>
      <c r="F12968" s="6" t="n">
        <v>0</v>
      </c>
      <c r="G12968" s="6" t="n">
        <v>0</v>
      </c>
      <c r="H12968" s="6" t="str">
        <f aca="false">IF(AND(A12968&gt;=Stimuli!$B$2,A12968&lt;=Stimuli!$C$2),Stimuli!$A$2,IF(AND(A12968&gt;=Stimuli!$B$3,A12968&lt;=Stimuli!$C$3),Stimuli!$A$3,IF(AND(A12968&gt;=Stimuli!$B$4,A12968&lt;=Stimuli!$C$4),Stimuli!$A$4,"")))</f>
        <v>03 Quiet recovery (15s)</v>
      </c>
      <c r="I12968" s="6" t="n">
        <f aca="false">(B12968-B12967)/((A12968-A12967)/1000)</f>
        <v>0.18754578754573</v>
      </c>
      <c r="J12968" s="6" t="n">
        <f aca="false">IF(OR(B12968&lt;Rules!$B$2,B12968&gt;Rules!$B$3,ABS(I12968)&gt;Rules!$B$4,OR(B12969&lt;Rules!$B$2,B12969&gt;Rules!$B$3,ABS(I12969)&gt;Rules!$B$4)),1,0)</f>
        <v>0</v>
      </c>
      <c r="K12968" s="6" t="str">
        <f aca="false">IF(F12968=1,COUNTIF($F$2:F12968,1),"")</f>
        <v/>
      </c>
    </row>
    <row r="12969" customFormat="false" ht="15" hidden="false" customHeight="false" outlineLevel="0" collapsed="false">
      <c r="A12969" s="6" t="n">
        <v>101792.5555</v>
      </c>
      <c r="B12969" s="6" t="n">
        <v>1.95531135531136</v>
      </c>
      <c r="C12969" s="6" t="n">
        <v>70</v>
      </c>
      <c r="D12969" s="6" t="n">
        <v>-1</v>
      </c>
      <c r="E12969" s="6" t="n">
        <v>1.95677655677656</v>
      </c>
      <c r="F12969" s="6" t="n">
        <v>0</v>
      </c>
      <c r="G12969" s="6" t="n">
        <v>0</v>
      </c>
      <c r="H12969" s="6" t="str">
        <f aca="false">IF(AND(A12969&gt;=Stimuli!$B$2,A12969&lt;=Stimuli!$C$2),Stimuli!$A$2,IF(AND(A12969&gt;=Stimuli!$B$3,A12969&lt;=Stimuli!$C$3),Stimuli!$A$3,IF(AND(A12969&gt;=Stimuli!$B$4,A12969&lt;=Stimuli!$C$4),Stimuli!$A$4,"")))</f>
        <v>03 Quiet recovery (15s)</v>
      </c>
      <c r="I12969" s="6" t="n">
        <f aca="false">(B12969-B12968)/((A12969-A12968)/1000)</f>
        <v>-0.37509157509146</v>
      </c>
      <c r="J12969" s="6" t="n">
        <f aca="false">IF(OR(B12969&lt;Rules!$B$2,B12969&gt;Rules!$B$3,ABS(I12969)&gt;Rules!$B$4,OR(B12970&lt;Rules!$B$2,B12970&gt;Rules!$B$3,ABS(I12970)&gt;Rules!$B$4)),1,0)</f>
        <v>0</v>
      </c>
      <c r="K12969" s="6" t="str">
        <f aca="false">IF(F12969=1,COUNTIF($F$2:F12969,1),"")</f>
        <v/>
      </c>
    </row>
    <row r="12970" customFormat="false" ht="15" hidden="false" customHeight="false" outlineLevel="0" collapsed="false">
      <c r="A12970" s="6" t="n">
        <v>101800.368</v>
      </c>
      <c r="B12970" s="6" t="n">
        <v>1.95970695970696</v>
      </c>
      <c r="C12970" s="6" t="n">
        <v>70</v>
      </c>
      <c r="D12970" s="6" t="n">
        <v>-1</v>
      </c>
      <c r="E12970" s="6" t="n">
        <v>1.95677655677656</v>
      </c>
      <c r="F12970" s="6" t="n">
        <v>0</v>
      </c>
      <c r="G12970" s="6" t="n">
        <v>0</v>
      </c>
      <c r="H12970" s="6" t="str">
        <f aca="false">IF(AND(A12970&gt;=Stimuli!$B$2,A12970&lt;=Stimuli!$C$2),Stimuli!$A$2,IF(AND(A12970&gt;=Stimuli!$B$3,A12970&lt;=Stimuli!$C$3),Stimuli!$A$3,IF(AND(A12970&gt;=Stimuli!$B$4,A12970&lt;=Stimuli!$C$4),Stimuli!$A$4,"")))</f>
        <v>03 Quiet recovery (15s)</v>
      </c>
      <c r="I12970" s="6" t="n">
        <f aca="false">(B12970-B12969)/((A12970-A12969)/1000)</f>
        <v>0.562637362637332</v>
      </c>
      <c r="J12970" s="6" t="n">
        <f aca="false">IF(OR(B12970&lt;Rules!$B$2,B12970&gt;Rules!$B$3,ABS(I12970)&gt;Rules!$B$4,OR(B12971&lt;Rules!$B$2,B12971&gt;Rules!$B$3,ABS(I12971)&gt;Rules!$B$4)),1,0)</f>
        <v>0</v>
      </c>
      <c r="K12970" s="6" t="str">
        <f aca="false">IF(F12970=1,COUNTIF($F$2:F12970,1),"")</f>
        <v/>
      </c>
    </row>
    <row r="12971" customFormat="false" ht="15" hidden="false" customHeight="false" outlineLevel="0" collapsed="false">
      <c r="A12971" s="6" t="n">
        <v>101808.1805</v>
      </c>
      <c r="B12971" s="6" t="n">
        <v>1.95384615384615</v>
      </c>
      <c r="C12971" s="6" t="n">
        <v>70</v>
      </c>
      <c r="D12971" s="6" t="n">
        <v>-1</v>
      </c>
      <c r="E12971" s="6" t="n">
        <v>1.95677655677656</v>
      </c>
      <c r="F12971" s="6" t="n">
        <v>0</v>
      </c>
      <c r="G12971" s="6" t="n">
        <v>0</v>
      </c>
      <c r="H12971" s="6" t="str">
        <f aca="false">IF(AND(A12971&gt;=Stimuli!$B$2,A12971&lt;=Stimuli!$C$2),Stimuli!$A$2,IF(AND(A12971&gt;=Stimuli!$B$3,A12971&lt;=Stimuli!$C$3),Stimuli!$A$3,IF(AND(A12971&gt;=Stimuli!$B$4,A12971&lt;=Stimuli!$C$4),Stimuli!$A$4,"")))</f>
        <v>03 Quiet recovery (15s)</v>
      </c>
      <c r="I12971" s="6" t="n">
        <f aca="false">(B12971-B12970)/((A12971-A12970)/1000)</f>
        <v>-0.750183150183176</v>
      </c>
      <c r="J12971" s="6" t="n">
        <f aca="false">IF(OR(B12971&lt;Rules!$B$2,B12971&gt;Rules!$B$3,ABS(I12971)&gt;Rules!$B$4,OR(B12972&lt;Rules!$B$2,B12972&gt;Rules!$B$3,ABS(I12972)&gt;Rules!$B$4)),1,0)</f>
        <v>0</v>
      </c>
      <c r="K12971" s="6" t="str">
        <f aca="false">IF(F12971=1,COUNTIF($F$2:F12971,1),"")</f>
        <v/>
      </c>
    </row>
    <row r="12972" customFormat="false" ht="15" hidden="false" customHeight="false" outlineLevel="0" collapsed="false">
      <c r="A12972" s="6" t="n">
        <v>101815.993</v>
      </c>
      <c r="B12972" s="6" t="n">
        <v>1.95970695970696</v>
      </c>
      <c r="C12972" s="6" t="n">
        <v>70</v>
      </c>
      <c r="D12972" s="6" t="n">
        <v>-1</v>
      </c>
      <c r="E12972" s="6" t="n">
        <v>1.95677655677656</v>
      </c>
      <c r="F12972" s="6" t="n">
        <v>0</v>
      </c>
      <c r="G12972" s="6" t="n">
        <v>0</v>
      </c>
      <c r="H12972" s="6" t="str">
        <f aca="false">IF(AND(A12972&gt;=Stimuli!$B$2,A12972&lt;=Stimuli!$C$2),Stimuli!$A$2,IF(AND(A12972&gt;=Stimuli!$B$3,A12972&lt;=Stimuli!$C$3),Stimuli!$A$3,IF(AND(A12972&gt;=Stimuli!$B$4,A12972&lt;=Stimuli!$C$4),Stimuli!$A$4,"")))</f>
        <v>03 Quiet recovery (15s)</v>
      </c>
      <c r="I12972" s="6" t="n">
        <f aca="false">(B12972-B12971)/((A12972-A12971)/1000)</f>
        <v>0.750183150183176</v>
      </c>
      <c r="J12972" s="6" t="n">
        <f aca="false">IF(OR(B12972&lt;Rules!$B$2,B12972&gt;Rules!$B$3,ABS(I12972)&gt;Rules!$B$4,OR(B12973&lt;Rules!$B$2,B12973&gt;Rules!$B$3,ABS(I12973)&gt;Rules!$B$4)),1,0)</f>
        <v>0</v>
      </c>
      <c r="K12972" s="6" t="str">
        <f aca="false">IF(F12972=1,COUNTIF($F$2:F12972,1),"")</f>
        <v/>
      </c>
    </row>
    <row r="12973" customFormat="false" ht="15" hidden="false" customHeight="false" outlineLevel="0" collapsed="false">
      <c r="A12973" s="6" t="n">
        <v>101823.8055</v>
      </c>
      <c r="B12973" s="6" t="n">
        <v>1.95238095238095</v>
      </c>
      <c r="C12973" s="6" t="n">
        <v>70</v>
      </c>
      <c r="D12973" s="6" t="n">
        <v>-1</v>
      </c>
      <c r="E12973" s="6" t="n">
        <v>1.95677655677656</v>
      </c>
      <c r="F12973" s="6" t="n">
        <v>0</v>
      </c>
      <c r="G12973" s="6" t="n">
        <v>0</v>
      </c>
      <c r="H12973" s="6" t="str">
        <f aca="false">IF(AND(A12973&gt;=Stimuli!$B$2,A12973&lt;=Stimuli!$C$2),Stimuli!$A$2,IF(AND(A12973&gt;=Stimuli!$B$3,A12973&lt;=Stimuli!$C$3),Stimuli!$A$3,IF(AND(A12973&gt;=Stimuli!$B$4,A12973&lt;=Stimuli!$C$4),Stimuli!$A$4,"")))</f>
        <v>03 Quiet recovery (15s)</v>
      </c>
      <c r="I12973" s="6" t="n">
        <f aca="false">(B12973-B12972)/((A12973-A12972)/1000)</f>
        <v>-0.93772893772902</v>
      </c>
      <c r="J12973" s="6" t="n">
        <f aca="false">IF(OR(B12973&lt;Rules!$B$2,B12973&gt;Rules!$B$3,ABS(I12973)&gt;Rules!$B$4,OR(B12974&lt;Rules!$B$2,B12974&gt;Rules!$B$3,ABS(I12974)&gt;Rules!$B$4)),1,0)</f>
        <v>0</v>
      </c>
      <c r="K12973" s="6" t="str">
        <f aca="false">IF(F12973=1,COUNTIF($F$2:F12973,1),"")</f>
        <v/>
      </c>
    </row>
    <row r="12974" customFormat="false" ht="15" hidden="false" customHeight="false" outlineLevel="0" collapsed="false">
      <c r="A12974" s="6" t="n">
        <v>101831.618</v>
      </c>
      <c r="B12974" s="6" t="n">
        <v>1.96117216117216</v>
      </c>
      <c r="C12974" s="6" t="n">
        <v>70</v>
      </c>
      <c r="D12974" s="6" t="n">
        <v>-1</v>
      </c>
      <c r="E12974" s="6" t="n">
        <v>1.95677655677656</v>
      </c>
      <c r="F12974" s="6" t="n">
        <v>0</v>
      </c>
      <c r="G12974" s="6" t="n">
        <v>0</v>
      </c>
      <c r="H12974" s="6" t="str">
        <f aca="false">IF(AND(A12974&gt;=Stimuli!$B$2,A12974&lt;=Stimuli!$C$2),Stimuli!$A$2,IF(AND(A12974&gt;=Stimuli!$B$3,A12974&lt;=Stimuli!$C$3),Stimuli!$A$3,IF(AND(A12974&gt;=Stimuli!$B$4,A12974&lt;=Stimuli!$C$4),Stimuli!$A$4,"")))</f>
        <v>03 Quiet recovery (15s)</v>
      </c>
      <c r="I12974" s="6" t="n">
        <f aca="false">(B12974-B12973)/((A12974-A12973)/1000)</f>
        <v>1.12527472527475</v>
      </c>
      <c r="J12974" s="6" t="n">
        <f aca="false">IF(OR(B12974&lt;Rules!$B$2,B12974&gt;Rules!$B$3,ABS(I12974)&gt;Rules!$B$4,OR(B12975&lt;Rules!$B$2,B12975&gt;Rules!$B$3,ABS(I12975)&gt;Rules!$B$4)),1,0)</f>
        <v>0</v>
      </c>
      <c r="K12974" s="6" t="str">
        <f aca="false">IF(F12974=1,COUNTIF($F$2:F12974,1),"")</f>
        <v/>
      </c>
    </row>
    <row r="12975" customFormat="false" ht="15" hidden="false" customHeight="false" outlineLevel="0" collapsed="false">
      <c r="A12975" s="6" t="n">
        <v>101839.4305</v>
      </c>
      <c r="B12975" s="6" t="n">
        <v>1.95238095238095</v>
      </c>
      <c r="C12975" s="6" t="n">
        <v>70</v>
      </c>
      <c r="D12975" s="6" t="n">
        <v>-1</v>
      </c>
      <c r="E12975" s="6" t="n">
        <v>1.95677655677656</v>
      </c>
      <c r="F12975" s="6" t="n">
        <v>0</v>
      </c>
      <c r="G12975" s="6" t="n">
        <v>0</v>
      </c>
      <c r="H12975" s="6" t="str">
        <f aca="false">IF(AND(A12975&gt;=Stimuli!$B$2,A12975&lt;=Stimuli!$C$2),Stimuli!$A$2,IF(AND(A12975&gt;=Stimuli!$B$3,A12975&lt;=Stimuli!$C$3),Stimuli!$A$3,IF(AND(A12975&gt;=Stimuli!$B$4,A12975&lt;=Stimuli!$C$4),Stimuli!$A$4,"")))</f>
        <v>03 Quiet recovery (15s)</v>
      </c>
      <c r="I12975" s="6" t="n">
        <f aca="false">(B12975-B12974)/((A12975-A12974)/1000)</f>
        <v>-1.12527472527475</v>
      </c>
      <c r="J12975" s="6" t="n">
        <f aca="false">IF(OR(B12975&lt;Rules!$B$2,B12975&gt;Rules!$B$3,ABS(I12975)&gt;Rules!$B$4,OR(B12976&lt;Rules!$B$2,B12976&gt;Rules!$B$3,ABS(I12976)&gt;Rules!$B$4)),1,0)</f>
        <v>0</v>
      </c>
      <c r="K12975" s="6" t="str">
        <f aca="false">IF(F12975=1,COUNTIF($F$2:F12975,1),"")</f>
        <v/>
      </c>
    </row>
    <row r="12976" customFormat="false" ht="15" hidden="false" customHeight="false" outlineLevel="0" collapsed="false">
      <c r="A12976" s="6" t="n">
        <v>101847.243</v>
      </c>
      <c r="B12976" s="6" t="n">
        <v>1.95970695970696</v>
      </c>
      <c r="C12976" s="6" t="n">
        <v>70</v>
      </c>
      <c r="D12976" s="6" t="n">
        <v>-1</v>
      </c>
      <c r="E12976" s="6" t="n">
        <v>1.95677655677656</v>
      </c>
      <c r="F12976" s="6" t="n">
        <v>0</v>
      </c>
      <c r="G12976" s="6" t="n">
        <v>0</v>
      </c>
      <c r="H12976" s="6" t="str">
        <f aca="false">IF(AND(A12976&gt;=Stimuli!$B$2,A12976&lt;=Stimuli!$C$2),Stimuli!$A$2,IF(AND(A12976&gt;=Stimuli!$B$3,A12976&lt;=Stimuli!$C$3),Stimuli!$A$3,IF(AND(A12976&gt;=Stimuli!$B$4,A12976&lt;=Stimuli!$C$4),Stimuli!$A$4,"")))</f>
        <v>03 Quiet recovery (15s)</v>
      </c>
      <c r="I12976" s="6" t="n">
        <f aca="false">(B12976-B12975)/((A12976-A12975)/1000)</f>
        <v>0.93772893772902</v>
      </c>
      <c r="J12976" s="6" t="n">
        <f aca="false">IF(OR(B12976&lt;Rules!$B$2,B12976&gt;Rules!$B$3,ABS(I12976)&gt;Rules!$B$4,OR(B12977&lt;Rules!$B$2,B12977&gt;Rules!$B$3,ABS(I12977)&gt;Rules!$B$4)),1,0)</f>
        <v>0</v>
      </c>
      <c r="K12976" s="6" t="str">
        <f aca="false">IF(F12976=1,COUNTIF($F$2:F12976,1),"")</f>
        <v/>
      </c>
    </row>
    <row r="12977" customFormat="false" ht="15" hidden="false" customHeight="false" outlineLevel="0" collapsed="false">
      <c r="A12977" s="6" t="n">
        <v>101855.0555</v>
      </c>
      <c r="B12977" s="6" t="n">
        <v>1.95238095238095</v>
      </c>
      <c r="C12977" s="6" t="n">
        <v>70</v>
      </c>
      <c r="D12977" s="6" t="n">
        <v>-1</v>
      </c>
      <c r="E12977" s="6" t="n">
        <v>1.95531135531136</v>
      </c>
      <c r="F12977" s="6" t="n">
        <v>0</v>
      </c>
      <c r="G12977" s="6" t="n">
        <v>0</v>
      </c>
      <c r="H12977" s="6" t="str">
        <f aca="false">IF(AND(A12977&gt;=Stimuli!$B$2,A12977&lt;=Stimuli!$C$2),Stimuli!$A$2,IF(AND(A12977&gt;=Stimuli!$B$3,A12977&lt;=Stimuli!$C$3),Stimuli!$A$3,IF(AND(A12977&gt;=Stimuli!$B$4,A12977&lt;=Stimuli!$C$4),Stimuli!$A$4,"")))</f>
        <v>03 Quiet recovery (15s)</v>
      </c>
      <c r="I12977" s="6" t="n">
        <f aca="false">(B12977-B12976)/((A12977-A12976)/1000)</f>
        <v>-0.93772893772902</v>
      </c>
      <c r="J12977" s="6" t="n">
        <f aca="false">IF(OR(B12977&lt;Rules!$B$2,B12977&gt;Rules!$B$3,ABS(I12977)&gt;Rules!$B$4,OR(B12978&lt;Rules!$B$2,B12978&gt;Rules!$B$3,ABS(I12978)&gt;Rules!$B$4)),1,0)</f>
        <v>0</v>
      </c>
      <c r="K12977" s="6" t="str">
        <f aca="false">IF(F12977=1,COUNTIF($F$2:F12977,1),"")</f>
        <v/>
      </c>
    </row>
    <row r="12978" customFormat="false" ht="15" hidden="false" customHeight="false" outlineLevel="0" collapsed="false">
      <c r="A12978" s="6" t="n">
        <v>101862.868</v>
      </c>
      <c r="B12978" s="6" t="n">
        <v>1.95970695970696</v>
      </c>
      <c r="C12978" s="6" t="n">
        <v>70</v>
      </c>
      <c r="D12978" s="6" t="n">
        <v>-1</v>
      </c>
      <c r="E12978" s="6" t="n">
        <v>1.95531135531136</v>
      </c>
      <c r="F12978" s="6" t="n">
        <v>0</v>
      </c>
      <c r="G12978" s="6" t="n">
        <v>0</v>
      </c>
      <c r="H12978" s="6" t="str">
        <f aca="false">IF(AND(A12978&gt;=Stimuli!$B$2,A12978&lt;=Stimuli!$C$2),Stimuli!$A$2,IF(AND(A12978&gt;=Stimuli!$B$3,A12978&lt;=Stimuli!$C$3),Stimuli!$A$3,IF(AND(A12978&gt;=Stimuli!$B$4,A12978&lt;=Stimuli!$C$4),Stimuli!$A$4,"")))</f>
        <v>03 Quiet recovery (15s)</v>
      </c>
      <c r="I12978" s="6" t="n">
        <f aca="false">(B12978-B12977)/((A12978-A12977)/1000)</f>
        <v>0.93772893772902</v>
      </c>
      <c r="J12978" s="6" t="n">
        <f aca="false">IF(OR(B12978&lt;Rules!$B$2,B12978&gt;Rules!$B$3,ABS(I12978)&gt;Rules!$B$4,OR(B12979&lt;Rules!$B$2,B12979&gt;Rules!$B$3,ABS(I12979)&gt;Rules!$B$4)),1,0)</f>
        <v>0</v>
      </c>
      <c r="K12978" s="6" t="str">
        <f aca="false">IF(F12978=1,COUNTIF($F$2:F12978,1),"")</f>
        <v/>
      </c>
    </row>
    <row r="12979" customFormat="false" ht="15" hidden="false" customHeight="false" outlineLevel="0" collapsed="false">
      <c r="A12979" s="6" t="n">
        <v>101870.6805</v>
      </c>
      <c r="B12979" s="6" t="n">
        <v>1.95384615384615</v>
      </c>
      <c r="C12979" s="6" t="n">
        <v>70</v>
      </c>
      <c r="D12979" s="6" t="n">
        <v>-1</v>
      </c>
      <c r="E12979" s="6" t="n">
        <v>1.95531135531136</v>
      </c>
      <c r="F12979" s="6" t="n">
        <v>0</v>
      </c>
      <c r="G12979" s="6" t="n">
        <v>0</v>
      </c>
      <c r="H12979" s="6" t="str">
        <f aca="false">IF(AND(A12979&gt;=Stimuli!$B$2,A12979&lt;=Stimuli!$C$2),Stimuli!$A$2,IF(AND(A12979&gt;=Stimuli!$B$3,A12979&lt;=Stimuli!$C$3),Stimuli!$A$3,IF(AND(A12979&gt;=Stimuli!$B$4,A12979&lt;=Stimuli!$C$4),Stimuli!$A$4,"")))</f>
        <v>03 Quiet recovery (15s)</v>
      </c>
      <c r="I12979" s="6" t="n">
        <f aca="false">(B12979-B12978)/((A12979-A12978)/1000)</f>
        <v>-0.750183150183176</v>
      </c>
      <c r="J12979" s="6" t="n">
        <f aca="false">IF(OR(B12979&lt;Rules!$B$2,B12979&gt;Rules!$B$3,ABS(I12979)&gt;Rules!$B$4,OR(B12980&lt;Rules!$B$2,B12980&gt;Rules!$B$3,ABS(I12980)&gt;Rules!$B$4)),1,0)</f>
        <v>0</v>
      </c>
      <c r="K12979" s="6" t="str">
        <f aca="false">IF(F12979=1,COUNTIF($F$2:F12979,1),"")</f>
        <v/>
      </c>
    </row>
    <row r="12980" customFormat="false" ht="15" hidden="false" customHeight="false" outlineLevel="0" collapsed="false">
      <c r="A12980" s="6" t="n">
        <v>101878.493</v>
      </c>
      <c r="B12980" s="6" t="n">
        <v>1.95824175824176</v>
      </c>
      <c r="C12980" s="6" t="n">
        <v>70</v>
      </c>
      <c r="D12980" s="6" t="n">
        <v>-1</v>
      </c>
      <c r="E12980" s="6" t="n">
        <v>1.95531135531136</v>
      </c>
      <c r="F12980" s="6" t="n">
        <v>0</v>
      </c>
      <c r="G12980" s="6" t="n">
        <v>0</v>
      </c>
      <c r="H12980" s="6" t="str">
        <f aca="false">IF(AND(A12980&gt;=Stimuli!$B$2,A12980&lt;=Stimuli!$C$2),Stimuli!$A$2,IF(AND(A12980&gt;=Stimuli!$B$3,A12980&lt;=Stimuli!$C$3),Stimuli!$A$3,IF(AND(A12980&gt;=Stimuli!$B$4,A12980&lt;=Stimuli!$C$4),Stimuli!$A$4,"")))</f>
        <v>03 Quiet recovery (15s)</v>
      </c>
      <c r="I12980" s="6" t="n">
        <f aca="false">(B12980-B12979)/((A12980-A12979)/1000)</f>
        <v>0.562637362637304</v>
      </c>
      <c r="J12980" s="6" t="n">
        <f aca="false">IF(OR(B12980&lt;Rules!$B$2,B12980&gt;Rules!$B$3,ABS(I12980)&gt;Rules!$B$4,OR(B12981&lt;Rules!$B$2,B12981&gt;Rules!$B$3,ABS(I12981)&gt;Rules!$B$4)),1,0)</f>
        <v>0</v>
      </c>
      <c r="K12980" s="6" t="str">
        <f aca="false">IF(F12980=1,COUNTIF($F$2:F12980,1),"")</f>
        <v/>
      </c>
    </row>
    <row r="12981" customFormat="false" ht="15" hidden="false" customHeight="false" outlineLevel="0" collapsed="false">
      <c r="A12981" s="6" t="n">
        <v>101886.3055</v>
      </c>
      <c r="B12981" s="6" t="n">
        <v>1.95384615384615</v>
      </c>
      <c r="C12981" s="6" t="n">
        <v>70</v>
      </c>
      <c r="D12981" s="6" t="n">
        <v>-1</v>
      </c>
      <c r="E12981" s="6" t="n">
        <v>1.95531135531136</v>
      </c>
      <c r="F12981" s="6" t="n">
        <v>0</v>
      </c>
      <c r="G12981" s="6" t="n">
        <v>0</v>
      </c>
      <c r="H12981" s="6" t="str">
        <f aca="false">IF(AND(A12981&gt;=Stimuli!$B$2,A12981&lt;=Stimuli!$C$2),Stimuli!$A$2,IF(AND(A12981&gt;=Stimuli!$B$3,A12981&lt;=Stimuli!$C$3),Stimuli!$A$3,IF(AND(A12981&gt;=Stimuli!$B$4,A12981&lt;=Stimuli!$C$4),Stimuli!$A$4,"")))</f>
        <v>03 Quiet recovery (15s)</v>
      </c>
      <c r="I12981" s="6" t="n">
        <f aca="false">(B12981-B12980)/((A12981-A12980)/1000)</f>
        <v>-0.562637362637304</v>
      </c>
      <c r="J12981" s="6" t="n">
        <f aca="false">IF(OR(B12981&lt;Rules!$B$2,B12981&gt;Rules!$B$3,ABS(I12981)&gt;Rules!$B$4,OR(B12982&lt;Rules!$B$2,B12982&gt;Rules!$B$3,ABS(I12982)&gt;Rules!$B$4)),1,0)</f>
        <v>0</v>
      </c>
      <c r="K12981" s="6" t="str">
        <f aca="false">IF(F12981=1,COUNTIF($F$2:F12981,1),"")</f>
        <v/>
      </c>
    </row>
    <row r="12982" customFormat="false" ht="15" hidden="false" customHeight="false" outlineLevel="0" collapsed="false">
      <c r="A12982" s="6" t="n">
        <v>101894.118</v>
      </c>
      <c r="B12982" s="6" t="n">
        <v>1.95531135531136</v>
      </c>
      <c r="C12982" s="6" t="n">
        <v>70</v>
      </c>
      <c r="D12982" s="6" t="n">
        <v>-1</v>
      </c>
      <c r="E12982" s="6" t="n">
        <v>1.95531135531136</v>
      </c>
      <c r="F12982" s="6" t="n">
        <v>0</v>
      </c>
      <c r="G12982" s="6" t="n">
        <v>0</v>
      </c>
      <c r="H12982" s="6" t="str">
        <f aca="false">IF(AND(A12982&gt;=Stimuli!$B$2,A12982&lt;=Stimuli!$C$2),Stimuli!$A$2,IF(AND(A12982&gt;=Stimuli!$B$3,A12982&lt;=Stimuli!$C$3),Stimuli!$A$3,IF(AND(A12982&gt;=Stimuli!$B$4,A12982&lt;=Stimuli!$C$4),Stimuli!$A$4,"")))</f>
        <v>03 Quiet recovery (15s)</v>
      </c>
      <c r="I12982" s="6" t="n">
        <f aca="false">(B12982-B12981)/((A12982-A12981)/1000)</f>
        <v>0.187545787545844</v>
      </c>
      <c r="J12982" s="6" t="n">
        <f aca="false">IF(OR(B12982&lt;Rules!$B$2,B12982&gt;Rules!$B$3,ABS(I12982)&gt;Rules!$B$4,OR(B12983&lt;Rules!$B$2,B12983&gt;Rules!$B$3,ABS(I12983)&gt;Rules!$B$4)),1,0)</f>
        <v>0</v>
      </c>
      <c r="K12982" s="6" t="str">
        <f aca="false">IF(F12982=1,COUNTIF($F$2:F12982,1),"")</f>
        <v/>
      </c>
    </row>
    <row r="12983" customFormat="false" ht="15" hidden="false" customHeight="false" outlineLevel="0" collapsed="false">
      <c r="A12983" s="6" t="n">
        <v>101901.9305</v>
      </c>
      <c r="B12983" s="6" t="n">
        <v>1.95531135531136</v>
      </c>
      <c r="C12983" s="6" t="n">
        <v>70</v>
      </c>
      <c r="D12983" s="6" t="n">
        <v>-1</v>
      </c>
      <c r="E12983" s="6" t="n">
        <v>1.95531135531136</v>
      </c>
      <c r="F12983" s="6" t="n">
        <v>0</v>
      </c>
      <c r="G12983" s="6" t="n">
        <v>0</v>
      </c>
      <c r="H12983" s="6" t="str">
        <f aca="false">IF(AND(A12983&gt;=Stimuli!$B$2,A12983&lt;=Stimuli!$C$2),Stimuli!$A$2,IF(AND(A12983&gt;=Stimuli!$B$3,A12983&lt;=Stimuli!$C$3),Stimuli!$A$3,IF(AND(A12983&gt;=Stimuli!$B$4,A12983&lt;=Stimuli!$C$4),Stimuli!$A$4,"")))</f>
        <v>03 Quiet recovery (15s)</v>
      </c>
      <c r="I12983" s="6" t="n">
        <f aca="false">(B12983-B12982)/((A12983-A12982)/1000)</f>
        <v>0</v>
      </c>
      <c r="J12983" s="6" t="n">
        <f aca="false">IF(OR(B12983&lt;Rules!$B$2,B12983&gt;Rules!$B$3,ABS(I12983)&gt;Rules!$B$4,OR(B12984&lt;Rules!$B$2,B12984&gt;Rules!$B$3,ABS(I12984)&gt;Rules!$B$4)),1,0)</f>
        <v>0</v>
      </c>
      <c r="K12983" s="6" t="str">
        <f aca="false">IF(F12983=1,COUNTIF($F$2:F12983,1),"")</f>
        <v/>
      </c>
    </row>
    <row r="12984" customFormat="false" ht="15" hidden="false" customHeight="false" outlineLevel="0" collapsed="false">
      <c r="A12984" s="6" t="n">
        <v>101909.743</v>
      </c>
      <c r="B12984" s="6" t="n">
        <v>1.95384615384615</v>
      </c>
      <c r="C12984" s="6" t="n">
        <v>70</v>
      </c>
      <c r="D12984" s="6" t="n">
        <v>-1</v>
      </c>
      <c r="E12984" s="6" t="n">
        <v>1.95531135531136</v>
      </c>
      <c r="F12984" s="6" t="n">
        <v>0</v>
      </c>
      <c r="G12984" s="6" t="n">
        <v>0</v>
      </c>
      <c r="H12984" s="6" t="str">
        <f aca="false">IF(AND(A12984&gt;=Stimuli!$B$2,A12984&lt;=Stimuli!$C$2),Stimuli!$A$2,IF(AND(A12984&gt;=Stimuli!$B$3,A12984&lt;=Stimuli!$C$3),Stimuli!$A$3,IF(AND(A12984&gt;=Stimuli!$B$4,A12984&lt;=Stimuli!$C$4),Stimuli!$A$4,"")))</f>
        <v>03 Quiet recovery (15s)</v>
      </c>
      <c r="I12984" s="6" t="n">
        <f aca="false">(B12984-B12983)/((A12984-A12983)/1000)</f>
        <v>-0.187545787545844</v>
      </c>
      <c r="J12984" s="6" t="n">
        <f aca="false">IF(OR(B12984&lt;Rules!$B$2,B12984&gt;Rules!$B$3,ABS(I12984)&gt;Rules!$B$4,OR(B12985&lt;Rules!$B$2,B12985&gt;Rules!$B$3,ABS(I12985)&gt;Rules!$B$4)),1,0)</f>
        <v>0</v>
      </c>
      <c r="K12984" s="6" t="str">
        <f aca="false">IF(F12984=1,COUNTIF($F$2:F12984,1),"")</f>
        <v/>
      </c>
    </row>
    <row r="12985" customFormat="false" ht="15" hidden="false" customHeight="false" outlineLevel="0" collapsed="false">
      <c r="A12985" s="6" t="n">
        <v>101917.5555</v>
      </c>
      <c r="B12985" s="6" t="n">
        <v>1.95677655677656</v>
      </c>
      <c r="C12985" s="6" t="n">
        <v>70</v>
      </c>
      <c r="D12985" s="6" t="n">
        <v>-1</v>
      </c>
      <c r="E12985" s="6" t="n">
        <v>1.95531135531136</v>
      </c>
      <c r="F12985" s="6" t="n">
        <v>0</v>
      </c>
      <c r="G12985" s="6" t="n">
        <v>0</v>
      </c>
      <c r="H12985" s="6" t="str">
        <f aca="false">IF(AND(A12985&gt;=Stimuli!$B$2,A12985&lt;=Stimuli!$C$2),Stimuli!$A$2,IF(AND(A12985&gt;=Stimuli!$B$3,A12985&lt;=Stimuli!$C$3),Stimuli!$A$3,IF(AND(A12985&gt;=Stimuli!$B$4,A12985&lt;=Stimuli!$C$4),Stimuli!$A$4,"")))</f>
        <v>03 Quiet recovery (15s)</v>
      </c>
      <c r="I12985" s="6" t="n">
        <f aca="false">(B12985-B12984)/((A12985-A12984)/1000)</f>
        <v>0.375091575091574</v>
      </c>
      <c r="J12985" s="6" t="n">
        <f aca="false">IF(OR(B12985&lt;Rules!$B$2,B12985&gt;Rules!$B$3,ABS(I12985)&gt;Rules!$B$4,OR(B12986&lt;Rules!$B$2,B12986&gt;Rules!$B$3,ABS(I12986)&gt;Rules!$B$4)),1,0)</f>
        <v>0</v>
      </c>
      <c r="K12985" s="6" t="str">
        <f aca="false">IF(F12985=1,COUNTIF($F$2:F12985,1),"")</f>
        <v/>
      </c>
    </row>
    <row r="12986" customFormat="false" ht="15" hidden="false" customHeight="false" outlineLevel="0" collapsed="false">
      <c r="A12986" s="6" t="n">
        <v>101925.368</v>
      </c>
      <c r="B12986" s="6" t="n">
        <v>1.95238095238095</v>
      </c>
      <c r="C12986" s="6" t="n">
        <v>70</v>
      </c>
      <c r="D12986" s="6" t="n">
        <v>-1</v>
      </c>
      <c r="E12986" s="6" t="n">
        <v>1.95531135531136</v>
      </c>
      <c r="F12986" s="6" t="n">
        <v>0</v>
      </c>
      <c r="G12986" s="6" t="n">
        <v>0</v>
      </c>
      <c r="H12986" s="6" t="str">
        <f aca="false">IF(AND(A12986&gt;=Stimuli!$B$2,A12986&lt;=Stimuli!$C$2),Stimuli!$A$2,IF(AND(A12986&gt;=Stimuli!$B$3,A12986&lt;=Stimuli!$C$3),Stimuli!$A$3,IF(AND(A12986&gt;=Stimuli!$B$4,A12986&lt;=Stimuli!$C$4),Stimuli!$A$4,"")))</f>
        <v>03 Quiet recovery (15s)</v>
      </c>
      <c r="I12986" s="6" t="n">
        <f aca="false">(B12986-B12985)/((A12986-A12985)/1000)</f>
        <v>-0.562637362637418</v>
      </c>
      <c r="J12986" s="6" t="n">
        <f aca="false">IF(OR(B12986&lt;Rules!$B$2,B12986&gt;Rules!$B$3,ABS(I12986)&gt;Rules!$B$4,OR(B12987&lt;Rules!$B$2,B12987&gt;Rules!$B$3,ABS(I12987)&gt;Rules!$B$4)),1,0)</f>
        <v>0</v>
      </c>
      <c r="K12986" s="6" t="str">
        <f aca="false">IF(F12986=1,COUNTIF($F$2:F12986,1),"")</f>
        <v/>
      </c>
    </row>
    <row r="12987" customFormat="false" ht="15" hidden="false" customHeight="false" outlineLevel="0" collapsed="false">
      <c r="A12987" s="6" t="n">
        <v>101933.1805</v>
      </c>
      <c r="B12987" s="6" t="n">
        <v>1.95824175824176</v>
      </c>
      <c r="C12987" s="6" t="n">
        <v>70</v>
      </c>
      <c r="D12987" s="6" t="n">
        <v>-1</v>
      </c>
      <c r="E12987" s="6" t="n">
        <v>1.95531135531136</v>
      </c>
      <c r="F12987" s="6" t="n">
        <v>0</v>
      </c>
      <c r="G12987" s="6" t="n">
        <v>0</v>
      </c>
      <c r="H12987" s="6" t="str">
        <f aca="false">IF(AND(A12987&gt;=Stimuli!$B$2,A12987&lt;=Stimuli!$C$2),Stimuli!$A$2,IF(AND(A12987&gt;=Stimuli!$B$3,A12987&lt;=Stimuli!$C$3),Stimuli!$A$3,IF(AND(A12987&gt;=Stimuli!$B$4,A12987&lt;=Stimuli!$C$4),Stimuli!$A$4,"")))</f>
        <v>03 Quiet recovery (15s)</v>
      </c>
      <c r="I12987" s="6" t="n">
        <f aca="false">(B12987-B12986)/((A12987-A12986)/1000)</f>
        <v>0.750183150183148</v>
      </c>
      <c r="J12987" s="6" t="n">
        <f aca="false">IF(OR(B12987&lt;Rules!$B$2,B12987&gt;Rules!$B$3,ABS(I12987)&gt;Rules!$B$4,OR(B12988&lt;Rules!$B$2,B12988&gt;Rules!$B$3,ABS(I12988)&gt;Rules!$B$4)),1,0)</f>
        <v>0</v>
      </c>
      <c r="K12987" s="6" t="str">
        <f aca="false">IF(F12987=1,COUNTIF($F$2:F12987,1),"")</f>
        <v/>
      </c>
    </row>
    <row r="12988" customFormat="false" ht="15" hidden="false" customHeight="false" outlineLevel="0" collapsed="false">
      <c r="A12988" s="6" t="n">
        <v>101940.993</v>
      </c>
      <c r="B12988" s="6" t="n">
        <v>1.95091575091575</v>
      </c>
      <c r="C12988" s="6" t="n">
        <v>70</v>
      </c>
      <c r="D12988" s="6" t="n">
        <v>-1</v>
      </c>
      <c r="E12988" s="6" t="n">
        <v>1.95531135531136</v>
      </c>
      <c r="F12988" s="6" t="n">
        <v>0</v>
      </c>
      <c r="G12988" s="6" t="n">
        <v>0</v>
      </c>
      <c r="H12988" s="6" t="str">
        <f aca="false">IF(AND(A12988&gt;=Stimuli!$B$2,A12988&lt;=Stimuli!$C$2),Stimuli!$A$2,IF(AND(A12988&gt;=Stimuli!$B$3,A12988&lt;=Stimuli!$C$3),Stimuli!$A$3,IF(AND(A12988&gt;=Stimuli!$B$4,A12988&lt;=Stimuli!$C$4),Stimuli!$A$4,"")))</f>
        <v>03 Quiet recovery (15s)</v>
      </c>
      <c r="I12988" s="6" t="n">
        <f aca="false">(B12988-B12987)/((A12988-A12987)/1000)</f>
        <v>-0.93772893772902</v>
      </c>
      <c r="J12988" s="6" t="n">
        <f aca="false">IF(OR(B12988&lt;Rules!$B$2,B12988&gt;Rules!$B$3,ABS(I12988)&gt;Rules!$B$4,OR(B12989&lt;Rules!$B$2,B12989&gt;Rules!$B$3,ABS(I12989)&gt;Rules!$B$4)),1,0)</f>
        <v>0</v>
      </c>
      <c r="K12988" s="6" t="str">
        <f aca="false">IF(F12988=1,COUNTIF($F$2:F12988,1),"")</f>
        <v/>
      </c>
    </row>
    <row r="12989" customFormat="false" ht="15" hidden="false" customHeight="false" outlineLevel="0" collapsed="false">
      <c r="A12989" s="6" t="n">
        <v>101948.8055</v>
      </c>
      <c r="B12989" s="6" t="n">
        <v>1.95824175824176</v>
      </c>
      <c r="C12989" s="6" t="n">
        <v>70</v>
      </c>
      <c r="D12989" s="6" t="n">
        <v>-1</v>
      </c>
      <c r="E12989" s="6" t="n">
        <v>1.95384615384615</v>
      </c>
      <c r="F12989" s="6" t="n">
        <v>0</v>
      </c>
      <c r="G12989" s="6" t="n">
        <v>0</v>
      </c>
      <c r="H12989" s="6" t="str">
        <f aca="false">IF(AND(A12989&gt;=Stimuli!$B$2,A12989&lt;=Stimuli!$C$2),Stimuli!$A$2,IF(AND(A12989&gt;=Stimuli!$B$3,A12989&lt;=Stimuli!$C$3),Stimuli!$A$3,IF(AND(A12989&gt;=Stimuli!$B$4,A12989&lt;=Stimuli!$C$4),Stimuli!$A$4,"")))</f>
        <v>03 Quiet recovery (15s)</v>
      </c>
      <c r="I12989" s="6" t="n">
        <f aca="false">(B12989-B12988)/((A12989-A12988)/1000)</f>
        <v>0.93772893772902</v>
      </c>
      <c r="J12989" s="6" t="n">
        <f aca="false">IF(OR(B12989&lt;Rules!$B$2,B12989&gt;Rules!$B$3,ABS(I12989)&gt;Rules!$B$4,OR(B12990&lt;Rules!$B$2,B12990&gt;Rules!$B$3,ABS(I12990)&gt;Rules!$B$4)),1,0)</f>
        <v>0</v>
      </c>
      <c r="K12989" s="6" t="str">
        <f aca="false">IF(F12989=1,COUNTIF($F$2:F12989,1),"")</f>
        <v/>
      </c>
    </row>
    <row r="12990" customFormat="false" ht="15" hidden="false" customHeight="false" outlineLevel="0" collapsed="false">
      <c r="A12990" s="6" t="n">
        <v>101956.618</v>
      </c>
      <c r="B12990" s="6" t="n">
        <v>1.95091575091575</v>
      </c>
      <c r="C12990" s="6" t="n">
        <v>68</v>
      </c>
      <c r="D12990" s="6" t="n">
        <v>875</v>
      </c>
      <c r="E12990" s="6" t="n">
        <v>1.95384615384615</v>
      </c>
      <c r="F12990" s="6" t="n">
        <v>0</v>
      </c>
      <c r="G12990" s="6" t="n">
        <v>0</v>
      </c>
      <c r="H12990" s="6" t="str">
        <f aca="false">IF(AND(A12990&gt;=Stimuli!$B$2,A12990&lt;=Stimuli!$C$2),Stimuli!$A$2,IF(AND(A12990&gt;=Stimuli!$B$3,A12990&lt;=Stimuli!$C$3),Stimuli!$A$3,IF(AND(A12990&gt;=Stimuli!$B$4,A12990&lt;=Stimuli!$C$4),Stimuli!$A$4,"")))</f>
        <v>03 Quiet recovery (15s)</v>
      </c>
      <c r="I12990" s="6" t="n">
        <f aca="false">(B12990-B12989)/((A12990-A12989)/1000)</f>
        <v>-0.93772893772902</v>
      </c>
      <c r="J12990" s="6" t="n">
        <f aca="false">IF(OR(B12990&lt;Rules!$B$2,B12990&gt;Rules!$B$3,ABS(I12990)&gt;Rules!$B$4,OR(B12991&lt;Rules!$B$2,B12991&gt;Rules!$B$3,ABS(I12991)&gt;Rules!$B$4)),1,0)</f>
        <v>0</v>
      </c>
      <c r="K12990" s="6" t="str">
        <f aca="false">IF(F12990=1,COUNTIF($F$2:F12990,1),"")</f>
        <v/>
      </c>
    </row>
    <row r="12991" customFormat="false" ht="15" hidden="false" customHeight="false" outlineLevel="0" collapsed="false">
      <c r="A12991" s="6" t="n">
        <v>101964.4305</v>
      </c>
      <c r="B12991" s="6" t="n">
        <v>1.95824175824176</v>
      </c>
      <c r="C12991" s="6" t="n">
        <v>68</v>
      </c>
      <c r="D12991" s="6" t="n">
        <v>-1</v>
      </c>
      <c r="E12991" s="6" t="n">
        <v>1.95384615384615</v>
      </c>
      <c r="F12991" s="6" t="n">
        <v>0</v>
      </c>
      <c r="G12991" s="6" t="n">
        <v>0</v>
      </c>
      <c r="H12991" s="6" t="str">
        <f aca="false">IF(AND(A12991&gt;=Stimuli!$B$2,A12991&lt;=Stimuli!$C$2),Stimuli!$A$2,IF(AND(A12991&gt;=Stimuli!$B$3,A12991&lt;=Stimuli!$C$3),Stimuli!$A$3,IF(AND(A12991&gt;=Stimuli!$B$4,A12991&lt;=Stimuli!$C$4),Stimuli!$A$4,"")))</f>
        <v>03 Quiet recovery (15s)</v>
      </c>
      <c r="I12991" s="6" t="n">
        <f aca="false">(B12991-B12990)/((A12991-A12990)/1000)</f>
        <v>0.93772893772902</v>
      </c>
      <c r="J12991" s="6" t="n">
        <f aca="false">IF(OR(B12991&lt;Rules!$B$2,B12991&gt;Rules!$B$3,ABS(I12991)&gt;Rules!$B$4,OR(B12992&lt;Rules!$B$2,B12992&gt;Rules!$B$3,ABS(I12992)&gt;Rules!$B$4)),1,0)</f>
        <v>0</v>
      </c>
      <c r="K12991" s="6" t="str">
        <f aca="false">IF(F12991=1,COUNTIF($F$2:F12991,1),"")</f>
        <v/>
      </c>
    </row>
    <row r="12992" customFormat="false" ht="15" hidden="false" customHeight="false" outlineLevel="0" collapsed="false">
      <c r="A12992" s="6" t="n">
        <v>101972.243</v>
      </c>
      <c r="B12992" s="6" t="n">
        <v>1.95091575091575</v>
      </c>
      <c r="C12992" s="6" t="n">
        <v>68</v>
      </c>
      <c r="D12992" s="6" t="n">
        <v>-1</v>
      </c>
      <c r="E12992" s="6" t="n">
        <v>1.95384615384615</v>
      </c>
      <c r="F12992" s="6" t="n">
        <v>0</v>
      </c>
      <c r="G12992" s="6" t="n">
        <v>0</v>
      </c>
      <c r="H12992" s="6" t="str">
        <f aca="false">IF(AND(A12992&gt;=Stimuli!$B$2,A12992&lt;=Stimuli!$C$2),Stimuli!$A$2,IF(AND(A12992&gt;=Stimuli!$B$3,A12992&lt;=Stimuli!$C$3),Stimuli!$A$3,IF(AND(A12992&gt;=Stimuli!$B$4,A12992&lt;=Stimuli!$C$4),Stimuli!$A$4,"")))</f>
        <v>03 Quiet recovery (15s)</v>
      </c>
      <c r="I12992" s="6" t="n">
        <f aca="false">(B12992-B12991)/((A12992-A12991)/1000)</f>
        <v>-0.93772893772902</v>
      </c>
      <c r="J12992" s="6" t="n">
        <f aca="false">IF(OR(B12992&lt;Rules!$B$2,B12992&gt;Rules!$B$3,ABS(I12992)&gt;Rules!$B$4,OR(B12993&lt;Rules!$B$2,B12993&gt;Rules!$B$3,ABS(I12993)&gt;Rules!$B$4)),1,0)</f>
        <v>0</v>
      </c>
      <c r="K12992" s="6" t="str">
        <f aca="false">IF(F12992=1,COUNTIF($F$2:F12992,1),"")</f>
        <v/>
      </c>
    </row>
    <row r="12993" customFormat="false" ht="15" hidden="false" customHeight="false" outlineLevel="0" collapsed="false">
      <c r="A12993" s="6" t="n">
        <v>101980.0555</v>
      </c>
      <c r="B12993" s="6" t="n">
        <v>1.95677655677656</v>
      </c>
      <c r="C12993" s="6" t="n">
        <v>68</v>
      </c>
      <c r="D12993" s="6" t="n">
        <v>-1</v>
      </c>
      <c r="E12993" s="6" t="n">
        <v>1.95384615384615</v>
      </c>
      <c r="F12993" s="6" t="n">
        <v>0</v>
      </c>
      <c r="G12993" s="6" t="n">
        <v>0</v>
      </c>
      <c r="H12993" s="6" t="str">
        <f aca="false">IF(AND(A12993&gt;=Stimuli!$B$2,A12993&lt;=Stimuli!$C$2),Stimuli!$A$2,IF(AND(A12993&gt;=Stimuli!$B$3,A12993&lt;=Stimuli!$C$3),Stimuli!$A$3,IF(AND(A12993&gt;=Stimuli!$B$4,A12993&lt;=Stimuli!$C$4),Stimuli!$A$4,"")))</f>
        <v>03 Quiet recovery (15s)</v>
      </c>
      <c r="I12993" s="6" t="n">
        <f aca="false">(B12993-B12992)/((A12993-A12992)/1000)</f>
        <v>0.75018315018329</v>
      </c>
      <c r="J12993" s="6" t="n">
        <f aca="false">IF(OR(B12993&lt;Rules!$B$2,B12993&gt;Rules!$B$3,ABS(I12993)&gt;Rules!$B$4,OR(B12994&lt;Rules!$B$2,B12994&gt;Rules!$B$3,ABS(I12994)&gt;Rules!$B$4)),1,0)</f>
        <v>0</v>
      </c>
      <c r="K12993" s="6" t="str">
        <f aca="false">IF(F12993=1,COUNTIF($F$2:F12993,1),"")</f>
        <v/>
      </c>
    </row>
    <row r="12994" customFormat="false" ht="15" hidden="false" customHeight="false" outlineLevel="0" collapsed="false">
      <c r="A12994" s="6" t="n">
        <v>101987.868</v>
      </c>
      <c r="B12994" s="6" t="n">
        <v>1.95091575091575</v>
      </c>
      <c r="C12994" s="6" t="n">
        <v>68</v>
      </c>
      <c r="D12994" s="6" t="n">
        <v>-1</v>
      </c>
      <c r="E12994" s="6" t="n">
        <v>1.95384615384615</v>
      </c>
      <c r="F12994" s="6" t="n">
        <v>0</v>
      </c>
      <c r="G12994" s="6" t="n">
        <v>0</v>
      </c>
      <c r="H12994" s="6" t="str">
        <f aca="false">IF(AND(A12994&gt;=Stimuli!$B$2,A12994&lt;=Stimuli!$C$2),Stimuli!$A$2,IF(AND(A12994&gt;=Stimuli!$B$3,A12994&lt;=Stimuli!$C$3),Stimuli!$A$3,IF(AND(A12994&gt;=Stimuli!$B$4,A12994&lt;=Stimuli!$C$4),Stimuli!$A$4,"")))</f>
        <v>03 Quiet recovery (15s)</v>
      </c>
      <c r="I12994" s="6" t="n">
        <f aca="false">(B12994-B12993)/((A12994-A12993)/1000)</f>
        <v>-0.75018315018329</v>
      </c>
      <c r="J12994" s="6" t="n">
        <f aca="false">IF(OR(B12994&lt;Rules!$B$2,B12994&gt;Rules!$B$3,ABS(I12994)&gt;Rules!$B$4,OR(B12995&lt;Rules!$B$2,B12995&gt;Rules!$B$3,ABS(I12995)&gt;Rules!$B$4)),1,0)</f>
        <v>0</v>
      </c>
      <c r="K12994" s="6" t="str">
        <f aca="false">IF(F12994=1,COUNTIF($F$2:F12994,1),"")</f>
        <v/>
      </c>
    </row>
    <row r="12995" customFormat="false" ht="15" hidden="false" customHeight="false" outlineLevel="0" collapsed="false">
      <c r="A12995" s="6" t="n">
        <v>101995.6805</v>
      </c>
      <c r="B12995" s="6" t="n">
        <v>1.95531135531136</v>
      </c>
      <c r="C12995" s="6" t="n">
        <v>68</v>
      </c>
      <c r="D12995" s="6" t="n">
        <v>-1</v>
      </c>
      <c r="E12995" s="6" t="n">
        <v>1.95384615384615</v>
      </c>
      <c r="F12995" s="6" t="n">
        <v>0</v>
      </c>
      <c r="G12995" s="6" t="n">
        <v>0</v>
      </c>
      <c r="H12995" s="6" t="str">
        <f aca="false">IF(AND(A12995&gt;=Stimuli!$B$2,A12995&lt;=Stimuli!$C$2),Stimuli!$A$2,IF(AND(A12995&gt;=Stimuli!$B$3,A12995&lt;=Stimuli!$C$3),Stimuli!$A$3,IF(AND(A12995&gt;=Stimuli!$B$4,A12995&lt;=Stimuli!$C$4),Stimuli!$A$4,"")))</f>
        <v>03 Quiet recovery (15s)</v>
      </c>
      <c r="I12995" s="6" t="n">
        <f aca="false">(B12995-B12994)/((A12995-A12994)/1000)</f>
        <v>0.56263736263756</v>
      </c>
      <c r="J12995" s="6" t="n">
        <f aca="false">IF(OR(B12995&lt;Rules!$B$2,B12995&gt;Rules!$B$3,ABS(I12995)&gt;Rules!$B$4,OR(B12996&lt;Rules!$B$2,B12996&gt;Rules!$B$3,ABS(I12996)&gt;Rules!$B$4)),1,0)</f>
        <v>0</v>
      </c>
      <c r="K12995" s="6" t="str">
        <f aca="false">IF(F12995=1,COUNTIF($F$2:F12995,1),"")</f>
        <v/>
      </c>
    </row>
    <row r="12996" customFormat="false" ht="15" hidden="false" customHeight="false" outlineLevel="0" collapsed="false">
      <c r="A12996" s="6" t="n">
        <v>102003.493</v>
      </c>
      <c r="B12996" s="6" t="n">
        <v>1.95091575091575</v>
      </c>
      <c r="C12996" s="6" t="n">
        <v>68</v>
      </c>
      <c r="D12996" s="6" t="n">
        <v>-1</v>
      </c>
      <c r="E12996" s="6" t="n">
        <v>1.95384615384615</v>
      </c>
      <c r="F12996" s="6" t="n">
        <v>0</v>
      </c>
      <c r="G12996" s="6" t="n">
        <v>0</v>
      </c>
      <c r="H12996" s="6" t="str">
        <f aca="false">IF(AND(A12996&gt;=Stimuli!$B$2,A12996&lt;=Stimuli!$C$2),Stimuli!$A$2,IF(AND(A12996&gt;=Stimuli!$B$3,A12996&lt;=Stimuli!$C$3),Stimuli!$A$3,IF(AND(A12996&gt;=Stimuli!$B$4,A12996&lt;=Stimuli!$C$4),Stimuli!$A$4,"")))</f>
        <v>03 Quiet recovery (15s)</v>
      </c>
      <c r="I12996" s="6" t="n">
        <f aca="false">(B12996-B12995)/((A12996-A12995)/1000)</f>
        <v>-0.56263736263756</v>
      </c>
      <c r="J12996" s="6" t="n">
        <f aca="false">IF(OR(B12996&lt;Rules!$B$2,B12996&gt;Rules!$B$3,ABS(I12996)&gt;Rules!$B$4,OR(B12997&lt;Rules!$B$2,B12997&gt;Rules!$B$3,ABS(I12997)&gt;Rules!$B$4)),1,0)</f>
        <v>0</v>
      </c>
      <c r="K12996" s="6" t="str">
        <f aca="false">IF(F12996=1,COUNTIF($F$2:F12996,1),"")</f>
        <v/>
      </c>
    </row>
    <row r="12997" customFormat="false" ht="15" hidden="false" customHeight="false" outlineLevel="0" collapsed="false">
      <c r="A12997" s="6" t="n">
        <v>102011.3055</v>
      </c>
      <c r="B12997" s="6" t="n">
        <v>1.95384615384615</v>
      </c>
      <c r="C12997" s="6" t="n">
        <v>68</v>
      </c>
      <c r="D12997" s="6" t="n">
        <v>-1</v>
      </c>
      <c r="E12997" s="6" t="n">
        <v>1.95384615384615</v>
      </c>
      <c r="F12997" s="6" t="n">
        <v>0</v>
      </c>
      <c r="G12997" s="6" t="n">
        <v>0</v>
      </c>
      <c r="H12997" s="6" t="str">
        <f aca="false">IF(AND(A12997&gt;=Stimuli!$B$2,A12997&lt;=Stimuli!$C$2),Stimuli!$A$2,IF(AND(A12997&gt;=Stimuli!$B$3,A12997&lt;=Stimuli!$C$3),Stimuli!$A$3,IF(AND(A12997&gt;=Stimuli!$B$4,A12997&lt;=Stimuli!$C$4),Stimuli!$A$4,"")))</f>
        <v>03 Quiet recovery (15s)</v>
      </c>
      <c r="I12997" s="6" t="n">
        <f aca="false">(B12997-B12996)/((A12997-A12996)/1000)</f>
        <v>0.375091575091716</v>
      </c>
      <c r="J12997" s="6" t="n">
        <f aca="false">IF(OR(B12997&lt;Rules!$B$2,B12997&gt;Rules!$B$3,ABS(I12997)&gt;Rules!$B$4,OR(B12998&lt;Rules!$B$2,B12998&gt;Rules!$B$3,ABS(I12998)&gt;Rules!$B$4)),1,0)</f>
        <v>0</v>
      </c>
      <c r="K12997" s="6" t="str">
        <f aca="false">IF(F12997=1,COUNTIF($F$2:F12997,1),"")</f>
        <v/>
      </c>
    </row>
    <row r="12998" customFormat="false" ht="15" hidden="false" customHeight="false" outlineLevel="0" collapsed="false">
      <c r="A12998" s="6" t="n">
        <v>102019.118</v>
      </c>
      <c r="B12998" s="6" t="n">
        <v>1.95238095238095</v>
      </c>
      <c r="C12998" s="6" t="n">
        <v>68</v>
      </c>
      <c r="D12998" s="6" t="n">
        <v>-1</v>
      </c>
      <c r="E12998" s="6" t="n">
        <v>1.95384615384615</v>
      </c>
      <c r="F12998" s="6" t="n">
        <v>0</v>
      </c>
      <c r="G12998" s="6" t="n">
        <v>0</v>
      </c>
      <c r="H12998" s="6" t="str">
        <f aca="false">IF(AND(A12998&gt;=Stimuli!$B$2,A12998&lt;=Stimuli!$C$2),Stimuli!$A$2,IF(AND(A12998&gt;=Stimuli!$B$3,A12998&lt;=Stimuli!$C$3),Stimuli!$A$3,IF(AND(A12998&gt;=Stimuli!$B$4,A12998&lt;=Stimuli!$C$4),Stimuli!$A$4,"")))</f>
        <v>03 Quiet recovery (15s)</v>
      </c>
      <c r="I12998" s="6" t="n">
        <f aca="false">(B12998-B12997)/((A12998-A12997)/1000)</f>
        <v>-0.187545787545844</v>
      </c>
      <c r="J12998" s="6" t="n">
        <f aca="false">IF(OR(B12998&lt;Rules!$B$2,B12998&gt;Rules!$B$3,ABS(I12998)&gt;Rules!$B$4,OR(B12999&lt;Rules!$B$2,B12999&gt;Rules!$B$3,ABS(I12999)&gt;Rules!$B$4)),1,0)</f>
        <v>0</v>
      </c>
      <c r="K12998" s="6" t="str">
        <f aca="false">IF(F12998=1,COUNTIF($F$2:F12998,1),"")</f>
        <v/>
      </c>
    </row>
    <row r="12999" customFormat="false" ht="15" hidden="false" customHeight="false" outlineLevel="0" collapsed="false">
      <c r="A12999" s="6" t="n">
        <v>102026.9305</v>
      </c>
      <c r="B12999" s="6" t="n">
        <v>1.95238095238095</v>
      </c>
      <c r="C12999" s="6" t="n">
        <v>68</v>
      </c>
      <c r="D12999" s="6" t="n">
        <v>-1</v>
      </c>
      <c r="E12999" s="6" t="n">
        <v>1.95238095238095</v>
      </c>
      <c r="F12999" s="6" t="n">
        <v>0</v>
      </c>
      <c r="G12999" s="6" t="n">
        <v>0</v>
      </c>
      <c r="H12999" s="6" t="str">
        <f aca="false">IF(AND(A12999&gt;=Stimuli!$B$2,A12999&lt;=Stimuli!$C$2),Stimuli!$A$2,IF(AND(A12999&gt;=Stimuli!$B$3,A12999&lt;=Stimuli!$C$3),Stimuli!$A$3,IF(AND(A12999&gt;=Stimuli!$B$4,A12999&lt;=Stimuli!$C$4),Stimuli!$A$4,"")))</f>
        <v>03 Quiet recovery (15s)</v>
      </c>
      <c r="I12999" s="6" t="n">
        <f aca="false">(B12999-B12998)/((A12999-A12998)/1000)</f>
        <v>0</v>
      </c>
      <c r="J12999" s="6" t="n">
        <f aca="false">IF(OR(B12999&lt;Rules!$B$2,B12999&gt;Rules!$B$3,ABS(I12999)&gt;Rules!$B$4,OR(B13000&lt;Rules!$B$2,B13000&gt;Rules!$B$3,ABS(I13000)&gt;Rules!$B$4)),1,0)</f>
        <v>0</v>
      </c>
      <c r="K12999" s="6" t="str">
        <f aca="false">IF(F12999=1,COUNTIF($F$2:F12999,1),"")</f>
        <v/>
      </c>
    </row>
    <row r="13000" customFormat="false" ht="15" hidden="false" customHeight="false" outlineLevel="0" collapsed="false">
      <c r="A13000" s="6" t="n">
        <v>102034.743</v>
      </c>
      <c r="B13000" s="6" t="n">
        <v>1.95384615384615</v>
      </c>
      <c r="C13000" s="6" t="n">
        <v>68</v>
      </c>
      <c r="D13000" s="6" t="n">
        <v>-1</v>
      </c>
      <c r="E13000" s="6" t="n">
        <v>1.95238095238095</v>
      </c>
      <c r="F13000" s="6" t="n">
        <v>0</v>
      </c>
      <c r="G13000" s="6" t="n">
        <v>0</v>
      </c>
      <c r="H13000" s="6" t="str">
        <f aca="false">IF(AND(A13000&gt;=Stimuli!$B$2,A13000&lt;=Stimuli!$C$2),Stimuli!$A$2,IF(AND(A13000&gt;=Stimuli!$B$3,A13000&lt;=Stimuli!$C$3),Stimuli!$A$3,IF(AND(A13000&gt;=Stimuli!$B$4,A13000&lt;=Stimuli!$C$4),Stimuli!$A$4,"")))</f>
        <v>03 Quiet recovery (15s)</v>
      </c>
      <c r="I13000" s="6" t="n">
        <f aca="false">(B13000-B12999)/((A13000-A12999)/1000)</f>
        <v>0.187545787545844</v>
      </c>
      <c r="J13000" s="6" t="n">
        <f aca="false">IF(OR(B13000&lt;Rules!$B$2,B13000&gt;Rules!$B$3,ABS(I13000)&gt;Rules!$B$4,OR(B13001&lt;Rules!$B$2,B13001&gt;Rules!$B$3,ABS(I13001)&gt;Rules!$B$4)),1,0)</f>
        <v>0</v>
      </c>
      <c r="K13000" s="6" t="str">
        <f aca="false">IF(F13000=1,COUNTIF($F$2:F13000,1),"")</f>
        <v/>
      </c>
    </row>
    <row r="13001" customFormat="false" ht="15" hidden="false" customHeight="false" outlineLevel="0" collapsed="false">
      <c r="A13001" s="6" t="n">
        <v>102042.5555</v>
      </c>
      <c r="B13001" s="6" t="n">
        <v>1.95091575091575</v>
      </c>
      <c r="C13001" s="6" t="n">
        <v>68</v>
      </c>
      <c r="D13001" s="6" t="n">
        <v>-1</v>
      </c>
      <c r="E13001" s="6" t="n">
        <v>1.95238095238095</v>
      </c>
      <c r="F13001" s="6" t="n">
        <v>0</v>
      </c>
      <c r="G13001" s="6" t="n">
        <v>0</v>
      </c>
      <c r="H13001" s="6" t="str">
        <f aca="false">IF(AND(A13001&gt;=Stimuli!$B$2,A13001&lt;=Stimuli!$C$2),Stimuli!$A$2,IF(AND(A13001&gt;=Stimuli!$B$3,A13001&lt;=Stimuli!$C$3),Stimuli!$A$3,IF(AND(A13001&gt;=Stimuli!$B$4,A13001&lt;=Stimuli!$C$4),Stimuli!$A$4,"")))</f>
        <v>03 Quiet recovery (15s)</v>
      </c>
      <c r="I13001" s="6" t="n">
        <f aca="false">(B13001-B13000)/((A13001-A13000)/1000)</f>
        <v>-0.375091575091716</v>
      </c>
      <c r="J13001" s="6" t="n">
        <f aca="false">IF(OR(B13001&lt;Rules!$B$2,B13001&gt;Rules!$B$3,ABS(I13001)&gt;Rules!$B$4,OR(B13002&lt;Rules!$B$2,B13002&gt;Rules!$B$3,ABS(I13002)&gt;Rules!$B$4)),1,0)</f>
        <v>0</v>
      </c>
      <c r="K13001" s="6" t="str">
        <f aca="false">IF(F13001=1,COUNTIF($F$2:F13001,1),"")</f>
        <v/>
      </c>
    </row>
    <row r="13002" customFormat="false" ht="15" hidden="false" customHeight="false" outlineLevel="0" collapsed="false">
      <c r="A13002" s="6" t="n">
        <v>102050.368</v>
      </c>
      <c r="B13002" s="6" t="n">
        <v>1.95531135531136</v>
      </c>
      <c r="C13002" s="6" t="n">
        <v>68</v>
      </c>
      <c r="D13002" s="6" t="n">
        <v>-1</v>
      </c>
      <c r="E13002" s="6" t="n">
        <v>1.95238095238095</v>
      </c>
      <c r="F13002" s="6" t="n">
        <v>0</v>
      </c>
      <c r="G13002" s="6" t="n">
        <v>0</v>
      </c>
      <c r="H13002" s="6" t="str">
        <f aca="false">IF(AND(A13002&gt;=Stimuli!$B$2,A13002&lt;=Stimuli!$C$2),Stimuli!$A$2,IF(AND(A13002&gt;=Stimuli!$B$3,A13002&lt;=Stimuli!$C$3),Stimuli!$A$3,IF(AND(A13002&gt;=Stimuli!$B$4,A13002&lt;=Stimuli!$C$4),Stimuli!$A$4,"")))</f>
        <v>03 Quiet recovery (15s)</v>
      </c>
      <c r="I13002" s="6" t="n">
        <f aca="false">(B13002-B13001)/((A13002-A13001)/1000)</f>
        <v>0.56263736263756</v>
      </c>
      <c r="J13002" s="6" t="n">
        <f aca="false">IF(OR(B13002&lt;Rules!$B$2,B13002&gt;Rules!$B$3,ABS(I13002)&gt;Rules!$B$4,OR(B13003&lt;Rules!$B$2,B13003&gt;Rules!$B$3,ABS(I13003)&gt;Rules!$B$4)),1,0)</f>
        <v>0</v>
      </c>
      <c r="K13002" s="6" t="str">
        <f aca="false">IF(F13002=1,COUNTIF($F$2:F13002,1),"")</f>
        <v/>
      </c>
    </row>
    <row r="13003" customFormat="false" ht="15" hidden="false" customHeight="false" outlineLevel="0" collapsed="false">
      <c r="A13003" s="6" t="n">
        <v>102058.1805</v>
      </c>
      <c r="B13003" s="6" t="n">
        <v>1.94945054945055</v>
      </c>
      <c r="C13003" s="6" t="n">
        <v>68</v>
      </c>
      <c r="D13003" s="6" t="n">
        <v>-1</v>
      </c>
      <c r="E13003" s="6" t="n">
        <v>1.95238095238095</v>
      </c>
      <c r="F13003" s="6" t="n">
        <v>0</v>
      </c>
      <c r="G13003" s="6" t="n">
        <v>0</v>
      </c>
      <c r="H13003" s="6" t="str">
        <f aca="false">IF(AND(A13003&gt;=Stimuli!$B$2,A13003&lt;=Stimuli!$C$2),Stimuli!$A$2,IF(AND(A13003&gt;=Stimuli!$B$3,A13003&lt;=Stimuli!$C$3),Stimuli!$A$3,IF(AND(A13003&gt;=Stimuli!$B$4,A13003&lt;=Stimuli!$C$4),Stimuli!$A$4,"")))</f>
        <v>03 Quiet recovery (15s)</v>
      </c>
      <c r="I13003" s="6" t="n">
        <f aca="false">(B13003-B13002)/((A13003-A13002)/1000)</f>
        <v>-0.75018315018329</v>
      </c>
      <c r="J13003" s="6" t="n">
        <f aca="false">IF(OR(B13003&lt;Rules!$B$2,B13003&gt;Rules!$B$3,ABS(I13003)&gt;Rules!$B$4,OR(B13004&lt;Rules!$B$2,B13004&gt;Rules!$B$3,ABS(I13004)&gt;Rules!$B$4)),1,0)</f>
        <v>0</v>
      </c>
      <c r="K13003" s="6" t="str">
        <f aca="false">IF(F13003=1,COUNTIF($F$2:F13003,1),"")</f>
        <v/>
      </c>
    </row>
    <row r="13004" customFormat="false" ht="15" hidden="false" customHeight="false" outlineLevel="0" collapsed="false">
      <c r="A13004" s="6" t="n">
        <v>102065.993</v>
      </c>
      <c r="B13004" s="6" t="n">
        <v>1.95677655677656</v>
      </c>
      <c r="C13004" s="6" t="n">
        <v>68</v>
      </c>
      <c r="D13004" s="6" t="n">
        <v>-1</v>
      </c>
      <c r="E13004" s="6" t="n">
        <v>1.95238095238095</v>
      </c>
      <c r="F13004" s="6" t="n">
        <v>0</v>
      </c>
      <c r="G13004" s="6" t="n">
        <v>0</v>
      </c>
      <c r="H13004" s="6" t="str">
        <f aca="false">IF(AND(A13004&gt;=Stimuli!$B$2,A13004&lt;=Stimuli!$C$2),Stimuli!$A$2,IF(AND(A13004&gt;=Stimuli!$B$3,A13004&lt;=Stimuli!$C$3),Stimuli!$A$3,IF(AND(A13004&gt;=Stimuli!$B$4,A13004&lt;=Stimuli!$C$4),Stimuli!$A$4,"")))</f>
        <v>03 Quiet recovery (15s)</v>
      </c>
      <c r="I13004" s="6" t="n">
        <f aca="false">(B13004-B13003)/((A13004-A13003)/1000)</f>
        <v>0.93772893772902</v>
      </c>
      <c r="J13004" s="6" t="n">
        <f aca="false">IF(OR(B13004&lt;Rules!$B$2,B13004&gt;Rules!$B$3,ABS(I13004)&gt;Rules!$B$4,OR(B13005&lt;Rules!$B$2,B13005&gt;Rules!$B$3,ABS(I13005)&gt;Rules!$B$4)),1,0)</f>
        <v>0</v>
      </c>
      <c r="K13004" s="6" t="str">
        <f aca="false">IF(F13004=1,COUNTIF($F$2:F13004,1),"")</f>
        <v/>
      </c>
    </row>
    <row r="13005" customFormat="false" ht="15" hidden="false" customHeight="false" outlineLevel="0" collapsed="false">
      <c r="A13005" s="6" t="n">
        <v>102073.8055</v>
      </c>
      <c r="B13005" s="6" t="n">
        <v>1.94945054945055</v>
      </c>
      <c r="C13005" s="6" t="n">
        <v>68</v>
      </c>
      <c r="D13005" s="6" t="n">
        <v>-1</v>
      </c>
      <c r="E13005" s="6" t="n">
        <v>1.95238095238095</v>
      </c>
      <c r="F13005" s="6" t="n">
        <v>0</v>
      </c>
      <c r="G13005" s="6" t="n">
        <v>0</v>
      </c>
      <c r="H13005" s="6" t="str">
        <f aca="false">IF(AND(A13005&gt;=Stimuli!$B$2,A13005&lt;=Stimuli!$C$2),Stimuli!$A$2,IF(AND(A13005&gt;=Stimuli!$B$3,A13005&lt;=Stimuli!$C$3),Stimuli!$A$3,IF(AND(A13005&gt;=Stimuli!$B$4,A13005&lt;=Stimuli!$C$4),Stimuli!$A$4,"")))</f>
        <v>03 Quiet recovery (15s)</v>
      </c>
      <c r="I13005" s="6" t="n">
        <f aca="false">(B13005-B13004)/((A13005-A13004)/1000)</f>
        <v>-0.93772893772902</v>
      </c>
      <c r="J13005" s="6" t="n">
        <f aca="false">IF(OR(B13005&lt;Rules!$B$2,B13005&gt;Rules!$B$3,ABS(I13005)&gt;Rules!$B$4,OR(B13006&lt;Rules!$B$2,B13006&gt;Rules!$B$3,ABS(I13006)&gt;Rules!$B$4)),1,0)</f>
        <v>0</v>
      </c>
      <c r="K13005" s="6" t="str">
        <f aca="false">IF(F13005=1,COUNTIF($F$2:F13005,1),"")</f>
        <v/>
      </c>
    </row>
    <row r="13006" customFormat="false" ht="15" hidden="false" customHeight="false" outlineLevel="0" collapsed="false">
      <c r="A13006" s="6" t="n">
        <v>102081.618</v>
      </c>
      <c r="B13006" s="6" t="n">
        <v>1.95677655677656</v>
      </c>
      <c r="C13006" s="6" t="n">
        <v>68</v>
      </c>
      <c r="D13006" s="6" t="n">
        <v>-1</v>
      </c>
      <c r="E13006" s="6" t="n">
        <v>1.95238095238095</v>
      </c>
      <c r="F13006" s="6" t="n">
        <v>0</v>
      </c>
      <c r="G13006" s="6" t="n">
        <v>0</v>
      </c>
      <c r="H13006" s="6" t="str">
        <f aca="false">IF(AND(A13006&gt;=Stimuli!$B$2,A13006&lt;=Stimuli!$C$2),Stimuli!$A$2,IF(AND(A13006&gt;=Stimuli!$B$3,A13006&lt;=Stimuli!$C$3),Stimuli!$A$3,IF(AND(A13006&gt;=Stimuli!$B$4,A13006&lt;=Stimuli!$C$4),Stimuli!$A$4,"")))</f>
        <v>03 Quiet recovery (15s)</v>
      </c>
      <c r="I13006" s="6" t="n">
        <f aca="false">(B13006-B13005)/((A13006-A13005)/1000)</f>
        <v>0.93772893772902</v>
      </c>
      <c r="J13006" s="6" t="n">
        <f aca="false">IF(OR(B13006&lt;Rules!$B$2,B13006&gt;Rules!$B$3,ABS(I13006)&gt;Rules!$B$4,OR(B13007&lt;Rules!$B$2,B13007&gt;Rules!$B$3,ABS(I13007)&gt;Rules!$B$4)),1,0)</f>
        <v>0</v>
      </c>
      <c r="K13006" s="6" t="str">
        <f aca="false">IF(F13006=1,COUNTIF($F$2:F13006,1),"")</f>
        <v/>
      </c>
    </row>
    <row r="13007" customFormat="false" ht="15" hidden="false" customHeight="false" outlineLevel="0" collapsed="false">
      <c r="A13007" s="6" t="n">
        <v>102089.4305</v>
      </c>
      <c r="B13007" s="6" t="n">
        <v>1.94798534798535</v>
      </c>
      <c r="C13007" s="6" t="n">
        <v>68</v>
      </c>
      <c r="D13007" s="6" t="n">
        <v>-1</v>
      </c>
      <c r="E13007" s="6" t="n">
        <v>1.95238095238095</v>
      </c>
      <c r="F13007" s="6" t="n">
        <v>0</v>
      </c>
      <c r="G13007" s="6" t="n">
        <v>0</v>
      </c>
      <c r="H13007" s="6" t="str">
        <f aca="false">IF(AND(A13007&gt;=Stimuli!$B$2,A13007&lt;=Stimuli!$C$2),Stimuli!$A$2,IF(AND(A13007&gt;=Stimuli!$B$3,A13007&lt;=Stimuli!$C$3),Stimuli!$A$3,IF(AND(A13007&gt;=Stimuli!$B$4,A13007&lt;=Stimuli!$C$4),Stimuli!$A$4,"")))</f>
        <v>03 Quiet recovery (15s)</v>
      </c>
      <c r="I13007" s="6" t="n">
        <f aca="false">(B13007-B13006)/((A13007-A13006)/1000)</f>
        <v>-1.12527472527475</v>
      </c>
      <c r="J13007" s="6" t="n">
        <f aca="false">IF(OR(B13007&lt;Rules!$B$2,B13007&gt;Rules!$B$3,ABS(I13007)&gt;Rules!$B$4,OR(B13008&lt;Rules!$B$2,B13008&gt;Rules!$B$3,ABS(I13008)&gt;Rules!$B$4)),1,0)</f>
        <v>0</v>
      </c>
      <c r="K13007" s="6" t="str">
        <f aca="false">IF(F13007=1,COUNTIF($F$2:F13007,1),"")</f>
        <v/>
      </c>
    </row>
    <row r="13008" customFormat="false" ht="15" hidden="false" customHeight="false" outlineLevel="0" collapsed="false">
      <c r="A13008" s="6" t="n">
        <v>102097.243</v>
      </c>
      <c r="B13008" s="6" t="n">
        <v>1.95531135531136</v>
      </c>
      <c r="C13008" s="6" t="n">
        <v>68</v>
      </c>
      <c r="D13008" s="6" t="n">
        <v>-1</v>
      </c>
      <c r="E13008" s="6" t="n">
        <v>1.95091575091575</v>
      </c>
      <c r="F13008" s="6" t="n">
        <v>0</v>
      </c>
      <c r="G13008" s="6" t="n">
        <v>0</v>
      </c>
      <c r="H13008" s="6" t="str">
        <f aca="false">IF(AND(A13008&gt;=Stimuli!$B$2,A13008&lt;=Stimuli!$C$2),Stimuli!$A$2,IF(AND(A13008&gt;=Stimuli!$B$3,A13008&lt;=Stimuli!$C$3),Stimuli!$A$3,IF(AND(A13008&gt;=Stimuli!$B$4,A13008&lt;=Stimuli!$C$4),Stimuli!$A$4,"")))</f>
        <v>03 Quiet recovery (15s)</v>
      </c>
      <c r="I13008" s="6" t="n">
        <f aca="false">(B13008-B13007)/((A13008-A13007)/1000)</f>
        <v>0.93772893772902</v>
      </c>
      <c r="J13008" s="6" t="n">
        <f aca="false">IF(OR(B13008&lt;Rules!$B$2,B13008&gt;Rules!$B$3,ABS(I13008)&gt;Rules!$B$4,OR(B13009&lt;Rules!$B$2,B13009&gt;Rules!$B$3,ABS(I13009)&gt;Rules!$B$4)),1,0)</f>
        <v>0</v>
      </c>
      <c r="K13008" s="6" t="str">
        <f aca="false">IF(F13008=1,COUNTIF($F$2:F13008,1),"")</f>
        <v/>
      </c>
    </row>
    <row r="13009" customFormat="false" ht="15" hidden="false" customHeight="false" outlineLevel="0" collapsed="false">
      <c r="A13009" s="6" t="n">
        <v>102105.0555</v>
      </c>
      <c r="B13009" s="6" t="n">
        <v>1.94798534798535</v>
      </c>
      <c r="C13009" s="6" t="n">
        <v>68</v>
      </c>
      <c r="D13009" s="6" t="n">
        <v>-1</v>
      </c>
      <c r="E13009" s="6" t="n">
        <v>1.95091575091575</v>
      </c>
      <c r="F13009" s="6" t="n">
        <v>0</v>
      </c>
      <c r="G13009" s="6" t="n">
        <v>0</v>
      </c>
      <c r="H13009" s="6" t="str">
        <f aca="false">IF(AND(A13009&gt;=Stimuli!$B$2,A13009&lt;=Stimuli!$C$2),Stimuli!$A$2,IF(AND(A13009&gt;=Stimuli!$B$3,A13009&lt;=Stimuli!$C$3),Stimuli!$A$3,IF(AND(A13009&gt;=Stimuli!$B$4,A13009&lt;=Stimuli!$C$4),Stimuli!$A$4,"")))</f>
        <v>03 Quiet recovery (15s)</v>
      </c>
      <c r="I13009" s="6" t="n">
        <f aca="false">(B13009-B13008)/((A13009-A13008)/1000)</f>
        <v>-0.93772893772902</v>
      </c>
      <c r="J13009" s="6" t="n">
        <f aca="false">IF(OR(B13009&lt;Rules!$B$2,B13009&gt;Rules!$B$3,ABS(I13009)&gt;Rules!$B$4,OR(B13010&lt;Rules!$B$2,B13010&gt;Rules!$B$3,ABS(I13010)&gt;Rules!$B$4)),1,0)</f>
        <v>0</v>
      </c>
      <c r="K13009" s="6" t="str">
        <f aca="false">IF(F13009=1,COUNTIF($F$2:F13009,1),"")</f>
        <v/>
      </c>
    </row>
    <row r="13010" customFormat="false" ht="15" hidden="false" customHeight="false" outlineLevel="0" collapsed="false">
      <c r="A13010" s="6" t="n">
        <v>102112.868</v>
      </c>
      <c r="B13010" s="6" t="n">
        <v>1.95531135531136</v>
      </c>
      <c r="C13010" s="6" t="n">
        <v>68</v>
      </c>
      <c r="D13010" s="6" t="n">
        <v>-1</v>
      </c>
      <c r="E13010" s="6" t="n">
        <v>1.95091575091575</v>
      </c>
      <c r="F13010" s="6" t="n">
        <v>0</v>
      </c>
      <c r="G13010" s="6" t="n">
        <v>0</v>
      </c>
      <c r="H13010" s="6" t="str">
        <f aca="false">IF(AND(A13010&gt;=Stimuli!$B$2,A13010&lt;=Stimuli!$C$2),Stimuli!$A$2,IF(AND(A13010&gt;=Stimuli!$B$3,A13010&lt;=Stimuli!$C$3),Stimuli!$A$3,IF(AND(A13010&gt;=Stimuli!$B$4,A13010&lt;=Stimuli!$C$4),Stimuli!$A$4,"")))</f>
        <v>03 Quiet recovery (15s)</v>
      </c>
      <c r="I13010" s="6" t="n">
        <f aca="false">(B13010-B13009)/((A13010-A13009)/1000)</f>
        <v>0.93772893772902</v>
      </c>
      <c r="J13010" s="6" t="n">
        <f aca="false">IF(OR(B13010&lt;Rules!$B$2,B13010&gt;Rules!$B$3,ABS(I13010)&gt;Rules!$B$4,OR(B13011&lt;Rules!$B$2,B13011&gt;Rules!$B$3,ABS(I13011)&gt;Rules!$B$4)),1,0)</f>
        <v>0</v>
      </c>
      <c r="K13010" s="6" t="str">
        <f aca="false">IF(F13010=1,COUNTIF($F$2:F13010,1),"")</f>
        <v/>
      </c>
    </row>
    <row r="13011" customFormat="false" ht="15" hidden="false" customHeight="false" outlineLevel="0" collapsed="false">
      <c r="A13011" s="6" t="n">
        <v>102120.6805</v>
      </c>
      <c r="B13011" s="6" t="n">
        <v>1.94798534798535</v>
      </c>
      <c r="C13011" s="6" t="n">
        <v>68</v>
      </c>
      <c r="D13011" s="6" t="n">
        <v>-1</v>
      </c>
      <c r="E13011" s="6" t="n">
        <v>1.95091575091575</v>
      </c>
      <c r="F13011" s="6" t="n">
        <v>0</v>
      </c>
      <c r="G13011" s="6" t="n">
        <v>0</v>
      </c>
      <c r="H13011" s="6" t="str">
        <f aca="false">IF(AND(A13011&gt;=Stimuli!$B$2,A13011&lt;=Stimuli!$C$2),Stimuli!$A$2,IF(AND(A13011&gt;=Stimuli!$B$3,A13011&lt;=Stimuli!$C$3),Stimuli!$A$3,IF(AND(A13011&gt;=Stimuli!$B$4,A13011&lt;=Stimuli!$C$4),Stimuli!$A$4,"")))</f>
        <v>03 Quiet recovery (15s)</v>
      </c>
      <c r="I13011" s="6" t="n">
        <f aca="false">(B13011-B13010)/((A13011-A13010)/1000)</f>
        <v>-0.93772893772902</v>
      </c>
      <c r="J13011" s="6" t="n">
        <f aca="false">IF(OR(B13011&lt;Rules!$B$2,B13011&gt;Rules!$B$3,ABS(I13011)&gt;Rules!$B$4,OR(B13012&lt;Rules!$B$2,B13012&gt;Rules!$B$3,ABS(I13012)&gt;Rules!$B$4)),1,0)</f>
        <v>0</v>
      </c>
      <c r="K13011" s="6" t="str">
        <f aca="false">IF(F13011=1,COUNTIF($F$2:F13011,1),"")</f>
        <v/>
      </c>
    </row>
    <row r="13012" customFormat="false" ht="15" hidden="false" customHeight="false" outlineLevel="0" collapsed="false">
      <c r="A13012" s="6" t="n">
        <v>102128.493</v>
      </c>
      <c r="B13012" s="6" t="n">
        <v>1.95238095238095</v>
      </c>
      <c r="C13012" s="6" t="n">
        <v>68</v>
      </c>
      <c r="D13012" s="6" t="n">
        <v>-1</v>
      </c>
      <c r="E13012" s="6" t="n">
        <v>1.95091575091575</v>
      </c>
      <c r="F13012" s="6" t="n">
        <v>0</v>
      </c>
      <c r="G13012" s="6" t="n">
        <v>0</v>
      </c>
      <c r="H13012" s="6" t="str">
        <f aca="false">IF(AND(A13012&gt;=Stimuli!$B$2,A13012&lt;=Stimuli!$C$2),Stimuli!$A$2,IF(AND(A13012&gt;=Stimuli!$B$3,A13012&lt;=Stimuli!$C$3),Stimuli!$A$3,IF(AND(A13012&gt;=Stimuli!$B$4,A13012&lt;=Stimuli!$C$4),Stimuli!$A$4,"")))</f>
        <v>03 Quiet recovery (15s)</v>
      </c>
      <c r="I13012" s="6" t="n">
        <f aca="false">(B13012-B13011)/((A13012-A13011)/1000)</f>
        <v>0.562637362637332</v>
      </c>
      <c r="J13012" s="6" t="n">
        <f aca="false">IF(OR(B13012&lt;Rules!$B$2,B13012&gt;Rules!$B$3,ABS(I13012)&gt;Rules!$B$4,OR(B13013&lt;Rules!$B$2,B13013&gt;Rules!$B$3,ABS(I13013)&gt;Rules!$B$4)),1,0)</f>
        <v>0</v>
      </c>
      <c r="K13012" s="6" t="str">
        <f aca="false">IF(F13012=1,COUNTIF($F$2:F13012,1),"")</f>
        <v/>
      </c>
    </row>
    <row r="13013" customFormat="false" ht="15" hidden="false" customHeight="false" outlineLevel="0" collapsed="false">
      <c r="A13013" s="6" t="n">
        <v>102136.3055</v>
      </c>
      <c r="B13013" s="6" t="n">
        <v>1.94945054945055</v>
      </c>
      <c r="C13013" s="6" t="n">
        <v>68</v>
      </c>
      <c r="D13013" s="6" t="n">
        <v>-1</v>
      </c>
      <c r="E13013" s="6" t="n">
        <v>1.95091575091575</v>
      </c>
      <c r="F13013" s="6" t="n">
        <v>0</v>
      </c>
      <c r="G13013" s="6" t="n">
        <v>0</v>
      </c>
      <c r="H13013" s="6" t="str">
        <f aca="false">IF(AND(A13013&gt;=Stimuli!$B$2,A13013&lt;=Stimuli!$C$2),Stimuli!$A$2,IF(AND(A13013&gt;=Stimuli!$B$3,A13013&lt;=Stimuli!$C$3),Stimuli!$A$3,IF(AND(A13013&gt;=Stimuli!$B$4,A13013&lt;=Stimuli!$C$4),Stimuli!$A$4,"")))</f>
        <v>03 Quiet recovery (15s)</v>
      </c>
      <c r="I13013" s="6" t="n">
        <f aca="false">(B13013-B13012)/((A13013-A13012)/1000)</f>
        <v>-0.375091575091602</v>
      </c>
      <c r="J13013" s="6" t="n">
        <f aca="false">IF(OR(B13013&lt;Rules!$B$2,B13013&gt;Rules!$B$3,ABS(I13013)&gt;Rules!$B$4,OR(B13014&lt;Rules!$B$2,B13014&gt;Rules!$B$3,ABS(I13014)&gt;Rules!$B$4)),1,0)</f>
        <v>0</v>
      </c>
      <c r="K13013" s="6" t="str">
        <f aca="false">IF(F13013=1,COUNTIF($F$2:F13013,1),"")</f>
        <v/>
      </c>
    </row>
    <row r="13014" customFormat="false" ht="15" hidden="false" customHeight="false" outlineLevel="0" collapsed="false">
      <c r="A13014" s="6" t="n">
        <v>102144.118</v>
      </c>
      <c r="B13014" s="6" t="n">
        <v>1.95091575091575</v>
      </c>
      <c r="C13014" s="6" t="n">
        <v>68</v>
      </c>
      <c r="D13014" s="6" t="n">
        <v>-1</v>
      </c>
      <c r="E13014" s="6" t="n">
        <v>1.95091575091575</v>
      </c>
      <c r="F13014" s="6" t="n">
        <v>0</v>
      </c>
      <c r="G13014" s="6" t="n">
        <v>0</v>
      </c>
      <c r="H13014" s="6" t="str">
        <f aca="false">IF(AND(A13014&gt;=Stimuli!$B$2,A13014&lt;=Stimuli!$C$2),Stimuli!$A$2,IF(AND(A13014&gt;=Stimuli!$B$3,A13014&lt;=Stimuli!$C$3),Stimuli!$A$3,IF(AND(A13014&gt;=Stimuli!$B$4,A13014&lt;=Stimuli!$C$4),Stimuli!$A$4,"")))</f>
        <v>03 Quiet recovery (15s)</v>
      </c>
      <c r="I13014" s="6" t="n">
        <f aca="false">(B13014-B13013)/((A13014-A13013)/1000)</f>
        <v>0.18754578754573</v>
      </c>
      <c r="J13014" s="6" t="n">
        <f aca="false">IF(OR(B13014&lt;Rules!$B$2,B13014&gt;Rules!$B$3,ABS(I13014)&gt;Rules!$B$4,OR(B13015&lt;Rules!$B$2,B13015&gt;Rules!$B$3,ABS(I13015)&gt;Rules!$B$4)),1,0)</f>
        <v>0</v>
      </c>
      <c r="K13014" s="6" t="str">
        <f aca="false">IF(F13014=1,COUNTIF($F$2:F13014,1),"")</f>
        <v/>
      </c>
    </row>
    <row r="13015" customFormat="false" ht="15" hidden="false" customHeight="false" outlineLevel="0" collapsed="false">
      <c r="A13015" s="6" t="n">
        <v>102151.9305</v>
      </c>
      <c r="B13015" s="6" t="n">
        <v>1.95091575091575</v>
      </c>
      <c r="C13015" s="6" t="n">
        <v>68</v>
      </c>
      <c r="D13015" s="6" t="n">
        <v>-1</v>
      </c>
      <c r="E13015" s="6" t="n">
        <v>1.95091575091575</v>
      </c>
      <c r="F13015" s="6" t="n">
        <v>0</v>
      </c>
      <c r="G13015" s="6" t="n">
        <v>0</v>
      </c>
      <c r="H13015" s="6" t="str">
        <f aca="false">IF(AND(A13015&gt;=Stimuli!$B$2,A13015&lt;=Stimuli!$C$2),Stimuli!$A$2,IF(AND(A13015&gt;=Stimuli!$B$3,A13015&lt;=Stimuli!$C$3),Stimuli!$A$3,IF(AND(A13015&gt;=Stimuli!$B$4,A13015&lt;=Stimuli!$C$4),Stimuli!$A$4,"")))</f>
        <v>03 Quiet recovery (15s)</v>
      </c>
      <c r="I13015" s="6" t="n">
        <f aca="false">(B13015-B13014)/((A13015-A13014)/1000)</f>
        <v>0</v>
      </c>
      <c r="J13015" s="6" t="n">
        <f aca="false">IF(OR(B13015&lt;Rules!$B$2,B13015&gt;Rules!$B$3,ABS(I13015)&gt;Rules!$B$4,OR(B13016&lt;Rules!$B$2,B13016&gt;Rules!$B$3,ABS(I13016)&gt;Rules!$B$4)),1,0)</f>
        <v>0</v>
      </c>
      <c r="K13015" s="6" t="str">
        <f aca="false">IF(F13015=1,COUNTIF($F$2:F13015,1),"")</f>
        <v/>
      </c>
    </row>
    <row r="13016" customFormat="false" ht="15" hidden="false" customHeight="false" outlineLevel="0" collapsed="false">
      <c r="A13016" s="6" t="n">
        <v>102159.743</v>
      </c>
      <c r="B13016" s="6" t="n">
        <v>1.94945054945055</v>
      </c>
      <c r="C13016" s="6" t="n">
        <v>68</v>
      </c>
      <c r="D13016" s="6" t="n">
        <v>-1</v>
      </c>
      <c r="E13016" s="6" t="n">
        <v>1.95091575091575</v>
      </c>
      <c r="F13016" s="6" t="n">
        <v>0</v>
      </c>
      <c r="G13016" s="6" t="n">
        <v>0</v>
      </c>
      <c r="H13016" s="6" t="str">
        <f aca="false">IF(AND(A13016&gt;=Stimuli!$B$2,A13016&lt;=Stimuli!$C$2),Stimuli!$A$2,IF(AND(A13016&gt;=Stimuli!$B$3,A13016&lt;=Stimuli!$C$3),Stimuli!$A$3,IF(AND(A13016&gt;=Stimuli!$B$4,A13016&lt;=Stimuli!$C$4),Stimuli!$A$4,"")))</f>
        <v>03 Quiet recovery (15s)</v>
      </c>
      <c r="I13016" s="6" t="n">
        <f aca="false">(B13016-B13015)/((A13016-A13015)/1000)</f>
        <v>-0.18754578754573</v>
      </c>
      <c r="J13016" s="6" t="n">
        <f aca="false">IF(OR(B13016&lt;Rules!$B$2,B13016&gt;Rules!$B$3,ABS(I13016)&gt;Rules!$B$4,OR(B13017&lt;Rules!$B$2,B13017&gt;Rules!$B$3,ABS(I13017)&gt;Rules!$B$4)),1,0)</f>
        <v>0</v>
      </c>
      <c r="K13016" s="6" t="str">
        <f aca="false">IF(F13016=1,COUNTIF($F$2:F13016,1),"")</f>
        <v/>
      </c>
    </row>
    <row r="13017" customFormat="false" ht="15" hidden="false" customHeight="false" outlineLevel="0" collapsed="false">
      <c r="A13017" s="6" t="n">
        <v>102167.5555</v>
      </c>
      <c r="B13017" s="6" t="n">
        <v>1.95238095238095</v>
      </c>
      <c r="C13017" s="6" t="n">
        <v>68</v>
      </c>
      <c r="D13017" s="6" t="n">
        <v>-1</v>
      </c>
      <c r="E13017" s="6" t="n">
        <v>1.95091575091575</v>
      </c>
      <c r="F13017" s="6" t="n">
        <v>0</v>
      </c>
      <c r="G13017" s="6" t="n">
        <v>0</v>
      </c>
      <c r="H13017" s="6" t="str">
        <f aca="false">IF(AND(A13017&gt;=Stimuli!$B$2,A13017&lt;=Stimuli!$C$2),Stimuli!$A$2,IF(AND(A13017&gt;=Stimuli!$B$3,A13017&lt;=Stimuli!$C$3),Stimuli!$A$3,IF(AND(A13017&gt;=Stimuli!$B$4,A13017&lt;=Stimuli!$C$4),Stimuli!$A$4,"")))</f>
        <v>03 Quiet recovery (15s)</v>
      </c>
      <c r="I13017" s="6" t="n">
        <f aca="false">(B13017-B13016)/((A13017-A13016)/1000)</f>
        <v>0.375091575091602</v>
      </c>
      <c r="J13017" s="6" t="n">
        <f aca="false">IF(OR(B13017&lt;Rules!$B$2,B13017&gt;Rules!$B$3,ABS(I13017)&gt;Rules!$B$4,OR(B13018&lt;Rules!$B$2,B13018&gt;Rules!$B$3,ABS(I13018)&gt;Rules!$B$4)),1,0)</f>
        <v>0</v>
      </c>
      <c r="K13017" s="6" t="str">
        <f aca="false">IF(F13017=1,COUNTIF($F$2:F13017,1),"")</f>
        <v/>
      </c>
    </row>
    <row r="13018" customFormat="false" ht="15" hidden="false" customHeight="false" outlineLevel="0" collapsed="false">
      <c r="A13018" s="6" t="n">
        <v>102175.368</v>
      </c>
      <c r="B13018" s="6" t="n">
        <v>1.94798534798535</v>
      </c>
      <c r="C13018" s="6" t="n">
        <v>68</v>
      </c>
      <c r="D13018" s="6" t="n">
        <v>-1</v>
      </c>
      <c r="E13018" s="6" t="n">
        <v>1.95091575091575</v>
      </c>
      <c r="F13018" s="6" t="n">
        <v>0</v>
      </c>
      <c r="G13018" s="6" t="n">
        <v>0</v>
      </c>
      <c r="H13018" s="6" t="str">
        <f aca="false">IF(AND(A13018&gt;=Stimuli!$B$2,A13018&lt;=Stimuli!$C$2),Stimuli!$A$2,IF(AND(A13018&gt;=Stimuli!$B$3,A13018&lt;=Stimuli!$C$3),Stimuli!$A$3,IF(AND(A13018&gt;=Stimuli!$B$4,A13018&lt;=Stimuli!$C$4),Stimuli!$A$4,"")))</f>
        <v>03 Quiet recovery (15s)</v>
      </c>
      <c r="I13018" s="6" t="n">
        <f aca="false">(B13018-B13017)/((A13018-A13017)/1000)</f>
        <v>-0.562637362637332</v>
      </c>
      <c r="J13018" s="6" t="n">
        <f aca="false">IF(OR(B13018&lt;Rules!$B$2,B13018&gt;Rules!$B$3,ABS(I13018)&gt;Rules!$B$4,OR(B13019&lt;Rules!$B$2,B13019&gt;Rules!$B$3,ABS(I13019)&gt;Rules!$B$4)),1,0)</f>
        <v>0</v>
      </c>
      <c r="K13018" s="6" t="str">
        <f aca="false">IF(F13018=1,COUNTIF($F$2:F13018,1),"")</f>
        <v/>
      </c>
    </row>
    <row r="13019" customFormat="false" ht="15" hidden="false" customHeight="false" outlineLevel="0" collapsed="false">
      <c r="A13019" s="6" t="n">
        <v>102183.1805</v>
      </c>
      <c r="B13019" s="6" t="n">
        <v>1.95384615384615</v>
      </c>
      <c r="C13019" s="6" t="n">
        <v>68</v>
      </c>
      <c r="D13019" s="6" t="n">
        <v>-1</v>
      </c>
      <c r="E13019" s="6" t="n">
        <v>1.95091575091575</v>
      </c>
      <c r="F13019" s="6" t="n">
        <v>0</v>
      </c>
      <c r="G13019" s="6" t="n">
        <v>0</v>
      </c>
      <c r="H13019" s="6" t="str">
        <f aca="false">IF(AND(A13019&gt;=Stimuli!$B$2,A13019&lt;=Stimuli!$C$2),Stimuli!$A$2,IF(AND(A13019&gt;=Stimuli!$B$3,A13019&lt;=Stimuli!$C$3),Stimuli!$A$3,IF(AND(A13019&gt;=Stimuli!$B$4,A13019&lt;=Stimuli!$C$4),Stimuli!$A$4,"")))</f>
        <v>03 Quiet recovery (15s)</v>
      </c>
      <c r="I13019" s="6" t="n">
        <f aca="false">(B13019-B13018)/((A13019-A13018)/1000)</f>
        <v>0.750183150183176</v>
      </c>
      <c r="J13019" s="6" t="n">
        <f aca="false">IF(OR(B13019&lt;Rules!$B$2,B13019&gt;Rules!$B$3,ABS(I13019)&gt;Rules!$B$4,OR(B13020&lt;Rules!$B$2,B13020&gt;Rules!$B$3,ABS(I13020)&gt;Rules!$B$4)),1,0)</f>
        <v>0</v>
      </c>
      <c r="K13019" s="6" t="str">
        <f aca="false">IF(F13019=1,COUNTIF($F$2:F13019,1),"")</f>
        <v/>
      </c>
    </row>
    <row r="13020" customFormat="false" ht="15" hidden="false" customHeight="false" outlineLevel="0" collapsed="false">
      <c r="A13020" s="6" t="n">
        <v>102190.993</v>
      </c>
      <c r="B13020" s="6" t="n">
        <v>1.94652014652015</v>
      </c>
      <c r="C13020" s="6" t="n">
        <v>68</v>
      </c>
      <c r="D13020" s="6" t="n">
        <v>-1</v>
      </c>
      <c r="E13020" s="6" t="n">
        <v>1.94945054945055</v>
      </c>
      <c r="F13020" s="6" t="n">
        <v>0</v>
      </c>
      <c r="G13020" s="6" t="n">
        <v>0</v>
      </c>
      <c r="H13020" s="6" t="str">
        <f aca="false">IF(AND(A13020&gt;=Stimuli!$B$2,A13020&lt;=Stimuli!$C$2),Stimuli!$A$2,IF(AND(A13020&gt;=Stimuli!$B$3,A13020&lt;=Stimuli!$C$3),Stimuli!$A$3,IF(AND(A13020&gt;=Stimuli!$B$4,A13020&lt;=Stimuli!$C$4),Stimuli!$A$4,"")))</f>
        <v>03 Quiet recovery (15s)</v>
      </c>
      <c r="I13020" s="6" t="n">
        <f aca="false">(B13020-B13019)/((A13020-A13019)/1000)</f>
        <v>-0.93772893772902</v>
      </c>
      <c r="J13020" s="6" t="n">
        <f aca="false">IF(OR(B13020&lt;Rules!$B$2,B13020&gt;Rules!$B$3,ABS(I13020)&gt;Rules!$B$4,OR(B13021&lt;Rules!$B$2,B13021&gt;Rules!$B$3,ABS(I13021)&gt;Rules!$B$4)),1,0)</f>
        <v>0</v>
      </c>
      <c r="K13020" s="6" t="str">
        <f aca="false">IF(F13020=1,COUNTIF($F$2:F13020,1),"")</f>
        <v/>
      </c>
    </row>
    <row r="13021" customFormat="false" ht="15" hidden="false" customHeight="false" outlineLevel="0" collapsed="false">
      <c r="A13021" s="6" t="n">
        <v>102198.8055</v>
      </c>
      <c r="B13021" s="6" t="n">
        <v>1.95384615384615</v>
      </c>
      <c r="C13021" s="6" t="n">
        <v>68</v>
      </c>
      <c r="D13021" s="6" t="n">
        <v>-1</v>
      </c>
      <c r="E13021" s="6" t="n">
        <v>1.94945054945055</v>
      </c>
      <c r="F13021" s="6" t="n">
        <v>0</v>
      </c>
      <c r="G13021" s="6" t="n">
        <v>0</v>
      </c>
      <c r="H13021" s="6" t="str">
        <f aca="false">IF(AND(A13021&gt;=Stimuli!$B$2,A13021&lt;=Stimuli!$C$2),Stimuli!$A$2,IF(AND(A13021&gt;=Stimuli!$B$3,A13021&lt;=Stimuli!$C$3),Stimuli!$A$3,IF(AND(A13021&gt;=Stimuli!$B$4,A13021&lt;=Stimuli!$C$4),Stimuli!$A$4,"")))</f>
        <v>03 Quiet recovery (15s)</v>
      </c>
      <c r="I13021" s="6" t="n">
        <f aca="false">(B13021-B13020)/((A13021-A13020)/1000)</f>
        <v>0.93772893772902</v>
      </c>
      <c r="J13021" s="6" t="n">
        <f aca="false">IF(OR(B13021&lt;Rules!$B$2,B13021&gt;Rules!$B$3,ABS(I13021)&gt;Rules!$B$4,OR(B13022&lt;Rules!$B$2,B13022&gt;Rules!$B$3,ABS(I13022)&gt;Rules!$B$4)),1,0)</f>
        <v>0</v>
      </c>
      <c r="K13021" s="6" t="str">
        <f aca="false">IF(F13021=1,COUNTIF($F$2:F13021,1),"")</f>
        <v/>
      </c>
    </row>
    <row r="13022" customFormat="false" ht="15" hidden="false" customHeight="false" outlineLevel="0" collapsed="false">
      <c r="A13022" s="6" t="n">
        <v>102206.618</v>
      </c>
      <c r="B13022" s="6" t="n">
        <v>1.94652014652015</v>
      </c>
      <c r="C13022" s="6" t="n">
        <v>68</v>
      </c>
      <c r="D13022" s="6" t="n">
        <v>-1</v>
      </c>
      <c r="E13022" s="6" t="n">
        <v>1.94945054945055</v>
      </c>
      <c r="F13022" s="6" t="n">
        <v>0</v>
      </c>
      <c r="G13022" s="6" t="n">
        <v>0</v>
      </c>
      <c r="H13022" s="6" t="str">
        <f aca="false">IF(AND(A13022&gt;=Stimuli!$B$2,A13022&lt;=Stimuli!$C$2),Stimuli!$A$2,IF(AND(A13022&gt;=Stimuli!$B$3,A13022&lt;=Stimuli!$C$3),Stimuli!$A$3,IF(AND(A13022&gt;=Stimuli!$B$4,A13022&lt;=Stimuli!$C$4),Stimuli!$A$4,"")))</f>
        <v>03 Quiet recovery (15s)</v>
      </c>
      <c r="I13022" s="6" t="n">
        <f aca="false">(B13022-B13021)/((A13022-A13021)/1000)</f>
        <v>-0.93772893772902</v>
      </c>
      <c r="J13022" s="6" t="n">
        <f aca="false">IF(OR(B13022&lt;Rules!$B$2,B13022&gt;Rules!$B$3,ABS(I13022)&gt;Rules!$B$4,OR(B13023&lt;Rules!$B$2,B13023&gt;Rules!$B$3,ABS(I13023)&gt;Rules!$B$4)),1,0)</f>
        <v>0</v>
      </c>
      <c r="K13022" s="6" t="str">
        <f aca="false">IF(F13022=1,COUNTIF($F$2:F13022,1),"")</f>
        <v/>
      </c>
    </row>
    <row r="13023" customFormat="false" ht="15" hidden="false" customHeight="false" outlineLevel="0" collapsed="false">
      <c r="A13023" s="6" t="n">
        <v>102214.4305</v>
      </c>
      <c r="B13023" s="6" t="n">
        <v>1.95384615384615</v>
      </c>
      <c r="C13023" s="6" t="n">
        <v>68</v>
      </c>
      <c r="D13023" s="6" t="n">
        <v>-1</v>
      </c>
      <c r="E13023" s="6" t="n">
        <v>1.94945054945055</v>
      </c>
      <c r="F13023" s="6" t="n">
        <v>0</v>
      </c>
      <c r="G13023" s="6" t="n">
        <v>0</v>
      </c>
      <c r="H13023" s="6" t="str">
        <f aca="false">IF(AND(A13023&gt;=Stimuli!$B$2,A13023&lt;=Stimuli!$C$2),Stimuli!$A$2,IF(AND(A13023&gt;=Stimuli!$B$3,A13023&lt;=Stimuli!$C$3),Stimuli!$A$3,IF(AND(A13023&gt;=Stimuli!$B$4,A13023&lt;=Stimuli!$C$4),Stimuli!$A$4,"")))</f>
        <v>03 Quiet recovery (15s)</v>
      </c>
      <c r="I13023" s="6" t="n">
        <f aca="false">(B13023-B13022)/((A13023-A13022)/1000)</f>
        <v>0.93772893772902</v>
      </c>
      <c r="J13023" s="6" t="n">
        <f aca="false">IF(OR(B13023&lt;Rules!$B$2,B13023&gt;Rules!$B$3,ABS(I13023)&gt;Rules!$B$4,OR(B13024&lt;Rules!$B$2,B13024&gt;Rules!$B$3,ABS(I13024)&gt;Rules!$B$4)),1,0)</f>
        <v>0</v>
      </c>
      <c r="K13023" s="6" t="str">
        <f aca="false">IF(F13023=1,COUNTIF($F$2:F13023,1),"")</f>
        <v/>
      </c>
    </row>
    <row r="13024" customFormat="false" ht="15" hidden="false" customHeight="false" outlineLevel="0" collapsed="false">
      <c r="A13024" s="6" t="n">
        <v>102222.243</v>
      </c>
      <c r="B13024" s="6" t="n">
        <v>1.94505494505495</v>
      </c>
      <c r="C13024" s="6" t="n">
        <v>68</v>
      </c>
      <c r="D13024" s="6" t="n">
        <v>-1</v>
      </c>
      <c r="E13024" s="6" t="n">
        <v>1.94945054945055</v>
      </c>
      <c r="F13024" s="6" t="n">
        <v>0</v>
      </c>
      <c r="G13024" s="6" t="n">
        <v>0</v>
      </c>
      <c r="H13024" s="6" t="str">
        <f aca="false">IF(AND(A13024&gt;=Stimuli!$B$2,A13024&lt;=Stimuli!$C$2),Stimuli!$A$2,IF(AND(A13024&gt;=Stimuli!$B$3,A13024&lt;=Stimuli!$C$3),Stimuli!$A$3,IF(AND(A13024&gt;=Stimuli!$B$4,A13024&lt;=Stimuli!$C$4),Stimuli!$A$4,"")))</f>
        <v>03 Quiet recovery (15s)</v>
      </c>
      <c r="I13024" s="6" t="n">
        <f aca="false">(B13024-B13023)/((A13024-A13023)/1000)</f>
        <v>-1.12527472527475</v>
      </c>
      <c r="J13024" s="6" t="n">
        <f aca="false">IF(OR(B13024&lt;Rules!$B$2,B13024&gt;Rules!$B$3,ABS(I13024)&gt;Rules!$B$4,OR(B13025&lt;Rules!$B$2,B13025&gt;Rules!$B$3,ABS(I13025)&gt;Rules!$B$4)),1,0)</f>
        <v>0</v>
      </c>
      <c r="K13024" s="6" t="str">
        <f aca="false">IF(F13024=1,COUNTIF($F$2:F13024,1),"")</f>
        <v/>
      </c>
    </row>
    <row r="13025" customFormat="false" ht="15" hidden="false" customHeight="false" outlineLevel="0" collapsed="false">
      <c r="A13025" s="6" t="n">
        <v>102230.0555</v>
      </c>
      <c r="B13025" s="6" t="n">
        <v>1.95384615384615</v>
      </c>
      <c r="C13025" s="6" t="n">
        <v>68</v>
      </c>
      <c r="D13025" s="6" t="n">
        <v>-1</v>
      </c>
      <c r="E13025" s="6" t="n">
        <v>1.94945054945055</v>
      </c>
      <c r="F13025" s="6" t="n">
        <v>0</v>
      </c>
      <c r="G13025" s="6" t="n">
        <v>0</v>
      </c>
      <c r="H13025" s="6" t="str">
        <f aca="false">IF(AND(A13025&gt;=Stimuli!$B$2,A13025&lt;=Stimuli!$C$2),Stimuli!$A$2,IF(AND(A13025&gt;=Stimuli!$B$3,A13025&lt;=Stimuli!$C$3),Stimuli!$A$3,IF(AND(A13025&gt;=Stimuli!$B$4,A13025&lt;=Stimuli!$C$4),Stimuli!$A$4,"")))</f>
        <v>03 Quiet recovery (15s)</v>
      </c>
      <c r="I13025" s="6" t="n">
        <f aca="false">(B13025-B13024)/((A13025-A13024)/1000)</f>
        <v>1.12527472527475</v>
      </c>
      <c r="J13025" s="6" t="n">
        <f aca="false">IF(OR(B13025&lt;Rules!$B$2,B13025&gt;Rules!$B$3,ABS(I13025)&gt;Rules!$B$4,OR(B13026&lt;Rules!$B$2,B13026&gt;Rules!$B$3,ABS(I13026)&gt;Rules!$B$4)),1,0)</f>
        <v>0</v>
      </c>
      <c r="K13025" s="6" t="str">
        <f aca="false">IF(F13025=1,COUNTIF($F$2:F13025,1),"")</f>
        <v/>
      </c>
    </row>
    <row r="13026" customFormat="false" ht="15" hidden="false" customHeight="false" outlineLevel="0" collapsed="false">
      <c r="A13026" s="6" t="n">
        <v>102237.868</v>
      </c>
      <c r="B13026" s="6" t="n">
        <v>1.94652014652015</v>
      </c>
      <c r="C13026" s="6" t="n">
        <v>68</v>
      </c>
      <c r="D13026" s="6" t="n">
        <v>-1</v>
      </c>
      <c r="E13026" s="6" t="n">
        <v>1.94945054945055</v>
      </c>
      <c r="F13026" s="6" t="n">
        <v>0</v>
      </c>
      <c r="G13026" s="6" t="n">
        <v>0</v>
      </c>
      <c r="H13026" s="6" t="str">
        <f aca="false">IF(AND(A13026&gt;=Stimuli!$B$2,A13026&lt;=Stimuli!$C$2),Stimuli!$A$2,IF(AND(A13026&gt;=Stimuli!$B$3,A13026&lt;=Stimuli!$C$3),Stimuli!$A$3,IF(AND(A13026&gt;=Stimuli!$B$4,A13026&lt;=Stimuli!$C$4),Stimuli!$A$4,"")))</f>
        <v>03 Quiet recovery (15s)</v>
      </c>
      <c r="I13026" s="6" t="n">
        <f aca="false">(B13026-B13025)/((A13026-A13025)/1000)</f>
        <v>-0.93772893772902</v>
      </c>
      <c r="J13026" s="6" t="n">
        <f aca="false">IF(OR(B13026&lt;Rules!$B$2,B13026&gt;Rules!$B$3,ABS(I13026)&gt;Rules!$B$4,OR(B13027&lt;Rules!$B$2,B13027&gt;Rules!$B$3,ABS(I13027)&gt;Rules!$B$4)),1,0)</f>
        <v>0</v>
      </c>
      <c r="K13026" s="6" t="str">
        <f aca="false">IF(F13026=1,COUNTIF($F$2:F13026,1),"")</f>
        <v/>
      </c>
    </row>
    <row r="13027" customFormat="false" ht="15" hidden="false" customHeight="false" outlineLevel="0" collapsed="false">
      <c r="A13027" s="6" t="n">
        <v>102245.6805</v>
      </c>
      <c r="B13027" s="6" t="n">
        <v>1.95091575091575</v>
      </c>
      <c r="C13027" s="6" t="n">
        <v>68</v>
      </c>
      <c r="D13027" s="6" t="n">
        <v>-1</v>
      </c>
      <c r="E13027" s="6" t="n">
        <v>1.94945054945055</v>
      </c>
      <c r="F13027" s="6" t="n">
        <v>0</v>
      </c>
      <c r="G13027" s="6" t="n">
        <v>0</v>
      </c>
      <c r="H13027" s="6" t="str">
        <f aca="false">IF(AND(A13027&gt;=Stimuli!$B$2,A13027&lt;=Stimuli!$C$2),Stimuli!$A$2,IF(AND(A13027&gt;=Stimuli!$B$3,A13027&lt;=Stimuli!$C$3),Stimuli!$A$3,IF(AND(A13027&gt;=Stimuli!$B$4,A13027&lt;=Stimuli!$C$4),Stimuli!$A$4,"")))</f>
        <v>03 Quiet recovery (15s)</v>
      </c>
      <c r="I13027" s="6" t="n">
        <f aca="false">(B13027-B13026)/((A13027-A13026)/1000)</f>
        <v>0.562637362637304</v>
      </c>
      <c r="J13027" s="6" t="n">
        <f aca="false">IF(OR(B13027&lt;Rules!$B$2,B13027&gt;Rules!$B$3,ABS(I13027)&gt;Rules!$B$4,OR(B13028&lt;Rules!$B$2,B13028&gt;Rules!$B$3,ABS(I13028)&gt;Rules!$B$4)),1,0)</f>
        <v>0</v>
      </c>
      <c r="K13027" s="6" t="str">
        <f aca="false">IF(F13027=1,COUNTIF($F$2:F13027,1),"")</f>
        <v/>
      </c>
    </row>
    <row r="13028" customFormat="false" ht="15" hidden="false" customHeight="false" outlineLevel="0" collapsed="false">
      <c r="A13028" s="6" t="n">
        <v>102253.493</v>
      </c>
      <c r="B13028" s="6" t="n">
        <v>1.94652014652015</v>
      </c>
      <c r="C13028" s="6" t="n">
        <v>68</v>
      </c>
      <c r="D13028" s="6" t="n">
        <v>-1</v>
      </c>
      <c r="E13028" s="6" t="n">
        <v>1.94945054945055</v>
      </c>
      <c r="F13028" s="6" t="n">
        <v>0</v>
      </c>
      <c r="G13028" s="6" t="n">
        <v>0</v>
      </c>
      <c r="H13028" s="6" t="str">
        <f aca="false">IF(AND(A13028&gt;=Stimuli!$B$2,A13028&lt;=Stimuli!$C$2),Stimuli!$A$2,IF(AND(A13028&gt;=Stimuli!$B$3,A13028&lt;=Stimuli!$C$3),Stimuli!$A$3,IF(AND(A13028&gt;=Stimuli!$B$4,A13028&lt;=Stimuli!$C$4),Stimuli!$A$4,"")))</f>
        <v>03 Quiet recovery (15s)</v>
      </c>
      <c r="I13028" s="6" t="n">
        <f aca="false">(B13028-B13027)/((A13028-A13027)/1000)</f>
        <v>-0.562637362637304</v>
      </c>
      <c r="J13028" s="6" t="n">
        <f aca="false">IF(OR(B13028&lt;Rules!$B$2,B13028&gt;Rules!$B$3,ABS(I13028)&gt;Rules!$B$4,OR(B13029&lt;Rules!$B$2,B13029&gt;Rules!$B$3,ABS(I13029)&gt;Rules!$B$4)),1,0)</f>
        <v>0</v>
      </c>
      <c r="K13028" s="6" t="str">
        <f aca="false">IF(F13028=1,COUNTIF($F$2:F13028,1),"")</f>
        <v/>
      </c>
    </row>
    <row r="13029" customFormat="false" ht="15" hidden="false" customHeight="false" outlineLevel="0" collapsed="false">
      <c r="A13029" s="6" t="n">
        <v>102261.3055</v>
      </c>
      <c r="B13029" s="6" t="n">
        <v>1.94945054945055</v>
      </c>
      <c r="C13029" s="6" t="n">
        <v>68</v>
      </c>
      <c r="D13029" s="6" t="n">
        <v>-1</v>
      </c>
      <c r="E13029" s="6" t="n">
        <v>1.94945054945055</v>
      </c>
      <c r="F13029" s="6" t="n">
        <v>0</v>
      </c>
      <c r="G13029" s="6" t="n">
        <v>0</v>
      </c>
      <c r="H13029" s="6" t="str">
        <f aca="false">IF(AND(A13029&gt;=Stimuli!$B$2,A13029&lt;=Stimuli!$C$2),Stimuli!$A$2,IF(AND(A13029&gt;=Stimuli!$B$3,A13029&lt;=Stimuli!$C$3),Stimuli!$A$3,IF(AND(A13029&gt;=Stimuli!$B$4,A13029&lt;=Stimuli!$C$4),Stimuli!$A$4,"")))</f>
        <v>03 Quiet recovery (15s)</v>
      </c>
      <c r="I13029" s="6" t="n">
        <f aca="false">(B13029-B13028)/((A13029-A13028)/1000)</f>
        <v>0.375091575091574</v>
      </c>
      <c r="J13029" s="6" t="n">
        <f aca="false">IF(OR(B13029&lt;Rules!$B$2,B13029&gt;Rules!$B$3,ABS(I13029)&gt;Rules!$B$4,OR(B13030&lt;Rules!$B$2,B13030&gt;Rules!$B$3,ABS(I13030)&gt;Rules!$B$4)),1,0)</f>
        <v>0</v>
      </c>
      <c r="K13029" s="6" t="str">
        <f aca="false">IF(F13029=1,COUNTIF($F$2:F13029,1),"")</f>
        <v/>
      </c>
    </row>
    <row r="13030" customFormat="false" ht="15" hidden="false" customHeight="false" outlineLevel="0" collapsed="false">
      <c r="A13030" s="6" t="n">
        <v>102269.118</v>
      </c>
      <c r="B13030" s="6" t="n">
        <v>1.94798534798535</v>
      </c>
      <c r="C13030" s="6" t="n">
        <v>68</v>
      </c>
      <c r="D13030" s="6" t="n">
        <v>-1</v>
      </c>
      <c r="E13030" s="6" t="n">
        <v>1.94798534798535</v>
      </c>
      <c r="F13030" s="6" t="n">
        <v>0</v>
      </c>
      <c r="G13030" s="6" t="n">
        <v>0</v>
      </c>
      <c r="H13030" s="6" t="str">
        <f aca="false">IF(AND(A13030&gt;=Stimuli!$B$2,A13030&lt;=Stimuli!$C$2),Stimuli!$A$2,IF(AND(A13030&gt;=Stimuli!$B$3,A13030&lt;=Stimuli!$C$3),Stimuli!$A$3,IF(AND(A13030&gt;=Stimuli!$B$4,A13030&lt;=Stimuli!$C$4),Stimuli!$A$4,"")))</f>
        <v>03 Quiet recovery (15s)</v>
      </c>
      <c r="I13030" s="6" t="n">
        <f aca="false">(B13030-B13029)/((A13030-A13029)/1000)</f>
        <v>-0.18754578754573</v>
      </c>
      <c r="J13030" s="6" t="n">
        <f aca="false">IF(OR(B13030&lt;Rules!$B$2,B13030&gt;Rules!$B$3,ABS(I13030)&gt;Rules!$B$4,OR(B13031&lt;Rules!$B$2,B13031&gt;Rules!$B$3,ABS(I13031)&gt;Rules!$B$4)),1,0)</f>
        <v>0</v>
      </c>
      <c r="K13030" s="6" t="str">
        <f aca="false">IF(F13030=1,COUNTIF($F$2:F13030,1),"")</f>
        <v/>
      </c>
    </row>
    <row r="13031" customFormat="false" ht="15" hidden="false" customHeight="false" outlineLevel="0" collapsed="false">
      <c r="A13031" s="6" t="n">
        <v>102276.9305</v>
      </c>
      <c r="B13031" s="6" t="n">
        <v>1.94798534798535</v>
      </c>
      <c r="C13031" s="6" t="n">
        <v>68</v>
      </c>
      <c r="D13031" s="6" t="n">
        <v>-1</v>
      </c>
      <c r="E13031" s="6" t="n">
        <v>1.94798534798535</v>
      </c>
      <c r="F13031" s="6" t="n">
        <v>0</v>
      </c>
      <c r="G13031" s="6" t="n">
        <v>0</v>
      </c>
      <c r="H13031" s="6" t="str">
        <f aca="false">IF(AND(A13031&gt;=Stimuli!$B$2,A13031&lt;=Stimuli!$C$2),Stimuli!$A$2,IF(AND(A13031&gt;=Stimuli!$B$3,A13031&lt;=Stimuli!$C$3),Stimuli!$A$3,IF(AND(A13031&gt;=Stimuli!$B$4,A13031&lt;=Stimuli!$C$4),Stimuli!$A$4,"")))</f>
        <v>03 Quiet recovery (15s)</v>
      </c>
      <c r="I13031" s="6" t="n">
        <f aca="false">(B13031-B13030)/((A13031-A13030)/1000)</f>
        <v>0</v>
      </c>
      <c r="J13031" s="6" t="n">
        <f aca="false">IF(OR(B13031&lt;Rules!$B$2,B13031&gt;Rules!$B$3,ABS(I13031)&gt;Rules!$B$4,OR(B13032&lt;Rules!$B$2,B13032&gt;Rules!$B$3,ABS(I13032)&gt;Rules!$B$4)),1,0)</f>
        <v>0</v>
      </c>
      <c r="K13031" s="6" t="str">
        <f aca="false">IF(F13031=1,COUNTIF($F$2:F13031,1),"")</f>
        <v/>
      </c>
    </row>
    <row r="13032" customFormat="false" ht="15" hidden="false" customHeight="false" outlineLevel="0" collapsed="false">
      <c r="A13032" s="6" t="n">
        <v>102284.743</v>
      </c>
      <c r="B13032" s="6" t="n">
        <v>1.94945054945055</v>
      </c>
      <c r="C13032" s="6" t="n">
        <v>68</v>
      </c>
      <c r="D13032" s="6" t="n">
        <v>-1</v>
      </c>
      <c r="E13032" s="6" t="n">
        <v>1.94798534798535</v>
      </c>
      <c r="F13032" s="6" t="n">
        <v>0</v>
      </c>
      <c r="G13032" s="6" t="n">
        <v>0</v>
      </c>
      <c r="H13032" s="6" t="str">
        <f aca="false">IF(AND(A13032&gt;=Stimuli!$B$2,A13032&lt;=Stimuli!$C$2),Stimuli!$A$2,IF(AND(A13032&gt;=Stimuli!$B$3,A13032&lt;=Stimuli!$C$3),Stimuli!$A$3,IF(AND(A13032&gt;=Stimuli!$B$4,A13032&lt;=Stimuli!$C$4),Stimuli!$A$4,"")))</f>
        <v>03 Quiet recovery (15s)</v>
      </c>
      <c r="I13032" s="6" t="n">
        <f aca="false">(B13032-B13031)/((A13032-A13031)/1000)</f>
        <v>0.18754578754573</v>
      </c>
      <c r="J13032" s="6" t="n">
        <f aca="false">IF(OR(B13032&lt;Rules!$B$2,B13032&gt;Rules!$B$3,ABS(I13032)&gt;Rules!$B$4,OR(B13033&lt;Rules!$B$2,B13033&gt;Rules!$B$3,ABS(I13033)&gt;Rules!$B$4)),1,0)</f>
        <v>0</v>
      </c>
      <c r="K13032" s="6" t="str">
        <f aca="false">IF(F13032=1,COUNTIF($F$2:F13032,1),"")</f>
        <v/>
      </c>
    </row>
    <row r="13033" customFormat="false" ht="15" hidden="false" customHeight="false" outlineLevel="0" collapsed="false">
      <c r="A13033" s="6" t="n">
        <v>102292.5555</v>
      </c>
      <c r="B13033" s="6" t="n">
        <v>1.94652014652015</v>
      </c>
      <c r="C13033" s="6" t="n">
        <v>68</v>
      </c>
      <c r="D13033" s="6" t="n">
        <v>-1</v>
      </c>
      <c r="E13033" s="6" t="n">
        <v>1.94798534798535</v>
      </c>
      <c r="F13033" s="6" t="n">
        <v>0</v>
      </c>
      <c r="G13033" s="6" t="n">
        <v>0</v>
      </c>
      <c r="H13033" s="6" t="str">
        <f aca="false">IF(AND(A13033&gt;=Stimuli!$B$2,A13033&lt;=Stimuli!$C$2),Stimuli!$A$2,IF(AND(A13033&gt;=Stimuli!$B$3,A13033&lt;=Stimuli!$C$3),Stimuli!$A$3,IF(AND(A13033&gt;=Stimuli!$B$4,A13033&lt;=Stimuli!$C$4),Stimuli!$A$4,"")))</f>
        <v>03 Quiet recovery (15s)</v>
      </c>
      <c r="I13033" s="6" t="n">
        <f aca="false">(B13033-B13032)/((A13033-A13032)/1000)</f>
        <v>-0.375091575091574</v>
      </c>
      <c r="J13033" s="6" t="n">
        <f aca="false">IF(OR(B13033&lt;Rules!$B$2,B13033&gt;Rules!$B$3,ABS(I13033)&gt;Rules!$B$4,OR(B13034&lt;Rules!$B$2,B13034&gt;Rules!$B$3,ABS(I13034)&gt;Rules!$B$4)),1,0)</f>
        <v>0</v>
      </c>
      <c r="K13033" s="6" t="str">
        <f aca="false">IF(F13033=1,COUNTIF($F$2:F13033,1),"")</f>
        <v/>
      </c>
    </row>
    <row r="13034" customFormat="false" ht="15" hidden="false" customHeight="false" outlineLevel="0" collapsed="false">
      <c r="A13034" s="6" t="n">
        <v>102300.368</v>
      </c>
      <c r="B13034" s="6" t="n">
        <v>1.95091575091575</v>
      </c>
      <c r="C13034" s="6" t="n">
        <v>68</v>
      </c>
      <c r="D13034" s="6" t="n">
        <v>-1</v>
      </c>
      <c r="E13034" s="6" t="n">
        <v>1.94798534798535</v>
      </c>
      <c r="F13034" s="6" t="n">
        <v>0</v>
      </c>
      <c r="G13034" s="6" t="n">
        <v>0</v>
      </c>
      <c r="H13034" s="6" t="str">
        <f aca="false">IF(AND(A13034&gt;=Stimuli!$B$2,A13034&lt;=Stimuli!$C$2),Stimuli!$A$2,IF(AND(A13034&gt;=Stimuli!$B$3,A13034&lt;=Stimuli!$C$3),Stimuli!$A$3,IF(AND(A13034&gt;=Stimuli!$B$4,A13034&lt;=Stimuli!$C$4),Stimuli!$A$4,"")))</f>
        <v>03 Quiet recovery (15s)</v>
      </c>
      <c r="I13034" s="6" t="n">
        <f aca="false">(B13034-B13033)/((A13034-A13033)/1000)</f>
        <v>0.562637362637304</v>
      </c>
      <c r="J13034" s="6" t="n">
        <f aca="false">IF(OR(B13034&lt;Rules!$B$2,B13034&gt;Rules!$B$3,ABS(I13034)&gt;Rules!$B$4,OR(B13035&lt;Rules!$B$2,B13035&gt;Rules!$B$3,ABS(I13035)&gt;Rules!$B$4)),1,0)</f>
        <v>0</v>
      </c>
      <c r="K13034" s="6" t="str">
        <f aca="false">IF(F13034=1,COUNTIF($F$2:F13034,1),"")</f>
        <v/>
      </c>
    </row>
    <row r="13035" customFormat="false" ht="15" hidden="false" customHeight="false" outlineLevel="0" collapsed="false">
      <c r="A13035" s="6" t="n">
        <v>102308.1805</v>
      </c>
      <c r="B13035" s="6" t="n">
        <v>1.94505494505495</v>
      </c>
      <c r="C13035" s="6" t="n">
        <v>68</v>
      </c>
      <c r="D13035" s="6" t="n">
        <v>-1</v>
      </c>
      <c r="E13035" s="6" t="n">
        <v>1.94798534798535</v>
      </c>
      <c r="F13035" s="6" t="n">
        <v>0</v>
      </c>
      <c r="G13035" s="6" t="n">
        <v>0</v>
      </c>
      <c r="H13035" s="6" t="str">
        <f aca="false">IF(AND(A13035&gt;=Stimuli!$B$2,A13035&lt;=Stimuli!$C$2),Stimuli!$A$2,IF(AND(A13035&gt;=Stimuli!$B$3,A13035&lt;=Stimuli!$C$3),Stimuli!$A$3,IF(AND(A13035&gt;=Stimuli!$B$4,A13035&lt;=Stimuli!$C$4),Stimuli!$A$4,"")))</f>
        <v>03 Quiet recovery (15s)</v>
      </c>
      <c r="I13035" s="6" t="n">
        <f aca="false">(B13035-B13034)/((A13035-A13034)/1000)</f>
        <v>-0.750183150183034</v>
      </c>
      <c r="J13035" s="6" t="n">
        <f aca="false">IF(OR(B13035&lt;Rules!$B$2,B13035&gt;Rules!$B$3,ABS(I13035)&gt;Rules!$B$4,OR(B13036&lt;Rules!$B$2,B13036&gt;Rules!$B$3,ABS(I13036)&gt;Rules!$B$4)),1,0)</f>
        <v>0</v>
      </c>
      <c r="K13035" s="6" t="str">
        <f aca="false">IF(F13035=1,COUNTIF($F$2:F13035,1),"")</f>
        <v/>
      </c>
    </row>
    <row r="13036" customFormat="false" ht="15" hidden="false" customHeight="false" outlineLevel="0" collapsed="false">
      <c r="A13036" s="6" t="n">
        <v>102315.993</v>
      </c>
      <c r="B13036" s="6" t="n">
        <v>1.95091575091575</v>
      </c>
      <c r="C13036" s="6" t="n">
        <v>68</v>
      </c>
      <c r="D13036" s="6" t="n">
        <v>-1</v>
      </c>
      <c r="E13036" s="6" t="n">
        <v>1.94798534798535</v>
      </c>
      <c r="F13036" s="6" t="n">
        <v>0</v>
      </c>
      <c r="G13036" s="6" t="n">
        <v>0</v>
      </c>
      <c r="H13036" s="6" t="str">
        <f aca="false">IF(AND(A13036&gt;=Stimuli!$B$2,A13036&lt;=Stimuli!$C$2),Stimuli!$A$2,IF(AND(A13036&gt;=Stimuli!$B$3,A13036&lt;=Stimuli!$C$3),Stimuli!$A$3,IF(AND(A13036&gt;=Stimuli!$B$4,A13036&lt;=Stimuli!$C$4),Stimuli!$A$4,"")))</f>
        <v>03 Quiet recovery (15s)</v>
      </c>
      <c r="I13036" s="6" t="n">
        <f aca="false">(B13036-B13035)/((A13036-A13035)/1000)</f>
        <v>0.750183150183034</v>
      </c>
      <c r="J13036" s="6" t="n">
        <f aca="false">IF(OR(B13036&lt;Rules!$B$2,B13036&gt;Rules!$B$3,ABS(I13036)&gt;Rules!$B$4,OR(B13037&lt;Rules!$B$2,B13037&gt;Rules!$B$3,ABS(I13037)&gt;Rules!$B$4)),1,0)</f>
        <v>0</v>
      </c>
      <c r="K13036" s="6" t="str">
        <f aca="false">IF(F13036=1,COUNTIF($F$2:F13036,1),"")</f>
        <v/>
      </c>
    </row>
    <row r="13037" customFormat="false" ht="15" hidden="false" customHeight="false" outlineLevel="0" collapsed="false">
      <c r="A13037" s="6" t="n">
        <v>102323.8055</v>
      </c>
      <c r="B13037" s="6" t="n">
        <v>1.94358974358974</v>
      </c>
      <c r="C13037" s="6" t="n">
        <v>68</v>
      </c>
      <c r="D13037" s="6" t="n">
        <v>-1</v>
      </c>
      <c r="E13037" s="6" t="n">
        <v>1.94798534798535</v>
      </c>
      <c r="F13037" s="6" t="n">
        <v>0</v>
      </c>
      <c r="G13037" s="6" t="n">
        <v>0</v>
      </c>
      <c r="H13037" s="6" t="str">
        <f aca="false">IF(AND(A13037&gt;=Stimuli!$B$2,A13037&lt;=Stimuli!$C$2),Stimuli!$A$2,IF(AND(A13037&gt;=Stimuli!$B$3,A13037&lt;=Stimuli!$C$3),Stimuli!$A$3,IF(AND(A13037&gt;=Stimuli!$B$4,A13037&lt;=Stimuli!$C$4),Stimuli!$A$4,"")))</f>
        <v>03 Quiet recovery (15s)</v>
      </c>
      <c r="I13037" s="6" t="n">
        <f aca="false">(B13037-B13036)/((A13037-A13036)/1000)</f>
        <v>-0.937728937728764</v>
      </c>
      <c r="J13037" s="6" t="n">
        <f aca="false">IF(OR(B13037&lt;Rules!$B$2,B13037&gt;Rules!$B$3,ABS(I13037)&gt;Rules!$B$4,OR(B13038&lt;Rules!$B$2,B13038&gt;Rules!$B$3,ABS(I13038)&gt;Rules!$B$4)),1,0)</f>
        <v>0</v>
      </c>
      <c r="K13037" s="6" t="str">
        <f aca="false">IF(F13037=1,COUNTIF($F$2:F13037,1),"")</f>
        <v/>
      </c>
    </row>
    <row r="13038" customFormat="false" ht="15" hidden="false" customHeight="false" outlineLevel="0" collapsed="false">
      <c r="A13038" s="6" t="n">
        <v>102331.618</v>
      </c>
      <c r="B13038" s="6" t="n">
        <v>1.95238095238095</v>
      </c>
      <c r="C13038" s="6" t="n">
        <v>68</v>
      </c>
      <c r="D13038" s="6" t="n">
        <v>-1</v>
      </c>
      <c r="E13038" s="6" t="n">
        <v>1.94798534798535</v>
      </c>
      <c r="F13038" s="6" t="n">
        <v>0</v>
      </c>
      <c r="G13038" s="6" t="n">
        <v>0</v>
      </c>
      <c r="H13038" s="6" t="str">
        <f aca="false">IF(AND(A13038&gt;=Stimuli!$B$2,A13038&lt;=Stimuli!$C$2),Stimuli!$A$2,IF(AND(A13038&gt;=Stimuli!$B$3,A13038&lt;=Stimuli!$C$3),Stimuli!$A$3,IF(AND(A13038&gt;=Stimuli!$B$4,A13038&lt;=Stimuli!$C$4),Stimuli!$A$4,"")))</f>
        <v>03 Quiet recovery (15s)</v>
      </c>
      <c r="I13038" s="6" t="n">
        <f aca="false">(B13038-B13037)/((A13038-A13037)/1000)</f>
        <v>1.12527472527464</v>
      </c>
      <c r="J13038" s="6" t="n">
        <f aca="false">IF(OR(B13038&lt;Rules!$B$2,B13038&gt;Rules!$B$3,ABS(I13038)&gt;Rules!$B$4,OR(B13039&lt;Rules!$B$2,B13039&gt;Rules!$B$3,ABS(I13039)&gt;Rules!$B$4)),1,0)</f>
        <v>0</v>
      </c>
      <c r="K13038" s="6" t="str">
        <f aca="false">IF(F13038=1,COUNTIF($F$2:F13038,1),"")</f>
        <v/>
      </c>
    </row>
    <row r="13039" customFormat="false" ht="15" hidden="false" customHeight="false" outlineLevel="0" collapsed="false">
      <c r="A13039" s="6" t="n">
        <v>102339.4305</v>
      </c>
      <c r="B13039" s="6" t="n">
        <v>1.94358974358974</v>
      </c>
      <c r="C13039" s="6" t="n">
        <v>68</v>
      </c>
      <c r="D13039" s="6" t="n">
        <v>-1</v>
      </c>
      <c r="E13039" s="6" t="n">
        <v>1.94798534798535</v>
      </c>
      <c r="F13039" s="6" t="n">
        <v>0</v>
      </c>
      <c r="G13039" s="6" t="n">
        <v>0</v>
      </c>
      <c r="H13039" s="6" t="str">
        <f aca="false">IF(AND(A13039&gt;=Stimuli!$B$2,A13039&lt;=Stimuli!$C$2),Stimuli!$A$2,IF(AND(A13039&gt;=Stimuli!$B$3,A13039&lt;=Stimuli!$C$3),Stimuli!$A$3,IF(AND(A13039&gt;=Stimuli!$B$4,A13039&lt;=Stimuli!$C$4),Stimuli!$A$4,"")))</f>
        <v>03 Quiet recovery (15s)</v>
      </c>
      <c r="I13039" s="6" t="n">
        <f aca="false">(B13039-B13038)/((A13039-A13038)/1000)</f>
        <v>-1.12527472527464</v>
      </c>
      <c r="J13039" s="6" t="n">
        <f aca="false">IF(OR(B13039&lt;Rules!$B$2,B13039&gt;Rules!$B$3,ABS(I13039)&gt;Rules!$B$4,OR(B13040&lt;Rules!$B$2,B13040&gt;Rules!$B$3,ABS(I13040)&gt;Rules!$B$4)),1,0)</f>
        <v>0</v>
      </c>
      <c r="K13039" s="6" t="str">
        <f aca="false">IF(F13039=1,COUNTIF($F$2:F13039,1),"")</f>
        <v/>
      </c>
    </row>
    <row r="13040" customFormat="false" ht="15" hidden="false" customHeight="false" outlineLevel="0" collapsed="false">
      <c r="A13040" s="6" t="n">
        <v>102347.243</v>
      </c>
      <c r="B13040" s="6" t="n">
        <v>1.95091575091575</v>
      </c>
      <c r="C13040" s="6" t="n">
        <v>68</v>
      </c>
      <c r="D13040" s="6" t="n">
        <v>-1</v>
      </c>
      <c r="E13040" s="6" t="n">
        <v>1.94652014652015</v>
      </c>
      <c r="F13040" s="6" t="n">
        <v>0</v>
      </c>
      <c r="G13040" s="6" t="n">
        <v>0</v>
      </c>
      <c r="H13040" s="6" t="str">
        <f aca="false">IF(AND(A13040&gt;=Stimuli!$B$2,A13040&lt;=Stimuli!$C$2),Stimuli!$A$2,IF(AND(A13040&gt;=Stimuli!$B$3,A13040&lt;=Stimuli!$C$3),Stimuli!$A$3,IF(AND(A13040&gt;=Stimuli!$B$4,A13040&lt;=Stimuli!$C$4),Stimuli!$A$4,"")))</f>
        <v>03 Quiet recovery (15s)</v>
      </c>
      <c r="I13040" s="6" t="n">
        <f aca="false">(B13040-B13039)/((A13040-A13039)/1000)</f>
        <v>0.937728937728764</v>
      </c>
      <c r="J13040" s="6" t="n">
        <f aca="false">IF(OR(B13040&lt;Rules!$B$2,B13040&gt;Rules!$B$3,ABS(I13040)&gt;Rules!$B$4,OR(B13041&lt;Rules!$B$2,B13041&gt;Rules!$B$3,ABS(I13041)&gt;Rules!$B$4)),1,0)</f>
        <v>0</v>
      </c>
      <c r="K13040" s="6" t="str">
        <f aca="false">IF(F13040=1,COUNTIF($F$2:F13040,1),"")</f>
        <v/>
      </c>
    </row>
    <row r="13041" customFormat="false" ht="15" hidden="false" customHeight="false" outlineLevel="0" collapsed="false">
      <c r="A13041" s="6" t="n">
        <v>102355.0555</v>
      </c>
      <c r="B13041" s="6" t="n">
        <v>1.94358974358974</v>
      </c>
      <c r="C13041" s="6" t="n">
        <v>68</v>
      </c>
      <c r="D13041" s="6" t="n">
        <v>-1</v>
      </c>
      <c r="E13041" s="6" t="n">
        <v>1.94652014652015</v>
      </c>
      <c r="F13041" s="6" t="n">
        <v>0</v>
      </c>
      <c r="G13041" s="6" t="n">
        <v>0</v>
      </c>
      <c r="H13041" s="6" t="str">
        <f aca="false">IF(AND(A13041&gt;=Stimuli!$B$2,A13041&lt;=Stimuli!$C$2),Stimuli!$A$2,IF(AND(A13041&gt;=Stimuli!$B$3,A13041&lt;=Stimuli!$C$3),Stimuli!$A$3,IF(AND(A13041&gt;=Stimuli!$B$4,A13041&lt;=Stimuli!$C$4),Stimuli!$A$4,"")))</f>
        <v>03 Quiet recovery (15s)</v>
      </c>
      <c r="I13041" s="6" t="n">
        <f aca="false">(B13041-B13040)/((A13041-A13040)/1000)</f>
        <v>-0.937728937728764</v>
      </c>
      <c r="J13041" s="6" t="n">
        <f aca="false">IF(OR(B13041&lt;Rules!$B$2,B13041&gt;Rules!$B$3,ABS(I13041)&gt;Rules!$B$4,OR(B13042&lt;Rules!$B$2,B13042&gt;Rules!$B$3,ABS(I13042)&gt;Rules!$B$4)),1,0)</f>
        <v>0</v>
      </c>
      <c r="K13041" s="6" t="str">
        <f aca="false">IF(F13041=1,COUNTIF($F$2:F13041,1),"")</f>
        <v/>
      </c>
    </row>
    <row r="13042" customFormat="false" ht="15" hidden="false" customHeight="false" outlineLevel="0" collapsed="false">
      <c r="A13042" s="6" t="n">
        <v>102362.868</v>
      </c>
      <c r="B13042" s="6" t="n">
        <v>1.94945054945055</v>
      </c>
      <c r="C13042" s="6" t="n">
        <v>68</v>
      </c>
      <c r="D13042" s="6" t="n">
        <v>-1</v>
      </c>
      <c r="E13042" s="6" t="n">
        <v>1.94652014652015</v>
      </c>
      <c r="F13042" s="6" t="n">
        <v>0</v>
      </c>
      <c r="G13042" s="6" t="n">
        <v>0</v>
      </c>
      <c r="H13042" s="6" t="str">
        <f aca="false">IF(AND(A13042&gt;=Stimuli!$B$2,A13042&lt;=Stimuli!$C$2),Stimuli!$A$2,IF(AND(A13042&gt;=Stimuli!$B$3,A13042&lt;=Stimuli!$C$3),Stimuli!$A$3,IF(AND(A13042&gt;=Stimuli!$B$4,A13042&lt;=Stimuli!$C$4),Stimuli!$A$4,"")))</f>
        <v>03 Quiet recovery (15s)</v>
      </c>
      <c r="I13042" s="6" t="n">
        <f aca="false">(B13042-B13041)/((A13042-A13041)/1000)</f>
        <v>0.750183150183034</v>
      </c>
      <c r="J13042" s="6" t="n">
        <f aca="false">IF(OR(B13042&lt;Rules!$B$2,B13042&gt;Rules!$B$3,ABS(I13042)&gt;Rules!$B$4,OR(B13043&lt;Rules!$B$2,B13043&gt;Rules!$B$3,ABS(I13043)&gt;Rules!$B$4)),1,0)</f>
        <v>0</v>
      </c>
      <c r="K13042" s="6" t="str">
        <f aca="false">IF(F13042=1,COUNTIF($F$2:F13042,1),"")</f>
        <v/>
      </c>
    </row>
    <row r="13043" customFormat="false" ht="15" hidden="false" customHeight="false" outlineLevel="0" collapsed="false">
      <c r="A13043" s="6" t="n">
        <v>102370.6805</v>
      </c>
      <c r="B13043" s="6" t="n">
        <v>1.94358974358974</v>
      </c>
      <c r="C13043" s="6" t="n">
        <v>68</v>
      </c>
      <c r="D13043" s="6" t="n">
        <v>-1</v>
      </c>
      <c r="E13043" s="6" t="n">
        <v>1.94652014652015</v>
      </c>
      <c r="F13043" s="6" t="n">
        <v>0</v>
      </c>
      <c r="G13043" s="6" t="n">
        <v>0</v>
      </c>
      <c r="H13043" s="6" t="str">
        <f aca="false">IF(AND(A13043&gt;=Stimuli!$B$2,A13043&lt;=Stimuli!$C$2),Stimuli!$A$2,IF(AND(A13043&gt;=Stimuli!$B$3,A13043&lt;=Stimuli!$C$3),Stimuli!$A$3,IF(AND(A13043&gt;=Stimuli!$B$4,A13043&lt;=Stimuli!$C$4),Stimuli!$A$4,"")))</f>
        <v>03 Quiet recovery (15s)</v>
      </c>
      <c r="I13043" s="6" t="n">
        <f aca="false">(B13043-B13042)/((A13043-A13042)/1000)</f>
        <v>-0.750183150183034</v>
      </c>
      <c r="J13043" s="6" t="n">
        <f aca="false">IF(OR(B13043&lt;Rules!$B$2,B13043&gt;Rules!$B$3,ABS(I13043)&gt;Rules!$B$4,OR(B13044&lt;Rules!$B$2,B13044&gt;Rules!$B$3,ABS(I13044)&gt;Rules!$B$4)),1,0)</f>
        <v>0</v>
      </c>
      <c r="K13043" s="6" t="str">
        <f aca="false">IF(F13043=1,COUNTIF($F$2:F13043,1),"")</f>
        <v/>
      </c>
    </row>
    <row r="13044" customFormat="false" ht="15" hidden="false" customHeight="false" outlineLevel="0" collapsed="false">
      <c r="A13044" s="6" t="n">
        <v>102378.493</v>
      </c>
      <c r="B13044" s="6" t="n">
        <v>1.94798534798535</v>
      </c>
      <c r="C13044" s="6" t="n">
        <v>68</v>
      </c>
      <c r="D13044" s="6" t="n">
        <v>-1</v>
      </c>
      <c r="E13044" s="6" t="n">
        <v>1.94652014652015</v>
      </c>
      <c r="F13044" s="6" t="n">
        <v>0</v>
      </c>
      <c r="G13044" s="6" t="n">
        <v>0</v>
      </c>
      <c r="H13044" s="6" t="str">
        <f aca="false">IF(AND(A13044&gt;=Stimuli!$B$2,A13044&lt;=Stimuli!$C$2),Stimuli!$A$2,IF(AND(A13044&gt;=Stimuli!$B$3,A13044&lt;=Stimuli!$C$3),Stimuli!$A$3,IF(AND(A13044&gt;=Stimuli!$B$4,A13044&lt;=Stimuli!$C$4),Stimuli!$A$4,"")))</f>
        <v>03 Quiet recovery (15s)</v>
      </c>
      <c r="I13044" s="6" t="n">
        <f aca="false">(B13044-B13043)/((A13044-A13043)/1000)</f>
        <v>0.562637362637304</v>
      </c>
      <c r="J13044" s="6" t="n">
        <f aca="false">IF(OR(B13044&lt;Rules!$B$2,B13044&gt;Rules!$B$3,ABS(I13044)&gt;Rules!$B$4,OR(B13045&lt;Rules!$B$2,B13045&gt;Rules!$B$3,ABS(I13045)&gt;Rules!$B$4)),1,0)</f>
        <v>0</v>
      </c>
      <c r="K13044" s="6" t="str">
        <f aca="false">IF(F13044=1,COUNTIF($F$2:F13044,1),"")</f>
        <v/>
      </c>
    </row>
    <row r="13045" customFormat="false" ht="15" hidden="false" customHeight="false" outlineLevel="0" collapsed="false">
      <c r="A13045" s="6" t="n">
        <v>102386.3055</v>
      </c>
      <c r="B13045" s="6" t="n">
        <v>1.94505494505495</v>
      </c>
      <c r="C13045" s="6" t="n">
        <v>68</v>
      </c>
      <c r="D13045" s="6" t="n">
        <v>-1</v>
      </c>
      <c r="E13045" s="6" t="n">
        <v>1.94652014652015</v>
      </c>
      <c r="F13045" s="6" t="n">
        <v>0</v>
      </c>
      <c r="G13045" s="6" t="n">
        <v>0</v>
      </c>
      <c r="H13045" s="6" t="str">
        <f aca="false">IF(AND(A13045&gt;=Stimuli!$B$2,A13045&lt;=Stimuli!$C$2),Stimuli!$A$2,IF(AND(A13045&gt;=Stimuli!$B$3,A13045&lt;=Stimuli!$C$3),Stimuli!$A$3,IF(AND(A13045&gt;=Stimuli!$B$4,A13045&lt;=Stimuli!$C$4),Stimuli!$A$4,"")))</f>
        <v>03 Quiet recovery (15s)</v>
      </c>
      <c r="I13045" s="6" t="n">
        <f aca="false">(B13045-B13044)/((A13045-A13044)/1000)</f>
        <v>-0.375091575091574</v>
      </c>
      <c r="J13045" s="6" t="n">
        <f aca="false">IF(OR(B13045&lt;Rules!$B$2,B13045&gt;Rules!$B$3,ABS(I13045)&gt;Rules!$B$4,OR(B13046&lt;Rules!$B$2,B13046&gt;Rules!$B$3,ABS(I13046)&gt;Rules!$B$4)),1,0)</f>
        <v>0</v>
      </c>
      <c r="K13045" s="6" t="str">
        <f aca="false">IF(F13045=1,COUNTIF($F$2:F13045,1),"")</f>
        <v/>
      </c>
    </row>
    <row r="13046" customFormat="false" ht="15" hidden="false" customHeight="false" outlineLevel="0" collapsed="false">
      <c r="A13046" s="6" t="n">
        <v>102394.118</v>
      </c>
      <c r="B13046" s="6" t="n">
        <v>1.94652014652015</v>
      </c>
      <c r="C13046" s="6" t="n">
        <v>68</v>
      </c>
      <c r="D13046" s="6" t="n">
        <v>-1</v>
      </c>
      <c r="E13046" s="6" t="n">
        <v>1.94652014652015</v>
      </c>
      <c r="F13046" s="6" t="n">
        <v>0</v>
      </c>
      <c r="G13046" s="6" t="n">
        <v>0</v>
      </c>
      <c r="H13046" s="6" t="str">
        <f aca="false">IF(AND(A13046&gt;=Stimuli!$B$2,A13046&lt;=Stimuli!$C$2),Stimuli!$A$2,IF(AND(A13046&gt;=Stimuli!$B$3,A13046&lt;=Stimuli!$C$3),Stimuli!$A$3,IF(AND(A13046&gt;=Stimuli!$B$4,A13046&lt;=Stimuli!$C$4),Stimuli!$A$4,"")))</f>
        <v>03 Quiet recovery (15s)</v>
      </c>
      <c r="I13046" s="6" t="n">
        <f aca="false">(B13046-B13045)/((A13046-A13045)/1000)</f>
        <v>0.18754578754573</v>
      </c>
      <c r="J13046" s="6" t="n">
        <f aca="false">IF(OR(B13046&lt;Rules!$B$2,B13046&gt;Rules!$B$3,ABS(I13046)&gt;Rules!$B$4,OR(B13047&lt;Rules!$B$2,B13047&gt;Rules!$B$3,ABS(I13047)&gt;Rules!$B$4)),1,0)</f>
        <v>0</v>
      </c>
      <c r="K13046" s="6" t="str">
        <f aca="false">IF(F13046=1,COUNTIF($F$2:F13046,1),"")</f>
        <v/>
      </c>
    </row>
    <row r="13047" customFormat="false" ht="15" hidden="false" customHeight="false" outlineLevel="0" collapsed="false">
      <c r="A13047" s="6" t="n">
        <v>102401.9305</v>
      </c>
      <c r="B13047" s="6" t="n">
        <v>1.94652014652015</v>
      </c>
      <c r="C13047" s="6" t="n">
        <v>68</v>
      </c>
      <c r="D13047" s="6" t="n">
        <v>-1</v>
      </c>
      <c r="E13047" s="6" t="n">
        <v>1.94652014652015</v>
      </c>
      <c r="F13047" s="6" t="n">
        <v>0</v>
      </c>
      <c r="G13047" s="6" t="n">
        <v>0</v>
      </c>
      <c r="H13047" s="6" t="str">
        <f aca="false">IF(AND(A13047&gt;=Stimuli!$B$2,A13047&lt;=Stimuli!$C$2),Stimuli!$A$2,IF(AND(A13047&gt;=Stimuli!$B$3,A13047&lt;=Stimuli!$C$3),Stimuli!$A$3,IF(AND(A13047&gt;=Stimuli!$B$4,A13047&lt;=Stimuli!$C$4),Stimuli!$A$4,"")))</f>
        <v>03 Quiet recovery (15s)</v>
      </c>
      <c r="I13047" s="6" t="n">
        <f aca="false">(B13047-B13046)/((A13047-A13046)/1000)</f>
        <v>0</v>
      </c>
      <c r="J13047" s="6" t="n">
        <f aca="false">IF(OR(B13047&lt;Rules!$B$2,B13047&gt;Rules!$B$3,ABS(I13047)&gt;Rules!$B$4,OR(B13048&lt;Rules!$B$2,B13048&gt;Rules!$B$3,ABS(I13048)&gt;Rules!$B$4)),1,0)</f>
        <v>0</v>
      </c>
      <c r="K13047" s="6" t="str">
        <f aca="false">IF(F13047=1,COUNTIF($F$2:F13047,1),"")</f>
        <v/>
      </c>
    </row>
    <row r="13048" customFormat="false" ht="15" hidden="false" customHeight="false" outlineLevel="0" collapsed="false">
      <c r="A13048" s="6" t="n">
        <v>102409.743</v>
      </c>
      <c r="B13048" s="6" t="n">
        <v>1.94505494505495</v>
      </c>
      <c r="C13048" s="6" t="n">
        <v>68</v>
      </c>
      <c r="D13048" s="6" t="n">
        <v>-1</v>
      </c>
      <c r="E13048" s="6" t="n">
        <v>1.94652014652015</v>
      </c>
      <c r="F13048" s="6" t="n">
        <v>0</v>
      </c>
      <c r="G13048" s="6" t="n">
        <v>0</v>
      </c>
      <c r="H13048" s="6" t="str">
        <f aca="false">IF(AND(A13048&gt;=Stimuli!$B$2,A13048&lt;=Stimuli!$C$2),Stimuli!$A$2,IF(AND(A13048&gt;=Stimuli!$B$3,A13048&lt;=Stimuli!$C$3),Stimuli!$A$3,IF(AND(A13048&gt;=Stimuli!$B$4,A13048&lt;=Stimuli!$C$4),Stimuli!$A$4,"")))</f>
        <v>03 Quiet recovery (15s)</v>
      </c>
      <c r="I13048" s="6" t="n">
        <f aca="false">(B13048-B13047)/((A13048-A13047)/1000)</f>
        <v>-0.18754578754573</v>
      </c>
      <c r="J13048" s="6" t="n">
        <f aca="false">IF(OR(B13048&lt;Rules!$B$2,B13048&gt;Rules!$B$3,ABS(I13048)&gt;Rules!$B$4,OR(B13049&lt;Rules!$B$2,B13049&gt;Rules!$B$3,ABS(I13049)&gt;Rules!$B$4)),1,0)</f>
        <v>0</v>
      </c>
      <c r="K13048" s="6" t="str">
        <f aca="false">IF(F13048=1,COUNTIF($F$2:F13048,1),"")</f>
        <v/>
      </c>
    </row>
    <row r="13049" customFormat="false" ht="15" hidden="false" customHeight="false" outlineLevel="0" collapsed="false">
      <c r="A13049" s="6" t="n">
        <v>102417.5555</v>
      </c>
      <c r="B13049" s="6" t="n">
        <v>1.94798534798535</v>
      </c>
      <c r="C13049" s="6" t="n">
        <v>68</v>
      </c>
      <c r="D13049" s="6" t="n">
        <v>-1</v>
      </c>
      <c r="E13049" s="6" t="n">
        <v>1.94652014652015</v>
      </c>
      <c r="F13049" s="6" t="n">
        <v>0</v>
      </c>
      <c r="G13049" s="6" t="n">
        <v>0</v>
      </c>
      <c r="H13049" s="6" t="str">
        <f aca="false">IF(AND(A13049&gt;=Stimuli!$B$2,A13049&lt;=Stimuli!$C$2),Stimuli!$A$2,IF(AND(A13049&gt;=Stimuli!$B$3,A13049&lt;=Stimuli!$C$3),Stimuli!$A$3,IF(AND(A13049&gt;=Stimuli!$B$4,A13049&lt;=Stimuli!$C$4),Stimuli!$A$4,"")))</f>
        <v>03 Quiet recovery (15s)</v>
      </c>
      <c r="I13049" s="6" t="n">
        <f aca="false">(B13049-B13048)/((A13049-A13048)/1000)</f>
        <v>0.375091575091574</v>
      </c>
      <c r="J13049" s="6" t="n">
        <f aca="false">IF(OR(B13049&lt;Rules!$B$2,B13049&gt;Rules!$B$3,ABS(I13049)&gt;Rules!$B$4,OR(B13050&lt;Rules!$B$2,B13050&gt;Rules!$B$3,ABS(I13050)&gt;Rules!$B$4)),1,0)</f>
        <v>0</v>
      </c>
      <c r="K13049" s="6" t="str">
        <f aca="false">IF(F13049=1,COUNTIF($F$2:F13049,1),"")</f>
        <v/>
      </c>
    </row>
    <row r="13050" customFormat="false" ht="15" hidden="false" customHeight="false" outlineLevel="0" collapsed="false">
      <c r="A13050" s="6" t="n">
        <v>102425.368</v>
      </c>
      <c r="B13050" s="6" t="n">
        <v>1.94358974358974</v>
      </c>
      <c r="C13050" s="6" t="n">
        <v>68</v>
      </c>
      <c r="D13050" s="6" t="n">
        <v>-1</v>
      </c>
      <c r="E13050" s="6" t="n">
        <v>1.94652014652015</v>
      </c>
      <c r="F13050" s="6" t="n">
        <v>0</v>
      </c>
      <c r="G13050" s="6" t="n">
        <v>0</v>
      </c>
      <c r="H13050" s="6" t="str">
        <f aca="false">IF(AND(A13050&gt;=Stimuli!$B$2,A13050&lt;=Stimuli!$C$2),Stimuli!$A$2,IF(AND(A13050&gt;=Stimuli!$B$3,A13050&lt;=Stimuli!$C$3),Stimuli!$A$3,IF(AND(A13050&gt;=Stimuli!$B$4,A13050&lt;=Stimuli!$C$4),Stimuli!$A$4,"")))</f>
        <v>03 Quiet recovery (15s)</v>
      </c>
      <c r="I13050" s="6" t="n">
        <f aca="false">(B13050-B13049)/((A13050-A13049)/1000)</f>
        <v>-0.562637362637304</v>
      </c>
      <c r="J13050" s="6" t="n">
        <f aca="false">IF(OR(B13050&lt;Rules!$B$2,B13050&gt;Rules!$B$3,ABS(I13050)&gt;Rules!$B$4,OR(B13051&lt;Rules!$B$2,B13051&gt;Rules!$B$3,ABS(I13051)&gt;Rules!$B$4)),1,0)</f>
        <v>0</v>
      </c>
      <c r="K13050" s="6" t="str">
        <f aca="false">IF(F13050=1,COUNTIF($F$2:F13050,1),"")</f>
        <v/>
      </c>
    </row>
    <row r="13051" customFormat="false" ht="15" hidden="false" customHeight="false" outlineLevel="0" collapsed="false">
      <c r="A13051" s="6" t="n">
        <v>102433.1805</v>
      </c>
      <c r="B13051" s="6" t="n">
        <v>1.94945054945055</v>
      </c>
      <c r="C13051" s="6" t="n">
        <v>68</v>
      </c>
      <c r="D13051" s="6" t="n">
        <v>-1</v>
      </c>
      <c r="E13051" s="6" t="n">
        <v>1.94505494505494</v>
      </c>
      <c r="F13051" s="6" t="n">
        <v>0</v>
      </c>
      <c r="G13051" s="6" t="n">
        <v>0</v>
      </c>
      <c r="H13051" s="6" t="str">
        <f aca="false">IF(AND(A13051&gt;=Stimuli!$B$2,A13051&lt;=Stimuli!$C$2),Stimuli!$A$2,IF(AND(A13051&gt;=Stimuli!$B$3,A13051&lt;=Stimuli!$C$3),Stimuli!$A$3,IF(AND(A13051&gt;=Stimuli!$B$4,A13051&lt;=Stimuli!$C$4),Stimuli!$A$4,"")))</f>
        <v>03 Quiet recovery (15s)</v>
      </c>
      <c r="I13051" s="6" t="n">
        <f aca="false">(B13051-B13050)/((A13051-A13050)/1000)</f>
        <v>0.750183150183034</v>
      </c>
      <c r="J13051" s="6" t="n">
        <f aca="false">IF(OR(B13051&lt;Rules!$B$2,B13051&gt;Rules!$B$3,ABS(I13051)&gt;Rules!$B$4,OR(B13052&lt;Rules!$B$2,B13052&gt;Rules!$B$3,ABS(I13052)&gt;Rules!$B$4)),1,0)</f>
        <v>0</v>
      </c>
      <c r="K13051" s="6" t="str">
        <f aca="false">IF(F13051=1,COUNTIF($F$2:F13051,1),"")</f>
        <v/>
      </c>
    </row>
    <row r="13052" customFormat="false" ht="15" hidden="false" customHeight="false" outlineLevel="0" collapsed="false">
      <c r="A13052" s="6" t="n">
        <v>102440.993</v>
      </c>
      <c r="B13052" s="6" t="n">
        <v>1.94212454212454</v>
      </c>
      <c r="C13052" s="6" t="n">
        <v>68</v>
      </c>
      <c r="D13052" s="6" t="n">
        <v>-1</v>
      </c>
      <c r="E13052" s="6" t="n">
        <v>1.94505494505494</v>
      </c>
      <c r="F13052" s="6" t="n">
        <v>0</v>
      </c>
      <c r="G13052" s="6" t="n">
        <v>0</v>
      </c>
      <c r="H13052" s="6" t="str">
        <f aca="false">IF(AND(A13052&gt;=Stimuli!$B$2,A13052&lt;=Stimuli!$C$2),Stimuli!$A$2,IF(AND(A13052&gt;=Stimuli!$B$3,A13052&lt;=Stimuli!$C$3),Stimuli!$A$3,IF(AND(A13052&gt;=Stimuli!$B$4,A13052&lt;=Stimuli!$C$4),Stimuli!$A$4,"")))</f>
        <v>03 Quiet recovery (15s)</v>
      </c>
      <c r="I13052" s="6" t="n">
        <f aca="false">(B13052-B13051)/((A13052-A13051)/1000)</f>
        <v>-0.937728937728878</v>
      </c>
      <c r="J13052" s="6" t="n">
        <f aca="false">IF(OR(B13052&lt;Rules!$B$2,B13052&gt;Rules!$B$3,ABS(I13052)&gt;Rules!$B$4,OR(B13053&lt;Rules!$B$2,B13053&gt;Rules!$B$3,ABS(I13053)&gt;Rules!$B$4)),1,0)</f>
        <v>0</v>
      </c>
      <c r="K13052" s="6" t="str">
        <f aca="false">IF(F13052=1,COUNTIF($F$2:F13052,1),"")</f>
        <v/>
      </c>
    </row>
    <row r="13053" customFormat="false" ht="15" hidden="false" customHeight="false" outlineLevel="0" collapsed="false">
      <c r="A13053" s="6" t="n">
        <v>102448.8055</v>
      </c>
      <c r="B13053" s="6" t="n">
        <v>1.94945054945055</v>
      </c>
      <c r="C13053" s="6" t="n">
        <v>68</v>
      </c>
      <c r="D13053" s="6" t="n">
        <v>-1</v>
      </c>
      <c r="E13053" s="6" t="n">
        <v>1.94505494505494</v>
      </c>
      <c r="F13053" s="6" t="n">
        <v>0</v>
      </c>
      <c r="G13053" s="6" t="n">
        <v>0</v>
      </c>
      <c r="H13053" s="6" t="str">
        <f aca="false">IF(AND(A13053&gt;=Stimuli!$B$2,A13053&lt;=Stimuli!$C$2),Stimuli!$A$2,IF(AND(A13053&gt;=Stimuli!$B$3,A13053&lt;=Stimuli!$C$3),Stimuli!$A$3,IF(AND(A13053&gt;=Stimuli!$B$4,A13053&lt;=Stimuli!$C$4),Stimuli!$A$4,"")))</f>
        <v>03 Quiet recovery (15s)</v>
      </c>
      <c r="I13053" s="6" t="n">
        <f aca="false">(B13053-B13052)/((A13053-A13052)/1000)</f>
        <v>0.937728937728878</v>
      </c>
      <c r="J13053" s="6" t="n">
        <f aca="false">IF(OR(B13053&lt;Rules!$B$2,B13053&gt;Rules!$B$3,ABS(I13053)&gt;Rules!$B$4,OR(B13054&lt;Rules!$B$2,B13054&gt;Rules!$B$3,ABS(I13054)&gt;Rules!$B$4)),1,0)</f>
        <v>0</v>
      </c>
      <c r="K13053" s="6" t="str">
        <f aca="false">IF(F13053=1,COUNTIF($F$2:F13053,1),"")</f>
        <v/>
      </c>
    </row>
    <row r="13054" customFormat="false" ht="15" hidden="false" customHeight="false" outlineLevel="0" collapsed="false">
      <c r="A13054" s="6" t="n">
        <v>102456.618</v>
      </c>
      <c r="B13054" s="6" t="n">
        <v>1.94212454212454</v>
      </c>
      <c r="C13054" s="6" t="n">
        <v>68</v>
      </c>
      <c r="D13054" s="6" t="n">
        <v>-1</v>
      </c>
      <c r="E13054" s="6" t="n">
        <v>1.94505494505494</v>
      </c>
      <c r="F13054" s="6" t="n">
        <v>0</v>
      </c>
      <c r="G13054" s="6" t="n">
        <v>0</v>
      </c>
      <c r="H13054" s="6" t="str">
        <f aca="false">IF(AND(A13054&gt;=Stimuli!$B$2,A13054&lt;=Stimuli!$C$2),Stimuli!$A$2,IF(AND(A13054&gt;=Stimuli!$B$3,A13054&lt;=Stimuli!$C$3),Stimuli!$A$3,IF(AND(A13054&gt;=Stimuli!$B$4,A13054&lt;=Stimuli!$C$4),Stimuli!$A$4,"")))</f>
        <v>03 Quiet recovery (15s)</v>
      </c>
      <c r="I13054" s="6" t="n">
        <f aca="false">(B13054-B13053)/((A13054-A13053)/1000)</f>
        <v>-0.937728937728878</v>
      </c>
      <c r="J13054" s="6" t="n">
        <f aca="false">IF(OR(B13054&lt;Rules!$B$2,B13054&gt;Rules!$B$3,ABS(I13054)&gt;Rules!$B$4,OR(B13055&lt;Rules!$B$2,B13055&gt;Rules!$B$3,ABS(I13055)&gt;Rules!$B$4)),1,0)</f>
        <v>0</v>
      </c>
      <c r="K13054" s="6" t="str">
        <f aca="false">IF(F13054=1,COUNTIF($F$2:F13054,1),"")</f>
        <v/>
      </c>
    </row>
    <row r="13055" customFormat="false" ht="15" hidden="false" customHeight="false" outlineLevel="0" collapsed="false">
      <c r="A13055" s="6" t="n">
        <v>102464.4305</v>
      </c>
      <c r="B13055" s="6" t="n">
        <v>1.94945054945055</v>
      </c>
      <c r="C13055" s="6" t="n">
        <v>68</v>
      </c>
      <c r="D13055" s="6" t="n">
        <v>-1</v>
      </c>
      <c r="E13055" s="6" t="n">
        <v>1.94505494505494</v>
      </c>
      <c r="F13055" s="6" t="n">
        <v>0</v>
      </c>
      <c r="G13055" s="6" t="n">
        <v>0</v>
      </c>
      <c r="H13055" s="6" t="str">
        <f aca="false">IF(AND(A13055&gt;=Stimuli!$B$2,A13055&lt;=Stimuli!$C$2),Stimuli!$A$2,IF(AND(A13055&gt;=Stimuli!$B$3,A13055&lt;=Stimuli!$C$3),Stimuli!$A$3,IF(AND(A13055&gt;=Stimuli!$B$4,A13055&lt;=Stimuli!$C$4),Stimuli!$A$4,"")))</f>
        <v>03 Quiet recovery (15s)</v>
      </c>
      <c r="I13055" s="6" t="n">
        <f aca="false">(B13055-B13054)/((A13055-A13054)/1000)</f>
        <v>0.937728937728878</v>
      </c>
      <c r="J13055" s="6" t="n">
        <f aca="false">IF(OR(B13055&lt;Rules!$B$2,B13055&gt;Rules!$B$3,ABS(I13055)&gt;Rules!$B$4,OR(B13056&lt;Rules!$B$2,B13056&gt;Rules!$B$3,ABS(I13056)&gt;Rules!$B$4)),1,0)</f>
        <v>0</v>
      </c>
      <c r="K13055" s="6" t="str">
        <f aca="false">IF(F13055=1,COUNTIF($F$2:F13055,1),"")</f>
        <v/>
      </c>
    </row>
    <row r="13056" customFormat="false" ht="15" hidden="false" customHeight="false" outlineLevel="0" collapsed="false">
      <c r="A13056" s="6" t="n">
        <v>102472.243</v>
      </c>
      <c r="B13056" s="6" t="n">
        <v>1.94065934065934</v>
      </c>
      <c r="C13056" s="6" t="n">
        <v>68</v>
      </c>
      <c r="D13056" s="6" t="n">
        <v>-1</v>
      </c>
      <c r="E13056" s="6" t="n">
        <v>1.94505494505494</v>
      </c>
      <c r="F13056" s="6" t="n">
        <v>0</v>
      </c>
      <c r="G13056" s="6" t="n">
        <v>0</v>
      </c>
      <c r="H13056" s="6" t="str">
        <f aca="false">IF(AND(A13056&gt;=Stimuli!$B$2,A13056&lt;=Stimuli!$C$2),Stimuli!$A$2,IF(AND(A13056&gt;=Stimuli!$B$3,A13056&lt;=Stimuli!$C$3),Stimuli!$A$3,IF(AND(A13056&gt;=Stimuli!$B$4,A13056&lt;=Stimuli!$C$4),Stimuli!$A$4,"")))</f>
        <v>03 Quiet recovery (15s)</v>
      </c>
      <c r="I13056" s="6" t="n">
        <f aca="false">(B13056-B13055)/((A13056-A13055)/1000)</f>
        <v>-1.12527472527475</v>
      </c>
      <c r="J13056" s="6" t="n">
        <f aca="false">IF(OR(B13056&lt;Rules!$B$2,B13056&gt;Rules!$B$3,ABS(I13056)&gt;Rules!$B$4,OR(B13057&lt;Rules!$B$2,B13057&gt;Rules!$B$3,ABS(I13057)&gt;Rules!$B$4)),1,0)</f>
        <v>0</v>
      </c>
      <c r="K13056" s="6" t="str">
        <f aca="false">IF(F13056=1,COUNTIF($F$2:F13056,1),"")</f>
        <v/>
      </c>
    </row>
    <row r="13057" customFormat="false" ht="15" hidden="false" customHeight="false" outlineLevel="0" collapsed="false">
      <c r="A13057" s="6" t="n">
        <v>102480.0555</v>
      </c>
      <c r="B13057" s="6" t="n">
        <v>1.94798534798535</v>
      </c>
      <c r="C13057" s="6" t="n">
        <v>68</v>
      </c>
      <c r="D13057" s="6" t="n">
        <v>-1</v>
      </c>
      <c r="E13057" s="6" t="n">
        <v>1.94505494505494</v>
      </c>
      <c r="F13057" s="6" t="n">
        <v>0</v>
      </c>
      <c r="G13057" s="6" t="n">
        <v>0</v>
      </c>
      <c r="H13057" s="6" t="str">
        <f aca="false">IF(AND(A13057&gt;=Stimuli!$B$2,A13057&lt;=Stimuli!$C$2),Stimuli!$A$2,IF(AND(A13057&gt;=Stimuli!$B$3,A13057&lt;=Stimuli!$C$3),Stimuli!$A$3,IF(AND(A13057&gt;=Stimuli!$B$4,A13057&lt;=Stimuli!$C$4),Stimuli!$A$4,"")))</f>
        <v>03 Quiet recovery (15s)</v>
      </c>
      <c r="I13057" s="6" t="n">
        <f aca="false">(B13057-B13056)/((A13057-A13056)/1000)</f>
        <v>0.93772893772902</v>
      </c>
      <c r="J13057" s="6" t="n">
        <f aca="false">IF(OR(B13057&lt;Rules!$B$2,B13057&gt;Rules!$B$3,ABS(I13057)&gt;Rules!$B$4,OR(B13058&lt;Rules!$B$2,B13058&gt;Rules!$B$3,ABS(I13058)&gt;Rules!$B$4)),1,0)</f>
        <v>0</v>
      </c>
      <c r="K13057" s="6" t="str">
        <f aca="false">IF(F13057=1,COUNTIF($F$2:F13057,1),"")</f>
        <v/>
      </c>
    </row>
    <row r="13058" customFormat="false" ht="15" hidden="false" customHeight="false" outlineLevel="0" collapsed="false">
      <c r="A13058" s="6" t="n">
        <v>102487.868</v>
      </c>
      <c r="B13058" s="6" t="n">
        <v>1.94212454212454</v>
      </c>
      <c r="C13058" s="6" t="n">
        <v>68</v>
      </c>
      <c r="D13058" s="6" t="n">
        <v>-1</v>
      </c>
      <c r="E13058" s="6" t="n">
        <v>1.94505494505494</v>
      </c>
      <c r="F13058" s="6" t="n">
        <v>0</v>
      </c>
      <c r="G13058" s="6" t="n">
        <v>0</v>
      </c>
      <c r="H13058" s="6" t="str">
        <f aca="false">IF(AND(A13058&gt;=Stimuli!$B$2,A13058&lt;=Stimuli!$C$2),Stimuli!$A$2,IF(AND(A13058&gt;=Stimuli!$B$3,A13058&lt;=Stimuli!$C$3),Stimuli!$A$3,IF(AND(A13058&gt;=Stimuli!$B$4,A13058&lt;=Stimuli!$C$4),Stimuli!$A$4,"")))</f>
        <v>03 Quiet recovery (15s)</v>
      </c>
      <c r="I13058" s="6" t="n">
        <f aca="false">(B13058-B13057)/((A13058-A13057)/1000)</f>
        <v>-0.750183150183148</v>
      </c>
      <c r="J13058" s="6" t="n">
        <f aca="false">IF(OR(B13058&lt;Rules!$B$2,B13058&gt;Rules!$B$3,ABS(I13058)&gt;Rules!$B$4,OR(B13059&lt;Rules!$B$2,B13059&gt;Rules!$B$3,ABS(I13059)&gt;Rules!$B$4)),1,0)</f>
        <v>0</v>
      </c>
      <c r="K13058" s="6" t="str">
        <f aca="false">IF(F13058=1,COUNTIF($F$2:F13058,1),"")</f>
        <v/>
      </c>
    </row>
    <row r="13059" customFormat="false" ht="15" hidden="false" customHeight="false" outlineLevel="0" collapsed="false">
      <c r="A13059" s="6" t="n">
        <v>102495.6805</v>
      </c>
      <c r="B13059" s="6" t="n">
        <v>1.94798534798535</v>
      </c>
      <c r="C13059" s="6" t="n">
        <v>68</v>
      </c>
      <c r="D13059" s="6" t="n">
        <v>-1</v>
      </c>
      <c r="E13059" s="6" t="n">
        <v>1.94505494505494</v>
      </c>
      <c r="F13059" s="6" t="n">
        <v>0</v>
      </c>
      <c r="G13059" s="6" t="n">
        <v>0</v>
      </c>
      <c r="H13059" s="6" t="str">
        <f aca="false">IF(AND(A13059&gt;=Stimuli!$B$2,A13059&lt;=Stimuli!$C$2),Stimuli!$A$2,IF(AND(A13059&gt;=Stimuli!$B$3,A13059&lt;=Stimuli!$C$3),Stimuli!$A$3,IF(AND(A13059&gt;=Stimuli!$B$4,A13059&lt;=Stimuli!$C$4),Stimuli!$A$4,"")))</f>
        <v>03 Quiet recovery (15s)</v>
      </c>
      <c r="I13059" s="6" t="n">
        <f aca="false">(B13059-B13058)/((A13059-A13058)/1000)</f>
        <v>0.750183150183148</v>
      </c>
      <c r="J13059" s="6" t="n">
        <f aca="false">IF(OR(B13059&lt;Rules!$B$2,B13059&gt;Rules!$B$3,ABS(I13059)&gt;Rules!$B$4,OR(B13060&lt;Rules!$B$2,B13060&gt;Rules!$B$3,ABS(I13060)&gt;Rules!$B$4)),1,0)</f>
        <v>0</v>
      </c>
      <c r="K13059" s="6" t="str">
        <f aca="false">IF(F13059=1,COUNTIF($F$2:F13059,1),"")</f>
        <v/>
      </c>
    </row>
    <row r="13060" customFormat="false" ht="15" hidden="false" customHeight="false" outlineLevel="0" collapsed="false">
      <c r="A13060" s="6" t="n">
        <v>102503.493</v>
      </c>
      <c r="B13060" s="6" t="n">
        <v>1.94212454212454</v>
      </c>
      <c r="C13060" s="6" t="n">
        <v>68</v>
      </c>
      <c r="D13060" s="6" t="n">
        <v>-1</v>
      </c>
      <c r="E13060" s="6" t="n">
        <v>1.94505494505494</v>
      </c>
      <c r="F13060" s="6" t="n">
        <v>0</v>
      </c>
      <c r="G13060" s="6" t="n">
        <v>0</v>
      </c>
      <c r="H13060" s="6" t="str">
        <f aca="false">IF(AND(A13060&gt;=Stimuli!$B$2,A13060&lt;=Stimuli!$C$2),Stimuli!$A$2,IF(AND(A13060&gt;=Stimuli!$B$3,A13060&lt;=Stimuli!$C$3),Stimuli!$A$3,IF(AND(A13060&gt;=Stimuli!$B$4,A13060&lt;=Stimuli!$C$4),Stimuli!$A$4,"")))</f>
        <v>03 Quiet recovery (15s)</v>
      </c>
      <c r="I13060" s="6" t="n">
        <f aca="false">(B13060-B13059)/((A13060-A13059)/1000)</f>
        <v>-0.750183150183148</v>
      </c>
      <c r="J13060" s="6" t="n">
        <f aca="false">IF(OR(B13060&lt;Rules!$B$2,B13060&gt;Rules!$B$3,ABS(I13060)&gt;Rules!$B$4,OR(B13061&lt;Rules!$B$2,B13061&gt;Rules!$B$3,ABS(I13061)&gt;Rules!$B$4)),1,0)</f>
        <v>0</v>
      </c>
      <c r="K13060" s="6" t="str">
        <f aca="false">IF(F13060=1,COUNTIF($F$2:F13060,1),"")</f>
        <v/>
      </c>
    </row>
    <row r="13061" customFormat="false" ht="15" hidden="false" customHeight="false" outlineLevel="0" collapsed="false">
      <c r="A13061" s="6" t="n">
        <v>102511.3055</v>
      </c>
      <c r="B13061" s="6" t="n">
        <v>1.94505494505495</v>
      </c>
      <c r="C13061" s="6" t="n">
        <v>68</v>
      </c>
      <c r="D13061" s="6" t="n">
        <v>-1</v>
      </c>
      <c r="E13061" s="6" t="n">
        <v>1.94358974358974</v>
      </c>
      <c r="F13061" s="6" t="n">
        <v>0</v>
      </c>
      <c r="G13061" s="6" t="n">
        <v>0</v>
      </c>
      <c r="H13061" s="6" t="str">
        <f aca="false">IF(AND(A13061&gt;=Stimuli!$B$2,A13061&lt;=Stimuli!$C$2),Stimuli!$A$2,IF(AND(A13061&gt;=Stimuli!$B$3,A13061&lt;=Stimuli!$C$3),Stimuli!$A$3,IF(AND(A13061&gt;=Stimuli!$B$4,A13061&lt;=Stimuli!$C$4),Stimuli!$A$4,"")))</f>
        <v>03 Quiet recovery (15s)</v>
      </c>
      <c r="I13061" s="6" t="n">
        <f aca="false">(B13061-B13060)/((A13061-A13060)/1000)</f>
        <v>0.375091575091574</v>
      </c>
      <c r="J13061" s="6" t="n">
        <f aca="false">IF(OR(B13061&lt;Rules!$B$2,B13061&gt;Rules!$B$3,ABS(I13061)&gt;Rules!$B$4,OR(B13062&lt;Rules!$B$2,B13062&gt;Rules!$B$3,ABS(I13062)&gt;Rules!$B$4)),1,0)</f>
        <v>0</v>
      </c>
      <c r="K13061" s="6" t="str">
        <f aca="false">IF(F13061=1,COUNTIF($F$2:F13061,1),"")</f>
        <v/>
      </c>
    </row>
    <row r="13062" customFormat="false" ht="15" hidden="false" customHeight="false" outlineLevel="0" collapsed="false">
      <c r="A13062" s="6" t="n">
        <v>102519.118</v>
      </c>
      <c r="B13062" s="6" t="n">
        <v>1.94358974358974</v>
      </c>
      <c r="C13062" s="6" t="n">
        <v>68</v>
      </c>
      <c r="D13062" s="6" t="n">
        <v>-1</v>
      </c>
      <c r="E13062" s="6" t="n">
        <v>1.94358974358974</v>
      </c>
      <c r="F13062" s="6" t="n">
        <v>0</v>
      </c>
      <c r="G13062" s="6" t="n">
        <v>0</v>
      </c>
      <c r="H13062" s="6" t="str">
        <f aca="false">IF(AND(A13062&gt;=Stimuli!$B$2,A13062&lt;=Stimuli!$C$2),Stimuli!$A$2,IF(AND(A13062&gt;=Stimuli!$B$3,A13062&lt;=Stimuli!$C$3),Stimuli!$A$3,IF(AND(A13062&gt;=Stimuli!$B$4,A13062&lt;=Stimuli!$C$4),Stimuli!$A$4,"")))</f>
        <v>03 Quiet recovery (15s)</v>
      </c>
      <c r="I13062" s="6" t="n">
        <f aca="false">(B13062-B13061)/((A13062-A13061)/1000)</f>
        <v>-0.18754578754573</v>
      </c>
      <c r="J13062" s="6" t="n">
        <f aca="false">IF(OR(B13062&lt;Rules!$B$2,B13062&gt;Rules!$B$3,ABS(I13062)&gt;Rules!$B$4,OR(B13063&lt;Rules!$B$2,B13063&gt;Rules!$B$3,ABS(I13063)&gt;Rules!$B$4)),1,0)</f>
        <v>0</v>
      </c>
      <c r="K13062" s="6" t="str">
        <f aca="false">IF(F13062=1,COUNTIF($F$2:F13062,1),"")</f>
        <v/>
      </c>
    </row>
    <row r="13063" customFormat="false" ht="15" hidden="false" customHeight="false" outlineLevel="0" collapsed="false">
      <c r="A13063" s="6" t="n">
        <v>102526.9305</v>
      </c>
      <c r="B13063" s="6" t="n">
        <v>1.94358974358974</v>
      </c>
      <c r="C13063" s="6" t="n">
        <v>68</v>
      </c>
      <c r="D13063" s="6" t="n">
        <v>-1</v>
      </c>
      <c r="E13063" s="6" t="n">
        <v>1.94358974358974</v>
      </c>
      <c r="F13063" s="6" t="n">
        <v>0</v>
      </c>
      <c r="G13063" s="6" t="n">
        <v>0</v>
      </c>
      <c r="H13063" s="6" t="str">
        <f aca="false">IF(AND(A13063&gt;=Stimuli!$B$2,A13063&lt;=Stimuli!$C$2),Stimuli!$A$2,IF(AND(A13063&gt;=Stimuli!$B$3,A13063&lt;=Stimuli!$C$3),Stimuli!$A$3,IF(AND(A13063&gt;=Stimuli!$B$4,A13063&lt;=Stimuli!$C$4),Stimuli!$A$4,"")))</f>
        <v>03 Quiet recovery (15s)</v>
      </c>
      <c r="I13063" s="6" t="n">
        <f aca="false">(B13063-B13062)/((A13063-A13062)/1000)</f>
        <v>0</v>
      </c>
      <c r="J13063" s="6" t="n">
        <f aca="false">IF(OR(B13063&lt;Rules!$B$2,B13063&gt;Rules!$B$3,ABS(I13063)&gt;Rules!$B$4,OR(B13064&lt;Rules!$B$2,B13064&gt;Rules!$B$3,ABS(I13064)&gt;Rules!$B$4)),1,0)</f>
        <v>0</v>
      </c>
      <c r="K13063" s="6" t="str">
        <f aca="false">IF(F13063=1,COUNTIF($F$2:F13063,1),"")</f>
        <v/>
      </c>
    </row>
    <row r="13064" customFormat="false" ht="15" hidden="false" customHeight="false" outlineLevel="0" collapsed="false">
      <c r="A13064" s="6" t="n">
        <v>102534.743</v>
      </c>
      <c r="B13064" s="6" t="n">
        <v>1.94505494505495</v>
      </c>
      <c r="C13064" s="6" t="n">
        <v>68</v>
      </c>
      <c r="D13064" s="6" t="n">
        <v>-1</v>
      </c>
      <c r="E13064" s="6" t="n">
        <v>1.94358974358974</v>
      </c>
      <c r="F13064" s="6" t="n">
        <v>0</v>
      </c>
      <c r="G13064" s="6" t="n">
        <v>0</v>
      </c>
      <c r="H13064" s="6" t="str">
        <f aca="false">IF(AND(A13064&gt;=Stimuli!$B$2,A13064&lt;=Stimuli!$C$2),Stimuli!$A$2,IF(AND(A13064&gt;=Stimuli!$B$3,A13064&lt;=Stimuli!$C$3),Stimuli!$A$3,IF(AND(A13064&gt;=Stimuli!$B$4,A13064&lt;=Stimuli!$C$4),Stimuli!$A$4,"")))</f>
        <v>03 Quiet recovery (15s)</v>
      </c>
      <c r="I13064" s="6" t="n">
        <f aca="false">(B13064-B13063)/((A13064-A13063)/1000)</f>
        <v>0.18754578754573</v>
      </c>
      <c r="J13064" s="6" t="n">
        <f aca="false">IF(OR(B13064&lt;Rules!$B$2,B13064&gt;Rules!$B$3,ABS(I13064)&gt;Rules!$B$4,OR(B13065&lt;Rules!$B$2,B13065&gt;Rules!$B$3,ABS(I13065)&gt;Rules!$B$4)),1,0)</f>
        <v>0</v>
      </c>
      <c r="K13064" s="6" t="str">
        <f aca="false">IF(F13064=1,COUNTIF($F$2:F13064,1),"")</f>
        <v/>
      </c>
    </row>
    <row r="13065" customFormat="false" ht="15" hidden="false" customHeight="false" outlineLevel="0" collapsed="false">
      <c r="A13065" s="6" t="n">
        <v>102542.5555</v>
      </c>
      <c r="B13065" s="6" t="n">
        <v>1.94212454212454</v>
      </c>
      <c r="C13065" s="6" t="n">
        <v>68</v>
      </c>
      <c r="D13065" s="6" t="n">
        <v>-1</v>
      </c>
      <c r="E13065" s="6" t="n">
        <v>1.94358974358974</v>
      </c>
      <c r="F13065" s="6" t="n">
        <v>0</v>
      </c>
      <c r="G13065" s="6" t="n">
        <v>0</v>
      </c>
      <c r="H13065" s="6" t="str">
        <f aca="false">IF(AND(A13065&gt;=Stimuli!$B$2,A13065&lt;=Stimuli!$C$2),Stimuli!$A$2,IF(AND(A13065&gt;=Stimuli!$B$3,A13065&lt;=Stimuli!$C$3),Stimuli!$A$3,IF(AND(A13065&gt;=Stimuli!$B$4,A13065&lt;=Stimuli!$C$4),Stimuli!$A$4,"")))</f>
        <v>03 Quiet recovery (15s)</v>
      </c>
      <c r="I13065" s="6" t="n">
        <f aca="false">(B13065-B13064)/((A13065-A13064)/1000)</f>
        <v>-0.375091575091574</v>
      </c>
      <c r="J13065" s="6" t="n">
        <f aca="false">IF(OR(B13065&lt;Rules!$B$2,B13065&gt;Rules!$B$3,ABS(I13065)&gt;Rules!$B$4,OR(B13066&lt;Rules!$B$2,B13066&gt;Rules!$B$3,ABS(I13066)&gt;Rules!$B$4)),1,0)</f>
        <v>0</v>
      </c>
      <c r="K13065" s="6" t="str">
        <f aca="false">IF(F13065=1,COUNTIF($F$2:F13065,1),"")</f>
        <v/>
      </c>
    </row>
    <row r="13066" customFormat="false" ht="15" hidden="false" customHeight="false" outlineLevel="0" collapsed="false">
      <c r="A13066" s="6" t="n">
        <v>102550.368</v>
      </c>
      <c r="B13066" s="6" t="n">
        <v>1.94652014652015</v>
      </c>
      <c r="C13066" s="6" t="n">
        <v>68</v>
      </c>
      <c r="D13066" s="6" t="n">
        <v>-1</v>
      </c>
      <c r="E13066" s="6" t="n">
        <v>1.94358974358974</v>
      </c>
      <c r="F13066" s="6" t="n">
        <v>0</v>
      </c>
      <c r="G13066" s="6" t="n">
        <v>0</v>
      </c>
      <c r="H13066" s="6" t="str">
        <f aca="false">IF(AND(A13066&gt;=Stimuli!$B$2,A13066&lt;=Stimuli!$C$2),Stimuli!$A$2,IF(AND(A13066&gt;=Stimuli!$B$3,A13066&lt;=Stimuli!$C$3),Stimuli!$A$3,IF(AND(A13066&gt;=Stimuli!$B$4,A13066&lt;=Stimuli!$C$4),Stimuli!$A$4,"")))</f>
        <v>03 Quiet recovery (15s)</v>
      </c>
      <c r="I13066" s="6" t="n">
        <f aca="false">(B13066-B13065)/((A13066-A13065)/1000)</f>
        <v>0.562637362637304</v>
      </c>
      <c r="J13066" s="6" t="n">
        <f aca="false">IF(OR(B13066&lt;Rules!$B$2,B13066&gt;Rules!$B$3,ABS(I13066)&gt;Rules!$B$4,OR(B13067&lt;Rules!$B$2,B13067&gt;Rules!$B$3,ABS(I13067)&gt;Rules!$B$4)),1,0)</f>
        <v>0</v>
      </c>
      <c r="K13066" s="6" t="str">
        <f aca="false">IF(F13066=1,COUNTIF($F$2:F13066,1),"")</f>
        <v/>
      </c>
    </row>
    <row r="13067" customFormat="false" ht="15" hidden="false" customHeight="false" outlineLevel="0" collapsed="false">
      <c r="A13067" s="6" t="n">
        <v>102558.1805</v>
      </c>
      <c r="B13067" s="6" t="n">
        <v>1.94065934065934</v>
      </c>
      <c r="C13067" s="6" t="n">
        <v>68</v>
      </c>
      <c r="D13067" s="6" t="n">
        <v>-1</v>
      </c>
      <c r="E13067" s="6" t="n">
        <v>1.94358974358974</v>
      </c>
      <c r="F13067" s="6" t="n">
        <v>0</v>
      </c>
      <c r="G13067" s="6" t="n">
        <v>0</v>
      </c>
      <c r="H13067" s="6" t="str">
        <f aca="false">IF(AND(A13067&gt;=Stimuli!$B$2,A13067&lt;=Stimuli!$C$2),Stimuli!$A$2,IF(AND(A13067&gt;=Stimuli!$B$3,A13067&lt;=Stimuli!$C$3),Stimuli!$A$3,IF(AND(A13067&gt;=Stimuli!$B$4,A13067&lt;=Stimuli!$C$4),Stimuli!$A$4,"")))</f>
        <v>03 Quiet recovery (15s)</v>
      </c>
      <c r="I13067" s="6" t="n">
        <f aca="false">(B13067-B13066)/((A13067-A13066)/1000)</f>
        <v>-0.750183150183176</v>
      </c>
      <c r="J13067" s="6" t="n">
        <f aca="false">IF(OR(B13067&lt;Rules!$B$2,B13067&gt;Rules!$B$3,ABS(I13067)&gt;Rules!$B$4,OR(B13068&lt;Rules!$B$2,B13068&gt;Rules!$B$3,ABS(I13068)&gt;Rules!$B$4)),1,0)</f>
        <v>0</v>
      </c>
      <c r="K13067" s="6" t="str">
        <f aca="false">IF(F13067=1,COUNTIF($F$2:F13067,1),"")</f>
        <v/>
      </c>
    </row>
    <row r="13068" customFormat="false" ht="15" hidden="false" customHeight="false" outlineLevel="0" collapsed="false">
      <c r="A13068" s="6" t="n">
        <v>102565.993</v>
      </c>
      <c r="B13068" s="6" t="n">
        <v>1.94652014652015</v>
      </c>
      <c r="C13068" s="6" t="n">
        <v>68</v>
      </c>
      <c r="D13068" s="6" t="n">
        <v>-1</v>
      </c>
      <c r="E13068" s="6" t="n">
        <v>1.94358974358974</v>
      </c>
      <c r="F13068" s="6" t="n">
        <v>0</v>
      </c>
      <c r="G13068" s="6" t="n">
        <v>0</v>
      </c>
      <c r="H13068" s="6" t="str">
        <f aca="false">IF(AND(A13068&gt;=Stimuli!$B$2,A13068&lt;=Stimuli!$C$2),Stimuli!$A$2,IF(AND(A13068&gt;=Stimuli!$B$3,A13068&lt;=Stimuli!$C$3),Stimuli!$A$3,IF(AND(A13068&gt;=Stimuli!$B$4,A13068&lt;=Stimuli!$C$4),Stimuli!$A$4,"")))</f>
        <v>03 Quiet recovery (15s)</v>
      </c>
      <c r="I13068" s="6" t="n">
        <f aca="false">(B13068-B13067)/((A13068-A13067)/1000)</f>
        <v>0.750183150183176</v>
      </c>
      <c r="J13068" s="6" t="n">
        <f aca="false">IF(OR(B13068&lt;Rules!$B$2,B13068&gt;Rules!$B$3,ABS(I13068)&gt;Rules!$B$4,OR(B13069&lt;Rules!$B$2,B13069&gt;Rules!$B$3,ABS(I13069)&gt;Rules!$B$4)),1,0)</f>
        <v>0</v>
      </c>
      <c r="K13068" s="6" t="str">
        <f aca="false">IF(F13068=1,COUNTIF($F$2:F13068,1),"")</f>
        <v/>
      </c>
    </row>
    <row r="13069" customFormat="false" ht="15" hidden="false" customHeight="false" outlineLevel="0" collapsed="false">
      <c r="A13069" s="6" t="n">
        <v>102573.8055</v>
      </c>
      <c r="B13069" s="6" t="n">
        <v>1.94065934065934</v>
      </c>
      <c r="C13069" s="6" t="n">
        <v>68</v>
      </c>
      <c r="D13069" s="6" t="n">
        <v>-1</v>
      </c>
      <c r="E13069" s="6" t="n">
        <v>1.94358974358974</v>
      </c>
      <c r="F13069" s="6" t="n">
        <v>0</v>
      </c>
      <c r="G13069" s="6" t="n">
        <v>0</v>
      </c>
      <c r="H13069" s="6" t="str">
        <f aca="false">IF(AND(A13069&gt;=Stimuli!$B$2,A13069&lt;=Stimuli!$C$2),Stimuli!$A$2,IF(AND(A13069&gt;=Stimuli!$B$3,A13069&lt;=Stimuli!$C$3),Stimuli!$A$3,IF(AND(A13069&gt;=Stimuli!$B$4,A13069&lt;=Stimuli!$C$4),Stimuli!$A$4,"")))</f>
        <v>03 Quiet recovery (15s)</v>
      </c>
      <c r="I13069" s="6" t="n">
        <f aca="false">(B13069-B13068)/((A13069-A13068)/1000)</f>
        <v>-0.750183150183176</v>
      </c>
      <c r="J13069" s="6" t="n">
        <f aca="false">IF(OR(B13069&lt;Rules!$B$2,B13069&gt;Rules!$B$3,ABS(I13069)&gt;Rules!$B$4,OR(B13070&lt;Rules!$B$2,B13070&gt;Rules!$B$3,ABS(I13070)&gt;Rules!$B$4)),1,0)</f>
        <v>0</v>
      </c>
      <c r="K13069" s="6" t="str">
        <f aca="false">IF(F13069=1,COUNTIF($F$2:F13069,1),"")</f>
        <v/>
      </c>
    </row>
    <row r="13070" customFormat="false" ht="15" hidden="false" customHeight="false" outlineLevel="0" collapsed="false">
      <c r="A13070" s="6" t="n">
        <v>102581.618</v>
      </c>
      <c r="B13070" s="6" t="n">
        <v>1.94652014652015</v>
      </c>
      <c r="C13070" s="6" t="n">
        <v>68</v>
      </c>
      <c r="D13070" s="6" t="n">
        <v>-1</v>
      </c>
      <c r="E13070" s="6" t="n">
        <v>1.94358974358974</v>
      </c>
      <c r="F13070" s="6" t="n">
        <v>0</v>
      </c>
      <c r="G13070" s="6" t="n">
        <v>0</v>
      </c>
      <c r="H13070" s="6" t="str">
        <f aca="false">IF(AND(A13070&gt;=Stimuli!$B$2,A13070&lt;=Stimuli!$C$2),Stimuli!$A$2,IF(AND(A13070&gt;=Stimuli!$B$3,A13070&lt;=Stimuli!$C$3),Stimuli!$A$3,IF(AND(A13070&gt;=Stimuli!$B$4,A13070&lt;=Stimuli!$C$4),Stimuli!$A$4,"")))</f>
        <v>03 Quiet recovery (15s)</v>
      </c>
      <c r="I13070" s="6" t="n">
        <f aca="false">(B13070-B13069)/((A13070-A13069)/1000)</f>
        <v>0.750183150183176</v>
      </c>
      <c r="J13070" s="6" t="n">
        <f aca="false">IF(OR(B13070&lt;Rules!$B$2,B13070&gt;Rules!$B$3,ABS(I13070)&gt;Rules!$B$4,OR(B13071&lt;Rules!$B$2,B13071&gt;Rules!$B$3,ABS(I13071)&gt;Rules!$B$4)),1,0)</f>
        <v>0</v>
      </c>
      <c r="K13070" s="6" t="str">
        <f aca="false">IF(F13070=1,COUNTIF($F$2:F13070,1),"")</f>
        <v/>
      </c>
    </row>
    <row r="13071" customFormat="false" ht="15" hidden="false" customHeight="false" outlineLevel="0" collapsed="false">
      <c r="A13071" s="6" t="n">
        <v>102589.4305</v>
      </c>
      <c r="B13071" s="6" t="n">
        <v>1.93919413919414</v>
      </c>
      <c r="C13071" s="6" t="n">
        <v>68</v>
      </c>
      <c r="D13071" s="6" t="n">
        <v>-1</v>
      </c>
      <c r="E13071" s="6" t="n">
        <v>1.94358974358974</v>
      </c>
      <c r="F13071" s="6" t="n">
        <v>0</v>
      </c>
      <c r="G13071" s="6" t="n">
        <v>0</v>
      </c>
      <c r="H13071" s="6" t="str">
        <f aca="false">IF(AND(A13071&gt;=Stimuli!$B$2,A13071&lt;=Stimuli!$C$2),Stimuli!$A$2,IF(AND(A13071&gt;=Stimuli!$B$3,A13071&lt;=Stimuli!$C$3),Stimuli!$A$3,IF(AND(A13071&gt;=Stimuli!$B$4,A13071&lt;=Stimuli!$C$4),Stimuli!$A$4,"")))</f>
        <v>03 Quiet recovery (15s)</v>
      </c>
      <c r="I13071" s="6" t="n">
        <f aca="false">(B13071-B13070)/((A13071-A13070)/1000)</f>
        <v>-0.937728937728906</v>
      </c>
      <c r="J13071" s="6" t="n">
        <f aca="false">IF(OR(B13071&lt;Rules!$B$2,B13071&gt;Rules!$B$3,ABS(I13071)&gt;Rules!$B$4,OR(B13072&lt;Rules!$B$2,B13072&gt;Rules!$B$3,ABS(I13072)&gt;Rules!$B$4)),1,0)</f>
        <v>0</v>
      </c>
      <c r="K13071" s="6" t="str">
        <f aca="false">IF(F13071=1,COUNTIF($F$2:F13071,1),"")</f>
        <v/>
      </c>
    </row>
    <row r="13072" customFormat="false" ht="15" hidden="false" customHeight="false" outlineLevel="0" collapsed="false">
      <c r="A13072" s="6" t="n">
        <v>102597.243</v>
      </c>
      <c r="B13072" s="6" t="n">
        <v>1.94652014652015</v>
      </c>
      <c r="C13072" s="6" t="n">
        <v>68</v>
      </c>
      <c r="D13072" s="6" t="n">
        <v>-1</v>
      </c>
      <c r="E13072" s="6" t="n">
        <v>1.94212454212454</v>
      </c>
      <c r="F13072" s="6" t="n">
        <v>0</v>
      </c>
      <c r="G13072" s="6" t="n">
        <v>0</v>
      </c>
      <c r="H13072" s="6" t="str">
        <f aca="false">IF(AND(A13072&gt;=Stimuli!$B$2,A13072&lt;=Stimuli!$C$2),Stimuli!$A$2,IF(AND(A13072&gt;=Stimuli!$B$3,A13072&lt;=Stimuli!$C$3),Stimuli!$A$3,IF(AND(A13072&gt;=Stimuli!$B$4,A13072&lt;=Stimuli!$C$4),Stimuli!$A$4,"")))</f>
        <v>03 Quiet recovery (15s)</v>
      </c>
      <c r="I13072" s="6" t="n">
        <f aca="false">(B13072-B13071)/((A13072-A13071)/1000)</f>
        <v>0.937728937728906</v>
      </c>
      <c r="J13072" s="6" t="n">
        <f aca="false">IF(OR(B13072&lt;Rules!$B$2,B13072&gt;Rules!$B$3,ABS(I13072)&gt;Rules!$B$4,OR(B13073&lt;Rules!$B$2,B13073&gt;Rules!$B$3,ABS(I13073)&gt;Rules!$B$4)),1,0)</f>
        <v>0</v>
      </c>
      <c r="K13072" s="6" t="str">
        <f aca="false">IF(F13072=1,COUNTIF($F$2:F13072,1),"")</f>
        <v/>
      </c>
    </row>
    <row r="13073" customFormat="false" ht="15" hidden="false" customHeight="false" outlineLevel="0" collapsed="false">
      <c r="A13073" s="6" t="n">
        <v>102605.0555</v>
      </c>
      <c r="B13073" s="6" t="n">
        <v>1.93919413919414</v>
      </c>
      <c r="C13073" s="6" t="n">
        <v>68</v>
      </c>
      <c r="D13073" s="6" t="n">
        <v>-1</v>
      </c>
      <c r="E13073" s="6" t="n">
        <v>1.94212454212454</v>
      </c>
      <c r="F13073" s="6" t="n">
        <v>0</v>
      </c>
      <c r="G13073" s="6" t="n">
        <v>0</v>
      </c>
      <c r="H13073" s="6" t="str">
        <f aca="false">IF(AND(A13073&gt;=Stimuli!$B$2,A13073&lt;=Stimuli!$C$2),Stimuli!$A$2,IF(AND(A13073&gt;=Stimuli!$B$3,A13073&lt;=Stimuli!$C$3),Stimuli!$A$3,IF(AND(A13073&gt;=Stimuli!$B$4,A13073&lt;=Stimuli!$C$4),Stimuli!$A$4,"")))</f>
        <v>03 Quiet recovery (15s)</v>
      </c>
      <c r="I13073" s="6" t="n">
        <f aca="false">(B13073-B13072)/((A13073-A13072)/1000)</f>
        <v>-0.937728937728906</v>
      </c>
      <c r="J13073" s="6" t="n">
        <f aca="false">IF(OR(B13073&lt;Rules!$B$2,B13073&gt;Rules!$B$3,ABS(I13073)&gt;Rules!$B$4,OR(B13074&lt;Rules!$B$2,B13074&gt;Rules!$B$3,ABS(I13074)&gt;Rules!$B$4)),1,0)</f>
        <v>0</v>
      </c>
      <c r="K13073" s="6" t="str">
        <f aca="false">IF(F13073=1,COUNTIF($F$2:F13073,1),"")</f>
        <v/>
      </c>
    </row>
    <row r="13074" customFormat="false" ht="15" hidden="false" customHeight="false" outlineLevel="0" collapsed="false">
      <c r="A13074" s="6" t="n">
        <v>102612.868</v>
      </c>
      <c r="B13074" s="6" t="n">
        <v>1.94505494505495</v>
      </c>
      <c r="C13074" s="6" t="n">
        <v>68</v>
      </c>
      <c r="D13074" s="6" t="n">
        <v>-1</v>
      </c>
      <c r="E13074" s="6" t="n">
        <v>1.94212454212454</v>
      </c>
      <c r="F13074" s="6" t="n">
        <v>0</v>
      </c>
      <c r="G13074" s="6" t="n">
        <v>0</v>
      </c>
      <c r="H13074" s="6" t="str">
        <f aca="false">IF(AND(A13074&gt;=Stimuli!$B$2,A13074&lt;=Stimuli!$C$2),Stimuli!$A$2,IF(AND(A13074&gt;=Stimuli!$B$3,A13074&lt;=Stimuli!$C$3),Stimuli!$A$3,IF(AND(A13074&gt;=Stimuli!$B$4,A13074&lt;=Stimuli!$C$4),Stimuli!$A$4,"")))</f>
        <v>03 Quiet recovery (15s)</v>
      </c>
      <c r="I13074" s="6" t="n">
        <f aca="false">(B13074-B13073)/((A13074-A13073)/1000)</f>
        <v>0.750183150183176</v>
      </c>
      <c r="J13074" s="6" t="n">
        <f aca="false">IF(OR(B13074&lt;Rules!$B$2,B13074&gt;Rules!$B$3,ABS(I13074)&gt;Rules!$B$4,OR(B13075&lt;Rules!$B$2,B13075&gt;Rules!$B$3,ABS(I13075)&gt;Rules!$B$4)),1,0)</f>
        <v>0</v>
      </c>
      <c r="K13074" s="6" t="str">
        <f aca="false">IF(F13074=1,COUNTIF($F$2:F13074,1),"")</f>
        <v/>
      </c>
    </row>
    <row r="13075" customFormat="false" ht="15" hidden="false" customHeight="false" outlineLevel="0" collapsed="false">
      <c r="A13075" s="6" t="n">
        <v>102620.6805</v>
      </c>
      <c r="B13075" s="6" t="n">
        <v>1.93919413919414</v>
      </c>
      <c r="C13075" s="6" t="n">
        <v>68</v>
      </c>
      <c r="D13075" s="6" t="n">
        <v>-1</v>
      </c>
      <c r="E13075" s="6" t="n">
        <v>1.94212454212454</v>
      </c>
      <c r="F13075" s="6" t="n">
        <v>0</v>
      </c>
      <c r="G13075" s="6" t="n">
        <v>0</v>
      </c>
      <c r="H13075" s="6" t="str">
        <f aca="false">IF(AND(A13075&gt;=Stimuli!$B$2,A13075&lt;=Stimuli!$C$2),Stimuli!$A$2,IF(AND(A13075&gt;=Stimuli!$B$3,A13075&lt;=Stimuli!$C$3),Stimuli!$A$3,IF(AND(A13075&gt;=Stimuli!$B$4,A13075&lt;=Stimuli!$C$4),Stimuli!$A$4,"")))</f>
        <v>03 Quiet recovery (15s)</v>
      </c>
      <c r="I13075" s="6" t="n">
        <f aca="false">(B13075-B13074)/((A13075-A13074)/1000)</f>
        <v>-0.750183150183176</v>
      </c>
      <c r="J13075" s="6" t="n">
        <f aca="false">IF(OR(B13075&lt;Rules!$B$2,B13075&gt;Rules!$B$3,ABS(I13075)&gt;Rules!$B$4,OR(B13076&lt;Rules!$B$2,B13076&gt;Rules!$B$3,ABS(I13076)&gt;Rules!$B$4)),1,0)</f>
        <v>0</v>
      </c>
      <c r="K13075" s="6" t="str">
        <f aca="false">IF(F13075=1,COUNTIF($F$2:F13075,1),"")</f>
        <v/>
      </c>
    </row>
    <row r="13076" customFormat="false" ht="15" hidden="false" customHeight="false" outlineLevel="0" collapsed="false">
      <c r="A13076" s="6" t="n">
        <v>102628.493</v>
      </c>
      <c r="B13076" s="6" t="n">
        <v>1.94505494505495</v>
      </c>
      <c r="C13076" s="6" t="n">
        <v>68</v>
      </c>
      <c r="D13076" s="6" t="n">
        <v>-1</v>
      </c>
      <c r="E13076" s="6" t="n">
        <v>1.94212454212454</v>
      </c>
      <c r="F13076" s="6" t="n">
        <v>0</v>
      </c>
      <c r="G13076" s="6" t="n">
        <v>0</v>
      </c>
      <c r="H13076" s="6" t="str">
        <f aca="false">IF(AND(A13076&gt;=Stimuli!$B$2,A13076&lt;=Stimuli!$C$2),Stimuli!$A$2,IF(AND(A13076&gt;=Stimuli!$B$3,A13076&lt;=Stimuli!$C$3),Stimuli!$A$3,IF(AND(A13076&gt;=Stimuli!$B$4,A13076&lt;=Stimuli!$C$4),Stimuli!$A$4,"")))</f>
        <v>03 Quiet recovery (15s)</v>
      </c>
      <c r="I13076" s="6" t="n">
        <f aca="false">(B13076-B13075)/((A13076-A13075)/1000)</f>
        <v>0.750183150183176</v>
      </c>
      <c r="J13076" s="6" t="n">
        <f aca="false">IF(OR(B13076&lt;Rules!$B$2,B13076&gt;Rules!$B$3,ABS(I13076)&gt;Rules!$B$4,OR(B13077&lt;Rules!$B$2,B13077&gt;Rules!$B$3,ABS(I13077)&gt;Rules!$B$4)),1,0)</f>
        <v>0</v>
      </c>
      <c r="K13076" s="6" t="str">
        <f aca="false">IF(F13076=1,COUNTIF($F$2:F13076,1),"")</f>
        <v/>
      </c>
    </row>
    <row r="13077" customFormat="false" ht="15" hidden="false" customHeight="false" outlineLevel="0" collapsed="false">
      <c r="A13077" s="6" t="n">
        <v>102636.3055</v>
      </c>
      <c r="B13077" s="6" t="n">
        <v>1.94065934065934</v>
      </c>
      <c r="C13077" s="6" t="n">
        <v>68</v>
      </c>
      <c r="D13077" s="6" t="n">
        <v>-1</v>
      </c>
      <c r="E13077" s="6" t="n">
        <v>1.94212454212454</v>
      </c>
      <c r="F13077" s="6" t="n">
        <v>0</v>
      </c>
      <c r="G13077" s="6" t="n">
        <v>0</v>
      </c>
      <c r="H13077" s="6" t="str">
        <f aca="false">IF(AND(A13077&gt;=Stimuli!$B$2,A13077&lt;=Stimuli!$C$2),Stimuli!$A$2,IF(AND(A13077&gt;=Stimuli!$B$3,A13077&lt;=Stimuli!$C$3),Stimuli!$A$3,IF(AND(A13077&gt;=Stimuli!$B$4,A13077&lt;=Stimuli!$C$4),Stimuli!$A$4,"")))</f>
        <v>03 Quiet recovery (15s)</v>
      </c>
      <c r="I13077" s="6" t="n">
        <f aca="false">(B13077-B13076)/((A13077-A13076)/1000)</f>
        <v>-0.562637362637446</v>
      </c>
      <c r="J13077" s="6" t="n">
        <f aca="false">IF(OR(B13077&lt;Rules!$B$2,B13077&gt;Rules!$B$3,ABS(I13077)&gt;Rules!$B$4,OR(B13078&lt;Rules!$B$2,B13078&gt;Rules!$B$3,ABS(I13078)&gt;Rules!$B$4)),1,0)</f>
        <v>0</v>
      </c>
      <c r="K13077" s="6" t="str">
        <f aca="false">IF(F13077=1,COUNTIF($F$2:F13077,1),"")</f>
        <v/>
      </c>
    </row>
    <row r="13078" customFormat="false" ht="15" hidden="false" customHeight="false" outlineLevel="0" collapsed="false">
      <c r="A13078" s="6" t="n">
        <v>102644.118</v>
      </c>
      <c r="B13078" s="6" t="n">
        <v>1.94212454212454</v>
      </c>
      <c r="C13078" s="6" t="n">
        <v>68</v>
      </c>
      <c r="D13078" s="6" t="n">
        <v>-1</v>
      </c>
      <c r="E13078" s="6" t="n">
        <v>1.94212454212454</v>
      </c>
      <c r="F13078" s="6" t="n">
        <v>0</v>
      </c>
      <c r="G13078" s="6" t="n">
        <v>0</v>
      </c>
      <c r="H13078" s="6" t="str">
        <f aca="false">IF(AND(A13078&gt;=Stimuli!$B$2,A13078&lt;=Stimuli!$C$2),Stimuli!$A$2,IF(AND(A13078&gt;=Stimuli!$B$3,A13078&lt;=Stimuli!$C$3),Stimuli!$A$3,IF(AND(A13078&gt;=Stimuli!$B$4,A13078&lt;=Stimuli!$C$4),Stimuli!$A$4,"")))</f>
        <v>03 Quiet recovery (15s)</v>
      </c>
      <c r="I13078" s="6" t="n">
        <f aca="false">(B13078-B13077)/((A13078-A13077)/1000)</f>
        <v>0.187545787545872</v>
      </c>
      <c r="J13078" s="6" t="n">
        <f aca="false">IF(OR(B13078&lt;Rules!$B$2,B13078&gt;Rules!$B$3,ABS(I13078)&gt;Rules!$B$4,OR(B13079&lt;Rules!$B$2,B13079&gt;Rules!$B$3,ABS(I13079)&gt;Rules!$B$4)),1,0)</f>
        <v>0</v>
      </c>
      <c r="K13078" s="6" t="str">
        <f aca="false">IF(F13078=1,COUNTIF($F$2:F13078,1),"")</f>
        <v/>
      </c>
    </row>
    <row r="13079" customFormat="false" ht="15" hidden="false" customHeight="false" outlineLevel="0" collapsed="false">
      <c r="A13079" s="6" t="n">
        <v>102651.9305</v>
      </c>
      <c r="B13079" s="6" t="n">
        <v>1.94065934065934</v>
      </c>
      <c r="C13079" s="6" t="n">
        <v>68</v>
      </c>
      <c r="D13079" s="6" t="n">
        <v>-1</v>
      </c>
      <c r="E13079" s="6" t="n">
        <v>1.94212454212454</v>
      </c>
      <c r="F13079" s="6" t="n">
        <v>0</v>
      </c>
      <c r="G13079" s="6" t="n">
        <v>0</v>
      </c>
      <c r="H13079" s="6" t="str">
        <f aca="false">IF(AND(A13079&gt;=Stimuli!$B$2,A13079&lt;=Stimuli!$C$2),Stimuli!$A$2,IF(AND(A13079&gt;=Stimuli!$B$3,A13079&lt;=Stimuli!$C$3),Stimuli!$A$3,IF(AND(A13079&gt;=Stimuli!$B$4,A13079&lt;=Stimuli!$C$4),Stimuli!$A$4,"")))</f>
        <v>03 Quiet recovery (15s)</v>
      </c>
      <c r="I13079" s="6" t="n">
        <f aca="false">(B13079-B13078)/((A13079-A13078)/1000)</f>
        <v>-0.187545787545872</v>
      </c>
      <c r="J13079" s="6" t="n">
        <f aca="false">IF(OR(B13079&lt;Rules!$B$2,B13079&gt;Rules!$B$3,ABS(I13079)&gt;Rules!$B$4,OR(B13080&lt;Rules!$B$2,B13080&gt;Rules!$B$3,ABS(I13080)&gt;Rules!$B$4)),1,0)</f>
        <v>0</v>
      </c>
      <c r="K13079" s="6" t="str">
        <f aca="false">IF(F13079=1,COUNTIF($F$2:F13079,1),"")</f>
        <v/>
      </c>
    </row>
    <row r="13080" customFormat="false" ht="15" hidden="false" customHeight="false" outlineLevel="0" collapsed="false">
      <c r="A13080" s="6" t="n">
        <v>102659.743</v>
      </c>
      <c r="B13080" s="6" t="n">
        <v>1.94065934065934</v>
      </c>
      <c r="C13080" s="6" t="n">
        <v>68</v>
      </c>
      <c r="D13080" s="6" t="n">
        <v>-1</v>
      </c>
      <c r="E13080" s="6" t="n">
        <v>1.94212454212454</v>
      </c>
      <c r="F13080" s="6" t="n">
        <v>0</v>
      </c>
      <c r="G13080" s="6" t="n">
        <v>0</v>
      </c>
      <c r="H13080" s="6" t="str">
        <f aca="false">IF(AND(A13080&gt;=Stimuli!$B$2,A13080&lt;=Stimuli!$C$2),Stimuli!$A$2,IF(AND(A13080&gt;=Stimuli!$B$3,A13080&lt;=Stimuli!$C$3),Stimuli!$A$3,IF(AND(A13080&gt;=Stimuli!$B$4,A13080&lt;=Stimuli!$C$4),Stimuli!$A$4,"")))</f>
        <v>03 Quiet recovery (15s)</v>
      </c>
      <c r="I13080" s="6" t="n">
        <f aca="false">(B13080-B13079)/((A13080-A13079)/1000)</f>
        <v>0</v>
      </c>
      <c r="J13080" s="6" t="n">
        <f aca="false">IF(OR(B13080&lt;Rules!$B$2,B13080&gt;Rules!$B$3,ABS(I13080)&gt;Rules!$B$4,OR(B13081&lt;Rules!$B$2,B13081&gt;Rules!$B$3,ABS(I13081)&gt;Rules!$B$4)),1,0)</f>
        <v>0</v>
      </c>
      <c r="K13080" s="6" t="str">
        <f aca="false">IF(F13080=1,COUNTIF($F$2:F13080,1),"")</f>
        <v/>
      </c>
    </row>
    <row r="13081" customFormat="false" ht="15" hidden="false" customHeight="false" outlineLevel="0" collapsed="false">
      <c r="A13081" s="6" t="n">
        <v>102667.5555</v>
      </c>
      <c r="B13081" s="6" t="n">
        <v>1.94358974358974</v>
      </c>
      <c r="C13081" s="6" t="n">
        <v>68</v>
      </c>
      <c r="D13081" s="6" t="n">
        <v>-1</v>
      </c>
      <c r="E13081" s="6" t="n">
        <v>1.94212454212454</v>
      </c>
      <c r="F13081" s="6" t="n">
        <v>0</v>
      </c>
      <c r="G13081" s="6" t="n">
        <v>0</v>
      </c>
      <c r="H13081" s="6" t="str">
        <f aca="false">IF(AND(A13081&gt;=Stimuli!$B$2,A13081&lt;=Stimuli!$C$2),Stimuli!$A$2,IF(AND(A13081&gt;=Stimuli!$B$3,A13081&lt;=Stimuli!$C$3),Stimuli!$A$3,IF(AND(A13081&gt;=Stimuli!$B$4,A13081&lt;=Stimuli!$C$4),Stimuli!$A$4,"")))</f>
        <v>03 Quiet recovery (15s)</v>
      </c>
      <c r="I13081" s="6" t="n">
        <f aca="false">(B13081-B13080)/((A13081-A13080)/1000)</f>
        <v>0.375091575091716</v>
      </c>
      <c r="J13081" s="6" t="n">
        <f aca="false">IF(OR(B13081&lt;Rules!$B$2,B13081&gt;Rules!$B$3,ABS(I13081)&gt;Rules!$B$4,OR(B13082&lt;Rules!$B$2,B13082&gt;Rules!$B$3,ABS(I13082)&gt;Rules!$B$4)),1,0)</f>
        <v>0</v>
      </c>
      <c r="K13081" s="6" t="str">
        <f aca="false">IF(F13081=1,COUNTIF($F$2:F13081,1),"")</f>
        <v/>
      </c>
    </row>
    <row r="13082" customFormat="false" ht="15" hidden="false" customHeight="false" outlineLevel="0" collapsed="false">
      <c r="A13082" s="6" t="n">
        <v>102675.368</v>
      </c>
      <c r="B13082" s="6" t="n">
        <v>1.93919413919414</v>
      </c>
      <c r="C13082" s="6" t="n">
        <v>68</v>
      </c>
      <c r="D13082" s="6" t="n">
        <v>-1</v>
      </c>
      <c r="E13082" s="6" t="n">
        <v>1.94212454212454</v>
      </c>
      <c r="F13082" s="6" t="n">
        <v>0</v>
      </c>
      <c r="G13082" s="6" t="n">
        <v>0</v>
      </c>
      <c r="H13082" s="6" t="str">
        <f aca="false">IF(AND(A13082&gt;=Stimuli!$B$2,A13082&lt;=Stimuli!$C$2),Stimuli!$A$2,IF(AND(A13082&gt;=Stimuli!$B$3,A13082&lt;=Stimuli!$C$3),Stimuli!$A$3,IF(AND(A13082&gt;=Stimuli!$B$4,A13082&lt;=Stimuli!$C$4),Stimuli!$A$4,"")))</f>
        <v>03 Quiet recovery (15s)</v>
      </c>
      <c r="I13082" s="6" t="n">
        <f aca="false">(B13082-B13081)/((A13082-A13081)/1000)</f>
        <v>-0.562637362637446</v>
      </c>
      <c r="J13082" s="6" t="n">
        <f aca="false">IF(OR(B13082&lt;Rules!$B$2,B13082&gt;Rules!$B$3,ABS(I13082)&gt;Rules!$B$4,OR(B13083&lt;Rules!$B$2,B13083&gt;Rules!$B$3,ABS(I13083)&gt;Rules!$B$4)),1,0)</f>
        <v>0</v>
      </c>
      <c r="K13082" s="6" t="str">
        <f aca="false">IF(F13082=1,COUNTIF($F$2:F13082,1),"")</f>
        <v/>
      </c>
    </row>
    <row r="13083" customFormat="false" ht="15" hidden="false" customHeight="false" outlineLevel="0" collapsed="false">
      <c r="A13083" s="6" t="n">
        <v>102683.1805</v>
      </c>
      <c r="B13083" s="6" t="n">
        <v>1.94358974358974</v>
      </c>
      <c r="C13083" s="6" t="n">
        <v>68</v>
      </c>
      <c r="D13083" s="6" t="n">
        <v>-1</v>
      </c>
      <c r="E13083" s="6" t="n">
        <v>1.94212454212454</v>
      </c>
      <c r="F13083" s="6" t="n">
        <v>0</v>
      </c>
      <c r="G13083" s="6" t="n">
        <v>0</v>
      </c>
      <c r="H13083" s="6" t="str">
        <f aca="false">IF(AND(A13083&gt;=Stimuli!$B$2,A13083&lt;=Stimuli!$C$2),Stimuli!$A$2,IF(AND(A13083&gt;=Stimuli!$B$3,A13083&lt;=Stimuli!$C$3),Stimuli!$A$3,IF(AND(A13083&gt;=Stimuli!$B$4,A13083&lt;=Stimuli!$C$4),Stimuli!$A$4,"")))</f>
        <v>03 Quiet recovery (15s)</v>
      </c>
      <c r="I13083" s="6" t="n">
        <f aca="false">(B13083-B13082)/((A13083-A13082)/1000)</f>
        <v>0.562637362637446</v>
      </c>
      <c r="J13083" s="6" t="n">
        <f aca="false">IF(OR(B13083&lt;Rules!$B$2,B13083&gt;Rules!$B$3,ABS(I13083)&gt;Rules!$B$4,OR(B13084&lt;Rules!$B$2,B13084&gt;Rules!$B$3,ABS(I13084)&gt;Rules!$B$4)),1,0)</f>
        <v>0</v>
      </c>
      <c r="K13083" s="6" t="str">
        <f aca="false">IF(F13083=1,COUNTIF($F$2:F13083,1),"")</f>
        <v/>
      </c>
    </row>
    <row r="13084" customFormat="false" ht="15" hidden="false" customHeight="false" outlineLevel="0" collapsed="false">
      <c r="A13084" s="6" t="n">
        <v>102690.993</v>
      </c>
      <c r="B13084" s="6" t="n">
        <v>1.93772893772894</v>
      </c>
      <c r="C13084" s="6" t="n">
        <v>73</v>
      </c>
      <c r="D13084" s="6" t="n">
        <v>820.3125</v>
      </c>
      <c r="E13084" s="6" t="n">
        <v>1.94065934065934</v>
      </c>
      <c r="F13084" s="6" t="n">
        <v>0</v>
      </c>
      <c r="G13084" s="6" t="n">
        <v>0</v>
      </c>
      <c r="H13084" s="6" t="str">
        <f aca="false">IF(AND(A13084&gt;=Stimuli!$B$2,A13084&lt;=Stimuli!$C$2),Stimuli!$A$2,IF(AND(A13084&gt;=Stimuli!$B$3,A13084&lt;=Stimuli!$C$3),Stimuli!$A$3,IF(AND(A13084&gt;=Stimuli!$B$4,A13084&lt;=Stimuli!$C$4),Stimuli!$A$4,"")))</f>
        <v>03 Quiet recovery (15s)</v>
      </c>
      <c r="I13084" s="6" t="n">
        <f aca="false">(B13084-B13083)/((A13084-A13083)/1000)</f>
        <v>-0.75018315018329</v>
      </c>
      <c r="J13084" s="6" t="n">
        <f aca="false">IF(OR(B13084&lt;Rules!$B$2,B13084&gt;Rules!$B$3,ABS(I13084)&gt;Rules!$B$4,OR(B13085&lt;Rules!$B$2,B13085&gt;Rules!$B$3,ABS(I13085)&gt;Rules!$B$4)),1,0)</f>
        <v>0</v>
      </c>
      <c r="K13084" s="6" t="str">
        <f aca="false">IF(F13084=1,COUNTIF($F$2:F13084,1),"")</f>
        <v/>
      </c>
    </row>
    <row r="13085" customFormat="false" ht="15" hidden="false" customHeight="false" outlineLevel="0" collapsed="false">
      <c r="A13085" s="6" t="n">
        <v>102698.8055</v>
      </c>
      <c r="B13085" s="6" t="n">
        <v>1.94505494505495</v>
      </c>
      <c r="C13085" s="6" t="n">
        <v>73</v>
      </c>
      <c r="D13085" s="6" t="n">
        <v>-1</v>
      </c>
      <c r="E13085" s="6" t="n">
        <v>1.94065934065934</v>
      </c>
      <c r="F13085" s="6" t="n">
        <v>0</v>
      </c>
      <c r="G13085" s="6" t="n">
        <v>0</v>
      </c>
      <c r="H13085" s="6" t="str">
        <f aca="false">IF(AND(A13085&gt;=Stimuli!$B$2,A13085&lt;=Stimuli!$C$2),Stimuli!$A$2,IF(AND(A13085&gt;=Stimuli!$B$3,A13085&lt;=Stimuli!$C$3),Stimuli!$A$3,IF(AND(A13085&gt;=Stimuli!$B$4,A13085&lt;=Stimuli!$C$4),Stimuli!$A$4,"")))</f>
        <v>03 Quiet recovery (15s)</v>
      </c>
      <c r="I13085" s="6" t="n">
        <f aca="false">(B13085-B13084)/((A13085-A13084)/1000)</f>
        <v>0.93772893772902</v>
      </c>
      <c r="J13085" s="6" t="n">
        <f aca="false">IF(OR(B13085&lt;Rules!$B$2,B13085&gt;Rules!$B$3,ABS(I13085)&gt;Rules!$B$4,OR(B13086&lt;Rules!$B$2,B13086&gt;Rules!$B$3,ABS(I13086)&gt;Rules!$B$4)),1,0)</f>
        <v>0</v>
      </c>
      <c r="K13085" s="6" t="str">
        <f aca="false">IF(F13085=1,COUNTIF($F$2:F13085,1),"")</f>
        <v/>
      </c>
    </row>
    <row r="13086" customFormat="false" ht="15" hidden="false" customHeight="false" outlineLevel="0" collapsed="false">
      <c r="A13086" s="6" t="n">
        <v>102706.618</v>
      </c>
      <c r="B13086" s="6" t="n">
        <v>1.93626373626374</v>
      </c>
      <c r="C13086" s="6" t="n">
        <v>73</v>
      </c>
      <c r="D13086" s="6" t="n">
        <v>-1</v>
      </c>
      <c r="E13086" s="6" t="n">
        <v>1.94065934065934</v>
      </c>
      <c r="F13086" s="6" t="n">
        <v>0</v>
      </c>
      <c r="G13086" s="6" t="n">
        <v>0</v>
      </c>
      <c r="H13086" s="6" t="str">
        <f aca="false">IF(AND(A13086&gt;=Stimuli!$B$2,A13086&lt;=Stimuli!$C$2),Stimuli!$A$2,IF(AND(A13086&gt;=Stimuli!$B$3,A13086&lt;=Stimuli!$C$3),Stimuli!$A$3,IF(AND(A13086&gt;=Stimuli!$B$4,A13086&lt;=Stimuli!$C$4),Stimuli!$A$4,"")))</f>
        <v>03 Quiet recovery (15s)</v>
      </c>
      <c r="I13086" s="6" t="n">
        <f aca="false">(B13086-B13085)/((A13086-A13085)/1000)</f>
        <v>-1.12527472527475</v>
      </c>
      <c r="J13086" s="6" t="n">
        <f aca="false">IF(OR(B13086&lt;Rules!$B$2,B13086&gt;Rules!$B$3,ABS(I13086)&gt;Rules!$B$4,OR(B13087&lt;Rules!$B$2,B13087&gt;Rules!$B$3,ABS(I13087)&gt;Rules!$B$4)),1,0)</f>
        <v>0</v>
      </c>
      <c r="K13086" s="6" t="str">
        <f aca="false">IF(F13086=1,COUNTIF($F$2:F13086,1),"")</f>
        <v/>
      </c>
    </row>
    <row r="13087" customFormat="false" ht="15" hidden="false" customHeight="false" outlineLevel="0" collapsed="false">
      <c r="A13087" s="6" t="n">
        <v>102714.4305</v>
      </c>
      <c r="B13087" s="6" t="n">
        <v>1.94505494505495</v>
      </c>
      <c r="C13087" s="6" t="n">
        <v>73</v>
      </c>
      <c r="D13087" s="6" t="n">
        <v>-1</v>
      </c>
      <c r="E13087" s="6" t="n">
        <v>1.94065934065934</v>
      </c>
      <c r="F13087" s="6" t="n">
        <v>0</v>
      </c>
      <c r="G13087" s="6" t="n">
        <v>0</v>
      </c>
      <c r="H13087" s="6" t="str">
        <f aca="false">IF(AND(A13087&gt;=Stimuli!$B$2,A13087&lt;=Stimuli!$C$2),Stimuli!$A$2,IF(AND(A13087&gt;=Stimuli!$B$3,A13087&lt;=Stimuli!$C$3),Stimuli!$A$3,IF(AND(A13087&gt;=Stimuli!$B$4,A13087&lt;=Stimuli!$C$4),Stimuli!$A$4,"")))</f>
        <v>03 Quiet recovery (15s)</v>
      </c>
      <c r="I13087" s="6" t="n">
        <f aca="false">(B13087-B13086)/((A13087-A13086)/1000)</f>
        <v>1.12527472527475</v>
      </c>
      <c r="J13087" s="6" t="n">
        <f aca="false">IF(OR(B13087&lt;Rules!$B$2,B13087&gt;Rules!$B$3,ABS(I13087)&gt;Rules!$B$4,OR(B13088&lt;Rules!$B$2,B13088&gt;Rules!$B$3,ABS(I13088)&gt;Rules!$B$4)),1,0)</f>
        <v>0</v>
      </c>
      <c r="K13087" s="6" t="str">
        <f aca="false">IF(F13087=1,COUNTIF($F$2:F13087,1),"")</f>
        <v/>
      </c>
    </row>
    <row r="13088" customFormat="false" ht="15" hidden="false" customHeight="false" outlineLevel="0" collapsed="false">
      <c r="A13088" s="6" t="n">
        <v>102722.243</v>
      </c>
      <c r="B13088" s="6" t="n">
        <v>1.93626373626374</v>
      </c>
      <c r="C13088" s="6" t="n">
        <v>73</v>
      </c>
      <c r="D13088" s="6" t="n">
        <v>-1</v>
      </c>
      <c r="E13088" s="6" t="n">
        <v>1.94065934065934</v>
      </c>
      <c r="F13088" s="6" t="n">
        <v>0</v>
      </c>
      <c r="G13088" s="6" t="n">
        <v>0</v>
      </c>
      <c r="H13088" s="6" t="str">
        <f aca="false">IF(AND(A13088&gt;=Stimuli!$B$2,A13088&lt;=Stimuli!$C$2),Stimuli!$A$2,IF(AND(A13088&gt;=Stimuli!$B$3,A13088&lt;=Stimuli!$C$3),Stimuli!$A$3,IF(AND(A13088&gt;=Stimuli!$B$4,A13088&lt;=Stimuli!$C$4),Stimuli!$A$4,"")))</f>
        <v>03 Quiet recovery (15s)</v>
      </c>
      <c r="I13088" s="6" t="n">
        <f aca="false">(B13088-B13087)/((A13088-A13087)/1000)</f>
        <v>-1.12527472527475</v>
      </c>
      <c r="J13088" s="6" t="n">
        <f aca="false">IF(OR(B13088&lt;Rules!$B$2,B13088&gt;Rules!$B$3,ABS(I13088)&gt;Rules!$B$4,OR(B13089&lt;Rules!$B$2,B13089&gt;Rules!$B$3,ABS(I13089)&gt;Rules!$B$4)),1,0)</f>
        <v>0</v>
      </c>
      <c r="K13088" s="6" t="str">
        <f aca="false">IF(F13088=1,COUNTIF($F$2:F13088,1),"")</f>
        <v/>
      </c>
    </row>
    <row r="13089" customFormat="false" ht="15" hidden="false" customHeight="false" outlineLevel="0" collapsed="false">
      <c r="A13089" s="6" t="n">
        <v>102730.0555</v>
      </c>
      <c r="B13089" s="6" t="n">
        <v>1.94358974358974</v>
      </c>
      <c r="C13089" s="6" t="n">
        <v>73</v>
      </c>
      <c r="D13089" s="6" t="n">
        <v>-1</v>
      </c>
      <c r="E13089" s="6" t="n">
        <v>1.94065934065934</v>
      </c>
      <c r="F13089" s="6" t="n">
        <v>0</v>
      </c>
      <c r="G13089" s="6" t="n">
        <v>0</v>
      </c>
      <c r="H13089" s="6" t="str">
        <f aca="false">IF(AND(A13089&gt;=Stimuli!$B$2,A13089&lt;=Stimuli!$C$2),Stimuli!$A$2,IF(AND(A13089&gt;=Stimuli!$B$3,A13089&lt;=Stimuli!$C$3),Stimuli!$A$3,IF(AND(A13089&gt;=Stimuli!$B$4,A13089&lt;=Stimuli!$C$4),Stimuli!$A$4,"")))</f>
        <v>03 Quiet recovery (15s)</v>
      </c>
      <c r="I13089" s="6" t="n">
        <f aca="false">(B13089-B13088)/((A13089-A13088)/1000)</f>
        <v>0.93772893772902</v>
      </c>
      <c r="J13089" s="6" t="n">
        <f aca="false">IF(OR(B13089&lt;Rules!$B$2,B13089&gt;Rules!$B$3,ABS(I13089)&gt;Rules!$B$4,OR(B13090&lt;Rules!$B$2,B13090&gt;Rules!$B$3,ABS(I13090)&gt;Rules!$B$4)),1,0)</f>
        <v>0</v>
      </c>
      <c r="K13089" s="6" t="str">
        <f aca="false">IF(F13089=1,COUNTIF($F$2:F13089,1),"")</f>
        <v/>
      </c>
    </row>
    <row r="13090" customFormat="false" ht="15" hidden="false" customHeight="false" outlineLevel="0" collapsed="false">
      <c r="A13090" s="6" t="n">
        <v>102737.868</v>
      </c>
      <c r="B13090" s="6" t="n">
        <v>1.93626373626374</v>
      </c>
      <c r="C13090" s="6" t="n">
        <v>73</v>
      </c>
      <c r="D13090" s="6" t="n">
        <v>-1</v>
      </c>
      <c r="E13090" s="6" t="n">
        <v>1.94065934065934</v>
      </c>
      <c r="F13090" s="6" t="n">
        <v>0</v>
      </c>
      <c r="G13090" s="6" t="n">
        <v>0</v>
      </c>
      <c r="H13090" s="6" t="str">
        <f aca="false">IF(AND(A13090&gt;=Stimuli!$B$2,A13090&lt;=Stimuli!$C$2),Stimuli!$A$2,IF(AND(A13090&gt;=Stimuli!$B$3,A13090&lt;=Stimuli!$C$3),Stimuli!$A$3,IF(AND(A13090&gt;=Stimuli!$B$4,A13090&lt;=Stimuli!$C$4),Stimuli!$A$4,"")))</f>
        <v>03 Quiet recovery (15s)</v>
      </c>
      <c r="I13090" s="6" t="n">
        <f aca="false">(B13090-B13089)/((A13090-A13089)/1000)</f>
        <v>-0.93772893772902</v>
      </c>
      <c r="J13090" s="6" t="n">
        <f aca="false">IF(OR(B13090&lt;Rules!$B$2,B13090&gt;Rules!$B$3,ABS(I13090)&gt;Rules!$B$4,OR(B13091&lt;Rules!$B$2,B13091&gt;Rules!$B$3,ABS(I13091)&gt;Rules!$B$4)),1,0)</f>
        <v>0</v>
      </c>
      <c r="K13090" s="6" t="str">
        <f aca="false">IF(F13090=1,COUNTIF($F$2:F13090,1),"")</f>
        <v/>
      </c>
    </row>
    <row r="13091" customFormat="false" ht="15" hidden="false" customHeight="false" outlineLevel="0" collapsed="false">
      <c r="A13091" s="6" t="n">
        <v>102745.6805</v>
      </c>
      <c r="B13091" s="6" t="n">
        <v>1.94358974358974</v>
      </c>
      <c r="C13091" s="6" t="n">
        <v>73</v>
      </c>
      <c r="D13091" s="6" t="n">
        <v>-1</v>
      </c>
      <c r="E13091" s="6" t="n">
        <v>1.94065934065934</v>
      </c>
      <c r="F13091" s="6" t="n">
        <v>0</v>
      </c>
      <c r="G13091" s="6" t="n">
        <v>0</v>
      </c>
      <c r="H13091" s="6" t="str">
        <f aca="false">IF(AND(A13091&gt;=Stimuli!$B$2,A13091&lt;=Stimuli!$C$2),Stimuli!$A$2,IF(AND(A13091&gt;=Stimuli!$B$3,A13091&lt;=Stimuli!$C$3),Stimuli!$A$3,IF(AND(A13091&gt;=Stimuli!$B$4,A13091&lt;=Stimuli!$C$4),Stimuli!$A$4,"")))</f>
        <v>03 Quiet recovery (15s)</v>
      </c>
      <c r="I13091" s="6" t="n">
        <f aca="false">(B13091-B13090)/((A13091-A13090)/1000)</f>
        <v>0.93772893772902</v>
      </c>
      <c r="J13091" s="6" t="n">
        <f aca="false">IF(OR(B13091&lt;Rules!$B$2,B13091&gt;Rules!$B$3,ABS(I13091)&gt;Rules!$B$4,OR(B13092&lt;Rules!$B$2,B13092&gt;Rules!$B$3,ABS(I13092)&gt;Rules!$B$4)),1,0)</f>
        <v>0</v>
      </c>
      <c r="K13091" s="6" t="str">
        <f aca="false">IF(F13091=1,COUNTIF($F$2:F13091,1),"")</f>
        <v/>
      </c>
    </row>
    <row r="13092" customFormat="false" ht="15" hidden="false" customHeight="false" outlineLevel="0" collapsed="false">
      <c r="A13092" s="6" t="n">
        <v>102753.493</v>
      </c>
      <c r="B13092" s="6" t="n">
        <v>1.93772893772894</v>
      </c>
      <c r="C13092" s="6" t="n">
        <v>73</v>
      </c>
      <c r="D13092" s="6" t="n">
        <v>-1</v>
      </c>
      <c r="E13092" s="6" t="n">
        <v>1.94065934065934</v>
      </c>
      <c r="F13092" s="6" t="n">
        <v>0</v>
      </c>
      <c r="G13092" s="6" t="n">
        <v>0</v>
      </c>
      <c r="H13092" s="6" t="str">
        <f aca="false">IF(AND(A13092&gt;=Stimuli!$B$2,A13092&lt;=Stimuli!$C$2),Stimuli!$A$2,IF(AND(A13092&gt;=Stimuli!$B$3,A13092&lt;=Stimuli!$C$3),Stimuli!$A$3,IF(AND(A13092&gt;=Stimuli!$B$4,A13092&lt;=Stimuli!$C$4),Stimuli!$A$4,"")))</f>
        <v>03 Quiet recovery (15s)</v>
      </c>
      <c r="I13092" s="6" t="n">
        <f aca="false">(B13092-B13091)/((A13092-A13091)/1000)</f>
        <v>-0.75018315018329</v>
      </c>
      <c r="J13092" s="6" t="n">
        <f aca="false">IF(OR(B13092&lt;Rules!$B$2,B13092&gt;Rules!$B$3,ABS(I13092)&gt;Rules!$B$4,OR(B13093&lt;Rules!$B$2,B13093&gt;Rules!$B$3,ABS(I13093)&gt;Rules!$B$4)),1,0)</f>
        <v>0</v>
      </c>
      <c r="K13092" s="6" t="str">
        <f aca="false">IF(F13092=1,COUNTIF($F$2:F13092,1),"")</f>
        <v/>
      </c>
    </row>
    <row r="13093" customFormat="false" ht="15" hidden="false" customHeight="false" outlineLevel="0" collapsed="false">
      <c r="A13093" s="6" t="n">
        <v>102761.3055</v>
      </c>
      <c r="B13093" s="6" t="n">
        <v>1.94212454212454</v>
      </c>
      <c r="C13093" s="6" t="n">
        <v>73</v>
      </c>
      <c r="D13093" s="6" t="n">
        <v>-1</v>
      </c>
      <c r="E13093" s="6" t="n">
        <v>1.93919413919414</v>
      </c>
      <c r="F13093" s="6" t="n">
        <v>0</v>
      </c>
      <c r="G13093" s="6" t="n">
        <v>0</v>
      </c>
      <c r="H13093" s="6" t="str">
        <f aca="false">IF(AND(A13093&gt;=Stimuli!$B$2,A13093&lt;=Stimuli!$C$2),Stimuli!$A$2,IF(AND(A13093&gt;=Stimuli!$B$3,A13093&lt;=Stimuli!$C$3),Stimuli!$A$3,IF(AND(A13093&gt;=Stimuli!$B$4,A13093&lt;=Stimuli!$C$4),Stimuli!$A$4,"")))</f>
        <v>03 Quiet recovery (15s)</v>
      </c>
      <c r="I13093" s="6" t="n">
        <f aca="false">(B13093-B13092)/((A13093-A13092)/1000)</f>
        <v>0.562637362637446</v>
      </c>
      <c r="J13093" s="6" t="n">
        <f aca="false">IF(OR(B13093&lt;Rules!$B$2,B13093&gt;Rules!$B$3,ABS(I13093)&gt;Rules!$B$4,OR(B13094&lt;Rules!$B$2,B13094&gt;Rules!$B$3,ABS(I13094)&gt;Rules!$B$4)),1,0)</f>
        <v>0</v>
      </c>
      <c r="K13093" s="6" t="str">
        <f aca="false">IF(F13093=1,COUNTIF($F$2:F13093,1),"")</f>
        <v/>
      </c>
    </row>
    <row r="13094" customFormat="false" ht="15" hidden="false" customHeight="false" outlineLevel="0" collapsed="false">
      <c r="A13094" s="6" t="n">
        <v>102769.118</v>
      </c>
      <c r="B13094" s="6" t="n">
        <v>1.93919413919414</v>
      </c>
      <c r="C13094" s="6" t="n">
        <v>73</v>
      </c>
      <c r="D13094" s="6" t="n">
        <v>-1</v>
      </c>
      <c r="E13094" s="6" t="n">
        <v>1.93919413919414</v>
      </c>
      <c r="F13094" s="6" t="n">
        <v>0</v>
      </c>
      <c r="G13094" s="6" t="n">
        <v>0</v>
      </c>
      <c r="H13094" s="6" t="str">
        <f aca="false">IF(AND(A13094&gt;=Stimuli!$B$2,A13094&lt;=Stimuli!$C$2),Stimuli!$A$2,IF(AND(A13094&gt;=Stimuli!$B$3,A13094&lt;=Stimuli!$C$3),Stimuli!$A$3,IF(AND(A13094&gt;=Stimuli!$B$4,A13094&lt;=Stimuli!$C$4),Stimuli!$A$4,"")))</f>
        <v>03 Quiet recovery (15s)</v>
      </c>
      <c r="I13094" s="6" t="n">
        <f aca="false">(B13094-B13093)/((A13094-A13093)/1000)</f>
        <v>-0.375091575091602</v>
      </c>
      <c r="J13094" s="6" t="n">
        <f aca="false">IF(OR(B13094&lt;Rules!$B$2,B13094&gt;Rules!$B$3,ABS(I13094)&gt;Rules!$B$4,OR(B13095&lt;Rules!$B$2,B13095&gt;Rules!$B$3,ABS(I13095)&gt;Rules!$B$4)),1,0)</f>
        <v>0</v>
      </c>
      <c r="K13094" s="6" t="str">
        <f aca="false">IF(F13094=1,COUNTIF($F$2:F13094,1),"")</f>
        <v/>
      </c>
    </row>
    <row r="13095" customFormat="false" ht="15" hidden="false" customHeight="false" outlineLevel="0" collapsed="false">
      <c r="A13095" s="6" t="n">
        <v>102776.9305</v>
      </c>
      <c r="B13095" s="6" t="n">
        <v>1.93919413919414</v>
      </c>
      <c r="C13095" s="6" t="n">
        <v>73</v>
      </c>
      <c r="D13095" s="6" t="n">
        <v>-1</v>
      </c>
      <c r="E13095" s="6" t="n">
        <v>1.93919413919414</v>
      </c>
      <c r="F13095" s="6" t="n">
        <v>0</v>
      </c>
      <c r="G13095" s="6" t="n">
        <v>0</v>
      </c>
      <c r="H13095" s="6" t="str">
        <f aca="false">IF(AND(A13095&gt;=Stimuli!$B$2,A13095&lt;=Stimuli!$C$2),Stimuli!$A$2,IF(AND(A13095&gt;=Stimuli!$B$3,A13095&lt;=Stimuli!$C$3),Stimuli!$A$3,IF(AND(A13095&gt;=Stimuli!$B$4,A13095&lt;=Stimuli!$C$4),Stimuli!$A$4,"")))</f>
        <v>03 Quiet recovery (15s)</v>
      </c>
      <c r="I13095" s="6" t="n">
        <f aca="false">(B13095-B13094)/((A13095-A13094)/1000)</f>
        <v>0</v>
      </c>
      <c r="J13095" s="6" t="n">
        <f aca="false">IF(OR(B13095&lt;Rules!$B$2,B13095&gt;Rules!$B$3,ABS(I13095)&gt;Rules!$B$4,OR(B13096&lt;Rules!$B$2,B13096&gt;Rules!$B$3,ABS(I13096)&gt;Rules!$B$4)),1,0)</f>
        <v>0</v>
      </c>
      <c r="K13095" s="6" t="str">
        <f aca="false">IF(F13095=1,COUNTIF($F$2:F13095,1),"")</f>
        <v/>
      </c>
    </row>
    <row r="13096" customFormat="false" ht="15" hidden="false" customHeight="false" outlineLevel="0" collapsed="false">
      <c r="A13096" s="6" t="n">
        <v>102784.743</v>
      </c>
      <c r="B13096" s="6" t="n">
        <v>1.94065934065934</v>
      </c>
      <c r="C13096" s="6" t="n">
        <v>73</v>
      </c>
      <c r="D13096" s="6" t="n">
        <v>-1</v>
      </c>
      <c r="E13096" s="6" t="n">
        <v>1.93919413919414</v>
      </c>
      <c r="F13096" s="6" t="n">
        <v>0</v>
      </c>
      <c r="G13096" s="6" t="n">
        <v>0</v>
      </c>
      <c r="H13096" s="6" t="str">
        <f aca="false">IF(AND(A13096&gt;=Stimuli!$B$2,A13096&lt;=Stimuli!$C$2),Stimuli!$A$2,IF(AND(A13096&gt;=Stimuli!$B$3,A13096&lt;=Stimuli!$C$3),Stimuli!$A$3,IF(AND(A13096&gt;=Stimuli!$B$4,A13096&lt;=Stimuli!$C$4),Stimuli!$A$4,"")))</f>
        <v>03 Quiet recovery (15s)</v>
      </c>
      <c r="I13096" s="6" t="n">
        <f aca="false">(B13096-B13095)/((A13096-A13095)/1000)</f>
        <v>0.18754578754573</v>
      </c>
      <c r="J13096" s="6" t="n">
        <f aca="false">IF(OR(B13096&lt;Rules!$B$2,B13096&gt;Rules!$B$3,ABS(I13096)&gt;Rules!$B$4,OR(B13097&lt;Rules!$B$2,B13097&gt;Rules!$B$3,ABS(I13097)&gt;Rules!$B$4)),1,0)</f>
        <v>0</v>
      </c>
      <c r="K13096" s="6" t="str">
        <f aca="false">IF(F13096=1,COUNTIF($F$2:F13096,1),"")</f>
        <v/>
      </c>
    </row>
    <row r="13097" customFormat="false" ht="15" hidden="false" customHeight="false" outlineLevel="0" collapsed="false">
      <c r="A13097" s="6" t="n">
        <v>102792.5555</v>
      </c>
      <c r="B13097" s="6" t="n">
        <v>1.93772893772894</v>
      </c>
      <c r="C13097" s="6" t="n">
        <v>73</v>
      </c>
      <c r="D13097" s="6" t="n">
        <v>-1</v>
      </c>
      <c r="E13097" s="6" t="n">
        <v>1.93919413919414</v>
      </c>
      <c r="F13097" s="6" t="n">
        <v>0</v>
      </c>
      <c r="G13097" s="6" t="n">
        <v>0</v>
      </c>
      <c r="H13097" s="6" t="str">
        <f aca="false">IF(AND(A13097&gt;=Stimuli!$B$2,A13097&lt;=Stimuli!$C$2),Stimuli!$A$2,IF(AND(A13097&gt;=Stimuli!$B$3,A13097&lt;=Stimuli!$C$3),Stimuli!$A$3,IF(AND(A13097&gt;=Stimuli!$B$4,A13097&lt;=Stimuli!$C$4),Stimuli!$A$4,"")))</f>
        <v>03 Quiet recovery (15s)</v>
      </c>
      <c r="I13097" s="6" t="n">
        <f aca="false">(B13097-B13096)/((A13097-A13096)/1000)</f>
        <v>-0.375091575091574</v>
      </c>
      <c r="J13097" s="6" t="n">
        <f aca="false">IF(OR(B13097&lt;Rules!$B$2,B13097&gt;Rules!$B$3,ABS(I13097)&gt;Rules!$B$4,OR(B13098&lt;Rules!$B$2,B13098&gt;Rules!$B$3,ABS(I13098)&gt;Rules!$B$4)),1,0)</f>
        <v>0</v>
      </c>
      <c r="K13097" s="6" t="str">
        <f aca="false">IF(F13097=1,COUNTIF($F$2:F13097,1),"")</f>
        <v/>
      </c>
    </row>
    <row r="13098" customFormat="false" ht="15" hidden="false" customHeight="false" outlineLevel="0" collapsed="false">
      <c r="A13098" s="6" t="n">
        <v>102800.368</v>
      </c>
      <c r="B13098" s="6" t="n">
        <v>1.94212454212454</v>
      </c>
      <c r="C13098" s="6" t="n">
        <v>73</v>
      </c>
      <c r="D13098" s="6" t="n">
        <v>-1</v>
      </c>
      <c r="E13098" s="6" t="n">
        <v>1.93919413919414</v>
      </c>
      <c r="F13098" s="6" t="n">
        <v>0</v>
      </c>
      <c r="G13098" s="6" t="n">
        <v>0</v>
      </c>
      <c r="H13098" s="6" t="str">
        <f aca="false">IF(AND(A13098&gt;=Stimuli!$B$2,A13098&lt;=Stimuli!$C$2),Stimuli!$A$2,IF(AND(A13098&gt;=Stimuli!$B$3,A13098&lt;=Stimuli!$C$3),Stimuli!$A$3,IF(AND(A13098&gt;=Stimuli!$B$4,A13098&lt;=Stimuli!$C$4),Stimuli!$A$4,"")))</f>
        <v>03 Quiet recovery (15s)</v>
      </c>
      <c r="I13098" s="6" t="n">
        <f aca="false">(B13098-B13097)/((A13098-A13097)/1000)</f>
        <v>0.562637362637446</v>
      </c>
      <c r="J13098" s="6" t="n">
        <f aca="false">IF(OR(B13098&lt;Rules!$B$2,B13098&gt;Rules!$B$3,ABS(I13098)&gt;Rules!$B$4,OR(B13099&lt;Rules!$B$2,B13099&gt;Rules!$B$3,ABS(I13099)&gt;Rules!$B$4)),1,0)</f>
        <v>0</v>
      </c>
      <c r="K13098" s="6" t="str">
        <f aca="false">IF(F13098=1,COUNTIF($F$2:F13098,1),"")</f>
        <v/>
      </c>
    </row>
    <row r="13099" customFormat="false" ht="15" hidden="false" customHeight="false" outlineLevel="0" collapsed="false">
      <c r="A13099" s="6" t="n">
        <v>102808.1805</v>
      </c>
      <c r="B13099" s="6" t="n">
        <v>1.93626373626374</v>
      </c>
      <c r="C13099" s="6" t="n">
        <v>73</v>
      </c>
      <c r="D13099" s="6" t="n">
        <v>-1</v>
      </c>
      <c r="E13099" s="6" t="n">
        <v>1.93919413919414</v>
      </c>
      <c r="F13099" s="6" t="n">
        <v>0</v>
      </c>
      <c r="G13099" s="6" t="n">
        <v>0</v>
      </c>
      <c r="H13099" s="6" t="str">
        <f aca="false">IF(AND(A13099&gt;=Stimuli!$B$2,A13099&lt;=Stimuli!$C$2),Stimuli!$A$2,IF(AND(A13099&gt;=Stimuli!$B$3,A13099&lt;=Stimuli!$C$3),Stimuli!$A$3,IF(AND(A13099&gt;=Stimuli!$B$4,A13099&lt;=Stimuli!$C$4),Stimuli!$A$4,"")))</f>
        <v>03 Quiet recovery (15s)</v>
      </c>
      <c r="I13099" s="6" t="n">
        <f aca="false">(B13099-B13098)/((A13099-A13098)/1000)</f>
        <v>-0.750183150183176</v>
      </c>
      <c r="J13099" s="6" t="n">
        <f aca="false">IF(OR(B13099&lt;Rules!$B$2,B13099&gt;Rules!$B$3,ABS(I13099)&gt;Rules!$B$4,OR(B13100&lt;Rules!$B$2,B13100&gt;Rules!$B$3,ABS(I13100)&gt;Rules!$B$4)),1,0)</f>
        <v>0</v>
      </c>
      <c r="K13099" s="6" t="str">
        <f aca="false">IF(F13099=1,COUNTIF($F$2:F13099,1),"")</f>
        <v/>
      </c>
    </row>
    <row r="13100" customFormat="false" ht="15" hidden="false" customHeight="false" outlineLevel="0" collapsed="false">
      <c r="A13100" s="6" t="n">
        <v>102815.993</v>
      </c>
      <c r="B13100" s="6" t="n">
        <v>1.94212454212454</v>
      </c>
      <c r="C13100" s="6" t="n">
        <v>73</v>
      </c>
      <c r="D13100" s="6" t="n">
        <v>-1</v>
      </c>
      <c r="E13100" s="6" t="n">
        <v>1.93919413919414</v>
      </c>
      <c r="F13100" s="6" t="n">
        <v>0</v>
      </c>
      <c r="G13100" s="6" t="n">
        <v>0</v>
      </c>
      <c r="H13100" s="6" t="str">
        <f aca="false">IF(AND(A13100&gt;=Stimuli!$B$2,A13100&lt;=Stimuli!$C$2),Stimuli!$A$2,IF(AND(A13100&gt;=Stimuli!$B$3,A13100&lt;=Stimuli!$C$3),Stimuli!$A$3,IF(AND(A13100&gt;=Stimuli!$B$4,A13100&lt;=Stimuli!$C$4),Stimuli!$A$4,"")))</f>
        <v>03 Quiet recovery (15s)</v>
      </c>
      <c r="I13100" s="6" t="n">
        <f aca="false">(B13100-B13099)/((A13100-A13099)/1000)</f>
        <v>0.750183150183176</v>
      </c>
      <c r="J13100" s="6" t="n">
        <f aca="false">IF(OR(B13100&lt;Rules!$B$2,B13100&gt;Rules!$B$3,ABS(I13100)&gt;Rules!$B$4,OR(B13101&lt;Rules!$B$2,B13101&gt;Rules!$B$3,ABS(I13101)&gt;Rules!$B$4)),1,0)</f>
        <v>0</v>
      </c>
      <c r="K13100" s="6" t="str">
        <f aca="false">IF(F13100=1,COUNTIF($F$2:F13100,1),"")</f>
        <v/>
      </c>
    </row>
    <row r="13101" customFormat="false" ht="15" hidden="false" customHeight="false" outlineLevel="0" collapsed="false">
      <c r="A13101" s="6" t="n">
        <v>102823.8055</v>
      </c>
      <c r="B13101" s="6" t="n">
        <v>1.93479853479853</v>
      </c>
      <c r="C13101" s="6" t="n">
        <v>73</v>
      </c>
      <c r="D13101" s="6" t="n">
        <v>-1</v>
      </c>
      <c r="E13101" s="6" t="n">
        <v>1.93919413919414</v>
      </c>
      <c r="F13101" s="6" t="n">
        <v>0</v>
      </c>
      <c r="G13101" s="6" t="n">
        <v>0</v>
      </c>
      <c r="H13101" s="6" t="str">
        <f aca="false">IF(AND(A13101&gt;=Stimuli!$B$2,A13101&lt;=Stimuli!$C$2),Stimuli!$A$2,IF(AND(A13101&gt;=Stimuli!$B$3,A13101&lt;=Stimuli!$C$3),Stimuli!$A$3,IF(AND(A13101&gt;=Stimuli!$B$4,A13101&lt;=Stimuli!$C$4),Stimuli!$A$4,"")))</f>
        <v>03 Quiet recovery (15s)</v>
      </c>
      <c r="I13101" s="6" t="n">
        <f aca="false">(B13101-B13100)/((A13101-A13100)/1000)</f>
        <v>-0.937728937729048</v>
      </c>
      <c r="J13101" s="6" t="n">
        <f aca="false">IF(OR(B13101&lt;Rules!$B$2,B13101&gt;Rules!$B$3,ABS(I13101)&gt;Rules!$B$4,OR(B13102&lt;Rules!$B$2,B13102&gt;Rules!$B$3,ABS(I13102)&gt;Rules!$B$4)),1,0)</f>
        <v>0</v>
      </c>
      <c r="K13101" s="6" t="str">
        <f aca="false">IF(F13101=1,COUNTIF($F$2:F13101,1),"")</f>
        <v/>
      </c>
    </row>
    <row r="13102" customFormat="false" ht="15" hidden="false" customHeight="false" outlineLevel="0" collapsed="false">
      <c r="A13102" s="6" t="n">
        <v>102831.618</v>
      </c>
      <c r="B13102" s="6" t="n">
        <v>1.94212454212454</v>
      </c>
      <c r="C13102" s="6" t="n">
        <v>73</v>
      </c>
      <c r="D13102" s="6" t="n">
        <v>-1</v>
      </c>
      <c r="E13102" s="6" t="n">
        <v>1.93919413919414</v>
      </c>
      <c r="F13102" s="6" t="n">
        <v>0</v>
      </c>
      <c r="G13102" s="6" t="n">
        <v>0</v>
      </c>
      <c r="H13102" s="6" t="str">
        <f aca="false">IF(AND(A13102&gt;=Stimuli!$B$2,A13102&lt;=Stimuli!$C$2),Stimuli!$A$2,IF(AND(A13102&gt;=Stimuli!$B$3,A13102&lt;=Stimuli!$C$3),Stimuli!$A$3,IF(AND(A13102&gt;=Stimuli!$B$4,A13102&lt;=Stimuli!$C$4),Stimuli!$A$4,"")))</f>
        <v>03 Quiet recovery (15s)</v>
      </c>
      <c r="I13102" s="6" t="n">
        <f aca="false">(B13102-B13101)/((A13102-A13101)/1000)</f>
        <v>0.937728937729048</v>
      </c>
      <c r="J13102" s="6" t="n">
        <f aca="false">IF(OR(B13102&lt;Rules!$B$2,B13102&gt;Rules!$B$3,ABS(I13102)&gt;Rules!$B$4,OR(B13103&lt;Rules!$B$2,B13103&gt;Rules!$B$3,ABS(I13103)&gt;Rules!$B$4)),1,0)</f>
        <v>0</v>
      </c>
      <c r="K13102" s="6" t="str">
        <f aca="false">IF(F13102=1,COUNTIF($F$2:F13102,1),"")</f>
        <v/>
      </c>
    </row>
    <row r="13103" customFormat="false" ht="15" hidden="false" customHeight="false" outlineLevel="0" collapsed="false">
      <c r="A13103" s="6" t="n">
        <v>102839.4305</v>
      </c>
      <c r="B13103" s="6" t="n">
        <v>1.93479853479853</v>
      </c>
      <c r="C13103" s="6" t="n">
        <v>73</v>
      </c>
      <c r="D13103" s="6" t="n">
        <v>-1</v>
      </c>
      <c r="E13103" s="6" t="n">
        <v>1.93772893772894</v>
      </c>
      <c r="F13103" s="6" t="n">
        <v>0</v>
      </c>
      <c r="G13103" s="6" t="n">
        <v>0</v>
      </c>
      <c r="H13103" s="6" t="str">
        <f aca="false">IF(AND(A13103&gt;=Stimuli!$B$2,A13103&lt;=Stimuli!$C$2),Stimuli!$A$2,IF(AND(A13103&gt;=Stimuli!$B$3,A13103&lt;=Stimuli!$C$3),Stimuli!$A$3,IF(AND(A13103&gt;=Stimuli!$B$4,A13103&lt;=Stimuli!$C$4),Stimuli!$A$4,"")))</f>
        <v>03 Quiet recovery (15s)</v>
      </c>
      <c r="I13103" s="6" t="n">
        <f aca="false">(B13103-B13102)/((A13103-A13102)/1000)</f>
        <v>-0.937728937729048</v>
      </c>
      <c r="J13103" s="6" t="n">
        <f aca="false">IF(OR(B13103&lt;Rules!$B$2,B13103&gt;Rules!$B$3,ABS(I13103)&gt;Rules!$B$4,OR(B13104&lt;Rules!$B$2,B13104&gt;Rules!$B$3,ABS(I13104)&gt;Rules!$B$4)),1,0)</f>
        <v>0</v>
      </c>
      <c r="K13103" s="6" t="str">
        <f aca="false">IF(F13103=1,COUNTIF($F$2:F13103,1),"")</f>
        <v/>
      </c>
    </row>
    <row r="13104" customFormat="false" ht="15" hidden="false" customHeight="false" outlineLevel="0" collapsed="false">
      <c r="A13104" s="6" t="n">
        <v>102847.243</v>
      </c>
      <c r="B13104" s="6" t="n">
        <v>1.94212454212454</v>
      </c>
      <c r="C13104" s="6" t="n">
        <v>73</v>
      </c>
      <c r="D13104" s="6" t="n">
        <v>-1</v>
      </c>
      <c r="E13104" s="6" t="n">
        <v>1.93772893772894</v>
      </c>
      <c r="F13104" s="6" t="n">
        <v>0</v>
      </c>
      <c r="G13104" s="6" t="n">
        <v>0</v>
      </c>
      <c r="H13104" s="6" t="str">
        <f aca="false">IF(AND(A13104&gt;=Stimuli!$B$2,A13104&lt;=Stimuli!$C$2),Stimuli!$A$2,IF(AND(A13104&gt;=Stimuli!$B$3,A13104&lt;=Stimuli!$C$3),Stimuli!$A$3,IF(AND(A13104&gt;=Stimuli!$B$4,A13104&lt;=Stimuli!$C$4),Stimuli!$A$4,"")))</f>
        <v>03 Quiet recovery (15s)</v>
      </c>
      <c r="I13104" s="6" t="n">
        <f aca="false">(B13104-B13103)/((A13104-A13103)/1000)</f>
        <v>0.937728937729048</v>
      </c>
      <c r="J13104" s="6" t="n">
        <f aca="false">IF(OR(B13104&lt;Rules!$B$2,B13104&gt;Rules!$B$3,ABS(I13104)&gt;Rules!$B$4,OR(B13105&lt;Rules!$B$2,B13105&gt;Rules!$B$3,ABS(I13105)&gt;Rules!$B$4)),1,0)</f>
        <v>0</v>
      </c>
      <c r="K13104" s="6" t="str">
        <f aca="false">IF(F13104=1,COUNTIF($F$2:F13104,1),"")</f>
        <v/>
      </c>
    </row>
    <row r="13105" customFormat="false" ht="15" hidden="false" customHeight="false" outlineLevel="0" collapsed="false">
      <c r="A13105" s="6" t="n">
        <v>102855.0555</v>
      </c>
      <c r="B13105" s="6" t="n">
        <v>1.93479853479853</v>
      </c>
      <c r="C13105" s="6" t="n">
        <v>73</v>
      </c>
      <c r="D13105" s="6" t="n">
        <v>-1</v>
      </c>
      <c r="E13105" s="6" t="n">
        <v>1.93772893772894</v>
      </c>
      <c r="F13105" s="6" t="n">
        <v>0</v>
      </c>
      <c r="G13105" s="6" t="n">
        <v>0</v>
      </c>
      <c r="H13105" s="6" t="str">
        <f aca="false">IF(AND(A13105&gt;=Stimuli!$B$2,A13105&lt;=Stimuli!$C$2),Stimuli!$A$2,IF(AND(A13105&gt;=Stimuli!$B$3,A13105&lt;=Stimuli!$C$3),Stimuli!$A$3,IF(AND(A13105&gt;=Stimuli!$B$4,A13105&lt;=Stimuli!$C$4),Stimuli!$A$4,"")))</f>
        <v>03 Quiet recovery (15s)</v>
      </c>
      <c r="I13105" s="6" t="n">
        <f aca="false">(B13105-B13104)/((A13105-A13104)/1000)</f>
        <v>-0.937728937729048</v>
      </c>
      <c r="J13105" s="6" t="n">
        <f aca="false">IF(OR(B13105&lt;Rules!$B$2,B13105&gt;Rules!$B$3,ABS(I13105)&gt;Rules!$B$4,OR(B13106&lt;Rules!$B$2,B13106&gt;Rules!$B$3,ABS(I13106)&gt;Rules!$B$4)),1,0)</f>
        <v>0</v>
      </c>
      <c r="K13105" s="6" t="str">
        <f aca="false">IF(F13105=1,COUNTIF($F$2:F13105,1),"")</f>
        <v/>
      </c>
    </row>
    <row r="13106" customFormat="false" ht="15" hidden="false" customHeight="false" outlineLevel="0" collapsed="false">
      <c r="A13106" s="6" t="n">
        <v>102862.868</v>
      </c>
      <c r="B13106" s="6" t="n">
        <v>1.94212454212454</v>
      </c>
      <c r="C13106" s="6" t="n">
        <v>73</v>
      </c>
      <c r="D13106" s="6" t="n">
        <v>-1</v>
      </c>
      <c r="E13106" s="6" t="n">
        <v>1.93772893772894</v>
      </c>
      <c r="F13106" s="6" t="n">
        <v>0</v>
      </c>
      <c r="G13106" s="6" t="n">
        <v>0</v>
      </c>
      <c r="H13106" s="6" t="str">
        <f aca="false">IF(AND(A13106&gt;=Stimuli!$B$2,A13106&lt;=Stimuli!$C$2),Stimuli!$A$2,IF(AND(A13106&gt;=Stimuli!$B$3,A13106&lt;=Stimuli!$C$3),Stimuli!$A$3,IF(AND(A13106&gt;=Stimuli!$B$4,A13106&lt;=Stimuli!$C$4),Stimuli!$A$4,"")))</f>
        <v>03 Quiet recovery (15s)</v>
      </c>
      <c r="I13106" s="6" t="n">
        <f aca="false">(B13106-B13105)/((A13106-A13105)/1000)</f>
        <v>0.937728937729048</v>
      </c>
      <c r="J13106" s="6" t="n">
        <f aca="false">IF(OR(B13106&lt;Rules!$B$2,B13106&gt;Rules!$B$3,ABS(I13106)&gt;Rules!$B$4,OR(B13107&lt;Rules!$B$2,B13107&gt;Rules!$B$3,ABS(I13107)&gt;Rules!$B$4)),1,0)</f>
        <v>0</v>
      </c>
      <c r="K13106" s="6" t="str">
        <f aca="false">IF(F13106=1,COUNTIF($F$2:F13106,1),"")</f>
        <v/>
      </c>
    </row>
    <row r="13107" customFormat="false" ht="15" hidden="false" customHeight="false" outlineLevel="0" collapsed="false">
      <c r="A13107" s="6" t="n">
        <v>102870.6805</v>
      </c>
      <c r="B13107" s="6" t="n">
        <v>1.93479853479853</v>
      </c>
      <c r="C13107" s="6" t="n">
        <v>73</v>
      </c>
      <c r="D13107" s="6" t="n">
        <v>-1</v>
      </c>
      <c r="E13107" s="6" t="n">
        <v>1.93772893772894</v>
      </c>
      <c r="F13107" s="6" t="n">
        <v>0</v>
      </c>
      <c r="G13107" s="6" t="n">
        <v>0</v>
      </c>
      <c r="H13107" s="6" t="str">
        <f aca="false">IF(AND(A13107&gt;=Stimuli!$B$2,A13107&lt;=Stimuli!$C$2),Stimuli!$A$2,IF(AND(A13107&gt;=Stimuli!$B$3,A13107&lt;=Stimuli!$C$3),Stimuli!$A$3,IF(AND(A13107&gt;=Stimuli!$B$4,A13107&lt;=Stimuli!$C$4),Stimuli!$A$4,"")))</f>
        <v>03 Quiet recovery (15s)</v>
      </c>
      <c r="I13107" s="6" t="n">
        <f aca="false">(B13107-B13106)/((A13107-A13106)/1000)</f>
        <v>-0.937728937729048</v>
      </c>
      <c r="J13107" s="6" t="n">
        <f aca="false">IF(OR(B13107&lt;Rules!$B$2,B13107&gt;Rules!$B$3,ABS(I13107)&gt;Rules!$B$4,OR(B13108&lt;Rules!$B$2,B13108&gt;Rules!$B$3,ABS(I13108)&gt;Rules!$B$4)),1,0)</f>
        <v>0</v>
      </c>
      <c r="K13107" s="6" t="str">
        <f aca="false">IF(F13107=1,COUNTIF($F$2:F13107,1),"")</f>
        <v/>
      </c>
    </row>
    <row r="13108" customFormat="false" ht="15" hidden="false" customHeight="false" outlineLevel="0" collapsed="false">
      <c r="A13108" s="6" t="n">
        <v>102878.493</v>
      </c>
      <c r="B13108" s="6" t="n">
        <v>1.93919413919414</v>
      </c>
      <c r="C13108" s="6" t="n">
        <v>73</v>
      </c>
      <c r="D13108" s="6" t="n">
        <v>-1</v>
      </c>
      <c r="E13108" s="6" t="n">
        <v>1.93772893772894</v>
      </c>
      <c r="F13108" s="6" t="n">
        <v>0</v>
      </c>
      <c r="G13108" s="6" t="n">
        <v>0</v>
      </c>
      <c r="H13108" s="6" t="str">
        <f aca="false">IF(AND(A13108&gt;=Stimuli!$B$2,A13108&lt;=Stimuli!$C$2),Stimuli!$A$2,IF(AND(A13108&gt;=Stimuli!$B$3,A13108&lt;=Stimuli!$C$3),Stimuli!$A$3,IF(AND(A13108&gt;=Stimuli!$B$4,A13108&lt;=Stimuli!$C$4),Stimuli!$A$4,"")))</f>
        <v>03 Quiet recovery (15s)</v>
      </c>
      <c r="I13108" s="6" t="n">
        <f aca="false">(B13108-B13107)/((A13108-A13107)/1000)</f>
        <v>0.562637362637446</v>
      </c>
      <c r="J13108" s="6" t="n">
        <f aca="false">IF(OR(B13108&lt;Rules!$B$2,B13108&gt;Rules!$B$3,ABS(I13108)&gt;Rules!$B$4,OR(B13109&lt;Rules!$B$2,B13109&gt;Rules!$B$3,ABS(I13109)&gt;Rules!$B$4)),1,0)</f>
        <v>0</v>
      </c>
      <c r="K13108" s="6" t="str">
        <f aca="false">IF(F13108=1,COUNTIF($F$2:F13108,1),"")</f>
        <v/>
      </c>
    </row>
    <row r="13109" customFormat="false" ht="15" hidden="false" customHeight="false" outlineLevel="0" collapsed="false">
      <c r="A13109" s="6" t="n">
        <v>102886.3055</v>
      </c>
      <c r="B13109" s="6" t="n">
        <v>1.93479853479853</v>
      </c>
      <c r="C13109" s="6" t="n">
        <v>73</v>
      </c>
      <c r="D13109" s="6" t="n">
        <v>-1</v>
      </c>
      <c r="E13109" s="6" t="n">
        <v>1.93772893772894</v>
      </c>
      <c r="F13109" s="6" t="n">
        <v>0</v>
      </c>
      <c r="G13109" s="6" t="n">
        <v>0</v>
      </c>
      <c r="H13109" s="6" t="str">
        <f aca="false">IF(AND(A13109&gt;=Stimuli!$B$2,A13109&lt;=Stimuli!$C$2),Stimuli!$A$2,IF(AND(A13109&gt;=Stimuli!$B$3,A13109&lt;=Stimuli!$C$3),Stimuli!$A$3,IF(AND(A13109&gt;=Stimuli!$B$4,A13109&lt;=Stimuli!$C$4),Stimuli!$A$4,"")))</f>
        <v>03 Quiet recovery (15s)</v>
      </c>
      <c r="I13109" s="6" t="n">
        <f aca="false">(B13109-B13108)/((A13109-A13108)/1000)</f>
        <v>-0.562637362637446</v>
      </c>
      <c r="J13109" s="6" t="n">
        <f aca="false">IF(OR(B13109&lt;Rules!$B$2,B13109&gt;Rules!$B$3,ABS(I13109)&gt;Rules!$B$4,OR(B13110&lt;Rules!$B$2,B13110&gt;Rules!$B$3,ABS(I13110)&gt;Rules!$B$4)),1,0)</f>
        <v>0</v>
      </c>
      <c r="K13109" s="6" t="str">
        <f aca="false">IF(F13109=1,COUNTIF($F$2:F13109,1),"")</f>
        <v/>
      </c>
    </row>
    <row r="13110" customFormat="false" ht="15" hidden="false" customHeight="false" outlineLevel="0" collapsed="false">
      <c r="A13110" s="6" t="n">
        <v>102894.118</v>
      </c>
      <c r="B13110" s="6" t="n">
        <v>1.93772893772894</v>
      </c>
      <c r="C13110" s="6" t="n">
        <v>73</v>
      </c>
      <c r="D13110" s="6" t="n">
        <v>-1</v>
      </c>
      <c r="E13110" s="6" t="n">
        <v>1.93772893772894</v>
      </c>
      <c r="F13110" s="6" t="n">
        <v>0</v>
      </c>
      <c r="G13110" s="6" t="n">
        <v>0</v>
      </c>
      <c r="H13110" s="6" t="str">
        <f aca="false">IF(AND(A13110&gt;=Stimuli!$B$2,A13110&lt;=Stimuli!$C$2),Stimuli!$A$2,IF(AND(A13110&gt;=Stimuli!$B$3,A13110&lt;=Stimuli!$C$3),Stimuli!$A$3,IF(AND(A13110&gt;=Stimuli!$B$4,A13110&lt;=Stimuli!$C$4),Stimuli!$A$4,"")))</f>
        <v>03 Quiet recovery (15s)</v>
      </c>
      <c r="I13110" s="6" t="n">
        <f aca="false">(B13110-B13109)/((A13110-A13109)/1000)</f>
        <v>0.375091575091602</v>
      </c>
      <c r="J13110" s="6" t="n">
        <f aca="false">IF(OR(B13110&lt;Rules!$B$2,B13110&gt;Rules!$B$3,ABS(I13110)&gt;Rules!$B$4,OR(B13111&lt;Rules!$B$2,B13111&gt;Rules!$B$3,ABS(I13111)&gt;Rules!$B$4)),1,0)</f>
        <v>0</v>
      </c>
      <c r="K13110" s="6" t="str">
        <f aca="false">IF(F13110=1,COUNTIF($F$2:F13110,1),"")</f>
        <v/>
      </c>
    </row>
    <row r="13111" customFormat="false" ht="15" hidden="false" customHeight="false" outlineLevel="0" collapsed="false">
      <c r="A13111" s="6" t="n">
        <v>102901.9305</v>
      </c>
      <c r="B13111" s="6" t="n">
        <v>1.93626373626374</v>
      </c>
      <c r="C13111" s="6" t="n">
        <v>73</v>
      </c>
      <c r="D13111" s="6" t="n">
        <v>-1</v>
      </c>
      <c r="E13111" s="6" t="n">
        <v>1.93626373626374</v>
      </c>
      <c r="F13111" s="6" t="n">
        <v>0</v>
      </c>
      <c r="G13111" s="6" t="n">
        <v>0</v>
      </c>
      <c r="H13111" s="6" t="str">
        <f aca="false">IF(AND(A13111&gt;=Stimuli!$B$2,A13111&lt;=Stimuli!$C$2),Stimuli!$A$2,IF(AND(A13111&gt;=Stimuli!$B$3,A13111&lt;=Stimuli!$C$3),Stimuli!$A$3,IF(AND(A13111&gt;=Stimuli!$B$4,A13111&lt;=Stimuli!$C$4),Stimuli!$A$4,"")))</f>
        <v>03 Quiet recovery (15s)</v>
      </c>
      <c r="I13111" s="6" t="n">
        <f aca="false">(B13111-B13110)/((A13111-A13110)/1000)</f>
        <v>-0.18754578754573</v>
      </c>
      <c r="J13111" s="6" t="n">
        <f aca="false">IF(OR(B13111&lt;Rules!$B$2,B13111&gt;Rules!$B$3,ABS(I13111)&gt;Rules!$B$4,OR(B13112&lt;Rules!$B$2,B13112&gt;Rules!$B$3,ABS(I13112)&gt;Rules!$B$4)),1,0)</f>
        <v>0</v>
      </c>
      <c r="K13111" s="6" t="str">
        <f aca="false">IF(F13111=1,COUNTIF($F$2:F13111,1),"")</f>
        <v/>
      </c>
    </row>
    <row r="13112" customFormat="false" ht="15" hidden="false" customHeight="false" outlineLevel="0" collapsed="false">
      <c r="A13112" s="6" t="n">
        <v>102909.743</v>
      </c>
      <c r="B13112" s="6" t="n">
        <v>1.93626373626374</v>
      </c>
      <c r="C13112" s="6" t="n">
        <v>73</v>
      </c>
      <c r="D13112" s="6" t="n">
        <v>-1</v>
      </c>
      <c r="E13112" s="6" t="n">
        <v>1.93626373626374</v>
      </c>
      <c r="F13112" s="6" t="n">
        <v>0</v>
      </c>
      <c r="G13112" s="6" t="n">
        <v>0</v>
      </c>
      <c r="H13112" s="6" t="str">
        <f aca="false">IF(AND(A13112&gt;=Stimuli!$B$2,A13112&lt;=Stimuli!$C$2),Stimuli!$A$2,IF(AND(A13112&gt;=Stimuli!$B$3,A13112&lt;=Stimuli!$C$3),Stimuli!$A$3,IF(AND(A13112&gt;=Stimuli!$B$4,A13112&lt;=Stimuli!$C$4),Stimuli!$A$4,"")))</f>
        <v>03 Quiet recovery (15s)</v>
      </c>
      <c r="I13112" s="6" t="n">
        <f aca="false">(B13112-B13111)/((A13112-A13111)/1000)</f>
        <v>0</v>
      </c>
      <c r="J13112" s="6" t="n">
        <f aca="false">IF(OR(B13112&lt;Rules!$B$2,B13112&gt;Rules!$B$3,ABS(I13112)&gt;Rules!$B$4,OR(B13113&lt;Rules!$B$2,B13113&gt;Rules!$B$3,ABS(I13113)&gt;Rules!$B$4)),1,0)</f>
        <v>0</v>
      </c>
      <c r="K13112" s="6" t="str">
        <f aca="false">IF(F13112=1,COUNTIF($F$2:F13112,1),"")</f>
        <v/>
      </c>
    </row>
    <row r="13113" customFormat="false" ht="15" hidden="false" customHeight="false" outlineLevel="0" collapsed="false">
      <c r="A13113" s="6" t="n">
        <v>102917.5555</v>
      </c>
      <c r="B13113" s="6" t="n">
        <v>1.93919413919414</v>
      </c>
      <c r="C13113" s="6" t="n">
        <v>73</v>
      </c>
      <c r="D13113" s="6" t="n">
        <v>-1</v>
      </c>
      <c r="E13113" s="6" t="n">
        <v>1.93626373626374</v>
      </c>
      <c r="F13113" s="6" t="n">
        <v>0</v>
      </c>
      <c r="G13113" s="6" t="n">
        <v>0</v>
      </c>
      <c r="H13113" s="6" t="str">
        <f aca="false">IF(AND(A13113&gt;=Stimuli!$B$2,A13113&lt;=Stimuli!$C$2),Stimuli!$A$2,IF(AND(A13113&gt;=Stimuli!$B$3,A13113&lt;=Stimuli!$C$3),Stimuli!$A$3,IF(AND(A13113&gt;=Stimuli!$B$4,A13113&lt;=Stimuli!$C$4),Stimuli!$A$4,"")))</f>
        <v>03 Quiet recovery (15s)</v>
      </c>
      <c r="I13113" s="6" t="n">
        <f aca="false">(B13113-B13112)/((A13113-A13112)/1000)</f>
        <v>0.375091575091574</v>
      </c>
      <c r="J13113" s="6" t="n">
        <f aca="false">IF(OR(B13113&lt;Rules!$B$2,B13113&gt;Rules!$B$3,ABS(I13113)&gt;Rules!$B$4,OR(B13114&lt;Rules!$B$2,B13114&gt;Rules!$B$3,ABS(I13114)&gt;Rules!$B$4)),1,0)</f>
        <v>0</v>
      </c>
      <c r="K13113" s="6" t="str">
        <f aca="false">IF(F13113=1,COUNTIF($F$2:F13113,1),"")</f>
        <v/>
      </c>
    </row>
    <row r="13114" customFormat="false" ht="15" hidden="false" customHeight="false" outlineLevel="0" collapsed="false">
      <c r="A13114" s="6" t="n">
        <v>102925.368</v>
      </c>
      <c r="B13114" s="6" t="n">
        <v>1.93479853479853</v>
      </c>
      <c r="C13114" s="6" t="n">
        <v>73</v>
      </c>
      <c r="D13114" s="6" t="n">
        <v>-1</v>
      </c>
      <c r="E13114" s="6" t="n">
        <v>1.93626373626374</v>
      </c>
      <c r="F13114" s="6" t="n">
        <v>0</v>
      </c>
      <c r="G13114" s="6" t="n">
        <v>0</v>
      </c>
      <c r="H13114" s="6" t="str">
        <f aca="false">IF(AND(A13114&gt;=Stimuli!$B$2,A13114&lt;=Stimuli!$C$2),Stimuli!$A$2,IF(AND(A13114&gt;=Stimuli!$B$3,A13114&lt;=Stimuli!$C$3),Stimuli!$A$3,IF(AND(A13114&gt;=Stimuli!$B$4,A13114&lt;=Stimuli!$C$4),Stimuli!$A$4,"")))</f>
        <v>03 Quiet recovery (15s)</v>
      </c>
      <c r="I13114" s="6" t="n">
        <f aca="false">(B13114-B13113)/((A13114-A13113)/1000)</f>
        <v>-0.562637362637446</v>
      </c>
      <c r="J13114" s="6" t="n">
        <f aca="false">IF(OR(B13114&lt;Rules!$B$2,B13114&gt;Rules!$B$3,ABS(I13114)&gt;Rules!$B$4,OR(B13115&lt;Rules!$B$2,B13115&gt;Rules!$B$3,ABS(I13115)&gt;Rules!$B$4)),1,0)</f>
        <v>0</v>
      </c>
      <c r="K13114" s="6" t="str">
        <f aca="false">IF(F13114=1,COUNTIF($F$2:F13114,1),"")</f>
        <v/>
      </c>
    </row>
    <row r="13115" customFormat="false" ht="15" hidden="false" customHeight="false" outlineLevel="0" collapsed="false">
      <c r="A13115" s="6" t="n">
        <v>102933.1805</v>
      </c>
      <c r="B13115" s="6" t="n">
        <v>1.93919413919414</v>
      </c>
      <c r="C13115" s="6" t="n">
        <v>73</v>
      </c>
      <c r="D13115" s="6" t="n">
        <v>-1</v>
      </c>
      <c r="E13115" s="6" t="n">
        <v>1.93626373626374</v>
      </c>
      <c r="F13115" s="6" t="n">
        <v>0</v>
      </c>
      <c r="G13115" s="6" t="n">
        <v>0</v>
      </c>
      <c r="H13115" s="6" t="str">
        <f aca="false">IF(AND(A13115&gt;=Stimuli!$B$2,A13115&lt;=Stimuli!$C$2),Stimuli!$A$2,IF(AND(A13115&gt;=Stimuli!$B$3,A13115&lt;=Stimuli!$C$3),Stimuli!$A$3,IF(AND(A13115&gt;=Stimuli!$B$4,A13115&lt;=Stimuli!$C$4),Stimuli!$A$4,"")))</f>
        <v>03 Quiet recovery (15s)</v>
      </c>
      <c r="I13115" s="6" t="n">
        <f aca="false">(B13115-B13114)/((A13115-A13114)/1000)</f>
        <v>0.562637362637446</v>
      </c>
      <c r="J13115" s="6" t="n">
        <f aca="false">IF(OR(B13115&lt;Rules!$B$2,B13115&gt;Rules!$B$3,ABS(I13115)&gt;Rules!$B$4,OR(B13116&lt;Rules!$B$2,B13116&gt;Rules!$B$3,ABS(I13116)&gt;Rules!$B$4)),1,0)</f>
        <v>0</v>
      </c>
      <c r="K13115" s="6" t="str">
        <f aca="false">IF(F13115=1,COUNTIF($F$2:F13115,1),"")</f>
        <v/>
      </c>
    </row>
    <row r="13116" customFormat="false" ht="15" hidden="false" customHeight="false" outlineLevel="0" collapsed="false">
      <c r="A13116" s="6" t="n">
        <v>102940.993</v>
      </c>
      <c r="B13116" s="6" t="n">
        <v>1.93333333333333</v>
      </c>
      <c r="C13116" s="6" t="n">
        <v>73</v>
      </c>
      <c r="D13116" s="6" t="n">
        <v>-1</v>
      </c>
      <c r="E13116" s="6" t="n">
        <v>1.93626373626374</v>
      </c>
      <c r="F13116" s="6" t="n">
        <v>0</v>
      </c>
      <c r="G13116" s="6" t="n">
        <v>0</v>
      </c>
      <c r="H13116" s="6" t="str">
        <f aca="false">IF(AND(A13116&gt;=Stimuli!$B$2,A13116&lt;=Stimuli!$C$2),Stimuli!$A$2,IF(AND(A13116&gt;=Stimuli!$B$3,A13116&lt;=Stimuli!$C$3),Stimuli!$A$3,IF(AND(A13116&gt;=Stimuli!$B$4,A13116&lt;=Stimuli!$C$4),Stimuli!$A$4,"")))</f>
        <v>03 Quiet recovery (15s)</v>
      </c>
      <c r="I13116" s="6" t="n">
        <f aca="false">(B13116-B13115)/((A13116-A13115)/1000)</f>
        <v>-0.750183150183176</v>
      </c>
      <c r="J13116" s="6" t="n">
        <f aca="false">IF(OR(B13116&lt;Rules!$B$2,B13116&gt;Rules!$B$3,ABS(I13116)&gt;Rules!$B$4,OR(B13117&lt;Rules!$B$2,B13117&gt;Rules!$B$3,ABS(I13117)&gt;Rules!$B$4)),1,0)</f>
        <v>0</v>
      </c>
      <c r="K13116" s="6" t="str">
        <f aca="false">IF(F13116=1,COUNTIF($F$2:F13116,1),"")</f>
        <v/>
      </c>
    </row>
    <row r="13117" customFormat="false" ht="15" hidden="false" customHeight="false" outlineLevel="0" collapsed="false">
      <c r="A13117" s="6" t="n">
        <v>102948.8055</v>
      </c>
      <c r="B13117" s="6" t="n">
        <v>1.94065934065934</v>
      </c>
      <c r="C13117" s="6" t="n">
        <v>73</v>
      </c>
      <c r="D13117" s="6" t="n">
        <v>-1</v>
      </c>
      <c r="E13117" s="6" t="n">
        <v>1.93626373626374</v>
      </c>
      <c r="F13117" s="6" t="n">
        <v>0</v>
      </c>
      <c r="G13117" s="6" t="n">
        <v>0</v>
      </c>
      <c r="H13117" s="6" t="str">
        <f aca="false">IF(AND(A13117&gt;=Stimuli!$B$2,A13117&lt;=Stimuli!$C$2),Stimuli!$A$2,IF(AND(A13117&gt;=Stimuli!$B$3,A13117&lt;=Stimuli!$C$3),Stimuli!$A$3,IF(AND(A13117&gt;=Stimuli!$B$4,A13117&lt;=Stimuli!$C$4),Stimuli!$A$4,"")))</f>
        <v>03 Quiet recovery (15s)</v>
      </c>
      <c r="I13117" s="6" t="n">
        <f aca="false">(B13117-B13116)/((A13117-A13116)/1000)</f>
        <v>0.937728937728906</v>
      </c>
      <c r="J13117" s="6" t="n">
        <f aca="false">IF(OR(B13117&lt;Rules!$B$2,B13117&gt;Rules!$B$3,ABS(I13117)&gt;Rules!$B$4,OR(B13118&lt;Rules!$B$2,B13118&gt;Rules!$B$3,ABS(I13118)&gt;Rules!$B$4)),1,0)</f>
        <v>0</v>
      </c>
      <c r="K13117" s="6" t="str">
        <f aca="false">IF(F13117=1,COUNTIF($F$2:F13117,1),"")</f>
        <v/>
      </c>
    </row>
    <row r="13118" customFormat="false" ht="15" hidden="false" customHeight="false" outlineLevel="0" collapsed="false">
      <c r="A13118" s="6" t="n">
        <v>102956.618</v>
      </c>
      <c r="B13118" s="6" t="n">
        <v>1.93333333333333</v>
      </c>
      <c r="C13118" s="6" t="n">
        <v>73</v>
      </c>
      <c r="D13118" s="6" t="n">
        <v>-1</v>
      </c>
      <c r="E13118" s="6" t="n">
        <v>1.93626373626374</v>
      </c>
      <c r="F13118" s="6" t="n">
        <v>0</v>
      </c>
      <c r="G13118" s="6" t="n">
        <v>0</v>
      </c>
      <c r="H13118" s="6" t="str">
        <f aca="false">IF(AND(A13118&gt;=Stimuli!$B$2,A13118&lt;=Stimuli!$C$2),Stimuli!$A$2,IF(AND(A13118&gt;=Stimuli!$B$3,A13118&lt;=Stimuli!$C$3),Stimuli!$A$3,IF(AND(A13118&gt;=Stimuli!$B$4,A13118&lt;=Stimuli!$C$4),Stimuli!$A$4,"")))</f>
        <v>03 Quiet recovery (15s)</v>
      </c>
      <c r="I13118" s="6" t="n">
        <f aca="false">(B13118-B13117)/((A13118-A13117)/1000)</f>
        <v>-0.937728937728906</v>
      </c>
      <c r="J13118" s="6" t="n">
        <f aca="false">IF(OR(B13118&lt;Rules!$B$2,B13118&gt;Rules!$B$3,ABS(I13118)&gt;Rules!$B$4,OR(B13119&lt;Rules!$B$2,B13119&gt;Rules!$B$3,ABS(I13119)&gt;Rules!$B$4)),1,0)</f>
        <v>0</v>
      </c>
      <c r="K13118" s="6" t="str">
        <f aca="false">IF(F13118=1,COUNTIF($F$2:F13118,1),"")</f>
        <v/>
      </c>
    </row>
    <row r="13119" customFormat="false" ht="15" hidden="false" customHeight="false" outlineLevel="0" collapsed="false">
      <c r="A13119" s="6" t="n">
        <v>102964.4305</v>
      </c>
      <c r="B13119" s="6" t="n">
        <v>1.94065934065934</v>
      </c>
      <c r="C13119" s="6" t="n">
        <v>73</v>
      </c>
      <c r="D13119" s="6" t="n">
        <v>-1</v>
      </c>
      <c r="E13119" s="6" t="n">
        <v>1.93626373626374</v>
      </c>
      <c r="F13119" s="6" t="n">
        <v>0</v>
      </c>
      <c r="G13119" s="6" t="n">
        <v>0</v>
      </c>
      <c r="H13119" s="6" t="str">
        <f aca="false">IF(AND(A13119&gt;=Stimuli!$B$2,A13119&lt;=Stimuli!$C$2),Stimuli!$A$2,IF(AND(A13119&gt;=Stimuli!$B$3,A13119&lt;=Stimuli!$C$3),Stimuli!$A$3,IF(AND(A13119&gt;=Stimuli!$B$4,A13119&lt;=Stimuli!$C$4),Stimuli!$A$4,"")))</f>
        <v>03 Quiet recovery (15s)</v>
      </c>
      <c r="I13119" s="6" t="n">
        <f aca="false">(B13119-B13118)/((A13119-A13118)/1000)</f>
        <v>0.937728937728906</v>
      </c>
      <c r="J13119" s="6" t="n">
        <f aca="false">IF(OR(B13119&lt;Rules!$B$2,B13119&gt;Rules!$B$3,ABS(I13119)&gt;Rules!$B$4,OR(B13120&lt;Rules!$B$2,B13120&gt;Rules!$B$3,ABS(I13120)&gt;Rules!$B$4)),1,0)</f>
        <v>0</v>
      </c>
      <c r="K13119" s="6" t="str">
        <f aca="false">IF(F13119=1,COUNTIF($F$2:F13119,1),"")</f>
        <v/>
      </c>
    </row>
    <row r="13120" customFormat="false" ht="15" hidden="false" customHeight="false" outlineLevel="0" collapsed="false">
      <c r="A13120" s="6" t="n">
        <v>102972.243</v>
      </c>
      <c r="B13120" s="6" t="n">
        <v>1.93186813186813</v>
      </c>
      <c r="C13120" s="6" t="n">
        <v>73</v>
      </c>
      <c r="D13120" s="6" t="n">
        <v>-1</v>
      </c>
      <c r="E13120" s="6" t="n">
        <v>1.93479853479853</v>
      </c>
      <c r="F13120" s="6" t="n">
        <v>0</v>
      </c>
      <c r="G13120" s="6" t="n">
        <v>0</v>
      </c>
      <c r="H13120" s="6" t="str">
        <f aca="false">IF(AND(A13120&gt;=Stimuli!$B$2,A13120&lt;=Stimuli!$C$2),Stimuli!$A$2,IF(AND(A13120&gt;=Stimuli!$B$3,A13120&lt;=Stimuli!$C$3),Stimuli!$A$3,IF(AND(A13120&gt;=Stimuli!$B$4,A13120&lt;=Stimuli!$C$4),Stimuli!$A$4,"")))</f>
        <v>03 Quiet recovery (15s)</v>
      </c>
      <c r="I13120" s="6" t="n">
        <f aca="false">(B13120-B13119)/((A13120-A13119)/1000)</f>
        <v>-1.12527472527461</v>
      </c>
      <c r="J13120" s="6" t="n">
        <f aca="false">IF(OR(B13120&lt;Rules!$B$2,B13120&gt;Rules!$B$3,ABS(I13120)&gt;Rules!$B$4,OR(B13121&lt;Rules!$B$2,B13121&gt;Rules!$B$3,ABS(I13121)&gt;Rules!$B$4)),1,0)</f>
        <v>0</v>
      </c>
      <c r="K13120" s="6" t="str">
        <f aca="false">IF(F13120=1,COUNTIF($F$2:F13120,1),"")</f>
        <v/>
      </c>
    </row>
    <row r="13121" customFormat="false" ht="15" hidden="false" customHeight="false" outlineLevel="0" collapsed="false">
      <c r="A13121" s="6" t="n">
        <v>102980.0555</v>
      </c>
      <c r="B13121" s="6" t="n">
        <v>1.93919413919414</v>
      </c>
      <c r="C13121" s="6" t="n">
        <v>73</v>
      </c>
      <c r="D13121" s="6" t="n">
        <v>-1</v>
      </c>
      <c r="E13121" s="6" t="n">
        <v>1.93479853479853</v>
      </c>
      <c r="F13121" s="6" t="n">
        <v>0</v>
      </c>
      <c r="G13121" s="6" t="n">
        <v>0</v>
      </c>
      <c r="H13121" s="6" t="str">
        <f aca="false">IF(AND(A13121&gt;=Stimuli!$B$2,A13121&lt;=Stimuli!$C$2),Stimuli!$A$2,IF(AND(A13121&gt;=Stimuli!$B$3,A13121&lt;=Stimuli!$C$3),Stimuli!$A$3,IF(AND(A13121&gt;=Stimuli!$B$4,A13121&lt;=Stimuli!$C$4),Stimuli!$A$4,"")))</f>
        <v>03 Quiet recovery (15s)</v>
      </c>
      <c r="I13121" s="6" t="n">
        <f aca="false">(B13121-B13120)/((A13121-A13120)/1000)</f>
        <v>0.937728937728878</v>
      </c>
      <c r="J13121" s="6" t="n">
        <f aca="false">IF(OR(B13121&lt;Rules!$B$2,B13121&gt;Rules!$B$3,ABS(I13121)&gt;Rules!$B$4,OR(B13122&lt;Rules!$B$2,B13122&gt;Rules!$B$3,ABS(I13122)&gt;Rules!$B$4)),1,0)</f>
        <v>0</v>
      </c>
      <c r="K13121" s="6" t="str">
        <f aca="false">IF(F13121=1,COUNTIF($F$2:F13121,1),"")</f>
        <v/>
      </c>
    </row>
    <row r="13122" customFormat="false" ht="15" hidden="false" customHeight="false" outlineLevel="0" collapsed="false">
      <c r="A13122" s="6" t="n">
        <v>102987.868</v>
      </c>
      <c r="B13122" s="6" t="n">
        <v>1.93186813186813</v>
      </c>
      <c r="C13122" s="6" t="n">
        <v>73</v>
      </c>
      <c r="D13122" s="6" t="n">
        <v>-1</v>
      </c>
      <c r="E13122" s="6" t="n">
        <v>1.93479853479853</v>
      </c>
      <c r="F13122" s="6" t="n">
        <v>0</v>
      </c>
      <c r="G13122" s="6" t="n">
        <v>0</v>
      </c>
      <c r="H13122" s="6" t="str">
        <f aca="false">IF(AND(A13122&gt;=Stimuli!$B$2,A13122&lt;=Stimuli!$C$2),Stimuli!$A$2,IF(AND(A13122&gt;=Stimuli!$B$3,A13122&lt;=Stimuli!$C$3),Stimuli!$A$3,IF(AND(A13122&gt;=Stimuli!$B$4,A13122&lt;=Stimuli!$C$4),Stimuli!$A$4,"")))</f>
        <v>03 Quiet recovery (15s)</v>
      </c>
      <c r="I13122" s="6" t="n">
        <f aca="false">(B13122-B13121)/((A13122-A13121)/1000)</f>
        <v>-0.937728937728878</v>
      </c>
      <c r="J13122" s="6" t="n">
        <f aca="false">IF(OR(B13122&lt;Rules!$B$2,B13122&gt;Rules!$B$3,ABS(I13122)&gt;Rules!$B$4,OR(B13123&lt;Rules!$B$2,B13123&gt;Rules!$B$3,ABS(I13123)&gt;Rules!$B$4)),1,0)</f>
        <v>0</v>
      </c>
      <c r="K13122" s="6" t="str">
        <f aca="false">IF(F13122=1,COUNTIF($F$2:F13122,1),"")</f>
        <v/>
      </c>
    </row>
    <row r="13123" customFormat="false" ht="15" hidden="false" customHeight="false" outlineLevel="0" collapsed="false">
      <c r="A13123" s="6" t="n">
        <v>102995.6805</v>
      </c>
      <c r="B13123" s="6" t="n">
        <v>1.93772893772894</v>
      </c>
      <c r="C13123" s="6" t="n">
        <v>73</v>
      </c>
      <c r="D13123" s="6" t="n">
        <v>-1</v>
      </c>
      <c r="E13123" s="6" t="n">
        <v>1.93479853479853</v>
      </c>
      <c r="F13123" s="6" t="n">
        <v>0</v>
      </c>
      <c r="G13123" s="6" t="n">
        <v>0</v>
      </c>
      <c r="H13123" s="6" t="str">
        <f aca="false">IF(AND(A13123&gt;=Stimuli!$B$2,A13123&lt;=Stimuli!$C$2),Stimuli!$A$2,IF(AND(A13123&gt;=Stimuli!$B$3,A13123&lt;=Stimuli!$C$3),Stimuli!$A$3,IF(AND(A13123&gt;=Stimuli!$B$4,A13123&lt;=Stimuli!$C$4),Stimuli!$A$4,"")))</f>
        <v>03 Quiet recovery (15s)</v>
      </c>
      <c r="I13123" s="6" t="n">
        <f aca="false">(B13123-B13122)/((A13123-A13122)/1000)</f>
        <v>0.750183150183034</v>
      </c>
      <c r="J13123" s="6" t="n">
        <f aca="false">IF(OR(B13123&lt;Rules!$B$2,B13123&gt;Rules!$B$3,ABS(I13123)&gt;Rules!$B$4,OR(B13124&lt;Rules!$B$2,B13124&gt;Rules!$B$3,ABS(I13124)&gt;Rules!$B$4)),1,0)</f>
        <v>0</v>
      </c>
      <c r="K13123" s="6" t="str">
        <f aca="false">IF(F13123=1,COUNTIF($F$2:F13123,1),"")</f>
        <v/>
      </c>
    </row>
    <row r="13124" customFormat="false" ht="15" hidden="false" customHeight="false" outlineLevel="0" collapsed="false">
      <c r="A13124" s="6" t="n">
        <v>103003.493</v>
      </c>
      <c r="B13124" s="6" t="n">
        <v>1.93186813186813</v>
      </c>
      <c r="C13124" s="6" t="n">
        <v>73</v>
      </c>
      <c r="D13124" s="6" t="n">
        <v>-1</v>
      </c>
      <c r="E13124" s="6" t="n">
        <v>1.93479853479853</v>
      </c>
      <c r="F13124" s="6" t="n">
        <v>0</v>
      </c>
      <c r="G13124" s="6" t="n">
        <v>0</v>
      </c>
      <c r="H13124" s="6" t="str">
        <f aca="false">IF(AND(A13124&gt;=Stimuli!$B$2,A13124&lt;=Stimuli!$C$2),Stimuli!$A$2,IF(AND(A13124&gt;=Stimuli!$B$3,A13124&lt;=Stimuli!$C$3),Stimuli!$A$3,IF(AND(A13124&gt;=Stimuli!$B$4,A13124&lt;=Stimuli!$C$4),Stimuli!$A$4,"")))</f>
        <v>03 Quiet recovery (15s)</v>
      </c>
      <c r="I13124" s="6" t="n">
        <f aca="false">(B13124-B13123)/((A13124-A13123)/1000)</f>
        <v>-0.750183150183034</v>
      </c>
      <c r="J13124" s="6" t="n">
        <f aca="false">IF(OR(B13124&lt;Rules!$B$2,B13124&gt;Rules!$B$3,ABS(I13124)&gt;Rules!$B$4,OR(B13125&lt;Rules!$B$2,B13125&gt;Rules!$B$3,ABS(I13125)&gt;Rules!$B$4)),1,0)</f>
        <v>0</v>
      </c>
      <c r="K13124" s="6" t="str">
        <f aca="false">IF(F13124=1,COUNTIF($F$2:F13124,1),"")</f>
        <v/>
      </c>
    </row>
    <row r="13125" customFormat="false" ht="15" hidden="false" customHeight="false" outlineLevel="0" collapsed="false">
      <c r="A13125" s="6" t="n">
        <v>103011.3055</v>
      </c>
      <c r="B13125" s="6" t="n">
        <v>1.93626373626374</v>
      </c>
      <c r="C13125" s="6" t="n">
        <v>73</v>
      </c>
      <c r="D13125" s="6" t="n">
        <v>-1</v>
      </c>
      <c r="E13125" s="6" t="n">
        <v>1.93479853479853</v>
      </c>
      <c r="F13125" s="6" t="n">
        <v>0</v>
      </c>
      <c r="G13125" s="6" t="n">
        <v>0</v>
      </c>
      <c r="H13125" s="6" t="str">
        <f aca="false">IF(AND(A13125&gt;=Stimuli!$B$2,A13125&lt;=Stimuli!$C$2),Stimuli!$A$2,IF(AND(A13125&gt;=Stimuli!$B$3,A13125&lt;=Stimuli!$C$3),Stimuli!$A$3,IF(AND(A13125&gt;=Stimuli!$B$4,A13125&lt;=Stimuli!$C$4),Stimuli!$A$4,"")))</f>
        <v>03 Quiet recovery (15s)</v>
      </c>
      <c r="I13125" s="6" t="n">
        <f aca="false">(B13125-B13124)/((A13125-A13124)/1000)</f>
        <v>0.562637362637304</v>
      </c>
      <c r="J13125" s="6" t="n">
        <f aca="false">IF(OR(B13125&lt;Rules!$B$2,B13125&gt;Rules!$B$3,ABS(I13125)&gt;Rules!$B$4,OR(B13126&lt;Rules!$B$2,B13126&gt;Rules!$B$3,ABS(I13126)&gt;Rules!$B$4)),1,0)</f>
        <v>0</v>
      </c>
      <c r="K13125" s="6" t="str">
        <f aca="false">IF(F13125=1,COUNTIF($F$2:F13125,1),"")</f>
        <v/>
      </c>
    </row>
    <row r="13126" customFormat="false" ht="15" hidden="false" customHeight="false" outlineLevel="0" collapsed="false">
      <c r="A13126" s="6" t="n">
        <v>103019.118</v>
      </c>
      <c r="B13126" s="6" t="n">
        <v>1.93333333333333</v>
      </c>
      <c r="C13126" s="6" t="n">
        <v>73</v>
      </c>
      <c r="D13126" s="6" t="n">
        <v>-1</v>
      </c>
      <c r="E13126" s="6" t="n">
        <v>1.93479853479853</v>
      </c>
      <c r="F13126" s="6" t="n">
        <v>0</v>
      </c>
      <c r="G13126" s="6" t="n">
        <v>0</v>
      </c>
      <c r="H13126" s="6" t="str">
        <f aca="false">IF(AND(A13126&gt;=Stimuli!$B$2,A13126&lt;=Stimuli!$C$2),Stimuli!$A$2,IF(AND(A13126&gt;=Stimuli!$B$3,A13126&lt;=Stimuli!$C$3),Stimuli!$A$3,IF(AND(A13126&gt;=Stimuli!$B$4,A13126&lt;=Stimuli!$C$4),Stimuli!$A$4,"")))</f>
        <v>03 Quiet recovery (15s)</v>
      </c>
      <c r="I13126" s="6" t="n">
        <f aca="false">(B13126-B13125)/((A13126-A13125)/1000)</f>
        <v>-0.375091575091602</v>
      </c>
      <c r="J13126" s="6" t="n">
        <f aca="false">IF(OR(B13126&lt;Rules!$B$2,B13126&gt;Rules!$B$3,ABS(I13126)&gt;Rules!$B$4,OR(B13127&lt;Rules!$B$2,B13127&gt;Rules!$B$3,ABS(I13127)&gt;Rules!$B$4)),1,0)</f>
        <v>0</v>
      </c>
      <c r="K13126" s="6" t="str">
        <f aca="false">IF(F13126=1,COUNTIF($F$2:F13126,1),"")</f>
        <v/>
      </c>
    </row>
    <row r="13127" customFormat="false" ht="15" hidden="false" customHeight="false" outlineLevel="0" collapsed="false">
      <c r="A13127" s="6" t="n">
        <v>103026.9305</v>
      </c>
      <c r="B13127" s="6" t="n">
        <v>1.93479853479853</v>
      </c>
      <c r="C13127" s="6" t="n">
        <v>73</v>
      </c>
      <c r="D13127" s="6" t="n">
        <v>-1</v>
      </c>
      <c r="E13127" s="6" t="n">
        <v>1.93479853479853</v>
      </c>
      <c r="F13127" s="6" t="n">
        <v>0</v>
      </c>
      <c r="G13127" s="6" t="n">
        <v>0</v>
      </c>
      <c r="H13127" s="6" t="str">
        <f aca="false">IF(AND(A13127&gt;=Stimuli!$B$2,A13127&lt;=Stimuli!$C$2),Stimuli!$A$2,IF(AND(A13127&gt;=Stimuli!$B$3,A13127&lt;=Stimuli!$C$3),Stimuli!$A$3,IF(AND(A13127&gt;=Stimuli!$B$4,A13127&lt;=Stimuli!$C$4),Stimuli!$A$4,"")))</f>
        <v>03 Quiet recovery (15s)</v>
      </c>
      <c r="I13127" s="6" t="n">
        <f aca="false">(B13127-B13126)/((A13127-A13126)/1000)</f>
        <v>0.18754578754573</v>
      </c>
      <c r="J13127" s="6" t="n">
        <f aca="false">IF(OR(B13127&lt;Rules!$B$2,B13127&gt;Rules!$B$3,ABS(I13127)&gt;Rules!$B$4,OR(B13128&lt;Rules!$B$2,B13128&gt;Rules!$B$3,ABS(I13128)&gt;Rules!$B$4)),1,0)</f>
        <v>0</v>
      </c>
      <c r="K13127" s="6" t="str">
        <f aca="false">IF(F13127=1,COUNTIF($F$2:F13127,1),"")</f>
        <v/>
      </c>
    </row>
    <row r="13128" customFormat="false" ht="15" hidden="false" customHeight="false" outlineLevel="0" collapsed="false">
      <c r="A13128" s="6" t="n">
        <v>103034.743</v>
      </c>
      <c r="B13128" s="6" t="n">
        <v>1.93479853479853</v>
      </c>
      <c r="C13128" s="6" t="n">
        <v>73</v>
      </c>
      <c r="D13128" s="6" t="n">
        <v>-1</v>
      </c>
      <c r="E13128" s="6" t="n">
        <v>1.93479853479853</v>
      </c>
      <c r="F13128" s="6" t="n">
        <v>0</v>
      </c>
      <c r="G13128" s="6" t="n">
        <v>0</v>
      </c>
      <c r="H13128" s="6" t="str">
        <f aca="false">IF(AND(A13128&gt;=Stimuli!$B$2,A13128&lt;=Stimuli!$C$2),Stimuli!$A$2,IF(AND(A13128&gt;=Stimuli!$B$3,A13128&lt;=Stimuli!$C$3),Stimuli!$A$3,IF(AND(A13128&gt;=Stimuli!$B$4,A13128&lt;=Stimuli!$C$4),Stimuli!$A$4,"")))</f>
        <v>03 Quiet recovery (15s)</v>
      </c>
      <c r="I13128" s="6" t="n">
        <f aca="false">(B13128-B13127)/((A13128-A13127)/1000)</f>
        <v>0</v>
      </c>
      <c r="J13128" s="6" t="n">
        <f aca="false">IF(OR(B13128&lt;Rules!$B$2,B13128&gt;Rules!$B$3,ABS(I13128)&gt;Rules!$B$4,OR(B13129&lt;Rules!$B$2,B13129&gt;Rules!$B$3,ABS(I13129)&gt;Rules!$B$4)),1,0)</f>
        <v>0</v>
      </c>
      <c r="K13128" s="6" t="str">
        <f aca="false">IF(F13128=1,COUNTIF($F$2:F13128,1),"")</f>
        <v/>
      </c>
    </row>
    <row r="13129" customFormat="false" ht="15" hidden="false" customHeight="false" outlineLevel="0" collapsed="false">
      <c r="A13129" s="6" t="n">
        <v>103042.5555</v>
      </c>
      <c r="B13129" s="6" t="n">
        <v>1.93333333333333</v>
      </c>
      <c r="C13129" s="6" t="n">
        <v>73</v>
      </c>
      <c r="D13129" s="6" t="n">
        <v>-1</v>
      </c>
      <c r="E13129" s="6" t="n">
        <v>1.93479853479853</v>
      </c>
      <c r="F13129" s="6" t="n">
        <v>0</v>
      </c>
      <c r="G13129" s="6" t="n">
        <v>0</v>
      </c>
      <c r="H13129" s="6" t="str">
        <f aca="false">IF(AND(A13129&gt;=Stimuli!$B$2,A13129&lt;=Stimuli!$C$2),Stimuli!$A$2,IF(AND(A13129&gt;=Stimuli!$B$3,A13129&lt;=Stimuli!$C$3),Stimuli!$A$3,IF(AND(A13129&gt;=Stimuli!$B$4,A13129&lt;=Stimuli!$C$4),Stimuli!$A$4,"")))</f>
        <v>03 Quiet recovery (15s)</v>
      </c>
      <c r="I13129" s="6" t="n">
        <f aca="false">(B13129-B13128)/((A13129-A13128)/1000)</f>
        <v>-0.18754578754573</v>
      </c>
      <c r="J13129" s="6" t="n">
        <f aca="false">IF(OR(B13129&lt;Rules!$B$2,B13129&gt;Rules!$B$3,ABS(I13129)&gt;Rules!$B$4,OR(B13130&lt;Rules!$B$2,B13130&gt;Rules!$B$3,ABS(I13130)&gt;Rules!$B$4)),1,0)</f>
        <v>0</v>
      </c>
      <c r="K13129" s="6" t="str">
        <f aca="false">IF(F13129=1,COUNTIF($F$2:F13129,1),"")</f>
        <v/>
      </c>
    </row>
    <row r="13130" customFormat="false" ht="15" hidden="false" customHeight="false" outlineLevel="0" collapsed="false">
      <c r="A13130" s="6" t="n">
        <v>103050.368</v>
      </c>
      <c r="B13130" s="6" t="n">
        <v>1.93626373626374</v>
      </c>
      <c r="C13130" s="6" t="n">
        <v>73</v>
      </c>
      <c r="D13130" s="6" t="n">
        <v>-1</v>
      </c>
      <c r="E13130" s="6" t="n">
        <v>1.93479853479853</v>
      </c>
      <c r="F13130" s="6" t="n">
        <v>0</v>
      </c>
      <c r="G13130" s="6" t="n">
        <v>0</v>
      </c>
      <c r="H13130" s="6" t="str">
        <f aca="false">IF(AND(A13130&gt;=Stimuli!$B$2,A13130&lt;=Stimuli!$C$2),Stimuli!$A$2,IF(AND(A13130&gt;=Stimuli!$B$3,A13130&lt;=Stimuli!$C$3),Stimuli!$A$3,IF(AND(A13130&gt;=Stimuli!$B$4,A13130&lt;=Stimuli!$C$4),Stimuli!$A$4,"")))</f>
        <v>03 Quiet recovery (15s)</v>
      </c>
      <c r="I13130" s="6" t="n">
        <f aca="false">(B13130-B13129)/((A13130-A13129)/1000)</f>
        <v>0.375091575091602</v>
      </c>
      <c r="J13130" s="6" t="n">
        <f aca="false">IF(OR(B13130&lt;Rules!$B$2,B13130&gt;Rules!$B$3,ABS(I13130)&gt;Rules!$B$4,OR(B13131&lt;Rules!$B$2,B13131&gt;Rules!$B$3,ABS(I13131)&gt;Rules!$B$4)),1,0)</f>
        <v>0</v>
      </c>
      <c r="K13130" s="6" t="str">
        <f aca="false">IF(F13130=1,COUNTIF($F$2:F13130,1),"")</f>
        <v/>
      </c>
    </row>
    <row r="13131" customFormat="false" ht="15" hidden="false" customHeight="false" outlineLevel="0" collapsed="false">
      <c r="A13131" s="6" t="n">
        <v>103058.1805</v>
      </c>
      <c r="B13131" s="6" t="n">
        <v>1.93186813186813</v>
      </c>
      <c r="C13131" s="6" t="n">
        <v>73</v>
      </c>
      <c r="D13131" s="6" t="n">
        <v>-1</v>
      </c>
      <c r="E13131" s="6" t="n">
        <v>1.93479853479853</v>
      </c>
      <c r="F13131" s="6" t="n">
        <v>0</v>
      </c>
      <c r="G13131" s="6" t="n">
        <v>0</v>
      </c>
      <c r="H13131" s="6" t="str">
        <f aca="false">IF(AND(A13131&gt;=Stimuli!$B$2,A13131&lt;=Stimuli!$C$2),Stimuli!$A$2,IF(AND(A13131&gt;=Stimuli!$B$3,A13131&lt;=Stimuli!$C$3),Stimuli!$A$3,IF(AND(A13131&gt;=Stimuli!$B$4,A13131&lt;=Stimuli!$C$4),Stimuli!$A$4,"")))</f>
        <v>03 Quiet recovery (15s)</v>
      </c>
      <c r="I13131" s="6" t="n">
        <f aca="false">(B13131-B13130)/((A13131-A13130)/1000)</f>
        <v>-0.562637362637304</v>
      </c>
      <c r="J13131" s="6" t="n">
        <f aca="false">IF(OR(B13131&lt;Rules!$B$2,B13131&gt;Rules!$B$3,ABS(I13131)&gt;Rules!$B$4,OR(B13132&lt;Rules!$B$2,B13132&gt;Rules!$B$3,ABS(I13132)&gt;Rules!$B$4)),1,0)</f>
        <v>0</v>
      </c>
      <c r="K13131" s="6" t="str">
        <f aca="false">IF(F13131=1,COUNTIF($F$2:F13131,1),"")</f>
        <v/>
      </c>
    </row>
    <row r="13132" customFormat="false" ht="15" hidden="false" customHeight="false" outlineLevel="0" collapsed="false">
      <c r="A13132" s="6" t="n">
        <v>103065.993</v>
      </c>
      <c r="B13132" s="6" t="n">
        <v>1.93772893772894</v>
      </c>
      <c r="C13132" s="6" t="n">
        <v>73</v>
      </c>
      <c r="D13132" s="6" t="n">
        <v>-1</v>
      </c>
      <c r="E13132" s="6" t="n">
        <v>1.93479853479853</v>
      </c>
      <c r="F13132" s="6" t="n">
        <v>0</v>
      </c>
      <c r="G13132" s="6" t="n">
        <v>0</v>
      </c>
      <c r="H13132" s="6" t="str">
        <f aca="false">IF(AND(A13132&gt;=Stimuli!$B$2,A13132&lt;=Stimuli!$C$2),Stimuli!$A$2,IF(AND(A13132&gt;=Stimuli!$B$3,A13132&lt;=Stimuli!$C$3),Stimuli!$A$3,IF(AND(A13132&gt;=Stimuli!$B$4,A13132&lt;=Stimuli!$C$4),Stimuli!$A$4,"")))</f>
        <v>03 Quiet recovery (15s)</v>
      </c>
      <c r="I13132" s="6" t="n">
        <f aca="false">(B13132-B13131)/((A13132-A13131)/1000)</f>
        <v>0.750183150183034</v>
      </c>
      <c r="J13132" s="6" t="n">
        <f aca="false">IF(OR(B13132&lt;Rules!$B$2,B13132&gt;Rules!$B$3,ABS(I13132)&gt;Rules!$B$4,OR(B13133&lt;Rules!$B$2,B13133&gt;Rules!$B$3,ABS(I13133)&gt;Rules!$B$4)),1,0)</f>
        <v>0</v>
      </c>
      <c r="K13132" s="6" t="str">
        <f aca="false">IF(F13132=1,COUNTIF($F$2:F13132,1),"")</f>
        <v/>
      </c>
    </row>
    <row r="13133" customFormat="false" ht="15" hidden="false" customHeight="false" outlineLevel="0" collapsed="false">
      <c r="A13133" s="6" t="n">
        <v>103073.8055</v>
      </c>
      <c r="B13133" s="6" t="n">
        <v>1.93040293040293</v>
      </c>
      <c r="C13133" s="6" t="n">
        <v>73</v>
      </c>
      <c r="D13133" s="6" t="n">
        <v>-1</v>
      </c>
      <c r="E13133" s="6" t="n">
        <v>1.93479853479853</v>
      </c>
      <c r="F13133" s="6" t="n">
        <v>0</v>
      </c>
      <c r="G13133" s="6" t="n">
        <v>0</v>
      </c>
      <c r="H13133" s="6" t="str">
        <f aca="false">IF(AND(A13133&gt;=Stimuli!$B$2,A13133&lt;=Stimuli!$C$2),Stimuli!$A$2,IF(AND(A13133&gt;=Stimuli!$B$3,A13133&lt;=Stimuli!$C$3),Stimuli!$A$3,IF(AND(A13133&gt;=Stimuli!$B$4,A13133&lt;=Stimuli!$C$4),Stimuli!$A$4,"")))</f>
        <v>03 Quiet recovery (15s)</v>
      </c>
      <c r="I13133" s="6" t="n">
        <f aca="false">(B13133-B13132)/((A13133-A13132)/1000)</f>
        <v>-0.937728937728906</v>
      </c>
      <c r="J13133" s="6" t="n">
        <f aca="false">IF(OR(B13133&lt;Rules!$B$2,B13133&gt;Rules!$B$3,ABS(I13133)&gt;Rules!$B$4,OR(B13134&lt;Rules!$B$2,B13134&gt;Rules!$B$3,ABS(I13134)&gt;Rules!$B$4)),1,0)</f>
        <v>0</v>
      </c>
      <c r="K13133" s="6" t="str">
        <f aca="false">IF(F13133=1,COUNTIF($F$2:F13133,1),"")</f>
        <v/>
      </c>
    </row>
    <row r="13134" customFormat="false" ht="15" hidden="false" customHeight="false" outlineLevel="0" collapsed="false">
      <c r="A13134" s="6" t="n">
        <v>103081.618</v>
      </c>
      <c r="B13134" s="6" t="n">
        <v>1.93772893772894</v>
      </c>
      <c r="C13134" s="6" t="n">
        <v>73</v>
      </c>
      <c r="D13134" s="6" t="n">
        <v>-1</v>
      </c>
      <c r="E13134" s="6" t="n">
        <v>1.93333333333333</v>
      </c>
      <c r="F13134" s="6" t="n">
        <v>0</v>
      </c>
      <c r="G13134" s="6" t="n">
        <v>0</v>
      </c>
      <c r="H13134" s="6" t="str">
        <f aca="false">IF(AND(A13134&gt;=Stimuli!$B$2,A13134&lt;=Stimuli!$C$2),Stimuli!$A$2,IF(AND(A13134&gt;=Stimuli!$B$3,A13134&lt;=Stimuli!$C$3),Stimuli!$A$3,IF(AND(A13134&gt;=Stimuli!$B$4,A13134&lt;=Stimuli!$C$4),Stimuli!$A$4,"")))</f>
        <v>03 Quiet recovery (15s)</v>
      </c>
      <c r="I13134" s="6" t="n">
        <f aca="false">(B13134-B13133)/((A13134-A13133)/1000)</f>
        <v>0.937728937728906</v>
      </c>
      <c r="J13134" s="6" t="n">
        <f aca="false">IF(OR(B13134&lt;Rules!$B$2,B13134&gt;Rules!$B$3,ABS(I13134)&gt;Rules!$B$4,OR(B13135&lt;Rules!$B$2,B13135&gt;Rules!$B$3,ABS(I13135)&gt;Rules!$B$4)),1,0)</f>
        <v>0</v>
      </c>
      <c r="K13134" s="6" t="str">
        <f aca="false">IF(F13134=1,COUNTIF($F$2:F13134,1),"")</f>
        <v/>
      </c>
    </row>
    <row r="13135" customFormat="false" ht="15" hidden="false" customHeight="false" outlineLevel="0" collapsed="false">
      <c r="A13135" s="6" t="n">
        <v>103089.4305</v>
      </c>
      <c r="B13135" s="6" t="n">
        <v>1.92893772893773</v>
      </c>
      <c r="C13135" s="6" t="n">
        <v>73</v>
      </c>
      <c r="D13135" s="6" t="n">
        <v>-1</v>
      </c>
      <c r="E13135" s="6" t="n">
        <v>1.93333333333333</v>
      </c>
      <c r="F13135" s="6" t="n">
        <v>0</v>
      </c>
      <c r="G13135" s="6" t="n">
        <v>0</v>
      </c>
      <c r="H13135" s="6" t="str">
        <f aca="false">IF(AND(A13135&gt;=Stimuli!$B$2,A13135&lt;=Stimuli!$C$2),Stimuli!$A$2,IF(AND(A13135&gt;=Stimuli!$B$3,A13135&lt;=Stimuli!$C$3),Stimuli!$A$3,IF(AND(A13135&gt;=Stimuli!$B$4,A13135&lt;=Stimuli!$C$4),Stimuli!$A$4,"")))</f>
        <v>03 Quiet recovery (15s)</v>
      </c>
      <c r="I13135" s="6" t="n">
        <f aca="false">(B13135-B13134)/((A13135-A13134)/1000)</f>
        <v>-1.12527472527464</v>
      </c>
      <c r="J13135" s="6" t="n">
        <f aca="false">IF(OR(B13135&lt;Rules!$B$2,B13135&gt;Rules!$B$3,ABS(I13135)&gt;Rules!$B$4,OR(B13136&lt;Rules!$B$2,B13136&gt;Rules!$B$3,ABS(I13136)&gt;Rules!$B$4)),1,0)</f>
        <v>0</v>
      </c>
      <c r="K13135" s="6" t="str">
        <f aca="false">IF(F13135=1,COUNTIF($F$2:F13135,1),"")</f>
        <v/>
      </c>
    </row>
    <row r="13136" customFormat="false" ht="15" hidden="false" customHeight="false" outlineLevel="0" collapsed="false">
      <c r="A13136" s="6" t="n">
        <v>103097.243</v>
      </c>
      <c r="B13136" s="6" t="n">
        <v>1.93772893772894</v>
      </c>
      <c r="C13136" s="6" t="n">
        <v>73</v>
      </c>
      <c r="D13136" s="6" t="n">
        <v>-1</v>
      </c>
      <c r="E13136" s="6" t="n">
        <v>1.93333333333333</v>
      </c>
      <c r="F13136" s="6" t="n">
        <v>0</v>
      </c>
      <c r="G13136" s="6" t="n">
        <v>0</v>
      </c>
      <c r="H13136" s="6" t="str">
        <f aca="false">IF(AND(A13136&gt;=Stimuli!$B$2,A13136&lt;=Stimuli!$C$2),Stimuli!$A$2,IF(AND(A13136&gt;=Stimuli!$B$3,A13136&lt;=Stimuli!$C$3),Stimuli!$A$3,IF(AND(A13136&gt;=Stimuli!$B$4,A13136&lt;=Stimuli!$C$4),Stimuli!$A$4,"")))</f>
        <v>03 Quiet recovery (15s)</v>
      </c>
      <c r="I13136" s="6" t="n">
        <f aca="false">(B13136-B13135)/((A13136-A13135)/1000)</f>
        <v>1.12527472527464</v>
      </c>
      <c r="J13136" s="6" t="n">
        <f aca="false">IF(OR(B13136&lt;Rules!$B$2,B13136&gt;Rules!$B$3,ABS(I13136)&gt;Rules!$B$4,OR(B13137&lt;Rules!$B$2,B13137&gt;Rules!$B$3,ABS(I13137)&gt;Rules!$B$4)),1,0)</f>
        <v>0</v>
      </c>
      <c r="K13136" s="6" t="str">
        <f aca="false">IF(F13136=1,COUNTIF($F$2:F13136,1),"")</f>
        <v/>
      </c>
    </row>
    <row r="13137" customFormat="false" ht="15" hidden="false" customHeight="false" outlineLevel="0" collapsed="false">
      <c r="A13137" s="6" t="n">
        <v>103105.0555</v>
      </c>
      <c r="B13137" s="6" t="n">
        <v>1.93040293040293</v>
      </c>
      <c r="C13137" s="6" t="n">
        <v>73</v>
      </c>
      <c r="D13137" s="6" t="n">
        <v>-1</v>
      </c>
      <c r="E13137" s="6" t="n">
        <v>1.93333333333333</v>
      </c>
      <c r="F13137" s="6" t="n">
        <v>0</v>
      </c>
      <c r="G13137" s="6" t="n">
        <v>0</v>
      </c>
      <c r="H13137" s="6" t="str">
        <f aca="false">IF(AND(A13137&gt;=Stimuli!$B$2,A13137&lt;=Stimuli!$C$2),Stimuli!$A$2,IF(AND(A13137&gt;=Stimuli!$B$3,A13137&lt;=Stimuli!$C$3),Stimuli!$A$3,IF(AND(A13137&gt;=Stimuli!$B$4,A13137&lt;=Stimuli!$C$4),Stimuli!$A$4,"")))</f>
        <v>03 Quiet recovery (15s)</v>
      </c>
      <c r="I13137" s="6" t="n">
        <f aca="false">(B13137-B13136)/((A13137-A13136)/1000)</f>
        <v>-0.937728937728906</v>
      </c>
      <c r="J13137" s="6" t="n">
        <f aca="false">IF(OR(B13137&lt;Rules!$B$2,B13137&gt;Rules!$B$3,ABS(I13137)&gt;Rules!$B$4,OR(B13138&lt;Rules!$B$2,B13138&gt;Rules!$B$3,ABS(I13138)&gt;Rules!$B$4)),1,0)</f>
        <v>0</v>
      </c>
      <c r="K13137" s="6" t="str">
        <f aca="false">IF(F13137=1,COUNTIF($F$2:F13137,1),"")</f>
        <v/>
      </c>
    </row>
    <row r="13138" customFormat="false" ht="15" hidden="false" customHeight="false" outlineLevel="0" collapsed="false">
      <c r="A13138" s="6" t="n">
        <v>103112.868</v>
      </c>
      <c r="B13138" s="6" t="n">
        <v>1.93626373626374</v>
      </c>
      <c r="C13138" s="6" t="n">
        <v>73</v>
      </c>
      <c r="D13138" s="6" t="n">
        <v>-1</v>
      </c>
      <c r="E13138" s="6" t="n">
        <v>1.93333333333333</v>
      </c>
      <c r="F13138" s="6" t="n">
        <v>0</v>
      </c>
      <c r="G13138" s="6" t="n">
        <v>0</v>
      </c>
      <c r="H13138" s="6" t="str">
        <f aca="false">IF(AND(A13138&gt;=Stimuli!$B$2,A13138&lt;=Stimuli!$C$2),Stimuli!$A$2,IF(AND(A13138&gt;=Stimuli!$B$3,A13138&lt;=Stimuli!$C$3),Stimuli!$A$3,IF(AND(A13138&gt;=Stimuli!$B$4,A13138&lt;=Stimuli!$C$4),Stimuli!$A$4,"")))</f>
        <v>03 Quiet recovery (15s)</v>
      </c>
      <c r="I13138" s="6" t="n">
        <f aca="false">(B13138-B13137)/((A13138-A13137)/1000)</f>
        <v>0.750183150183176</v>
      </c>
      <c r="J13138" s="6" t="n">
        <f aca="false">IF(OR(B13138&lt;Rules!$B$2,B13138&gt;Rules!$B$3,ABS(I13138)&gt;Rules!$B$4,OR(B13139&lt;Rules!$B$2,B13139&gt;Rules!$B$3,ABS(I13139)&gt;Rules!$B$4)),1,0)</f>
        <v>0</v>
      </c>
      <c r="K13138" s="6" t="str">
        <f aca="false">IF(F13138=1,COUNTIF($F$2:F13138,1),"")</f>
        <v/>
      </c>
    </row>
    <row r="13139" customFormat="false" ht="15" hidden="false" customHeight="false" outlineLevel="0" collapsed="false">
      <c r="A13139" s="6" t="n">
        <v>103120.6805</v>
      </c>
      <c r="B13139" s="6" t="n">
        <v>1.93040293040293</v>
      </c>
      <c r="C13139" s="6" t="n">
        <v>73</v>
      </c>
      <c r="D13139" s="6" t="n">
        <v>-1</v>
      </c>
      <c r="E13139" s="6" t="n">
        <v>1.93333333333333</v>
      </c>
      <c r="F13139" s="6" t="n">
        <v>0</v>
      </c>
      <c r="G13139" s="6" t="n">
        <v>0</v>
      </c>
      <c r="H13139" s="6" t="str">
        <f aca="false">IF(AND(A13139&gt;=Stimuli!$B$2,A13139&lt;=Stimuli!$C$2),Stimuli!$A$2,IF(AND(A13139&gt;=Stimuli!$B$3,A13139&lt;=Stimuli!$C$3),Stimuli!$A$3,IF(AND(A13139&gt;=Stimuli!$B$4,A13139&lt;=Stimuli!$C$4),Stimuli!$A$4,"")))</f>
        <v>03 Quiet recovery (15s)</v>
      </c>
      <c r="I13139" s="6" t="n">
        <f aca="false">(B13139-B13138)/((A13139-A13138)/1000)</f>
        <v>-0.750183150183176</v>
      </c>
      <c r="J13139" s="6" t="n">
        <f aca="false">IF(OR(B13139&lt;Rules!$B$2,B13139&gt;Rules!$B$3,ABS(I13139)&gt;Rules!$B$4,OR(B13140&lt;Rules!$B$2,B13140&gt;Rules!$B$3,ABS(I13140)&gt;Rules!$B$4)),1,0)</f>
        <v>0</v>
      </c>
      <c r="K13139" s="6" t="str">
        <f aca="false">IF(F13139=1,COUNTIF($F$2:F13139,1),"")</f>
        <v/>
      </c>
    </row>
    <row r="13140" customFormat="false" ht="15" hidden="false" customHeight="false" outlineLevel="0" collapsed="false">
      <c r="A13140" s="6" t="n">
        <v>103128.493</v>
      </c>
      <c r="B13140" s="6" t="n">
        <v>1.93479853479853</v>
      </c>
      <c r="C13140" s="6" t="n">
        <v>73</v>
      </c>
      <c r="D13140" s="6" t="n">
        <v>-1</v>
      </c>
      <c r="E13140" s="6" t="n">
        <v>1.93333333333333</v>
      </c>
      <c r="F13140" s="6" t="n">
        <v>0</v>
      </c>
      <c r="G13140" s="6" t="n">
        <v>0</v>
      </c>
      <c r="H13140" s="6" t="str">
        <f aca="false">IF(AND(A13140&gt;=Stimuli!$B$2,A13140&lt;=Stimuli!$C$2),Stimuli!$A$2,IF(AND(A13140&gt;=Stimuli!$B$3,A13140&lt;=Stimuli!$C$3),Stimuli!$A$3,IF(AND(A13140&gt;=Stimuli!$B$4,A13140&lt;=Stimuli!$C$4),Stimuli!$A$4,"")))</f>
        <v>03 Quiet recovery (15s)</v>
      </c>
      <c r="I13140" s="6" t="n">
        <f aca="false">(B13140-B13139)/((A13140-A13139)/1000)</f>
        <v>0.562637362637304</v>
      </c>
      <c r="J13140" s="6" t="n">
        <f aca="false">IF(OR(B13140&lt;Rules!$B$2,B13140&gt;Rules!$B$3,ABS(I13140)&gt;Rules!$B$4,OR(B13141&lt;Rules!$B$2,B13141&gt;Rules!$B$3,ABS(I13141)&gt;Rules!$B$4)),1,0)</f>
        <v>0</v>
      </c>
      <c r="K13140" s="6" t="str">
        <f aca="false">IF(F13140=1,COUNTIF($F$2:F13140,1),"")</f>
        <v/>
      </c>
    </row>
    <row r="13141" customFormat="false" ht="15" hidden="false" customHeight="false" outlineLevel="0" collapsed="false">
      <c r="A13141" s="6" t="n">
        <v>103136.3055</v>
      </c>
      <c r="B13141" s="6" t="n">
        <v>1.93040293040293</v>
      </c>
      <c r="C13141" s="6" t="n">
        <v>73</v>
      </c>
      <c r="D13141" s="6" t="n">
        <v>-1</v>
      </c>
      <c r="E13141" s="6" t="n">
        <v>1.93333333333333</v>
      </c>
      <c r="F13141" s="6" t="n">
        <v>0</v>
      </c>
      <c r="G13141" s="6" t="n">
        <v>0</v>
      </c>
      <c r="H13141" s="6" t="str">
        <f aca="false">IF(AND(A13141&gt;=Stimuli!$B$2,A13141&lt;=Stimuli!$C$2),Stimuli!$A$2,IF(AND(A13141&gt;=Stimuli!$B$3,A13141&lt;=Stimuli!$C$3),Stimuli!$A$3,IF(AND(A13141&gt;=Stimuli!$B$4,A13141&lt;=Stimuli!$C$4),Stimuli!$A$4,"")))</f>
        <v>03 Quiet recovery (15s)</v>
      </c>
      <c r="I13141" s="6" t="n">
        <f aca="false">(B13141-B13140)/((A13141-A13140)/1000)</f>
        <v>-0.562637362637304</v>
      </c>
      <c r="J13141" s="6" t="n">
        <f aca="false">IF(OR(B13141&lt;Rules!$B$2,B13141&gt;Rules!$B$3,ABS(I13141)&gt;Rules!$B$4,OR(B13142&lt;Rules!$B$2,B13142&gt;Rules!$B$3,ABS(I13142)&gt;Rules!$B$4)),1,0)</f>
        <v>0</v>
      </c>
      <c r="K13141" s="6" t="str">
        <f aca="false">IF(F13141=1,COUNTIF($F$2:F13141,1),"")</f>
        <v/>
      </c>
    </row>
    <row r="13142" customFormat="false" ht="15" hidden="false" customHeight="false" outlineLevel="0" collapsed="false">
      <c r="A13142" s="6" t="n">
        <v>103144.118</v>
      </c>
      <c r="B13142" s="6" t="n">
        <v>1.93333333333333</v>
      </c>
      <c r="C13142" s="6" t="n">
        <v>73</v>
      </c>
      <c r="D13142" s="6" t="n">
        <v>-1</v>
      </c>
      <c r="E13142" s="6" t="n">
        <v>1.93186813186813</v>
      </c>
      <c r="F13142" s="6" t="n">
        <v>0</v>
      </c>
      <c r="G13142" s="6" t="n">
        <v>0</v>
      </c>
      <c r="H13142" s="6" t="str">
        <f aca="false">IF(AND(A13142&gt;=Stimuli!$B$2,A13142&lt;=Stimuli!$C$2),Stimuli!$A$2,IF(AND(A13142&gt;=Stimuli!$B$3,A13142&lt;=Stimuli!$C$3),Stimuli!$A$3,IF(AND(A13142&gt;=Stimuli!$B$4,A13142&lt;=Stimuli!$C$4),Stimuli!$A$4,"")))</f>
        <v>03 Quiet recovery (15s)</v>
      </c>
      <c r="I13142" s="6" t="n">
        <f aca="false">(B13142-B13141)/((A13142-A13141)/1000)</f>
        <v>0.375091575091574</v>
      </c>
      <c r="J13142" s="6" t="n">
        <f aca="false">IF(OR(B13142&lt;Rules!$B$2,B13142&gt;Rules!$B$3,ABS(I13142)&gt;Rules!$B$4,OR(B13143&lt;Rules!$B$2,B13143&gt;Rules!$B$3,ABS(I13143)&gt;Rules!$B$4)),1,0)</f>
        <v>0</v>
      </c>
      <c r="K13142" s="6" t="str">
        <f aca="false">IF(F13142=1,COUNTIF($F$2:F13142,1),"")</f>
        <v/>
      </c>
    </row>
    <row r="13143" customFormat="false" ht="15" hidden="false" customHeight="false" outlineLevel="0" collapsed="false">
      <c r="A13143" s="6" t="n">
        <v>103151.9305</v>
      </c>
      <c r="B13143" s="6" t="n">
        <v>1.93186813186813</v>
      </c>
      <c r="C13143" s="6" t="n">
        <v>73</v>
      </c>
      <c r="D13143" s="6" t="n">
        <v>-1</v>
      </c>
      <c r="E13143" s="6" t="n">
        <v>1.93186813186813</v>
      </c>
      <c r="F13143" s="6" t="n">
        <v>0</v>
      </c>
      <c r="G13143" s="6" t="n">
        <v>0</v>
      </c>
      <c r="H13143" s="6" t="str">
        <f aca="false">IF(AND(A13143&gt;=Stimuli!$B$2,A13143&lt;=Stimuli!$C$2),Stimuli!$A$2,IF(AND(A13143&gt;=Stimuli!$B$3,A13143&lt;=Stimuli!$C$3),Stimuli!$A$3,IF(AND(A13143&gt;=Stimuli!$B$4,A13143&lt;=Stimuli!$C$4),Stimuli!$A$4,"")))</f>
        <v>03 Quiet recovery (15s)</v>
      </c>
      <c r="I13143" s="6" t="n">
        <f aca="false">(B13143-B13142)/((A13143-A13142)/1000)</f>
        <v>-0.187545787545702</v>
      </c>
      <c r="J13143" s="6" t="n">
        <f aca="false">IF(OR(B13143&lt;Rules!$B$2,B13143&gt;Rules!$B$3,ABS(I13143)&gt;Rules!$B$4,OR(B13144&lt;Rules!$B$2,B13144&gt;Rules!$B$3,ABS(I13144)&gt;Rules!$B$4)),1,0)</f>
        <v>0</v>
      </c>
      <c r="K13143" s="6" t="str">
        <f aca="false">IF(F13143=1,COUNTIF($F$2:F13143,1),"")</f>
        <v/>
      </c>
    </row>
    <row r="13144" customFormat="false" ht="15" hidden="false" customHeight="false" outlineLevel="0" collapsed="false">
      <c r="A13144" s="6" t="n">
        <v>103159.743</v>
      </c>
      <c r="B13144" s="6" t="n">
        <v>1.93186813186813</v>
      </c>
      <c r="C13144" s="6" t="n">
        <v>73</v>
      </c>
      <c r="D13144" s="6" t="n">
        <v>-1</v>
      </c>
      <c r="E13144" s="6" t="n">
        <v>1.93186813186813</v>
      </c>
      <c r="F13144" s="6" t="n">
        <v>0</v>
      </c>
      <c r="G13144" s="6" t="n">
        <v>0</v>
      </c>
      <c r="H13144" s="6" t="str">
        <f aca="false">IF(AND(A13144&gt;=Stimuli!$B$2,A13144&lt;=Stimuli!$C$2),Stimuli!$A$2,IF(AND(A13144&gt;=Stimuli!$B$3,A13144&lt;=Stimuli!$C$3),Stimuli!$A$3,IF(AND(A13144&gt;=Stimuli!$B$4,A13144&lt;=Stimuli!$C$4),Stimuli!$A$4,"")))</f>
        <v>03 Quiet recovery (15s)</v>
      </c>
      <c r="I13144" s="6" t="n">
        <f aca="false">(B13144-B13143)/((A13144-A13143)/1000)</f>
        <v>0</v>
      </c>
      <c r="J13144" s="6" t="n">
        <f aca="false">IF(OR(B13144&lt;Rules!$B$2,B13144&gt;Rules!$B$3,ABS(I13144)&gt;Rules!$B$4,OR(B13145&lt;Rules!$B$2,B13145&gt;Rules!$B$3,ABS(I13145)&gt;Rules!$B$4)),1,0)</f>
        <v>0</v>
      </c>
      <c r="K13144" s="6" t="str">
        <f aca="false">IF(F13144=1,COUNTIF($F$2:F13144,1),"")</f>
        <v/>
      </c>
    </row>
    <row r="13145" customFormat="false" ht="15" hidden="false" customHeight="false" outlineLevel="0" collapsed="false">
      <c r="A13145" s="6" t="n">
        <v>103167.5555</v>
      </c>
      <c r="B13145" s="6" t="n">
        <v>1.93333333333333</v>
      </c>
      <c r="C13145" s="6" t="n">
        <v>73</v>
      </c>
      <c r="D13145" s="6" t="n">
        <v>-1</v>
      </c>
      <c r="E13145" s="6" t="n">
        <v>1.93186813186813</v>
      </c>
      <c r="F13145" s="6" t="n">
        <v>0</v>
      </c>
      <c r="G13145" s="6" t="n">
        <v>0</v>
      </c>
      <c r="H13145" s="6" t="str">
        <f aca="false">IF(AND(A13145&gt;=Stimuli!$B$2,A13145&lt;=Stimuli!$C$2),Stimuli!$A$2,IF(AND(A13145&gt;=Stimuli!$B$3,A13145&lt;=Stimuli!$C$3),Stimuli!$A$3,IF(AND(A13145&gt;=Stimuli!$B$4,A13145&lt;=Stimuli!$C$4),Stimuli!$A$4,"")))</f>
        <v>03 Quiet recovery (15s)</v>
      </c>
      <c r="I13145" s="6" t="n">
        <f aca="false">(B13145-B13144)/((A13145-A13144)/1000)</f>
        <v>0.187545787545702</v>
      </c>
      <c r="J13145" s="6" t="n">
        <f aca="false">IF(OR(B13145&lt;Rules!$B$2,B13145&gt;Rules!$B$3,ABS(I13145)&gt;Rules!$B$4,OR(B13146&lt;Rules!$B$2,B13146&gt;Rules!$B$3,ABS(I13146)&gt;Rules!$B$4)),1,0)</f>
        <v>0</v>
      </c>
      <c r="K13145" s="6" t="str">
        <f aca="false">IF(F13145=1,COUNTIF($F$2:F13145,1),"")</f>
        <v/>
      </c>
    </row>
    <row r="13146" customFormat="false" ht="15" hidden="false" customHeight="false" outlineLevel="0" collapsed="false">
      <c r="A13146" s="6" t="n">
        <v>103175.368</v>
      </c>
      <c r="B13146" s="6" t="n">
        <v>1.93040293040293</v>
      </c>
      <c r="C13146" s="6" t="n">
        <v>73</v>
      </c>
      <c r="D13146" s="6" t="n">
        <v>-1</v>
      </c>
      <c r="E13146" s="6" t="n">
        <v>1.93186813186813</v>
      </c>
      <c r="F13146" s="6" t="n">
        <v>0</v>
      </c>
      <c r="G13146" s="6" t="n">
        <v>0</v>
      </c>
      <c r="H13146" s="6" t="str">
        <f aca="false">IF(AND(A13146&gt;=Stimuli!$B$2,A13146&lt;=Stimuli!$C$2),Stimuli!$A$2,IF(AND(A13146&gt;=Stimuli!$B$3,A13146&lt;=Stimuli!$C$3),Stimuli!$A$3,IF(AND(A13146&gt;=Stimuli!$B$4,A13146&lt;=Stimuli!$C$4),Stimuli!$A$4,"")))</f>
        <v>03 Quiet recovery (15s)</v>
      </c>
      <c r="I13146" s="6" t="n">
        <f aca="false">(B13146-B13145)/((A13146-A13145)/1000)</f>
        <v>-0.375091575091574</v>
      </c>
      <c r="J13146" s="6" t="n">
        <f aca="false">IF(OR(B13146&lt;Rules!$B$2,B13146&gt;Rules!$B$3,ABS(I13146)&gt;Rules!$B$4,OR(B13147&lt;Rules!$B$2,B13147&gt;Rules!$B$3,ABS(I13147)&gt;Rules!$B$4)),1,0)</f>
        <v>0</v>
      </c>
      <c r="K13146" s="6" t="str">
        <f aca="false">IF(F13146=1,COUNTIF($F$2:F13146,1),"")</f>
        <v/>
      </c>
    </row>
    <row r="13147" customFormat="false" ht="15" hidden="false" customHeight="false" outlineLevel="0" collapsed="false">
      <c r="A13147" s="6" t="n">
        <v>103183.1805</v>
      </c>
      <c r="B13147" s="6" t="n">
        <v>1.93479853479853</v>
      </c>
      <c r="C13147" s="6" t="n">
        <v>73</v>
      </c>
      <c r="D13147" s="6" t="n">
        <v>-1</v>
      </c>
      <c r="E13147" s="6" t="n">
        <v>1.93186813186813</v>
      </c>
      <c r="F13147" s="6" t="n">
        <v>0</v>
      </c>
      <c r="G13147" s="6" t="n">
        <v>0</v>
      </c>
      <c r="H13147" s="6" t="str">
        <f aca="false">IF(AND(A13147&gt;=Stimuli!$B$2,A13147&lt;=Stimuli!$C$2),Stimuli!$A$2,IF(AND(A13147&gt;=Stimuli!$B$3,A13147&lt;=Stimuli!$C$3),Stimuli!$A$3,IF(AND(A13147&gt;=Stimuli!$B$4,A13147&lt;=Stimuli!$C$4),Stimuli!$A$4,"")))</f>
        <v>03 Quiet recovery (15s)</v>
      </c>
      <c r="I13147" s="6" t="n">
        <f aca="false">(B13147-B13146)/((A13147-A13146)/1000)</f>
        <v>0.562637362637304</v>
      </c>
      <c r="J13147" s="6" t="n">
        <f aca="false">IF(OR(B13147&lt;Rules!$B$2,B13147&gt;Rules!$B$3,ABS(I13147)&gt;Rules!$B$4,OR(B13148&lt;Rules!$B$2,B13148&gt;Rules!$B$3,ABS(I13148)&gt;Rules!$B$4)),1,0)</f>
        <v>0</v>
      </c>
      <c r="K13147" s="6" t="str">
        <f aca="false">IF(F13147=1,COUNTIF($F$2:F13147,1),"")</f>
        <v/>
      </c>
    </row>
    <row r="13148" customFormat="false" ht="15" hidden="false" customHeight="false" outlineLevel="0" collapsed="false">
      <c r="A13148" s="6" t="n">
        <v>103190.993</v>
      </c>
      <c r="B13148" s="6" t="n">
        <v>1.92893772893773</v>
      </c>
      <c r="C13148" s="6" t="n">
        <v>73</v>
      </c>
      <c r="D13148" s="6" t="n">
        <v>-1</v>
      </c>
      <c r="E13148" s="6" t="n">
        <v>1.93186813186813</v>
      </c>
      <c r="F13148" s="6" t="n">
        <v>0</v>
      </c>
      <c r="G13148" s="6" t="n">
        <v>0</v>
      </c>
      <c r="H13148" s="6" t="str">
        <f aca="false">IF(AND(A13148&gt;=Stimuli!$B$2,A13148&lt;=Stimuli!$C$2),Stimuli!$A$2,IF(AND(A13148&gt;=Stimuli!$B$3,A13148&lt;=Stimuli!$C$3),Stimuli!$A$3,IF(AND(A13148&gt;=Stimuli!$B$4,A13148&lt;=Stimuli!$C$4),Stimuli!$A$4,"")))</f>
        <v>03 Quiet recovery (15s)</v>
      </c>
      <c r="I13148" s="6" t="n">
        <f aca="false">(B13148-B13147)/((A13148-A13147)/1000)</f>
        <v>-0.750183150183034</v>
      </c>
      <c r="J13148" s="6" t="n">
        <f aca="false">IF(OR(B13148&lt;Rules!$B$2,B13148&gt;Rules!$B$3,ABS(I13148)&gt;Rules!$B$4,OR(B13149&lt;Rules!$B$2,B13149&gt;Rules!$B$3,ABS(I13149)&gt;Rules!$B$4)),1,0)</f>
        <v>0</v>
      </c>
      <c r="K13148" s="6" t="str">
        <f aca="false">IF(F13148=1,COUNTIF($F$2:F13148,1),"")</f>
        <v/>
      </c>
    </row>
    <row r="13149" customFormat="false" ht="15" hidden="false" customHeight="false" outlineLevel="0" collapsed="false">
      <c r="A13149" s="6" t="n">
        <v>103198.8055</v>
      </c>
      <c r="B13149" s="6" t="n">
        <v>1.93479853479853</v>
      </c>
      <c r="C13149" s="6" t="n">
        <v>73</v>
      </c>
      <c r="D13149" s="6" t="n">
        <v>-1</v>
      </c>
      <c r="E13149" s="6" t="n">
        <v>1.93186813186813</v>
      </c>
      <c r="F13149" s="6" t="n">
        <v>0</v>
      </c>
      <c r="G13149" s="6" t="n">
        <v>0</v>
      </c>
      <c r="H13149" s="6" t="str">
        <f aca="false">IF(AND(A13149&gt;=Stimuli!$B$2,A13149&lt;=Stimuli!$C$2),Stimuli!$A$2,IF(AND(A13149&gt;=Stimuli!$B$3,A13149&lt;=Stimuli!$C$3),Stimuli!$A$3,IF(AND(A13149&gt;=Stimuli!$B$4,A13149&lt;=Stimuli!$C$4),Stimuli!$A$4,"")))</f>
        <v>03 Quiet recovery (15s)</v>
      </c>
      <c r="I13149" s="6" t="n">
        <f aca="false">(B13149-B13148)/((A13149-A13148)/1000)</f>
        <v>0.750183150183034</v>
      </c>
      <c r="J13149" s="6" t="n">
        <f aca="false">IF(OR(B13149&lt;Rules!$B$2,B13149&gt;Rules!$B$3,ABS(I13149)&gt;Rules!$B$4,OR(B13150&lt;Rules!$B$2,B13150&gt;Rules!$B$3,ABS(I13150)&gt;Rules!$B$4)),1,0)</f>
        <v>0</v>
      </c>
      <c r="K13149" s="6" t="str">
        <f aca="false">IF(F13149=1,COUNTIF($F$2:F13149,1),"")</f>
        <v/>
      </c>
    </row>
    <row r="13150" customFormat="false" ht="15" hidden="false" customHeight="false" outlineLevel="0" collapsed="false">
      <c r="A13150" s="6" t="n">
        <v>103206.618</v>
      </c>
      <c r="B13150" s="6" t="n">
        <v>1.92747252747253</v>
      </c>
      <c r="C13150" s="6" t="n">
        <v>73</v>
      </c>
      <c r="D13150" s="6" t="n">
        <v>-1</v>
      </c>
      <c r="E13150" s="6" t="n">
        <v>1.93186813186813</v>
      </c>
      <c r="F13150" s="6" t="n">
        <v>0</v>
      </c>
      <c r="G13150" s="6" t="n">
        <v>0</v>
      </c>
      <c r="H13150" s="6" t="str">
        <f aca="false">IF(AND(A13150&gt;=Stimuli!$B$2,A13150&lt;=Stimuli!$C$2),Stimuli!$A$2,IF(AND(A13150&gt;=Stimuli!$B$3,A13150&lt;=Stimuli!$C$3),Stimuli!$A$3,IF(AND(A13150&gt;=Stimuli!$B$4,A13150&lt;=Stimuli!$C$4),Stimuli!$A$4,"")))</f>
        <v>03 Quiet recovery (15s)</v>
      </c>
      <c r="I13150" s="6" t="n">
        <f aca="false">(B13150-B13149)/((A13150-A13149)/1000)</f>
        <v>-0.937728937728764</v>
      </c>
      <c r="J13150" s="6" t="n">
        <f aca="false">IF(OR(B13150&lt;Rules!$B$2,B13150&gt;Rules!$B$3,ABS(I13150)&gt;Rules!$B$4,OR(B13151&lt;Rules!$B$2,B13151&gt;Rules!$B$3,ABS(I13151)&gt;Rules!$B$4)),1,0)</f>
        <v>0</v>
      </c>
      <c r="K13150" s="6" t="str">
        <f aca="false">IF(F13150=1,COUNTIF($F$2:F13150,1),"")</f>
        <v/>
      </c>
    </row>
    <row r="13151" customFormat="false" ht="15" hidden="false" customHeight="false" outlineLevel="0" collapsed="false">
      <c r="A13151" s="6" t="n">
        <v>103214.4305</v>
      </c>
      <c r="B13151" s="6" t="n">
        <v>1.93479853479853</v>
      </c>
      <c r="C13151" s="6" t="n">
        <v>73</v>
      </c>
      <c r="D13151" s="6" t="n">
        <v>-1</v>
      </c>
      <c r="E13151" s="6" t="n">
        <v>1.93186813186813</v>
      </c>
      <c r="F13151" s="6" t="n">
        <v>0</v>
      </c>
      <c r="G13151" s="6" t="n">
        <v>0</v>
      </c>
      <c r="H13151" s="6" t="str">
        <f aca="false">IF(AND(A13151&gt;=Stimuli!$B$2,A13151&lt;=Stimuli!$C$2),Stimuli!$A$2,IF(AND(A13151&gt;=Stimuli!$B$3,A13151&lt;=Stimuli!$C$3),Stimuli!$A$3,IF(AND(A13151&gt;=Stimuli!$B$4,A13151&lt;=Stimuli!$C$4),Stimuli!$A$4,"")))</f>
        <v>03 Quiet recovery (15s)</v>
      </c>
      <c r="I13151" s="6" t="n">
        <f aca="false">(B13151-B13150)/((A13151-A13150)/1000)</f>
        <v>0.937728937728764</v>
      </c>
      <c r="J13151" s="6" t="n">
        <f aca="false">IF(OR(B13151&lt;Rules!$B$2,B13151&gt;Rules!$B$3,ABS(I13151)&gt;Rules!$B$4,OR(B13152&lt;Rules!$B$2,B13152&gt;Rules!$B$3,ABS(I13152)&gt;Rules!$B$4)),1,0)</f>
        <v>0</v>
      </c>
      <c r="K13151" s="6" t="str">
        <f aca="false">IF(F13151=1,COUNTIF($F$2:F13151,1),"")</f>
        <v/>
      </c>
    </row>
    <row r="13152" customFormat="false" ht="15" hidden="false" customHeight="false" outlineLevel="0" collapsed="false">
      <c r="A13152" s="6" t="n">
        <v>103222.243</v>
      </c>
      <c r="B13152" s="6" t="n">
        <v>1.92747252747253</v>
      </c>
      <c r="C13152" s="6" t="n">
        <v>73</v>
      </c>
      <c r="D13152" s="6" t="n">
        <v>-1</v>
      </c>
      <c r="E13152" s="6" t="n">
        <v>1.93186813186813</v>
      </c>
      <c r="F13152" s="6" t="n">
        <v>0</v>
      </c>
      <c r="G13152" s="6" t="n">
        <v>0</v>
      </c>
      <c r="H13152" s="6" t="str">
        <f aca="false">IF(AND(A13152&gt;=Stimuli!$B$2,A13152&lt;=Stimuli!$C$2),Stimuli!$A$2,IF(AND(A13152&gt;=Stimuli!$B$3,A13152&lt;=Stimuli!$C$3),Stimuli!$A$3,IF(AND(A13152&gt;=Stimuli!$B$4,A13152&lt;=Stimuli!$C$4),Stimuli!$A$4,"")))</f>
        <v>03 Quiet recovery (15s)</v>
      </c>
      <c r="I13152" s="6" t="n">
        <f aca="false">(B13152-B13151)/((A13152-A13151)/1000)</f>
        <v>-0.937728937728764</v>
      </c>
      <c r="J13152" s="6" t="n">
        <f aca="false">IF(OR(B13152&lt;Rules!$B$2,B13152&gt;Rules!$B$3,ABS(I13152)&gt;Rules!$B$4,OR(B13153&lt;Rules!$B$2,B13153&gt;Rules!$B$3,ABS(I13153)&gt;Rules!$B$4)),1,0)</f>
        <v>0</v>
      </c>
      <c r="K13152" s="6" t="str">
        <f aca="false">IF(F13152=1,COUNTIF($F$2:F13152,1),"")</f>
        <v/>
      </c>
    </row>
    <row r="13153" customFormat="false" ht="15" hidden="false" customHeight="false" outlineLevel="0" collapsed="false">
      <c r="A13153" s="6" t="n">
        <v>103230.0555</v>
      </c>
      <c r="B13153" s="6" t="n">
        <v>1.93479853479853</v>
      </c>
      <c r="C13153" s="6" t="n">
        <v>73</v>
      </c>
      <c r="D13153" s="6" t="n">
        <v>-1</v>
      </c>
      <c r="E13153" s="6" t="n">
        <v>1.93040293040293</v>
      </c>
      <c r="F13153" s="6" t="n">
        <v>0</v>
      </c>
      <c r="G13153" s="6" t="n">
        <v>0</v>
      </c>
      <c r="H13153" s="6" t="str">
        <f aca="false">IF(AND(A13153&gt;=Stimuli!$B$2,A13153&lt;=Stimuli!$C$2),Stimuli!$A$2,IF(AND(A13153&gt;=Stimuli!$B$3,A13153&lt;=Stimuli!$C$3),Stimuli!$A$3,IF(AND(A13153&gt;=Stimuli!$B$4,A13153&lt;=Stimuli!$C$4),Stimuli!$A$4,"")))</f>
        <v>03 Quiet recovery (15s)</v>
      </c>
      <c r="I13153" s="6" t="n">
        <f aca="false">(B13153-B13152)/((A13153-A13152)/1000)</f>
        <v>0.937728937728764</v>
      </c>
      <c r="J13153" s="6" t="n">
        <f aca="false">IF(OR(B13153&lt;Rules!$B$2,B13153&gt;Rules!$B$3,ABS(I13153)&gt;Rules!$B$4,OR(B13154&lt;Rules!$B$2,B13154&gt;Rules!$B$3,ABS(I13154)&gt;Rules!$B$4)),1,0)</f>
        <v>0</v>
      </c>
      <c r="K13153" s="6" t="str">
        <f aca="false">IF(F13153=1,COUNTIF($F$2:F13153,1),"")</f>
        <v/>
      </c>
    </row>
    <row r="13154" customFormat="false" ht="15" hidden="false" customHeight="false" outlineLevel="0" collapsed="false">
      <c r="A13154" s="6" t="n">
        <v>103237.868</v>
      </c>
      <c r="B13154" s="6" t="n">
        <v>1.92747252747253</v>
      </c>
      <c r="C13154" s="6" t="n">
        <v>73</v>
      </c>
      <c r="D13154" s="6" t="n">
        <v>-1</v>
      </c>
      <c r="E13154" s="6" t="n">
        <v>1.93040293040293</v>
      </c>
      <c r="F13154" s="6" t="n">
        <v>0</v>
      </c>
      <c r="G13154" s="6" t="n">
        <v>0</v>
      </c>
      <c r="H13154" s="6" t="str">
        <f aca="false">IF(AND(A13154&gt;=Stimuli!$B$2,A13154&lt;=Stimuli!$C$2),Stimuli!$A$2,IF(AND(A13154&gt;=Stimuli!$B$3,A13154&lt;=Stimuli!$C$3),Stimuli!$A$3,IF(AND(A13154&gt;=Stimuli!$B$4,A13154&lt;=Stimuli!$C$4),Stimuli!$A$4,"")))</f>
        <v>03 Quiet recovery (15s)</v>
      </c>
      <c r="I13154" s="6" t="n">
        <f aca="false">(B13154-B13153)/((A13154-A13153)/1000)</f>
        <v>-0.937728937728764</v>
      </c>
      <c r="J13154" s="6" t="n">
        <f aca="false">IF(OR(B13154&lt;Rules!$B$2,B13154&gt;Rules!$B$3,ABS(I13154)&gt;Rules!$B$4,OR(B13155&lt;Rules!$B$2,B13155&gt;Rules!$B$3,ABS(I13155)&gt;Rules!$B$4)),1,0)</f>
        <v>0</v>
      </c>
      <c r="K13154" s="6" t="str">
        <f aca="false">IF(F13154=1,COUNTIF($F$2:F13154,1),"")</f>
        <v/>
      </c>
    </row>
    <row r="13155" customFormat="false" ht="15" hidden="false" customHeight="false" outlineLevel="0" collapsed="false">
      <c r="A13155" s="6" t="n">
        <v>103245.6805</v>
      </c>
      <c r="B13155" s="6" t="n">
        <v>1.93479853479853</v>
      </c>
      <c r="C13155" s="6" t="n">
        <v>73</v>
      </c>
      <c r="D13155" s="6" t="n">
        <v>-1</v>
      </c>
      <c r="E13155" s="6" t="n">
        <v>1.93040293040293</v>
      </c>
      <c r="F13155" s="6" t="n">
        <v>0</v>
      </c>
      <c r="G13155" s="6" t="n">
        <v>0</v>
      </c>
      <c r="H13155" s="6" t="str">
        <f aca="false">IF(AND(A13155&gt;=Stimuli!$B$2,A13155&lt;=Stimuli!$C$2),Stimuli!$A$2,IF(AND(A13155&gt;=Stimuli!$B$3,A13155&lt;=Stimuli!$C$3),Stimuli!$A$3,IF(AND(A13155&gt;=Stimuli!$B$4,A13155&lt;=Stimuli!$C$4),Stimuli!$A$4,"")))</f>
        <v>03 Quiet recovery (15s)</v>
      </c>
      <c r="I13155" s="6" t="n">
        <f aca="false">(B13155-B13154)/((A13155-A13154)/1000)</f>
        <v>0.937728937728764</v>
      </c>
      <c r="J13155" s="6" t="n">
        <f aca="false">IF(OR(B13155&lt;Rules!$B$2,B13155&gt;Rules!$B$3,ABS(I13155)&gt;Rules!$B$4,OR(B13156&lt;Rules!$B$2,B13156&gt;Rules!$B$3,ABS(I13156)&gt;Rules!$B$4)),1,0)</f>
        <v>0</v>
      </c>
      <c r="K13155" s="6" t="str">
        <f aca="false">IF(F13155=1,COUNTIF($F$2:F13155,1),"")</f>
        <v/>
      </c>
    </row>
    <row r="13156" customFormat="false" ht="15" hidden="false" customHeight="false" outlineLevel="0" collapsed="false">
      <c r="A13156" s="6" t="n">
        <v>103253.493</v>
      </c>
      <c r="B13156" s="6" t="n">
        <v>1.92893772893773</v>
      </c>
      <c r="C13156" s="6" t="n">
        <v>73</v>
      </c>
      <c r="D13156" s="6" t="n">
        <v>-1</v>
      </c>
      <c r="E13156" s="6" t="n">
        <v>1.93040293040293</v>
      </c>
      <c r="F13156" s="6" t="n">
        <v>0</v>
      </c>
      <c r="G13156" s="6" t="n">
        <v>0</v>
      </c>
      <c r="H13156" s="6" t="str">
        <f aca="false">IF(AND(A13156&gt;=Stimuli!$B$2,A13156&lt;=Stimuli!$C$2),Stimuli!$A$2,IF(AND(A13156&gt;=Stimuli!$B$3,A13156&lt;=Stimuli!$C$3),Stimuli!$A$3,IF(AND(A13156&gt;=Stimuli!$B$4,A13156&lt;=Stimuli!$C$4),Stimuli!$A$4,"")))</f>
        <v>03 Quiet recovery (15s)</v>
      </c>
      <c r="I13156" s="6" t="n">
        <f aca="false">(B13156-B13155)/((A13156-A13155)/1000)</f>
        <v>-0.750183150183034</v>
      </c>
      <c r="J13156" s="6" t="n">
        <f aca="false">IF(OR(B13156&lt;Rules!$B$2,B13156&gt;Rules!$B$3,ABS(I13156)&gt;Rules!$B$4,OR(B13157&lt;Rules!$B$2,B13157&gt;Rules!$B$3,ABS(I13157)&gt;Rules!$B$4)),1,0)</f>
        <v>0</v>
      </c>
      <c r="K13156" s="6" t="str">
        <f aca="false">IF(F13156=1,COUNTIF($F$2:F13156,1),"")</f>
        <v/>
      </c>
    </row>
    <row r="13157" customFormat="false" ht="15" hidden="false" customHeight="false" outlineLevel="0" collapsed="false">
      <c r="A13157" s="6" t="n">
        <v>103261.3055</v>
      </c>
      <c r="B13157" s="6" t="n">
        <v>1.93186813186813</v>
      </c>
      <c r="C13157" s="6" t="n">
        <v>73</v>
      </c>
      <c r="D13157" s="6" t="n">
        <v>-1</v>
      </c>
      <c r="E13157" s="6" t="n">
        <v>1.93040293040293</v>
      </c>
      <c r="F13157" s="6" t="n">
        <v>0</v>
      </c>
      <c r="G13157" s="6" t="n">
        <v>0</v>
      </c>
      <c r="H13157" s="6" t="str">
        <f aca="false">IF(AND(A13157&gt;=Stimuli!$B$2,A13157&lt;=Stimuli!$C$2),Stimuli!$A$2,IF(AND(A13157&gt;=Stimuli!$B$3,A13157&lt;=Stimuli!$C$3),Stimuli!$A$3,IF(AND(A13157&gt;=Stimuli!$B$4,A13157&lt;=Stimuli!$C$4),Stimuli!$A$4,"")))</f>
        <v>03 Quiet recovery (15s)</v>
      </c>
      <c r="I13157" s="6" t="n">
        <f aca="false">(B13157-B13156)/((A13157-A13156)/1000)</f>
        <v>0.375091575091602</v>
      </c>
      <c r="J13157" s="6" t="n">
        <f aca="false">IF(OR(B13157&lt;Rules!$B$2,B13157&gt;Rules!$B$3,ABS(I13157)&gt;Rules!$B$4,OR(B13158&lt;Rules!$B$2,B13158&gt;Rules!$B$3,ABS(I13158)&gt;Rules!$B$4)),1,0)</f>
        <v>0</v>
      </c>
      <c r="K13157" s="6" t="str">
        <f aca="false">IF(F13157=1,COUNTIF($F$2:F13157,1),"")</f>
        <v/>
      </c>
    </row>
    <row r="13158" customFormat="false" ht="15" hidden="false" customHeight="false" outlineLevel="0" collapsed="false">
      <c r="A13158" s="6" t="n">
        <v>103269.118</v>
      </c>
      <c r="B13158" s="6" t="n">
        <v>1.92893772893773</v>
      </c>
      <c r="C13158" s="6" t="n">
        <v>73</v>
      </c>
      <c r="D13158" s="6" t="n">
        <v>-1</v>
      </c>
      <c r="E13158" s="6" t="n">
        <v>1.93040293040293</v>
      </c>
      <c r="F13158" s="6" t="n">
        <v>0</v>
      </c>
      <c r="G13158" s="6" t="n">
        <v>0</v>
      </c>
      <c r="H13158" s="6" t="str">
        <f aca="false">IF(AND(A13158&gt;=Stimuli!$B$2,A13158&lt;=Stimuli!$C$2),Stimuli!$A$2,IF(AND(A13158&gt;=Stimuli!$B$3,A13158&lt;=Stimuli!$C$3),Stimuli!$A$3,IF(AND(A13158&gt;=Stimuli!$B$4,A13158&lt;=Stimuli!$C$4),Stimuli!$A$4,"")))</f>
        <v>03 Quiet recovery (15s)</v>
      </c>
      <c r="I13158" s="6" t="n">
        <f aca="false">(B13158-B13157)/((A13158-A13157)/1000)</f>
        <v>-0.375091575091602</v>
      </c>
      <c r="J13158" s="6" t="n">
        <f aca="false">IF(OR(B13158&lt;Rules!$B$2,B13158&gt;Rules!$B$3,ABS(I13158)&gt;Rules!$B$4,OR(B13159&lt;Rules!$B$2,B13159&gt;Rules!$B$3,ABS(I13159)&gt;Rules!$B$4)),1,0)</f>
        <v>0</v>
      </c>
      <c r="K13158" s="6" t="str">
        <f aca="false">IF(F13158=1,COUNTIF($F$2:F13158,1),"")</f>
        <v/>
      </c>
    </row>
    <row r="13159" customFormat="false" ht="15" hidden="false" customHeight="false" outlineLevel="0" collapsed="false">
      <c r="A13159" s="6" t="n">
        <v>103276.9305</v>
      </c>
      <c r="B13159" s="6" t="n">
        <v>1.93040293040293</v>
      </c>
      <c r="C13159" s="6" t="n">
        <v>73</v>
      </c>
      <c r="D13159" s="6" t="n">
        <v>-1</v>
      </c>
      <c r="E13159" s="6" t="n">
        <v>1.93040293040293</v>
      </c>
      <c r="F13159" s="6" t="n">
        <v>0</v>
      </c>
      <c r="G13159" s="6" t="n">
        <v>0</v>
      </c>
      <c r="H13159" s="6" t="str">
        <f aca="false">IF(AND(A13159&gt;=Stimuli!$B$2,A13159&lt;=Stimuli!$C$2),Stimuli!$A$2,IF(AND(A13159&gt;=Stimuli!$B$3,A13159&lt;=Stimuli!$C$3),Stimuli!$A$3,IF(AND(A13159&gt;=Stimuli!$B$4,A13159&lt;=Stimuli!$C$4),Stimuli!$A$4,"")))</f>
        <v>03 Quiet recovery (15s)</v>
      </c>
      <c r="I13159" s="6" t="n">
        <f aca="false">(B13159-B13158)/((A13159-A13158)/1000)</f>
        <v>0.18754578754573</v>
      </c>
      <c r="J13159" s="6" t="n">
        <f aca="false">IF(OR(B13159&lt;Rules!$B$2,B13159&gt;Rules!$B$3,ABS(I13159)&gt;Rules!$B$4,OR(B13160&lt;Rules!$B$2,B13160&gt;Rules!$B$3,ABS(I13160)&gt;Rules!$B$4)),1,0)</f>
        <v>0</v>
      </c>
      <c r="K13159" s="6" t="str">
        <f aca="false">IF(F13159=1,COUNTIF($F$2:F13159,1),"")</f>
        <v/>
      </c>
    </row>
    <row r="13160" customFormat="false" ht="15" hidden="false" customHeight="false" outlineLevel="0" collapsed="false">
      <c r="A13160" s="6" t="n">
        <v>103284.743</v>
      </c>
      <c r="B13160" s="6" t="n">
        <v>1.93040293040293</v>
      </c>
      <c r="C13160" s="6" t="n">
        <v>73</v>
      </c>
      <c r="D13160" s="6" t="n">
        <v>-1</v>
      </c>
      <c r="E13160" s="6" t="n">
        <v>1.93040293040293</v>
      </c>
      <c r="F13160" s="6" t="n">
        <v>0</v>
      </c>
      <c r="G13160" s="6" t="n">
        <v>0</v>
      </c>
      <c r="H13160" s="6" t="str">
        <f aca="false">IF(AND(A13160&gt;=Stimuli!$B$2,A13160&lt;=Stimuli!$C$2),Stimuli!$A$2,IF(AND(A13160&gt;=Stimuli!$B$3,A13160&lt;=Stimuli!$C$3),Stimuli!$A$3,IF(AND(A13160&gt;=Stimuli!$B$4,A13160&lt;=Stimuli!$C$4),Stimuli!$A$4,"")))</f>
        <v>03 Quiet recovery (15s)</v>
      </c>
      <c r="I13160" s="6" t="n">
        <f aca="false">(B13160-B13159)/((A13160-A13159)/1000)</f>
        <v>0</v>
      </c>
      <c r="J13160" s="6" t="n">
        <f aca="false">IF(OR(B13160&lt;Rules!$B$2,B13160&gt;Rules!$B$3,ABS(I13160)&gt;Rules!$B$4,OR(B13161&lt;Rules!$B$2,B13161&gt;Rules!$B$3,ABS(I13161)&gt;Rules!$B$4)),1,0)</f>
        <v>0</v>
      </c>
      <c r="K13160" s="6" t="str">
        <f aca="false">IF(F13160=1,COUNTIF($F$2:F13160,1),"")</f>
        <v/>
      </c>
    </row>
    <row r="13161" customFormat="false" ht="15" hidden="false" customHeight="false" outlineLevel="0" collapsed="false">
      <c r="A13161" s="6" t="n">
        <v>103292.5555</v>
      </c>
      <c r="B13161" s="6" t="n">
        <v>1.92893772893773</v>
      </c>
      <c r="C13161" s="6" t="n">
        <v>73</v>
      </c>
      <c r="D13161" s="6" t="n">
        <v>-1</v>
      </c>
      <c r="E13161" s="6" t="n">
        <v>1.93040293040293</v>
      </c>
      <c r="F13161" s="6" t="n">
        <v>0</v>
      </c>
      <c r="G13161" s="6" t="n">
        <v>0</v>
      </c>
      <c r="H13161" s="6" t="str">
        <f aca="false">IF(AND(A13161&gt;=Stimuli!$B$2,A13161&lt;=Stimuli!$C$2),Stimuli!$A$2,IF(AND(A13161&gt;=Stimuli!$B$3,A13161&lt;=Stimuli!$C$3),Stimuli!$A$3,IF(AND(A13161&gt;=Stimuli!$B$4,A13161&lt;=Stimuli!$C$4),Stimuli!$A$4,"")))</f>
        <v>03 Quiet recovery (15s)</v>
      </c>
      <c r="I13161" s="6" t="n">
        <f aca="false">(B13161-B13160)/((A13161-A13160)/1000)</f>
        <v>-0.18754578754573</v>
      </c>
      <c r="J13161" s="6" t="n">
        <f aca="false">IF(OR(B13161&lt;Rules!$B$2,B13161&gt;Rules!$B$3,ABS(I13161)&gt;Rules!$B$4,OR(B13162&lt;Rules!$B$2,B13162&gt;Rules!$B$3,ABS(I13162)&gt;Rules!$B$4)),1,0)</f>
        <v>0</v>
      </c>
      <c r="K13161" s="6" t="str">
        <f aca="false">IF(F13161=1,COUNTIF($F$2:F13161,1),"")</f>
        <v/>
      </c>
    </row>
    <row r="13162" customFormat="false" ht="15" hidden="false" customHeight="false" outlineLevel="0" collapsed="false">
      <c r="A13162" s="6" t="n">
        <v>103300.368</v>
      </c>
      <c r="B13162" s="6" t="n">
        <v>1.93186813186813</v>
      </c>
      <c r="C13162" s="6" t="n">
        <v>73</v>
      </c>
      <c r="D13162" s="6" t="n">
        <v>-1</v>
      </c>
      <c r="E13162" s="6" t="n">
        <v>1.93040293040293</v>
      </c>
      <c r="F13162" s="6" t="n">
        <v>0</v>
      </c>
      <c r="G13162" s="6" t="n">
        <v>0</v>
      </c>
      <c r="H13162" s="6" t="str">
        <f aca="false">IF(AND(A13162&gt;=Stimuli!$B$2,A13162&lt;=Stimuli!$C$2),Stimuli!$A$2,IF(AND(A13162&gt;=Stimuli!$B$3,A13162&lt;=Stimuli!$C$3),Stimuli!$A$3,IF(AND(A13162&gt;=Stimuli!$B$4,A13162&lt;=Stimuli!$C$4),Stimuli!$A$4,"")))</f>
        <v>03 Quiet recovery (15s)</v>
      </c>
      <c r="I13162" s="6" t="n">
        <f aca="false">(B13162-B13161)/((A13162-A13161)/1000)</f>
        <v>0.375091575091602</v>
      </c>
      <c r="J13162" s="6" t="n">
        <f aca="false">IF(OR(B13162&lt;Rules!$B$2,B13162&gt;Rules!$B$3,ABS(I13162)&gt;Rules!$B$4,OR(B13163&lt;Rules!$B$2,B13163&gt;Rules!$B$3,ABS(I13163)&gt;Rules!$B$4)),1,0)</f>
        <v>0</v>
      </c>
      <c r="K13162" s="6" t="str">
        <f aca="false">IF(F13162=1,COUNTIF($F$2:F13162,1),"")</f>
        <v/>
      </c>
    </row>
    <row r="13163" customFormat="false" ht="15" hidden="false" customHeight="false" outlineLevel="0" collapsed="false">
      <c r="A13163" s="6" t="n">
        <v>103308.1805</v>
      </c>
      <c r="B13163" s="6" t="n">
        <v>1.92747252747253</v>
      </c>
      <c r="C13163" s="6" t="n">
        <v>73</v>
      </c>
      <c r="D13163" s="6" t="n">
        <v>-1</v>
      </c>
      <c r="E13163" s="6" t="n">
        <v>1.93040293040293</v>
      </c>
      <c r="F13163" s="6" t="n">
        <v>0</v>
      </c>
      <c r="G13163" s="6" t="n">
        <v>0</v>
      </c>
      <c r="H13163" s="6" t="str">
        <f aca="false">IF(AND(A13163&gt;=Stimuli!$B$2,A13163&lt;=Stimuli!$C$2),Stimuli!$A$2,IF(AND(A13163&gt;=Stimuli!$B$3,A13163&lt;=Stimuli!$C$3),Stimuli!$A$3,IF(AND(A13163&gt;=Stimuli!$B$4,A13163&lt;=Stimuli!$C$4),Stimuli!$A$4,"")))</f>
        <v>03 Quiet recovery (15s)</v>
      </c>
      <c r="I13163" s="6" t="n">
        <f aca="false">(B13163-B13162)/((A13163-A13162)/1000)</f>
        <v>-0.562637362637332</v>
      </c>
      <c r="J13163" s="6" t="n">
        <f aca="false">IF(OR(B13163&lt;Rules!$B$2,B13163&gt;Rules!$B$3,ABS(I13163)&gt;Rules!$B$4,OR(B13164&lt;Rules!$B$2,B13164&gt;Rules!$B$3,ABS(I13164)&gt;Rules!$B$4)),1,0)</f>
        <v>0</v>
      </c>
      <c r="K13163" s="6" t="str">
        <f aca="false">IF(F13163=1,COUNTIF($F$2:F13163,1),"")</f>
        <v/>
      </c>
    </row>
    <row r="13164" customFormat="false" ht="15" hidden="false" customHeight="false" outlineLevel="0" collapsed="false">
      <c r="A13164" s="6" t="n">
        <v>103315.993</v>
      </c>
      <c r="B13164" s="6" t="n">
        <v>1.93186813186813</v>
      </c>
      <c r="C13164" s="6" t="n">
        <v>73</v>
      </c>
      <c r="D13164" s="6" t="n">
        <v>-1</v>
      </c>
      <c r="E13164" s="6" t="n">
        <v>1.93040293040293</v>
      </c>
      <c r="F13164" s="6" t="n">
        <v>0</v>
      </c>
      <c r="G13164" s="6" t="n">
        <v>0</v>
      </c>
      <c r="H13164" s="6" t="str">
        <f aca="false">IF(AND(A13164&gt;=Stimuli!$B$2,A13164&lt;=Stimuli!$C$2),Stimuli!$A$2,IF(AND(A13164&gt;=Stimuli!$B$3,A13164&lt;=Stimuli!$C$3),Stimuli!$A$3,IF(AND(A13164&gt;=Stimuli!$B$4,A13164&lt;=Stimuli!$C$4),Stimuli!$A$4,"")))</f>
        <v>03 Quiet recovery (15s)</v>
      </c>
      <c r="I13164" s="6" t="n">
        <f aca="false">(B13164-B13163)/((A13164-A13163)/1000)</f>
        <v>0.562637362637332</v>
      </c>
      <c r="J13164" s="6" t="n">
        <f aca="false">IF(OR(B13164&lt;Rules!$B$2,B13164&gt;Rules!$B$3,ABS(I13164)&gt;Rules!$B$4,OR(B13165&lt;Rules!$B$2,B13165&gt;Rules!$B$3,ABS(I13165)&gt;Rules!$B$4)),1,0)</f>
        <v>0</v>
      </c>
      <c r="K13164" s="6" t="str">
        <f aca="false">IF(F13164=1,COUNTIF($F$2:F13164,1),"")</f>
        <v/>
      </c>
    </row>
    <row r="13165" customFormat="false" ht="15" hidden="false" customHeight="false" outlineLevel="0" collapsed="false">
      <c r="A13165" s="6" t="n">
        <v>103323.8055</v>
      </c>
      <c r="B13165" s="6" t="n">
        <v>1.92600732600733</v>
      </c>
      <c r="C13165" s="6" t="n">
        <v>73</v>
      </c>
      <c r="D13165" s="6" t="n">
        <v>-1</v>
      </c>
      <c r="E13165" s="6" t="n">
        <v>1.93040293040293</v>
      </c>
      <c r="F13165" s="6" t="n">
        <v>0</v>
      </c>
      <c r="G13165" s="6" t="n">
        <v>0</v>
      </c>
      <c r="H13165" s="6" t="str">
        <f aca="false">IF(AND(A13165&gt;=Stimuli!$B$2,A13165&lt;=Stimuli!$C$2),Stimuli!$A$2,IF(AND(A13165&gt;=Stimuli!$B$3,A13165&lt;=Stimuli!$C$3),Stimuli!$A$3,IF(AND(A13165&gt;=Stimuli!$B$4,A13165&lt;=Stimuli!$C$4),Stimuli!$A$4,"")))</f>
        <v>03 Quiet recovery (15s)</v>
      </c>
      <c r="I13165" s="6" t="n">
        <f aca="false">(B13165-B13164)/((A13165-A13164)/1000)</f>
        <v>-0.750183150183176</v>
      </c>
      <c r="J13165" s="6" t="n">
        <f aca="false">IF(OR(B13165&lt;Rules!$B$2,B13165&gt;Rules!$B$3,ABS(I13165)&gt;Rules!$B$4,OR(B13166&lt;Rules!$B$2,B13166&gt;Rules!$B$3,ABS(I13166)&gt;Rules!$B$4)),1,0)</f>
        <v>0</v>
      </c>
      <c r="K13165" s="6" t="str">
        <f aca="false">IF(F13165=1,COUNTIF($F$2:F13165,1),"")</f>
        <v/>
      </c>
    </row>
    <row r="13166" customFormat="false" ht="15" hidden="false" customHeight="false" outlineLevel="0" collapsed="false">
      <c r="A13166" s="6" t="n">
        <v>103331.618</v>
      </c>
      <c r="B13166" s="6" t="n">
        <v>1.93333333333333</v>
      </c>
      <c r="C13166" s="6" t="n">
        <v>73</v>
      </c>
      <c r="D13166" s="6" t="n">
        <v>-1</v>
      </c>
      <c r="E13166" s="6" t="n">
        <v>1.92893772893773</v>
      </c>
      <c r="F13166" s="6" t="n">
        <v>0</v>
      </c>
      <c r="G13166" s="6" t="n">
        <v>0</v>
      </c>
      <c r="H13166" s="6" t="str">
        <f aca="false">IF(AND(A13166&gt;=Stimuli!$B$2,A13166&lt;=Stimuli!$C$2),Stimuli!$A$2,IF(AND(A13166&gt;=Stimuli!$B$3,A13166&lt;=Stimuli!$C$3),Stimuli!$A$3,IF(AND(A13166&gt;=Stimuli!$B$4,A13166&lt;=Stimuli!$C$4),Stimuli!$A$4,"")))</f>
        <v>03 Quiet recovery (15s)</v>
      </c>
      <c r="I13166" s="6" t="n">
        <f aca="false">(B13166-B13165)/((A13166-A13165)/1000)</f>
        <v>0.937728937728878</v>
      </c>
      <c r="J13166" s="6" t="n">
        <f aca="false">IF(OR(B13166&lt;Rules!$B$2,B13166&gt;Rules!$B$3,ABS(I13166)&gt;Rules!$B$4,OR(B13167&lt;Rules!$B$2,B13167&gt;Rules!$B$3,ABS(I13167)&gt;Rules!$B$4)),1,0)</f>
        <v>0</v>
      </c>
      <c r="K13166" s="6" t="str">
        <f aca="false">IF(F13166=1,COUNTIF($F$2:F13166,1),"")</f>
        <v/>
      </c>
    </row>
    <row r="13167" customFormat="false" ht="15" hidden="false" customHeight="false" outlineLevel="0" collapsed="false">
      <c r="A13167" s="6" t="n">
        <v>103339.4305</v>
      </c>
      <c r="B13167" s="6" t="n">
        <v>1.92454212454212</v>
      </c>
      <c r="C13167" s="6" t="n">
        <v>73</v>
      </c>
      <c r="D13167" s="6" t="n">
        <v>-1</v>
      </c>
      <c r="E13167" s="6" t="n">
        <v>1.92893772893773</v>
      </c>
      <c r="F13167" s="6" t="n">
        <v>0</v>
      </c>
      <c r="G13167" s="6" t="n">
        <v>0</v>
      </c>
      <c r="H13167" s="6" t="str">
        <f aca="false">IF(AND(A13167&gt;=Stimuli!$B$2,A13167&lt;=Stimuli!$C$2),Stimuli!$A$2,IF(AND(A13167&gt;=Stimuli!$B$3,A13167&lt;=Stimuli!$C$3),Stimuli!$A$3,IF(AND(A13167&gt;=Stimuli!$B$4,A13167&lt;=Stimuli!$C$4),Stimuli!$A$4,"")))</f>
        <v>03 Quiet recovery (15s)</v>
      </c>
      <c r="I13167" s="6" t="n">
        <f aca="false">(B13167-B13166)/((A13167-A13166)/1000)</f>
        <v>-1.12527472527475</v>
      </c>
      <c r="J13167" s="6" t="n">
        <f aca="false">IF(OR(B13167&lt;Rules!$B$2,B13167&gt;Rules!$B$3,ABS(I13167)&gt;Rules!$B$4,OR(B13168&lt;Rules!$B$2,B13168&gt;Rules!$B$3,ABS(I13168)&gt;Rules!$B$4)),1,0)</f>
        <v>0</v>
      </c>
      <c r="K13167" s="6" t="str">
        <f aca="false">IF(F13167=1,COUNTIF($F$2:F13167,1),"")</f>
        <v/>
      </c>
    </row>
    <row r="13168" customFormat="false" ht="15" hidden="false" customHeight="false" outlineLevel="0" collapsed="false">
      <c r="A13168" s="6" t="n">
        <v>103347.243</v>
      </c>
      <c r="B13168" s="6" t="n">
        <v>1.93333333333333</v>
      </c>
      <c r="C13168" s="6" t="n">
        <v>73</v>
      </c>
      <c r="D13168" s="6" t="n">
        <v>-1</v>
      </c>
      <c r="E13168" s="6" t="n">
        <v>1.92893772893773</v>
      </c>
      <c r="F13168" s="6" t="n">
        <v>0</v>
      </c>
      <c r="G13168" s="6" t="n">
        <v>0</v>
      </c>
      <c r="H13168" s="6" t="str">
        <f aca="false">IF(AND(A13168&gt;=Stimuli!$B$2,A13168&lt;=Stimuli!$C$2),Stimuli!$A$2,IF(AND(A13168&gt;=Stimuli!$B$3,A13168&lt;=Stimuli!$C$3),Stimuli!$A$3,IF(AND(A13168&gt;=Stimuli!$B$4,A13168&lt;=Stimuli!$C$4),Stimuli!$A$4,"")))</f>
        <v>03 Quiet recovery (15s)</v>
      </c>
      <c r="I13168" s="6" t="n">
        <f aca="false">(B13168-B13167)/((A13168-A13167)/1000)</f>
        <v>1.12527472527475</v>
      </c>
      <c r="J13168" s="6" t="n">
        <f aca="false">IF(OR(B13168&lt;Rules!$B$2,B13168&gt;Rules!$B$3,ABS(I13168)&gt;Rules!$B$4,OR(B13169&lt;Rules!$B$2,B13169&gt;Rules!$B$3,ABS(I13169)&gt;Rules!$B$4)),1,0)</f>
        <v>0</v>
      </c>
      <c r="K13168" s="6" t="str">
        <f aca="false">IF(F13168=1,COUNTIF($F$2:F13168,1),"")</f>
        <v/>
      </c>
    </row>
    <row r="13169" customFormat="false" ht="15" hidden="false" customHeight="false" outlineLevel="0" collapsed="false">
      <c r="A13169" s="6" t="n">
        <v>103355.0555</v>
      </c>
      <c r="B13169" s="6" t="n">
        <v>1.92454212454212</v>
      </c>
      <c r="C13169" s="6" t="n">
        <v>73</v>
      </c>
      <c r="D13169" s="6" t="n">
        <v>-1</v>
      </c>
      <c r="E13169" s="6" t="n">
        <v>1.92893772893773</v>
      </c>
      <c r="F13169" s="6" t="n">
        <v>0</v>
      </c>
      <c r="G13169" s="6" t="n">
        <v>0</v>
      </c>
      <c r="H13169" s="6" t="str">
        <f aca="false">IF(AND(A13169&gt;=Stimuli!$B$2,A13169&lt;=Stimuli!$C$2),Stimuli!$A$2,IF(AND(A13169&gt;=Stimuli!$B$3,A13169&lt;=Stimuli!$C$3),Stimuli!$A$3,IF(AND(A13169&gt;=Stimuli!$B$4,A13169&lt;=Stimuli!$C$4),Stimuli!$A$4,"")))</f>
        <v>03 Quiet recovery (15s)</v>
      </c>
      <c r="I13169" s="6" t="n">
        <f aca="false">(B13169-B13168)/((A13169-A13168)/1000)</f>
        <v>-1.12527472527475</v>
      </c>
      <c r="J13169" s="6" t="n">
        <f aca="false">IF(OR(B13169&lt;Rules!$B$2,B13169&gt;Rules!$B$3,ABS(I13169)&gt;Rules!$B$4,OR(B13170&lt;Rules!$B$2,B13170&gt;Rules!$B$3,ABS(I13170)&gt;Rules!$B$4)),1,0)</f>
        <v>0</v>
      </c>
      <c r="K13169" s="6" t="str">
        <f aca="false">IF(F13169=1,COUNTIF($F$2:F13169,1),"")</f>
        <v/>
      </c>
    </row>
    <row r="13170" customFormat="false" ht="15" hidden="false" customHeight="false" outlineLevel="0" collapsed="false">
      <c r="A13170" s="6" t="n">
        <v>103362.868</v>
      </c>
      <c r="B13170" s="6" t="n">
        <v>1.93186813186813</v>
      </c>
      <c r="C13170" s="6" t="n">
        <v>73</v>
      </c>
      <c r="D13170" s="6" t="n">
        <v>-1</v>
      </c>
      <c r="E13170" s="6" t="n">
        <v>1.92893772893773</v>
      </c>
      <c r="F13170" s="6" t="n">
        <v>0</v>
      </c>
      <c r="G13170" s="6" t="n">
        <v>0</v>
      </c>
      <c r="H13170" s="6" t="str">
        <f aca="false">IF(AND(A13170&gt;=Stimuli!$B$2,A13170&lt;=Stimuli!$C$2),Stimuli!$A$2,IF(AND(A13170&gt;=Stimuli!$B$3,A13170&lt;=Stimuli!$C$3),Stimuli!$A$3,IF(AND(A13170&gt;=Stimuli!$B$4,A13170&lt;=Stimuli!$C$4),Stimuli!$A$4,"")))</f>
        <v>03 Quiet recovery (15s)</v>
      </c>
      <c r="I13170" s="6" t="n">
        <f aca="false">(B13170-B13169)/((A13170-A13169)/1000)</f>
        <v>0.937728937729048</v>
      </c>
      <c r="J13170" s="6" t="n">
        <f aca="false">IF(OR(B13170&lt;Rules!$B$2,B13170&gt;Rules!$B$3,ABS(I13170)&gt;Rules!$B$4,OR(B13171&lt;Rules!$B$2,B13171&gt;Rules!$B$3,ABS(I13171)&gt;Rules!$B$4)),1,0)</f>
        <v>0</v>
      </c>
      <c r="K13170" s="6" t="str">
        <f aca="false">IF(F13170=1,COUNTIF($F$2:F13170,1),"")</f>
        <v/>
      </c>
    </row>
    <row r="13171" customFormat="false" ht="15" hidden="false" customHeight="false" outlineLevel="0" collapsed="false">
      <c r="A13171" s="6" t="n">
        <v>103370.6805</v>
      </c>
      <c r="B13171" s="6" t="n">
        <v>1.92454212454212</v>
      </c>
      <c r="C13171" s="6" t="n">
        <v>73</v>
      </c>
      <c r="D13171" s="6" t="n">
        <v>-1</v>
      </c>
      <c r="E13171" s="6" t="n">
        <v>1.92893772893773</v>
      </c>
      <c r="F13171" s="6" t="n">
        <v>0</v>
      </c>
      <c r="G13171" s="6" t="n">
        <v>0</v>
      </c>
      <c r="H13171" s="6" t="str">
        <f aca="false">IF(AND(A13171&gt;=Stimuli!$B$2,A13171&lt;=Stimuli!$C$2),Stimuli!$A$2,IF(AND(A13171&gt;=Stimuli!$B$3,A13171&lt;=Stimuli!$C$3),Stimuli!$A$3,IF(AND(A13171&gt;=Stimuli!$B$4,A13171&lt;=Stimuli!$C$4),Stimuli!$A$4,"")))</f>
        <v>03 Quiet recovery (15s)</v>
      </c>
      <c r="I13171" s="6" t="n">
        <f aca="false">(B13171-B13170)/((A13171-A13170)/1000)</f>
        <v>-0.937728937729048</v>
      </c>
      <c r="J13171" s="6" t="n">
        <f aca="false">IF(OR(B13171&lt;Rules!$B$2,B13171&gt;Rules!$B$3,ABS(I13171)&gt;Rules!$B$4,OR(B13172&lt;Rules!$B$2,B13172&gt;Rules!$B$3,ABS(I13172)&gt;Rules!$B$4)),1,0)</f>
        <v>0</v>
      </c>
      <c r="K13171" s="6" t="str">
        <f aca="false">IF(F13171=1,COUNTIF($F$2:F13171,1),"")</f>
        <v/>
      </c>
    </row>
    <row r="13172" customFormat="false" ht="15" hidden="false" customHeight="false" outlineLevel="0" collapsed="false">
      <c r="A13172" s="6" t="n">
        <v>103378.493</v>
      </c>
      <c r="B13172" s="6" t="n">
        <v>1.93040293040293</v>
      </c>
      <c r="C13172" s="6" t="n">
        <v>73</v>
      </c>
      <c r="D13172" s="6" t="n">
        <v>-1</v>
      </c>
      <c r="E13172" s="6" t="n">
        <v>1.92893772893773</v>
      </c>
      <c r="F13172" s="6" t="n">
        <v>0</v>
      </c>
      <c r="G13172" s="6" t="n">
        <v>0</v>
      </c>
      <c r="H13172" s="6" t="str">
        <f aca="false">IF(AND(A13172&gt;=Stimuli!$B$2,A13172&lt;=Stimuli!$C$2),Stimuli!$A$2,IF(AND(A13172&gt;=Stimuli!$B$3,A13172&lt;=Stimuli!$C$3),Stimuli!$A$3,IF(AND(A13172&gt;=Stimuli!$B$4,A13172&lt;=Stimuli!$C$4),Stimuli!$A$4,"")))</f>
        <v>03 Quiet recovery (15s)</v>
      </c>
      <c r="I13172" s="6" t="n">
        <f aca="false">(B13172-B13171)/((A13172-A13171)/1000)</f>
        <v>0.750183150183176</v>
      </c>
      <c r="J13172" s="6" t="n">
        <f aca="false">IF(OR(B13172&lt;Rules!$B$2,B13172&gt;Rules!$B$3,ABS(I13172)&gt;Rules!$B$4,OR(B13173&lt;Rules!$B$2,B13173&gt;Rules!$B$3,ABS(I13173)&gt;Rules!$B$4)),1,0)</f>
        <v>0</v>
      </c>
      <c r="K13172" s="6" t="str">
        <f aca="false">IF(F13172=1,COUNTIF($F$2:F13172,1),"")</f>
        <v/>
      </c>
    </row>
    <row r="13173" customFormat="false" ht="15" hidden="false" customHeight="false" outlineLevel="0" collapsed="false">
      <c r="A13173" s="6" t="n">
        <v>103386.3055</v>
      </c>
      <c r="B13173" s="6" t="n">
        <v>1.92600732600733</v>
      </c>
      <c r="C13173" s="6" t="n">
        <v>73</v>
      </c>
      <c r="D13173" s="6" t="n">
        <v>-1</v>
      </c>
      <c r="E13173" s="6" t="n">
        <v>1.92893772893773</v>
      </c>
      <c r="F13173" s="6" t="n">
        <v>0</v>
      </c>
      <c r="G13173" s="6" t="n">
        <v>0</v>
      </c>
      <c r="H13173" s="6" t="str">
        <f aca="false">IF(AND(A13173&gt;=Stimuli!$B$2,A13173&lt;=Stimuli!$C$2),Stimuli!$A$2,IF(AND(A13173&gt;=Stimuli!$B$3,A13173&lt;=Stimuli!$C$3),Stimuli!$A$3,IF(AND(A13173&gt;=Stimuli!$B$4,A13173&lt;=Stimuli!$C$4),Stimuli!$A$4,"")))</f>
        <v>03 Quiet recovery (15s)</v>
      </c>
      <c r="I13173" s="6" t="n">
        <f aca="false">(B13173-B13172)/((A13173-A13172)/1000)</f>
        <v>-0.562637362637304</v>
      </c>
      <c r="J13173" s="6" t="n">
        <f aca="false">IF(OR(B13173&lt;Rules!$B$2,B13173&gt;Rules!$B$3,ABS(I13173)&gt;Rules!$B$4,OR(B13174&lt;Rules!$B$2,B13174&gt;Rules!$B$3,ABS(I13174)&gt;Rules!$B$4)),1,0)</f>
        <v>0</v>
      </c>
      <c r="K13173" s="6" t="str">
        <f aca="false">IF(F13173=1,COUNTIF($F$2:F13173,1),"")</f>
        <v/>
      </c>
    </row>
    <row r="13174" customFormat="false" ht="15" hidden="false" customHeight="false" outlineLevel="0" collapsed="false">
      <c r="A13174" s="6" t="n">
        <v>103394.118</v>
      </c>
      <c r="B13174" s="6" t="n">
        <v>1.92893772893773</v>
      </c>
      <c r="C13174" s="6" t="n">
        <v>73</v>
      </c>
      <c r="D13174" s="6" t="n">
        <v>-1</v>
      </c>
      <c r="E13174" s="6" t="n">
        <v>1.92893772893773</v>
      </c>
      <c r="F13174" s="6" t="n">
        <v>0</v>
      </c>
      <c r="G13174" s="6" t="n">
        <v>0</v>
      </c>
      <c r="H13174" s="6" t="str">
        <f aca="false">IF(AND(A13174&gt;=Stimuli!$B$2,A13174&lt;=Stimuli!$C$2),Stimuli!$A$2,IF(AND(A13174&gt;=Stimuli!$B$3,A13174&lt;=Stimuli!$C$3),Stimuli!$A$3,IF(AND(A13174&gt;=Stimuli!$B$4,A13174&lt;=Stimuli!$C$4),Stimuli!$A$4,"")))</f>
        <v>03 Quiet recovery (15s)</v>
      </c>
      <c r="I13174" s="6" t="n">
        <f aca="false">(B13174-B13173)/((A13174-A13173)/1000)</f>
        <v>0.375091575091574</v>
      </c>
      <c r="J13174" s="6" t="n">
        <f aca="false">IF(OR(B13174&lt;Rules!$B$2,B13174&gt;Rules!$B$3,ABS(I13174)&gt;Rules!$B$4,OR(B13175&lt;Rules!$B$2,B13175&gt;Rules!$B$3,ABS(I13175)&gt;Rules!$B$4)),1,0)</f>
        <v>0</v>
      </c>
      <c r="K13174" s="6" t="str">
        <f aca="false">IF(F13174=1,COUNTIF($F$2:F13174,1),"")</f>
        <v/>
      </c>
    </row>
    <row r="13175" customFormat="false" ht="15" hidden="false" customHeight="false" outlineLevel="0" collapsed="false">
      <c r="A13175" s="6" t="n">
        <v>103401.9305</v>
      </c>
      <c r="B13175" s="6" t="n">
        <v>1.92747252747253</v>
      </c>
      <c r="C13175" s="6" t="n">
        <v>73</v>
      </c>
      <c r="D13175" s="6" t="n">
        <v>-1</v>
      </c>
      <c r="E13175" s="6" t="n">
        <v>1.92893772893773</v>
      </c>
      <c r="F13175" s="6" t="n">
        <v>0</v>
      </c>
      <c r="G13175" s="6" t="n">
        <v>0</v>
      </c>
      <c r="H13175" s="6" t="str">
        <f aca="false">IF(AND(A13175&gt;=Stimuli!$B$2,A13175&lt;=Stimuli!$C$2),Stimuli!$A$2,IF(AND(A13175&gt;=Stimuli!$B$3,A13175&lt;=Stimuli!$C$3),Stimuli!$A$3,IF(AND(A13175&gt;=Stimuli!$B$4,A13175&lt;=Stimuli!$C$4),Stimuli!$A$4,"")))</f>
        <v>03 Quiet recovery (15s)</v>
      </c>
      <c r="I13175" s="6" t="n">
        <f aca="false">(B13175-B13174)/((A13175-A13174)/1000)</f>
        <v>-0.18754578754573</v>
      </c>
      <c r="J13175" s="6" t="n">
        <f aca="false">IF(OR(B13175&lt;Rules!$B$2,B13175&gt;Rules!$B$3,ABS(I13175)&gt;Rules!$B$4,OR(B13176&lt;Rules!$B$2,B13176&gt;Rules!$B$3,ABS(I13176)&gt;Rules!$B$4)),1,0)</f>
        <v>0</v>
      </c>
      <c r="K13175" s="6" t="str">
        <f aca="false">IF(F13175=1,COUNTIF($F$2:F13175,1),"")</f>
        <v/>
      </c>
    </row>
    <row r="13176" customFormat="false" ht="15" hidden="false" customHeight="false" outlineLevel="0" collapsed="false">
      <c r="A13176" s="6" t="n">
        <v>103409.743</v>
      </c>
      <c r="B13176" s="6" t="n">
        <v>1.92747252747253</v>
      </c>
      <c r="C13176" s="6" t="n">
        <v>73</v>
      </c>
      <c r="D13176" s="6" t="n">
        <v>-1</v>
      </c>
      <c r="E13176" s="6" t="n">
        <v>1.92893772893773</v>
      </c>
      <c r="F13176" s="6" t="n">
        <v>0</v>
      </c>
      <c r="G13176" s="6" t="n">
        <v>0</v>
      </c>
      <c r="H13176" s="6" t="str">
        <f aca="false">IF(AND(A13176&gt;=Stimuli!$B$2,A13176&lt;=Stimuli!$C$2),Stimuli!$A$2,IF(AND(A13176&gt;=Stimuli!$B$3,A13176&lt;=Stimuli!$C$3),Stimuli!$A$3,IF(AND(A13176&gt;=Stimuli!$B$4,A13176&lt;=Stimuli!$C$4),Stimuli!$A$4,"")))</f>
        <v>03 Quiet recovery (15s)</v>
      </c>
      <c r="I13176" s="6" t="n">
        <f aca="false">(B13176-B13175)/((A13176-A13175)/1000)</f>
        <v>0</v>
      </c>
      <c r="J13176" s="6" t="n">
        <f aca="false">IF(OR(B13176&lt;Rules!$B$2,B13176&gt;Rules!$B$3,ABS(I13176)&gt;Rules!$B$4,OR(B13177&lt;Rules!$B$2,B13177&gt;Rules!$B$3,ABS(I13177)&gt;Rules!$B$4)),1,0)</f>
        <v>0</v>
      </c>
      <c r="K13176" s="6" t="str">
        <f aca="false">IF(F13176=1,COUNTIF($F$2:F13176,1),"")</f>
        <v/>
      </c>
    </row>
    <row r="13177" customFormat="false" ht="15" hidden="false" customHeight="false" outlineLevel="0" collapsed="false">
      <c r="A13177" s="6" t="n">
        <v>103417.5555</v>
      </c>
      <c r="B13177" s="6" t="n">
        <v>1.92893772893773</v>
      </c>
      <c r="C13177" s="6" t="n">
        <v>73</v>
      </c>
      <c r="D13177" s="6" t="n">
        <v>-1</v>
      </c>
      <c r="E13177" s="6" t="n">
        <v>1.92747252747253</v>
      </c>
      <c r="F13177" s="6" t="n">
        <v>0</v>
      </c>
      <c r="G13177" s="6" t="n">
        <v>0</v>
      </c>
      <c r="H13177" s="6" t="str">
        <f aca="false">IF(AND(A13177&gt;=Stimuli!$B$2,A13177&lt;=Stimuli!$C$2),Stimuli!$A$2,IF(AND(A13177&gt;=Stimuli!$B$3,A13177&lt;=Stimuli!$C$3),Stimuli!$A$3,IF(AND(A13177&gt;=Stimuli!$B$4,A13177&lt;=Stimuli!$C$4),Stimuli!$A$4,"")))</f>
        <v>03 Quiet recovery (15s)</v>
      </c>
      <c r="I13177" s="6" t="n">
        <f aca="false">(B13177-B13176)/((A13177-A13176)/1000)</f>
        <v>0.18754578754573</v>
      </c>
      <c r="J13177" s="6" t="n">
        <f aca="false">IF(OR(B13177&lt;Rules!$B$2,B13177&gt;Rules!$B$3,ABS(I13177)&gt;Rules!$B$4,OR(B13178&lt;Rules!$B$2,B13178&gt;Rules!$B$3,ABS(I13178)&gt;Rules!$B$4)),1,0)</f>
        <v>0</v>
      </c>
      <c r="K13177" s="6" t="str">
        <f aca="false">IF(F13177=1,COUNTIF($F$2:F13177,1),"")</f>
        <v/>
      </c>
    </row>
    <row r="13178" customFormat="false" ht="15" hidden="false" customHeight="false" outlineLevel="0" collapsed="false">
      <c r="A13178" s="6" t="n">
        <v>103425.368</v>
      </c>
      <c r="B13178" s="6" t="n">
        <v>1.92600732600733</v>
      </c>
      <c r="C13178" s="6" t="n">
        <v>81</v>
      </c>
      <c r="D13178" s="6" t="n">
        <v>734.375</v>
      </c>
      <c r="E13178" s="6" t="n">
        <v>1.92747252747253</v>
      </c>
      <c r="F13178" s="6" t="n">
        <v>0</v>
      </c>
      <c r="G13178" s="6" t="n">
        <v>0</v>
      </c>
      <c r="H13178" s="6" t="str">
        <f aca="false">IF(AND(A13178&gt;=Stimuli!$B$2,A13178&lt;=Stimuli!$C$2),Stimuli!$A$2,IF(AND(A13178&gt;=Stimuli!$B$3,A13178&lt;=Stimuli!$C$3),Stimuli!$A$3,IF(AND(A13178&gt;=Stimuli!$B$4,A13178&lt;=Stimuli!$C$4),Stimuli!$A$4,"")))</f>
        <v>03 Quiet recovery (15s)</v>
      </c>
      <c r="I13178" s="6" t="n">
        <f aca="false">(B13178-B13177)/((A13178-A13177)/1000)</f>
        <v>-0.375091575091574</v>
      </c>
      <c r="J13178" s="6" t="n">
        <f aca="false">IF(OR(B13178&lt;Rules!$B$2,B13178&gt;Rules!$B$3,ABS(I13178)&gt;Rules!$B$4,OR(B13179&lt;Rules!$B$2,B13179&gt;Rules!$B$3,ABS(I13179)&gt;Rules!$B$4)),1,0)</f>
        <v>0</v>
      </c>
      <c r="K13178" s="6" t="str">
        <f aca="false">IF(F13178=1,COUNTIF($F$2:F13178,1),"")</f>
        <v/>
      </c>
    </row>
    <row r="13179" customFormat="false" ht="15" hidden="false" customHeight="false" outlineLevel="0" collapsed="false">
      <c r="A13179" s="6" t="n">
        <v>103433.1805</v>
      </c>
      <c r="B13179" s="6" t="n">
        <v>1.93040293040293</v>
      </c>
      <c r="C13179" s="6" t="n">
        <v>81</v>
      </c>
      <c r="D13179" s="6" t="n">
        <v>-1</v>
      </c>
      <c r="E13179" s="6" t="n">
        <v>1.92747252747253</v>
      </c>
      <c r="F13179" s="6" t="n">
        <v>0</v>
      </c>
      <c r="G13179" s="6" t="n">
        <v>0</v>
      </c>
      <c r="H13179" s="6" t="str">
        <f aca="false">IF(AND(A13179&gt;=Stimuli!$B$2,A13179&lt;=Stimuli!$C$2),Stimuli!$A$2,IF(AND(A13179&gt;=Stimuli!$B$3,A13179&lt;=Stimuli!$C$3),Stimuli!$A$3,IF(AND(A13179&gt;=Stimuli!$B$4,A13179&lt;=Stimuli!$C$4),Stimuli!$A$4,"")))</f>
        <v>03 Quiet recovery (15s)</v>
      </c>
      <c r="I13179" s="6" t="n">
        <f aca="false">(B13179-B13178)/((A13179-A13178)/1000)</f>
        <v>0.562637362637304</v>
      </c>
      <c r="J13179" s="6" t="n">
        <f aca="false">IF(OR(B13179&lt;Rules!$B$2,B13179&gt;Rules!$B$3,ABS(I13179)&gt;Rules!$B$4,OR(B13180&lt;Rules!$B$2,B13180&gt;Rules!$B$3,ABS(I13180)&gt;Rules!$B$4)),1,0)</f>
        <v>0</v>
      </c>
      <c r="K13179" s="6" t="str">
        <f aca="false">IF(F13179=1,COUNTIF($F$2:F13179,1),"")</f>
        <v/>
      </c>
    </row>
    <row r="13180" customFormat="false" ht="15" hidden="false" customHeight="false" outlineLevel="0" collapsed="false">
      <c r="A13180" s="6" t="n">
        <v>103440.993</v>
      </c>
      <c r="B13180" s="6" t="n">
        <v>1.92454212454212</v>
      </c>
      <c r="C13180" s="6" t="n">
        <v>81</v>
      </c>
      <c r="D13180" s="6" t="n">
        <v>-1</v>
      </c>
      <c r="E13180" s="6" t="n">
        <v>1.92747252747253</v>
      </c>
      <c r="F13180" s="6" t="n">
        <v>0</v>
      </c>
      <c r="G13180" s="6" t="n">
        <v>0</v>
      </c>
      <c r="H13180" s="6" t="str">
        <f aca="false">IF(AND(A13180&gt;=Stimuli!$B$2,A13180&lt;=Stimuli!$C$2),Stimuli!$A$2,IF(AND(A13180&gt;=Stimuli!$B$3,A13180&lt;=Stimuli!$C$3),Stimuli!$A$3,IF(AND(A13180&gt;=Stimuli!$B$4,A13180&lt;=Stimuli!$C$4),Stimuli!$A$4,"")))</f>
        <v>03 Quiet recovery (15s)</v>
      </c>
      <c r="I13180" s="6" t="n">
        <f aca="false">(B13180-B13179)/((A13180-A13179)/1000)</f>
        <v>-0.750183150183176</v>
      </c>
      <c r="J13180" s="6" t="n">
        <f aca="false">IF(OR(B13180&lt;Rules!$B$2,B13180&gt;Rules!$B$3,ABS(I13180)&gt;Rules!$B$4,OR(B13181&lt;Rules!$B$2,B13181&gt;Rules!$B$3,ABS(I13181)&gt;Rules!$B$4)),1,0)</f>
        <v>0</v>
      </c>
      <c r="K13180" s="6" t="str">
        <f aca="false">IF(F13180=1,COUNTIF($F$2:F13180,1),"")</f>
        <v/>
      </c>
    </row>
    <row r="13181" customFormat="false" ht="15" hidden="false" customHeight="false" outlineLevel="0" collapsed="false">
      <c r="A13181" s="6" t="n">
        <v>103448.8055</v>
      </c>
      <c r="B13181" s="6" t="n">
        <v>1.93040293040293</v>
      </c>
      <c r="C13181" s="6" t="n">
        <v>81</v>
      </c>
      <c r="D13181" s="6" t="n">
        <v>-1</v>
      </c>
      <c r="E13181" s="6" t="n">
        <v>1.92747252747253</v>
      </c>
      <c r="F13181" s="6" t="n">
        <v>0</v>
      </c>
      <c r="G13181" s="6" t="n">
        <v>0</v>
      </c>
      <c r="H13181" s="6" t="str">
        <f aca="false">IF(AND(A13181&gt;=Stimuli!$B$2,A13181&lt;=Stimuli!$C$2),Stimuli!$A$2,IF(AND(A13181&gt;=Stimuli!$B$3,A13181&lt;=Stimuli!$C$3),Stimuli!$A$3,IF(AND(A13181&gt;=Stimuli!$B$4,A13181&lt;=Stimuli!$C$4),Stimuli!$A$4,"")))</f>
        <v>03 Quiet recovery (15s)</v>
      </c>
      <c r="I13181" s="6" t="n">
        <f aca="false">(B13181-B13180)/((A13181-A13180)/1000)</f>
        <v>0.750183150183176</v>
      </c>
      <c r="J13181" s="6" t="n">
        <f aca="false">IF(OR(B13181&lt;Rules!$B$2,B13181&gt;Rules!$B$3,ABS(I13181)&gt;Rules!$B$4,OR(B13182&lt;Rules!$B$2,B13182&gt;Rules!$B$3,ABS(I13182)&gt;Rules!$B$4)),1,0)</f>
        <v>0</v>
      </c>
      <c r="K13181" s="6" t="str">
        <f aca="false">IF(F13181=1,COUNTIF($F$2:F13181,1),"")</f>
        <v/>
      </c>
    </row>
    <row r="13182" customFormat="false" ht="15" hidden="false" customHeight="false" outlineLevel="0" collapsed="false">
      <c r="A13182" s="6" t="n">
        <v>103456.618</v>
      </c>
      <c r="B13182" s="6" t="n">
        <v>1.92307692307692</v>
      </c>
      <c r="C13182" s="6" t="n">
        <v>81</v>
      </c>
      <c r="D13182" s="6" t="n">
        <v>-1</v>
      </c>
      <c r="E13182" s="6" t="n">
        <v>1.92747252747253</v>
      </c>
      <c r="F13182" s="6" t="n">
        <v>0</v>
      </c>
      <c r="G13182" s="6" t="n">
        <v>0</v>
      </c>
      <c r="H13182" s="6" t="str">
        <f aca="false">IF(AND(A13182&gt;=Stimuli!$B$2,A13182&lt;=Stimuli!$C$2),Stimuli!$A$2,IF(AND(A13182&gt;=Stimuli!$B$3,A13182&lt;=Stimuli!$C$3),Stimuli!$A$3,IF(AND(A13182&gt;=Stimuli!$B$4,A13182&lt;=Stimuli!$C$4),Stimuli!$A$4,"")))</f>
        <v>03 Quiet recovery (15s)</v>
      </c>
      <c r="I13182" s="6" t="n">
        <f aca="false">(B13182-B13181)/((A13182-A13181)/1000)</f>
        <v>-0.937728937728906</v>
      </c>
      <c r="J13182" s="6" t="n">
        <f aca="false">IF(OR(B13182&lt;Rules!$B$2,B13182&gt;Rules!$B$3,ABS(I13182)&gt;Rules!$B$4,OR(B13183&lt;Rules!$B$2,B13183&gt;Rules!$B$3,ABS(I13183)&gt;Rules!$B$4)),1,0)</f>
        <v>0</v>
      </c>
      <c r="K13182" s="6" t="str">
        <f aca="false">IF(F13182=1,COUNTIF($F$2:F13182,1),"")</f>
        <v/>
      </c>
    </row>
    <row r="13183" customFormat="false" ht="15" hidden="false" customHeight="false" outlineLevel="0" collapsed="false">
      <c r="A13183" s="6" t="n">
        <v>103464.4305</v>
      </c>
      <c r="B13183" s="6" t="n">
        <v>1.93186813186813</v>
      </c>
      <c r="C13183" s="6" t="n">
        <v>81</v>
      </c>
      <c r="D13183" s="6" t="n">
        <v>-1</v>
      </c>
      <c r="E13183" s="6" t="n">
        <v>1.92747252747253</v>
      </c>
      <c r="F13183" s="6" t="n">
        <v>0</v>
      </c>
      <c r="G13183" s="6" t="n">
        <v>0</v>
      </c>
      <c r="H13183" s="6" t="str">
        <f aca="false">IF(AND(A13183&gt;=Stimuli!$B$2,A13183&lt;=Stimuli!$C$2),Stimuli!$A$2,IF(AND(A13183&gt;=Stimuli!$B$3,A13183&lt;=Stimuli!$C$3),Stimuli!$A$3,IF(AND(A13183&gt;=Stimuli!$B$4,A13183&lt;=Stimuli!$C$4),Stimuli!$A$4,"")))</f>
        <v>03 Quiet recovery (15s)</v>
      </c>
      <c r="I13183" s="6" t="n">
        <f aca="false">(B13183-B13182)/((A13183-A13182)/1000)</f>
        <v>1.12527472527478</v>
      </c>
      <c r="J13183" s="6" t="n">
        <f aca="false">IF(OR(B13183&lt;Rules!$B$2,B13183&gt;Rules!$B$3,ABS(I13183)&gt;Rules!$B$4,OR(B13184&lt;Rules!$B$2,B13184&gt;Rules!$B$3,ABS(I13184)&gt;Rules!$B$4)),1,0)</f>
        <v>0</v>
      </c>
      <c r="K13183" s="6" t="str">
        <f aca="false">IF(F13183=1,COUNTIF($F$2:F13183,1),"")</f>
        <v/>
      </c>
    </row>
    <row r="13184" customFormat="false" ht="15" hidden="false" customHeight="false" outlineLevel="0" collapsed="false">
      <c r="A13184" s="6" t="n">
        <v>103472.243</v>
      </c>
      <c r="B13184" s="6" t="n">
        <v>1.92307692307692</v>
      </c>
      <c r="C13184" s="6" t="n">
        <v>81</v>
      </c>
      <c r="D13184" s="6" t="n">
        <v>-1</v>
      </c>
      <c r="E13184" s="6" t="n">
        <v>1.92747252747253</v>
      </c>
      <c r="F13184" s="6" t="n">
        <v>0</v>
      </c>
      <c r="G13184" s="6" t="n">
        <v>0</v>
      </c>
      <c r="H13184" s="6" t="str">
        <f aca="false">IF(AND(A13184&gt;=Stimuli!$B$2,A13184&lt;=Stimuli!$C$2),Stimuli!$A$2,IF(AND(A13184&gt;=Stimuli!$B$3,A13184&lt;=Stimuli!$C$3),Stimuli!$A$3,IF(AND(A13184&gt;=Stimuli!$B$4,A13184&lt;=Stimuli!$C$4),Stimuli!$A$4,"")))</f>
        <v>03 Quiet recovery (15s)</v>
      </c>
      <c r="I13184" s="6" t="n">
        <f aca="false">(B13184-B13183)/((A13184-A13183)/1000)</f>
        <v>-1.12527472527478</v>
      </c>
      <c r="J13184" s="6" t="n">
        <f aca="false">IF(OR(B13184&lt;Rules!$B$2,B13184&gt;Rules!$B$3,ABS(I13184)&gt;Rules!$B$4,OR(B13185&lt;Rules!$B$2,B13185&gt;Rules!$B$3,ABS(I13185)&gt;Rules!$B$4)),1,0)</f>
        <v>0</v>
      </c>
      <c r="K13184" s="6" t="str">
        <f aca="false">IF(F13184=1,COUNTIF($F$2:F13184,1),"")</f>
        <v/>
      </c>
    </row>
    <row r="13185" customFormat="false" ht="15" hidden="false" customHeight="false" outlineLevel="0" collapsed="false">
      <c r="A13185" s="6" t="n">
        <v>103480.0555</v>
      </c>
      <c r="B13185" s="6" t="n">
        <v>1.93040293040293</v>
      </c>
      <c r="C13185" s="6" t="n">
        <v>81</v>
      </c>
      <c r="D13185" s="6" t="n">
        <v>-1</v>
      </c>
      <c r="E13185" s="6" t="n">
        <v>1.92747252747253</v>
      </c>
      <c r="F13185" s="6" t="n">
        <v>0</v>
      </c>
      <c r="G13185" s="6" t="n">
        <v>0</v>
      </c>
      <c r="H13185" s="6" t="str">
        <f aca="false">IF(AND(A13185&gt;=Stimuli!$B$2,A13185&lt;=Stimuli!$C$2),Stimuli!$A$2,IF(AND(A13185&gt;=Stimuli!$B$3,A13185&lt;=Stimuli!$C$3),Stimuli!$A$3,IF(AND(A13185&gt;=Stimuli!$B$4,A13185&lt;=Stimuli!$C$4),Stimuli!$A$4,"")))</f>
        <v>03 Quiet recovery (15s)</v>
      </c>
      <c r="I13185" s="6" t="n">
        <f aca="false">(B13185-B13184)/((A13185-A13184)/1000)</f>
        <v>0.937728937728906</v>
      </c>
      <c r="J13185" s="6" t="n">
        <f aca="false">IF(OR(B13185&lt;Rules!$B$2,B13185&gt;Rules!$B$3,ABS(I13185)&gt;Rules!$B$4,OR(B13186&lt;Rules!$B$2,B13186&gt;Rules!$B$3,ABS(I13186)&gt;Rules!$B$4)),1,0)</f>
        <v>0</v>
      </c>
      <c r="K13185" s="6" t="str">
        <f aca="false">IF(F13185=1,COUNTIF($F$2:F13185,1),"")</f>
        <v/>
      </c>
    </row>
    <row r="13186" customFormat="false" ht="15" hidden="false" customHeight="false" outlineLevel="0" collapsed="false">
      <c r="A13186" s="6" t="n">
        <v>103487.868</v>
      </c>
      <c r="B13186" s="6" t="n">
        <v>1.92307692307692</v>
      </c>
      <c r="C13186" s="6" t="n">
        <v>81</v>
      </c>
      <c r="D13186" s="6" t="n">
        <v>-1</v>
      </c>
      <c r="E13186" s="6" t="n">
        <v>1.92747252747253</v>
      </c>
      <c r="F13186" s="6" t="n">
        <v>0</v>
      </c>
      <c r="G13186" s="6" t="n">
        <v>0</v>
      </c>
      <c r="H13186" s="6" t="str">
        <f aca="false">IF(AND(A13186&gt;=Stimuli!$B$2,A13186&lt;=Stimuli!$C$2),Stimuli!$A$2,IF(AND(A13186&gt;=Stimuli!$B$3,A13186&lt;=Stimuli!$C$3),Stimuli!$A$3,IF(AND(A13186&gt;=Stimuli!$B$4,A13186&lt;=Stimuli!$C$4),Stimuli!$A$4,"")))</f>
        <v>03 Quiet recovery (15s)</v>
      </c>
      <c r="I13186" s="6" t="n">
        <f aca="false">(B13186-B13185)/((A13186-A13185)/1000)</f>
        <v>-0.937728937728906</v>
      </c>
      <c r="J13186" s="6" t="n">
        <f aca="false">IF(OR(B13186&lt;Rules!$B$2,B13186&gt;Rules!$B$3,ABS(I13186)&gt;Rules!$B$4,OR(B13187&lt;Rules!$B$2,B13187&gt;Rules!$B$3,ABS(I13187)&gt;Rules!$B$4)),1,0)</f>
        <v>0</v>
      </c>
      <c r="K13186" s="6" t="str">
        <f aca="false">IF(F13186=1,COUNTIF($F$2:F13186,1),"")</f>
        <v/>
      </c>
    </row>
    <row r="13187" customFormat="false" ht="15" hidden="false" customHeight="false" outlineLevel="0" collapsed="false">
      <c r="A13187" s="6" t="n">
        <v>103495.6805</v>
      </c>
      <c r="B13187" s="6" t="n">
        <v>1.93040293040293</v>
      </c>
      <c r="C13187" s="6" t="n">
        <v>81</v>
      </c>
      <c r="D13187" s="6" t="n">
        <v>-1</v>
      </c>
      <c r="E13187" s="6" t="n">
        <v>1.92747252747253</v>
      </c>
      <c r="F13187" s="6" t="n">
        <v>0</v>
      </c>
      <c r="G13187" s="6" t="n">
        <v>0</v>
      </c>
      <c r="H13187" s="6" t="str">
        <f aca="false">IF(AND(A13187&gt;=Stimuli!$B$2,A13187&lt;=Stimuli!$C$2),Stimuli!$A$2,IF(AND(A13187&gt;=Stimuli!$B$3,A13187&lt;=Stimuli!$C$3),Stimuli!$A$3,IF(AND(A13187&gt;=Stimuli!$B$4,A13187&lt;=Stimuli!$C$4),Stimuli!$A$4,"")))</f>
        <v>03 Quiet recovery (15s)</v>
      </c>
      <c r="I13187" s="6" t="n">
        <f aca="false">(B13187-B13186)/((A13187-A13186)/1000)</f>
        <v>0.937728937728906</v>
      </c>
      <c r="J13187" s="6" t="n">
        <f aca="false">IF(OR(B13187&lt;Rules!$B$2,B13187&gt;Rules!$B$3,ABS(I13187)&gt;Rules!$B$4,OR(B13188&lt;Rules!$B$2,B13188&gt;Rules!$B$3,ABS(I13188)&gt;Rules!$B$4)),1,0)</f>
        <v>0</v>
      </c>
      <c r="K13187" s="6" t="str">
        <f aca="false">IF(F13187=1,COUNTIF($F$2:F13187,1),"")</f>
        <v/>
      </c>
    </row>
    <row r="13188" customFormat="false" ht="15" hidden="false" customHeight="false" outlineLevel="0" collapsed="false">
      <c r="A13188" s="6" t="n">
        <v>103503.493</v>
      </c>
      <c r="B13188" s="6" t="n">
        <v>1.92454212454212</v>
      </c>
      <c r="C13188" s="6" t="n">
        <v>81</v>
      </c>
      <c r="D13188" s="6" t="n">
        <v>-1</v>
      </c>
      <c r="E13188" s="6" t="n">
        <v>1.92747252747253</v>
      </c>
      <c r="F13188" s="6" t="n">
        <v>0</v>
      </c>
      <c r="G13188" s="6" t="n">
        <v>0</v>
      </c>
      <c r="H13188" s="6" t="str">
        <f aca="false">IF(AND(A13188&gt;=Stimuli!$B$2,A13188&lt;=Stimuli!$C$2),Stimuli!$A$2,IF(AND(A13188&gt;=Stimuli!$B$3,A13188&lt;=Stimuli!$C$3),Stimuli!$A$3,IF(AND(A13188&gt;=Stimuli!$B$4,A13188&lt;=Stimuli!$C$4),Stimuli!$A$4,"")))</f>
        <v>03 Quiet recovery (15s)</v>
      </c>
      <c r="I13188" s="6" t="n">
        <f aca="false">(B13188-B13187)/((A13188-A13187)/1000)</f>
        <v>-0.750183150183176</v>
      </c>
      <c r="J13188" s="6" t="n">
        <f aca="false">IF(OR(B13188&lt;Rules!$B$2,B13188&gt;Rules!$B$3,ABS(I13188)&gt;Rules!$B$4,OR(B13189&lt;Rules!$B$2,B13189&gt;Rules!$B$3,ABS(I13189)&gt;Rules!$B$4)),1,0)</f>
        <v>0</v>
      </c>
      <c r="K13188" s="6" t="str">
        <f aca="false">IF(F13188=1,COUNTIF($F$2:F13188,1),"")</f>
        <v/>
      </c>
    </row>
    <row r="13189" customFormat="false" ht="15" hidden="false" customHeight="false" outlineLevel="0" collapsed="false">
      <c r="A13189" s="6" t="n">
        <v>103511.3055</v>
      </c>
      <c r="B13189" s="6" t="n">
        <v>1.92893772893773</v>
      </c>
      <c r="C13189" s="6" t="n">
        <v>81</v>
      </c>
      <c r="D13189" s="6" t="n">
        <v>-1</v>
      </c>
      <c r="E13189" s="6" t="n">
        <v>1.92600732600733</v>
      </c>
      <c r="F13189" s="6" t="n">
        <v>0</v>
      </c>
      <c r="G13189" s="6" t="n">
        <v>0</v>
      </c>
      <c r="H13189" s="6" t="str">
        <f aca="false">IF(AND(A13189&gt;=Stimuli!$B$2,A13189&lt;=Stimuli!$C$2),Stimuli!$A$2,IF(AND(A13189&gt;=Stimuli!$B$3,A13189&lt;=Stimuli!$C$3),Stimuli!$A$3,IF(AND(A13189&gt;=Stimuli!$B$4,A13189&lt;=Stimuli!$C$4),Stimuli!$A$4,"")))</f>
        <v>03 Quiet recovery (15s)</v>
      </c>
      <c r="I13189" s="6" t="n">
        <f aca="false">(B13189-B13188)/((A13189-A13188)/1000)</f>
        <v>0.562637362637446</v>
      </c>
      <c r="J13189" s="6" t="n">
        <f aca="false">IF(OR(B13189&lt;Rules!$B$2,B13189&gt;Rules!$B$3,ABS(I13189)&gt;Rules!$B$4,OR(B13190&lt;Rules!$B$2,B13190&gt;Rules!$B$3,ABS(I13190)&gt;Rules!$B$4)),1,0)</f>
        <v>0</v>
      </c>
      <c r="K13189" s="6" t="str">
        <f aca="false">IF(F13189=1,COUNTIF($F$2:F13189,1),"")</f>
        <v/>
      </c>
    </row>
    <row r="13190" customFormat="false" ht="15" hidden="false" customHeight="false" outlineLevel="0" collapsed="false">
      <c r="A13190" s="6" t="n">
        <v>103519.118</v>
      </c>
      <c r="B13190" s="6" t="n">
        <v>1.92454212454212</v>
      </c>
      <c r="C13190" s="6" t="n">
        <v>81</v>
      </c>
      <c r="D13190" s="6" t="n">
        <v>-1</v>
      </c>
      <c r="E13190" s="6" t="n">
        <v>1.92600732600733</v>
      </c>
      <c r="F13190" s="6" t="n">
        <v>0</v>
      </c>
      <c r="G13190" s="6" t="n">
        <v>0</v>
      </c>
      <c r="H13190" s="6" t="str">
        <f aca="false">IF(AND(A13190&gt;=Stimuli!$B$2,A13190&lt;=Stimuli!$C$2),Stimuli!$A$2,IF(AND(A13190&gt;=Stimuli!$B$3,A13190&lt;=Stimuli!$C$3),Stimuli!$A$3,IF(AND(A13190&gt;=Stimuli!$B$4,A13190&lt;=Stimuli!$C$4),Stimuli!$A$4,"")))</f>
        <v>03 Quiet recovery (15s)</v>
      </c>
      <c r="I13190" s="6" t="n">
        <f aca="false">(B13190-B13189)/((A13190-A13189)/1000)</f>
        <v>-0.562637362637446</v>
      </c>
      <c r="J13190" s="6" t="n">
        <f aca="false">IF(OR(B13190&lt;Rules!$B$2,B13190&gt;Rules!$B$3,ABS(I13190)&gt;Rules!$B$4,OR(B13191&lt;Rules!$B$2,B13191&gt;Rules!$B$3,ABS(I13191)&gt;Rules!$B$4)),1,0)</f>
        <v>0</v>
      </c>
      <c r="K13190" s="6" t="str">
        <f aca="false">IF(F13190=1,COUNTIF($F$2:F13190,1),"")</f>
        <v/>
      </c>
    </row>
    <row r="13191" customFormat="false" ht="15" hidden="false" customHeight="false" outlineLevel="0" collapsed="false">
      <c r="A13191" s="6" t="n">
        <v>103526.9305</v>
      </c>
      <c r="B13191" s="6" t="n">
        <v>1.92747252747253</v>
      </c>
      <c r="C13191" s="6" t="n">
        <v>81</v>
      </c>
      <c r="D13191" s="6" t="n">
        <v>-1</v>
      </c>
      <c r="E13191" s="6" t="n">
        <v>1.92600732600733</v>
      </c>
      <c r="F13191" s="6" t="n">
        <v>0</v>
      </c>
      <c r="G13191" s="6" t="n">
        <v>0</v>
      </c>
      <c r="H13191" s="6" t="str">
        <f aca="false">IF(AND(A13191&gt;=Stimuli!$B$2,A13191&lt;=Stimuli!$C$2),Stimuli!$A$2,IF(AND(A13191&gt;=Stimuli!$B$3,A13191&lt;=Stimuli!$C$3),Stimuli!$A$3,IF(AND(A13191&gt;=Stimuli!$B$4,A13191&lt;=Stimuli!$C$4),Stimuli!$A$4,"")))</f>
        <v>03 Quiet recovery (15s)</v>
      </c>
      <c r="I13191" s="6" t="n">
        <f aca="false">(B13191-B13190)/((A13191-A13190)/1000)</f>
        <v>0.375091575091716</v>
      </c>
      <c r="J13191" s="6" t="n">
        <f aca="false">IF(OR(B13191&lt;Rules!$B$2,B13191&gt;Rules!$B$3,ABS(I13191)&gt;Rules!$B$4,OR(B13192&lt;Rules!$B$2,B13192&gt;Rules!$B$3,ABS(I13192)&gt;Rules!$B$4)),1,0)</f>
        <v>0</v>
      </c>
      <c r="K13191" s="6" t="str">
        <f aca="false">IF(F13191=1,COUNTIF($F$2:F13191,1),"")</f>
        <v/>
      </c>
    </row>
    <row r="13192" customFormat="false" ht="15" hidden="false" customHeight="false" outlineLevel="0" collapsed="false">
      <c r="A13192" s="6" t="n">
        <v>103534.743</v>
      </c>
      <c r="B13192" s="6" t="n">
        <v>1.92600732600733</v>
      </c>
      <c r="C13192" s="6" t="n">
        <v>81</v>
      </c>
      <c r="D13192" s="6" t="n">
        <v>-1</v>
      </c>
      <c r="E13192" s="6" t="n">
        <v>1.92600732600733</v>
      </c>
      <c r="F13192" s="6" t="n">
        <v>0</v>
      </c>
      <c r="G13192" s="6" t="n">
        <v>0</v>
      </c>
      <c r="H13192" s="6" t="str">
        <f aca="false">IF(AND(A13192&gt;=Stimuli!$B$2,A13192&lt;=Stimuli!$C$2),Stimuli!$A$2,IF(AND(A13192&gt;=Stimuli!$B$3,A13192&lt;=Stimuli!$C$3),Stimuli!$A$3,IF(AND(A13192&gt;=Stimuli!$B$4,A13192&lt;=Stimuli!$C$4),Stimuli!$A$4,"")))</f>
        <v>03 Quiet recovery (15s)</v>
      </c>
      <c r="I13192" s="6" t="n">
        <f aca="false">(B13192-B13191)/((A13192-A13191)/1000)</f>
        <v>-0.187545787545844</v>
      </c>
      <c r="J13192" s="6" t="n">
        <f aca="false">IF(OR(B13192&lt;Rules!$B$2,B13192&gt;Rules!$B$3,ABS(I13192)&gt;Rules!$B$4,OR(B13193&lt;Rules!$B$2,B13193&gt;Rules!$B$3,ABS(I13193)&gt;Rules!$B$4)),1,0)</f>
        <v>0</v>
      </c>
      <c r="K13192" s="6" t="str">
        <f aca="false">IF(F13192=1,COUNTIF($F$2:F13192,1),"")</f>
        <v/>
      </c>
    </row>
    <row r="13193" customFormat="false" ht="15" hidden="false" customHeight="false" outlineLevel="0" collapsed="false">
      <c r="A13193" s="6" t="n">
        <v>103542.5555</v>
      </c>
      <c r="B13193" s="6" t="n">
        <v>1.92454212454212</v>
      </c>
      <c r="C13193" s="6" t="n">
        <v>81</v>
      </c>
      <c r="D13193" s="6" t="n">
        <v>-1</v>
      </c>
      <c r="E13193" s="6" t="n">
        <v>1.92600732600733</v>
      </c>
      <c r="F13193" s="6" t="n">
        <v>0</v>
      </c>
      <c r="G13193" s="6" t="n">
        <v>0</v>
      </c>
      <c r="H13193" s="6" t="str">
        <f aca="false">IF(AND(A13193&gt;=Stimuli!$B$2,A13193&lt;=Stimuli!$C$2),Stimuli!$A$2,IF(AND(A13193&gt;=Stimuli!$B$3,A13193&lt;=Stimuli!$C$3),Stimuli!$A$3,IF(AND(A13193&gt;=Stimuli!$B$4,A13193&lt;=Stimuli!$C$4),Stimuli!$A$4,"")))</f>
        <v>03 Quiet recovery (15s)</v>
      </c>
      <c r="I13193" s="6" t="n">
        <f aca="false">(B13193-B13192)/((A13193-A13192)/1000)</f>
        <v>-0.187545787545872</v>
      </c>
      <c r="J13193" s="6" t="n">
        <f aca="false">IF(OR(B13193&lt;Rules!$B$2,B13193&gt;Rules!$B$3,ABS(I13193)&gt;Rules!$B$4,OR(B13194&lt;Rules!$B$2,B13194&gt;Rules!$B$3,ABS(I13194)&gt;Rules!$B$4)),1,0)</f>
        <v>0</v>
      </c>
      <c r="K13193" s="6" t="str">
        <f aca="false">IF(F13193=1,COUNTIF($F$2:F13193,1),"")</f>
        <v/>
      </c>
    </row>
    <row r="13194" customFormat="false" ht="15" hidden="false" customHeight="false" outlineLevel="0" collapsed="false">
      <c r="A13194" s="6" t="n">
        <v>103550.368</v>
      </c>
      <c r="B13194" s="6" t="n">
        <v>1.92747252747253</v>
      </c>
      <c r="C13194" s="6" t="n">
        <v>81</v>
      </c>
      <c r="D13194" s="6" t="n">
        <v>-1</v>
      </c>
      <c r="E13194" s="6" t="n">
        <v>1.92600732600733</v>
      </c>
      <c r="F13194" s="6" t="n">
        <v>0</v>
      </c>
      <c r="G13194" s="6" t="n">
        <v>0</v>
      </c>
      <c r="H13194" s="6" t="str">
        <f aca="false">IF(AND(A13194&gt;=Stimuli!$B$2,A13194&lt;=Stimuli!$C$2),Stimuli!$A$2,IF(AND(A13194&gt;=Stimuli!$B$3,A13194&lt;=Stimuli!$C$3),Stimuli!$A$3,IF(AND(A13194&gt;=Stimuli!$B$4,A13194&lt;=Stimuli!$C$4),Stimuli!$A$4,"")))</f>
        <v>03 Quiet recovery (15s)</v>
      </c>
      <c r="I13194" s="6" t="n">
        <f aca="false">(B13194-B13193)/((A13194-A13193)/1000)</f>
        <v>0.375091575091716</v>
      </c>
      <c r="J13194" s="6" t="n">
        <f aca="false">IF(OR(B13194&lt;Rules!$B$2,B13194&gt;Rules!$B$3,ABS(I13194)&gt;Rules!$B$4,OR(B13195&lt;Rules!$B$2,B13195&gt;Rules!$B$3,ABS(I13195)&gt;Rules!$B$4)),1,0)</f>
        <v>0</v>
      </c>
      <c r="K13194" s="6" t="str">
        <f aca="false">IF(F13194=1,COUNTIF($F$2:F13194,1),"")</f>
        <v/>
      </c>
    </row>
    <row r="13195" customFormat="false" ht="15" hidden="false" customHeight="false" outlineLevel="0" collapsed="false">
      <c r="A13195" s="6" t="n">
        <v>103558.1805</v>
      </c>
      <c r="B13195" s="6" t="n">
        <v>1.92307692307692</v>
      </c>
      <c r="C13195" s="6" t="n">
        <v>81</v>
      </c>
      <c r="D13195" s="6" t="n">
        <v>-1</v>
      </c>
      <c r="E13195" s="6" t="n">
        <v>1.92600732600733</v>
      </c>
      <c r="F13195" s="6" t="n">
        <v>0</v>
      </c>
      <c r="G13195" s="6" t="n">
        <v>0</v>
      </c>
      <c r="H13195" s="6" t="str">
        <f aca="false">IF(AND(A13195&gt;=Stimuli!$B$2,A13195&lt;=Stimuli!$C$2),Stimuli!$A$2,IF(AND(A13195&gt;=Stimuli!$B$3,A13195&lt;=Stimuli!$C$3),Stimuli!$A$3,IF(AND(A13195&gt;=Stimuli!$B$4,A13195&lt;=Stimuli!$C$4),Stimuli!$A$4,"")))</f>
        <v>03 Quiet recovery (15s)</v>
      </c>
      <c r="I13195" s="6" t="n">
        <f aca="false">(B13195-B13194)/((A13195-A13194)/1000)</f>
        <v>-0.562637362637446</v>
      </c>
      <c r="J13195" s="6" t="n">
        <f aca="false">IF(OR(B13195&lt;Rules!$B$2,B13195&gt;Rules!$B$3,ABS(I13195)&gt;Rules!$B$4,OR(B13196&lt;Rules!$B$2,B13196&gt;Rules!$B$3,ABS(I13196)&gt;Rules!$B$4)),1,0)</f>
        <v>0</v>
      </c>
      <c r="K13195" s="6" t="str">
        <f aca="false">IF(F13195=1,COUNTIF($F$2:F13195,1),"")</f>
        <v/>
      </c>
    </row>
    <row r="13196" customFormat="false" ht="15" hidden="false" customHeight="false" outlineLevel="0" collapsed="false">
      <c r="A13196" s="6" t="n">
        <v>103565.993</v>
      </c>
      <c r="B13196" s="6" t="n">
        <v>1.92893772893773</v>
      </c>
      <c r="C13196" s="6" t="n">
        <v>81</v>
      </c>
      <c r="D13196" s="6" t="n">
        <v>-1</v>
      </c>
      <c r="E13196" s="6" t="n">
        <v>1.92454212454212</v>
      </c>
      <c r="F13196" s="6" t="n">
        <v>0</v>
      </c>
      <c r="G13196" s="6" t="n">
        <v>0</v>
      </c>
      <c r="H13196" s="6" t="str">
        <f aca="false">IF(AND(A13196&gt;=Stimuli!$B$2,A13196&lt;=Stimuli!$C$2),Stimuli!$A$2,IF(AND(A13196&gt;=Stimuli!$B$3,A13196&lt;=Stimuli!$C$3),Stimuli!$A$3,IF(AND(A13196&gt;=Stimuli!$B$4,A13196&lt;=Stimuli!$C$4),Stimuli!$A$4,"")))</f>
        <v>03 Quiet recovery (15s)</v>
      </c>
      <c r="I13196" s="6" t="n">
        <f aca="false">(B13196-B13195)/((A13196-A13195)/1000)</f>
        <v>0.750183150183176</v>
      </c>
      <c r="J13196" s="6" t="n">
        <f aca="false">IF(OR(B13196&lt;Rules!$B$2,B13196&gt;Rules!$B$3,ABS(I13196)&gt;Rules!$B$4,OR(B13197&lt;Rules!$B$2,B13197&gt;Rules!$B$3,ABS(I13197)&gt;Rules!$B$4)),1,0)</f>
        <v>0</v>
      </c>
      <c r="K13196" s="6" t="str">
        <f aca="false">IF(F13196=1,COUNTIF($F$2:F13196,1),"")</f>
        <v/>
      </c>
    </row>
    <row r="13197" customFormat="false" ht="15" hidden="false" customHeight="false" outlineLevel="0" collapsed="false">
      <c r="A13197" s="6" t="n">
        <v>103573.8055</v>
      </c>
      <c r="B13197" s="6" t="n">
        <v>1.92307692307692</v>
      </c>
      <c r="C13197" s="6" t="n">
        <v>81</v>
      </c>
      <c r="D13197" s="6" t="n">
        <v>-1</v>
      </c>
      <c r="E13197" s="6" t="n">
        <v>1.92454212454212</v>
      </c>
      <c r="F13197" s="6" t="n">
        <v>0</v>
      </c>
      <c r="G13197" s="6" t="n">
        <v>0</v>
      </c>
      <c r="H13197" s="6" t="str">
        <f aca="false">IF(AND(A13197&gt;=Stimuli!$B$2,A13197&lt;=Stimuli!$C$2),Stimuli!$A$2,IF(AND(A13197&gt;=Stimuli!$B$3,A13197&lt;=Stimuli!$C$3),Stimuli!$A$3,IF(AND(A13197&gt;=Stimuli!$B$4,A13197&lt;=Stimuli!$C$4),Stimuli!$A$4,"")))</f>
        <v>03 Quiet recovery (15s)</v>
      </c>
      <c r="I13197" s="6" t="n">
        <f aca="false">(B13197-B13196)/((A13197-A13196)/1000)</f>
        <v>-0.750183150183176</v>
      </c>
      <c r="J13197" s="6" t="n">
        <f aca="false">IF(OR(B13197&lt;Rules!$B$2,B13197&gt;Rules!$B$3,ABS(I13197)&gt;Rules!$B$4,OR(B13198&lt;Rules!$B$2,B13198&gt;Rules!$B$3,ABS(I13198)&gt;Rules!$B$4)),1,0)</f>
        <v>0</v>
      </c>
      <c r="K13197" s="6" t="str">
        <f aca="false">IF(F13197=1,COUNTIF($F$2:F13197,1),"")</f>
        <v/>
      </c>
    </row>
    <row r="13198" customFormat="false" ht="15" hidden="false" customHeight="false" outlineLevel="0" collapsed="false">
      <c r="A13198" s="6" t="n">
        <v>103581.618</v>
      </c>
      <c r="B13198" s="6" t="n">
        <v>1.93040293040293</v>
      </c>
      <c r="C13198" s="6" t="n">
        <v>81</v>
      </c>
      <c r="D13198" s="6" t="n">
        <v>-1</v>
      </c>
      <c r="E13198" s="6" t="n">
        <v>1.92454212454212</v>
      </c>
      <c r="F13198" s="6" t="n">
        <v>0</v>
      </c>
      <c r="G13198" s="6" t="n">
        <v>0</v>
      </c>
      <c r="H13198" s="6" t="str">
        <f aca="false">IF(AND(A13198&gt;=Stimuli!$B$2,A13198&lt;=Stimuli!$C$2),Stimuli!$A$2,IF(AND(A13198&gt;=Stimuli!$B$3,A13198&lt;=Stimuli!$C$3),Stimuli!$A$3,IF(AND(A13198&gt;=Stimuli!$B$4,A13198&lt;=Stimuli!$C$4),Stimuli!$A$4,"")))</f>
        <v>03 Quiet recovery (15s)</v>
      </c>
      <c r="I13198" s="6" t="n">
        <f aca="false">(B13198-B13197)/((A13198-A13197)/1000)</f>
        <v>0.937728937728906</v>
      </c>
      <c r="J13198" s="6" t="n">
        <f aca="false">IF(OR(B13198&lt;Rules!$B$2,B13198&gt;Rules!$B$3,ABS(I13198)&gt;Rules!$B$4,OR(B13199&lt;Rules!$B$2,B13199&gt;Rules!$B$3,ABS(I13199)&gt;Rules!$B$4)),1,0)</f>
        <v>0</v>
      </c>
      <c r="K13198" s="6" t="str">
        <f aca="false">IF(F13198=1,COUNTIF($F$2:F13198,1),"")</f>
        <v/>
      </c>
    </row>
    <row r="13199" customFormat="false" ht="15" hidden="false" customHeight="false" outlineLevel="0" collapsed="false">
      <c r="A13199" s="6" t="n">
        <v>103589.4305</v>
      </c>
      <c r="B13199" s="6" t="n">
        <v>1.92161172161172</v>
      </c>
      <c r="C13199" s="6" t="n">
        <v>81</v>
      </c>
      <c r="D13199" s="6" t="n">
        <v>-1</v>
      </c>
      <c r="E13199" s="6" t="n">
        <v>1.92454212454212</v>
      </c>
      <c r="F13199" s="6" t="n">
        <v>0</v>
      </c>
      <c r="G13199" s="6" t="n">
        <v>0</v>
      </c>
      <c r="H13199" s="6" t="str">
        <f aca="false">IF(AND(A13199&gt;=Stimuli!$B$2,A13199&lt;=Stimuli!$C$2),Stimuli!$A$2,IF(AND(A13199&gt;=Stimuli!$B$3,A13199&lt;=Stimuli!$C$3),Stimuli!$A$3,IF(AND(A13199&gt;=Stimuli!$B$4,A13199&lt;=Stimuli!$C$4),Stimuli!$A$4,"")))</f>
        <v>03 Quiet recovery (15s)</v>
      </c>
      <c r="I13199" s="6" t="n">
        <f aca="false">(B13199-B13198)/((A13199-A13198)/1000)</f>
        <v>-1.12527472527475</v>
      </c>
      <c r="J13199" s="6" t="n">
        <f aca="false">IF(OR(B13199&lt;Rules!$B$2,B13199&gt;Rules!$B$3,ABS(I13199)&gt;Rules!$B$4,OR(B13200&lt;Rules!$B$2,B13200&gt;Rules!$B$3,ABS(I13200)&gt;Rules!$B$4)),1,0)</f>
        <v>0</v>
      </c>
      <c r="K13199" s="6" t="str">
        <f aca="false">IF(F13199=1,COUNTIF($F$2:F13199,1),"")</f>
        <v/>
      </c>
    </row>
    <row r="13200" customFormat="false" ht="15" hidden="false" customHeight="false" outlineLevel="0" collapsed="false">
      <c r="A13200" s="6" t="n">
        <v>103597.243</v>
      </c>
      <c r="B13200" s="6" t="n">
        <v>1.92893772893773</v>
      </c>
      <c r="C13200" s="6" t="n">
        <v>81</v>
      </c>
      <c r="D13200" s="6" t="n">
        <v>-1</v>
      </c>
      <c r="E13200" s="6" t="n">
        <v>1.92454212454212</v>
      </c>
      <c r="F13200" s="6" t="n">
        <v>0</v>
      </c>
      <c r="G13200" s="6" t="n">
        <v>0</v>
      </c>
      <c r="H13200" s="6" t="str">
        <f aca="false">IF(AND(A13200&gt;=Stimuli!$B$2,A13200&lt;=Stimuli!$C$2),Stimuli!$A$2,IF(AND(A13200&gt;=Stimuli!$B$3,A13200&lt;=Stimuli!$C$3),Stimuli!$A$3,IF(AND(A13200&gt;=Stimuli!$B$4,A13200&lt;=Stimuli!$C$4),Stimuli!$A$4,"")))</f>
        <v>03 Quiet recovery (15s)</v>
      </c>
      <c r="I13200" s="6" t="n">
        <f aca="false">(B13200-B13199)/((A13200-A13199)/1000)</f>
        <v>0.93772893772902</v>
      </c>
      <c r="J13200" s="6" t="n">
        <f aca="false">IF(OR(B13200&lt;Rules!$B$2,B13200&gt;Rules!$B$3,ABS(I13200)&gt;Rules!$B$4,OR(B13201&lt;Rules!$B$2,B13201&gt;Rules!$B$3,ABS(I13201)&gt;Rules!$B$4)),1,0)</f>
        <v>0</v>
      </c>
      <c r="K13200" s="6" t="str">
        <f aca="false">IF(F13200=1,COUNTIF($F$2:F13200,1),"")</f>
        <v/>
      </c>
    </row>
    <row r="13201" customFormat="false" ht="15" hidden="false" customHeight="false" outlineLevel="0" collapsed="false">
      <c r="A13201" s="6" t="n">
        <v>103605.0555</v>
      </c>
      <c r="B13201" s="6" t="n">
        <v>1.92161172161172</v>
      </c>
      <c r="C13201" s="6" t="n">
        <v>81</v>
      </c>
      <c r="D13201" s="6" t="n">
        <v>-1</v>
      </c>
      <c r="E13201" s="6" t="n">
        <v>1.92454212454212</v>
      </c>
      <c r="F13201" s="6" t="n">
        <v>0</v>
      </c>
      <c r="G13201" s="6" t="n">
        <v>0</v>
      </c>
      <c r="H13201" s="6" t="str">
        <f aca="false">IF(AND(A13201&gt;=Stimuli!$B$2,A13201&lt;=Stimuli!$C$2),Stimuli!$A$2,IF(AND(A13201&gt;=Stimuli!$B$3,A13201&lt;=Stimuli!$C$3),Stimuli!$A$3,IF(AND(A13201&gt;=Stimuli!$B$4,A13201&lt;=Stimuli!$C$4),Stimuli!$A$4,"")))</f>
        <v>03 Quiet recovery (15s)</v>
      </c>
      <c r="I13201" s="6" t="n">
        <f aca="false">(B13201-B13200)/((A13201-A13200)/1000)</f>
        <v>-0.93772893772902</v>
      </c>
      <c r="J13201" s="6" t="n">
        <f aca="false">IF(OR(B13201&lt;Rules!$B$2,B13201&gt;Rules!$B$3,ABS(I13201)&gt;Rules!$B$4,OR(B13202&lt;Rules!$B$2,B13202&gt;Rules!$B$3,ABS(I13202)&gt;Rules!$B$4)),1,0)</f>
        <v>0</v>
      </c>
      <c r="K13201" s="6" t="str">
        <f aca="false">IF(F13201=1,COUNTIF($F$2:F13201,1),"")</f>
        <v/>
      </c>
    </row>
    <row r="13202" customFormat="false" ht="15" hidden="false" customHeight="false" outlineLevel="0" collapsed="false">
      <c r="A13202" s="6" t="n">
        <v>103612.868</v>
      </c>
      <c r="B13202" s="6" t="n">
        <v>1.92893772893773</v>
      </c>
      <c r="C13202" s="6" t="n">
        <v>81</v>
      </c>
      <c r="D13202" s="6" t="n">
        <v>-1</v>
      </c>
      <c r="E13202" s="6" t="n">
        <v>1.92454212454212</v>
      </c>
      <c r="F13202" s="6" t="n">
        <v>0</v>
      </c>
      <c r="G13202" s="6" t="n">
        <v>0</v>
      </c>
      <c r="H13202" s="6" t="str">
        <f aca="false">IF(AND(A13202&gt;=Stimuli!$B$2,A13202&lt;=Stimuli!$C$2),Stimuli!$A$2,IF(AND(A13202&gt;=Stimuli!$B$3,A13202&lt;=Stimuli!$C$3),Stimuli!$A$3,IF(AND(A13202&gt;=Stimuli!$B$4,A13202&lt;=Stimuli!$C$4),Stimuli!$A$4,"")))</f>
        <v>03 Quiet recovery (15s)</v>
      </c>
      <c r="I13202" s="6" t="n">
        <f aca="false">(B13202-B13201)/((A13202-A13201)/1000)</f>
        <v>0.93772893772902</v>
      </c>
      <c r="J13202" s="6" t="n">
        <f aca="false">IF(OR(B13202&lt;Rules!$B$2,B13202&gt;Rules!$B$3,ABS(I13202)&gt;Rules!$B$4,OR(B13203&lt;Rules!$B$2,B13203&gt;Rules!$B$3,ABS(I13203)&gt;Rules!$B$4)),1,0)</f>
        <v>0</v>
      </c>
      <c r="K13202" s="6" t="str">
        <f aca="false">IF(F13202=1,COUNTIF($F$2:F13202,1),"")</f>
        <v/>
      </c>
    </row>
    <row r="13203" customFormat="false" ht="15" hidden="false" customHeight="false" outlineLevel="0" collapsed="false">
      <c r="A13203" s="6" t="n">
        <v>103620.6805</v>
      </c>
      <c r="B13203" s="6" t="n">
        <v>1.92161172161172</v>
      </c>
      <c r="C13203" s="6" t="n">
        <v>81</v>
      </c>
      <c r="D13203" s="6" t="n">
        <v>-1</v>
      </c>
      <c r="E13203" s="6" t="n">
        <v>1.92454212454212</v>
      </c>
      <c r="F13203" s="6" t="n">
        <v>0</v>
      </c>
      <c r="G13203" s="6" t="n">
        <v>0</v>
      </c>
      <c r="H13203" s="6" t="str">
        <f aca="false">IF(AND(A13203&gt;=Stimuli!$B$2,A13203&lt;=Stimuli!$C$2),Stimuli!$A$2,IF(AND(A13203&gt;=Stimuli!$B$3,A13203&lt;=Stimuli!$C$3),Stimuli!$A$3,IF(AND(A13203&gt;=Stimuli!$B$4,A13203&lt;=Stimuli!$C$4),Stimuli!$A$4,"")))</f>
        <v>03 Quiet recovery (15s)</v>
      </c>
      <c r="I13203" s="6" t="n">
        <f aca="false">(B13203-B13202)/((A13203-A13202)/1000)</f>
        <v>-0.93772893772902</v>
      </c>
      <c r="J13203" s="6" t="n">
        <f aca="false">IF(OR(B13203&lt;Rules!$B$2,B13203&gt;Rules!$B$3,ABS(I13203)&gt;Rules!$B$4,OR(B13204&lt;Rules!$B$2,B13204&gt;Rules!$B$3,ABS(I13204)&gt;Rules!$B$4)),1,0)</f>
        <v>0</v>
      </c>
      <c r="K13203" s="6" t="str">
        <f aca="false">IF(F13203=1,COUNTIF($F$2:F13203,1),"")</f>
        <v/>
      </c>
    </row>
    <row r="13204" customFormat="false" ht="15" hidden="false" customHeight="false" outlineLevel="0" collapsed="false">
      <c r="A13204" s="6" t="n">
        <v>103628.493</v>
      </c>
      <c r="B13204" s="6" t="n">
        <v>1.92747252747253</v>
      </c>
      <c r="C13204" s="6" t="n">
        <v>81</v>
      </c>
      <c r="D13204" s="6" t="n">
        <v>-1</v>
      </c>
      <c r="E13204" s="6" t="n">
        <v>1.92454212454212</v>
      </c>
      <c r="F13204" s="6" t="n">
        <v>0</v>
      </c>
      <c r="G13204" s="6" t="n">
        <v>0</v>
      </c>
      <c r="H13204" s="6" t="str">
        <f aca="false">IF(AND(A13204&gt;=Stimuli!$B$2,A13204&lt;=Stimuli!$C$2),Stimuli!$A$2,IF(AND(A13204&gt;=Stimuli!$B$3,A13204&lt;=Stimuli!$C$3),Stimuli!$A$3,IF(AND(A13204&gt;=Stimuli!$B$4,A13204&lt;=Stimuli!$C$4),Stimuli!$A$4,"")))</f>
        <v>03 Quiet recovery (15s)</v>
      </c>
      <c r="I13204" s="6" t="n">
        <f aca="false">(B13204-B13203)/((A13204-A13203)/1000)</f>
        <v>0.75018315018329</v>
      </c>
      <c r="J13204" s="6" t="n">
        <f aca="false">IF(OR(B13204&lt;Rules!$B$2,B13204&gt;Rules!$B$3,ABS(I13204)&gt;Rules!$B$4,OR(B13205&lt;Rules!$B$2,B13205&gt;Rules!$B$3,ABS(I13205)&gt;Rules!$B$4)),1,0)</f>
        <v>0</v>
      </c>
      <c r="K13204" s="6" t="str">
        <f aca="false">IF(F13204=1,COUNTIF($F$2:F13204,1),"")</f>
        <v/>
      </c>
    </row>
    <row r="13205" customFormat="false" ht="15" hidden="false" customHeight="false" outlineLevel="0" collapsed="false">
      <c r="A13205" s="6" t="n">
        <v>103636.3055</v>
      </c>
      <c r="B13205" s="6" t="n">
        <v>1.92307692307692</v>
      </c>
      <c r="C13205" s="6" t="n">
        <v>81</v>
      </c>
      <c r="D13205" s="6" t="n">
        <v>-1</v>
      </c>
      <c r="E13205" s="6" t="n">
        <v>1.92454212454212</v>
      </c>
      <c r="F13205" s="6" t="n">
        <v>0</v>
      </c>
      <c r="G13205" s="6" t="n">
        <v>0</v>
      </c>
      <c r="H13205" s="6" t="str">
        <f aca="false">IF(AND(A13205&gt;=Stimuli!$B$2,A13205&lt;=Stimuli!$C$2),Stimuli!$A$2,IF(AND(A13205&gt;=Stimuli!$B$3,A13205&lt;=Stimuli!$C$3),Stimuli!$A$3,IF(AND(A13205&gt;=Stimuli!$B$4,A13205&lt;=Stimuli!$C$4),Stimuli!$A$4,"")))</f>
        <v>03 Quiet recovery (15s)</v>
      </c>
      <c r="I13205" s="6" t="n">
        <f aca="false">(B13205-B13204)/((A13205-A13204)/1000)</f>
        <v>-0.562637362637446</v>
      </c>
      <c r="J13205" s="6" t="n">
        <f aca="false">IF(OR(B13205&lt;Rules!$B$2,B13205&gt;Rules!$B$3,ABS(I13205)&gt;Rules!$B$4,OR(B13206&lt;Rules!$B$2,B13206&gt;Rules!$B$3,ABS(I13206)&gt;Rules!$B$4)),1,0)</f>
        <v>0</v>
      </c>
      <c r="K13205" s="6" t="str">
        <f aca="false">IF(F13205=1,COUNTIF($F$2:F13205,1),"")</f>
        <v/>
      </c>
    </row>
    <row r="13206" customFormat="false" ht="15" hidden="false" customHeight="false" outlineLevel="0" collapsed="false">
      <c r="A13206" s="6" t="n">
        <v>103644.118</v>
      </c>
      <c r="B13206" s="6" t="n">
        <v>1.92454212454212</v>
      </c>
      <c r="C13206" s="6" t="n">
        <v>81</v>
      </c>
      <c r="D13206" s="6" t="n">
        <v>-1</v>
      </c>
      <c r="E13206" s="6" t="n">
        <v>1.92454212454212</v>
      </c>
      <c r="F13206" s="6" t="n">
        <v>0</v>
      </c>
      <c r="G13206" s="6" t="n">
        <v>0</v>
      </c>
      <c r="H13206" s="6" t="str">
        <f aca="false">IF(AND(A13206&gt;=Stimuli!$B$2,A13206&lt;=Stimuli!$C$2),Stimuli!$A$2,IF(AND(A13206&gt;=Stimuli!$B$3,A13206&lt;=Stimuli!$C$3),Stimuli!$A$3,IF(AND(A13206&gt;=Stimuli!$B$4,A13206&lt;=Stimuli!$C$4),Stimuli!$A$4,"")))</f>
        <v>03 Quiet recovery (15s)</v>
      </c>
      <c r="I13206" s="6" t="n">
        <f aca="false">(B13206-B13205)/((A13206-A13205)/1000)</f>
        <v>0.18754578754573</v>
      </c>
      <c r="J13206" s="6" t="n">
        <f aca="false">IF(OR(B13206&lt;Rules!$B$2,B13206&gt;Rules!$B$3,ABS(I13206)&gt;Rules!$B$4,OR(B13207&lt;Rules!$B$2,B13207&gt;Rules!$B$3,ABS(I13207)&gt;Rules!$B$4)),1,0)</f>
        <v>0</v>
      </c>
      <c r="K13206" s="6" t="str">
        <f aca="false">IF(F13206=1,COUNTIF($F$2:F13206,1),"")</f>
        <v/>
      </c>
    </row>
    <row r="13207" customFormat="false" ht="15" hidden="false" customHeight="false" outlineLevel="0" collapsed="false">
      <c r="A13207" s="6" t="n">
        <v>103651.9305</v>
      </c>
      <c r="B13207" s="6" t="n">
        <v>1.92454212454212</v>
      </c>
      <c r="C13207" s="6" t="n">
        <v>81</v>
      </c>
      <c r="D13207" s="6" t="n">
        <v>-1</v>
      </c>
      <c r="E13207" s="6" t="n">
        <v>1.92454212454212</v>
      </c>
      <c r="F13207" s="6" t="n">
        <v>0</v>
      </c>
      <c r="G13207" s="6" t="n">
        <v>0</v>
      </c>
      <c r="H13207" s="6" t="str">
        <f aca="false">IF(AND(A13207&gt;=Stimuli!$B$2,A13207&lt;=Stimuli!$C$2),Stimuli!$A$2,IF(AND(A13207&gt;=Stimuli!$B$3,A13207&lt;=Stimuli!$C$3),Stimuli!$A$3,IF(AND(A13207&gt;=Stimuli!$B$4,A13207&lt;=Stimuli!$C$4),Stimuli!$A$4,"")))</f>
        <v>03 Quiet recovery (15s)</v>
      </c>
      <c r="I13207" s="6" t="n">
        <f aca="false">(B13207-B13206)/((A13207-A13206)/1000)</f>
        <v>0</v>
      </c>
      <c r="J13207" s="6" t="n">
        <f aca="false">IF(OR(B13207&lt;Rules!$B$2,B13207&gt;Rules!$B$3,ABS(I13207)&gt;Rules!$B$4,OR(B13208&lt;Rules!$B$2,B13208&gt;Rules!$B$3,ABS(I13208)&gt;Rules!$B$4)),1,0)</f>
        <v>0</v>
      </c>
      <c r="K13207" s="6" t="str">
        <f aca="false">IF(F13207=1,COUNTIF($F$2:F13207,1),"")</f>
        <v/>
      </c>
    </row>
    <row r="13208" customFormat="false" ht="15" hidden="false" customHeight="false" outlineLevel="0" collapsed="false">
      <c r="A13208" s="6" t="n">
        <v>103659.743</v>
      </c>
      <c r="B13208" s="6" t="n">
        <v>1.92454212454212</v>
      </c>
      <c r="C13208" s="6" t="n">
        <v>81</v>
      </c>
      <c r="D13208" s="6" t="n">
        <v>-1</v>
      </c>
      <c r="E13208" s="6" t="n">
        <v>1.92454212454212</v>
      </c>
      <c r="F13208" s="6" t="n">
        <v>0</v>
      </c>
      <c r="G13208" s="6" t="n">
        <v>0</v>
      </c>
      <c r="H13208" s="6" t="str">
        <f aca="false">IF(AND(A13208&gt;=Stimuli!$B$2,A13208&lt;=Stimuli!$C$2),Stimuli!$A$2,IF(AND(A13208&gt;=Stimuli!$B$3,A13208&lt;=Stimuli!$C$3),Stimuli!$A$3,IF(AND(A13208&gt;=Stimuli!$B$4,A13208&lt;=Stimuli!$C$4),Stimuli!$A$4,"")))</f>
        <v>03 Quiet recovery (15s)</v>
      </c>
      <c r="I13208" s="6" t="n">
        <f aca="false">(B13208-B13207)/((A13208-A13207)/1000)</f>
        <v>0</v>
      </c>
      <c r="J13208" s="6" t="n">
        <f aca="false">IF(OR(B13208&lt;Rules!$B$2,B13208&gt;Rules!$B$3,ABS(I13208)&gt;Rules!$B$4,OR(B13209&lt;Rules!$B$2,B13209&gt;Rules!$B$3,ABS(I13209)&gt;Rules!$B$4)),1,0)</f>
        <v>0</v>
      </c>
      <c r="K13208" s="6" t="str">
        <f aca="false">IF(F13208=1,COUNTIF($F$2:F13208,1),"")</f>
        <v/>
      </c>
    </row>
    <row r="13209" customFormat="false" ht="15" hidden="false" customHeight="false" outlineLevel="0" collapsed="false">
      <c r="A13209" s="6" t="n">
        <v>103667.5555</v>
      </c>
      <c r="B13209" s="6" t="n">
        <v>1.92454212454212</v>
      </c>
      <c r="C13209" s="6" t="n">
        <v>81</v>
      </c>
      <c r="D13209" s="6" t="n">
        <v>-1</v>
      </c>
      <c r="E13209" s="6" t="n">
        <v>1.92454212454212</v>
      </c>
      <c r="F13209" s="6" t="n">
        <v>0</v>
      </c>
      <c r="G13209" s="6" t="n">
        <v>0</v>
      </c>
      <c r="H13209" s="6" t="str">
        <f aca="false">IF(AND(A13209&gt;=Stimuli!$B$2,A13209&lt;=Stimuli!$C$2),Stimuli!$A$2,IF(AND(A13209&gt;=Stimuli!$B$3,A13209&lt;=Stimuli!$C$3),Stimuli!$A$3,IF(AND(A13209&gt;=Stimuli!$B$4,A13209&lt;=Stimuli!$C$4),Stimuli!$A$4,"")))</f>
        <v>03 Quiet recovery (15s)</v>
      </c>
      <c r="I13209" s="6" t="n">
        <f aca="false">(B13209-B13208)/((A13209-A13208)/1000)</f>
        <v>0</v>
      </c>
      <c r="J13209" s="6" t="n">
        <f aca="false">IF(OR(B13209&lt;Rules!$B$2,B13209&gt;Rules!$B$3,ABS(I13209)&gt;Rules!$B$4,OR(B13210&lt;Rules!$B$2,B13210&gt;Rules!$B$3,ABS(I13210)&gt;Rules!$B$4)),1,0)</f>
        <v>0</v>
      </c>
      <c r="K13209" s="6" t="str">
        <f aca="false">IF(F13209=1,COUNTIF($F$2:F13209,1),"")</f>
        <v/>
      </c>
    </row>
    <row r="13210" customFormat="false" ht="15" hidden="false" customHeight="false" outlineLevel="0" collapsed="false">
      <c r="A13210" s="6" t="n">
        <v>103675.368</v>
      </c>
      <c r="B13210" s="6" t="n">
        <v>1.92161172161172</v>
      </c>
      <c r="C13210" s="6" t="n">
        <v>81</v>
      </c>
      <c r="D13210" s="6" t="n">
        <v>-1</v>
      </c>
      <c r="E13210" s="6" t="n">
        <v>1.92454212454212</v>
      </c>
      <c r="F13210" s="6" t="n">
        <v>0</v>
      </c>
      <c r="G13210" s="6" t="n">
        <v>0</v>
      </c>
      <c r="H13210" s="6" t="str">
        <f aca="false">IF(AND(A13210&gt;=Stimuli!$B$2,A13210&lt;=Stimuli!$C$2),Stimuli!$A$2,IF(AND(A13210&gt;=Stimuli!$B$3,A13210&lt;=Stimuli!$C$3),Stimuli!$A$3,IF(AND(A13210&gt;=Stimuli!$B$4,A13210&lt;=Stimuli!$C$4),Stimuli!$A$4,"")))</f>
        <v>03 Quiet recovery (15s)</v>
      </c>
      <c r="I13210" s="6" t="n">
        <f aca="false">(B13210-B13209)/((A13210-A13209)/1000)</f>
        <v>-0.375091575091574</v>
      </c>
      <c r="J13210" s="6" t="n">
        <f aca="false">IF(OR(B13210&lt;Rules!$B$2,B13210&gt;Rules!$B$3,ABS(I13210)&gt;Rules!$B$4,OR(B13211&lt;Rules!$B$2,B13211&gt;Rules!$B$3,ABS(I13211)&gt;Rules!$B$4)),1,0)</f>
        <v>0</v>
      </c>
      <c r="K13210" s="6" t="str">
        <f aca="false">IF(F13210=1,COUNTIF($F$2:F13210,1),"")</f>
        <v/>
      </c>
    </row>
    <row r="13211" customFormat="false" ht="15" hidden="false" customHeight="false" outlineLevel="0" collapsed="false">
      <c r="A13211" s="6" t="n">
        <v>103683.1805</v>
      </c>
      <c r="B13211" s="6" t="n">
        <v>1.92600732600733</v>
      </c>
      <c r="C13211" s="6" t="n">
        <v>81</v>
      </c>
      <c r="D13211" s="6" t="n">
        <v>-1</v>
      </c>
      <c r="E13211" s="6" t="n">
        <v>1.92454212454212</v>
      </c>
      <c r="F13211" s="6" t="n">
        <v>0</v>
      </c>
      <c r="G13211" s="6" t="n">
        <v>0</v>
      </c>
      <c r="H13211" s="6" t="str">
        <f aca="false">IF(AND(A13211&gt;=Stimuli!$B$2,A13211&lt;=Stimuli!$C$2),Stimuli!$A$2,IF(AND(A13211&gt;=Stimuli!$B$3,A13211&lt;=Stimuli!$C$3),Stimuli!$A$3,IF(AND(A13211&gt;=Stimuli!$B$4,A13211&lt;=Stimuli!$C$4),Stimuli!$A$4,"")))</f>
        <v>03 Quiet recovery (15s)</v>
      </c>
      <c r="I13211" s="6" t="n">
        <f aca="false">(B13211-B13210)/((A13211-A13210)/1000)</f>
        <v>0.562637362637446</v>
      </c>
      <c r="J13211" s="6" t="n">
        <f aca="false">IF(OR(B13211&lt;Rules!$B$2,B13211&gt;Rules!$B$3,ABS(I13211)&gt;Rules!$B$4,OR(B13212&lt;Rules!$B$2,B13212&gt;Rules!$B$3,ABS(I13212)&gt;Rules!$B$4)),1,0)</f>
        <v>0</v>
      </c>
      <c r="K13211" s="6" t="str">
        <f aca="false">IF(F13211=1,COUNTIF($F$2:F13211,1),"")</f>
        <v/>
      </c>
    </row>
    <row r="13212" customFormat="false" ht="15" hidden="false" customHeight="false" outlineLevel="0" collapsed="false">
      <c r="A13212" s="6" t="n">
        <v>103690.993</v>
      </c>
      <c r="B13212" s="6" t="n">
        <v>1.92014652014652</v>
      </c>
      <c r="C13212" s="6" t="n">
        <v>81</v>
      </c>
      <c r="D13212" s="6" t="n">
        <v>-1</v>
      </c>
      <c r="E13212" s="6" t="n">
        <v>1.92307692307692</v>
      </c>
      <c r="F13212" s="6" t="n">
        <v>0</v>
      </c>
      <c r="G13212" s="6" t="n">
        <v>0</v>
      </c>
      <c r="H13212" s="6" t="str">
        <f aca="false">IF(AND(A13212&gt;=Stimuli!$B$2,A13212&lt;=Stimuli!$C$2),Stimuli!$A$2,IF(AND(A13212&gt;=Stimuli!$B$3,A13212&lt;=Stimuli!$C$3),Stimuli!$A$3,IF(AND(A13212&gt;=Stimuli!$B$4,A13212&lt;=Stimuli!$C$4),Stimuli!$A$4,"")))</f>
        <v>03 Quiet recovery (15s)</v>
      </c>
      <c r="I13212" s="6" t="n">
        <f aca="false">(B13212-B13211)/((A13212-A13211)/1000)</f>
        <v>-0.750183150183176</v>
      </c>
      <c r="J13212" s="6" t="n">
        <f aca="false">IF(OR(B13212&lt;Rules!$B$2,B13212&gt;Rules!$B$3,ABS(I13212)&gt;Rules!$B$4,OR(B13213&lt;Rules!$B$2,B13213&gt;Rules!$B$3,ABS(I13213)&gt;Rules!$B$4)),1,0)</f>
        <v>0</v>
      </c>
      <c r="K13212" s="6" t="str">
        <f aca="false">IF(F13212=1,COUNTIF($F$2:F13212,1),"")</f>
        <v/>
      </c>
    </row>
    <row r="13213" customFormat="false" ht="15" hidden="false" customHeight="false" outlineLevel="0" collapsed="false">
      <c r="A13213" s="6" t="n">
        <v>103698.8055</v>
      </c>
      <c r="B13213" s="6" t="n">
        <v>1.92747252747253</v>
      </c>
      <c r="C13213" s="6" t="n">
        <v>81</v>
      </c>
      <c r="D13213" s="6" t="n">
        <v>-1</v>
      </c>
      <c r="E13213" s="6" t="n">
        <v>1.92307692307692</v>
      </c>
      <c r="F13213" s="6" t="n">
        <v>0</v>
      </c>
      <c r="G13213" s="6" t="n">
        <v>0</v>
      </c>
      <c r="H13213" s="6" t="str">
        <f aca="false">IF(AND(A13213&gt;=Stimuli!$B$2,A13213&lt;=Stimuli!$C$2),Stimuli!$A$2,IF(AND(A13213&gt;=Stimuli!$B$3,A13213&lt;=Stimuli!$C$3),Stimuli!$A$3,IF(AND(A13213&gt;=Stimuli!$B$4,A13213&lt;=Stimuli!$C$4),Stimuli!$A$4,"")))</f>
        <v>03 Quiet recovery (15s)</v>
      </c>
      <c r="I13213" s="6" t="n">
        <f aca="false">(B13213-B13212)/((A13213-A13212)/1000)</f>
        <v>0.93772893772902</v>
      </c>
      <c r="J13213" s="6" t="n">
        <f aca="false">IF(OR(B13213&lt;Rules!$B$2,B13213&gt;Rules!$B$3,ABS(I13213)&gt;Rules!$B$4,OR(B13214&lt;Rules!$B$2,B13214&gt;Rules!$B$3,ABS(I13214)&gt;Rules!$B$4)),1,0)</f>
        <v>0</v>
      </c>
      <c r="K13213" s="6" t="str">
        <f aca="false">IF(F13213=1,COUNTIF($F$2:F13213,1),"")</f>
        <v/>
      </c>
    </row>
    <row r="13214" customFormat="false" ht="15" hidden="false" customHeight="false" outlineLevel="0" collapsed="false">
      <c r="A13214" s="6" t="n">
        <v>103706.618</v>
      </c>
      <c r="B13214" s="6" t="n">
        <v>1.92014652014652</v>
      </c>
      <c r="C13214" s="6" t="n">
        <v>81</v>
      </c>
      <c r="D13214" s="6" t="n">
        <v>-1</v>
      </c>
      <c r="E13214" s="6" t="n">
        <v>1.92307692307692</v>
      </c>
      <c r="F13214" s="6" t="n">
        <v>0</v>
      </c>
      <c r="G13214" s="6" t="n">
        <v>0</v>
      </c>
      <c r="H13214" s="6" t="str">
        <f aca="false">IF(AND(A13214&gt;=Stimuli!$B$2,A13214&lt;=Stimuli!$C$2),Stimuli!$A$2,IF(AND(A13214&gt;=Stimuli!$B$3,A13214&lt;=Stimuli!$C$3),Stimuli!$A$3,IF(AND(A13214&gt;=Stimuli!$B$4,A13214&lt;=Stimuli!$C$4),Stimuli!$A$4,"")))</f>
        <v>03 Quiet recovery (15s)</v>
      </c>
      <c r="I13214" s="6" t="n">
        <f aca="false">(B13214-B13213)/((A13214-A13213)/1000)</f>
        <v>-0.93772893772902</v>
      </c>
      <c r="J13214" s="6" t="n">
        <f aca="false">IF(OR(B13214&lt;Rules!$B$2,B13214&gt;Rules!$B$3,ABS(I13214)&gt;Rules!$B$4,OR(B13215&lt;Rules!$B$2,B13215&gt;Rules!$B$3,ABS(I13215)&gt;Rules!$B$4)),1,0)</f>
        <v>0</v>
      </c>
      <c r="K13214" s="6" t="str">
        <f aca="false">IF(F13214=1,COUNTIF($F$2:F13214,1),"")</f>
        <v/>
      </c>
    </row>
    <row r="13215" customFormat="false" ht="15" hidden="false" customHeight="false" outlineLevel="0" collapsed="false">
      <c r="A13215" s="6" t="n">
        <v>103714.4305</v>
      </c>
      <c r="B13215" s="6" t="n">
        <v>1.92747252747253</v>
      </c>
      <c r="C13215" s="6" t="n">
        <v>81</v>
      </c>
      <c r="D13215" s="6" t="n">
        <v>-1</v>
      </c>
      <c r="E13215" s="6" t="n">
        <v>1.92307692307692</v>
      </c>
      <c r="F13215" s="6" t="n">
        <v>0</v>
      </c>
      <c r="G13215" s="6" t="n">
        <v>0</v>
      </c>
      <c r="H13215" s="6" t="str">
        <f aca="false">IF(AND(A13215&gt;=Stimuli!$B$2,A13215&lt;=Stimuli!$C$2),Stimuli!$A$2,IF(AND(A13215&gt;=Stimuli!$B$3,A13215&lt;=Stimuli!$C$3),Stimuli!$A$3,IF(AND(A13215&gt;=Stimuli!$B$4,A13215&lt;=Stimuli!$C$4),Stimuli!$A$4,"")))</f>
        <v>03 Quiet recovery (15s)</v>
      </c>
      <c r="I13215" s="6" t="n">
        <f aca="false">(B13215-B13214)/((A13215-A13214)/1000)</f>
        <v>0.93772893772902</v>
      </c>
      <c r="J13215" s="6" t="n">
        <f aca="false">IF(OR(B13215&lt;Rules!$B$2,B13215&gt;Rules!$B$3,ABS(I13215)&gt;Rules!$B$4,OR(B13216&lt;Rules!$B$2,B13216&gt;Rules!$B$3,ABS(I13216)&gt;Rules!$B$4)),1,0)</f>
        <v>0</v>
      </c>
      <c r="K13215" s="6" t="str">
        <f aca="false">IF(F13215=1,COUNTIF($F$2:F13215,1),"")</f>
        <v/>
      </c>
    </row>
    <row r="13216" customFormat="false" ht="15" hidden="false" customHeight="false" outlineLevel="0" collapsed="false">
      <c r="A13216" s="6" t="n">
        <v>103722.243</v>
      </c>
      <c r="B13216" s="6" t="n">
        <v>1.91868131868132</v>
      </c>
      <c r="C13216" s="6" t="n">
        <v>81</v>
      </c>
      <c r="D13216" s="6" t="n">
        <v>-1</v>
      </c>
      <c r="E13216" s="6" t="n">
        <v>1.92307692307692</v>
      </c>
      <c r="F13216" s="6" t="n">
        <v>0</v>
      </c>
      <c r="G13216" s="6" t="n">
        <v>0</v>
      </c>
      <c r="H13216" s="6" t="str">
        <f aca="false">IF(AND(A13216&gt;=Stimuli!$B$2,A13216&lt;=Stimuli!$C$2),Stimuli!$A$2,IF(AND(A13216&gt;=Stimuli!$B$3,A13216&lt;=Stimuli!$C$3),Stimuli!$A$3,IF(AND(A13216&gt;=Stimuli!$B$4,A13216&lt;=Stimuli!$C$4),Stimuli!$A$4,"")))</f>
        <v>03 Quiet recovery (15s)</v>
      </c>
      <c r="I13216" s="6" t="n">
        <f aca="false">(B13216-B13215)/((A13216-A13215)/1000)</f>
        <v>-1.12527472527486</v>
      </c>
      <c r="J13216" s="6" t="n">
        <f aca="false">IF(OR(B13216&lt;Rules!$B$2,B13216&gt;Rules!$B$3,ABS(I13216)&gt;Rules!$B$4,OR(B13217&lt;Rules!$B$2,B13217&gt;Rules!$B$3,ABS(I13217)&gt;Rules!$B$4)),1,0)</f>
        <v>0</v>
      </c>
      <c r="K13216" s="6" t="str">
        <f aca="false">IF(F13216=1,COUNTIF($F$2:F13216,1),"")</f>
        <v/>
      </c>
    </row>
    <row r="13217" customFormat="false" ht="15" hidden="false" customHeight="false" outlineLevel="0" collapsed="false">
      <c r="A13217" s="6" t="n">
        <v>103730.0555</v>
      </c>
      <c r="B13217" s="6" t="n">
        <v>1.92747252747253</v>
      </c>
      <c r="C13217" s="6" t="n">
        <v>81</v>
      </c>
      <c r="D13217" s="6" t="n">
        <v>-1</v>
      </c>
      <c r="E13217" s="6" t="n">
        <v>1.92307692307692</v>
      </c>
      <c r="F13217" s="6" t="n">
        <v>0</v>
      </c>
      <c r="G13217" s="6" t="n">
        <v>0</v>
      </c>
      <c r="H13217" s="6" t="str">
        <f aca="false">IF(AND(A13217&gt;=Stimuli!$B$2,A13217&lt;=Stimuli!$C$2),Stimuli!$A$2,IF(AND(A13217&gt;=Stimuli!$B$3,A13217&lt;=Stimuli!$C$3),Stimuli!$A$3,IF(AND(A13217&gt;=Stimuli!$B$4,A13217&lt;=Stimuli!$C$4),Stimuli!$A$4,"")))</f>
        <v>03 Quiet recovery (15s)</v>
      </c>
      <c r="I13217" s="6" t="n">
        <f aca="false">(B13217-B13216)/((A13217-A13216)/1000)</f>
        <v>1.12527472527486</v>
      </c>
      <c r="J13217" s="6" t="n">
        <f aca="false">IF(OR(B13217&lt;Rules!$B$2,B13217&gt;Rules!$B$3,ABS(I13217)&gt;Rules!$B$4,OR(B13218&lt;Rules!$B$2,B13218&gt;Rules!$B$3,ABS(I13218)&gt;Rules!$B$4)),1,0)</f>
        <v>0</v>
      </c>
      <c r="K13217" s="6" t="str">
        <f aca="false">IF(F13217=1,COUNTIF($F$2:F13217,1),"")</f>
        <v/>
      </c>
    </row>
    <row r="13218" customFormat="false" ht="15" hidden="false" customHeight="false" outlineLevel="0" collapsed="false">
      <c r="A13218" s="6" t="n">
        <v>103737.868</v>
      </c>
      <c r="B13218" s="6" t="n">
        <v>1.91868131868132</v>
      </c>
      <c r="C13218" s="6" t="n">
        <v>81</v>
      </c>
      <c r="D13218" s="6" t="n">
        <v>-1</v>
      </c>
      <c r="E13218" s="6" t="n">
        <v>1.92307692307692</v>
      </c>
      <c r="F13218" s="6" t="n">
        <v>0</v>
      </c>
      <c r="G13218" s="6" t="n">
        <v>0</v>
      </c>
      <c r="H13218" s="6" t="str">
        <f aca="false">IF(AND(A13218&gt;=Stimuli!$B$2,A13218&lt;=Stimuli!$C$2),Stimuli!$A$2,IF(AND(A13218&gt;=Stimuli!$B$3,A13218&lt;=Stimuli!$C$3),Stimuli!$A$3,IF(AND(A13218&gt;=Stimuli!$B$4,A13218&lt;=Stimuli!$C$4),Stimuli!$A$4,"")))</f>
        <v>03 Quiet recovery (15s)</v>
      </c>
      <c r="I13218" s="6" t="n">
        <f aca="false">(B13218-B13217)/((A13218-A13217)/1000)</f>
        <v>-1.12527472527486</v>
      </c>
      <c r="J13218" s="6" t="n">
        <f aca="false">IF(OR(B13218&lt;Rules!$B$2,B13218&gt;Rules!$B$3,ABS(I13218)&gt;Rules!$B$4,OR(B13219&lt;Rules!$B$2,B13219&gt;Rules!$B$3,ABS(I13219)&gt;Rules!$B$4)),1,0)</f>
        <v>0</v>
      </c>
      <c r="K13218" s="6" t="str">
        <f aca="false">IF(F13218=1,COUNTIF($F$2:F13218,1),"")</f>
        <v/>
      </c>
    </row>
    <row r="13219" customFormat="false" ht="15" hidden="false" customHeight="false" outlineLevel="0" collapsed="false">
      <c r="A13219" s="6" t="n">
        <v>103745.6805</v>
      </c>
      <c r="B13219" s="6" t="n">
        <v>1.92600732600733</v>
      </c>
      <c r="C13219" s="6" t="n">
        <v>81</v>
      </c>
      <c r="D13219" s="6" t="n">
        <v>-1</v>
      </c>
      <c r="E13219" s="6" t="n">
        <v>1.92307692307692</v>
      </c>
      <c r="F13219" s="6" t="n">
        <v>0</v>
      </c>
      <c r="G13219" s="6" t="n">
        <v>0</v>
      </c>
      <c r="H13219" s="6" t="str">
        <f aca="false">IF(AND(A13219&gt;=Stimuli!$B$2,A13219&lt;=Stimuli!$C$2),Stimuli!$A$2,IF(AND(A13219&gt;=Stimuli!$B$3,A13219&lt;=Stimuli!$C$3),Stimuli!$A$3,IF(AND(A13219&gt;=Stimuli!$B$4,A13219&lt;=Stimuli!$C$4),Stimuli!$A$4,"")))</f>
        <v>03 Quiet recovery (15s)</v>
      </c>
      <c r="I13219" s="6" t="n">
        <f aca="false">(B13219-B13218)/((A13219-A13218)/1000)</f>
        <v>0.93772893772902</v>
      </c>
      <c r="J13219" s="6" t="n">
        <f aca="false">IF(OR(B13219&lt;Rules!$B$2,B13219&gt;Rules!$B$3,ABS(I13219)&gt;Rules!$B$4,OR(B13220&lt;Rules!$B$2,B13220&gt;Rules!$B$3,ABS(I13220)&gt;Rules!$B$4)),1,0)</f>
        <v>0</v>
      </c>
      <c r="K13219" s="6" t="str">
        <f aca="false">IF(F13219=1,COUNTIF($F$2:F13219,1),"")</f>
        <v/>
      </c>
    </row>
    <row r="13220" customFormat="false" ht="15" hidden="false" customHeight="false" outlineLevel="0" collapsed="false">
      <c r="A13220" s="6" t="n">
        <v>103753.493</v>
      </c>
      <c r="B13220" s="6" t="n">
        <v>1.92014652014652</v>
      </c>
      <c r="C13220" s="6" t="n">
        <v>81</v>
      </c>
      <c r="D13220" s="6" t="n">
        <v>-1</v>
      </c>
      <c r="E13220" s="6" t="n">
        <v>1.92307692307692</v>
      </c>
      <c r="F13220" s="6" t="n">
        <v>0</v>
      </c>
      <c r="G13220" s="6" t="n">
        <v>0</v>
      </c>
      <c r="H13220" s="6" t="str">
        <f aca="false">IF(AND(A13220&gt;=Stimuli!$B$2,A13220&lt;=Stimuli!$C$2),Stimuli!$A$2,IF(AND(A13220&gt;=Stimuli!$B$3,A13220&lt;=Stimuli!$C$3),Stimuli!$A$3,IF(AND(A13220&gt;=Stimuli!$B$4,A13220&lt;=Stimuli!$C$4),Stimuli!$A$4,"")))</f>
        <v>03 Quiet recovery (15s)</v>
      </c>
      <c r="I13220" s="6" t="n">
        <f aca="false">(B13220-B13219)/((A13220-A13219)/1000)</f>
        <v>-0.750183150183176</v>
      </c>
      <c r="J13220" s="6" t="n">
        <f aca="false">IF(OR(B13220&lt;Rules!$B$2,B13220&gt;Rules!$B$3,ABS(I13220)&gt;Rules!$B$4,OR(B13221&lt;Rules!$B$2,B13221&gt;Rules!$B$3,ABS(I13221)&gt;Rules!$B$4)),1,0)</f>
        <v>0</v>
      </c>
      <c r="K13220" s="6" t="str">
        <f aca="false">IF(F13220=1,COUNTIF($F$2:F13220,1),"")</f>
        <v/>
      </c>
    </row>
    <row r="13221" customFormat="false" ht="15" hidden="false" customHeight="false" outlineLevel="0" collapsed="false">
      <c r="A13221" s="6" t="n">
        <v>103761.3055</v>
      </c>
      <c r="B13221" s="6" t="n">
        <v>1.92454212454212</v>
      </c>
      <c r="C13221" s="6" t="n">
        <v>81</v>
      </c>
      <c r="D13221" s="6" t="n">
        <v>-1</v>
      </c>
      <c r="E13221" s="6" t="n">
        <v>1.92307692307692</v>
      </c>
      <c r="F13221" s="6" t="n">
        <v>0</v>
      </c>
      <c r="G13221" s="6" t="n">
        <v>0</v>
      </c>
      <c r="H13221" s="6" t="str">
        <f aca="false">IF(AND(A13221&gt;=Stimuli!$B$2,A13221&lt;=Stimuli!$C$2),Stimuli!$A$2,IF(AND(A13221&gt;=Stimuli!$B$3,A13221&lt;=Stimuli!$C$3),Stimuli!$A$3,IF(AND(A13221&gt;=Stimuli!$B$4,A13221&lt;=Stimuli!$C$4),Stimuli!$A$4,"")))</f>
        <v>03 Quiet recovery (15s)</v>
      </c>
      <c r="I13221" s="6" t="n">
        <f aca="false">(B13221-B13220)/((A13221-A13220)/1000)</f>
        <v>0.562637362637304</v>
      </c>
      <c r="J13221" s="6" t="n">
        <f aca="false">IF(OR(B13221&lt;Rules!$B$2,B13221&gt;Rules!$B$3,ABS(I13221)&gt;Rules!$B$4,OR(B13222&lt;Rules!$B$2,B13222&gt;Rules!$B$3,ABS(I13222)&gt;Rules!$B$4)),1,0)</f>
        <v>0</v>
      </c>
      <c r="K13221" s="6" t="str">
        <f aca="false">IF(F13221=1,COUNTIF($F$2:F13221,1),"")</f>
        <v/>
      </c>
    </row>
    <row r="13222" customFormat="false" ht="15" hidden="false" customHeight="false" outlineLevel="0" collapsed="false">
      <c r="A13222" s="6" t="n">
        <v>103769.118</v>
      </c>
      <c r="B13222" s="6" t="n">
        <v>1.92014652014652</v>
      </c>
      <c r="C13222" s="6" t="n">
        <v>81</v>
      </c>
      <c r="D13222" s="6" t="n">
        <v>-1</v>
      </c>
      <c r="E13222" s="6" t="n">
        <v>1.92307692307692</v>
      </c>
      <c r="F13222" s="6" t="n">
        <v>0</v>
      </c>
      <c r="G13222" s="6" t="n">
        <v>0</v>
      </c>
      <c r="H13222" s="6" t="str">
        <f aca="false">IF(AND(A13222&gt;=Stimuli!$B$2,A13222&lt;=Stimuli!$C$2),Stimuli!$A$2,IF(AND(A13222&gt;=Stimuli!$B$3,A13222&lt;=Stimuli!$C$3),Stimuli!$A$3,IF(AND(A13222&gt;=Stimuli!$B$4,A13222&lt;=Stimuli!$C$4),Stimuli!$A$4,"")))</f>
        <v>03 Quiet recovery (15s)</v>
      </c>
      <c r="I13222" s="6" t="n">
        <f aca="false">(B13222-B13221)/((A13222-A13221)/1000)</f>
        <v>-0.562637362637304</v>
      </c>
      <c r="J13222" s="6" t="n">
        <f aca="false">IF(OR(B13222&lt;Rules!$B$2,B13222&gt;Rules!$B$3,ABS(I13222)&gt;Rules!$B$4,OR(B13223&lt;Rules!$B$2,B13223&gt;Rules!$B$3,ABS(I13223)&gt;Rules!$B$4)),1,0)</f>
        <v>0</v>
      </c>
      <c r="K13222" s="6" t="str">
        <f aca="false">IF(F13222=1,COUNTIF($F$2:F13222,1),"")</f>
        <v/>
      </c>
    </row>
    <row r="13223" customFormat="false" ht="15" hidden="false" customHeight="false" outlineLevel="0" collapsed="false">
      <c r="A13223" s="6" t="n">
        <v>103776.9305</v>
      </c>
      <c r="B13223" s="6" t="n">
        <v>1.92307692307692</v>
      </c>
      <c r="C13223" s="6" t="n">
        <v>81</v>
      </c>
      <c r="D13223" s="6" t="n">
        <v>-1</v>
      </c>
      <c r="E13223" s="6" t="n">
        <v>1.92307692307692</v>
      </c>
      <c r="F13223" s="6" t="n">
        <v>0</v>
      </c>
      <c r="G13223" s="6" t="n">
        <v>0</v>
      </c>
      <c r="H13223" s="6" t="str">
        <f aca="false">IF(AND(A13223&gt;=Stimuli!$B$2,A13223&lt;=Stimuli!$C$2),Stimuli!$A$2,IF(AND(A13223&gt;=Stimuli!$B$3,A13223&lt;=Stimuli!$C$3),Stimuli!$A$3,IF(AND(A13223&gt;=Stimuli!$B$4,A13223&lt;=Stimuli!$C$4),Stimuli!$A$4,"")))</f>
        <v>03 Quiet recovery (15s)</v>
      </c>
      <c r="I13223" s="6" t="n">
        <f aca="false">(B13223-B13222)/((A13223-A13222)/1000)</f>
        <v>0.375091575091574</v>
      </c>
      <c r="J13223" s="6" t="n">
        <f aca="false">IF(OR(B13223&lt;Rules!$B$2,B13223&gt;Rules!$B$3,ABS(I13223)&gt;Rules!$B$4,OR(B13224&lt;Rules!$B$2,B13224&gt;Rules!$B$3,ABS(I13224)&gt;Rules!$B$4)),1,0)</f>
        <v>0</v>
      </c>
      <c r="K13223" s="6" t="str">
        <f aca="false">IF(F13223=1,COUNTIF($F$2:F13223,1),"")</f>
        <v/>
      </c>
    </row>
    <row r="13224" customFormat="false" ht="15" hidden="false" customHeight="false" outlineLevel="0" collapsed="false">
      <c r="A13224" s="6" t="n">
        <v>103784.743</v>
      </c>
      <c r="B13224" s="6" t="n">
        <v>1.92161172161172</v>
      </c>
      <c r="C13224" s="6" t="n">
        <v>81</v>
      </c>
      <c r="D13224" s="6" t="n">
        <v>-1</v>
      </c>
      <c r="E13224" s="6" t="n">
        <v>1.92307692307692</v>
      </c>
      <c r="F13224" s="6" t="n">
        <v>0</v>
      </c>
      <c r="G13224" s="6" t="n">
        <v>0</v>
      </c>
      <c r="H13224" s="6" t="str">
        <f aca="false">IF(AND(A13224&gt;=Stimuli!$B$2,A13224&lt;=Stimuli!$C$2),Stimuli!$A$2,IF(AND(A13224&gt;=Stimuli!$B$3,A13224&lt;=Stimuli!$C$3),Stimuli!$A$3,IF(AND(A13224&gt;=Stimuli!$B$4,A13224&lt;=Stimuli!$C$4),Stimuli!$A$4,"")))</f>
        <v>03 Quiet recovery (15s)</v>
      </c>
      <c r="I13224" s="6" t="n">
        <f aca="false">(B13224-B13223)/((A13224-A13223)/1000)</f>
        <v>-0.187545787545844</v>
      </c>
      <c r="J13224" s="6" t="n">
        <f aca="false">IF(OR(B13224&lt;Rules!$B$2,B13224&gt;Rules!$B$3,ABS(I13224)&gt;Rules!$B$4,OR(B13225&lt;Rules!$B$2,B13225&gt;Rules!$B$3,ABS(I13225)&gt;Rules!$B$4)),1,0)</f>
        <v>0</v>
      </c>
      <c r="K13224" s="6" t="str">
        <f aca="false">IF(F13224=1,COUNTIF($F$2:F13224,1),"")</f>
        <v/>
      </c>
    </row>
    <row r="13225" customFormat="false" ht="15" hidden="false" customHeight="false" outlineLevel="0" collapsed="false">
      <c r="A13225" s="6" t="n">
        <v>103792.5555</v>
      </c>
      <c r="B13225" s="6" t="n">
        <v>1.92161172161172</v>
      </c>
      <c r="C13225" s="6" t="n">
        <v>81</v>
      </c>
      <c r="D13225" s="6" t="n">
        <v>-1</v>
      </c>
      <c r="E13225" s="6" t="n">
        <v>1.92161172161172</v>
      </c>
      <c r="F13225" s="6" t="n">
        <v>0</v>
      </c>
      <c r="G13225" s="6" t="n">
        <v>0</v>
      </c>
      <c r="H13225" s="6" t="str">
        <f aca="false">IF(AND(A13225&gt;=Stimuli!$B$2,A13225&lt;=Stimuli!$C$2),Stimuli!$A$2,IF(AND(A13225&gt;=Stimuli!$B$3,A13225&lt;=Stimuli!$C$3),Stimuli!$A$3,IF(AND(A13225&gt;=Stimuli!$B$4,A13225&lt;=Stimuli!$C$4),Stimuli!$A$4,"")))</f>
        <v>03 Quiet recovery (15s)</v>
      </c>
      <c r="I13225" s="6" t="n">
        <f aca="false">(B13225-B13224)/((A13225-A13224)/1000)</f>
        <v>0</v>
      </c>
      <c r="J13225" s="6" t="n">
        <f aca="false">IF(OR(B13225&lt;Rules!$B$2,B13225&gt;Rules!$B$3,ABS(I13225)&gt;Rules!$B$4,OR(B13226&lt;Rules!$B$2,B13226&gt;Rules!$B$3,ABS(I13226)&gt;Rules!$B$4)),1,0)</f>
        <v>0</v>
      </c>
      <c r="K13225" s="6" t="str">
        <f aca="false">IF(F13225=1,COUNTIF($F$2:F13225,1),"")</f>
        <v/>
      </c>
    </row>
    <row r="13226" customFormat="false" ht="15" hidden="false" customHeight="false" outlineLevel="0" collapsed="false">
      <c r="A13226" s="6" t="n">
        <v>103800.368</v>
      </c>
      <c r="B13226" s="6" t="n">
        <v>1.92307692307692</v>
      </c>
      <c r="C13226" s="6" t="n">
        <v>81</v>
      </c>
      <c r="D13226" s="6" t="n">
        <v>-1</v>
      </c>
      <c r="E13226" s="6" t="n">
        <v>1.92161172161172</v>
      </c>
      <c r="F13226" s="6" t="n">
        <v>0</v>
      </c>
      <c r="G13226" s="6" t="n">
        <v>0</v>
      </c>
      <c r="H13226" s="6" t="str">
        <f aca="false">IF(AND(A13226&gt;=Stimuli!$B$2,A13226&lt;=Stimuli!$C$2),Stimuli!$A$2,IF(AND(A13226&gt;=Stimuli!$B$3,A13226&lt;=Stimuli!$C$3),Stimuli!$A$3,IF(AND(A13226&gt;=Stimuli!$B$4,A13226&lt;=Stimuli!$C$4),Stimuli!$A$4,"")))</f>
        <v>03 Quiet recovery (15s)</v>
      </c>
      <c r="I13226" s="6" t="n">
        <f aca="false">(B13226-B13225)/((A13226-A13225)/1000)</f>
        <v>0.187545787545844</v>
      </c>
      <c r="J13226" s="6" t="n">
        <f aca="false">IF(OR(B13226&lt;Rules!$B$2,B13226&gt;Rules!$B$3,ABS(I13226)&gt;Rules!$B$4,OR(B13227&lt;Rules!$B$2,B13227&gt;Rules!$B$3,ABS(I13227)&gt;Rules!$B$4)),1,0)</f>
        <v>0</v>
      </c>
      <c r="K13226" s="6" t="str">
        <f aca="false">IF(F13226=1,COUNTIF($F$2:F13226,1),"")</f>
        <v/>
      </c>
    </row>
    <row r="13227" customFormat="false" ht="15" hidden="false" customHeight="false" outlineLevel="0" collapsed="false">
      <c r="A13227" s="6" t="n">
        <v>103808.1805</v>
      </c>
      <c r="B13227" s="6" t="n">
        <v>1.92014652014652</v>
      </c>
      <c r="C13227" s="6" t="n">
        <v>81</v>
      </c>
      <c r="D13227" s="6" t="n">
        <v>-1</v>
      </c>
      <c r="E13227" s="6" t="n">
        <v>1.92161172161172</v>
      </c>
      <c r="F13227" s="6" t="n">
        <v>0</v>
      </c>
      <c r="G13227" s="6" t="n">
        <v>0</v>
      </c>
      <c r="H13227" s="6" t="str">
        <f aca="false">IF(AND(A13227&gt;=Stimuli!$B$2,A13227&lt;=Stimuli!$C$2),Stimuli!$A$2,IF(AND(A13227&gt;=Stimuli!$B$3,A13227&lt;=Stimuli!$C$3),Stimuli!$A$3,IF(AND(A13227&gt;=Stimuli!$B$4,A13227&lt;=Stimuli!$C$4),Stimuli!$A$4,"")))</f>
        <v>03 Quiet recovery (15s)</v>
      </c>
      <c r="I13227" s="6" t="n">
        <f aca="false">(B13227-B13226)/((A13227-A13226)/1000)</f>
        <v>-0.375091575091574</v>
      </c>
      <c r="J13227" s="6" t="n">
        <f aca="false">IF(OR(B13227&lt;Rules!$B$2,B13227&gt;Rules!$B$3,ABS(I13227)&gt;Rules!$B$4,OR(B13228&lt;Rules!$B$2,B13228&gt;Rules!$B$3,ABS(I13228)&gt;Rules!$B$4)),1,0)</f>
        <v>0</v>
      </c>
      <c r="K13227" s="6" t="str">
        <f aca="false">IF(F13227=1,COUNTIF($F$2:F13227,1),"")</f>
        <v/>
      </c>
    </row>
    <row r="13228" customFormat="false" ht="15" hidden="false" customHeight="false" outlineLevel="0" collapsed="false">
      <c r="A13228" s="6" t="n">
        <v>103815.993</v>
      </c>
      <c r="B13228" s="6" t="n">
        <v>1.92454212454212</v>
      </c>
      <c r="C13228" s="6" t="n">
        <v>81</v>
      </c>
      <c r="D13228" s="6" t="n">
        <v>-1</v>
      </c>
      <c r="E13228" s="6" t="n">
        <v>1.92161172161172</v>
      </c>
      <c r="F13228" s="6" t="n">
        <v>0</v>
      </c>
      <c r="G13228" s="6" t="n">
        <v>0</v>
      </c>
      <c r="H13228" s="6" t="str">
        <f aca="false">IF(AND(A13228&gt;=Stimuli!$B$2,A13228&lt;=Stimuli!$C$2),Stimuli!$A$2,IF(AND(A13228&gt;=Stimuli!$B$3,A13228&lt;=Stimuli!$C$3),Stimuli!$A$3,IF(AND(A13228&gt;=Stimuli!$B$4,A13228&lt;=Stimuli!$C$4),Stimuli!$A$4,"")))</f>
        <v>03 Quiet recovery (15s)</v>
      </c>
      <c r="I13228" s="6" t="n">
        <f aca="false">(B13228-B13227)/((A13228-A13227)/1000)</f>
        <v>0.562637362637304</v>
      </c>
      <c r="J13228" s="6" t="n">
        <f aca="false">IF(OR(B13228&lt;Rules!$B$2,B13228&gt;Rules!$B$3,ABS(I13228)&gt;Rules!$B$4,OR(B13229&lt;Rules!$B$2,B13229&gt;Rules!$B$3,ABS(I13229)&gt;Rules!$B$4)),1,0)</f>
        <v>0</v>
      </c>
      <c r="K13228" s="6" t="str">
        <f aca="false">IF(F13228=1,COUNTIF($F$2:F13228,1),"")</f>
        <v/>
      </c>
    </row>
    <row r="13229" customFormat="false" ht="15" hidden="false" customHeight="false" outlineLevel="0" collapsed="false">
      <c r="A13229" s="6" t="n">
        <v>103823.8055</v>
      </c>
      <c r="B13229" s="6" t="n">
        <v>1.91868131868132</v>
      </c>
      <c r="C13229" s="6" t="n">
        <v>81</v>
      </c>
      <c r="D13229" s="6" t="n">
        <v>-1</v>
      </c>
      <c r="E13229" s="6" t="n">
        <v>1.92161172161172</v>
      </c>
      <c r="F13229" s="6" t="n">
        <v>0</v>
      </c>
      <c r="G13229" s="6" t="n">
        <v>0</v>
      </c>
      <c r="H13229" s="6" t="str">
        <f aca="false">IF(AND(A13229&gt;=Stimuli!$B$2,A13229&lt;=Stimuli!$C$2),Stimuli!$A$2,IF(AND(A13229&gt;=Stimuli!$B$3,A13229&lt;=Stimuli!$C$3),Stimuli!$A$3,IF(AND(A13229&gt;=Stimuli!$B$4,A13229&lt;=Stimuli!$C$4),Stimuli!$A$4,"")))</f>
        <v>03 Quiet recovery (15s)</v>
      </c>
      <c r="I13229" s="6" t="n">
        <f aca="false">(B13229-B13228)/((A13229-A13228)/1000)</f>
        <v>-0.750183150183148</v>
      </c>
      <c r="J13229" s="6" t="n">
        <f aca="false">IF(OR(B13229&lt;Rules!$B$2,B13229&gt;Rules!$B$3,ABS(I13229)&gt;Rules!$B$4,OR(B13230&lt;Rules!$B$2,B13230&gt;Rules!$B$3,ABS(I13230)&gt;Rules!$B$4)),1,0)</f>
        <v>0</v>
      </c>
      <c r="K13229" s="6" t="str">
        <f aca="false">IF(F13229=1,COUNTIF($F$2:F13229,1),"")</f>
        <v/>
      </c>
    </row>
    <row r="13230" customFormat="false" ht="15" hidden="false" customHeight="false" outlineLevel="0" collapsed="false">
      <c r="A13230" s="6" t="n">
        <v>103831.618</v>
      </c>
      <c r="B13230" s="6" t="n">
        <v>1.92600732600733</v>
      </c>
      <c r="C13230" s="6" t="n">
        <v>81</v>
      </c>
      <c r="D13230" s="6" t="n">
        <v>-1</v>
      </c>
      <c r="E13230" s="6" t="n">
        <v>1.92161172161172</v>
      </c>
      <c r="F13230" s="6" t="n">
        <v>0</v>
      </c>
      <c r="G13230" s="6" t="n">
        <v>0</v>
      </c>
      <c r="H13230" s="6" t="str">
        <f aca="false">IF(AND(A13230&gt;=Stimuli!$B$2,A13230&lt;=Stimuli!$C$2),Stimuli!$A$2,IF(AND(A13230&gt;=Stimuli!$B$3,A13230&lt;=Stimuli!$C$3),Stimuli!$A$3,IF(AND(A13230&gt;=Stimuli!$B$4,A13230&lt;=Stimuli!$C$4),Stimuli!$A$4,"")))</f>
        <v>03 Quiet recovery (15s)</v>
      </c>
      <c r="I13230" s="6" t="n">
        <f aca="false">(B13230-B13229)/((A13230-A13229)/1000)</f>
        <v>0.93772893772902</v>
      </c>
      <c r="J13230" s="6" t="n">
        <f aca="false">IF(OR(B13230&lt;Rules!$B$2,B13230&gt;Rules!$B$3,ABS(I13230)&gt;Rules!$B$4,OR(B13231&lt;Rules!$B$2,B13231&gt;Rules!$B$3,ABS(I13231)&gt;Rules!$B$4)),1,0)</f>
        <v>0</v>
      </c>
      <c r="K13230" s="6" t="str">
        <f aca="false">IF(F13230=1,COUNTIF($F$2:F13230,1),"")</f>
        <v/>
      </c>
    </row>
    <row r="13231" customFormat="false" ht="15" hidden="false" customHeight="false" outlineLevel="0" collapsed="false">
      <c r="A13231" s="6" t="n">
        <v>103839.4305</v>
      </c>
      <c r="B13231" s="6" t="n">
        <v>1.91868131868132</v>
      </c>
      <c r="C13231" s="6" t="n">
        <v>81</v>
      </c>
      <c r="D13231" s="6" t="n">
        <v>-1</v>
      </c>
      <c r="E13231" s="6" t="n">
        <v>1.92161172161172</v>
      </c>
      <c r="F13231" s="6" t="n">
        <v>0</v>
      </c>
      <c r="G13231" s="6" t="n">
        <v>0</v>
      </c>
      <c r="H13231" s="6" t="str">
        <f aca="false">IF(AND(A13231&gt;=Stimuli!$B$2,A13231&lt;=Stimuli!$C$2),Stimuli!$A$2,IF(AND(A13231&gt;=Stimuli!$B$3,A13231&lt;=Stimuli!$C$3),Stimuli!$A$3,IF(AND(A13231&gt;=Stimuli!$B$4,A13231&lt;=Stimuli!$C$4),Stimuli!$A$4,"")))</f>
        <v>03 Quiet recovery (15s)</v>
      </c>
      <c r="I13231" s="6" t="n">
        <f aca="false">(B13231-B13230)/((A13231-A13230)/1000)</f>
        <v>-0.93772893772902</v>
      </c>
      <c r="J13231" s="6" t="n">
        <f aca="false">IF(OR(B13231&lt;Rules!$B$2,B13231&gt;Rules!$B$3,ABS(I13231)&gt;Rules!$B$4,OR(B13232&lt;Rules!$B$2,B13232&gt;Rules!$B$3,ABS(I13232)&gt;Rules!$B$4)),1,0)</f>
        <v>0</v>
      </c>
      <c r="K13231" s="6" t="str">
        <f aca="false">IF(F13231=1,COUNTIF($F$2:F13231,1),"")</f>
        <v/>
      </c>
    </row>
    <row r="13232" customFormat="false" ht="15" hidden="false" customHeight="false" outlineLevel="0" collapsed="false">
      <c r="A13232" s="6" t="n">
        <v>103847.243</v>
      </c>
      <c r="B13232" s="6" t="n">
        <v>1.92454212454212</v>
      </c>
      <c r="C13232" s="6" t="n">
        <v>81</v>
      </c>
      <c r="D13232" s="6" t="n">
        <v>-1</v>
      </c>
      <c r="E13232" s="6" t="n">
        <v>1.92161172161172</v>
      </c>
      <c r="F13232" s="6" t="n">
        <v>0</v>
      </c>
      <c r="G13232" s="6" t="n">
        <v>0</v>
      </c>
      <c r="H13232" s="6" t="str">
        <f aca="false">IF(AND(A13232&gt;=Stimuli!$B$2,A13232&lt;=Stimuli!$C$2),Stimuli!$A$2,IF(AND(A13232&gt;=Stimuli!$B$3,A13232&lt;=Stimuli!$C$3),Stimuli!$A$3,IF(AND(A13232&gt;=Stimuli!$B$4,A13232&lt;=Stimuli!$C$4),Stimuli!$A$4,"")))</f>
        <v>03 Quiet recovery (15s)</v>
      </c>
      <c r="I13232" s="6" t="n">
        <f aca="false">(B13232-B13231)/((A13232-A13231)/1000)</f>
        <v>0.750183150183148</v>
      </c>
      <c r="J13232" s="6" t="n">
        <f aca="false">IF(OR(B13232&lt;Rules!$B$2,B13232&gt;Rules!$B$3,ABS(I13232)&gt;Rules!$B$4,OR(B13233&lt;Rules!$B$2,B13233&gt;Rules!$B$3,ABS(I13233)&gt;Rules!$B$4)),1,0)</f>
        <v>0</v>
      </c>
      <c r="K13232" s="6" t="str">
        <f aca="false">IF(F13232=1,COUNTIF($F$2:F13232,1),"")</f>
        <v/>
      </c>
    </row>
    <row r="13233" customFormat="false" ht="15" hidden="false" customHeight="false" outlineLevel="0" collapsed="false">
      <c r="A13233" s="6" t="n">
        <v>103855.0555</v>
      </c>
      <c r="B13233" s="6" t="n">
        <v>1.91721611721612</v>
      </c>
      <c r="C13233" s="6" t="n">
        <v>81</v>
      </c>
      <c r="D13233" s="6" t="n">
        <v>-1</v>
      </c>
      <c r="E13233" s="6" t="n">
        <v>1.92161172161172</v>
      </c>
      <c r="F13233" s="6" t="n">
        <v>0</v>
      </c>
      <c r="G13233" s="6" t="n">
        <v>0</v>
      </c>
      <c r="H13233" s="6" t="str">
        <f aca="false">IF(AND(A13233&gt;=Stimuli!$B$2,A13233&lt;=Stimuli!$C$2),Stimuli!$A$2,IF(AND(A13233&gt;=Stimuli!$B$3,A13233&lt;=Stimuli!$C$3),Stimuli!$A$3,IF(AND(A13233&gt;=Stimuli!$B$4,A13233&lt;=Stimuli!$C$4),Stimuli!$A$4,"")))</f>
        <v>03 Quiet recovery (15s)</v>
      </c>
      <c r="I13233" s="6" t="n">
        <f aca="false">(B13233-B13232)/((A13233-A13232)/1000)</f>
        <v>-0.937728937728878</v>
      </c>
      <c r="J13233" s="6" t="n">
        <f aca="false">IF(OR(B13233&lt;Rules!$B$2,B13233&gt;Rules!$B$3,ABS(I13233)&gt;Rules!$B$4,OR(B13234&lt;Rules!$B$2,B13234&gt;Rules!$B$3,ABS(I13234)&gt;Rules!$B$4)),1,0)</f>
        <v>0</v>
      </c>
      <c r="K13233" s="6" t="str">
        <f aca="false">IF(F13233=1,COUNTIF($F$2:F13233,1),"")</f>
        <v/>
      </c>
    </row>
    <row r="13234" customFormat="false" ht="15" hidden="false" customHeight="false" outlineLevel="0" collapsed="false">
      <c r="A13234" s="6" t="n">
        <v>103862.868</v>
      </c>
      <c r="B13234" s="6" t="n">
        <v>1.92454212454212</v>
      </c>
      <c r="C13234" s="6" t="n">
        <v>81</v>
      </c>
      <c r="D13234" s="6" t="n">
        <v>-1</v>
      </c>
      <c r="E13234" s="6" t="n">
        <v>1.92161172161172</v>
      </c>
      <c r="F13234" s="6" t="n">
        <v>0</v>
      </c>
      <c r="G13234" s="6" t="n">
        <v>0</v>
      </c>
      <c r="H13234" s="6" t="str">
        <f aca="false">IF(AND(A13234&gt;=Stimuli!$B$2,A13234&lt;=Stimuli!$C$2),Stimuli!$A$2,IF(AND(A13234&gt;=Stimuli!$B$3,A13234&lt;=Stimuli!$C$3),Stimuli!$A$3,IF(AND(A13234&gt;=Stimuli!$B$4,A13234&lt;=Stimuli!$C$4),Stimuli!$A$4,"")))</f>
        <v>03 Quiet recovery (15s)</v>
      </c>
      <c r="I13234" s="6" t="n">
        <f aca="false">(B13234-B13233)/((A13234-A13233)/1000)</f>
        <v>0.937728937728878</v>
      </c>
      <c r="J13234" s="6" t="n">
        <f aca="false">IF(OR(B13234&lt;Rules!$B$2,B13234&gt;Rules!$B$3,ABS(I13234)&gt;Rules!$B$4,OR(B13235&lt;Rules!$B$2,B13235&gt;Rules!$B$3,ABS(I13235)&gt;Rules!$B$4)),1,0)</f>
        <v>0</v>
      </c>
      <c r="K13234" s="6" t="str">
        <f aca="false">IF(F13234=1,COUNTIF($F$2:F13234,1),"")</f>
        <v/>
      </c>
    </row>
    <row r="13235" customFormat="false" ht="15" hidden="false" customHeight="false" outlineLevel="0" collapsed="false">
      <c r="A13235" s="6" t="n">
        <v>103870.6805</v>
      </c>
      <c r="B13235" s="6" t="n">
        <v>1.91721611721612</v>
      </c>
      <c r="C13235" s="6" t="n">
        <v>81</v>
      </c>
      <c r="D13235" s="6" t="n">
        <v>-1</v>
      </c>
      <c r="E13235" s="6" t="n">
        <v>1.92161172161172</v>
      </c>
      <c r="F13235" s="6" t="n">
        <v>0</v>
      </c>
      <c r="G13235" s="6" t="n">
        <v>0</v>
      </c>
      <c r="H13235" s="6" t="str">
        <f aca="false">IF(AND(A13235&gt;=Stimuli!$B$2,A13235&lt;=Stimuli!$C$2),Stimuli!$A$2,IF(AND(A13235&gt;=Stimuli!$B$3,A13235&lt;=Stimuli!$C$3),Stimuli!$A$3,IF(AND(A13235&gt;=Stimuli!$B$4,A13235&lt;=Stimuli!$C$4),Stimuli!$A$4,"")))</f>
        <v>03 Quiet recovery (15s)</v>
      </c>
      <c r="I13235" s="6" t="n">
        <f aca="false">(B13235-B13234)/((A13235-A13234)/1000)</f>
        <v>-0.937728937728878</v>
      </c>
      <c r="J13235" s="6" t="n">
        <f aca="false">IF(OR(B13235&lt;Rules!$B$2,B13235&gt;Rules!$B$3,ABS(I13235)&gt;Rules!$B$4,OR(B13236&lt;Rules!$B$2,B13236&gt;Rules!$B$3,ABS(I13236)&gt;Rules!$B$4)),1,0)</f>
        <v>0</v>
      </c>
      <c r="K13235" s="6" t="str">
        <f aca="false">IF(F13235=1,COUNTIF($F$2:F13235,1),"")</f>
        <v/>
      </c>
    </row>
    <row r="13236" customFormat="false" ht="15" hidden="false" customHeight="false" outlineLevel="0" collapsed="false">
      <c r="A13236" s="6" t="n">
        <v>103878.493</v>
      </c>
      <c r="B13236" s="6" t="n">
        <v>1.92454212454212</v>
      </c>
      <c r="C13236" s="6" t="n">
        <v>81</v>
      </c>
      <c r="D13236" s="6" t="n">
        <v>-1</v>
      </c>
      <c r="E13236" s="6" t="n">
        <v>1.92014652014652</v>
      </c>
      <c r="F13236" s="6" t="n">
        <v>0</v>
      </c>
      <c r="G13236" s="6" t="n">
        <v>0</v>
      </c>
      <c r="H13236" s="6" t="str">
        <f aca="false">IF(AND(A13236&gt;=Stimuli!$B$2,A13236&lt;=Stimuli!$C$2),Stimuli!$A$2,IF(AND(A13236&gt;=Stimuli!$B$3,A13236&lt;=Stimuli!$C$3),Stimuli!$A$3,IF(AND(A13236&gt;=Stimuli!$B$4,A13236&lt;=Stimuli!$C$4),Stimuli!$A$4,"")))</f>
        <v>03 Quiet recovery (15s)</v>
      </c>
      <c r="I13236" s="6" t="n">
        <f aca="false">(B13236-B13235)/((A13236-A13235)/1000)</f>
        <v>0.937728937728878</v>
      </c>
      <c r="J13236" s="6" t="n">
        <f aca="false">IF(OR(B13236&lt;Rules!$B$2,B13236&gt;Rules!$B$3,ABS(I13236)&gt;Rules!$B$4,OR(B13237&lt;Rules!$B$2,B13237&gt;Rules!$B$3,ABS(I13237)&gt;Rules!$B$4)),1,0)</f>
        <v>0</v>
      </c>
      <c r="K13236" s="6" t="str">
        <f aca="false">IF(F13236=1,COUNTIF($F$2:F13236,1),"")</f>
        <v/>
      </c>
    </row>
    <row r="13237" customFormat="false" ht="15" hidden="false" customHeight="false" outlineLevel="0" collapsed="false">
      <c r="A13237" s="6" t="n">
        <v>103886.3055</v>
      </c>
      <c r="B13237" s="6" t="n">
        <v>1.91868131868132</v>
      </c>
      <c r="C13237" s="6" t="n">
        <v>81</v>
      </c>
      <c r="D13237" s="6" t="n">
        <v>-1</v>
      </c>
      <c r="E13237" s="6" t="n">
        <v>1.92014652014652</v>
      </c>
      <c r="F13237" s="6" t="n">
        <v>0</v>
      </c>
      <c r="G13237" s="6" t="n">
        <v>0</v>
      </c>
      <c r="H13237" s="6" t="str">
        <f aca="false">IF(AND(A13237&gt;=Stimuli!$B$2,A13237&lt;=Stimuli!$C$2),Stimuli!$A$2,IF(AND(A13237&gt;=Stimuli!$B$3,A13237&lt;=Stimuli!$C$3),Stimuli!$A$3,IF(AND(A13237&gt;=Stimuli!$B$4,A13237&lt;=Stimuli!$C$4),Stimuli!$A$4,"")))</f>
        <v>03 Quiet recovery (15s)</v>
      </c>
      <c r="I13237" s="6" t="n">
        <f aca="false">(B13237-B13236)/((A13237-A13236)/1000)</f>
        <v>-0.750183150183148</v>
      </c>
      <c r="J13237" s="6" t="n">
        <f aca="false">IF(OR(B13237&lt;Rules!$B$2,B13237&gt;Rules!$B$3,ABS(I13237)&gt;Rules!$B$4,OR(B13238&lt;Rules!$B$2,B13238&gt;Rules!$B$3,ABS(I13238)&gt;Rules!$B$4)),1,0)</f>
        <v>0</v>
      </c>
      <c r="K13237" s="6" t="str">
        <f aca="false">IF(F13237=1,COUNTIF($F$2:F13237,1),"")</f>
        <v/>
      </c>
    </row>
    <row r="13238" customFormat="false" ht="15" hidden="false" customHeight="false" outlineLevel="0" collapsed="false">
      <c r="A13238" s="6" t="n">
        <v>103894.118</v>
      </c>
      <c r="B13238" s="6" t="n">
        <v>1.92161172161172</v>
      </c>
      <c r="C13238" s="6" t="n">
        <v>81</v>
      </c>
      <c r="D13238" s="6" t="n">
        <v>-1</v>
      </c>
      <c r="E13238" s="6" t="n">
        <v>1.92014652014652</v>
      </c>
      <c r="F13238" s="6" t="n">
        <v>0</v>
      </c>
      <c r="G13238" s="6" t="n">
        <v>0</v>
      </c>
      <c r="H13238" s="6" t="str">
        <f aca="false">IF(AND(A13238&gt;=Stimuli!$B$2,A13238&lt;=Stimuli!$C$2),Stimuli!$A$2,IF(AND(A13238&gt;=Stimuli!$B$3,A13238&lt;=Stimuli!$C$3),Stimuli!$A$3,IF(AND(A13238&gt;=Stimuli!$B$4,A13238&lt;=Stimuli!$C$4),Stimuli!$A$4,"")))</f>
        <v>03 Quiet recovery (15s)</v>
      </c>
      <c r="I13238" s="6" t="n">
        <f aca="false">(B13238-B13237)/((A13238-A13237)/1000)</f>
        <v>0.375091575091574</v>
      </c>
      <c r="J13238" s="6" t="n">
        <f aca="false">IF(OR(B13238&lt;Rules!$B$2,B13238&gt;Rules!$B$3,ABS(I13238)&gt;Rules!$B$4,OR(B13239&lt;Rules!$B$2,B13239&gt;Rules!$B$3,ABS(I13239)&gt;Rules!$B$4)),1,0)</f>
        <v>0</v>
      </c>
      <c r="K13238" s="6" t="str">
        <f aca="false">IF(F13238=1,COUNTIF($F$2:F13238,1),"")</f>
        <v/>
      </c>
    </row>
    <row r="13239" customFormat="false" ht="15" hidden="false" customHeight="false" outlineLevel="0" collapsed="false">
      <c r="A13239" s="6" t="n">
        <v>103901.9305</v>
      </c>
      <c r="B13239" s="6" t="n">
        <v>1.92014652014652</v>
      </c>
      <c r="C13239" s="6" t="n">
        <v>81</v>
      </c>
      <c r="D13239" s="6" t="n">
        <v>-1</v>
      </c>
      <c r="E13239" s="6" t="n">
        <v>1.92014652014652</v>
      </c>
      <c r="F13239" s="6" t="n">
        <v>0</v>
      </c>
      <c r="G13239" s="6" t="n">
        <v>0</v>
      </c>
      <c r="H13239" s="6" t="str">
        <f aca="false">IF(AND(A13239&gt;=Stimuli!$B$2,A13239&lt;=Stimuli!$C$2),Stimuli!$A$2,IF(AND(A13239&gt;=Stimuli!$B$3,A13239&lt;=Stimuli!$C$3),Stimuli!$A$3,IF(AND(A13239&gt;=Stimuli!$B$4,A13239&lt;=Stimuli!$C$4),Stimuli!$A$4,"")))</f>
        <v>03 Quiet recovery (15s)</v>
      </c>
      <c r="I13239" s="6" t="n">
        <f aca="false">(B13239-B13238)/((A13239-A13238)/1000)</f>
        <v>-0.18754578754573</v>
      </c>
      <c r="J13239" s="6" t="n">
        <f aca="false">IF(OR(B13239&lt;Rules!$B$2,B13239&gt;Rules!$B$3,ABS(I13239)&gt;Rules!$B$4,OR(B13240&lt;Rules!$B$2,B13240&gt;Rules!$B$3,ABS(I13240)&gt;Rules!$B$4)),1,0)</f>
        <v>0</v>
      </c>
      <c r="K13239" s="6" t="str">
        <f aca="false">IF(F13239=1,COUNTIF($F$2:F13239,1),"")</f>
        <v/>
      </c>
    </row>
    <row r="13240" customFormat="false" ht="15" hidden="false" customHeight="false" outlineLevel="0" collapsed="false">
      <c r="A13240" s="6" t="n">
        <v>103909.743</v>
      </c>
      <c r="B13240" s="6" t="n">
        <v>1.92014652014652</v>
      </c>
      <c r="C13240" s="6" t="n">
        <v>81</v>
      </c>
      <c r="D13240" s="6" t="n">
        <v>-1</v>
      </c>
      <c r="E13240" s="6" t="n">
        <v>1.92014652014652</v>
      </c>
      <c r="F13240" s="6" t="n">
        <v>0</v>
      </c>
      <c r="G13240" s="6" t="n">
        <v>0</v>
      </c>
      <c r="H13240" s="6" t="str">
        <f aca="false">IF(AND(A13240&gt;=Stimuli!$B$2,A13240&lt;=Stimuli!$C$2),Stimuli!$A$2,IF(AND(A13240&gt;=Stimuli!$B$3,A13240&lt;=Stimuli!$C$3),Stimuli!$A$3,IF(AND(A13240&gt;=Stimuli!$B$4,A13240&lt;=Stimuli!$C$4),Stimuli!$A$4,"")))</f>
        <v>03 Quiet recovery (15s)</v>
      </c>
      <c r="I13240" s="6" t="n">
        <f aca="false">(B13240-B13239)/((A13240-A13239)/1000)</f>
        <v>0</v>
      </c>
      <c r="J13240" s="6" t="n">
        <f aca="false">IF(OR(B13240&lt;Rules!$B$2,B13240&gt;Rules!$B$3,ABS(I13240)&gt;Rules!$B$4,OR(B13241&lt;Rules!$B$2,B13241&gt;Rules!$B$3,ABS(I13241)&gt;Rules!$B$4)),1,0)</f>
        <v>0</v>
      </c>
      <c r="K13240" s="6" t="str">
        <f aca="false">IF(F13240=1,COUNTIF($F$2:F13240,1),"")</f>
        <v/>
      </c>
    </row>
    <row r="13241" customFormat="false" ht="15" hidden="false" customHeight="false" outlineLevel="0" collapsed="false">
      <c r="A13241" s="6" t="n">
        <v>103917.5555</v>
      </c>
      <c r="B13241" s="6" t="n">
        <v>1.92161172161172</v>
      </c>
      <c r="C13241" s="6" t="n">
        <v>81</v>
      </c>
      <c r="D13241" s="6" t="n">
        <v>-1</v>
      </c>
      <c r="E13241" s="6" t="n">
        <v>1.92014652014652</v>
      </c>
      <c r="F13241" s="6" t="n">
        <v>0</v>
      </c>
      <c r="G13241" s="6" t="n">
        <v>0</v>
      </c>
      <c r="H13241" s="6" t="str">
        <f aca="false">IF(AND(A13241&gt;=Stimuli!$B$2,A13241&lt;=Stimuli!$C$2),Stimuli!$A$2,IF(AND(A13241&gt;=Stimuli!$B$3,A13241&lt;=Stimuli!$C$3),Stimuli!$A$3,IF(AND(A13241&gt;=Stimuli!$B$4,A13241&lt;=Stimuli!$C$4),Stimuli!$A$4,"")))</f>
        <v>03 Quiet recovery (15s)</v>
      </c>
      <c r="I13241" s="6" t="n">
        <f aca="false">(B13241-B13240)/((A13241-A13240)/1000)</f>
        <v>0.18754578754573</v>
      </c>
      <c r="J13241" s="6" t="n">
        <f aca="false">IF(OR(B13241&lt;Rules!$B$2,B13241&gt;Rules!$B$3,ABS(I13241)&gt;Rules!$B$4,OR(B13242&lt;Rules!$B$2,B13242&gt;Rules!$B$3,ABS(I13242)&gt;Rules!$B$4)),1,0)</f>
        <v>0</v>
      </c>
      <c r="K13241" s="6" t="str">
        <f aca="false">IF(F13241=1,COUNTIF($F$2:F13241,1),"")</f>
        <v/>
      </c>
    </row>
    <row r="13242" customFormat="false" ht="15" hidden="false" customHeight="false" outlineLevel="0" collapsed="false">
      <c r="A13242" s="6" t="n">
        <v>103925.368</v>
      </c>
      <c r="B13242" s="6" t="n">
        <v>1.91868131868132</v>
      </c>
      <c r="C13242" s="6" t="n">
        <v>81</v>
      </c>
      <c r="D13242" s="6" t="n">
        <v>-1</v>
      </c>
      <c r="E13242" s="6" t="n">
        <v>1.92014652014652</v>
      </c>
      <c r="F13242" s="6" t="n">
        <v>0</v>
      </c>
      <c r="G13242" s="6" t="n">
        <v>0</v>
      </c>
      <c r="H13242" s="6" t="str">
        <f aca="false">IF(AND(A13242&gt;=Stimuli!$B$2,A13242&lt;=Stimuli!$C$2),Stimuli!$A$2,IF(AND(A13242&gt;=Stimuli!$B$3,A13242&lt;=Stimuli!$C$3),Stimuli!$A$3,IF(AND(A13242&gt;=Stimuli!$B$4,A13242&lt;=Stimuli!$C$4),Stimuli!$A$4,"")))</f>
        <v>03 Quiet recovery (15s)</v>
      </c>
      <c r="I13242" s="6" t="n">
        <f aca="false">(B13242-B13241)/((A13242-A13241)/1000)</f>
        <v>-0.375091575091574</v>
      </c>
      <c r="J13242" s="6" t="n">
        <f aca="false">IF(OR(B13242&lt;Rules!$B$2,B13242&gt;Rules!$B$3,ABS(I13242)&gt;Rules!$B$4,OR(B13243&lt;Rules!$B$2,B13243&gt;Rules!$B$3,ABS(I13243)&gt;Rules!$B$4)),1,0)</f>
        <v>0</v>
      </c>
      <c r="K13242" s="6" t="str">
        <f aca="false">IF(F13242=1,COUNTIF($F$2:F13242,1),"")</f>
        <v/>
      </c>
    </row>
    <row r="13243" customFormat="false" ht="15" hidden="false" customHeight="false" outlineLevel="0" collapsed="false">
      <c r="A13243" s="6" t="n">
        <v>103933.1805</v>
      </c>
      <c r="B13243" s="6" t="n">
        <v>1.92307692307692</v>
      </c>
      <c r="C13243" s="6" t="n">
        <v>81</v>
      </c>
      <c r="D13243" s="6" t="n">
        <v>-1</v>
      </c>
      <c r="E13243" s="6" t="n">
        <v>1.92014652014652</v>
      </c>
      <c r="F13243" s="6" t="n">
        <v>0</v>
      </c>
      <c r="G13243" s="6" t="n">
        <v>0</v>
      </c>
      <c r="H13243" s="6" t="str">
        <f aca="false">IF(AND(A13243&gt;=Stimuli!$B$2,A13243&lt;=Stimuli!$C$2),Stimuli!$A$2,IF(AND(A13243&gt;=Stimuli!$B$3,A13243&lt;=Stimuli!$C$3),Stimuli!$A$3,IF(AND(A13243&gt;=Stimuli!$B$4,A13243&lt;=Stimuli!$C$4),Stimuli!$A$4,"")))</f>
        <v>03 Quiet recovery (15s)</v>
      </c>
      <c r="I13243" s="6" t="n">
        <f aca="false">(B13243-B13242)/((A13243-A13242)/1000)</f>
        <v>0.562637362637418</v>
      </c>
      <c r="J13243" s="6" t="n">
        <f aca="false">IF(OR(B13243&lt;Rules!$B$2,B13243&gt;Rules!$B$3,ABS(I13243)&gt;Rules!$B$4,OR(B13244&lt;Rules!$B$2,B13244&gt;Rules!$B$3,ABS(I13244)&gt;Rules!$B$4)),1,0)</f>
        <v>0</v>
      </c>
      <c r="K13243" s="6" t="str">
        <f aca="false">IF(F13243=1,COUNTIF($F$2:F13243,1),"")</f>
        <v/>
      </c>
    </row>
    <row r="13244" customFormat="false" ht="15" hidden="false" customHeight="false" outlineLevel="0" collapsed="false">
      <c r="A13244" s="6" t="n">
        <v>103940.993</v>
      </c>
      <c r="B13244" s="6" t="n">
        <v>1.91721611721612</v>
      </c>
      <c r="C13244" s="6" t="n">
        <v>81</v>
      </c>
      <c r="D13244" s="6" t="n">
        <v>-1</v>
      </c>
      <c r="E13244" s="6" t="n">
        <v>1.92014652014652</v>
      </c>
      <c r="F13244" s="6" t="n">
        <v>0</v>
      </c>
      <c r="G13244" s="6" t="n">
        <v>0</v>
      </c>
      <c r="H13244" s="6" t="str">
        <f aca="false">IF(AND(A13244&gt;=Stimuli!$B$2,A13244&lt;=Stimuli!$C$2),Stimuli!$A$2,IF(AND(A13244&gt;=Stimuli!$B$3,A13244&lt;=Stimuli!$C$3),Stimuli!$A$3,IF(AND(A13244&gt;=Stimuli!$B$4,A13244&lt;=Stimuli!$C$4),Stimuli!$A$4,"")))</f>
        <v>03 Quiet recovery (15s)</v>
      </c>
      <c r="I13244" s="6" t="n">
        <f aca="false">(B13244-B13243)/((A13244-A13243)/1000)</f>
        <v>-0.750183150183148</v>
      </c>
      <c r="J13244" s="6" t="n">
        <f aca="false">IF(OR(B13244&lt;Rules!$B$2,B13244&gt;Rules!$B$3,ABS(I13244)&gt;Rules!$B$4,OR(B13245&lt;Rules!$B$2,B13245&gt;Rules!$B$3,ABS(I13245)&gt;Rules!$B$4)),1,0)</f>
        <v>0</v>
      </c>
      <c r="K13244" s="6" t="str">
        <f aca="false">IF(F13244=1,COUNTIF($F$2:F13244,1),"")</f>
        <v/>
      </c>
    </row>
    <row r="13245" customFormat="false" ht="15" hidden="false" customHeight="false" outlineLevel="0" collapsed="false">
      <c r="A13245" s="6" t="n">
        <v>103948.8055</v>
      </c>
      <c r="B13245" s="6" t="n">
        <v>1.92307692307692</v>
      </c>
      <c r="C13245" s="6" t="n">
        <v>81</v>
      </c>
      <c r="D13245" s="6" t="n">
        <v>-1</v>
      </c>
      <c r="E13245" s="6" t="n">
        <v>1.92014652014652</v>
      </c>
      <c r="F13245" s="6" t="n">
        <v>0</v>
      </c>
      <c r="G13245" s="6" t="n">
        <v>0</v>
      </c>
      <c r="H13245" s="6" t="str">
        <f aca="false">IF(AND(A13245&gt;=Stimuli!$B$2,A13245&lt;=Stimuli!$C$2),Stimuli!$A$2,IF(AND(A13245&gt;=Stimuli!$B$3,A13245&lt;=Stimuli!$C$3),Stimuli!$A$3,IF(AND(A13245&gt;=Stimuli!$B$4,A13245&lt;=Stimuli!$C$4),Stimuli!$A$4,"")))</f>
        <v>03 Quiet recovery (15s)</v>
      </c>
      <c r="I13245" s="6" t="n">
        <f aca="false">(B13245-B13244)/((A13245-A13244)/1000)</f>
        <v>0.750183150183148</v>
      </c>
      <c r="J13245" s="6" t="n">
        <f aca="false">IF(OR(B13245&lt;Rules!$B$2,B13245&gt;Rules!$B$3,ABS(I13245)&gt;Rules!$B$4,OR(B13246&lt;Rules!$B$2,B13246&gt;Rules!$B$3,ABS(I13246)&gt;Rules!$B$4)),1,0)</f>
        <v>0</v>
      </c>
      <c r="K13245" s="6" t="str">
        <f aca="false">IF(F13245=1,COUNTIF($F$2:F13245,1),"")</f>
        <v/>
      </c>
    </row>
    <row r="13246" customFormat="false" ht="15" hidden="false" customHeight="false" outlineLevel="0" collapsed="false">
      <c r="A13246" s="6" t="n">
        <v>103956.618</v>
      </c>
      <c r="B13246" s="6" t="n">
        <v>1.91575091575092</v>
      </c>
      <c r="C13246" s="6" t="n">
        <v>81</v>
      </c>
      <c r="D13246" s="6" t="n">
        <v>-1</v>
      </c>
      <c r="E13246" s="6" t="n">
        <v>1.92014652014652</v>
      </c>
      <c r="F13246" s="6" t="n">
        <v>0</v>
      </c>
      <c r="G13246" s="6" t="n">
        <v>0</v>
      </c>
      <c r="H13246" s="6" t="str">
        <f aca="false">IF(AND(A13246&gt;=Stimuli!$B$2,A13246&lt;=Stimuli!$C$2),Stimuli!$A$2,IF(AND(A13246&gt;=Stimuli!$B$3,A13246&lt;=Stimuli!$C$3),Stimuli!$A$3,IF(AND(A13246&gt;=Stimuli!$B$4,A13246&lt;=Stimuli!$C$4),Stimuli!$A$4,"")))</f>
        <v>03 Quiet recovery (15s)</v>
      </c>
      <c r="I13246" s="6" t="n">
        <f aca="false">(B13246-B13245)/((A13246-A13245)/1000)</f>
        <v>-0.937728937728878</v>
      </c>
      <c r="J13246" s="6" t="n">
        <f aca="false">IF(OR(B13246&lt;Rules!$B$2,B13246&gt;Rules!$B$3,ABS(I13246)&gt;Rules!$B$4,OR(B13247&lt;Rules!$B$2,B13247&gt;Rules!$B$3,ABS(I13247)&gt;Rules!$B$4)),1,0)</f>
        <v>0</v>
      </c>
      <c r="K13246" s="6" t="str">
        <f aca="false">IF(F13246=1,COUNTIF($F$2:F13246,1),"")</f>
        <v/>
      </c>
    </row>
    <row r="13247" customFormat="false" ht="15" hidden="false" customHeight="false" outlineLevel="0" collapsed="false">
      <c r="A13247" s="6" t="n">
        <v>103964.4305</v>
      </c>
      <c r="B13247" s="6" t="n">
        <v>1.92307692307692</v>
      </c>
      <c r="C13247" s="6" t="n">
        <v>81</v>
      </c>
      <c r="D13247" s="6" t="n">
        <v>-1</v>
      </c>
      <c r="E13247" s="6" t="n">
        <v>1.92014652014652</v>
      </c>
      <c r="F13247" s="6" t="n">
        <v>0</v>
      </c>
      <c r="G13247" s="6" t="n">
        <v>0</v>
      </c>
      <c r="H13247" s="6" t="str">
        <f aca="false">IF(AND(A13247&gt;=Stimuli!$B$2,A13247&lt;=Stimuli!$C$2),Stimuli!$A$2,IF(AND(A13247&gt;=Stimuli!$B$3,A13247&lt;=Stimuli!$C$3),Stimuli!$A$3,IF(AND(A13247&gt;=Stimuli!$B$4,A13247&lt;=Stimuli!$C$4),Stimuli!$A$4,"")))</f>
        <v>03 Quiet recovery (15s)</v>
      </c>
      <c r="I13247" s="6" t="n">
        <f aca="false">(B13247-B13246)/((A13247-A13246)/1000)</f>
        <v>0.937728937728878</v>
      </c>
      <c r="J13247" s="6" t="n">
        <f aca="false">IF(OR(B13247&lt;Rules!$B$2,B13247&gt;Rules!$B$3,ABS(I13247)&gt;Rules!$B$4,OR(B13248&lt;Rules!$B$2,B13248&gt;Rules!$B$3,ABS(I13248)&gt;Rules!$B$4)),1,0)</f>
        <v>0</v>
      </c>
      <c r="K13247" s="6" t="str">
        <f aca="false">IF(F13247=1,COUNTIF($F$2:F13247,1),"")</f>
        <v/>
      </c>
    </row>
    <row r="13248" customFormat="false" ht="15" hidden="false" customHeight="false" outlineLevel="0" collapsed="false">
      <c r="A13248" s="6" t="n">
        <v>103972.243</v>
      </c>
      <c r="B13248" s="6" t="n">
        <v>1.91575091575092</v>
      </c>
      <c r="C13248" s="6" t="n">
        <v>81</v>
      </c>
      <c r="D13248" s="6" t="n">
        <v>-1</v>
      </c>
      <c r="E13248" s="6" t="n">
        <v>1.92014652014652</v>
      </c>
      <c r="F13248" s="6" t="n">
        <v>0</v>
      </c>
      <c r="G13248" s="6" t="n">
        <v>0</v>
      </c>
      <c r="H13248" s="6" t="str">
        <f aca="false">IF(AND(A13248&gt;=Stimuli!$B$2,A13248&lt;=Stimuli!$C$2),Stimuli!$A$2,IF(AND(A13248&gt;=Stimuli!$B$3,A13248&lt;=Stimuli!$C$3),Stimuli!$A$3,IF(AND(A13248&gt;=Stimuli!$B$4,A13248&lt;=Stimuli!$C$4),Stimuli!$A$4,"")))</f>
        <v>03 Quiet recovery (15s)</v>
      </c>
      <c r="I13248" s="6" t="n">
        <f aca="false">(B13248-B13247)/((A13248-A13247)/1000)</f>
        <v>-0.937728937728878</v>
      </c>
      <c r="J13248" s="6" t="n">
        <f aca="false">IF(OR(B13248&lt;Rules!$B$2,B13248&gt;Rules!$B$3,ABS(I13248)&gt;Rules!$B$4,OR(B13249&lt;Rules!$B$2,B13249&gt;Rules!$B$3,ABS(I13249)&gt;Rules!$B$4)),1,0)</f>
        <v>0</v>
      </c>
      <c r="K13248" s="6" t="str">
        <f aca="false">IF(F13248=1,COUNTIF($F$2:F13248,1),"")</f>
        <v/>
      </c>
    </row>
    <row r="13249" customFormat="false" ht="15" hidden="false" customHeight="false" outlineLevel="0" collapsed="false">
      <c r="A13249" s="6" t="n">
        <v>103980.0555</v>
      </c>
      <c r="B13249" s="6" t="n">
        <v>1.92307692307692</v>
      </c>
      <c r="C13249" s="6" t="n">
        <v>81</v>
      </c>
      <c r="D13249" s="6" t="n">
        <v>-1</v>
      </c>
      <c r="E13249" s="6" t="n">
        <v>1.91868131868132</v>
      </c>
      <c r="F13249" s="6" t="n">
        <v>0</v>
      </c>
      <c r="G13249" s="6" t="n">
        <v>0</v>
      </c>
      <c r="H13249" s="6" t="str">
        <f aca="false">IF(AND(A13249&gt;=Stimuli!$B$2,A13249&lt;=Stimuli!$C$2),Stimuli!$A$2,IF(AND(A13249&gt;=Stimuli!$B$3,A13249&lt;=Stimuli!$C$3),Stimuli!$A$3,IF(AND(A13249&gt;=Stimuli!$B$4,A13249&lt;=Stimuli!$C$4),Stimuli!$A$4,"")))</f>
        <v>03 Quiet recovery (15s)</v>
      </c>
      <c r="I13249" s="6" t="n">
        <f aca="false">(B13249-B13248)/((A13249-A13248)/1000)</f>
        <v>0.937728937728878</v>
      </c>
      <c r="J13249" s="6" t="n">
        <f aca="false">IF(OR(B13249&lt;Rules!$B$2,B13249&gt;Rules!$B$3,ABS(I13249)&gt;Rules!$B$4,OR(B13250&lt;Rules!$B$2,B13250&gt;Rules!$B$3,ABS(I13250)&gt;Rules!$B$4)),1,0)</f>
        <v>0</v>
      </c>
      <c r="K13249" s="6" t="str">
        <f aca="false">IF(F13249=1,COUNTIF($F$2:F13249,1),"")</f>
        <v/>
      </c>
    </row>
    <row r="13250" customFormat="false" ht="15" hidden="false" customHeight="false" outlineLevel="0" collapsed="false">
      <c r="A13250" s="6" t="n">
        <v>103987.868</v>
      </c>
      <c r="B13250" s="6" t="n">
        <v>1.91575091575092</v>
      </c>
      <c r="C13250" s="6" t="n">
        <v>81</v>
      </c>
      <c r="D13250" s="6" t="n">
        <v>-1</v>
      </c>
      <c r="E13250" s="6" t="n">
        <v>1.91868131868132</v>
      </c>
      <c r="F13250" s="6" t="n">
        <v>0</v>
      </c>
      <c r="G13250" s="6" t="n">
        <v>0</v>
      </c>
      <c r="H13250" s="6" t="str">
        <f aca="false">IF(AND(A13250&gt;=Stimuli!$B$2,A13250&lt;=Stimuli!$C$2),Stimuli!$A$2,IF(AND(A13250&gt;=Stimuli!$B$3,A13250&lt;=Stimuli!$C$3),Stimuli!$A$3,IF(AND(A13250&gt;=Stimuli!$B$4,A13250&lt;=Stimuli!$C$4),Stimuli!$A$4,"")))</f>
        <v>03 Quiet recovery (15s)</v>
      </c>
      <c r="I13250" s="6" t="n">
        <f aca="false">(B13250-B13249)/((A13250-A13249)/1000)</f>
        <v>-0.937728937728878</v>
      </c>
      <c r="J13250" s="6" t="n">
        <f aca="false">IF(OR(B13250&lt;Rules!$B$2,B13250&gt;Rules!$B$3,ABS(I13250)&gt;Rules!$B$4,OR(B13251&lt;Rules!$B$2,B13251&gt;Rules!$B$3,ABS(I13251)&gt;Rules!$B$4)),1,0)</f>
        <v>0</v>
      </c>
      <c r="K13250" s="6" t="str">
        <f aca="false">IF(F13250=1,COUNTIF($F$2:F13250,1),"")</f>
        <v/>
      </c>
    </row>
    <row r="13251" customFormat="false" ht="15" hidden="false" customHeight="false" outlineLevel="0" collapsed="false">
      <c r="A13251" s="6" t="n">
        <v>103995.6805</v>
      </c>
      <c r="B13251" s="6" t="n">
        <v>1.92307692307692</v>
      </c>
      <c r="C13251" s="6" t="n">
        <v>81</v>
      </c>
      <c r="D13251" s="6" t="n">
        <v>-1</v>
      </c>
      <c r="E13251" s="6" t="n">
        <v>1.91868131868132</v>
      </c>
      <c r="F13251" s="6" t="n">
        <v>0</v>
      </c>
      <c r="G13251" s="6" t="n">
        <v>0</v>
      </c>
      <c r="H13251" s="6" t="str">
        <f aca="false">IF(AND(A13251&gt;=Stimuli!$B$2,A13251&lt;=Stimuli!$C$2),Stimuli!$A$2,IF(AND(A13251&gt;=Stimuli!$B$3,A13251&lt;=Stimuli!$C$3),Stimuli!$A$3,IF(AND(A13251&gt;=Stimuli!$B$4,A13251&lt;=Stimuli!$C$4),Stimuli!$A$4,"")))</f>
        <v>03 Quiet recovery (15s)</v>
      </c>
      <c r="I13251" s="6" t="n">
        <f aca="false">(B13251-B13250)/((A13251-A13250)/1000)</f>
        <v>0.937728937728878</v>
      </c>
      <c r="J13251" s="6" t="n">
        <f aca="false">IF(OR(B13251&lt;Rules!$B$2,B13251&gt;Rules!$B$3,ABS(I13251)&gt;Rules!$B$4,OR(B13252&lt;Rules!$B$2,B13252&gt;Rules!$B$3,ABS(I13252)&gt;Rules!$B$4)),1,0)</f>
        <v>0</v>
      </c>
      <c r="K13251" s="6" t="str">
        <f aca="false">IF(F13251=1,COUNTIF($F$2:F13251,1),"")</f>
        <v/>
      </c>
    </row>
    <row r="13252" customFormat="false" ht="15" hidden="false" customHeight="false" outlineLevel="0" collapsed="false">
      <c r="A13252" s="6" t="n">
        <v>104003.493</v>
      </c>
      <c r="B13252" s="6" t="n">
        <v>1.91575091575092</v>
      </c>
      <c r="C13252" s="6" t="n">
        <v>81</v>
      </c>
      <c r="D13252" s="6" t="n">
        <v>-1</v>
      </c>
      <c r="E13252" s="6" t="n">
        <v>1.91868131868132</v>
      </c>
      <c r="F13252" s="6" t="n">
        <v>0</v>
      </c>
      <c r="G13252" s="6" t="n">
        <v>0</v>
      </c>
      <c r="H13252" s="6" t="str">
        <f aca="false">IF(AND(A13252&gt;=Stimuli!$B$2,A13252&lt;=Stimuli!$C$2),Stimuli!$A$2,IF(AND(A13252&gt;=Stimuli!$B$3,A13252&lt;=Stimuli!$C$3),Stimuli!$A$3,IF(AND(A13252&gt;=Stimuli!$B$4,A13252&lt;=Stimuli!$C$4),Stimuli!$A$4,"")))</f>
        <v>03 Quiet recovery (15s)</v>
      </c>
      <c r="I13252" s="6" t="n">
        <f aca="false">(B13252-B13251)/((A13252-A13251)/1000)</f>
        <v>-0.937728937728878</v>
      </c>
      <c r="J13252" s="6" t="n">
        <f aca="false">IF(OR(B13252&lt;Rules!$B$2,B13252&gt;Rules!$B$3,ABS(I13252)&gt;Rules!$B$4,OR(B13253&lt;Rules!$B$2,B13253&gt;Rules!$B$3,ABS(I13253)&gt;Rules!$B$4)),1,0)</f>
        <v>0</v>
      </c>
      <c r="K13252" s="6" t="str">
        <f aca="false">IF(F13252=1,COUNTIF($F$2:F13252,1),"")</f>
        <v/>
      </c>
    </row>
    <row r="13253" customFormat="false" ht="15" hidden="false" customHeight="false" outlineLevel="0" collapsed="false">
      <c r="A13253" s="6" t="n">
        <v>104011.3055</v>
      </c>
      <c r="B13253" s="6" t="n">
        <v>1.92014652014652</v>
      </c>
      <c r="C13253" s="6" t="n">
        <v>81</v>
      </c>
      <c r="D13253" s="6" t="n">
        <v>-1</v>
      </c>
      <c r="E13253" s="6" t="n">
        <v>1.91868131868132</v>
      </c>
      <c r="F13253" s="6" t="n">
        <v>0</v>
      </c>
      <c r="G13253" s="6" t="n">
        <v>0</v>
      </c>
      <c r="H13253" s="6" t="str">
        <f aca="false">IF(AND(A13253&gt;=Stimuli!$B$2,A13253&lt;=Stimuli!$C$2),Stimuli!$A$2,IF(AND(A13253&gt;=Stimuli!$B$3,A13253&lt;=Stimuli!$C$3),Stimuli!$A$3,IF(AND(A13253&gt;=Stimuli!$B$4,A13253&lt;=Stimuli!$C$4),Stimuli!$A$4,"")))</f>
        <v>03 Quiet recovery (15s)</v>
      </c>
      <c r="I13253" s="6" t="n">
        <f aca="false">(B13253-B13252)/((A13253-A13252)/1000)</f>
        <v>0.562637362637304</v>
      </c>
      <c r="J13253" s="6" t="n">
        <f aca="false">IF(OR(B13253&lt;Rules!$B$2,B13253&gt;Rules!$B$3,ABS(I13253)&gt;Rules!$B$4,OR(B13254&lt;Rules!$B$2,B13254&gt;Rules!$B$3,ABS(I13254)&gt;Rules!$B$4)),1,0)</f>
        <v>0</v>
      </c>
      <c r="K13253" s="6" t="str">
        <f aca="false">IF(F13253=1,COUNTIF($F$2:F13253,1),"")</f>
        <v/>
      </c>
    </row>
    <row r="13254" customFormat="false" ht="15" hidden="false" customHeight="false" outlineLevel="0" collapsed="false">
      <c r="A13254" s="6" t="n">
        <v>104019.118</v>
      </c>
      <c r="B13254" s="6" t="n">
        <v>1.91721611721612</v>
      </c>
      <c r="C13254" s="6" t="n">
        <v>81</v>
      </c>
      <c r="D13254" s="6" t="n">
        <v>-1</v>
      </c>
      <c r="E13254" s="6" t="n">
        <v>1.91868131868132</v>
      </c>
      <c r="F13254" s="6" t="n">
        <v>0</v>
      </c>
      <c r="G13254" s="6" t="n">
        <v>0</v>
      </c>
      <c r="H13254" s="6" t="str">
        <f aca="false">IF(AND(A13254&gt;=Stimuli!$B$2,A13254&lt;=Stimuli!$C$2),Stimuli!$A$2,IF(AND(A13254&gt;=Stimuli!$B$3,A13254&lt;=Stimuli!$C$3),Stimuli!$A$3,IF(AND(A13254&gt;=Stimuli!$B$4,A13254&lt;=Stimuli!$C$4),Stimuli!$A$4,"")))</f>
        <v>03 Quiet recovery (15s)</v>
      </c>
      <c r="I13254" s="6" t="n">
        <f aca="false">(B13254-B13253)/((A13254-A13253)/1000)</f>
        <v>-0.375091575091574</v>
      </c>
      <c r="J13254" s="6" t="n">
        <f aca="false">IF(OR(B13254&lt;Rules!$B$2,B13254&gt;Rules!$B$3,ABS(I13254)&gt;Rules!$B$4,OR(B13255&lt;Rules!$B$2,B13255&gt;Rules!$B$3,ABS(I13255)&gt;Rules!$B$4)),1,0)</f>
        <v>0</v>
      </c>
      <c r="K13254" s="6" t="str">
        <f aca="false">IF(F13254=1,COUNTIF($F$2:F13254,1),"")</f>
        <v/>
      </c>
    </row>
    <row r="13255" customFormat="false" ht="15" hidden="false" customHeight="false" outlineLevel="0" collapsed="false">
      <c r="A13255" s="6" t="n">
        <v>104026.9305</v>
      </c>
      <c r="B13255" s="6" t="n">
        <v>1.91868131868132</v>
      </c>
      <c r="C13255" s="6" t="n">
        <v>81</v>
      </c>
      <c r="D13255" s="6" t="n">
        <v>-1</v>
      </c>
      <c r="E13255" s="6" t="n">
        <v>1.91868131868132</v>
      </c>
      <c r="F13255" s="6" t="n">
        <v>0</v>
      </c>
      <c r="G13255" s="6" t="n">
        <v>0</v>
      </c>
      <c r="H13255" s="6" t="str">
        <f aca="false">IF(AND(A13255&gt;=Stimuli!$B$2,A13255&lt;=Stimuli!$C$2),Stimuli!$A$2,IF(AND(A13255&gt;=Stimuli!$B$3,A13255&lt;=Stimuli!$C$3),Stimuli!$A$3,IF(AND(A13255&gt;=Stimuli!$B$4,A13255&lt;=Stimuli!$C$4),Stimuli!$A$4,"")))</f>
        <v>03 Quiet recovery (15s)</v>
      </c>
      <c r="I13255" s="6" t="n">
        <f aca="false">(B13255-B13254)/((A13255-A13254)/1000)</f>
        <v>0.18754578754573</v>
      </c>
      <c r="J13255" s="6" t="n">
        <f aca="false">IF(OR(B13255&lt;Rules!$B$2,B13255&gt;Rules!$B$3,ABS(I13255)&gt;Rules!$B$4,OR(B13256&lt;Rules!$B$2,B13256&gt;Rules!$B$3,ABS(I13256)&gt;Rules!$B$4)),1,0)</f>
        <v>0</v>
      </c>
      <c r="K13255" s="6" t="str">
        <f aca="false">IF(F13255=1,COUNTIF($F$2:F13255,1),"")</f>
        <v/>
      </c>
    </row>
    <row r="13256" customFormat="false" ht="15" hidden="false" customHeight="false" outlineLevel="0" collapsed="false">
      <c r="A13256" s="6" t="n">
        <v>104034.743</v>
      </c>
      <c r="B13256" s="6" t="n">
        <v>1.91868131868132</v>
      </c>
      <c r="C13256" s="6" t="n">
        <v>81</v>
      </c>
      <c r="D13256" s="6" t="n">
        <v>-1</v>
      </c>
      <c r="E13256" s="6" t="n">
        <v>1.91868131868132</v>
      </c>
      <c r="F13256" s="6" t="n">
        <v>0</v>
      </c>
      <c r="G13256" s="6" t="n">
        <v>0</v>
      </c>
      <c r="H13256" s="6" t="str">
        <f aca="false">IF(AND(A13256&gt;=Stimuli!$B$2,A13256&lt;=Stimuli!$C$2),Stimuli!$A$2,IF(AND(A13256&gt;=Stimuli!$B$3,A13256&lt;=Stimuli!$C$3),Stimuli!$A$3,IF(AND(A13256&gt;=Stimuli!$B$4,A13256&lt;=Stimuli!$C$4),Stimuli!$A$4,"")))</f>
        <v>03 Quiet recovery (15s)</v>
      </c>
      <c r="I13256" s="6" t="n">
        <f aca="false">(B13256-B13255)/((A13256-A13255)/1000)</f>
        <v>0</v>
      </c>
      <c r="J13256" s="6" t="n">
        <f aca="false">IF(OR(B13256&lt;Rules!$B$2,B13256&gt;Rules!$B$3,ABS(I13256)&gt;Rules!$B$4,OR(B13257&lt;Rules!$B$2,B13257&gt;Rules!$B$3,ABS(I13257)&gt;Rules!$B$4)),1,0)</f>
        <v>0</v>
      </c>
      <c r="K13256" s="6" t="str">
        <f aca="false">IF(F13256=1,COUNTIF($F$2:F13256,1),"")</f>
        <v/>
      </c>
    </row>
    <row r="13257" customFormat="false" ht="15" hidden="false" customHeight="false" outlineLevel="0" collapsed="false">
      <c r="A13257" s="6" t="n">
        <v>104042.5555</v>
      </c>
      <c r="B13257" s="6" t="n">
        <v>1.91721611721612</v>
      </c>
      <c r="C13257" s="6" t="n">
        <v>81</v>
      </c>
      <c r="D13257" s="6" t="n">
        <v>-1</v>
      </c>
      <c r="E13257" s="6" t="n">
        <v>1.91868131868132</v>
      </c>
      <c r="F13257" s="6" t="n">
        <v>0</v>
      </c>
      <c r="G13257" s="6" t="n">
        <v>0</v>
      </c>
      <c r="H13257" s="6" t="str">
        <f aca="false">IF(AND(A13257&gt;=Stimuli!$B$2,A13257&lt;=Stimuli!$C$2),Stimuli!$A$2,IF(AND(A13257&gt;=Stimuli!$B$3,A13257&lt;=Stimuli!$C$3),Stimuli!$A$3,IF(AND(A13257&gt;=Stimuli!$B$4,A13257&lt;=Stimuli!$C$4),Stimuli!$A$4,"")))</f>
        <v>03 Quiet recovery (15s)</v>
      </c>
      <c r="I13257" s="6" t="n">
        <f aca="false">(B13257-B13256)/((A13257-A13256)/1000)</f>
        <v>-0.18754578754573</v>
      </c>
      <c r="J13257" s="6" t="n">
        <f aca="false">IF(OR(B13257&lt;Rules!$B$2,B13257&gt;Rules!$B$3,ABS(I13257)&gt;Rules!$B$4,OR(B13258&lt;Rules!$B$2,B13258&gt;Rules!$B$3,ABS(I13258)&gt;Rules!$B$4)),1,0)</f>
        <v>0</v>
      </c>
      <c r="K13257" s="6" t="str">
        <f aca="false">IF(F13257=1,COUNTIF($F$2:F13257,1),"")</f>
        <v/>
      </c>
    </row>
    <row r="13258" customFormat="false" ht="15" hidden="false" customHeight="false" outlineLevel="0" collapsed="false">
      <c r="A13258" s="6" t="n">
        <v>104050.368</v>
      </c>
      <c r="B13258" s="6" t="n">
        <v>1.91868131868132</v>
      </c>
      <c r="C13258" s="6" t="n">
        <v>81</v>
      </c>
      <c r="D13258" s="6" t="n">
        <v>-1</v>
      </c>
      <c r="E13258" s="6" t="n">
        <v>1.91868131868132</v>
      </c>
      <c r="F13258" s="6" t="n">
        <v>0</v>
      </c>
      <c r="G13258" s="6" t="n">
        <v>0</v>
      </c>
      <c r="H13258" s="6" t="str">
        <f aca="false">IF(AND(A13258&gt;=Stimuli!$B$2,A13258&lt;=Stimuli!$C$2),Stimuli!$A$2,IF(AND(A13258&gt;=Stimuli!$B$3,A13258&lt;=Stimuli!$C$3),Stimuli!$A$3,IF(AND(A13258&gt;=Stimuli!$B$4,A13258&lt;=Stimuli!$C$4),Stimuli!$A$4,"")))</f>
        <v>03 Quiet recovery (15s)</v>
      </c>
      <c r="I13258" s="6" t="n">
        <f aca="false">(B13258-B13257)/((A13258-A13257)/1000)</f>
        <v>0.18754578754573</v>
      </c>
      <c r="J13258" s="6" t="n">
        <f aca="false">IF(OR(B13258&lt;Rules!$B$2,B13258&gt;Rules!$B$3,ABS(I13258)&gt;Rules!$B$4,OR(B13259&lt;Rules!$B$2,B13259&gt;Rules!$B$3,ABS(I13259)&gt;Rules!$B$4)),1,0)</f>
        <v>0</v>
      </c>
      <c r="K13258" s="6" t="str">
        <f aca="false">IF(F13258=1,COUNTIF($F$2:F13258,1),"")</f>
        <v/>
      </c>
    </row>
    <row r="13259" customFormat="false" ht="15" hidden="false" customHeight="false" outlineLevel="0" collapsed="false">
      <c r="A13259" s="6" t="n">
        <v>104058.1805</v>
      </c>
      <c r="B13259" s="6" t="n">
        <v>1.91575091575092</v>
      </c>
      <c r="C13259" s="6" t="n">
        <v>81</v>
      </c>
      <c r="D13259" s="6" t="n">
        <v>-1</v>
      </c>
      <c r="E13259" s="6" t="n">
        <v>1.91868131868132</v>
      </c>
      <c r="F13259" s="6" t="n">
        <v>0</v>
      </c>
      <c r="G13259" s="6" t="n">
        <v>0</v>
      </c>
      <c r="H13259" s="6" t="str">
        <f aca="false">IF(AND(A13259&gt;=Stimuli!$B$2,A13259&lt;=Stimuli!$C$2),Stimuli!$A$2,IF(AND(A13259&gt;=Stimuli!$B$3,A13259&lt;=Stimuli!$C$3),Stimuli!$A$3,IF(AND(A13259&gt;=Stimuli!$B$4,A13259&lt;=Stimuli!$C$4),Stimuli!$A$4,"")))</f>
        <v>03 Quiet recovery (15s)</v>
      </c>
      <c r="I13259" s="6" t="n">
        <f aca="false">(B13259-B13258)/((A13259-A13258)/1000)</f>
        <v>-0.37509157509146</v>
      </c>
      <c r="J13259" s="6" t="n">
        <f aca="false">IF(OR(B13259&lt;Rules!$B$2,B13259&gt;Rules!$B$3,ABS(I13259)&gt;Rules!$B$4,OR(B13260&lt;Rules!$B$2,B13260&gt;Rules!$B$3,ABS(I13260)&gt;Rules!$B$4)),1,0)</f>
        <v>0</v>
      </c>
      <c r="K13259" s="6" t="str">
        <f aca="false">IF(F13259=1,COUNTIF($F$2:F13259,1),"")</f>
        <v/>
      </c>
    </row>
    <row r="13260" customFormat="false" ht="15" hidden="false" customHeight="false" outlineLevel="0" collapsed="false">
      <c r="A13260" s="6" t="n">
        <v>104065.993</v>
      </c>
      <c r="B13260" s="6" t="n">
        <v>1.92014652014652</v>
      </c>
      <c r="C13260" s="6" t="n">
        <v>81</v>
      </c>
      <c r="D13260" s="6" t="n">
        <v>-1</v>
      </c>
      <c r="E13260" s="6" t="n">
        <v>1.91721611721612</v>
      </c>
      <c r="F13260" s="6" t="n">
        <v>0</v>
      </c>
      <c r="G13260" s="6" t="n">
        <v>0</v>
      </c>
      <c r="H13260" s="6" t="str">
        <f aca="false">IF(AND(A13260&gt;=Stimuli!$B$2,A13260&lt;=Stimuli!$C$2),Stimuli!$A$2,IF(AND(A13260&gt;=Stimuli!$B$3,A13260&lt;=Stimuli!$C$3),Stimuli!$A$3,IF(AND(A13260&gt;=Stimuli!$B$4,A13260&lt;=Stimuli!$C$4),Stimuli!$A$4,"")))</f>
        <v>03 Quiet recovery (15s)</v>
      </c>
      <c r="I13260" s="6" t="n">
        <f aca="false">(B13260-B13259)/((A13260-A13259)/1000)</f>
        <v>0.562637362637304</v>
      </c>
      <c r="J13260" s="6" t="n">
        <f aca="false">IF(OR(B13260&lt;Rules!$B$2,B13260&gt;Rules!$B$3,ABS(I13260)&gt;Rules!$B$4,OR(B13261&lt;Rules!$B$2,B13261&gt;Rules!$B$3,ABS(I13261)&gt;Rules!$B$4)),1,0)</f>
        <v>0</v>
      </c>
      <c r="K13260" s="6" t="str">
        <f aca="false">IF(F13260=1,COUNTIF($F$2:F13260,1),"")</f>
        <v/>
      </c>
    </row>
    <row r="13261" customFormat="false" ht="15" hidden="false" customHeight="false" outlineLevel="0" collapsed="false">
      <c r="A13261" s="6" t="n">
        <v>104073.8055</v>
      </c>
      <c r="B13261" s="6" t="n">
        <v>1.91428571428571</v>
      </c>
      <c r="C13261" s="6" t="n">
        <v>81</v>
      </c>
      <c r="D13261" s="6" t="n">
        <v>-1</v>
      </c>
      <c r="E13261" s="6" t="n">
        <v>1.91721611721612</v>
      </c>
      <c r="F13261" s="6" t="n">
        <v>0</v>
      </c>
      <c r="G13261" s="6" t="n">
        <v>0</v>
      </c>
      <c r="H13261" s="6" t="str">
        <f aca="false">IF(AND(A13261&gt;=Stimuli!$B$2,A13261&lt;=Stimuli!$C$2),Stimuli!$A$2,IF(AND(A13261&gt;=Stimuli!$B$3,A13261&lt;=Stimuli!$C$3),Stimuli!$A$3,IF(AND(A13261&gt;=Stimuli!$B$4,A13261&lt;=Stimuli!$C$4),Stimuli!$A$4,"")))</f>
        <v>03 Quiet recovery (15s)</v>
      </c>
      <c r="I13261" s="6" t="n">
        <f aca="false">(B13261-B13260)/((A13261-A13260)/1000)</f>
        <v>-0.750183150183176</v>
      </c>
      <c r="J13261" s="6" t="n">
        <f aca="false">IF(OR(B13261&lt;Rules!$B$2,B13261&gt;Rules!$B$3,ABS(I13261)&gt;Rules!$B$4,OR(B13262&lt;Rules!$B$2,B13262&gt;Rules!$B$3,ABS(I13262)&gt;Rules!$B$4)),1,0)</f>
        <v>0</v>
      </c>
      <c r="K13261" s="6" t="str">
        <f aca="false">IF(F13261=1,COUNTIF($F$2:F13261,1),"")</f>
        <v/>
      </c>
    </row>
    <row r="13262" customFormat="false" ht="15" hidden="false" customHeight="false" outlineLevel="0" collapsed="false">
      <c r="A13262" s="6" t="n">
        <v>104081.618</v>
      </c>
      <c r="B13262" s="6" t="n">
        <v>1.92161172161172</v>
      </c>
      <c r="C13262" s="6" t="n">
        <v>81</v>
      </c>
      <c r="D13262" s="6" t="n">
        <v>-1</v>
      </c>
      <c r="E13262" s="6" t="n">
        <v>1.91721611721612</v>
      </c>
      <c r="F13262" s="6" t="n">
        <v>0</v>
      </c>
      <c r="G13262" s="6" t="n">
        <v>0</v>
      </c>
      <c r="H13262" s="6" t="str">
        <f aca="false">IF(AND(A13262&gt;=Stimuli!$B$2,A13262&lt;=Stimuli!$C$2),Stimuli!$A$2,IF(AND(A13262&gt;=Stimuli!$B$3,A13262&lt;=Stimuli!$C$3),Stimuli!$A$3,IF(AND(A13262&gt;=Stimuli!$B$4,A13262&lt;=Stimuli!$C$4),Stimuli!$A$4,"")))</f>
        <v>03 Quiet recovery (15s)</v>
      </c>
      <c r="I13262" s="6" t="n">
        <f aca="false">(B13262-B13261)/((A13262-A13261)/1000)</f>
        <v>0.937728937728906</v>
      </c>
      <c r="J13262" s="6" t="n">
        <f aca="false">IF(OR(B13262&lt;Rules!$B$2,B13262&gt;Rules!$B$3,ABS(I13262)&gt;Rules!$B$4,OR(B13263&lt;Rules!$B$2,B13263&gt;Rules!$B$3,ABS(I13263)&gt;Rules!$B$4)),1,0)</f>
        <v>0</v>
      </c>
      <c r="K13262" s="6" t="str">
        <f aca="false">IF(F13262=1,COUNTIF($F$2:F13262,1),"")</f>
        <v/>
      </c>
    </row>
    <row r="13263" customFormat="false" ht="15" hidden="false" customHeight="false" outlineLevel="0" collapsed="false">
      <c r="A13263" s="6" t="n">
        <v>104089.4305</v>
      </c>
      <c r="B13263" s="6" t="n">
        <v>1.91428571428571</v>
      </c>
      <c r="C13263" s="6" t="n">
        <v>81</v>
      </c>
      <c r="D13263" s="6" t="n">
        <v>-1</v>
      </c>
      <c r="E13263" s="6" t="n">
        <v>1.91721611721612</v>
      </c>
      <c r="F13263" s="6" t="n">
        <v>0</v>
      </c>
      <c r="G13263" s="6" t="n">
        <v>0</v>
      </c>
      <c r="H13263" s="6" t="str">
        <f aca="false">IF(AND(A13263&gt;=Stimuli!$B$2,A13263&lt;=Stimuli!$C$2),Stimuli!$A$2,IF(AND(A13263&gt;=Stimuli!$B$3,A13263&lt;=Stimuli!$C$3),Stimuli!$A$3,IF(AND(A13263&gt;=Stimuli!$B$4,A13263&lt;=Stimuli!$C$4),Stimuli!$A$4,"")))</f>
        <v>03 Quiet recovery (15s)</v>
      </c>
      <c r="I13263" s="6" t="n">
        <f aca="false">(B13263-B13262)/((A13263-A13262)/1000)</f>
        <v>-0.937728937728906</v>
      </c>
      <c r="J13263" s="6" t="n">
        <f aca="false">IF(OR(B13263&lt;Rules!$B$2,B13263&gt;Rules!$B$3,ABS(I13263)&gt;Rules!$B$4,OR(B13264&lt;Rules!$B$2,B13264&gt;Rules!$B$3,ABS(I13264)&gt;Rules!$B$4)),1,0)</f>
        <v>0</v>
      </c>
      <c r="K13263" s="6" t="str">
        <f aca="false">IF(F13263=1,COUNTIF($F$2:F13263,1),"")</f>
        <v/>
      </c>
    </row>
    <row r="13264" customFormat="false" ht="15" hidden="false" customHeight="false" outlineLevel="0" collapsed="false">
      <c r="A13264" s="6" t="n">
        <v>104097.243</v>
      </c>
      <c r="B13264" s="6" t="n">
        <v>1.92161172161172</v>
      </c>
      <c r="C13264" s="6" t="n">
        <v>81</v>
      </c>
      <c r="D13264" s="6" t="n">
        <v>-1</v>
      </c>
      <c r="E13264" s="6" t="n">
        <v>1.91721611721612</v>
      </c>
      <c r="F13264" s="6" t="n">
        <v>0</v>
      </c>
      <c r="G13264" s="6" t="n">
        <v>0</v>
      </c>
      <c r="H13264" s="6" t="str">
        <f aca="false">IF(AND(A13264&gt;=Stimuli!$B$2,A13264&lt;=Stimuli!$C$2),Stimuli!$A$2,IF(AND(A13264&gt;=Stimuli!$B$3,A13264&lt;=Stimuli!$C$3),Stimuli!$A$3,IF(AND(A13264&gt;=Stimuli!$B$4,A13264&lt;=Stimuli!$C$4),Stimuli!$A$4,"")))</f>
        <v>03 Quiet recovery (15s)</v>
      </c>
      <c r="I13264" s="6" t="n">
        <f aca="false">(B13264-B13263)/((A13264-A13263)/1000)</f>
        <v>0.937728937728906</v>
      </c>
      <c r="J13264" s="6" t="n">
        <f aca="false">IF(OR(B13264&lt;Rules!$B$2,B13264&gt;Rules!$B$3,ABS(I13264)&gt;Rules!$B$4,OR(B13265&lt;Rules!$B$2,B13265&gt;Rules!$B$3,ABS(I13265)&gt;Rules!$B$4)),1,0)</f>
        <v>0</v>
      </c>
      <c r="K13264" s="6" t="str">
        <f aca="false">IF(F13264=1,COUNTIF($F$2:F13264,1),"")</f>
        <v/>
      </c>
    </row>
    <row r="13265" customFormat="false" ht="15" hidden="false" customHeight="false" outlineLevel="0" collapsed="false">
      <c r="A13265" s="6" t="n">
        <v>104105.0555</v>
      </c>
      <c r="B13265" s="6" t="n">
        <v>1.91282051282051</v>
      </c>
      <c r="C13265" s="6" t="n">
        <v>81</v>
      </c>
      <c r="D13265" s="6" t="n">
        <v>-1</v>
      </c>
      <c r="E13265" s="6" t="n">
        <v>1.91721611721612</v>
      </c>
      <c r="F13265" s="6" t="n">
        <v>0</v>
      </c>
      <c r="G13265" s="6" t="n">
        <v>0</v>
      </c>
      <c r="H13265" s="6" t="str">
        <f aca="false">IF(AND(A13265&gt;=Stimuli!$B$2,A13265&lt;=Stimuli!$C$2),Stimuli!$A$2,IF(AND(A13265&gt;=Stimuli!$B$3,A13265&lt;=Stimuli!$C$3),Stimuli!$A$3,IF(AND(A13265&gt;=Stimuli!$B$4,A13265&lt;=Stimuli!$C$4),Stimuli!$A$4,"")))</f>
        <v>03 Quiet recovery (15s)</v>
      </c>
      <c r="I13265" s="6" t="n">
        <f aca="false">(B13265-B13264)/((A13265-A13264)/1000)</f>
        <v>-1.12527472527464</v>
      </c>
      <c r="J13265" s="6" t="n">
        <f aca="false">IF(OR(B13265&lt;Rules!$B$2,B13265&gt;Rules!$B$3,ABS(I13265)&gt;Rules!$B$4,OR(B13266&lt;Rules!$B$2,B13266&gt;Rules!$B$3,ABS(I13266)&gt;Rules!$B$4)),1,0)</f>
        <v>0</v>
      </c>
      <c r="K13265" s="6" t="str">
        <f aca="false">IF(F13265=1,COUNTIF($F$2:F13265,1),"")</f>
        <v/>
      </c>
    </row>
    <row r="13266" customFormat="false" ht="15" hidden="false" customHeight="false" outlineLevel="0" collapsed="false">
      <c r="A13266" s="6" t="n">
        <v>104112.868</v>
      </c>
      <c r="B13266" s="6" t="n">
        <v>1.92161172161172</v>
      </c>
      <c r="C13266" s="6" t="n">
        <v>81</v>
      </c>
      <c r="D13266" s="6" t="n">
        <v>-1</v>
      </c>
      <c r="E13266" s="6" t="n">
        <v>1.91721611721612</v>
      </c>
      <c r="F13266" s="6" t="n">
        <v>0</v>
      </c>
      <c r="G13266" s="6" t="n">
        <v>0</v>
      </c>
      <c r="H13266" s="6" t="str">
        <f aca="false">IF(AND(A13266&gt;=Stimuli!$B$2,A13266&lt;=Stimuli!$C$2),Stimuli!$A$2,IF(AND(A13266&gt;=Stimuli!$B$3,A13266&lt;=Stimuli!$C$3),Stimuli!$A$3,IF(AND(A13266&gt;=Stimuli!$B$4,A13266&lt;=Stimuli!$C$4),Stimuli!$A$4,"")))</f>
        <v>03 Quiet recovery (15s)</v>
      </c>
      <c r="I13266" s="6" t="n">
        <f aca="false">(B13266-B13265)/((A13266-A13265)/1000)</f>
        <v>1.12527472527464</v>
      </c>
      <c r="J13266" s="6" t="n">
        <f aca="false">IF(OR(B13266&lt;Rules!$B$2,B13266&gt;Rules!$B$3,ABS(I13266)&gt;Rules!$B$4,OR(B13267&lt;Rules!$B$2,B13267&gt;Rules!$B$3,ABS(I13267)&gt;Rules!$B$4)),1,0)</f>
        <v>0</v>
      </c>
      <c r="K13266" s="6" t="str">
        <f aca="false">IF(F13266=1,COUNTIF($F$2:F13266,1),"")</f>
        <v/>
      </c>
    </row>
    <row r="13267" customFormat="false" ht="15" hidden="false" customHeight="false" outlineLevel="0" collapsed="false">
      <c r="A13267" s="6" t="n">
        <v>104120.6805</v>
      </c>
      <c r="B13267" s="6" t="n">
        <v>1.91282051282051</v>
      </c>
      <c r="C13267" s="6" t="n">
        <v>81</v>
      </c>
      <c r="D13267" s="6" t="n">
        <v>-1</v>
      </c>
      <c r="E13267" s="6" t="n">
        <v>1.91721611721612</v>
      </c>
      <c r="F13267" s="6" t="n">
        <v>0</v>
      </c>
      <c r="G13267" s="6" t="n">
        <v>0</v>
      </c>
      <c r="H13267" s="6" t="str">
        <f aca="false">IF(AND(A13267&gt;=Stimuli!$B$2,A13267&lt;=Stimuli!$C$2),Stimuli!$A$2,IF(AND(A13267&gt;=Stimuli!$B$3,A13267&lt;=Stimuli!$C$3),Stimuli!$A$3,IF(AND(A13267&gt;=Stimuli!$B$4,A13267&lt;=Stimuli!$C$4),Stimuli!$A$4,"")))</f>
        <v>03 Quiet recovery (15s)</v>
      </c>
      <c r="I13267" s="6" t="n">
        <f aca="false">(B13267-B13266)/((A13267-A13266)/1000)</f>
        <v>-1.12527472527464</v>
      </c>
      <c r="J13267" s="6" t="n">
        <f aca="false">IF(OR(B13267&lt;Rules!$B$2,B13267&gt;Rules!$B$3,ABS(I13267)&gt;Rules!$B$4,OR(B13268&lt;Rules!$B$2,B13268&gt;Rules!$B$3,ABS(I13268)&gt;Rules!$B$4)),1,0)</f>
        <v>0</v>
      </c>
      <c r="K13267" s="6" t="str">
        <f aca="false">IF(F13267=1,COUNTIF($F$2:F13267,1),"")</f>
        <v/>
      </c>
    </row>
    <row r="13268" customFormat="false" ht="15" hidden="false" customHeight="false" outlineLevel="0" collapsed="false">
      <c r="A13268" s="6" t="n">
        <v>104128.493</v>
      </c>
      <c r="B13268" s="6" t="n">
        <v>1.92014652014652</v>
      </c>
      <c r="C13268" s="6" t="n">
        <v>81</v>
      </c>
      <c r="D13268" s="6" t="n">
        <v>-1</v>
      </c>
      <c r="E13268" s="6" t="n">
        <v>1.91721611721612</v>
      </c>
      <c r="F13268" s="6" t="n">
        <v>0</v>
      </c>
      <c r="G13268" s="6" t="n">
        <v>0</v>
      </c>
      <c r="H13268" s="6" t="str">
        <f aca="false">IF(AND(A13268&gt;=Stimuli!$B$2,A13268&lt;=Stimuli!$C$2),Stimuli!$A$2,IF(AND(A13268&gt;=Stimuli!$B$3,A13268&lt;=Stimuli!$C$3),Stimuli!$A$3,IF(AND(A13268&gt;=Stimuli!$B$4,A13268&lt;=Stimuli!$C$4),Stimuli!$A$4,"")))</f>
        <v>03 Quiet recovery (15s)</v>
      </c>
      <c r="I13268" s="6" t="n">
        <f aca="false">(B13268-B13267)/((A13268-A13267)/1000)</f>
        <v>0.937728937728906</v>
      </c>
      <c r="J13268" s="6" t="n">
        <f aca="false">IF(OR(B13268&lt;Rules!$B$2,B13268&gt;Rules!$B$3,ABS(I13268)&gt;Rules!$B$4,OR(B13269&lt;Rules!$B$2,B13269&gt;Rules!$B$3,ABS(I13269)&gt;Rules!$B$4)),1,0)</f>
        <v>0</v>
      </c>
      <c r="K13268" s="6" t="str">
        <f aca="false">IF(F13268=1,COUNTIF($F$2:F13268,1),"")</f>
        <v/>
      </c>
    </row>
    <row r="13269" customFormat="false" ht="15" hidden="false" customHeight="false" outlineLevel="0" collapsed="false">
      <c r="A13269" s="6" t="n">
        <v>104136.3055</v>
      </c>
      <c r="B13269" s="6" t="n">
        <v>1.91428571428571</v>
      </c>
      <c r="C13269" s="6" t="n">
        <v>81</v>
      </c>
      <c r="D13269" s="6" t="n">
        <v>-1</v>
      </c>
      <c r="E13269" s="6" t="n">
        <v>1.91721611721612</v>
      </c>
      <c r="F13269" s="6" t="n">
        <v>0</v>
      </c>
      <c r="G13269" s="6" t="n">
        <v>0</v>
      </c>
      <c r="H13269" s="6" t="str">
        <f aca="false">IF(AND(A13269&gt;=Stimuli!$B$2,A13269&lt;=Stimuli!$C$2),Stimuli!$A$2,IF(AND(A13269&gt;=Stimuli!$B$3,A13269&lt;=Stimuli!$C$3),Stimuli!$A$3,IF(AND(A13269&gt;=Stimuli!$B$4,A13269&lt;=Stimuli!$C$4),Stimuli!$A$4,"")))</f>
        <v>03 Quiet recovery (15s)</v>
      </c>
      <c r="I13269" s="6" t="n">
        <f aca="false">(B13269-B13268)/((A13269-A13268)/1000)</f>
        <v>-0.750183150183176</v>
      </c>
      <c r="J13269" s="6" t="n">
        <f aca="false">IF(OR(B13269&lt;Rules!$B$2,B13269&gt;Rules!$B$3,ABS(I13269)&gt;Rules!$B$4,OR(B13270&lt;Rules!$B$2,B13270&gt;Rules!$B$3,ABS(I13270)&gt;Rules!$B$4)),1,0)</f>
        <v>0</v>
      </c>
      <c r="K13269" s="6" t="str">
        <f aca="false">IF(F13269=1,COUNTIF($F$2:F13269,1),"")</f>
        <v/>
      </c>
    </row>
    <row r="13270" customFormat="false" ht="15" hidden="false" customHeight="false" outlineLevel="0" collapsed="false">
      <c r="A13270" s="6" t="n">
        <v>104144.118</v>
      </c>
      <c r="B13270" s="6" t="n">
        <v>1.91721611721612</v>
      </c>
      <c r="C13270" s="6" t="n">
        <v>81</v>
      </c>
      <c r="D13270" s="6" t="n">
        <v>734.375</v>
      </c>
      <c r="E13270" s="6" t="n">
        <v>1.91721611721612</v>
      </c>
      <c r="F13270" s="6" t="n">
        <v>0</v>
      </c>
      <c r="G13270" s="6" t="n">
        <v>0</v>
      </c>
      <c r="H13270" s="6" t="str">
        <f aca="false">IF(AND(A13270&gt;=Stimuli!$B$2,A13270&lt;=Stimuli!$C$2),Stimuli!$A$2,IF(AND(A13270&gt;=Stimuli!$B$3,A13270&lt;=Stimuli!$C$3),Stimuli!$A$3,IF(AND(A13270&gt;=Stimuli!$B$4,A13270&lt;=Stimuli!$C$4),Stimuli!$A$4,"")))</f>
        <v>03 Quiet recovery (15s)</v>
      </c>
      <c r="I13270" s="6" t="n">
        <f aca="false">(B13270-B13269)/((A13270-A13269)/1000)</f>
        <v>0.375091575091602</v>
      </c>
      <c r="J13270" s="6" t="n">
        <f aca="false">IF(OR(B13270&lt;Rules!$B$2,B13270&gt;Rules!$B$3,ABS(I13270)&gt;Rules!$B$4,OR(B13271&lt;Rules!$B$2,B13271&gt;Rules!$B$3,ABS(I13271)&gt;Rules!$B$4)),1,0)</f>
        <v>0</v>
      </c>
      <c r="K13270" s="6" t="str">
        <f aca="false">IF(F13270=1,COUNTIF($F$2:F13270,1),"")</f>
        <v/>
      </c>
    </row>
    <row r="13271" customFormat="false" ht="15" hidden="false" customHeight="false" outlineLevel="0" collapsed="false">
      <c r="A13271" s="6" t="n">
        <v>104151.9305</v>
      </c>
      <c r="B13271" s="6" t="n">
        <v>1.91575091575092</v>
      </c>
      <c r="C13271" s="6" t="n">
        <v>81</v>
      </c>
      <c r="D13271" s="6" t="n">
        <v>-1</v>
      </c>
      <c r="E13271" s="6" t="n">
        <v>1.91721611721612</v>
      </c>
      <c r="F13271" s="6" t="n">
        <v>0</v>
      </c>
      <c r="G13271" s="6" t="n">
        <v>0</v>
      </c>
      <c r="H13271" s="6" t="str">
        <f aca="false">IF(AND(A13271&gt;=Stimuli!$B$2,A13271&lt;=Stimuli!$C$2),Stimuli!$A$2,IF(AND(A13271&gt;=Stimuli!$B$3,A13271&lt;=Stimuli!$C$3),Stimuli!$A$3,IF(AND(A13271&gt;=Stimuli!$B$4,A13271&lt;=Stimuli!$C$4),Stimuli!$A$4,"")))</f>
        <v>03 Quiet recovery (15s)</v>
      </c>
      <c r="I13271" s="6" t="n">
        <f aca="false">(B13271-B13270)/((A13271-A13270)/1000)</f>
        <v>-0.18754578754573</v>
      </c>
      <c r="J13271" s="6" t="n">
        <f aca="false">IF(OR(B13271&lt;Rules!$B$2,B13271&gt;Rules!$B$3,ABS(I13271)&gt;Rules!$B$4,OR(B13272&lt;Rules!$B$2,B13272&gt;Rules!$B$3,ABS(I13272)&gt;Rules!$B$4)),1,0)</f>
        <v>0</v>
      </c>
      <c r="K13271" s="6" t="str">
        <f aca="false">IF(F13271=1,COUNTIF($F$2:F13271,1),"")</f>
        <v/>
      </c>
    </row>
    <row r="13272" customFormat="false" ht="15" hidden="false" customHeight="false" outlineLevel="0" collapsed="false">
      <c r="A13272" s="6" t="n">
        <v>104159.743</v>
      </c>
      <c r="B13272" s="6" t="n">
        <v>1.91575091575092</v>
      </c>
      <c r="C13272" s="6" t="n">
        <v>81</v>
      </c>
      <c r="D13272" s="6" t="n">
        <v>-1</v>
      </c>
      <c r="E13272" s="6" t="n">
        <v>1.91575091575092</v>
      </c>
      <c r="F13272" s="6" t="n">
        <v>0</v>
      </c>
      <c r="G13272" s="6" t="n">
        <v>0</v>
      </c>
      <c r="H13272" s="6" t="str">
        <f aca="false">IF(AND(A13272&gt;=Stimuli!$B$2,A13272&lt;=Stimuli!$C$2),Stimuli!$A$2,IF(AND(A13272&gt;=Stimuli!$B$3,A13272&lt;=Stimuli!$C$3),Stimuli!$A$3,IF(AND(A13272&gt;=Stimuli!$B$4,A13272&lt;=Stimuli!$C$4),Stimuli!$A$4,"")))</f>
        <v>03 Quiet recovery (15s)</v>
      </c>
      <c r="I13272" s="6" t="n">
        <f aca="false">(B13272-B13271)/((A13272-A13271)/1000)</f>
        <v>0</v>
      </c>
      <c r="J13272" s="6" t="n">
        <f aca="false">IF(OR(B13272&lt;Rules!$B$2,B13272&gt;Rules!$B$3,ABS(I13272)&gt;Rules!$B$4,OR(B13273&lt;Rules!$B$2,B13273&gt;Rules!$B$3,ABS(I13273)&gt;Rules!$B$4)),1,0)</f>
        <v>0</v>
      </c>
      <c r="K13272" s="6" t="str">
        <f aca="false">IF(F13272=1,COUNTIF($F$2:F13272,1),"")</f>
        <v/>
      </c>
    </row>
    <row r="13273" customFormat="false" ht="15" hidden="false" customHeight="false" outlineLevel="0" collapsed="false">
      <c r="A13273" s="6" t="n">
        <v>104167.5555</v>
      </c>
      <c r="B13273" s="6" t="n">
        <v>1.91721611721612</v>
      </c>
      <c r="C13273" s="6" t="n">
        <v>81</v>
      </c>
      <c r="D13273" s="6" t="n">
        <v>-1</v>
      </c>
      <c r="E13273" s="6" t="n">
        <v>1.91575091575092</v>
      </c>
      <c r="F13273" s="6" t="n">
        <v>0</v>
      </c>
      <c r="G13273" s="6" t="n">
        <v>0</v>
      </c>
      <c r="H13273" s="6" t="str">
        <f aca="false">IF(AND(A13273&gt;=Stimuli!$B$2,A13273&lt;=Stimuli!$C$2),Stimuli!$A$2,IF(AND(A13273&gt;=Stimuli!$B$3,A13273&lt;=Stimuli!$C$3),Stimuli!$A$3,IF(AND(A13273&gt;=Stimuli!$B$4,A13273&lt;=Stimuli!$C$4),Stimuli!$A$4,"")))</f>
        <v>03 Quiet recovery (15s)</v>
      </c>
      <c r="I13273" s="6" t="n">
        <f aca="false">(B13273-B13272)/((A13273-A13272)/1000)</f>
        <v>0.18754578754573</v>
      </c>
      <c r="J13273" s="6" t="n">
        <f aca="false">IF(OR(B13273&lt;Rules!$B$2,B13273&gt;Rules!$B$3,ABS(I13273)&gt;Rules!$B$4,OR(B13274&lt;Rules!$B$2,B13274&gt;Rules!$B$3,ABS(I13274)&gt;Rules!$B$4)),1,0)</f>
        <v>0</v>
      </c>
      <c r="K13273" s="6" t="str">
        <f aca="false">IF(F13273=1,COUNTIF($F$2:F13273,1),"")</f>
        <v/>
      </c>
    </row>
    <row r="13274" customFormat="false" ht="15" hidden="false" customHeight="false" outlineLevel="0" collapsed="false">
      <c r="A13274" s="6" t="n">
        <v>104175.368</v>
      </c>
      <c r="B13274" s="6" t="n">
        <v>1.91575091575092</v>
      </c>
      <c r="C13274" s="6" t="n">
        <v>81</v>
      </c>
      <c r="D13274" s="6" t="n">
        <v>-1</v>
      </c>
      <c r="E13274" s="6" t="n">
        <v>1.91575091575092</v>
      </c>
      <c r="F13274" s="6" t="n">
        <v>0</v>
      </c>
      <c r="G13274" s="6" t="n">
        <v>0</v>
      </c>
      <c r="H13274" s="6" t="str">
        <f aca="false">IF(AND(A13274&gt;=Stimuli!$B$2,A13274&lt;=Stimuli!$C$2),Stimuli!$A$2,IF(AND(A13274&gt;=Stimuli!$B$3,A13274&lt;=Stimuli!$C$3),Stimuli!$A$3,IF(AND(A13274&gt;=Stimuli!$B$4,A13274&lt;=Stimuli!$C$4),Stimuli!$A$4,"")))</f>
        <v>03 Quiet recovery (15s)</v>
      </c>
      <c r="I13274" s="6" t="n">
        <f aca="false">(B13274-B13273)/((A13274-A13273)/1000)</f>
        <v>-0.18754578754573</v>
      </c>
      <c r="J13274" s="6" t="n">
        <f aca="false">IF(OR(B13274&lt;Rules!$B$2,B13274&gt;Rules!$B$3,ABS(I13274)&gt;Rules!$B$4,OR(B13275&lt;Rules!$B$2,B13275&gt;Rules!$B$3,ABS(I13275)&gt;Rules!$B$4)),1,0)</f>
        <v>0</v>
      </c>
      <c r="K13274" s="6" t="str">
        <f aca="false">IF(F13274=1,COUNTIF($F$2:F13274,1),"")</f>
        <v/>
      </c>
    </row>
    <row r="13275" customFormat="false" ht="15" hidden="false" customHeight="false" outlineLevel="0" collapsed="false">
      <c r="A13275" s="6" t="n">
        <v>104183.1805</v>
      </c>
      <c r="B13275" s="6" t="n">
        <v>1.91868131868132</v>
      </c>
      <c r="C13275" s="6" t="n">
        <v>81</v>
      </c>
      <c r="D13275" s="6" t="n">
        <v>-1</v>
      </c>
      <c r="E13275" s="6" t="n">
        <v>1.91575091575092</v>
      </c>
      <c r="F13275" s="6" t="n">
        <v>0</v>
      </c>
      <c r="G13275" s="6" t="n">
        <v>0</v>
      </c>
      <c r="H13275" s="6" t="str">
        <f aca="false">IF(AND(A13275&gt;=Stimuli!$B$2,A13275&lt;=Stimuli!$C$2),Stimuli!$A$2,IF(AND(A13275&gt;=Stimuli!$B$3,A13275&lt;=Stimuli!$C$3),Stimuli!$A$3,IF(AND(A13275&gt;=Stimuli!$B$4,A13275&lt;=Stimuli!$C$4),Stimuli!$A$4,"")))</f>
        <v>03 Quiet recovery (15s)</v>
      </c>
      <c r="I13275" s="6" t="n">
        <f aca="false">(B13275-B13274)/((A13275-A13274)/1000)</f>
        <v>0.37509157509146</v>
      </c>
      <c r="J13275" s="6" t="n">
        <f aca="false">IF(OR(B13275&lt;Rules!$B$2,B13275&gt;Rules!$B$3,ABS(I13275)&gt;Rules!$B$4,OR(B13276&lt;Rules!$B$2,B13276&gt;Rules!$B$3,ABS(I13276)&gt;Rules!$B$4)),1,0)</f>
        <v>0</v>
      </c>
      <c r="K13275" s="6" t="str">
        <f aca="false">IF(F13275=1,COUNTIF($F$2:F13275,1),"")</f>
        <v/>
      </c>
    </row>
    <row r="13276" customFormat="false" ht="15" hidden="false" customHeight="false" outlineLevel="0" collapsed="false">
      <c r="A13276" s="6" t="n">
        <v>104190.993</v>
      </c>
      <c r="B13276" s="6" t="n">
        <v>1.91282051282051</v>
      </c>
      <c r="C13276" s="6" t="n">
        <v>81</v>
      </c>
      <c r="D13276" s="6" t="n">
        <v>-1</v>
      </c>
      <c r="E13276" s="6" t="n">
        <v>1.91575091575092</v>
      </c>
      <c r="F13276" s="6" t="n">
        <v>0</v>
      </c>
      <c r="G13276" s="6" t="n">
        <v>0</v>
      </c>
      <c r="H13276" s="6" t="str">
        <f aca="false">IF(AND(A13276&gt;=Stimuli!$B$2,A13276&lt;=Stimuli!$C$2),Stimuli!$A$2,IF(AND(A13276&gt;=Stimuli!$B$3,A13276&lt;=Stimuli!$C$3),Stimuli!$A$3,IF(AND(A13276&gt;=Stimuli!$B$4,A13276&lt;=Stimuli!$C$4),Stimuli!$A$4,"")))</f>
        <v>03 Quiet recovery (15s)</v>
      </c>
      <c r="I13276" s="6" t="n">
        <f aca="false">(B13276-B13275)/((A13276-A13275)/1000)</f>
        <v>-0.750183150183062</v>
      </c>
      <c r="J13276" s="6" t="n">
        <f aca="false">IF(OR(B13276&lt;Rules!$B$2,B13276&gt;Rules!$B$3,ABS(I13276)&gt;Rules!$B$4,OR(B13277&lt;Rules!$B$2,B13277&gt;Rules!$B$3,ABS(I13277)&gt;Rules!$B$4)),1,0)</f>
        <v>0</v>
      </c>
      <c r="K13276" s="6" t="str">
        <f aca="false">IF(F13276=1,COUNTIF($F$2:F13276,1),"")</f>
        <v/>
      </c>
    </row>
    <row r="13277" customFormat="false" ht="15" hidden="false" customHeight="false" outlineLevel="0" collapsed="false">
      <c r="A13277" s="6" t="n">
        <v>104198.8055</v>
      </c>
      <c r="B13277" s="6" t="n">
        <v>1.92014652014652</v>
      </c>
      <c r="C13277" s="6" t="n">
        <v>81</v>
      </c>
      <c r="D13277" s="6" t="n">
        <v>-1</v>
      </c>
      <c r="E13277" s="6" t="n">
        <v>1.91575091575092</v>
      </c>
      <c r="F13277" s="6" t="n">
        <v>0</v>
      </c>
      <c r="G13277" s="6" t="n">
        <v>0</v>
      </c>
      <c r="H13277" s="6" t="str">
        <f aca="false">IF(AND(A13277&gt;=Stimuli!$B$2,A13277&lt;=Stimuli!$C$2),Stimuli!$A$2,IF(AND(A13277&gt;=Stimuli!$B$3,A13277&lt;=Stimuli!$C$3),Stimuli!$A$3,IF(AND(A13277&gt;=Stimuli!$B$4,A13277&lt;=Stimuli!$C$4),Stimuli!$A$4,"")))</f>
        <v>03 Quiet recovery (15s)</v>
      </c>
      <c r="I13277" s="6" t="n">
        <f aca="false">(B13277-B13276)/((A13277-A13276)/1000)</f>
        <v>0.937728937728906</v>
      </c>
      <c r="J13277" s="6" t="n">
        <f aca="false">IF(OR(B13277&lt;Rules!$B$2,B13277&gt;Rules!$B$3,ABS(I13277)&gt;Rules!$B$4,OR(B13278&lt;Rules!$B$2,B13278&gt;Rules!$B$3,ABS(I13278)&gt;Rules!$B$4)),1,0)</f>
        <v>0</v>
      </c>
      <c r="K13277" s="6" t="str">
        <f aca="false">IF(F13277=1,COUNTIF($F$2:F13277,1),"")</f>
        <v/>
      </c>
    </row>
    <row r="13278" customFormat="false" ht="15" hidden="false" customHeight="false" outlineLevel="0" collapsed="false">
      <c r="A13278" s="6" t="n">
        <v>104206.618</v>
      </c>
      <c r="B13278" s="6" t="n">
        <v>1.91282051282051</v>
      </c>
      <c r="C13278" s="6" t="n">
        <v>81</v>
      </c>
      <c r="D13278" s="6" t="n">
        <v>-1</v>
      </c>
      <c r="E13278" s="6" t="n">
        <v>1.91575091575092</v>
      </c>
      <c r="F13278" s="6" t="n">
        <v>0</v>
      </c>
      <c r="G13278" s="6" t="n">
        <v>0</v>
      </c>
      <c r="H13278" s="6" t="str">
        <f aca="false">IF(AND(A13278&gt;=Stimuli!$B$2,A13278&lt;=Stimuli!$C$2),Stimuli!$A$2,IF(AND(A13278&gt;=Stimuli!$B$3,A13278&lt;=Stimuli!$C$3),Stimuli!$A$3,IF(AND(A13278&gt;=Stimuli!$B$4,A13278&lt;=Stimuli!$C$4),Stimuli!$A$4,"")))</f>
        <v>03 Quiet recovery (15s)</v>
      </c>
      <c r="I13278" s="6" t="n">
        <f aca="false">(B13278-B13277)/((A13278-A13277)/1000)</f>
        <v>-0.937728937728906</v>
      </c>
      <c r="J13278" s="6" t="n">
        <f aca="false">IF(OR(B13278&lt;Rules!$B$2,B13278&gt;Rules!$B$3,ABS(I13278)&gt;Rules!$B$4,OR(B13279&lt;Rules!$B$2,B13279&gt;Rules!$B$3,ABS(I13279)&gt;Rules!$B$4)),1,0)</f>
        <v>0</v>
      </c>
      <c r="K13278" s="6" t="str">
        <f aca="false">IF(F13278=1,COUNTIF($F$2:F13278,1),"")</f>
        <v/>
      </c>
    </row>
    <row r="13279" customFormat="false" ht="15" hidden="false" customHeight="false" outlineLevel="0" collapsed="false">
      <c r="A13279" s="6" t="n">
        <v>104214.4305</v>
      </c>
      <c r="B13279" s="6" t="n">
        <v>1.92014652014652</v>
      </c>
      <c r="C13279" s="6" t="n">
        <v>81</v>
      </c>
      <c r="D13279" s="6" t="n">
        <v>-1</v>
      </c>
      <c r="E13279" s="6" t="n">
        <v>1.91575091575092</v>
      </c>
      <c r="F13279" s="6" t="n">
        <v>0</v>
      </c>
      <c r="G13279" s="6" t="n">
        <v>0</v>
      </c>
      <c r="H13279" s="6" t="str">
        <f aca="false">IF(AND(A13279&gt;=Stimuli!$B$2,A13279&lt;=Stimuli!$C$2),Stimuli!$A$2,IF(AND(A13279&gt;=Stimuli!$B$3,A13279&lt;=Stimuli!$C$3),Stimuli!$A$3,IF(AND(A13279&gt;=Stimuli!$B$4,A13279&lt;=Stimuli!$C$4),Stimuli!$A$4,"")))</f>
        <v>03 Quiet recovery (15s)</v>
      </c>
      <c r="I13279" s="6" t="n">
        <f aca="false">(B13279-B13278)/((A13279-A13278)/1000)</f>
        <v>0.937728937728906</v>
      </c>
      <c r="J13279" s="6" t="n">
        <f aca="false">IF(OR(B13279&lt;Rules!$B$2,B13279&gt;Rules!$B$3,ABS(I13279)&gt;Rules!$B$4,OR(B13280&lt;Rules!$B$2,B13280&gt;Rules!$B$3,ABS(I13280)&gt;Rules!$B$4)),1,0)</f>
        <v>0</v>
      </c>
      <c r="K13279" s="6" t="str">
        <f aca="false">IF(F13279=1,COUNTIF($F$2:F13279,1),"")</f>
        <v/>
      </c>
    </row>
    <row r="13280" customFormat="false" ht="15" hidden="false" customHeight="false" outlineLevel="0" collapsed="false">
      <c r="A13280" s="6" t="n">
        <v>104222.243</v>
      </c>
      <c r="B13280" s="6" t="n">
        <v>1.91135531135531</v>
      </c>
      <c r="C13280" s="6" t="n">
        <v>81</v>
      </c>
      <c r="D13280" s="6" t="n">
        <v>-1</v>
      </c>
      <c r="E13280" s="6" t="n">
        <v>1.91575091575092</v>
      </c>
      <c r="F13280" s="6" t="n">
        <v>0</v>
      </c>
      <c r="G13280" s="6" t="n">
        <v>0</v>
      </c>
      <c r="H13280" s="6" t="str">
        <f aca="false">IF(AND(A13280&gt;=Stimuli!$B$2,A13280&lt;=Stimuli!$C$2),Stimuli!$A$2,IF(AND(A13280&gt;=Stimuli!$B$3,A13280&lt;=Stimuli!$C$3),Stimuli!$A$3,IF(AND(A13280&gt;=Stimuli!$B$4,A13280&lt;=Stimuli!$C$4),Stimuli!$A$4,"")))</f>
        <v>03 Quiet recovery (15s)</v>
      </c>
      <c r="I13280" s="6" t="n">
        <f aca="false">(B13280-B13279)/((A13280-A13279)/1000)</f>
        <v>-1.12527472527475</v>
      </c>
      <c r="J13280" s="6" t="n">
        <f aca="false">IF(OR(B13280&lt;Rules!$B$2,B13280&gt;Rules!$B$3,ABS(I13280)&gt;Rules!$B$4,OR(B13281&lt;Rules!$B$2,B13281&gt;Rules!$B$3,ABS(I13281)&gt;Rules!$B$4)),1,0)</f>
        <v>0</v>
      </c>
      <c r="K13280" s="6" t="str">
        <f aca="false">IF(F13280=1,COUNTIF($F$2:F13280,1),"")</f>
        <v/>
      </c>
    </row>
    <row r="13281" customFormat="false" ht="15" hidden="false" customHeight="false" outlineLevel="0" collapsed="false">
      <c r="A13281" s="6" t="n">
        <v>104230.0555</v>
      </c>
      <c r="B13281" s="6" t="n">
        <v>1.92014652014652</v>
      </c>
      <c r="C13281" s="6" t="n">
        <v>81</v>
      </c>
      <c r="D13281" s="6" t="n">
        <v>-1</v>
      </c>
      <c r="E13281" s="6" t="n">
        <v>1.91575091575092</v>
      </c>
      <c r="F13281" s="6" t="n">
        <v>0</v>
      </c>
      <c r="G13281" s="6" t="n">
        <v>0</v>
      </c>
      <c r="H13281" s="6" t="str">
        <f aca="false">IF(AND(A13281&gt;=Stimuli!$B$2,A13281&lt;=Stimuli!$C$2),Stimuli!$A$2,IF(AND(A13281&gt;=Stimuli!$B$3,A13281&lt;=Stimuli!$C$3),Stimuli!$A$3,IF(AND(A13281&gt;=Stimuli!$B$4,A13281&lt;=Stimuli!$C$4),Stimuli!$A$4,"")))</f>
        <v>03 Quiet recovery (15s)</v>
      </c>
      <c r="I13281" s="6" t="n">
        <f aca="false">(B13281-B13280)/((A13281-A13280)/1000)</f>
        <v>1.12527472527475</v>
      </c>
      <c r="J13281" s="6" t="n">
        <f aca="false">IF(OR(B13281&lt;Rules!$B$2,B13281&gt;Rules!$B$3,ABS(I13281)&gt;Rules!$B$4,OR(B13282&lt;Rules!$B$2,B13282&gt;Rules!$B$3,ABS(I13282)&gt;Rules!$B$4)),1,0)</f>
        <v>0</v>
      </c>
      <c r="K13281" s="6" t="str">
        <f aca="false">IF(F13281=1,COUNTIF($F$2:F13281,1),"")</f>
        <v/>
      </c>
    </row>
    <row r="13282" customFormat="false" ht="15" hidden="false" customHeight="false" outlineLevel="0" collapsed="false">
      <c r="A13282" s="6" t="n">
        <v>104237.868</v>
      </c>
      <c r="B13282" s="6" t="n">
        <v>1.91135531135531</v>
      </c>
      <c r="C13282" s="6" t="n">
        <v>81</v>
      </c>
      <c r="D13282" s="6" t="n">
        <v>-1</v>
      </c>
      <c r="E13282" s="6" t="n">
        <v>1.91575091575092</v>
      </c>
      <c r="F13282" s="6" t="n">
        <v>0</v>
      </c>
      <c r="G13282" s="6" t="n">
        <v>0</v>
      </c>
      <c r="H13282" s="6" t="str">
        <f aca="false">IF(AND(A13282&gt;=Stimuli!$B$2,A13282&lt;=Stimuli!$C$2),Stimuli!$A$2,IF(AND(A13282&gt;=Stimuli!$B$3,A13282&lt;=Stimuli!$C$3),Stimuli!$A$3,IF(AND(A13282&gt;=Stimuli!$B$4,A13282&lt;=Stimuli!$C$4),Stimuli!$A$4,"")))</f>
        <v>03 Quiet recovery (15s)</v>
      </c>
      <c r="I13282" s="6" t="n">
        <f aca="false">(B13282-B13281)/((A13282-A13281)/1000)</f>
        <v>-1.12527472527475</v>
      </c>
      <c r="J13282" s="6" t="n">
        <f aca="false">IF(OR(B13282&lt;Rules!$B$2,B13282&gt;Rules!$B$3,ABS(I13282)&gt;Rules!$B$4,OR(B13283&lt;Rules!$B$2,B13283&gt;Rules!$B$3,ABS(I13283)&gt;Rules!$B$4)),1,0)</f>
        <v>0</v>
      </c>
      <c r="K13282" s="6" t="str">
        <f aca="false">IF(F13282=1,COUNTIF($F$2:F13282,1),"")</f>
        <v/>
      </c>
    </row>
    <row r="13283" customFormat="false" ht="15" hidden="false" customHeight="false" outlineLevel="0" collapsed="false">
      <c r="A13283" s="6" t="n">
        <v>104245.6805</v>
      </c>
      <c r="B13283" s="6" t="n">
        <v>1.91868131868132</v>
      </c>
      <c r="C13283" s="6" t="n">
        <v>81</v>
      </c>
      <c r="D13283" s="6" t="n">
        <v>-1</v>
      </c>
      <c r="E13283" s="6" t="n">
        <v>1.91575091575092</v>
      </c>
      <c r="F13283" s="6" t="n">
        <v>0</v>
      </c>
      <c r="G13283" s="6" t="n">
        <v>0</v>
      </c>
      <c r="H13283" s="6" t="str">
        <f aca="false">IF(AND(A13283&gt;=Stimuli!$B$2,A13283&lt;=Stimuli!$C$2),Stimuli!$A$2,IF(AND(A13283&gt;=Stimuli!$B$3,A13283&lt;=Stimuli!$C$3),Stimuli!$A$3,IF(AND(A13283&gt;=Stimuli!$B$4,A13283&lt;=Stimuli!$C$4),Stimuli!$A$4,"")))</f>
        <v>03 Quiet recovery (15s)</v>
      </c>
      <c r="I13283" s="6" t="n">
        <f aca="false">(B13283-B13282)/((A13283-A13282)/1000)</f>
        <v>0.937728937728906</v>
      </c>
      <c r="J13283" s="6" t="n">
        <f aca="false">IF(OR(B13283&lt;Rules!$B$2,B13283&gt;Rules!$B$3,ABS(I13283)&gt;Rules!$B$4,OR(B13284&lt;Rules!$B$2,B13284&gt;Rules!$B$3,ABS(I13284)&gt;Rules!$B$4)),1,0)</f>
        <v>0</v>
      </c>
      <c r="K13283" s="6" t="str">
        <f aca="false">IF(F13283=1,COUNTIF($F$2:F13283,1),"")</f>
        <v/>
      </c>
    </row>
    <row r="13284" customFormat="false" ht="15" hidden="false" customHeight="false" outlineLevel="0" collapsed="false">
      <c r="A13284" s="6" t="n">
        <v>104253.493</v>
      </c>
      <c r="B13284" s="6" t="n">
        <v>1.91135531135531</v>
      </c>
      <c r="C13284" s="6" t="n">
        <v>81</v>
      </c>
      <c r="D13284" s="6" t="n">
        <v>-1</v>
      </c>
      <c r="E13284" s="6" t="n">
        <v>1.91575091575092</v>
      </c>
      <c r="F13284" s="6" t="n">
        <v>0</v>
      </c>
      <c r="G13284" s="6" t="n">
        <v>0</v>
      </c>
      <c r="H13284" s="6" t="str">
        <f aca="false">IF(AND(A13284&gt;=Stimuli!$B$2,A13284&lt;=Stimuli!$C$2),Stimuli!$A$2,IF(AND(A13284&gt;=Stimuli!$B$3,A13284&lt;=Stimuli!$C$3),Stimuli!$A$3,IF(AND(A13284&gt;=Stimuli!$B$4,A13284&lt;=Stimuli!$C$4),Stimuli!$A$4,"")))</f>
        <v>03 Quiet recovery (15s)</v>
      </c>
      <c r="I13284" s="6" t="n">
        <f aca="false">(B13284-B13283)/((A13284-A13283)/1000)</f>
        <v>-0.937728937728906</v>
      </c>
      <c r="J13284" s="6" t="n">
        <f aca="false">IF(OR(B13284&lt;Rules!$B$2,B13284&gt;Rules!$B$3,ABS(I13284)&gt;Rules!$B$4,OR(B13285&lt;Rules!$B$2,B13285&gt;Rules!$B$3,ABS(I13285)&gt;Rules!$B$4)),1,0)</f>
        <v>0</v>
      </c>
      <c r="K13284" s="6" t="str">
        <f aca="false">IF(F13284=1,COUNTIF($F$2:F13284,1),"")</f>
        <v/>
      </c>
    </row>
    <row r="13285" customFormat="false" ht="15" hidden="false" customHeight="false" outlineLevel="0" collapsed="false">
      <c r="A13285" s="6" t="n">
        <v>104261.3055</v>
      </c>
      <c r="B13285" s="6" t="n">
        <v>1.91721611721612</v>
      </c>
      <c r="C13285" s="6" t="n">
        <v>81</v>
      </c>
      <c r="D13285" s="6" t="n">
        <v>-1</v>
      </c>
      <c r="E13285" s="6" t="n">
        <v>1.91575091575092</v>
      </c>
      <c r="F13285" s="6" t="n">
        <v>0</v>
      </c>
      <c r="G13285" s="6" t="n">
        <v>0</v>
      </c>
      <c r="H13285" s="6" t="str">
        <f aca="false">IF(AND(A13285&gt;=Stimuli!$B$2,A13285&lt;=Stimuli!$C$2),Stimuli!$A$2,IF(AND(A13285&gt;=Stimuli!$B$3,A13285&lt;=Stimuli!$C$3),Stimuli!$A$3,IF(AND(A13285&gt;=Stimuli!$B$4,A13285&lt;=Stimuli!$C$4),Stimuli!$A$4,"")))</f>
        <v>03 Quiet recovery (15s)</v>
      </c>
      <c r="I13285" s="6" t="n">
        <f aca="false">(B13285-B13284)/((A13285-A13284)/1000)</f>
        <v>0.750183150183176</v>
      </c>
      <c r="J13285" s="6" t="n">
        <f aca="false">IF(OR(B13285&lt;Rules!$B$2,B13285&gt;Rules!$B$3,ABS(I13285)&gt;Rules!$B$4,OR(B13286&lt;Rules!$B$2,B13286&gt;Rules!$B$3,ABS(I13286)&gt;Rules!$B$4)),1,0)</f>
        <v>0</v>
      </c>
      <c r="K13285" s="6" t="str">
        <f aca="false">IF(F13285=1,COUNTIF($F$2:F13285,1),"")</f>
        <v/>
      </c>
    </row>
    <row r="13286" customFormat="false" ht="15" hidden="false" customHeight="false" outlineLevel="0" collapsed="false">
      <c r="A13286" s="6" t="n">
        <v>104269.118</v>
      </c>
      <c r="B13286" s="6" t="n">
        <v>1.91282051282051</v>
      </c>
      <c r="C13286" s="6" t="n">
        <v>81</v>
      </c>
      <c r="D13286" s="6" t="n">
        <v>-1</v>
      </c>
      <c r="E13286" s="6" t="n">
        <v>1.91575091575092</v>
      </c>
      <c r="F13286" s="6" t="n">
        <v>0</v>
      </c>
      <c r="G13286" s="6" t="n">
        <v>0</v>
      </c>
      <c r="H13286" s="6" t="str">
        <f aca="false">IF(AND(A13286&gt;=Stimuli!$B$2,A13286&lt;=Stimuli!$C$2),Stimuli!$A$2,IF(AND(A13286&gt;=Stimuli!$B$3,A13286&lt;=Stimuli!$C$3),Stimuli!$A$3,IF(AND(A13286&gt;=Stimuli!$B$4,A13286&lt;=Stimuli!$C$4),Stimuli!$A$4,"")))</f>
        <v>03 Quiet recovery (15s)</v>
      </c>
      <c r="I13286" s="6" t="n">
        <f aca="false">(B13286-B13285)/((A13286-A13285)/1000)</f>
        <v>-0.562637362637332</v>
      </c>
      <c r="J13286" s="6" t="n">
        <f aca="false">IF(OR(B13286&lt;Rules!$B$2,B13286&gt;Rules!$B$3,ABS(I13286)&gt;Rules!$B$4,OR(B13287&lt;Rules!$B$2,B13287&gt;Rules!$B$3,ABS(I13287)&gt;Rules!$B$4)),1,0)</f>
        <v>0</v>
      </c>
      <c r="K13286" s="6" t="str">
        <f aca="false">IF(F13286=1,COUNTIF($F$2:F13286,1),"")</f>
        <v/>
      </c>
    </row>
    <row r="13287" customFormat="false" ht="15" hidden="false" customHeight="false" outlineLevel="0" collapsed="false">
      <c r="A13287" s="6" t="n">
        <v>104276.9305</v>
      </c>
      <c r="B13287" s="6" t="n">
        <v>1.91575091575092</v>
      </c>
      <c r="C13287" s="6" t="n">
        <v>81</v>
      </c>
      <c r="D13287" s="6" t="n">
        <v>-1</v>
      </c>
      <c r="E13287" s="6" t="n">
        <v>1.91428571428571</v>
      </c>
      <c r="F13287" s="6" t="n">
        <v>0</v>
      </c>
      <c r="G13287" s="6" t="n">
        <v>0</v>
      </c>
      <c r="H13287" s="6" t="str">
        <f aca="false">IF(AND(A13287&gt;=Stimuli!$B$2,A13287&lt;=Stimuli!$C$2),Stimuli!$A$2,IF(AND(A13287&gt;=Stimuli!$B$3,A13287&lt;=Stimuli!$C$3),Stimuli!$A$3,IF(AND(A13287&gt;=Stimuli!$B$4,A13287&lt;=Stimuli!$C$4),Stimuli!$A$4,"")))</f>
        <v>03 Quiet recovery (15s)</v>
      </c>
      <c r="I13287" s="6" t="n">
        <f aca="false">(B13287-B13286)/((A13287-A13286)/1000)</f>
        <v>0.375091575091602</v>
      </c>
      <c r="J13287" s="6" t="n">
        <f aca="false">IF(OR(B13287&lt;Rules!$B$2,B13287&gt;Rules!$B$3,ABS(I13287)&gt;Rules!$B$4,OR(B13288&lt;Rules!$B$2,B13288&gt;Rules!$B$3,ABS(I13288)&gt;Rules!$B$4)),1,0)</f>
        <v>0</v>
      </c>
      <c r="K13287" s="6" t="str">
        <f aca="false">IF(F13287=1,COUNTIF($F$2:F13287,1),"")</f>
        <v/>
      </c>
    </row>
    <row r="13288" customFormat="false" ht="15" hidden="false" customHeight="false" outlineLevel="0" collapsed="false">
      <c r="A13288" s="6" t="n">
        <v>104284.743</v>
      </c>
      <c r="B13288" s="6" t="n">
        <v>1.91428571428571</v>
      </c>
      <c r="C13288" s="6" t="n">
        <v>81</v>
      </c>
      <c r="D13288" s="6" t="n">
        <v>-1</v>
      </c>
      <c r="E13288" s="6" t="n">
        <v>1.91428571428571</v>
      </c>
      <c r="F13288" s="6" t="n">
        <v>0</v>
      </c>
      <c r="G13288" s="6" t="n">
        <v>0</v>
      </c>
      <c r="H13288" s="6" t="str">
        <f aca="false">IF(AND(A13288&gt;=Stimuli!$B$2,A13288&lt;=Stimuli!$C$2),Stimuli!$A$2,IF(AND(A13288&gt;=Stimuli!$B$3,A13288&lt;=Stimuli!$C$3),Stimuli!$A$3,IF(AND(A13288&gt;=Stimuli!$B$4,A13288&lt;=Stimuli!$C$4),Stimuli!$A$4,"")))</f>
        <v>03 Quiet recovery (15s)</v>
      </c>
      <c r="I13288" s="6" t="n">
        <f aca="false">(B13288-B13287)/((A13288-A13287)/1000)</f>
        <v>-0.187545787545872</v>
      </c>
      <c r="J13288" s="6" t="n">
        <f aca="false">IF(OR(B13288&lt;Rules!$B$2,B13288&gt;Rules!$B$3,ABS(I13288)&gt;Rules!$B$4,OR(B13289&lt;Rules!$B$2,B13289&gt;Rules!$B$3,ABS(I13289)&gt;Rules!$B$4)),1,0)</f>
        <v>0</v>
      </c>
      <c r="K13288" s="6" t="str">
        <f aca="false">IF(F13288=1,COUNTIF($F$2:F13288,1),"")</f>
        <v/>
      </c>
    </row>
    <row r="13289" customFormat="false" ht="15" hidden="false" customHeight="false" outlineLevel="0" collapsed="false">
      <c r="A13289" s="6" t="n">
        <v>104292.5555</v>
      </c>
      <c r="B13289" s="6" t="n">
        <v>1.91428571428571</v>
      </c>
      <c r="C13289" s="6" t="n">
        <v>81</v>
      </c>
      <c r="D13289" s="6" t="n">
        <v>-1</v>
      </c>
      <c r="E13289" s="6" t="n">
        <v>1.91428571428571</v>
      </c>
      <c r="F13289" s="6" t="n">
        <v>0</v>
      </c>
      <c r="G13289" s="6" t="n">
        <v>0</v>
      </c>
      <c r="H13289" s="6" t="str">
        <f aca="false">IF(AND(A13289&gt;=Stimuli!$B$2,A13289&lt;=Stimuli!$C$2),Stimuli!$A$2,IF(AND(A13289&gt;=Stimuli!$B$3,A13289&lt;=Stimuli!$C$3),Stimuli!$A$3,IF(AND(A13289&gt;=Stimuli!$B$4,A13289&lt;=Stimuli!$C$4),Stimuli!$A$4,"")))</f>
        <v>03 Quiet recovery (15s)</v>
      </c>
      <c r="I13289" s="6" t="n">
        <f aca="false">(B13289-B13288)/((A13289-A13288)/1000)</f>
        <v>0</v>
      </c>
      <c r="J13289" s="6" t="n">
        <f aca="false">IF(OR(B13289&lt;Rules!$B$2,B13289&gt;Rules!$B$3,ABS(I13289)&gt;Rules!$B$4,OR(B13290&lt;Rules!$B$2,B13290&gt;Rules!$B$3,ABS(I13290)&gt;Rules!$B$4)),1,0)</f>
        <v>0</v>
      </c>
      <c r="K13289" s="6" t="str">
        <f aca="false">IF(F13289=1,COUNTIF($F$2:F13289,1),"")</f>
        <v/>
      </c>
    </row>
    <row r="13290" customFormat="false" ht="15" hidden="false" customHeight="false" outlineLevel="0" collapsed="false">
      <c r="A13290" s="6" t="n">
        <v>104300.368</v>
      </c>
      <c r="B13290" s="6" t="n">
        <v>1.91575091575092</v>
      </c>
      <c r="C13290" s="6" t="n">
        <v>81</v>
      </c>
      <c r="D13290" s="6" t="n">
        <v>-1</v>
      </c>
      <c r="E13290" s="6" t="n">
        <v>1.91428571428571</v>
      </c>
      <c r="F13290" s="6" t="n">
        <v>0</v>
      </c>
      <c r="G13290" s="6" t="n">
        <v>0</v>
      </c>
      <c r="H13290" s="6" t="str">
        <f aca="false">IF(AND(A13290&gt;=Stimuli!$B$2,A13290&lt;=Stimuli!$C$2),Stimuli!$A$2,IF(AND(A13290&gt;=Stimuli!$B$3,A13290&lt;=Stimuli!$C$3),Stimuli!$A$3,IF(AND(A13290&gt;=Stimuli!$B$4,A13290&lt;=Stimuli!$C$4),Stimuli!$A$4,"")))</f>
        <v>03 Quiet recovery (15s)</v>
      </c>
      <c r="I13290" s="6" t="n">
        <f aca="false">(B13290-B13289)/((A13290-A13289)/1000)</f>
        <v>0.187545787545872</v>
      </c>
      <c r="J13290" s="6" t="n">
        <f aca="false">IF(OR(B13290&lt;Rules!$B$2,B13290&gt;Rules!$B$3,ABS(I13290)&gt;Rules!$B$4,OR(B13291&lt;Rules!$B$2,B13291&gt;Rules!$B$3,ABS(I13291)&gt;Rules!$B$4)),1,0)</f>
        <v>0</v>
      </c>
      <c r="K13290" s="6" t="str">
        <f aca="false">IF(F13290=1,COUNTIF($F$2:F13290,1),"")</f>
        <v/>
      </c>
    </row>
    <row r="13291" customFormat="false" ht="15" hidden="false" customHeight="false" outlineLevel="0" collapsed="false">
      <c r="A13291" s="6" t="n">
        <v>104308.1805</v>
      </c>
      <c r="B13291" s="6" t="n">
        <v>1.91135531135531</v>
      </c>
      <c r="C13291" s="6" t="n">
        <v>81</v>
      </c>
      <c r="D13291" s="6" t="n">
        <v>-1</v>
      </c>
      <c r="E13291" s="6" t="n">
        <v>1.91428571428571</v>
      </c>
      <c r="F13291" s="6" t="n">
        <v>0</v>
      </c>
      <c r="G13291" s="6" t="n">
        <v>0</v>
      </c>
      <c r="H13291" s="6" t="str">
        <f aca="false">IF(AND(A13291&gt;=Stimuli!$B$2,A13291&lt;=Stimuli!$C$2),Stimuli!$A$2,IF(AND(A13291&gt;=Stimuli!$B$3,A13291&lt;=Stimuli!$C$3),Stimuli!$A$3,IF(AND(A13291&gt;=Stimuli!$B$4,A13291&lt;=Stimuli!$C$4),Stimuli!$A$4,"")))</f>
        <v>03 Quiet recovery (15s)</v>
      </c>
      <c r="I13291" s="6" t="n">
        <f aca="false">(B13291-B13290)/((A13291-A13290)/1000)</f>
        <v>-0.562637362637446</v>
      </c>
      <c r="J13291" s="6" t="n">
        <f aca="false">IF(OR(B13291&lt;Rules!$B$2,B13291&gt;Rules!$B$3,ABS(I13291)&gt;Rules!$B$4,OR(B13292&lt;Rules!$B$2,B13292&gt;Rules!$B$3,ABS(I13292)&gt;Rules!$B$4)),1,0)</f>
        <v>0</v>
      </c>
      <c r="K13291" s="6" t="str">
        <f aca="false">IF(F13291=1,COUNTIF($F$2:F13291,1),"")</f>
        <v/>
      </c>
    </row>
    <row r="13292" customFormat="false" ht="15" hidden="false" customHeight="false" outlineLevel="0" collapsed="false">
      <c r="A13292" s="6" t="n">
        <v>104315.993</v>
      </c>
      <c r="B13292" s="6" t="n">
        <v>1.91721611721612</v>
      </c>
      <c r="C13292" s="6" t="n">
        <v>81</v>
      </c>
      <c r="D13292" s="6" t="n">
        <v>-1</v>
      </c>
      <c r="E13292" s="6" t="n">
        <v>1.91428571428571</v>
      </c>
      <c r="F13292" s="6" t="n">
        <v>0</v>
      </c>
      <c r="G13292" s="6" t="n">
        <v>0</v>
      </c>
      <c r="H13292" s="6" t="str">
        <f aca="false">IF(AND(A13292&gt;=Stimuli!$B$2,A13292&lt;=Stimuli!$C$2),Stimuli!$A$2,IF(AND(A13292&gt;=Stimuli!$B$3,A13292&lt;=Stimuli!$C$3),Stimuli!$A$3,IF(AND(A13292&gt;=Stimuli!$B$4,A13292&lt;=Stimuli!$C$4),Stimuli!$A$4,"")))</f>
        <v>03 Quiet recovery (15s)</v>
      </c>
      <c r="I13292" s="6" t="n">
        <f aca="false">(B13292-B13291)/((A13292-A13291)/1000)</f>
        <v>0.750183150183176</v>
      </c>
      <c r="J13292" s="6" t="n">
        <f aca="false">IF(OR(B13292&lt;Rules!$B$2,B13292&gt;Rules!$B$3,ABS(I13292)&gt;Rules!$B$4,OR(B13293&lt;Rules!$B$2,B13293&gt;Rules!$B$3,ABS(I13293)&gt;Rules!$B$4)),1,0)</f>
        <v>0</v>
      </c>
      <c r="K13292" s="6" t="str">
        <f aca="false">IF(F13292=1,COUNTIF($F$2:F13292,1),"")</f>
        <v/>
      </c>
    </row>
    <row r="13293" customFormat="false" ht="15" hidden="false" customHeight="false" outlineLevel="0" collapsed="false">
      <c r="A13293" s="6" t="n">
        <v>104323.8055</v>
      </c>
      <c r="B13293" s="6" t="n">
        <v>1.91135531135531</v>
      </c>
      <c r="C13293" s="6" t="n">
        <v>81</v>
      </c>
      <c r="D13293" s="6" t="n">
        <v>-1</v>
      </c>
      <c r="E13293" s="6" t="n">
        <v>1.91428571428571</v>
      </c>
      <c r="F13293" s="6" t="n">
        <v>0</v>
      </c>
      <c r="G13293" s="6" t="n">
        <v>0</v>
      </c>
      <c r="H13293" s="6" t="str">
        <f aca="false">IF(AND(A13293&gt;=Stimuli!$B$2,A13293&lt;=Stimuli!$C$2),Stimuli!$A$2,IF(AND(A13293&gt;=Stimuli!$B$3,A13293&lt;=Stimuli!$C$3),Stimuli!$A$3,IF(AND(A13293&gt;=Stimuli!$B$4,A13293&lt;=Stimuli!$C$4),Stimuli!$A$4,"")))</f>
        <v>03 Quiet recovery (15s)</v>
      </c>
      <c r="I13293" s="6" t="n">
        <f aca="false">(B13293-B13292)/((A13293-A13292)/1000)</f>
        <v>-0.750183150183176</v>
      </c>
      <c r="J13293" s="6" t="n">
        <f aca="false">IF(OR(B13293&lt;Rules!$B$2,B13293&gt;Rules!$B$3,ABS(I13293)&gt;Rules!$B$4,OR(B13294&lt;Rules!$B$2,B13294&gt;Rules!$B$3,ABS(I13294)&gt;Rules!$B$4)),1,0)</f>
        <v>0</v>
      </c>
      <c r="K13293" s="6" t="str">
        <f aca="false">IF(F13293=1,COUNTIF($F$2:F13293,1),"")</f>
        <v/>
      </c>
    </row>
    <row r="13294" customFormat="false" ht="15" hidden="false" customHeight="false" outlineLevel="0" collapsed="false">
      <c r="A13294" s="6" t="n">
        <v>104331.618</v>
      </c>
      <c r="B13294" s="6" t="n">
        <v>1.91721611721612</v>
      </c>
      <c r="C13294" s="6" t="n">
        <v>81</v>
      </c>
      <c r="D13294" s="6" t="n">
        <v>-1</v>
      </c>
      <c r="E13294" s="6" t="n">
        <v>1.91428571428571</v>
      </c>
      <c r="F13294" s="6" t="n">
        <v>0</v>
      </c>
      <c r="G13294" s="6" t="n">
        <v>0</v>
      </c>
      <c r="H13294" s="6" t="str">
        <f aca="false">IF(AND(A13294&gt;=Stimuli!$B$2,A13294&lt;=Stimuli!$C$2),Stimuli!$A$2,IF(AND(A13294&gt;=Stimuli!$B$3,A13294&lt;=Stimuli!$C$3),Stimuli!$A$3,IF(AND(A13294&gt;=Stimuli!$B$4,A13294&lt;=Stimuli!$C$4),Stimuli!$A$4,"")))</f>
        <v>03 Quiet recovery (15s)</v>
      </c>
      <c r="I13294" s="6" t="n">
        <f aca="false">(B13294-B13293)/((A13294-A13293)/1000)</f>
        <v>0.750183150183176</v>
      </c>
      <c r="J13294" s="6" t="n">
        <f aca="false">IF(OR(B13294&lt;Rules!$B$2,B13294&gt;Rules!$B$3,ABS(I13294)&gt;Rules!$B$4,OR(B13295&lt;Rules!$B$2,B13295&gt;Rules!$B$3,ABS(I13295)&gt;Rules!$B$4)),1,0)</f>
        <v>0</v>
      </c>
      <c r="K13294" s="6" t="str">
        <f aca="false">IF(F13294=1,COUNTIF($F$2:F13294,1),"")</f>
        <v/>
      </c>
    </row>
    <row r="13295" customFormat="false" ht="15" hidden="false" customHeight="false" outlineLevel="0" collapsed="false">
      <c r="A13295" s="6" t="n">
        <v>104339.4305</v>
      </c>
      <c r="B13295" s="6" t="n">
        <v>1.90989010989011</v>
      </c>
      <c r="C13295" s="6" t="n">
        <v>81</v>
      </c>
      <c r="D13295" s="6" t="n">
        <v>-1</v>
      </c>
      <c r="E13295" s="6" t="n">
        <v>1.91428571428571</v>
      </c>
      <c r="F13295" s="6" t="n">
        <v>0</v>
      </c>
      <c r="G13295" s="6" t="n">
        <v>0</v>
      </c>
      <c r="H13295" s="6" t="str">
        <f aca="false">IF(AND(A13295&gt;=Stimuli!$B$2,A13295&lt;=Stimuli!$C$2),Stimuli!$A$2,IF(AND(A13295&gt;=Stimuli!$B$3,A13295&lt;=Stimuli!$C$3),Stimuli!$A$3,IF(AND(A13295&gt;=Stimuli!$B$4,A13295&lt;=Stimuli!$C$4),Stimuli!$A$4,"")))</f>
        <v>03 Quiet recovery (15s)</v>
      </c>
      <c r="I13295" s="6" t="n">
        <f aca="false">(B13295-B13294)/((A13295-A13294)/1000)</f>
        <v>-0.937728937728906</v>
      </c>
      <c r="J13295" s="6" t="n">
        <f aca="false">IF(OR(B13295&lt;Rules!$B$2,B13295&gt;Rules!$B$3,ABS(I13295)&gt;Rules!$B$4,OR(B13296&lt;Rules!$B$2,B13296&gt;Rules!$B$3,ABS(I13296)&gt;Rules!$B$4)),1,0)</f>
        <v>0</v>
      </c>
      <c r="K13295" s="6" t="str">
        <f aca="false">IF(F13295=1,COUNTIF($F$2:F13295,1),"")</f>
        <v/>
      </c>
    </row>
    <row r="13296" customFormat="false" ht="15" hidden="false" customHeight="false" outlineLevel="0" collapsed="false">
      <c r="A13296" s="6" t="n">
        <v>104347.243</v>
      </c>
      <c r="B13296" s="6" t="n">
        <v>1.91721611721612</v>
      </c>
      <c r="C13296" s="6" t="n">
        <v>81</v>
      </c>
      <c r="D13296" s="6" t="n">
        <v>-1</v>
      </c>
      <c r="E13296" s="6" t="n">
        <v>1.91428571428571</v>
      </c>
      <c r="F13296" s="6" t="n">
        <v>0</v>
      </c>
      <c r="G13296" s="6" t="n">
        <v>0</v>
      </c>
      <c r="H13296" s="6" t="str">
        <f aca="false">IF(AND(A13296&gt;=Stimuli!$B$2,A13296&lt;=Stimuli!$C$2),Stimuli!$A$2,IF(AND(A13296&gt;=Stimuli!$B$3,A13296&lt;=Stimuli!$C$3),Stimuli!$A$3,IF(AND(A13296&gt;=Stimuli!$B$4,A13296&lt;=Stimuli!$C$4),Stimuli!$A$4,"")))</f>
        <v>03 Quiet recovery (15s)</v>
      </c>
      <c r="I13296" s="6" t="n">
        <f aca="false">(B13296-B13295)/((A13296-A13295)/1000)</f>
        <v>0.937728937728906</v>
      </c>
      <c r="J13296" s="6" t="n">
        <f aca="false">IF(OR(B13296&lt;Rules!$B$2,B13296&gt;Rules!$B$3,ABS(I13296)&gt;Rules!$B$4,OR(B13297&lt;Rules!$B$2,B13297&gt;Rules!$B$3,ABS(I13297)&gt;Rules!$B$4)),1,0)</f>
        <v>0</v>
      </c>
      <c r="K13296" s="6" t="str">
        <f aca="false">IF(F13296=1,COUNTIF($F$2:F13296,1),"")</f>
        <v/>
      </c>
    </row>
    <row r="13297" customFormat="false" ht="15" hidden="false" customHeight="false" outlineLevel="0" collapsed="false">
      <c r="A13297" s="6" t="n">
        <v>104355.0555</v>
      </c>
      <c r="B13297" s="6" t="n">
        <v>1.90989010989011</v>
      </c>
      <c r="C13297" s="6" t="n">
        <v>81</v>
      </c>
      <c r="D13297" s="6" t="n">
        <v>-1</v>
      </c>
      <c r="E13297" s="6" t="n">
        <v>1.91428571428571</v>
      </c>
      <c r="F13297" s="6" t="n">
        <v>0</v>
      </c>
      <c r="G13297" s="6" t="n">
        <v>0</v>
      </c>
      <c r="H13297" s="6" t="str">
        <f aca="false">IF(AND(A13297&gt;=Stimuli!$B$2,A13297&lt;=Stimuli!$C$2),Stimuli!$A$2,IF(AND(A13297&gt;=Stimuli!$B$3,A13297&lt;=Stimuli!$C$3),Stimuli!$A$3,IF(AND(A13297&gt;=Stimuli!$B$4,A13297&lt;=Stimuli!$C$4),Stimuli!$A$4,"")))</f>
        <v>03 Quiet recovery (15s)</v>
      </c>
      <c r="I13297" s="6" t="n">
        <f aca="false">(B13297-B13296)/((A13297-A13296)/1000)</f>
        <v>-0.937728937728906</v>
      </c>
      <c r="J13297" s="6" t="n">
        <f aca="false">IF(OR(B13297&lt;Rules!$B$2,B13297&gt;Rules!$B$3,ABS(I13297)&gt;Rules!$B$4,OR(B13298&lt;Rules!$B$2,B13298&gt;Rules!$B$3,ABS(I13298)&gt;Rules!$B$4)),1,0)</f>
        <v>0</v>
      </c>
      <c r="K13297" s="6" t="str">
        <f aca="false">IF(F13297=1,COUNTIF($F$2:F13297,1),"")</f>
        <v/>
      </c>
    </row>
    <row r="13298" customFormat="false" ht="15" hidden="false" customHeight="false" outlineLevel="0" collapsed="false">
      <c r="A13298" s="6" t="n">
        <v>104362.868</v>
      </c>
      <c r="B13298" s="6" t="n">
        <v>1.91721611721612</v>
      </c>
      <c r="C13298" s="6" t="n">
        <v>81</v>
      </c>
      <c r="D13298" s="6" t="n">
        <v>-1</v>
      </c>
      <c r="E13298" s="6" t="n">
        <v>1.91428571428571</v>
      </c>
      <c r="F13298" s="6" t="n">
        <v>0</v>
      </c>
      <c r="G13298" s="6" t="n">
        <v>0</v>
      </c>
      <c r="H13298" s="6" t="str">
        <f aca="false">IF(AND(A13298&gt;=Stimuli!$B$2,A13298&lt;=Stimuli!$C$2),Stimuli!$A$2,IF(AND(A13298&gt;=Stimuli!$B$3,A13298&lt;=Stimuli!$C$3),Stimuli!$A$3,IF(AND(A13298&gt;=Stimuli!$B$4,A13298&lt;=Stimuli!$C$4),Stimuli!$A$4,"")))</f>
        <v>03 Quiet recovery (15s)</v>
      </c>
      <c r="I13298" s="6" t="n">
        <f aca="false">(B13298-B13297)/((A13298-A13297)/1000)</f>
        <v>0.937728937728906</v>
      </c>
      <c r="J13298" s="6" t="n">
        <f aca="false">IF(OR(B13298&lt;Rules!$B$2,B13298&gt;Rules!$B$3,ABS(I13298)&gt;Rules!$B$4,OR(B13299&lt;Rules!$B$2,B13299&gt;Rules!$B$3,ABS(I13299)&gt;Rules!$B$4)),1,0)</f>
        <v>0</v>
      </c>
      <c r="K13298" s="6" t="str">
        <f aca="false">IF(F13298=1,COUNTIF($F$2:F13298,1),"")</f>
        <v/>
      </c>
    </row>
    <row r="13299" customFormat="false" ht="15" hidden="false" customHeight="false" outlineLevel="0" collapsed="false">
      <c r="A13299" s="6" t="n">
        <v>104370.6805</v>
      </c>
      <c r="B13299" s="6" t="n">
        <v>1.90989010989011</v>
      </c>
      <c r="C13299" s="6" t="n">
        <v>81</v>
      </c>
      <c r="D13299" s="6" t="n">
        <v>-1</v>
      </c>
      <c r="E13299" s="6" t="n">
        <v>1.91428571428571</v>
      </c>
      <c r="F13299" s="6" t="n">
        <v>0</v>
      </c>
      <c r="G13299" s="6" t="n">
        <v>0</v>
      </c>
      <c r="H13299" s="6" t="str">
        <f aca="false">IF(AND(A13299&gt;=Stimuli!$B$2,A13299&lt;=Stimuli!$C$2),Stimuli!$A$2,IF(AND(A13299&gt;=Stimuli!$B$3,A13299&lt;=Stimuli!$C$3),Stimuli!$A$3,IF(AND(A13299&gt;=Stimuli!$B$4,A13299&lt;=Stimuli!$C$4),Stimuli!$A$4,"")))</f>
        <v>03 Quiet recovery (15s)</v>
      </c>
      <c r="I13299" s="6" t="n">
        <f aca="false">(B13299-B13298)/((A13299-A13298)/1000)</f>
        <v>-0.937728937728906</v>
      </c>
      <c r="J13299" s="6" t="n">
        <f aca="false">IF(OR(B13299&lt;Rules!$B$2,B13299&gt;Rules!$B$3,ABS(I13299)&gt;Rules!$B$4,OR(B13300&lt;Rules!$B$2,B13300&gt;Rules!$B$3,ABS(I13300)&gt;Rules!$B$4)),1,0)</f>
        <v>0</v>
      </c>
      <c r="K13299" s="6" t="str">
        <f aca="false">IF(F13299=1,COUNTIF($F$2:F13299,1),"")</f>
        <v/>
      </c>
    </row>
    <row r="13300" customFormat="false" ht="15" hidden="false" customHeight="false" outlineLevel="0" collapsed="false">
      <c r="A13300" s="6" t="n">
        <v>104378.493</v>
      </c>
      <c r="B13300" s="6" t="n">
        <v>1.91575091575092</v>
      </c>
      <c r="C13300" s="6" t="n">
        <v>81</v>
      </c>
      <c r="D13300" s="6" t="n">
        <v>-1</v>
      </c>
      <c r="E13300" s="6" t="n">
        <v>1.91428571428571</v>
      </c>
      <c r="F13300" s="6" t="n">
        <v>0</v>
      </c>
      <c r="G13300" s="6" t="n">
        <v>0</v>
      </c>
      <c r="H13300" s="6" t="str">
        <f aca="false">IF(AND(A13300&gt;=Stimuli!$B$2,A13300&lt;=Stimuli!$C$2),Stimuli!$A$2,IF(AND(A13300&gt;=Stimuli!$B$3,A13300&lt;=Stimuli!$C$3),Stimuli!$A$3,IF(AND(A13300&gt;=Stimuli!$B$4,A13300&lt;=Stimuli!$C$4),Stimuli!$A$4,"")))</f>
        <v>03 Quiet recovery (15s)</v>
      </c>
      <c r="I13300" s="6" t="n">
        <f aca="false">(B13300-B13299)/((A13300-A13299)/1000)</f>
        <v>0.750183150183176</v>
      </c>
      <c r="J13300" s="6" t="n">
        <f aca="false">IF(OR(B13300&lt;Rules!$B$2,B13300&gt;Rules!$B$3,ABS(I13300)&gt;Rules!$B$4,OR(B13301&lt;Rules!$B$2,B13301&gt;Rules!$B$3,ABS(I13301)&gt;Rules!$B$4)),1,0)</f>
        <v>0</v>
      </c>
      <c r="K13300" s="6" t="str">
        <f aca="false">IF(F13300=1,COUNTIF($F$2:F13300,1),"")</f>
        <v/>
      </c>
    </row>
    <row r="13301" customFormat="false" ht="15" hidden="false" customHeight="false" outlineLevel="0" collapsed="false">
      <c r="A13301" s="6" t="n">
        <v>104386.3055</v>
      </c>
      <c r="B13301" s="6" t="n">
        <v>1.90989010989011</v>
      </c>
      <c r="C13301" s="6" t="n">
        <v>81</v>
      </c>
      <c r="D13301" s="6" t="n">
        <v>-1</v>
      </c>
      <c r="E13301" s="6" t="n">
        <v>1.91428571428571</v>
      </c>
      <c r="F13301" s="6" t="n">
        <v>0</v>
      </c>
      <c r="G13301" s="6" t="n">
        <v>0</v>
      </c>
      <c r="H13301" s="6" t="str">
        <f aca="false">IF(AND(A13301&gt;=Stimuli!$B$2,A13301&lt;=Stimuli!$C$2),Stimuli!$A$2,IF(AND(A13301&gt;=Stimuli!$B$3,A13301&lt;=Stimuli!$C$3),Stimuli!$A$3,IF(AND(A13301&gt;=Stimuli!$B$4,A13301&lt;=Stimuli!$C$4),Stimuli!$A$4,"")))</f>
        <v>03 Quiet recovery (15s)</v>
      </c>
      <c r="I13301" s="6" t="n">
        <f aca="false">(B13301-B13300)/((A13301-A13300)/1000)</f>
        <v>-0.750183150183176</v>
      </c>
      <c r="J13301" s="6" t="n">
        <f aca="false">IF(OR(B13301&lt;Rules!$B$2,B13301&gt;Rules!$B$3,ABS(I13301)&gt;Rules!$B$4,OR(B13302&lt;Rules!$B$2,B13302&gt;Rules!$B$3,ABS(I13302)&gt;Rules!$B$4)),1,0)</f>
        <v>0</v>
      </c>
      <c r="K13301" s="6" t="str">
        <f aca="false">IF(F13301=1,COUNTIF($F$2:F13301,1),"")</f>
        <v/>
      </c>
    </row>
    <row r="13302" customFormat="false" ht="15" hidden="false" customHeight="false" outlineLevel="0" collapsed="false">
      <c r="A13302" s="6" t="n">
        <v>104394.118</v>
      </c>
      <c r="B13302" s="6" t="n">
        <v>1.91428571428571</v>
      </c>
      <c r="C13302" s="6" t="n">
        <v>81</v>
      </c>
      <c r="D13302" s="6" t="n">
        <v>-1</v>
      </c>
      <c r="E13302" s="6" t="n">
        <v>1.91428571428571</v>
      </c>
      <c r="F13302" s="6" t="n">
        <v>0</v>
      </c>
      <c r="G13302" s="6" t="n">
        <v>0</v>
      </c>
      <c r="H13302" s="6" t="str">
        <f aca="false">IF(AND(A13302&gt;=Stimuli!$B$2,A13302&lt;=Stimuli!$C$2),Stimuli!$A$2,IF(AND(A13302&gt;=Stimuli!$B$3,A13302&lt;=Stimuli!$C$3),Stimuli!$A$3,IF(AND(A13302&gt;=Stimuli!$B$4,A13302&lt;=Stimuli!$C$4),Stimuli!$A$4,"")))</f>
        <v>03 Quiet recovery (15s)</v>
      </c>
      <c r="I13302" s="6" t="n">
        <f aca="false">(B13302-B13301)/((A13302-A13301)/1000)</f>
        <v>0.562637362637304</v>
      </c>
      <c r="J13302" s="6" t="n">
        <f aca="false">IF(OR(B13302&lt;Rules!$B$2,B13302&gt;Rules!$B$3,ABS(I13302)&gt;Rules!$B$4,OR(B13303&lt;Rules!$B$2,B13303&gt;Rules!$B$3,ABS(I13303)&gt;Rules!$B$4)),1,0)</f>
        <v>0</v>
      </c>
      <c r="K13302" s="6" t="str">
        <f aca="false">IF(F13302=1,COUNTIF($F$2:F13302,1),"")</f>
        <v/>
      </c>
    </row>
    <row r="13303" customFormat="false" ht="15" hidden="false" customHeight="false" outlineLevel="0" collapsed="false">
      <c r="A13303" s="6" t="n">
        <v>104401.9305</v>
      </c>
      <c r="B13303" s="6" t="n">
        <v>1.91135531135531</v>
      </c>
      <c r="C13303" s="6" t="n">
        <v>81</v>
      </c>
      <c r="D13303" s="6" t="n">
        <v>-1</v>
      </c>
      <c r="E13303" s="6" t="n">
        <v>1.91428571428571</v>
      </c>
      <c r="F13303" s="6" t="n">
        <v>0</v>
      </c>
      <c r="G13303" s="6" t="n">
        <v>0</v>
      </c>
      <c r="H13303" s="6" t="str">
        <f aca="false">IF(AND(A13303&gt;=Stimuli!$B$2,A13303&lt;=Stimuli!$C$2),Stimuli!$A$2,IF(AND(A13303&gt;=Stimuli!$B$3,A13303&lt;=Stimuli!$C$3),Stimuli!$A$3,IF(AND(A13303&gt;=Stimuli!$B$4,A13303&lt;=Stimuli!$C$4),Stimuli!$A$4,"")))</f>
        <v>03 Quiet recovery (15s)</v>
      </c>
      <c r="I13303" s="6" t="n">
        <f aca="false">(B13303-B13302)/((A13303-A13302)/1000)</f>
        <v>-0.375091575091574</v>
      </c>
      <c r="J13303" s="6" t="n">
        <f aca="false">IF(OR(B13303&lt;Rules!$B$2,B13303&gt;Rules!$B$3,ABS(I13303)&gt;Rules!$B$4,OR(B13304&lt;Rules!$B$2,B13304&gt;Rules!$B$3,ABS(I13304)&gt;Rules!$B$4)),1,0)</f>
        <v>0</v>
      </c>
      <c r="K13303" s="6" t="str">
        <f aca="false">IF(F13303=1,COUNTIF($F$2:F13303,1),"")</f>
        <v/>
      </c>
    </row>
    <row r="13304" customFormat="false" ht="15" hidden="false" customHeight="false" outlineLevel="0" collapsed="false">
      <c r="A13304" s="6" t="n">
        <v>104409.743</v>
      </c>
      <c r="B13304" s="6" t="n">
        <v>1.91282051282051</v>
      </c>
      <c r="C13304" s="6" t="n">
        <v>81</v>
      </c>
      <c r="D13304" s="6" t="n">
        <v>-1</v>
      </c>
      <c r="E13304" s="6" t="n">
        <v>1.91428571428571</v>
      </c>
      <c r="F13304" s="6" t="n">
        <v>0</v>
      </c>
      <c r="G13304" s="6" t="n">
        <v>0</v>
      </c>
      <c r="H13304" s="6" t="str">
        <f aca="false">IF(AND(A13304&gt;=Stimuli!$B$2,A13304&lt;=Stimuli!$C$2),Stimuli!$A$2,IF(AND(A13304&gt;=Stimuli!$B$3,A13304&lt;=Stimuli!$C$3),Stimuli!$A$3,IF(AND(A13304&gt;=Stimuli!$B$4,A13304&lt;=Stimuli!$C$4),Stimuli!$A$4,"")))</f>
        <v>03 Quiet recovery (15s)</v>
      </c>
      <c r="I13304" s="6" t="n">
        <f aca="false">(B13304-B13303)/((A13304-A13303)/1000)</f>
        <v>0.187545787545844</v>
      </c>
      <c r="J13304" s="6" t="n">
        <f aca="false">IF(OR(B13304&lt;Rules!$B$2,B13304&gt;Rules!$B$3,ABS(I13304)&gt;Rules!$B$4,OR(B13305&lt;Rules!$B$2,B13305&gt;Rules!$B$3,ABS(I13305)&gt;Rules!$B$4)),1,0)</f>
        <v>0</v>
      </c>
      <c r="K13304" s="6" t="str">
        <f aca="false">IF(F13304=1,COUNTIF($F$2:F13304,1),"")</f>
        <v/>
      </c>
    </row>
    <row r="13305" customFormat="false" ht="15" hidden="false" customHeight="false" outlineLevel="0" collapsed="false">
      <c r="A13305" s="6" t="n">
        <v>104417.5555</v>
      </c>
      <c r="B13305" s="6" t="n">
        <v>1.91282051282051</v>
      </c>
      <c r="C13305" s="6" t="n">
        <v>81</v>
      </c>
      <c r="D13305" s="6" t="n">
        <v>-1</v>
      </c>
      <c r="E13305" s="6" t="n">
        <v>1.91428571428571</v>
      </c>
      <c r="F13305" s="6" t="n">
        <v>0</v>
      </c>
      <c r="G13305" s="6" t="n">
        <v>0</v>
      </c>
      <c r="H13305" s="6" t="str">
        <f aca="false">IF(AND(A13305&gt;=Stimuli!$B$2,A13305&lt;=Stimuli!$C$2),Stimuli!$A$2,IF(AND(A13305&gt;=Stimuli!$B$3,A13305&lt;=Stimuli!$C$3),Stimuli!$A$3,IF(AND(A13305&gt;=Stimuli!$B$4,A13305&lt;=Stimuli!$C$4),Stimuli!$A$4,"")))</f>
        <v>03 Quiet recovery (15s)</v>
      </c>
      <c r="I13305" s="6" t="n">
        <f aca="false">(B13305-B13304)/((A13305-A13304)/1000)</f>
        <v>0</v>
      </c>
      <c r="J13305" s="6" t="n">
        <f aca="false">IF(OR(B13305&lt;Rules!$B$2,B13305&gt;Rules!$B$3,ABS(I13305)&gt;Rules!$B$4,OR(B13306&lt;Rules!$B$2,B13306&gt;Rules!$B$3,ABS(I13306)&gt;Rules!$B$4)),1,0)</f>
        <v>0</v>
      </c>
      <c r="K13305" s="6" t="str">
        <f aca="false">IF(F13305=1,COUNTIF($F$2:F13305,1),"")</f>
        <v/>
      </c>
    </row>
    <row r="13306" customFormat="false" ht="15" hidden="false" customHeight="false" outlineLevel="0" collapsed="false">
      <c r="A13306" s="6" t="n">
        <v>104425.368</v>
      </c>
      <c r="B13306" s="6" t="n">
        <v>1.91135531135531</v>
      </c>
      <c r="C13306" s="6" t="n">
        <v>81</v>
      </c>
      <c r="D13306" s="6" t="n">
        <v>-1</v>
      </c>
      <c r="E13306" s="6" t="n">
        <v>1.91428571428571</v>
      </c>
      <c r="F13306" s="6" t="n">
        <v>0</v>
      </c>
      <c r="G13306" s="6" t="n">
        <v>0</v>
      </c>
      <c r="H13306" s="6" t="str">
        <f aca="false">IF(AND(A13306&gt;=Stimuli!$B$2,A13306&lt;=Stimuli!$C$2),Stimuli!$A$2,IF(AND(A13306&gt;=Stimuli!$B$3,A13306&lt;=Stimuli!$C$3),Stimuli!$A$3,IF(AND(A13306&gt;=Stimuli!$B$4,A13306&lt;=Stimuli!$C$4),Stimuli!$A$4,"")))</f>
        <v>03 Quiet recovery (15s)</v>
      </c>
      <c r="I13306" s="6" t="n">
        <f aca="false">(B13306-B13305)/((A13306-A13305)/1000)</f>
        <v>-0.187545787545844</v>
      </c>
      <c r="J13306" s="6" t="n">
        <f aca="false">IF(OR(B13306&lt;Rules!$B$2,B13306&gt;Rules!$B$3,ABS(I13306)&gt;Rules!$B$4,OR(B13307&lt;Rules!$B$2,B13307&gt;Rules!$B$3,ABS(I13307)&gt;Rules!$B$4)),1,0)</f>
        <v>0</v>
      </c>
      <c r="K13306" s="6" t="str">
        <f aca="false">IF(F13306=1,COUNTIF($F$2:F13306,1),"")</f>
        <v/>
      </c>
    </row>
    <row r="13307" customFormat="false" ht="15" hidden="false" customHeight="false" outlineLevel="0" collapsed="false">
      <c r="A13307" s="6" t="n">
        <v>104433.1805</v>
      </c>
      <c r="B13307" s="6" t="n">
        <v>1.91428571428571</v>
      </c>
      <c r="C13307" s="6" t="n">
        <v>81</v>
      </c>
      <c r="D13307" s="6" t="n">
        <v>-1</v>
      </c>
      <c r="E13307" s="6" t="n">
        <v>1.91428571428571</v>
      </c>
      <c r="F13307" s="6" t="n">
        <v>0</v>
      </c>
      <c r="G13307" s="6" t="n">
        <v>0</v>
      </c>
      <c r="H13307" s="6" t="str">
        <f aca="false">IF(AND(A13307&gt;=Stimuli!$B$2,A13307&lt;=Stimuli!$C$2),Stimuli!$A$2,IF(AND(A13307&gt;=Stimuli!$B$3,A13307&lt;=Stimuli!$C$3),Stimuli!$A$3,IF(AND(A13307&gt;=Stimuli!$B$4,A13307&lt;=Stimuli!$C$4),Stimuli!$A$4,"")))</f>
        <v>03 Quiet recovery (15s)</v>
      </c>
      <c r="I13307" s="6" t="n">
        <f aca="false">(B13307-B13306)/((A13307-A13306)/1000)</f>
        <v>0.375091575091574</v>
      </c>
      <c r="J13307" s="6" t="n">
        <f aca="false">IF(OR(B13307&lt;Rules!$B$2,B13307&gt;Rules!$B$3,ABS(I13307)&gt;Rules!$B$4,OR(B13308&lt;Rules!$B$2,B13308&gt;Rules!$B$3,ABS(I13308)&gt;Rules!$B$4)),1,0)</f>
        <v>0</v>
      </c>
      <c r="K13307" s="6" t="str">
        <f aca="false">IF(F13307=1,COUNTIF($F$2:F13307,1),"")</f>
        <v/>
      </c>
    </row>
    <row r="13308" customFormat="false" ht="15" hidden="false" customHeight="false" outlineLevel="0" collapsed="false">
      <c r="A13308" s="6" t="n">
        <v>104440.993</v>
      </c>
      <c r="B13308" s="6" t="n">
        <v>1.90989010989011</v>
      </c>
      <c r="C13308" s="6" t="n">
        <v>81</v>
      </c>
      <c r="D13308" s="6" t="n">
        <v>-1</v>
      </c>
      <c r="E13308" s="6" t="n">
        <v>1.91428571428571</v>
      </c>
      <c r="F13308" s="6" t="n">
        <v>0</v>
      </c>
      <c r="G13308" s="6" t="n">
        <v>0</v>
      </c>
      <c r="H13308" s="6" t="str">
        <f aca="false">IF(AND(A13308&gt;=Stimuli!$B$2,A13308&lt;=Stimuli!$C$2),Stimuli!$A$2,IF(AND(A13308&gt;=Stimuli!$B$3,A13308&lt;=Stimuli!$C$3),Stimuli!$A$3,IF(AND(A13308&gt;=Stimuli!$B$4,A13308&lt;=Stimuli!$C$4),Stimuli!$A$4,"")))</f>
        <v>03 Quiet recovery (15s)</v>
      </c>
      <c r="I13308" s="6" t="n">
        <f aca="false">(B13308-B13307)/((A13308-A13307)/1000)</f>
        <v>-0.562637362637304</v>
      </c>
      <c r="J13308" s="6" t="n">
        <f aca="false">IF(OR(B13308&lt;Rules!$B$2,B13308&gt;Rules!$B$3,ABS(I13308)&gt;Rules!$B$4,OR(B13309&lt;Rules!$B$2,B13309&gt;Rules!$B$3,ABS(I13309)&gt;Rules!$B$4)),1,0)</f>
        <v>0</v>
      </c>
      <c r="K13308" s="6" t="str">
        <f aca="false">IF(F13308=1,COUNTIF($F$2:F13308,1),"")</f>
        <v/>
      </c>
    </row>
    <row r="13309" customFormat="false" ht="15" hidden="false" customHeight="false" outlineLevel="0" collapsed="false">
      <c r="A13309" s="6" t="n">
        <v>104448.8055</v>
      </c>
      <c r="B13309" s="6" t="n">
        <v>1.91575091575092</v>
      </c>
      <c r="C13309" s="6" t="n">
        <v>81</v>
      </c>
      <c r="D13309" s="6" t="n">
        <v>-1</v>
      </c>
      <c r="E13309" s="6" t="n">
        <v>1.91428571428571</v>
      </c>
      <c r="F13309" s="6" t="n">
        <v>0</v>
      </c>
      <c r="G13309" s="6" t="n">
        <v>0</v>
      </c>
      <c r="H13309" s="6" t="str">
        <f aca="false">IF(AND(A13309&gt;=Stimuli!$B$2,A13309&lt;=Stimuli!$C$2),Stimuli!$A$2,IF(AND(A13309&gt;=Stimuli!$B$3,A13309&lt;=Stimuli!$C$3),Stimuli!$A$3,IF(AND(A13309&gt;=Stimuli!$B$4,A13309&lt;=Stimuli!$C$4),Stimuli!$A$4,"")))</f>
        <v>03 Quiet recovery (15s)</v>
      </c>
      <c r="I13309" s="6" t="n">
        <f aca="false">(B13309-B13308)/((A13309-A13308)/1000)</f>
        <v>0.750183150183176</v>
      </c>
      <c r="J13309" s="6" t="n">
        <f aca="false">IF(OR(B13309&lt;Rules!$B$2,B13309&gt;Rules!$B$3,ABS(I13309)&gt;Rules!$B$4,OR(B13310&lt;Rules!$B$2,B13310&gt;Rules!$B$3,ABS(I13310)&gt;Rules!$B$4)),1,0)</f>
        <v>0</v>
      </c>
      <c r="K13309" s="6" t="str">
        <f aca="false">IF(F13309=1,COUNTIF($F$2:F13309,1),"")</f>
        <v/>
      </c>
    </row>
    <row r="13310" customFormat="false" ht="15" hidden="false" customHeight="false" outlineLevel="0" collapsed="false">
      <c r="A13310" s="6" t="n">
        <v>104456.618</v>
      </c>
      <c r="B13310" s="6" t="n">
        <v>1.90842490842491</v>
      </c>
      <c r="C13310" s="6" t="n">
        <v>81</v>
      </c>
      <c r="D13310" s="6" t="n">
        <v>-1</v>
      </c>
      <c r="E13310" s="6" t="n">
        <v>1.91428571428571</v>
      </c>
      <c r="F13310" s="6" t="n">
        <v>0</v>
      </c>
      <c r="G13310" s="6" t="n">
        <v>0</v>
      </c>
      <c r="H13310" s="6" t="str">
        <f aca="false">IF(AND(A13310&gt;=Stimuli!$B$2,A13310&lt;=Stimuli!$C$2),Stimuli!$A$2,IF(AND(A13310&gt;=Stimuli!$B$3,A13310&lt;=Stimuli!$C$3),Stimuli!$A$3,IF(AND(A13310&gt;=Stimuli!$B$4,A13310&lt;=Stimuli!$C$4),Stimuli!$A$4,"")))</f>
        <v>03 Quiet recovery (15s)</v>
      </c>
      <c r="I13310" s="6" t="n">
        <f aca="false">(B13310-B13309)/((A13310-A13309)/1000)</f>
        <v>-0.93772893772902</v>
      </c>
      <c r="J13310" s="6" t="n">
        <f aca="false">IF(OR(B13310&lt;Rules!$B$2,B13310&gt;Rules!$B$3,ABS(I13310)&gt;Rules!$B$4,OR(B13311&lt;Rules!$B$2,B13311&gt;Rules!$B$3,ABS(I13311)&gt;Rules!$B$4)),1,0)</f>
        <v>0</v>
      </c>
      <c r="K13310" s="6" t="str">
        <f aca="false">IF(F13310=1,COUNTIF($F$2:F13310,1),"")</f>
        <v/>
      </c>
    </row>
    <row r="13311" customFormat="false" ht="15" hidden="false" customHeight="false" outlineLevel="0" collapsed="false">
      <c r="A13311" s="6" t="n">
        <v>104464.4305</v>
      </c>
      <c r="B13311" s="6" t="n">
        <v>1.91575091575092</v>
      </c>
      <c r="C13311" s="6" t="n">
        <v>81</v>
      </c>
      <c r="D13311" s="6" t="n">
        <v>-1</v>
      </c>
      <c r="E13311" s="6" t="n">
        <v>1.91428571428571</v>
      </c>
      <c r="F13311" s="6" t="n">
        <v>0</v>
      </c>
      <c r="G13311" s="6" t="n">
        <v>0</v>
      </c>
      <c r="H13311" s="6" t="str">
        <f aca="false">IF(AND(A13311&gt;=Stimuli!$B$2,A13311&lt;=Stimuli!$C$2),Stimuli!$A$2,IF(AND(A13311&gt;=Stimuli!$B$3,A13311&lt;=Stimuli!$C$3),Stimuli!$A$3,IF(AND(A13311&gt;=Stimuli!$B$4,A13311&lt;=Stimuli!$C$4),Stimuli!$A$4,"")))</f>
        <v>03 Quiet recovery (15s)</v>
      </c>
      <c r="I13311" s="6" t="n">
        <f aca="false">(B13311-B13310)/((A13311-A13310)/1000)</f>
        <v>0.93772893772902</v>
      </c>
      <c r="J13311" s="6" t="n">
        <f aca="false">IF(OR(B13311&lt;Rules!$B$2,B13311&gt;Rules!$B$3,ABS(I13311)&gt;Rules!$B$4,OR(B13312&lt;Rules!$B$2,B13312&gt;Rules!$B$3,ABS(I13312)&gt;Rules!$B$4)),1,0)</f>
        <v>0</v>
      </c>
      <c r="K13311" s="6" t="str">
        <f aca="false">IF(F13311=1,COUNTIF($F$2:F13311,1),"")</f>
        <v/>
      </c>
    </row>
    <row r="13312" customFormat="false" ht="15" hidden="false" customHeight="false" outlineLevel="0" collapsed="false">
      <c r="A13312" s="6" t="n">
        <v>104472.243</v>
      </c>
      <c r="B13312" s="6" t="n">
        <v>1.90842490842491</v>
      </c>
      <c r="C13312" s="6" t="n">
        <v>81</v>
      </c>
      <c r="D13312" s="6" t="n">
        <v>-1</v>
      </c>
      <c r="E13312" s="6" t="n">
        <v>1.91428571428571</v>
      </c>
      <c r="F13312" s="6" t="n">
        <v>0</v>
      </c>
      <c r="G13312" s="6" t="n">
        <v>0</v>
      </c>
      <c r="H13312" s="6" t="str">
        <f aca="false">IF(AND(A13312&gt;=Stimuli!$B$2,A13312&lt;=Stimuli!$C$2),Stimuli!$A$2,IF(AND(A13312&gt;=Stimuli!$B$3,A13312&lt;=Stimuli!$C$3),Stimuli!$A$3,IF(AND(A13312&gt;=Stimuli!$B$4,A13312&lt;=Stimuli!$C$4),Stimuli!$A$4,"")))</f>
        <v>03 Quiet recovery (15s)</v>
      </c>
      <c r="I13312" s="6" t="n">
        <f aca="false">(B13312-B13311)/((A13312-A13311)/1000)</f>
        <v>-0.93772893772902</v>
      </c>
      <c r="J13312" s="6" t="n">
        <f aca="false">IF(OR(B13312&lt;Rules!$B$2,B13312&gt;Rules!$B$3,ABS(I13312)&gt;Rules!$B$4,OR(B13313&lt;Rules!$B$2,B13313&gt;Rules!$B$3,ABS(I13313)&gt;Rules!$B$4)),1,0)</f>
        <v>0</v>
      </c>
      <c r="K13312" s="6" t="str">
        <f aca="false">IF(F13312=1,COUNTIF($F$2:F13312,1),"")</f>
        <v/>
      </c>
    </row>
    <row r="13313" customFormat="false" ht="15" hidden="false" customHeight="false" outlineLevel="0" collapsed="false">
      <c r="A13313" s="6" t="n">
        <v>104480.0555</v>
      </c>
      <c r="B13313" s="6" t="n">
        <v>1.91575091575092</v>
      </c>
      <c r="C13313" s="6" t="n">
        <v>81</v>
      </c>
      <c r="D13313" s="6" t="n">
        <v>-1</v>
      </c>
      <c r="E13313" s="6" t="n">
        <v>1.91428571428571</v>
      </c>
      <c r="F13313" s="6" t="n">
        <v>0</v>
      </c>
      <c r="G13313" s="6" t="n">
        <v>0</v>
      </c>
      <c r="H13313" s="6" t="str">
        <f aca="false">IF(AND(A13313&gt;=Stimuli!$B$2,A13313&lt;=Stimuli!$C$2),Stimuli!$A$2,IF(AND(A13313&gt;=Stimuli!$B$3,A13313&lt;=Stimuli!$C$3),Stimuli!$A$3,IF(AND(A13313&gt;=Stimuli!$B$4,A13313&lt;=Stimuli!$C$4),Stimuli!$A$4,"")))</f>
        <v>03 Quiet recovery (15s)</v>
      </c>
      <c r="I13313" s="6" t="n">
        <f aca="false">(B13313-B13312)/((A13313-A13312)/1000)</f>
        <v>0.93772893772902</v>
      </c>
      <c r="J13313" s="6" t="n">
        <f aca="false">IF(OR(B13313&lt;Rules!$B$2,B13313&gt;Rules!$B$3,ABS(I13313)&gt;Rules!$B$4,OR(B13314&lt;Rules!$B$2,B13314&gt;Rules!$B$3,ABS(I13314)&gt;Rules!$B$4)),1,0)</f>
        <v>0</v>
      </c>
      <c r="K13313" s="6" t="str">
        <f aca="false">IF(F13313=1,COUNTIF($F$2:F13313,1),"")</f>
        <v/>
      </c>
    </row>
    <row r="13314" customFormat="false" ht="15" hidden="false" customHeight="false" outlineLevel="0" collapsed="false">
      <c r="A13314" s="6" t="n">
        <v>104487.868</v>
      </c>
      <c r="B13314" s="6" t="n">
        <v>1.90842490842491</v>
      </c>
      <c r="C13314" s="6" t="n">
        <v>81</v>
      </c>
      <c r="D13314" s="6" t="n">
        <v>-1</v>
      </c>
      <c r="E13314" s="6" t="n">
        <v>1.91428571428571</v>
      </c>
      <c r="F13314" s="6" t="n">
        <v>0</v>
      </c>
      <c r="G13314" s="6" t="n">
        <v>0</v>
      </c>
      <c r="H13314" s="6" t="str">
        <f aca="false">IF(AND(A13314&gt;=Stimuli!$B$2,A13314&lt;=Stimuli!$C$2),Stimuli!$A$2,IF(AND(A13314&gt;=Stimuli!$B$3,A13314&lt;=Stimuli!$C$3),Stimuli!$A$3,IF(AND(A13314&gt;=Stimuli!$B$4,A13314&lt;=Stimuli!$C$4),Stimuli!$A$4,"")))</f>
        <v>03 Quiet recovery (15s)</v>
      </c>
      <c r="I13314" s="6" t="n">
        <f aca="false">(B13314-B13313)/((A13314-A13313)/1000)</f>
        <v>-0.93772893772902</v>
      </c>
      <c r="J13314" s="6" t="n">
        <f aca="false">IF(OR(B13314&lt;Rules!$B$2,B13314&gt;Rules!$B$3,ABS(I13314)&gt;Rules!$B$4,OR(B13315&lt;Rules!$B$2,B13315&gt;Rules!$B$3,ABS(I13315)&gt;Rules!$B$4)),1,0)</f>
        <v>0</v>
      </c>
      <c r="K13314" s="6" t="str">
        <f aca="false">IF(F13314=1,COUNTIF($F$2:F13314,1),"")</f>
        <v/>
      </c>
    </row>
    <row r="13315" customFormat="false" ht="15" hidden="false" customHeight="false" outlineLevel="0" collapsed="false">
      <c r="A13315" s="6" t="n">
        <v>104495.6805</v>
      </c>
      <c r="B13315" s="6" t="n">
        <v>1.91575091575092</v>
      </c>
      <c r="C13315" s="6" t="n">
        <v>81</v>
      </c>
      <c r="D13315" s="6" t="n">
        <v>-1</v>
      </c>
      <c r="E13315" s="6" t="n">
        <v>1.91428571428571</v>
      </c>
      <c r="F13315" s="6" t="n">
        <v>0</v>
      </c>
      <c r="G13315" s="6" t="n">
        <v>0</v>
      </c>
      <c r="H13315" s="6" t="str">
        <f aca="false">IF(AND(A13315&gt;=Stimuli!$B$2,A13315&lt;=Stimuli!$C$2),Stimuli!$A$2,IF(AND(A13315&gt;=Stimuli!$B$3,A13315&lt;=Stimuli!$C$3),Stimuli!$A$3,IF(AND(A13315&gt;=Stimuli!$B$4,A13315&lt;=Stimuli!$C$4),Stimuli!$A$4,"")))</f>
        <v>03 Quiet recovery (15s)</v>
      </c>
      <c r="I13315" s="6" t="n">
        <f aca="false">(B13315-B13314)/((A13315-A13314)/1000)</f>
        <v>0.93772893772902</v>
      </c>
      <c r="J13315" s="6" t="n">
        <f aca="false">IF(OR(B13315&lt;Rules!$B$2,B13315&gt;Rules!$B$3,ABS(I13315)&gt;Rules!$B$4,OR(B13316&lt;Rules!$B$2,B13316&gt;Rules!$B$3,ABS(I13316)&gt;Rules!$B$4)),1,0)</f>
        <v>0</v>
      </c>
      <c r="K13315" s="6" t="str">
        <f aca="false">IF(F13315=1,COUNTIF($F$2:F13315,1),"")</f>
        <v/>
      </c>
    </row>
    <row r="13316" customFormat="false" ht="15" hidden="false" customHeight="false" outlineLevel="0" collapsed="false">
      <c r="A13316" s="6" t="n">
        <v>104503.493</v>
      </c>
      <c r="B13316" s="6" t="n">
        <v>1.90842490842491</v>
      </c>
      <c r="C13316" s="6" t="n">
        <v>81</v>
      </c>
      <c r="D13316" s="6" t="n">
        <v>-1</v>
      </c>
      <c r="E13316" s="6" t="n">
        <v>1.91428571428571</v>
      </c>
      <c r="F13316" s="6" t="n">
        <v>0</v>
      </c>
      <c r="G13316" s="6" t="n">
        <v>0</v>
      </c>
      <c r="H13316" s="6" t="str">
        <f aca="false">IF(AND(A13316&gt;=Stimuli!$B$2,A13316&lt;=Stimuli!$C$2),Stimuli!$A$2,IF(AND(A13316&gt;=Stimuli!$B$3,A13316&lt;=Stimuli!$C$3),Stimuli!$A$3,IF(AND(A13316&gt;=Stimuli!$B$4,A13316&lt;=Stimuli!$C$4),Stimuli!$A$4,"")))</f>
        <v>03 Quiet recovery (15s)</v>
      </c>
      <c r="I13316" s="6" t="n">
        <f aca="false">(B13316-B13315)/((A13316-A13315)/1000)</f>
        <v>-0.93772893772902</v>
      </c>
      <c r="J13316" s="6" t="n">
        <f aca="false">IF(OR(B13316&lt;Rules!$B$2,B13316&gt;Rules!$B$3,ABS(I13316)&gt;Rules!$B$4,OR(B13317&lt;Rules!$B$2,B13317&gt;Rules!$B$3,ABS(I13317)&gt;Rules!$B$4)),1,0)</f>
        <v>0</v>
      </c>
      <c r="K13316" s="6" t="str">
        <f aca="false">IF(F13316=1,COUNTIF($F$2:F13316,1),"")</f>
        <v/>
      </c>
    </row>
    <row r="13317" customFormat="false" ht="15" hidden="false" customHeight="false" outlineLevel="0" collapsed="false">
      <c r="A13317" s="6" t="n">
        <v>104511.3055</v>
      </c>
      <c r="B13317" s="6" t="n">
        <v>1.91428571428571</v>
      </c>
      <c r="C13317" s="6" t="n">
        <v>81</v>
      </c>
      <c r="D13317" s="6" t="n">
        <v>-1</v>
      </c>
      <c r="E13317" s="6" t="n">
        <v>1.91428571428571</v>
      </c>
      <c r="F13317" s="6" t="n">
        <v>0</v>
      </c>
      <c r="G13317" s="6" t="n">
        <v>0</v>
      </c>
      <c r="H13317" s="6" t="str">
        <f aca="false">IF(AND(A13317&gt;=Stimuli!$B$2,A13317&lt;=Stimuli!$C$2),Stimuli!$A$2,IF(AND(A13317&gt;=Stimuli!$B$3,A13317&lt;=Stimuli!$C$3),Stimuli!$A$3,IF(AND(A13317&gt;=Stimuli!$B$4,A13317&lt;=Stimuli!$C$4),Stimuli!$A$4,"")))</f>
        <v>03 Quiet recovery (15s)</v>
      </c>
      <c r="I13317" s="6" t="n">
        <f aca="false">(B13317-B13316)/((A13317-A13316)/1000)</f>
        <v>0.750183150183148</v>
      </c>
      <c r="J13317" s="6" t="n">
        <f aca="false">IF(OR(B13317&lt;Rules!$B$2,B13317&gt;Rules!$B$3,ABS(I13317)&gt;Rules!$B$4,OR(B13318&lt;Rules!$B$2,B13318&gt;Rules!$B$3,ABS(I13318)&gt;Rules!$B$4)),1,0)</f>
        <v>0</v>
      </c>
      <c r="K13317" s="6" t="str">
        <f aca="false">IF(F13317=1,COUNTIF($F$2:F13317,1),"")</f>
        <v/>
      </c>
    </row>
    <row r="13318" customFormat="false" ht="15" hidden="false" customHeight="false" outlineLevel="0" collapsed="false">
      <c r="A13318" s="6" t="n">
        <v>104519.118</v>
      </c>
      <c r="B13318" s="6" t="n">
        <v>1.90989010989011</v>
      </c>
      <c r="C13318" s="6" t="n">
        <v>81</v>
      </c>
      <c r="D13318" s="6" t="n">
        <v>-1</v>
      </c>
      <c r="E13318" s="6" t="n">
        <v>1.91428571428571</v>
      </c>
      <c r="F13318" s="6" t="n">
        <v>0</v>
      </c>
      <c r="G13318" s="6" t="n">
        <v>0</v>
      </c>
      <c r="H13318" s="6" t="str">
        <f aca="false">IF(AND(A13318&gt;=Stimuli!$B$2,A13318&lt;=Stimuli!$C$2),Stimuli!$A$2,IF(AND(A13318&gt;=Stimuli!$B$3,A13318&lt;=Stimuli!$C$3),Stimuli!$A$3,IF(AND(A13318&gt;=Stimuli!$B$4,A13318&lt;=Stimuli!$C$4),Stimuli!$A$4,"")))</f>
        <v>03 Quiet recovery (15s)</v>
      </c>
      <c r="I13318" s="6" t="n">
        <f aca="false">(B13318-B13317)/((A13318-A13317)/1000)</f>
        <v>-0.562637362637304</v>
      </c>
      <c r="J13318" s="6" t="n">
        <f aca="false">IF(OR(B13318&lt;Rules!$B$2,B13318&gt;Rules!$B$3,ABS(I13318)&gt;Rules!$B$4,OR(B13319&lt;Rules!$B$2,B13319&gt;Rules!$B$3,ABS(I13319)&gt;Rules!$B$4)),1,0)</f>
        <v>0</v>
      </c>
      <c r="K13318" s="6" t="str">
        <f aca="false">IF(F13318=1,COUNTIF($F$2:F13318,1),"")</f>
        <v/>
      </c>
    </row>
    <row r="13319" customFormat="false" ht="15" hidden="false" customHeight="false" outlineLevel="0" collapsed="false">
      <c r="A13319" s="6" t="n">
        <v>104526.9305</v>
      </c>
      <c r="B13319" s="6" t="n">
        <v>1.91282051282051</v>
      </c>
      <c r="C13319" s="6" t="n">
        <v>81</v>
      </c>
      <c r="D13319" s="6" t="n">
        <v>-1</v>
      </c>
      <c r="E13319" s="6" t="n">
        <v>1.91428571428571</v>
      </c>
      <c r="F13319" s="6" t="n">
        <v>0</v>
      </c>
      <c r="G13319" s="6" t="n">
        <v>0</v>
      </c>
      <c r="H13319" s="6" t="str">
        <f aca="false">IF(AND(A13319&gt;=Stimuli!$B$2,A13319&lt;=Stimuli!$C$2),Stimuli!$A$2,IF(AND(A13319&gt;=Stimuli!$B$3,A13319&lt;=Stimuli!$C$3),Stimuli!$A$3,IF(AND(A13319&gt;=Stimuli!$B$4,A13319&lt;=Stimuli!$C$4),Stimuli!$A$4,"")))</f>
        <v>03 Quiet recovery (15s)</v>
      </c>
      <c r="I13319" s="6" t="n">
        <f aca="false">(B13319-B13318)/((A13319-A13318)/1000)</f>
        <v>0.375091575091574</v>
      </c>
      <c r="J13319" s="6" t="n">
        <f aca="false">IF(OR(B13319&lt;Rules!$B$2,B13319&gt;Rules!$B$3,ABS(I13319)&gt;Rules!$B$4,OR(B13320&lt;Rules!$B$2,B13320&gt;Rules!$B$3,ABS(I13320)&gt;Rules!$B$4)),1,0)</f>
        <v>0</v>
      </c>
      <c r="K13319" s="6" t="str">
        <f aca="false">IF(F13319=1,COUNTIF($F$2:F13319,1),"")</f>
        <v/>
      </c>
    </row>
    <row r="13320" customFormat="false" ht="15" hidden="false" customHeight="false" outlineLevel="0" collapsed="false">
      <c r="A13320" s="6" t="n">
        <v>104534.743</v>
      </c>
      <c r="B13320" s="6" t="n">
        <v>1.90989010989011</v>
      </c>
      <c r="C13320" s="6" t="n">
        <v>81</v>
      </c>
      <c r="D13320" s="6" t="n">
        <v>-1</v>
      </c>
      <c r="E13320" s="6" t="n">
        <v>1.91428571428571</v>
      </c>
      <c r="F13320" s="6" t="n">
        <v>0</v>
      </c>
      <c r="G13320" s="6" t="n">
        <v>0</v>
      </c>
      <c r="H13320" s="6" t="str">
        <f aca="false">IF(AND(A13320&gt;=Stimuli!$B$2,A13320&lt;=Stimuli!$C$2),Stimuli!$A$2,IF(AND(A13320&gt;=Stimuli!$B$3,A13320&lt;=Stimuli!$C$3),Stimuli!$A$3,IF(AND(A13320&gt;=Stimuli!$B$4,A13320&lt;=Stimuli!$C$4),Stimuli!$A$4,"")))</f>
        <v>03 Quiet recovery (15s)</v>
      </c>
      <c r="I13320" s="6" t="n">
        <f aca="false">(B13320-B13319)/((A13320-A13319)/1000)</f>
        <v>-0.375091575091574</v>
      </c>
      <c r="J13320" s="6" t="n">
        <f aca="false">IF(OR(B13320&lt;Rules!$B$2,B13320&gt;Rules!$B$3,ABS(I13320)&gt;Rules!$B$4,OR(B13321&lt;Rules!$B$2,B13321&gt;Rules!$B$3,ABS(I13321)&gt;Rules!$B$4)),1,0)</f>
        <v>0</v>
      </c>
      <c r="K13320" s="6" t="str">
        <f aca="false">IF(F13320=1,COUNTIF($F$2:F13320,1),"")</f>
        <v/>
      </c>
    </row>
    <row r="13321" customFormat="false" ht="15" hidden="false" customHeight="false" outlineLevel="0" collapsed="false">
      <c r="A13321" s="6" t="n">
        <v>104542.5555</v>
      </c>
      <c r="B13321" s="6" t="n">
        <v>1.90989010989011</v>
      </c>
      <c r="C13321" s="6" t="n">
        <v>81</v>
      </c>
      <c r="D13321" s="6" t="n">
        <v>-1</v>
      </c>
      <c r="E13321" s="6" t="n">
        <v>1.91428571428571</v>
      </c>
      <c r="F13321" s="6" t="n">
        <v>0</v>
      </c>
      <c r="G13321" s="6" t="n">
        <v>0</v>
      </c>
      <c r="H13321" s="6" t="str">
        <f aca="false">IF(AND(A13321&gt;=Stimuli!$B$2,A13321&lt;=Stimuli!$C$2),Stimuli!$A$2,IF(AND(A13321&gt;=Stimuli!$B$3,A13321&lt;=Stimuli!$C$3),Stimuli!$A$3,IF(AND(A13321&gt;=Stimuli!$B$4,A13321&lt;=Stimuli!$C$4),Stimuli!$A$4,"")))</f>
        <v>03 Quiet recovery (15s)</v>
      </c>
      <c r="I13321" s="6" t="n">
        <f aca="false">(B13321-B13320)/((A13321-A13320)/1000)</f>
        <v>0</v>
      </c>
      <c r="J13321" s="6" t="n">
        <f aca="false">IF(OR(B13321&lt;Rules!$B$2,B13321&gt;Rules!$B$3,ABS(I13321)&gt;Rules!$B$4,OR(B13322&lt;Rules!$B$2,B13322&gt;Rules!$B$3,ABS(I13322)&gt;Rules!$B$4)),1,0)</f>
        <v>0</v>
      </c>
      <c r="K13321" s="6" t="str">
        <f aca="false">IF(F13321=1,COUNTIF($F$2:F13321,1),"")</f>
        <v/>
      </c>
    </row>
    <row r="13322" customFormat="false" ht="15" hidden="false" customHeight="false" outlineLevel="0" collapsed="false">
      <c r="A13322" s="6" t="n">
        <v>104550.368</v>
      </c>
      <c r="B13322" s="6" t="n">
        <v>1.91282051282051</v>
      </c>
      <c r="C13322" s="6" t="n">
        <v>81</v>
      </c>
      <c r="D13322" s="6" t="n">
        <v>-1</v>
      </c>
      <c r="E13322" s="6" t="n">
        <v>1.91428571428571</v>
      </c>
      <c r="F13322" s="6" t="n">
        <v>0</v>
      </c>
      <c r="G13322" s="6" t="n">
        <v>0</v>
      </c>
      <c r="H13322" s="6" t="str">
        <f aca="false">IF(AND(A13322&gt;=Stimuli!$B$2,A13322&lt;=Stimuli!$C$2),Stimuli!$A$2,IF(AND(A13322&gt;=Stimuli!$B$3,A13322&lt;=Stimuli!$C$3),Stimuli!$A$3,IF(AND(A13322&gt;=Stimuli!$B$4,A13322&lt;=Stimuli!$C$4),Stimuli!$A$4,"")))</f>
        <v>03 Quiet recovery (15s)</v>
      </c>
      <c r="I13322" s="6" t="n">
        <f aca="false">(B13322-B13321)/((A13322-A13321)/1000)</f>
        <v>0.375091575091574</v>
      </c>
      <c r="J13322" s="6" t="n">
        <f aca="false">IF(OR(B13322&lt;Rules!$B$2,B13322&gt;Rules!$B$3,ABS(I13322)&gt;Rules!$B$4,OR(B13323&lt;Rules!$B$2,B13323&gt;Rules!$B$3,ABS(I13323)&gt;Rules!$B$4)),1,0)</f>
        <v>0</v>
      </c>
      <c r="K13322" s="6" t="str">
        <f aca="false">IF(F13322=1,COUNTIF($F$2:F13322,1),"")</f>
        <v/>
      </c>
    </row>
    <row r="13323" customFormat="false" ht="15" hidden="false" customHeight="false" outlineLevel="0" collapsed="false">
      <c r="A13323" s="6" t="n">
        <v>104558.1805</v>
      </c>
      <c r="B13323" s="6" t="n">
        <v>1.90842490842491</v>
      </c>
      <c r="C13323" s="6" t="n">
        <v>81</v>
      </c>
      <c r="D13323" s="6" t="n">
        <v>-1</v>
      </c>
      <c r="E13323" s="6" t="n">
        <v>1.91428571428571</v>
      </c>
      <c r="F13323" s="6" t="n">
        <v>0</v>
      </c>
      <c r="G13323" s="6" t="n">
        <v>0</v>
      </c>
      <c r="H13323" s="6" t="str">
        <f aca="false">IF(AND(A13323&gt;=Stimuli!$B$2,A13323&lt;=Stimuli!$C$2),Stimuli!$A$2,IF(AND(A13323&gt;=Stimuli!$B$3,A13323&lt;=Stimuli!$C$3),Stimuli!$A$3,IF(AND(A13323&gt;=Stimuli!$B$4,A13323&lt;=Stimuli!$C$4),Stimuli!$A$4,"")))</f>
        <v>03 Quiet recovery (15s)</v>
      </c>
      <c r="I13323" s="6" t="n">
        <f aca="false">(B13323-B13322)/((A13323-A13322)/1000)</f>
        <v>-0.562637362637418</v>
      </c>
      <c r="J13323" s="6" t="n">
        <f aca="false">IF(OR(B13323&lt;Rules!$B$2,B13323&gt;Rules!$B$3,ABS(I13323)&gt;Rules!$B$4,OR(B13324&lt;Rules!$B$2,B13324&gt;Rules!$B$3,ABS(I13324)&gt;Rules!$B$4)),1,0)</f>
        <v>0</v>
      </c>
      <c r="K13323" s="6" t="str">
        <f aca="false">IF(F13323=1,COUNTIF($F$2:F13323,1),"")</f>
        <v/>
      </c>
    </row>
    <row r="13324" customFormat="false" ht="15" hidden="false" customHeight="false" outlineLevel="0" collapsed="false">
      <c r="A13324" s="6" t="n">
        <v>104565.993</v>
      </c>
      <c r="B13324" s="6" t="n">
        <v>1.91282051282051</v>
      </c>
      <c r="C13324" s="6" t="n">
        <v>81</v>
      </c>
      <c r="D13324" s="6" t="n">
        <v>-1</v>
      </c>
      <c r="E13324" s="6" t="n">
        <v>1.91428571428571</v>
      </c>
      <c r="F13324" s="6" t="n">
        <v>0</v>
      </c>
      <c r="G13324" s="6" t="n">
        <v>0</v>
      </c>
      <c r="H13324" s="6" t="str">
        <f aca="false">IF(AND(A13324&gt;=Stimuli!$B$2,A13324&lt;=Stimuli!$C$2),Stimuli!$A$2,IF(AND(A13324&gt;=Stimuli!$B$3,A13324&lt;=Stimuli!$C$3),Stimuli!$A$3,IF(AND(A13324&gt;=Stimuli!$B$4,A13324&lt;=Stimuli!$C$4),Stimuli!$A$4,"")))</f>
        <v>03 Quiet recovery (15s)</v>
      </c>
      <c r="I13324" s="6" t="n">
        <f aca="false">(B13324-B13323)/((A13324-A13323)/1000)</f>
        <v>0.562637362637418</v>
      </c>
      <c r="J13324" s="6" t="n">
        <f aca="false">IF(OR(B13324&lt;Rules!$B$2,B13324&gt;Rules!$B$3,ABS(I13324)&gt;Rules!$B$4,OR(B13325&lt;Rules!$B$2,B13325&gt;Rules!$B$3,ABS(I13325)&gt;Rules!$B$4)),1,0)</f>
        <v>0</v>
      </c>
      <c r="K13324" s="6" t="str">
        <f aca="false">IF(F13324=1,COUNTIF($F$2:F13324,1),"")</f>
        <v/>
      </c>
    </row>
    <row r="13325" customFormat="false" ht="15" hidden="false" customHeight="false" outlineLevel="0" collapsed="false">
      <c r="A13325" s="6" t="n">
        <v>104573.8055</v>
      </c>
      <c r="B13325" s="6" t="n">
        <v>1.90695970695971</v>
      </c>
      <c r="C13325" s="6" t="n">
        <v>81</v>
      </c>
      <c r="D13325" s="6" t="n">
        <v>-1</v>
      </c>
      <c r="E13325" s="6" t="n">
        <v>1.91428571428571</v>
      </c>
      <c r="F13325" s="6" t="n">
        <v>0</v>
      </c>
      <c r="G13325" s="6" t="n">
        <v>0</v>
      </c>
      <c r="H13325" s="6" t="str">
        <f aca="false">IF(AND(A13325&gt;=Stimuli!$B$2,A13325&lt;=Stimuli!$C$2),Stimuli!$A$2,IF(AND(A13325&gt;=Stimuli!$B$3,A13325&lt;=Stimuli!$C$3),Stimuli!$A$3,IF(AND(A13325&gt;=Stimuli!$B$4,A13325&lt;=Stimuli!$C$4),Stimuli!$A$4,"")))</f>
        <v>03 Quiet recovery (15s)</v>
      </c>
      <c r="I13325" s="6" t="n">
        <f aca="false">(B13325-B13324)/((A13325-A13324)/1000)</f>
        <v>-0.750183150183148</v>
      </c>
      <c r="J13325" s="6" t="n">
        <f aca="false">IF(OR(B13325&lt;Rules!$B$2,B13325&gt;Rules!$B$3,ABS(I13325)&gt;Rules!$B$4,OR(B13326&lt;Rules!$B$2,B13326&gt;Rules!$B$3,ABS(I13326)&gt;Rules!$B$4)),1,0)</f>
        <v>0</v>
      </c>
      <c r="K13325" s="6" t="str">
        <f aca="false">IF(F13325=1,COUNTIF($F$2:F13325,1),"")</f>
        <v/>
      </c>
    </row>
    <row r="13326" customFormat="false" ht="15" hidden="false" customHeight="false" outlineLevel="0" collapsed="false">
      <c r="A13326" s="6" t="n">
        <v>104581.618</v>
      </c>
      <c r="B13326" s="6" t="n">
        <v>1.91428571428571</v>
      </c>
      <c r="C13326" s="6" t="n">
        <v>81</v>
      </c>
      <c r="D13326" s="6" t="n">
        <v>-1</v>
      </c>
      <c r="E13326" s="6" t="n">
        <v>1.91428571428571</v>
      </c>
      <c r="F13326" s="6" t="n">
        <v>0</v>
      </c>
      <c r="G13326" s="6" t="n">
        <v>0</v>
      </c>
      <c r="H13326" s="6" t="str">
        <f aca="false">IF(AND(A13326&gt;=Stimuli!$B$2,A13326&lt;=Stimuli!$C$2),Stimuli!$A$2,IF(AND(A13326&gt;=Stimuli!$B$3,A13326&lt;=Stimuli!$C$3),Stimuli!$A$3,IF(AND(A13326&gt;=Stimuli!$B$4,A13326&lt;=Stimuli!$C$4),Stimuli!$A$4,"")))</f>
        <v>03 Quiet recovery (15s)</v>
      </c>
      <c r="I13326" s="6" t="n">
        <f aca="false">(B13326-B13325)/((A13326-A13325)/1000)</f>
        <v>0.937728937728878</v>
      </c>
      <c r="J13326" s="6" t="n">
        <f aca="false">IF(OR(B13326&lt;Rules!$B$2,B13326&gt;Rules!$B$3,ABS(I13326)&gt;Rules!$B$4,OR(B13327&lt;Rules!$B$2,B13327&gt;Rules!$B$3,ABS(I13327)&gt;Rules!$B$4)),1,0)</f>
        <v>0</v>
      </c>
      <c r="K13326" s="6" t="str">
        <f aca="false">IF(F13326=1,COUNTIF($F$2:F13326,1),"")</f>
        <v/>
      </c>
    </row>
    <row r="13327" customFormat="false" ht="15" hidden="false" customHeight="false" outlineLevel="0" collapsed="false">
      <c r="A13327" s="6" t="n">
        <v>104589.4305</v>
      </c>
      <c r="B13327" s="6" t="n">
        <v>1.90695970695971</v>
      </c>
      <c r="C13327" s="6" t="n">
        <v>81</v>
      </c>
      <c r="D13327" s="6" t="n">
        <v>-1</v>
      </c>
      <c r="E13327" s="6" t="n">
        <v>1.91428571428571</v>
      </c>
      <c r="F13327" s="6" t="n">
        <v>0</v>
      </c>
      <c r="G13327" s="6" t="n">
        <v>0</v>
      </c>
      <c r="H13327" s="6" t="str">
        <f aca="false">IF(AND(A13327&gt;=Stimuli!$B$2,A13327&lt;=Stimuli!$C$2),Stimuli!$A$2,IF(AND(A13327&gt;=Stimuli!$B$3,A13327&lt;=Stimuli!$C$3),Stimuli!$A$3,IF(AND(A13327&gt;=Stimuli!$B$4,A13327&lt;=Stimuli!$C$4),Stimuli!$A$4,"")))</f>
        <v>03 Quiet recovery (15s)</v>
      </c>
      <c r="I13327" s="6" t="n">
        <f aca="false">(B13327-B13326)/((A13327-A13326)/1000)</f>
        <v>-0.937728937728878</v>
      </c>
      <c r="J13327" s="6" t="n">
        <f aca="false">IF(OR(B13327&lt;Rules!$B$2,B13327&gt;Rules!$B$3,ABS(I13327)&gt;Rules!$B$4,OR(B13328&lt;Rules!$B$2,B13328&gt;Rules!$B$3,ABS(I13328)&gt;Rules!$B$4)),1,0)</f>
        <v>0</v>
      </c>
      <c r="K13327" s="6" t="str">
        <f aca="false">IF(F13327=1,COUNTIF($F$2:F13327,1),"")</f>
        <v/>
      </c>
    </row>
    <row r="13328" customFormat="false" ht="15" hidden="false" customHeight="false" outlineLevel="0" collapsed="false">
      <c r="A13328" s="6" t="n">
        <v>104597.243</v>
      </c>
      <c r="B13328" s="6" t="n">
        <v>1.91428571428571</v>
      </c>
      <c r="C13328" s="6" t="n">
        <v>81</v>
      </c>
      <c r="D13328" s="6" t="n">
        <v>-1</v>
      </c>
      <c r="E13328" s="6" t="n">
        <v>1.91428571428571</v>
      </c>
      <c r="F13328" s="6" t="n">
        <v>0</v>
      </c>
      <c r="G13328" s="6" t="n">
        <v>0</v>
      </c>
      <c r="H13328" s="6" t="str">
        <f aca="false">IF(AND(A13328&gt;=Stimuli!$B$2,A13328&lt;=Stimuli!$C$2),Stimuli!$A$2,IF(AND(A13328&gt;=Stimuli!$B$3,A13328&lt;=Stimuli!$C$3),Stimuli!$A$3,IF(AND(A13328&gt;=Stimuli!$B$4,A13328&lt;=Stimuli!$C$4),Stimuli!$A$4,"")))</f>
        <v>03 Quiet recovery (15s)</v>
      </c>
      <c r="I13328" s="6" t="n">
        <f aca="false">(B13328-B13327)/((A13328-A13327)/1000)</f>
        <v>0.937728937728878</v>
      </c>
      <c r="J13328" s="6" t="n">
        <f aca="false">IF(OR(B13328&lt;Rules!$B$2,B13328&gt;Rules!$B$3,ABS(I13328)&gt;Rules!$B$4,OR(B13329&lt;Rules!$B$2,B13329&gt;Rules!$B$3,ABS(I13329)&gt;Rules!$B$4)),1,0)</f>
        <v>0</v>
      </c>
      <c r="K13328" s="6" t="str">
        <f aca="false">IF(F13328=1,COUNTIF($F$2:F13328,1),"")</f>
        <v/>
      </c>
    </row>
    <row r="13329" customFormat="false" ht="15" hidden="false" customHeight="false" outlineLevel="0" collapsed="false">
      <c r="A13329" s="6" t="n">
        <v>104605.0555</v>
      </c>
      <c r="B13329" s="6" t="n">
        <v>1.90695970695971</v>
      </c>
      <c r="C13329" s="6" t="n">
        <v>81</v>
      </c>
      <c r="D13329" s="6" t="n">
        <v>-1</v>
      </c>
      <c r="E13329" s="6" t="n">
        <v>1.91428571428571</v>
      </c>
      <c r="F13329" s="6" t="n">
        <v>0</v>
      </c>
      <c r="G13329" s="6" t="n">
        <v>0</v>
      </c>
      <c r="H13329" s="6" t="str">
        <f aca="false">IF(AND(A13329&gt;=Stimuli!$B$2,A13329&lt;=Stimuli!$C$2),Stimuli!$A$2,IF(AND(A13329&gt;=Stimuli!$B$3,A13329&lt;=Stimuli!$C$3),Stimuli!$A$3,IF(AND(A13329&gt;=Stimuli!$B$4,A13329&lt;=Stimuli!$C$4),Stimuli!$A$4,"")))</f>
        <v>03 Quiet recovery (15s)</v>
      </c>
      <c r="I13329" s="6" t="n">
        <f aca="false">(B13329-B13328)/((A13329-A13328)/1000)</f>
        <v>-0.937728937728878</v>
      </c>
      <c r="J13329" s="6" t="n">
        <f aca="false">IF(OR(B13329&lt;Rules!$B$2,B13329&gt;Rules!$B$3,ABS(I13329)&gt;Rules!$B$4,OR(B13330&lt;Rules!$B$2,B13330&gt;Rules!$B$3,ABS(I13330)&gt;Rules!$B$4)),1,0)</f>
        <v>0</v>
      </c>
      <c r="K13329" s="6" t="str">
        <f aca="false">IF(F13329=1,COUNTIF($F$2:F13329,1),"")</f>
        <v/>
      </c>
    </row>
    <row r="13330" customFormat="false" ht="15" hidden="false" customHeight="false" outlineLevel="0" collapsed="false">
      <c r="A13330" s="6" t="n">
        <v>104612.868</v>
      </c>
      <c r="B13330" s="6" t="n">
        <v>1.91428571428571</v>
      </c>
      <c r="C13330" s="6" t="n">
        <v>81</v>
      </c>
      <c r="D13330" s="6" t="n">
        <v>-1</v>
      </c>
      <c r="E13330" s="6" t="n">
        <v>1.91428571428571</v>
      </c>
      <c r="F13330" s="6" t="n">
        <v>0</v>
      </c>
      <c r="G13330" s="6" t="n">
        <v>0</v>
      </c>
      <c r="H13330" s="6" t="str">
        <f aca="false">IF(AND(A13330&gt;=Stimuli!$B$2,A13330&lt;=Stimuli!$C$2),Stimuli!$A$2,IF(AND(A13330&gt;=Stimuli!$B$3,A13330&lt;=Stimuli!$C$3),Stimuli!$A$3,IF(AND(A13330&gt;=Stimuli!$B$4,A13330&lt;=Stimuli!$C$4),Stimuli!$A$4,"")))</f>
        <v>03 Quiet recovery (15s)</v>
      </c>
      <c r="I13330" s="6" t="n">
        <f aca="false">(B13330-B13329)/((A13330-A13329)/1000)</f>
        <v>0.937728937728878</v>
      </c>
      <c r="J13330" s="6" t="n">
        <f aca="false">IF(OR(B13330&lt;Rules!$B$2,B13330&gt;Rules!$B$3,ABS(I13330)&gt;Rules!$B$4,OR(B13331&lt;Rules!$B$2,B13331&gt;Rules!$B$3,ABS(I13331)&gt;Rules!$B$4)),1,0)</f>
        <v>0</v>
      </c>
      <c r="K13330" s="6" t="str">
        <f aca="false">IF(F13330=1,COUNTIF($F$2:F13330,1),"")</f>
        <v/>
      </c>
    </row>
    <row r="13331" customFormat="false" ht="15" hidden="false" customHeight="false" outlineLevel="0" collapsed="false">
      <c r="A13331" s="6" t="n">
        <v>104620.6805</v>
      </c>
      <c r="B13331" s="6" t="n">
        <v>1.90695970695971</v>
      </c>
      <c r="C13331" s="6" t="n">
        <v>81</v>
      </c>
      <c r="D13331" s="6" t="n">
        <v>-1</v>
      </c>
      <c r="E13331" s="6" t="n">
        <v>1.91428571428571</v>
      </c>
      <c r="F13331" s="6" t="n">
        <v>0</v>
      </c>
      <c r="G13331" s="6" t="n">
        <v>0</v>
      </c>
      <c r="H13331" s="6" t="str">
        <f aca="false">IF(AND(A13331&gt;=Stimuli!$B$2,A13331&lt;=Stimuli!$C$2),Stimuli!$A$2,IF(AND(A13331&gt;=Stimuli!$B$3,A13331&lt;=Stimuli!$C$3),Stimuli!$A$3,IF(AND(A13331&gt;=Stimuli!$B$4,A13331&lt;=Stimuli!$C$4),Stimuli!$A$4,"")))</f>
        <v>03 Quiet recovery (15s)</v>
      </c>
      <c r="I13331" s="6" t="n">
        <f aca="false">(B13331-B13330)/((A13331-A13330)/1000)</f>
        <v>-0.937728937728878</v>
      </c>
      <c r="J13331" s="6" t="n">
        <f aca="false">IF(OR(B13331&lt;Rules!$B$2,B13331&gt;Rules!$B$3,ABS(I13331)&gt;Rules!$B$4,OR(B13332&lt;Rules!$B$2,B13332&gt;Rules!$B$3,ABS(I13332)&gt;Rules!$B$4)),1,0)</f>
        <v>0</v>
      </c>
      <c r="K13331" s="6" t="str">
        <f aca="false">IF(F13331=1,COUNTIF($F$2:F13331,1),"")</f>
        <v/>
      </c>
    </row>
    <row r="13332" customFormat="false" ht="15" hidden="false" customHeight="false" outlineLevel="0" collapsed="false">
      <c r="A13332" s="6" t="n">
        <v>104628.493</v>
      </c>
      <c r="B13332" s="6" t="n">
        <v>1.91282051282051</v>
      </c>
      <c r="C13332" s="6" t="n">
        <v>81</v>
      </c>
      <c r="D13332" s="6" t="n">
        <v>-1</v>
      </c>
      <c r="E13332" s="6" t="n">
        <v>1.91428571428571</v>
      </c>
      <c r="F13332" s="6" t="n">
        <v>0</v>
      </c>
      <c r="G13332" s="6" t="n">
        <v>0</v>
      </c>
      <c r="H13332" s="6" t="str">
        <f aca="false">IF(AND(A13332&gt;=Stimuli!$B$2,A13332&lt;=Stimuli!$C$2),Stimuli!$A$2,IF(AND(A13332&gt;=Stimuli!$B$3,A13332&lt;=Stimuli!$C$3),Stimuli!$A$3,IF(AND(A13332&gt;=Stimuli!$B$4,A13332&lt;=Stimuli!$C$4),Stimuli!$A$4,"")))</f>
        <v>03 Quiet recovery (15s)</v>
      </c>
      <c r="I13332" s="6" t="n">
        <f aca="false">(B13332-B13331)/((A13332-A13331)/1000)</f>
        <v>0.750183150183148</v>
      </c>
      <c r="J13332" s="6" t="n">
        <f aca="false">IF(OR(B13332&lt;Rules!$B$2,B13332&gt;Rules!$B$3,ABS(I13332)&gt;Rules!$B$4,OR(B13333&lt;Rules!$B$2,B13333&gt;Rules!$B$3,ABS(I13333)&gt;Rules!$B$4)),1,0)</f>
        <v>0</v>
      </c>
      <c r="K13332" s="6" t="str">
        <f aca="false">IF(F13332=1,COUNTIF($F$2:F13332,1),"")</f>
        <v/>
      </c>
    </row>
    <row r="13333" customFormat="false" ht="15" hidden="false" customHeight="false" outlineLevel="0" collapsed="false">
      <c r="A13333" s="6" t="n">
        <v>104636.3055</v>
      </c>
      <c r="B13333" s="6" t="n">
        <v>1.90695970695971</v>
      </c>
      <c r="C13333" s="6" t="n">
        <v>81</v>
      </c>
      <c r="D13333" s="6" t="n">
        <v>-1</v>
      </c>
      <c r="E13333" s="6" t="n">
        <v>1.91428571428571</v>
      </c>
      <c r="F13333" s="6" t="n">
        <v>0</v>
      </c>
      <c r="G13333" s="6" t="n">
        <v>0</v>
      </c>
      <c r="H13333" s="6" t="str">
        <f aca="false">IF(AND(A13333&gt;=Stimuli!$B$2,A13333&lt;=Stimuli!$C$2),Stimuli!$A$2,IF(AND(A13333&gt;=Stimuli!$B$3,A13333&lt;=Stimuli!$C$3),Stimuli!$A$3,IF(AND(A13333&gt;=Stimuli!$B$4,A13333&lt;=Stimuli!$C$4),Stimuli!$A$4,"")))</f>
        <v>03 Quiet recovery (15s)</v>
      </c>
      <c r="I13333" s="6" t="n">
        <f aca="false">(B13333-B13332)/((A13333-A13332)/1000)</f>
        <v>-0.750183150183148</v>
      </c>
      <c r="J13333" s="6" t="n">
        <f aca="false">IF(OR(B13333&lt;Rules!$B$2,B13333&gt;Rules!$B$3,ABS(I13333)&gt;Rules!$B$4,OR(B13334&lt;Rules!$B$2,B13334&gt;Rules!$B$3,ABS(I13334)&gt;Rules!$B$4)),1,0)</f>
        <v>0</v>
      </c>
      <c r="K13333" s="6" t="str">
        <f aca="false">IF(F13333=1,COUNTIF($F$2:F13333,1),"")</f>
        <v/>
      </c>
    </row>
    <row r="13334" customFormat="false" ht="15" hidden="false" customHeight="false" outlineLevel="0" collapsed="false">
      <c r="A13334" s="6" t="n">
        <v>104644.118</v>
      </c>
      <c r="B13334" s="6" t="n">
        <v>1.91135531135531</v>
      </c>
      <c r="C13334" s="6" t="n">
        <v>81</v>
      </c>
      <c r="D13334" s="6" t="n">
        <v>-1</v>
      </c>
      <c r="E13334" s="6" t="n">
        <v>1.91428571428571</v>
      </c>
      <c r="F13334" s="6" t="n">
        <v>0</v>
      </c>
      <c r="G13334" s="6" t="n">
        <v>0</v>
      </c>
      <c r="H13334" s="6" t="str">
        <f aca="false">IF(AND(A13334&gt;=Stimuli!$B$2,A13334&lt;=Stimuli!$C$2),Stimuli!$A$2,IF(AND(A13334&gt;=Stimuli!$B$3,A13334&lt;=Stimuli!$C$3),Stimuli!$A$3,IF(AND(A13334&gt;=Stimuli!$B$4,A13334&lt;=Stimuli!$C$4),Stimuli!$A$4,"")))</f>
        <v>03 Quiet recovery (15s)</v>
      </c>
      <c r="I13334" s="6" t="n">
        <f aca="false">(B13334-B13333)/((A13334-A13333)/1000)</f>
        <v>0.562637362637304</v>
      </c>
      <c r="J13334" s="6" t="n">
        <f aca="false">IF(OR(B13334&lt;Rules!$B$2,B13334&gt;Rules!$B$3,ABS(I13334)&gt;Rules!$B$4,OR(B13335&lt;Rules!$B$2,B13335&gt;Rules!$B$3,ABS(I13335)&gt;Rules!$B$4)),1,0)</f>
        <v>0</v>
      </c>
      <c r="K13334" s="6" t="str">
        <f aca="false">IF(F13334=1,COUNTIF($F$2:F13334,1),"")</f>
        <v/>
      </c>
    </row>
    <row r="13335" customFormat="false" ht="15" hidden="false" customHeight="false" outlineLevel="0" collapsed="false">
      <c r="A13335" s="6" t="n">
        <v>104651.9305</v>
      </c>
      <c r="B13335" s="6" t="n">
        <v>1.90842490842491</v>
      </c>
      <c r="C13335" s="6" t="n">
        <v>81</v>
      </c>
      <c r="D13335" s="6" t="n">
        <v>-1</v>
      </c>
      <c r="E13335" s="6" t="n">
        <v>1.91428571428571</v>
      </c>
      <c r="F13335" s="6" t="n">
        <v>0</v>
      </c>
      <c r="G13335" s="6" t="n">
        <v>0</v>
      </c>
      <c r="H13335" s="6" t="str">
        <f aca="false">IF(AND(A13335&gt;=Stimuli!$B$2,A13335&lt;=Stimuli!$C$2),Stimuli!$A$2,IF(AND(A13335&gt;=Stimuli!$B$3,A13335&lt;=Stimuli!$C$3),Stimuli!$A$3,IF(AND(A13335&gt;=Stimuli!$B$4,A13335&lt;=Stimuli!$C$4),Stimuli!$A$4,"")))</f>
        <v>03 Quiet recovery (15s)</v>
      </c>
      <c r="I13335" s="6" t="n">
        <f aca="false">(B13335-B13334)/((A13335-A13334)/1000)</f>
        <v>-0.375091575091574</v>
      </c>
      <c r="J13335" s="6" t="n">
        <f aca="false">IF(OR(B13335&lt;Rules!$B$2,B13335&gt;Rules!$B$3,ABS(I13335)&gt;Rules!$B$4,OR(B13336&lt;Rules!$B$2,B13336&gt;Rules!$B$3,ABS(I13336)&gt;Rules!$B$4)),1,0)</f>
        <v>0</v>
      </c>
      <c r="K13335" s="6" t="str">
        <f aca="false">IF(F13335=1,COUNTIF($F$2:F13335,1),"")</f>
        <v/>
      </c>
    </row>
    <row r="13336" customFormat="false" ht="15" hidden="false" customHeight="false" outlineLevel="0" collapsed="false">
      <c r="A13336" s="6" t="n">
        <v>104659.743</v>
      </c>
      <c r="B13336" s="6" t="n">
        <v>1.90989010989011</v>
      </c>
      <c r="C13336" s="6" t="n">
        <v>81</v>
      </c>
      <c r="D13336" s="6" t="n">
        <v>-1</v>
      </c>
      <c r="E13336" s="6" t="n">
        <v>1.91428571428571</v>
      </c>
      <c r="F13336" s="6" t="n">
        <v>0</v>
      </c>
      <c r="G13336" s="6" t="n">
        <v>0</v>
      </c>
      <c r="H13336" s="6" t="str">
        <f aca="false">IF(AND(A13336&gt;=Stimuli!$B$2,A13336&lt;=Stimuli!$C$2),Stimuli!$A$2,IF(AND(A13336&gt;=Stimuli!$B$3,A13336&lt;=Stimuli!$C$3),Stimuli!$A$3,IF(AND(A13336&gt;=Stimuli!$B$4,A13336&lt;=Stimuli!$C$4),Stimuli!$A$4,"")))</f>
        <v>03 Quiet recovery (15s)</v>
      </c>
      <c r="I13336" s="6" t="n">
        <f aca="false">(B13336-B13335)/((A13336-A13335)/1000)</f>
        <v>0.187545787545844</v>
      </c>
      <c r="J13336" s="6" t="n">
        <f aca="false">IF(OR(B13336&lt;Rules!$B$2,B13336&gt;Rules!$B$3,ABS(I13336)&gt;Rules!$B$4,OR(B13337&lt;Rules!$B$2,B13337&gt;Rules!$B$3,ABS(I13337)&gt;Rules!$B$4)),1,0)</f>
        <v>0</v>
      </c>
      <c r="K13336" s="6" t="str">
        <f aca="false">IF(F13336=1,COUNTIF($F$2:F13336,1),"")</f>
        <v/>
      </c>
    </row>
    <row r="13337" customFormat="false" ht="15" hidden="false" customHeight="false" outlineLevel="0" collapsed="false">
      <c r="A13337" s="6" t="n">
        <v>104667.5555</v>
      </c>
      <c r="B13337" s="6" t="n">
        <v>1.90989010989011</v>
      </c>
      <c r="C13337" s="6" t="n">
        <v>81</v>
      </c>
      <c r="D13337" s="6" t="n">
        <v>-1</v>
      </c>
      <c r="E13337" s="6" t="n">
        <v>1.91428571428571</v>
      </c>
      <c r="F13337" s="6" t="n">
        <v>0</v>
      </c>
      <c r="G13337" s="6" t="n">
        <v>0</v>
      </c>
      <c r="H13337" s="6" t="str">
        <f aca="false">IF(AND(A13337&gt;=Stimuli!$B$2,A13337&lt;=Stimuli!$C$2),Stimuli!$A$2,IF(AND(A13337&gt;=Stimuli!$B$3,A13337&lt;=Stimuli!$C$3),Stimuli!$A$3,IF(AND(A13337&gt;=Stimuli!$B$4,A13337&lt;=Stimuli!$C$4),Stimuli!$A$4,"")))</f>
        <v>03 Quiet recovery (15s)</v>
      </c>
      <c r="I13337" s="6" t="n">
        <f aca="false">(B13337-B13336)/((A13337-A13336)/1000)</f>
        <v>0</v>
      </c>
      <c r="J13337" s="6" t="n">
        <f aca="false">IF(OR(B13337&lt;Rules!$B$2,B13337&gt;Rules!$B$3,ABS(I13337)&gt;Rules!$B$4,OR(B13338&lt;Rules!$B$2,B13338&gt;Rules!$B$3,ABS(I13338)&gt;Rules!$B$4)),1,0)</f>
        <v>0</v>
      </c>
      <c r="K13337" s="6" t="str">
        <f aca="false">IF(F13337=1,COUNTIF($F$2:F13337,1),"")</f>
        <v/>
      </c>
    </row>
    <row r="13338" customFormat="false" ht="15" hidden="false" customHeight="false" outlineLevel="0" collapsed="false">
      <c r="A13338" s="6" t="n">
        <v>104675.368</v>
      </c>
      <c r="B13338" s="6" t="n">
        <v>1.90842490842491</v>
      </c>
      <c r="C13338" s="6" t="n">
        <v>81</v>
      </c>
      <c r="D13338" s="6" t="n">
        <v>-1</v>
      </c>
      <c r="E13338" s="6" t="n">
        <v>1.91428571428571</v>
      </c>
      <c r="F13338" s="6" t="n">
        <v>0</v>
      </c>
      <c r="G13338" s="6" t="n">
        <v>0</v>
      </c>
      <c r="H13338" s="6" t="str">
        <f aca="false">IF(AND(A13338&gt;=Stimuli!$B$2,A13338&lt;=Stimuli!$C$2),Stimuli!$A$2,IF(AND(A13338&gt;=Stimuli!$B$3,A13338&lt;=Stimuli!$C$3),Stimuli!$A$3,IF(AND(A13338&gt;=Stimuli!$B$4,A13338&lt;=Stimuli!$C$4),Stimuli!$A$4,"")))</f>
        <v>03 Quiet recovery (15s)</v>
      </c>
      <c r="I13338" s="6" t="n">
        <f aca="false">(B13338-B13337)/((A13338-A13337)/1000)</f>
        <v>-0.187545787545844</v>
      </c>
      <c r="J13338" s="6" t="n">
        <f aca="false">IF(OR(B13338&lt;Rules!$B$2,B13338&gt;Rules!$B$3,ABS(I13338)&gt;Rules!$B$4,OR(B13339&lt;Rules!$B$2,B13339&gt;Rules!$B$3,ABS(I13339)&gt;Rules!$B$4)),1,0)</f>
        <v>0</v>
      </c>
      <c r="K13338" s="6" t="str">
        <f aca="false">IF(F13338=1,COUNTIF($F$2:F13338,1),"")</f>
        <v/>
      </c>
    </row>
    <row r="13339" customFormat="false" ht="15" hidden="false" customHeight="false" outlineLevel="0" collapsed="false">
      <c r="A13339" s="6" t="n">
        <v>104683.1805</v>
      </c>
      <c r="B13339" s="6" t="n">
        <v>1.91135531135531</v>
      </c>
      <c r="C13339" s="6" t="n">
        <v>81</v>
      </c>
      <c r="D13339" s="6" t="n">
        <v>-1</v>
      </c>
      <c r="E13339" s="6" t="n">
        <v>1.91428571428571</v>
      </c>
      <c r="F13339" s="6" t="n">
        <v>0</v>
      </c>
      <c r="G13339" s="6" t="n">
        <v>0</v>
      </c>
      <c r="H13339" s="6" t="str">
        <f aca="false">IF(AND(A13339&gt;=Stimuli!$B$2,A13339&lt;=Stimuli!$C$2),Stimuli!$A$2,IF(AND(A13339&gt;=Stimuli!$B$3,A13339&lt;=Stimuli!$C$3),Stimuli!$A$3,IF(AND(A13339&gt;=Stimuli!$B$4,A13339&lt;=Stimuli!$C$4),Stimuli!$A$4,"")))</f>
        <v>03 Quiet recovery (15s)</v>
      </c>
      <c r="I13339" s="6" t="n">
        <f aca="false">(B13339-B13338)/((A13339-A13338)/1000)</f>
        <v>0.375091575091574</v>
      </c>
      <c r="J13339" s="6" t="n">
        <f aca="false">IF(OR(B13339&lt;Rules!$B$2,B13339&gt;Rules!$B$3,ABS(I13339)&gt;Rules!$B$4,OR(B13340&lt;Rules!$B$2,B13340&gt;Rules!$B$3,ABS(I13340)&gt;Rules!$B$4)),1,0)</f>
        <v>0</v>
      </c>
      <c r="K13339" s="6" t="str">
        <f aca="false">IF(F13339=1,COUNTIF($F$2:F13339,1),"")</f>
        <v/>
      </c>
    </row>
    <row r="13340" customFormat="false" ht="15" hidden="false" customHeight="false" outlineLevel="0" collapsed="false">
      <c r="A13340" s="6" t="n">
        <v>104690.993</v>
      </c>
      <c r="B13340" s="6" t="n">
        <v>1.90695970695971</v>
      </c>
      <c r="C13340" s="6" t="n">
        <v>81</v>
      </c>
      <c r="D13340" s="6" t="n">
        <v>-1</v>
      </c>
      <c r="E13340" s="6" t="n">
        <v>1.91428571428571</v>
      </c>
      <c r="F13340" s="6" t="n">
        <v>0</v>
      </c>
      <c r="G13340" s="6" t="n">
        <v>0</v>
      </c>
      <c r="H13340" s="6" t="str">
        <f aca="false">IF(AND(A13340&gt;=Stimuli!$B$2,A13340&lt;=Stimuli!$C$2),Stimuli!$A$2,IF(AND(A13340&gt;=Stimuli!$B$3,A13340&lt;=Stimuli!$C$3),Stimuli!$A$3,IF(AND(A13340&gt;=Stimuli!$B$4,A13340&lt;=Stimuli!$C$4),Stimuli!$A$4,"")))</f>
        <v>03 Quiet recovery (15s)</v>
      </c>
      <c r="I13340" s="6" t="n">
        <f aca="false">(B13340-B13339)/((A13340-A13339)/1000)</f>
        <v>-0.562637362637304</v>
      </c>
      <c r="J13340" s="6" t="n">
        <f aca="false">IF(OR(B13340&lt;Rules!$B$2,B13340&gt;Rules!$B$3,ABS(I13340)&gt;Rules!$B$4,OR(B13341&lt;Rules!$B$2,B13341&gt;Rules!$B$3,ABS(I13341)&gt;Rules!$B$4)),1,0)</f>
        <v>0</v>
      </c>
      <c r="K13340" s="6" t="str">
        <f aca="false">IF(F13340=1,COUNTIF($F$2:F13340,1),"")</f>
        <v/>
      </c>
    </row>
    <row r="13341" customFormat="false" ht="15" hidden="false" customHeight="false" outlineLevel="0" collapsed="false">
      <c r="A13341" s="6" t="n">
        <v>104698.8055</v>
      </c>
      <c r="B13341" s="6" t="n">
        <v>1.91282051282051</v>
      </c>
      <c r="C13341" s="6" t="n">
        <v>81</v>
      </c>
      <c r="D13341" s="6" t="n">
        <v>-1</v>
      </c>
      <c r="E13341" s="6" t="n">
        <v>1.91428571428571</v>
      </c>
      <c r="F13341" s="6" t="n">
        <v>0</v>
      </c>
      <c r="G13341" s="6" t="n">
        <v>0</v>
      </c>
      <c r="H13341" s="6" t="str">
        <f aca="false">IF(AND(A13341&gt;=Stimuli!$B$2,A13341&lt;=Stimuli!$C$2),Stimuli!$A$2,IF(AND(A13341&gt;=Stimuli!$B$3,A13341&lt;=Stimuli!$C$3),Stimuli!$A$3,IF(AND(A13341&gt;=Stimuli!$B$4,A13341&lt;=Stimuli!$C$4),Stimuli!$A$4,"")))</f>
        <v>03 Quiet recovery (15s)</v>
      </c>
      <c r="I13341" s="6" t="n">
        <f aca="false">(B13341-B13340)/((A13341-A13340)/1000)</f>
        <v>0.750183150183148</v>
      </c>
      <c r="J13341" s="6" t="n">
        <f aca="false">IF(OR(B13341&lt;Rules!$B$2,B13341&gt;Rules!$B$3,ABS(I13341)&gt;Rules!$B$4,OR(B13342&lt;Rules!$B$2,B13342&gt;Rules!$B$3,ABS(I13342)&gt;Rules!$B$4)),1,0)</f>
        <v>0</v>
      </c>
      <c r="K13341" s="6" t="str">
        <f aca="false">IF(F13341=1,COUNTIF($F$2:F13341,1),"")</f>
        <v/>
      </c>
    </row>
    <row r="13342" customFormat="false" ht="15" hidden="false" customHeight="false" outlineLevel="0" collapsed="false">
      <c r="A13342" s="6" t="n">
        <v>104706.618</v>
      </c>
      <c r="B13342" s="6" t="n">
        <v>1.90549450549451</v>
      </c>
      <c r="C13342" s="6" t="n">
        <v>81</v>
      </c>
      <c r="D13342" s="6" t="n">
        <v>-1</v>
      </c>
      <c r="E13342" s="6" t="n">
        <v>1.91428571428571</v>
      </c>
      <c r="F13342" s="6" t="n">
        <v>0</v>
      </c>
      <c r="G13342" s="6" t="n">
        <v>0</v>
      </c>
      <c r="H13342" s="6" t="str">
        <f aca="false">IF(AND(A13342&gt;=Stimuli!$B$2,A13342&lt;=Stimuli!$C$2),Stimuli!$A$2,IF(AND(A13342&gt;=Stimuli!$B$3,A13342&lt;=Stimuli!$C$3),Stimuli!$A$3,IF(AND(A13342&gt;=Stimuli!$B$4,A13342&lt;=Stimuli!$C$4),Stimuli!$A$4,"")))</f>
        <v>03 Quiet recovery (15s)</v>
      </c>
      <c r="I13342" s="6" t="n">
        <f aca="false">(B13342-B13341)/((A13342-A13341)/1000)</f>
        <v>-0.93772893772902</v>
      </c>
      <c r="J13342" s="6" t="n">
        <f aca="false">IF(OR(B13342&lt;Rules!$B$2,B13342&gt;Rules!$B$3,ABS(I13342)&gt;Rules!$B$4,OR(B13343&lt;Rules!$B$2,B13343&gt;Rules!$B$3,ABS(I13343)&gt;Rules!$B$4)),1,0)</f>
        <v>0</v>
      </c>
      <c r="K13342" s="6" t="str">
        <f aca="false">IF(F13342=1,COUNTIF($F$2:F13342,1),"")</f>
        <v/>
      </c>
    </row>
    <row r="13343" customFormat="false" ht="15" hidden="false" customHeight="false" outlineLevel="0" collapsed="false">
      <c r="A13343" s="6" t="n">
        <v>104714.4305</v>
      </c>
      <c r="B13343" s="6" t="n">
        <v>1.91282051282051</v>
      </c>
      <c r="C13343" s="6" t="n">
        <v>81</v>
      </c>
      <c r="D13343" s="6" t="n">
        <v>-1</v>
      </c>
      <c r="E13343" s="6" t="n">
        <v>1.91428571428571</v>
      </c>
      <c r="F13343" s="6" t="n">
        <v>0</v>
      </c>
      <c r="G13343" s="6" t="n">
        <v>0</v>
      </c>
      <c r="H13343" s="6" t="str">
        <f aca="false">IF(AND(A13343&gt;=Stimuli!$B$2,A13343&lt;=Stimuli!$C$2),Stimuli!$A$2,IF(AND(A13343&gt;=Stimuli!$B$3,A13343&lt;=Stimuli!$C$3),Stimuli!$A$3,IF(AND(A13343&gt;=Stimuli!$B$4,A13343&lt;=Stimuli!$C$4),Stimuli!$A$4,"")))</f>
        <v>03 Quiet recovery (15s)</v>
      </c>
      <c r="I13343" s="6" t="n">
        <f aca="false">(B13343-B13342)/((A13343-A13342)/1000)</f>
        <v>0.93772893772902</v>
      </c>
      <c r="J13343" s="6" t="n">
        <f aca="false">IF(OR(B13343&lt;Rules!$B$2,B13343&gt;Rules!$B$3,ABS(I13343)&gt;Rules!$B$4,OR(B13344&lt;Rules!$B$2,B13344&gt;Rules!$B$3,ABS(I13344)&gt;Rules!$B$4)),1,0)</f>
        <v>0</v>
      </c>
      <c r="K13343" s="6" t="str">
        <f aca="false">IF(F13343=1,COUNTIF($F$2:F13343,1),"")</f>
        <v/>
      </c>
    </row>
    <row r="13344" customFormat="false" ht="15" hidden="false" customHeight="false" outlineLevel="0" collapsed="false">
      <c r="A13344" s="6" t="n">
        <v>104722.243</v>
      </c>
      <c r="B13344" s="6" t="n">
        <v>1.90549450549451</v>
      </c>
      <c r="C13344" s="6" t="n">
        <v>81</v>
      </c>
      <c r="D13344" s="6" t="n">
        <v>-1</v>
      </c>
      <c r="E13344" s="6" t="n">
        <v>1.91428571428571</v>
      </c>
      <c r="F13344" s="6" t="n">
        <v>0</v>
      </c>
      <c r="G13344" s="6" t="n">
        <v>0</v>
      </c>
      <c r="H13344" s="6" t="str">
        <f aca="false">IF(AND(A13344&gt;=Stimuli!$B$2,A13344&lt;=Stimuli!$C$2),Stimuli!$A$2,IF(AND(A13344&gt;=Stimuli!$B$3,A13344&lt;=Stimuli!$C$3),Stimuli!$A$3,IF(AND(A13344&gt;=Stimuli!$B$4,A13344&lt;=Stimuli!$C$4),Stimuli!$A$4,"")))</f>
        <v>03 Quiet recovery (15s)</v>
      </c>
      <c r="I13344" s="6" t="n">
        <f aca="false">(B13344-B13343)/((A13344-A13343)/1000)</f>
        <v>-0.93772893772902</v>
      </c>
      <c r="J13344" s="6" t="n">
        <f aca="false">IF(OR(B13344&lt;Rules!$B$2,B13344&gt;Rules!$B$3,ABS(I13344)&gt;Rules!$B$4,OR(B13345&lt;Rules!$B$2,B13345&gt;Rules!$B$3,ABS(I13345)&gt;Rules!$B$4)),1,0)</f>
        <v>0</v>
      </c>
      <c r="K13344" s="6" t="str">
        <f aca="false">IF(F13344=1,COUNTIF($F$2:F13344,1),"")</f>
        <v/>
      </c>
    </row>
    <row r="13345" customFormat="false" ht="15" hidden="false" customHeight="false" outlineLevel="0" collapsed="false">
      <c r="A13345" s="6" t="n">
        <v>104730.0555</v>
      </c>
      <c r="B13345" s="6" t="n">
        <v>1.91282051282051</v>
      </c>
      <c r="C13345" s="6" t="n">
        <v>81</v>
      </c>
      <c r="D13345" s="6" t="n">
        <v>-1</v>
      </c>
      <c r="E13345" s="6" t="n">
        <v>1.91428571428571</v>
      </c>
      <c r="F13345" s="6" t="n">
        <v>0</v>
      </c>
      <c r="G13345" s="6" t="n">
        <v>0</v>
      </c>
      <c r="H13345" s="6" t="str">
        <f aca="false">IF(AND(A13345&gt;=Stimuli!$B$2,A13345&lt;=Stimuli!$C$2),Stimuli!$A$2,IF(AND(A13345&gt;=Stimuli!$B$3,A13345&lt;=Stimuli!$C$3),Stimuli!$A$3,IF(AND(A13345&gt;=Stimuli!$B$4,A13345&lt;=Stimuli!$C$4),Stimuli!$A$4,"")))</f>
        <v>03 Quiet recovery (15s)</v>
      </c>
      <c r="I13345" s="6" t="n">
        <f aca="false">(B13345-B13344)/((A13345-A13344)/1000)</f>
        <v>0.93772893772902</v>
      </c>
      <c r="J13345" s="6" t="n">
        <f aca="false">IF(OR(B13345&lt;Rules!$B$2,B13345&gt;Rules!$B$3,ABS(I13345)&gt;Rules!$B$4,OR(B13346&lt;Rules!$B$2,B13346&gt;Rules!$B$3,ABS(I13346)&gt;Rules!$B$4)),1,0)</f>
        <v>0</v>
      </c>
      <c r="K13345" s="6" t="str">
        <f aca="false">IF(F13345=1,COUNTIF($F$2:F13345,1),"")</f>
        <v/>
      </c>
    </row>
    <row r="13346" customFormat="false" ht="15" hidden="false" customHeight="false" outlineLevel="0" collapsed="false">
      <c r="A13346" s="6" t="n">
        <v>104737.868</v>
      </c>
      <c r="B13346" s="6" t="n">
        <v>1.9040293040293</v>
      </c>
      <c r="C13346" s="6" t="n">
        <v>81</v>
      </c>
      <c r="D13346" s="6" t="n">
        <v>-1</v>
      </c>
      <c r="E13346" s="6" t="n">
        <v>1.91428571428571</v>
      </c>
      <c r="F13346" s="6" t="n">
        <v>0</v>
      </c>
      <c r="G13346" s="6" t="n">
        <v>0</v>
      </c>
      <c r="H13346" s="6" t="str">
        <f aca="false">IF(AND(A13346&gt;=Stimuli!$B$2,A13346&lt;=Stimuli!$C$2),Stimuli!$A$2,IF(AND(A13346&gt;=Stimuli!$B$3,A13346&lt;=Stimuli!$C$3),Stimuli!$A$3,IF(AND(A13346&gt;=Stimuli!$B$4,A13346&lt;=Stimuli!$C$4),Stimuli!$A$4,"")))</f>
        <v>03 Quiet recovery (15s)</v>
      </c>
      <c r="I13346" s="6" t="n">
        <f aca="false">(B13346-B13345)/((A13346-A13345)/1000)</f>
        <v>-1.12527472527475</v>
      </c>
      <c r="J13346" s="6" t="n">
        <f aca="false">IF(OR(B13346&lt;Rules!$B$2,B13346&gt;Rules!$B$3,ABS(I13346)&gt;Rules!$B$4,OR(B13347&lt;Rules!$B$2,B13347&gt;Rules!$B$3,ABS(I13347)&gt;Rules!$B$4)),1,0)</f>
        <v>0</v>
      </c>
      <c r="K13346" s="6" t="str">
        <f aca="false">IF(F13346=1,COUNTIF($F$2:F13346,1),"")</f>
        <v/>
      </c>
    </row>
    <row r="13347" customFormat="false" ht="15" hidden="false" customHeight="false" outlineLevel="0" collapsed="false">
      <c r="A13347" s="6" t="n">
        <v>104745.6805</v>
      </c>
      <c r="B13347" s="6" t="n">
        <v>1.91282051282051</v>
      </c>
      <c r="C13347" s="6" t="n">
        <v>81</v>
      </c>
      <c r="D13347" s="6" t="n">
        <v>-1</v>
      </c>
      <c r="E13347" s="6" t="n">
        <v>1.91428571428571</v>
      </c>
      <c r="F13347" s="6" t="n">
        <v>0</v>
      </c>
      <c r="G13347" s="6" t="n">
        <v>0</v>
      </c>
      <c r="H13347" s="6" t="str">
        <f aca="false">IF(AND(A13347&gt;=Stimuli!$B$2,A13347&lt;=Stimuli!$C$2),Stimuli!$A$2,IF(AND(A13347&gt;=Stimuli!$B$3,A13347&lt;=Stimuli!$C$3),Stimuli!$A$3,IF(AND(A13347&gt;=Stimuli!$B$4,A13347&lt;=Stimuli!$C$4),Stimuli!$A$4,"")))</f>
        <v>03 Quiet recovery (15s)</v>
      </c>
      <c r="I13347" s="6" t="n">
        <f aca="false">(B13347-B13346)/((A13347-A13346)/1000)</f>
        <v>1.12527472527475</v>
      </c>
      <c r="J13347" s="6" t="n">
        <f aca="false">IF(OR(B13347&lt;Rules!$B$2,B13347&gt;Rules!$B$3,ABS(I13347)&gt;Rules!$B$4,OR(B13348&lt;Rules!$B$2,B13348&gt;Rules!$B$3,ABS(I13348)&gt;Rules!$B$4)),1,0)</f>
        <v>0</v>
      </c>
      <c r="K13347" s="6" t="str">
        <f aca="false">IF(F13347=1,COUNTIF($F$2:F13347,1),"")</f>
        <v/>
      </c>
    </row>
    <row r="13348" customFormat="false" ht="15" hidden="false" customHeight="false" outlineLevel="0" collapsed="false">
      <c r="A13348" s="6" t="n">
        <v>104753.493</v>
      </c>
      <c r="B13348" s="6" t="n">
        <v>1.90549450549451</v>
      </c>
      <c r="C13348" s="6" t="n">
        <v>81</v>
      </c>
      <c r="D13348" s="6" t="n">
        <v>-1</v>
      </c>
      <c r="E13348" s="6" t="n">
        <v>1.91428571428571</v>
      </c>
      <c r="F13348" s="6" t="n">
        <v>0</v>
      </c>
      <c r="G13348" s="6" t="n">
        <v>0</v>
      </c>
      <c r="H13348" s="6" t="str">
        <f aca="false">IF(AND(A13348&gt;=Stimuli!$B$2,A13348&lt;=Stimuli!$C$2),Stimuli!$A$2,IF(AND(A13348&gt;=Stimuli!$B$3,A13348&lt;=Stimuli!$C$3),Stimuli!$A$3,IF(AND(A13348&gt;=Stimuli!$B$4,A13348&lt;=Stimuli!$C$4),Stimuli!$A$4,"")))</f>
        <v>03 Quiet recovery (15s)</v>
      </c>
      <c r="I13348" s="6" t="n">
        <f aca="false">(B13348-B13347)/((A13348-A13347)/1000)</f>
        <v>-0.93772893772902</v>
      </c>
      <c r="J13348" s="6" t="n">
        <f aca="false">IF(OR(B13348&lt;Rules!$B$2,B13348&gt;Rules!$B$3,ABS(I13348)&gt;Rules!$B$4,OR(B13349&lt;Rules!$B$2,B13349&gt;Rules!$B$3,ABS(I13349)&gt;Rules!$B$4)),1,0)</f>
        <v>0</v>
      </c>
      <c r="K13348" s="6" t="str">
        <f aca="false">IF(F13348=1,COUNTIF($F$2:F13348,1),"")</f>
        <v/>
      </c>
    </row>
    <row r="13349" customFormat="false" ht="15" hidden="false" customHeight="false" outlineLevel="0" collapsed="false">
      <c r="A13349" s="6" t="n">
        <v>104761.3055</v>
      </c>
      <c r="B13349" s="6" t="n">
        <v>1.90989010989011</v>
      </c>
      <c r="C13349" s="6" t="n">
        <v>81</v>
      </c>
      <c r="D13349" s="6" t="n">
        <v>-1</v>
      </c>
      <c r="E13349" s="6" t="n">
        <v>1.91428571428571</v>
      </c>
      <c r="F13349" s="6" t="n">
        <v>0</v>
      </c>
      <c r="G13349" s="6" t="n">
        <v>0</v>
      </c>
      <c r="H13349" s="6" t="str">
        <f aca="false">IF(AND(A13349&gt;=Stimuli!$B$2,A13349&lt;=Stimuli!$C$2),Stimuli!$A$2,IF(AND(A13349&gt;=Stimuli!$B$3,A13349&lt;=Stimuli!$C$3),Stimuli!$A$3,IF(AND(A13349&gt;=Stimuli!$B$4,A13349&lt;=Stimuli!$C$4),Stimuli!$A$4,"")))</f>
        <v>03 Quiet recovery (15s)</v>
      </c>
      <c r="I13349" s="6" t="n">
        <f aca="false">(B13349-B13348)/((A13349-A13348)/1000)</f>
        <v>0.562637362637446</v>
      </c>
      <c r="J13349" s="6" t="n">
        <f aca="false">IF(OR(B13349&lt;Rules!$B$2,B13349&gt;Rules!$B$3,ABS(I13349)&gt;Rules!$B$4,OR(B13350&lt;Rules!$B$2,B13350&gt;Rules!$B$3,ABS(I13350)&gt;Rules!$B$4)),1,0)</f>
        <v>0</v>
      </c>
      <c r="K13349" s="6" t="str">
        <f aca="false">IF(F13349=1,COUNTIF($F$2:F13349,1),"")</f>
        <v/>
      </c>
    </row>
    <row r="13350" customFormat="false" ht="15" hidden="false" customHeight="false" outlineLevel="0" collapsed="false">
      <c r="A13350" s="6" t="n">
        <v>104769.118</v>
      </c>
      <c r="B13350" s="6" t="n">
        <v>1.90549450549451</v>
      </c>
      <c r="C13350" s="6" t="n">
        <v>81</v>
      </c>
      <c r="D13350" s="6" t="n">
        <v>-1</v>
      </c>
      <c r="E13350" s="6" t="n">
        <v>1.91428571428571</v>
      </c>
      <c r="F13350" s="6" t="n">
        <v>0</v>
      </c>
      <c r="G13350" s="6" t="n">
        <v>0</v>
      </c>
      <c r="H13350" s="6" t="str">
        <f aca="false">IF(AND(A13350&gt;=Stimuli!$B$2,A13350&lt;=Stimuli!$C$2),Stimuli!$A$2,IF(AND(A13350&gt;=Stimuli!$B$3,A13350&lt;=Stimuli!$C$3),Stimuli!$A$3,IF(AND(A13350&gt;=Stimuli!$B$4,A13350&lt;=Stimuli!$C$4),Stimuli!$A$4,"")))</f>
        <v>03 Quiet recovery (15s)</v>
      </c>
      <c r="I13350" s="6" t="n">
        <f aca="false">(B13350-B13349)/((A13350-A13349)/1000)</f>
        <v>-0.562637362637446</v>
      </c>
      <c r="J13350" s="6" t="n">
        <f aca="false">IF(OR(B13350&lt;Rules!$B$2,B13350&gt;Rules!$B$3,ABS(I13350)&gt;Rules!$B$4,OR(B13351&lt;Rules!$B$2,B13351&gt;Rules!$B$3,ABS(I13351)&gt;Rules!$B$4)),1,0)</f>
        <v>0</v>
      </c>
      <c r="K13350" s="6" t="str">
        <f aca="false">IF(F13350=1,COUNTIF($F$2:F13350,1),"")</f>
        <v/>
      </c>
    </row>
    <row r="13351" customFormat="false" ht="15" hidden="false" customHeight="false" outlineLevel="0" collapsed="false">
      <c r="A13351" s="6" t="n">
        <v>104776.9305</v>
      </c>
      <c r="B13351" s="6" t="n">
        <v>1.90842490842491</v>
      </c>
      <c r="C13351" s="6" t="n">
        <v>81</v>
      </c>
      <c r="D13351" s="6" t="n">
        <v>-1</v>
      </c>
      <c r="E13351" s="6" t="n">
        <v>1.91428571428571</v>
      </c>
      <c r="F13351" s="6" t="n">
        <v>0</v>
      </c>
      <c r="G13351" s="6" t="n">
        <v>0</v>
      </c>
      <c r="H13351" s="6" t="str">
        <f aca="false">IF(AND(A13351&gt;=Stimuli!$B$2,A13351&lt;=Stimuli!$C$2),Stimuli!$A$2,IF(AND(A13351&gt;=Stimuli!$B$3,A13351&lt;=Stimuli!$C$3),Stimuli!$A$3,IF(AND(A13351&gt;=Stimuli!$B$4,A13351&lt;=Stimuli!$C$4),Stimuli!$A$4,"")))</f>
        <v>03 Quiet recovery (15s)</v>
      </c>
      <c r="I13351" s="6" t="n">
        <f aca="false">(B13351-B13350)/((A13351-A13350)/1000)</f>
        <v>0.375091575091602</v>
      </c>
      <c r="J13351" s="6" t="n">
        <f aca="false">IF(OR(B13351&lt;Rules!$B$2,B13351&gt;Rules!$B$3,ABS(I13351)&gt;Rules!$B$4,OR(B13352&lt;Rules!$B$2,B13352&gt;Rules!$B$3,ABS(I13352)&gt;Rules!$B$4)),1,0)</f>
        <v>0</v>
      </c>
      <c r="K13351" s="6" t="str">
        <f aca="false">IF(F13351=1,COUNTIF($F$2:F13351,1),"")</f>
        <v/>
      </c>
    </row>
    <row r="13352" customFormat="false" ht="15" hidden="false" customHeight="false" outlineLevel="0" collapsed="false">
      <c r="A13352" s="6" t="n">
        <v>104784.743</v>
      </c>
      <c r="B13352" s="6" t="n">
        <v>1.90695970695971</v>
      </c>
      <c r="C13352" s="6" t="n">
        <v>81</v>
      </c>
      <c r="D13352" s="6" t="n">
        <v>-1</v>
      </c>
      <c r="E13352" s="6" t="n">
        <v>1.91428571428571</v>
      </c>
      <c r="F13352" s="6" t="n">
        <v>0</v>
      </c>
      <c r="G13352" s="6" t="n">
        <v>0</v>
      </c>
      <c r="H13352" s="6" t="str">
        <f aca="false">IF(AND(A13352&gt;=Stimuli!$B$2,A13352&lt;=Stimuli!$C$2),Stimuli!$A$2,IF(AND(A13352&gt;=Stimuli!$B$3,A13352&lt;=Stimuli!$C$3),Stimuli!$A$3,IF(AND(A13352&gt;=Stimuli!$B$4,A13352&lt;=Stimuli!$C$4),Stimuli!$A$4,"")))</f>
        <v>03 Quiet recovery (15s)</v>
      </c>
      <c r="I13352" s="6" t="n">
        <f aca="false">(B13352-B13351)/((A13352-A13351)/1000)</f>
        <v>-0.18754578754573</v>
      </c>
      <c r="J13352" s="6" t="n">
        <f aca="false">IF(OR(B13352&lt;Rules!$B$2,B13352&gt;Rules!$B$3,ABS(I13352)&gt;Rules!$B$4,OR(B13353&lt;Rules!$B$2,B13353&gt;Rules!$B$3,ABS(I13353)&gt;Rules!$B$4)),1,0)</f>
        <v>0</v>
      </c>
      <c r="K13352" s="6" t="str">
        <f aca="false">IF(F13352=1,COUNTIF($F$2:F13352,1),"")</f>
        <v/>
      </c>
    </row>
    <row r="13353" customFormat="false" ht="15" hidden="false" customHeight="false" outlineLevel="0" collapsed="false">
      <c r="A13353" s="6" t="n">
        <v>104792.5555</v>
      </c>
      <c r="B13353" s="6" t="n">
        <v>1.90695970695971</v>
      </c>
      <c r="C13353" s="6" t="n">
        <v>81</v>
      </c>
      <c r="D13353" s="6" t="n">
        <v>-1</v>
      </c>
      <c r="E13353" s="6" t="n">
        <v>1.91428571428571</v>
      </c>
      <c r="F13353" s="6" t="n">
        <v>0</v>
      </c>
      <c r="G13353" s="6" t="n">
        <v>0</v>
      </c>
      <c r="H13353" s="6" t="str">
        <f aca="false">IF(AND(A13353&gt;=Stimuli!$B$2,A13353&lt;=Stimuli!$C$2),Stimuli!$A$2,IF(AND(A13353&gt;=Stimuli!$B$3,A13353&lt;=Stimuli!$C$3),Stimuli!$A$3,IF(AND(A13353&gt;=Stimuli!$B$4,A13353&lt;=Stimuli!$C$4),Stimuli!$A$4,"")))</f>
        <v>03 Quiet recovery (15s)</v>
      </c>
      <c r="I13353" s="6" t="n">
        <f aca="false">(B13353-B13352)/((A13353-A13352)/1000)</f>
        <v>0</v>
      </c>
      <c r="J13353" s="6" t="n">
        <f aca="false">IF(OR(B13353&lt;Rules!$B$2,B13353&gt;Rules!$B$3,ABS(I13353)&gt;Rules!$B$4,OR(B13354&lt;Rules!$B$2,B13354&gt;Rules!$B$3,ABS(I13354)&gt;Rules!$B$4)),1,0)</f>
        <v>0</v>
      </c>
      <c r="K13353" s="6" t="str">
        <f aca="false">IF(F13353=1,COUNTIF($F$2:F13353,1),"")</f>
        <v/>
      </c>
    </row>
    <row r="13354" customFormat="false" ht="15" hidden="false" customHeight="false" outlineLevel="0" collapsed="false">
      <c r="A13354" s="6" t="n">
        <v>104800.368</v>
      </c>
      <c r="B13354" s="6" t="n">
        <v>1.90842490842491</v>
      </c>
      <c r="C13354" s="6" t="n">
        <v>81</v>
      </c>
      <c r="D13354" s="6" t="n">
        <v>-1</v>
      </c>
      <c r="E13354" s="6" t="n">
        <v>1.91428571428571</v>
      </c>
      <c r="F13354" s="6" t="n">
        <v>0</v>
      </c>
      <c r="G13354" s="6" t="n">
        <v>0</v>
      </c>
      <c r="H13354" s="6" t="str">
        <f aca="false">IF(AND(A13354&gt;=Stimuli!$B$2,A13354&lt;=Stimuli!$C$2),Stimuli!$A$2,IF(AND(A13354&gt;=Stimuli!$B$3,A13354&lt;=Stimuli!$C$3),Stimuli!$A$3,IF(AND(A13354&gt;=Stimuli!$B$4,A13354&lt;=Stimuli!$C$4),Stimuli!$A$4,"")))</f>
        <v>03 Quiet recovery (15s)</v>
      </c>
      <c r="I13354" s="6" t="n">
        <f aca="false">(B13354-B13353)/((A13354-A13353)/1000)</f>
        <v>0.18754578754573</v>
      </c>
      <c r="J13354" s="6" t="n">
        <f aca="false">IF(OR(B13354&lt;Rules!$B$2,B13354&gt;Rules!$B$3,ABS(I13354)&gt;Rules!$B$4,OR(B13355&lt;Rules!$B$2,B13355&gt;Rules!$B$3,ABS(I13355)&gt;Rules!$B$4)),1,0)</f>
        <v>0</v>
      </c>
      <c r="K13354" s="6" t="str">
        <f aca="false">IF(F13354=1,COUNTIF($F$2:F13354,1),"")</f>
        <v/>
      </c>
    </row>
    <row r="13355" customFormat="false" ht="15" hidden="false" customHeight="false" outlineLevel="0" collapsed="false">
      <c r="A13355" s="6" t="n">
        <v>104808.1805</v>
      </c>
      <c r="B13355" s="6" t="n">
        <v>1.90549450549451</v>
      </c>
      <c r="C13355" s="6" t="n">
        <v>81</v>
      </c>
      <c r="D13355" s="6" t="n">
        <v>-1</v>
      </c>
      <c r="E13355" s="6" t="n">
        <v>1.91428571428571</v>
      </c>
      <c r="F13355" s="6" t="n">
        <v>0</v>
      </c>
      <c r="G13355" s="6" t="n">
        <v>0</v>
      </c>
      <c r="H13355" s="6" t="str">
        <f aca="false">IF(AND(A13355&gt;=Stimuli!$B$2,A13355&lt;=Stimuli!$C$2),Stimuli!$A$2,IF(AND(A13355&gt;=Stimuli!$B$3,A13355&lt;=Stimuli!$C$3),Stimuli!$A$3,IF(AND(A13355&gt;=Stimuli!$B$4,A13355&lt;=Stimuli!$C$4),Stimuli!$A$4,"")))</f>
        <v>03 Quiet recovery (15s)</v>
      </c>
      <c r="I13355" s="6" t="n">
        <f aca="false">(B13355-B13354)/((A13355-A13354)/1000)</f>
        <v>-0.375091575091602</v>
      </c>
      <c r="J13355" s="6" t="n">
        <f aca="false">IF(OR(B13355&lt;Rules!$B$2,B13355&gt;Rules!$B$3,ABS(I13355)&gt;Rules!$B$4,OR(B13356&lt;Rules!$B$2,B13356&gt;Rules!$B$3,ABS(I13356)&gt;Rules!$B$4)),1,0)</f>
        <v>0</v>
      </c>
      <c r="K13355" s="6" t="str">
        <f aca="false">IF(F13355=1,COUNTIF($F$2:F13355,1),"")</f>
        <v/>
      </c>
    </row>
    <row r="13356" customFormat="false" ht="15" hidden="false" customHeight="false" outlineLevel="0" collapsed="false">
      <c r="A13356" s="6" t="n">
        <v>104815.993</v>
      </c>
      <c r="B13356" s="6" t="n">
        <v>1.90989010989011</v>
      </c>
      <c r="C13356" s="6" t="n">
        <v>81</v>
      </c>
      <c r="D13356" s="6" t="n">
        <v>-1</v>
      </c>
      <c r="E13356" s="6" t="n">
        <v>1.91428571428571</v>
      </c>
      <c r="F13356" s="6" t="n">
        <v>0</v>
      </c>
      <c r="G13356" s="6" t="n">
        <v>0</v>
      </c>
      <c r="H13356" s="6" t="str">
        <f aca="false">IF(AND(A13356&gt;=Stimuli!$B$2,A13356&lt;=Stimuli!$C$2),Stimuli!$A$2,IF(AND(A13356&gt;=Stimuli!$B$3,A13356&lt;=Stimuli!$C$3),Stimuli!$A$3,IF(AND(A13356&gt;=Stimuli!$B$4,A13356&lt;=Stimuli!$C$4),Stimuli!$A$4,"")))</f>
        <v>03 Quiet recovery (15s)</v>
      </c>
      <c r="I13356" s="6" t="n">
        <f aca="false">(B13356-B13355)/((A13356-A13355)/1000)</f>
        <v>0.562637362637446</v>
      </c>
      <c r="J13356" s="6" t="n">
        <f aca="false">IF(OR(B13356&lt;Rules!$B$2,B13356&gt;Rules!$B$3,ABS(I13356)&gt;Rules!$B$4,OR(B13357&lt;Rules!$B$2,B13357&gt;Rules!$B$3,ABS(I13357)&gt;Rules!$B$4)),1,0)</f>
        <v>0</v>
      </c>
      <c r="K13356" s="6" t="str">
        <f aca="false">IF(F13356=1,COUNTIF($F$2:F13356,1),"")</f>
        <v/>
      </c>
    </row>
    <row r="13357" customFormat="false" ht="15" hidden="false" customHeight="false" outlineLevel="0" collapsed="false">
      <c r="A13357" s="6" t="n">
        <v>104823.8055</v>
      </c>
      <c r="B13357" s="6" t="n">
        <v>1.9040293040293</v>
      </c>
      <c r="C13357" s="6" t="n">
        <v>81</v>
      </c>
      <c r="D13357" s="6" t="n">
        <v>-1</v>
      </c>
      <c r="E13357" s="6" t="n">
        <v>1.91428571428571</v>
      </c>
      <c r="F13357" s="6" t="n">
        <v>0</v>
      </c>
      <c r="G13357" s="6" t="n">
        <v>0</v>
      </c>
      <c r="H13357" s="6" t="str">
        <f aca="false">IF(AND(A13357&gt;=Stimuli!$B$2,A13357&lt;=Stimuli!$C$2),Stimuli!$A$2,IF(AND(A13357&gt;=Stimuli!$B$3,A13357&lt;=Stimuli!$C$3),Stimuli!$A$3,IF(AND(A13357&gt;=Stimuli!$B$4,A13357&lt;=Stimuli!$C$4),Stimuli!$A$4,"")))</f>
        <v>03 Quiet recovery (15s)</v>
      </c>
      <c r="I13357" s="6" t="n">
        <f aca="false">(B13357-B13356)/((A13357-A13356)/1000)</f>
        <v>-0.750183150183176</v>
      </c>
      <c r="J13357" s="6" t="n">
        <f aca="false">IF(OR(B13357&lt;Rules!$B$2,B13357&gt;Rules!$B$3,ABS(I13357)&gt;Rules!$B$4,OR(B13358&lt;Rules!$B$2,B13358&gt;Rules!$B$3,ABS(I13358)&gt;Rules!$B$4)),1,0)</f>
        <v>0</v>
      </c>
      <c r="K13357" s="6" t="str">
        <f aca="false">IF(F13357=1,COUNTIF($F$2:F13357,1),"")</f>
        <v/>
      </c>
    </row>
    <row r="13358" customFormat="false" ht="15" hidden="false" customHeight="false" outlineLevel="0" collapsed="false">
      <c r="A13358" s="6" t="n">
        <v>104831.618</v>
      </c>
      <c r="B13358" s="6" t="n">
        <v>1.91135531135531</v>
      </c>
      <c r="C13358" s="6" t="n">
        <v>83</v>
      </c>
      <c r="D13358" s="6" t="n">
        <v>718.75</v>
      </c>
      <c r="E13358" s="6" t="n">
        <v>1.91428571428571</v>
      </c>
      <c r="F13358" s="6" t="n">
        <v>0</v>
      </c>
      <c r="G13358" s="6" t="n">
        <v>0</v>
      </c>
      <c r="H13358" s="6" t="str">
        <f aca="false">IF(AND(A13358&gt;=Stimuli!$B$2,A13358&lt;=Stimuli!$C$2),Stimuli!$A$2,IF(AND(A13358&gt;=Stimuli!$B$3,A13358&lt;=Stimuli!$C$3),Stimuli!$A$3,IF(AND(A13358&gt;=Stimuli!$B$4,A13358&lt;=Stimuli!$C$4),Stimuli!$A$4,"")))</f>
        <v>03 Quiet recovery (15s)</v>
      </c>
      <c r="I13358" s="6" t="n">
        <f aca="false">(B13358-B13357)/((A13358-A13357)/1000)</f>
        <v>0.937728937728906</v>
      </c>
      <c r="J13358" s="6" t="n">
        <f aca="false">IF(OR(B13358&lt;Rules!$B$2,B13358&gt;Rules!$B$3,ABS(I13358)&gt;Rules!$B$4,OR(B13359&lt;Rules!$B$2,B13359&gt;Rules!$B$3,ABS(I13359)&gt;Rules!$B$4)),1,0)</f>
        <v>0</v>
      </c>
      <c r="K13358" s="6" t="str">
        <f aca="false">IF(F13358=1,COUNTIF($F$2:F13358,1),"")</f>
        <v/>
      </c>
    </row>
    <row r="13359" customFormat="false" ht="15" hidden="false" customHeight="false" outlineLevel="0" collapsed="false">
      <c r="A13359" s="6" t="n">
        <v>104839.4305</v>
      </c>
      <c r="B13359" s="6" t="n">
        <v>1.9040293040293</v>
      </c>
      <c r="C13359" s="6" t="n">
        <v>83</v>
      </c>
      <c r="D13359" s="6" t="n">
        <v>-1</v>
      </c>
      <c r="E13359" s="6" t="n">
        <v>1.91428571428571</v>
      </c>
      <c r="F13359" s="6" t="n">
        <v>0</v>
      </c>
      <c r="G13359" s="6" t="n">
        <v>0</v>
      </c>
      <c r="H13359" s="6" t="str">
        <f aca="false">IF(AND(A13359&gt;=Stimuli!$B$2,A13359&lt;=Stimuli!$C$2),Stimuli!$A$2,IF(AND(A13359&gt;=Stimuli!$B$3,A13359&lt;=Stimuli!$C$3),Stimuli!$A$3,IF(AND(A13359&gt;=Stimuli!$B$4,A13359&lt;=Stimuli!$C$4),Stimuli!$A$4,"")))</f>
        <v>03 Quiet recovery (15s)</v>
      </c>
      <c r="I13359" s="6" t="n">
        <f aca="false">(B13359-B13358)/((A13359-A13358)/1000)</f>
        <v>-0.937728937728906</v>
      </c>
      <c r="J13359" s="6" t="n">
        <f aca="false">IF(OR(B13359&lt;Rules!$B$2,B13359&gt;Rules!$B$3,ABS(I13359)&gt;Rules!$B$4,OR(B13360&lt;Rules!$B$2,B13360&gt;Rules!$B$3,ABS(I13360)&gt;Rules!$B$4)),1,0)</f>
        <v>0</v>
      </c>
      <c r="K13359" s="6" t="str">
        <f aca="false">IF(F13359=1,COUNTIF($F$2:F13359,1),"")</f>
        <v/>
      </c>
    </row>
    <row r="13360" customFormat="false" ht="15" hidden="false" customHeight="false" outlineLevel="0" collapsed="false">
      <c r="A13360" s="6" t="n">
        <v>104847.243</v>
      </c>
      <c r="B13360" s="6" t="n">
        <v>1.91135531135531</v>
      </c>
      <c r="C13360" s="6" t="n">
        <v>83</v>
      </c>
      <c r="D13360" s="6" t="n">
        <v>-1</v>
      </c>
      <c r="E13360" s="6" t="n">
        <v>1.91428571428571</v>
      </c>
      <c r="F13360" s="6" t="n">
        <v>0</v>
      </c>
      <c r="G13360" s="6" t="n">
        <v>0</v>
      </c>
      <c r="H13360" s="6" t="str">
        <f aca="false">IF(AND(A13360&gt;=Stimuli!$B$2,A13360&lt;=Stimuli!$C$2),Stimuli!$A$2,IF(AND(A13360&gt;=Stimuli!$B$3,A13360&lt;=Stimuli!$C$3),Stimuli!$A$3,IF(AND(A13360&gt;=Stimuli!$B$4,A13360&lt;=Stimuli!$C$4),Stimuli!$A$4,"")))</f>
        <v>03 Quiet recovery (15s)</v>
      </c>
      <c r="I13360" s="6" t="n">
        <f aca="false">(B13360-B13359)/((A13360-A13359)/1000)</f>
        <v>0.937728937728906</v>
      </c>
      <c r="J13360" s="6" t="n">
        <f aca="false">IF(OR(B13360&lt;Rules!$B$2,B13360&gt;Rules!$B$3,ABS(I13360)&gt;Rules!$B$4,OR(B13361&lt;Rules!$B$2,B13361&gt;Rules!$B$3,ABS(I13361)&gt;Rules!$B$4)),1,0)</f>
        <v>0</v>
      </c>
      <c r="K13360" s="6" t="str">
        <f aca="false">IF(F13360=1,COUNTIF($F$2:F13360,1),"")</f>
        <v/>
      </c>
    </row>
    <row r="13361" customFormat="false" ht="15" hidden="false" customHeight="false" outlineLevel="0" collapsed="false">
      <c r="A13361" s="6" t="n">
        <v>104855.0555</v>
      </c>
      <c r="B13361" s="6" t="n">
        <v>1.9025641025641</v>
      </c>
      <c r="C13361" s="6" t="n">
        <v>83</v>
      </c>
      <c r="D13361" s="6" t="n">
        <v>-1</v>
      </c>
      <c r="E13361" s="6" t="n">
        <v>1.91428571428571</v>
      </c>
      <c r="F13361" s="6" t="n">
        <v>0</v>
      </c>
      <c r="G13361" s="6" t="n">
        <v>0</v>
      </c>
      <c r="H13361" s="6" t="str">
        <f aca="false">IF(AND(A13361&gt;=Stimuli!$B$2,A13361&lt;=Stimuli!$C$2),Stimuli!$A$2,IF(AND(A13361&gt;=Stimuli!$B$3,A13361&lt;=Stimuli!$C$3),Stimuli!$A$3,IF(AND(A13361&gt;=Stimuli!$B$4,A13361&lt;=Stimuli!$C$4),Stimuli!$A$4,"")))</f>
        <v>03 Quiet recovery (15s)</v>
      </c>
      <c r="I13361" s="6" t="n">
        <f aca="false">(B13361-B13360)/((A13361-A13360)/1000)</f>
        <v>-1.12527472527475</v>
      </c>
      <c r="J13361" s="6" t="n">
        <f aca="false">IF(OR(B13361&lt;Rules!$B$2,B13361&gt;Rules!$B$3,ABS(I13361)&gt;Rules!$B$4,OR(B13362&lt;Rules!$B$2,B13362&gt;Rules!$B$3,ABS(I13362)&gt;Rules!$B$4)),1,0)</f>
        <v>0</v>
      </c>
      <c r="K13361" s="6" t="str">
        <f aca="false">IF(F13361=1,COUNTIF($F$2:F13361,1),"")</f>
        <v/>
      </c>
    </row>
    <row r="13362" customFormat="false" ht="15" hidden="false" customHeight="false" outlineLevel="0" collapsed="false">
      <c r="A13362" s="6" t="n">
        <v>104862.868</v>
      </c>
      <c r="B13362" s="6" t="n">
        <v>1.91135531135531</v>
      </c>
      <c r="C13362" s="6" t="n">
        <v>83</v>
      </c>
      <c r="D13362" s="6" t="n">
        <v>-1</v>
      </c>
      <c r="E13362" s="6" t="n">
        <v>1.91428571428571</v>
      </c>
      <c r="F13362" s="6" t="n">
        <v>0</v>
      </c>
      <c r="G13362" s="6" t="n">
        <v>0</v>
      </c>
      <c r="H13362" s="6" t="str">
        <f aca="false">IF(AND(A13362&gt;=Stimuli!$B$2,A13362&lt;=Stimuli!$C$2),Stimuli!$A$2,IF(AND(A13362&gt;=Stimuli!$B$3,A13362&lt;=Stimuli!$C$3),Stimuli!$A$3,IF(AND(A13362&gt;=Stimuli!$B$4,A13362&lt;=Stimuli!$C$4),Stimuli!$A$4,"")))</f>
        <v>03 Quiet recovery (15s)</v>
      </c>
      <c r="I13362" s="6" t="n">
        <f aca="false">(B13362-B13361)/((A13362-A13361)/1000)</f>
        <v>1.12527472527475</v>
      </c>
      <c r="J13362" s="6" t="n">
        <f aca="false">IF(OR(B13362&lt;Rules!$B$2,B13362&gt;Rules!$B$3,ABS(I13362)&gt;Rules!$B$4,OR(B13363&lt;Rules!$B$2,B13363&gt;Rules!$B$3,ABS(I13363)&gt;Rules!$B$4)),1,0)</f>
        <v>0</v>
      </c>
      <c r="K13362" s="6" t="str">
        <f aca="false">IF(F13362=1,COUNTIF($F$2:F13362,1),"")</f>
        <v/>
      </c>
    </row>
    <row r="13363" customFormat="false" ht="15" hidden="false" customHeight="false" outlineLevel="0" collapsed="false">
      <c r="A13363" s="6" t="n">
        <v>104870.6805</v>
      </c>
      <c r="B13363" s="6" t="n">
        <v>1.9040293040293</v>
      </c>
      <c r="C13363" s="6" t="n">
        <v>83</v>
      </c>
      <c r="D13363" s="6" t="n">
        <v>-1</v>
      </c>
      <c r="E13363" s="6" t="n">
        <v>1.91428571428571</v>
      </c>
      <c r="F13363" s="6" t="n">
        <v>0</v>
      </c>
      <c r="G13363" s="6" t="n">
        <v>0</v>
      </c>
      <c r="H13363" s="6" t="str">
        <f aca="false">IF(AND(A13363&gt;=Stimuli!$B$2,A13363&lt;=Stimuli!$C$2),Stimuli!$A$2,IF(AND(A13363&gt;=Stimuli!$B$3,A13363&lt;=Stimuli!$C$3),Stimuli!$A$3,IF(AND(A13363&gt;=Stimuli!$B$4,A13363&lt;=Stimuli!$C$4),Stimuli!$A$4,"")))</f>
        <v>03 Quiet recovery (15s)</v>
      </c>
      <c r="I13363" s="6" t="n">
        <f aca="false">(B13363-B13362)/((A13363-A13362)/1000)</f>
        <v>-0.937728937728906</v>
      </c>
      <c r="J13363" s="6" t="n">
        <f aca="false">IF(OR(B13363&lt;Rules!$B$2,B13363&gt;Rules!$B$3,ABS(I13363)&gt;Rules!$B$4,OR(B13364&lt;Rules!$B$2,B13364&gt;Rules!$B$3,ABS(I13364)&gt;Rules!$B$4)),1,0)</f>
        <v>0</v>
      </c>
      <c r="K13363" s="6" t="str">
        <f aca="false">IF(F13363=1,COUNTIF($F$2:F13363,1),"")</f>
        <v/>
      </c>
    </row>
    <row r="13364" customFormat="false" ht="15" hidden="false" customHeight="false" outlineLevel="0" collapsed="false">
      <c r="A13364" s="6" t="n">
        <v>104878.493</v>
      </c>
      <c r="B13364" s="6" t="n">
        <v>1.90989010989011</v>
      </c>
      <c r="C13364" s="6" t="n">
        <v>83</v>
      </c>
      <c r="D13364" s="6" t="n">
        <v>-1</v>
      </c>
      <c r="E13364" s="6" t="n">
        <v>1.91428571428571</v>
      </c>
      <c r="F13364" s="6" t="n">
        <v>0</v>
      </c>
      <c r="G13364" s="6" t="n">
        <v>0</v>
      </c>
      <c r="H13364" s="6" t="str">
        <f aca="false">IF(AND(A13364&gt;=Stimuli!$B$2,A13364&lt;=Stimuli!$C$2),Stimuli!$A$2,IF(AND(A13364&gt;=Stimuli!$B$3,A13364&lt;=Stimuli!$C$3),Stimuli!$A$3,IF(AND(A13364&gt;=Stimuli!$B$4,A13364&lt;=Stimuli!$C$4),Stimuli!$A$4,"")))</f>
        <v>03 Quiet recovery (15s)</v>
      </c>
      <c r="I13364" s="6" t="n">
        <f aca="false">(B13364-B13363)/((A13364-A13363)/1000)</f>
        <v>0.750183150183176</v>
      </c>
      <c r="J13364" s="6" t="n">
        <f aca="false">IF(OR(B13364&lt;Rules!$B$2,B13364&gt;Rules!$B$3,ABS(I13364)&gt;Rules!$B$4,OR(B13365&lt;Rules!$B$2,B13365&gt;Rules!$B$3,ABS(I13365)&gt;Rules!$B$4)),1,0)</f>
        <v>0</v>
      </c>
      <c r="K13364" s="6" t="str">
        <f aca="false">IF(F13364=1,COUNTIF($F$2:F13364,1),"")</f>
        <v/>
      </c>
    </row>
    <row r="13365" customFormat="false" ht="15" hidden="false" customHeight="false" outlineLevel="0" collapsed="false">
      <c r="A13365" s="6" t="n">
        <v>104886.3055</v>
      </c>
      <c r="B13365" s="6" t="n">
        <v>1.9040293040293</v>
      </c>
      <c r="C13365" s="6" t="n">
        <v>83</v>
      </c>
      <c r="D13365" s="6" t="n">
        <v>-1</v>
      </c>
      <c r="E13365" s="6" t="n">
        <v>1.91428571428571</v>
      </c>
      <c r="F13365" s="6" t="n">
        <v>0</v>
      </c>
      <c r="G13365" s="6" t="n">
        <v>0</v>
      </c>
      <c r="H13365" s="6" t="str">
        <f aca="false">IF(AND(A13365&gt;=Stimuli!$B$2,A13365&lt;=Stimuli!$C$2),Stimuli!$A$2,IF(AND(A13365&gt;=Stimuli!$B$3,A13365&lt;=Stimuli!$C$3),Stimuli!$A$3,IF(AND(A13365&gt;=Stimuli!$B$4,A13365&lt;=Stimuli!$C$4),Stimuli!$A$4,"")))</f>
        <v>03 Quiet recovery (15s)</v>
      </c>
      <c r="I13365" s="6" t="n">
        <f aca="false">(B13365-B13364)/((A13365-A13364)/1000)</f>
        <v>-0.750183150183176</v>
      </c>
      <c r="J13365" s="6" t="n">
        <f aca="false">IF(OR(B13365&lt;Rules!$B$2,B13365&gt;Rules!$B$3,ABS(I13365)&gt;Rules!$B$4,OR(B13366&lt;Rules!$B$2,B13366&gt;Rules!$B$3,ABS(I13366)&gt;Rules!$B$4)),1,0)</f>
        <v>0</v>
      </c>
      <c r="K13365" s="6" t="str">
        <f aca="false">IF(F13365=1,COUNTIF($F$2:F13365,1),"")</f>
        <v/>
      </c>
    </row>
    <row r="13366" customFormat="false" ht="15" hidden="false" customHeight="false" outlineLevel="0" collapsed="false">
      <c r="A13366" s="6" t="n">
        <v>104894.118</v>
      </c>
      <c r="B13366" s="6" t="n">
        <v>1.90842490842491</v>
      </c>
      <c r="C13366" s="6" t="n">
        <v>83</v>
      </c>
      <c r="D13366" s="6" t="n">
        <v>-1</v>
      </c>
      <c r="E13366" s="6" t="n">
        <v>1.91428571428571</v>
      </c>
      <c r="F13366" s="6" t="n">
        <v>0</v>
      </c>
      <c r="G13366" s="6" t="n">
        <v>0</v>
      </c>
      <c r="H13366" s="6" t="str">
        <f aca="false">IF(AND(A13366&gt;=Stimuli!$B$2,A13366&lt;=Stimuli!$C$2),Stimuli!$A$2,IF(AND(A13366&gt;=Stimuli!$B$3,A13366&lt;=Stimuli!$C$3),Stimuli!$A$3,IF(AND(A13366&gt;=Stimuli!$B$4,A13366&lt;=Stimuli!$C$4),Stimuli!$A$4,"")))</f>
        <v>03 Quiet recovery (15s)</v>
      </c>
      <c r="I13366" s="6" t="n">
        <f aca="false">(B13366-B13365)/((A13366-A13365)/1000)</f>
        <v>0.562637362637332</v>
      </c>
      <c r="J13366" s="6" t="n">
        <f aca="false">IF(OR(B13366&lt;Rules!$B$2,B13366&gt;Rules!$B$3,ABS(I13366)&gt;Rules!$B$4,OR(B13367&lt;Rules!$B$2,B13367&gt;Rules!$B$3,ABS(I13367)&gt;Rules!$B$4)),1,0)</f>
        <v>0</v>
      </c>
      <c r="K13366" s="6" t="str">
        <f aca="false">IF(F13366=1,COUNTIF($F$2:F13366,1),"")</f>
        <v/>
      </c>
    </row>
    <row r="13367" customFormat="false" ht="15" hidden="false" customHeight="false" outlineLevel="0" collapsed="false">
      <c r="A13367" s="6" t="n">
        <v>104901.9305</v>
      </c>
      <c r="B13367" s="6" t="n">
        <v>1.90549450549451</v>
      </c>
      <c r="C13367" s="6" t="n">
        <v>83</v>
      </c>
      <c r="D13367" s="6" t="n">
        <v>-1</v>
      </c>
      <c r="E13367" s="6" t="n">
        <v>1.91428571428571</v>
      </c>
      <c r="F13367" s="6" t="n">
        <v>0</v>
      </c>
      <c r="G13367" s="6" t="n">
        <v>0</v>
      </c>
      <c r="H13367" s="6" t="str">
        <f aca="false">IF(AND(A13367&gt;=Stimuli!$B$2,A13367&lt;=Stimuli!$C$2),Stimuli!$A$2,IF(AND(A13367&gt;=Stimuli!$B$3,A13367&lt;=Stimuli!$C$3),Stimuli!$A$3,IF(AND(A13367&gt;=Stimuli!$B$4,A13367&lt;=Stimuli!$C$4),Stimuli!$A$4,"")))</f>
        <v>03 Quiet recovery (15s)</v>
      </c>
      <c r="I13367" s="6" t="n">
        <f aca="false">(B13367-B13366)/((A13367-A13366)/1000)</f>
        <v>-0.375091575091602</v>
      </c>
      <c r="J13367" s="6" t="n">
        <f aca="false">IF(OR(B13367&lt;Rules!$B$2,B13367&gt;Rules!$B$3,ABS(I13367)&gt;Rules!$B$4,OR(B13368&lt;Rules!$B$2,B13368&gt;Rules!$B$3,ABS(I13368)&gt;Rules!$B$4)),1,0)</f>
        <v>0</v>
      </c>
      <c r="K13367" s="6" t="str">
        <f aca="false">IF(F13367=1,COUNTIF($F$2:F13367,1),"")</f>
        <v/>
      </c>
    </row>
    <row r="13368" customFormat="false" ht="15" hidden="false" customHeight="false" outlineLevel="0" collapsed="false">
      <c r="A13368" s="6" t="n">
        <v>104909.743</v>
      </c>
      <c r="B13368" s="6" t="n">
        <v>1.90695970695971</v>
      </c>
      <c r="C13368" s="6" t="n">
        <v>83</v>
      </c>
      <c r="D13368" s="6" t="n">
        <v>-1</v>
      </c>
      <c r="E13368" s="6" t="n">
        <v>1.91428571428571</v>
      </c>
      <c r="F13368" s="6" t="n">
        <v>0</v>
      </c>
      <c r="G13368" s="6" t="n">
        <v>0</v>
      </c>
      <c r="H13368" s="6" t="str">
        <f aca="false">IF(AND(A13368&gt;=Stimuli!$B$2,A13368&lt;=Stimuli!$C$2),Stimuli!$A$2,IF(AND(A13368&gt;=Stimuli!$B$3,A13368&lt;=Stimuli!$C$3),Stimuli!$A$3,IF(AND(A13368&gt;=Stimuli!$B$4,A13368&lt;=Stimuli!$C$4),Stimuli!$A$4,"")))</f>
        <v>03 Quiet recovery (15s)</v>
      </c>
      <c r="I13368" s="6" t="n">
        <f aca="false">(B13368-B13367)/((A13368-A13367)/1000)</f>
        <v>0.187545787545872</v>
      </c>
      <c r="J13368" s="6" t="n">
        <f aca="false">IF(OR(B13368&lt;Rules!$B$2,B13368&gt;Rules!$B$3,ABS(I13368)&gt;Rules!$B$4,OR(B13369&lt;Rules!$B$2,B13369&gt;Rules!$B$3,ABS(I13369)&gt;Rules!$B$4)),1,0)</f>
        <v>0</v>
      </c>
      <c r="K13368" s="6" t="str">
        <f aca="false">IF(F13368=1,COUNTIF($F$2:F13368,1),"")</f>
        <v/>
      </c>
    </row>
    <row r="13369" customFormat="false" ht="15" hidden="false" customHeight="false" outlineLevel="0" collapsed="false">
      <c r="A13369" s="6" t="n">
        <v>104917.5555</v>
      </c>
      <c r="B13369" s="6" t="n">
        <v>1.90695970695971</v>
      </c>
      <c r="C13369" s="6" t="n">
        <v>83</v>
      </c>
      <c r="D13369" s="6" t="n">
        <v>-1</v>
      </c>
      <c r="E13369" s="6" t="n">
        <v>1.91428571428571</v>
      </c>
      <c r="F13369" s="6" t="n">
        <v>0</v>
      </c>
      <c r="G13369" s="6" t="n">
        <v>0</v>
      </c>
      <c r="H13369" s="6" t="str">
        <f aca="false">IF(AND(A13369&gt;=Stimuli!$B$2,A13369&lt;=Stimuli!$C$2),Stimuli!$A$2,IF(AND(A13369&gt;=Stimuli!$B$3,A13369&lt;=Stimuli!$C$3),Stimuli!$A$3,IF(AND(A13369&gt;=Stimuli!$B$4,A13369&lt;=Stimuli!$C$4),Stimuli!$A$4,"")))</f>
        <v>03 Quiet recovery (15s)</v>
      </c>
      <c r="I13369" s="6" t="n">
        <f aca="false">(B13369-B13368)/((A13369-A13368)/1000)</f>
        <v>0</v>
      </c>
      <c r="J13369" s="6" t="n">
        <f aca="false">IF(OR(B13369&lt;Rules!$B$2,B13369&gt;Rules!$B$3,ABS(I13369)&gt;Rules!$B$4,OR(B13370&lt;Rules!$B$2,B13370&gt;Rules!$B$3,ABS(I13370)&gt;Rules!$B$4)),1,0)</f>
        <v>0</v>
      </c>
      <c r="K13369" s="6" t="str">
        <f aca="false">IF(F13369=1,COUNTIF($F$2:F13369,1),"")</f>
        <v/>
      </c>
    </row>
    <row r="13370" customFormat="false" ht="15" hidden="false" customHeight="false" outlineLevel="0" collapsed="false">
      <c r="A13370" s="6" t="n">
        <v>104925.368</v>
      </c>
      <c r="B13370" s="6" t="n">
        <v>1.9040293040293</v>
      </c>
      <c r="C13370" s="6" t="n">
        <v>83</v>
      </c>
      <c r="D13370" s="6" t="n">
        <v>-1</v>
      </c>
      <c r="E13370" s="6" t="n">
        <v>1.91428571428571</v>
      </c>
      <c r="F13370" s="6" t="n">
        <v>0</v>
      </c>
      <c r="G13370" s="6" t="n">
        <v>0</v>
      </c>
      <c r="H13370" s="6" t="str">
        <f aca="false">IF(AND(A13370&gt;=Stimuli!$B$2,A13370&lt;=Stimuli!$C$2),Stimuli!$A$2,IF(AND(A13370&gt;=Stimuli!$B$3,A13370&lt;=Stimuli!$C$3),Stimuli!$A$3,IF(AND(A13370&gt;=Stimuli!$B$4,A13370&lt;=Stimuli!$C$4),Stimuli!$A$4,"")))</f>
        <v>03 Quiet recovery (15s)</v>
      </c>
      <c r="I13370" s="6" t="n">
        <f aca="false">(B13370-B13369)/((A13370-A13369)/1000)</f>
        <v>-0.375091575091602</v>
      </c>
      <c r="J13370" s="6" t="n">
        <f aca="false">IF(OR(B13370&lt;Rules!$B$2,B13370&gt;Rules!$B$3,ABS(I13370)&gt;Rules!$B$4,OR(B13371&lt;Rules!$B$2,B13371&gt;Rules!$B$3,ABS(I13371)&gt;Rules!$B$4)),1,0)</f>
        <v>0</v>
      </c>
      <c r="K13370" s="6" t="str">
        <f aca="false">IF(F13370=1,COUNTIF($F$2:F13370,1),"")</f>
        <v/>
      </c>
    </row>
    <row r="13371" customFormat="false" ht="15" hidden="false" customHeight="false" outlineLevel="0" collapsed="false">
      <c r="A13371" s="6" t="n">
        <v>104933.1805</v>
      </c>
      <c r="B13371" s="6" t="n">
        <v>1.90695970695971</v>
      </c>
      <c r="C13371" s="6" t="n">
        <v>83</v>
      </c>
      <c r="D13371" s="6" t="n">
        <v>-1</v>
      </c>
      <c r="E13371" s="6" t="n">
        <v>1.91428571428571</v>
      </c>
      <c r="F13371" s="6" t="n">
        <v>0</v>
      </c>
      <c r="G13371" s="6" t="n">
        <v>0</v>
      </c>
      <c r="H13371" s="6" t="str">
        <f aca="false">IF(AND(A13371&gt;=Stimuli!$B$2,A13371&lt;=Stimuli!$C$2),Stimuli!$A$2,IF(AND(A13371&gt;=Stimuli!$B$3,A13371&lt;=Stimuli!$C$3),Stimuli!$A$3,IF(AND(A13371&gt;=Stimuli!$B$4,A13371&lt;=Stimuli!$C$4),Stimuli!$A$4,"")))</f>
        <v>03 Quiet recovery (15s)</v>
      </c>
      <c r="I13371" s="6" t="n">
        <f aca="false">(B13371-B13370)/((A13371-A13370)/1000)</f>
        <v>0.375091575091602</v>
      </c>
      <c r="J13371" s="6" t="n">
        <f aca="false">IF(OR(B13371&lt;Rules!$B$2,B13371&gt;Rules!$B$3,ABS(I13371)&gt;Rules!$B$4,OR(B13372&lt;Rules!$B$2,B13372&gt;Rules!$B$3,ABS(I13372)&gt;Rules!$B$4)),1,0)</f>
        <v>0</v>
      </c>
      <c r="K13371" s="6" t="str">
        <f aca="false">IF(F13371=1,COUNTIF($F$2:F13371,1),"")</f>
        <v/>
      </c>
    </row>
    <row r="13372" customFormat="false" ht="15" hidden="false" customHeight="false" outlineLevel="0" collapsed="false">
      <c r="A13372" s="6" t="n">
        <v>104940.993</v>
      </c>
      <c r="B13372" s="6" t="n">
        <v>1.9040293040293</v>
      </c>
      <c r="C13372" s="6" t="n">
        <v>83</v>
      </c>
      <c r="D13372" s="6" t="n">
        <v>-1</v>
      </c>
      <c r="E13372" s="6" t="n">
        <v>1.91428571428571</v>
      </c>
      <c r="F13372" s="6" t="n">
        <v>0</v>
      </c>
      <c r="G13372" s="6" t="n">
        <v>0</v>
      </c>
      <c r="H13372" s="6" t="str">
        <f aca="false">IF(AND(A13372&gt;=Stimuli!$B$2,A13372&lt;=Stimuli!$C$2),Stimuli!$A$2,IF(AND(A13372&gt;=Stimuli!$B$3,A13372&lt;=Stimuli!$C$3),Stimuli!$A$3,IF(AND(A13372&gt;=Stimuli!$B$4,A13372&lt;=Stimuli!$C$4),Stimuli!$A$4,"")))</f>
        <v>03 Quiet recovery (15s)</v>
      </c>
      <c r="I13372" s="6" t="n">
        <f aca="false">(B13372-B13371)/((A13372-A13371)/1000)</f>
        <v>-0.375091575091602</v>
      </c>
      <c r="J13372" s="6" t="n">
        <f aca="false">IF(OR(B13372&lt;Rules!$B$2,B13372&gt;Rules!$B$3,ABS(I13372)&gt;Rules!$B$4,OR(B13373&lt;Rules!$B$2,B13373&gt;Rules!$B$3,ABS(I13373)&gt;Rules!$B$4)),1,0)</f>
        <v>0</v>
      </c>
      <c r="K13372" s="6" t="str">
        <f aca="false">IF(F13372=1,COUNTIF($F$2:F13372,1),"")</f>
        <v/>
      </c>
    </row>
    <row r="13373" customFormat="false" ht="15" hidden="false" customHeight="false" outlineLevel="0" collapsed="false">
      <c r="A13373" s="6" t="n">
        <v>104948.8055</v>
      </c>
      <c r="B13373" s="6" t="n">
        <v>1.90842490842491</v>
      </c>
      <c r="C13373" s="6" t="n">
        <v>83</v>
      </c>
      <c r="D13373" s="6" t="n">
        <v>-1</v>
      </c>
      <c r="E13373" s="6" t="n">
        <v>1.91428571428571</v>
      </c>
      <c r="F13373" s="6" t="n">
        <v>0</v>
      </c>
      <c r="G13373" s="6" t="n">
        <v>0</v>
      </c>
      <c r="H13373" s="6" t="str">
        <f aca="false">IF(AND(A13373&gt;=Stimuli!$B$2,A13373&lt;=Stimuli!$C$2),Stimuli!$A$2,IF(AND(A13373&gt;=Stimuli!$B$3,A13373&lt;=Stimuli!$C$3),Stimuli!$A$3,IF(AND(A13373&gt;=Stimuli!$B$4,A13373&lt;=Stimuli!$C$4),Stimuli!$A$4,"")))</f>
        <v>03 Quiet recovery (15s)</v>
      </c>
      <c r="I13373" s="6" t="n">
        <f aca="false">(B13373-B13372)/((A13373-A13372)/1000)</f>
        <v>0.562637362637332</v>
      </c>
      <c r="J13373" s="6" t="n">
        <f aca="false">IF(OR(B13373&lt;Rules!$B$2,B13373&gt;Rules!$B$3,ABS(I13373)&gt;Rules!$B$4,OR(B13374&lt;Rules!$B$2,B13374&gt;Rules!$B$3,ABS(I13374)&gt;Rules!$B$4)),1,0)</f>
        <v>0</v>
      </c>
      <c r="K13373" s="6" t="str">
        <f aca="false">IF(F13373=1,COUNTIF($F$2:F13373,1),"")</f>
        <v/>
      </c>
    </row>
    <row r="13374" customFormat="false" ht="15" hidden="false" customHeight="false" outlineLevel="0" collapsed="false">
      <c r="A13374" s="6" t="n">
        <v>104956.618</v>
      </c>
      <c r="B13374" s="6" t="n">
        <v>1.9025641025641</v>
      </c>
      <c r="C13374" s="6" t="n">
        <v>83</v>
      </c>
      <c r="D13374" s="6" t="n">
        <v>-1</v>
      </c>
      <c r="E13374" s="6" t="n">
        <v>1.91428571428571</v>
      </c>
      <c r="F13374" s="6" t="n">
        <v>0</v>
      </c>
      <c r="G13374" s="6" t="n">
        <v>0</v>
      </c>
      <c r="H13374" s="6" t="str">
        <f aca="false">IF(AND(A13374&gt;=Stimuli!$B$2,A13374&lt;=Stimuli!$C$2),Stimuli!$A$2,IF(AND(A13374&gt;=Stimuli!$B$3,A13374&lt;=Stimuli!$C$3),Stimuli!$A$3,IF(AND(A13374&gt;=Stimuli!$B$4,A13374&lt;=Stimuli!$C$4),Stimuli!$A$4,"")))</f>
        <v>03 Quiet recovery (15s)</v>
      </c>
      <c r="I13374" s="6" t="n">
        <f aca="false">(B13374-B13373)/((A13374-A13373)/1000)</f>
        <v>-0.750183150183176</v>
      </c>
      <c r="J13374" s="6" t="n">
        <f aca="false">IF(OR(B13374&lt;Rules!$B$2,B13374&gt;Rules!$B$3,ABS(I13374)&gt;Rules!$B$4,OR(B13375&lt;Rules!$B$2,B13375&gt;Rules!$B$3,ABS(I13375)&gt;Rules!$B$4)),1,0)</f>
        <v>0</v>
      </c>
      <c r="K13374" s="6" t="str">
        <f aca="false">IF(F13374=1,COUNTIF($F$2:F13374,1),"")</f>
        <v/>
      </c>
    </row>
    <row r="13375" customFormat="false" ht="15" hidden="false" customHeight="false" outlineLevel="0" collapsed="false">
      <c r="A13375" s="6" t="n">
        <v>104964.4305</v>
      </c>
      <c r="B13375" s="6" t="n">
        <v>1.90842490842491</v>
      </c>
      <c r="C13375" s="6" t="n">
        <v>83</v>
      </c>
      <c r="D13375" s="6" t="n">
        <v>-1</v>
      </c>
      <c r="E13375" s="6" t="n">
        <v>1.91428571428571</v>
      </c>
      <c r="F13375" s="6" t="n">
        <v>0</v>
      </c>
      <c r="G13375" s="6" t="n">
        <v>0</v>
      </c>
      <c r="H13375" s="6" t="str">
        <f aca="false">IF(AND(A13375&gt;=Stimuli!$B$2,A13375&lt;=Stimuli!$C$2),Stimuli!$A$2,IF(AND(A13375&gt;=Stimuli!$B$3,A13375&lt;=Stimuli!$C$3),Stimuli!$A$3,IF(AND(A13375&gt;=Stimuli!$B$4,A13375&lt;=Stimuli!$C$4),Stimuli!$A$4,"")))</f>
        <v>03 Quiet recovery (15s)</v>
      </c>
      <c r="I13375" s="6" t="n">
        <f aca="false">(B13375-B13374)/((A13375-A13374)/1000)</f>
        <v>0.750183150183176</v>
      </c>
      <c r="J13375" s="6" t="n">
        <f aca="false">IF(OR(B13375&lt;Rules!$B$2,B13375&gt;Rules!$B$3,ABS(I13375)&gt;Rules!$B$4,OR(B13376&lt;Rules!$B$2,B13376&gt;Rules!$B$3,ABS(I13376)&gt;Rules!$B$4)),1,0)</f>
        <v>0</v>
      </c>
      <c r="K13375" s="6" t="str">
        <f aca="false">IF(F13375=1,COUNTIF($F$2:F13375,1),"")</f>
        <v/>
      </c>
    </row>
    <row r="13376" customFormat="false" ht="15" hidden="false" customHeight="false" outlineLevel="0" collapsed="false">
      <c r="A13376" s="6" t="n">
        <v>104972.243</v>
      </c>
      <c r="B13376" s="6" t="n">
        <v>1.9010989010989</v>
      </c>
      <c r="C13376" s="6" t="n">
        <v>83</v>
      </c>
      <c r="D13376" s="6" t="n">
        <v>-1</v>
      </c>
      <c r="E13376" s="6" t="n">
        <v>1.91428571428571</v>
      </c>
      <c r="F13376" s="6" t="n">
        <v>0</v>
      </c>
      <c r="G13376" s="6" t="n">
        <v>0</v>
      </c>
      <c r="H13376" s="6" t="str">
        <f aca="false">IF(AND(A13376&gt;=Stimuli!$B$2,A13376&lt;=Stimuli!$C$2),Stimuli!$A$2,IF(AND(A13376&gt;=Stimuli!$B$3,A13376&lt;=Stimuli!$C$3),Stimuli!$A$3,IF(AND(A13376&gt;=Stimuli!$B$4,A13376&lt;=Stimuli!$C$4),Stimuli!$A$4,"")))</f>
        <v>03 Quiet recovery (15s)</v>
      </c>
      <c r="I13376" s="6" t="n">
        <f aca="false">(B13376-B13375)/((A13376-A13375)/1000)</f>
        <v>-0.937728937728906</v>
      </c>
      <c r="J13376" s="6" t="n">
        <f aca="false">IF(OR(B13376&lt;Rules!$B$2,B13376&gt;Rules!$B$3,ABS(I13376)&gt;Rules!$B$4,OR(B13377&lt;Rules!$B$2,B13377&gt;Rules!$B$3,ABS(I13377)&gt;Rules!$B$4)),1,0)</f>
        <v>0</v>
      </c>
      <c r="K13376" s="6" t="str">
        <f aca="false">IF(F13376=1,COUNTIF($F$2:F13376,1),"")</f>
        <v/>
      </c>
    </row>
    <row r="13377" customFormat="false" ht="15" hidden="false" customHeight="false" outlineLevel="0" collapsed="false">
      <c r="A13377" s="6" t="n">
        <v>104980.0555</v>
      </c>
      <c r="B13377" s="6" t="n">
        <v>1.90842490842491</v>
      </c>
      <c r="C13377" s="6" t="n">
        <v>83</v>
      </c>
      <c r="D13377" s="6" t="n">
        <v>-1</v>
      </c>
      <c r="E13377" s="6" t="n">
        <v>1.91428571428571</v>
      </c>
      <c r="F13377" s="6" t="n">
        <v>0</v>
      </c>
      <c r="G13377" s="6" t="n">
        <v>0</v>
      </c>
      <c r="H13377" s="6" t="str">
        <f aca="false">IF(AND(A13377&gt;=Stimuli!$B$2,A13377&lt;=Stimuli!$C$2),Stimuli!$A$2,IF(AND(A13377&gt;=Stimuli!$B$3,A13377&lt;=Stimuli!$C$3),Stimuli!$A$3,IF(AND(A13377&gt;=Stimuli!$B$4,A13377&lt;=Stimuli!$C$4),Stimuli!$A$4,"")))</f>
        <v>03 Quiet recovery (15s)</v>
      </c>
      <c r="I13377" s="6" t="n">
        <f aca="false">(B13377-B13376)/((A13377-A13376)/1000)</f>
        <v>0.937728937728906</v>
      </c>
      <c r="J13377" s="6" t="n">
        <f aca="false">IF(OR(B13377&lt;Rules!$B$2,B13377&gt;Rules!$B$3,ABS(I13377)&gt;Rules!$B$4,OR(B13378&lt;Rules!$B$2,B13378&gt;Rules!$B$3,ABS(I13378)&gt;Rules!$B$4)),1,0)</f>
        <v>0</v>
      </c>
      <c r="K13377" s="6" t="str">
        <f aca="false">IF(F13377=1,COUNTIF($F$2:F13377,1),"")</f>
        <v/>
      </c>
    </row>
    <row r="13378" customFormat="false" ht="15" hidden="false" customHeight="false" outlineLevel="0" collapsed="false">
      <c r="A13378" s="6" t="n">
        <v>104987.868</v>
      </c>
      <c r="B13378" s="6" t="n">
        <v>1.9010989010989</v>
      </c>
      <c r="C13378" s="6" t="n">
        <v>83</v>
      </c>
      <c r="D13378" s="6" t="n">
        <v>-1</v>
      </c>
      <c r="E13378" s="6" t="n">
        <v>1.91428571428571</v>
      </c>
      <c r="F13378" s="6" t="n">
        <v>0</v>
      </c>
      <c r="G13378" s="6" t="n">
        <v>0</v>
      </c>
      <c r="H13378" s="6" t="str">
        <f aca="false">IF(AND(A13378&gt;=Stimuli!$B$2,A13378&lt;=Stimuli!$C$2),Stimuli!$A$2,IF(AND(A13378&gt;=Stimuli!$B$3,A13378&lt;=Stimuli!$C$3),Stimuli!$A$3,IF(AND(A13378&gt;=Stimuli!$B$4,A13378&lt;=Stimuli!$C$4),Stimuli!$A$4,"")))</f>
        <v>03 Quiet recovery (15s)</v>
      </c>
      <c r="I13378" s="6" t="n">
        <f aca="false">(B13378-B13377)/((A13378-A13377)/1000)</f>
        <v>-0.937728937728906</v>
      </c>
      <c r="J13378" s="6" t="n">
        <f aca="false">IF(OR(B13378&lt;Rules!$B$2,B13378&gt;Rules!$B$3,ABS(I13378)&gt;Rules!$B$4,OR(B13379&lt;Rules!$B$2,B13379&gt;Rules!$B$3,ABS(I13379)&gt;Rules!$B$4)),1,0)</f>
        <v>0</v>
      </c>
      <c r="K13378" s="6" t="str">
        <f aca="false">IF(F13378=1,COUNTIF($F$2:F13378,1),"")</f>
        <v/>
      </c>
    </row>
    <row r="13379" customFormat="false" ht="15" hidden="false" customHeight="false" outlineLevel="0" collapsed="false">
      <c r="A13379" s="6" t="n">
        <v>104995.6805</v>
      </c>
      <c r="B13379" s="6" t="n">
        <v>1.90842490842491</v>
      </c>
      <c r="C13379" s="6" t="n">
        <v>83</v>
      </c>
      <c r="D13379" s="6" t="n">
        <v>-1</v>
      </c>
      <c r="E13379" s="6" t="n">
        <v>1.91428571428571</v>
      </c>
      <c r="F13379" s="6" t="n">
        <v>0</v>
      </c>
      <c r="G13379" s="6" t="n">
        <v>0</v>
      </c>
      <c r="H13379" s="6" t="str">
        <f aca="false">IF(AND(A13379&gt;=Stimuli!$B$2,A13379&lt;=Stimuli!$C$2),Stimuli!$A$2,IF(AND(A13379&gt;=Stimuli!$B$3,A13379&lt;=Stimuli!$C$3),Stimuli!$A$3,IF(AND(A13379&gt;=Stimuli!$B$4,A13379&lt;=Stimuli!$C$4),Stimuli!$A$4,"")))</f>
        <v>03 Quiet recovery (15s)</v>
      </c>
      <c r="I13379" s="6" t="n">
        <f aca="false">(B13379-B13378)/((A13379-A13378)/1000)</f>
        <v>0.937728937728906</v>
      </c>
      <c r="J13379" s="6" t="n">
        <f aca="false">IF(OR(B13379&lt;Rules!$B$2,B13379&gt;Rules!$B$3,ABS(I13379)&gt;Rules!$B$4,OR(B13380&lt;Rules!$B$2,B13380&gt;Rules!$B$3,ABS(I13380)&gt;Rules!$B$4)),1,0)</f>
        <v>0</v>
      </c>
      <c r="K13379" s="6" t="str">
        <f aca="false">IF(F13379=1,COUNTIF($F$2:F13379,1),"")</f>
        <v/>
      </c>
    </row>
    <row r="13380" customFormat="false" ht="15" hidden="false" customHeight="false" outlineLevel="0" collapsed="false">
      <c r="A13380" s="6" t="n">
        <v>105003.493</v>
      </c>
      <c r="B13380" s="6" t="n">
        <v>1.9010989010989</v>
      </c>
      <c r="C13380" s="6" t="n">
        <v>83</v>
      </c>
      <c r="D13380" s="6" t="n">
        <v>-1</v>
      </c>
      <c r="E13380" s="6" t="n">
        <v>1.91428571428571</v>
      </c>
      <c r="F13380" s="6" t="n">
        <v>0</v>
      </c>
      <c r="G13380" s="6" t="n">
        <v>0</v>
      </c>
      <c r="H13380" s="6" t="str">
        <f aca="false">IF(AND(A13380&gt;=Stimuli!$B$2,A13380&lt;=Stimuli!$C$2),Stimuli!$A$2,IF(AND(A13380&gt;=Stimuli!$B$3,A13380&lt;=Stimuli!$C$3),Stimuli!$A$3,IF(AND(A13380&gt;=Stimuli!$B$4,A13380&lt;=Stimuli!$C$4),Stimuli!$A$4,"")))</f>
        <v>03 Quiet recovery (15s)</v>
      </c>
      <c r="I13380" s="6" t="n">
        <f aca="false">(B13380-B13379)/((A13380-A13379)/1000)</f>
        <v>-0.937728937728906</v>
      </c>
      <c r="J13380" s="6" t="n">
        <f aca="false">IF(OR(B13380&lt;Rules!$B$2,B13380&gt;Rules!$B$3,ABS(I13380)&gt;Rules!$B$4,OR(B13381&lt;Rules!$B$2,B13381&gt;Rules!$B$3,ABS(I13381)&gt;Rules!$B$4)),1,0)</f>
        <v>0</v>
      </c>
      <c r="K13380" s="6" t="str">
        <f aca="false">IF(F13380=1,COUNTIF($F$2:F13380,1),"")</f>
        <v/>
      </c>
    </row>
    <row r="13381" customFormat="false" ht="15" hidden="false" customHeight="false" outlineLevel="0" collapsed="false">
      <c r="A13381" s="6" t="n">
        <v>105011.3055</v>
      </c>
      <c r="B13381" s="6" t="n">
        <v>1.90695970695971</v>
      </c>
      <c r="C13381" s="6" t="n">
        <v>83</v>
      </c>
      <c r="D13381" s="6" t="n">
        <v>-1</v>
      </c>
      <c r="E13381" s="6" t="n">
        <v>1.91428571428571</v>
      </c>
      <c r="F13381" s="6" t="n">
        <v>0</v>
      </c>
      <c r="G13381" s="6" t="n">
        <v>0</v>
      </c>
      <c r="H13381" s="6" t="str">
        <f aca="false">IF(AND(A13381&gt;=Stimuli!$B$2,A13381&lt;=Stimuli!$C$2),Stimuli!$A$2,IF(AND(A13381&gt;=Stimuli!$B$3,A13381&lt;=Stimuli!$C$3),Stimuli!$A$3,IF(AND(A13381&gt;=Stimuli!$B$4,A13381&lt;=Stimuli!$C$4),Stimuli!$A$4,"")))</f>
        <v>03 Quiet recovery (15s)</v>
      </c>
      <c r="I13381" s="6" t="n">
        <f aca="false">(B13381-B13380)/((A13381-A13380)/1000)</f>
        <v>0.750183150183176</v>
      </c>
      <c r="J13381" s="6" t="n">
        <f aca="false">IF(OR(B13381&lt;Rules!$B$2,B13381&gt;Rules!$B$3,ABS(I13381)&gt;Rules!$B$4,OR(B13382&lt;Rules!$B$2,B13382&gt;Rules!$B$3,ABS(I13382)&gt;Rules!$B$4)),1,0)</f>
        <v>0</v>
      </c>
      <c r="K13381" s="6" t="str">
        <f aca="false">IF(F13381=1,COUNTIF($F$2:F13381,1),"")</f>
        <v/>
      </c>
    </row>
    <row r="13382" customFormat="false" ht="15" hidden="false" customHeight="false" outlineLevel="0" collapsed="false">
      <c r="A13382" s="6" t="n">
        <v>105019.118</v>
      </c>
      <c r="B13382" s="6" t="n">
        <v>1.9025641025641</v>
      </c>
      <c r="C13382" s="6" t="n">
        <v>83</v>
      </c>
      <c r="D13382" s="6" t="n">
        <v>-1</v>
      </c>
      <c r="E13382" s="6" t="n">
        <v>1.91428571428571</v>
      </c>
      <c r="F13382" s="6" t="n">
        <v>0</v>
      </c>
      <c r="G13382" s="6" t="n">
        <v>0</v>
      </c>
      <c r="H13382" s="6" t="str">
        <f aca="false">IF(AND(A13382&gt;=Stimuli!$B$2,A13382&lt;=Stimuli!$C$2),Stimuli!$A$2,IF(AND(A13382&gt;=Stimuli!$B$3,A13382&lt;=Stimuli!$C$3),Stimuli!$A$3,IF(AND(A13382&gt;=Stimuli!$B$4,A13382&lt;=Stimuli!$C$4),Stimuli!$A$4,"")))</f>
        <v>03 Quiet recovery (15s)</v>
      </c>
      <c r="I13382" s="6" t="n">
        <f aca="false">(B13382-B13381)/((A13382-A13381)/1000)</f>
        <v>-0.562637362637446</v>
      </c>
      <c r="J13382" s="6" t="n">
        <f aca="false">IF(OR(B13382&lt;Rules!$B$2,B13382&gt;Rules!$B$3,ABS(I13382)&gt;Rules!$B$4,OR(B13383&lt;Rules!$B$2,B13383&gt;Rules!$B$3,ABS(I13383)&gt;Rules!$B$4)),1,0)</f>
        <v>0</v>
      </c>
      <c r="K13382" s="6" t="str">
        <f aca="false">IF(F13382=1,COUNTIF($F$2:F13382,1),"")</f>
        <v/>
      </c>
    </row>
    <row r="13383" customFormat="false" ht="15" hidden="false" customHeight="false" outlineLevel="0" collapsed="false">
      <c r="A13383" s="6" t="n">
        <v>105026.9305</v>
      </c>
      <c r="B13383" s="6" t="n">
        <v>1.90549450549451</v>
      </c>
      <c r="C13383" s="6" t="n">
        <v>83</v>
      </c>
      <c r="D13383" s="6" t="n">
        <v>-1</v>
      </c>
      <c r="E13383" s="6" t="n">
        <v>1.91428571428571</v>
      </c>
      <c r="F13383" s="6" t="n">
        <v>0</v>
      </c>
      <c r="G13383" s="6" t="n">
        <v>0</v>
      </c>
      <c r="H13383" s="6" t="str">
        <f aca="false">IF(AND(A13383&gt;=Stimuli!$B$2,A13383&lt;=Stimuli!$C$2),Stimuli!$A$2,IF(AND(A13383&gt;=Stimuli!$B$3,A13383&lt;=Stimuli!$C$3),Stimuli!$A$3,IF(AND(A13383&gt;=Stimuli!$B$4,A13383&lt;=Stimuli!$C$4),Stimuli!$A$4,"")))</f>
        <v>03 Quiet recovery (15s)</v>
      </c>
      <c r="I13383" s="6" t="n">
        <f aca="false">(B13383-B13382)/((A13383-A13382)/1000)</f>
        <v>0.375091575091574</v>
      </c>
      <c r="J13383" s="6" t="n">
        <f aca="false">IF(OR(B13383&lt;Rules!$B$2,B13383&gt;Rules!$B$3,ABS(I13383)&gt;Rules!$B$4,OR(B13384&lt;Rules!$B$2,B13384&gt;Rules!$B$3,ABS(I13384)&gt;Rules!$B$4)),1,0)</f>
        <v>0</v>
      </c>
      <c r="K13383" s="6" t="str">
        <f aca="false">IF(F13383=1,COUNTIF($F$2:F13383,1),"")</f>
        <v/>
      </c>
    </row>
    <row r="13384" customFormat="false" ht="15" hidden="false" customHeight="false" outlineLevel="0" collapsed="false">
      <c r="A13384" s="6" t="n">
        <v>105034.743</v>
      </c>
      <c r="B13384" s="6" t="n">
        <v>1.9040293040293</v>
      </c>
      <c r="C13384" s="6" t="n">
        <v>83</v>
      </c>
      <c r="D13384" s="6" t="n">
        <v>-1</v>
      </c>
      <c r="E13384" s="6" t="n">
        <v>1.91428571428571</v>
      </c>
      <c r="F13384" s="6" t="n">
        <v>0</v>
      </c>
      <c r="G13384" s="6" t="n">
        <v>0</v>
      </c>
      <c r="H13384" s="6" t="str">
        <f aca="false">IF(AND(A13384&gt;=Stimuli!$B$2,A13384&lt;=Stimuli!$C$2),Stimuli!$A$2,IF(AND(A13384&gt;=Stimuli!$B$3,A13384&lt;=Stimuli!$C$3),Stimuli!$A$3,IF(AND(A13384&gt;=Stimuli!$B$4,A13384&lt;=Stimuli!$C$4),Stimuli!$A$4,"")))</f>
        <v>03 Quiet recovery (15s)</v>
      </c>
      <c r="I13384" s="6" t="n">
        <f aca="false">(B13384-B13383)/((A13384-A13383)/1000)</f>
        <v>-0.18754578754573</v>
      </c>
      <c r="J13384" s="6" t="n">
        <f aca="false">IF(OR(B13384&lt;Rules!$B$2,B13384&gt;Rules!$B$3,ABS(I13384)&gt;Rules!$B$4,OR(B13385&lt;Rules!$B$2,B13385&gt;Rules!$B$3,ABS(I13385)&gt;Rules!$B$4)),1,0)</f>
        <v>0</v>
      </c>
      <c r="K13384" s="6" t="str">
        <f aca="false">IF(F13384=1,COUNTIF($F$2:F13384,1),"")</f>
        <v/>
      </c>
    </row>
    <row r="13385" customFormat="false" ht="15" hidden="false" customHeight="false" outlineLevel="0" collapsed="false">
      <c r="A13385" s="6" t="n">
        <v>105042.5555</v>
      </c>
      <c r="B13385" s="6" t="n">
        <v>1.9040293040293</v>
      </c>
      <c r="C13385" s="6" t="n">
        <v>83</v>
      </c>
      <c r="D13385" s="6" t="n">
        <v>-1</v>
      </c>
      <c r="E13385" s="6" t="n">
        <v>1.91428571428571</v>
      </c>
      <c r="F13385" s="6" t="n">
        <v>0</v>
      </c>
      <c r="G13385" s="6" t="n">
        <v>0</v>
      </c>
      <c r="H13385" s="6" t="str">
        <f aca="false">IF(AND(A13385&gt;=Stimuli!$B$2,A13385&lt;=Stimuli!$C$2),Stimuli!$A$2,IF(AND(A13385&gt;=Stimuli!$B$3,A13385&lt;=Stimuli!$C$3),Stimuli!$A$3,IF(AND(A13385&gt;=Stimuli!$B$4,A13385&lt;=Stimuli!$C$4),Stimuli!$A$4,"")))</f>
        <v>03 Quiet recovery (15s)</v>
      </c>
      <c r="I13385" s="6" t="n">
        <f aca="false">(B13385-B13384)/((A13385-A13384)/1000)</f>
        <v>0</v>
      </c>
      <c r="J13385" s="6" t="n">
        <f aca="false">IF(OR(B13385&lt;Rules!$B$2,B13385&gt;Rules!$B$3,ABS(I13385)&gt;Rules!$B$4,OR(B13386&lt;Rules!$B$2,B13386&gt;Rules!$B$3,ABS(I13386)&gt;Rules!$B$4)),1,0)</f>
        <v>0</v>
      </c>
      <c r="K13385" s="6" t="str">
        <f aca="false">IF(F13385=1,COUNTIF($F$2:F13385,1),"")</f>
        <v/>
      </c>
    </row>
    <row r="13386" customFormat="false" ht="15" hidden="false" customHeight="false" outlineLevel="0" collapsed="false">
      <c r="A13386" s="6" t="n">
        <v>105050.368</v>
      </c>
      <c r="B13386" s="6" t="n">
        <v>1.90549450549451</v>
      </c>
      <c r="C13386" s="6" t="n">
        <v>83</v>
      </c>
      <c r="D13386" s="6" t="n">
        <v>-1</v>
      </c>
      <c r="E13386" s="6" t="n">
        <v>1.91428571428571</v>
      </c>
      <c r="F13386" s="6" t="n">
        <v>0</v>
      </c>
      <c r="G13386" s="6" t="n">
        <v>0</v>
      </c>
      <c r="H13386" s="6" t="str">
        <f aca="false">IF(AND(A13386&gt;=Stimuli!$B$2,A13386&lt;=Stimuli!$C$2),Stimuli!$A$2,IF(AND(A13386&gt;=Stimuli!$B$3,A13386&lt;=Stimuli!$C$3),Stimuli!$A$3,IF(AND(A13386&gt;=Stimuli!$B$4,A13386&lt;=Stimuli!$C$4),Stimuli!$A$4,"")))</f>
        <v>03 Quiet recovery (15s)</v>
      </c>
      <c r="I13386" s="6" t="n">
        <f aca="false">(B13386-B13385)/((A13386-A13385)/1000)</f>
        <v>0.18754578754573</v>
      </c>
      <c r="J13386" s="6" t="n">
        <f aca="false">IF(OR(B13386&lt;Rules!$B$2,B13386&gt;Rules!$B$3,ABS(I13386)&gt;Rules!$B$4,OR(B13387&lt;Rules!$B$2,B13387&gt;Rules!$B$3,ABS(I13387)&gt;Rules!$B$4)),1,0)</f>
        <v>0</v>
      </c>
      <c r="K13386" s="6" t="str">
        <f aca="false">IF(F13386=1,COUNTIF($F$2:F13386,1),"")</f>
        <v/>
      </c>
    </row>
    <row r="13387" customFormat="false" ht="15" hidden="false" customHeight="false" outlineLevel="0" collapsed="false">
      <c r="A13387" s="6" t="n">
        <v>105058.1805</v>
      </c>
      <c r="B13387" s="6" t="n">
        <v>1.9025641025641</v>
      </c>
      <c r="C13387" s="6" t="n">
        <v>83</v>
      </c>
      <c r="D13387" s="6" t="n">
        <v>-1</v>
      </c>
      <c r="E13387" s="6" t="n">
        <v>1.91428571428571</v>
      </c>
      <c r="F13387" s="6" t="n">
        <v>0</v>
      </c>
      <c r="G13387" s="6" t="n">
        <v>0</v>
      </c>
      <c r="H13387" s="6" t="str">
        <f aca="false">IF(AND(A13387&gt;=Stimuli!$B$2,A13387&lt;=Stimuli!$C$2),Stimuli!$A$2,IF(AND(A13387&gt;=Stimuli!$B$3,A13387&lt;=Stimuli!$C$3),Stimuli!$A$3,IF(AND(A13387&gt;=Stimuli!$B$4,A13387&lt;=Stimuli!$C$4),Stimuli!$A$4,"")))</f>
        <v>03 Quiet recovery (15s)</v>
      </c>
      <c r="I13387" s="6" t="n">
        <f aca="false">(B13387-B13386)/((A13387-A13386)/1000)</f>
        <v>-0.375091575091574</v>
      </c>
      <c r="J13387" s="6" t="n">
        <f aca="false">IF(OR(B13387&lt;Rules!$B$2,B13387&gt;Rules!$B$3,ABS(I13387)&gt;Rules!$B$4,OR(B13388&lt;Rules!$B$2,B13388&gt;Rules!$B$3,ABS(I13388)&gt;Rules!$B$4)),1,0)</f>
        <v>0</v>
      </c>
      <c r="K13387" s="6" t="str">
        <f aca="false">IF(F13387=1,COUNTIF($F$2:F13387,1),"")</f>
        <v/>
      </c>
    </row>
    <row r="13388" customFormat="false" ht="15" hidden="false" customHeight="false" outlineLevel="0" collapsed="false">
      <c r="A13388" s="6" t="n">
        <v>105065.993</v>
      </c>
      <c r="B13388" s="6" t="n">
        <v>1.90695970695971</v>
      </c>
      <c r="C13388" s="6" t="n">
        <v>83</v>
      </c>
      <c r="D13388" s="6" t="n">
        <v>-1</v>
      </c>
      <c r="E13388" s="6" t="n">
        <v>1.91428571428571</v>
      </c>
      <c r="F13388" s="6" t="n">
        <v>0</v>
      </c>
      <c r="G13388" s="6" t="n">
        <v>0</v>
      </c>
      <c r="H13388" s="6" t="str">
        <f aca="false">IF(AND(A13388&gt;=Stimuli!$B$2,A13388&lt;=Stimuli!$C$2),Stimuli!$A$2,IF(AND(A13388&gt;=Stimuli!$B$3,A13388&lt;=Stimuli!$C$3),Stimuli!$A$3,IF(AND(A13388&gt;=Stimuli!$B$4,A13388&lt;=Stimuli!$C$4),Stimuli!$A$4,"")))</f>
        <v>03 Quiet recovery (15s)</v>
      </c>
      <c r="I13388" s="6" t="n">
        <f aca="false">(B13388-B13387)/((A13388-A13387)/1000)</f>
        <v>0.562637362637446</v>
      </c>
      <c r="J13388" s="6" t="n">
        <f aca="false">IF(OR(B13388&lt;Rules!$B$2,B13388&gt;Rules!$B$3,ABS(I13388)&gt;Rules!$B$4,OR(B13389&lt;Rules!$B$2,B13389&gt;Rules!$B$3,ABS(I13389)&gt;Rules!$B$4)),1,0)</f>
        <v>0</v>
      </c>
      <c r="K13388" s="6" t="str">
        <f aca="false">IF(F13388=1,COUNTIF($F$2:F13388,1),"")</f>
        <v/>
      </c>
    </row>
    <row r="13389" customFormat="false" ht="15" hidden="false" customHeight="false" outlineLevel="0" collapsed="false">
      <c r="A13389" s="6" t="n">
        <v>105073.8055</v>
      </c>
      <c r="B13389" s="6" t="n">
        <v>1.9010989010989</v>
      </c>
      <c r="C13389" s="6" t="n">
        <v>83</v>
      </c>
      <c r="D13389" s="6" t="n">
        <v>-1</v>
      </c>
      <c r="E13389" s="6" t="n">
        <v>1.91428571428571</v>
      </c>
      <c r="F13389" s="6" t="n">
        <v>0</v>
      </c>
      <c r="G13389" s="6" t="n">
        <v>0</v>
      </c>
      <c r="H13389" s="6" t="str">
        <f aca="false">IF(AND(A13389&gt;=Stimuli!$B$2,A13389&lt;=Stimuli!$C$2),Stimuli!$A$2,IF(AND(A13389&gt;=Stimuli!$B$3,A13389&lt;=Stimuli!$C$3),Stimuli!$A$3,IF(AND(A13389&gt;=Stimuli!$B$4,A13389&lt;=Stimuli!$C$4),Stimuli!$A$4,"")))</f>
        <v>03 Quiet recovery (15s)</v>
      </c>
      <c r="I13389" s="6" t="n">
        <f aca="false">(B13389-B13388)/((A13389-A13388)/1000)</f>
        <v>-0.750183150183176</v>
      </c>
      <c r="J13389" s="6" t="n">
        <f aca="false">IF(OR(B13389&lt;Rules!$B$2,B13389&gt;Rules!$B$3,ABS(I13389)&gt;Rules!$B$4,OR(B13390&lt;Rules!$B$2,B13390&gt;Rules!$B$3,ABS(I13390)&gt;Rules!$B$4)),1,0)</f>
        <v>0</v>
      </c>
      <c r="K13389" s="6" t="str">
        <f aca="false">IF(F13389=1,COUNTIF($F$2:F13389,1),"")</f>
        <v/>
      </c>
    </row>
    <row r="13390" customFormat="false" ht="15" hidden="false" customHeight="false" outlineLevel="0" collapsed="false">
      <c r="A13390" s="6" t="n">
        <v>105081.618</v>
      </c>
      <c r="B13390" s="6" t="n">
        <v>1.90695970695971</v>
      </c>
      <c r="C13390" s="6" t="n">
        <v>83</v>
      </c>
      <c r="D13390" s="6" t="n">
        <v>-1</v>
      </c>
      <c r="E13390" s="6" t="n">
        <v>1.91428571428571</v>
      </c>
      <c r="F13390" s="6" t="n">
        <v>0</v>
      </c>
      <c r="G13390" s="6" t="n">
        <v>0</v>
      </c>
      <c r="H13390" s="6" t="str">
        <f aca="false">IF(AND(A13390&gt;=Stimuli!$B$2,A13390&lt;=Stimuli!$C$2),Stimuli!$A$2,IF(AND(A13390&gt;=Stimuli!$B$3,A13390&lt;=Stimuli!$C$3),Stimuli!$A$3,IF(AND(A13390&gt;=Stimuli!$B$4,A13390&lt;=Stimuli!$C$4),Stimuli!$A$4,"")))</f>
        <v>03 Quiet recovery (15s)</v>
      </c>
      <c r="I13390" s="6" t="n">
        <f aca="false">(B13390-B13389)/((A13390-A13389)/1000)</f>
        <v>0.750183150183176</v>
      </c>
      <c r="J13390" s="6" t="n">
        <f aca="false">IF(OR(B13390&lt;Rules!$B$2,B13390&gt;Rules!$B$3,ABS(I13390)&gt;Rules!$B$4,OR(B13391&lt;Rules!$B$2,B13391&gt;Rules!$B$3,ABS(I13391)&gt;Rules!$B$4)),1,0)</f>
        <v>0</v>
      </c>
      <c r="K13390" s="6" t="str">
        <f aca="false">IF(F13390=1,COUNTIF($F$2:F13390,1),"")</f>
        <v/>
      </c>
    </row>
    <row r="13391" customFormat="false" ht="15" hidden="false" customHeight="false" outlineLevel="0" collapsed="false">
      <c r="A13391" s="6" t="n">
        <v>105089.4305</v>
      </c>
      <c r="B13391" s="6" t="n">
        <v>1.8996336996337</v>
      </c>
      <c r="C13391" s="6" t="n">
        <v>83</v>
      </c>
      <c r="D13391" s="6" t="n">
        <v>-1</v>
      </c>
      <c r="E13391" s="6" t="n">
        <v>1.91428571428571</v>
      </c>
      <c r="F13391" s="6" t="n">
        <v>0</v>
      </c>
      <c r="G13391" s="6" t="n">
        <v>0</v>
      </c>
      <c r="H13391" s="6" t="str">
        <f aca="false">IF(AND(A13391&gt;=Stimuli!$B$2,A13391&lt;=Stimuli!$C$2),Stimuli!$A$2,IF(AND(A13391&gt;=Stimuli!$B$3,A13391&lt;=Stimuli!$C$3),Stimuli!$A$3,IF(AND(A13391&gt;=Stimuli!$B$4,A13391&lt;=Stimuli!$C$4),Stimuli!$A$4,"")))</f>
        <v>03 Quiet recovery (15s)</v>
      </c>
      <c r="I13391" s="6" t="n">
        <f aca="false">(B13391-B13390)/((A13391-A13390)/1000)</f>
        <v>-0.937728937728906</v>
      </c>
      <c r="J13391" s="6" t="n">
        <f aca="false">IF(OR(B13391&lt;Rules!$B$2,B13391&gt;Rules!$B$3,ABS(I13391)&gt;Rules!$B$4,OR(B13392&lt;Rules!$B$2,B13392&gt;Rules!$B$3,ABS(I13392)&gt;Rules!$B$4)),1,0)</f>
        <v>0</v>
      </c>
      <c r="K13391" s="6" t="str">
        <f aca="false">IF(F13391=1,COUNTIF($F$2:F13391,1),"")</f>
        <v/>
      </c>
    </row>
    <row r="13392" customFormat="false" ht="15" hidden="false" customHeight="false" outlineLevel="0" collapsed="false">
      <c r="A13392" s="6" t="n">
        <v>105097.243</v>
      </c>
      <c r="B13392" s="6" t="n">
        <v>1.90695970695971</v>
      </c>
      <c r="C13392" s="6" t="n">
        <v>83</v>
      </c>
      <c r="D13392" s="6" t="n">
        <v>-1</v>
      </c>
      <c r="E13392" s="6" t="n">
        <v>1.91428571428571</v>
      </c>
      <c r="F13392" s="6" t="n">
        <v>0</v>
      </c>
      <c r="G13392" s="6" t="n">
        <v>0</v>
      </c>
      <c r="H13392" s="6" t="str">
        <f aca="false">IF(AND(A13392&gt;=Stimuli!$B$2,A13392&lt;=Stimuli!$C$2),Stimuli!$A$2,IF(AND(A13392&gt;=Stimuli!$B$3,A13392&lt;=Stimuli!$C$3),Stimuli!$A$3,IF(AND(A13392&gt;=Stimuli!$B$4,A13392&lt;=Stimuli!$C$4),Stimuli!$A$4,"")))</f>
        <v>03 Quiet recovery (15s)</v>
      </c>
      <c r="I13392" s="6" t="n">
        <f aca="false">(B13392-B13391)/((A13392-A13391)/1000)</f>
        <v>0.937728937728906</v>
      </c>
      <c r="J13392" s="6" t="n">
        <f aca="false">IF(OR(B13392&lt;Rules!$B$2,B13392&gt;Rules!$B$3,ABS(I13392)&gt;Rules!$B$4,OR(B13393&lt;Rules!$B$2,B13393&gt;Rules!$B$3,ABS(I13393)&gt;Rules!$B$4)),1,0)</f>
        <v>0</v>
      </c>
      <c r="K13392" s="6" t="str">
        <f aca="false">IF(F13392=1,COUNTIF($F$2:F13392,1),"")</f>
        <v/>
      </c>
    </row>
    <row r="13393" customFormat="false" ht="15" hidden="false" customHeight="false" outlineLevel="0" collapsed="false">
      <c r="A13393" s="6" t="n">
        <v>105105.0555</v>
      </c>
      <c r="B13393" s="6" t="n">
        <v>1.8981684981685</v>
      </c>
      <c r="C13393" s="6" t="n">
        <v>83</v>
      </c>
      <c r="D13393" s="6" t="n">
        <v>-1</v>
      </c>
      <c r="E13393" s="6" t="n">
        <v>1.91428571428571</v>
      </c>
      <c r="F13393" s="6" t="n">
        <v>0</v>
      </c>
      <c r="G13393" s="6" t="n">
        <v>0</v>
      </c>
      <c r="H13393" s="6" t="str">
        <f aca="false">IF(AND(A13393&gt;=Stimuli!$B$2,A13393&lt;=Stimuli!$C$2),Stimuli!$A$2,IF(AND(A13393&gt;=Stimuli!$B$3,A13393&lt;=Stimuli!$C$3),Stimuli!$A$3,IF(AND(A13393&gt;=Stimuli!$B$4,A13393&lt;=Stimuli!$C$4),Stimuli!$A$4,"")))</f>
        <v>03 Quiet recovery (15s)</v>
      </c>
      <c r="I13393" s="6" t="n">
        <f aca="false">(B13393-B13392)/((A13393-A13392)/1000)</f>
        <v>-1.12527472527475</v>
      </c>
      <c r="J13393" s="6" t="n">
        <f aca="false">IF(OR(B13393&lt;Rules!$B$2,B13393&gt;Rules!$B$3,ABS(I13393)&gt;Rules!$B$4,OR(B13394&lt;Rules!$B$2,B13394&gt;Rules!$B$3,ABS(I13394)&gt;Rules!$B$4)),1,0)</f>
        <v>0</v>
      </c>
      <c r="K13393" s="6" t="str">
        <f aca="false">IF(F13393=1,COUNTIF($F$2:F13393,1),"")</f>
        <v/>
      </c>
    </row>
    <row r="13394" customFormat="false" ht="15" hidden="false" customHeight="false" outlineLevel="0" collapsed="false">
      <c r="A13394" s="6" t="n">
        <v>105112.868</v>
      </c>
      <c r="B13394" s="6" t="n">
        <v>1.90695970695971</v>
      </c>
      <c r="C13394" s="6" t="n">
        <v>83</v>
      </c>
      <c r="D13394" s="6" t="n">
        <v>-1</v>
      </c>
      <c r="E13394" s="6" t="n">
        <v>1.91428571428571</v>
      </c>
      <c r="F13394" s="6" t="n">
        <v>0</v>
      </c>
      <c r="G13394" s="6" t="n">
        <v>0</v>
      </c>
      <c r="H13394" s="6" t="str">
        <f aca="false">IF(AND(A13394&gt;=Stimuli!$B$2,A13394&lt;=Stimuli!$C$2),Stimuli!$A$2,IF(AND(A13394&gt;=Stimuli!$B$3,A13394&lt;=Stimuli!$C$3),Stimuli!$A$3,IF(AND(A13394&gt;=Stimuli!$B$4,A13394&lt;=Stimuli!$C$4),Stimuli!$A$4,"")))</f>
        <v>03 Quiet recovery (15s)</v>
      </c>
      <c r="I13394" s="6" t="n">
        <f aca="false">(B13394-B13393)/((A13394-A13393)/1000)</f>
        <v>1.12527472527475</v>
      </c>
      <c r="J13394" s="6" t="n">
        <f aca="false">IF(OR(B13394&lt;Rules!$B$2,B13394&gt;Rules!$B$3,ABS(I13394)&gt;Rules!$B$4,OR(B13395&lt;Rules!$B$2,B13395&gt;Rules!$B$3,ABS(I13395)&gt;Rules!$B$4)),1,0)</f>
        <v>0</v>
      </c>
      <c r="K13394" s="6" t="str">
        <f aca="false">IF(F13394=1,COUNTIF($F$2:F13394,1),"")</f>
        <v/>
      </c>
    </row>
    <row r="13395" customFormat="false" ht="15" hidden="false" customHeight="false" outlineLevel="0" collapsed="false">
      <c r="A13395" s="6" t="n">
        <v>105120.6805</v>
      </c>
      <c r="B13395" s="6" t="n">
        <v>1.8996336996337</v>
      </c>
      <c r="C13395" s="6" t="n">
        <v>83</v>
      </c>
      <c r="D13395" s="6" t="n">
        <v>-1</v>
      </c>
      <c r="E13395" s="6" t="n">
        <v>1.91428571428571</v>
      </c>
      <c r="F13395" s="6" t="n">
        <v>0</v>
      </c>
      <c r="G13395" s="6" t="n">
        <v>0</v>
      </c>
      <c r="H13395" s="6" t="str">
        <f aca="false">IF(AND(A13395&gt;=Stimuli!$B$2,A13395&lt;=Stimuli!$C$2),Stimuli!$A$2,IF(AND(A13395&gt;=Stimuli!$B$3,A13395&lt;=Stimuli!$C$3),Stimuli!$A$3,IF(AND(A13395&gt;=Stimuli!$B$4,A13395&lt;=Stimuli!$C$4),Stimuli!$A$4,"")))</f>
        <v>03 Quiet recovery (15s)</v>
      </c>
      <c r="I13395" s="6" t="n">
        <f aca="false">(B13395-B13394)/((A13395-A13394)/1000)</f>
        <v>-0.937728937728906</v>
      </c>
      <c r="J13395" s="6" t="n">
        <f aca="false">IF(OR(B13395&lt;Rules!$B$2,B13395&gt;Rules!$B$3,ABS(I13395)&gt;Rules!$B$4,OR(B13396&lt;Rules!$B$2,B13396&gt;Rules!$B$3,ABS(I13396)&gt;Rules!$B$4)),1,0)</f>
        <v>0</v>
      </c>
      <c r="K13395" s="6" t="str">
        <f aca="false">IF(F13395=1,COUNTIF($F$2:F13395,1),"")</f>
        <v/>
      </c>
    </row>
    <row r="13396" customFormat="false" ht="15" hidden="false" customHeight="false" outlineLevel="0" collapsed="false">
      <c r="A13396" s="6" t="n">
        <v>105128.493</v>
      </c>
      <c r="B13396" s="6" t="n">
        <v>1.90695970695971</v>
      </c>
      <c r="C13396" s="6" t="n">
        <v>83</v>
      </c>
      <c r="D13396" s="6" t="n">
        <v>-1</v>
      </c>
      <c r="E13396" s="6" t="n">
        <v>1.91428571428571</v>
      </c>
      <c r="F13396" s="6" t="n">
        <v>0</v>
      </c>
      <c r="G13396" s="6" t="n">
        <v>0</v>
      </c>
      <c r="H13396" s="6" t="str">
        <f aca="false">IF(AND(A13396&gt;=Stimuli!$B$2,A13396&lt;=Stimuli!$C$2),Stimuli!$A$2,IF(AND(A13396&gt;=Stimuli!$B$3,A13396&lt;=Stimuli!$C$3),Stimuli!$A$3,IF(AND(A13396&gt;=Stimuli!$B$4,A13396&lt;=Stimuli!$C$4),Stimuli!$A$4,"")))</f>
        <v>03 Quiet recovery (15s)</v>
      </c>
      <c r="I13396" s="6" t="n">
        <f aca="false">(B13396-B13395)/((A13396-A13395)/1000)</f>
        <v>0.937728937728906</v>
      </c>
      <c r="J13396" s="6" t="n">
        <f aca="false">IF(OR(B13396&lt;Rules!$B$2,B13396&gt;Rules!$B$3,ABS(I13396)&gt;Rules!$B$4,OR(B13397&lt;Rules!$B$2,B13397&gt;Rules!$B$3,ABS(I13397)&gt;Rules!$B$4)),1,0)</f>
        <v>0</v>
      </c>
      <c r="K13396" s="6" t="str">
        <f aca="false">IF(F13396=1,COUNTIF($F$2:F13396,1),"")</f>
        <v/>
      </c>
    </row>
    <row r="13397" customFormat="false" ht="15" hidden="false" customHeight="false" outlineLevel="0" collapsed="false">
      <c r="A13397" s="6" t="n">
        <v>105136.3055</v>
      </c>
      <c r="B13397" s="6" t="n">
        <v>1.9010989010989</v>
      </c>
      <c r="C13397" s="6" t="n">
        <v>83</v>
      </c>
      <c r="D13397" s="6" t="n">
        <v>-1</v>
      </c>
      <c r="E13397" s="6" t="n">
        <v>1.91428571428571</v>
      </c>
      <c r="F13397" s="6" t="n">
        <v>0</v>
      </c>
      <c r="G13397" s="6" t="n">
        <v>0</v>
      </c>
      <c r="H13397" s="6" t="str">
        <f aca="false">IF(AND(A13397&gt;=Stimuli!$B$2,A13397&lt;=Stimuli!$C$2),Stimuli!$A$2,IF(AND(A13397&gt;=Stimuli!$B$3,A13397&lt;=Stimuli!$C$3),Stimuli!$A$3,IF(AND(A13397&gt;=Stimuli!$B$4,A13397&lt;=Stimuli!$C$4),Stimuli!$A$4,"")))</f>
        <v>03 Quiet recovery (15s)</v>
      </c>
      <c r="I13397" s="6" t="n">
        <f aca="false">(B13397-B13396)/((A13397-A13396)/1000)</f>
        <v>-0.750183150183176</v>
      </c>
      <c r="J13397" s="6" t="n">
        <f aca="false">IF(OR(B13397&lt;Rules!$B$2,B13397&gt;Rules!$B$3,ABS(I13397)&gt;Rules!$B$4,OR(B13398&lt;Rules!$B$2,B13398&gt;Rules!$B$3,ABS(I13398)&gt;Rules!$B$4)),1,0)</f>
        <v>0</v>
      </c>
      <c r="K13397" s="6" t="str">
        <f aca="false">IF(F13397=1,COUNTIF($F$2:F13397,1),"")</f>
        <v/>
      </c>
    </row>
    <row r="13398" customFormat="false" ht="15" hidden="false" customHeight="false" outlineLevel="0" collapsed="false">
      <c r="A13398" s="6" t="n">
        <v>105144.118</v>
      </c>
      <c r="B13398" s="6" t="n">
        <v>1.90549450549451</v>
      </c>
      <c r="C13398" s="6" t="n">
        <v>83</v>
      </c>
      <c r="D13398" s="6" t="n">
        <v>-1</v>
      </c>
      <c r="E13398" s="6" t="n">
        <v>1.91428571428571</v>
      </c>
      <c r="F13398" s="6" t="n">
        <v>0</v>
      </c>
      <c r="G13398" s="6" t="n">
        <v>0</v>
      </c>
      <c r="H13398" s="6" t="str">
        <f aca="false">IF(AND(A13398&gt;=Stimuli!$B$2,A13398&lt;=Stimuli!$C$2),Stimuli!$A$2,IF(AND(A13398&gt;=Stimuli!$B$3,A13398&lt;=Stimuli!$C$3),Stimuli!$A$3,IF(AND(A13398&gt;=Stimuli!$B$4,A13398&lt;=Stimuli!$C$4),Stimuli!$A$4,"")))</f>
        <v>03 Quiet recovery (15s)</v>
      </c>
      <c r="I13398" s="6" t="n">
        <f aca="false">(B13398-B13397)/((A13398-A13397)/1000)</f>
        <v>0.562637362637304</v>
      </c>
      <c r="J13398" s="6" t="n">
        <f aca="false">IF(OR(B13398&lt;Rules!$B$2,B13398&gt;Rules!$B$3,ABS(I13398)&gt;Rules!$B$4,OR(B13399&lt;Rules!$B$2,B13399&gt;Rules!$B$3,ABS(I13399)&gt;Rules!$B$4)),1,0)</f>
        <v>0</v>
      </c>
      <c r="K13398" s="6" t="str">
        <f aca="false">IF(F13398=1,COUNTIF($F$2:F13398,1),"")</f>
        <v/>
      </c>
    </row>
    <row r="13399" customFormat="false" ht="15" hidden="false" customHeight="false" outlineLevel="0" collapsed="false">
      <c r="A13399" s="6" t="n">
        <v>105151.9305</v>
      </c>
      <c r="B13399" s="6" t="n">
        <v>1.9010989010989</v>
      </c>
      <c r="C13399" s="6" t="n">
        <v>83</v>
      </c>
      <c r="D13399" s="6" t="n">
        <v>-1</v>
      </c>
      <c r="E13399" s="6" t="n">
        <v>1.91428571428571</v>
      </c>
      <c r="F13399" s="6" t="n">
        <v>0</v>
      </c>
      <c r="G13399" s="6" t="n">
        <v>0</v>
      </c>
      <c r="H13399" s="6" t="str">
        <f aca="false">IF(AND(A13399&gt;=Stimuli!$B$2,A13399&lt;=Stimuli!$C$2),Stimuli!$A$2,IF(AND(A13399&gt;=Stimuli!$B$3,A13399&lt;=Stimuli!$C$3),Stimuli!$A$3,IF(AND(A13399&gt;=Stimuli!$B$4,A13399&lt;=Stimuli!$C$4),Stimuli!$A$4,"")))</f>
        <v>03 Quiet recovery (15s)</v>
      </c>
      <c r="I13399" s="6" t="n">
        <f aca="false">(B13399-B13398)/((A13399-A13398)/1000)</f>
        <v>-0.562637362637304</v>
      </c>
      <c r="J13399" s="6" t="n">
        <f aca="false">IF(OR(B13399&lt;Rules!$B$2,B13399&gt;Rules!$B$3,ABS(I13399)&gt;Rules!$B$4,OR(B13400&lt;Rules!$B$2,B13400&gt;Rules!$B$3,ABS(I13400)&gt;Rules!$B$4)),1,0)</f>
        <v>0</v>
      </c>
      <c r="K13399" s="6" t="str">
        <f aca="false">IF(F13399=1,COUNTIF($F$2:F13399,1),"")</f>
        <v/>
      </c>
    </row>
    <row r="13400" customFormat="false" ht="15" hidden="false" customHeight="false" outlineLevel="0" collapsed="false">
      <c r="A13400" s="6" t="n">
        <v>105159.743</v>
      </c>
      <c r="B13400" s="6" t="n">
        <v>1.9040293040293</v>
      </c>
      <c r="C13400" s="6" t="n">
        <v>83</v>
      </c>
      <c r="D13400" s="6" t="n">
        <v>-1</v>
      </c>
      <c r="E13400" s="6" t="n">
        <v>1.91428571428571</v>
      </c>
      <c r="F13400" s="6" t="n">
        <v>0</v>
      </c>
      <c r="G13400" s="6" t="n">
        <v>0</v>
      </c>
      <c r="H13400" s="6" t="str">
        <f aca="false">IF(AND(A13400&gt;=Stimuli!$B$2,A13400&lt;=Stimuli!$C$2),Stimuli!$A$2,IF(AND(A13400&gt;=Stimuli!$B$3,A13400&lt;=Stimuli!$C$3),Stimuli!$A$3,IF(AND(A13400&gt;=Stimuli!$B$4,A13400&lt;=Stimuli!$C$4),Stimuli!$A$4,"")))</f>
        <v>03 Quiet recovery (15s)</v>
      </c>
      <c r="I13400" s="6" t="n">
        <f aca="false">(B13400-B13399)/((A13400-A13399)/1000)</f>
        <v>0.375091575091574</v>
      </c>
      <c r="J13400" s="6" t="n">
        <f aca="false">IF(OR(B13400&lt;Rules!$B$2,B13400&gt;Rules!$B$3,ABS(I13400)&gt;Rules!$B$4,OR(B13401&lt;Rules!$B$2,B13401&gt;Rules!$B$3,ABS(I13401)&gt;Rules!$B$4)),1,0)</f>
        <v>0</v>
      </c>
      <c r="K13400" s="6" t="str">
        <f aca="false">IF(F13400=1,COUNTIF($F$2:F13400,1),"")</f>
        <v/>
      </c>
    </row>
    <row r="13401" customFormat="false" ht="15" hidden="false" customHeight="false" outlineLevel="0" collapsed="false">
      <c r="A13401" s="6" t="n">
        <v>105167.5555</v>
      </c>
      <c r="B13401" s="6" t="n">
        <v>1.9025641025641</v>
      </c>
      <c r="C13401" s="6" t="n">
        <v>83</v>
      </c>
      <c r="D13401" s="6" t="n">
        <v>-1</v>
      </c>
      <c r="E13401" s="6" t="n">
        <v>1.91428571428571</v>
      </c>
      <c r="F13401" s="6" t="n">
        <v>0</v>
      </c>
      <c r="G13401" s="6" t="n">
        <v>0</v>
      </c>
      <c r="H13401" s="6" t="str">
        <f aca="false">IF(AND(A13401&gt;=Stimuli!$B$2,A13401&lt;=Stimuli!$C$2),Stimuli!$A$2,IF(AND(A13401&gt;=Stimuli!$B$3,A13401&lt;=Stimuli!$C$3),Stimuli!$A$3,IF(AND(A13401&gt;=Stimuli!$B$4,A13401&lt;=Stimuli!$C$4),Stimuli!$A$4,"")))</f>
        <v>03 Quiet recovery (15s)</v>
      </c>
      <c r="I13401" s="6" t="n">
        <f aca="false">(B13401-B13400)/((A13401-A13400)/1000)</f>
        <v>-0.187545787545844</v>
      </c>
      <c r="J13401" s="6" t="n">
        <f aca="false">IF(OR(B13401&lt;Rules!$B$2,B13401&gt;Rules!$B$3,ABS(I13401)&gt;Rules!$B$4,OR(B13402&lt;Rules!$B$2,B13402&gt;Rules!$B$3,ABS(I13402)&gt;Rules!$B$4)),1,0)</f>
        <v>0</v>
      </c>
      <c r="K13401" s="6" t="str">
        <f aca="false">IF(F13401=1,COUNTIF($F$2:F13401,1),"")</f>
        <v/>
      </c>
    </row>
    <row r="13402" customFormat="false" ht="15" hidden="false" customHeight="false" outlineLevel="0" collapsed="false">
      <c r="A13402" s="6" t="n">
        <v>105175.368</v>
      </c>
      <c r="B13402" s="6" t="n">
        <v>1.9025641025641</v>
      </c>
      <c r="C13402" s="6" t="n">
        <v>83</v>
      </c>
      <c r="D13402" s="6" t="n">
        <v>-1</v>
      </c>
      <c r="E13402" s="6" t="n">
        <v>1.91428571428571</v>
      </c>
      <c r="F13402" s="6" t="n">
        <v>0</v>
      </c>
      <c r="G13402" s="6" t="n">
        <v>0</v>
      </c>
      <c r="H13402" s="6" t="str">
        <f aca="false">IF(AND(A13402&gt;=Stimuli!$B$2,A13402&lt;=Stimuli!$C$2),Stimuli!$A$2,IF(AND(A13402&gt;=Stimuli!$B$3,A13402&lt;=Stimuli!$C$3),Stimuli!$A$3,IF(AND(A13402&gt;=Stimuli!$B$4,A13402&lt;=Stimuli!$C$4),Stimuli!$A$4,"")))</f>
        <v>03 Quiet recovery (15s)</v>
      </c>
      <c r="I13402" s="6" t="n">
        <f aca="false">(B13402-B13401)/((A13402-A13401)/1000)</f>
        <v>0</v>
      </c>
      <c r="J13402" s="6" t="n">
        <f aca="false">IF(OR(B13402&lt;Rules!$B$2,B13402&gt;Rules!$B$3,ABS(I13402)&gt;Rules!$B$4,OR(B13403&lt;Rules!$B$2,B13403&gt;Rules!$B$3,ABS(I13403)&gt;Rules!$B$4)),1,0)</f>
        <v>0</v>
      </c>
      <c r="K13402" s="6" t="str">
        <f aca="false">IF(F13402=1,COUNTIF($F$2:F13402,1),"")</f>
        <v/>
      </c>
    </row>
    <row r="13403" customFormat="false" ht="15" hidden="false" customHeight="false" outlineLevel="0" collapsed="false">
      <c r="A13403" s="6" t="n">
        <v>105183.1805</v>
      </c>
      <c r="B13403" s="6" t="n">
        <v>1.90549450549451</v>
      </c>
      <c r="C13403" s="6" t="n">
        <v>83</v>
      </c>
      <c r="D13403" s="6" t="n">
        <v>-1</v>
      </c>
      <c r="E13403" s="6" t="n">
        <v>1.91428571428571</v>
      </c>
      <c r="F13403" s="6" t="n">
        <v>0</v>
      </c>
      <c r="G13403" s="6" t="n">
        <v>0</v>
      </c>
      <c r="H13403" s="6" t="str">
        <f aca="false">IF(AND(A13403&gt;=Stimuli!$B$2,A13403&lt;=Stimuli!$C$2),Stimuli!$A$2,IF(AND(A13403&gt;=Stimuli!$B$3,A13403&lt;=Stimuli!$C$3),Stimuli!$A$3,IF(AND(A13403&gt;=Stimuli!$B$4,A13403&lt;=Stimuli!$C$4),Stimuli!$A$4,"")))</f>
        <v>03 Quiet recovery (15s)</v>
      </c>
      <c r="I13403" s="6" t="n">
        <f aca="false">(B13403-B13402)/((A13403-A13402)/1000)</f>
        <v>0.375091575091574</v>
      </c>
      <c r="J13403" s="6" t="n">
        <f aca="false">IF(OR(B13403&lt;Rules!$B$2,B13403&gt;Rules!$B$3,ABS(I13403)&gt;Rules!$B$4,OR(B13404&lt;Rules!$B$2,B13404&gt;Rules!$B$3,ABS(I13404)&gt;Rules!$B$4)),1,0)</f>
        <v>0</v>
      </c>
      <c r="K13403" s="6" t="str">
        <f aca="false">IF(F13403=1,COUNTIF($F$2:F13403,1),"")</f>
        <v/>
      </c>
    </row>
    <row r="13404" customFormat="false" ht="15" hidden="false" customHeight="false" outlineLevel="0" collapsed="false">
      <c r="A13404" s="6" t="n">
        <v>105190.993</v>
      </c>
      <c r="B13404" s="6" t="n">
        <v>1.8996336996337</v>
      </c>
      <c r="C13404" s="6" t="n">
        <v>83</v>
      </c>
      <c r="D13404" s="6" t="n">
        <v>-1</v>
      </c>
      <c r="E13404" s="6" t="n">
        <v>1.91428571428571</v>
      </c>
      <c r="F13404" s="6" t="n">
        <v>0</v>
      </c>
      <c r="G13404" s="6" t="n">
        <v>0</v>
      </c>
      <c r="H13404" s="6" t="str">
        <f aca="false">IF(AND(A13404&gt;=Stimuli!$B$2,A13404&lt;=Stimuli!$C$2),Stimuli!$A$2,IF(AND(A13404&gt;=Stimuli!$B$3,A13404&lt;=Stimuli!$C$3),Stimuli!$A$3,IF(AND(A13404&gt;=Stimuli!$B$4,A13404&lt;=Stimuli!$C$4),Stimuli!$A$4,"")))</f>
        <v>03 Quiet recovery (15s)</v>
      </c>
      <c r="I13404" s="6" t="n">
        <f aca="false">(B13404-B13403)/((A13404-A13403)/1000)</f>
        <v>-0.750183150183034</v>
      </c>
      <c r="J13404" s="6" t="n">
        <f aca="false">IF(OR(B13404&lt;Rules!$B$2,B13404&gt;Rules!$B$3,ABS(I13404)&gt;Rules!$B$4,OR(B13405&lt;Rules!$B$2,B13405&gt;Rules!$B$3,ABS(I13405)&gt;Rules!$B$4)),1,0)</f>
        <v>0</v>
      </c>
      <c r="K13404" s="6" t="str">
        <f aca="false">IF(F13404=1,COUNTIF($F$2:F13404,1),"")</f>
        <v/>
      </c>
    </row>
    <row r="13405" customFormat="false" ht="15" hidden="false" customHeight="false" outlineLevel="0" collapsed="false">
      <c r="A13405" s="6" t="n">
        <v>105198.8055</v>
      </c>
      <c r="B13405" s="6" t="n">
        <v>1.90549450549451</v>
      </c>
      <c r="C13405" s="6" t="n">
        <v>83</v>
      </c>
      <c r="D13405" s="6" t="n">
        <v>-1</v>
      </c>
      <c r="E13405" s="6" t="n">
        <v>1.91428571428571</v>
      </c>
      <c r="F13405" s="6" t="n">
        <v>0</v>
      </c>
      <c r="G13405" s="6" t="n">
        <v>0</v>
      </c>
      <c r="H13405" s="6" t="str">
        <f aca="false">IF(AND(A13405&gt;=Stimuli!$B$2,A13405&lt;=Stimuli!$C$2),Stimuli!$A$2,IF(AND(A13405&gt;=Stimuli!$B$3,A13405&lt;=Stimuli!$C$3),Stimuli!$A$3,IF(AND(A13405&gt;=Stimuli!$B$4,A13405&lt;=Stimuli!$C$4),Stimuli!$A$4,"")))</f>
        <v>03 Quiet recovery (15s)</v>
      </c>
      <c r="I13405" s="6" t="n">
        <f aca="false">(B13405-B13404)/((A13405-A13404)/1000)</f>
        <v>0.750183150183034</v>
      </c>
      <c r="J13405" s="6" t="n">
        <f aca="false">IF(OR(B13405&lt;Rules!$B$2,B13405&gt;Rules!$B$3,ABS(I13405)&gt;Rules!$B$4,OR(B13406&lt;Rules!$B$2,B13406&gt;Rules!$B$3,ABS(I13406)&gt;Rules!$B$4)),1,0)</f>
        <v>0</v>
      </c>
      <c r="K13405" s="6" t="str">
        <f aca="false">IF(F13405=1,COUNTIF($F$2:F13405,1),"")</f>
        <v/>
      </c>
    </row>
    <row r="13406" customFormat="false" ht="15" hidden="false" customHeight="false" outlineLevel="0" collapsed="false">
      <c r="A13406" s="6" t="n">
        <v>105206.618</v>
      </c>
      <c r="B13406" s="6" t="n">
        <v>1.8996336996337</v>
      </c>
      <c r="C13406" s="6" t="n">
        <v>83</v>
      </c>
      <c r="D13406" s="6" t="n">
        <v>-1</v>
      </c>
      <c r="E13406" s="6" t="n">
        <v>1.91428571428571</v>
      </c>
      <c r="F13406" s="6" t="n">
        <v>0</v>
      </c>
      <c r="G13406" s="6" t="n">
        <v>0</v>
      </c>
      <c r="H13406" s="6" t="str">
        <f aca="false">IF(AND(A13406&gt;=Stimuli!$B$2,A13406&lt;=Stimuli!$C$2),Stimuli!$A$2,IF(AND(A13406&gt;=Stimuli!$B$3,A13406&lt;=Stimuli!$C$3),Stimuli!$A$3,IF(AND(A13406&gt;=Stimuli!$B$4,A13406&lt;=Stimuli!$C$4),Stimuli!$A$4,"")))</f>
        <v>03 Quiet recovery (15s)</v>
      </c>
      <c r="I13406" s="6" t="n">
        <f aca="false">(B13406-B13405)/((A13406-A13405)/1000)</f>
        <v>-0.750183150183034</v>
      </c>
      <c r="J13406" s="6" t="n">
        <f aca="false">IF(OR(B13406&lt;Rules!$B$2,B13406&gt;Rules!$B$3,ABS(I13406)&gt;Rules!$B$4,OR(B13407&lt;Rules!$B$2,B13407&gt;Rules!$B$3,ABS(I13407)&gt;Rules!$B$4)),1,0)</f>
        <v>0</v>
      </c>
      <c r="K13406" s="6" t="str">
        <f aca="false">IF(F13406=1,COUNTIF($F$2:F13406,1),"")</f>
        <v/>
      </c>
    </row>
    <row r="13407" customFormat="false" ht="15" hidden="false" customHeight="false" outlineLevel="0" collapsed="false">
      <c r="A13407" s="6" t="n">
        <v>105214.4305</v>
      </c>
      <c r="B13407" s="6" t="n">
        <v>1.90695970695971</v>
      </c>
      <c r="C13407" s="6" t="n">
        <v>83</v>
      </c>
      <c r="D13407" s="6" t="n">
        <v>-1</v>
      </c>
      <c r="E13407" s="6" t="n">
        <v>1.91428571428571</v>
      </c>
      <c r="F13407" s="6" t="n">
        <v>0</v>
      </c>
      <c r="G13407" s="6" t="n">
        <v>0</v>
      </c>
      <c r="H13407" s="6" t="str">
        <f aca="false">IF(AND(A13407&gt;=Stimuli!$B$2,A13407&lt;=Stimuli!$C$2),Stimuli!$A$2,IF(AND(A13407&gt;=Stimuli!$B$3,A13407&lt;=Stimuli!$C$3),Stimuli!$A$3,IF(AND(A13407&gt;=Stimuli!$B$4,A13407&lt;=Stimuli!$C$4),Stimuli!$A$4,"")))</f>
        <v>03 Quiet recovery (15s)</v>
      </c>
      <c r="I13407" s="6" t="n">
        <f aca="false">(B13407-B13406)/((A13407-A13406)/1000)</f>
        <v>0.937728937728906</v>
      </c>
      <c r="J13407" s="6" t="n">
        <f aca="false">IF(OR(B13407&lt;Rules!$B$2,B13407&gt;Rules!$B$3,ABS(I13407)&gt;Rules!$B$4,OR(B13408&lt;Rules!$B$2,B13408&gt;Rules!$B$3,ABS(I13408)&gt;Rules!$B$4)),1,0)</f>
        <v>0</v>
      </c>
      <c r="K13407" s="6" t="str">
        <f aca="false">IF(F13407=1,COUNTIF($F$2:F13407,1),"")</f>
        <v/>
      </c>
    </row>
    <row r="13408" customFormat="false" ht="15" hidden="false" customHeight="false" outlineLevel="0" collapsed="false">
      <c r="A13408" s="6" t="n">
        <v>105222.243</v>
      </c>
      <c r="B13408" s="6" t="n">
        <v>1.8981684981685</v>
      </c>
      <c r="C13408" s="6" t="n">
        <v>83</v>
      </c>
      <c r="D13408" s="6" t="n">
        <v>-1</v>
      </c>
      <c r="E13408" s="6" t="n">
        <v>1.91428571428571</v>
      </c>
      <c r="F13408" s="6" t="n">
        <v>0</v>
      </c>
      <c r="G13408" s="6" t="n">
        <v>0</v>
      </c>
      <c r="H13408" s="6" t="str">
        <f aca="false">IF(AND(A13408&gt;=Stimuli!$B$2,A13408&lt;=Stimuli!$C$2),Stimuli!$A$2,IF(AND(A13408&gt;=Stimuli!$B$3,A13408&lt;=Stimuli!$C$3),Stimuli!$A$3,IF(AND(A13408&gt;=Stimuli!$B$4,A13408&lt;=Stimuli!$C$4),Stimuli!$A$4,"")))</f>
        <v>03 Quiet recovery (15s)</v>
      </c>
      <c r="I13408" s="6" t="n">
        <f aca="false">(B13408-B13407)/((A13408-A13407)/1000)</f>
        <v>-1.12527472527475</v>
      </c>
      <c r="J13408" s="6" t="n">
        <f aca="false">IF(OR(B13408&lt;Rules!$B$2,B13408&gt;Rules!$B$3,ABS(I13408)&gt;Rules!$B$4,OR(B13409&lt;Rules!$B$2,B13409&gt;Rules!$B$3,ABS(I13409)&gt;Rules!$B$4)),1,0)</f>
        <v>0</v>
      </c>
      <c r="K13408" s="6" t="str">
        <f aca="false">IF(F13408=1,COUNTIF($F$2:F13408,1),"")</f>
        <v/>
      </c>
    </row>
    <row r="13409" customFormat="false" ht="15" hidden="false" customHeight="false" outlineLevel="0" collapsed="false">
      <c r="A13409" s="6" t="n">
        <v>105230.0555</v>
      </c>
      <c r="B13409" s="6" t="n">
        <v>1.90549450549451</v>
      </c>
      <c r="C13409" s="6" t="n">
        <v>83</v>
      </c>
      <c r="D13409" s="6" t="n">
        <v>-1</v>
      </c>
      <c r="E13409" s="6" t="n">
        <v>1.91428571428571</v>
      </c>
      <c r="F13409" s="6" t="n">
        <v>0</v>
      </c>
      <c r="G13409" s="6" t="n">
        <v>0</v>
      </c>
      <c r="H13409" s="6" t="str">
        <f aca="false">IF(AND(A13409&gt;=Stimuli!$B$2,A13409&lt;=Stimuli!$C$2),Stimuli!$A$2,IF(AND(A13409&gt;=Stimuli!$B$3,A13409&lt;=Stimuli!$C$3),Stimuli!$A$3,IF(AND(A13409&gt;=Stimuli!$B$4,A13409&lt;=Stimuli!$C$4),Stimuli!$A$4,"")))</f>
        <v>03 Quiet recovery (15s)</v>
      </c>
      <c r="I13409" s="6" t="n">
        <f aca="false">(B13409-B13408)/((A13409-A13408)/1000)</f>
        <v>0.937728937728878</v>
      </c>
      <c r="J13409" s="6" t="n">
        <f aca="false">IF(OR(B13409&lt;Rules!$B$2,B13409&gt;Rules!$B$3,ABS(I13409)&gt;Rules!$B$4,OR(B13410&lt;Rules!$B$2,B13410&gt;Rules!$B$3,ABS(I13410)&gt;Rules!$B$4)),1,0)</f>
        <v>0</v>
      </c>
      <c r="K13409" s="6" t="str">
        <f aca="false">IF(F13409=1,COUNTIF($F$2:F13409,1),"")</f>
        <v/>
      </c>
    </row>
    <row r="13410" customFormat="false" ht="15" hidden="false" customHeight="false" outlineLevel="0" collapsed="false">
      <c r="A13410" s="6" t="n">
        <v>105237.868</v>
      </c>
      <c r="B13410" s="6" t="n">
        <v>1.8981684981685</v>
      </c>
      <c r="C13410" s="6" t="n">
        <v>83</v>
      </c>
      <c r="D13410" s="6" t="n">
        <v>-1</v>
      </c>
      <c r="E13410" s="6" t="n">
        <v>1.91428571428571</v>
      </c>
      <c r="F13410" s="6" t="n">
        <v>0</v>
      </c>
      <c r="G13410" s="6" t="n">
        <v>0</v>
      </c>
      <c r="H13410" s="6" t="str">
        <f aca="false">IF(AND(A13410&gt;=Stimuli!$B$2,A13410&lt;=Stimuli!$C$2),Stimuli!$A$2,IF(AND(A13410&gt;=Stimuli!$B$3,A13410&lt;=Stimuli!$C$3),Stimuli!$A$3,IF(AND(A13410&gt;=Stimuli!$B$4,A13410&lt;=Stimuli!$C$4),Stimuli!$A$4,"")))</f>
        <v>03 Quiet recovery (15s)</v>
      </c>
      <c r="I13410" s="6" t="n">
        <f aca="false">(B13410-B13409)/((A13410-A13409)/1000)</f>
        <v>-0.937728937728878</v>
      </c>
      <c r="J13410" s="6" t="n">
        <f aca="false">IF(OR(B13410&lt;Rules!$B$2,B13410&gt;Rules!$B$3,ABS(I13410)&gt;Rules!$B$4,OR(B13411&lt;Rules!$B$2,B13411&gt;Rules!$B$3,ABS(I13411)&gt;Rules!$B$4)),1,0)</f>
        <v>0</v>
      </c>
      <c r="K13410" s="6" t="str">
        <f aca="false">IF(F13410=1,COUNTIF($F$2:F13410,1),"")</f>
        <v/>
      </c>
    </row>
    <row r="13411" customFormat="false" ht="15" hidden="false" customHeight="false" outlineLevel="0" collapsed="false">
      <c r="A13411" s="6" t="n">
        <v>105245.6805</v>
      </c>
      <c r="B13411" s="6" t="n">
        <v>1.90549450549451</v>
      </c>
      <c r="C13411" s="6" t="n">
        <v>83</v>
      </c>
      <c r="D13411" s="6" t="n">
        <v>-1</v>
      </c>
      <c r="E13411" s="6" t="n">
        <v>1.91428571428571</v>
      </c>
      <c r="F13411" s="6" t="n">
        <v>0</v>
      </c>
      <c r="G13411" s="6" t="n">
        <v>0</v>
      </c>
      <c r="H13411" s="6" t="str">
        <f aca="false">IF(AND(A13411&gt;=Stimuli!$B$2,A13411&lt;=Stimuli!$C$2),Stimuli!$A$2,IF(AND(A13411&gt;=Stimuli!$B$3,A13411&lt;=Stimuli!$C$3),Stimuli!$A$3,IF(AND(A13411&gt;=Stimuli!$B$4,A13411&lt;=Stimuli!$C$4),Stimuli!$A$4,"")))</f>
        <v>03 Quiet recovery (15s)</v>
      </c>
      <c r="I13411" s="6" t="n">
        <f aca="false">(B13411-B13410)/((A13411-A13410)/1000)</f>
        <v>0.937728937728878</v>
      </c>
      <c r="J13411" s="6" t="n">
        <f aca="false">IF(OR(B13411&lt;Rules!$B$2,B13411&gt;Rules!$B$3,ABS(I13411)&gt;Rules!$B$4,OR(B13412&lt;Rules!$B$2,B13412&gt;Rules!$B$3,ABS(I13412)&gt;Rules!$B$4)),1,0)</f>
        <v>0</v>
      </c>
      <c r="K13411" s="6" t="str">
        <f aca="false">IF(F13411=1,COUNTIF($F$2:F13411,1),"")</f>
        <v/>
      </c>
    </row>
    <row r="13412" customFormat="false" ht="15" hidden="false" customHeight="false" outlineLevel="0" collapsed="false">
      <c r="A13412" s="6" t="n">
        <v>105253.493</v>
      </c>
      <c r="B13412" s="6" t="n">
        <v>1.8981684981685</v>
      </c>
      <c r="C13412" s="6" t="n">
        <v>83</v>
      </c>
      <c r="D13412" s="6" t="n">
        <v>-1</v>
      </c>
      <c r="E13412" s="6" t="n">
        <v>1.91428571428571</v>
      </c>
      <c r="F13412" s="6" t="n">
        <v>0</v>
      </c>
      <c r="G13412" s="6" t="n">
        <v>0</v>
      </c>
      <c r="H13412" s="6" t="str">
        <f aca="false">IF(AND(A13412&gt;=Stimuli!$B$2,A13412&lt;=Stimuli!$C$2),Stimuli!$A$2,IF(AND(A13412&gt;=Stimuli!$B$3,A13412&lt;=Stimuli!$C$3),Stimuli!$A$3,IF(AND(A13412&gt;=Stimuli!$B$4,A13412&lt;=Stimuli!$C$4),Stimuli!$A$4,"")))</f>
        <v>03 Quiet recovery (15s)</v>
      </c>
      <c r="I13412" s="6" t="n">
        <f aca="false">(B13412-B13411)/((A13412-A13411)/1000)</f>
        <v>-0.937728937728878</v>
      </c>
      <c r="J13412" s="6" t="n">
        <f aca="false">IF(OR(B13412&lt;Rules!$B$2,B13412&gt;Rules!$B$3,ABS(I13412)&gt;Rules!$B$4,OR(B13413&lt;Rules!$B$2,B13413&gt;Rules!$B$3,ABS(I13413)&gt;Rules!$B$4)),1,0)</f>
        <v>0</v>
      </c>
      <c r="K13412" s="6" t="str">
        <f aca="false">IF(F13412=1,COUNTIF($F$2:F13412,1),"")</f>
        <v/>
      </c>
    </row>
    <row r="13413" customFormat="false" ht="15" hidden="false" customHeight="false" outlineLevel="0" collapsed="false">
      <c r="A13413" s="6" t="n">
        <v>105261.3055</v>
      </c>
      <c r="B13413" s="6" t="n">
        <v>1.9040293040293</v>
      </c>
      <c r="C13413" s="6" t="n">
        <v>83</v>
      </c>
      <c r="D13413" s="6" t="n">
        <v>-1</v>
      </c>
      <c r="E13413" s="6" t="n">
        <v>1.91428571428571</v>
      </c>
      <c r="F13413" s="6" t="n">
        <v>0</v>
      </c>
      <c r="G13413" s="6" t="n">
        <v>0</v>
      </c>
      <c r="H13413" s="6" t="str">
        <f aca="false">IF(AND(A13413&gt;=Stimuli!$B$2,A13413&lt;=Stimuli!$C$2),Stimuli!$A$2,IF(AND(A13413&gt;=Stimuli!$B$3,A13413&lt;=Stimuli!$C$3),Stimuli!$A$3,IF(AND(A13413&gt;=Stimuli!$B$4,A13413&lt;=Stimuli!$C$4),Stimuli!$A$4,"")))</f>
        <v>03 Quiet recovery (15s)</v>
      </c>
      <c r="I13413" s="6" t="n">
        <f aca="false">(B13413-B13412)/((A13413-A13412)/1000)</f>
        <v>0.750183150183148</v>
      </c>
      <c r="J13413" s="6" t="n">
        <f aca="false">IF(OR(B13413&lt;Rules!$B$2,B13413&gt;Rules!$B$3,ABS(I13413)&gt;Rules!$B$4,OR(B13414&lt;Rules!$B$2,B13414&gt;Rules!$B$3,ABS(I13414)&gt;Rules!$B$4)),1,0)</f>
        <v>0</v>
      </c>
      <c r="K13413" s="6" t="str">
        <f aca="false">IF(F13413=1,COUNTIF($F$2:F13413,1),"")</f>
        <v/>
      </c>
    </row>
    <row r="13414" customFormat="false" ht="15" hidden="false" customHeight="false" outlineLevel="0" collapsed="false">
      <c r="A13414" s="6" t="n">
        <v>105269.118</v>
      </c>
      <c r="B13414" s="6" t="n">
        <v>1.8996336996337</v>
      </c>
      <c r="C13414" s="6" t="n">
        <v>83</v>
      </c>
      <c r="D13414" s="6" t="n">
        <v>-1</v>
      </c>
      <c r="E13414" s="6" t="n">
        <v>1.91428571428571</v>
      </c>
      <c r="F13414" s="6" t="n">
        <v>0</v>
      </c>
      <c r="G13414" s="6" t="n">
        <v>0</v>
      </c>
      <c r="H13414" s="6" t="str">
        <f aca="false">IF(AND(A13414&gt;=Stimuli!$B$2,A13414&lt;=Stimuli!$C$2),Stimuli!$A$2,IF(AND(A13414&gt;=Stimuli!$B$3,A13414&lt;=Stimuli!$C$3),Stimuli!$A$3,IF(AND(A13414&gt;=Stimuli!$B$4,A13414&lt;=Stimuli!$C$4),Stimuli!$A$4,"")))</f>
        <v>03 Quiet recovery (15s)</v>
      </c>
      <c r="I13414" s="6" t="n">
        <f aca="false">(B13414-B13413)/((A13414-A13413)/1000)</f>
        <v>-0.562637362637304</v>
      </c>
      <c r="J13414" s="6" t="n">
        <f aca="false">IF(OR(B13414&lt;Rules!$B$2,B13414&gt;Rules!$B$3,ABS(I13414)&gt;Rules!$B$4,OR(B13415&lt;Rules!$B$2,B13415&gt;Rules!$B$3,ABS(I13415)&gt;Rules!$B$4)),1,0)</f>
        <v>0</v>
      </c>
      <c r="K13414" s="6" t="str">
        <f aca="false">IF(F13414=1,COUNTIF($F$2:F13414,1),"")</f>
        <v/>
      </c>
    </row>
    <row r="13415" customFormat="false" ht="15" hidden="false" customHeight="false" outlineLevel="0" collapsed="false">
      <c r="A13415" s="6" t="n">
        <v>105276.9305</v>
      </c>
      <c r="B13415" s="6" t="n">
        <v>1.9025641025641</v>
      </c>
      <c r="C13415" s="6" t="n">
        <v>83</v>
      </c>
      <c r="D13415" s="6" t="n">
        <v>-1</v>
      </c>
      <c r="E13415" s="6" t="n">
        <v>1.91428571428571</v>
      </c>
      <c r="F13415" s="6" t="n">
        <v>0</v>
      </c>
      <c r="G13415" s="6" t="n">
        <v>0</v>
      </c>
      <c r="H13415" s="6" t="str">
        <f aca="false">IF(AND(A13415&gt;=Stimuli!$B$2,A13415&lt;=Stimuli!$C$2),Stimuli!$A$2,IF(AND(A13415&gt;=Stimuli!$B$3,A13415&lt;=Stimuli!$C$3),Stimuli!$A$3,IF(AND(A13415&gt;=Stimuli!$B$4,A13415&lt;=Stimuli!$C$4),Stimuli!$A$4,"")))</f>
        <v>03 Quiet recovery (15s)</v>
      </c>
      <c r="I13415" s="6" t="n">
        <f aca="false">(B13415-B13414)/((A13415-A13414)/1000)</f>
        <v>0.37509157509146</v>
      </c>
      <c r="J13415" s="6" t="n">
        <f aca="false">IF(OR(B13415&lt;Rules!$B$2,B13415&gt;Rules!$B$3,ABS(I13415)&gt;Rules!$B$4,OR(B13416&lt;Rules!$B$2,B13416&gt;Rules!$B$3,ABS(I13416)&gt;Rules!$B$4)),1,0)</f>
        <v>0</v>
      </c>
      <c r="K13415" s="6" t="str">
        <f aca="false">IF(F13415=1,COUNTIF($F$2:F13415,1),"")</f>
        <v/>
      </c>
    </row>
    <row r="13416" customFormat="false" ht="15" hidden="false" customHeight="false" outlineLevel="0" collapsed="false">
      <c r="A13416" s="6" t="n">
        <v>105284.743</v>
      </c>
      <c r="B13416" s="6" t="n">
        <v>1.9010989010989</v>
      </c>
      <c r="C13416" s="6" t="n">
        <v>83</v>
      </c>
      <c r="D13416" s="6" t="n">
        <v>-1</v>
      </c>
      <c r="E13416" s="6" t="n">
        <v>1.91428571428571</v>
      </c>
      <c r="F13416" s="6" t="n">
        <v>0</v>
      </c>
      <c r="G13416" s="6" t="n">
        <v>0</v>
      </c>
      <c r="H13416" s="6" t="str">
        <f aca="false">IF(AND(A13416&gt;=Stimuli!$B$2,A13416&lt;=Stimuli!$C$2),Stimuli!$A$2,IF(AND(A13416&gt;=Stimuli!$B$3,A13416&lt;=Stimuli!$C$3),Stimuli!$A$3,IF(AND(A13416&gt;=Stimuli!$B$4,A13416&lt;=Stimuli!$C$4),Stimuli!$A$4,"")))</f>
        <v>03 Quiet recovery (15s)</v>
      </c>
      <c r="I13416" s="6" t="n">
        <f aca="false">(B13416-B13415)/((A13416-A13415)/1000)</f>
        <v>-0.18754578754573</v>
      </c>
      <c r="J13416" s="6" t="n">
        <f aca="false">IF(OR(B13416&lt;Rules!$B$2,B13416&gt;Rules!$B$3,ABS(I13416)&gt;Rules!$B$4,OR(B13417&lt;Rules!$B$2,B13417&gt;Rules!$B$3,ABS(I13417)&gt;Rules!$B$4)),1,0)</f>
        <v>0</v>
      </c>
      <c r="K13416" s="6" t="str">
        <f aca="false">IF(F13416=1,COUNTIF($F$2:F13416,1),"")</f>
        <v/>
      </c>
    </row>
    <row r="13417" customFormat="false" ht="15" hidden="false" customHeight="false" outlineLevel="0" collapsed="false">
      <c r="A13417" s="6" t="n">
        <v>105292.5555</v>
      </c>
      <c r="B13417" s="6" t="n">
        <v>1.9010989010989</v>
      </c>
      <c r="C13417" s="6" t="n">
        <v>83</v>
      </c>
      <c r="D13417" s="6" t="n">
        <v>-1</v>
      </c>
      <c r="E13417" s="6" t="n">
        <v>1.91428571428571</v>
      </c>
      <c r="F13417" s="6" t="n">
        <v>0</v>
      </c>
      <c r="G13417" s="6" t="n">
        <v>0</v>
      </c>
      <c r="H13417" s="6" t="str">
        <f aca="false">IF(AND(A13417&gt;=Stimuli!$B$2,A13417&lt;=Stimuli!$C$2),Stimuli!$A$2,IF(AND(A13417&gt;=Stimuli!$B$3,A13417&lt;=Stimuli!$C$3),Stimuli!$A$3,IF(AND(A13417&gt;=Stimuli!$B$4,A13417&lt;=Stimuli!$C$4),Stimuli!$A$4,"")))</f>
        <v>03 Quiet recovery (15s)</v>
      </c>
      <c r="I13417" s="6" t="n">
        <f aca="false">(B13417-B13416)/((A13417-A13416)/1000)</f>
        <v>0</v>
      </c>
      <c r="J13417" s="6" t="n">
        <f aca="false">IF(OR(B13417&lt;Rules!$B$2,B13417&gt;Rules!$B$3,ABS(I13417)&gt;Rules!$B$4,OR(B13418&lt;Rules!$B$2,B13418&gt;Rules!$B$3,ABS(I13418)&gt;Rules!$B$4)),1,0)</f>
        <v>0</v>
      </c>
      <c r="K13417" s="6" t="str">
        <f aca="false">IF(F13417=1,COUNTIF($F$2:F13417,1),"")</f>
        <v/>
      </c>
    </row>
    <row r="13418" customFormat="false" ht="15" hidden="false" customHeight="false" outlineLevel="0" collapsed="false">
      <c r="A13418" s="6" t="n">
        <v>105300.368</v>
      </c>
      <c r="B13418" s="6" t="n">
        <v>1.9025641025641</v>
      </c>
      <c r="C13418" s="6" t="n">
        <v>83</v>
      </c>
      <c r="D13418" s="6" t="n">
        <v>-1</v>
      </c>
      <c r="E13418" s="6" t="n">
        <v>1.91428571428571</v>
      </c>
      <c r="F13418" s="6" t="n">
        <v>0</v>
      </c>
      <c r="G13418" s="6" t="n">
        <v>0</v>
      </c>
      <c r="H13418" s="6" t="str">
        <f aca="false">IF(AND(A13418&gt;=Stimuli!$B$2,A13418&lt;=Stimuli!$C$2),Stimuli!$A$2,IF(AND(A13418&gt;=Stimuli!$B$3,A13418&lt;=Stimuli!$C$3),Stimuli!$A$3,IF(AND(A13418&gt;=Stimuli!$B$4,A13418&lt;=Stimuli!$C$4),Stimuli!$A$4,"")))</f>
        <v>03 Quiet recovery (15s)</v>
      </c>
      <c r="I13418" s="6" t="n">
        <f aca="false">(B13418-B13417)/((A13418-A13417)/1000)</f>
        <v>0.18754578754573</v>
      </c>
      <c r="J13418" s="6" t="n">
        <f aca="false">IF(OR(B13418&lt;Rules!$B$2,B13418&gt;Rules!$B$3,ABS(I13418)&gt;Rules!$B$4,OR(B13419&lt;Rules!$B$2,B13419&gt;Rules!$B$3,ABS(I13419)&gt;Rules!$B$4)),1,0)</f>
        <v>0</v>
      </c>
      <c r="K13418" s="6" t="str">
        <f aca="false">IF(F13418=1,COUNTIF($F$2:F13418,1),"")</f>
        <v/>
      </c>
    </row>
    <row r="13419" customFormat="false" ht="15" hidden="false" customHeight="false" outlineLevel="0" collapsed="false">
      <c r="A13419" s="6" t="n">
        <v>105308.1805</v>
      </c>
      <c r="B13419" s="6" t="n">
        <v>1.8996336996337</v>
      </c>
      <c r="C13419" s="6" t="n">
        <v>83</v>
      </c>
      <c r="D13419" s="6" t="n">
        <v>-1</v>
      </c>
      <c r="E13419" s="6" t="n">
        <v>1.91428571428571</v>
      </c>
      <c r="F13419" s="6" t="n">
        <v>0</v>
      </c>
      <c r="G13419" s="6" t="n">
        <v>0</v>
      </c>
      <c r="H13419" s="6" t="str">
        <f aca="false">IF(AND(A13419&gt;=Stimuli!$B$2,A13419&lt;=Stimuli!$C$2),Stimuli!$A$2,IF(AND(A13419&gt;=Stimuli!$B$3,A13419&lt;=Stimuli!$C$3),Stimuli!$A$3,IF(AND(A13419&gt;=Stimuli!$B$4,A13419&lt;=Stimuli!$C$4),Stimuli!$A$4,"")))</f>
        <v>03 Quiet recovery (15s)</v>
      </c>
      <c r="I13419" s="6" t="n">
        <f aca="false">(B13419-B13418)/((A13419-A13418)/1000)</f>
        <v>-0.37509157509146</v>
      </c>
      <c r="J13419" s="6" t="n">
        <f aca="false">IF(OR(B13419&lt;Rules!$B$2,B13419&gt;Rules!$B$3,ABS(I13419)&gt;Rules!$B$4,OR(B13420&lt;Rules!$B$2,B13420&gt;Rules!$B$3,ABS(I13420)&gt;Rules!$B$4)),1,0)</f>
        <v>0</v>
      </c>
      <c r="K13419" s="6" t="str">
        <f aca="false">IF(F13419=1,COUNTIF($F$2:F13419,1),"")</f>
        <v/>
      </c>
    </row>
    <row r="13420" customFormat="false" ht="15" hidden="false" customHeight="false" outlineLevel="0" collapsed="false">
      <c r="A13420" s="6" t="n">
        <v>105315.993</v>
      </c>
      <c r="B13420" s="6" t="n">
        <v>1.9040293040293</v>
      </c>
      <c r="C13420" s="6" t="n">
        <v>83</v>
      </c>
      <c r="D13420" s="6" t="n">
        <v>-1</v>
      </c>
      <c r="E13420" s="6" t="n">
        <v>1.91428571428571</v>
      </c>
      <c r="F13420" s="6" t="n">
        <v>0</v>
      </c>
      <c r="G13420" s="6" t="n">
        <v>0</v>
      </c>
      <c r="H13420" s="6" t="str">
        <f aca="false">IF(AND(A13420&gt;=Stimuli!$B$2,A13420&lt;=Stimuli!$C$2),Stimuli!$A$2,IF(AND(A13420&gt;=Stimuli!$B$3,A13420&lt;=Stimuli!$C$3),Stimuli!$A$3,IF(AND(A13420&gt;=Stimuli!$B$4,A13420&lt;=Stimuli!$C$4),Stimuli!$A$4,"")))</f>
        <v>03 Quiet recovery (15s)</v>
      </c>
      <c r="I13420" s="6" t="n">
        <f aca="false">(B13420-B13419)/((A13420-A13419)/1000)</f>
        <v>0.562637362637304</v>
      </c>
      <c r="J13420" s="6" t="n">
        <f aca="false">IF(OR(B13420&lt;Rules!$B$2,B13420&gt;Rules!$B$3,ABS(I13420)&gt;Rules!$B$4,OR(B13421&lt;Rules!$B$2,B13421&gt;Rules!$B$3,ABS(I13421)&gt;Rules!$B$4)),1,0)</f>
        <v>0</v>
      </c>
      <c r="K13420" s="6" t="str">
        <f aca="false">IF(F13420=1,COUNTIF($F$2:F13420,1),"")</f>
        <v/>
      </c>
    </row>
    <row r="13421" customFormat="false" ht="15" hidden="false" customHeight="false" outlineLevel="0" collapsed="false">
      <c r="A13421" s="6" t="n">
        <v>105323.8055</v>
      </c>
      <c r="B13421" s="6" t="n">
        <v>1.8981684981685</v>
      </c>
      <c r="C13421" s="6" t="n">
        <v>83</v>
      </c>
      <c r="D13421" s="6" t="n">
        <v>-1</v>
      </c>
      <c r="E13421" s="6" t="n">
        <v>1.91428571428571</v>
      </c>
      <c r="F13421" s="6" t="n">
        <v>0</v>
      </c>
      <c r="G13421" s="6" t="n">
        <v>0</v>
      </c>
      <c r="H13421" s="6" t="str">
        <f aca="false">IF(AND(A13421&gt;=Stimuli!$B$2,A13421&lt;=Stimuli!$C$2),Stimuli!$A$2,IF(AND(A13421&gt;=Stimuli!$B$3,A13421&lt;=Stimuli!$C$3),Stimuli!$A$3,IF(AND(A13421&gt;=Stimuli!$B$4,A13421&lt;=Stimuli!$C$4),Stimuli!$A$4,"")))</f>
        <v>03 Quiet recovery (15s)</v>
      </c>
      <c r="I13421" s="6" t="n">
        <f aca="false">(B13421-B13420)/((A13421-A13420)/1000)</f>
        <v>-0.750183150183148</v>
      </c>
      <c r="J13421" s="6" t="n">
        <f aca="false">IF(OR(B13421&lt;Rules!$B$2,B13421&gt;Rules!$B$3,ABS(I13421)&gt;Rules!$B$4,OR(B13422&lt;Rules!$B$2,B13422&gt;Rules!$B$3,ABS(I13422)&gt;Rules!$B$4)),1,0)</f>
        <v>0</v>
      </c>
      <c r="K13421" s="6" t="str">
        <f aca="false">IF(F13421=1,COUNTIF($F$2:F13421,1),"")</f>
        <v/>
      </c>
    </row>
    <row r="13422" customFormat="false" ht="15" hidden="false" customHeight="false" outlineLevel="0" collapsed="false">
      <c r="A13422" s="6" t="n">
        <v>105331.618</v>
      </c>
      <c r="B13422" s="6" t="n">
        <v>1.9040293040293</v>
      </c>
      <c r="C13422" s="6" t="n">
        <v>83</v>
      </c>
      <c r="D13422" s="6" t="n">
        <v>-1</v>
      </c>
      <c r="E13422" s="6" t="n">
        <v>1.91428571428571</v>
      </c>
      <c r="F13422" s="6" t="n">
        <v>0</v>
      </c>
      <c r="G13422" s="6" t="n">
        <v>0</v>
      </c>
      <c r="H13422" s="6" t="str">
        <f aca="false">IF(AND(A13422&gt;=Stimuli!$B$2,A13422&lt;=Stimuli!$C$2),Stimuli!$A$2,IF(AND(A13422&gt;=Stimuli!$B$3,A13422&lt;=Stimuli!$C$3),Stimuli!$A$3,IF(AND(A13422&gt;=Stimuli!$B$4,A13422&lt;=Stimuli!$C$4),Stimuli!$A$4,"")))</f>
        <v>03 Quiet recovery (15s)</v>
      </c>
      <c r="I13422" s="6" t="n">
        <f aca="false">(B13422-B13421)/((A13422-A13421)/1000)</f>
        <v>0.750183150183148</v>
      </c>
      <c r="J13422" s="6" t="n">
        <f aca="false">IF(OR(B13422&lt;Rules!$B$2,B13422&gt;Rules!$B$3,ABS(I13422)&gt;Rules!$B$4,OR(B13423&lt;Rules!$B$2,B13423&gt;Rules!$B$3,ABS(I13423)&gt;Rules!$B$4)),1,0)</f>
        <v>0</v>
      </c>
      <c r="K13422" s="6" t="str">
        <f aca="false">IF(F13422=1,COUNTIF($F$2:F13422,1),"")</f>
        <v/>
      </c>
    </row>
    <row r="13423" customFormat="false" ht="15" hidden="false" customHeight="false" outlineLevel="0" collapsed="false">
      <c r="A13423" s="6" t="n">
        <v>105339.4305</v>
      </c>
      <c r="B13423" s="6" t="n">
        <v>1.8967032967033</v>
      </c>
      <c r="C13423" s="6" t="n">
        <v>83</v>
      </c>
      <c r="D13423" s="6" t="n">
        <v>-1</v>
      </c>
      <c r="E13423" s="6" t="n">
        <v>1.91428571428571</v>
      </c>
      <c r="F13423" s="6" t="n">
        <v>0</v>
      </c>
      <c r="G13423" s="6" t="n">
        <v>0</v>
      </c>
      <c r="H13423" s="6" t="str">
        <f aca="false">IF(AND(A13423&gt;=Stimuli!$B$2,A13423&lt;=Stimuli!$C$2),Stimuli!$A$2,IF(AND(A13423&gt;=Stimuli!$B$3,A13423&lt;=Stimuli!$C$3),Stimuli!$A$3,IF(AND(A13423&gt;=Stimuli!$B$4,A13423&lt;=Stimuli!$C$4),Stimuli!$A$4,"")))</f>
        <v>03 Quiet recovery (15s)</v>
      </c>
      <c r="I13423" s="6" t="n">
        <f aca="false">(B13423-B13422)/((A13423-A13422)/1000)</f>
        <v>-0.937728937728878</v>
      </c>
      <c r="J13423" s="6" t="n">
        <f aca="false">IF(OR(B13423&lt;Rules!$B$2,B13423&gt;Rules!$B$3,ABS(I13423)&gt;Rules!$B$4,OR(B13424&lt;Rules!$B$2,B13424&gt;Rules!$B$3,ABS(I13424)&gt;Rules!$B$4)),1,0)</f>
        <v>0</v>
      </c>
      <c r="K13423" s="6" t="str">
        <f aca="false">IF(F13423=1,COUNTIF($F$2:F13423,1),"")</f>
        <v/>
      </c>
    </row>
    <row r="13424" customFormat="false" ht="15" hidden="false" customHeight="false" outlineLevel="0" collapsed="false">
      <c r="A13424" s="6" t="n">
        <v>105347.243</v>
      </c>
      <c r="B13424" s="6" t="n">
        <v>1.9040293040293</v>
      </c>
      <c r="C13424" s="6" t="n">
        <v>83</v>
      </c>
      <c r="D13424" s="6" t="n">
        <v>-1</v>
      </c>
      <c r="E13424" s="6" t="n">
        <v>1.91428571428571</v>
      </c>
      <c r="F13424" s="6" t="n">
        <v>0</v>
      </c>
      <c r="G13424" s="6" t="n">
        <v>0</v>
      </c>
      <c r="H13424" s="6" t="str">
        <f aca="false">IF(AND(A13424&gt;=Stimuli!$B$2,A13424&lt;=Stimuli!$C$2),Stimuli!$A$2,IF(AND(A13424&gt;=Stimuli!$B$3,A13424&lt;=Stimuli!$C$3),Stimuli!$A$3,IF(AND(A13424&gt;=Stimuli!$B$4,A13424&lt;=Stimuli!$C$4),Stimuli!$A$4,"")))</f>
        <v>03 Quiet recovery (15s)</v>
      </c>
      <c r="I13424" s="6" t="n">
        <f aca="false">(B13424-B13423)/((A13424-A13423)/1000)</f>
        <v>0.937728937728878</v>
      </c>
      <c r="J13424" s="6" t="n">
        <f aca="false">IF(OR(B13424&lt;Rules!$B$2,B13424&gt;Rules!$B$3,ABS(I13424)&gt;Rules!$B$4,OR(B13425&lt;Rules!$B$2,B13425&gt;Rules!$B$3,ABS(I13425)&gt;Rules!$B$4)),1,0)</f>
        <v>0</v>
      </c>
      <c r="K13424" s="6" t="str">
        <f aca="false">IF(F13424=1,COUNTIF($F$2:F13424,1),"")</f>
        <v/>
      </c>
    </row>
    <row r="13425" customFormat="false" ht="15" hidden="false" customHeight="false" outlineLevel="0" collapsed="false">
      <c r="A13425" s="6" t="n">
        <v>105355.0555</v>
      </c>
      <c r="B13425" s="6" t="n">
        <v>1.8967032967033</v>
      </c>
      <c r="C13425" s="6" t="n">
        <v>83</v>
      </c>
      <c r="D13425" s="6" t="n">
        <v>-1</v>
      </c>
      <c r="E13425" s="6" t="n">
        <v>1.91428571428571</v>
      </c>
      <c r="F13425" s="6" t="n">
        <v>0</v>
      </c>
      <c r="G13425" s="6" t="n">
        <v>0</v>
      </c>
      <c r="H13425" s="6" t="str">
        <f aca="false">IF(AND(A13425&gt;=Stimuli!$B$2,A13425&lt;=Stimuli!$C$2),Stimuli!$A$2,IF(AND(A13425&gt;=Stimuli!$B$3,A13425&lt;=Stimuli!$C$3),Stimuli!$A$3,IF(AND(A13425&gt;=Stimuli!$B$4,A13425&lt;=Stimuli!$C$4),Stimuli!$A$4,"")))</f>
        <v>03 Quiet recovery (15s)</v>
      </c>
      <c r="I13425" s="6" t="n">
        <f aca="false">(B13425-B13424)/((A13425-A13424)/1000)</f>
        <v>-0.937728937728878</v>
      </c>
      <c r="J13425" s="6" t="n">
        <f aca="false">IF(OR(B13425&lt;Rules!$B$2,B13425&gt;Rules!$B$3,ABS(I13425)&gt;Rules!$B$4,OR(B13426&lt;Rules!$B$2,B13426&gt;Rules!$B$3,ABS(I13426)&gt;Rules!$B$4)),1,0)</f>
        <v>0</v>
      </c>
      <c r="K13425" s="6" t="str">
        <f aca="false">IF(F13425=1,COUNTIF($F$2:F13425,1),"")</f>
        <v/>
      </c>
    </row>
    <row r="13426" customFormat="false" ht="15" hidden="false" customHeight="false" outlineLevel="0" collapsed="false">
      <c r="A13426" s="6" t="n">
        <v>105362.868</v>
      </c>
      <c r="B13426" s="6" t="n">
        <v>1.9040293040293</v>
      </c>
      <c r="C13426" s="6" t="n">
        <v>83</v>
      </c>
      <c r="D13426" s="6" t="n">
        <v>-1</v>
      </c>
      <c r="E13426" s="6" t="n">
        <v>1.91428571428571</v>
      </c>
      <c r="F13426" s="6" t="n">
        <v>0</v>
      </c>
      <c r="G13426" s="6" t="n">
        <v>0</v>
      </c>
      <c r="H13426" s="6" t="str">
        <f aca="false">IF(AND(A13426&gt;=Stimuli!$B$2,A13426&lt;=Stimuli!$C$2),Stimuli!$A$2,IF(AND(A13426&gt;=Stimuli!$B$3,A13426&lt;=Stimuli!$C$3),Stimuli!$A$3,IF(AND(A13426&gt;=Stimuli!$B$4,A13426&lt;=Stimuli!$C$4),Stimuli!$A$4,"")))</f>
        <v>03 Quiet recovery (15s)</v>
      </c>
      <c r="I13426" s="6" t="n">
        <f aca="false">(B13426-B13425)/((A13426-A13425)/1000)</f>
        <v>0.937728937728878</v>
      </c>
      <c r="J13426" s="6" t="n">
        <f aca="false">IF(OR(B13426&lt;Rules!$B$2,B13426&gt;Rules!$B$3,ABS(I13426)&gt;Rules!$B$4,OR(B13427&lt;Rules!$B$2,B13427&gt;Rules!$B$3,ABS(I13427)&gt;Rules!$B$4)),1,0)</f>
        <v>0</v>
      </c>
      <c r="K13426" s="6" t="str">
        <f aca="false">IF(F13426=1,COUNTIF($F$2:F13426,1),"")</f>
        <v/>
      </c>
    </row>
    <row r="13427" customFormat="false" ht="15" hidden="false" customHeight="false" outlineLevel="0" collapsed="false">
      <c r="A13427" s="6" t="n">
        <v>105370.6805</v>
      </c>
      <c r="B13427" s="6" t="n">
        <v>1.8952380952381</v>
      </c>
      <c r="C13427" s="6" t="n">
        <v>83</v>
      </c>
      <c r="D13427" s="6" t="n">
        <v>-1</v>
      </c>
      <c r="E13427" s="6" t="n">
        <v>1.91428571428571</v>
      </c>
      <c r="F13427" s="6" t="n">
        <v>0</v>
      </c>
      <c r="G13427" s="6" t="n">
        <v>0</v>
      </c>
      <c r="H13427" s="6" t="str">
        <f aca="false">IF(AND(A13427&gt;=Stimuli!$B$2,A13427&lt;=Stimuli!$C$2),Stimuli!$A$2,IF(AND(A13427&gt;=Stimuli!$B$3,A13427&lt;=Stimuli!$C$3),Stimuli!$A$3,IF(AND(A13427&gt;=Stimuli!$B$4,A13427&lt;=Stimuli!$C$4),Stimuli!$A$4,"")))</f>
        <v>03 Quiet recovery (15s)</v>
      </c>
      <c r="I13427" s="6" t="n">
        <f aca="false">(B13427-B13426)/((A13427-A13426)/1000)</f>
        <v>-1.12527472527475</v>
      </c>
      <c r="J13427" s="6" t="n">
        <f aca="false">IF(OR(B13427&lt;Rules!$B$2,B13427&gt;Rules!$B$3,ABS(I13427)&gt;Rules!$B$4),1,0)</f>
        <v>0</v>
      </c>
      <c r="K13427" s="6" t="str">
        <f aca="false">IF(F13427=1,COUNTIF($F$2:F13427,1),"")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3" t="s">
        <v>50</v>
      </c>
      <c r="B1" s="3" t="s">
        <v>51</v>
      </c>
      <c r="C1" s="3" t="s">
        <v>52</v>
      </c>
      <c r="D1" s="3" t="s">
        <v>53</v>
      </c>
      <c r="E1" s="3" t="s">
        <v>33</v>
      </c>
      <c r="F1" s="3" t="s">
        <v>54</v>
      </c>
      <c r="G1" s="3" t="s">
        <v>55</v>
      </c>
    </row>
    <row r="2" customFormat="false" ht="15" hidden="false" customHeight="false" outlineLevel="0" collapsed="false">
      <c r="A2" s="5" t="n">
        <v>1</v>
      </c>
      <c r="B2" s="6" t="n">
        <f aca="false">INDEX(Shimmer!$A$2:$A$13427,MATCH(A2,Shimmer!$K$2:$K$13427,0))</f>
        <v>5386.3055</v>
      </c>
      <c r="C2" s="6" t="n">
        <f aca="false">B2/1000</f>
        <v>5.3863055</v>
      </c>
      <c r="D2" s="6" t="n">
        <f aca="false">INDEX(Shimmer!$G$2:$G$13427,MATCH(A2,Shimmer!$K$2:$K$13427,0))</f>
        <v>0.155311355311355</v>
      </c>
      <c r="E2" s="6" t="str">
        <f aca="false">INDEX(Shimmer!$H$2:$H$13427,MATCH(A2,Shimmer!$K$2:$K$13427,0))</f>
        <v>01 Quiet baseline (60s)</v>
      </c>
      <c r="F2" s="6" t="n">
        <f aca="false">COUNTIFS(Shimmer!$A$2:$A$13427,"&gt;="&amp;(B2-Rules!$B$5),Shimmer!$A$2:$A$13427,"&lt;="&amp;(B2+Rules!$B$5),Shimmer!$J$2:$J$13427,1)</f>
        <v>0</v>
      </c>
      <c r="G2" s="6" t="n">
        <f aca="false">IF(F2&gt;0,1,0)</f>
        <v>0</v>
      </c>
    </row>
    <row r="3" customFormat="false" ht="15" hidden="false" customHeight="false" outlineLevel="0" collapsed="false">
      <c r="A3" s="5" t="n">
        <v>2</v>
      </c>
      <c r="B3" s="6" t="n">
        <f aca="false">INDEX(Shimmer!$A$2:$A$13427,MATCH(A3,Shimmer!$K$2:$K$13427,0))</f>
        <v>11167.5555</v>
      </c>
      <c r="C3" s="6" t="n">
        <f aca="false">B3/1000</f>
        <v>11.1675555</v>
      </c>
      <c r="D3" s="6" t="n">
        <f aca="false">INDEX(Shimmer!$G$2:$G$13427,MATCH(A3,Shimmer!$K$2:$K$13427,0))</f>
        <v>0.0234432234432236</v>
      </c>
      <c r="E3" s="6" t="str">
        <f aca="false">INDEX(Shimmer!$H$2:$H$13427,MATCH(A3,Shimmer!$K$2:$K$13427,0))</f>
        <v>01 Quiet baseline (60s)</v>
      </c>
      <c r="F3" s="6" t="n">
        <f aca="false">COUNTIFS(Shimmer!$A$2:$A$13427,"&gt;="&amp;(B3-Rules!$B$5),Shimmer!$A$2:$A$13427,"&lt;="&amp;(B3+Rules!$B$5),Shimmer!$J$2:$J$13427,1)</f>
        <v>0</v>
      </c>
      <c r="G3" s="6" t="n">
        <f aca="false">IF(F3&gt;0,1,0)</f>
        <v>0</v>
      </c>
    </row>
    <row r="4" customFormat="false" ht="15" hidden="false" customHeight="false" outlineLevel="0" collapsed="false">
      <c r="A4" s="5" t="n">
        <v>3</v>
      </c>
      <c r="B4" s="6" t="n">
        <f aca="false">INDEX(Shimmer!$A$2:$A$13427,MATCH(A4,Shimmer!$K$2:$K$13427,0))</f>
        <v>20698.8055</v>
      </c>
      <c r="C4" s="6" t="n">
        <f aca="false">B4/1000</f>
        <v>20.6988055</v>
      </c>
      <c r="D4" s="6" t="n">
        <f aca="false">INDEX(Shimmer!$G$2:$G$13427,MATCH(A4,Shimmer!$K$2:$K$13427,0))</f>
        <v>0.0234432234432231</v>
      </c>
      <c r="E4" s="6" t="str">
        <f aca="false">INDEX(Shimmer!$H$2:$H$13427,MATCH(A4,Shimmer!$K$2:$K$13427,0))</f>
        <v>01 Quiet baseline (60s)</v>
      </c>
      <c r="F4" s="6" t="n">
        <f aca="false">COUNTIFS(Shimmer!$A$2:$A$13427,"&gt;="&amp;(B4-Rules!$B$5),Shimmer!$A$2:$A$13427,"&lt;="&amp;(B4+Rules!$B$5),Shimmer!$J$2:$J$13427,1)</f>
        <v>17</v>
      </c>
      <c r="G4" s="6" t="n">
        <f aca="false">IF(F4&gt;0,1,0)</f>
        <v>1</v>
      </c>
    </row>
    <row r="5" customFormat="false" ht="15" hidden="false" customHeight="false" outlineLevel="0" collapsed="false">
      <c r="A5" s="5" t="n">
        <v>4</v>
      </c>
      <c r="B5" s="6" t="n">
        <f aca="false">INDEX(Shimmer!$A$2:$A$13427,MATCH(A5,Shimmer!$K$2:$K$13427,0))</f>
        <v>28245.6805</v>
      </c>
      <c r="C5" s="6" t="n">
        <f aca="false">B5/1000</f>
        <v>28.2456805</v>
      </c>
      <c r="D5" s="6" t="n">
        <f aca="false">INDEX(Shimmer!$G$2:$G$13427,MATCH(A5,Shimmer!$K$2:$K$13427,0))</f>
        <v>0.0058608058608056</v>
      </c>
      <c r="E5" s="6" t="str">
        <f aca="false">INDEX(Shimmer!$H$2:$H$13427,MATCH(A5,Shimmer!$K$2:$K$13427,0))</f>
        <v>01 Quiet baseline (60s)</v>
      </c>
      <c r="F5" s="6" t="n">
        <f aca="false">COUNTIFS(Shimmer!$A$2:$A$13427,"&gt;="&amp;(B5-Rules!$B$5),Shimmer!$A$2:$A$13427,"&lt;="&amp;(B5+Rules!$B$5),Shimmer!$J$2:$J$13427,1)</f>
        <v>0</v>
      </c>
      <c r="G5" s="6" t="n">
        <f aca="false">IF(F5&gt;0,1,0)</f>
        <v>0</v>
      </c>
    </row>
    <row r="6" customFormat="false" ht="15" hidden="false" customHeight="false" outlineLevel="0" collapsed="false">
      <c r="A6" s="5" t="n">
        <v>5</v>
      </c>
      <c r="B6" s="6" t="n">
        <f aca="false">INDEX(Shimmer!$A$2:$A$13427,MATCH(A6,Shimmer!$K$2:$K$13427,0))</f>
        <v>42206.618</v>
      </c>
      <c r="C6" s="6" t="n">
        <f aca="false">B6/1000</f>
        <v>42.206618</v>
      </c>
      <c r="D6" s="6" t="n">
        <f aca="false">INDEX(Shimmer!$G$2:$G$13427,MATCH(A6,Shimmer!$K$2:$K$13427,0))</f>
        <v>0.115750915750916</v>
      </c>
      <c r="E6" s="6" t="str">
        <f aca="false">INDEX(Shimmer!$H$2:$H$13427,MATCH(A6,Shimmer!$K$2:$K$13427,0))</f>
        <v>01 Quiet baseline (60s)</v>
      </c>
      <c r="F6" s="6" t="n">
        <f aca="false">COUNTIFS(Shimmer!$A$2:$A$13427,"&gt;="&amp;(B6-Rules!$B$5),Shimmer!$A$2:$A$13427,"&lt;="&amp;(B6+Rules!$B$5),Shimmer!$J$2:$J$13427,1)</f>
        <v>0</v>
      </c>
      <c r="G6" s="6" t="n">
        <f aca="false">IF(F6&gt;0,1,0)</f>
        <v>0</v>
      </c>
    </row>
    <row r="7" customFormat="false" ht="15" hidden="false" customHeight="false" outlineLevel="0" collapsed="false">
      <c r="A7" s="5" t="n">
        <v>6</v>
      </c>
      <c r="B7" s="6" t="n">
        <f aca="false">INDEX(Shimmer!$A$2:$A$13427,MATCH(A7,Shimmer!$K$2:$K$13427,0))</f>
        <v>43089.4305</v>
      </c>
      <c r="C7" s="6" t="n">
        <f aca="false">B7/1000</f>
        <v>43.0894305</v>
      </c>
      <c r="D7" s="6" t="n">
        <f aca="false">INDEX(Shimmer!$G$2:$G$13427,MATCH(A7,Shimmer!$K$2:$K$13427,0))</f>
        <v>0.0820512820512824</v>
      </c>
      <c r="E7" s="6" t="str">
        <f aca="false">INDEX(Shimmer!$H$2:$H$13427,MATCH(A7,Shimmer!$K$2:$K$13427,0))</f>
        <v>01 Quiet baseline (60s)</v>
      </c>
      <c r="F7" s="6" t="n">
        <f aca="false">COUNTIFS(Shimmer!$A$2:$A$13427,"&gt;="&amp;(B7-Rules!$B$5),Shimmer!$A$2:$A$13427,"&lt;="&amp;(B7+Rules!$B$5),Shimmer!$J$2:$J$13427,1)</f>
        <v>0</v>
      </c>
      <c r="G7" s="6" t="n">
        <f aca="false">IF(F7&gt;0,1,0)</f>
        <v>0</v>
      </c>
    </row>
    <row r="8" customFormat="false" ht="15" hidden="false" customHeight="false" outlineLevel="0" collapsed="false">
      <c r="A8" s="5" t="n">
        <v>7</v>
      </c>
      <c r="B8" s="6" t="n">
        <f aca="false">INDEX(Shimmer!$A$2:$A$13427,MATCH(A8,Shimmer!$K$2:$K$13427,0))</f>
        <v>44823.8055</v>
      </c>
      <c r="C8" s="6" t="n">
        <f aca="false">B8/1000</f>
        <v>44.8238055</v>
      </c>
      <c r="D8" s="6" t="n">
        <f aca="false">INDEX(Shimmer!$G$2:$G$13427,MATCH(A8,Shimmer!$K$2:$K$13427,0))</f>
        <v>0.213919413919413</v>
      </c>
      <c r="E8" s="6" t="str">
        <f aca="false">INDEX(Shimmer!$H$2:$H$13427,MATCH(A8,Shimmer!$K$2:$K$13427,0))</f>
        <v>01 Quiet baseline (60s)</v>
      </c>
      <c r="F8" s="6" t="n">
        <f aca="false">COUNTIFS(Shimmer!$A$2:$A$13427,"&gt;="&amp;(B8-Rules!$B$5),Shimmer!$A$2:$A$13427,"&lt;="&amp;(B8+Rules!$B$5),Shimmer!$J$2:$J$13427,1)</f>
        <v>0</v>
      </c>
      <c r="G8" s="6" t="n">
        <f aca="false">IF(F8&gt;0,1,0)</f>
        <v>0</v>
      </c>
    </row>
    <row r="9" customFormat="false" ht="15" hidden="false" customHeight="false" outlineLevel="0" collapsed="false">
      <c r="A9" s="5" t="n">
        <v>8</v>
      </c>
      <c r="B9" s="6" t="n">
        <f aca="false">INDEX(Shimmer!$A$2:$A$13427,MATCH(A9,Shimmer!$K$2:$K$13427,0))</f>
        <v>51120.6805</v>
      </c>
      <c r="C9" s="6" t="n">
        <f aca="false">B9/1000</f>
        <v>51.1206805</v>
      </c>
      <c r="D9" s="6" t="n">
        <f aca="false">INDEX(Shimmer!$G$2:$G$13427,MATCH(A9,Shimmer!$K$2:$K$13427,0))</f>
        <v>0.0322344322344326</v>
      </c>
      <c r="E9" s="6" t="str">
        <f aca="false">INDEX(Shimmer!$H$2:$H$13427,MATCH(A9,Shimmer!$K$2:$K$13427,0))</f>
        <v>01 Quiet baseline (60s)</v>
      </c>
      <c r="F9" s="6" t="n">
        <f aca="false">COUNTIFS(Shimmer!$A$2:$A$13427,"&gt;="&amp;(B9-Rules!$B$5),Shimmer!$A$2:$A$13427,"&lt;="&amp;(B9+Rules!$B$5),Shimmer!$J$2:$J$13427,1)</f>
        <v>0</v>
      </c>
      <c r="G9" s="6" t="n">
        <f aca="false">IF(F9&gt;0,1,0)</f>
        <v>0</v>
      </c>
    </row>
    <row r="10" customFormat="false" ht="15" hidden="false" customHeight="false" outlineLevel="0" collapsed="false">
      <c r="A10" s="5" t="n">
        <v>9</v>
      </c>
      <c r="B10" s="6" t="n">
        <f aca="false">INDEX(Shimmer!$A$2:$A$13427,MATCH(A10,Shimmer!$K$2:$K$13427,0))</f>
        <v>60550.368</v>
      </c>
      <c r="C10" s="6" t="n">
        <f aca="false">B10/1000</f>
        <v>60.550368</v>
      </c>
      <c r="D10" s="6" t="n">
        <f aca="false">INDEX(Shimmer!$G$2:$G$13427,MATCH(A10,Shimmer!$K$2:$K$13427,0))</f>
        <v>0.0644688644688642</v>
      </c>
      <c r="E10" s="6" t="str">
        <f aca="false">INDEX(Shimmer!$H$2:$H$13427,MATCH(A10,Shimmer!$K$2:$K$13427,0))</f>
        <v>02 e.l.f. - Power Grip Styling (30.03s)</v>
      </c>
      <c r="F10" s="6" t="n">
        <f aca="false">COUNTIFS(Shimmer!$A$2:$A$13427,"&gt;="&amp;(B10-Rules!$B$5),Shimmer!$A$2:$A$13427,"&lt;="&amp;(B10+Rules!$B$5),Shimmer!$J$2:$J$13427,1)</f>
        <v>0</v>
      </c>
      <c r="G10" s="6" t="n">
        <f aca="false">IF(F10&gt;0,1,0)</f>
        <v>0</v>
      </c>
    </row>
    <row r="11" customFormat="false" ht="15" hidden="false" customHeight="false" outlineLevel="0" collapsed="false">
      <c r="A11" s="5" t="n">
        <v>10</v>
      </c>
      <c r="B11" s="6" t="n">
        <f aca="false">INDEX(Shimmer!$A$2:$A$13427,MATCH(A11,Shimmer!$K$2:$K$13427,0))</f>
        <v>63698.8055</v>
      </c>
      <c r="C11" s="6" t="n">
        <f aca="false">B11/1000</f>
        <v>63.6988055</v>
      </c>
      <c r="D11" s="6" t="n">
        <f aca="false">INDEX(Shimmer!$G$2:$G$13427,MATCH(A11,Shimmer!$K$2:$K$13427,0))</f>
        <v>0.208058608058608</v>
      </c>
      <c r="E11" s="6" t="str">
        <f aca="false">INDEX(Shimmer!$H$2:$H$13427,MATCH(A11,Shimmer!$K$2:$K$13427,0))</f>
        <v>02 e.l.f. - Power Grip Styling (30.03s)</v>
      </c>
      <c r="F11" s="6" t="n">
        <f aca="false">COUNTIFS(Shimmer!$A$2:$A$13427,"&gt;="&amp;(B11-Rules!$B$5),Shimmer!$A$2:$A$13427,"&lt;="&amp;(B11+Rules!$B$5),Shimmer!$J$2:$J$13427,1)</f>
        <v>0</v>
      </c>
      <c r="G11" s="6" t="n">
        <f aca="false">IF(F11&gt;0,1,0)</f>
        <v>0</v>
      </c>
    </row>
    <row r="12" customFormat="false" ht="15" hidden="false" customHeight="false" outlineLevel="0" collapsed="false">
      <c r="A12" s="5" t="n">
        <v>11</v>
      </c>
      <c r="B12" s="6" t="n">
        <f aca="false">INDEX(Shimmer!$A$2:$A$13427,MATCH(A12,Shimmer!$K$2:$K$13427,0))</f>
        <v>75659.743</v>
      </c>
      <c r="C12" s="6" t="n">
        <f aca="false">B12/1000</f>
        <v>75.659743</v>
      </c>
      <c r="D12" s="6" t="n">
        <f aca="false">INDEX(Shimmer!$G$2:$G$13427,MATCH(A12,Shimmer!$K$2:$K$13427,0))</f>
        <v>0.0087912087912087</v>
      </c>
      <c r="E12" s="6" t="str">
        <f aca="false">INDEX(Shimmer!$H$2:$H$13427,MATCH(A12,Shimmer!$K$2:$K$13427,0))</f>
        <v>02 e.l.f. - Power Grip Styling (30.03s)</v>
      </c>
      <c r="F12" s="6" t="n">
        <f aca="false">COUNTIFS(Shimmer!$A$2:$A$13427,"&gt;="&amp;(B12-Rules!$B$5),Shimmer!$A$2:$A$13427,"&lt;="&amp;(B12+Rules!$B$5),Shimmer!$J$2:$J$13427,1)</f>
        <v>0</v>
      </c>
      <c r="G12" s="6" t="n">
        <f aca="false">IF(F12&gt;0,1,0)</f>
        <v>0</v>
      </c>
    </row>
    <row r="13" customFormat="false" ht="15" hidden="false" customHeight="false" outlineLevel="0" collapsed="false">
      <c r="A13" s="5" t="n">
        <v>12</v>
      </c>
      <c r="B13" s="6" t="n">
        <f aca="false">INDEX(Shimmer!$A$2:$A$13427,MATCH(A13,Shimmer!$K$2:$K$13427,0))</f>
        <v>83972.243</v>
      </c>
      <c r="C13" s="6" t="n">
        <f aca="false">B13/1000</f>
        <v>83.972243</v>
      </c>
      <c r="D13" s="6" t="n">
        <f aca="false">INDEX(Shimmer!$G$2:$G$13427,MATCH(A13,Shimmer!$K$2:$K$13427,0))</f>
        <v>0.0498168498168496</v>
      </c>
      <c r="E13" s="6" t="str">
        <f aca="false">INDEX(Shimmer!$H$2:$H$13427,MATCH(A13,Shimmer!$K$2:$K$13427,0))</f>
        <v>02 e.l.f. - Power Grip Styling (30.03s)</v>
      </c>
      <c r="F13" s="6" t="n">
        <f aca="false">COUNTIFS(Shimmer!$A$2:$A$13427,"&gt;="&amp;(B13-Rules!$B$5),Shimmer!$A$2:$A$13427,"&lt;="&amp;(B13+Rules!$B$5),Shimmer!$J$2:$J$13427,1)</f>
        <v>0</v>
      </c>
      <c r="G13" s="6" t="n">
        <f aca="false">IF(F13&gt;0,1,0)</f>
        <v>0</v>
      </c>
    </row>
    <row r="14" customFormat="false" ht="15" hidden="false" customHeight="false" outlineLevel="0" collapsed="false">
      <c r="A14" s="5" t="n">
        <v>13</v>
      </c>
      <c r="B14" s="6" t="n">
        <f aca="false">INDEX(Shimmer!$A$2:$A$13427,MATCH(A14,Shimmer!$K$2:$K$13427,0))</f>
        <v>95034.743</v>
      </c>
      <c r="C14" s="6" t="n">
        <f aca="false">B14/1000</f>
        <v>95.034743</v>
      </c>
      <c r="D14" s="6" t="n">
        <f aca="false">INDEX(Shimmer!$G$2:$G$13427,MATCH(A14,Shimmer!$K$2:$K$13427,0))</f>
        <v>0.115750915750916</v>
      </c>
      <c r="E14" s="6" t="str">
        <f aca="false">INDEX(Shimmer!$H$2:$H$13427,MATCH(A14,Shimmer!$K$2:$K$13427,0))</f>
        <v>03 Quiet recovery (15s)</v>
      </c>
      <c r="F14" s="6" t="n">
        <f aca="false">COUNTIFS(Shimmer!$A$2:$A$13427,"&gt;="&amp;(B14-Rules!$B$5),Shimmer!$A$2:$A$13427,"&lt;="&amp;(B14+Rules!$B$5),Shimmer!$J$2:$J$13427,1)</f>
        <v>0</v>
      </c>
      <c r="G14" s="6" t="n">
        <f aca="false">IF(F14&gt;0,1,0)</f>
        <v>0</v>
      </c>
    </row>
    <row r="15" customFormat="false" ht="15" hidden="false" customHeight="false" outlineLevel="0" collapsed="false">
      <c r="A15" s="5" t="n">
        <v>14</v>
      </c>
      <c r="B15" s="6" t="n">
        <f aca="false">INDEX(Shimmer!$A$2:$A$13427,MATCH(A15,Shimmer!$K$2:$K$13427,0))</f>
        <v>96167.5555</v>
      </c>
      <c r="C15" s="6" t="n">
        <f aca="false">B15/1000</f>
        <v>96.1675555</v>
      </c>
      <c r="D15" s="6" t="n">
        <f aca="false">INDEX(Shimmer!$G$2:$G$13427,MATCH(A15,Shimmer!$K$2:$K$13427,0))</f>
        <v>0.0249084249084257</v>
      </c>
      <c r="E15" s="6" t="str">
        <f aca="false">INDEX(Shimmer!$H$2:$H$13427,MATCH(A15,Shimmer!$K$2:$K$13427,0))</f>
        <v>03 Quiet recovery (15s)</v>
      </c>
      <c r="F15" s="6" t="n">
        <f aca="false">COUNTIFS(Shimmer!$A$2:$A$13427,"&gt;="&amp;(B15-Rules!$B$5),Shimmer!$A$2:$A$13427,"&lt;="&amp;(B15+Rules!$B$5),Shimmer!$J$2:$J$13427,1)</f>
        <v>0</v>
      </c>
      <c r="G15" s="6" t="n">
        <f aca="false">IF(F15&gt;0,1,0)</f>
        <v>0</v>
      </c>
    </row>
    <row r="16" customFormat="false" ht="15" hidden="false" customHeight="false" outlineLevel="0" collapsed="false">
      <c r="A16" s="7" t="s">
        <v>56</v>
      </c>
      <c r="B16" s="6" t="n">
        <f aca="false">COUNT(B2:B15)</f>
        <v>14</v>
      </c>
      <c r="C16" s="6"/>
      <c r="D16" s="6"/>
      <c r="E16" s="6"/>
      <c r="F16" s="6"/>
      <c r="G16" s="6"/>
    </row>
    <row r="17" customFormat="false" ht="15" hidden="false" customHeight="false" outlineLevel="0" collapsed="false">
      <c r="A17" s="7" t="s">
        <v>57</v>
      </c>
      <c r="B17" s="6" t="n">
        <f aca="false">SUM(G2:G15)</f>
        <v>1</v>
      </c>
      <c r="C17" s="6"/>
      <c r="D17" s="6"/>
      <c r="E17" s="6"/>
      <c r="F17" s="6"/>
      <c r="G17" s="6"/>
    </row>
    <row r="18" customFormat="false" ht="15" hidden="false" customHeight="false" outlineLevel="0" collapsed="false">
      <c r="A18" s="7" t="s">
        <v>58</v>
      </c>
      <c r="B18" s="6" t="n">
        <f aca="false">SUM(Shimmer!$J$2:$J$13427)</f>
        <v>17</v>
      </c>
      <c r="C18" s="6"/>
      <c r="D18" s="6"/>
      <c r="E18" s="6"/>
      <c r="F18" s="6"/>
      <c r="G1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5"/>
  </cols>
  <sheetData>
    <row r="1" customFormat="false" ht="45" hidden="false" customHeight="true" outlineLevel="0" collapsed="false">
      <c r="A1" s="8" t="s">
        <v>33</v>
      </c>
      <c r="B1" s="8" t="s">
        <v>36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63</v>
      </c>
      <c r="H1" s="8" t="s">
        <v>64</v>
      </c>
      <c r="I1" s="8" t="s">
        <v>65</v>
      </c>
      <c r="J1" s="8" t="s">
        <v>66</v>
      </c>
      <c r="K1" s="8" t="s">
        <v>67</v>
      </c>
      <c r="L1" s="8" t="s">
        <v>68</v>
      </c>
      <c r="M1" s="8" t="s">
        <v>69</v>
      </c>
    </row>
    <row r="2" customFormat="false" ht="15" hidden="false" customHeight="false" outlineLevel="0" collapsed="false">
      <c r="A2" s="4" t="str">
        <f aca="false">Stimuli!A2</f>
        <v>01 Quiet baseline (60s)</v>
      </c>
      <c r="B2" s="9" t="n">
        <f aca="false">Stimuli!D2</f>
        <v>60.0099803</v>
      </c>
      <c r="C2" s="4" t="n">
        <f aca="false">COUNTIFS(Peaks!$E$2:$E$15,A2)</f>
        <v>8</v>
      </c>
      <c r="D2" s="9" t="n">
        <f aca="false">C2/(B2/60)</f>
        <v>7.99866951464405</v>
      </c>
      <c r="E2" s="4" t="n">
        <f aca="false">COUNTIFS(Peaks!$E$2:$E$15,A2,Peaks!$G$2:$G$15,0)</f>
        <v>7</v>
      </c>
      <c r="F2" s="9" t="n">
        <f aca="false">E2/(B2/60)</f>
        <v>6.99883582531354</v>
      </c>
      <c r="G2" s="10" t="n">
        <f aca="false">AVERAGEIFS(Shimmer!$E$2:$E$13427,Shimmer!$H$2:$H$13427,A2)</f>
        <v>1.80412835195444</v>
      </c>
      <c r="H2" s="9" t="n">
        <f aca="false">AVERAGEIFS(Shimmer!$C$2:$C$13427,Shimmer!$H$2:$H$13427,A2,Shimmer!$C$2:$C$13427,"&gt;0")</f>
        <v>79.6290605202858</v>
      </c>
      <c r="I2" s="9" t="n">
        <f aca="false">AVERAGEIFS(Shimmer!$C$2:$C$13427,Shimmer!$H$2:$H$13427,A2)</f>
        <v>77.102493798146</v>
      </c>
      <c r="J2" s="11" t="n">
        <f aca="false">AVERAGEIFS(Shimmer!$D$2:$D$13427,Shimmer!$H$2:$H$13427,A2,Shimmer!$D$2:$D$13427,"&gt;0")</f>
        <v>752.604166666667</v>
      </c>
      <c r="K2" s="9" t="n">
        <f aca="false">60000/J2</f>
        <v>79.7231833910035</v>
      </c>
      <c r="L2" s="4" t="n">
        <f aca="false">COUNTIFS(Shimmer!$H$2:$H$13427,A2,Shimmer!$C$2:$C$13427,"&lt;=0")</f>
        <v>240</v>
      </c>
      <c r="M2" s="12" t="n">
        <f aca="false">AVERAGEIFS(Peaks!$D$2:$D$15,Peaks!$E$2:$E$15,A2)</f>
        <v>0.0815018315018314</v>
      </c>
    </row>
    <row r="3" customFormat="false" ht="15" hidden="false" customHeight="false" outlineLevel="0" collapsed="false">
      <c r="A3" s="4" t="str">
        <f aca="false">Stimuli!A3</f>
        <v>02 e.l.f. - Power Grip Styling (30.03s)</v>
      </c>
      <c r="B3" s="9" t="n">
        <f aca="false">Stimuli!D3</f>
        <v>30.0728435</v>
      </c>
      <c r="C3" s="4" t="n">
        <f aca="false">COUNTIFS(Peaks!$E$2:$E$15,A3)</f>
        <v>4</v>
      </c>
      <c r="D3" s="9" t="n">
        <f aca="false">C3/(B3/60)</f>
        <v>7.98062211842389</v>
      </c>
      <c r="E3" s="4" t="n">
        <f aca="false">COUNTIFS(Peaks!$E$2:$E$15,A3,Peaks!$G$2:$G$15,0)</f>
        <v>4</v>
      </c>
      <c r="F3" s="9" t="n">
        <f aca="false">E3/(B3/60)</f>
        <v>7.98062211842389</v>
      </c>
      <c r="G3" s="10" t="n">
        <f aca="false">AVERAGEIFS(Shimmer!$E$2:$E$13427,Shimmer!$H$2:$H$13427,A3)</f>
        <v>2.04649582821934</v>
      </c>
      <c r="H3" s="9" t="n">
        <f aca="false">AVERAGEIFS(Shimmer!$C$2:$C$13427,Shimmer!$H$2:$H$13427,A3,Shimmer!$C$2:$C$13427,"&gt;0")</f>
        <v>80.4181202811768</v>
      </c>
      <c r="I3" s="9" t="n">
        <f aca="false">AVERAGEIFS(Shimmer!$C$2:$C$13427,Shimmer!$H$2:$H$13427,A3)</f>
        <v>80.4181202811768</v>
      </c>
      <c r="J3" s="11" t="n">
        <f aca="false">AVERAGEIFS(Shimmer!$D$2:$D$13427,Shimmer!$H$2:$H$13427,A3,Shimmer!$D$2:$D$13427,"&gt;0")</f>
        <v>743.9453125</v>
      </c>
      <c r="K3" s="9" t="n">
        <f aca="false">60000/J3</f>
        <v>80.6510895248097</v>
      </c>
      <c r="L3" s="4" t="n">
        <f aca="false">COUNTIFS(Shimmer!$H$2:$H$13427,A3,Shimmer!$C$2:$C$13427,"&lt;=0")</f>
        <v>0</v>
      </c>
      <c r="M3" s="12" t="n">
        <f aca="false">AVERAGEIFS(Peaks!$D$2:$D$15,Peaks!$E$2:$E$15,A3)</f>
        <v>0.0827838827838826</v>
      </c>
    </row>
    <row r="4" customFormat="false" ht="15" hidden="false" customHeight="false" outlineLevel="0" collapsed="false">
      <c r="A4" s="4" t="str">
        <f aca="false">Stimuli!A4</f>
        <v>03 Quiet recovery (15s)</v>
      </c>
      <c r="B4" s="9" t="n">
        <f aca="false">Stimuli!D4</f>
        <v>15.0105949</v>
      </c>
      <c r="C4" s="4" t="n">
        <f aca="false">COUNTIFS(Peaks!$E$2:$E$15,A4)</f>
        <v>2</v>
      </c>
      <c r="D4" s="9" t="n">
        <f aca="false">C4/(B4/60)</f>
        <v>7.99435337502846</v>
      </c>
      <c r="E4" s="4" t="n">
        <f aca="false">COUNTIFS(Peaks!$E$2:$E$15,A4,Peaks!$G$2:$G$15,0)</f>
        <v>2</v>
      </c>
      <c r="F4" s="9" t="n">
        <f aca="false">E4/(B4/60)</f>
        <v>7.99435337502846</v>
      </c>
      <c r="G4" s="10" t="n">
        <f aca="false">AVERAGEIFS(Shimmer!$E$2:$E$13427,Shimmer!$H$2:$H$13427,A4)</f>
        <v>1.97242298852335</v>
      </c>
      <c r="H4" s="9" t="n">
        <f aca="false">AVERAGEIFS(Shimmer!$C$2:$C$13427,Shimmer!$H$2:$H$13427,A4,Shimmer!$C$2:$C$13427,"&gt;0")</f>
        <v>79.9383167799268</v>
      </c>
      <c r="I4" s="9" t="n">
        <f aca="false">AVERAGEIFS(Shimmer!$C$2:$C$13427,Shimmer!$H$2:$H$13427,A4)</f>
        <v>79.9383167799268</v>
      </c>
      <c r="J4" s="11" t="n">
        <f aca="false">AVERAGEIFS(Shimmer!$D$2:$D$13427,Shimmer!$H$2:$H$13427,A4,Shimmer!$D$2:$D$13427,"&gt;0")</f>
        <v>748.828125</v>
      </c>
      <c r="K4" s="9" t="n">
        <f aca="false">60000/J4</f>
        <v>80.1251956181534</v>
      </c>
      <c r="L4" s="4" t="n">
        <f aca="false">COUNTIFS(Shimmer!$H$2:$H$13427,A4,Shimmer!$C$2:$C$13427,"&lt;=0")</f>
        <v>0</v>
      </c>
      <c r="M4" s="12" t="n">
        <f aca="false">AVERAGEIFS(Peaks!$D$2:$D$15,Peaks!$E$2:$E$15,A4)</f>
        <v>0.0703296703296709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false" outlineLevel="0" collapsed="false">
      <c r="A6" s="13" t="s">
        <v>70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6" min="3" style="0" width="16"/>
  </cols>
  <sheetData>
    <row r="1" customFormat="false" ht="15" hidden="false" customHeight="false" outlineLevel="0" collapsed="false">
      <c r="A1" s="3" t="s">
        <v>33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</row>
    <row r="2" customFormat="false" ht="15" hidden="false" customHeight="false" outlineLevel="0" collapsed="false">
      <c r="A2" s="6" t="str">
        <f aca="false">Summary!A2</f>
        <v>01 Quiet baseline (60s)</v>
      </c>
      <c r="B2" s="6" t="s">
        <v>59</v>
      </c>
      <c r="C2" s="5" t="n">
        <v>8</v>
      </c>
      <c r="D2" s="6" t="n">
        <f aca="false">Summary!C2</f>
        <v>8</v>
      </c>
      <c r="E2" s="6" t="n">
        <f aca="false">D2-C2</f>
        <v>0</v>
      </c>
      <c r="F2" s="6" t="str">
        <f aca="false">IF(ABS(E2)&lt;=0.051,"OK","CHECK")</f>
        <v>OK</v>
      </c>
    </row>
    <row r="3" customFormat="false" ht="15" hidden="false" customHeight="false" outlineLevel="0" collapsed="false">
      <c r="A3" s="6" t="str">
        <f aca="false">Summary!A2</f>
        <v>01 Quiet baseline (60s)</v>
      </c>
      <c r="B3" s="6" t="s">
        <v>60</v>
      </c>
      <c r="C3" s="5" t="n">
        <v>8</v>
      </c>
      <c r="D3" s="14" t="n">
        <f aca="false">Summary!D2</f>
        <v>7.99866951464405</v>
      </c>
      <c r="E3" s="6" t="n">
        <f aca="false">D3-C3</f>
        <v>-0.00133048535594948</v>
      </c>
      <c r="F3" s="6" t="str">
        <f aca="false">IF(ABS(E3)&lt;=0.051,"OK","CHECK")</f>
        <v>OK</v>
      </c>
    </row>
    <row r="4" customFormat="false" ht="15" hidden="false" customHeight="false" outlineLevel="0" collapsed="false">
      <c r="A4" s="6" t="str">
        <f aca="false">Summary!A2</f>
        <v>01 Quiet baseline (60s)</v>
      </c>
      <c r="B4" s="6" t="s">
        <v>61</v>
      </c>
      <c r="C4" s="5" t="n">
        <v>7</v>
      </c>
      <c r="D4" s="6" t="n">
        <f aca="false">Summary!E2</f>
        <v>7</v>
      </c>
      <c r="E4" s="6" t="n">
        <f aca="false">D4-C4</f>
        <v>0</v>
      </c>
      <c r="F4" s="6" t="str">
        <f aca="false">IF(ABS(E4)&lt;=0.051,"OK","CHECK")</f>
        <v>OK</v>
      </c>
    </row>
    <row r="5" customFormat="false" ht="15" hidden="false" customHeight="false" outlineLevel="0" collapsed="false">
      <c r="A5" s="6" t="str">
        <f aca="false">Summary!A2</f>
        <v>01 Quiet baseline (60s)</v>
      </c>
      <c r="B5" s="6" t="s">
        <v>62</v>
      </c>
      <c r="C5" s="5" t="n">
        <v>7</v>
      </c>
      <c r="D5" s="14" t="n">
        <f aca="false">Summary!F2</f>
        <v>6.99883582531354</v>
      </c>
      <c r="E5" s="6" t="n">
        <f aca="false">D5-C5</f>
        <v>-0.00116417468645569</v>
      </c>
      <c r="F5" s="6" t="str">
        <f aca="false">IF(ABS(E5)&lt;=0.051,"OK","CHECK")</f>
        <v>OK</v>
      </c>
    </row>
    <row r="6" customFormat="false" ht="15" hidden="false" customHeight="false" outlineLevel="0" collapsed="false">
      <c r="A6" s="6" t="str">
        <f aca="false">Summary!A2</f>
        <v>01 Quiet baseline (60s)</v>
      </c>
      <c r="B6" s="6" t="s">
        <v>63</v>
      </c>
      <c r="C6" s="5" t="n">
        <v>1.804</v>
      </c>
      <c r="D6" s="15" t="n">
        <f aca="false">Summary!G2</f>
        <v>1.80412835195444</v>
      </c>
      <c r="E6" s="6" t="n">
        <f aca="false">D6-C6</f>
        <v>0.000128351954438388</v>
      </c>
      <c r="F6" s="6" t="str">
        <f aca="false">IF(ABS(E6)&lt;=0.051,"OK","CHECK")</f>
        <v>OK</v>
      </c>
    </row>
    <row r="7" customFormat="false" ht="15" hidden="false" customHeight="false" outlineLevel="0" collapsed="false">
      <c r="A7" s="6" t="str">
        <f aca="false">Summary!A2</f>
        <v>01 Quiet baseline (60s)</v>
      </c>
      <c r="B7" s="6" t="s">
        <v>64</v>
      </c>
      <c r="C7" s="5" t="n">
        <v>79.6</v>
      </c>
      <c r="D7" s="14" t="n">
        <f aca="false">Summary!H2</f>
        <v>79.6290605202858</v>
      </c>
      <c r="E7" s="6" t="n">
        <f aca="false">D7-C7</f>
        <v>0.0290605202857535</v>
      </c>
      <c r="F7" s="6" t="str">
        <f aca="false">IF(ABS(E7)&lt;=0.051,"OK","CHECK")</f>
        <v>OK</v>
      </c>
    </row>
    <row r="8" customFormat="false" ht="15" hidden="false" customHeight="false" outlineLevel="0" collapsed="false">
      <c r="A8" s="6" t="str">
        <f aca="false">Summary!A2</f>
        <v>01 Quiet baseline (60s)</v>
      </c>
      <c r="B8" s="6" t="s">
        <v>65</v>
      </c>
      <c r="C8" s="5" t="n">
        <v>77.1</v>
      </c>
      <c r="D8" s="14" t="n">
        <f aca="false">Summary!I2</f>
        <v>77.102493798146</v>
      </c>
      <c r="E8" s="6" t="n">
        <f aca="false">D8-C8</f>
        <v>0.00249379814597717</v>
      </c>
      <c r="F8" s="6" t="str">
        <f aca="false">IF(ABS(E8)&lt;=0.051,"OK","CHECK")</f>
        <v>OK</v>
      </c>
    </row>
    <row r="9" customFormat="false" ht="15" hidden="false" customHeight="false" outlineLevel="0" collapsed="false">
      <c r="A9" s="6" t="str">
        <f aca="false">Summary!A2</f>
        <v>01 Quiet baseline (60s)</v>
      </c>
      <c r="B9" s="6" t="s">
        <v>67</v>
      </c>
      <c r="C9" s="5" t="n">
        <v>79.7</v>
      </c>
      <c r="D9" s="14" t="n">
        <f aca="false">Summary!K2</f>
        <v>79.7231833910035</v>
      </c>
      <c r="E9" s="6" t="n">
        <f aca="false">D9-C9</f>
        <v>0.0231833910034567</v>
      </c>
      <c r="F9" s="6" t="str">
        <f aca="false">IF(ABS(E9)&lt;=0.051,"OK","CHECK")</f>
        <v>OK</v>
      </c>
    </row>
    <row r="10" customFormat="false" ht="15" hidden="false" customHeight="false" outlineLevel="0" collapsed="false">
      <c r="A10" s="6" t="str">
        <f aca="false">Summary!A3</f>
        <v>02 e.l.f. - Power Grip Styling (30.03s)</v>
      </c>
      <c r="B10" s="6" t="s">
        <v>59</v>
      </c>
      <c r="C10" s="5" t="n">
        <v>4</v>
      </c>
      <c r="D10" s="6" t="n">
        <f aca="false">Summary!C3</f>
        <v>4</v>
      </c>
      <c r="E10" s="6" t="n">
        <f aca="false">D10-C10</f>
        <v>0</v>
      </c>
      <c r="F10" s="6" t="str">
        <f aca="false">IF(ABS(E10)&lt;=0.051,"OK","CHECK")</f>
        <v>OK</v>
      </c>
    </row>
    <row r="11" customFormat="false" ht="15" hidden="false" customHeight="false" outlineLevel="0" collapsed="false">
      <c r="A11" s="6" t="str">
        <f aca="false">Summary!A3</f>
        <v>02 e.l.f. - Power Grip Styling (30.03s)</v>
      </c>
      <c r="B11" s="6" t="s">
        <v>60</v>
      </c>
      <c r="C11" s="5" t="n">
        <v>7.98</v>
      </c>
      <c r="D11" s="14" t="n">
        <f aca="false">Summary!D3</f>
        <v>7.98062211842389</v>
      </c>
      <c r="E11" s="6" t="n">
        <f aca="false">D11-C11</f>
        <v>0.000622118423887486</v>
      </c>
      <c r="F11" s="6" t="str">
        <f aca="false">IF(ABS(E11)&lt;=0.051,"OK","CHECK")</f>
        <v>OK</v>
      </c>
    </row>
    <row r="12" customFormat="false" ht="15" hidden="false" customHeight="false" outlineLevel="0" collapsed="false">
      <c r="A12" s="6" t="str">
        <f aca="false">Summary!A3</f>
        <v>02 e.l.f. - Power Grip Styling (30.03s)</v>
      </c>
      <c r="B12" s="6" t="s">
        <v>61</v>
      </c>
      <c r="C12" s="5" t="n">
        <v>4</v>
      </c>
      <c r="D12" s="6" t="n">
        <f aca="false">Summary!E3</f>
        <v>4</v>
      </c>
      <c r="E12" s="6" t="n">
        <f aca="false">D12-C12</f>
        <v>0</v>
      </c>
      <c r="F12" s="6" t="str">
        <f aca="false">IF(ABS(E12)&lt;=0.051,"OK","CHECK")</f>
        <v>OK</v>
      </c>
    </row>
    <row r="13" customFormat="false" ht="15" hidden="false" customHeight="false" outlineLevel="0" collapsed="false">
      <c r="A13" s="6" t="str">
        <f aca="false">Summary!A3</f>
        <v>02 e.l.f. - Power Grip Styling (30.03s)</v>
      </c>
      <c r="B13" s="6" t="s">
        <v>62</v>
      </c>
      <c r="C13" s="5" t="n">
        <v>7.98</v>
      </c>
      <c r="D13" s="14" t="n">
        <f aca="false">Summary!F3</f>
        <v>7.98062211842389</v>
      </c>
      <c r="E13" s="6" t="n">
        <f aca="false">D13-C13</f>
        <v>0.000622118423887486</v>
      </c>
      <c r="F13" s="6" t="str">
        <f aca="false">IF(ABS(E13)&lt;=0.051,"OK","CHECK")</f>
        <v>OK</v>
      </c>
    </row>
    <row r="14" customFormat="false" ht="15" hidden="false" customHeight="false" outlineLevel="0" collapsed="false">
      <c r="A14" s="6" t="str">
        <f aca="false">Summary!A3</f>
        <v>02 e.l.f. - Power Grip Styling (30.03s)</v>
      </c>
      <c r="B14" s="6" t="s">
        <v>63</v>
      </c>
      <c r="C14" s="5" t="n">
        <v>2.046</v>
      </c>
      <c r="D14" s="15" t="n">
        <f aca="false">Summary!G3</f>
        <v>2.04649582821934</v>
      </c>
      <c r="E14" s="6" t="n">
        <f aca="false">D14-C14</f>
        <v>0.000495828219337913</v>
      </c>
      <c r="F14" s="6" t="str">
        <f aca="false">IF(ABS(E14)&lt;=0.051,"OK","CHECK")</f>
        <v>OK</v>
      </c>
    </row>
    <row r="15" customFormat="false" ht="15" hidden="false" customHeight="false" outlineLevel="0" collapsed="false">
      <c r="A15" s="6" t="str">
        <f aca="false">Summary!A3</f>
        <v>02 e.l.f. - Power Grip Styling (30.03s)</v>
      </c>
      <c r="B15" s="6" t="s">
        <v>64</v>
      </c>
      <c r="C15" s="5" t="n">
        <v>80.4</v>
      </c>
      <c r="D15" s="14" t="n">
        <f aca="false">Summary!H3</f>
        <v>80.4181202811768</v>
      </c>
      <c r="E15" s="6" t="n">
        <f aca="false">D15-C15</f>
        <v>0.0181202811767776</v>
      </c>
      <c r="F15" s="6" t="str">
        <f aca="false">IF(ABS(E15)&lt;=0.051,"OK","CHECK")</f>
        <v>OK</v>
      </c>
    </row>
    <row r="16" customFormat="false" ht="15" hidden="false" customHeight="false" outlineLevel="0" collapsed="false">
      <c r="A16" s="6" t="str">
        <f aca="false">Summary!A3</f>
        <v>02 e.l.f. - Power Grip Styling (30.03s)</v>
      </c>
      <c r="B16" s="6" t="s">
        <v>65</v>
      </c>
      <c r="C16" s="5" t="n">
        <v>80.4</v>
      </c>
      <c r="D16" s="14" t="n">
        <f aca="false">Summary!I3</f>
        <v>80.4181202811768</v>
      </c>
      <c r="E16" s="6" t="n">
        <f aca="false">D16-C16</f>
        <v>0.0181202811767776</v>
      </c>
      <c r="F16" s="6" t="str">
        <f aca="false">IF(ABS(E16)&lt;=0.051,"OK","CHECK")</f>
        <v>OK</v>
      </c>
    </row>
    <row r="17" customFormat="false" ht="15" hidden="false" customHeight="false" outlineLevel="0" collapsed="false">
      <c r="A17" s="6" t="str">
        <f aca="false">Summary!A3</f>
        <v>02 e.l.f. - Power Grip Styling (30.03s)</v>
      </c>
      <c r="B17" s="6" t="s">
        <v>67</v>
      </c>
      <c r="C17" s="5" t="n">
        <v>80.7</v>
      </c>
      <c r="D17" s="14" t="n">
        <f aca="false">Summary!K3</f>
        <v>80.6510895248097</v>
      </c>
      <c r="E17" s="6" t="n">
        <f aca="false">D17-C17</f>
        <v>-0.0489104751903398</v>
      </c>
      <c r="F17" s="6" t="str">
        <f aca="false">IF(ABS(E17)&lt;=0.051,"OK","CHECK")</f>
        <v>OK</v>
      </c>
    </row>
    <row r="18" customFormat="false" ht="15" hidden="false" customHeight="false" outlineLevel="0" collapsed="false">
      <c r="A18" s="6" t="str">
        <f aca="false">Summary!A4</f>
        <v>03 Quiet recovery (15s)</v>
      </c>
      <c r="B18" s="6" t="s">
        <v>59</v>
      </c>
      <c r="C18" s="5" t="n">
        <v>2</v>
      </c>
      <c r="D18" s="6" t="n">
        <f aca="false">Summary!C4</f>
        <v>2</v>
      </c>
      <c r="E18" s="6" t="n">
        <f aca="false">D18-C18</f>
        <v>0</v>
      </c>
      <c r="F18" s="6" t="str">
        <f aca="false">IF(ABS(E18)&lt;=0.051,"OK","CHECK")</f>
        <v>OK</v>
      </c>
    </row>
    <row r="19" customFormat="false" ht="15" hidden="false" customHeight="false" outlineLevel="0" collapsed="false">
      <c r="A19" s="6" t="str">
        <f aca="false">Summary!A4</f>
        <v>03 Quiet recovery (15s)</v>
      </c>
      <c r="B19" s="6" t="s">
        <v>60</v>
      </c>
      <c r="C19" s="5" t="n">
        <v>7.99</v>
      </c>
      <c r="D19" s="14" t="n">
        <f aca="false">Summary!D4</f>
        <v>7.99435337502846</v>
      </c>
      <c r="E19" s="6" t="n">
        <f aca="false">D19-C19</f>
        <v>0.00435337502845457</v>
      </c>
      <c r="F19" s="6" t="str">
        <f aca="false">IF(ABS(E19)&lt;=0.051,"OK","CHECK")</f>
        <v>OK</v>
      </c>
    </row>
    <row r="20" customFormat="false" ht="15" hidden="false" customHeight="false" outlineLevel="0" collapsed="false">
      <c r="A20" s="6" t="str">
        <f aca="false">Summary!A4</f>
        <v>03 Quiet recovery (15s)</v>
      </c>
      <c r="B20" s="6" t="s">
        <v>61</v>
      </c>
      <c r="C20" s="5" t="n">
        <v>2</v>
      </c>
      <c r="D20" s="6" t="n">
        <f aca="false">Summary!E4</f>
        <v>2</v>
      </c>
      <c r="E20" s="6" t="n">
        <f aca="false">D20-C20</f>
        <v>0</v>
      </c>
      <c r="F20" s="6" t="str">
        <f aca="false">IF(ABS(E20)&lt;=0.051,"OK","CHECK")</f>
        <v>OK</v>
      </c>
    </row>
    <row r="21" customFormat="false" ht="15" hidden="false" customHeight="false" outlineLevel="0" collapsed="false">
      <c r="A21" s="6" t="str">
        <f aca="false">Summary!A4</f>
        <v>03 Quiet recovery (15s)</v>
      </c>
      <c r="B21" s="6" t="s">
        <v>62</v>
      </c>
      <c r="C21" s="5" t="n">
        <v>7.99</v>
      </c>
      <c r="D21" s="14" t="n">
        <f aca="false">Summary!F4</f>
        <v>7.99435337502846</v>
      </c>
      <c r="E21" s="6" t="n">
        <f aca="false">D21-C21</f>
        <v>0.00435337502845457</v>
      </c>
      <c r="F21" s="6" t="str">
        <f aca="false">IF(ABS(E21)&lt;=0.051,"OK","CHECK")</f>
        <v>OK</v>
      </c>
    </row>
    <row r="22" customFormat="false" ht="15" hidden="false" customHeight="false" outlineLevel="0" collapsed="false">
      <c r="A22" s="6" t="str">
        <f aca="false">Summary!A4</f>
        <v>03 Quiet recovery (15s)</v>
      </c>
      <c r="B22" s="6" t="s">
        <v>63</v>
      </c>
      <c r="C22" s="5" t="n">
        <v>1.972</v>
      </c>
      <c r="D22" s="15" t="n">
        <f aca="false">Summary!G4</f>
        <v>1.97242298852335</v>
      </c>
      <c r="E22" s="6" t="n">
        <f aca="false">D22-C22</f>
        <v>0.000422988523354428</v>
      </c>
      <c r="F22" s="6" t="str">
        <f aca="false">IF(ABS(E22)&lt;=0.051,"OK","CHECK")</f>
        <v>OK</v>
      </c>
    </row>
    <row r="23" customFormat="false" ht="15" hidden="false" customHeight="false" outlineLevel="0" collapsed="false">
      <c r="A23" s="6" t="str">
        <f aca="false">Summary!A4</f>
        <v>03 Quiet recovery (15s)</v>
      </c>
      <c r="B23" s="6" t="s">
        <v>64</v>
      </c>
      <c r="C23" s="5" t="n">
        <v>79.9</v>
      </c>
      <c r="D23" s="14" t="n">
        <f aca="false">Summary!H4</f>
        <v>79.9383167799268</v>
      </c>
      <c r="E23" s="6" t="n">
        <f aca="false">D23-C23</f>
        <v>0.0383167799268165</v>
      </c>
      <c r="F23" s="6" t="str">
        <f aca="false">IF(ABS(E23)&lt;=0.051,"OK","CHECK")</f>
        <v>OK</v>
      </c>
    </row>
    <row r="24" customFormat="false" ht="15" hidden="false" customHeight="false" outlineLevel="0" collapsed="false">
      <c r="A24" s="6" t="str">
        <f aca="false">Summary!A4</f>
        <v>03 Quiet recovery (15s)</v>
      </c>
      <c r="B24" s="6" t="s">
        <v>65</v>
      </c>
      <c r="C24" s="5" t="n">
        <v>79.9</v>
      </c>
      <c r="D24" s="14" t="n">
        <f aca="false">Summary!I4</f>
        <v>79.9383167799268</v>
      </c>
      <c r="E24" s="6" t="n">
        <f aca="false">D24-C24</f>
        <v>0.0383167799268165</v>
      </c>
      <c r="F24" s="6" t="str">
        <f aca="false">IF(ABS(E24)&lt;=0.051,"OK","CHECK")</f>
        <v>OK</v>
      </c>
    </row>
    <row r="25" customFormat="false" ht="15" hidden="false" customHeight="false" outlineLevel="0" collapsed="false">
      <c r="A25" s="6" t="str">
        <f aca="false">Summary!A4</f>
        <v>03 Quiet recovery (15s)</v>
      </c>
      <c r="B25" s="6" t="s">
        <v>67</v>
      </c>
      <c r="C25" s="5" t="n">
        <v>80.1</v>
      </c>
      <c r="D25" s="14" t="n">
        <f aca="false">Summary!K4</f>
        <v>80.1251956181534</v>
      </c>
      <c r="E25" s="6" t="n">
        <f aca="false">D25-C25</f>
        <v>0.0251956181533757</v>
      </c>
      <c r="F25" s="6" t="str">
        <f aca="false">IF(ABS(E25)&lt;=0.051,"OK","CHECK")</f>
        <v>OK</v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</row>
    <row r="27" customFormat="false" ht="15" hidden="false" customHeight="false" outlineLevel="0" collapsed="false">
      <c r="A27" s="13" t="s">
        <v>76</v>
      </c>
      <c r="B27" s="6"/>
      <c r="C27" s="6"/>
      <c r="D27" s="6"/>
      <c r="E27" s="6"/>
      <c r="F2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6" min="3" style="0" width="18"/>
  </cols>
  <sheetData>
    <row r="1" customFormat="false" ht="15" hidden="false" customHeight="false" outlineLevel="0" collapsed="false">
      <c r="A1" s="3" t="s">
        <v>33</v>
      </c>
      <c r="B1" s="3" t="s">
        <v>71</v>
      </c>
      <c r="C1" s="3" t="s">
        <v>77</v>
      </c>
      <c r="D1" s="3" t="s">
        <v>73</v>
      </c>
      <c r="E1" s="3" t="s">
        <v>74</v>
      </c>
      <c r="F1" s="3" t="s">
        <v>75</v>
      </c>
    </row>
    <row r="2" customFormat="false" ht="15" hidden="false" customHeight="false" outlineLevel="0" collapsed="false">
      <c r="A2" s="6" t="str">
        <f aca="false">Summary!A2</f>
        <v>01 Quiet baseline (60s)</v>
      </c>
      <c r="B2" s="6" t="s">
        <v>78</v>
      </c>
      <c r="C2" s="5" t="n">
        <v>8</v>
      </c>
      <c r="D2" s="6" t="n">
        <f aca="false">Summary!C2</f>
        <v>8</v>
      </c>
      <c r="E2" s="6" t="n">
        <f aca="false">D2-C2</f>
        <v>0</v>
      </c>
      <c r="F2" s="6" t="str">
        <f aca="false">IF(ABS(E2)&lt;=0,"OK","CHECK")</f>
        <v>OK</v>
      </c>
    </row>
    <row r="3" customFormat="false" ht="15" hidden="false" customHeight="false" outlineLevel="0" collapsed="false">
      <c r="A3" s="6" t="str">
        <f aca="false">Summary!A2</f>
        <v>01 Quiet baseline (60s)</v>
      </c>
      <c r="B3" s="6" t="s">
        <v>79</v>
      </c>
      <c r="C3" s="5" t="n">
        <v>8</v>
      </c>
      <c r="D3" s="14" t="n">
        <f aca="false">Summary!D2</f>
        <v>7.99866951464405</v>
      </c>
      <c r="E3" s="6" t="n">
        <f aca="false">D3-C3</f>
        <v>-0.00133048535594948</v>
      </c>
      <c r="F3" s="6" t="str">
        <f aca="false">IF(ABS(E3)&lt;=0.005,"OK","CHECK")</f>
        <v>OK</v>
      </c>
    </row>
    <row r="4" customFormat="false" ht="15" hidden="false" customHeight="false" outlineLevel="0" collapsed="false">
      <c r="A4" s="6" t="str">
        <f aca="false">Summary!A2</f>
        <v>01 Quiet baseline (60s)</v>
      </c>
      <c r="B4" s="6" t="s">
        <v>80</v>
      </c>
      <c r="C4" s="5" t="n">
        <v>0.0815</v>
      </c>
      <c r="D4" s="12" t="n">
        <f aca="false">Summary!M2</f>
        <v>0.0815018315018314</v>
      </c>
      <c r="E4" s="6" t="n">
        <f aca="false">D4-C4</f>
        <v>1.83150183140357E-006</v>
      </c>
      <c r="F4" s="6" t="str">
        <f aca="false">IF(ABS(E4)&lt;=0.00005,"OK","CHECK")</f>
        <v>OK</v>
      </c>
    </row>
    <row r="5" customFormat="false" ht="15" hidden="false" customHeight="false" outlineLevel="0" collapsed="false">
      <c r="A5" s="6" t="str">
        <f aca="false">Summary!A3</f>
        <v>02 e.l.f. - Power Grip Styling (30.03s)</v>
      </c>
      <c r="B5" s="6" t="s">
        <v>78</v>
      </c>
      <c r="C5" s="5" t="n">
        <v>4</v>
      </c>
      <c r="D5" s="6" t="n">
        <f aca="false">Summary!C3</f>
        <v>4</v>
      </c>
      <c r="E5" s="6" t="n">
        <f aca="false">D5-C5</f>
        <v>0</v>
      </c>
      <c r="F5" s="6" t="str">
        <f aca="false">IF(ABS(E5)&lt;=0,"OK","CHECK")</f>
        <v>OK</v>
      </c>
    </row>
    <row r="6" customFormat="false" ht="15" hidden="false" customHeight="false" outlineLevel="0" collapsed="false">
      <c r="A6" s="6" t="str">
        <f aca="false">Summary!A3</f>
        <v>02 e.l.f. - Power Grip Styling (30.03s)</v>
      </c>
      <c r="B6" s="6" t="s">
        <v>79</v>
      </c>
      <c r="C6" s="5" t="n">
        <v>7.98</v>
      </c>
      <c r="D6" s="14" t="n">
        <f aca="false">Summary!D3</f>
        <v>7.98062211842389</v>
      </c>
      <c r="E6" s="6" t="n">
        <f aca="false">D6-C6</f>
        <v>0.000622118423887486</v>
      </c>
      <c r="F6" s="6" t="str">
        <f aca="false">IF(ABS(E6)&lt;=0.005,"OK","CHECK")</f>
        <v>OK</v>
      </c>
    </row>
    <row r="7" customFormat="false" ht="15" hidden="false" customHeight="false" outlineLevel="0" collapsed="false">
      <c r="A7" s="6" t="str">
        <f aca="false">Summary!A3</f>
        <v>02 e.l.f. - Power Grip Styling (30.03s)</v>
      </c>
      <c r="B7" s="6" t="s">
        <v>80</v>
      </c>
      <c r="C7" s="5" t="n">
        <v>0.0828</v>
      </c>
      <c r="D7" s="12" t="n">
        <f aca="false">Summary!M3</f>
        <v>0.0827838827838826</v>
      </c>
      <c r="E7" s="6" t="n">
        <f aca="false">D7-C7</f>
        <v>-1.611721611737E-005</v>
      </c>
      <c r="F7" s="6" t="str">
        <f aca="false">IF(ABS(E7)&lt;=0.00005,"OK","CHECK")</f>
        <v>OK</v>
      </c>
    </row>
    <row r="8" customFormat="false" ht="15" hidden="false" customHeight="false" outlineLevel="0" collapsed="false">
      <c r="A8" s="6" t="str">
        <f aca="false">Summary!A4</f>
        <v>03 Quiet recovery (15s)</v>
      </c>
      <c r="B8" s="6" t="s">
        <v>78</v>
      </c>
      <c r="C8" s="5" t="n">
        <v>2</v>
      </c>
      <c r="D8" s="6" t="n">
        <f aca="false">Summary!C4</f>
        <v>2</v>
      </c>
      <c r="E8" s="6" t="n">
        <f aca="false">D8-C8</f>
        <v>0</v>
      </c>
      <c r="F8" s="6" t="str">
        <f aca="false">IF(ABS(E8)&lt;=0,"OK","CHECK")</f>
        <v>OK</v>
      </c>
    </row>
    <row r="9" customFormat="false" ht="15" hidden="false" customHeight="false" outlineLevel="0" collapsed="false">
      <c r="A9" s="6" t="str">
        <f aca="false">Summary!A4</f>
        <v>03 Quiet recovery (15s)</v>
      </c>
      <c r="B9" s="6" t="s">
        <v>79</v>
      </c>
      <c r="C9" s="5" t="n">
        <v>7.99</v>
      </c>
      <c r="D9" s="14" t="n">
        <f aca="false">Summary!D4</f>
        <v>7.99435337502846</v>
      </c>
      <c r="E9" s="6" t="n">
        <f aca="false">D9-C9</f>
        <v>0.00435337502845457</v>
      </c>
      <c r="F9" s="6" t="str">
        <f aca="false">IF(ABS(E9)&lt;=0.005,"OK","CHECK")</f>
        <v>OK</v>
      </c>
    </row>
    <row r="10" customFormat="false" ht="15" hidden="false" customHeight="false" outlineLevel="0" collapsed="false">
      <c r="A10" s="6" t="str">
        <f aca="false">Summary!A4</f>
        <v>03 Quiet recovery (15s)</v>
      </c>
      <c r="B10" s="6" t="s">
        <v>80</v>
      </c>
      <c r="C10" s="5" t="n">
        <v>0.0703</v>
      </c>
      <c r="D10" s="12" t="n">
        <f aca="false">Summary!M4</f>
        <v>0.0703296703296709</v>
      </c>
      <c r="E10" s="6" t="n">
        <f aca="false">D10-C10</f>
        <v>2.96703296708556E-005</v>
      </c>
      <c r="F10" s="6" t="str">
        <f aca="false">IF(ABS(E10)&lt;=0.00005,"OK","CHECK")</f>
        <v>OK</v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</row>
    <row r="12" customFormat="false" ht="15" hidden="false" customHeight="false" outlineLevel="0" collapsed="false">
      <c r="A12" s="13" t="s">
        <v>81</v>
      </c>
      <c r="B12" s="6"/>
      <c r="C12" s="6"/>
      <c r="D12" s="6"/>
      <c r="E12" s="6"/>
      <c r="F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82</v>
      </c>
      <c r="B1" s="3" t="s">
        <v>21</v>
      </c>
      <c r="C1" s="3" t="s">
        <v>23</v>
      </c>
    </row>
    <row r="2" customFormat="false" ht="15" hidden="false" customHeight="false" outlineLevel="0" collapsed="false">
      <c r="A2" s="5" t="s">
        <v>83</v>
      </c>
      <c r="B2" s="5" t="s">
        <v>84</v>
      </c>
      <c r="C2" s="4" t="s">
        <v>85</v>
      </c>
    </row>
    <row r="3" customFormat="false" ht="15" hidden="false" customHeight="false" outlineLevel="0" collapsed="false">
      <c r="A3" s="5" t="s">
        <v>86</v>
      </c>
      <c r="B3" s="5"/>
      <c r="C3" s="4" t="s">
        <v>85</v>
      </c>
    </row>
    <row r="4" customFormat="false" ht="15" hidden="false" customHeight="false" outlineLevel="0" collapsed="false">
      <c r="A4" s="5" t="s">
        <v>87</v>
      </c>
      <c r="B4" s="5" t="n">
        <v>8000</v>
      </c>
      <c r="C4" s="4" t="s">
        <v>85</v>
      </c>
    </row>
    <row r="5" customFormat="false" ht="15" hidden="false" customHeight="false" outlineLevel="0" collapsed="false">
      <c r="A5" s="5" t="s">
        <v>88</v>
      </c>
      <c r="B5" s="5" t="n">
        <v>5</v>
      </c>
      <c r="C5" s="4" t="s">
        <v>85</v>
      </c>
    </row>
    <row r="6" customFormat="false" ht="15" hidden="false" customHeight="false" outlineLevel="0" collapsed="false">
      <c r="A6" s="5" t="s">
        <v>89</v>
      </c>
      <c r="B6" s="5" t="n">
        <v>4000</v>
      </c>
      <c r="C6" s="4" t="s">
        <v>85</v>
      </c>
    </row>
    <row r="7" customFormat="false" ht="15" hidden="false" customHeight="false" outlineLevel="0" collapsed="false">
      <c r="A7" s="5" t="s">
        <v>90</v>
      </c>
      <c r="B7" s="5" t="s">
        <v>91</v>
      </c>
      <c r="C7" s="4" t="s">
        <v>85</v>
      </c>
    </row>
    <row r="8" customFormat="false" ht="15" hidden="false" customHeight="false" outlineLevel="0" collapsed="false">
      <c r="A8" s="5" t="s">
        <v>92</v>
      </c>
      <c r="B8" s="5" t="n">
        <v>0.01</v>
      </c>
      <c r="C8" s="4" t="s">
        <v>85</v>
      </c>
    </row>
    <row r="9" customFormat="false" ht="15" hidden="false" customHeight="false" outlineLevel="0" collapsed="false">
      <c r="A9" s="5" t="s">
        <v>93</v>
      </c>
      <c r="B9" s="5" t="n">
        <v>0</v>
      </c>
      <c r="C9" s="4" t="s">
        <v>85</v>
      </c>
    </row>
    <row r="10" customFormat="false" ht="15" hidden="false" customHeight="false" outlineLevel="0" collapsed="false">
      <c r="A10" s="5" t="s">
        <v>94</v>
      </c>
      <c r="B10" s="5" t="n">
        <v>0.005</v>
      </c>
      <c r="C10" s="4" t="s">
        <v>85</v>
      </c>
    </row>
    <row r="11" customFormat="false" ht="15" hidden="false" customHeight="false" outlineLevel="0" collapsed="false">
      <c r="A11" s="5" t="s">
        <v>95</v>
      </c>
      <c r="B11" s="5" t="n">
        <v>500</v>
      </c>
      <c r="C11" s="4" t="s">
        <v>85</v>
      </c>
    </row>
    <row r="12" customFormat="false" ht="15" hidden="false" customHeight="false" outlineLevel="0" collapsed="false">
      <c r="A12" s="5" t="s">
        <v>96</v>
      </c>
      <c r="B12" s="5" t="s">
        <v>97</v>
      </c>
      <c r="C12" s="4" t="s">
        <v>85</v>
      </c>
    </row>
    <row r="13" customFormat="false" ht="15" hidden="false" customHeight="false" outlineLevel="0" collapsed="false">
      <c r="A13" s="5" t="s">
        <v>98</v>
      </c>
      <c r="B13" s="5" t="s">
        <v>99</v>
      </c>
      <c r="C13" s="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9" min="9" style="0" width="34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3" t="s">
        <v>100</v>
      </c>
      <c r="B1" s="3" t="s">
        <v>98</v>
      </c>
      <c r="C1" s="3" t="s">
        <v>101</v>
      </c>
      <c r="D1" s="3" t="s">
        <v>102</v>
      </c>
      <c r="E1" s="3" t="s">
        <v>103</v>
      </c>
      <c r="F1" s="3" t="s">
        <v>22</v>
      </c>
      <c r="G1" s="3" t="s">
        <v>104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109</v>
      </c>
    </row>
    <row r="2" customFormat="false" ht="15" hidden="false" customHeight="false" outlineLevel="0" collapsed="false">
      <c r="A2" s="4" t="s">
        <v>110</v>
      </c>
      <c r="B2" s="4"/>
      <c r="C2" s="4" t="s">
        <v>111</v>
      </c>
      <c r="D2" s="4" t="s">
        <v>110</v>
      </c>
      <c r="E2" s="4" t="s">
        <v>112</v>
      </c>
      <c r="F2" s="4" t="s">
        <v>113</v>
      </c>
      <c r="G2" s="4" t="s">
        <v>114</v>
      </c>
      <c r="H2" s="4"/>
      <c r="I2" s="4"/>
      <c r="J2" s="4"/>
      <c r="K2" s="4"/>
      <c r="L2" s="4" t="s">
        <v>115</v>
      </c>
    </row>
    <row r="3" customFormat="false" ht="15" hidden="false" customHeight="false" outlineLevel="0" collapsed="false">
      <c r="A3" s="4" t="s">
        <v>116</v>
      </c>
      <c r="B3" s="4" t="s">
        <v>117</v>
      </c>
      <c r="C3" s="4" t="s">
        <v>111</v>
      </c>
      <c r="D3" s="4" t="s">
        <v>118</v>
      </c>
      <c r="E3" s="4" t="s">
        <v>119</v>
      </c>
      <c r="F3" s="4"/>
      <c r="G3" s="4"/>
      <c r="H3" s="4"/>
      <c r="I3" s="4" t="s">
        <v>118</v>
      </c>
      <c r="J3" s="4"/>
      <c r="K3" s="4"/>
      <c r="L3" s="4" t="s">
        <v>120</v>
      </c>
    </row>
    <row r="4" customFormat="false" ht="15" hidden="false" customHeight="false" outlineLevel="0" collapsed="false">
      <c r="A4" s="4" t="s">
        <v>121</v>
      </c>
      <c r="B4" s="4" t="s">
        <v>117</v>
      </c>
      <c r="C4" s="4" t="s">
        <v>111</v>
      </c>
      <c r="D4" s="4" t="s">
        <v>122</v>
      </c>
      <c r="E4" s="4" t="s">
        <v>123</v>
      </c>
      <c r="F4" s="4"/>
      <c r="G4" s="4"/>
      <c r="H4" s="4"/>
      <c r="I4" s="4"/>
      <c r="J4" s="4"/>
      <c r="K4" s="4"/>
      <c r="L4" s="4" t="s">
        <v>124</v>
      </c>
    </row>
    <row r="5" customFormat="false" ht="15" hidden="false" customHeight="false" outlineLevel="0" collapsed="false">
      <c r="A5" s="4" t="s">
        <v>125</v>
      </c>
      <c r="B5" s="4" t="s">
        <v>117</v>
      </c>
      <c r="C5" s="4" t="s">
        <v>111</v>
      </c>
      <c r="D5" s="4" t="s">
        <v>122</v>
      </c>
      <c r="E5" s="4" t="s">
        <v>126</v>
      </c>
      <c r="F5" s="4"/>
      <c r="G5" s="4"/>
      <c r="H5" s="4"/>
      <c r="I5" s="4"/>
      <c r="J5" s="4"/>
      <c r="K5" s="4"/>
      <c r="L5" s="4" t="s">
        <v>127</v>
      </c>
    </row>
    <row r="6" customFormat="false" ht="15" hidden="false" customHeight="false" outlineLevel="0" collapsed="false">
      <c r="A6" s="4" t="s">
        <v>128</v>
      </c>
      <c r="B6" s="4" t="s">
        <v>117</v>
      </c>
      <c r="C6" s="4" t="s">
        <v>111</v>
      </c>
      <c r="D6" s="4" t="s">
        <v>122</v>
      </c>
      <c r="E6" s="4" t="s">
        <v>129</v>
      </c>
      <c r="F6" s="4" t="s">
        <v>113</v>
      </c>
      <c r="G6" s="4" t="s">
        <v>114</v>
      </c>
      <c r="H6" s="4"/>
      <c r="I6" s="4"/>
      <c r="J6" s="4"/>
      <c r="K6" s="4"/>
      <c r="L6" s="4" t="s">
        <v>130</v>
      </c>
    </row>
    <row r="7" customFormat="false" ht="15" hidden="false" customHeight="false" outlineLevel="0" collapsed="false">
      <c r="A7" s="4" t="s">
        <v>131</v>
      </c>
      <c r="B7" s="4" t="s">
        <v>117</v>
      </c>
      <c r="C7" s="4" t="s">
        <v>111</v>
      </c>
      <c r="D7" s="4" t="s">
        <v>122</v>
      </c>
      <c r="E7" s="4" t="s">
        <v>132</v>
      </c>
      <c r="F7" s="4"/>
      <c r="G7" s="4"/>
      <c r="H7" s="4"/>
      <c r="I7" s="4"/>
      <c r="J7" s="4"/>
      <c r="K7" s="4"/>
      <c r="L7" s="4" t="s">
        <v>133</v>
      </c>
    </row>
    <row r="8" customFormat="false" ht="15" hidden="false" customHeight="false" outlineLevel="0" collapsed="false">
      <c r="A8" s="4" t="s">
        <v>134</v>
      </c>
      <c r="B8" s="4" t="s">
        <v>117</v>
      </c>
      <c r="C8" s="4" t="s">
        <v>111</v>
      </c>
      <c r="D8" s="4" t="s">
        <v>122</v>
      </c>
      <c r="E8" s="4" t="s">
        <v>135</v>
      </c>
      <c r="F8" s="4"/>
      <c r="G8" s="4"/>
      <c r="H8" s="4"/>
      <c r="I8" s="4"/>
      <c r="J8" s="4"/>
      <c r="K8" s="4"/>
      <c r="L8" s="4" t="s">
        <v>136</v>
      </c>
    </row>
    <row r="9" customFormat="false" ht="15" hidden="false" customHeight="false" outlineLevel="0" collapsed="false">
      <c r="A9" s="4" t="s">
        <v>116</v>
      </c>
      <c r="B9" s="4" t="s">
        <v>137</v>
      </c>
      <c r="C9" s="4" t="s">
        <v>111</v>
      </c>
      <c r="D9" s="4" t="s">
        <v>118</v>
      </c>
      <c r="E9" s="4" t="s">
        <v>138</v>
      </c>
      <c r="F9" s="4"/>
      <c r="G9" s="4"/>
      <c r="H9" s="4"/>
      <c r="I9" s="4" t="s">
        <v>118</v>
      </c>
      <c r="J9" s="4"/>
      <c r="K9" s="4"/>
      <c r="L9" s="4" t="s">
        <v>139</v>
      </c>
    </row>
    <row r="10" customFormat="false" ht="15" hidden="false" customHeight="false" outlineLevel="0" collapsed="false">
      <c r="A10" s="4" t="s">
        <v>140</v>
      </c>
      <c r="B10" s="4" t="s">
        <v>137</v>
      </c>
      <c r="C10" s="4" t="s">
        <v>111</v>
      </c>
      <c r="D10" s="4" t="s">
        <v>141</v>
      </c>
      <c r="E10" s="4"/>
      <c r="F10" s="4"/>
      <c r="G10" s="4"/>
      <c r="H10" s="4"/>
      <c r="I10" s="4" t="s">
        <v>142</v>
      </c>
      <c r="J10" s="4" t="s">
        <v>143</v>
      </c>
      <c r="K10" s="4"/>
      <c r="L10" s="4" t="s">
        <v>144</v>
      </c>
    </row>
    <row r="11" customFormat="false" ht="15" hidden="false" customHeight="false" outlineLevel="0" collapsed="false">
      <c r="A11" s="4" t="s">
        <v>145</v>
      </c>
      <c r="B11" s="4" t="s">
        <v>137</v>
      </c>
      <c r="C11" s="4" t="s">
        <v>111</v>
      </c>
      <c r="D11" s="4" t="s">
        <v>141</v>
      </c>
      <c r="E11" s="4"/>
      <c r="F11" s="4"/>
      <c r="G11" s="4"/>
      <c r="H11" s="4"/>
      <c r="I11" s="4" t="s">
        <v>142</v>
      </c>
      <c r="J11" s="4" t="s">
        <v>146</v>
      </c>
      <c r="K11" s="4"/>
      <c r="L11" s="4" t="s">
        <v>147</v>
      </c>
    </row>
    <row r="12" customFormat="false" ht="15" hidden="false" customHeight="false" outlineLevel="0" collapsed="false">
      <c r="A12" s="4" t="s">
        <v>148</v>
      </c>
      <c r="B12" s="4" t="s">
        <v>137</v>
      </c>
      <c r="C12" s="4" t="s">
        <v>111</v>
      </c>
      <c r="D12" s="4" t="s">
        <v>141</v>
      </c>
      <c r="E12" s="4"/>
      <c r="F12" s="4"/>
      <c r="G12" s="4"/>
      <c r="H12" s="4"/>
      <c r="I12" s="4" t="s">
        <v>142</v>
      </c>
      <c r="J12" s="4" t="s">
        <v>149</v>
      </c>
      <c r="K12" s="4"/>
      <c r="L12" s="4" t="s">
        <v>150</v>
      </c>
    </row>
    <row r="13" customFormat="false" ht="15" hidden="false" customHeight="false" outlineLevel="0" collapsed="false">
      <c r="A13" s="4" t="s">
        <v>151</v>
      </c>
      <c r="B13" s="4" t="s">
        <v>137</v>
      </c>
      <c r="C13" s="4" t="s">
        <v>111</v>
      </c>
      <c r="D13" s="4" t="s">
        <v>141</v>
      </c>
      <c r="E13" s="4"/>
      <c r="F13" s="4"/>
      <c r="G13" s="4"/>
      <c r="H13" s="4"/>
      <c r="I13" s="4" t="s">
        <v>142</v>
      </c>
      <c r="J13" s="4" t="s">
        <v>152</v>
      </c>
      <c r="K13" s="4"/>
      <c r="L13" s="4" t="s">
        <v>153</v>
      </c>
    </row>
    <row r="14" customFormat="false" ht="15" hidden="false" customHeight="false" outlineLevel="0" collapsed="false">
      <c r="A14" s="4" t="s">
        <v>116</v>
      </c>
      <c r="B14" s="4" t="s">
        <v>154</v>
      </c>
      <c r="C14" s="4" t="s">
        <v>111</v>
      </c>
      <c r="D14" s="4" t="s">
        <v>118</v>
      </c>
      <c r="E14" s="4" t="s">
        <v>155</v>
      </c>
      <c r="F14" s="4"/>
      <c r="G14" s="4"/>
      <c r="H14" s="4"/>
      <c r="I14" s="4" t="s">
        <v>118</v>
      </c>
      <c r="J14" s="4"/>
      <c r="K14" s="4"/>
      <c r="L14" s="4" t="s">
        <v>156</v>
      </c>
    </row>
    <row r="15" customFormat="false" ht="15" hidden="false" customHeight="false" outlineLevel="0" collapsed="false">
      <c r="A15" s="4" t="s">
        <v>157</v>
      </c>
      <c r="B15" s="4" t="s">
        <v>154</v>
      </c>
      <c r="C15" s="4" t="s">
        <v>111</v>
      </c>
      <c r="D15" s="4" t="s">
        <v>158</v>
      </c>
      <c r="E15" s="4" t="s">
        <v>159</v>
      </c>
      <c r="F15" s="4" t="s">
        <v>160</v>
      </c>
      <c r="G15" s="4" t="s">
        <v>161</v>
      </c>
      <c r="H15" s="4"/>
      <c r="I15" s="4" t="s">
        <v>162</v>
      </c>
      <c r="J15" s="4" t="s">
        <v>157</v>
      </c>
      <c r="K15" s="4"/>
      <c r="L15" s="4" t="s">
        <v>163</v>
      </c>
    </row>
    <row r="16" customFormat="false" ht="15" hidden="false" customHeight="false" outlineLevel="0" collapsed="false">
      <c r="A16" s="4" t="s">
        <v>164</v>
      </c>
      <c r="B16" s="4" t="s">
        <v>154</v>
      </c>
      <c r="C16" s="4" t="s">
        <v>111</v>
      </c>
      <c r="D16" s="4" t="s">
        <v>158</v>
      </c>
      <c r="E16" s="4" t="s">
        <v>165</v>
      </c>
      <c r="F16" s="4" t="s">
        <v>160</v>
      </c>
      <c r="G16" s="4" t="s">
        <v>161</v>
      </c>
      <c r="H16" s="4"/>
      <c r="I16" s="4" t="s">
        <v>162</v>
      </c>
      <c r="J16" s="4" t="s">
        <v>164</v>
      </c>
      <c r="K16" s="4"/>
      <c r="L16" s="4" t="s">
        <v>166</v>
      </c>
    </row>
    <row r="17" customFormat="false" ht="15" hidden="false" customHeight="false" outlineLevel="0" collapsed="false">
      <c r="A17" s="4" t="s">
        <v>167</v>
      </c>
      <c r="B17" s="4" t="s">
        <v>154</v>
      </c>
      <c r="C17" s="4" t="s">
        <v>111</v>
      </c>
      <c r="D17" s="4" t="s">
        <v>158</v>
      </c>
      <c r="E17" s="4" t="s">
        <v>168</v>
      </c>
      <c r="F17" s="4" t="s">
        <v>160</v>
      </c>
      <c r="G17" s="4" t="s">
        <v>161</v>
      </c>
      <c r="H17" s="4"/>
      <c r="I17" s="4" t="s">
        <v>162</v>
      </c>
      <c r="J17" s="4" t="s">
        <v>167</v>
      </c>
      <c r="K17" s="4"/>
      <c r="L17" s="4" t="s">
        <v>169</v>
      </c>
    </row>
    <row r="18" customFormat="false" ht="15" hidden="false" customHeight="false" outlineLevel="0" collapsed="false">
      <c r="A18" s="4" t="s">
        <v>170</v>
      </c>
      <c r="B18" s="4" t="s">
        <v>154</v>
      </c>
      <c r="C18" s="4" t="s">
        <v>111</v>
      </c>
      <c r="D18" s="4" t="s">
        <v>158</v>
      </c>
      <c r="E18" s="4" t="s">
        <v>171</v>
      </c>
      <c r="F18" s="4" t="s">
        <v>160</v>
      </c>
      <c r="G18" s="4" t="s">
        <v>161</v>
      </c>
      <c r="H18" s="4"/>
      <c r="I18" s="4" t="s">
        <v>162</v>
      </c>
      <c r="J18" s="4" t="s">
        <v>170</v>
      </c>
      <c r="K18" s="4"/>
      <c r="L18" s="4" t="s">
        <v>172</v>
      </c>
    </row>
    <row r="19" customFormat="false" ht="15" hidden="false" customHeight="false" outlineLevel="0" collapsed="false">
      <c r="A19" s="4" t="s">
        <v>173</v>
      </c>
      <c r="B19" s="4" t="s">
        <v>154</v>
      </c>
      <c r="C19" s="4" t="s">
        <v>111</v>
      </c>
      <c r="D19" s="4" t="s">
        <v>158</v>
      </c>
      <c r="E19" s="4" t="s">
        <v>174</v>
      </c>
      <c r="F19" s="4"/>
      <c r="G19" s="4"/>
      <c r="H19" s="4"/>
      <c r="I19" s="4" t="s">
        <v>162</v>
      </c>
      <c r="J19" s="4" t="s">
        <v>173</v>
      </c>
      <c r="K19" s="4"/>
      <c r="L19" s="4" t="s">
        <v>175</v>
      </c>
    </row>
    <row r="20" customFormat="false" ht="15" hidden="false" customHeight="false" outlineLevel="0" collapsed="false">
      <c r="A20" s="4" t="s">
        <v>176</v>
      </c>
      <c r="B20" s="4" t="s">
        <v>154</v>
      </c>
      <c r="C20" s="4" t="s">
        <v>111</v>
      </c>
      <c r="D20" s="4" t="s">
        <v>158</v>
      </c>
      <c r="E20" s="4" t="s">
        <v>177</v>
      </c>
      <c r="F20" s="4" t="s">
        <v>160</v>
      </c>
      <c r="G20" s="4" t="s">
        <v>161</v>
      </c>
      <c r="H20" s="4"/>
      <c r="I20" s="4" t="s">
        <v>162</v>
      </c>
      <c r="J20" s="4" t="s">
        <v>176</v>
      </c>
      <c r="K20" s="4"/>
      <c r="L20" s="4" t="s">
        <v>178</v>
      </c>
    </row>
    <row r="21" customFormat="false" ht="15" hidden="false" customHeight="false" outlineLevel="0" collapsed="false">
      <c r="A21" s="4" t="s">
        <v>179</v>
      </c>
      <c r="B21" s="4" t="s">
        <v>154</v>
      </c>
      <c r="C21" s="4" t="s">
        <v>111</v>
      </c>
      <c r="D21" s="4" t="s">
        <v>158</v>
      </c>
      <c r="E21" s="4" t="s">
        <v>180</v>
      </c>
      <c r="F21" s="4"/>
      <c r="G21" s="4"/>
      <c r="H21" s="4"/>
      <c r="I21" s="4" t="s">
        <v>162</v>
      </c>
      <c r="J21" s="4" t="s">
        <v>179</v>
      </c>
      <c r="K21" s="4"/>
      <c r="L21" s="4" t="s">
        <v>181</v>
      </c>
    </row>
    <row r="22" customFormat="false" ht="15" hidden="false" customHeight="false" outlineLevel="0" collapsed="false">
      <c r="A22" s="4" t="s">
        <v>182</v>
      </c>
      <c r="B22" s="4" t="s">
        <v>154</v>
      </c>
      <c r="C22" s="4" t="s">
        <v>111</v>
      </c>
      <c r="D22" s="4" t="s">
        <v>158</v>
      </c>
      <c r="E22" s="4" t="s">
        <v>183</v>
      </c>
      <c r="F22" s="4"/>
      <c r="G22" s="4"/>
      <c r="H22" s="4"/>
      <c r="I22" s="4" t="s">
        <v>162</v>
      </c>
      <c r="J22" s="4" t="s">
        <v>182</v>
      </c>
      <c r="K22" s="4"/>
      <c r="L22" s="4" t="s">
        <v>184</v>
      </c>
    </row>
    <row r="23" customFormat="false" ht="15" hidden="false" customHeight="false" outlineLevel="0" collapsed="false">
      <c r="A23" s="4" t="s">
        <v>116</v>
      </c>
      <c r="B23" s="4" t="s">
        <v>99</v>
      </c>
      <c r="C23" s="4" t="s">
        <v>111</v>
      </c>
      <c r="D23" s="4" t="s">
        <v>118</v>
      </c>
      <c r="E23" s="4" t="s">
        <v>185</v>
      </c>
      <c r="F23" s="4"/>
      <c r="G23" s="4"/>
      <c r="H23" s="4"/>
      <c r="I23" s="4" t="s">
        <v>118</v>
      </c>
      <c r="J23" s="4"/>
      <c r="K23" s="4"/>
      <c r="L23" s="4" t="s">
        <v>186</v>
      </c>
    </row>
    <row r="24" customFormat="false" ht="15" hidden="false" customHeight="false" outlineLevel="0" collapsed="false">
      <c r="A24" s="4" t="s">
        <v>187</v>
      </c>
      <c r="B24" s="4" t="s">
        <v>99</v>
      </c>
      <c r="C24" s="4" t="s">
        <v>111</v>
      </c>
      <c r="D24" s="4" t="s">
        <v>188</v>
      </c>
      <c r="E24" s="4"/>
      <c r="F24" s="4" t="s">
        <v>189</v>
      </c>
      <c r="G24" s="4"/>
      <c r="H24" s="4"/>
      <c r="I24" s="4" t="s">
        <v>142</v>
      </c>
      <c r="J24" s="4"/>
      <c r="K24" s="4"/>
      <c r="L24" s="4" t="s">
        <v>190</v>
      </c>
    </row>
    <row r="25" customFormat="false" ht="15" hidden="false" customHeight="false" outlineLevel="0" collapsed="false">
      <c r="A25" s="4" t="s">
        <v>191</v>
      </c>
      <c r="B25" s="4" t="s">
        <v>99</v>
      </c>
      <c r="C25" s="4" t="s">
        <v>192</v>
      </c>
      <c r="D25" s="4" t="s">
        <v>193</v>
      </c>
      <c r="E25" s="4" t="s">
        <v>194</v>
      </c>
      <c r="F25" s="4" t="s">
        <v>189</v>
      </c>
      <c r="G25" s="4"/>
      <c r="H25" s="4" t="s">
        <v>192</v>
      </c>
      <c r="I25" s="4" t="s">
        <v>142</v>
      </c>
      <c r="J25" s="4" t="s">
        <v>191</v>
      </c>
      <c r="K25" s="4" t="s">
        <v>195</v>
      </c>
      <c r="L25" s="4" t="s">
        <v>196</v>
      </c>
    </row>
    <row r="26" customFormat="false" ht="15" hidden="false" customHeight="false" outlineLevel="0" collapsed="false">
      <c r="A26" s="4" t="s">
        <v>197</v>
      </c>
      <c r="B26" s="4" t="s">
        <v>99</v>
      </c>
      <c r="C26" s="4" t="s">
        <v>192</v>
      </c>
      <c r="D26" s="4" t="s">
        <v>193</v>
      </c>
      <c r="E26" s="4" t="s">
        <v>198</v>
      </c>
      <c r="F26" s="4" t="s">
        <v>113</v>
      </c>
      <c r="G26" s="4" t="s">
        <v>114</v>
      </c>
      <c r="H26" s="4" t="s">
        <v>192</v>
      </c>
      <c r="I26" s="4" t="s">
        <v>142</v>
      </c>
      <c r="J26" s="4" t="s">
        <v>197</v>
      </c>
      <c r="K26" s="4" t="s">
        <v>199</v>
      </c>
      <c r="L26" s="4" t="s">
        <v>200</v>
      </c>
    </row>
    <row r="27" customFormat="false" ht="15" hidden="false" customHeight="false" outlineLevel="0" collapsed="false">
      <c r="A27" s="4" t="s">
        <v>201</v>
      </c>
      <c r="B27" s="4" t="s">
        <v>99</v>
      </c>
      <c r="C27" s="4" t="s">
        <v>192</v>
      </c>
      <c r="D27" s="4" t="s">
        <v>193</v>
      </c>
      <c r="E27" s="4" t="s">
        <v>202</v>
      </c>
      <c r="F27" s="4" t="s">
        <v>113</v>
      </c>
      <c r="G27" s="4" t="s">
        <v>114</v>
      </c>
      <c r="H27" s="4" t="s">
        <v>192</v>
      </c>
      <c r="I27" s="4" t="s">
        <v>142</v>
      </c>
      <c r="J27" s="4" t="s">
        <v>201</v>
      </c>
      <c r="K27" s="4" t="s">
        <v>199</v>
      </c>
      <c r="L27" s="4" t="s">
        <v>203</v>
      </c>
    </row>
    <row r="28" customFormat="false" ht="15" hidden="false" customHeight="false" outlineLevel="0" collapsed="false">
      <c r="A28" s="4" t="s">
        <v>204</v>
      </c>
      <c r="B28" s="4" t="s">
        <v>99</v>
      </c>
      <c r="C28" s="4" t="s">
        <v>192</v>
      </c>
      <c r="D28" s="4" t="s">
        <v>205</v>
      </c>
      <c r="E28" s="4" t="s">
        <v>206</v>
      </c>
      <c r="F28" s="4" t="s">
        <v>189</v>
      </c>
      <c r="G28" s="4"/>
      <c r="H28" s="4" t="s">
        <v>192</v>
      </c>
      <c r="I28" s="4" t="s">
        <v>142</v>
      </c>
      <c r="J28" s="4" t="s">
        <v>204</v>
      </c>
      <c r="K28" s="4" t="s">
        <v>195</v>
      </c>
      <c r="L28" s="4" t="s">
        <v>207</v>
      </c>
    </row>
    <row r="29" customFormat="false" ht="15" hidden="false" customHeight="false" outlineLevel="0" collapsed="false">
      <c r="A29" s="4" t="s">
        <v>208</v>
      </c>
      <c r="B29" s="4" t="s">
        <v>99</v>
      </c>
      <c r="C29" s="4" t="s">
        <v>192</v>
      </c>
      <c r="D29" s="4" t="s">
        <v>205</v>
      </c>
      <c r="E29" s="4" t="s">
        <v>209</v>
      </c>
      <c r="F29" s="4" t="s">
        <v>210</v>
      </c>
      <c r="G29" s="4" t="s">
        <v>211</v>
      </c>
      <c r="H29" s="4" t="s">
        <v>192</v>
      </c>
      <c r="I29" s="4" t="s">
        <v>212</v>
      </c>
      <c r="J29" s="4" t="s">
        <v>213</v>
      </c>
      <c r="K29" s="4" t="s">
        <v>199</v>
      </c>
      <c r="L29" s="4" t="s">
        <v>214</v>
      </c>
    </row>
    <row r="30" customFormat="false" ht="15" hidden="false" customHeight="false" outlineLevel="0" collapsed="false">
      <c r="A30" s="4" t="s">
        <v>215</v>
      </c>
      <c r="B30" s="4" t="s">
        <v>99</v>
      </c>
      <c r="C30" s="4" t="s">
        <v>192</v>
      </c>
      <c r="D30" s="4" t="s">
        <v>205</v>
      </c>
      <c r="E30" s="4" t="s">
        <v>216</v>
      </c>
      <c r="F30" s="4" t="s">
        <v>189</v>
      </c>
      <c r="G30" s="4"/>
      <c r="H30" s="4" t="s">
        <v>192</v>
      </c>
      <c r="I30" s="4" t="s">
        <v>142</v>
      </c>
      <c r="J30" s="4" t="s">
        <v>215</v>
      </c>
      <c r="K30" s="4" t="s">
        <v>195</v>
      </c>
      <c r="L30" s="4" t="s">
        <v>217</v>
      </c>
    </row>
    <row r="31" customFormat="false" ht="15" hidden="false" customHeight="false" outlineLevel="0" collapsed="false">
      <c r="A31" s="4" t="s">
        <v>218</v>
      </c>
      <c r="B31" s="4" t="s">
        <v>99</v>
      </c>
      <c r="C31" s="4" t="s">
        <v>192</v>
      </c>
      <c r="D31" s="4" t="s">
        <v>205</v>
      </c>
      <c r="E31" s="4" t="s">
        <v>219</v>
      </c>
      <c r="F31" s="4" t="s">
        <v>210</v>
      </c>
      <c r="G31" s="4" t="s">
        <v>211</v>
      </c>
      <c r="H31" s="4" t="s">
        <v>192</v>
      </c>
      <c r="I31" s="4" t="s">
        <v>212</v>
      </c>
      <c r="J31" s="4" t="s">
        <v>220</v>
      </c>
      <c r="K31" s="4" t="s">
        <v>199</v>
      </c>
      <c r="L31" s="4" t="s">
        <v>221</v>
      </c>
    </row>
    <row r="32" customFormat="false" ht="15" hidden="false" customHeight="false" outlineLevel="0" collapsed="false">
      <c r="A32" s="4" t="s">
        <v>222</v>
      </c>
      <c r="B32" s="4" t="s">
        <v>99</v>
      </c>
      <c r="C32" s="4" t="s">
        <v>192</v>
      </c>
      <c r="D32" s="4" t="s">
        <v>205</v>
      </c>
      <c r="E32" s="4" t="s">
        <v>223</v>
      </c>
      <c r="F32" s="4" t="s">
        <v>189</v>
      </c>
      <c r="G32" s="4"/>
      <c r="H32" s="4" t="s">
        <v>192</v>
      </c>
      <c r="I32" s="4" t="s">
        <v>142</v>
      </c>
      <c r="J32" s="4" t="s">
        <v>222</v>
      </c>
      <c r="K32" s="4" t="s">
        <v>195</v>
      </c>
      <c r="L32" s="4" t="s">
        <v>224</v>
      </c>
    </row>
    <row r="33" customFormat="false" ht="15" hidden="false" customHeight="false" outlineLevel="0" collapsed="false">
      <c r="A33" s="4" t="s">
        <v>225</v>
      </c>
      <c r="B33" s="4" t="s">
        <v>99</v>
      </c>
      <c r="C33" s="4" t="s">
        <v>192</v>
      </c>
      <c r="D33" s="4" t="s">
        <v>205</v>
      </c>
      <c r="E33" s="4" t="s">
        <v>226</v>
      </c>
      <c r="F33" s="4" t="s">
        <v>210</v>
      </c>
      <c r="G33" s="4" t="s">
        <v>211</v>
      </c>
      <c r="H33" s="4" t="s">
        <v>192</v>
      </c>
      <c r="I33" s="4" t="s">
        <v>212</v>
      </c>
      <c r="J33" s="4" t="s">
        <v>227</v>
      </c>
      <c r="K33" s="4" t="s">
        <v>199</v>
      </c>
      <c r="L33" s="4" t="s">
        <v>228</v>
      </c>
    </row>
    <row r="34" customFormat="false" ht="15" hidden="false" customHeight="false" outlineLevel="0" collapsed="false">
      <c r="A34" s="4" t="s">
        <v>229</v>
      </c>
      <c r="B34" s="4" t="s">
        <v>99</v>
      </c>
      <c r="C34" s="4" t="s">
        <v>192</v>
      </c>
      <c r="D34" s="4" t="s">
        <v>230</v>
      </c>
      <c r="E34" s="4" t="s">
        <v>231</v>
      </c>
      <c r="F34" s="4" t="s">
        <v>189</v>
      </c>
      <c r="G34" s="4"/>
      <c r="H34" s="4" t="s">
        <v>192</v>
      </c>
      <c r="I34" s="4" t="s">
        <v>142</v>
      </c>
      <c r="J34" s="4" t="s">
        <v>229</v>
      </c>
      <c r="K34" s="4" t="s">
        <v>195</v>
      </c>
      <c r="L34" s="4" t="s">
        <v>232</v>
      </c>
    </row>
    <row r="35" customFormat="false" ht="15" hidden="false" customHeight="false" outlineLevel="0" collapsed="false">
      <c r="A35" s="4" t="s">
        <v>233</v>
      </c>
      <c r="B35" s="4" t="s">
        <v>99</v>
      </c>
      <c r="C35" s="4" t="s">
        <v>192</v>
      </c>
      <c r="D35" s="4" t="s">
        <v>230</v>
      </c>
      <c r="E35" s="4" t="s">
        <v>234</v>
      </c>
      <c r="F35" s="4" t="s">
        <v>235</v>
      </c>
      <c r="G35" s="4" t="s">
        <v>236</v>
      </c>
      <c r="H35" s="4" t="s">
        <v>192</v>
      </c>
      <c r="I35" s="4" t="s">
        <v>142</v>
      </c>
      <c r="J35" s="4" t="s">
        <v>233</v>
      </c>
      <c r="K35" s="4" t="s">
        <v>199</v>
      </c>
      <c r="L35" s="4" t="s">
        <v>237</v>
      </c>
    </row>
    <row r="36" customFormat="false" ht="15" hidden="false" customHeight="false" outlineLevel="0" collapsed="false">
      <c r="A36" s="4" t="s">
        <v>238</v>
      </c>
      <c r="B36" s="4" t="s">
        <v>99</v>
      </c>
      <c r="C36" s="4" t="s">
        <v>192</v>
      </c>
      <c r="D36" s="4" t="s">
        <v>239</v>
      </c>
      <c r="E36" s="4" t="s">
        <v>240</v>
      </c>
      <c r="F36" s="4" t="s">
        <v>189</v>
      </c>
      <c r="G36" s="4"/>
      <c r="H36" s="4" t="s">
        <v>192</v>
      </c>
      <c r="I36" s="4" t="s">
        <v>142</v>
      </c>
      <c r="J36" s="4" t="s">
        <v>238</v>
      </c>
      <c r="K36" s="4" t="s">
        <v>195</v>
      </c>
      <c r="L36" s="4" t="s">
        <v>241</v>
      </c>
    </row>
    <row r="37" customFormat="false" ht="15" hidden="false" customHeight="false" outlineLevel="0" collapsed="false">
      <c r="A37" s="4" t="s">
        <v>242</v>
      </c>
      <c r="B37" s="4" t="s">
        <v>99</v>
      </c>
      <c r="C37" s="4" t="s">
        <v>192</v>
      </c>
      <c r="D37" s="4" t="s">
        <v>239</v>
      </c>
      <c r="E37" s="4" t="s">
        <v>243</v>
      </c>
      <c r="F37" s="4" t="s">
        <v>235</v>
      </c>
      <c r="G37" s="4" t="s">
        <v>236</v>
      </c>
      <c r="H37" s="4" t="s">
        <v>192</v>
      </c>
      <c r="I37" s="4" t="s">
        <v>244</v>
      </c>
      <c r="J37" s="4" t="s">
        <v>244</v>
      </c>
      <c r="K37" s="4" t="s">
        <v>199</v>
      </c>
      <c r="L37" s="4" t="s">
        <v>245</v>
      </c>
    </row>
    <row r="38" customFormat="false" ht="15" hidden="false" customHeight="false" outlineLevel="0" collapsed="false">
      <c r="A38" s="4" t="s">
        <v>246</v>
      </c>
      <c r="B38" s="4" t="s">
        <v>99</v>
      </c>
      <c r="C38" s="4" t="s">
        <v>192</v>
      </c>
      <c r="D38" s="4" t="s">
        <v>142</v>
      </c>
      <c r="E38" s="4" t="s">
        <v>247</v>
      </c>
      <c r="F38" s="4" t="s">
        <v>189</v>
      </c>
      <c r="G38" s="4"/>
      <c r="H38" s="4" t="s">
        <v>192</v>
      </c>
      <c r="I38" s="4" t="s">
        <v>142</v>
      </c>
      <c r="J38" s="4" t="s">
        <v>246</v>
      </c>
      <c r="K38" s="4" t="s">
        <v>195</v>
      </c>
      <c r="L38" s="4" t="s">
        <v>248</v>
      </c>
    </row>
    <row r="39" customFormat="false" ht="15" hidden="false" customHeight="false" outlineLevel="0" collapsed="false">
      <c r="A39" s="4" t="s">
        <v>249</v>
      </c>
      <c r="B39" s="4" t="s">
        <v>99</v>
      </c>
      <c r="C39" s="4" t="s">
        <v>192</v>
      </c>
      <c r="D39" s="4" t="s">
        <v>250</v>
      </c>
      <c r="E39" s="4" t="s">
        <v>251</v>
      </c>
      <c r="F39" s="4" t="s">
        <v>252</v>
      </c>
      <c r="G39" s="4" t="s">
        <v>253</v>
      </c>
      <c r="H39" s="4" t="s">
        <v>192</v>
      </c>
      <c r="I39" s="4" t="s">
        <v>254</v>
      </c>
      <c r="J39" s="4" t="s">
        <v>255</v>
      </c>
      <c r="K39" s="4" t="s">
        <v>199</v>
      </c>
      <c r="L39" s="4" t="s">
        <v>256</v>
      </c>
    </row>
    <row r="40" customFormat="false" ht="15" hidden="false" customHeight="false" outlineLevel="0" collapsed="false">
      <c r="A40" s="4" t="s">
        <v>257</v>
      </c>
      <c r="B40" s="4" t="s">
        <v>99</v>
      </c>
      <c r="C40" s="4" t="s">
        <v>192</v>
      </c>
      <c r="D40" s="4" t="s">
        <v>250</v>
      </c>
      <c r="E40" s="4" t="s">
        <v>258</v>
      </c>
      <c r="F40" s="4" t="s">
        <v>259</v>
      </c>
      <c r="G40" s="4" t="s">
        <v>260</v>
      </c>
      <c r="H40" s="4" t="s">
        <v>192</v>
      </c>
      <c r="I40" s="4" t="s">
        <v>254</v>
      </c>
      <c r="J40" s="4" t="s">
        <v>261</v>
      </c>
      <c r="K40" s="4" t="s">
        <v>199</v>
      </c>
      <c r="L40" s="4" t="s">
        <v>262</v>
      </c>
    </row>
    <row r="41" customFormat="false" ht="15" hidden="false" customHeight="false" outlineLevel="0" collapsed="false">
      <c r="A41" s="4" t="s">
        <v>263</v>
      </c>
      <c r="B41" s="4" t="s">
        <v>99</v>
      </c>
      <c r="C41" s="4" t="s">
        <v>192</v>
      </c>
      <c r="D41" s="4" t="s">
        <v>264</v>
      </c>
      <c r="E41" s="4" t="s">
        <v>265</v>
      </c>
      <c r="F41" s="4" t="s">
        <v>266</v>
      </c>
      <c r="G41" s="4" t="s">
        <v>267</v>
      </c>
      <c r="H41" s="4" t="s">
        <v>192</v>
      </c>
      <c r="I41" s="4" t="s">
        <v>244</v>
      </c>
      <c r="J41" s="4" t="s">
        <v>268</v>
      </c>
      <c r="K41" s="4" t="s">
        <v>269</v>
      </c>
      <c r="L41" s="4" t="s">
        <v>270</v>
      </c>
    </row>
    <row r="42" customFormat="false" ht="15" hidden="false" customHeight="false" outlineLevel="0" collapsed="false">
      <c r="A42" s="4" t="s">
        <v>271</v>
      </c>
      <c r="B42" s="4" t="s">
        <v>99</v>
      </c>
      <c r="C42" s="4" t="s">
        <v>192</v>
      </c>
      <c r="D42" s="4" t="s">
        <v>264</v>
      </c>
      <c r="E42" s="4" t="s">
        <v>272</v>
      </c>
      <c r="F42" s="4" t="s">
        <v>113</v>
      </c>
      <c r="G42" s="4" t="s">
        <v>114</v>
      </c>
      <c r="H42" s="4" t="s">
        <v>192</v>
      </c>
      <c r="I42" s="4" t="s">
        <v>244</v>
      </c>
      <c r="J42" s="4" t="s">
        <v>273</v>
      </c>
      <c r="K42" s="4" t="s">
        <v>269</v>
      </c>
      <c r="L42" s="4" t="s">
        <v>274</v>
      </c>
    </row>
    <row r="43" customFormat="false" ht="15" hidden="false" customHeight="false" outlineLevel="0" collapsed="false">
      <c r="A43" s="4" t="s">
        <v>275</v>
      </c>
      <c r="B43" s="4" t="s">
        <v>99</v>
      </c>
      <c r="C43" s="4" t="s">
        <v>192</v>
      </c>
      <c r="D43" s="4" t="s">
        <v>276</v>
      </c>
      <c r="E43" s="4" t="s">
        <v>277</v>
      </c>
      <c r="F43" s="4" t="s">
        <v>189</v>
      </c>
      <c r="G43" s="4"/>
      <c r="H43" s="4" t="s">
        <v>192</v>
      </c>
      <c r="I43" s="4" t="s">
        <v>142</v>
      </c>
      <c r="J43" s="4" t="s">
        <v>275</v>
      </c>
      <c r="K43" s="4" t="s">
        <v>195</v>
      </c>
      <c r="L43" s="4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2026-10-13T02:46:21Z</dcterms:created>
  <dc:creator>openpyxl</dc:creator>
  <dc:description/>
  <dc:language>en-US</dc:language>
  <cp:lastModifiedBy/>
  <dcterms:modified xsi:type="dcterms:W3CDTF">2026-10-13T02:46:26Z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